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mc:AlternateContent xmlns:mc="http://schemas.openxmlformats.org/markup-compatibility/2006">
    <mc:Choice Requires="x15">
      <x15ac:absPath xmlns:x15ac="http://schemas.microsoft.com/office/spreadsheetml/2010/11/ac" url="Z:\公共資料夾\(三股)113年度中央對直轄市及縣市政府計畫與預算考核\第四季\5.公告表件\"/>
    </mc:Choice>
  </mc:AlternateContent>
  <xr:revisionPtr revIDLastSave="0" documentId="13_ncr:1_{09919A05-6E7F-468B-BDA0-B5F1B5278893}" xr6:coauthVersionLast="47" xr6:coauthVersionMax="47" xr10:uidLastSave="{00000000-0000-0000-0000-000000000000}"/>
  <bookViews>
    <workbookView xWindow="-120" yWindow="-120" windowWidth="29040" windowHeight="15720" xr2:uid="{8BA0A187-6770-4CFE-9FCE-736BC7DEEC86}"/>
  </bookViews>
  <sheets>
    <sheet name="民團4" sheetId="8" r:id="rId1"/>
    <sheet name="樞紐" sheetId="9" r:id="rId2"/>
  </sheets>
  <definedNames>
    <definedName name="_xlnm._FilterDatabase" localSheetId="0" hidden="1">民團4!$A$5:$XFC$10946</definedName>
    <definedName name="_xlnm.Print_Area" localSheetId="0">民團4!$A$1:$I$10945</definedName>
    <definedName name="_xlnm.Print_Titles" localSheetId="0">民團4!$1:$5</definedName>
  </definedNames>
  <calcPr calcId="191029"/>
  <pivotCaches>
    <pivotCache cacheId="0" r:id="rId3"/>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7415" i="8" l="1"/>
  <c r="K10942" i="8"/>
  <c r="L10942" i="8"/>
  <c r="M10942" i="8"/>
  <c r="K10943" i="8"/>
  <c r="L10943" i="8"/>
  <c r="M10943" i="8"/>
  <c r="K10944" i="8"/>
  <c r="L10944" i="8"/>
  <c r="M10944" i="8"/>
  <c r="K8637" i="8"/>
  <c r="L8637" i="8"/>
  <c r="M8637" i="8"/>
  <c r="K8638" i="8"/>
  <c r="L8638" i="8"/>
  <c r="M8638" i="8"/>
  <c r="K8639" i="8"/>
  <c r="L8639" i="8"/>
  <c r="M8639" i="8"/>
  <c r="K8640" i="8"/>
  <c r="L8640" i="8"/>
  <c r="M8640" i="8"/>
  <c r="K8641" i="8"/>
  <c r="L8641" i="8"/>
  <c r="M8641" i="8"/>
  <c r="K8642" i="8"/>
  <c r="L8642" i="8"/>
  <c r="M8642" i="8"/>
  <c r="K8643" i="8"/>
  <c r="L8643" i="8"/>
  <c r="M8643" i="8"/>
  <c r="K8644" i="8"/>
  <c r="L8644" i="8"/>
  <c r="M8644" i="8"/>
  <c r="K8645" i="8"/>
  <c r="L8645" i="8"/>
  <c r="M8645" i="8"/>
  <c r="K8646" i="8"/>
  <c r="L8646" i="8"/>
  <c r="M8646" i="8"/>
  <c r="K8647" i="8"/>
  <c r="L8647" i="8"/>
  <c r="M8647" i="8"/>
  <c r="K8648" i="8"/>
  <c r="L8648" i="8"/>
  <c r="M8648" i="8"/>
  <c r="K8649" i="8"/>
  <c r="L8649" i="8"/>
  <c r="M8649" i="8"/>
  <c r="K8650" i="8"/>
  <c r="L8650" i="8"/>
  <c r="M8650" i="8"/>
  <c r="K8651" i="8"/>
  <c r="L8651" i="8"/>
  <c r="M8651" i="8"/>
  <c r="K8652" i="8"/>
  <c r="L8652" i="8"/>
  <c r="M8652" i="8"/>
  <c r="K8653" i="8"/>
  <c r="L8653" i="8"/>
  <c r="M8653" i="8"/>
  <c r="K8654" i="8"/>
  <c r="L8654" i="8"/>
  <c r="M8654" i="8"/>
  <c r="K8655" i="8"/>
  <c r="L8655" i="8"/>
  <c r="M8655" i="8"/>
  <c r="K8656" i="8"/>
  <c r="L8656" i="8"/>
  <c r="M8656" i="8"/>
  <c r="K8657" i="8"/>
  <c r="L8657" i="8"/>
  <c r="M8657" i="8"/>
  <c r="K8658" i="8"/>
  <c r="L8658" i="8"/>
  <c r="M8658" i="8"/>
  <c r="K8659" i="8"/>
  <c r="L8659" i="8"/>
  <c r="M8659" i="8"/>
  <c r="K8660" i="8"/>
  <c r="L8660" i="8"/>
  <c r="M8660" i="8"/>
  <c r="K8661" i="8"/>
  <c r="L8661" i="8"/>
  <c r="M8661" i="8"/>
  <c r="K8662" i="8"/>
  <c r="L8662" i="8"/>
  <c r="M8662" i="8"/>
  <c r="K8663" i="8"/>
  <c r="L8663" i="8"/>
  <c r="M8663" i="8"/>
  <c r="K8664" i="8"/>
  <c r="L8664" i="8"/>
  <c r="M8664" i="8"/>
  <c r="K8665" i="8"/>
  <c r="L8665" i="8"/>
  <c r="M8665" i="8"/>
  <c r="K8666" i="8"/>
  <c r="L8666" i="8"/>
  <c r="M8666" i="8"/>
  <c r="K8667" i="8"/>
  <c r="L8667" i="8"/>
  <c r="M8667" i="8"/>
  <c r="K8668" i="8"/>
  <c r="L8668" i="8"/>
  <c r="M8668" i="8"/>
  <c r="K8669" i="8"/>
  <c r="L8669" i="8"/>
  <c r="M8669" i="8"/>
  <c r="K8670" i="8"/>
  <c r="L8670" i="8"/>
  <c r="M8670" i="8"/>
  <c r="K8671" i="8"/>
  <c r="L8671" i="8"/>
  <c r="M8671" i="8"/>
  <c r="K8672" i="8"/>
  <c r="L8672" i="8"/>
  <c r="M8672" i="8"/>
  <c r="K8673" i="8"/>
  <c r="L8673" i="8"/>
  <c r="M8673" i="8"/>
  <c r="K8674" i="8"/>
  <c r="L8674" i="8"/>
  <c r="M8674" i="8"/>
  <c r="K8675" i="8"/>
  <c r="L8675" i="8"/>
  <c r="M8675" i="8"/>
  <c r="K8676" i="8"/>
  <c r="L8676" i="8"/>
  <c r="M8676" i="8"/>
  <c r="K8677" i="8"/>
  <c r="L8677" i="8"/>
  <c r="M8677" i="8"/>
  <c r="K8678" i="8"/>
  <c r="L8678" i="8"/>
  <c r="M8678" i="8"/>
  <c r="K8679" i="8"/>
  <c r="L8679" i="8"/>
  <c r="M8679" i="8"/>
  <c r="K8680" i="8"/>
  <c r="L8680" i="8"/>
  <c r="M8680" i="8"/>
  <c r="K8681" i="8"/>
  <c r="L8681" i="8"/>
  <c r="M8681" i="8"/>
  <c r="K8682" i="8"/>
  <c r="L8682" i="8"/>
  <c r="M8682" i="8"/>
  <c r="K8683" i="8"/>
  <c r="L8683" i="8"/>
  <c r="M8683" i="8"/>
  <c r="K8684" i="8"/>
  <c r="L8684" i="8"/>
  <c r="M8684" i="8"/>
  <c r="K8685" i="8"/>
  <c r="L8685" i="8"/>
  <c r="M8685" i="8"/>
  <c r="K8686" i="8"/>
  <c r="L8686" i="8"/>
  <c r="M8686" i="8"/>
  <c r="K8687" i="8"/>
  <c r="L8687" i="8"/>
  <c r="M8687" i="8"/>
  <c r="K8688" i="8"/>
  <c r="L8688" i="8"/>
  <c r="M8688" i="8"/>
  <c r="K8689" i="8"/>
  <c r="L8689" i="8"/>
  <c r="M8689" i="8"/>
  <c r="K8690" i="8"/>
  <c r="L8690" i="8"/>
  <c r="M8690" i="8"/>
  <c r="K8691" i="8"/>
  <c r="L8691" i="8"/>
  <c r="M8691" i="8"/>
  <c r="K8692" i="8"/>
  <c r="L8692" i="8"/>
  <c r="M8692" i="8"/>
  <c r="K8693" i="8"/>
  <c r="L8693" i="8"/>
  <c r="M8693" i="8"/>
  <c r="K8694" i="8"/>
  <c r="L8694" i="8"/>
  <c r="M8694" i="8"/>
  <c r="K8695" i="8"/>
  <c r="L8695" i="8"/>
  <c r="M8695" i="8"/>
  <c r="K8696" i="8"/>
  <c r="L8696" i="8"/>
  <c r="M8696" i="8"/>
  <c r="K8697" i="8"/>
  <c r="L8697" i="8"/>
  <c r="M8697" i="8"/>
  <c r="K8698" i="8"/>
  <c r="L8698" i="8"/>
  <c r="M8698" i="8"/>
  <c r="K8699" i="8"/>
  <c r="L8699" i="8"/>
  <c r="M8699" i="8"/>
  <c r="K8700" i="8"/>
  <c r="L8700" i="8"/>
  <c r="M8700" i="8"/>
  <c r="K8701" i="8"/>
  <c r="L8701" i="8"/>
  <c r="M8701" i="8"/>
  <c r="K8702" i="8"/>
  <c r="L8702" i="8"/>
  <c r="M8702" i="8"/>
  <c r="K8703" i="8"/>
  <c r="L8703" i="8"/>
  <c r="M8703" i="8"/>
  <c r="K8704" i="8"/>
  <c r="L8704" i="8"/>
  <c r="M8704" i="8"/>
  <c r="K8705" i="8"/>
  <c r="L8705" i="8"/>
  <c r="M8705" i="8"/>
  <c r="K8706" i="8"/>
  <c r="L8706" i="8"/>
  <c r="M8706" i="8"/>
  <c r="K8707" i="8"/>
  <c r="L8707" i="8"/>
  <c r="M8707" i="8"/>
  <c r="K8708" i="8"/>
  <c r="L8708" i="8"/>
  <c r="M8708" i="8"/>
  <c r="K8709" i="8"/>
  <c r="L8709" i="8"/>
  <c r="M8709" i="8"/>
  <c r="K8710" i="8"/>
  <c r="L8710" i="8"/>
  <c r="M8710" i="8"/>
  <c r="K8711" i="8"/>
  <c r="L8711" i="8"/>
  <c r="M8711" i="8"/>
  <c r="K8712" i="8"/>
  <c r="L8712" i="8"/>
  <c r="M8712" i="8"/>
  <c r="K8713" i="8"/>
  <c r="L8713" i="8"/>
  <c r="M8713" i="8"/>
  <c r="K8714" i="8"/>
  <c r="L8714" i="8"/>
  <c r="M8714" i="8"/>
  <c r="K8715" i="8"/>
  <c r="L8715" i="8"/>
  <c r="M8715" i="8"/>
  <c r="K8716" i="8"/>
  <c r="L8716" i="8"/>
  <c r="M8716" i="8"/>
  <c r="K8717" i="8"/>
  <c r="L8717" i="8"/>
  <c r="M8717" i="8"/>
  <c r="K8718" i="8"/>
  <c r="L8718" i="8"/>
  <c r="M8718" i="8"/>
  <c r="K8719" i="8"/>
  <c r="L8719" i="8"/>
  <c r="M8719" i="8"/>
  <c r="K8720" i="8"/>
  <c r="L8720" i="8"/>
  <c r="M8720" i="8"/>
  <c r="K8721" i="8"/>
  <c r="L8721" i="8"/>
  <c r="M8721" i="8"/>
  <c r="K8722" i="8"/>
  <c r="L8722" i="8"/>
  <c r="M8722" i="8"/>
  <c r="K8723" i="8"/>
  <c r="L8723" i="8"/>
  <c r="M8723" i="8"/>
  <c r="K8724" i="8"/>
  <c r="L8724" i="8"/>
  <c r="M8724" i="8"/>
  <c r="K8725" i="8"/>
  <c r="L8725" i="8"/>
  <c r="M8725" i="8"/>
  <c r="K8726" i="8"/>
  <c r="L8726" i="8"/>
  <c r="M8726" i="8"/>
  <c r="K8727" i="8"/>
  <c r="L8727" i="8"/>
  <c r="M8727" i="8"/>
  <c r="K8728" i="8"/>
  <c r="L8728" i="8"/>
  <c r="M8728" i="8"/>
  <c r="K8729" i="8"/>
  <c r="L8729" i="8"/>
  <c r="M8729" i="8"/>
  <c r="K8730" i="8"/>
  <c r="L8730" i="8"/>
  <c r="M8730" i="8"/>
  <c r="K8731" i="8"/>
  <c r="L8731" i="8"/>
  <c r="M8731" i="8"/>
  <c r="K8732" i="8"/>
  <c r="L8732" i="8"/>
  <c r="M8732" i="8"/>
  <c r="K8733" i="8"/>
  <c r="L8733" i="8"/>
  <c r="M8733" i="8"/>
  <c r="K8734" i="8"/>
  <c r="L8734" i="8"/>
  <c r="M8734" i="8"/>
  <c r="K8735" i="8"/>
  <c r="L8735" i="8"/>
  <c r="M8735" i="8"/>
  <c r="K8736" i="8"/>
  <c r="L8736" i="8"/>
  <c r="M8736" i="8"/>
  <c r="K8737" i="8"/>
  <c r="L8737" i="8"/>
  <c r="M8737" i="8"/>
  <c r="K8738" i="8"/>
  <c r="L8738" i="8"/>
  <c r="M8738" i="8"/>
  <c r="K8739" i="8"/>
  <c r="L8739" i="8"/>
  <c r="M8739" i="8"/>
  <c r="K8740" i="8"/>
  <c r="L8740" i="8"/>
  <c r="M8740" i="8"/>
  <c r="K8741" i="8"/>
  <c r="L8741" i="8"/>
  <c r="M8741" i="8"/>
  <c r="K8742" i="8"/>
  <c r="L8742" i="8"/>
  <c r="M8742" i="8"/>
  <c r="K8743" i="8"/>
  <c r="L8743" i="8"/>
  <c r="M8743" i="8"/>
  <c r="K8744" i="8"/>
  <c r="L8744" i="8"/>
  <c r="M8744" i="8"/>
  <c r="K8745" i="8"/>
  <c r="L8745" i="8"/>
  <c r="M8745" i="8"/>
  <c r="K8746" i="8"/>
  <c r="L8746" i="8"/>
  <c r="M8746" i="8"/>
  <c r="K8747" i="8"/>
  <c r="L8747" i="8"/>
  <c r="M8747" i="8"/>
  <c r="K8748" i="8"/>
  <c r="L8748" i="8"/>
  <c r="M8748" i="8"/>
  <c r="K8749" i="8"/>
  <c r="L8749" i="8"/>
  <c r="M8749" i="8"/>
  <c r="K8750" i="8"/>
  <c r="L8750" i="8"/>
  <c r="M8750" i="8"/>
  <c r="K8751" i="8"/>
  <c r="L8751" i="8"/>
  <c r="M8751" i="8"/>
  <c r="K8752" i="8"/>
  <c r="L8752" i="8"/>
  <c r="M8752" i="8"/>
  <c r="K8753" i="8"/>
  <c r="L8753" i="8"/>
  <c r="M8753" i="8"/>
  <c r="K8754" i="8"/>
  <c r="L8754" i="8"/>
  <c r="M8754" i="8"/>
  <c r="K8755" i="8"/>
  <c r="L8755" i="8"/>
  <c r="M8755" i="8"/>
  <c r="K8756" i="8"/>
  <c r="L8756" i="8"/>
  <c r="M8756" i="8"/>
  <c r="K8757" i="8"/>
  <c r="L8757" i="8"/>
  <c r="M8757" i="8"/>
  <c r="K8758" i="8"/>
  <c r="L8758" i="8"/>
  <c r="M8758" i="8"/>
  <c r="K8759" i="8"/>
  <c r="L8759" i="8"/>
  <c r="M8759" i="8"/>
  <c r="K8760" i="8"/>
  <c r="L8760" i="8"/>
  <c r="M8760" i="8"/>
  <c r="K8761" i="8"/>
  <c r="L8761" i="8"/>
  <c r="M8761" i="8"/>
  <c r="K8762" i="8"/>
  <c r="L8762" i="8"/>
  <c r="M8762" i="8"/>
  <c r="K8763" i="8"/>
  <c r="L8763" i="8"/>
  <c r="M8763" i="8"/>
  <c r="K8764" i="8"/>
  <c r="L8764" i="8"/>
  <c r="M8764" i="8"/>
  <c r="K8765" i="8"/>
  <c r="L8765" i="8"/>
  <c r="M8765" i="8"/>
  <c r="K8766" i="8"/>
  <c r="L8766" i="8"/>
  <c r="M8766" i="8"/>
  <c r="K8767" i="8"/>
  <c r="L8767" i="8"/>
  <c r="M8767" i="8"/>
  <c r="K8768" i="8"/>
  <c r="L8768" i="8"/>
  <c r="M8768" i="8"/>
  <c r="K8769" i="8"/>
  <c r="L8769" i="8"/>
  <c r="M8769" i="8"/>
  <c r="K8770" i="8"/>
  <c r="L8770" i="8"/>
  <c r="M8770" i="8"/>
  <c r="K8771" i="8"/>
  <c r="L8771" i="8"/>
  <c r="M8771" i="8"/>
  <c r="K8772" i="8"/>
  <c r="L8772" i="8"/>
  <c r="M8772" i="8"/>
  <c r="K8773" i="8"/>
  <c r="L8773" i="8"/>
  <c r="M8773" i="8"/>
  <c r="K8774" i="8"/>
  <c r="L8774" i="8"/>
  <c r="M8774" i="8"/>
  <c r="K8775" i="8"/>
  <c r="L8775" i="8"/>
  <c r="M8775" i="8"/>
  <c r="K8776" i="8"/>
  <c r="L8776" i="8"/>
  <c r="M8776" i="8"/>
  <c r="K8777" i="8"/>
  <c r="L8777" i="8"/>
  <c r="M8777" i="8"/>
  <c r="K8778" i="8"/>
  <c r="L8778" i="8"/>
  <c r="M8778" i="8"/>
  <c r="K8779" i="8"/>
  <c r="L8779" i="8"/>
  <c r="M8779" i="8"/>
  <c r="K8780" i="8"/>
  <c r="L8780" i="8"/>
  <c r="M8780" i="8"/>
  <c r="K8781" i="8"/>
  <c r="L8781" i="8"/>
  <c r="M8781" i="8"/>
  <c r="K8782" i="8"/>
  <c r="L8782" i="8"/>
  <c r="M8782" i="8"/>
  <c r="K8783" i="8"/>
  <c r="L8783" i="8"/>
  <c r="M8783" i="8"/>
  <c r="K8784" i="8"/>
  <c r="L8784" i="8"/>
  <c r="M8784" i="8"/>
  <c r="K8785" i="8"/>
  <c r="L8785" i="8"/>
  <c r="M8785" i="8"/>
  <c r="K8786" i="8"/>
  <c r="L8786" i="8"/>
  <c r="M8786" i="8"/>
  <c r="K8787" i="8"/>
  <c r="L8787" i="8"/>
  <c r="M8787" i="8"/>
  <c r="K8788" i="8"/>
  <c r="L8788" i="8"/>
  <c r="M8788" i="8"/>
  <c r="K8789" i="8"/>
  <c r="L8789" i="8"/>
  <c r="M8789" i="8"/>
  <c r="K8790" i="8"/>
  <c r="L8790" i="8"/>
  <c r="M8790" i="8"/>
  <c r="K8791" i="8"/>
  <c r="L8791" i="8"/>
  <c r="M8791" i="8"/>
  <c r="K8792" i="8"/>
  <c r="L8792" i="8"/>
  <c r="M8792" i="8"/>
  <c r="K8793" i="8"/>
  <c r="L8793" i="8"/>
  <c r="M8793" i="8"/>
  <c r="K8794" i="8"/>
  <c r="L8794" i="8"/>
  <c r="M8794" i="8"/>
  <c r="K8795" i="8"/>
  <c r="L8795" i="8"/>
  <c r="M8795" i="8"/>
  <c r="K8796" i="8"/>
  <c r="L8796" i="8"/>
  <c r="M8796" i="8"/>
  <c r="K8797" i="8"/>
  <c r="L8797" i="8"/>
  <c r="M8797" i="8"/>
  <c r="K8798" i="8"/>
  <c r="L8798" i="8"/>
  <c r="M8798" i="8"/>
  <c r="K8799" i="8"/>
  <c r="L8799" i="8"/>
  <c r="M8799" i="8"/>
  <c r="K8800" i="8"/>
  <c r="L8800" i="8"/>
  <c r="M8800" i="8"/>
  <c r="K8801" i="8"/>
  <c r="L8801" i="8"/>
  <c r="M8801" i="8"/>
  <c r="K8802" i="8"/>
  <c r="L8802" i="8"/>
  <c r="M8802" i="8"/>
  <c r="K8803" i="8"/>
  <c r="L8803" i="8"/>
  <c r="M8803" i="8"/>
  <c r="K8804" i="8"/>
  <c r="L8804" i="8"/>
  <c r="M8804" i="8"/>
  <c r="K8805" i="8"/>
  <c r="L8805" i="8"/>
  <c r="M8805" i="8"/>
  <c r="K8806" i="8"/>
  <c r="L8806" i="8"/>
  <c r="M8806" i="8"/>
  <c r="K8807" i="8"/>
  <c r="L8807" i="8"/>
  <c r="M8807" i="8"/>
  <c r="K8808" i="8"/>
  <c r="L8808" i="8"/>
  <c r="M8808" i="8"/>
  <c r="K8809" i="8"/>
  <c r="L8809" i="8"/>
  <c r="M8809" i="8"/>
  <c r="K8810" i="8"/>
  <c r="L8810" i="8"/>
  <c r="M8810" i="8"/>
  <c r="K8811" i="8"/>
  <c r="L8811" i="8"/>
  <c r="M8811" i="8"/>
  <c r="K8812" i="8"/>
  <c r="L8812" i="8"/>
  <c r="M8812" i="8"/>
  <c r="K8813" i="8"/>
  <c r="L8813" i="8"/>
  <c r="M8813" i="8"/>
  <c r="K8814" i="8"/>
  <c r="L8814" i="8"/>
  <c r="M8814" i="8"/>
  <c r="K8815" i="8"/>
  <c r="L8815" i="8"/>
  <c r="M8815" i="8"/>
  <c r="K8816" i="8"/>
  <c r="L8816" i="8"/>
  <c r="M8816" i="8"/>
  <c r="K8817" i="8"/>
  <c r="L8817" i="8"/>
  <c r="M8817" i="8"/>
  <c r="K8818" i="8"/>
  <c r="L8818" i="8"/>
  <c r="M8818" i="8"/>
  <c r="K8819" i="8"/>
  <c r="L8819" i="8"/>
  <c r="M8819" i="8"/>
  <c r="K8820" i="8"/>
  <c r="L8820" i="8"/>
  <c r="M8820" i="8"/>
  <c r="K8821" i="8"/>
  <c r="L8821" i="8"/>
  <c r="M8821" i="8"/>
  <c r="K8822" i="8"/>
  <c r="L8822" i="8"/>
  <c r="M8822" i="8"/>
  <c r="K8823" i="8"/>
  <c r="L8823" i="8"/>
  <c r="M8823" i="8"/>
  <c r="K8824" i="8"/>
  <c r="L8824" i="8"/>
  <c r="M8824" i="8"/>
  <c r="K8825" i="8"/>
  <c r="L8825" i="8"/>
  <c r="M8825" i="8"/>
  <c r="K8826" i="8"/>
  <c r="L8826" i="8"/>
  <c r="M8826" i="8"/>
  <c r="K8827" i="8"/>
  <c r="L8827" i="8"/>
  <c r="M8827" i="8"/>
  <c r="K8828" i="8"/>
  <c r="L8828" i="8"/>
  <c r="M8828" i="8"/>
  <c r="K8829" i="8"/>
  <c r="L8829" i="8"/>
  <c r="M8829" i="8"/>
  <c r="K8830" i="8"/>
  <c r="L8830" i="8"/>
  <c r="M8830" i="8"/>
  <c r="K8831" i="8"/>
  <c r="L8831" i="8"/>
  <c r="M8831" i="8"/>
  <c r="K8832" i="8"/>
  <c r="L8832" i="8"/>
  <c r="M8832" i="8"/>
  <c r="K8833" i="8"/>
  <c r="L8833" i="8"/>
  <c r="M8833" i="8"/>
  <c r="K8834" i="8"/>
  <c r="L8834" i="8"/>
  <c r="M8834" i="8"/>
  <c r="K8835" i="8"/>
  <c r="L8835" i="8"/>
  <c r="M8835" i="8"/>
  <c r="K8836" i="8"/>
  <c r="L8836" i="8"/>
  <c r="M8836" i="8"/>
  <c r="K8837" i="8"/>
  <c r="L8837" i="8"/>
  <c r="M8837" i="8"/>
  <c r="K8838" i="8"/>
  <c r="L8838" i="8"/>
  <c r="M8838" i="8"/>
  <c r="K8839" i="8"/>
  <c r="L8839" i="8"/>
  <c r="M8839" i="8"/>
  <c r="K8840" i="8"/>
  <c r="L8840" i="8"/>
  <c r="M8840" i="8"/>
  <c r="K8841" i="8"/>
  <c r="L8841" i="8"/>
  <c r="M8841" i="8"/>
  <c r="K8842" i="8"/>
  <c r="L8842" i="8"/>
  <c r="M8842" i="8"/>
  <c r="K8843" i="8"/>
  <c r="L8843" i="8"/>
  <c r="M8843" i="8"/>
  <c r="K8844" i="8"/>
  <c r="L8844" i="8"/>
  <c r="M8844" i="8"/>
  <c r="K8845" i="8"/>
  <c r="L8845" i="8"/>
  <c r="M8845" i="8"/>
  <c r="K8846" i="8"/>
  <c r="L8846" i="8"/>
  <c r="M8846" i="8"/>
  <c r="K8847" i="8"/>
  <c r="L8847" i="8"/>
  <c r="M8847" i="8"/>
  <c r="K8848" i="8"/>
  <c r="L8848" i="8"/>
  <c r="M8848" i="8"/>
  <c r="K8849" i="8"/>
  <c r="L8849" i="8"/>
  <c r="M8849" i="8"/>
  <c r="K8850" i="8"/>
  <c r="L8850" i="8"/>
  <c r="M8850" i="8"/>
  <c r="K8851" i="8"/>
  <c r="L8851" i="8"/>
  <c r="M8851" i="8"/>
  <c r="K8852" i="8"/>
  <c r="L8852" i="8"/>
  <c r="M8852" i="8"/>
  <c r="K8853" i="8"/>
  <c r="L8853" i="8"/>
  <c r="M8853" i="8"/>
  <c r="K8854" i="8"/>
  <c r="L8854" i="8"/>
  <c r="M8854" i="8"/>
  <c r="K8855" i="8"/>
  <c r="L8855" i="8"/>
  <c r="M8855" i="8"/>
  <c r="K8856" i="8"/>
  <c r="L8856" i="8"/>
  <c r="M8856" i="8"/>
  <c r="K8857" i="8"/>
  <c r="L8857" i="8"/>
  <c r="M8857" i="8"/>
  <c r="K8858" i="8"/>
  <c r="L8858" i="8"/>
  <c r="M8858" i="8"/>
  <c r="K8859" i="8"/>
  <c r="L8859" i="8"/>
  <c r="M8859" i="8"/>
  <c r="K8860" i="8"/>
  <c r="L8860" i="8"/>
  <c r="M8860" i="8"/>
  <c r="K8861" i="8"/>
  <c r="L8861" i="8"/>
  <c r="M8861" i="8"/>
  <c r="K8862" i="8"/>
  <c r="L8862" i="8"/>
  <c r="M8862" i="8"/>
  <c r="K8863" i="8"/>
  <c r="L8863" i="8"/>
  <c r="M8863" i="8"/>
  <c r="K8864" i="8"/>
  <c r="L8864" i="8"/>
  <c r="M8864" i="8"/>
  <c r="K8865" i="8"/>
  <c r="L8865" i="8"/>
  <c r="M8865" i="8"/>
  <c r="K8866" i="8"/>
  <c r="L8866" i="8"/>
  <c r="M8866" i="8"/>
  <c r="K8867" i="8"/>
  <c r="L8867" i="8"/>
  <c r="M8867" i="8"/>
  <c r="K8868" i="8"/>
  <c r="L8868" i="8"/>
  <c r="M8868" i="8"/>
  <c r="K8869" i="8"/>
  <c r="L8869" i="8"/>
  <c r="M8869" i="8"/>
  <c r="K8870" i="8"/>
  <c r="L8870" i="8"/>
  <c r="M8870" i="8"/>
  <c r="K8871" i="8"/>
  <c r="L8871" i="8"/>
  <c r="M8871" i="8"/>
  <c r="K8872" i="8"/>
  <c r="L8872" i="8"/>
  <c r="M8872" i="8"/>
  <c r="K8873" i="8"/>
  <c r="L8873" i="8"/>
  <c r="M8873" i="8"/>
  <c r="K8874" i="8"/>
  <c r="L8874" i="8"/>
  <c r="M8874" i="8"/>
  <c r="K8875" i="8"/>
  <c r="L8875" i="8"/>
  <c r="M8875" i="8"/>
  <c r="K8876" i="8"/>
  <c r="L8876" i="8"/>
  <c r="M8876" i="8"/>
  <c r="K8877" i="8"/>
  <c r="L8877" i="8"/>
  <c r="M8877" i="8"/>
  <c r="K8878" i="8"/>
  <c r="L8878" i="8"/>
  <c r="M8878" i="8"/>
  <c r="K8879" i="8"/>
  <c r="L8879" i="8"/>
  <c r="M8879" i="8"/>
  <c r="K8880" i="8"/>
  <c r="L8880" i="8"/>
  <c r="M8880" i="8"/>
  <c r="K8881" i="8"/>
  <c r="L8881" i="8"/>
  <c r="M8881" i="8"/>
  <c r="K8882" i="8"/>
  <c r="L8882" i="8"/>
  <c r="M8882" i="8"/>
  <c r="K8883" i="8"/>
  <c r="L8883" i="8"/>
  <c r="M8883" i="8"/>
  <c r="K8884" i="8"/>
  <c r="L8884" i="8"/>
  <c r="M8884" i="8"/>
  <c r="K8885" i="8"/>
  <c r="L8885" i="8"/>
  <c r="M8885" i="8"/>
  <c r="K8886" i="8"/>
  <c r="L8886" i="8"/>
  <c r="M8886" i="8"/>
  <c r="K8887" i="8"/>
  <c r="L8887" i="8"/>
  <c r="M8887" i="8"/>
  <c r="K8888" i="8"/>
  <c r="L8888" i="8"/>
  <c r="M8888" i="8"/>
  <c r="K8889" i="8"/>
  <c r="L8889" i="8"/>
  <c r="M8889" i="8"/>
  <c r="K8890" i="8"/>
  <c r="L8890" i="8"/>
  <c r="M8890" i="8"/>
  <c r="K8891" i="8"/>
  <c r="L8891" i="8"/>
  <c r="M8891" i="8"/>
  <c r="K8892" i="8"/>
  <c r="L8892" i="8"/>
  <c r="M8892" i="8"/>
  <c r="K8893" i="8"/>
  <c r="L8893" i="8"/>
  <c r="M8893" i="8"/>
  <c r="K8894" i="8"/>
  <c r="L8894" i="8"/>
  <c r="M8894" i="8"/>
  <c r="K8895" i="8"/>
  <c r="L8895" i="8"/>
  <c r="M8895" i="8"/>
  <c r="K8896" i="8"/>
  <c r="L8896" i="8"/>
  <c r="M8896" i="8"/>
  <c r="K8897" i="8"/>
  <c r="L8897" i="8"/>
  <c r="M8897" i="8"/>
  <c r="K8898" i="8"/>
  <c r="L8898" i="8"/>
  <c r="M8898" i="8"/>
  <c r="K8899" i="8"/>
  <c r="L8899" i="8"/>
  <c r="M8899" i="8"/>
  <c r="K8900" i="8"/>
  <c r="L8900" i="8"/>
  <c r="M8900" i="8"/>
  <c r="K8901" i="8"/>
  <c r="L8901" i="8"/>
  <c r="M8901" i="8"/>
  <c r="K8902" i="8"/>
  <c r="L8902" i="8"/>
  <c r="M8902" i="8"/>
  <c r="K8903" i="8"/>
  <c r="L8903" i="8"/>
  <c r="M8903" i="8"/>
  <c r="K8904" i="8"/>
  <c r="L8904" i="8"/>
  <c r="M8904" i="8"/>
  <c r="K8905" i="8"/>
  <c r="L8905" i="8"/>
  <c r="M8905" i="8"/>
  <c r="K8906" i="8"/>
  <c r="L8906" i="8"/>
  <c r="M8906" i="8"/>
  <c r="K8907" i="8"/>
  <c r="L8907" i="8"/>
  <c r="M8907" i="8"/>
  <c r="K8908" i="8"/>
  <c r="L8908" i="8"/>
  <c r="M8908" i="8"/>
  <c r="K8909" i="8"/>
  <c r="L8909" i="8"/>
  <c r="M8909" i="8"/>
  <c r="K8910" i="8"/>
  <c r="L8910" i="8"/>
  <c r="M8910" i="8"/>
  <c r="K8911" i="8"/>
  <c r="L8911" i="8"/>
  <c r="M8911" i="8"/>
  <c r="K8912" i="8"/>
  <c r="L8912" i="8"/>
  <c r="M8912" i="8"/>
  <c r="K8913" i="8"/>
  <c r="L8913" i="8"/>
  <c r="M8913" i="8"/>
  <c r="K8914" i="8"/>
  <c r="L8914" i="8"/>
  <c r="M8914" i="8"/>
  <c r="K8915" i="8"/>
  <c r="L8915" i="8"/>
  <c r="M8915" i="8"/>
  <c r="K8916" i="8"/>
  <c r="L8916" i="8"/>
  <c r="M8916" i="8"/>
  <c r="K8917" i="8"/>
  <c r="L8917" i="8"/>
  <c r="M8917" i="8"/>
  <c r="K8918" i="8"/>
  <c r="L8918" i="8"/>
  <c r="M8918" i="8"/>
  <c r="K8919" i="8"/>
  <c r="L8919" i="8"/>
  <c r="M8919" i="8"/>
  <c r="K8920" i="8"/>
  <c r="L8920" i="8"/>
  <c r="M8920" i="8"/>
  <c r="K8921" i="8"/>
  <c r="L8921" i="8"/>
  <c r="M8921" i="8"/>
  <c r="K8922" i="8"/>
  <c r="L8922" i="8"/>
  <c r="M8922" i="8"/>
  <c r="K8923" i="8"/>
  <c r="L8923" i="8"/>
  <c r="M8923" i="8"/>
  <c r="K8924" i="8"/>
  <c r="L8924" i="8"/>
  <c r="M8924" i="8"/>
  <c r="K8925" i="8"/>
  <c r="L8925" i="8"/>
  <c r="M8925" i="8"/>
  <c r="K8926" i="8"/>
  <c r="L8926" i="8"/>
  <c r="M8926" i="8"/>
  <c r="K8927" i="8"/>
  <c r="L8927" i="8"/>
  <c r="M8927" i="8"/>
  <c r="K8928" i="8"/>
  <c r="L8928" i="8"/>
  <c r="M8928" i="8"/>
  <c r="K8929" i="8"/>
  <c r="L8929" i="8"/>
  <c r="M8929" i="8"/>
  <c r="K8930" i="8"/>
  <c r="L8930" i="8"/>
  <c r="M8930" i="8"/>
  <c r="K8931" i="8"/>
  <c r="L8931" i="8"/>
  <c r="M8931" i="8"/>
  <c r="K8932" i="8"/>
  <c r="L8932" i="8"/>
  <c r="M8932" i="8"/>
  <c r="K8933" i="8"/>
  <c r="L8933" i="8"/>
  <c r="M8933" i="8"/>
  <c r="K8934" i="8"/>
  <c r="L8934" i="8"/>
  <c r="M8934" i="8"/>
  <c r="K8935" i="8"/>
  <c r="L8935" i="8"/>
  <c r="M8935" i="8"/>
  <c r="K8936" i="8"/>
  <c r="L8936" i="8"/>
  <c r="M8936" i="8"/>
  <c r="K8937" i="8"/>
  <c r="L8937" i="8"/>
  <c r="M8937" i="8"/>
  <c r="K8938" i="8"/>
  <c r="L8938" i="8"/>
  <c r="M8938" i="8"/>
  <c r="K8939" i="8"/>
  <c r="L8939" i="8"/>
  <c r="M8939" i="8"/>
  <c r="K8940" i="8"/>
  <c r="L8940" i="8"/>
  <c r="M8940" i="8"/>
  <c r="K8941" i="8"/>
  <c r="L8941" i="8"/>
  <c r="M8941" i="8"/>
  <c r="K8942" i="8"/>
  <c r="L8942" i="8"/>
  <c r="M8942" i="8"/>
  <c r="K8943" i="8"/>
  <c r="L8943" i="8"/>
  <c r="M8943" i="8"/>
  <c r="K8944" i="8"/>
  <c r="L8944" i="8"/>
  <c r="M8944" i="8"/>
  <c r="K8945" i="8"/>
  <c r="L8945" i="8"/>
  <c r="M8945" i="8"/>
  <c r="K8946" i="8"/>
  <c r="L8946" i="8"/>
  <c r="M8946" i="8"/>
  <c r="K8947" i="8"/>
  <c r="L8947" i="8"/>
  <c r="M8947" i="8"/>
  <c r="K8948" i="8"/>
  <c r="L8948" i="8"/>
  <c r="M8948" i="8"/>
  <c r="K8949" i="8"/>
  <c r="L8949" i="8"/>
  <c r="M8949" i="8"/>
  <c r="K8950" i="8"/>
  <c r="L8950" i="8"/>
  <c r="M8950" i="8"/>
  <c r="K8951" i="8"/>
  <c r="L8951" i="8"/>
  <c r="M8951" i="8"/>
  <c r="K8952" i="8"/>
  <c r="L8952" i="8"/>
  <c r="M8952" i="8"/>
  <c r="K8953" i="8"/>
  <c r="L8953" i="8"/>
  <c r="M8953" i="8"/>
  <c r="K8954" i="8"/>
  <c r="L8954" i="8"/>
  <c r="M8954" i="8"/>
  <c r="K8955" i="8"/>
  <c r="L8955" i="8"/>
  <c r="M8955" i="8"/>
  <c r="K8956" i="8"/>
  <c r="L8956" i="8"/>
  <c r="M8956" i="8"/>
  <c r="K8957" i="8"/>
  <c r="L8957" i="8"/>
  <c r="M8957" i="8"/>
  <c r="K8958" i="8"/>
  <c r="L8958" i="8"/>
  <c r="M8958" i="8"/>
  <c r="K8959" i="8"/>
  <c r="L8959" i="8"/>
  <c r="M8959" i="8"/>
  <c r="K8960" i="8"/>
  <c r="L8960" i="8"/>
  <c r="M8960" i="8"/>
  <c r="K8961" i="8"/>
  <c r="L8961" i="8"/>
  <c r="M8961" i="8"/>
  <c r="K8962" i="8"/>
  <c r="L8962" i="8"/>
  <c r="M8962" i="8"/>
  <c r="K8963" i="8"/>
  <c r="L8963" i="8"/>
  <c r="M8963" i="8"/>
  <c r="K8964" i="8"/>
  <c r="L8964" i="8"/>
  <c r="M8964" i="8"/>
  <c r="K8965" i="8"/>
  <c r="L8965" i="8"/>
  <c r="M8965" i="8"/>
  <c r="K8966" i="8"/>
  <c r="L8966" i="8"/>
  <c r="M8966" i="8"/>
  <c r="K8967" i="8"/>
  <c r="L8967" i="8"/>
  <c r="M8967" i="8"/>
  <c r="K8968" i="8"/>
  <c r="L8968" i="8"/>
  <c r="M8968" i="8"/>
  <c r="K8969" i="8"/>
  <c r="L8969" i="8"/>
  <c r="M8969" i="8"/>
  <c r="K8970" i="8"/>
  <c r="L8970" i="8"/>
  <c r="M8970" i="8"/>
  <c r="K8971" i="8"/>
  <c r="L8971" i="8"/>
  <c r="M8971" i="8"/>
  <c r="K8972" i="8"/>
  <c r="L8972" i="8"/>
  <c r="M8972" i="8"/>
  <c r="K8973" i="8"/>
  <c r="L8973" i="8"/>
  <c r="M8973" i="8"/>
  <c r="K8974" i="8"/>
  <c r="L8974" i="8"/>
  <c r="M8974" i="8"/>
  <c r="K8975" i="8"/>
  <c r="L8975" i="8"/>
  <c r="M8975" i="8"/>
  <c r="K8976" i="8"/>
  <c r="L8976" i="8"/>
  <c r="M8976" i="8"/>
  <c r="K8977" i="8"/>
  <c r="L8977" i="8"/>
  <c r="M8977" i="8"/>
  <c r="K8978" i="8"/>
  <c r="L8978" i="8"/>
  <c r="M8978" i="8"/>
  <c r="K8979" i="8"/>
  <c r="L8979" i="8"/>
  <c r="M8979" i="8"/>
  <c r="K8980" i="8"/>
  <c r="L8980" i="8"/>
  <c r="M8980" i="8"/>
  <c r="K8981" i="8"/>
  <c r="L8981" i="8"/>
  <c r="M8981" i="8"/>
  <c r="K8982" i="8"/>
  <c r="L8982" i="8"/>
  <c r="M8982" i="8"/>
  <c r="K8983" i="8"/>
  <c r="L8983" i="8"/>
  <c r="M8983" i="8"/>
  <c r="K8984" i="8"/>
  <c r="L8984" i="8"/>
  <c r="M8984" i="8"/>
  <c r="K8985" i="8"/>
  <c r="L8985" i="8"/>
  <c r="M8985" i="8"/>
  <c r="K8986" i="8"/>
  <c r="L8986" i="8"/>
  <c r="M8986" i="8"/>
  <c r="K8987" i="8"/>
  <c r="L8987" i="8"/>
  <c r="M8987" i="8"/>
  <c r="K8988" i="8"/>
  <c r="L8988" i="8"/>
  <c r="M8988" i="8"/>
  <c r="K8989" i="8"/>
  <c r="L8989" i="8"/>
  <c r="M8989" i="8"/>
  <c r="K8990" i="8"/>
  <c r="L8990" i="8"/>
  <c r="M8990" i="8"/>
  <c r="K8991" i="8"/>
  <c r="L8991" i="8"/>
  <c r="M8991" i="8"/>
  <c r="K8992" i="8"/>
  <c r="L8992" i="8"/>
  <c r="M8992" i="8"/>
  <c r="K8993" i="8"/>
  <c r="L8993" i="8"/>
  <c r="M8993" i="8"/>
  <c r="K8994" i="8"/>
  <c r="L8994" i="8"/>
  <c r="M8994" i="8"/>
  <c r="K8995" i="8"/>
  <c r="L8995" i="8"/>
  <c r="M8995" i="8"/>
  <c r="K8996" i="8"/>
  <c r="L8996" i="8"/>
  <c r="M8996" i="8"/>
  <c r="K8997" i="8"/>
  <c r="L8997" i="8"/>
  <c r="M8997" i="8"/>
  <c r="K8998" i="8"/>
  <c r="L8998" i="8"/>
  <c r="M8998" i="8"/>
  <c r="K8999" i="8"/>
  <c r="L8999" i="8"/>
  <c r="M8999" i="8"/>
  <c r="K9000" i="8"/>
  <c r="L9000" i="8"/>
  <c r="M9000" i="8"/>
  <c r="K9001" i="8"/>
  <c r="L9001" i="8"/>
  <c r="M9001" i="8"/>
  <c r="K9002" i="8"/>
  <c r="L9002" i="8"/>
  <c r="M9002" i="8"/>
  <c r="K9003" i="8"/>
  <c r="L9003" i="8"/>
  <c r="M9003" i="8"/>
  <c r="K9004" i="8"/>
  <c r="L9004" i="8"/>
  <c r="M9004" i="8"/>
  <c r="K9005" i="8"/>
  <c r="L9005" i="8"/>
  <c r="M9005" i="8"/>
  <c r="K9006" i="8"/>
  <c r="L9006" i="8"/>
  <c r="M9006" i="8"/>
  <c r="K9007" i="8"/>
  <c r="L9007" i="8"/>
  <c r="M9007" i="8"/>
  <c r="K9008" i="8"/>
  <c r="L9008" i="8"/>
  <c r="M9008" i="8"/>
  <c r="K9009" i="8"/>
  <c r="L9009" i="8"/>
  <c r="M9009" i="8"/>
  <c r="K9010" i="8"/>
  <c r="L9010" i="8"/>
  <c r="M9010" i="8"/>
  <c r="K9011" i="8"/>
  <c r="L9011" i="8"/>
  <c r="M9011" i="8"/>
  <c r="K9012" i="8"/>
  <c r="L9012" i="8"/>
  <c r="M9012" i="8"/>
  <c r="K9013" i="8"/>
  <c r="L9013" i="8"/>
  <c r="M9013" i="8"/>
  <c r="K9014" i="8"/>
  <c r="L9014" i="8"/>
  <c r="M9014" i="8"/>
  <c r="K9015" i="8"/>
  <c r="L9015" i="8"/>
  <c r="M9015" i="8"/>
  <c r="K9016" i="8"/>
  <c r="L9016" i="8"/>
  <c r="M9016" i="8"/>
  <c r="K9017" i="8"/>
  <c r="L9017" i="8"/>
  <c r="M9017" i="8"/>
  <c r="K9018" i="8"/>
  <c r="L9018" i="8"/>
  <c r="M9018" i="8"/>
  <c r="K9019" i="8"/>
  <c r="L9019" i="8"/>
  <c r="M9019" i="8"/>
  <c r="K9020" i="8"/>
  <c r="L9020" i="8"/>
  <c r="M9020" i="8"/>
  <c r="K9021" i="8"/>
  <c r="L9021" i="8"/>
  <c r="M9021" i="8"/>
  <c r="K9022" i="8"/>
  <c r="L9022" i="8"/>
  <c r="M9022" i="8"/>
  <c r="K9023" i="8"/>
  <c r="L9023" i="8"/>
  <c r="M9023" i="8"/>
  <c r="K9024" i="8"/>
  <c r="L9024" i="8"/>
  <c r="M9024" i="8"/>
  <c r="K9025" i="8"/>
  <c r="L9025" i="8"/>
  <c r="M9025" i="8"/>
  <c r="K9026" i="8"/>
  <c r="L9026" i="8"/>
  <c r="M9026" i="8"/>
  <c r="K9027" i="8"/>
  <c r="L9027" i="8"/>
  <c r="M9027" i="8"/>
  <c r="K9028" i="8"/>
  <c r="L9028" i="8"/>
  <c r="M9028" i="8"/>
  <c r="K9029" i="8"/>
  <c r="L9029" i="8"/>
  <c r="M9029" i="8"/>
  <c r="K9030" i="8"/>
  <c r="L9030" i="8"/>
  <c r="M9030" i="8"/>
  <c r="K9031" i="8"/>
  <c r="L9031" i="8"/>
  <c r="M9031" i="8"/>
  <c r="K9032" i="8"/>
  <c r="L9032" i="8"/>
  <c r="M9032" i="8"/>
  <c r="K9033" i="8"/>
  <c r="L9033" i="8"/>
  <c r="M9033" i="8"/>
  <c r="K9034" i="8"/>
  <c r="L9034" i="8"/>
  <c r="M9034" i="8"/>
  <c r="K9035" i="8"/>
  <c r="L9035" i="8"/>
  <c r="M9035" i="8"/>
  <c r="K9036" i="8"/>
  <c r="L9036" i="8"/>
  <c r="M9036" i="8"/>
  <c r="K9037" i="8"/>
  <c r="L9037" i="8"/>
  <c r="M9037" i="8"/>
  <c r="K9038" i="8"/>
  <c r="L9038" i="8"/>
  <c r="M9038" i="8"/>
  <c r="K9039" i="8"/>
  <c r="L9039" i="8"/>
  <c r="M9039" i="8"/>
  <c r="K9040" i="8"/>
  <c r="L9040" i="8"/>
  <c r="M9040" i="8"/>
  <c r="K9041" i="8"/>
  <c r="L9041" i="8"/>
  <c r="M9041" i="8"/>
  <c r="K9042" i="8"/>
  <c r="L9042" i="8"/>
  <c r="M9042" i="8"/>
  <c r="K9043" i="8"/>
  <c r="L9043" i="8"/>
  <c r="M9043" i="8"/>
  <c r="K9044" i="8"/>
  <c r="L9044" i="8"/>
  <c r="M9044" i="8"/>
  <c r="K9045" i="8"/>
  <c r="L9045" i="8"/>
  <c r="M9045" i="8"/>
  <c r="K9046" i="8"/>
  <c r="L9046" i="8"/>
  <c r="M9046" i="8"/>
  <c r="K9047" i="8"/>
  <c r="L9047" i="8"/>
  <c r="M9047" i="8"/>
  <c r="K9048" i="8"/>
  <c r="L9048" i="8"/>
  <c r="M9048" i="8"/>
  <c r="K9049" i="8"/>
  <c r="L9049" i="8"/>
  <c r="M9049" i="8"/>
  <c r="K9050" i="8"/>
  <c r="L9050" i="8"/>
  <c r="M9050" i="8"/>
  <c r="K9051" i="8"/>
  <c r="L9051" i="8"/>
  <c r="M9051" i="8"/>
  <c r="K9052" i="8"/>
  <c r="L9052" i="8"/>
  <c r="M9052" i="8"/>
  <c r="K9053" i="8"/>
  <c r="L9053" i="8"/>
  <c r="M9053" i="8"/>
  <c r="K9054" i="8"/>
  <c r="L9054" i="8"/>
  <c r="M9054" i="8"/>
  <c r="K9055" i="8"/>
  <c r="L9055" i="8"/>
  <c r="M9055" i="8"/>
  <c r="K9056" i="8"/>
  <c r="L9056" i="8"/>
  <c r="M9056" i="8"/>
  <c r="K9057" i="8"/>
  <c r="L9057" i="8"/>
  <c r="M9057" i="8"/>
  <c r="K9058" i="8"/>
  <c r="L9058" i="8"/>
  <c r="M9058" i="8"/>
  <c r="K9059" i="8"/>
  <c r="L9059" i="8"/>
  <c r="M9059" i="8"/>
  <c r="K9060" i="8"/>
  <c r="L9060" i="8"/>
  <c r="M9060" i="8"/>
  <c r="K9061" i="8"/>
  <c r="L9061" i="8"/>
  <c r="M9061" i="8"/>
  <c r="K9062" i="8"/>
  <c r="L9062" i="8"/>
  <c r="M9062" i="8"/>
  <c r="K9063" i="8"/>
  <c r="L9063" i="8"/>
  <c r="M9063" i="8"/>
  <c r="K9064" i="8"/>
  <c r="L9064" i="8"/>
  <c r="M9064" i="8"/>
  <c r="K9065" i="8"/>
  <c r="L9065" i="8"/>
  <c r="M9065" i="8"/>
  <c r="K9066" i="8"/>
  <c r="L9066" i="8"/>
  <c r="M9066" i="8"/>
  <c r="K9067" i="8"/>
  <c r="L9067" i="8"/>
  <c r="M9067" i="8"/>
  <c r="K9068" i="8"/>
  <c r="L9068" i="8"/>
  <c r="M9068" i="8"/>
  <c r="K9069" i="8"/>
  <c r="L9069" i="8"/>
  <c r="M9069" i="8"/>
  <c r="K9070" i="8"/>
  <c r="L9070" i="8"/>
  <c r="M9070" i="8"/>
  <c r="K9071" i="8"/>
  <c r="L9071" i="8"/>
  <c r="M9071" i="8"/>
  <c r="K9072" i="8"/>
  <c r="L9072" i="8"/>
  <c r="M9072" i="8"/>
  <c r="K9073" i="8"/>
  <c r="L9073" i="8"/>
  <c r="M9073" i="8"/>
  <c r="K9074" i="8"/>
  <c r="L9074" i="8"/>
  <c r="M9074" i="8"/>
  <c r="K9075" i="8"/>
  <c r="L9075" i="8"/>
  <c r="M9075" i="8"/>
  <c r="K9076" i="8"/>
  <c r="L9076" i="8"/>
  <c r="M9076" i="8"/>
  <c r="K9077" i="8"/>
  <c r="L9077" i="8"/>
  <c r="M9077" i="8"/>
  <c r="K9078" i="8"/>
  <c r="L9078" i="8"/>
  <c r="M9078" i="8"/>
  <c r="K9079" i="8"/>
  <c r="L9079" i="8"/>
  <c r="M9079" i="8"/>
  <c r="K9080" i="8"/>
  <c r="L9080" i="8"/>
  <c r="M9080" i="8"/>
  <c r="K9081" i="8"/>
  <c r="L9081" i="8"/>
  <c r="M9081" i="8"/>
  <c r="K9082" i="8"/>
  <c r="L9082" i="8"/>
  <c r="M9082" i="8"/>
  <c r="K9083" i="8"/>
  <c r="L9083" i="8"/>
  <c r="M9083" i="8"/>
  <c r="K9084" i="8"/>
  <c r="L9084" i="8"/>
  <c r="M9084" i="8"/>
  <c r="K9085" i="8"/>
  <c r="L9085" i="8"/>
  <c r="M9085" i="8"/>
  <c r="K9086" i="8"/>
  <c r="L9086" i="8"/>
  <c r="M9086" i="8"/>
  <c r="K9087" i="8"/>
  <c r="L9087" i="8"/>
  <c r="M9087" i="8"/>
  <c r="K9088" i="8"/>
  <c r="L9088" i="8"/>
  <c r="M9088" i="8"/>
  <c r="K9089" i="8"/>
  <c r="L9089" i="8"/>
  <c r="M9089" i="8"/>
  <c r="K9090" i="8"/>
  <c r="L9090" i="8"/>
  <c r="M9090" i="8"/>
  <c r="K9091" i="8"/>
  <c r="L9091" i="8"/>
  <c r="M9091" i="8"/>
  <c r="K9092" i="8"/>
  <c r="L9092" i="8"/>
  <c r="M9092" i="8"/>
  <c r="K9093" i="8"/>
  <c r="L9093" i="8"/>
  <c r="M9093" i="8"/>
  <c r="K9094" i="8"/>
  <c r="L9094" i="8"/>
  <c r="M9094" i="8"/>
  <c r="K9095" i="8"/>
  <c r="L9095" i="8"/>
  <c r="M9095" i="8"/>
  <c r="K9096" i="8"/>
  <c r="L9096" i="8"/>
  <c r="M9096" i="8"/>
  <c r="K9097" i="8"/>
  <c r="L9097" i="8"/>
  <c r="M9097" i="8"/>
  <c r="K9098" i="8"/>
  <c r="L9098" i="8"/>
  <c r="M9098" i="8"/>
  <c r="K9099" i="8"/>
  <c r="L9099" i="8"/>
  <c r="M9099" i="8"/>
  <c r="K9100" i="8"/>
  <c r="L9100" i="8"/>
  <c r="M9100" i="8"/>
  <c r="K9101" i="8"/>
  <c r="L9101" i="8"/>
  <c r="M9101" i="8"/>
  <c r="K9102" i="8"/>
  <c r="L9102" i="8"/>
  <c r="M9102" i="8"/>
  <c r="K9103" i="8"/>
  <c r="L9103" i="8"/>
  <c r="M9103" i="8"/>
  <c r="K9104" i="8"/>
  <c r="L9104" i="8"/>
  <c r="M9104" i="8"/>
  <c r="K9105" i="8"/>
  <c r="L9105" i="8"/>
  <c r="M9105" i="8"/>
  <c r="K9106" i="8"/>
  <c r="L9106" i="8"/>
  <c r="M9106" i="8"/>
  <c r="K9107" i="8"/>
  <c r="L9107" i="8"/>
  <c r="M9107" i="8"/>
  <c r="K9108" i="8"/>
  <c r="L9108" i="8"/>
  <c r="M9108" i="8"/>
  <c r="K9109" i="8"/>
  <c r="L9109" i="8"/>
  <c r="M9109" i="8"/>
  <c r="K9110" i="8"/>
  <c r="L9110" i="8"/>
  <c r="M9110" i="8"/>
  <c r="K9111" i="8"/>
  <c r="L9111" i="8"/>
  <c r="M9111" i="8"/>
  <c r="K9112" i="8"/>
  <c r="L9112" i="8"/>
  <c r="M9112" i="8"/>
  <c r="K9113" i="8"/>
  <c r="L9113" i="8"/>
  <c r="M9113" i="8"/>
  <c r="K9114" i="8"/>
  <c r="L9114" i="8"/>
  <c r="M9114" i="8"/>
  <c r="K9115" i="8"/>
  <c r="L9115" i="8"/>
  <c r="M9115" i="8"/>
  <c r="K9116" i="8"/>
  <c r="L9116" i="8"/>
  <c r="M9116" i="8"/>
  <c r="K9117" i="8"/>
  <c r="L9117" i="8"/>
  <c r="M9117" i="8"/>
  <c r="K9118" i="8"/>
  <c r="L9118" i="8"/>
  <c r="M9118" i="8"/>
  <c r="K9119" i="8"/>
  <c r="L9119" i="8"/>
  <c r="M9119" i="8"/>
  <c r="K9120" i="8"/>
  <c r="L9120" i="8"/>
  <c r="M9120" i="8"/>
  <c r="K9121" i="8"/>
  <c r="L9121" i="8"/>
  <c r="M9121" i="8"/>
  <c r="K9122" i="8"/>
  <c r="L9122" i="8"/>
  <c r="M9122" i="8"/>
  <c r="K9123" i="8"/>
  <c r="L9123" i="8"/>
  <c r="M9123" i="8"/>
  <c r="K9124" i="8"/>
  <c r="L9124" i="8"/>
  <c r="M9124" i="8"/>
  <c r="K9125" i="8"/>
  <c r="L9125" i="8"/>
  <c r="M9125" i="8"/>
  <c r="K9126" i="8"/>
  <c r="L9126" i="8"/>
  <c r="M9126" i="8"/>
  <c r="K9127" i="8"/>
  <c r="L9127" i="8"/>
  <c r="M9127" i="8"/>
  <c r="K9128" i="8"/>
  <c r="L9128" i="8"/>
  <c r="M9128" i="8"/>
  <c r="K9129" i="8"/>
  <c r="L9129" i="8"/>
  <c r="M9129" i="8"/>
  <c r="K9130" i="8"/>
  <c r="L9130" i="8"/>
  <c r="M9130" i="8"/>
  <c r="K9131" i="8"/>
  <c r="L9131" i="8"/>
  <c r="M9131" i="8"/>
  <c r="K9132" i="8"/>
  <c r="L9132" i="8"/>
  <c r="M9132" i="8"/>
  <c r="K9133" i="8"/>
  <c r="L9133" i="8"/>
  <c r="M9133" i="8"/>
  <c r="K9134" i="8"/>
  <c r="L9134" i="8"/>
  <c r="M9134" i="8"/>
  <c r="K9135" i="8"/>
  <c r="L9135" i="8"/>
  <c r="M9135" i="8"/>
  <c r="K9136" i="8"/>
  <c r="L9136" i="8"/>
  <c r="M9136" i="8"/>
  <c r="K9137" i="8"/>
  <c r="L9137" i="8"/>
  <c r="M9137" i="8"/>
  <c r="K9138" i="8"/>
  <c r="L9138" i="8"/>
  <c r="M9138" i="8"/>
  <c r="K9139" i="8"/>
  <c r="L9139" i="8"/>
  <c r="M9139" i="8"/>
  <c r="K9140" i="8"/>
  <c r="L9140" i="8"/>
  <c r="M9140" i="8"/>
  <c r="K9141" i="8"/>
  <c r="L9141" i="8"/>
  <c r="M9141" i="8"/>
  <c r="K9142" i="8"/>
  <c r="L9142" i="8"/>
  <c r="M9142" i="8"/>
  <c r="K9143" i="8"/>
  <c r="L9143" i="8"/>
  <c r="M9143" i="8"/>
  <c r="K9144" i="8"/>
  <c r="L9144" i="8"/>
  <c r="M9144" i="8"/>
  <c r="K9145" i="8"/>
  <c r="L9145" i="8"/>
  <c r="M9145" i="8"/>
  <c r="K9146" i="8"/>
  <c r="L9146" i="8"/>
  <c r="M9146" i="8"/>
  <c r="K9147" i="8"/>
  <c r="L9147" i="8"/>
  <c r="M9147" i="8"/>
  <c r="K9148" i="8"/>
  <c r="L9148" i="8"/>
  <c r="M9148" i="8"/>
  <c r="K9149" i="8"/>
  <c r="L9149" i="8"/>
  <c r="M9149" i="8"/>
  <c r="K9150" i="8"/>
  <c r="L9150" i="8"/>
  <c r="M9150" i="8"/>
  <c r="K9151" i="8"/>
  <c r="L9151" i="8"/>
  <c r="M9151" i="8"/>
  <c r="K9152" i="8"/>
  <c r="L9152" i="8"/>
  <c r="M9152" i="8"/>
  <c r="K9153" i="8"/>
  <c r="L9153" i="8"/>
  <c r="M9153" i="8"/>
  <c r="K9154" i="8"/>
  <c r="L9154" i="8"/>
  <c r="M9154" i="8"/>
  <c r="K9155" i="8"/>
  <c r="L9155" i="8"/>
  <c r="M9155" i="8"/>
  <c r="K9156" i="8"/>
  <c r="L9156" i="8"/>
  <c r="M9156" i="8"/>
  <c r="K9157" i="8"/>
  <c r="L9157" i="8"/>
  <c r="M9157" i="8"/>
  <c r="K9158" i="8"/>
  <c r="L9158" i="8"/>
  <c r="M9158" i="8"/>
  <c r="K9159" i="8"/>
  <c r="L9159" i="8"/>
  <c r="M9159" i="8"/>
  <c r="K9160" i="8"/>
  <c r="L9160" i="8"/>
  <c r="M9160" i="8"/>
  <c r="K9161" i="8"/>
  <c r="L9161" i="8"/>
  <c r="M9161" i="8"/>
  <c r="K9162" i="8"/>
  <c r="L9162" i="8"/>
  <c r="M9162" i="8"/>
  <c r="K9163" i="8"/>
  <c r="L9163" i="8"/>
  <c r="M9163" i="8"/>
  <c r="K9164" i="8"/>
  <c r="L9164" i="8"/>
  <c r="M9164" i="8"/>
  <c r="K9165" i="8"/>
  <c r="L9165" i="8"/>
  <c r="M9165" i="8"/>
  <c r="K9166" i="8"/>
  <c r="L9166" i="8"/>
  <c r="M9166" i="8"/>
  <c r="K9167" i="8"/>
  <c r="L9167" i="8"/>
  <c r="M9167" i="8"/>
  <c r="K9168" i="8"/>
  <c r="L9168" i="8"/>
  <c r="M9168" i="8"/>
  <c r="K9169" i="8"/>
  <c r="L9169" i="8"/>
  <c r="M9169" i="8"/>
  <c r="K9170" i="8"/>
  <c r="L9170" i="8"/>
  <c r="M9170" i="8"/>
  <c r="K9171" i="8"/>
  <c r="L9171" i="8"/>
  <c r="M9171" i="8"/>
  <c r="K9172" i="8"/>
  <c r="L9172" i="8"/>
  <c r="M9172" i="8"/>
  <c r="K9173" i="8"/>
  <c r="L9173" i="8"/>
  <c r="M9173" i="8"/>
  <c r="K9174" i="8"/>
  <c r="L9174" i="8"/>
  <c r="M9174" i="8"/>
  <c r="K9175" i="8"/>
  <c r="L9175" i="8"/>
  <c r="M9175" i="8"/>
  <c r="K9176" i="8"/>
  <c r="L9176" i="8"/>
  <c r="M9176" i="8"/>
  <c r="K9177" i="8"/>
  <c r="L9177" i="8"/>
  <c r="M9177" i="8"/>
  <c r="K9178" i="8"/>
  <c r="L9178" i="8"/>
  <c r="M9178" i="8"/>
  <c r="K9179" i="8"/>
  <c r="L9179" i="8"/>
  <c r="M9179" i="8"/>
  <c r="K9180" i="8"/>
  <c r="L9180" i="8"/>
  <c r="M9180" i="8"/>
  <c r="K9181" i="8"/>
  <c r="L9181" i="8"/>
  <c r="M9181" i="8"/>
  <c r="K9182" i="8"/>
  <c r="L9182" i="8"/>
  <c r="M9182" i="8"/>
  <c r="K9183" i="8"/>
  <c r="L9183" i="8"/>
  <c r="M9183" i="8"/>
  <c r="K9184" i="8"/>
  <c r="L9184" i="8"/>
  <c r="M9184" i="8"/>
  <c r="K9185" i="8"/>
  <c r="L9185" i="8"/>
  <c r="M9185" i="8"/>
  <c r="K9186" i="8"/>
  <c r="L9186" i="8"/>
  <c r="M9186" i="8"/>
  <c r="K9187" i="8"/>
  <c r="L9187" i="8"/>
  <c r="M9187" i="8"/>
  <c r="K9188" i="8"/>
  <c r="L9188" i="8"/>
  <c r="M9188" i="8"/>
  <c r="K9189" i="8"/>
  <c r="L9189" i="8"/>
  <c r="M9189" i="8"/>
  <c r="K9190" i="8"/>
  <c r="L9190" i="8"/>
  <c r="M9190" i="8"/>
  <c r="K9191" i="8"/>
  <c r="L9191" i="8"/>
  <c r="M9191" i="8"/>
  <c r="K9192" i="8"/>
  <c r="L9192" i="8"/>
  <c r="M9192" i="8"/>
  <c r="K9193" i="8"/>
  <c r="L9193" i="8"/>
  <c r="M9193" i="8"/>
  <c r="K9194" i="8"/>
  <c r="L9194" i="8"/>
  <c r="M9194" i="8"/>
  <c r="K9195" i="8"/>
  <c r="L9195" i="8"/>
  <c r="M9195" i="8"/>
  <c r="K9196" i="8"/>
  <c r="L9196" i="8"/>
  <c r="M9196" i="8"/>
  <c r="K9197" i="8"/>
  <c r="L9197" i="8"/>
  <c r="M9197" i="8"/>
  <c r="K9198" i="8"/>
  <c r="L9198" i="8"/>
  <c r="M9198" i="8"/>
  <c r="K9199" i="8"/>
  <c r="L9199" i="8"/>
  <c r="M9199" i="8"/>
  <c r="K9200" i="8"/>
  <c r="L9200" i="8"/>
  <c r="M9200" i="8"/>
  <c r="K9201" i="8"/>
  <c r="L9201" i="8"/>
  <c r="M9201" i="8"/>
  <c r="K9202" i="8"/>
  <c r="L9202" i="8"/>
  <c r="M9202" i="8"/>
  <c r="K9203" i="8"/>
  <c r="L9203" i="8"/>
  <c r="M9203" i="8"/>
  <c r="K9204" i="8"/>
  <c r="L9204" i="8"/>
  <c r="M9204" i="8"/>
  <c r="K9205" i="8"/>
  <c r="L9205" i="8"/>
  <c r="M9205" i="8"/>
  <c r="K9206" i="8"/>
  <c r="L9206" i="8"/>
  <c r="M9206" i="8"/>
  <c r="K9207" i="8"/>
  <c r="L9207" i="8"/>
  <c r="M9207" i="8"/>
  <c r="K9208" i="8"/>
  <c r="L9208" i="8"/>
  <c r="M9208" i="8"/>
  <c r="K9209" i="8"/>
  <c r="L9209" i="8"/>
  <c r="M9209" i="8"/>
  <c r="K9210" i="8"/>
  <c r="L9210" i="8"/>
  <c r="M9210" i="8"/>
  <c r="K9211" i="8"/>
  <c r="L9211" i="8"/>
  <c r="M9211" i="8"/>
  <c r="K9212" i="8"/>
  <c r="L9212" i="8"/>
  <c r="M9212" i="8"/>
  <c r="K9213" i="8"/>
  <c r="L9213" i="8"/>
  <c r="M9213" i="8"/>
  <c r="K9214" i="8"/>
  <c r="L9214" i="8"/>
  <c r="M9214" i="8"/>
  <c r="K9215" i="8"/>
  <c r="L9215" i="8"/>
  <c r="M9215" i="8"/>
  <c r="K9216" i="8"/>
  <c r="L9216" i="8"/>
  <c r="M9216" i="8"/>
  <c r="K9217" i="8"/>
  <c r="L9217" i="8"/>
  <c r="M9217" i="8"/>
  <c r="K9218" i="8"/>
  <c r="L9218" i="8"/>
  <c r="M9218" i="8"/>
  <c r="K9219" i="8"/>
  <c r="L9219" i="8"/>
  <c r="M9219" i="8"/>
  <c r="K9220" i="8"/>
  <c r="L9220" i="8"/>
  <c r="M9220" i="8"/>
  <c r="K9221" i="8"/>
  <c r="L9221" i="8"/>
  <c r="M9221" i="8"/>
  <c r="K9222" i="8"/>
  <c r="L9222" i="8"/>
  <c r="M9222" i="8"/>
  <c r="K9223" i="8"/>
  <c r="L9223" i="8"/>
  <c r="M9223" i="8"/>
  <c r="K9224" i="8"/>
  <c r="L9224" i="8"/>
  <c r="M9224" i="8"/>
  <c r="K9225" i="8"/>
  <c r="L9225" i="8"/>
  <c r="M9225" i="8"/>
  <c r="K9226" i="8"/>
  <c r="L9226" i="8"/>
  <c r="M9226" i="8"/>
  <c r="K9227" i="8"/>
  <c r="L9227" i="8"/>
  <c r="M9227" i="8"/>
  <c r="K9228" i="8"/>
  <c r="L9228" i="8"/>
  <c r="M9228" i="8"/>
  <c r="K9229" i="8"/>
  <c r="L9229" i="8"/>
  <c r="M9229" i="8"/>
  <c r="K9230" i="8"/>
  <c r="L9230" i="8"/>
  <c r="M9230" i="8"/>
  <c r="K9231" i="8"/>
  <c r="L9231" i="8"/>
  <c r="M9231" i="8"/>
  <c r="K9232" i="8"/>
  <c r="L9232" i="8"/>
  <c r="M9232" i="8"/>
  <c r="K9233" i="8"/>
  <c r="L9233" i="8"/>
  <c r="M9233" i="8"/>
  <c r="K9234" i="8"/>
  <c r="L9234" i="8"/>
  <c r="M9234" i="8"/>
  <c r="K9235" i="8"/>
  <c r="L9235" i="8"/>
  <c r="M9235" i="8"/>
  <c r="K9236" i="8"/>
  <c r="L9236" i="8"/>
  <c r="M9236" i="8"/>
  <c r="K9237" i="8"/>
  <c r="L9237" i="8"/>
  <c r="M9237" i="8"/>
  <c r="K9238" i="8"/>
  <c r="L9238" i="8"/>
  <c r="M9238" i="8"/>
  <c r="K9239" i="8"/>
  <c r="L9239" i="8"/>
  <c r="M9239" i="8"/>
  <c r="K9240" i="8"/>
  <c r="L9240" i="8"/>
  <c r="M9240" i="8"/>
  <c r="K9241" i="8"/>
  <c r="L9241" i="8"/>
  <c r="M9241" i="8"/>
  <c r="K9242" i="8"/>
  <c r="L9242" i="8"/>
  <c r="M9242" i="8"/>
  <c r="K9243" i="8"/>
  <c r="L9243" i="8"/>
  <c r="M9243" i="8"/>
  <c r="K9244" i="8"/>
  <c r="L9244" i="8"/>
  <c r="M9244" i="8"/>
  <c r="K9245" i="8"/>
  <c r="L9245" i="8"/>
  <c r="M9245" i="8"/>
  <c r="K9246" i="8"/>
  <c r="L9246" i="8"/>
  <c r="M9246" i="8"/>
  <c r="K9247" i="8"/>
  <c r="L9247" i="8"/>
  <c r="M9247" i="8"/>
  <c r="K9248" i="8"/>
  <c r="L9248" i="8"/>
  <c r="M9248" i="8"/>
  <c r="K9249" i="8"/>
  <c r="L9249" i="8"/>
  <c r="M9249" i="8"/>
  <c r="K9250" i="8"/>
  <c r="L9250" i="8"/>
  <c r="M9250" i="8"/>
  <c r="K9251" i="8"/>
  <c r="L9251" i="8"/>
  <c r="M9251" i="8"/>
  <c r="K9252" i="8"/>
  <c r="L9252" i="8"/>
  <c r="M9252" i="8"/>
  <c r="K9253" i="8"/>
  <c r="L9253" i="8"/>
  <c r="M9253" i="8"/>
  <c r="K9254" i="8"/>
  <c r="L9254" i="8"/>
  <c r="M9254" i="8"/>
  <c r="K9255" i="8"/>
  <c r="L9255" i="8"/>
  <c r="M9255" i="8"/>
  <c r="K9256" i="8"/>
  <c r="L9256" i="8"/>
  <c r="M9256" i="8"/>
  <c r="K9257" i="8"/>
  <c r="L9257" i="8"/>
  <c r="M9257" i="8"/>
  <c r="K9258" i="8"/>
  <c r="L9258" i="8"/>
  <c r="M9258" i="8"/>
  <c r="K9259" i="8"/>
  <c r="L9259" i="8"/>
  <c r="M9259" i="8"/>
  <c r="K9260" i="8"/>
  <c r="L9260" i="8"/>
  <c r="M9260" i="8"/>
  <c r="K9261" i="8"/>
  <c r="L9261" i="8"/>
  <c r="M9261" i="8"/>
  <c r="K9262" i="8"/>
  <c r="L9262" i="8"/>
  <c r="M9262" i="8"/>
  <c r="K9263" i="8"/>
  <c r="L9263" i="8"/>
  <c r="M9263" i="8"/>
  <c r="K9264" i="8"/>
  <c r="L9264" i="8"/>
  <c r="M9264" i="8"/>
  <c r="K9265" i="8"/>
  <c r="L9265" i="8"/>
  <c r="M9265" i="8"/>
  <c r="K9266" i="8"/>
  <c r="L9266" i="8"/>
  <c r="M9266" i="8"/>
  <c r="K9267" i="8"/>
  <c r="L9267" i="8"/>
  <c r="M9267" i="8"/>
  <c r="K9268" i="8"/>
  <c r="L9268" i="8"/>
  <c r="M9268" i="8"/>
  <c r="K9269" i="8"/>
  <c r="L9269" i="8"/>
  <c r="M9269" i="8"/>
  <c r="K9270" i="8"/>
  <c r="L9270" i="8"/>
  <c r="M9270" i="8"/>
  <c r="K9271" i="8"/>
  <c r="L9271" i="8"/>
  <c r="M9271" i="8"/>
  <c r="K9272" i="8"/>
  <c r="L9272" i="8"/>
  <c r="M9272" i="8"/>
  <c r="K9273" i="8"/>
  <c r="L9273" i="8"/>
  <c r="M9273" i="8"/>
  <c r="K9274" i="8"/>
  <c r="L9274" i="8"/>
  <c r="M9274" i="8"/>
  <c r="K9275" i="8"/>
  <c r="L9275" i="8"/>
  <c r="M9275" i="8"/>
  <c r="K9276" i="8"/>
  <c r="L9276" i="8"/>
  <c r="M9276" i="8"/>
  <c r="K9277" i="8"/>
  <c r="L9277" i="8"/>
  <c r="M9277" i="8"/>
  <c r="K9278" i="8"/>
  <c r="L9278" i="8"/>
  <c r="M9278" i="8"/>
  <c r="K9279" i="8"/>
  <c r="L9279" i="8"/>
  <c r="M9279" i="8"/>
  <c r="K9280" i="8"/>
  <c r="L9280" i="8"/>
  <c r="M9280" i="8"/>
  <c r="K9281" i="8"/>
  <c r="L9281" i="8"/>
  <c r="M9281" i="8"/>
  <c r="K9282" i="8"/>
  <c r="L9282" i="8"/>
  <c r="M9282" i="8"/>
  <c r="K9283" i="8"/>
  <c r="L9283" i="8"/>
  <c r="M9283" i="8"/>
  <c r="K9284" i="8"/>
  <c r="L9284" i="8"/>
  <c r="M9284" i="8"/>
  <c r="K9285" i="8"/>
  <c r="L9285" i="8"/>
  <c r="M9285" i="8"/>
  <c r="K9286" i="8"/>
  <c r="L9286" i="8"/>
  <c r="M9286" i="8"/>
  <c r="K9287" i="8"/>
  <c r="L9287" i="8"/>
  <c r="M9287" i="8"/>
  <c r="K9288" i="8"/>
  <c r="L9288" i="8"/>
  <c r="M9288" i="8"/>
  <c r="K9289" i="8"/>
  <c r="L9289" i="8"/>
  <c r="M9289" i="8"/>
  <c r="K9290" i="8"/>
  <c r="L9290" i="8"/>
  <c r="M9290" i="8"/>
  <c r="K9291" i="8"/>
  <c r="L9291" i="8"/>
  <c r="M9291" i="8"/>
  <c r="K9292" i="8"/>
  <c r="L9292" i="8"/>
  <c r="M9292" i="8"/>
  <c r="K9293" i="8"/>
  <c r="L9293" i="8"/>
  <c r="M9293" i="8"/>
  <c r="K9294" i="8"/>
  <c r="L9294" i="8"/>
  <c r="M9294" i="8"/>
  <c r="K9295" i="8"/>
  <c r="L9295" i="8"/>
  <c r="M9295" i="8"/>
  <c r="K9296" i="8"/>
  <c r="L9296" i="8"/>
  <c r="M9296" i="8"/>
  <c r="K9297" i="8"/>
  <c r="L9297" i="8"/>
  <c r="M9297" i="8"/>
  <c r="K9298" i="8"/>
  <c r="L9298" i="8"/>
  <c r="M9298" i="8"/>
  <c r="K9299" i="8"/>
  <c r="L9299" i="8"/>
  <c r="M9299" i="8"/>
  <c r="K9300" i="8"/>
  <c r="L9300" i="8"/>
  <c r="M9300" i="8"/>
  <c r="K9301" i="8"/>
  <c r="L9301" i="8"/>
  <c r="M9301" i="8"/>
  <c r="K9302" i="8"/>
  <c r="L9302" i="8"/>
  <c r="M9302" i="8"/>
  <c r="K9303" i="8"/>
  <c r="L9303" i="8"/>
  <c r="M9303" i="8"/>
  <c r="K9304" i="8"/>
  <c r="L9304" i="8"/>
  <c r="M9304" i="8"/>
  <c r="K9305" i="8"/>
  <c r="L9305" i="8"/>
  <c r="M9305" i="8"/>
  <c r="K9306" i="8"/>
  <c r="L9306" i="8"/>
  <c r="M9306" i="8"/>
  <c r="K9307" i="8"/>
  <c r="L9307" i="8"/>
  <c r="M9307" i="8"/>
  <c r="K9308" i="8"/>
  <c r="L9308" i="8"/>
  <c r="M9308" i="8"/>
  <c r="K9309" i="8"/>
  <c r="L9309" i="8"/>
  <c r="M9309" i="8"/>
  <c r="K9310" i="8"/>
  <c r="L9310" i="8"/>
  <c r="M9310" i="8"/>
  <c r="K9311" i="8"/>
  <c r="L9311" i="8"/>
  <c r="M9311" i="8"/>
  <c r="K9312" i="8"/>
  <c r="L9312" i="8"/>
  <c r="M9312" i="8"/>
  <c r="K9313" i="8"/>
  <c r="L9313" i="8"/>
  <c r="M9313" i="8"/>
  <c r="K9314" i="8"/>
  <c r="L9314" i="8"/>
  <c r="M9314" i="8"/>
  <c r="K9315" i="8"/>
  <c r="L9315" i="8"/>
  <c r="M9315" i="8"/>
  <c r="K9316" i="8"/>
  <c r="L9316" i="8"/>
  <c r="M9316" i="8"/>
  <c r="K9317" i="8"/>
  <c r="L9317" i="8"/>
  <c r="M9317" i="8"/>
  <c r="K9318" i="8"/>
  <c r="L9318" i="8"/>
  <c r="M9318" i="8"/>
  <c r="K9319" i="8"/>
  <c r="L9319" i="8"/>
  <c r="M9319" i="8"/>
  <c r="K9320" i="8"/>
  <c r="L9320" i="8"/>
  <c r="M9320" i="8"/>
  <c r="K9321" i="8"/>
  <c r="L9321" i="8"/>
  <c r="M9321" i="8"/>
  <c r="K9322" i="8"/>
  <c r="L9322" i="8"/>
  <c r="M9322" i="8"/>
  <c r="K9323" i="8"/>
  <c r="L9323" i="8"/>
  <c r="M9323" i="8"/>
  <c r="K9324" i="8"/>
  <c r="L9324" i="8"/>
  <c r="M9324" i="8"/>
  <c r="K9325" i="8"/>
  <c r="L9325" i="8"/>
  <c r="M9325" i="8"/>
  <c r="K9326" i="8"/>
  <c r="L9326" i="8"/>
  <c r="M9326" i="8"/>
  <c r="K9327" i="8"/>
  <c r="L9327" i="8"/>
  <c r="M9327" i="8"/>
  <c r="K9328" i="8"/>
  <c r="L9328" i="8"/>
  <c r="M9328" i="8"/>
  <c r="K9329" i="8"/>
  <c r="L9329" i="8"/>
  <c r="M9329" i="8"/>
  <c r="K9330" i="8"/>
  <c r="L9330" i="8"/>
  <c r="M9330" i="8"/>
  <c r="K9331" i="8"/>
  <c r="L9331" i="8"/>
  <c r="M9331" i="8"/>
  <c r="K9332" i="8"/>
  <c r="L9332" i="8"/>
  <c r="M9332" i="8"/>
  <c r="K9333" i="8"/>
  <c r="L9333" i="8"/>
  <c r="M9333" i="8"/>
  <c r="K9334" i="8"/>
  <c r="L9334" i="8"/>
  <c r="M9334" i="8"/>
  <c r="K9335" i="8"/>
  <c r="L9335" i="8"/>
  <c r="M9335" i="8"/>
  <c r="K9336" i="8"/>
  <c r="L9336" i="8"/>
  <c r="M9336" i="8"/>
  <c r="K9337" i="8"/>
  <c r="L9337" i="8"/>
  <c r="M9337" i="8"/>
  <c r="K9338" i="8"/>
  <c r="L9338" i="8"/>
  <c r="M9338" i="8"/>
  <c r="K9339" i="8"/>
  <c r="L9339" i="8"/>
  <c r="M9339" i="8"/>
  <c r="K9340" i="8"/>
  <c r="L9340" i="8"/>
  <c r="M9340" i="8"/>
  <c r="K9341" i="8"/>
  <c r="L9341" i="8"/>
  <c r="M9341" i="8"/>
  <c r="K9342" i="8"/>
  <c r="L9342" i="8"/>
  <c r="M9342" i="8"/>
  <c r="K9343" i="8"/>
  <c r="L9343" i="8"/>
  <c r="M9343" i="8"/>
  <c r="K9344" i="8"/>
  <c r="L9344" i="8"/>
  <c r="M9344" i="8"/>
  <c r="K9345" i="8"/>
  <c r="L9345" i="8"/>
  <c r="M9345" i="8"/>
  <c r="K9346" i="8"/>
  <c r="L9346" i="8"/>
  <c r="M9346" i="8"/>
  <c r="K9347" i="8"/>
  <c r="L9347" i="8"/>
  <c r="M9347" i="8"/>
  <c r="K9348" i="8"/>
  <c r="L9348" i="8"/>
  <c r="M9348" i="8"/>
  <c r="K9349" i="8"/>
  <c r="L9349" i="8"/>
  <c r="M9349" i="8"/>
  <c r="K9350" i="8"/>
  <c r="L9350" i="8"/>
  <c r="M9350" i="8"/>
  <c r="K9351" i="8"/>
  <c r="L9351" i="8"/>
  <c r="M9351" i="8"/>
  <c r="K9352" i="8"/>
  <c r="L9352" i="8"/>
  <c r="M9352" i="8"/>
  <c r="K9353" i="8"/>
  <c r="L9353" i="8"/>
  <c r="M9353" i="8"/>
  <c r="K9354" i="8"/>
  <c r="L9354" i="8"/>
  <c r="M9354" i="8"/>
  <c r="K9355" i="8"/>
  <c r="L9355" i="8"/>
  <c r="M9355" i="8"/>
  <c r="K9356" i="8"/>
  <c r="L9356" i="8"/>
  <c r="M9356" i="8"/>
  <c r="K9357" i="8"/>
  <c r="L9357" i="8"/>
  <c r="M9357" i="8"/>
  <c r="K9358" i="8"/>
  <c r="L9358" i="8"/>
  <c r="M9358" i="8"/>
  <c r="K9359" i="8"/>
  <c r="L9359" i="8"/>
  <c r="M9359" i="8"/>
  <c r="K9360" i="8"/>
  <c r="L9360" i="8"/>
  <c r="M9360" i="8"/>
  <c r="K9361" i="8"/>
  <c r="L9361" i="8"/>
  <c r="M9361" i="8"/>
  <c r="K9362" i="8"/>
  <c r="L9362" i="8"/>
  <c r="M9362" i="8"/>
  <c r="K9363" i="8"/>
  <c r="L9363" i="8"/>
  <c r="M9363" i="8"/>
  <c r="K9364" i="8"/>
  <c r="L9364" i="8"/>
  <c r="M9364" i="8"/>
  <c r="K9365" i="8"/>
  <c r="L9365" i="8"/>
  <c r="M9365" i="8"/>
  <c r="K9366" i="8"/>
  <c r="L9366" i="8"/>
  <c r="M9366" i="8"/>
  <c r="K9367" i="8"/>
  <c r="L9367" i="8"/>
  <c r="M9367" i="8"/>
  <c r="K9368" i="8"/>
  <c r="L9368" i="8"/>
  <c r="M9368" i="8"/>
  <c r="K9369" i="8"/>
  <c r="L9369" i="8"/>
  <c r="M9369" i="8"/>
  <c r="K9370" i="8"/>
  <c r="L9370" i="8"/>
  <c r="M9370" i="8"/>
  <c r="K9371" i="8"/>
  <c r="L9371" i="8"/>
  <c r="M9371" i="8"/>
  <c r="K9372" i="8"/>
  <c r="L9372" i="8"/>
  <c r="M9372" i="8"/>
  <c r="K9373" i="8"/>
  <c r="L9373" i="8"/>
  <c r="M9373" i="8"/>
  <c r="K9374" i="8"/>
  <c r="L9374" i="8"/>
  <c r="M9374" i="8"/>
  <c r="K9375" i="8"/>
  <c r="L9375" i="8"/>
  <c r="M9375" i="8"/>
  <c r="K9376" i="8"/>
  <c r="L9376" i="8"/>
  <c r="M9376" i="8"/>
  <c r="K9377" i="8"/>
  <c r="L9377" i="8"/>
  <c r="M9377" i="8"/>
  <c r="K9378" i="8"/>
  <c r="L9378" i="8"/>
  <c r="M9378" i="8"/>
  <c r="K9379" i="8"/>
  <c r="L9379" i="8"/>
  <c r="M9379" i="8"/>
  <c r="K9380" i="8"/>
  <c r="L9380" i="8"/>
  <c r="M9380" i="8"/>
  <c r="K9381" i="8"/>
  <c r="L9381" i="8"/>
  <c r="M9381" i="8"/>
  <c r="K9382" i="8"/>
  <c r="L9382" i="8"/>
  <c r="M9382" i="8"/>
  <c r="K9383" i="8"/>
  <c r="L9383" i="8"/>
  <c r="M9383" i="8"/>
  <c r="K9384" i="8"/>
  <c r="L9384" i="8"/>
  <c r="M9384" i="8"/>
  <c r="K9385" i="8"/>
  <c r="L9385" i="8"/>
  <c r="M9385" i="8"/>
  <c r="K9386" i="8"/>
  <c r="L9386" i="8"/>
  <c r="M9386" i="8"/>
  <c r="K9387" i="8"/>
  <c r="L9387" i="8"/>
  <c r="M9387" i="8"/>
  <c r="K9388" i="8"/>
  <c r="L9388" i="8"/>
  <c r="M9388" i="8"/>
  <c r="K9389" i="8"/>
  <c r="L9389" i="8"/>
  <c r="M9389" i="8"/>
  <c r="K9390" i="8"/>
  <c r="L9390" i="8"/>
  <c r="M9390" i="8"/>
  <c r="K9391" i="8"/>
  <c r="L9391" i="8"/>
  <c r="M9391" i="8"/>
  <c r="K9392" i="8"/>
  <c r="L9392" i="8"/>
  <c r="M9392" i="8"/>
  <c r="K9393" i="8"/>
  <c r="L9393" i="8"/>
  <c r="M9393" i="8"/>
  <c r="K9394" i="8"/>
  <c r="L9394" i="8"/>
  <c r="M9394" i="8"/>
  <c r="K9395" i="8"/>
  <c r="L9395" i="8"/>
  <c r="M9395" i="8"/>
  <c r="K9396" i="8"/>
  <c r="L9396" i="8"/>
  <c r="M9396" i="8"/>
  <c r="K9397" i="8"/>
  <c r="L9397" i="8"/>
  <c r="M9397" i="8"/>
  <c r="K9398" i="8"/>
  <c r="L9398" i="8"/>
  <c r="M9398" i="8"/>
  <c r="K9399" i="8"/>
  <c r="L9399" i="8"/>
  <c r="M9399" i="8"/>
  <c r="K9400" i="8"/>
  <c r="L9400" i="8"/>
  <c r="M9400" i="8"/>
  <c r="K9401" i="8"/>
  <c r="L9401" i="8"/>
  <c r="M9401" i="8"/>
  <c r="K9402" i="8"/>
  <c r="L9402" i="8"/>
  <c r="M9402" i="8"/>
  <c r="K9403" i="8"/>
  <c r="L9403" i="8"/>
  <c r="M9403" i="8"/>
  <c r="K9404" i="8"/>
  <c r="L9404" i="8"/>
  <c r="M9404" i="8"/>
  <c r="K9405" i="8"/>
  <c r="L9405" i="8"/>
  <c r="M9405" i="8"/>
  <c r="K9406" i="8"/>
  <c r="L9406" i="8"/>
  <c r="M9406" i="8"/>
  <c r="K9407" i="8"/>
  <c r="L9407" i="8"/>
  <c r="M9407" i="8"/>
  <c r="K9408" i="8"/>
  <c r="L9408" i="8"/>
  <c r="M9408" i="8"/>
  <c r="K9409" i="8"/>
  <c r="L9409" i="8"/>
  <c r="M9409" i="8"/>
  <c r="K9410" i="8"/>
  <c r="L9410" i="8"/>
  <c r="M9410" i="8"/>
  <c r="K9411" i="8"/>
  <c r="L9411" i="8"/>
  <c r="M9411" i="8"/>
  <c r="K9412" i="8"/>
  <c r="L9412" i="8"/>
  <c r="M9412" i="8"/>
  <c r="K9413" i="8"/>
  <c r="L9413" i="8"/>
  <c r="M9413" i="8"/>
  <c r="K9414" i="8"/>
  <c r="L9414" i="8"/>
  <c r="M9414" i="8"/>
  <c r="K9415" i="8"/>
  <c r="L9415" i="8"/>
  <c r="M9415" i="8"/>
  <c r="K9416" i="8"/>
  <c r="L9416" i="8"/>
  <c r="M9416" i="8"/>
  <c r="K9417" i="8"/>
  <c r="L9417" i="8"/>
  <c r="M9417" i="8"/>
  <c r="K9418" i="8"/>
  <c r="L9418" i="8"/>
  <c r="M9418" i="8"/>
  <c r="K9419" i="8"/>
  <c r="L9419" i="8"/>
  <c r="M9419" i="8"/>
  <c r="K9420" i="8"/>
  <c r="L9420" i="8"/>
  <c r="M9420" i="8"/>
  <c r="K9421" i="8"/>
  <c r="L9421" i="8"/>
  <c r="M9421" i="8"/>
  <c r="K9422" i="8"/>
  <c r="L9422" i="8"/>
  <c r="M9422" i="8"/>
  <c r="K9423" i="8"/>
  <c r="L9423" i="8"/>
  <c r="M9423" i="8"/>
  <c r="K9424" i="8"/>
  <c r="L9424" i="8"/>
  <c r="M9424" i="8"/>
  <c r="K9425" i="8"/>
  <c r="L9425" i="8"/>
  <c r="M9425" i="8"/>
  <c r="K9426" i="8"/>
  <c r="L9426" i="8"/>
  <c r="M9426" i="8"/>
  <c r="K9427" i="8"/>
  <c r="L9427" i="8"/>
  <c r="M9427" i="8"/>
  <c r="K9428" i="8"/>
  <c r="L9428" i="8"/>
  <c r="M9428" i="8"/>
  <c r="K9429" i="8"/>
  <c r="L9429" i="8"/>
  <c r="M9429" i="8"/>
  <c r="K9430" i="8"/>
  <c r="L9430" i="8"/>
  <c r="M9430" i="8"/>
  <c r="K9431" i="8"/>
  <c r="L9431" i="8"/>
  <c r="M9431" i="8"/>
  <c r="K9432" i="8"/>
  <c r="L9432" i="8"/>
  <c r="M9432" i="8"/>
  <c r="K9433" i="8"/>
  <c r="L9433" i="8"/>
  <c r="M9433" i="8"/>
  <c r="K9434" i="8"/>
  <c r="L9434" i="8"/>
  <c r="M9434" i="8"/>
  <c r="K9435" i="8"/>
  <c r="L9435" i="8"/>
  <c r="M9435" i="8"/>
  <c r="K9436" i="8"/>
  <c r="L9436" i="8"/>
  <c r="M9436" i="8"/>
  <c r="K9437" i="8"/>
  <c r="L9437" i="8"/>
  <c r="M9437" i="8"/>
  <c r="K9438" i="8"/>
  <c r="L9438" i="8"/>
  <c r="M9438" i="8"/>
  <c r="K9439" i="8"/>
  <c r="L9439" i="8"/>
  <c r="M9439" i="8"/>
  <c r="K9440" i="8"/>
  <c r="L9440" i="8"/>
  <c r="M9440" i="8"/>
  <c r="K9441" i="8"/>
  <c r="L9441" i="8"/>
  <c r="M9441" i="8"/>
  <c r="K9442" i="8"/>
  <c r="L9442" i="8"/>
  <c r="M9442" i="8"/>
  <c r="K9443" i="8"/>
  <c r="L9443" i="8"/>
  <c r="M9443" i="8"/>
  <c r="K9444" i="8"/>
  <c r="L9444" i="8"/>
  <c r="M9444" i="8"/>
  <c r="K9445" i="8"/>
  <c r="L9445" i="8"/>
  <c r="M9445" i="8"/>
  <c r="K9446" i="8"/>
  <c r="L9446" i="8"/>
  <c r="M9446" i="8"/>
  <c r="K9447" i="8"/>
  <c r="L9447" i="8"/>
  <c r="M9447" i="8"/>
  <c r="K9448" i="8"/>
  <c r="L9448" i="8"/>
  <c r="M9448" i="8"/>
  <c r="K9449" i="8"/>
  <c r="L9449" i="8"/>
  <c r="M9449" i="8"/>
  <c r="K9450" i="8"/>
  <c r="L9450" i="8"/>
  <c r="M9450" i="8"/>
  <c r="K9451" i="8"/>
  <c r="L9451" i="8"/>
  <c r="M9451" i="8"/>
  <c r="K9452" i="8"/>
  <c r="L9452" i="8"/>
  <c r="M9452" i="8"/>
  <c r="K9453" i="8"/>
  <c r="L9453" i="8"/>
  <c r="M9453" i="8"/>
  <c r="K9454" i="8"/>
  <c r="L9454" i="8"/>
  <c r="M9454" i="8"/>
  <c r="K9455" i="8"/>
  <c r="L9455" i="8"/>
  <c r="M9455" i="8"/>
  <c r="K9456" i="8"/>
  <c r="L9456" i="8"/>
  <c r="M9456" i="8"/>
  <c r="K9457" i="8"/>
  <c r="L9457" i="8"/>
  <c r="M9457" i="8"/>
  <c r="K9458" i="8"/>
  <c r="L9458" i="8"/>
  <c r="M9458" i="8"/>
  <c r="K9459" i="8"/>
  <c r="L9459" i="8"/>
  <c r="M9459" i="8"/>
  <c r="K9460" i="8"/>
  <c r="L9460" i="8"/>
  <c r="M9460" i="8"/>
  <c r="K9461" i="8"/>
  <c r="L9461" i="8"/>
  <c r="M9461" i="8"/>
  <c r="K9462" i="8"/>
  <c r="L9462" i="8"/>
  <c r="M9462" i="8"/>
  <c r="K9463" i="8"/>
  <c r="L9463" i="8"/>
  <c r="M9463" i="8"/>
  <c r="K9464" i="8"/>
  <c r="L9464" i="8"/>
  <c r="M9464" i="8"/>
  <c r="K9465" i="8"/>
  <c r="L9465" i="8"/>
  <c r="M9465" i="8"/>
  <c r="K9466" i="8"/>
  <c r="L9466" i="8"/>
  <c r="M9466" i="8"/>
  <c r="K9467" i="8"/>
  <c r="L9467" i="8"/>
  <c r="M9467" i="8"/>
  <c r="K9468" i="8"/>
  <c r="L9468" i="8"/>
  <c r="M9468" i="8"/>
  <c r="K9469" i="8"/>
  <c r="L9469" i="8"/>
  <c r="M9469" i="8"/>
  <c r="K9470" i="8"/>
  <c r="L9470" i="8"/>
  <c r="M9470" i="8"/>
  <c r="K9471" i="8"/>
  <c r="L9471" i="8"/>
  <c r="M9471" i="8"/>
  <c r="K9472" i="8"/>
  <c r="L9472" i="8"/>
  <c r="M9472" i="8"/>
  <c r="K9473" i="8"/>
  <c r="L9473" i="8"/>
  <c r="M9473" i="8"/>
  <c r="K9474" i="8"/>
  <c r="L9474" i="8"/>
  <c r="M9474" i="8"/>
  <c r="K9475" i="8"/>
  <c r="L9475" i="8"/>
  <c r="M9475" i="8"/>
  <c r="K9476" i="8"/>
  <c r="L9476" i="8"/>
  <c r="M9476" i="8"/>
  <c r="K9477" i="8"/>
  <c r="L9477" i="8"/>
  <c r="M9477" i="8"/>
  <c r="K9478" i="8"/>
  <c r="L9478" i="8"/>
  <c r="M9478" i="8"/>
  <c r="K9479" i="8"/>
  <c r="L9479" i="8"/>
  <c r="M9479" i="8"/>
  <c r="K9480" i="8"/>
  <c r="L9480" i="8"/>
  <c r="M9480" i="8"/>
  <c r="K9481" i="8"/>
  <c r="L9481" i="8"/>
  <c r="M9481" i="8"/>
  <c r="K9482" i="8"/>
  <c r="L9482" i="8"/>
  <c r="M9482" i="8"/>
  <c r="K9483" i="8"/>
  <c r="L9483" i="8"/>
  <c r="M9483" i="8"/>
  <c r="K9484" i="8"/>
  <c r="L9484" i="8"/>
  <c r="M9484" i="8"/>
  <c r="K9485" i="8"/>
  <c r="L9485" i="8"/>
  <c r="M9485" i="8"/>
  <c r="K9486" i="8"/>
  <c r="L9486" i="8"/>
  <c r="M9486" i="8"/>
  <c r="K9487" i="8"/>
  <c r="L9487" i="8"/>
  <c r="M9487" i="8"/>
  <c r="K9488" i="8"/>
  <c r="L9488" i="8"/>
  <c r="M9488" i="8"/>
  <c r="K9489" i="8"/>
  <c r="L9489" i="8"/>
  <c r="M9489" i="8"/>
  <c r="K9490" i="8"/>
  <c r="L9490" i="8"/>
  <c r="M9490" i="8"/>
  <c r="K9491" i="8"/>
  <c r="L9491" i="8"/>
  <c r="M9491" i="8"/>
  <c r="K9492" i="8"/>
  <c r="L9492" i="8"/>
  <c r="M9492" i="8"/>
  <c r="K9493" i="8"/>
  <c r="L9493" i="8"/>
  <c r="M9493" i="8"/>
  <c r="K9494" i="8"/>
  <c r="L9494" i="8"/>
  <c r="M9494" i="8"/>
  <c r="K9495" i="8"/>
  <c r="L9495" i="8"/>
  <c r="M9495" i="8"/>
  <c r="K9496" i="8"/>
  <c r="L9496" i="8"/>
  <c r="M9496" i="8"/>
  <c r="K9497" i="8"/>
  <c r="L9497" i="8"/>
  <c r="M9497" i="8"/>
  <c r="K9498" i="8"/>
  <c r="L9498" i="8"/>
  <c r="M9498" i="8"/>
  <c r="K9499" i="8"/>
  <c r="L9499" i="8"/>
  <c r="M9499" i="8"/>
  <c r="K9500" i="8"/>
  <c r="L9500" i="8"/>
  <c r="M9500" i="8"/>
  <c r="K9501" i="8"/>
  <c r="L9501" i="8"/>
  <c r="M9501" i="8"/>
  <c r="K9502" i="8"/>
  <c r="L9502" i="8"/>
  <c r="M9502" i="8"/>
  <c r="K9503" i="8"/>
  <c r="L9503" i="8"/>
  <c r="M9503" i="8"/>
  <c r="K9504" i="8"/>
  <c r="L9504" i="8"/>
  <c r="M9504" i="8"/>
  <c r="K9505" i="8"/>
  <c r="L9505" i="8"/>
  <c r="M9505" i="8"/>
  <c r="K9506" i="8"/>
  <c r="L9506" i="8"/>
  <c r="M9506" i="8"/>
  <c r="K9507" i="8"/>
  <c r="L9507" i="8"/>
  <c r="M9507" i="8"/>
  <c r="K9508" i="8"/>
  <c r="L9508" i="8"/>
  <c r="M9508" i="8"/>
  <c r="K9509" i="8"/>
  <c r="L9509" i="8"/>
  <c r="M9509" i="8"/>
  <c r="K9510" i="8"/>
  <c r="L9510" i="8"/>
  <c r="M9510" i="8"/>
  <c r="K9511" i="8"/>
  <c r="L9511" i="8"/>
  <c r="M9511" i="8"/>
  <c r="K9512" i="8"/>
  <c r="L9512" i="8"/>
  <c r="M9512" i="8"/>
  <c r="K9513" i="8"/>
  <c r="L9513" i="8"/>
  <c r="M9513" i="8"/>
  <c r="K9514" i="8"/>
  <c r="L9514" i="8"/>
  <c r="M9514" i="8"/>
  <c r="K9515" i="8"/>
  <c r="L9515" i="8"/>
  <c r="M9515" i="8"/>
  <c r="K9516" i="8"/>
  <c r="L9516" i="8"/>
  <c r="M9516" i="8"/>
  <c r="K9517" i="8"/>
  <c r="L9517" i="8"/>
  <c r="M9517" i="8"/>
  <c r="K9518" i="8"/>
  <c r="L9518" i="8"/>
  <c r="M9518" i="8"/>
  <c r="K9519" i="8"/>
  <c r="L9519" i="8"/>
  <c r="M9519" i="8"/>
  <c r="K9520" i="8"/>
  <c r="L9520" i="8"/>
  <c r="M9520" i="8"/>
  <c r="K9521" i="8"/>
  <c r="L9521" i="8"/>
  <c r="M9521" i="8"/>
  <c r="K9522" i="8"/>
  <c r="L9522" i="8"/>
  <c r="M9522" i="8"/>
  <c r="K9523" i="8"/>
  <c r="L9523" i="8"/>
  <c r="M9523" i="8"/>
  <c r="K9524" i="8"/>
  <c r="L9524" i="8"/>
  <c r="M9524" i="8"/>
  <c r="K9525" i="8"/>
  <c r="L9525" i="8"/>
  <c r="M9525" i="8"/>
  <c r="K9526" i="8"/>
  <c r="L9526" i="8"/>
  <c r="M9526" i="8"/>
  <c r="K9527" i="8"/>
  <c r="L9527" i="8"/>
  <c r="M9527" i="8"/>
  <c r="K9528" i="8"/>
  <c r="L9528" i="8"/>
  <c r="M9528" i="8"/>
  <c r="K9529" i="8"/>
  <c r="L9529" i="8"/>
  <c r="M9529" i="8"/>
  <c r="K9530" i="8"/>
  <c r="L9530" i="8"/>
  <c r="M9530" i="8"/>
  <c r="K9531" i="8"/>
  <c r="L9531" i="8"/>
  <c r="M9531" i="8"/>
  <c r="K9532" i="8"/>
  <c r="L9532" i="8"/>
  <c r="M9532" i="8"/>
  <c r="K9533" i="8"/>
  <c r="L9533" i="8"/>
  <c r="M9533" i="8"/>
  <c r="K9534" i="8"/>
  <c r="L9534" i="8"/>
  <c r="M9534" i="8"/>
  <c r="K9535" i="8"/>
  <c r="L9535" i="8"/>
  <c r="M9535" i="8"/>
  <c r="K9536" i="8"/>
  <c r="L9536" i="8"/>
  <c r="M9536" i="8"/>
  <c r="K9537" i="8"/>
  <c r="L9537" i="8"/>
  <c r="M9537" i="8"/>
  <c r="K9538" i="8"/>
  <c r="L9538" i="8"/>
  <c r="M9538" i="8"/>
  <c r="K9539" i="8"/>
  <c r="L9539" i="8"/>
  <c r="M9539" i="8"/>
  <c r="K9540" i="8"/>
  <c r="L9540" i="8"/>
  <c r="M9540" i="8"/>
  <c r="K9541" i="8"/>
  <c r="L9541" i="8"/>
  <c r="M9541" i="8"/>
  <c r="K9542" i="8"/>
  <c r="L9542" i="8"/>
  <c r="M9542" i="8"/>
  <c r="K9543" i="8"/>
  <c r="L9543" i="8"/>
  <c r="M9543" i="8"/>
  <c r="K9544" i="8"/>
  <c r="L9544" i="8"/>
  <c r="M9544" i="8"/>
  <c r="K9545" i="8"/>
  <c r="L9545" i="8"/>
  <c r="M9545" i="8"/>
  <c r="K9546" i="8"/>
  <c r="L9546" i="8"/>
  <c r="M9546" i="8"/>
  <c r="K9547" i="8"/>
  <c r="L9547" i="8"/>
  <c r="M9547" i="8"/>
  <c r="K9548" i="8"/>
  <c r="L9548" i="8"/>
  <c r="M9548" i="8"/>
  <c r="K9549" i="8"/>
  <c r="L9549" i="8"/>
  <c r="M9549" i="8"/>
  <c r="K9550" i="8"/>
  <c r="L9550" i="8"/>
  <c r="M9550" i="8"/>
  <c r="K9551" i="8"/>
  <c r="L9551" i="8"/>
  <c r="M9551" i="8"/>
  <c r="K9552" i="8"/>
  <c r="L9552" i="8"/>
  <c r="M9552" i="8"/>
  <c r="K9553" i="8"/>
  <c r="L9553" i="8"/>
  <c r="M9553" i="8"/>
  <c r="K9554" i="8"/>
  <c r="L9554" i="8"/>
  <c r="M9554" i="8"/>
  <c r="K9555" i="8"/>
  <c r="L9555" i="8"/>
  <c r="M9555" i="8"/>
  <c r="K9556" i="8"/>
  <c r="L9556" i="8"/>
  <c r="M9556" i="8"/>
  <c r="K9557" i="8"/>
  <c r="L9557" i="8"/>
  <c r="M9557" i="8"/>
  <c r="K9558" i="8"/>
  <c r="L9558" i="8"/>
  <c r="M9558" i="8"/>
  <c r="K9559" i="8"/>
  <c r="L9559" i="8"/>
  <c r="M9559" i="8"/>
  <c r="K9560" i="8"/>
  <c r="L9560" i="8"/>
  <c r="M9560" i="8"/>
  <c r="K9561" i="8"/>
  <c r="L9561" i="8"/>
  <c r="M9561" i="8"/>
  <c r="K9562" i="8"/>
  <c r="L9562" i="8"/>
  <c r="M9562" i="8"/>
  <c r="K9563" i="8"/>
  <c r="L9563" i="8"/>
  <c r="M9563" i="8"/>
  <c r="K9564" i="8"/>
  <c r="L9564" i="8"/>
  <c r="M9564" i="8"/>
  <c r="K9565" i="8"/>
  <c r="L9565" i="8"/>
  <c r="M9565" i="8"/>
  <c r="K9566" i="8"/>
  <c r="L9566" i="8"/>
  <c r="M9566" i="8"/>
  <c r="K9567" i="8"/>
  <c r="L9567" i="8"/>
  <c r="M9567" i="8"/>
  <c r="K9568" i="8"/>
  <c r="L9568" i="8"/>
  <c r="M9568" i="8"/>
  <c r="K9569" i="8"/>
  <c r="L9569" i="8"/>
  <c r="M9569" i="8"/>
  <c r="K9570" i="8"/>
  <c r="L9570" i="8"/>
  <c r="M9570" i="8"/>
  <c r="K9571" i="8"/>
  <c r="L9571" i="8"/>
  <c r="M9571" i="8"/>
  <c r="K9572" i="8"/>
  <c r="L9572" i="8"/>
  <c r="M9572" i="8"/>
  <c r="K9573" i="8"/>
  <c r="L9573" i="8"/>
  <c r="M9573" i="8"/>
  <c r="K9574" i="8"/>
  <c r="L9574" i="8"/>
  <c r="M9574" i="8"/>
  <c r="K9575" i="8"/>
  <c r="L9575" i="8"/>
  <c r="M9575" i="8"/>
  <c r="K9576" i="8"/>
  <c r="L9576" i="8"/>
  <c r="M9576" i="8"/>
  <c r="K9577" i="8"/>
  <c r="L9577" i="8"/>
  <c r="M9577" i="8"/>
  <c r="K9578" i="8"/>
  <c r="L9578" i="8"/>
  <c r="M9578" i="8"/>
  <c r="K9579" i="8"/>
  <c r="L9579" i="8"/>
  <c r="M9579" i="8"/>
  <c r="K9580" i="8"/>
  <c r="L9580" i="8"/>
  <c r="M9580" i="8"/>
  <c r="K9581" i="8"/>
  <c r="L9581" i="8"/>
  <c r="M9581" i="8"/>
  <c r="K9582" i="8"/>
  <c r="L9582" i="8"/>
  <c r="M9582" i="8"/>
  <c r="K9583" i="8"/>
  <c r="L9583" i="8"/>
  <c r="M9583" i="8"/>
  <c r="K9584" i="8"/>
  <c r="L9584" i="8"/>
  <c r="M9584" i="8"/>
  <c r="K9585" i="8"/>
  <c r="L9585" i="8"/>
  <c r="M9585" i="8"/>
  <c r="K9586" i="8"/>
  <c r="L9586" i="8"/>
  <c r="M9586" i="8"/>
  <c r="K9587" i="8"/>
  <c r="L9587" i="8"/>
  <c r="M9587" i="8"/>
  <c r="K9588" i="8"/>
  <c r="L9588" i="8"/>
  <c r="M9588" i="8"/>
  <c r="K9589" i="8"/>
  <c r="L9589" i="8"/>
  <c r="M9589" i="8"/>
  <c r="K9590" i="8"/>
  <c r="L9590" i="8"/>
  <c r="M9590" i="8"/>
  <c r="K9591" i="8"/>
  <c r="L9591" i="8"/>
  <c r="M9591" i="8"/>
  <c r="K9592" i="8"/>
  <c r="L9592" i="8"/>
  <c r="M9592" i="8"/>
  <c r="K9593" i="8"/>
  <c r="L9593" i="8"/>
  <c r="M9593" i="8"/>
  <c r="K9594" i="8"/>
  <c r="L9594" i="8"/>
  <c r="M9594" i="8"/>
  <c r="K9595" i="8"/>
  <c r="L9595" i="8"/>
  <c r="M9595" i="8"/>
  <c r="K9596" i="8"/>
  <c r="L9596" i="8"/>
  <c r="M9596" i="8"/>
  <c r="K9597" i="8"/>
  <c r="L9597" i="8"/>
  <c r="M9597" i="8"/>
  <c r="K9598" i="8"/>
  <c r="L9598" i="8"/>
  <c r="M9598" i="8"/>
  <c r="K9599" i="8"/>
  <c r="L9599" i="8"/>
  <c r="M9599" i="8"/>
  <c r="K9600" i="8"/>
  <c r="L9600" i="8"/>
  <c r="M9600" i="8"/>
  <c r="K9601" i="8"/>
  <c r="L9601" i="8"/>
  <c r="M9601" i="8"/>
  <c r="K9602" i="8"/>
  <c r="L9602" i="8"/>
  <c r="M9602" i="8"/>
  <c r="K9603" i="8"/>
  <c r="L9603" i="8"/>
  <c r="M9603" i="8"/>
  <c r="K9604" i="8"/>
  <c r="L9604" i="8"/>
  <c r="M9604" i="8"/>
  <c r="K9605" i="8"/>
  <c r="L9605" i="8"/>
  <c r="M9605" i="8"/>
  <c r="K9606" i="8"/>
  <c r="L9606" i="8"/>
  <c r="M9606" i="8"/>
  <c r="K9607" i="8"/>
  <c r="L9607" i="8"/>
  <c r="M9607" i="8"/>
  <c r="K9608" i="8"/>
  <c r="L9608" i="8"/>
  <c r="M9608" i="8"/>
  <c r="K9609" i="8"/>
  <c r="L9609" i="8"/>
  <c r="M9609" i="8"/>
  <c r="K9610" i="8"/>
  <c r="L9610" i="8"/>
  <c r="M9610" i="8"/>
  <c r="K9611" i="8"/>
  <c r="L9611" i="8"/>
  <c r="M9611" i="8"/>
  <c r="K9612" i="8"/>
  <c r="L9612" i="8"/>
  <c r="M9612" i="8"/>
  <c r="K9613" i="8"/>
  <c r="L9613" i="8"/>
  <c r="M9613" i="8"/>
  <c r="K9614" i="8"/>
  <c r="L9614" i="8"/>
  <c r="M9614" i="8"/>
  <c r="K9615" i="8"/>
  <c r="L9615" i="8"/>
  <c r="M9615" i="8"/>
  <c r="K9616" i="8"/>
  <c r="L9616" i="8"/>
  <c r="M9616" i="8"/>
  <c r="K9617" i="8"/>
  <c r="L9617" i="8"/>
  <c r="M9617" i="8"/>
  <c r="K9618" i="8"/>
  <c r="L9618" i="8"/>
  <c r="M9618" i="8"/>
  <c r="K9619" i="8"/>
  <c r="L9619" i="8"/>
  <c r="M9619" i="8"/>
  <c r="K9620" i="8"/>
  <c r="L9620" i="8"/>
  <c r="M9620" i="8"/>
  <c r="K9621" i="8"/>
  <c r="L9621" i="8"/>
  <c r="M9621" i="8"/>
  <c r="K9622" i="8"/>
  <c r="L9622" i="8"/>
  <c r="M9622" i="8"/>
  <c r="K9623" i="8"/>
  <c r="L9623" i="8"/>
  <c r="M9623" i="8"/>
  <c r="K9624" i="8"/>
  <c r="L9624" i="8"/>
  <c r="M9624" i="8"/>
  <c r="K9625" i="8"/>
  <c r="L9625" i="8"/>
  <c r="M9625" i="8"/>
  <c r="K9626" i="8"/>
  <c r="L9626" i="8"/>
  <c r="M9626" i="8"/>
  <c r="K9627" i="8"/>
  <c r="L9627" i="8"/>
  <c r="M9627" i="8"/>
  <c r="K9628" i="8"/>
  <c r="L9628" i="8"/>
  <c r="M9628" i="8"/>
  <c r="K9629" i="8"/>
  <c r="L9629" i="8"/>
  <c r="M9629" i="8"/>
  <c r="K9630" i="8"/>
  <c r="L9630" i="8"/>
  <c r="M9630" i="8"/>
  <c r="K9631" i="8"/>
  <c r="L9631" i="8"/>
  <c r="M9631" i="8"/>
  <c r="K9632" i="8"/>
  <c r="L9632" i="8"/>
  <c r="M9632" i="8"/>
  <c r="K9633" i="8"/>
  <c r="L9633" i="8"/>
  <c r="M9633" i="8"/>
  <c r="K9634" i="8"/>
  <c r="L9634" i="8"/>
  <c r="M9634" i="8"/>
  <c r="K9635" i="8"/>
  <c r="L9635" i="8"/>
  <c r="M9635" i="8"/>
  <c r="K9636" i="8"/>
  <c r="L9636" i="8"/>
  <c r="M9636" i="8"/>
  <c r="K9637" i="8"/>
  <c r="L9637" i="8"/>
  <c r="M9637" i="8"/>
  <c r="K9638" i="8"/>
  <c r="L9638" i="8"/>
  <c r="M9638" i="8"/>
  <c r="K9639" i="8"/>
  <c r="L9639" i="8"/>
  <c r="M9639" i="8"/>
  <c r="K9640" i="8"/>
  <c r="L9640" i="8"/>
  <c r="M9640" i="8"/>
  <c r="K9641" i="8"/>
  <c r="L9641" i="8"/>
  <c r="M9641" i="8"/>
  <c r="K9642" i="8"/>
  <c r="L9642" i="8"/>
  <c r="M9642" i="8"/>
  <c r="K9643" i="8"/>
  <c r="L9643" i="8"/>
  <c r="M9643" i="8"/>
  <c r="K9644" i="8"/>
  <c r="L9644" i="8"/>
  <c r="M9644" i="8"/>
  <c r="K9645" i="8"/>
  <c r="L9645" i="8"/>
  <c r="M9645" i="8"/>
  <c r="K9646" i="8"/>
  <c r="L9646" i="8"/>
  <c r="M9646" i="8"/>
  <c r="K9647" i="8"/>
  <c r="L9647" i="8"/>
  <c r="M9647" i="8"/>
  <c r="K9648" i="8"/>
  <c r="L9648" i="8"/>
  <c r="M9648" i="8"/>
  <c r="K9649" i="8"/>
  <c r="L9649" i="8"/>
  <c r="M9649" i="8"/>
  <c r="K9650" i="8"/>
  <c r="L9650" i="8"/>
  <c r="M9650" i="8"/>
  <c r="K9651" i="8"/>
  <c r="L9651" i="8"/>
  <c r="M9651" i="8"/>
  <c r="K9652" i="8"/>
  <c r="L9652" i="8"/>
  <c r="M9652" i="8"/>
  <c r="K9653" i="8"/>
  <c r="L9653" i="8"/>
  <c r="M9653" i="8"/>
  <c r="K9654" i="8"/>
  <c r="L9654" i="8"/>
  <c r="M9654" i="8"/>
  <c r="K9655" i="8"/>
  <c r="L9655" i="8"/>
  <c r="M9655" i="8"/>
  <c r="K9656" i="8"/>
  <c r="L9656" i="8"/>
  <c r="M9656" i="8"/>
  <c r="K9657" i="8"/>
  <c r="L9657" i="8"/>
  <c r="M9657" i="8"/>
  <c r="K9658" i="8"/>
  <c r="L9658" i="8"/>
  <c r="M9658" i="8"/>
  <c r="K9659" i="8"/>
  <c r="L9659" i="8"/>
  <c r="M9659" i="8"/>
  <c r="K9660" i="8"/>
  <c r="L9660" i="8"/>
  <c r="M9660" i="8"/>
  <c r="K9661" i="8"/>
  <c r="L9661" i="8"/>
  <c r="M9661" i="8"/>
  <c r="K9662" i="8"/>
  <c r="L9662" i="8"/>
  <c r="M9662" i="8"/>
  <c r="K9663" i="8"/>
  <c r="L9663" i="8"/>
  <c r="M9663" i="8"/>
  <c r="K9664" i="8"/>
  <c r="L9664" i="8"/>
  <c r="M9664" i="8"/>
  <c r="K9665" i="8"/>
  <c r="L9665" i="8"/>
  <c r="M9665" i="8"/>
  <c r="K9666" i="8"/>
  <c r="L9666" i="8"/>
  <c r="M9666" i="8"/>
  <c r="K9667" i="8"/>
  <c r="L9667" i="8"/>
  <c r="M9667" i="8"/>
  <c r="K9668" i="8"/>
  <c r="L9668" i="8"/>
  <c r="M9668" i="8"/>
  <c r="K9669" i="8"/>
  <c r="L9669" i="8"/>
  <c r="M9669" i="8"/>
  <c r="K9670" i="8"/>
  <c r="L9670" i="8"/>
  <c r="M9670" i="8"/>
  <c r="K9671" i="8"/>
  <c r="L9671" i="8"/>
  <c r="M9671" i="8"/>
  <c r="K9672" i="8"/>
  <c r="L9672" i="8"/>
  <c r="M9672" i="8"/>
  <c r="K9673" i="8"/>
  <c r="L9673" i="8"/>
  <c r="M9673" i="8"/>
  <c r="K9674" i="8"/>
  <c r="L9674" i="8"/>
  <c r="M9674" i="8"/>
  <c r="K9675" i="8"/>
  <c r="L9675" i="8"/>
  <c r="M9675" i="8"/>
  <c r="K9676" i="8"/>
  <c r="L9676" i="8"/>
  <c r="M9676" i="8"/>
  <c r="K9677" i="8"/>
  <c r="L9677" i="8"/>
  <c r="M9677" i="8"/>
  <c r="K9678" i="8"/>
  <c r="L9678" i="8"/>
  <c r="M9678" i="8"/>
  <c r="K9679" i="8"/>
  <c r="L9679" i="8"/>
  <c r="M9679" i="8"/>
  <c r="K9680" i="8"/>
  <c r="L9680" i="8"/>
  <c r="M9680" i="8"/>
  <c r="K9681" i="8"/>
  <c r="L9681" i="8"/>
  <c r="M9681" i="8"/>
  <c r="K9682" i="8"/>
  <c r="L9682" i="8"/>
  <c r="M9682" i="8"/>
  <c r="K9683" i="8"/>
  <c r="L9683" i="8"/>
  <c r="M9683" i="8"/>
  <c r="K9684" i="8"/>
  <c r="L9684" i="8"/>
  <c r="M9684" i="8"/>
  <c r="K9685" i="8"/>
  <c r="L9685" i="8"/>
  <c r="M9685" i="8"/>
  <c r="K9686" i="8"/>
  <c r="L9686" i="8"/>
  <c r="M9686" i="8"/>
  <c r="K9687" i="8"/>
  <c r="L9687" i="8"/>
  <c r="M9687" i="8"/>
  <c r="K9688" i="8"/>
  <c r="L9688" i="8"/>
  <c r="M9688" i="8"/>
  <c r="K9689" i="8"/>
  <c r="L9689" i="8"/>
  <c r="M9689" i="8"/>
  <c r="K9690" i="8"/>
  <c r="L9690" i="8"/>
  <c r="M9690" i="8"/>
  <c r="K9691" i="8"/>
  <c r="L9691" i="8"/>
  <c r="M9691" i="8"/>
  <c r="K9692" i="8"/>
  <c r="L9692" i="8"/>
  <c r="M9692" i="8"/>
  <c r="K9693" i="8"/>
  <c r="L9693" i="8"/>
  <c r="M9693" i="8"/>
  <c r="K9694" i="8"/>
  <c r="L9694" i="8"/>
  <c r="M9694" i="8"/>
  <c r="K9695" i="8"/>
  <c r="L9695" i="8"/>
  <c r="M9695" i="8"/>
  <c r="K9696" i="8"/>
  <c r="L9696" i="8"/>
  <c r="M9696" i="8"/>
  <c r="K9697" i="8"/>
  <c r="L9697" i="8"/>
  <c r="M9697" i="8"/>
  <c r="K9698" i="8"/>
  <c r="L9698" i="8"/>
  <c r="M9698" i="8"/>
  <c r="K9699" i="8"/>
  <c r="L9699" i="8"/>
  <c r="M9699" i="8"/>
  <c r="K9700" i="8"/>
  <c r="L9700" i="8"/>
  <c r="M9700" i="8"/>
  <c r="K9701" i="8"/>
  <c r="L9701" i="8"/>
  <c r="M9701" i="8"/>
  <c r="K9702" i="8"/>
  <c r="L9702" i="8"/>
  <c r="M9702" i="8"/>
  <c r="K9703" i="8"/>
  <c r="L9703" i="8"/>
  <c r="M9703" i="8"/>
  <c r="K9704" i="8"/>
  <c r="L9704" i="8"/>
  <c r="M9704" i="8"/>
  <c r="K9705" i="8"/>
  <c r="L9705" i="8"/>
  <c r="M9705" i="8"/>
  <c r="K9706" i="8"/>
  <c r="L9706" i="8"/>
  <c r="M9706" i="8"/>
  <c r="K9707" i="8"/>
  <c r="L9707" i="8"/>
  <c r="M9707" i="8"/>
  <c r="K9708" i="8"/>
  <c r="L9708" i="8"/>
  <c r="M9708" i="8"/>
  <c r="K9709" i="8"/>
  <c r="L9709" i="8"/>
  <c r="M9709" i="8"/>
  <c r="K9710" i="8"/>
  <c r="L9710" i="8"/>
  <c r="M9710" i="8"/>
  <c r="K9711" i="8"/>
  <c r="L9711" i="8"/>
  <c r="M9711" i="8"/>
  <c r="K9712" i="8"/>
  <c r="L9712" i="8"/>
  <c r="M9712" i="8"/>
  <c r="K9713" i="8"/>
  <c r="L9713" i="8"/>
  <c r="M9713" i="8"/>
  <c r="K9714" i="8"/>
  <c r="L9714" i="8"/>
  <c r="M9714" i="8"/>
  <c r="K9715" i="8"/>
  <c r="L9715" i="8"/>
  <c r="M9715" i="8"/>
  <c r="K9716" i="8"/>
  <c r="L9716" i="8"/>
  <c r="M9716" i="8"/>
  <c r="K9717" i="8"/>
  <c r="L9717" i="8"/>
  <c r="M9717" i="8"/>
  <c r="K9718" i="8"/>
  <c r="L9718" i="8"/>
  <c r="M9718" i="8"/>
  <c r="K9719" i="8"/>
  <c r="L9719" i="8"/>
  <c r="M9719" i="8"/>
  <c r="K9720" i="8"/>
  <c r="L9720" i="8"/>
  <c r="M9720" i="8"/>
  <c r="K9721" i="8"/>
  <c r="L9721" i="8"/>
  <c r="M9721" i="8"/>
  <c r="K9722" i="8"/>
  <c r="L9722" i="8"/>
  <c r="M9722" i="8"/>
  <c r="K9723" i="8"/>
  <c r="L9723" i="8"/>
  <c r="M9723" i="8"/>
  <c r="K9724" i="8"/>
  <c r="L9724" i="8"/>
  <c r="M9724" i="8"/>
  <c r="K9725" i="8"/>
  <c r="L9725" i="8"/>
  <c r="M9725" i="8"/>
  <c r="K9726" i="8"/>
  <c r="L9726" i="8"/>
  <c r="M9726" i="8"/>
  <c r="K9727" i="8"/>
  <c r="L9727" i="8"/>
  <c r="M9727" i="8"/>
  <c r="K9728" i="8"/>
  <c r="L9728" i="8"/>
  <c r="M9728" i="8"/>
  <c r="K9729" i="8"/>
  <c r="L9729" i="8"/>
  <c r="M9729" i="8"/>
  <c r="K9730" i="8"/>
  <c r="L9730" i="8"/>
  <c r="M9730" i="8"/>
  <c r="K9731" i="8"/>
  <c r="L9731" i="8"/>
  <c r="M9731" i="8"/>
  <c r="K9732" i="8"/>
  <c r="L9732" i="8"/>
  <c r="M9732" i="8"/>
  <c r="K9733" i="8"/>
  <c r="L9733" i="8"/>
  <c r="M9733" i="8"/>
  <c r="K9734" i="8"/>
  <c r="L9734" i="8"/>
  <c r="M9734" i="8"/>
  <c r="K9735" i="8"/>
  <c r="L9735" i="8"/>
  <c r="M9735" i="8"/>
  <c r="K9736" i="8"/>
  <c r="L9736" i="8"/>
  <c r="M9736" i="8"/>
  <c r="K9737" i="8"/>
  <c r="L9737" i="8"/>
  <c r="M9737" i="8"/>
  <c r="K9738" i="8"/>
  <c r="L9738" i="8"/>
  <c r="M9738" i="8"/>
  <c r="K9739" i="8"/>
  <c r="L9739" i="8"/>
  <c r="M9739" i="8"/>
  <c r="K9740" i="8"/>
  <c r="L9740" i="8"/>
  <c r="M9740" i="8"/>
  <c r="K9741" i="8"/>
  <c r="L9741" i="8"/>
  <c r="M9741" i="8"/>
  <c r="K9742" i="8"/>
  <c r="L9742" i="8"/>
  <c r="M9742" i="8"/>
  <c r="K9743" i="8"/>
  <c r="L9743" i="8"/>
  <c r="M9743" i="8"/>
  <c r="K9744" i="8"/>
  <c r="L9744" i="8"/>
  <c r="M9744" i="8"/>
  <c r="K9745" i="8"/>
  <c r="L9745" i="8"/>
  <c r="M9745" i="8"/>
  <c r="K9746" i="8"/>
  <c r="L9746" i="8"/>
  <c r="M9746" i="8"/>
  <c r="K9747" i="8"/>
  <c r="L9747" i="8"/>
  <c r="M9747" i="8"/>
  <c r="K9748" i="8"/>
  <c r="L9748" i="8"/>
  <c r="M9748" i="8"/>
  <c r="K9749" i="8"/>
  <c r="L9749" i="8"/>
  <c r="M9749" i="8"/>
  <c r="K9750" i="8"/>
  <c r="L9750" i="8"/>
  <c r="M9750" i="8"/>
  <c r="K9751" i="8"/>
  <c r="L9751" i="8"/>
  <c r="M9751" i="8"/>
  <c r="K9752" i="8"/>
  <c r="L9752" i="8"/>
  <c r="M9752" i="8"/>
  <c r="K9753" i="8"/>
  <c r="L9753" i="8"/>
  <c r="M9753" i="8"/>
  <c r="K9754" i="8"/>
  <c r="L9754" i="8"/>
  <c r="M9754" i="8"/>
  <c r="K9755" i="8"/>
  <c r="L9755" i="8"/>
  <c r="M9755" i="8"/>
  <c r="K9756" i="8"/>
  <c r="L9756" i="8"/>
  <c r="M9756" i="8"/>
  <c r="K9757" i="8"/>
  <c r="L9757" i="8"/>
  <c r="M9757" i="8"/>
  <c r="K9758" i="8"/>
  <c r="L9758" i="8"/>
  <c r="M9758" i="8"/>
  <c r="K9759" i="8"/>
  <c r="L9759" i="8"/>
  <c r="M9759" i="8"/>
  <c r="K9760" i="8"/>
  <c r="L9760" i="8"/>
  <c r="M9760" i="8"/>
  <c r="K9761" i="8"/>
  <c r="L9761" i="8"/>
  <c r="M9761" i="8"/>
  <c r="K9762" i="8"/>
  <c r="L9762" i="8"/>
  <c r="M9762" i="8"/>
  <c r="K9763" i="8"/>
  <c r="L9763" i="8"/>
  <c r="M9763" i="8"/>
  <c r="K9764" i="8"/>
  <c r="L9764" i="8"/>
  <c r="M9764" i="8"/>
  <c r="K9765" i="8"/>
  <c r="L9765" i="8"/>
  <c r="M9765" i="8"/>
  <c r="K9766" i="8"/>
  <c r="L9766" i="8"/>
  <c r="M9766" i="8"/>
  <c r="K9767" i="8"/>
  <c r="L9767" i="8"/>
  <c r="M9767" i="8"/>
  <c r="K9768" i="8"/>
  <c r="L9768" i="8"/>
  <c r="M9768" i="8"/>
  <c r="K9769" i="8"/>
  <c r="L9769" i="8"/>
  <c r="M9769" i="8"/>
  <c r="K9770" i="8"/>
  <c r="L9770" i="8"/>
  <c r="M9770" i="8"/>
  <c r="K9771" i="8"/>
  <c r="L9771" i="8"/>
  <c r="M9771" i="8"/>
  <c r="K9772" i="8"/>
  <c r="L9772" i="8"/>
  <c r="M9772" i="8"/>
  <c r="K9773" i="8"/>
  <c r="L9773" i="8"/>
  <c r="M9773" i="8"/>
  <c r="K9774" i="8"/>
  <c r="L9774" i="8"/>
  <c r="M9774" i="8"/>
  <c r="K9775" i="8"/>
  <c r="L9775" i="8"/>
  <c r="M9775" i="8"/>
  <c r="K9776" i="8"/>
  <c r="L9776" i="8"/>
  <c r="M9776" i="8"/>
  <c r="K9777" i="8"/>
  <c r="L9777" i="8"/>
  <c r="M9777" i="8"/>
  <c r="K9778" i="8"/>
  <c r="L9778" i="8"/>
  <c r="M9778" i="8"/>
  <c r="K9779" i="8"/>
  <c r="L9779" i="8"/>
  <c r="M9779" i="8"/>
  <c r="K9780" i="8"/>
  <c r="L9780" i="8"/>
  <c r="M9780" i="8"/>
  <c r="K9781" i="8"/>
  <c r="L9781" i="8"/>
  <c r="M9781" i="8"/>
  <c r="K9782" i="8"/>
  <c r="L9782" i="8"/>
  <c r="M9782" i="8"/>
  <c r="K9783" i="8"/>
  <c r="L9783" i="8"/>
  <c r="M9783" i="8"/>
  <c r="K9784" i="8"/>
  <c r="L9784" i="8"/>
  <c r="M9784" i="8"/>
  <c r="K9785" i="8"/>
  <c r="L9785" i="8"/>
  <c r="M9785" i="8"/>
  <c r="K9786" i="8"/>
  <c r="L9786" i="8"/>
  <c r="M9786" i="8"/>
  <c r="K9787" i="8"/>
  <c r="L9787" i="8"/>
  <c r="M9787" i="8"/>
  <c r="K9788" i="8"/>
  <c r="L9788" i="8"/>
  <c r="M9788" i="8"/>
  <c r="K9789" i="8"/>
  <c r="L9789" i="8"/>
  <c r="M9789" i="8"/>
  <c r="K9790" i="8"/>
  <c r="L9790" i="8"/>
  <c r="M9790" i="8"/>
  <c r="K9791" i="8"/>
  <c r="L9791" i="8"/>
  <c r="M9791" i="8"/>
  <c r="K9792" i="8"/>
  <c r="L9792" i="8"/>
  <c r="M9792" i="8"/>
  <c r="K9793" i="8"/>
  <c r="L9793" i="8"/>
  <c r="M9793" i="8"/>
  <c r="K9794" i="8"/>
  <c r="L9794" i="8"/>
  <c r="M9794" i="8"/>
  <c r="K9795" i="8"/>
  <c r="L9795" i="8"/>
  <c r="M9795" i="8"/>
  <c r="K9796" i="8"/>
  <c r="L9796" i="8"/>
  <c r="M9796" i="8"/>
  <c r="K9797" i="8"/>
  <c r="L9797" i="8"/>
  <c r="M9797" i="8"/>
  <c r="K9798" i="8"/>
  <c r="L9798" i="8"/>
  <c r="M9798" i="8"/>
  <c r="K9799" i="8"/>
  <c r="L9799" i="8"/>
  <c r="M9799" i="8"/>
  <c r="K9800" i="8"/>
  <c r="L9800" i="8"/>
  <c r="M9800" i="8"/>
  <c r="K9801" i="8"/>
  <c r="L9801" i="8"/>
  <c r="M9801" i="8"/>
  <c r="K9802" i="8"/>
  <c r="L9802" i="8"/>
  <c r="M9802" i="8"/>
  <c r="K9803" i="8"/>
  <c r="L9803" i="8"/>
  <c r="M9803" i="8"/>
  <c r="K9804" i="8"/>
  <c r="L9804" i="8"/>
  <c r="M9804" i="8"/>
  <c r="K9805" i="8"/>
  <c r="L9805" i="8"/>
  <c r="M9805" i="8"/>
  <c r="K9806" i="8"/>
  <c r="L9806" i="8"/>
  <c r="M9806" i="8"/>
  <c r="K9807" i="8"/>
  <c r="L9807" i="8"/>
  <c r="M9807" i="8"/>
  <c r="K9808" i="8"/>
  <c r="L9808" i="8"/>
  <c r="M9808" i="8"/>
  <c r="K9809" i="8"/>
  <c r="L9809" i="8"/>
  <c r="M9809" i="8"/>
  <c r="K9810" i="8"/>
  <c r="L9810" i="8"/>
  <c r="M9810" i="8"/>
  <c r="K9811" i="8"/>
  <c r="L9811" i="8"/>
  <c r="M9811" i="8"/>
  <c r="K9812" i="8"/>
  <c r="L9812" i="8"/>
  <c r="M9812" i="8"/>
  <c r="K9813" i="8"/>
  <c r="L9813" i="8"/>
  <c r="M9813" i="8"/>
  <c r="K9814" i="8"/>
  <c r="L9814" i="8"/>
  <c r="M9814" i="8"/>
  <c r="K9815" i="8"/>
  <c r="L9815" i="8"/>
  <c r="M9815" i="8"/>
  <c r="K9816" i="8"/>
  <c r="L9816" i="8"/>
  <c r="M9816" i="8"/>
  <c r="K9817" i="8"/>
  <c r="L9817" i="8"/>
  <c r="M9817" i="8"/>
  <c r="K9818" i="8"/>
  <c r="L9818" i="8"/>
  <c r="M9818" i="8"/>
  <c r="K9819" i="8"/>
  <c r="L9819" i="8"/>
  <c r="M9819" i="8"/>
  <c r="K9820" i="8"/>
  <c r="L9820" i="8"/>
  <c r="M9820" i="8"/>
  <c r="K9821" i="8"/>
  <c r="L9821" i="8"/>
  <c r="M9821" i="8"/>
  <c r="K9822" i="8"/>
  <c r="L9822" i="8"/>
  <c r="M9822" i="8"/>
  <c r="K9823" i="8"/>
  <c r="L9823" i="8"/>
  <c r="M9823" i="8"/>
  <c r="K9824" i="8"/>
  <c r="L9824" i="8"/>
  <c r="M9824" i="8"/>
  <c r="K9825" i="8"/>
  <c r="L9825" i="8"/>
  <c r="M9825" i="8"/>
  <c r="K9826" i="8"/>
  <c r="L9826" i="8"/>
  <c r="M9826" i="8"/>
  <c r="K9827" i="8"/>
  <c r="L9827" i="8"/>
  <c r="M9827" i="8"/>
  <c r="K9828" i="8"/>
  <c r="L9828" i="8"/>
  <c r="M9828" i="8"/>
  <c r="K9829" i="8"/>
  <c r="L9829" i="8"/>
  <c r="M9829" i="8"/>
  <c r="K9830" i="8"/>
  <c r="L9830" i="8"/>
  <c r="M9830" i="8"/>
  <c r="K9831" i="8"/>
  <c r="L9831" i="8"/>
  <c r="M9831" i="8"/>
  <c r="K9832" i="8"/>
  <c r="L9832" i="8"/>
  <c r="M9832" i="8"/>
  <c r="K9833" i="8"/>
  <c r="L9833" i="8"/>
  <c r="M9833" i="8"/>
  <c r="K9834" i="8"/>
  <c r="L9834" i="8"/>
  <c r="M9834" i="8"/>
  <c r="K9835" i="8"/>
  <c r="L9835" i="8"/>
  <c r="M9835" i="8"/>
  <c r="K9836" i="8"/>
  <c r="L9836" i="8"/>
  <c r="M9836" i="8"/>
  <c r="K9837" i="8"/>
  <c r="L9837" i="8"/>
  <c r="M9837" i="8"/>
  <c r="K9838" i="8"/>
  <c r="L9838" i="8"/>
  <c r="M9838" i="8"/>
  <c r="K9839" i="8"/>
  <c r="L9839" i="8"/>
  <c r="M9839" i="8"/>
  <c r="K9840" i="8"/>
  <c r="L9840" i="8"/>
  <c r="M9840" i="8"/>
  <c r="K9841" i="8"/>
  <c r="L9841" i="8"/>
  <c r="M9841" i="8"/>
  <c r="K9842" i="8"/>
  <c r="L9842" i="8"/>
  <c r="M9842" i="8"/>
  <c r="K9843" i="8"/>
  <c r="L9843" i="8"/>
  <c r="M9843" i="8"/>
  <c r="K9844" i="8"/>
  <c r="L9844" i="8"/>
  <c r="M9844" i="8"/>
  <c r="K9845" i="8"/>
  <c r="L9845" i="8"/>
  <c r="M9845" i="8"/>
  <c r="K9846" i="8"/>
  <c r="L9846" i="8"/>
  <c r="M9846" i="8"/>
  <c r="K9847" i="8"/>
  <c r="L9847" i="8"/>
  <c r="M9847" i="8"/>
  <c r="K9848" i="8"/>
  <c r="L9848" i="8"/>
  <c r="M9848" i="8"/>
  <c r="K9849" i="8"/>
  <c r="L9849" i="8"/>
  <c r="M9849" i="8"/>
  <c r="K9850" i="8"/>
  <c r="L9850" i="8"/>
  <c r="M9850" i="8"/>
  <c r="K9851" i="8"/>
  <c r="L9851" i="8"/>
  <c r="M9851" i="8"/>
  <c r="K9852" i="8"/>
  <c r="L9852" i="8"/>
  <c r="M9852" i="8"/>
  <c r="K9853" i="8"/>
  <c r="L9853" i="8"/>
  <c r="M9853" i="8"/>
  <c r="K9854" i="8"/>
  <c r="L9854" i="8"/>
  <c r="M9854" i="8"/>
  <c r="K9855" i="8"/>
  <c r="L9855" i="8"/>
  <c r="M9855" i="8"/>
  <c r="K9856" i="8"/>
  <c r="L9856" i="8"/>
  <c r="M9856" i="8"/>
  <c r="K9857" i="8"/>
  <c r="L9857" i="8"/>
  <c r="M9857" i="8"/>
  <c r="K9858" i="8"/>
  <c r="L9858" i="8"/>
  <c r="M9858" i="8"/>
  <c r="K9859" i="8"/>
  <c r="L9859" i="8"/>
  <c r="M9859" i="8"/>
  <c r="K9860" i="8"/>
  <c r="L9860" i="8"/>
  <c r="M9860" i="8"/>
  <c r="K9861" i="8"/>
  <c r="L9861" i="8"/>
  <c r="M9861" i="8"/>
  <c r="K9862" i="8"/>
  <c r="L9862" i="8"/>
  <c r="M9862" i="8"/>
  <c r="K9863" i="8"/>
  <c r="L9863" i="8"/>
  <c r="M9863" i="8"/>
  <c r="K9864" i="8"/>
  <c r="L9864" i="8"/>
  <c r="M9864" i="8"/>
  <c r="K9865" i="8"/>
  <c r="L9865" i="8"/>
  <c r="M9865" i="8"/>
  <c r="K9866" i="8"/>
  <c r="L9866" i="8"/>
  <c r="M9866" i="8"/>
  <c r="K9867" i="8"/>
  <c r="L9867" i="8"/>
  <c r="M9867" i="8"/>
  <c r="K9868" i="8"/>
  <c r="L9868" i="8"/>
  <c r="M9868" i="8"/>
  <c r="K9869" i="8"/>
  <c r="L9869" i="8"/>
  <c r="M9869" i="8"/>
  <c r="K9870" i="8"/>
  <c r="L9870" i="8"/>
  <c r="M9870" i="8"/>
  <c r="K9871" i="8"/>
  <c r="L9871" i="8"/>
  <c r="M9871" i="8"/>
  <c r="K9872" i="8"/>
  <c r="L9872" i="8"/>
  <c r="M9872" i="8"/>
  <c r="K9873" i="8"/>
  <c r="L9873" i="8"/>
  <c r="M9873" i="8"/>
  <c r="K9874" i="8"/>
  <c r="L9874" i="8"/>
  <c r="M9874" i="8"/>
  <c r="K9875" i="8"/>
  <c r="L9875" i="8"/>
  <c r="M9875" i="8"/>
  <c r="K9876" i="8"/>
  <c r="L9876" i="8"/>
  <c r="M9876" i="8"/>
  <c r="K9877" i="8"/>
  <c r="L9877" i="8"/>
  <c r="M9877" i="8"/>
  <c r="K9878" i="8"/>
  <c r="L9878" i="8"/>
  <c r="M9878" i="8"/>
  <c r="K9879" i="8"/>
  <c r="L9879" i="8"/>
  <c r="M9879" i="8"/>
  <c r="K9880" i="8"/>
  <c r="L9880" i="8"/>
  <c r="M9880" i="8"/>
  <c r="K9881" i="8"/>
  <c r="L9881" i="8"/>
  <c r="M9881" i="8"/>
  <c r="K9882" i="8"/>
  <c r="L9882" i="8"/>
  <c r="M9882" i="8"/>
  <c r="K9883" i="8"/>
  <c r="L9883" i="8"/>
  <c r="M9883" i="8"/>
  <c r="K9884" i="8"/>
  <c r="L9884" i="8"/>
  <c r="M9884" i="8"/>
  <c r="K9885" i="8"/>
  <c r="L9885" i="8"/>
  <c r="M9885" i="8"/>
  <c r="K9886" i="8"/>
  <c r="L9886" i="8"/>
  <c r="M9886" i="8"/>
  <c r="K9887" i="8"/>
  <c r="L9887" i="8"/>
  <c r="M9887" i="8"/>
  <c r="K9888" i="8"/>
  <c r="L9888" i="8"/>
  <c r="M9888" i="8"/>
  <c r="K9889" i="8"/>
  <c r="L9889" i="8"/>
  <c r="M9889" i="8"/>
  <c r="K9890" i="8"/>
  <c r="L9890" i="8"/>
  <c r="M9890" i="8"/>
  <c r="K9891" i="8"/>
  <c r="L9891" i="8"/>
  <c r="M9891" i="8"/>
  <c r="K9892" i="8"/>
  <c r="L9892" i="8"/>
  <c r="M9892" i="8"/>
  <c r="K9893" i="8"/>
  <c r="L9893" i="8"/>
  <c r="M9893" i="8"/>
  <c r="K9894" i="8"/>
  <c r="L9894" i="8"/>
  <c r="M9894" i="8"/>
  <c r="K9895" i="8"/>
  <c r="L9895" i="8"/>
  <c r="M9895" i="8"/>
  <c r="K9896" i="8"/>
  <c r="L9896" i="8"/>
  <c r="M9896" i="8"/>
  <c r="K9897" i="8"/>
  <c r="L9897" i="8"/>
  <c r="M9897" i="8"/>
  <c r="K9898" i="8"/>
  <c r="L9898" i="8"/>
  <c r="M9898" i="8"/>
  <c r="K9899" i="8"/>
  <c r="L9899" i="8"/>
  <c r="M9899" i="8"/>
  <c r="K9900" i="8"/>
  <c r="L9900" i="8"/>
  <c r="M9900" i="8"/>
  <c r="K9901" i="8"/>
  <c r="L9901" i="8"/>
  <c r="M9901" i="8"/>
  <c r="K9902" i="8"/>
  <c r="L9902" i="8"/>
  <c r="M9902" i="8"/>
  <c r="K9903" i="8"/>
  <c r="L9903" i="8"/>
  <c r="M9903" i="8"/>
  <c r="K9904" i="8"/>
  <c r="L9904" i="8"/>
  <c r="M9904" i="8"/>
  <c r="K9905" i="8"/>
  <c r="L9905" i="8"/>
  <c r="M9905" i="8"/>
  <c r="K9906" i="8"/>
  <c r="L9906" i="8"/>
  <c r="M9906" i="8"/>
  <c r="K9907" i="8"/>
  <c r="L9907" i="8"/>
  <c r="M9907" i="8"/>
  <c r="K9908" i="8"/>
  <c r="L9908" i="8"/>
  <c r="M9908" i="8"/>
  <c r="K9909" i="8"/>
  <c r="L9909" i="8"/>
  <c r="M9909" i="8"/>
  <c r="K9910" i="8"/>
  <c r="L9910" i="8"/>
  <c r="M9910" i="8"/>
  <c r="K9911" i="8"/>
  <c r="L9911" i="8"/>
  <c r="M9911" i="8"/>
  <c r="K9912" i="8"/>
  <c r="L9912" i="8"/>
  <c r="M9912" i="8"/>
  <c r="K9913" i="8"/>
  <c r="L9913" i="8"/>
  <c r="M9913" i="8"/>
  <c r="K9914" i="8"/>
  <c r="L9914" i="8"/>
  <c r="M9914" i="8"/>
  <c r="K9915" i="8"/>
  <c r="L9915" i="8"/>
  <c r="M9915" i="8"/>
  <c r="K9916" i="8"/>
  <c r="L9916" i="8"/>
  <c r="M9916" i="8"/>
  <c r="K9917" i="8"/>
  <c r="L9917" i="8"/>
  <c r="M9917" i="8"/>
  <c r="K9918" i="8"/>
  <c r="L9918" i="8"/>
  <c r="M9918" i="8"/>
  <c r="K9919" i="8"/>
  <c r="L9919" i="8"/>
  <c r="M9919" i="8"/>
  <c r="K9920" i="8"/>
  <c r="L9920" i="8"/>
  <c r="M9920" i="8"/>
  <c r="K9921" i="8"/>
  <c r="L9921" i="8"/>
  <c r="M9921" i="8"/>
  <c r="K9922" i="8"/>
  <c r="L9922" i="8"/>
  <c r="M9922" i="8"/>
  <c r="K9923" i="8"/>
  <c r="L9923" i="8"/>
  <c r="M9923" i="8"/>
  <c r="K9924" i="8"/>
  <c r="L9924" i="8"/>
  <c r="M9924" i="8"/>
  <c r="K9925" i="8"/>
  <c r="L9925" i="8"/>
  <c r="M9925" i="8"/>
  <c r="K9926" i="8"/>
  <c r="L9926" i="8"/>
  <c r="M9926" i="8"/>
  <c r="K9927" i="8"/>
  <c r="L9927" i="8"/>
  <c r="M9927" i="8"/>
  <c r="K9928" i="8"/>
  <c r="L9928" i="8"/>
  <c r="M9928" i="8"/>
  <c r="K9929" i="8"/>
  <c r="L9929" i="8"/>
  <c r="M9929" i="8"/>
  <c r="K9930" i="8"/>
  <c r="L9930" i="8"/>
  <c r="M9930" i="8"/>
  <c r="K9931" i="8"/>
  <c r="L9931" i="8"/>
  <c r="M9931" i="8"/>
  <c r="K9932" i="8"/>
  <c r="L9932" i="8"/>
  <c r="M9932" i="8"/>
  <c r="K9933" i="8"/>
  <c r="L9933" i="8"/>
  <c r="M9933" i="8"/>
  <c r="K9934" i="8"/>
  <c r="L9934" i="8"/>
  <c r="M9934" i="8"/>
  <c r="K9935" i="8"/>
  <c r="L9935" i="8"/>
  <c r="M9935" i="8"/>
  <c r="K9936" i="8"/>
  <c r="L9936" i="8"/>
  <c r="M9936" i="8"/>
  <c r="K9937" i="8"/>
  <c r="L9937" i="8"/>
  <c r="M9937" i="8"/>
  <c r="K9938" i="8"/>
  <c r="L9938" i="8"/>
  <c r="M9938" i="8"/>
  <c r="K9939" i="8"/>
  <c r="L9939" i="8"/>
  <c r="M9939" i="8"/>
  <c r="K9940" i="8"/>
  <c r="L9940" i="8"/>
  <c r="M9940" i="8"/>
  <c r="K9941" i="8"/>
  <c r="L9941" i="8"/>
  <c r="M9941" i="8"/>
  <c r="K9942" i="8"/>
  <c r="L9942" i="8"/>
  <c r="M9942" i="8"/>
  <c r="K9943" i="8"/>
  <c r="L9943" i="8"/>
  <c r="M9943" i="8"/>
  <c r="K9944" i="8"/>
  <c r="L9944" i="8"/>
  <c r="M9944" i="8"/>
  <c r="K9945" i="8"/>
  <c r="L9945" i="8"/>
  <c r="M9945" i="8"/>
  <c r="K9946" i="8"/>
  <c r="L9946" i="8"/>
  <c r="M9946" i="8"/>
  <c r="K9947" i="8"/>
  <c r="L9947" i="8"/>
  <c r="M9947" i="8"/>
  <c r="K9948" i="8"/>
  <c r="L9948" i="8"/>
  <c r="M9948" i="8"/>
  <c r="K9949" i="8"/>
  <c r="L9949" i="8"/>
  <c r="M9949" i="8"/>
  <c r="K9950" i="8"/>
  <c r="L9950" i="8"/>
  <c r="M9950" i="8"/>
  <c r="K9951" i="8"/>
  <c r="L9951" i="8"/>
  <c r="M9951" i="8"/>
  <c r="K9952" i="8"/>
  <c r="L9952" i="8"/>
  <c r="M9952" i="8"/>
  <c r="K9953" i="8"/>
  <c r="L9953" i="8"/>
  <c r="M9953" i="8"/>
  <c r="K9954" i="8"/>
  <c r="L9954" i="8"/>
  <c r="M9954" i="8"/>
  <c r="K9955" i="8"/>
  <c r="L9955" i="8"/>
  <c r="M9955" i="8"/>
  <c r="K9956" i="8"/>
  <c r="L9956" i="8"/>
  <c r="M9956" i="8"/>
  <c r="K9957" i="8"/>
  <c r="L9957" i="8"/>
  <c r="M9957" i="8"/>
  <c r="K9958" i="8"/>
  <c r="L9958" i="8"/>
  <c r="M9958" i="8"/>
  <c r="K9959" i="8"/>
  <c r="L9959" i="8"/>
  <c r="M9959" i="8"/>
  <c r="K9960" i="8"/>
  <c r="L9960" i="8"/>
  <c r="M9960" i="8"/>
  <c r="K9961" i="8"/>
  <c r="L9961" i="8"/>
  <c r="M9961" i="8"/>
  <c r="K9962" i="8"/>
  <c r="L9962" i="8"/>
  <c r="M9962" i="8"/>
  <c r="K9963" i="8"/>
  <c r="L9963" i="8"/>
  <c r="M9963" i="8"/>
  <c r="K9964" i="8"/>
  <c r="L9964" i="8"/>
  <c r="M9964" i="8"/>
  <c r="K9965" i="8"/>
  <c r="L9965" i="8"/>
  <c r="M9965" i="8"/>
  <c r="K9966" i="8"/>
  <c r="L9966" i="8"/>
  <c r="M9966" i="8"/>
  <c r="K9967" i="8"/>
  <c r="L9967" i="8"/>
  <c r="M9967" i="8"/>
  <c r="K9968" i="8"/>
  <c r="L9968" i="8"/>
  <c r="M9968" i="8"/>
  <c r="K9969" i="8"/>
  <c r="L9969" i="8"/>
  <c r="M9969" i="8"/>
  <c r="K9970" i="8"/>
  <c r="L9970" i="8"/>
  <c r="M9970" i="8"/>
  <c r="K9971" i="8"/>
  <c r="L9971" i="8"/>
  <c r="M9971" i="8"/>
  <c r="K9972" i="8"/>
  <c r="L9972" i="8"/>
  <c r="M9972" i="8"/>
  <c r="K9973" i="8"/>
  <c r="L9973" i="8"/>
  <c r="M9973" i="8"/>
  <c r="K9974" i="8"/>
  <c r="L9974" i="8"/>
  <c r="M9974" i="8"/>
  <c r="K9975" i="8"/>
  <c r="L9975" i="8"/>
  <c r="M9975" i="8"/>
  <c r="K9976" i="8"/>
  <c r="L9976" i="8"/>
  <c r="M9976" i="8"/>
  <c r="K9977" i="8"/>
  <c r="L9977" i="8"/>
  <c r="M9977" i="8"/>
  <c r="K9978" i="8"/>
  <c r="L9978" i="8"/>
  <c r="M9978" i="8"/>
  <c r="K9979" i="8"/>
  <c r="L9979" i="8"/>
  <c r="M9979" i="8"/>
  <c r="K9980" i="8"/>
  <c r="L9980" i="8"/>
  <c r="M9980" i="8"/>
  <c r="K9981" i="8"/>
  <c r="L9981" i="8"/>
  <c r="M9981" i="8"/>
  <c r="K9982" i="8"/>
  <c r="L9982" i="8"/>
  <c r="M9982" i="8"/>
  <c r="K9983" i="8"/>
  <c r="L9983" i="8"/>
  <c r="M9983" i="8"/>
  <c r="K9984" i="8"/>
  <c r="L9984" i="8"/>
  <c r="M9984" i="8"/>
  <c r="K9985" i="8"/>
  <c r="L9985" i="8"/>
  <c r="M9985" i="8"/>
  <c r="K9986" i="8"/>
  <c r="L9986" i="8"/>
  <c r="M9986" i="8"/>
  <c r="K9987" i="8"/>
  <c r="L9987" i="8"/>
  <c r="M9987" i="8"/>
  <c r="K9988" i="8"/>
  <c r="L9988" i="8"/>
  <c r="M9988" i="8"/>
  <c r="K9989" i="8"/>
  <c r="L9989" i="8"/>
  <c r="M9989" i="8"/>
  <c r="K9990" i="8"/>
  <c r="L9990" i="8"/>
  <c r="M9990" i="8"/>
  <c r="K9991" i="8"/>
  <c r="L9991" i="8"/>
  <c r="M9991" i="8"/>
  <c r="K9992" i="8"/>
  <c r="L9992" i="8"/>
  <c r="M9992" i="8"/>
  <c r="K9993" i="8"/>
  <c r="L9993" i="8"/>
  <c r="M9993" i="8"/>
  <c r="K9994" i="8"/>
  <c r="L9994" i="8"/>
  <c r="M9994" i="8"/>
  <c r="K9995" i="8"/>
  <c r="L9995" i="8"/>
  <c r="M9995" i="8"/>
  <c r="K9996" i="8"/>
  <c r="L9996" i="8"/>
  <c r="M9996" i="8"/>
  <c r="K9997" i="8"/>
  <c r="L9997" i="8"/>
  <c r="M9997" i="8"/>
  <c r="K9998" i="8"/>
  <c r="L9998" i="8"/>
  <c r="M9998" i="8"/>
  <c r="K9999" i="8"/>
  <c r="L9999" i="8"/>
  <c r="M9999" i="8"/>
  <c r="K10000" i="8"/>
  <c r="L10000" i="8"/>
  <c r="M10000" i="8"/>
  <c r="K10001" i="8"/>
  <c r="L10001" i="8"/>
  <c r="M10001" i="8"/>
  <c r="K10002" i="8"/>
  <c r="L10002" i="8"/>
  <c r="M10002" i="8"/>
  <c r="K10003" i="8"/>
  <c r="L10003" i="8"/>
  <c r="M10003" i="8"/>
  <c r="K10004" i="8"/>
  <c r="L10004" i="8"/>
  <c r="M10004" i="8"/>
  <c r="K10005" i="8"/>
  <c r="L10005" i="8"/>
  <c r="M10005" i="8"/>
  <c r="K10006" i="8"/>
  <c r="L10006" i="8"/>
  <c r="M10006" i="8"/>
  <c r="K10007" i="8"/>
  <c r="L10007" i="8"/>
  <c r="M10007" i="8"/>
  <c r="K10008" i="8"/>
  <c r="L10008" i="8"/>
  <c r="M10008" i="8"/>
  <c r="K10009" i="8"/>
  <c r="L10009" i="8"/>
  <c r="M10009" i="8"/>
  <c r="K10010" i="8"/>
  <c r="L10010" i="8"/>
  <c r="M10010" i="8"/>
  <c r="K10011" i="8"/>
  <c r="L10011" i="8"/>
  <c r="M10011" i="8"/>
  <c r="K10012" i="8"/>
  <c r="L10012" i="8"/>
  <c r="M10012" i="8"/>
  <c r="K10013" i="8"/>
  <c r="L10013" i="8"/>
  <c r="M10013" i="8"/>
  <c r="K10014" i="8"/>
  <c r="L10014" i="8"/>
  <c r="M10014" i="8"/>
  <c r="K10015" i="8"/>
  <c r="L10015" i="8"/>
  <c r="M10015" i="8"/>
  <c r="K10016" i="8"/>
  <c r="L10016" i="8"/>
  <c r="M10016" i="8"/>
  <c r="K10017" i="8"/>
  <c r="L10017" i="8"/>
  <c r="M10017" i="8"/>
  <c r="K10018" i="8"/>
  <c r="L10018" i="8"/>
  <c r="M10018" i="8"/>
  <c r="K10019" i="8"/>
  <c r="L10019" i="8"/>
  <c r="M10019" i="8"/>
  <c r="K10020" i="8"/>
  <c r="L10020" i="8"/>
  <c r="M10020" i="8"/>
  <c r="K10021" i="8"/>
  <c r="L10021" i="8"/>
  <c r="M10021" i="8"/>
  <c r="K10022" i="8"/>
  <c r="L10022" i="8"/>
  <c r="M10022" i="8"/>
  <c r="K10023" i="8"/>
  <c r="L10023" i="8"/>
  <c r="M10023" i="8"/>
  <c r="K10024" i="8"/>
  <c r="L10024" i="8"/>
  <c r="M10024" i="8"/>
  <c r="K10025" i="8"/>
  <c r="L10025" i="8"/>
  <c r="M10025" i="8"/>
  <c r="K10026" i="8"/>
  <c r="L10026" i="8"/>
  <c r="M10026" i="8"/>
  <c r="K10027" i="8"/>
  <c r="L10027" i="8"/>
  <c r="M10027" i="8"/>
  <c r="K10028" i="8"/>
  <c r="L10028" i="8"/>
  <c r="M10028" i="8"/>
  <c r="K10029" i="8"/>
  <c r="L10029" i="8"/>
  <c r="M10029" i="8"/>
  <c r="K10030" i="8"/>
  <c r="L10030" i="8"/>
  <c r="M10030" i="8"/>
  <c r="K10031" i="8"/>
  <c r="L10031" i="8"/>
  <c r="M10031" i="8"/>
  <c r="K10032" i="8"/>
  <c r="L10032" i="8"/>
  <c r="M10032" i="8"/>
  <c r="K10033" i="8"/>
  <c r="L10033" i="8"/>
  <c r="M10033" i="8"/>
  <c r="K10034" i="8"/>
  <c r="L10034" i="8"/>
  <c r="M10034" i="8"/>
  <c r="K10035" i="8"/>
  <c r="L10035" i="8"/>
  <c r="M10035" i="8"/>
  <c r="K10036" i="8"/>
  <c r="L10036" i="8"/>
  <c r="M10036" i="8"/>
  <c r="K10037" i="8"/>
  <c r="L10037" i="8"/>
  <c r="M10037" i="8"/>
  <c r="K10038" i="8"/>
  <c r="L10038" i="8"/>
  <c r="M10038" i="8"/>
  <c r="K10039" i="8"/>
  <c r="L10039" i="8"/>
  <c r="M10039" i="8"/>
  <c r="K10040" i="8"/>
  <c r="L10040" i="8"/>
  <c r="M10040" i="8"/>
  <c r="K10041" i="8"/>
  <c r="L10041" i="8"/>
  <c r="M10041" i="8"/>
  <c r="K10042" i="8"/>
  <c r="L10042" i="8"/>
  <c r="M10042" i="8"/>
  <c r="K10043" i="8"/>
  <c r="L10043" i="8"/>
  <c r="M10043" i="8"/>
  <c r="K10044" i="8"/>
  <c r="L10044" i="8"/>
  <c r="M10044" i="8"/>
  <c r="K10045" i="8"/>
  <c r="L10045" i="8"/>
  <c r="M10045" i="8"/>
  <c r="K10046" i="8"/>
  <c r="L10046" i="8"/>
  <c r="M10046" i="8"/>
  <c r="K10047" i="8"/>
  <c r="L10047" i="8"/>
  <c r="M10047" i="8"/>
  <c r="K10048" i="8"/>
  <c r="L10048" i="8"/>
  <c r="M10048" i="8"/>
  <c r="K10049" i="8"/>
  <c r="L10049" i="8"/>
  <c r="M10049" i="8"/>
  <c r="K10050" i="8"/>
  <c r="L10050" i="8"/>
  <c r="M10050" i="8"/>
  <c r="K10051" i="8"/>
  <c r="L10051" i="8"/>
  <c r="M10051" i="8"/>
  <c r="K10052" i="8"/>
  <c r="L10052" i="8"/>
  <c r="M10052" i="8"/>
  <c r="K10053" i="8"/>
  <c r="L10053" i="8"/>
  <c r="M10053" i="8"/>
  <c r="K10054" i="8"/>
  <c r="L10054" i="8"/>
  <c r="M10054" i="8"/>
  <c r="K10055" i="8"/>
  <c r="L10055" i="8"/>
  <c r="M10055" i="8"/>
  <c r="K10056" i="8"/>
  <c r="L10056" i="8"/>
  <c r="M10056" i="8"/>
  <c r="K10057" i="8"/>
  <c r="L10057" i="8"/>
  <c r="M10057" i="8"/>
  <c r="K10058" i="8"/>
  <c r="L10058" i="8"/>
  <c r="M10058" i="8"/>
  <c r="K10059" i="8"/>
  <c r="L10059" i="8"/>
  <c r="M10059" i="8"/>
  <c r="K10060" i="8"/>
  <c r="L10060" i="8"/>
  <c r="M10060" i="8"/>
  <c r="K10061" i="8"/>
  <c r="L10061" i="8"/>
  <c r="M10061" i="8"/>
  <c r="K10062" i="8"/>
  <c r="L10062" i="8"/>
  <c r="M10062" i="8"/>
  <c r="K10063" i="8"/>
  <c r="L10063" i="8"/>
  <c r="M10063" i="8"/>
  <c r="K10064" i="8"/>
  <c r="L10064" i="8"/>
  <c r="M10064" i="8"/>
  <c r="K10065" i="8"/>
  <c r="L10065" i="8"/>
  <c r="M10065" i="8"/>
  <c r="K10066" i="8"/>
  <c r="L10066" i="8"/>
  <c r="M10066" i="8"/>
  <c r="K10067" i="8"/>
  <c r="L10067" i="8"/>
  <c r="M10067" i="8"/>
  <c r="K10068" i="8"/>
  <c r="L10068" i="8"/>
  <c r="M10068" i="8"/>
  <c r="K10069" i="8"/>
  <c r="L10069" i="8"/>
  <c r="M10069" i="8"/>
  <c r="K10070" i="8"/>
  <c r="L10070" i="8"/>
  <c r="M10070" i="8"/>
  <c r="K10071" i="8"/>
  <c r="L10071" i="8"/>
  <c r="M10071" i="8"/>
  <c r="K10072" i="8"/>
  <c r="L10072" i="8"/>
  <c r="M10072" i="8"/>
  <c r="K10073" i="8"/>
  <c r="L10073" i="8"/>
  <c r="M10073" i="8"/>
  <c r="K10074" i="8"/>
  <c r="L10074" i="8"/>
  <c r="M10074" i="8"/>
  <c r="K10075" i="8"/>
  <c r="L10075" i="8"/>
  <c r="M10075" i="8"/>
  <c r="K10076" i="8"/>
  <c r="L10076" i="8"/>
  <c r="M10076" i="8"/>
  <c r="K10077" i="8"/>
  <c r="L10077" i="8"/>
  <c r="M10077" i="8"/>
  <c r="K10078" i="8"/>
  <c r="L10078" i="8"/>
  <c r="M10078" i="8"/>
  <c r="K10079" i="8"/>
  <c r="L10079" i="8"/>
  <c r="M10079" i="8"/>
  <c r="K10080" i="8"/>
  <c r="L10080" i="8"/>
  <c r="M10080" i="8"/>
  <c r="K10081" i="8"/>
  <c r="L10081" i="8"/>
  <c r="M10081" i="8"/>
  <c r="K10082" i="8"/>
  <c r="L10082" i="8"/>
  <c r="M10082" i="8"/>
  <c r="K10083" i="8"/>
  <c r="L10083" i="8"/>
  <c r="M10083" i="8"/>
  <c r="K10084" i="8"/>
  <c r="L10084" i="8"/>
  <c r="M10084" i="8"/>
  <c r="K10085" i="8"/>
  <c r="L10085" i="8"/>
  <c r="M10085" i="8"/>
  <c r="K10086" i="8"/>
  <c r="L10086" i="8"/>
  <c r="M10086" i="8"/>
  <c r="K10087" i="8"/>
  <c r="L10087" i="8"/>
  <c r="M10087" i="8"/>
  <c r="K10088" i="8"/>
  <c r="L10088" i="8"/>
  <c r="M10088" i="8"/>
  <c r="K10089" i="8"/>
  <c r="L10089" i="8"/>
  <c r="M10089" i="8"/>
  <c r="K10090" i="8"/>
  <c r="L10090" i="8"/>
  <c r="M10090" i="8"/>
  <c r="K10091" i="8"/>
  <c r="L10091" i="8"/>
  <c r="M10091" i="8"/>
  <c r="K10092" i="8"/>
  <c r="L10092" i="8"/>
  <c r="M10092" i="8"/>
  <c r="K10093" i="8"/>
  <c r="L10093" i="8"/>
  <c r="M10093" i="8"/>
  <c r="K10094" i="8"/>
  <c r="L10094" i="8"/>
  <c r="M10094" i="8"/>
  <c r="K10095" i="8"/>
  <c r="L10095" i="8"/>
  <c r="M10095" i="8"/>
  <c r="K10096" i="8"/>
  <c r="L10096" i="8"/>
  <c r="M10096" i="8"/>
  <c r="K10097" i="8"/>
  <c r="L10097" i="8"/>
  <c r="M10097" i="8"/>
  <c r="K10098" i="8"/>
  <c r="L10098" i="8"/>
  <c r="M10098" i="8"/>
  <c r="K10099" i="8"/>
  <c r="L10099" i="8"/>
  <c r="M10099" i="8"/>
  <c r="K10100" i="8"/>
  <c r="L10100" i="8"/>
  <c r="M10100" i="8"/>
  <c r="K10101" i="8"/>
  <c r="L10101" i="8"/>
  <c r="M10101" i="8"/>
  <c r="K10102" i="8"/>
  <c r="L10102" i="8"/>
  <c r="M10102" i="8"/>
  <c r="K10103" i="8"/>
  <c r="L10103" i="8"/>
  <c r="M10103" i="8"/>
  <c r="K10104" i="8"/>
  <c r="L10104" i="8"/>
  <c r="M10104" i="8"/>
  <c r="K10105" i="8"/>
  <c r="L10105" i="8"/>
  <c r="M10105" i="8"/>
  <c r="K10106" i="8"/>
  <c r="L10106" i="8"/>
  <c r="M10106" i="8"/>
  <c r="K10107" i="8"/>
  <c r="L10107" i="8"/>
  <c r="M10107" i="8"/>
  <c r="K10108" i="8"/>
  <c r="L10108" i="8"/>
  <c r="M10108" i="8"/>
  <c r="K10109" i="8"/>
  <c r="L10109" i="8"/>
  <c r="M10109" i="8"/>
  <c r="K10110" i="8"/>
  <c r="L10110" i="8"/>
  <c r="M10110" i="8"/>
  <c r="K10111" i="8"/>
  <c r="L10111" i="8"/>
  <c r="M10111" i="8"/>
  <c r="K10112" i="8"/>
  <c r="L10112" i="8"/>
  <c r="M10112" i="8"/>
  <c r="K10113" i="8"/>
  <c r="L10113" i="8"/>
  <c r="M10113" i="8"/>
  <c r="K10114" i="8"/>
  <c r="L10114" i="8"/>
  <c r="M10114" i="8"/>
  <c r="K10115" i="8"/>
  <c r="L10115" i="8"/>
  <c r="M10115" i="8"/>
  <c r="K10116" i="8"/>
  <c r="L10116" i="8"/>
  <c r="M10116" i="8"/>
  <c r="K10117" i="8"/>
  <c r="L10117" i="8"/>
  <c r="M10117" i="8"/>
  <c r="K10118" i="8"/>
  <c r="L10118" i="8"/>
  <c r="M10118" i="8"/>
  <c r="K10119" i="8"/>
  <c r="L10119" i="8"/>
  <c r="M10119" i="8"/>
  <c r="K10120" i="8"/>
  <c r="L10120" i="8"/>
  <c r="M10120" i="8"/>
  <c r="K10121" i="8"/>
  <c r="L10121" i="8"/>
  <c r="M10121" i="8"/>
  <c r="K10122" i="8"/>
  <c r="L10122" i="8"/>
  <c r="M10122" i="8"/>
  <c r="K10123" i="8"/>
  <c r="L10123" i="8"/>
  <c r="M10123" i="8"/>
  <c r="K10124" i="8"/>
  <c r="L10124" i="8"/>
  <c r="M10124" i="8"/>
  <c r="K10125" i="8"/>
  <c r="L10125" i="8"/>
  <c r="M10125" i="8"/>
  <c r="K10126" i="8"/>
  <c r="L10126" i="8"/>
  <c r="M10126" i="8"/>
  <c r="K10127" i="8"/>
  <c r="L10127" i="8"/>
  <c r="M10127" i="8"/>
  <c r="K10128" i="8"/>
  <c r="L10128" i="8"/>
  <c r="M10128" i="8"/>
  <c r="K10129" i="8"/>
  <c r="L10129" i="8"/>
  <c r="M10129" i="8"/>
  <c r="K10130" i="8"/>
  <c r="L10130" i="8"/>
  <c r="M10130" i="8"/>
  <c r="K10131" i="8"/>
  <c r="L10131" i="8"/>
  <c r="M10131" i="8"/>
  <c r="K10132" i="8"/>
  <c r="L10132" i="8"/>
  <c r="M10132" i="8"/>
  <c r="K10133" i="8"/>
  <c r="L10133" i="8"/>
  <c r="M10133" i="8"/>
  <c r="K10134" i="8"/>
  <c r="L10134" i="8"/>
  <c r="M10134" i="8"/>
  <c r="K10135" i="8"/>
  <c r="L10135" i="8"/>
  <c r="M10135" i="8"/>
  <c r="K10136" i="8"/>
  <c r="L10136" i="8"/>
  <c r="M10136" i="8"/>
  <c r="K10137" i="8"/>
  <c r="L10137" i="8"/>
  <c r="M10137" i="8"/>
  <c r="K10138" i="8"/>
  <c r="L10138" i="8"/>
  <c r="M10138" i="8"/>
  <c r="K10139" i="8"/>
  <c r="L10139" i="8"/>
  <c r="M10139" i="8"/>
  <c r="K10140" i="8"/>
  <c r="L10140" i="8"/>
  <c r="M10140" i="8"/>
  <c r="K10141" i="8"/>
  <c r="L10141" i="8"/>
  <c r="M10141" i="8"/>
  <c r="K10142" i="8"/>
  <c r="L10142" i="8"/>
  <c r="M10142" i="8"/>
  <c r="K10143" i="8"/>
  <c r="L10143" i="8"/>
  <c r="M10143" i="8"/>
  <c r="K10144" i="8"/>
  <c r="L10144" i="8"/>
  <c r="M10144" i="8"/>
  <c r="K10145" i="8"/>
  <c r="L10145" i="8"/>
  <c r="M10145" i="8"/>
  <c r="K10146" i="8"/>
  <c r="L10146" i="8"/>
  <c r="M10146" i="8"/>
  <c r="K10147" i="8"/>
  <c r="L10147" i="8"/>
  <c r="M10147" i="8"/>
  <c r="K10148" i="8"/>
  <c r="L10148" i="8"/>
  <c r="M10148" i="8"/>
  <c r="K10149" i="8"/>
  <c r="L10149" i="8"/>
  <c r="M10149" i="8"/>
  <c r="K10150" i="8"/>
  <c r="L10150" i="8"/>
  <c r="M10150" i="8"/>
  <c r="K10151" i="8"/>
  <c r="L10151" i="8"/>
  <c r="M10151" i="8"/>
  <c r="K10152" i="8"/>
  <c r="L10152" i="8"/>
  <c r="M10152" i="8"/>
  <c r="K10153" i="8"/>
  <c r="L10153" i="8"/>
  <c r="M10153" i="8"/>
  <c r="K10154" i="8"/>
  <c r="L10154" i="8"/>
  <c r="M10154" i="8"/>
  <c r="K10155" i="8"/>
  <c r="L10155" i="8"/>
  <c r="M10155" i="8"/>
  <c r="K10156" i="8"/>
  <c r="L10156" i="8"/>
  <c r="M10156" i="8"/>
  <c r="K10157" i="8"/>
  <c r="L10157" i="8"/>
  <c r="M10157" i="8"/>
  <c r="K10158" i="8"/>
  <c r="L10158" i="8"/>
  <c r="M10158" i="8"/>
  <c r="K10159" i="8"/>
  <c r="L10159" i="8"/>
  <c r="M10159" i="8"/>
  <c r="K10160" i="8"/>
  <c r="L10160" i="8"/>
  <c r="M10160" i="8"/>
  <c r="K10161" i="8"/>
  <c r="L10161" i="8"/>
  <c r="M10161" i="8"/>
  <c r="K10162" i="8"/>
  <c r="L10162" i="8"/>
  <c r="M10162" i="8"/>
  <c r="K10163" i="8"/>
  <c r="L10163" i="8"/>
  <c r="M10163" i="8"/>
  <c r="K10164" i="8"/>
  <c r="L10164" i="8"/>
  <c r="M10164" i="8"/>
  <c r="K10165" i="8"/>
  <c r="L10165" i="8"/>
  <c r="M10165" i="8"/>
  <c r="K10166" i="8"/>
  <c r="L10166" i="8"/>
  <c r="M10166" i="8"/>
  <c r="K10167" i="8"/>
  <c r="L10167" i="8"/>
  <c r="M10167" i="8"/>
  <c r="K10168" i="8"/>
  <c r="L10168" i="8"/>
  <c r="M10168" i="8"/>
  <c r="K10169" i="8"/>
  <c r="L10169" i="8"/>
  <c r="M10169" i="8"/>
  <c r="K10170" i="8"/>
  <c r="L10170" i="8"/>
  <c r="M10170" i="8"/>
  <c r="K10171" i="8"/>
  <c r="L10171" i="8"/>
  <c r="M10171" i="8"/>
  <c r="K10172" i="8"/>
  <c r="L10172" i="8"/>
  <c r="M10172" i="8"/>
  <c r="K10173" i="8"/>
  <c r="L10173" i="8"/>
  <c r="M10173" i="8"/>
  <c r="K10174" i="8"/>
  <c r="L10174" i="8"/>
  <c r="M10174" i="8"/>
  <c r="K10175" i="8"/>
  <c r="L10175" i="8"/>
  <c r="M10175" i="8"/>
  <c r="K10176" i="8"/>
  <c r="L10176" i="8"/>
  <c r="M10176" i="8"/>
  <c r="K10177" i="8"/>
  <c r="L10177" i="8"/>
  <c r="M10177" i="8"/>
  <c r="K10178" i="8"/>
  <c r="L10178" i="8"/>
  <c r="M10178" i="8"/>
  <c r="K10179" i="8"/>
  <c r="L10179" i="8"/>
  <c r="M10179" i="8"/>
  <c r="K10180" i="8"/>
  <c r="L10180" i="8"/>
  <c r="M10180" i="8"/>
  <c r="K10181" i="8"/>
  <c r="L10181" i="8"/>
  <c r="M10181" i="8"/>
  <c r="K10182" i="8"/>
  <c r="L10182" i="8"/>
  <c r="M10182" i="8"/>
  <c r="K10183" i="8"/>
  <c r="L10183" i="8"/>
  <c r="M10183" i="8"/>
  <c r="K10184" i="8"/>
  <c r="L10184" i="8"/>
  <c r="M10184" i="8"/>
  <c r="K10185" i="8"/>
  <c r="L10185" i="8"/>
  <c r="M10185" i="8"/>
  <c r="K10186" i="8"/>
  <c r="L10186" i="8"/>
  <c r="M10186" i="8"/>
  <c r="K10187" i="8"/>
  <c r="L10187" i="8"/>
  <c r="M10187" i="8"/>
  <c r="K10188" i="8"/>
  <c r="L10188" i="8"/>
  <c r="M10188" i="8"/>
  <c r="K10189" i="8"/>
  <c r="L10189" i="8"/>
  <c r="M10189" i="8"/>
  <c r="K10190" i="8"/>
  <c r="L10190" i="8"/>
  <c r="M10190" i="8"/>
  <c r="K10191" i="8"/>
  <c r="L10191" i="8"/>
  <c r="M10191" i="8"/>
  <c r="K10192" i="8"/>
  <c r="L10192" i="8"/>
  <c r="M10192" i="8"/>
  <c r="K10193" i="8"/>
  <c r="L10193" i="8"/>
  <c r="M10193" i="8"/>
  <c r="K10194" i="8"/>
  <c r="L10194" i="8"/>
  <c r="M10194" i="8"/>
  <c r="K10195" i="8"/>
  <c r="L10195" i="8"/>
  <c r="M10195" i="8"/>
  <c r="K10196" i="8"/>
  <c r="L10196" i="8"/>
  <c r="M10196" i="8"/>
  <c r="K10197" i="8"/>
  <c r="L10197" i="8"/>
  <c r="M10197" i="8"/>
  <c r="K10198" i="8"/>
  <c r="L10198" i="8"/>
  <c r="M10198" i="8"/>
  <c r="K10199" i="8"/>
  <c r="L10199" i="8"/>
  <c r="M10199" i="8"/>
  <c r="K10200" i="8"/>
  <c r="L10200" i="8"/>
  <c r="M10200" i="8"/>
  <c r="K10201" i="8"/>
  <c r="L10201" i="8"/>
  <c r="M10201" i="8"/>
  <c r="K10202" i="8"/>
  <c r="L10202" i="8"/>
  <c r="M10202" i="8"/>
  <c r="K10203" i="8"/>
  <c r="L10203" i="8"/>
  <c r="M10203" i="8"/>
  <c r="K10204" i="8"/>
  <c r="L10204" i="8"/>
  <c r="M10204" i="8"/>
  <c r="K10205" i="8"/>
  <c r="L10205" i="8"/>
  <c r="M10205" i="8"/>
  <c r="K10206" i="8"/>
  <c r="L10206" i="8"/>
  <c r="M10206" i="8"/>
  <c r="K10207" i="8"/>
  <c r="L10207" i="8"/>
  <c r="M10207" i="8"/>
  <c r="K10208" i="8"/>
  <c r="L10208" i="8"/>
  <c r="M10208" i="8"/>
  <c r="K10209" i="8"/>
  <c r="L10209" i="8"/>
  <c r="M10209" i="8"/>
  <c r="K10210" i="8"/>
  <c r="L10210" i="8"/>
  <c r="M10210" i="8"/>
  <c r="K10211" i="8"/>
  <c r="L10211" i="8"/>
  <c r="M10211" i="8"/>
  <c r="K10212" i="8"/>
  <c r="L10212" i="8"/>
  <c r="M10212" i="8"/>
  <c r="K10213" i="8"/>
  <c r="L10213" i="8"/>
  <c r="M10213" i="8"/>
  <c r="K10214" i="8"/>
  <c r="L10214" i="8"/>
  <c r="M10214" i="8"/>
  <c r="K10215" i="8"/>
  <c r="L10215" i="8"/>
  <c r="M10215" i="8"/>
  <c r="K10216" i="8"/>
  <c r="L10216" i="8"/>
  <c r="M10216" i="8"/>
  <c r="K10217" i="8"/>
  <c r="L10217" i="8"/>
  <c r="M10217" i="8"/>
  <c r="K10218" i="8"/>
  <c r="L10218" i="8"/>
  <c r="M10218" i="8"/>
  <c r="K10219" i="8"/>
  <c r="L10219" i="8"/>
  <c r="M10219" i="8"/>
  <c r="K10220" i="8"/>
  <c r="L10220" i="8"/>
  <c r="M10220" i="8"/>
  <c r="K10221" i="8"/>
  <c r="L10221" i="8"/>
  <c r="M10221" i="8"/>
  <c r="K10222" i="8"/>
  <c r="L10222" i="8"/>
  <c r="M10222" i="8"/>
  <c r="K10223" i="8"/>
  <c r="L10223" i="8"/>
  <c r="M10223" i="8"/>
  <c r="K10224" i="8"/>
  <c r="L10224" i="8"/>
  <c r="M10224" i="8"/>
  <c r="K10225" i="8"/>
  <c r="L10225" i="8"/>
  <c r="M10225" i="8"/>
  <c r="K10226" i="8"/>
  <c r="L10226" i="8"/>
  <c r="M10226" i="8"/>
  <c r="K10227" i="8"/>
  <c r="L10227" i="8"/>
  <c r="M10227" i="8"/>
  <c r="K10228" i="8"/>
  <c r="L10228" i="8"/>
  <c r="M10228" i="8"/>
  <c r="K10229" i="8"/>
  <c r="L10229" i="8"/>
  <c r="M10229" i="8"/>
  <c r="K10230" i="8"/>
  <c r="L10230" i="8"/>
  <c r="M10230" i="8"/>
  <c r="K10231" i="8"/>
  <c r="L10231" i="8"/>
  <c r="M10231" i="8"/>
  <c r="K10232" i="8"/>
  <c r="L10232" i="8"/>
  <c r="M10232" i="8"/>
  <c r="K10233" i="8"/>
  <c r="L10233" i="8"/>
  <c r="M10233" i="8"/>
  <c r="K10234" i="8"/>
  <c r="L10234" i="8"/>
  <c r="M10234" i="8"/>
  <c r="K10235" i="8"/>
  <c r="L10235" i="8"/>
  <c r="M10235" i="8"/>
  <c r="K10236" i="8"/>
  <c r="L10236" i="8"/>
  <c r="M10236" i="8"/>
  <c r="K10237" i="8"/>
  <c r="L10237" i="8"/>
  <c r="M10237" i="8"/>
  <c r="K10238" i="8"/>
  <c r="L10238" i="8"/>
  <c r="M10238" i="8"/>
  <c r="K10239" i="8"/>
  <c r="L10239" i="8"/>
  <c r="M10239" i="8"/>
  <c r="K10240" i="8"/>
  <c r="L10240" i="8"/>
  <c r="M10240" i="8"/>
  <c r="K10241" i="8"/>
  <c r="L10241" i="8"/>
  <c r="M10241" i="8"/>
  <c r="K10242" i="8"/>
  <c r="L10242" i="8"/>
  <c r="M10242" i="8"/>
  <c r="K10243" i="8"/>
  <c r="L10243" i="8"/>
  <c r="M10243" i="8"/>
  <c r="K10244" i="8"/>
  <c r="L10244" i="8"/>
  <c r="M10244" i="8"/>
  <c r="K10245" i="8"/>
  <c r="L10245" i="8"/>
  <c r="M10245" i="8"/>
  <c r="K10246" i="8"/>
  <c r="L10246" i="8"/>
  <c r="M10246" i="8"/>
  <c r="K10247" i="8"/>
  <c r="L10247" i="8"/>
  <c r="M10247" i="8"/>
  <c r="K10248" i="8"/>
  <c r="L10248" i="8"/>
  <c r="M10248" i="8"/>
  <c r="K10249" i="8"/>
  <c r="L10249" i="8"/>
  <c r="M10249" i="8"/>
  <c r="K10250" i="8"/>
  <c r="L10250" i="8"/>
  <c r="M10250" i="8"/>
  <c r="K10251" i="8"/>
  <c r="L10251" i="8"/>
  <c r="M10251" i="8"/>
  <c r="K10252" i="8"/>
  <c r="L10252" i="8"/>
  <c r="M10252" i="8"/>
  <c r="K10253" i="8"/>
  <c r="L10253" i="8"/>
  <c r="M10253" i="8"/>
  <c r="K10254" i="8"/>
  <c r="L10254" i="8"/>
  <c r="M10254" i="8"/>
  <c r="K10255" i="8"/>
  <c r="L10255" i="8"/>
  <c r="M10255" i="8"/>
  <c r="K10256" i="8"/>
  <c r="L10256" i="8"/>
  <c r="M10256" i="8"/>
  <c r="K10257" i="8"/>
  <c r="L10257" i="8"/>
  <c r="M10257" i="8"/>
  <c r="K10258" i="8"/>
  <c r="L10258" i="8"/>
  <c r="M10258" i="8"/>
  <c r="K10259" i="8"/>
  <c r="L10259" i="8"/>
  <c r="M10259" i="8"/>
  <c r="K10260" i="8"/>
  <c r="L10260" i="8"/>
  <c r="M10260" i="8"/>
  <c r="K10261" i="8"/>
  <c r="L10261" i="8"/>
  <c r="M10261" i="8"/>
  <c r="K10262" i="8"/>
  <c r="L10262" i="8"/>
  <c r="M10262" i="8"/>
  <c r="K10263" i="8"/>
  <c r="L10263" i="8"/>
  <c r="M10263" i="8"/>
  <c r="K10264" i="8"/>
  <c r="L10264" i="8"/>
  <c r="M10264" i="8"/>
  <c r="K10265" i="8"/>
  <c r="L10265" i="8"/>
  <c r="M10265" i="8"/>
  <c r="K10266" i="8"/>
  <c r="L10266" i="8"/>
  <c r="M10266" i="8"/>
  <c r="K10267" i="8"/>
  <c r="L10267" i="8"/>
  <c r="M10267" i="8"/>
  <c r="K10268" i="8"/>
  <c r="L10268" i="8"/>
  <c r="M10268" i="8"/>
  <c r="K10269" i="8"/>
  <c r="L10269" i="8"/>
  <c r="M10269" i="8"/>
  <c r="K10270" i="8"/>
  <c r="L10270" i="8"/>
  <c r="M10270" i="8"/>
  <c r="K10271" i="8"/>
  <c r="L10271" i="8"/>
  <c r="M10271" i="8"/>
  <c r="K10272" i="8"/>
  <c r="L10272" i="8"/>
  <c r="M10272" i="8"/>
  <c r="K10273" i="8"/>
  <c r="L10273" i="8"/>
  <c r="M10273" i="8"/>
  <c r="K10274" i="8"/>
  <c r="L10274" i="8"/>
  <c r="M10274" i="8"/>
  <c r="K10275" i="8"/>
  <c r="L10275" i="8"/>
  <c r="M10275" i="8"/>
  <c r="K10276" i="8"/>
  <c r="L10276" i="8"/>
  <c r="M10276" i="8"/>
  <c r="K10277" i="8"/>
  <c r="L10277" i="8"/>
  <c r="M10277" i="8"/>
  <c r="K10278" i="8"/>
  <c r="L10278" i="8"/>
  <c r="M10278" i="8"/>
  <c r="K10279" i="8"/>
  <c r="L10279" i="8"/>
  <c r="M10279" i="8"/>
  <c r="K10280" i="8"/>
  <c r="L10280" i="8"/>
  <c r="M10280" i="8"/>
  <c r="K10281" i="8"/>
  <c r="L10281" i="8"/>
  <c r="M10281" i="8"/>
  <c r="K10282" i="8"/>
  <c r="L10282" i="8"/>
  <c r="M10282" i="8"/>
  <c r="K10283" i="8"/>
  <c r="L10283" i="8"/>
  <c r="M10283" i="8"/>
  <c r="K10284" i="8"/>
  <c r="L10284" i="8"/>
  <c r="M10284" i="8"/>
  <c r="K10285" i="8"/>
  <c r="L10285" i="8"/>
  <c r="M10285" i="8"/>
  <c r="K10286" i="8"/>
  <c r="L10286" i="8"/>
  <c r="M10286" i="8"/>
  <c r="K10287" i="8"/>
  <c r="L10287" i="8"/>
  <c r="M10287" i="8"/>
  <c r="K10288" i="8"/>
  <c r="L10288" i="8"/>
  <c r="M10288" i="8"/>
  <c r="K10289" i="8"/>
  <c r="L10289" i="8"/>
  <c r="M10289" i="8"/>
  <c r="K10290" i="8"/>
  <c r="L10290" i="8"/>
  <c r="M10290" i="8"/>
  <c r="K10291" i="8"/>
  <c r="L10291" i="8"/>
  <c r="M10291" i="8"/>
  <c r="K10292" i="8"/>
  <c r="L10292" i="8"/>
  <c r="M10292" i="8"/>
  <c r="K10293" i="8"/>
  <c r="L10293" i="8"/>
  <c r="M10293" i="8"/>
  <c r="K10294" i="8"/>
  <c r="L10294" i="8"/>
  <c r="M10294" i="8"/>
  <c r="K10295" i="8"/>
  <c r="L10295" i="8"/>
  <c r="M10295" i="8"/>
  <c r="K10296" i="8"/>
  <c r="L10296" i="8"/>
  <c r="M10296" i="8"/>
  <c r="K10297" i="8"/>
  <c r="L10297" i="8"/>
  <c r="M10297" i="8"/>
  <c r="K10298" i="8"/>
  <c r="L10298" i="8"/>
  <c r="M10298" i="8"/>
  <c r="K10299" i="8"/>
  <c r="L10299" i="8"/>
  <c r="M10299" i="8"/>
  <c r="K10300" i="8"/>
  <c r="L10300" i="8"/>
  <c r="M10300" i="8"/>
  <c r="K10301" i="8"/>
  <c r="L10301" i="8"/>
  <c r="M10301" i="8"/>
  <c r="K10302" i="8"/>
  <c r="L10302" i="8"/>
  <c r="M10302" i="8"/>
  <c r="K10303" i="8"/>
  <c r="L10303" i="8"/>
  <c r="M10303" i="8"/>
  <c r="K10304" i="8"/>
  <c r="L10304" i="8"/>
  <c r="M10304" i="8"/>
  <c r="K10305" i="8"/>
  <c r="L10305" i="8"/>
  <c r="M10305" i="8"/>
  <c r="K10306" i="8"/>
  <c r="L10306" i="8"/>
  <c r="M10306" i="8"/>
  <c r="K10307" i="8"/>
  <c r="L10307" i="8"/>
  <c r="M10307" i="8"/>
  <c r="K10308" i="8"/>
  <c r="L10308" i="8"/>
  <c r="M10308" i="8"/>
  <c r="K10309" i="8"/>
  <c r="L10309" i="8"/>
  <c r="M10309" i="8"/>
  <c r="K10310" i="8"/>
  <c r="L10310" i="8"/>
  <c r="M10310" i="8"/>
  <c r="K10311" i="8"/>
  <c r="L10311" i="8"/>
  <c r="M10311" i="8"/>
  <c r="K10312" i="8"/>
  <c r="L10312" i="8"/>
  <c r="M10312" i="8"/>
  <c r="K10313" i="8"/>
  <c r="L10313" i="8"/>
  <c r="M10313" i="8"/>
  <c r="K10314" i="8"/>
  <c r="L10314" i="8"/>
  <c r="M10314" i="8"/>
  <c r="K10315" i="8"/>
  <c r="L10315" i="8"/>
  <c r="M10315" i="8"/>
  <c r="K10316" i="8"/>
  <c r="L10316" i="8"/>
  <c r="M10316" i="8"/>
  <c r="K10317" i="8"/>
  <c r="L10317" i="8"/>
  <c r="M10317" i="8"/>
  <c r="K10318" i="8"/>
  <c r="L10318" i="8"/>
  <c r="M10318" i="8"/>
  <c r="K10319" i="8"/>
  <c r="L10319" i="8"/>
  <c r="M10319" i="8"/>
  <c r="K10320" i="8"/>
  <c r="L10320" i="8"/>
  <c r="M10320" i="8"/>
  <c r="K10321" i="8"/>
  <c r="L10321" i="8"/>
  <c r="M10321" i="8"/>
  <c r="K10322" i="8"/>
  <c r="L10322" i="8"/>
  <c r="M10322" i="8"/>
  <c r="K10323" i="8"/>
  <c r="L10323" i="8"/>
  <c r="M10323" i="8"/>
  <c r="K10324" i="8"/>
  <c r="L10324" i="8"/>
  <c r="M10324" i="8"/>
  <c r="K10325" i="8"/>
  <c r="L10325" i="8"/>
  <c r="M10325" i="8"/>
  <c r="K10326" i="8"/>
  <c r="L10326" i="8"/>
  <c r="M10326" i="8"/>
  <c r="K10327" i="8"/>
  <c r="L10327" i="8"/>
  <c r="M10327" i="8"/>
  <c r="K10328" i="8"/>
  <c r="L10328" i="8"/>
  <c r="M10328" i="8"/>
  <c r="K10329" i="8"/>
  <c r="L10329" i="8"/>
  <c r="M10329" i="8"/>
  <c r="K10330" i="8"/>
  <c r="L10330" i="8"/>
  <c r="M10330" i="8"/>
  <c r="K10331" i="8"/>
  <c r="L10331" i="8"/>
  <c r="M10331" i="8"/>
  <c r="K10332" i="8"/>
  <c r="L10332" i="8"/>
  <c r="M10332" i="8"/>
  <c r="K10333" i="8"/>
  <c r="L10333" i="8"/>
  <c r="M10333" i="8"/>
  <c r="K10334" i="8"/>
  <c r="L10334" i="8"/>
  <c r="M10334" i="8"/>
  <c r="K10335" i="8"/>
  <c r="L10335" i="8"/>
  <c r="M10335" i="8"/>
  <c r="K10336" i="8"/>
  <c r="L10336" i="8"/>
  <c r="M10336" i="8"/>
  <c r="K10337" i="8"/>
  <c r="L10337" i="8"/>
  <c r="M10337" i="8"/>
  <c r="K10338" i="8"/>
  <c r="L10338" i="8"/>
  <c r="M10338" i="8"/>
  <c r="K10339" i="8"/>
  <c r="L10339" i="8"/>
  <c r="M10339" i="8"/>
  <c r="K10340" i="8"/>
  <c r="L10340" i="8"/>
  <c r="M10340" i="8"/>
  <c r="K10341" i="8"/>
  <c r="L10341" i="8"/>
  <c r="M10341" i="8"/>
  <c r="K10342" i="8"/>
  <c r="L10342" i="8"/>
  <c r="M10342" i="8"/>
  <c r="K10343" i="8"/>
  <c r="L10343" i="8"/>
  <c r="M10343" i="8"/>
  <c r="K10344" i="8"/>
  <c r="L10344" i="8"/>
  <c r="M10344" i="8"/>
  <c r="K10345" i="8"/>
  <c r="L10345" i="8"/>
  <c r="M10345" i="8"/>
  <c r="K10346" i="8"/>
  <c r="L10346" i="8"/>
  <c r="M10346" i="8"/>
  <c r="K10347" i="8"/>
  <c r="L10347" i="8"/>
  <c r="M10347" i="8"/>
  <c r="K10348" i="8"/>
  <c r="L10348" i="8"/>
  <c r="M10348" i="8"/>
  <c r="K10349" i="8"/>
  <c r="L10349" i="8"/>
  <c r="M10349" i="8"/>
  <c r="K10350" i="8"/>
  <c r="L10350" i="8"/>
  <c r="M10350" i="8"/>
  <c r="K10351" i="8"/>
  <c r="L10351" i="8"/>
  <c r="M10351" i="8"/>
  <c r="K10352" i="8"/>
  <c r="L10352" i="8"/>
  <c r="M10352" i="8"/>
  <c r="K10353" i="8"/>
  <c r="L10353" i="8"/>
  <c r="M10353" i="8"/>
  <c r="K10354" i="8"/>
  <c r="L10354" i="8"/>
  <c r="M10354" i="8"/>
  <c r="K10355" i="8"/>
  <c r="L10355" i="8"/>
  <c r="M10355" i="8"/>
  <c r="K10356" i="8"/>
  <c r="L10356" i="8"/>
  <c r="M10356" i="8"/>
  <c r="K10357" i="8"/>
  <c r="L10357" i="8"/>
  <c r="M10357" i="8"/>
  <c r="K10358" i="8"/>
  <c r="L10358" i="8"/>
  <c r="M10358" i="8"/>
  <c r="K10359" i="8"/>
  <c r="L10359" i="8"/>
  <c r="M10359" i="8"/>
  <c r="K10360" i="8"/>
  <c r="L10360" i="8"/>
  <c r="M10360" i="8"/>
  <c r="K10361" i="8"/>
  <c r="L10361" i="8"/>
  <c r="M10361" i="8"/>
  <c r="K10362" i="8"/>
  <c r="L10362" i="8"/>
  <c r="M10362" i="8"/>
  <c r="K10363" i="8"/>
  <c r="L10363" i="8"/>
  <c r="M10363" i="8"/>
  <c r="K10364" i="8"/>
  <c r="L10364" i="8"/>
  <c r="M10364" i="8"/>
  <c r="K10365" i="8"/>
  <c r="L10365" i="8"/>
  <c r="M10365" i="8"/>
  <c r="K10366" i="8"/>
  <c r="L10366" i="8"/>
  <c r="M10366" i="8"/>
  <c r="K10367" i="8"/>
  <c r="L10367" i="8"/>
  <c r="M10367" i="8"/>
  <c r="K10368" i="8"/>
  <c r="L10368" i="8"/>
  <c r="M10368" i="8"/>
  <c r="K10369" i="8"/>
  <c r="L10369" i="8"/>
  <c r="M10369" i="8"/>
  <c r="K10370" i="8"/>
  <c r="L10370" i="8"/>
  <c r="M10370" i="8"/>
  <c r="K10371" i="8"/>
  <c r="L10371" i="8"/>
  <c r="M10371" i="8"/>
  <c r="K10372" i="8"/>
  <c r="L10372" i="8"/>
  <c r="M10372" i="8"/>
  <c r="K10373" i="8"/>
  <c r="L10373" i="8"/>
  <c r="M10373" i="8"/>
  <c r="K10374" i="8"/>
  <c r="L10374" i="8"/>
  <c r="M10374" i="8"/>
  <c r="K10375" i="8"/>
  <c r="L10375" i="8"/>
  <c r="M10375" i="8"/>
  <c r="K10376" i="8"/>
  <c r="L10376" i="8"/>
  <c r="M10376" i="8"/>
  <c r="K10377" i="8"/>
  <c r="L10377" i="8"/>
  <c r="M10377" i="8"/>
  <c r="K10378" i="8"/>
  <c r="L10378" i="8"/>
  <c r="M10378" i="8"/>
  <c r="K10379" i="8"/>
  <c r="L10379" i="8"/>
  <c r="M10379" i="8"/>
  <c r="K10380" i="8"/>
  <c r="L10380" i="8"/>
  <c r="M10380" i="8"/>
  <c r="K10381" i="8"/>
  <c r="L10381" i="8"/>
  <c r="M10381" i="8"/>
  <c r="K10382" i="8"/>
  <c r="L10382" i="8"/>
  <c r="M10382" i="8"/>
  <c r="K10383" i="8"/>
  <c r="L10383" i="8"/>
  <c r="M10383" i="8"/>
  <c r="K10384" i="8"/>
  <c r="L10384" i="8"/>
  <c r="M10384" i="8"/>
  <c r="K10385" i="8"/>
  <c r="L10385" i="8"/>
  <c r="M10385" i="8"/>
  <c r="K10386" i="8"/>
  <c r="L10386" i="8"/>
  <c r="M10386" i="8"/>
  <c r="K10387" i="8"/>
  <c r="L10387" i="8"/>
  <c r="M10387" i="8"/>
  <c r="K10388" i="8"/>
  <c r="L10388" i="8"/>
  <c r="M10388" i="8"/>
  <c r="K10389" i="8"/>
  <c r="L10389" i="8"/>
  <c r="M10389" i="8"/>
  <c r="K10390" i="8"/>
  <c r="L10390" i="8"/>
  <c r="M10390" i="8"/>
  <c r="K10391" i="8"/>
  <c r="L10391" i="8"/>
  <c r="M10391" i="8"/>
  <c r="K10392" i="8"/>
  <c r="L10392" i="8"/>
  <c r="M10392" i="8"/>
  <c r="K10393" i="8"/>
  <c r="L10393" i="8"/>
  <c r="M10393" i="8"/>
  <c r="K10394" i="8"/>
  <c r="L10394" i="8"/>
  <c r="M10394" i="8"/>
  <c r="K10395" i="8"/>
  <c r="L10395" i="8"/>
  <c r="M10395" i="8"/>
  <c r="K10396" i="8"/>
  <c r="L10396" i="8"/>
  <c r="M10396" i="8"/>
  <c r="K10397" i="8"/>
  <c r="L10397" i="8"/>
  <c r="M10397" i="8"/>
  <c r="K10398" i="8"/>
  <c r="L10398" i="8"/>
  <c r="M10398" i="8"/>
  <c r="K10399" i="8"/>
  <c r="L10399" i="8"/>
  <c r="M10399" i="8"/>
  <c r="K10400" i="8"/>
  <c r="L10400" i="8"/>
  <c r="M10400" i="8"/>
  <c r="K10401" i="8"/>
  <c r="L10401" i="8"/>
  <c r="M10401" i="8"/>
  <c r="K10402" i="8"/>
  <c r="L10402" i="8"/>
  <c r="M10402" i="8"/>
  <c r="K10403" i="8"/>
  <c r="L10403" i="8"/>
  <c r="M10403" i="8"/>
  <c r="K10404" i="8"/>
  <c r="L10404" i="8"/>
  <c r="M10404" i="8"/>
  <c r="K10405" i="8"/>
  <c r="L10405" i="8"/>
  <c r="M10405" i="8"/>
  <c r="K10406" i="8"/>
  <c r="L10406" i="8"/>
  <c r="M10406" i="8"/>
  <c r="K10407" i="8"/>
  <c r="L10407" i="8"/>
  <c r="M10407" i="8"/>
  <c r="K10408" i="8"/>
  <c r="L10408" i="8"/>
  <c r="M10408" i="8"/>
  <c r="K10409" i="8"/>
  <c r="L10409" i="8"/>
  <c r="M10409" i="8"/>
  <c r="K10410" i="8"/>
  <c r="L10410" i="8"/>
  <c r="M10410" i="8"/>
  <c r="K10411" i="8"/>
  <c r="L10411" i="8"/>
  <c r="M10411" i="8"/>
  <c r="K10412" i="8"/>
  <c r="L10412" i="8"/>
  <c r="M10412" i="8"/>
  <c r="K10413" i="8"/>
  <c r="L10413" i="8"/>
  <c r="M10413" i="8"/>
  <c r="K10414" i="8"/>
  <c r="L10414" i="8"/>
  <c r="M10414" i="8"/>
  <c r="K10415" i="8"/>
  <c r="L10415" i="8"/>
  <c r="M10415" i="8"/>
  <c r="K10416" i="8"/>
  <c r="L10416" i="8"/>
  <c r="M10416" i="8"/>
  <c r="K10417" i="8"/>
  <c r="L10417" i="8"/>
  <c r="M10417" i="8"/>
  <c r="K10418" i="8"/>
  <c r="L10418" i="8"/>
  <c r="M10418" i="8"/>
  <c r="K10419" i="8"/>
  <c r="L10419" i="8"/>
  <c r="M10419" i="8"/>
  <c r="K10420" i="8"/>
  <c r="L10420" i="8"/>
  <c r="M10420" i="8"/>
  <c r="K10421" i="8"/>
  <c r="L10421" i="8"/>
  <c r="M10421" i="8"/>
  <c r="K10422" i="8"/>
  <c r="L10422" i="8"/>
  <c r="M10422" i="8"/>
  <c r="K10423" i="8"/>
  <c r="L10423" i="8"/>
  <c r="M10423" i="8"/>
  <c r="K10424" i="8"/>
  <c r="L10424" i="8"/>
  <c r="M10424" i="8"/>
  <c r="K10425" i="8"/>
  <c r="L10425" i="8"/>
  <c r="M10425" i="8"/>
  <c r="K10426" i="8"/>
  <c r="L10426" i="8"/>
  <c r="M10426" i="8"/>
  <c r="K10427" i="8"/>
  <c r="L10427" i="8"/>
  <c r="M10427" i="8"/>
  <c r="K10428" i="8"/>
  <c r="L10428" i="8"/>
  <c r="M10428" i="8"/>
  <c r="K10429" i="8"/>
  <c r="L10429" i="8"/>
  <c r="M10429" i="8"/>
  <c r="K10430" i="8"/>
  <c r="L10430" i="8"/>
  <c r="M10430" i="8"/>
  <c r="K10431" i="8"/>
  <c r="L10431" i="8"/>
  <c r="M10431" i="8"/>
  <c r="K10432" i="8"/>
  <c r="L10432" i="8"/>
  <c r="M10432" i="8"/>
  <c r="K10433" i="8"/>
  <c r="L10433" i="8"/>
  <c r="M10433" i="8"/>
  <c r="K10434" i="8"/>
  <c r="L10434" i="8"/>
  <c r="M10434" i="8"/>
  <c r="K10435" i="8"/>
  <c r="L10435" i="8"/>
  <c r="M10435" i="8"/>
  <c r="K10436" i="8"/>
  <c r="L10436" i="8"/>
  <c r="M10436" i="8"/>
  <c r="K10437" i="8"/>
  <c r="L10437" i="8"/>
  <c r="M10437" i="8"/>
  <c r="K10438" i="8"/>
  <c r="L10438" i="8"/>
  <c r="M10438" i="8"/>
  <c r="K10439" i="8"/>
  <c r="L10439" i="8"/>
  <c r="M10439" i="8"/>
  <c r="K10440" i="8"/>
  <c r="L10440" i="8"/>
  <c r="M10440" i="8"/>
  <c r="K10441" i="8"/>
  <c r="L10441" i="8"/>
  <c r="M10441" i="8"/>
  <c r="K10442" i="8"/>
  <c r="L10442" i="8"/>
  <c r="M10442" i="8"/>
  <c r="K10443" i="8"/>
  <c r="L10443" i="8"/>
  <c r="M10443" i="8"/>
  <c r="K10444" i="8"/>
  <c r="L10444" i="8"/>
  <c r="M10444" i="8"/>
  <c r="K10445" i="8"/>
  <c r="L10445" i="8"/>
  <c r="M10445" i="8"/>
  <c r="K10446" i="8"/>
  <c r="L10446" i="8"/>
  <c r="M10446" i="8"/>
  <c r="K10447" i="8"/>
  <c r="L10447" i="8"/>
  <c r="M10447" i="8"/>
  <c r="K10448" i="8"/>
  <c r="L10448" i="8"/>
  <c r="M10448" i="8"/>
  <c r="K10449" i="8"/>
  <c r="L10449" i="8"/>
  <c r="M10449" i="8"/>
  <c r="K10450" i="8"/>
  <c r="L10450" i="8"/>
  <c r="M10450" i="8"/>
  <c r="K10451" i="8"/>
  <c r="L10451" i="8"/>
  <c r="M10451" i="8"/>
  <c r="K10452" i="8"/>
  <c r="L10452" i="8"/>
  <c r="M10452" i="8"/>
  <c r="K10453" i="8"/>
  <c r="L10453" i="8"/>
  <c r="M10453" i="8"/>
  <c r="K10454" i="8"/>
  <c r="L10454" i="8"/>
  <c r="M10454" i="8"/>
  <c r="K10455" i="8"/>
  <c r="L10455" i="8"/>
  <c r="M10455" i="8"/>
  <c r="K10456" i="8"/>
  <c r="L10456" i="8"/>
  <c r="M10456" i="8"/>
  <c r="K10457" i="8"/>
  <c r="L10457" i="8"/>
  <c r="M10457" i="8"/>
  <c r="K10458" i="8"/>
  <c r="L10458" i="8"/>
  <c r="M10458" i="8"/>
  <c r="K10459" i="8"/>
  <c r="L10459" i="8"/>
  <c r="M10459" i="8"/>
  <c r="K10460" i="8"/>
  <c r="L10460" i="8"/>
  <c r="M10460" i="8"/>
  <c r="K10461" i="8"/>
  <c r="L10461" i="8"/>
  <c r="M10461" i="8"/>
  <c r="K10462" i="8"/>
  <c r="L10462" i="8"/>
  <c r="M10462" i="8"/>
  <c r="K10463" i="8"/>
  <c r="L10463" i="8"/>
  <c r="M10463" i="8"/>
  <c r="K10464" i="8"/>
  <c r="L10464" i="8"/>
  <c r="M10464" i="8"/>
  <c r="K10465" i="8"/>
  <c r="L10465" i="8"/>
  <c r="M10465" i="8"/>
  <c r="K10466" i="8"/>
  <c r="L10466" i="8"/>
  <c r="M10466" i="8"/>
  <c r="K10467" i="8"/>
  <c r="L10467" i="8"/>
  <c r="M10467" i="8"/>
  <c r="K10468" i="8"/>
  <c r="L10468" i="8"/>
  <c r="M10468" i="8"/>
  <c r="K10469" i="8"/>
  <c r="L10469" i="8"/>
  <c r="M10469" i="8"/>
  <c r="K10470" i="8"/>
  <c r="L10470" i="8"/>
  <c r="M10470" i="8"/>
  <c r="K10471" i="8"/>
  <c r="L10471" i="8"/>
  <c r="M10471" i="8"/>
  <c r="K10472" i="8"/>
  <c r="L10472" i="8"/>
  <c r="M10472" i="8"/>
  <c r="K10473" i="8"/>
  <c r="L10473" i="8"/>
  <c r="M10473" i="8"/>
  <c r="K10474" i="8"/>
  <c r="L10474" i="8"/>
  <c r="M10474" i="8"/>
  <c r="K10475" i="8"/>
  <c r="L10475" i="8"/>
  <c r="M10475" i="8"/>
  <c r="K10476" i="8"/>
  <c r="L10476" i="8"/>
  <c r="M10476" i="8"/>
  <c r="K10477" i="8"/>
  <c r="L10477" i="8"/>
  <c r="M10477" i="8"/>
  <c r="K10478" i="8"/>
  <c r="L10478" i="8"/>
  <c r="M10478" i="8"/>
  <c r="K10479" i="8"/>
  <c r="L10479" i="8"/>
  <c r="M10479" i="8"/>
  <c r="K10480" i="8"/>
  <c r="L10480" i="8"/>
  <c r="M10480" i="8"/>
  <c r="K10481" i="8"/>
  <c r="L10481" i="8"/>
  <c r="M10481" i="8"/>
  <c r="K10482" i="8"/>
  <c r="L10482" i="8"/>
  <c r="M10482" i="8"/>
  <c r="K10483" i="8"/>
  <c r="L10483" i="8"/>
  <c r="M10483" i="8"/>
  <c r="K10484" i="8"/>
  <c r="L10484" i="8"/>
  <c r="M10484" i="8"/>
  <c r="K10485" i="8"/>
  <c r="L10485" i="8"/>
  <c r="M10485" i="8"/>
  <c r="K10486" i="8"/>
  <c r="L10486" i="8"/>
  <c r="M10486" i="8"/>
  <c r="K10487" i="8"/>
  <c r="L10487" i="8"/>
  <c r="M10487" i="8"/>
  <c r="K10488" i="8"/>
  <c r="L10488" i="8"/>
  <c r="M10488" i="8"/>
  <c r="K10489" i="8"/>
  <c r="L10489" i="8"/>
  <c r="M10489" i="8"/>
  <c r="K10490" i="8"/>
  <c r="L10490" i="8"/>
  <c r="M10490" i="8"/>
  <c r="K10491" i="8"/>
  <c r="L10491" i="8"/>
  <c r="M10491" i="8"/>
  <c r="K10492" i="8"/>
  <c r="L10492" i="8"/>
  <c r="M10492" i="8"/>
  <c r="K10493" i="8"/>
  <c r="L10493" i="8"/>
  <c r="M10493" i="8"/>
  <c r="K10494" i="8"/>
  <c r="L10494" i="8"/>
  <c r="M10494" i="8"/>
  <c r="K10495" i="8"/>
  <c r="L10495" i="8"/>
  <c r="M10495" i="8"/>
  <c r="K10496" i="8"/>
  <c r="L10496" i="8"/>
  <c r="M10496" i="8"/>
  <c r="K10497" i="8"/>
  <c r="L10497" i="8"/>
  <c r="M10497" i="8"/>
  <c r="K10498" i="8"/>
  <c r="L10498" i="8"/>
  <c r="M10498" i="8"/>
  <c r="K10499" i="8"/>
  <c r="L10499" i="8"/>
  <c r="M10499" i="8"/>
  <c r="K10500" i="8"/>
  <c r="L10500" i="8"/>
  <c r="M10500" i="8"/>
  <c r="K10501" i="8"/>
  <c r="L10501" i="8"/>
  <c r="M10501" i="8"/>
  <c r="K10502" i="8"/>
  <c r="L10502" i="8"/>
  <c r="M10502" i="8"/>
  <c r="K10503" i="8"/>
  <c r="L10503" i="8"/>
  <c r="M10503" i="8"/>
  <c r="K10504" i="8"/>
  <c r="L10504" i="8"/>
  <c r="M10504" i="8"/>
  <c r="K10505" i="8"/>
  <c r="L10505" i="8"/>
  <c r="M10505" i="8"/>
  <c r="K10506" i="8"/>
  <c r="L10506" i="8"/>
  <c r="M10506" i="8"/>
  <c r="K10507" i="8"/>
  <c r="L10507" i="8"/>
  <c r="M10507" i="8"/>
  <c r="K10508" i="8"/>
  <c r="L10508" i="8"/>
  <c r="M10508" i="8"/>
  <c r="K10509" i="8"/>
  <c r="L10509" i="8"/>
  <c r="M10509" i="8"/>
  <c r="K10510" i="8"/>
  <c r="L10510" i="8"/>
  <c r="M10510" i="8"/>
  <c r="K10511" i="8"/>
  <c r="L10511" i="8"/>
  <c r="M10511" i="8"/>
  <c r="K10512" i="8"/>
  <c r="L10512" i="8"/>
  <c r="M10512" i="8"/>
  <c r="K10513" i="8"/>
  <c r="L10513" i="8"/>
  <c r="M10513" i="8"/>
  <c r="K10514" i="8"/>
  <c r="L10514" i="8"/>
  <c r="M10514" i="8"/>
  <c r="K10515" i="8"/>
  <c r="L10515" i="8"/>
  <c r="M10515" i="8"/>
  <c r="K10516" i="8"/>
  <c r="L10516" i="8"/>
  <c r="M10516" i="8"/>
  <c r="K10517" i="8"/>
  <c r="L10517" i="8"/>
  <c r="M10517" i="8"/>
  <c r="K10518" i="8"/>
  <c r="L10518" i="8"/>
  <c r="M10518" i="8"/>
  <c r="K10519" i="8"/>
  <c r="L10519" i="8"/>
  <c r="M10519" i="8"/>
  <c r="K10520" i="8"/>
  <c r="L10520" i="8"/>
  <c r="M10520" i="8"/>
  <c r="K10521" i="8"/>
  <c r="L10521" i="8"/>
  <c r="M10521" i="8"/>
  <c r="K10522" i="8"/>
  <c r="L10522" i="8"/>
  <c r="M10522" i="8"/>
  <c r="K10523" i="8"/>
  <c r="L10523" i="8"/>
  <c r="M10523" i="8"/>
  <c r="K10524" i="8"/>
  <c r="L10524" i="8"/>
  <c r="M10524" i="8"/>
  <c r="K10525" i="8"/>
  <c r="L10525" i="8"/>
  <c r="M10525" i="8"/>
  <c r="K10526" i="8"/>
  <c r="L10526" i="8"/>
  <c r="M10526" i="8"/>
  <c r="K10527" i="8"/>
  <c r="L10527" i="8"/>
  <c r="M10527" i="8"/>
  <c r="K10528" i="8"/>
  <c r="L10528" i="8"/>
  <c r="M10528" i="8"/>
  <c r="K10529" i="8"/>
  <c r="L10529" i="8"/>
  <c r="M10529" i="8"/>
  <c r="K10530" i="8"/>
  <c r="L10530" i="8"/>
  <c r="M10530" i="8"/>
  <c r="K10531" i="8"/>
  <c r="L10531" i="8"/>
  <c r="M10531" i="8"/>
  <c r="K10532" i="8"/>
  <c r="L10532" i="8"/>
  <c r="M10532" i="8"/>
  <c r="K10533" i="8"/>
  <c r="L10533" i="8"/>
  <c r="M10533" i="8"/>
  <c r="K10534" i="8"/>
  <c r="L10534" i="8"/>
  <c r="M10534" i="8"/>
  <c r="K10535" i="8"/>
  <c r="L10535" i="8"/>
  <c r="M10535" i="8"/>
  <c r="K10536" i="8"/>
  <c r="L10536" i="8"/>
  <c r="M10536" i="8"/>
  <c r="K10537" i="8"/>
  <c r="L10537" i="8"/>
  <c r="M10537" i="8"/>
  <c r="K10538" i="8"/>
  <c r="L10538" i="8"/>
  <c r="M10538" i="8"/>
  <c r="K10539" i="8"/>
  <c r="L10539" i="8"/>
  <c r="M10539" i="8"/>
  <c r="K10540" i="8"/>
  <c r="L10540" i="8"/>
  <c r="M10540" i="8"/>
  <c r="K10541" i="8"/>
  <c r="L10541" i="8"/>
  <c r="M10541" i="8"/>
  <c r="K10542" i="8"/>
  <c r="L10542" i="8"/>
  <c r="M10542" i="8"/>
  <c r="K10543" i="8"/>
  <c r="L10543" i="8"/>
  <c r="M10543" i="8"/>
  <c r="K10544" i="8"/>
  <c r="L10544" i="8"/>
  <c r="M10544" i="8"/>
  <c r="K10545" i="8"/>
  <c r="L10545" i="8"/>
  <c r="M10545" i="8"/>
  <c r="K10546" i="8"/>
  <c r="L10546" i="8"/>
  <c r="M10546" i="8"/>
  <c r="K10547" i="8"/>
  <c r="L10547" i="8"/>
  <c r="M10547" i="8"/>
  <c r="K10548" i="8"/>
  <c r="L10548" i="8"/>
  <c r="M10548" i="8"/>
  <c r="K10549" i="8"/>
  <c r="L10549" i="8"/>
  <c r="M10549" i="8"/>
  <c r="K10550" i="8"/>
  <c r="L10550" i="8"/>
  <c r="M10550" i="8"/>
  <c r="K10551" i="8"/>
  <c r="L10551" i="8"/>
  <c r="M10551" i="8"/>
  <c r="K10552" i="8"/>
  <c r="L10552" i="8"/>
  <c r="M10552" i="8"/>
  <c r="K10553" i="8"/>
  <c r="L10553" i="8"/>
  <c r="M10553" i="8"/>
  <c r="K10554" i="8"/>
  <c r="L10554" i="8"/>
  <c r="M10554" i="8"/>
  <c r="K10555" i="8"/>
  <c r="L10555" i="8"/>
  <c r="M10555" i="8"/>
  <c r="K10556" i="8"/>
  <c r="L10556" i="8"/>
  <c r="M10556" i="8"/>
  <c r="K10557" i="8"/>
  <c r="L10557" i="8"/>
  <c r="M10557" i="8"/>
  <c r="K10558" i="8"/>
  <c r="L10558" i="8"/>
  <c r="M10558" i="8"/>
  <c r="K10559" i="8"/>
  <c r="L10559" i="8"/>
  <c r="M10559" i="8"/>
  <c r="K10560" i="8"/>
  <c r="L10560" i="8"/>
  <c r="M10560" i="8"/>
  <c r="K10561" i="8"/>
  <c r="L10561" i="8"/>
  <c r="M10561" i="8"/>
  <c r="K10562" i="8"/>
  <c r="L10562" i="8"/>
  <c r="M10562" i="8"/>
  <c r="K10563" i="8"/>
  <c r="L10563" i="8"/>
  <c r="M10563" i="8"/>
  <c r="K10564" i="8"/>
  <c r="L10564" i="8"/>
  <c r="M10564" i="8"/>
  <c r="K10565" i="8"/>
  <c r="L10565" i="8"/>
  <c r="M10565" i="8"/>
  <c r="K10566" i="8"/>
  <c r="L10566" i="8"/>
  <c r="M10566" i="8"/>
  <c r="K10567" i="8"/>
  <c r="L10567" i="8"/>
  <c r="M10567" i="8"/>
  <c r="K10568" i="8"/>
  <c r="L10568" i="8"/>
  <c r="M10568" i="8"/>
  <c r="K10569" i="8"/>
  <c r="L10569" i="8"/>
  <c r="M10569" i="8"/>
  <c r="K10570" i="8"/>
  <c r="L10570" i="8"/>
  <c r="M10570" i="8"/>
  <c r="K10571" i="8"/>
  <c r="L10571" i="8"/>
  <c r="M10571" i="8"/>
  <c r="K10572" i="8"/>
  <c r="L10572" i="8"/>
  <c r="M10572" i="8"/>
  <c r="K10573" i="8"/>
  <c r="L10573" i="8"/>
  <c r="M10573" i="8"/>
  <c r="K10574" i="8"/>
  <c r="L10574" i="8"/>
  <c r="M10574" i="8"/>
  <c r="K10575" i="8"/>
  <c r="L10575" i="8"/>
  <c r="M10575" i="8"/>
  <c r="K10576" i="8"/>
  <c r="L10576" i="8"/>
  <c r="M10576" i="8"/>
  <c r="K10577" i="8"/>
  <c r="L10577" i="8"/>
  <c r="M10577" i="8"/>
  <c r="K10578" i="8"/>
  <c r="L10578" i="8"/>
  <c r="M10578" i="8"/>
  <c r="K10579" i="8"/>
  <c r="L10579" i="8"/>
  <c r="M10579" i="8"/>
  <c r="K10580" i="8"/>
  <c r="L10580" i="8"/>
  <c r="M10580" i="8"/>
  <c r="K10581" i="8"/>
  <c r="L10581" i="8"/>
  <c r="M10581" i="8"/>
  <c r="K10582" i="8"/>
  <c r="L10582" i="8"/>
  <c r="M10582" i="8"/>
  <c r="K10583" i="8"/>
  <c r="L10583" i="8"/>
  <c r="M10583" i="8"/>
  <c r="K10584" i="8"/>
  <c r="L10584" i="8"/>
  <c r="M10584" i="8"/>
  <c r="K10585" i="8"/>
  <c r="L10585" i="8"/>
  <c r="M10585" i="8"/>
  <c r="K10586" i="8"/>
  <c r="L10586" i="8"/>
  <c r="M10586" i="8"/>
  <c r="K10587" i="8"/>
  <c r="L10587" i="8"/>
  <c r="M10587" i="8"/>
  <c r="K10588" i="8"/>
  <c r="L10588" i="8"/>
  <c r="M10588" i="8"/>
  <c r="K10589" i="8"/>
  <c r="L10589" i="8"/>
  <c r="M10589" i="8"/>
  <c r="K10590" i="8"/>
  <c r="L10590" i="8"/>
  <c r="M10590" i="8"/>
  <c r="K10591" i="8"/>
  <c r="L10591" i="8"/>
  <c r="M10591" i="8"/>
  <c r="K10592" i="8"/>
  <c r="L10592" i="8"/>
  <c r="M10592" i="8"/>
  <c r="K10593" i="8"/>
  <c r="L10593" i="8"/>
  <c r="M10593" i="8"/>
  <c r="K10594" i="8"/>
  <c r="L10594" i="8"/>
  <c r="M10594" i="8"/>
  <c r="K10595" i="8"/>
  <c r="L10595" i="8"/>
  <c r="M10595" i="8"/>
  <c r="K10596" i="8"/>
  <c r="L10596" i="8"/>
  <c r="M10596" i="8"/>
  <c r="K10597" i="8"/>
  <c r="L10597" i="8"/>
  <c r="M10597" i="8"/>
  <c r="K10598" i="8"/>
  <c r="L10598" i="8"/>
  <c r="M10598" i="8"/>
  <c r="K10599" i="8"/>
  <c r="L10599" i="8"/>
  <c r="M10599" i="8"/>
  <c r="K10600" i="8"/>
  <c r="L10600" i="8"/>
  <c r="M10600" i="8"/>
  <c r="K10601" i="8"/>
  <c r="L10601" i="8"/>
  <c r="M10601" i="8"/>
  <c r="K10602" i="8"/>
  <c r="L10602" i="8"/>
  <c r="M10602" i="8"/>
  <c r="K10603" i="8"/>
  <c r="L10603" i="8"/>
  <c r="M10603" i="8"/>
  <c r="K10604" i="8"/>
  <c r="L10604" i="8"/>
  <c r="M10604" i="8"/>
  <c r="K10605" i="8"/>
  <c r="L10605" i="8"/>
  <c r="M10605" i="8"/>
  <c r="K10606" i="8"/>
  <c r="L10606" i="8"/>
  <c r="M10606" i="8"/>
  <c r="K10607" i="8"/>
  <c r="L10607" i="8"/>
  <c r="M10607" i="8"/>
  <c r="K10608" i="8"/>
  <c r="L10608" i="8"/>
  <c r="M10608" i="8"/>
  <c r="K10609" i="8"/>
  <c r="L10609" i="8"/>
  <c r="M10609" i="8"/>
  <c r="K10610" i="8"/>
  <c r="L10610" i="8"/>
  <c r="M10610" i="8"/>
  <c r="K10611" i="8"/>
  <c r="L10611" i="8"/>
  <c r="M10611" i="8"/>
  <c r="K10612" i="8"/>
  <c r="L10612" i="8"/>
  <c r="M10612" i="8"/>
  <c r="K10613" i="8"/>
  <c r="L10613" i="8"/>
  <c r="M10613" i="8"/>
  <c r="K10614" i="8"/>
  <c r="L10614" i="8"/>
  <c r="M10614" i="8"/>
  <c r="K10615" i="8"/>
  <c r="L10615" i="8"/>
  <c r="M10615" i="8"/>
  <c r="K10616" i="8"/>
  <c r="L10616" i="8"/>
  <c r="M10616" i="8"/>
  <c r="K10617" i="8"/>
  <c r="L10617" i="8"/>
  <c r="M10617" i="8"/>
  <c r="K10618" i="8"/>
  <c r="L10618" i="8"/>
  <c r="M10618" i="8"/>
  <c r="K10619" i="8"/>
  <c r="L10619" i="8"/>
  <c r="M10619" i="8"/>
  <c r="K10620" i="8"/>
  <c r="L10620" i="8"/>
  <c r="M10620" i="8"/>
  <c r="K10621" i="8"/>
  <c r="L10621" i="8"/>
  <c r="M10621" i="8"/>
  <c r="K10622" i="8"/>
  <c r="L10622" i="8"/>
  <c r="M10622" i="8"/>
  <c r="K10623" i="8"/>
  <c r="L10623" i="8"/>
  <c r="M10623" i="8"/>
  <c r="K10624" i="8"/>
  <c r="L10624" i="8"/>
  <c r="M10624" i="8"/>
  <c r="K10625" i="8"/>
  <c r="L10625" i="8"/>
  <c r="M10625" i="8"/>
  <c r="K10626" i="8"/>
  <c r="L10626" i="8"/>
  <c r="M10626" i="8"/>
  <c r="K10627" i="8"/>
  <c r="L10627" i="8"/>
  <c r="M10627" i="8"/>
  <c r="K10628" i="8"/>
  <c r="L10628" i="8"/>
  <c r="M10628" i="8"/>
  <c r="K10629" i="8"/>
  <c r="L10629" i="8"/>
  <c r="M10629" i="8"/>
  <c r="K10630" i="8"/>
  <c r="L10630" i="8"/>
  <c r="M10630" i="8"/>
  <c r="K10631" i="8"/>
  <c r="L10631" i="8"/>
  <c r="M10631" i="8"/>
  <c r="K10632" i="8"/>
  <c r="L10632" i="8"/>
  <c r="M10632" i="8"/>
  <c r="K10633" i="8"/>
  <c r="L10633" i="8"/>
  <c r="M10633" i="8"/>
  <c r="K10634" i="8"/>
  <c r="L10634" i="8"/>
  <c r="M10634" i="8"/>
  <c r="K10635" i="8"/>
  <c r="L10635" i="8"/>
  <c r="M10635" i="8"/>
  <c r="K10636" i="8"/>
  <c r="L10636" i="8"/>
  <c r="M10636" i="8"/>
  <c r="K10637" i="8"/>
  <c r="L10637" i="8"/>
  <c r="M10637" i="8"/>
  <c r="K10638" i="8"/>
  <c r="L10638" i="8"/>
  <c r="M10638" i="8"/>
  <c r="K10639" i="8"/>
  <c r="L10639" i="8"/>
  <c r="M10639" i="8"/>
  <c r="K10640" i="8"/>
  <c r="L10640" i="8"/>
  <c r="M10640" i="8"/>
  <c r="K10641" i="8"/>
  <c r="L10641" i="8"/>
  <c r="M10641" i="8"/>
  <c r="K10642" i="8"/>
  <c r="L10642" i="8"/>
  <c r="M10642" i="8"/>
  <c r="K10643" i="8"/>
  <c r="L10643" i="8"/>
  <c r="M10643" i="8"/>
  <c r="K10644" i="8"/>
  <c r="L10644" i="8"/>
  <c r="M10644" i="8"/>
  <c r="K10645" i="8"/>
  <c r="L10645" i="8"/>
  <c r="M10645" i="8"/>
  <c r="K10646" i="8"/>
  <c r="L10646" i="8"/>
  <c r="M10646" i="8"/>
  <c r="K10647" i="8"/>
  <c r="L10647" i="8"/>
  <c r="M10647" i="8"/>
  <c r="K10648" i="8"/>
  <c r="L10648" i="8"/>
  <c r="M10648" i="8"/>
  <c r="K10649" i="8"/>
  <c r="L10649" i="8"/>
  <c r="M10649" i="8"/>
  <c r="K10650" i="8"/>
  <c r="L10650" i="8"/>
  <c r="M10650" i="8"/>
  <c r="K10651" i="8"/>
  <c r="L10651" i="8"/>
  <c r="M10651" i="8"/>
  <c r="K10652" i="8"/>
  <c r="L10652" i="8"/>
  <c r="M10652" i="8"/>
  <c r="K10653" i="8"/>
  <c r="L10653" i="8"/>
  <c r="M10653" i="8"/>
  <c r="K10654" i="8"/>
  <c r="L10654" i="8"/>
  <c r="M10654" i="8"/>
  <c r="K10655" i="8"/>
  <c r="L10655" i="8"/>
  <c r="M10655" i="8"/>
  <c r="K10656" i="8"/>
  <c r="L10656" i="8"/>
  <c r="M10656" i="8"/>
  <c r="K10657" i="8"/>
  <c r="L10657" i="8"/>
  <c r="M10657" i="8"/>
  <c r="K10658" i="8"/>
  <c r="L10658" i="8"/>
  <c r="M10658" i="8"/>
  <c r="K10659" i="8"/>
  <c r="L10659" i="8"/>
  <c r="M10659" i="8"/>
  <c r="K10660" i="8"/>
  <c r="L10660" i="8"/>
  <c r="M10660" i="8"/>
  <c r="K10661" i="8"/>
  <c r="L10661" i="8"/>
  <c r="M10661" i="8"/>
  <c r="K10662" i="8"/>
  <c r="L10662" i="8"/>
  <c r="M10662" i="8"/>
  <c r="K10663" i="8"/>
  <c r="L10663" i="8"/>
  <c r="M10663" i="8"/>
  <c r="K10664" i="8"/>
  <c r="L10664" i="8"/>
  <c r="M10664" i="8"/>
  <c r="K10665" i="8"/>
  <c r="L10665" i="8"/>
  <c r="M10665" i="8"/>
  <c r="K10666" i="8"/>
  <c r="L10666" i="8"/>
  <c r="M10666" i="8"/>
  <c r="K10667" i="8"/>
  <c r="L10667" i="8"/>
  <c r="M10667" i="8"/>
  <c r="K10668" i="8"/>
  <c r="L10668" i="8"/>
  <c r="M10668" i="8"/>
  <c r="K10669" i="8"/>
  <c r="L10669" i="8"/>
  <c r="M10669" i="8"/>
  <c r="K10670" i="8"/>
  <c r="L10670" i="8"/>
  <c r="M10670" i="8"/>
  <c r="K10671" i="8"/>
  <c r="L10671" i="8"/>
  <c r="M10671" i="8"/>
  <c r="K10672" i="8"/>
  <c r="L10672" i="8"/>
  <c r="M10672" i="8"/>
  <c r="K10673" i="8"/>
  <c r="L10673" i="8"/>
  <c r="M10673" i="8"/>
  <c r="K10674" i="8"/>
  <c r="L10674" i="8"/>
  <c r="M10674" i="8"/>
  <c r="K10675" i="8"/>
  <c r="L10675" i="8"/>
  <c r="M10675" i="8"/>
  <c r="K10676" i="8"/>
  <c r="L10676" i="8"/>
  <c r="M10676" i="8"/>
  <c r="K10677" i="8"/>
  <c r="L10677" i="8"/>
  <c r="M10677" i="8"/>
  <c r="K10678" i="8"/>
  <c r="L10678" i="8"/>
  <c r="M10678" i="8"/>
  <c r="K10679" i="8"/>
  <c r="L10679" i="8"/>
  <c r="M10679" i="8"/>
  <c r="K10680" i="8"/>
  <c r="L10680" i="8"/>
  <c r="M10680" i="8"/>
  <c r="K10681" i="8"/>
  <c r="L10681" i="8"/>
  <c r="M10681" i="8"/>
  <c r="K10682" i="8"/>
  <c r="L10682" i="8"/>
  <c r="M10682" i="8"/>
  <c r="K10683" i="8"/>
  <c r="L10683" i="8"/>
  <c r="M10683" i="8"/>
  <c r="K10684" i="8"/>
  <c r="L10684" i="8"/>
  <c r="M10684" i="8"/>
  <c r="K10685" i="8"/>
  <c r="L10685" i="8"/>
  <c r="M10685" i="8"/>
  <c r="K10686" i="8"/>
  <c r="L10686" i="8"/>
  <c r="M10686" i="8"/>
  <c r="K10687" i="8"/>
  <c r="L10687" i="8"/>
  <c r="M10687" i="8"/>
  <c r="K10688" i="8"/>
  <c r="L10688" i="8"/>
  <c r="M10688" i="8"/>
  <c r="K10689" i="8"/>
  <c r="L10689" i="8"/>
  <c r="M10689" i="8"/>
  <c r="K10690" i="8"/>
  <c r="L10690" i="8"/>
  <c r="M10690" i="8"/>
  <c r="K10691" i="8"/>
  <c r="L10691" i="8"/>
  <c r="M10691" i="8"/>
  <c r="K10692" i="8"/>
  <c r="L10692" i="8"/>
  <c r="M10692" i="8"/>
  <c r="K10693" i="8"/>
  <c r="L10693" i="8"/>
  <c r="M10693" i="8"/>
  <c r="K10694" i="8"/>
  <c r="L10694" i="8"/>
  <c r="M10694" i="8"/>
  <c r="K10695" i="8"/>
  <c r="L10695" i="8"/>
  <c r="M10695" i="8"/>
  <c r="K10696" i="8"/>
  <c r="L10696" i="8"/>
  <c r="M10696" i="8"/>
  <c r="K10697" i="8"/>
  <c r="L10697" i="8"/>
  <c r="M10697" i="8"/>
  <c r="K10698" i="8"/>
  <c r="L10698" i="8"/>
  <c r="M10698" i="8"/>
  <c r="K10699" i="8"/>
  <c r="L10699" i="8"/>
  <c r="M10699" i="8"/>
  <c r="K10700" i="8"/>
  <c r="L10700" i="8"/>
  <c r="M10700" i="8"/>
  <c r="K10701" i="8"/>
  <c r="L10701" i="8"/>
  <c r="M10701" i="8"/>
  <c r="K10702" i="8"/>
  <c r="L10702" i="8"/>
  <c r="M10702" i="8"/>
  <c r="K10703" i="8"/>
  <c r="L10703" i="8"/>
  <c r="M10703" i="8"/>
  <c r="K10704" i="8"/>
  <c r="L10704" i="8"/>
  <c r="M10704" i="8"/>
  <c r="K10705" i="8"/>
  <c r="L10705" i="8"/>
  <c r="M10705" i="8"/>
  <c r="K10706" i="8"/>
  <c r="L10706" i="8"/>
  <c r="M10706" i="8"/>
  <c r="K10707" i="8"/>
  <c r="L10707" i="8"/>
  <c r="M10707" i="8"/>
  <c r="K10708" i="8"/>
  <c r="L10708" i="8"/>
  <c r="M10708" i="8"/>
  <c r="K10709" i="8"/>
  <c r="L10709" i="8"/>
  <c r="M10709" i="8"/>
  <c r="K10710" i="8"/>
  <c r="L10710" i="8"/>
  <c r="M10710" i="8"/>
  <c r="K10711" i="8"/>
  <c r="L10711" i="8"/>
  <c r="M10711" i="8"/>
  <c r="K10712" i="8"/>
  <c r="L10712" i="8"/>
  <c r="M10712" i="8"/>
  <c r="K10713" i="8"/>
  <c r="L10713" i="8"/>
  <c r="M10713" i="8"/>
  <c r="K10714" i="8"/>
  <c r="L10714" i="8"/>
  <c r="M10714" i="8"/>
  <c r="K10715" i="8"/>
  <c r="L10715" i="8"/>
  <c r="M10715" i="8"/>
  <c r="K10716" i="8"/>
  <c r="L10716" i="8"/>
  <c r="M10716" i="8"/>
  <c r="K10717" i="8"/>
  <c r="L10717" i="8"/>
  <c r="M10717" i="8"/>
  <c r="K10718" i="8"/>
  <c r="L10718" i="8"/>
  <c r="M10718" i="8"/>
  <c r="K10719" i="8"/>
  <c r="L10719" i="8"/>
  <c r="M10719" i="8"/>
  <c r="K10720" i="8"/>
  <c r="L10720" i="8"/>
  <c r="M10720" i="8"/>
  <c r="K10721" i="8"/>
  <c r="L10721" i="8"/>
  <c r="M10721" i="8"/>
  <c r="K10722" i="8"/>
  <c r="L10722" i="8"/>
  <c r="M10722" i="8"/>
  <c r="K10723" i="8"/>
  <c r="L10723" i="8"/>
  <c r="M10723" i="8"/>
  <c r="K10724" i="8"/>
  <c r="L10724" i="8"/>
  <c r="M10724" i="8"/>
  <c r="K10725" i="8"/>
  <c r="L10725" i="8"/>
  <c r="M10725" i="8"/>
  <c r="K10726" i="8"/>
  <c r="L10726" i="8"/>
  <c r="M10726" i="8"/>
  <c r="K10727" i="8"/>
  <c r="L10727" i="8"/>
  <c r="M10727" i="8"/>
  <c r="K10728" i="8"/>
  <c r="L10728" i="8"/>
  <c r="M10728" i="8"/>
  <c r="K10729" i="8"/>
  <c r="L10729" i="8"/>
  <c r="M10729" i="8"/>
  <c r="K10730" i="8"/>
  <c r="L10730" i="8"/>
  <c r="M10730" i="8"/>
  <c r="K10731" i="8"/>
  <c r="L10731" i="8"/>
  <c r="M10731" i="8"/>
  <c r="K10732" i="8"/>
  <c r="L10732" i="8"/>
  <c r="M10732" i="8"/>
  <c r="K10733" i="8"/>
  <c r="L10733" i="8"/>
  <c r="M10733" i="8"/>
  <c r="K10734" i="8"/>
  <c r="L10734" i="8"/>
  <c r="M10734" i="8"/>
  <c r="K10735" i="8"/>
  <c r="L10735" i="8"/>
  <c r="M10735" i="8"/>
  <c r="K10736" i="8"/>
  <c r="L10736" i="8"/>
  <c r="M10736" i="8"/>
  <c r="K10737" i="8"/>
  <c r="L10737" i="8"/>
  <c r="M10737" i="8"/>
  <c r="K10738" i="8"/>
  <c r="L10738" i="8"/>
  <c r="M10738" i="8"/>
  <c r="K10739" i="8"/>
  <c r="L10739" i="8"/>
  <c r="M10739" i="8"/>
  <c r="K10740" i="8"/>
  <c r="L10740" i="8"/>
  <c r="M10740" i="8"/>
  <c r="K10741" i="8"/>
  <c r="L10741" i="8"/>
  <c r="M10741" i="8"/>
  <c r="K10742" i="8"/>
  <c r="L10742" i="8"/>
  <c r="M10742" i="8"/>
  <c r="K10743" i="8"/>
  <c r="L10743" i="8"/>
  <c r="M10743" i="8"/>
  <c r="K10744" i="8"/>
  <c r="L10744" i="8"/>
  <c r="M10744" i="8"/>
  <c r="K10745" i="8"/>
  <c r="L10745" i="8"/>
  <c r="M10745" i="8"/>
  <c r="K10746" i="8"/>
  <c r="L10746" i="8"/>
  <c r="M10746" i="8"/>
  <c r="K10747" i="8"/>
  <c r="L10747" i="8"/>
  <c r="M10747" i="8"/>
  <c r="K10748" i="8"/>
  <c r="L10748" i="8"/>
  <c r="M10748" i="8"/>
  <c r="K10749" i="8"/>
  <c r="L10749" i="8"/>
  <c r="M10749" i="8"/>
  <c r="K10750" i="8"/>
  <c r="L10750" i="8"/>
  <c r="M10750" i="8"/>
  <c r="K10751" i="8"/>
  <c r="L10751" i="8"/>
  <c r="M10751" i="8"/>
  <c r="K10752" i="8"/>
  <c r="L10752" i="8"/>
  <c r="M10752" i="8"/>
  <c r="K10753" i="8"/>
  <c r="L10753" i="8"/>
  <c r="M10753" i="8"/>
  <c r="K10754" i="8"/>
  <c r="L10754" i="8"/>
  <c r="M10754" i="8"/>
  <c r="K10755" i="8"/>
  <c r="L10755" i="8"/>
  <c r="M10755" i="8"/>
  <c r="K10756" i="8"/>
  <c r="L10756" i="8"/>
  <c r="M10756" i="8"/>
  <c r="K10757" i="8"/>
  <c r="L10757" i="8"/>
  <c r="M10757" i="8"/>
  <c r="K10758" i="8"/>
  <c r="L10758" i="8"/>
  <c r="M10758" i="8"/>
  <c r="K10759" i="8"/>
  <c r="L10759" i="8"/>
  <c r="M10759" i="8"/>
  <c r="K10760" i="8"/>
  <c r="L10760" i="8"/>
  <c r="M10760" i="8"/>
  <c r="K10761" i="8"/>
  <c r="L10761" i="8"/>
  <c r="M10761" i="8"/>
  <c r="K10762" i="8"/>
  <c r="L10762" i="8"/>
  <c r="M10762" i="8"/>
  <c r="K10763" i="8"/>
  <c r="L10763" i="8"/>
  <c r="M10763" i="8"/>
  <c r="K10764" i="8"/>
  <c r="L10764" i="8"/>
  <c r="M10764" i="8"/>
  <c r="K10765" i="8"/>
  <c r="L10765" i="8"/>
  <c r="M10765" i="8"/>
  <c r="K10766" i="8"/>
  <c r="L10766" i="8"/>
  <c r="M10766" i="8"/>
  <c r="K10767" i="8"/>
  <c r="L10767" i="8"/>
  <c r="M10767" i="8"/>
  <c r="K10768" i="8"/>
  <c r="L10768" i="8"/>
  <c r="M10768" i="8"/>
  <c r="K10769" i="8"/>
  <c r="L10769" i="8"/>
  <c r="M10769" i="8"/>
  <c r="K10770" i="8"/>
  <c r="L10770" i="8"/>
  <c r="M10770" i="8"/>
  <c r="K10771" i="8"/>
  <c r="L10771" i="8"/>
  <c r="M10771" i="8"/>
  <c r="K10772" i="8"/>
  <c r="L10772" i="8"/>
  <c r="M10772" i="8"/>
  <c r="K10773" i="8"/>
  <c r="L10773" i="8"/>
  <c r="M10773" i="8"/>
  <c r="K10774" i="8"/>
  <c r="L10774" i="8"/>
  <c r="M10774" i="8"/>
  <c r="K10775" i="8"/>
  <c r="L10775" i="8"/>
  <c r="M10775" i="8"/>
  <c r="K10776" i="8"/>
  <c r="L10776" i="8"/>
  <c r="M10776" i="8"/>
  <c r="K10777" i="8"/>
  <c r="L10777" i="8"/>
  <c r="M10777" i="8"/>
  <c r="K10778" i="8"/>
  <c r="L10778" i="8"/>
  <c r="M10778" i="8"/>
  <c r="K10779" i="8"/>
  <c r="L10779" i="8"/>
  <c r="M10779" i="8"/>
  <c r="K10780" i="8"/>
  <c r="L10780" i="8"/>
  <c r="M10780" i="8"/>
  <c r="K10781" i="8"/>
  <c r="L10781" i="8"/>
  <c r="M10781" i="8"/>
  <c r="K10782" i="8"/>
  <c r="L10782" i="8"/>
  <c r="M10782" i="8"/>
  <c r="K10783" i="8"/>
  <c r="L10783" i="8"/>
  <c r="M10783" i="8"/>
  <c r="K10784" i="8"/>
  <c r="L10784" i="8"/>
  <c r="M10784" i="8"/>
  <c r="K10785" i="8"/>
  <c r="L10785" i="8"/>
  <c r="M10785" i="8"/>
  <c r="K10786" i="8"/>
  <c r="L10786" i="8"/>
  <c r="M10786" i="8"/>
  <c r="K10787" i="8"/>
  <c r="L10787" i="8"/>
  <c r="M10787" i="8"/>
  <c r="K10788" i="8"/>
  <c r="L10788" i="8"/>
  <c r="M10788" i="8"/>
  <c r="K10789" i="8"/>
  <c r="L10789" i="8"/>
  <c r="M10789" i="8"/>
  <c r="K10790" i="8"/>
  <c r="L10790" i="8"/>
  <c r="M10790" i="8"/>
  <c r="K10791" i="8"/>
  <c r="L10791" i="8"/>
  <c r="M10791" i="8"/>
  <c r="K10792" i="8"/>
  <c r="L10792" i="8"/>
  <c r="M10792" i="8"/>
  <c r="K10793" i="8"/>
  <c r="L10793" i="8"/>
  <c r="M10793" i="8"/>
  <c r="K10794" i="8"/>
  <c r="L10794" i="8"/>
  <c r="M10794" i="8"/>
  <c r="K10795" i="8"/>
  <c r="L10795" i="8"/>
  <c r="M10795" i="8"/>
  <c r="K10796" i="8"/>
  <c r="L10796" i="8"/>
  <c r="M10796" i="8"/>
  <c r="K10797" i="8"/>
  <c r="L10797" i="8"/>
  <c r="M10797" i="8"/>
  <c r="K10798" i="8"/>
  <c r="L10798" i="8"/>
  <c r="M10798" i="8"/>
  <c r="K10799" i="8"/>
  <c r="L10799" i="8"/>
  <c r="M10799" i="8"/>
  <c r="K10800" i="8"/>
  <c r="L10800" i="8"/>
  <c r="M10800" i="8"/>
  <c r="K10801" i="8"/>
  <c r="L10801" i="8"/>
  <c r="M10801" i="8"/>
  <c r="K10802" i="8"/>
  <c r="L10802" i="8"/>
  <c r="M10802" i="8"/>
  <c r="K10803" i="8"/>
  <c r="L10803" i="8"/>
  <c r="M10803" i="8"/>
  <c r="K10804" i="8"/>
  <c r="L10804" i="8"/>
  <c r="M10804" i="8"/>
  <c r="K10805" i="8"/>
  <c r="L10805" i="8"/>
  <c r="M10805" i="8"/>
  <c r="K10806" i="8"/>
  <c r="L10806" i="8"/>
  <c r="M10806" i="8"/>
  <c r="K10807" i="8"/>
  <c r="L10807" i="8"/>
  <c r="M10807" i="8"/>
  <c r="K10808" i="8"/>
  <c r="L10808" i="8"/>
  <c r="M10808" i="8"/>
  <c r="K10809" i="8"/>
  <c r="L10809" i="8"/>
  <c r="M10809" i="8"/>
  <c r="K10810" i="8"/>
  <c r="L10810" i="8"/>
  <c r="M10810" i="8"/>
  <c r="K10811" i="8"/>
  <c r="L10811" i="8"/>
  <c r="M10811" i="8"/>
  <c r="K10812" i="8"/>
  <c r="L10812" i="8"/>
  <c r="M10812" i="8"/>
  <c r="K10813" i="8"/>
  <c r="L10813" i="8"/>
  <c r="M10813" i="8"/>
  <c r="K10814" i="8"/>
  <c r="L10814" i="8"/>
  <c r="M10814" i="8"/>
  <c r="K10815" i="8"/>
  <c r="L10815" i="8"/>
  <c r="M10815" i="8"/>
  <c r="K10816" i="8"/>
  <c r="L10816" i="8"/>
  <c r="M10816" i="8"/>
  <c r="K10817" i="8"/>
  <c r="L10817" i="8"/>
  <c r="M10817" i="8"/>
  <c r="K10818" i="8"/>
  <c r="L10818" i="8"/>
  <c r="M10818" i="8"/>
  <c r="K10819" i="8"/>
  <c r="L10819" i="8"/>
  <c r="M10819" i="8"/>
  <c r="K10820" i="8"/>
  <c r="L10820" i="8"/>
  <c r="M10820" i="8"/>
  <c r="K10821" i="8"/>
  <c r="L10821" i="8"/>
  <c r="M10821" i="8"/>
  <c r="K10822" i="8"/>
  <c r="L10822" i="8"/>
  <c r="M10822" i="8"/>
  <c r="K10823" i="8"/>
  <c r="L10823" i="8"/>
  <c r="M10823" i="8"/>
  <c r="K10824" i="8"/>
  <c r="L10824" i="8"/>
  <c r="M10824" i="8"/>
  <c r="K10825" i="8"/>
  <c r="L10825" i="8"/>
  <c r="M10825" i="8"/>
  <c r="K10826" i="8"/>
  <c r="L10826" i="8"/>
  <c r="M10826" i="8"/>
  <c r="K10827" i="8"/>
  <c r="L10827" i="8"/>
  <c r="M10827" i="8"/>
  <c r="K10828" i="8"/>
  <c r="L10828" i="8"/>
  <c r="M10828" i="8"/>
  <c r="K10829" i="8"/>
  <c r="L10829" i="8"/>
  <c r="M10829" i="8"/>
  <c r="K10830" i="8"/>
  <c r="L10830" i="8"/>
  <c r="M10830" i="8"/>
  <c r="K10831" i="8"/>
  <c r="L10831" i="8"/>
  <c r="M10831" i="8"/>
  <c r="K10832" i="8"/>
  <c r="L10832" i="8"/>
  <c r="M10832" i="8"/>
  <c r="K10833" i="8"/>
  <c r="L10833" i="8"/>
  <c r="M10833" i="8"/>
  <c r="K10834" i="8"/>
  <c r="L10834" i="8"/>
  <c r="M10834" i="8"/>
  <c r="K10835" i="8"/>
  <c r="L10835" i="8"/>
  <c r="M10835" i="8"/>
  <c r="K10836" i="8"/>
  <c r="L10836" i="8"/>
  <c r="M10836" i="8"/>
  <c r="K10837" i="8"/>
  <c r="L10837" i="8"/>
  <c r="M10837" i="8"/>
  <c r="K10838" i="8"/>
  <c r="L10838" i="8"/>
  <c r="M10838" i="8"/>
  <c r="K10839" i="8"/>
  <c r="L10839" i="8"/>
  <c r="M10839" i="8"/>
  <c r="K10840" i="8"/>
  <c r="L10840" i="8"/>
  <c r="M10840" i="8"/>
  <c r="K10841" i="8"/>
  <c r="L10841" i="8"/>
  <c r="M10841" i="8"/>
  <c r="K10842" i="8"/>
  <c r="L10842" i="8"/>
  <c r="M10842" i="8"/>
  <c r="K10843" i="8"/>
  <c r="L10843" i="8"/>
  <c r="M10843" i="8"/>
  <c r="K10844" i="8"/>
  <c r="L10844" i="8"/>
  <c r="M10844" i="8"/>
  <c r="K10845" i="8"/>
  <c r="L10845" i="8"/>
  <c r="M10845" i="8"/>
  <c r="K10846" i="8"/>
  <c r="L10846" i="8"/>
  <c r="M10846" i="8"/>
  <c r="K10847" i="8"/>
  <c r="L10847" i="8"/>
  <c r="M10847" i="8"/>
  <c r="K10848" i="8"/>
  <c r="L10848" i="8"/>
  <c r="M10848" i="8"/>
  <c r="K10849" i="8"/>
  <c r="L10849" i="8"/>
  <c r="M10849" i="8"/>
  <c r="K10850" i="8"/>
  <c r="L10850" i="8"/>
  <c r="M10850" i="8"/>
  <c r="K10851" i="8"/>
  <c r="L10851" i="8"/>
  <c r="M10851" i="8"/>
  <c r="K10852" i="8"/>
  <c r="L10852" i="8"/>
  <c r="M10852" i="8"/>
  <c r="K10853" i="8"/>
  <c r="L10853" i="8"/>
  <c r="M10853" i="8"/>
  <c r="K10854" i="8"/>
  <c r="L10854" i="8"/>
  <c r="M10854" i="8"/>
  <c r="K10855" i="8"/>
  <c r="L10855" i="8"/>
  <c r="M10855" i="8"/>
  <c r="K10856" i="8"/>
  <c r="L10856" i="8"/>
  <c r="M10856" i="8"/>
  <c r="K10857" i="8"/>
  <c r="L10857" i="8"/>
  <c r="M10857" i="8"/>
  <c r="K10858" i="8"/>
  <c r="L10858" i="8"/>
  <c r="M10858" i="8"/>
  <c r="K10859" i="8"/>
  <c r="L10859" i="8"/>
  <c r="M10859" i="8"/>
  <c r="K10860" i="8"/>
  <c r="L10860" i="8"/>
  <c r="M10860" i="8"/>
  <c r="K10861" i="8"/>
  <c r="L10861" i="8"/>
  <c r="M10861" i="8"/>
  <c r="K10862" i="8"/>
  <c r="L10862" i="8"/>
  <c r="M10862" i="8"/>
  <c r="K10863" i="8"/>
  <c r="L10863" i="8"/>
  <c r="M10863" i="8"/>
  <c r="K10864" i="8"/>
  <c r="L10864" i="8"/>
  <c r="M10864" i="8"/>
  <c r="K10865" i="8"/>
  <c r="L10865" i="8"/>
  <c r="M10865" i="8"/>
  <c r="K10866" i="8"/>
  <c r="L10866" i="8"/>
  <c r="M10866" i="8"/>
  <c r="K10867" i="8"/>
  <c r="L10867" i="8"/>
  <c r="M10867" i="8"/>
  <c r="K10868" i="8"/>
  <c r="L10868" i="8"/>
  <c r="M10868" i="8"/>
  <c r="K10869" i="8"/>
  <c r="L10869" i="8"/>
  <c r="M10869" i="8"/>
  <c r="K10870" i="8"/>
  <c r="L10870" i="8"/>
  <c r="M10870" i="8"/>
  <c r="K10871" i="8"/>
  <c r="L10871" i="8"/>
  <c r="M10871" i="8"/>
  <c r="K10872" i="8"/>
  <c r="L10872" i="8"/>
  <c r="M10872" i="8"/>
  <c r="K10873" i="8"/>
  <c r="L10873" i="8"/>
  <c r="M10873" i="8"/>
  <c r="K10874" i="8"/>
  <c r="L10874" i="8"/>
  <c r="M10874" i="8"/>
  <c r="K10875" i="8"/>
  <c r="L10875" i="8"/>
  <c r="M10875" i="8"/>
  <c r="K10876" i="8"/>
  <c r="L10876" i="8"/>
  <c r="M10876" i="8"/>
  <c r="K10877" i="8"/>
  <c r="L10877" i="8"/>
  <c r="M10877" i="8"/>
  <c r="K10878" i="8"/>
  <c r="L10878" i="8"/>
  <c r="M10878" i="8"/>
  <c r="K10879" i="8"/>
  <c r="L10879" i="8"/>
  <c r="M10879" i="8"/>
  <c r="K10880" i="8"/>
  <c r="L10880" i="8"/>
  <c r="M10880" i="8"/>
  <c r="K10881" i="8"/>
  <c r="L10881" i="8"/>
  <c r="M10881" i="8"/>
  <c r="K10882" i="8"/>
  <c r="L10882" i="8"/>
  <c r="M10882" i="8"/>
  <c r="K10883" i="8"/>
  <c r="L10883" i="8"/>
  <c r="M10883" i="8"/>
  <c r="K10884" i="8"/>
  <c r="L10884" i="8"/>
  <c r="M10884" i="8"/>
  <c r="K10885" i="8"/>
  <c r="L10885" i="8"/>
  <c r="M10885" i="8"/>
  <c r="K10886" i="8"/>
  <c r="L10886" i="8"/>
  <c r="M10886" i="8"/>
  <c r="K10887" i="8"/>
  <c r="L10887" i="8"/>
  <c r="M10887" i="8"/>
  <c r="K10888" i="8"/>
  <c r="L10888" i="8"/>
  <c r="M10888" i="8"/>
  <c r="K10889" i="8"/>
  <c r="L10889" i="8"/>
  <c r="M10889" i="8"/>
  <c r="K10890" i="8"/>
  <c r="L10890" i="8"/>
  <c r="M10890" i="8"/>
  <c r="K10891" i="8"/>
  <c r="L10891" i="8"/>
  <c r="M10891" i="8"/>
  <c r="K10892" i="8"/>
  <c r="L10892" i="8"/>
  <c r="M10892" i="8"/>
  <c r="K10893" i="8"/>
  <c r="L10893" i="8"/>
  <c r="M10893" i="8"/>
  <c r="K10894" i="8"/>
  <c r="L10894" i="8"/>
  <c r="M10894" i="8"/>
  <c r="K10895" i="8"/>
  <c r="L10895" i="8"/>
  <c r="M10895" i="8"/>
  <c r="K10896" i="8"/>
  <c r="L10896" i="8"/>
  <c r="M10896" i="8"/>
  <c r="K10897" i="8"/>
  <c r="L10897" i="8"/>
  <c r="M10897" i="8"/>
  <c r="K10898" i="8"/>
  <c r="L10898" i="8"/>
  <c r="M10898" i="8"/>
  <c r="K10899" i="8"/>
  <c r="L10899" i="8"/>
  <c r="M10899" i="8"/>
  <c r="K10900" i="8"/>
  <c r="L10900" i="8"/>
  <c r="M10900" i="8"/>
  <c r="K10901" i="8"/>
  <c r="L10901" i="8"/>
  <c r="M10901" i="8"/>
  <c r="K10902" i="8"/>
  <c r="L10902" i="8"/>
  <c r="M10902" i="8"/>
  <c r="K10903" i="8"/>
  <c r="L10903" i="8"/>
  <c r="M10903" i="8"/>
  <c r="K10904" i="8"/>
  <c r="L10904" i="8"/>
  <c r="M10904" i="8"/>
  <c r="K10905" i="8"/>
  <c r="L10905" i="8"/>
  <c r="M10905" i="8"/>
  <c r="K10906" i="8"/>
  <c r="L10906" i="8"/>
  <c r="M10906" i="8"/>
  <c r="K10907" i="8"/>
  <c r="L10907" i="8"/>
  <c r="M10907" i="8"/>
  <c r="K10908" i="8"/>
  <c r="L10908" i="8"/>
  <c r="M10908" i="8"/>
  <c r="K10909" i="8"/>
  <c r="L10909" i="8"/>
  <c r="M10909" i="8"/>
  <c r="K10910" i="8"/>
  <c r="L10910" i="8"/>
  <c r="M10910" i="8"/>
  <c r="K10911" i="8"/>
  <c r="L10911" i="8"/>
  <c r="M10911" i="8"/>
  <c r="K10912" i="8"/>
  <c r="L10912" i="8"/>
  <c r="M10912" i="8"/>
  <c r="K10913" i="8"/>
  <c r="L10913" i="8"/>
  <c r="M10913" i="8"/>
  <c r="K10914" i="8"/>
  <c r="L10914" i="8"/>
  <c r="M10914" i="8"/>
  <c r="K10915" i="8"/>
  <c r="L10915" i="8"/>
  <c r="M10915" i="8"/>
  <c r="K10916" i="8"/>
  <c r="L10916" i="8"/>
  <c r="M10916" i="8"/>
  <c r="K10917" i="8"/>
  <c r="L10917" i="8"/>
  <c r="M10917" i="8"/>
  <c r="K10918" i="8"/>
  <c r="L10918" i="8"/>
  <c r="M10918" i="8"/>
  <c r="K10919" i="8"/>
  <c r="L10919" i="8"/>
  <c r="M10919" i="8"/>
  <c r="K10920" i="8"/>
  <c r="L10920" i="8"/>
  <c r="M10920" i="8"/>
  <c r="K10921" i="8"/>
  <c r="L10921" i="8"/>
  <c r="M10921" i="8"/>
  <c r="K10922" i="8"/>
  <c r="L10922" i="8"/>
  <c r="M10922" i="8"/>
  <c r="K10923" i="8"/>
  <c r="L10923" i="8"/>
  <c r="M10923" i="8"/>
  <c r="K10924" i="8"/>
  <c r="L10924" i="8"/>
  <c r="M10924" i="8"/>
  <c r="K10925" i="8"/>
  <c r="L10925" i="8"/>
  <c r="M10925" i="8"/>
  <c r="K10926" i="8"/>
  <c r="L10926" i="8"/>
  <c r="M10926" i="8"/>
  <c r="K10927" i="8"/>
  <c r="L10927" i="8"/>
  <c r="M10927" i="8"/>
  <c r="K10928" i="8"/>
  <c r="L10928" i="8"/>
  <c r="M10928" i="8"/>
  <c r="K10929" i="8"/>
  <c r="L10929" i="8"/>
  <c r="M10929" i="8"/>
  <c r="K10930" i="8"/>
  <c r="L10930" i="8"/>
  <c r="M10930" i="8"/>
  <c r="K10931" i="8"/>
  <c r="L10931" i="8"/>
  <c r="M10931" i="8"/>
  <c r="K10932" i="8"/>
  <c r="L10932" i="8"/>
  <c r="M10932" i="8"/>
  <c r="K10933" i="8"/>
  <c r="L10933" i="8"/>
  <c r="M10933" i="8"/>
  <c r="K10934" i="8"/>
  <c r="L10934" i="8"/>
  <c r="M10934" i="8"/>
  <c r="K10935" i="8"/>
  <c r="L10935" i="8"/>
  <c r="M10935" i="8"/>
  <c r="K10936" i="8"/>
  <c r="L10936" i="8"/>
  <c r="M10936" i="8"/>
  <c r="K10937" i="8"/>
  <c r="L10937" i="8"/>
  <c r="M10937" i="8"/>
  <c r="K10938" i="8"/>
  <c r="L10938" i="8"/>
  <c r="M10938" i="8"/>
  <c r="K10939" i="8"/>
  <c r="L10939" i="8"/>
  <c r="M10939" i="8"/>
  <c r="K10940" i="8"/>
  <c r="L10940" i="8"/>
  <c r="M10940" i="8"/>
  <c r="K10941" i="8"/>
  <c r="L10941" i="8"/>
  <c r="M10941" i="8"/>
  <c r="K8594" i="8"/>
  <c r="L8594" i="8"/>
  <c r="M8594" i="8"/>
  <c r="K8595" i="8"/>
  <c r="L8595" i="8"/>
  <c r="M8595" i="8"/>
  <c r="K8596" i="8"/>
  <c r="L8596" i="8"/>
  <c r="M8596" i="8"/>
  <c r="K8597" i="8"/>
  <c r="L8597" i="8"/>
  <c r="M8597" i="8"/>
  <c r="K8598" i="8"/>
  <c r="L8598" i="8"/>
  <c r="M8598" i="8"/>
  <c r="K8599" i="8"/>
  <c r="L8599" i="8"/>
  <c r="M8599" i="8"/>
  <c r="K8600" i="8"/>
  <c r="L8600" i="8"/>
  <c r="M8600" i="8"/>
  <c r="K8601" i="8"/>
  <c r="L8601" i="8"/>
  <c r="M8601" i="8"/>
  <c r="K8602" i="8"/>
  <c r="L8602" i="8"/>
  <c r="M8602" i="8"/>
  <c r="K8603" i="8"/>
  <c r="L8603" i="8"/>
  <c r="M8603" i="8"/>
  <c r="K8604" i="8"/>
  <c r="L8604" i="8"/>
  <c r="M8604" i="8"/>
  <c r="K8605" i="8"/>
  <c r="L8605" i="8"/>
  <c r="M8605" i="8"/>
  <c r="K8606" i="8"/>
  <c r="L8606" i="8"/>
  <c r="M8606" i="8"/>
  <c r="K8607" i="8"/>
  <c r="L8607" i="8"/>
  <c r="M8607" i="8"/>
  <c r="K8608" i="8"/>
  <c r="L8608" i="8"/>
  <c r="M8608" i="8"/>
  <c r="K8609" i="8"/>
  <c r="L8609" i="8"/>
  <c r="M8609" i="8"/>
  <c r="K8610" i="8"/>
  <c r="L8610" i="8"/>
  <c r="M8610" i="8"/>
  <c r="K8611" i="8"/>
  <c r="L8611" i="8"/>
  <c r="M8611" i="8"/>
  <c r="K8612" i="8"/>
  <c r="L8612" i="8"/>
  <c r="M8612" i="8"/>
  <c r="K8613" i="8"/>
  <c r="L8613" i="8"/>
  <c r="M8613" i="8"/>
  <c r="K8614" i="8"/>
  <c r="L8614" i="8"/>
  <c r="M8614" i="8"/>
  <c r="K8615" i="8"/>
  <c r="L8615" i="8"/>
  <c r="M8615" i="8"/>
  <c r="K8616" i="8"/>
  <c r="L8616" i="8"/>
  <c r="M8616" i="8"/>
  <c r="K8617" i="8"/>
  <c r="L8617" i="8"/>
  <c r="M8617" i="8"/>
  <c r="K8618" i="8"/>
  <c r="L8618" i="8"/>
  <c r="M8618" i="8"/>
  <c r="K8619" i="8"/>
  <c r="L8619" i="8"/>
  <c r="M8619" i="8"/>
  <c r="K8620" i="8"/>
  <c r="L8620" i="8"/>
  <c r="M8620" i="8"/>
  <c r="K8621" i="8"/>
  <c r="L8621" i="8"/>
  <c r="M8621" i="8"/>
  <c r="K8622" i="8"/>
  <c r="L8622" i="8"/>
  <c r="M8622" i="8"/>
  <c r="K8623" i="8"/>
  <c r="L8623" i="8"/>
  <c r="M8623" i="8"/>
  <c r="K8624" i="8"/>
  <c r="L8624" i="8"/>
  <c r="M8624" i="8"/>
  <c r="K8625" i="8"/>
  <c r="L8625" i="8"/>
  <c r="M8625" i="8"/>
  <c r="K8626" i="8"/>
  <c r="L8626" i="8"/>
  <c r="M8626" i="8"/>
  <c r="K8627" i="8"/>
  <c r="L8627" i="8"/>
  <c r="M8627" i="8"/>
  <c r="K8628" i="8"/>
  <c r="L8628" i="8"/>
  <c r="M8628" i="8"/>
  <c r="K8629" i="8"/>
  <c r="L8629" i="8"/>
  <c r="M8629" i="8"/>
  <c r="K8630" i="8"/>
  <c r="L8630" i="8"/>
  <c r="M8630" i="8"/>
  <c r="K8631" i="8"/>
  <c r="L8631" i="8"/>
  <c r="M8631" i="8"/>
  <c r="K8632" i="8"/>
  <c r="L8632" i="8"/>
  <c r="M8632" i="8"/>
  <c r="K8633" i="8"/>
  <c r="L8633" i="8"/>
  <c r="M8633" i="8"/>
  <c r="K8634" i="8"/>
  <c r="L8634" i="8"/>
  <c r="M8634" i="8"/>
  <c r="K8635" i="8"/>
  <c r="L8635" i="8"/>
  <c r="M8635" i="8"/>
  <c r="K8636" i="8"/>
  <c r="L8636" i="8"/>
  <c r="M8636" i="8"/>
  <c r="K708" i="8"/>
  <c r="L708" i="8"/>
  <c r="M708" i="8"/>
  <c r="K709" i="8"/>
  <c r="L709" i="8"/>
  <c r="M709" i="8"/>
  <c r="K710" i="8"/>
  <c r="L710" i="8"/>
  <c r="M710" i="8"/>
  <c r="K711" i="8"/>
  <c r="L711" i="8"/>
  <c r="M711" i="8"/>
  <c r="K712" i="8"/>
  <c r="L712" i="8"/>
  <c r="M712" i="8"/>
  <c r="K713" i="8"/>
  <c r="L713" i="8"/>
  <c r="M713" i="8"/>
  <c r="K714" i="8"/>
  <c r="L714" i="8"/>
  <c r="M714" i="8"/>
  <c r="K715" i="8"/>
  <c r="L715" i="8"/>
  <c r="M715" i="8"/>
  <c r="K716" i="8"/>
  <c r="L716" i="8"/>
  <c r="M716" i="8"/>
  <c r="K717" i="8"/>
  <c r="L717" i="8"/>
  <c r="M717" i="8"/>
  <c r="K718" i="8"/>
  <c r="L718" i="8"/>
  <c r="M718" i="8"/>
  <c r="K719" i="8"/>
  <c r="L719" i="8"/>
  <c r="M719" i="8"/>
  <c r="K720" i="8"/>
  <c r="L720" i="8"/>
  <c r="M720" i="8"/>
  <c r="K721" i="8"/>
  <c r="L721" i="8"/>
  <c r="M721" i="8"/>
  <c r="K722" i="8"/>
  <c r="L722" i="8"/>
  <c r="M722" i="8"/>
  <c r="K723" i="8"/>
  <c r="L723" i="8"/>
  <c r="M723" i="8"/>
  <c r="K724" i="8"/>
  <c r="L724" i="8"/>
  <c r="M724" i="8"/>
  <c r="K725" i="8"/>
  <c r="L725" i="8"/>
  <c r="M725" i="8"/>
  <c r="K726" i="8"/>
  <c r="L726" i="8"/>
  <c r="M726" i="8"/>
  <c r="K727" i="8"/>
  <c r="L727" i="8"/>
  <c r="M727" i="8"/>
  <c r="K728" i="8"/>
  <c r="L728" i="8"/>
  <c r="M728" i="8"/>
  <c r="K729" i="8"/>
  <c r="L729" i="8"/>
  <c r="M729" i="8"/>
  <c r="K730" i="8"/>
  <c r="L730" i="8"/>
  <c r="M730" i="8"/>
  <c r="K731" i="8"/>
  <c r="L731" i="8"/>
  <c r="M731" i="8"/>
  <c r="K732" i="8"/>
  <c r="L732" i="8"/>
  <c r="M732" i="8"/>
  <c r="K733" i="8"/>
  <c r="L733" i="8"/>
  <c r="M733" i="8"/>
  <c r="K734" i="8"/>
  <c r="L734" i="8"/>
  <c r="M734" i="8"/>
  <c r="K735" i="8"/>
  <c r="L735" i="8"/>
  <c r="M735" i="8"/>
  <c r="K736" i="8"/>
  <c r="L736" i="8"/>
  <c r="M736" i="8"/>
  <c r="K737" i="8"/>
  <c r="L737" i="8"/>
  <c r="M737" i="8"/>
  <c r="K738" i="8"/>
  <c r="L738" i="8"/>
  <c r="M738" i="8"/>
  <c r="K739" i="8"/>
  <c r="L739" i="8"/>
  <c r="M739" i="8"/>
  <c r="K740" i="8"/>
  <c r="L740" i="8"/>
  <c r="M740" i="8"/>
  <c r="K741" i="8"/>
  <c r="L741" i="8"/>
  <c r="M741" i="8"/>
  <c r="K742" i="8"/>
  <c r="L742" i="8"/>
  <c r="M742" i="8"/>
  <c r="K743" i="8"/>
  <c r="L743" i="8"/>
  <c r="M743" i="8"/>
  <c r="K744" i="8"/>
  <c r="L744" i="8"/>
  <c r="M744" i="8"/>
  <c r="K745" i="8"/>
  <c r="L745" i="8"/>
  <c r="M745" i="8"/>
  <c r="K746" i="8"/>
  <c r="L746" i="8"/>
  <c r="M746" i="8"/>
  <c r="K747" i="8"/>
  <c r="L747" i="8"/>
  <c r="M747" i="8"/>
  <c r="K748" i="8"/>
  <c r="L748" i="8"/>
  <c r="M748" i="8"/>
  <c r="K749" i="8"/>
  <c r="L749" i="8"/>
  <c r="M749" i="8"/>
  <c r="K750" i="8"/>
  <c r="L750" i="8"/>
  <c r="M750" i="8"/>
  <c r="K751" i="8"/>
  <c r="L751" i="8"/>
  <c r="M751" i="8"/>
  <c r="K752" i="8"/>
  <c r="L752" i="8"/>
  <c r="M752" i="8"/>
  <c r="K753" i="8"/>
  <c r="L753" i="8"/>
  <c r="M753" i="8"/>
  <c r="K754" i="8"/>
  <c r="L754" i="8"/>
  <c r="M754" i="8"/>
  <c r="K755" i="8"/>
  <c r="L755" i="8"/>
  <c r="M755" i="8"/>
  <c r="K756" i="8"/>
  <c r="L756" i="8"/>
  <c r="M756" i="8"/>
  <c r="K757" i="8"/>
  <c r="L757" i="8"/>
  <c r="M757" i="8"/>
  <c r="K758" i="8"/>
  <c r="L758" i="8"/>
  <c r="M758" i="8"/>
  <c r="K759" i="8"/>
  <c r="L759" i="8"/>
  <c r="M759" i="8"/>
  <c r="K760" i="8"/>
  <c r="L760" i="8"/>
  <c r="M760" i="8"/>
  <c r="K761" i="8"/>
  <c r="L761" i="8"/>
  <c r="M761" i="8"/>
  <c r="K762" i="8"/>
  <c r="L762" i="8"/>
  <c r="M762" i="8"/>
  <c r="K763" i="8"/>
  <c r="L763" i="8"/>
  <c r="M763" i="8"/>
  <c r="K764" i="8"/>
  <c r="L764" i="8"/>
  <c r="M764" i="8"/>
  <c r="K765" i="8"/>
  <c r="L765" i="8"/>
  <c r="M765" i="8"/>
  <c r="K766" i="8"/>
  <c r="L766" i="8"/>
  <c r="M766" i="8"/>
  <c r="K767" i="8"/>
  <c r="L767" i="8"/>
  <c r="M767" i="8"/>
  <c r="K768" i="8"/>
  <c r="L768" i="8"/>
  <c r="M768" i="8"/>
  <c r="K769" i="8"/>
  <c r="L769" i="8"/>
  <c r="M769" i="8"/>
  <c r="K770" i="8"/>
  <c r="L770" i="8"/>
  <c r="M770" i="8"/>
  <c r="K771" i="8"/>
  <c r="L771" i="8"/>
  <c r="M771" i="8"/>
  <c r="K772" i="8"/>
  <c r="L772" i="8"/>
  <c r="M772" i="8"/>
  <c r="K773" i="8"/>
  <c r="L773" i="8"/>
  <c r="M773" i="8"/>
  <c r="K774" i="8"/>
  <c r="L774" i="8"/>
  <c r="M774" i="8"/>
  <c r="K775" i="8"/>
  <c r="L775" i="8"/>
  <c r="M775" i="8"/>
  <c r="K776" i="8"/>
  <c r="L776" i="8"/>
  <c r="M776" i="8"/>
  <c r="K777" i="8"/>
  <c r="L777" i="8"/>
  <c r="M777" i="8"/>
  <c r="K778" i="8"/>
  <c r="L778" i="8"/>
  <c r="M778" i="8"/>
  <c r="K779" i="8"/>
  <c r="L779" i="8"/>
  <c r="M779" i="8"/>
  <c r="K780" i="8"/>
  <c r="L780" i="8"/>
  <c r="M780" i="8"/>
  <c r="K781" i="8"/>
  <c r="L781" i="8"/>
  <c r="M781" i="8"/>
  <c r="K782" i="8"/>
  <c r="L782" i="8"/>
  <c r="M782" i="8"/>
  <c r="K783" i="8"/>
  <c r="L783" i="8"/>
  <c r="M783" i="8"/>
  <c r="K784" i="8"/>
  <c r="L784" i="8"/>
  <c r="M784" i="8"/>
  <c r="K785" i="8"/>
  <c r="L785" i="8"/>
  <c r="M785" i="8"/>
  <c r="K786" i="8"/>
  <c r="L786" i="8"/>
  <c r="M786" i="8"/>
  <c r="K787" i="8"/>
  <c r="L787" i="8"/>
  <c r="M787" i="8"/>
  <c r="K788" i="8"/>
  <c r="L788" i="8"/>
  <c r="M788" i="8"/>
  <c r="K789" i="8"/>
  <c r="L789" i="8"/>
  <c r="M789" i="8"/>
  <c r="K790" i="8"/>
  <c r="L790" i="8"/>
  <c r="M790" i="8"/>
  <c r="K791" i="8"/>
  <c r="L791" i="8"/>
  <c r="M791" i="8"/>
  <c r="K792" i="8"/>
  <c r="L792" i="8"/>
  <c r="M792" i="8"/>
  <c r="K793" i="8"/>
  <c r="L793" i="8"/>
  <c r="M793" i="8"/>
  <c r="K794" i="8"/>
  <c r="L794" i="8"/>
  <c r="M794" i="8"/>
  <c r="K795" i="8"/>
  <c r="L795" i="8"/>
  <c r="M795" i="8"/>
  <c r="K796" i="8"/>
  <c r="L796" i="8"/>
  <c r="M796" i="8"/>
  <c r="K797" i="8"/>
  <c r="L797" i="8"/>
  <c r="M797" i="8"/>
  <c r="K798" i="8"/>
  <c r="L798" i="8"/>
  <c r="M798" i="8"/>
  <c r="K799" i="8"/>
  <c r="L799" i="8"/>
  <c r="M799" i="8"/>
  <c r="K800" i="8"/>
  <c r="L800" i="8"/>
  <c r="M800" i="8"/>
  <c r="K801" i="8"/>
  <c r="L801" i="8"/>
  <c r="M801" i="8"/>
  <c r="K802" i="8"/>
  <c r="L802" i="8"/>
  <c r="M802" i="8"/>
  <c r="K803" i="8"/>
  <c r="L803" i="8"/>
  <c r="M803" i="8"/>
  <c r="K804" i="8"/>
  <c r="L804" i="8"/>
  <c r="M804" i="8"/>
  <c r="K805" i="8"/>
  <c r="L805" i="8"/>
  <c r="M805" i="8"/>
  <c r="K806" i="8"/>
  <c r="L806" i="8"/>
  <c r="M806" i="8"/>
  <c r="K807" i="8"/>
  <c r="L807" i="8"/>
  <c r="M807" i="8"/>
  <c r="K808" i="8"/>
  <c r="L808" i="8"/>
  <c r="M808" i="8"/>
  <c r="K809" i="8"/>
  <c r="L809" i="8"/>
  <c r="M809" i="8"/>
  <c r="K810" i="8"/>
  <c r="L810" i="8"/>
  <c r="M810" i="8"/>
  <c r="K811" i="8"/>
  <c r="L811" i="8"/>
  <c r="M811" i="8"/>
  <c r="K812" i="8"/>
  <c r="L812" i="8"/>
  <c r="M812" i="8"/>
  <c r="K813" i="8"/>
  <c r="L813" i="8"/>
  <c r="M813" i="8"/>
  <c r="K814" i="8"/>
  <c r="L814" i="8"/>
  <c r="M814" i="8"/>
  <c r="K815" i="8"/>
  <c r="L815" i="8"/>
  <c r="M815" i="8"/>
  <c r="K816" i="8"/>
  <c r="L816" i="8"/>
  <c r="M816" i="8"/>
  <c r="K817" i="8"/>
  <c r="L817" i="8"/>
  <c r="M817" i="8"/>
  <c r="K818" i="8"/>
  <c r="L818" i="8"/>
  <c r="M818" i="8"/>
  <c r="K819" i="8"/>
  <c r="L819" i="8"/>
  <c r="M819" i="8"/>
  <c r="K820" i="8"/>
  <c r="L820" i="8"/>
  <c r="M820" i="8"/>
  <c r="K821" i="8"/>
  <c r="L821" i="8"/>
  <c r="M821" i="8"/>
  <c r="K822" i="8"/>
  <c r="L822" i="8"/>
  <c r="M822" i="8"/>
  <c r="K823" i="8"/>
  <c r="L823" i="8"/>
  <c r="M823" i="8"/>
  <c r="K824" i="8"/>
  <c r="L824" i="8"/>
  <c r="M824" i="8"/>
  <c r="K825" i="8"/>
  <c r="L825" i="8"/>
  <c r="M825" i="8"/>
  <c r="K826" i="8"/>
  <c r="L826" i="8"/>
  <c r="M826" i="8"/>
  <c r="K827" i="8"/>
  <c r="L827" i="8"/>
  <c r="M827" i="8"/>
  <c r="K828" i="8"/>
  <c r="L828" i="8"/>
  <c r="M828" i="8"/>
  <c r="K829" i="8"/>
  <c r="L829" i="8"/>
  <c r="M829" i="8"/>
  <c r="K830" i="8"/>
  <c r="L830" i="8"/>
  <c r="M830" i="8"/>
  <c r="K831" i="8"/>
  <c r="L831" i="8"/>
  <c r="M831" i="8"/>
  <c r="K832" i="8"/>
  <c r="L832" i="8"/>
  <c r="M832" i="8"/>
  <c r="K833" i="8"/>
  <c r="L833" i="8"/>
  <c r="M833" i="8"/>
  <c r="K834" i="8"/>
  <c r="L834" i="8"/>
  <c r="M834" i="8"/>
  <c r="K835" i="8"/>
  <c r="L835" i="8"/>
  <c r="M835" i="8"/>
  <c r="K836" i="8"/>
  <c r="L836" i="8"/>
  <c r="M836" i="8"/>
  <c r="K837" i="8"/>
  <c r="L837" i="8"/>
  <c r="M837" i="8"/>
  <c r="K838" i="8"/>
  <c r="L838" i="8"/>
  <c r="M838" i="8"/>
  <c r="K839" i="8"/>
  <c r="L839" i="8"/>
  <c r="M839" i="8"/>
  <c r="K840" i="8"/>
  <c r="L840" i="8"/>
  <c r="M840" i="8"/>
  <c r="K841" i="8"/>
  <c r="L841" i="8"/>
  <c r="M841" i="8"/>
  <c r="K842" i="8"/>
  <c r="L842" i="8"/>
  <c r="M842" i="8"/>
  <c r="K843" i="8"/>
  <c r="L843" i="8"/>
  <c r="M843" i="8"/>
  <c r="K844" i="8"/>
  <c r="L844" i="8"/>
  <c r="M844" i="8"/>
  <c r="K845" i="8"/>
  <c r="L845" i="8"/>
  <c r="M845" i="8"/>
  <c r="K846" i="8"/>
  <c r="L846" i="8"/>
  <c r="M846" i="8"/>
  <c r="K847" i="8"/>
  <c r="L847" i="8"/>
  <c r="M847" i="8"/>
  <c r="K848" i="8"/>
  <c r="L848" i="8"/>
  <c r="M848" i="8"/>
  <c r="K849" i="8"/>
  <c r="L849" i="8"/>
  <c r="M849" i="8"/>
  <c r="K850" i="8"/>
  <c r="L850" i="8"/>
  <c r="M850" i="8"/>
  <c r="K851" i="8"/>
  <c r="L851" i="8"/>
  <c r="M851" i="8"/>
  <c r="K852" i="8"/>
  <c r="L852" i="8"/>
  <c r="M852" i="8"/>
  <c r="K853" i="8"/>
  <c r="L853" i="8"/>
  <c r="M853" i="8"/>
  <c r="K854" i="8"/>
  <c r="L854" i="8"/>
  <c r="M854" i="8"/>
  <c r="K855" i="8"/>
  <c r="L855" i="8"/>
  <c r="M855" i="8"/>
  <c r="K856" i="8"/>
  <c r="L856" i="8"/>
  <c r="M856" i="8"/>
  <c r="K857" i="8"/>
  <c r="L857" i="8"/>
  <c r="M857" i="8"/>
  <c r="K858" i="8"/>
  <c r="L858" i="8"/>
  <c r="M858" i="8"/>
  <c r="K859" i="8"/>
  <c r="L859" i="8"/>
  <c r="M859" i="8"/>
  <c r="K860" i="8"/>
  <c r="L860" i="8"/>
  <c r="M860" i="8"/>
  <c r="K861" i="8"/>
  <c r="L861" i="8"/>
  <c r="M861" i="8"/>
  <c r="K862" i="8"/>
  <c r="L862" i="8"/>
  <c r="M862" i="8"/>
  <c r="K863" i="8"/>
  <c r="L863" i="8"/>
  <c r="M863" i="8"/>
  <c r="K864" i="8"/>
  <c r="L864" i="8"/>
  <c r="M864" i="8"/>
  <c r="K865" i="8"/>
  <c r="L865" i="8"/>
  <c r="M865" i="8"/>
  <c r="K866" i="8"/>
  <c r="L866" i="8"/>
  <c r="M866" i="8"/>
  <c r="K867" i="8"/>
  <c r="L867" i="8"/>
  <c r="M867" i="8"/>
  <c r="K868" i="8"/>
  <c r="L868" i="8"/>
  <c r="M868" i="8"/>
  <c r="K869" i="8"/>
  <c r="L869" i="8"/>
  <c r="M869" i="8"/>
  <c r="K870" i="8"/>
  <c r="L870" i="8"/>
  <c r="M870" i="8"/>
  <c r="K871" i="8"/>
  <c r="L871" i="8"/>
  <c r="M871" i="8"/>
  <c r="K872" i="8"/>
  <c r="L872" i="8"/>
  <c r="M872" i="8"/>
  <c r="K873" i="8"/>
  <c r="L873" i="8"/>
  <c r="M873" i="8"/>
  <c r="K874" i="8"/>
  <c r="L874" i="8"/>
  <c r="M874" i="8"/>
  <c r="K875" i="8"/>
  <c r="L875" i="8"/>
  <c r="M875" i="8"/>
  <c r="K876" i="8"/>
  <c r="L876" i="8"/>
  <c r="M876" i="8"/>
  <c r="K877" i="8"/>
  <c r="L877" i="8"/>
  <c r="M877" i="8"/>
  <c r="K878" i="8"/>
  <c r="L878" i="8"/>
  <c r="M878" i="8"/>
  <c r="K879" i="8"/>
  <c r="L879" i="8"/>
  <c r="M879" i="8"/>
  <c r="K880" i="8"/>
  <c r="L880" i="8"/>
  <c r="M880" i="8"/>
  <c r="K881" i="8"/>
  <c r="L881" i="8"/>
  <c r="M881" i="8"/>
  <c r="K882" i="8"/>
  <c r="L882" i="8"/>
  <c r="M882" i="8"/>
  <c r="K883" i="8"/>
  <c r="L883" i="8"/>
  <c r="M883" i="8"/>
  <c r="K884" i="8"/>
  <c r="L884" i="8"/>
  <c r="M884" i="8"/>
  <c r="K885" i="8"/>
  <c r="L885" i="8"/>
  <c r="M885" i="8"/>
  <c r="K886" i="8"/>
  <c r="L886" i="8"/>
  <c r="M886" i="8"/>
  <c r="K887" i="8"/>
  <c r="L887" i="8"/>
  <c r="M887" i="8"/>
  <c r="K888" i="8"/>
  <c r="L888" i="8"/>
  <c r="M888" i="8"/>
  <c r="K889" i="8"/>
  <c r="L889" i="8"/>
  <c r="M889" i="8"/>
  <c r="K890" i="8"/>
  <c r="L890" i="8"/>
  <c r="M890" i="8"/>
  <c r="K891" i="8"/>
  <c r="L891" i="8"/>
  <c r="M891" i="8"/>
  <c r="K892" i="8"/>
  <c r="L892" i="8"/>
  <c r="M892" i="8"/>
  <c r="K893" i="8"/>
  <c r="L893" i="8"/>
  <c r="M893" i="8"/>
  <c r="K894" i="8"/>
  <c r="L894" i="8"/>
  <c r="M894" i="8"/>
  <c r="K895" i="8"/>
  <c r="L895" i="8"/>
  <c r="M895" i="8"/>
  <c r="K896" i="8"/>
  <c r="L896" i="8"/>
  <c r="M896" i="8"/>
  <c r="K897" i="8"/>
  <c r="L897" i="8"/>
  <c r="M897" i="8"/>
  <c r="K898" i="8"/>
  <c r="L898" i="8"/>
  <c r="M898" i="8"/>
  <c r="K899" i="8"/>
  <c r="L899" i="8"/>
  <c r="M899" i="8"/>
  <c r="K900" i="8"/>
  <c r="L900" i="8"/>
  <c r="M900" i="8"/>
  <c r="K901" i="8"/>
  <c r="L901" i="8"/>
  <c r="M901" i="8"/>
  <c r="K902" i="8"/>
  <c r="L902" i="8"/>
  <c r="M902" i="8"/>
  <c r="K903" i="8"/>
  <c r="L903" i="8"/>
  <c r="M903" i="8"/>
  <c r="K904" i="8"/>
  <c r="L904" i="8"/>
  <c r="M904" i="8"/>
  <c r="K905" i="8"/>
  <c r="L905" i="8"/>
  <c r="M905" i="8"/>
  <c r="K906" i="8"/>
  <c r="L906" i="8"/>
  <c r="M906" i="8"/>
  <c r="K907" i="8"/>
  <c r="L907" i="8"/>
  <c r="M907" i="8"/>
  <c r="K908" i="8"/>
  <c r="L908" i="8"/>
  <c r="M908" i="8"/>
  <c r="K909" i="8"/>
  <c r="L909" i="8"/>
  <c r="M909" i="8"/>
  <c r="K910" i="8"/>
  <c r="L910" i="8"/>
  <c r="M910" i="8"/>
  <c r="K911" i="8"/>
  <c r="L911" i="8"/>
  <c r="M911" i="8"/>
  <c r="K912" i="8"/>
  <c r="L912" i="8"/>
  <c r="M912" i="8"/>
  <c r="K913" i="8"/>
  <c r="L913" i="8"/>
  <c r="M913" i="8"/>
  <c r="K914" i="8"/>
  <c r="L914" i="8"/>
  <c r="M914" i="8"/>
  <c r="K915" i="8"/>
  <c r="L915" i="8"/>
  <c r="M915" i="8"/>
  <c r="K916" i="8"/>
  <c r="L916" i="8"/>
  <c r="M916" i="8"/>
  <c r="K917" i="8"/>
  <c r="L917" i="8"/>
  <c r="M917" i="8"/>
  <c r="K918" i="8"/>
  <c r="L918" i="8"/>
  <c r="M918" i="8"/>
  <c r="K919" i="8"/>
  <c r="L919" i="8"/>
  <c r="M919" i="8"/>
  <c r="K920" i="8"/>
  <c r="L920" i="8"/>
  <c r="M920" i="8"/>
  <c r="K921" i="8"/>
  <c r="L921" i="8"/>
  <c r="M921" i="8"/>
  <c r="K922" i="8"/>
  <c r="L922" i="8"/>
  <c r="M922" i="8"/>
  <c r="K923" i="8"/>
  <c r="L923" i="8"/>
  <c r="M923" i="8"/>
  <c r="K924" i="8"/>
  <c r="L924" i="8"/>
  <c r="M924" i="8"/>
  <c r="K925" i="8"/>
  <c r="L925" i="8"/>
  <c r="M925" i="8"/>
  <c r="K926" i="8"/>
  <c r="L926" i="8"/>
  <c r="M926" i="8"/>
  <c r="K927" i="8"/>
  <c r="L927" i="8"/>
  <c r="M927" i="8"/>
  <c r="K928" i="8"/>
  <c r="L928" i="8"/>
  <c r="M928" i="8"/>
  <c r="K929" i="8"/>
  <c r="L929" i="8"/>
  <c r="M929" i="8"/>
  <c r="K930" i="8"/>
  <c r="L930" i="8"/>
  <c r="M930" i="8"/>
  <c r="K931" i="8"/>
  <c r="L931" i="8"/>
  <c r="M931" i="8"/>
  <c r="K932" i="8"/>
  <c r="L932" i="8"/>
  <c r="M932" i="8"/>
  <c r="K933" i="8"/>
  <c r="L933" i="8"/>
  <c r="M933" i="8"/>
  <c r="K934" i="8"/>
  <c r="L934" i="8"/>
  <c r="M934" i="8"/>
  <c r="K935" i="8"/>
  <c r="L935" i="8"/>
  <c r="M935" i="8"/>
  <c r="K936" i="8"/>
  <c r="L936" i="8"/>
  <c r="M936" i="8"/>
  <c r="K937" i="8"/>
  <c r="L937" i="8"/>
  <c r="M937" i="8"/>
  <c r="K938" i="8"/>
  <c r="L938" i="8"/>
  <c r="M938" i="8"/>
  <c r="K939" i="8"/>
  <c r="L939" i="8"/>
  <c r="M939" i="8"/>
  <c r="K940" i="8"/>
  <c r="L940" i="8"/>
  <c r="M940" i="8"/>
  <c r="K941" i="8"/>
  <c r="L941" i="8"/>
  <c r="M941" i="8"/>
  <c r="K942" i="8"/>
  <c r="L942" i="8"/>
  <c r="M942" i="8"/>
  <c r="K943" i="8"/>
  <c r="L943" i="8"/>
  <c r="M943" i="8"/>
  <c r="K944" i="8"/>
  <c r="L944" i="8"/>
  <c r="M944" i="8"/>
  <c r="K945" i="8"/>
  <c r="L945" i="8"/>
  <c r="M945" i="8"/>
  <c r="K946" i="8"/>
  <c r="L946" i="8"/>
  <c r="M946" i="8"/>
  <c r="K947" i="8"/>
  <c r="L947" i="8"/>
  <c r="M947" i="8"/>
  <c r="K948" i="8"/>
  <c r="L948" i="8"/>
  <c r="M948" i="8"/>
  <c r="K949" i="8"/>
  <c r="L949" i="8"/>
  <c r="M949" i="8"/>
  <c r="K950" i="8"/>
  <c r="L950" i="8"/>
  <c r="M950" i="8"/>
  <c r="K951" i="8"/>
  <c r="L951" i="8"/>
  <c r="M951" i="8"/>
  <c r="K952" i="8"/>
  <c r="L952" i="8"/>
  <c r="M952" i="8"/>
  <c r="K953" i="8"/>
  <c r="L953" i="8"/>
  <c r="M953" i="8"/>
  <c r="K954" i="8"/>
  <c r="L954" i="8"/>
  <c r="M954" i="8"/>
  <c r="K955" i="8"/>
  <c r="L955" i="8"/>
  <c r="M955" i="8"/>
  <c r="K956" i="8"/>
  <c r="L956" i="8"/>
  <c r="M956" i="8"/>
  <c r="K957" i="8"/>
  <c r="L957" i="8"/>
  <c r="M957" i="8"/>
  <c r="K958" i="8"/>
  <c r="L958" i="8"/>
  <c r="M958" i="8"/>
  <c r="K959" i="8"/>
  <c r="L959" i="8"/>
  <c r="M959" i="8"/>
  <c r="K960" i="8"/>
  <c r="L960" i="8"/>
  <c r="M960" i="8"/>
  <c r="K961" i="8"/>
  <c r="L961" i="8"/>
  <c r="M961" i="8"/>
  <c r="K962" i="8"/>
  <c r="L962" i="8"/>
  <c r="M962" i="8"/>
  <c r="K963" i="8"/>
  <c r="L963" i="8"/>
  <c r="M963" i="8"/>
  <c r="K964" i="8"/>
  <c r="L964" i="8"/>
  <c r="M964" i="8"/>
  <c r="K965" i="8"/>
  <c r="L965" i="8"/>
  <c r="M965" i="8"/>
  <c r="K966" i="8"/>
  <c r="L966" i="8"/>
  <c r="M966" i="8"/>
  <c r="K967" i="8"/>
  <c r="L967" i="8"/>
  <c r="M967" i="8"/>
  <c r="K968" i="8"/>
  <c r="L968" i="8"/>
  <c r="M968" i="8"/>
  <c r="K969" i="8"/>
  <c r="L969" i="8"/>
  <c r="M969" i="8"/>
  <c r="K970" i="8"/>
  <c r="L970" i="8"/>
  <c r="M970" i="8"/>
  <c r="K971" i="8"/>
  <c r="L971" i="8"/>
  <c r="M971" i="8"/>
  <c r="K972" i="8"/>
  <c r="L972" i="8"/>
  <c r="M972" i="8"/>
  <c r="K973" i="8"/>
  <c r="L973" i="8"/>
  <c r="M973" i="8"/>
  <c r="K974" i="8"/>
  <c r="L974" i="8"/>
  <c r="M974" i="8"/>
  <c r="K975" i="8"/>
  <c r="L975" i="8"/>
  <c r="M975" i="8"/>
  <c r="K976" i="8"/>
  <c r="L976" i="8"/>
  <c r="M976" i="8"/>
  <c r="K977" i="8"/>
  <c r="L977" i="8"/>
  <c r="M977" i="8"/>
  <c r="K978" i="8"/>
  <c r="L978" i="8"/>
  <c r="M978" i="8"/>
  <c r="K979" i="8"/>
  <c r="L979" i="8"/>
  <c r="M979" i="8"/>
  <c r="K980" i="8"/>
  <c r="L980" i="8"/>
  <c r="M980" i="8"/>
  <c r="K981" i="8"/>
  <c r="L981" i="8"/>
  <c r="M981" i="8"/>
  <c r="K982" i="8"/>
  <c r="L982" i="8"/>
  <c r="M982" i="8"/>
  <c r="K983" i="8"/>
  <c r="L983" i="8"/>
  <c r="M983" i="8"/>
  <c r="K984" i="8"/>
  <c r="L984" i="8"/>
  <c r="M984" i="8"/>
  <c r="K985" i="8"/>
  <c r="L985" i="8"/>
  <c r="M985" i="8"/>
  <c r="K986" i="8"/>
  <c r="L986" i="8"/>
  <c r="M986" i="8"/>
  <c r="K987" i="8"/>
  <c r="L987" i="8"/>
  <c r="M987" i="8"/>
  <c r="K988" i="8"/>
  <c r="L988" i="8"/>
  <c r="M988" i="8"/>
  <c r="K989" i="8"/>
  <c r="L989" i="8"/>
  <c r="M989" i="8"/>
  <c r="K990" i="8"/>
  <c r="L990" i="8"/>
  <c r="M990" i="8"/>
  <c r="K991" i="8"/>
  <c r="L991" i="8"/>
  <c r="M991" i="8"/>
  <c r="K992" i="8"/>
  <c r="L992" i="8"/>
  <c r="M992" i="8"/>
  <c r="K993" i="8"/>
  <c r="L993" i="8"/>
  <c r="M993" i="8"/>
  <c r="K994" i="8"/>
  <c r="L994" i="8"/>
  <c r="M994" i="8"/>
  <c r="K995" i="8"/>
  <c r="L995" i="8"/>
  <c r="M995" i="8"/>
  <c r="K996" i="8"/>
  <c r="L996" i="8"/>
  <c r="M996" i="8"/>
  <c r="K997" i="8"/>
  <c r="L997" i="8"/>
  <c r="M997" i="8"/>
  <c r="K998" i="8"/>
  <c r="L998" i="8"/>
  <c r="M998" i="8"/>
  <c r="K999" i="8"/>
  <c r="L999" i="8"/>
  <c r="M999" i="8"/>
  <c r="K1000" i="8"/>
  <c r="L1000" i="8"/>
  <c r="M1000" i="8"/>
  <c r="K1001" i="8"/>
  <c r="L1001" i="8"/>
  <c r="M1001" i="8"/>
  <c r="K1002" i="8"/>
  <c r="L1002" i="8"/>
  <c r="M1002" i="8"/>
  <c r="K1003" i="8"/>
  <c r="L1003" i="8"/>
  <c r="M1003" i="8"/>
  <c r="K1004" i="8"/>
  <c r="L1004" i="8"/>
  <c r="M1004" i="8"/>
  <c r="K1005" i="8"/>
  <c r="L1005" i="8"/>
  <c r="M1005" i="8"/>
  <c r="K1006" i="8"/>
  <c r="L1006" i="8"/>
  <c r="M1006" i="8"/>
  <c r="K1007" i="8"/>
  <c r="L1007" i="8"/>
  <c r="M1007" i="8"/>
  <c r="K1008" i="8"/>
  <c r="L1008" i="8"/>
  <c r="M1008" i="8"/>
  <c r="K1009" i="8"/>
  <c r="L1009" i="8"/>
  <c r="M1009" i="8"/>
  <c r="K1010" i="8"/>
  <c r="L1010" i="8"/>
  <c r="M1010" i="8"/>
  <c r="K1011" i="8"/>
  <c r="L1011" i="8"/>
  <c r="M1011" i="8"/>
  <c r="K1012" i="8"/>
  <c r="L1012" i="8"/>
  <c r="M1012" i="8"/>
  <c r="K1013" i="8"/>
  <c r="L1013" i="8"/>
  <c r="M1013" i="8"/>
  <c r="K1014" i="8"/>
  <c r="L1014" i="8"/>
  <c r="M1014" i="8"/>
  <c r="K1015" i="8"/>
  <c r="L1015" i="8"/>
  <c r="M1015" i="8"/>
  <c r="K1016" i="8"/>
  <c r="L1016" i="8"/>
  <c r="M1016" i="8"/>
  <c r="K1017" i="8"/>
  <c r="L1017" i="8"/>
  <c r="M1017" i="8"/>
  <c r="K1018" i="8"/>
  <c r="L1018" i="8"/>
  <c r="M1018" i="8"/>
  <c r="K1019" i="8"/>
  <c r="L1019" i="8"/>
  <c r="M1019" i="8"/>
  <c r="K1020" i="8"/>
  <c r="L1020" i="8"/>
  <c r="M1020" i="8"/>
  <c r="K1021" i="8"/>
  <c r="L1021" i="8"/>
  <c r="M1021" i="8"/>
  <c r="K1022" i="8"/>
  <c r="L1022" i="8"/>
  <c r="M1022" i="8"/>
  <c r="K1023" i="8"/>
  <c r="L1023" i="8"/>
  <c r="M1023" i="8"/>
  <c r="K1024" i="8"/>
  <c r="L1024" i="8"/>
  <c r="M1024" i="8"/>
  <c r="K1025" i="8"/>
  <c r="L1025" i="8"/>
  <c r="M1025" i="8"/>
  <c r="K1026" i="8"/>
  <c r="L1026" i="8"/>
  <c r="M1026" i="8"/>
  <c r="K1027" i="8"/>
  <c r="L1027" i="8"/>
  <c r="M1027" i="8"/>
  <c r="K1028" i="8"/>
  <c r="L1028" i="8"/>
  <c r="M1028" i="8"/>
  <c r="K1029" i="8"/>
  <c r="L1029" i="8"/>
  <c r="M1029" i="8"/>
  <c r="K1030" i="8"/>
  <c r="L1030" i="8"/>
  <c r="M1030" i="8"/>
  <c r="K1031" i="8"/>
  <c r="L1031" i="8"/>
  <c r="M1031" i="8"/>
  <c r="K1032" i="8"/>
  <c r="L1032" i="8"/>
  <c r="M1032" i="8"/>
  <c r="K1033" i="8"/>
  <c r="L1033" i="8"/>
  <c r="M1033" i="8"/>
  <c r="K1034" i="8"/>
  <c r="L1034" i="8"/>
  <c r="M1034" i="8"/>
  <c r="K1035" i="8"/>
  <c r="L1035" i="8"/>
  <c r="M1035" i="8"/>
  <c r="K1036" i="8"/>
  <c r="L1036" i="8"/>
  <c r="M1036" i="8"/>
  <c r="K1037" i="8"/>
  <c r="L1037" i="8"/>
  <c r="M1037" i="8"/>
  <c r="K1038" i="8"/>
  <c r="L1038" i="8"/>
  <c r="M1038" i="8"/>
  <c r="K1039" i="8"/>
  <c r="L1039" i="8"/>
  <c r="M1039" i="8"/>
  <c r="K1040" i="8"/>
  <c r="L1040" i="8"/>
  <c r="M1040" i="8"/>
  <c r="K1041" i="8"/>
  <c r="L1041" i="8"/>
  <c r="M1041" i="8"/>
  <c r="K1042" i="8"/>
  <c r="L1042" i="8"/>
  <c r="M1042" i="8"/>
  <c r="K1043" i="8"/>
  <c r="L1043" i="8"/>
  <c r="M1043" i="8"/>
  <c r="K1044" i="8"/>
  <c r="L1044" i="8"/>
  <c r="M1044" i="8"/>
  <c r="K1045" i="8"/>
  <c r="L1045" i="8"/>
  <c r="M1045" i="8"/>
  <c r="K1046" i="8"/>
  <c r="L1046" i="8"/>
  <c r="M1046" i="8"/>
  <c r="K1047" i="8"/>
  <c r="L1047" i="8"/>
  <c r="M1047" i="8"/>
  <c r="K1048" i="8"/>
  <c r="L1048" i="8"/>
  <c r="M1048" i="8"/>
  <c r="K1049" i="8"/>
  <c r="L1049" i="8"/>
  <c r="M1049" i="8"/>
  <c r="K1050" i="8"/>
  <c r="L1050" i="8"/>
  <c r="M1050" i="8"/>
  <c r="K1051" i="8"/>
  <c r="L1051" i="8"/>
  <c r="M1051" i="8"/>
  <c r="K1052" i="8"/>
  <c r="L1052" i="8"/>
  <c r="M1052" i="8"/>
  <c r="K1053" i="8"/>
  <c r="L1053" i="8"/>
  <c r="M1053" i="8"/>
  <c r="K1054" i="8"/>
  <c r="L1054" i="8"/>
  <c r="M1054" i="8"/>
  <c r="K1055" i="8"/>
  <c r="L1055" i="8"/>
  <c r="M1055" i="8"/>
  <c r="K1056" i="8"/>
  <c r="L1056" i="8"/>
  <c r="M1056" i="8"/>
  <c r="K1057" i="8"/>
  <c r="L1057" i="8"/>
  <c r="M1057" i="8"/>
  <c r="K1058" i="8"/>
  <c r="L1058" i="8"/>
  <c r="M1058" i="8"/>
  <c r="K1059" i="8"/>
  <c r="L1059" i="8"/>
  <c r="M1059" i="8"/>
  <c r="K1060" i="8"/>
  <c r="L1060" i="8"/>
  <c r="M1060" i="8"/>
  <c r="K1061" i="8"/>
  <c r="L1061" i="8"/>
  <c r="M1061" i="8"/>
  <c r="K1062" i="8"/>
  <c r="L1062" i="8"/>
  <c r="M1062" i="8"/>
  <c r="K1063" i="8"/>
  <c r="L1063" i="8"/>
  <c r="M1063" i="8"/>
  <c r="K1064" i="8"/>
  <c r="L1064" i="8"/>
  <c r="M1064" i="8"/>
  <c r="K1065" i="8"/>
  <c r="L1065" i="8"/>
  <c r="M1065" i="8"/>
  <c r="K1066" i="8"/>
  <c r="L1066" i="8"/>
  <c r="M1066" i="8"/>
  <c r="K1067" i="8"/>
  <c r="L1067" i="8"/>
  <c r="M1067" i="8"/>
  <c r="K1068" i="8"/>
  <c r="L1068" i="8"/>
  <c r="M1068" i="8"/>
  <c r="K1069" i="8"/>
  <c r="L1069" i="8"/>
  <c r="M1069" i="8"/>
  <c r="K1070" i="8"/>
  <c r="L1070" i="8"/>
  <c r="M1070" i="8"/>
  <c r="K1071" i="8"/>
  <c r="L1071" i="8"/>
  <c r="M1071" i="8"/>
  <c r="K1072" i="8"/>
  <c r="L1072" i="8"/>
  <c r="M1072" i="8"/>
  <c r="K1073" i="8"/>
  <c r="L1073" i="8"/>
  <c r="M1073" i="8"/>
  <c r="K1074" i="8"/>
  <c r="L1074" i="8"/>
  <c r="M1074" i="8"/>
  <c r="K1075" i="8"/>
  <c r="L1075" i="8"/>
  <c r="M1075" i="8"/>
  <c r="K1076" i="8"/>
  <c r="L1076" i="8"/>
  <c r="M1076" i="8"/>
  <c r="K1077" i="8"/>
  <c r="L1077" i="8"/>
  <c r="M1077" i="8"/>
  <c r="K1078" i="8"/>
  <c r="L1078" i="8"/>
  <c r="M1078" i="8"/>
  <c r="K1079" i="8"/>
  <c r="L1079" i="8"/>
  <c r="M1079" i="8"/>
  <c r="K1080" i="8"/>
  <c r="L1080" i="8"/>
  <c r="M1080" i="8"/>
  <c r="K1081" i="8"/>
  <c r="L1081" i="8"/>
  <c r="M1081" i="8"/>
  <c r="K1082" i="8"/>
  <c r="L1082" i="8"/>
  <c r="M1082" i="8"/>
  <c r="K1083" i="8"/>
  <c r="L1083" i="8"/>
  <c r="M1083" i="8"/>
  <c r="K1084" i="8"/>
  <c r="L1084" i="8"/>
  <c r="M1084" i="8"/>
  <c r="K1085" i="8"/>
  <c r="L1085" i="8"/>
  <c r="M1085" i="8"/>
  <c r="K1086" i="8"/>
  <c r="L1086" i="8"/>
  <c r="M1086" i="8"/>
  <c r="K1087" i="8"/>
  <c r="L1087" i="8"/>
  <c r="M1087" i="8"/>
  <c r="K1088" i="8"/>
  <c r="L1088" i="8"/>
  <c r="M1088" i="8"/>
  <c r="K1089" i="8"/>
  <c r="L1089" i="8"/>
  <c r="M1089" i="8"/>
  <c r="K1090" i="8"/>
  <c r="L1090" i="8"/>
  <c r="M1090" i="8"/>
  <c r="K1091" i="8"/>
  <c r="L1091" i="8"/>
  <c r="M1091" i="8"/>
  <c r="K1092" i="8"/>
  <c r="L1092" i="8"/>
  <c r="M1092" i="8"/>
  <c r="K1093" i="8"/>
  <c r="L1093" i="8"/>
  <c r="M1093" i="8"/>
  <c r="K1094" i="8"/>
  <c r="L1094" i="8"/>
  <c r="M1094" i="8"/>
  <c r="K1095" i="8"/>
  <c r="L1095" i="8"/>
  <c r="M1095" i="8"/>
  <c r="K1096" i="8"/>
  <c r="L1096" i="8"/>
  <c r="M1096" i="8"/>
  <c r="K1097" i="8"/>
  <c r="L1097" i="8"/>
  <c r="M1097" i="8"/>
  <c r="K1098" i="8"/>
  <c r="L1098" i="8"/>
  <c r="M1098" i="8"/>
  <c r="K1099" i="8"/>
  <c r="L1099" i="8"/>
  <c r="M1099" i="8"/>
  <c r="K1100" i="8"/>
  <c r="L1100" i="8"/>
  <c r="M1100" i="8"/>
  <c r="K1101" i="8"/>
  <c r="L1101" i="8"/>
  <c r="M1101" i="8"/>
  <c r="K1102" i="8"/>
  <c r="L1102" i="8"/>
  <c r="M1102" i="8"/>
  <c r="K1103" i="8"/>
  <c r="L1103" i="8"/>
  <c r="M1103" i="8"/>
  <c r="K1104" i="8"/>
  <c r="L1104" i="8"/>
  <c r="M1104" i="8"/>
  <c r="K1105" i="8"/>
  <c r="L1105" i="8"/>
  <c r="M1105" i="8"/>
  <c r="K1106" i="8"/>
  <c r="L1106" i="8"/>
  <c r="M1106" i="8"/>
  <c r="K1107" i="8"/>
  <c r="L1107" i="8"/>
  <c r="M1107" i="8"/>
  <c r="K1108" i="8"/>
  <c r="L1108" i="8"/>
  <c r="M1108" i="8"/>
  <c r="K1109" i="8"/>
  <c r="L1109" i="8"/>
  <c r="M1109" i="8"/>
  <c r="K1110" i="8"/>
  <c r="L1110" i="8"/>
  <c r="M1110" i="8"/>
  <c r="K1111" i="8"/>
  <c r="L1111" i="8"/>
  <c r="M1111" i="8"/>
  <c r="K1112" i="8"/>
  <c r="L1112" i="8"/>
  <c r="M1112" i="8"/>
  <c r="K1113" i="8"/>
  <c r="L1113" i="8"/>
  <c r="M1113" i="8"/>
  <c r="K1114" i="8"/>
  <c r="L1114" i="8"/>
  <c r="M1114" i="8"/>
  <c r="K1115" i="8"/>
  <c r="L1115" i="8"/>
  <c r="M1115" i="8"/>
  <c r="K1116" i="8"/>
  <c r="L1116" i="8"/>
  <c r="M1116" i="8"/>
  <c r="K1117" i="8"/>
  <c r="L1117" i="8"/>
  <c r="M1117" i="8"/>
  <c r="K1118" i="8"/>
  <c r="L1118" i="8"/>
  <c r="M1118" i="8"/>
  <c r="K1119" i="8"/>
  <c r="L1119" i="8"/>
  <c r="M1119" i="8"/>
  <c r="K1120" i="8"/>
  <c r="L1120" i="8"/>
  <c r="M1120" i="8"/>
  <c r="K1121" i="8"/>
  <c r="L1121" i="8"/>
  <c r="M1121" i="8"/>
  <c r="K1122" i="8"/>
  <c r="L1122" i="8"/>
  <c r="M1122" i="8"/>
  <c r="K1123" i="8"/>
  <c r="L1123" i="8"/>
  <c r="M1123" i="8"/>
  <c r="K1124" i="8"/>
  <c r="L1124" i="8"/>
  <c r="M1124" i="8"/>
  <c r="K1125" i="8"/>
  <c r="L1125" i="8"/>
  <c r="M1125" i="8"/>
  <c r="K1126" i="8"/>
  <c r="L1126" i="8"/>
  <c r="M1126" i="8"/>
  <c r="K1127" i="8"/>
  <c r="L1127" i="8"/>
  <c r="M1127" i="8"/>
  <c r="K1128" i="8"/>
  <c r="L1128" i="8"/>
  <c r="M1128" i="8"/>
  <c r="K1129" i="8"/>
  <c r="L1129" i="8"/>
  <c r="M1129" i="8"/>
  <c r="K1130" i="8"/>
  <c r="L1130" i="8"/>
  <c r="M1130" i="8"/>
  <c r="K1131" i="8"/>
  <c r="L1131" i="8"/>
  <c r="M1131" i="8"/>
  <c r="K1132" i="8"/>
  <c r="L1132" i="8"/>
  <c r="M1132" i="8"/>
  <c r="K1133" i="8"/>
  <c r="L1133" i="8"/>
  <c r="M1133" i="8"/>
  <c r="K1134" i="8"/>
  <c r="L1134" i="8"/>
  <c r="M1134" i="8"/>
  <c r="K1135" i="8"/>
  <c r="L1135" i="8"/>
  <c r="M1135" i="8"/>
  <c r="K1136" i="8"/>
  <c r="L1136" i="8"/>
  <c r="M1136" i="8"/>
  <c r="K1137" i="8"/>
  <c r="L1137" i="8"/>
  <c r="M1137" i="8"/>
  <c r="K1138" i="8"/>
  <c r="L1138" i="8"/>
  <c r="M1138" i="8"/>
  <c r="K1139" i="8"/>
  <c r="L1139" i="8"/>
  <c r="M1139" i="8"/>
  <c r="K1140" i="8"/>
  <c r="L1140" i="8"/>
  <c r="M1140" i="8"/>
  <c r="K1141" i="8"/>
  <c r="L1141" i="8"/>
  <c r="M1141" i="8"/>
  <c r="K1142" i="8"/>
  <c r="L1142" i="8"/>
  <c r="M1142" i="8"/>
  <c r="K1143" i="8"/>
  <c r="L1143" i="8"/>
  <c r="M1143" i="8"/>
  <c r="K1144" i="8"/>
  <c r="L1144" i="8"/>
  <c r="M1144" i="8"/>
  <c r="K1145" i="8"/>
  <c r="L1145" i="8"/>
  <c r="M1145" i="8"/>
  <c r="K1146" i="8"/>
  <c r="L1146" i="8"/>
  <c r="M1146" i="8"/>
  <c r="K1147" i="8"/>
  <c r="L1147" i="8"/>
  <c r="M1147" i="8"/>
  <c r="K1148" i="8"/>
  <c r="L1148" i="8"/>
  <c r="M1148" i="8"/>
  <c r="K1149" i="8"/>
  <c r="L1149" i="8"/>
  <c r="M1149" i="8"/>
  <c r="K1150" i="8"/>
  <c r="L1150" i="8"/>
  <c r="M1150" i="8"/>
  <c r="K1151" i="8"/>
  <c r="L1151" i="8"/>
  <c r="M1151" i="8"/>
  <c r="K1152" i="8"/>
  <c r="L1152" i="8"/>
  <c r="M1152" i="8"/>
  <c r="K1153" i="8"/>
  <c r="L1153" i="8"/>
  <c r="M1153" i="8"/>
  <c r="K1154" i="8"/>
  <c r="L1154" i="8"/>
  <c r="M1154" i="8"/>
  <c r="K1155" i="8"/>
  <c r="L1155" i="8"/>
  <c r="M1155" i="8"/>
  <c r="K1156" i="8"/>
  <c r="L1156" i="8"/>
  <c r="M1156" i="8"/>
  <c r="K1157" i="8"/>
  <c r="L1157" i="8"/>
  <c r="M1157" i="8"/>
  <c r="K1158" i="8"/>
  <c r="L1158" i="8"/>
  <c r="M1158" i="8"/>
  <c r="K1159" i="8"/>
  <c r="L1159" i="8"/>
  <c r="M1159" i="8"/>
  <c r="K1160" i="8"/>
  <c r="L1160" i="8"/>
  <c r="M1160" i="8"/>
  <c r="K1161" i="8"/>
  <c r="L1161" i="8"/>
  <c r="M1161" i="8"/>
  <c r="K1162" i="8"/>
  <c r="L1162" i="8"/>
  <c r="M1162" i="8"/>
  <c r="K1163" i="8"/>
  <c r="L1163" i="8"/>
  <c r="M1163" i="8"/>
  <c r="K1164" i="8"/>
  <c r="L1164" i="8"/>
  <c r="M1164" i="8"/>
  <c r="K1165" i="8"/>
  <c r="L1165" i="8"/>
  <c r="M1165" i="8"/>
  <c r="K1166" i="8"/>
  <c r="L1166" i="8"/>
  <c r="M1166" i="8"/>
  <c r="K1167" i="8"/>
  <c r="L1167" i="8"/>
  <c r="M1167" i="8"/>
  <c r="K1168" i="8"/>
  <c r="L1168" i="8"/>
  <c r="M1168" i="8"/>
  <c r="K1169" i="8"/>
  <c r="L1169" i="8"/>
  <c r="M1169" i="8"/>
  <c r="K1170" i="8"/>
  <c r="L1170" i="8"/>
  <c r="M1170" i="8"/>
  <c r="K1171" i="8"/>
  <c r="L1171" i="8"/>
  <c r="M1171" i="8"/>
  <c r="K1172" i="8"/>
  <c r="L1172" i="8"/>
  <c r="M1172" i="8"/>
  <c r="K1173" i="8"/>
  <c r="L1173" i="8"/>
  <c r="M1173" i="8"/>
  <c r="K1174" i="8"/>
  <c r="L1174" i="8"/>
  <c r="M1174" i="8"/>
  <c r="K1175" i="8"/>
  <c r="L1175" i="8"/>
  <c r="M1175" i="8"/>
  <c r="K1176" i="8"/>
  <c r="L1176" i="8"/>
  <c r="M1176" i="8"/>
  <c r="K1177" i="8"/>
  <c r="L1177" i="8"/>
  <c r="M1177" i="8"/>
  <c r="K1178" i="8"/>
  <c r="L1178" i="8"/>
  <c r="M1178" i="8"/>
  <c r="K1179" i="8"/>
  <c r="L1179" i="8"/>
  <c r="M1179" i="8"/>
  <c r="K1180" i="8"/>
  <c r="L1180" i="8"/>
  <c r="M1180" i="8"/>
  <c r="K1181" i="8"/>
  <c r="L1181" i="8"/>
  <c r="M1181" i="8"/>
  <c r="K1182" i="8"/>
  <c r="L1182" i="8"/>
  <c r="M1182" i="8"/>
  <c r="K1183" i="8"/>
  <c r="L1183" i="8"/>
  <c r="M1183" i="8"/>
  <c r="K1184" i="8"/>
  <c r="L1184" i="8"/>
  <c r="M1184" i="8"/>
  <c r="K1185" i="8"/>
  <c r="L1185" i="8"/>
  <c r="M1185" i="8"/>
  <c r="K1186" i="8"/>
  <c r="L1186" i="8"/>
  <c r="M1186" i="8"/>
  <c r="K1187" i="8"/>
  <c r="L1187" i="8"/>
  <c r="M1187" i="8"/>
  <c r="K1188" i="8"/>
  <c r="L1188" i="8"/>
  <c r="M1188" i="8"/>
  <c r="K1189" i="8"/>
  <c r="L1189" i="8"/>
  <c r="M1189" i="8"/>
  <c r="K1190" i="8"/>
  <c r="L1190" i="8"/>
  <c r="M1190" i="8"/>
  <c r="K1191" i="8"/>
  <c r="L1191" i="8"/>
  <c r="M1191" i="8"/>
  <c r="K1192" i="8"/>
  <c r="L1192" i="8"/>
  <c r="M1192" i="8"/>
  <c r="K1193" i="8"/>
  <c r="L1193" i="8"/>
  <c r="M1193" i="8"/>
  <c r="K1194" i="8"/>
  <c r="L1194" i="8"/>
  <c r="M1194" i="8"/>
  <c r="K1195" i="8"/>
  <c r="L1195" i="8"/>
  <c r="M1195" i="8"/>
  <c r="K1196" i="8"/>
  <c r="L1196" i="8"/>
  <c r="M1196" i="8"/>
  <c r="K1197" i="8"/>
  <c r="L1197" i="8"/>
  <c r="M1197" i="8"/>
  <c r="K1198" i="8"/>
  <c r="L1198" i="8"/>
  <c r="M1198" i="8"/>
  <c r="K1199" i="8"/>
  <c r="L1199" i="8"/>
  <c r="M1199" i="8"/>
  <c r="K1200" i="8"/>
  <c r="L1200" i="8"/>
  <c r="M1200" i="8"/>
  <c r="K1201" i="8"/>
  <c r="L1201" i="8"/>
  <c r="M1201" i="8"/>
  <c r="K1202" i="8"/>
  <c r="L1202" i="8"/>
  <c r="M1202" i="8"/>
  <c r="K1203" i="8"/>
  <c r="L1203" i="8"/>
  <c r="M1203" i="8"/>
  <c r="K1204" i="8"/>
  <c r="L1204" i="8"/>
  <c r="M1204" i="8"/>
  <c r="K1205" i="8"/>
  <c r="L1205" i="8"/>
  <c r="M1205" i="8"/>
  <c r="K1206" i="8"/>
  <c r="L1206" i="8"/>
  <c r="M1206" i="8"/>
  <c r="K1207" i="8"/>
  <c r="L1207" i="8"/>
  <c r="M1207" i="8"/>
  <c r="K1208" i="8"/>
  <c r="L1208" i="8"/>
  <c r="M1208" i="8"/>
  <c r="K1209" i="8"/>
  <c r="L1209" i="8"/>
  <c r="M1209" i="8"/>
  <c r="K1210" i="8"/>
  <c r="L1210" i="8"/>
  <c r="M1210" i="8"/>
  <c r="K1211" i="8"/>
  <c r="L1211" i="8"/>
  <c r="M1211" i="8"/>
  <c r="K1212" i="8"/>
  <c r="L1212" i="8"/>
  <c r="M1212" i="8"/>
  <c r="K1213" i="8"/>
  <c r="L1213" i="8"/>
  <c r="M1213" i="8"/>
  <c r="K1214" i="8"/>
  <c r="L1214" i="8"/>
  <c r="M1214" i="8"/>
  <c r="K1215" i="8"/>
  <c r="L1215" i="8"/>
  <c r="M1215" i="8"/>
  <c r="K1216" i="8"/>
  <c r="L1216" i="8"/>
  <c r="M1216" i="8"/>
  <c r="K1217" i="8"/>
  <c r="L1217" i="8"/>
  <c r="M1217" i="8"/>
  <c r="K1218" i="8"/>
  <c r="L1218" i="8"/>
  <c r="M1218" i="8"/>
  <c r="K1219" i="8"/>
  <c r="L1219" i="8"/>
  <c r="M1219" i="8"/>
  <c r="K1220" i="8"/>
  <c r="L1220" i="8"/>
  <c r="M1220" i="8"/>
  <c r="K1221" i="8"/>
  <c r="L1221" i="8"/>
  <c r="M1221" i="8"/>
  <c r="K1222" i="8"/>
  <c r="L1222" i="8"/>
  <c r="M1222" i="8"/>
  <c r="K1223" i="8"/>
  <c r="L1223" i="8"/>
  <c r="M1223" i="8"/>
  <c r="K1224" i="8"/>
  <c r="L1224" i="8"/>
  <c r="M1224" i="8"/>
  <c r="K1225" i="8"/>
  <c r="L1225" i="8"/>
  <c r="M1225" i="8"/>
  <c r="K1226" i="8"/>
  <c r="L1226" i="8"/>
  <c r="M1226" i="8"/>
  <c r="K1227" i="8"/>
  <c r="L1227" i="8"/>
  <c r="M1227" i="8"/>
  <c r="K1228" i="8"/>
  <c r="L1228" i="8"/>
  <c r="M1228" i="8"/>
  <c r="K1229" i="8"/>
  <c r="L1229" i="8"/>
  <c r="M1229" i="8"/>
  <c r="K1230" i="8"/>
  <c r="L1230" i="8"/>
  <c r="M1230" i="8"/>
  <c r="K1231" i="8"/>
  <c r="L1231" i="8"/>
  <c r="M1231" i="8"/>
  <c r="K1232" i="8"/>
  <c r="L1232" i="8"/>
  <c r="M1232" i="8"/>
  <c r="K1233" i="8"/>
  <c r="L1233" i="8"/>
  <c r="M1233" i="8"/>
  <c r="K1234" i="8"/>
  <c r="L1234" i="8"/>
  <c r="M1234" i="8"/>
  <c r="K1235" i="8"/>
  <c r="L1235" i="8"/>
  <c r="M1235" i="8"/>
  <c r="K1236" i="8"/>
  <c r="L1236" i="8"/>
  <c r="M1236" i="8"/>
  <c r="K1237" i="8"/>
  <c r="L1237" i="8"/>
  <c r="M1237" i="8"/>
  <c r="K1238" i="8"/>
  <c r="L1238" i="8"/>
  <c r="M1238" i="8"/>
  <c r="K1239" i="8"/>
  <c r="L1239" i="8"/>
  <c r="M1239" i="8"/>
  <c r="K1240" i="8"/>
  <c r="L1240" i="8"/>
  <c r="M1240" i="8"/>
  <c r="K1241" i="8"/>
  <c r="L1241" i="8"/>
  <c r="M1241" i="8"/>
  <c r="K1242" i="8"/>
  <c r="L1242" i="8"/>
  <c r="M1242" i="8"/>
  <c r="K1243" i="8"/>
  <c r="L1243" i="8"/>
  <c r="M1243" i="8"/>
  <c r="K1244" i="8"/>
  <c r="L1244" i="8"/>
  <c r="M1244" i="8"/>
  <c r="K1245" i="8"/>
  <c r="L1245" i="8"/>
  <c r="M1245" i="8"/>
  <c r="K1246" i="8"/>
  <c r="L1246" i="8"/>
  <c r="M1246" i="8"/>
  <c r="K1247" i="8"/>
  <c r="L1247" i="8"/>
  <c r="M1247" i="8"/>
  <c r="K1248" i="8"/>
  <c r="L1248" i="8"/>
  <c r="M1248" i="8"/>
  <c r="K1249" i="8"/>
  <c r="L1249" i="8"/>
  <c r="M1249" i="8"/>
  <c r="K1250" i="8"/>
  <c r="L1250" i="8"/>
  <c r="M1250" i="8"/>
  <c r="K1251" i="8"/>
  <c r="L1251" i="8"/>
  <c r="M1251" i="8"/>
  <c r="K1252" i="8"/>
  <c r="L1252" i="8"/>
  <c r="M1252" i="8"/>
  <c r="K1253" i="8"/>
  <c r="L1253" i="8"/>
  <c r="M1253" i="8"/>
  <c r="K1254" i="8"/>
  <c r="L1254" i="8"/>
  <c r="M1254" i="8"/>
  <c r="K1255" i="8"/>
  <c r="L1255" i="8"/>
  <c r="M1255" i="8"/>
  <c r="K1256" i="8"/>
  <c r="L1256" i="8"/>
  <c r="M1256" i="8"/>
  <c r="K1257" i="8"/>
  <c r="L1257" i="8"/>
  <c r="M1257" i="8"/>
  <c r="K1258" i="8"/>
  <c r="L1258" i="8"/>
  <c r="M1258" i="8"/>
  <c r="K1259" i="8"/>
  <c r="L1259" i="8"/>
  <c r="M1259" i="8"/>
  <c r="K1260" i="8"/>
  <c r="L1260" i="8"/>
  <c r="M1260" i="8"/>
  <c r="K1261" i="8"/>
  <c r="L1261" i="8"/>
  <c r="M1261" i="8"/>
  <c r="K1262" i="8"/>
  <c r="L1262" i="8"/>
  <c r="M1262" i="8"/>
  <c r="K1263" i="8"/>
  <c r="L1263" i="8"/>
  <c r="M1263" i="8"/>
  <c r="K1264" i="8"/>
  <c r="L1264" i="8"/>
  <c r="M1264" i="8"/>
  <c r="K1265" i="8"/>
  <c r="L1265" i="8"/>
  <c r="M1265" i="8"/>
  <c r="K1266" i="8"/>
  <c r="L1266" i="8"/>
  <c r="M1266" i="8"/>
  <c r="K1267" i="8"/>
  <c r="L1267" i="8"/>
  <c r="M1267" i="8"/>
  <c r="K1268" i="8"/>
  <c r="L1268" i="8"/>
  <c r="M1268" i="8"/>
  <c r="K1269" i="8"/>
  <c r="L1269" i="8"/>
  <c r="M1269" i="8"/>
  <c r="K1270" i="8"/>
  <c r="L1270" i="8"/>
  <c r="M1270" i="8"/>
  <c r="K1271" i="8"/>
  <c r="L1271" i="8"/>
  <c r="M1271" i="8"/>
  <c r="K1272" i="8"/>
  <c r="L1272" i="8"/>
  <c r="M1272" i="8"/>
  <c r="K1273" i="8"/>
  <c r="L1273" i="8"/>
  <c r="M1273" i="8"/>
  <c r="K1274" i="8"/>
  <c r="L1274" i="8"/>
  <c r="M1274" i="8"/>
  <c r="K1275" i="8"/>
  <c r="L1275" i="8"/>
  <c r="M1275" i="8"/>
  <c r="K1276" i="8"/>
  <c r="L1276" i="8"/>
  <c r="M1276" i="8"/>
  <c r="K1277" i="8"/>
  <c r="L1277" i="8"/>
  <c r="M1277" i="8"/>
  <c r="K1278" i="8"/>
  <c r="L1278" i="8"/>
  <c r="M1278" i="8"/>
  <c r="K1279" i="8"/>
  <c r="L1279" i="8"/>
  <c r="M1279" i="8"/>
  <c r="K1280" i="8"/>
  <c r="L1280" i="8"/>
  <c r="M1280" i="8"/>
  <c r="K1281" i="8"/>
  <c r="L1281" i="8"/>
  <c r="M1281" i="8"/>
  <c r="K1282" i="8"/>
  <c r="L1282" i="8"/>
  <c r="M1282" i="8"/>
  <c r="K1283" i="8"/>
  <c r="L1283" i="8"/>
  <c r="M1283" i="8"/>
  <c r="K1284" i="8"/>
  <c r="L1284" i="8"/>
  <c r="M1284" i="8"/>
  <c r="K1285" i="8"/>
  <c r="L1285" i="8"/>
  <c r="M1285" i="8"/>
  <c r="K1286" i="8"/>
  <c r="L1286" i="8"/>
  <c r="M1286" i="8"/>
  <c r="K1287" i="8"/>
  <c r="L1287" i="8"/>
  <c r="M1287" i="8"/>
  <c r="K1288" i="8"/>
  <c r="L1288" i="8"/>
  <c r="M1288" i="8"/>
  <c r="K1289" i="8"/>
  <c r="L1289" i="8"/>
  <c r="M1289" i="8"/>
  <c r="K1290" i="8"/>
  <c r="L1290" i="8"/>
  <c r="M1290" i="8"/>
  <c r="K1291" i="8"/>
  <c r="L1291" i="8"/>
  <c r="M1291" i="8"/>
  <c r="K1292" i="8"/>
  <c r="L1292" i="8"/>
  <c r="M1292" i="8"/>
  <c r="K1293" i="8"/>
  <c r="L1293" i="8"/>
  <c r="M1293" i="8"/>
  <c r="K1294" i="8"/>
  <c r="L1294" i="8"/>
  <c r="M1294" i="8"/>
  <c r="K1295" i="8"/>
  <c r="L1295" i="8"/>
  <c r="M1295" i="8"/>
  <c r="K1296" i="8"/>
  <c r="L1296" i="8"/>
  <c r="M1296" i="8"/>
  <c r="K1297" i="8"/>
  <c r="L1297" i="8"/>
  <c r="M1297" i="8"/>
  <c r="K1298" i="8"/>
  <c r="L1298" i="8"/>
  <c r="M1298" i="8"/>
  <c r="K1299" i="8"/>
  <c r="L1299" i="8"/>
  <c r="M1299" i="8"/>
  <c r="K1300" i="8"/>
  <c r="L1300" i="8"/>
  <c r="M1300" i="8"/>
  <c r="K1301" i="8"/>
  <c r="L1301" i="8"/>
  <c r="M1301" i="8"/>
  <c r="K1302" i="8"/>
  <c r="L1302" i="8"/>
  <c r="M1302" i="8"/>
  <c r="K1303" i="8"/>
  <c r="L1303" i="8"/>
  <c r="M1303" i="8"/>
  <c r="K1304" i="8"/>
  <c r="L1304" i="8"/>
  <c r="M1304" i="8"/>
  <c r="K1305" i="8"/>
  <c r="L1305" i="8"/>
  <c r="M1305" i="8"/>
  <c r="K1306" i="8"/>
  <c r="L1306" i="8"/>
  <c r="M1306" i="8"/>
  <c r="K1307" i="8"/>
  <c r="L1307" i="8"/>
  <c r="M1307" i="8"/>
  <c r="K1308" i="8"/>
  <c r="L1308" i="8"/>
  <c r="M1308" i="8"/>
  <c r="K1309" i="8"/>
  <c r="L1309" i="8"/>
  <c r="M1309" i="8"/>
  <c r="K1310" i="8"/>
  <c r="L1310" i="8"/>
  <c r="M1310" i="8"/>
  <c r="K1311" i="8"/>
  <c r="L1311" i="8"/>
  <c r="M1311" i="8"/>
  <c r="K1312" i="8"/>
  <c r="L1312" i="8"/>
  <c r="M1312" i="8"/>
  <c r="K1313" i="8"/>
  <c r="L1313" i="8"/>
  <c r="M1313" i="8"/>
  <c r="K1314" i="8"/>
  <c r="L1314" i="8"/>
  <c r="M1314" i="8"/>
  <c r="K1315" i="8"/>
  <c r="L1315" i="8"/>
  <c r="M1315" i="8"/>
  <c r="K1316" i="8"/>
  <c r="L1316" i="8"/>
  <c r="M1316" i="8"/>
  <c r="K1317" i="8"/>
  <c r="L1317" i="8"/>
  <c r="M1317" i="8"/>
  <c r="K1318" i="8"/>
  <c r="L1318" i="8"/>
  <c r="M1318" i="8"/>
  <c r="K1319" i="8"/>
  <c r="L1319" i="8"/>
  <c r="M1319" i="8"/>
  <c r="K1320" i="8"/>
  <c r="L1320" i="8"/>
  <c r="M1320" i="8"/>
  <c r="K1321" i="8"/>
  <c r="L1321" i="8"/>
  <c r="M1321" i="8"/>
  <c r="K1322" i="8"/>
  <c r="L1322" i="8"/>
  <c r="M1322" i="8"/>
  <c r="K1323" i="8"/>
  <c r="L1323" i="8"/>
  <c r="M1323" i="8"/>
  <c r="K1324" i="8"/>
  <c r="L1324" i="8"/>
  <c r="M1324" i="8"/>
  <c r="K1325" i="8"/>
  <c r="L1325" i="8"/>
  <c r="M1325" i="8"/>
  <c r="K1326" i="8"/>
  <c r="L1326" i="8"/>
  <c r="M1326" i="8"/>
  <c r="K1327" i="8"/>
  <c r="L1327" i="8"/>
  <c r="M1327" i="8"/>
  <c r="K1328" i="8"/>
  <c r="L1328" i="8"/>
  <c r="M1328" i="8"/>
  <c r="K1329" i="8"/>
  <c r="L1329" i="8"/>
  <c r="M1329" i="8"/>
  <c r="K1330" i="8"/>
  <c r="L1330" i="8"/>
  <c r="M1330" i="8"/>
  <c r="K1331" i="8"/>
  <c r="L1331" i="8"/>
  <c r="M1331" i="8"/>
  <c r="K1332" i="8"/>
  <c r="L1332" i="8"/>
  <c r="M1332" i="8"/>
  <c r="K1333" i="8"/>
  <c r="L1333" i="8"/>
  <c r="M1333" i="8"/>
  <c r="K1334" i="8"/>
  <c r="L1334" i="8"/>
  <c r="M1334" i="8"/>
  <c r="K1335" i="8"/>
  <c r="L1335" i="8"/>
  <c r="M1335" i="8"/>
  <c r="K1336" i="8"/>
  <c r="L1336" i="8"/>
  <c r="M1336" i="8"/>
  <c r="K1337" i="8"/>
  <c r="L1337" i="8"/>
  <c r="M1337" i="8"/>
  <c r="K1338" i="8"/>
  <c r="L1338" i="8"/>
  <c r="M1338" i="8"/>
  <c r="K1339" i="8"/>
  <c r="L1339" i="8"/>
  <c r="M1339" i="8"/>
  <c r="K1340" i="8"/>
  <c r="L1340" i="8"/>
  <c r="M1340" i="8"/>
  <c r="K1341" i="8"/>
  <c r="L1341" i="8"/>
  <c r="M1341" i="8"/>
  <c r="K1342" i="8"/>
  <c r="L1342" i="8"/>
  <c r="M1342" i="8"/>
  <c r="K1343" i="8"/>
  <c r="L1343" i="8"/>
  <c r="M1343" i="8"/>
  <c r="K1344" i="8"/>
  <c r="L1344" i="8"/>
  <c r="M1344" i="8"/>
  <c r="K1345" i="8"/>
  <c r="L1345" i="8"/>
  <c r="M1345" i="8"/>
  <c r="K1346" i="8"/>
  <c r="L1346" i="8"/>
  <c r="M1346" i="8"/>
  <c r="K1347" i="8"/>
  <c r="L1347" i="8"/>
  <c r="M1347" i="8"/>
  <c r="K1348" i="8"/>
  <c r="L1348" i="8"/>
  <c r="M1348" i="8"/>
  <c r="K1349" i="8"/>
  <c r="L1349" i="8"/>
  <c r="M1349" i="8"/>
  <c r="K1350" i="8"/>
  <c r="L1350" i="8"/>
  <c r="M1350" i="8"/>
  <c r="K1351" i="8"/>
  <c r="L1351" i="8"/>
  <c r="M1351" i="8"/>
  <c r="K1352" i="8"/>
  <c r="L1352" i="8"/>
  <c r="M1352" i="8"/>
  <c r="K1353" i="8"/>
  <c r="L1353" i="8"/>
  <c r="M1353" i="8"/>
  <c r="K1354" i="8"/>
  <c r="L1354" i="8"/>
  <c r="M1354" i="8"/>
  <c r="K1355" i="8"/>
  <c r="L1355" i="8"/>
  <c r="M1355" i="8"/>
  <c r="K1356" i="8"/>
  <c r="L1356" i="8"/>
  <c r="M1356" i="8"/>
  <c r="K1357" i="8"/>
  <c r="L1357" i="8"/>
  <c r="M1357" i="8"/>
  <c r="K1358" i="8"/>
  <c r="L1358" i="8"/>
  <c r="M1358" i="8"/>
  <c r="K1359" i="8"/>
  <c r="L1359" i="8"/>
  <c r="M1359" i="8"/>
  <c r="K1360" i="8"/>
  <c r="L1360" i="8"/>
  <c r="M1360" i="8"/>
  <c r="K1361" i="8"/>
  <c r="L1361" i="8"/>
  <c r="M1361" i="8"/>
  <c r="K1362" i="8"/>
  <c r="L1362" i="8"/>
  <c r="M1362" i="8"/>
  <c r="K1363" i="8"/>
  <c r="L1363" i="8"/>
  <c r="M1363" i="8"/>
  <c r="K1364" i="8"/>
  <c r="L1364" i="8"/>
  <c r="M1364" i="8"/>
  <c r="K1365" i="8"/>
  <c r="L1365" i="8"/>
  <c r="M1365" i="8"/>
  <c r="K1366" i="8"/>
  <c r="L1366" i="8"/>
  <c r="M1366" i="8"/>
  <c r="K1367" i="8"/>
  <c r="L1367" i="8"/>
  <c r="M1367" i="8"/>
  <c r="K1368" i="8"/>
  <c r="L1368" i="8"/>
  <c r="M1368" i="8"/>
  <c r="K1369" i="8"/>
  <c r="L1369" i="8"/>
  <c r="M1369" i="8"/>
  <c r="K1370" i="8"/>
  <c r="L1370" i="8"/>
  <c r="M1370" i="8"/>
  <c r="K1371" i="8"/>
  <c r="L1371" i="8"/>
  <c r="M1371" i="8"/>
  <c r="K1372" i="8"/>
  <c r="L1372" i="8"/>
  <c r="M1372" i="8"/>
  <c r="K1373" i="8"/>
  <c r="L1373" i="8"/>
  <c r="M1373" i="8"/>
  <c r="K1374" i="8"/>
  <c r="L1374" i="8"/>
  <c r="M1374" i="8"/>
  <c r="K1375" i="8"/>
  <c r="L1375" i="8"/>
  <c r="M1375" i="8"/>
  <c r="K1376" i="8"/>
  <c r="L1376" i="8"/>
  <c r="M1376" i="8"/>
  <c r="K1377" i="8"/>
  <c r="L1377" i="8"/>
  <c r="M1377" i="8"/>
  <c r="K1378" i="8"/>
  <c r="L1378" i="8"/>
  <c r="M1378" i="8"/>
  <c r="K1379" i="8"/>
  <c r="L1379" i="8"/>
  <c r="M1379" i="8"/>
  <c r="K1380" i="8"/>
  <c r="L1380" i="8"/>
  <c r="M1380" i="8"/>
  <c r="K1381" i="8"/>
  <c r="L1381" i="8"/>
  <c r="M1381" i="8"/>
  <c r="K1382" i="8"/>
  <c r="L1382" i="8"/>
  <c r="M1382" i="8"/>
  <c r="K1383" i="8"/>
  <c r="L1383" i="8"/>
  <c r="M1383" i="8"/>
  <c r="K1384" i="8"/>
  <c r="L1384" i="8"/>
  <c r="M1384" i="8"/>
  <c r="K1385" i="8"/>
  <c r="L1385" i="8"/>
  <c r="M1385" i="8"/>
  <c r="K1386" i="8"/>
  <c r="L1386" i="8"/>
  <c r="M1386" i="8"/>
  <c r="K1387" i="8"/>
  <c r="L1387" i="8"/>
  <c r="M1387" i="8"/>
  <c r="K1388" i="8"/>
  <c r="L1388" i="8"/>
  <c r="M1388" i="8"/>
  <c r="K1389" i="8"/>
  <c r="L1389" i="8"/>
  <c r="M1389" i="8"/>
  <c r="K1390" i="8"/>
  <c r="L1390" i="8"/>
  <c r="M1390" i="8"/>
  <c r="K1391" i="8"/>
  <c r="L1391" i="8"/>
  <c r="M1391" i="8"/>
  <c r="K1392" i="8"/>
  <c r="L1392" i="8"/>
  <c r="M1392" i="8"/>
  <c r="K1393" i="8"/>
  <c r="L1393" i="8"/>
  <c r="M1393" i="8"/>
  <c r="K1394" i="8"/>
  <c r="L1394" i="8"/>
  <c r="M1394" i="8"/>
  <c r="K1395" i="8"/>
  <c r="L1395" i="8"/>
  <c r="M1395" i="8"/>
  <c r="K1396" i="8"/>
  <c r="L1396" i="8"/>
  <c r="M1396" i="8"/>
  <c r="K1397" i="8"/>
  <c r="L1397" i="8"/>
  <c r="M1397" i="8"/>
  <c r="K1398" i="8"/>
  <c r="L1398" i="8"/>
  <c r="M1398" i="8"/>
  <c r="K1399" i="8"/>
  <c r="L1399" i="8"/>
  <c r="M1399" i="8"/>
  <c r="K1400" i="8"/>
  <c r="L1400" i="8"/>
  <c r="M1400" i="8"/>
  <c r="K1401" i="8"/>
  <c r="L1401" i="8"/>
  <c r="M1401" i="8"/>
  <c r="K1402" i="8"/>
  <c r="L1402" i="8"/>
  <c r="M1402" i="8"/>
  <c r="K1403" i="8"/>
  <c r="L1403" i="8"/>
  <c r="M1403" i="8"/>
  <c r="K1404" i="8"/>
  <c r="L1404" i="8"/>
  <c r="M1404" i="8"/>
  <c r="K1405" i="8"/>
  <c r="L1405" i="8"/>
  <c r="M1405" i="8"/>
  <c r="K1406" i="8"/>
  <c r="L1406" i="8"/>
  <c r="M1406" i="8"/>
  <c r="K1407" i="8"/>
  <c r="L1407" i="8"/>
  <c r="M1407" i="8"/>
  <c r="K1408" i="8"/>
  <c r="L1408" i="8"/>
  <c r="M1408" i="8"/>
  <c r="K1409" i="8"/>
  <c r="L1409" i="8"/>
  <c r="M1409" i="8"/>
  <c r="K1410" i="8"/>
  <c r="L1410" i="8"/>
  <c r="M1410" i="8"/>
  <c r="K1411" i="8"/>
  <c r="L1411" i="8"/>
  <c r="M1411" i="8"/>
  <c r="K1412" i="8"/>
  <c r="L1412" i="8"/>
  <c r="M1412" i="8"/>
  <c r="K1413" i="8"/>
  <c r="L1413" i="8"/>
  <c r="M1413" i="8"/>
  <c r="K1414" i="8"/>
  <c r="L1414" i="8"/>
  <c r="M1414" i="8"/>
  <c r="K1415" i="8"/>
  <c r="L1415" i="8"/>
  <c r="M1415" i="8"/>
  <c r="K1416" i="8"/>
  <c r="L1416" i="8"/>
  <c r="M1416" i="8"/>
  <c r="K1417" i="8"/>
  <c r="L1417" i="8"/>
  <c r="M1417" i="8"/>
  <c r="K1418" i="8"/>
  <c r="L1418" i="8"/>
  <c r="M1418" i="8"/>
  <c r="K1419" i="8"/>
  <c r="L1419" i="8"/>
  <c r="M1419" i="8"/>
  <c r="K1420" i="8"/>
  <c r="L1420" i="8"/>
  <c r="M1420" i="8"/>
  <c r="K1421" i="8"/>
  <c r="L1421" i="8"/>
  <c r="M1421" i="8"/>
  <c r="K1422" i="8"/>
  <c r="L1422" i="8"/>
  <c r="M1422" i="8"/>
  <c r="K1423" i="8"/>
  <c r="L1423" i="8"/>
  <c r="M1423" i="8"/>
  <c r="K1424" i="8"/>
  <c r="L1424" i="8"/>
  <c r="M1424" i="8"/>
  <c r="K1425" i="8"/>
  <c r="L1425" i="8"/>
  <c r="M1425" i="8"/>
  <c r="K1426" i="8"/>
  <c r="L1426" i="8"/>
  <c r="M1426" i="8"/>
  <c r="K1427" i="8"/>
  <c r="L1427" i="8"/>
  <c r="M1427" i="8"/>
  <c r="K1428" i="8"/>
  <c r="L1428" i="8"/>
  <c r="M1428" i="8"/>
  <c r="K1429" i="8"/>
  <c r="L1429" i="8"/>
  <c r="M1429" i="8"/>
  <c r="K1430" i="8"/>
  <c r="L1430" i="8"/>
  <c r="M1430" i="8"/>
  <c r="K1431" i="8"/>
  <c r="L1431" i="8"/>
  <c r="M1431" i="8"/>
  <c r="K1432" i="8"/>
  <c r="L1432" i="8"/>
  <c r="M1432" i="8"/>
  <c r="K1433" i="8"/>
  <c r="L1433" i="8"/>
  <c r="M1433" i="8"/>
  <c r="K1434" i="8"/>
  <c r="L1434" i="8"/>
  <c r="M1434" i="8"/>
  <c r="K1435" i="8"/>
  <c r="L1435" i="8"/>
  <c r="M1435" i="8"/>
  <c r="K1436" i="8"/>
  <c r="L1436" i="8"/>
  <c r="M1436" i="8"/>
  <c r="K1437" i="8"/>
  <c r="L1437" i="8"/>
  <c r="M1437" i="8"/>
  <c r="K1438" i="8"/>
  <c r="L1438" i="8"/>
  <c r="M1438" i="8"/>
  <c r="K1439" i="8"/>
  <c r="L1439" i="8"/>
  <c r="M1439" i="8"/>
  <c r="K1440" i="8"/>
  <c r="L1440" i="8"/>
  <c r="M1440" i="8"/>
  <c r="K1441" i="8"/>
  <c r="L1441" i="8"/>
  <c r="M1441" i="8"/>
  <c r="K1442" i="8"/>
  <c r="L1442" i="8"/>
  <c r="M1442" i="8"/>
  <c r="K1443" i="8"/>
  <c r="L1443" i="8"/>
  <c r="M1443" i="8"/>
  <c r="K1444" i="8"/>
  <c r="L1444" i="8"/>
  <c r="M1444" i="8"/>
  <c r="K1445" i="8"/>
  <c r="L1445" i="8"/>
  <c r="M1445" i="8"/>
  <c r="K1446" i="8"/>
  <c r="L1446" i="8"/>
  <c r="M1446" i="8"/>
  <c r="K1447" i="8"/>
  <c r="L1447" i="8"/>
  <c r="M1447" i="8"/>
  <c r="K1448" i="8"/>
  <c r="L1448" i="8"/>
  <c r="M1448" i="8"/>
  <c r="K1449" i="8"/>
  <c r="L1449" i="8"/>
  <c r="M1449" i="8"/>
  <c r="K1450" i="8"/>
  <c r="L1450" i="8"/>
  <c r="M1450" i="8"/>
  <c r="K1451" i="8"/>
  <c r="L1451" i="8"/>
  <c r="M1451" i="8"/>
  <c r="K1452" i="8"/>
  <c r="L1452" i="8"/>
  <c r="M1452" i="8"/>
  <c r="K1453" i="8"/>
  <c r="L1453" i="8"/>
  <c r="M1453" i="8"/>
  <c r="K1454" i="8"/>
  <c r="L1454" i="8"/>
  <c r="M1454" i="8"/>
  <c r="K1455" i="8"/>
  <c r="L1455" i="8"/>
  <c r="M1455" i="8"/>
  <c r="K1456" i="8"/>
  <c r="L1456" i="8"/>
  <c r="M1456" i="8"/>
  <c r="K1457" i="8"/>
  <c r="L1457" i="8"/>
  <c r="M1457" i="8"/>
  <c r="K1458" i="8"/>
  <c r="L1458" i="8"/>
  <c r="M1458" i="8"/>
  <c r="K1459" i="8"/>
  <c r="L1459" i="8"/>
  <c r="M1459" i="8"/>
  <c r="K1460" i="8"/>
  <c r="L1460" i="8"/>
  <c r="M1460" i="8"/>
  <c r="K1461" i="8"/>
  <c r="L1461" i="8"/>
  <c r="M1461" i="8"/>
  <c r="K1462" i="8"/>
  <c r="L1462" i="8"/>
  <c r="M1462" i="8"/>
  <c r="K1463" i="8"/>
  <c r="L1463" i="8"/>
  <c r="M1463" i="8"/>
  <c r="K1464" i="8"/>
  <c r="L1464" i="8"/>
  <c r="M1464" i="8"/>
  <c r="K1465" i="8"/>
  <c r="L1465" i="8"/>
  <c r="M1465" i="8"/>
  <c r="K1466" i="8"/>
  <c r="L1466" i="8"/>
  <c r="M1466" i="8"/>
  <c r="K1467" i="8"/>
  <c r="L1467" i="8"/>
  <c r="M1467" i="8"/>
  <c r="K1468" i="8"/>
  <c r="L1468" i="8"/>
  <c r="M1468" i="8"/>
  <c r="K1469" i="8"/>
  <c r="L1469" i="8"/>
  <c r="M1469" i="8"/>
  <c r="K1470" i="8"/>
  <c r="L1470" i="8"/>
  <c r="M1470" i="8"/>
  <c r="K1471" i="8"/>
  <c r="L1471" i="8"/>
  <c r="M1471" i="8"/>
  <c r="K1472" i="8"/>
  <c r="L1472" i="8"/>
  <c r="M1472" i="8"/>
  <c r="K1473" i="8"/>
  <c r="L1473" i="8"/>
  <c r="M1473" i="8"/>
  <c r="K1474" i="8"/>
  <c r="L1474" i="8"/>
  <c r="M1474" i="8"/>
  <c r="K1475" i="8"/>
  <c r="L1475" i="8"/>
  <c r="M1475" i="8"/>
  <c r="K1476" i="8"/>
  <c r="L1476" i="8"/>
  <c r="M1476" i="8"/>
  <c r="K1477" i="8"/>
  <c r="L1477" i="8"/>
  <c r="M1477" i="8"/>
  <c r="K1478" i="8"/>
  <c r="L1478" i="8"/>
  <c r="M1478" i="8"/>
  <c r="K1479" i="8"/>
  <c r="L1479" i="8"/>
  <c r="M1479" i="8"/>
  <c r="K1480" i="8"/>
  <c r="L1480" i="8"/>
  <c r="M1480" i="8"/>
  <c r="K1481" i="8"/>
  <c r="L1481" i="8"/>
  <c r="M1481" i="8"/>
  <c r="K1482" i="8"/>
  <c r="L1482" i="8"/>
  <c r="M1482" i="8"/>
  <c r="K1483" i="8"/>
  <c r="L1483" i="8"/>
  <c r="M1483" i="8"/>
  <c r="K1484" i="8"/>
  <c r="L1484" i="8"/>
  <c r="M1484" i="8"/>
  <c r="K1485" i="8"/>
  <c r="L1485" i="8"/>
  <c r="M1485" i="8"/>
  <c r="K1486" i="8"/>
  <c r="L1486" i="8"/>
  <c r="M1486" i="8"/>
  <c r="K1487" i="8"/>
  <c r="L1487" i="8"/>
  <c r="M1487" i="8"/>
  <c r="K1488" i="8"/>
  <c r="L1488" i="8"/>
  <c r="M1488" i="8"/>
  <c r="K1489" i="8"/>
  <c r="L1489" i="8"/>
  <c r="M1489" i="8"/>
  <c r="K1490" i="8"/>
  <c r="L1490" i="8"/>
  <c r="M1490" i="8"/>
  <c r="K1491" i="8"/>
  <c r="L1491" i="8"/>
  <c r="M1491" i="8"/>
  <c r="K1492" i="8"/>
  <c r="L1492" i="8"/>
  <c r="M1492" i="8"/>
  <c r="K1493" i="8"/>
  <c r="L1493" i="8"/>
  <c r="M1493" i="8"/>
  <c r="K1494" i="8"/>
  <c r="L1494" i="8"/>
  <c r="M1494" i="8"/>
  <c r="K1495" i="8"/>
  <c r="L1495" i="8"/>
  <c r="M1495" i="8"/>
  <c r="K1496" i="8"/>
  <c r="L1496" i="8"/>
  <c r="M1496" i="8"/>
  <c r="K1497" i="8"/>
  <c r="L1497" i="8"/>
  <c r="M1497" i="8"/>
  <c r="K1498" i="8"/>
  <c r="L1498" i="8"/>
  <c r="M1498" i="8"/>
  <c r="K1499" i="8"/>
  <c r="L1499" i="8"/>
  <c r="M1499" i="8"/>
  <c r="K1500" i="8"/>
  <c r="L1500" i="8"/>
  <c r="M1500" i="8"/>
  <c r="K1501" i="8"/>
  <c r="L1501" i="8"/>
  <c r="M1501" i="8"/>
  <c r="K1502" i="8"/>
  <c r="L1502" i="8"/>
  <c r="M1502" i="8"/>
  <c r="K1503" i="8"/>
  <c r="L1503" i="8"/>
  <c r="M1503" i="8"/>
  <c r="K1504" i="8"/>
  <c r="L1504" i="8"/>
  <c r="M1504" i="8"/>
  <c r="K1505" i="8"/>
  <c r="L1505" i="8"/>
  <c r="M1505" i="8"/>
  <c r="K1506" i="8"/>
  <c r="L1506" i="8"/>
  <c r="M1506" i="8"/>
  <c r="K1507" i="8"/>
  <c r="L1507" i="8"/>
  <c r="M1507" i="8"/>
  <c r="K1508" i="8"/>
  <c r="L1508" i="8"/>
  <c r="M1508" i="8"/>
  <c r="K1509" i="8"/>
  <c r="L1509" i="8"/>
  <c r="M1509" i="8"/>
  <c r="K1510" i="8"/>
  <c r="L1510" i="8"/>
  <c r="M1510" i="8"/>
  <c r="K1511" i="8"/>
  <c r="L1511" i="8"/>
  <c r="M1511" i="8"/>
  <c r="K1512" i="8"/>
  <c r="L1512" i="8"/>
  <c r="M1512" i="8"/>
  <c r="K1513" i="8"/>
  <c r="L1513" i="8"/>
  <c r="M1513" i="8"/>
  <c r="K1514" i="8"/>
  <c r="L1514" i="8"/>
  <c r="M1514" i="8"/>
  <c r="K1515" i="8"/>
  <c r="L1515" i="8"/>
  <c r="M1515" i="8"/>
  <c r="K1516" i="8"/>
  <c r="L1516" i="8"/>
  <c r="M1516" i="8"/>
  <c r="K1517" i="8"/>
  <c r="L1517" i="8"/>
  <c r="M1517" i="8"/>
  <c r="K1518" i="8"/>
  <c r="L1518" i="8"/>
  <c r="M1518" i="8"/>
  <c r="K1519" i="8"/>
  <c r="L1519" i="8"/>
  <c r="M1519" i="8"/>
  <c r="K1520" i="8"/>
  <c r="L1520" i="8"/>
  <c r="M1520" i="8"/>
  <c r="K1521" i="8"/>
  <c r="L1521" i="8"/>
  <c r="M1521" i="8"/>
  <c r="K1522" i="8"/>
  <c r="L1522" i="8"/>
  <c r="M1522" i="8"/>
  <c r="K1523" i="8"/>
  <c r="L1523" i="8"/>
  <c r="M1523" i="8"/>
  <c r="K1524" i="8"/>
  <c r="L1524" i="8"/>
  <c r="M1524" i="8"/>
  <c r="K1525" i="8"/>
  <c r="L1525" i="8"/>
  <c r="M1525" i="8"/>
  <c r="K1526" i="8"/>
  <c r="L1526" i="8"/>
  <c r="M1526" i="8"/>
  <c r="K1527" i="8"/>
  <c r="L1527" i="8"/>
  <c r="M1527" i="8"/>
  <c r="K1528" i="8"/>
  <c r="L1528" i="8"/>
  <c r="M1528" i="8"/>
  <c r="K1529" i="8"/>
  <c r="L1529" i="8"/>
  <c r="M1529" i="8"/>
  <c r="K1530" i="8"/>
  <c r="L1530" i="8"/>
  <c r="M1530" i="8"/>
  <c r="K1531" i="8"/>
  <c r="L1531" i="8"/>
  <c r="M1531" i="8"/>
  <c r="K1532" i="8"/>
  <c r="L1532" i="8"/>
  <c r="M1532" i="8"/>
  <c r="K1533" i="8"/>
  <c r="L1533" i="8"/>
  <c r="M1533" i="8"/>
  <c r="K1534" i="8"/>
  <c r="L1534" i="8"/>
  <c r="M1534" i="8"/>
  <c r="K1535" i="8"/>
  <c r="L1535" i="8"/>
  <c r="M1535" i="8"/>
  <c r="K1536" i="8"/>
  <c r="L1536" i="8"/>
  <c r="M1536" i="8"/>
  <c r="K1537" i="8"/>
  <c r="L1537" i="8"/>
  <c r="M1537" i="8"/>
  <c r="K1538" i="8"/>
  <c r="L1538" i="8"/>
  <c r="M1538" i="8"/>
  <c r="K1539" i="8"/>
  <c r="L1539" i="8"/>
  <c r="M1539" i="8"/>
  <c r="K1540" i="8"/>
  <c r="L1540" i="8"/>
  <c r="M1540" i="8"/>
  <c r="K1541" i="8"/>
  <c r="L1541" i="8"/>
  <c r="M1541" i="8"/>
  <c r="K1542" i="8"/>
  <c r="L1542" i="8"/>
  <c r="M1542" i="8"/>
  <c r="K1543" i="8"/>
  <c r="L1543" i="8"/>
  <c r="M1543" i="8"/>
  <c r="K1544" i="8"/>
  <c r="L1544" i="8"/>
  <c r="M1544" i="8"/>
  <c r="K1545" i="8"/>
  <c r="L1545" i="8"/>
  <c r="M1545" i="8"/>
  <c r="K1546" i="8"/>
  <c r="L1546" i="8"/>
  <c r="M1546" i="8"/>
  <c r="K1547" i="8"/>
  <c r="L1547" i="8"/>
  <c r="M1547" i="8"/>
  <c r="K1548" i="8"/>
  <c r="L1548" i="8"/>
  <c r="M1548" i="8"/>
  <c r="K1549" i="8"/>
  <c r="L1549" i="8"/>
  <c r="M1549" i="8"/>
  <c r="K1550" i="8"/>
  <c r="L1550" i="8"/>
  <c r="M1550" i="8"/>
  <c r="K1551" i="8"/>
  <c r="L1551" i="8"/>
  <c r="M1551" i="8"/>
  <c r="K1552" i="8"/>
  <c r="L1552" i="8"/>
  <c r="M1552" i="8"/>
  <c r="K1553" i="8"/>
  <c r="L1553" i="8"/>
  <c r="M1553" i="8"/>
  <c r="K1554" i="8"/>
  <c r="L1554" i="8"/>
  <c r="M1554" i="8"/>
  <c r="K1555" i="8"/>
  <c r="L1555" i="8"/>
  <c r="M1555" i="8"/>
  <c r="K1556" i="8"/>
  <c r="L1556" i="8"/>
  <c r="M1556" i="8"/>
  <c r="K1557" i="8"/>
  <c r="L1557" i="8"/>
  <c r="M1557" i="8"/>
  <c r="K1558" i="8"/>
  <c r="L1558" i="8"/>
  <c r="M1558" i="8"/>
  <c r="K1559" i="8"/>
  <c r="L1559" i="8"/>
  <c r="M1559" i="8"/>
  <c r="K1560" i="8"/>
  <c r="L1560" i="8"/>
  <c r="M1560" i="8"/>
  <c r="K1561" i="8"/>
  <c r="L1561" i="8"/>
  <c r="M1561" i="8"/>
  <c r="K1562" i="8"/>
  <c r="L1562" i="8"/>
  <c r="M1562" i="8"/>
  <c r="K1563" i="8"/>
  <c r="L1563" i="8"/>
  <c r="M1563" i="8"/>
  <c r="K1564" i="8"/>
  <c r="L1564" i="8"/>
  <c r="M1564" i="8"/>
  <c r="K1565" i="8"/>
  <c r="L1565" i="8"/>
  <c r="M1565" i="8"/>
  <c r="K1566" i="8"/>
  <c r="L1566" i="8"/>
  <c r="M1566" i="8"/>
  <c r="K1567" i="8"/>
  <c r="L1567" i="8"/>
  <c r="M1567" i="8"/>
  <c r="K1568" i="8"/>
  <c r="L1568" i="8"/>
  <c r="M1568" i="8"/>
  <c r="K1569" i="8"/>
  <c r="L1569" i="8"/>
  <c r="M1569" i="8"/>
  <c r="K1570" i="8"/>
  <c r="L1570" i="8"/>
  <c r="M1570" i="8"/>
  <c r="K1571" i="8"/>
  <c r="L1571" i="8"/>
  <c r="M1571" i="8"/>
  <c r="K1572" i="8"/>
  <c r="L1572" i="8"/>
  <c r="M1572" i="8"/>
  <c r="K1573" i="8"/>
  <c r="L1573" i="8"/>
  <c r="M1573" i="8"/>
  <c r="K1574" i="8"/>
  <c r="L1574" i="8"/>
  <c r="M1574" i="8"/>
  <c r="K1575" i="8"/>
  <c r="L1575" i="8"/>
  <c r="M1575" i="8"/>
  <c r="K1576" i="8"/>
  <c r="L1576" i="8"/>
  <c r="M1576" i="8"/>
  <c r="K1577" i="8"/>
  <c r="L1577" i="8"/>
  <c r="M1577" i="8"/>
  <c r="K1578" i="8"/>
  <c r="L1578" i="8"/>
  <c r="M1578" i="8"/>
  <c r="K1579" i="8"/>
  <c r="L1579" i="8"/>
  <c r="M1579" i="8"/>
  <c r="K1580" i="8"/>
  <c r="L1580" i="8"/>
  <c r="M1580" i="8"/>
  <c r="K1581" i="8"/>
  <c r="L1581" i="8"/>
  <c r="M1581" i="8"/>
  <c r="K1582" i="8"/>
  <c r="L1582" i="8"/>
  <c r="M1582" i="8"/>
  <c r="K1583" i="8"/>
  <c r="L1583" i="8"/>
  <c r="M1583" i="8"/>
  <c r="K1584" i="8"/>
  <c r="L1584" i="8"/>
  <c r="M1584" i="8"/>
  <c r="K1585" i="8"/>
  <c r="L1585" i="8"/>
  <c r="M1585" i="8"/>
  <c r="K1586" i="8"/>
  <c r="L1586" i="8"/>
  <c r="M1586" i="8"/>
  <c r="K1587" i="8"/>
  <c r="L1587" i="8"/>
  <c r="M1587" i="8"/>
  <c r="K1588" i="8"/>
  <c r="L1588" i="8"/>
  <c r="M1588" i="8"/>
  <c r="K1589" i="8"/>
  <c r="L1589" i="8"/>
  <c r="M1589" i="8"/>
  <c r="K1590" i="8"/>
  <c r="L1590" i="8"/>
  <c r="M1590" i="8"/>
  <c r="K1591" i="8"/>
  <c r="L1591" i="8"/>
  <c r="M1591" i="8"/>
  <c r="K1592" i="8"/>
  <c r="L1592" i="8"/>
  <c r="M1592" i="8"/>
  <c r="K1593" i="8"/>
  <c r="L1593" i="8"/>
  <c r="M1593" i="8"/>
  <c r="K1594" i="8"/>
  <c r="L1594" i="8"/>
  <c r="M1594" i="8"/>
  <c r="K1595" i="8"/>
  <c r="L1595" i="8"/>
  <c r="M1595" i="8"/>
  <c r="K1596" i="8"/>
  <c r="L1596" i="8"/>
  <c r="M1596" i="8"/>
  <c r="K1597" i="8"/>
  <c r="L1597" i="8"/>
  <c r="M1597" i="8"/>
  <c r="K1598" i="8"/>
  <c r="L1598" i="8"/>
  <c r="M1598" i="8"/>
  <c r="K1599" i="8"/>
  <c r="L1599" i="8"/>
  <c r="M1599" i="8"/>
  <c r="K1600" i="8"/>
  <c r="L1600" i="8"/>
  <c r="M1600" i="8"/>
  <c r="K1601" i="8"/>
  <c r="L1601" i="8"/>
  <c r="M1601" i="8"/>
  <c r="K1602" i="8"/>
  <c r="L1602" i="8"/>
  <c r="M1602" i="8"/>
  <c r="K1603" i="8"/>
  <c r="L1603" i="8"/>
  <c r="M1603" i="8"/>
  <c r="K1604" i="8"/>
  <c r="L1604" i="8"/>
  <c r="M1604" i="8"/>
  <c r="K1605" i="8"/>
  <c r="L1605" i="8"/>
  <c r="M1605" i="8"/>
  <c r="K1606" i="8"/>
  <c r="L1606" i="8"/>
  <c r="M1606" i="8"/>
  <c r="K1607" i="8"/>
  <c r="L1607" i="8"/>
  <c r="M1607" i="8"/>
  <c r="K1608" i="8"/>
  <c r="L1608" i="8"/>
  <c r="M1608" i="8"/>
  <c r="K1609" i="8"/>
  <c r="L1609" i="8"/>
  <c r="M1609" i="8"/>
  <c r="K1610" i="8"/>
  <c r="L1610" i="8"/>
  <c r="M1610" i="8"/>
  <c r="K1611" i="8"/>
  <c r="L1611" i="8"/>
  <c r="M1611" i="8"/>
  <c r="K1612" i="8"/>
  <c r="L1612" i="8"/>
  <c r="M1612" i="8"/>
  <c r="K1613" i="8"/>
  <c r="L1613" i="8"/>
  <c r="M1613" i="8"/>
  <c r="K1614" i="8"/>
  <c r="L1614" i="8"/>
  <c r="M1614" i="8"/>
  <c r="K1615" i="8"/>
  <c r="L1615" i="8"/>
  <c r="M1615" i="8"/>
  <c r="K1616" i="8"/>
  <c r="L1616" i="8"/>
  <c r="M1616" i="8"/>
  <c r="K1617" i="8"/>
  <c r="L1617" i="8"/>
  <c r="M1617" i="8"/>
  <c r="K1618" i="8"/>
  <c r="L1618" i="8"/>
  <c r="M1618" i="8"/>
  <c r="K1619" i="8"/>
  <c r="L1619" i="8"/>
  <c r="M1619" i="8"/>
  <c r="K1620" i="8"/>
  <c r="L1620" i="8"/>
  <c r="M1620" i="8"/>
  <c r="K1621" i="8"/>
  <c r="L1621" i="8"/>
  <c r="M1621" i="8"/>
  <c r="K1622" i="8"/>
  <c r="L1622" i="8"/>
  <c r="M1622" i="8"/>
  <c r="K1623" i="8"/>
  <c r="L1623" i="8"/>
  <c r="M1623" i="8"/>
  <c r="K1624" i="8"/>
  <c r="L1624" i="8"/>
  <c r="M1624" i="8"/>
  <c r="K1625" i="8"/>
  <c r="L1625" i="8"/>
  <c r="M1625" i="8"/>
  <c r="K1626" i="8"/>
  <c r="L1626" i="8"/>
  <c r="M1626" i="8"/>
  <c r="K1627" i="8"/>
  <c r="L1627" i="8"/>
  <c r="M1627" i="8"/>
  <c r="K1628" i="8"/>
  <c r="L1628" i="8"/>
  <c r="M1628" i="8"/>
  <c r="K1629" i="8"/>
  <c r="L1629" i="8"/>
  <c r="M1629" i="8"/>
  <c r="K1630" i="8"/>
  <c r="L1630" i="8"/>
  <c r="M1630" i="8"/>
  <c r="K1631" i="8"/>
  <c r="L1631" i="8"/>
  <c r="M1631" i="8"/>
  <c r="K1632" i="8"/>
  <c r="L1632" i="8"/>
  <c r="M1632" i="8"/>
  <c r="K1633" i="8"/>
  <c r="L1633" i="8"/>
  <c r="M1633" i="8"/>
  <c r="K1634" i="8"/>
  <c r="L1634" i="8"/>
  <c r="M1634" i="8"/>
  <c r="K1635" i="8"/>
  <c r="L1635" i="8"/>
  <c r="M1635" i="8"/>
  <c r="K1636" i="8"/>
  <c r="L1636" i="8"/>
  <c r="M1636" i="8"/>
  <c r="K1637" i="8"/>
  <c r="L1637" i="8"/>
  <c r="M1637" i="8"/>
  <c r="K1638" i="8"/>
  <c r="L1638" i="8"/>
  <c r="M1638" i="8"/>
  <c r="K1639" i="8"/>
  <c r="L1639" i="8"/>
  <c r="M1639" i="8"/>
  <c r="K1640" i="8"/>
  <c r="L1640" i="8"/>
  <c r="M1640" i="8"/>
  <c r="K1641" i="8"/>
  <c r="L1641" i="8"/>
  <c r="M1641" i="8"/>
  <c r="K1642" i="8"/>
  <c r="L1642" i="8"/>
  <c r="M1642" i="8"/>
  <c r="K1643" i="8"/>
  <c r="L1643" i="8"/>
  <c r="M1643" i="8"/>
  <c r="K1644" i="8"/>
  <c r="L1644" i="8"/>
  <c r="M1644" i="8"/>
  <c r="K1645" i="8"/>
  <c r="L1645" i="8"/>
  <c r="M1645" i="8"/>
  <c r="K1646" i="8"/>
  <c r="L1646" i="8"/>
  <c r="M1646" i="8"/>
  <c r="K1647" i="8"/>
  <c r="L1647" i="8"/>
  <c r="M1647" i="8"/>
  <c r="K1648" i="8"/>
  <c r="L1648" i="8"/>
  <c r="M1648" i="8"/>
  <c r="K1649" i="8"/>
  <c r="L1649" i="8"/>
  <c r="M1649" i="8"/>
  <c r="K1650" i="8"/>
  <c r="L1650" i="8"/>
  <c r="M1650" i="8"/>
  <c r="K1651" i="8"/>
  <c r="L1651" i="8"/>
  <c r="M1651" i="8"/>
  <c r="K1652" i="8"/>
  <c r="L1652" i="8"/>
  <c r="M1652" i="8"/>
  <c r="K1653" i="8"/>
  <c r="L1653" i="8"/>
  <c r="M1653" i="8"/>
  <c r="K1654" i="8"/>
  <c r="L1654" i="8"/>
  <c r="M1654" i="8"/>
  <c r="K1655" i="8"/>
  <c r="L1655" i="8"/>
  <c r="M1655" i="8"/>
  <c r="K1656" i="8"/>
  <c r="L1656" i="8"/>
  <c r="M1656" i="8"/>
  <c r="K1657" i="8"/>
  <c r="L1657" i="8"/>
  <c r="M1657" i="8"/>
  <c r="K1658" i="8"/>
  <c r="L1658" i="8"/>
  <c r="M1658" i="8"/>
  <c r="K1659" i="8"/>
  <c r="L1659" i="8"/>
  <c r="M1659" i="8"/>
  <c r="K1660" i="8"/>
  <c r="L1660" i="8"/>
  <c r="M1660" i="8"/>
  <c r="K1661" i="8"/>
  <c r="L1661" i="8"/>
  <c r="M1661" i="8"/>
  <c r="K1662" i="8"/>
  <c r="L1662" i="8"/>
  <c r="M1662" i="8"/>
  <c r="K1663" i="8"/>
  <c r="L1663" i="8"/>
  <c r="M1663" i="8"/>
  <c r="K1664" i="8"/>
  <c r="L1664" i="8"/>
  <c r="M1664" i="8"/>
  <c r="K1665" i="8"/>
  <c r="L1665" i="8"/>
  <c r="M1665" i="8"/>
  <c r="K1666" i="8"/>
  <c r="L1666" i="8"/>
  <c r="M1666" i="8"/>
  <c r="K1667" i="8"/>
  <c r="L1667" i="8"/>
  <c r="M1667" i="8"/>
  <c r="K1668" i="8"/>
  <c r="L1668" i="8"/>
  <c r="M1668" i="8"/>
  <c r="K1669" i="8"/>
  <c r="L1669" i="8"/>
  <c r="M1669" i="8"/>
  <c r="K1670" i="8"/>
  <c r="L1670" i="8"/>
  <c r="M1670" i="8"/>
  <c r="K1671" i="8"/>
  <c r="L1671" i="8"/>
  <c r="M1671" i="8"/>
  <c r="K1672" i="8"/>
  <c r="L1672" i="8"/>
  <c r="M1672" i="8"/>
  <c r="K1673" i="8"/>
  <c r="L1673" i="8"/>
  <c r="M1673" i="8"/>
  <c r="K1674" i="8"/>
  <c r="L1674" i="8"/>
  <c r="M1674" i="8"/>
  <c r="K1675" i="8"/>
  <c r="L1675" i="8"/>
  <c r="M1675" i="8"/>
  <c r="K1676" i="8"/>
  <c r="L1676" i="8"/>
  <c r="M1676" i="8"/>
  <c r="K1677" i="8"/>
  <c r="L1677" i="8"/>
  <c r="M1677" i="8"/>
  <c r="K1678" i="8"/>
  <c r="L1678" i="8"/>
  <c r="M1678" i="8"/>
  <c r="K1679" i="8"/>
  <c r="L1679" i="8"/>
  <c r="M1679" i="8"/>
  <c r="K1680" i="8"/>
  <c r="L1680" i="8"/>
  <c r="M1680" i="8"/>
  <c r="K1681" i="8"/>
  <c r="L1681" i="8"/>
  <c r="M1681" i="8"/>
  <c r="K1682" i="8"/>
  <c r="L1682" i="8"/>
  <c r="M1682" i="8"/>
  <c r="K1683" i="8"/>
  <c r="L1683" i="8"/>
  <c r="M1683" i="8"/>
  <c r="K1684" i="8"/>
  <c r="L1684" i="8"/>
  <c r="M1684" i="8"/>
  <c r="K1685" i="8"/>
  <c r="L1685" i="8"/>
  <c r="M1685" i="8"/>
  <c r="K1686" i="8"/>
  <c r="L1686" i="8"/>
  <c r="M1686" i="8"/>
  <c r="K1687" i="8"/>
  <c r="L1687" i="8"/>
  <c r="M1687" i="8"/>
  <c r="K1688" i="8"/>
  <c r="L1688" i="8"/>
  <c r="M1688" i="8"/>
  <c r="K1689" i="8"/>
  <c r="L1689" i="8"/>
  <c r="M1689" i="8"/>
  <c r="K1690" i="8"/>
  <c r="L1690" i="8"/>
  <c r="M1690" i="8"/>
  <c r="K1691" i="8"/>
  <c r="L1691" i="8"/>
  <c r="M1691" i="8"/>
  <c r="K1692" i="8"/>
  <c r="L1692" i="8"/>
  <c r="M1692" i="8"/>
  <c r="K1693" i="8"/>
  <c r="L1693" i="8"/>
  <c r="M1693" i="8"/>
  <c r="K1694" i="8"/>
  <c r="L1694" i="8"/>
  <c r="M1694" i="8"/>
  <c r="K1695" i="8"/>
  <c r="L1695" i="8"/>
  <c r="M1695" i="8"/>
  <c r="K1696" i="8"/>
  <c r="L1696" i="8"/>
  <c r="M1696" i="8"/>
  <c r="K1697" i="8"/>
  <c r="L1697" i="8"/>
  <c r="M1697" i="8"/>
  <c r="K1698" i="8"/>
  <c r="L1698" i="8"/>
  <c r="M1698" i="8"/>
  <c r="K1699" i="8"/>
  <c r="L1699" i="8"/>
  <c r="M1699" i="8"/>
  <c r="K1700" i="8"/>
  <c r="L1700" i="8"/>
  <c r="M1700" i="8"/>
  <c r="K1701" i="8"/>
  <c r="L1701" i="8"/>
  <c r="M1701" i="8"/>
  <c r="K1702" i="8"/>
  <c r="L1702" i="8"/>
  <c r="M1702" i="8"/>
  <c r="K1703" i="8"/>
  <c r="L1703" i="8"/>
  <c r="M1703" i="8"/>
  <c r="K1704" i="8"/>
  <c r="L1704" i="8"/>
  <c r="M1704" i="8"/>
  <c r="K1705" i="8"/>
  <c r="L1705" i="8"/>
  <c r="M1705" i="8"/>
  <c r="K1706" i="8"/>
  <c r="L1706" i="8"/>
  <c r="M1706" i="8"/>
  <c r="K1707" i="8"/>
  <c r="L1707" i="8"/>
  <c r="M1707" i="8"/>
  <c r="K1708" i="8"/>
  <c r="L1708" i="8"/>
  <c r="M1708" i="8"/>
  <c r="K1709" i="8"/>
  <c r="L1709" i="8"/>
  <c r="M1709" i="8"/>
  <c r="K1710" i="8"/>
  <c r="L1710" i="8"/>
  <c r="M1710" i="8"/>
  <c r="K1711" i="8"/>
  <c r="L1711" i="8"/>
  <c r="M1711" i="8"/>
  <c r="K1712" i="8"/>
  <c r="L1712" i="8"/>
  <c r="M1712" i="8"/>
  <c r="K1713" i="8"/>
  <c r="L1713" i="8"/>
  <c r="M1713" i="8"/>
  <c r="K1714" i="8"/>
  <c r="L1714" i="8"/>
  <c r="M1714" i="8"/>
  <c r="K1715" i="8"/>
  <c r="L1715" i="8"/>
  <c r="M1715" i="8"/>
  <c r="K1716" i="8"/>
  <c r="L1716" i="8"/>
  <c r="M1716" i="8"/>
  <c r="K1717" i="8"/>
  <c r="L1717" i="8"/>
  <c r="M1717" i="8"/>
  <c r="K1718" i="8"/>
  <c r="L1718" i="8"/>
  <c r="M1718" i="8"/>
  <c r="K1719" i="8"/>
  <c r="L1719" i="8"/>
  <c r="M1719" i="8"/>
  <c r="K1720" i="8"/>
  <c r="L1720" i="8"/>
  <c r="M1720" i="8"/>
  <c r="K1721" i="8"/>
  <c r="L1721" i="8"/>
  <c r="M1721" i="8"/>
  <c r="K1722" i="8"/>
  <c r="L1722" i="8"/>
  <c r="M1722" i="8"/>
  <c r="K1723" i="8"/>
  <c r="L1723" i="8"/>
  <c r="M1723" i="8"/>
  <c r="K1724" i="8"/>
  <c r="L1724" i="8"/>
  <c r="M1724" i="8"/>
  <c r="K1725" i="8"/>
  <c r="L1725" i="8"/>
  <c r="M1725" i="8"/>
  <c r="K1726" i="8"/>
  <c r="L1726" i="8"/>
  <c r="M1726" i="8"/>
  <c r="K1727" i="8"/>
  <c r="L1727" i="8"/>
  <c r="M1727" i="8"/>
  <c r="K1728" i="8"/>
  <c r="L1728" i="8"/>
  <c r="M1728" i="8"/>
  <c r="K1729" i="8"/>
  <c r="L1729" i="8"/>
  <c r="M1729" i="8"/>
  <c r="K1730" i="8"/>
  <c r="L1730" i="8"/>
  <c r="M1730" i="8"/>
  <c r="K1731" i="8"/>
  <c r="L1731" i="8"/>
  <c r="M1731" i="8"/>
  <c r="K1732" i="8"/>
  <c r="L1732" i="8"/>
  <c r="M1732" i="8"/>
  <c r="K1733" i="8"/>
  <c r="L1733" i="8"/>
  <c r="M1733" i="8"/>
  <c r="K1734" i="8"/>
  <c r="L1734" i="8"/>
  <c r="M1734" i="8"/>
  <c r="K1735" i="8"/>
  <c r="L1735" i="8"/>
  <c r="M1735" i="8"/>
  <c r="K1736" i="8"/>
  <c r="L1736" i="8"/>
  <c r="M1736" i="8"/>
  <c r="K1737" i="8"/>
  <c r="L1737" i="8"/>
  <c r="M1737" i="8"/>
  <c r="K1738" i="8"/>
  <c r="L1738" i="8"/>
  <c r="M1738" i="8"/>
  <c r="K1739" i="8"/>
  <c r="L1739" i="8"/>
  <c r="M1739" i="8"/>
  <c r="K1740" i="8"/>
  <c r="L1740" i="8"/>
  <c r="M1740" i="8"/>
  <c r="K1741" i="8"/>
  <c r="L1741" i="8"/>
  <c r="M1741" i="8"/>
  <c r="K1742" i="8"/>
  <c r="L1742" i="8"/>
  <c r="M1742" i="8"/>
  <c r="K1743" i="8"/>
  <c r="L1743" i="8"/>
  <c r="M1743" i="8"/>
  <c r="K1744" i="8"/>
  <c r="L1744" i="8"/>
  <c r="M1744" i="8"/>
  <c r="K1745" i="8"/>
  <c r="L1745" i="8"/>
  <c r="M1745" i="8"/>
  <c r="K1746" i="8"/>
  <c r="L1746" i="8"/>
  <c r="M1746" i="8"/>
  <c r="K1747" i="8"/>
  <c r="L1747" i="8"/>
  <c r="M1747" i="8"/>
  <c r="K1748" i="8"/>
  <c r="L1748" i="8"/>
  <c r="M1748" i="8"/>
  <c r="K1749" i="8"/>
  <c r="L1749" i="8"/>
  <c r="M1749" i="8"/>
  <c r="K1750" i="8"/>
  <c r="L1750" i="8"/>
  <c r="M1750" i="8"/>
  <c r="K1751" i="8"/>
  <c r="L1751" i="8"/>
  <c r="M1751" i="8"/>
  <c r="K1752" i="8"/>
  <c r="L1752" i="8"/>
  <c r="M1752" i="8"/>
  <c r="K1753" i="8"/>
  <c r="L1753" i="8"/>
  <c r="M1753" i="8"/>
  <c r="K1754" i="8"/>
  <c r="L1754" i="8"/>
  <c r="M1754" i="8"/>
  <c r="K1755" i="8"/>
  <c r="L1755" i="8"/>
  <c r="M1755" i="8"/>
  <c r="K1756" i="8"/>
  <c r="L1756" i="8"/>
  <c r="M1756" i="8"/>
  <c r="K1757" i="8"/>
  <c r="L1757" i="8"/>
  <c r="M1757" i="8"/>
  <c r="K1758" i="8"/>
  <c r="L1758" i="8"/>
  <c r="M1758" i="8"/>
  <c r="K1759" i="8"/>
  <c r="L1759" i="8"/>
  <c r="M1759" i="8"/>
  <c r="K1760" i="8"/>
  <c r="L1760" i="8"/>
  <c r="M1760" i="8"/>
  <c r="K1761" i="8"/>
  <c r="L1761" i="8"/>
  <c r="M1761" i="8"/>
  <c r="K1762" i="8"/>
  <c r="L1762" i="8"/>
  <c r="M1762" i="8"/>
  <c r="K1763" i="8"/>
  <c r="L1763" i="8"/>
  <c r="M1763" i="8"/>
  <c r="K1764" i="8"/>
  <c r="L1764" i="8"/>
  <c r="M1764" i="8"/>
  <c r="K1765" i="8"/>
  <c r="L1765" i="8"/>
  <c r="M1765" i="8"/>
  <c r="K1766" i="8"/>
  <c r="L1766" i="8"/>
  <c r="M1766" i="8"/>
  <c r="K1767" i="8"/>
  <c r="L1767" i="8"/>
  <c r="M1767" i="8"/>
  <c r="K1768" i="8"/>
  <c r="L1768" i="8"/>
  <c r="M1768" i="8"/>
  <c r="K1769" i="8"/>
  <c r="L1769" i="8"/>
  <c r="M1769" i="8"/>
  <c r="K1770" i="8"/>
  <c r="L1770" i="8"/>
  <c r="M1770" i="8"/>
  <c r="K1771" i="8"/>
  <c r="L1771" i="8"/>
  <c r="M1771" i="8"/>
  <c r="K1772" i="8"/>
  <c r="L1772" i="8"/>
  <c r="M1772" i="8"/>
  <c r="K1773" i="8"/>
  <c r="L1773" i="8"/>
  <c r="M1773" i="8"/>
  <c r="K1774" i="8"/>
  <c r="L1774" i="8"/>
  <c r="M1774" i="8"/>
  <c r="K1775" i="8"/>
  <c r="L1775" i="8"/>
  <c r="M1775" i="8"/>
  <c r="K1776" i="8"/>
  <c r="L1776" i="8"/>
  <c r="M1776" i="8"/>
  <c r="K1777" i="8"/>
  <c r="L1777" i="8"/>
  <c r="M1777" i="8"/>
  <c r="K1778" i="8"/>
  <c r="L1778" i="8"/>
  <c r="M1778" i="8"/>
  <c r="K1779" i="8"/>
  <c r="L1779" i="8"/>
  <c r="M1779" i="8"/>
  <c r="K1780" i="8"/>
  <c r="L1780" i="8"/>
  <c r="M1780" i="8"/>
  <c r="K1781" i="8"/>
  <c r="L1781" i="8"/>
  <c r="M1781" i="8"/>
  <c r="K1782" i="8"/>
  <c r="L1782" i="8"/>
  <c r="M1782" i="8"/>
  <c r="K1783" i="8"/>
  <c r="L1783" i="8"/>
  <c r="M1783" i="8"/>
  <c r="K1784" i="8"/>
  <c r="L1784" i="8"/>
  <c r="M1784" i="8"/>
  <c r="K1785" i="8"/>
  <c r="L1785" i="8"/>
  <c r="M1785" i="8"/>
  <c r="K1786" i="8"/>
  <c r="L1786" i="8"/>
  <c r="M1786" i="8"/>
  <c r="K1787" i="8"/>
  <c r="L1787" i="8"/>
  <c r="M1787" i="8"/>
  <c r="K1788" i="8"/>
  <c r="L1788" i="8"/>
  <c r="M1788" i="8"/>
  <c r="K1789" i="8"/>
  <c r="L1789" i="8"/>
  <c r="M1789" i="8"/>
  <c r="K1790" i="8"/>
  <c r="L1790" i="8"/>
  <c r="M1790" i="8"/>
  <c r="K1791" i="8"/>
  <c r="L1791" i="8"/>
  <c r="M1791" i="8"/>
  <c r="K1792" i="8"/>
  <c r="L1792" i="8"/>
  <c r="M1792" i="8"/>
  <c r="K1793" i="8"/>
  <c r="L1793" i="8"/>
  <c r="M1793" i="8"/>
  <c r="K1794" i="8"/>
  <c r="L1794" i="8"/>
  <c r="M1794" i="8"/>
  <c r="K1795" i="8"/>
  <c r="L1795" i="8"/>
  <c r="M1795" i="8"/>
  <c r="K1796" i="8"/>
  <c r="L1796" i="8"/>
  <c r="M1796" i="8"/>
  <c r="K1797" i="8"/>
  <c r="L1797" i="8"/>
  <c r="M1797" i="8"/>
  <c r="K1798" i="8"/>
  <c r="L1798" i="8"/>
  <c r="M1798" i="8"/>
  <c r="K1799" i="8"/>
  <c r="L1799" i="8"/>
  <c r="M1799" i="8"/>
  <c r="K1800" i="8"/>
  <c r="L1800" i="8"/>
  <c r="M1800" i="8"/>
  <c r="K1801" i="8"/>
  <c r="L1801" i="8"/>
  <c r="M1801" i="8"/>
  <c r="K1802" i="8"/>
  <c r="L1802" i="8"/>
  <c r="M1802" i="8"/>
  <c r="K1803" i="8"/>
  <c r="L1803" i="8"/>
  <c r="M1803" i="8"/>
  <c r="K1804" i="8"/>
  <c r="L1804" i="8"/>
  <c r="M1804" i="8"/>
  <c r="K1805" i="8"/>
  <c r="L1805" i="8"/>
  <c r="M1805" i="8"/>
  <c r="K1806" i="8"/>
  <c r="L1806" i="8"/>
  <c r="M1806" i="8"/>
  <c r="K1807" i="8"/>
  <c r="L1807" i="8"/>
  <c r="M1807" i="8"/>
  <c r="K1808" i="8"/>
  <c r="L1808" i="8"/>
  <c r="M1808" i="8"/>
  <c r="K1809" i="8"/>
  <c r="L1809" i="8"/>
  <c r="M1809" i="8"/>
  <c r="K1810" i="8"/>
  <c r="L1810" i="8"/>
  <c r="M1810" i="8"/>
  <c r="K1811" i="8"/>
  <c r="L1811" i="8"/>
  <c r="M1811" i="8"/>
  <c r="K1812" i="8"/>
  <c r="L1812" i="8"/>
  <c r="M1812" i="8"/>
  <c r="K1813" i="8"/>
  <c r="L1813" i="8"/>
  <c r="M1813" i="8"/>
  <c r="K1814" i="8"/>
  <c r="L1814" i="8"/>
  <c r="M1814" i="8"/>
  <c r="K1815" i="8"/>
  <c r="L1815" i="8"/>
  <c r="M1815" i="8"/>
  <c r="K1816" i="8"/>
  <c r="L1816" i="8"/>
  <c r="M1816" i="8"/>
  <c r="K1817" i="8"/>
  <c r="L1817" i="8"/>
  <c r="M1817" i="8"/>
  <c r="K1818" i="8"/>
  <c r="L1818" i="8"/>
  <c r="M1818" i="8"/>
  <c r="K1819" i="8"/>
  <c r="L1819" i="8"/>
  <c r="M1819" i="8"/>
  <c r="K1820" i="8"/>
  <c r="L1820" i="8"/>
  <c r="M1820" i="8"/>
  <c r="K1821" i="8"/>
  <c r="L1821" i="8"/>
  <c r="M1821" i="8"/>
  <c r="K1822" i="8"/>
  <c r="L1822" i="8"/>
  <c r="M1822" i="8"/>
  <c r="K1823" i="8"/>
  <c r="L1823" i="8"/>
  <c r="M1823" i="8"/>
  <c r="K1824" i="8"/>
  <c r="L1824" i="8"/>
  <c r="M1824" i="8"/>
  <c r="K1825" i="8"/>
  <c r="L1825" i="8"/>
  <c r="M1825" i="8"/>
  <c r="K1826" i="8"/>
  <c r="L1826" i="8"/>
  <c r="M1826" i="8"/>
  <c r="K1827" i="8"/>
  <c r="L1827" i="8"/>
  <c r="M1827" i="8"/>
  <c r="K1828" i="8"/>
  <c r="L1828" i="8"/>
  <c r="M1828" i="8"/>
  <c r="K1829" i="8"/>
  <c r="L1829" i="8"/>
  <c r="M1829" i="8"/>
  <c r="K1830" i="8"/>
  <c r="L1830" i="8"/>
  <c r="M1830" i="8"/>
  <c r="K1831" i="8"/>
  <c r="L1831" i="8"/>
  <c r="M1831" i="8"/>
  <c r="K1832" i="8"/>
  <c r="L1832" i="8"/>
  <c r="M1832" i="8"/>
  <c r="K1833" i="8"/>
  <c r="L1833" i="8"/>
  <c r="M1833" i="8"/>
  <c r="K1834" i="8"/>
  <c r="L1834" i="8"/>
  <c r="M1834" i="8"/>
  <c r="K1835" i="8"/>
  <c r="L1835" i="8"/>
  <c r="M1835" i="8"/>
  <c r="K1836" i="8"/>
  <c r="L1836" i="8"/>
  <c r="M1836" i="8"/>
  <c r="K1837" i="8"/>
  <c r="L1837" i="8"/>
  <c r="M1837" i="8"/>
  <c r="K1838" i="8"/>
  <c r="L1838" i="8"/>
  <c r="M1838" i="8"/>
  <c r="K1839" i="8"/>
  <c r="L1839" i="8"/>
  <c r="M1839" i="8"/>
  <c r="K1840" i="8"/>
  <c r="L1840" i="8"/>
  <c r="M1840" i="8"/>
  <c r="K1841" i="8"/>
  <c r="L1841" i="8"/>
  <c r="M1841" i="8"/>
  <c r="K1842" i="8"/>
  <c r="L1842" i="8"/>
  <c r="M1842" i="8"/>
  <c r="K1843" i="8"/>
  <c r="L1843" i="8"/>
  <c r="M1843" i="8"/>
  <c r="K1844" i="8"/>
  <c r="L1844" i="8"/>
  <c r="M1844" i="8"/>
  <c r="K1845" i="8"/>
  <c r="L1845" i="8"/>
  <c r="M1845" i="8"/>
  <c r="K1846" i="8"/>
  <c r="L1846" i="8"/>
  <c r="M1846" i="8"/>
  <c r="K1847" i="8"/>
  <c r="L1847" i="8"/>
  <c r="M1847" i="8"/>
  <c r="K1848" i="8"/>
  <c r="L1848" i="8"/>
  <c r="M1848" i="8"/>
  <c r="K1849" i="8"/>
  <c r="L1849" i="8"/>
  <c r="M1849" i="8"/>
  <c r="K1850" i="8"/>
  <c r="L1850" i="8"/>
  <c r="M1850" i="8"/>
  <c r="K1851" i="8"/>
  <c r="L1851" i="8"/>
  <c r="M1851" i="8"/>
  <c r="K1852" i="8"/>
  <c r="L1852" i="8"/>
  <c r="M1852" i="8"/>
  <c r="K1853" i="8"/>
  <c r="L1853" i="8"/>
  <c r="M1853" i="8"/>
  <c r="K1854" i="8"/>
  <c r="L1854" i="8"/>
  <c r="M1854" i="8"/>
  <c r="K1855" i="8"/>
  <c r="L1855" i="8"/>
  <c r="M1855" i="8"/>
  <c r="K1856" i="8"/>
  <c r="L1856" i="8"/>
  <c r="M1856" i="8"/>
  <c r="K1857" i="8"/>
  <c r="L1857" i="8"/>
  <c r="M1857" i="8"/>
  <c r="K1858" i="8"/>
  <c r="L1858" i="8"/>
  <c r="M1858" i="8"/>
  <c r="K1859" i="8"/>
  <c r="L1859" i="8"/>
  <c r="M1859" i="8"/>
  <c r="K1860" i="8"/>
  <c r="L1860" i="8"/>
  <c r="M1860" i="8"/>
  <c r="K1861" i="8"/>
  <c r="L1861" i="8"/>
  <c r="M1861" i="8"/>
  <c r="K1862" i="8"/>
  <c r="L1862" i="8"/>
  <c r="M1862" i="8"/>
  <c r="K1863" i="8"/>
  <c r="L1863" i="8"/>
  <c r="M1863" i="8"/>
  <c r="K1864" i="8"/>
  <c r="L1864" i="8"/>
  <c r="M1864" i="8"/>
  <c r="K1865" i="8"/>
  <c r="L1865" i="8"/>
  <c r="M1865" i="8"/>
  <c r="K1866" i="8"/>
  <c r="L1866" i="8"/>
  <c r="M1866" i="8"/>
  <c r="K1867" i="8"/>
  <c r="L1867" i="8"/>
  <c r="M1867" i="8"/>
  <c r="K1868" i="8"/>
  <c r="L1868" i="8"/>
  <c r="M1868" i="8"/>
  <c r="K1869" i="8"/>
  <c r="L1869" i="8"/>
  <c r="M1869" i="8"/>
  <c r="K1870" i="8"/>
  <c r="L1870" i="8"/>
  <c r="M1870" i="8"/>
  <c r="K1871" i="8"/>
  <c r="L1871" i="8"/>
  <c r="M1871" i="8"/>
  <c r="K1872" i="8"/>
  <c r="L1872" i="8"/>
  <c r="M1872" i="8"/>
  <c r="K1873" i="8"/>
  <c r="L1873" i="8"/>
  <c r="M1873" i="8"/>
  <c r="K1874" i="8"/>
  <c r="L1874" i="8"/>
  <c r="M1874" i="8"/>
  <c r="K1875" i="8"/>
  <c r="L1875" i="8"/>
  <c r="M1875" i="8"/>
  <c r="K1876" i="8"/>
  <c r="L1876" i="8"/>
  <c r="M1876" i="8"/>
  <c r="K1877" i="8"/>
  <c r="L1877" i="8"/>
  <c r="M1877" i="8"/>
  <c r="K1878" i="8"/>
  <c r="L1878" i="8"/>
  <c r="M1878" i="8"/>
  <c r="K1879" i="8"/>
  <c r="L1879" i="8"/>
  <c r="M1879" i="8"/>
  <c r="K1880" i="8"/>
  <c r="L1880" i="8"/>
  <c r="M1880" i="8"/>
  <c r="K1881" i="8"/>
  <c r="L1881" i="8"/>
  <c r="M1881" i="8"/>
  <c r="K1882" i="8"/>
  <c r="L1882" i="8"/>
  <c r="M1882" i="8"/>
  <c r="K1883" i="8"/>
  <c r="L1883" i="8"/>
  <c r="M1883" i="8"/>
  <c r="K1884" i="8"/>
  <c r="L1884" i="8"/>
  <c r="M1884" i="8"/>
  <c r="K1885" i="8"/>
  <c r="L1885" i="8"/>
  <c r="M1885" i="8"/>
  <c r="K1886" i="8"/>
  <c r="L1886" i="8"/>
  <c r="M1886" i="8"/>
  <c r="K1887" i="8"/>
  <c r="L1887" i="8"/>
  <c r="M1887" i="8"/>
  <c r="K1888" i="8"/>
  <c r="L1888" i="8"/>
  <c r="M1888" i="8"/>
  <c r="K1889" i="8"/>
  <c r="L1889" i="8"/>
  <c r="M1889" i="8"/>
  <c r="K1890" i="8"/>
  <c r="L1890" i="8"/>
  <c r="M1890" i="8"/>
  <c r="K1891" i="8"/>
  <c r="L1891" i="8"/>
  <c r="M1891" i="8"/>
  <c r="K1892" i="8"/>
  <c r="L1892" i="8"/>
  <c r="M1892" i="8"/>
  <c r="K1893" i="8"/>
  <c r="L1893" i="8"/>
  <c r="M1893" i="8"/>
  <c r="K1894" i="8"/>
  <c r="L1894" i="8"/>
  <c r="M1894" i="8"/>
  <c r="K1895" i="8"/>
  <c r="L1895" i="8"/>
  <c r="M1895" i="8"/>
  <c r="K1896" i="8"/>
  <c r="L1896" i="8"/>
  <c r="M1896" i="8"/>
  <c r="K1897" i="8"/>
  <c r="L1897" i="8"/>
  <c r="M1897" i="8"/>
  <c r="K1898" i="8"/>
  <c r="L1898" i="8"/>
  <c r="M1898" i="8"/>
  <c r="K1899" i="8"/>
  <c r="L1899" i="8"/>
  <c r="M1899" i="8"/>
  <c r="K1900" i="8"/>
  <c r="L1900" i="8"/>
  <c r="M1900" i="8"/>
  <c r="K1901" i="8"/>
  <c r="L1901" i="8"/>
  <c r="M1901" i="8"/>
  <c r="K1902" i="8"/>
  <c r="L1902" i="8"/>
  <c r="M1902" i="8"/>
  <c r="K1903" i="8"/>
  <c r="L1903" i="8"/>
  <c r="M1903" i="8"/>
  <c r="K1904" i="8"/>
  <c r="L1904" i="8"/>
  <c r="M1904" i="8"/>
  <c r="K1905" i="8"/>
  <c r="L1905" i="8"/>
  <c r="M1905" i="8"/>
  <c r="K1906" i="8"/>
  <c r="L1906" i="8"/>
  <c r="M1906" i="8"/>
  <c r="K1907" i="8"/>
  <c r="L1907" i="8"/>
  <c r="M1907" i="8"/>
  <c r="K1908" i="8"/>
  <c r="L1908" i="8"/>
  <c r="M1908" i="8"/>
  <c r="K1909" i="8"/>
  <c r="L1909" i="8"/>
  <c r="M1909" i="8"/>
  <c r="K1910" i="8"/>
  <c r="L1910" i="8"/>
  <c r="M1910" i="8"/>
  <c r="K1911" i="8"/>
  <c r="L1911" i="8"/>
  <c r="M1911" i="8"/>
  <c r="K1912" i="8"/>
  <c r="L1912" i="8"/>
  <c r="M1912" i="8"/>
  <c r="K1913" i="8"/>
  <c r="L1913" i="8"/>
  <c r="M1913" i="8"/>
  <c r="K1914" i="8"/>
  <c r="L1914" i="8"/>
  <c r="M1914" i="8"/>
  <c r="K1915" i="8"/>
  <c r="L1915" i="8"/>
  <c r="M1915" i="8"/>
  <c r="K1916" i="8"/>
  <c r="L1916" i="8"/>
  <c r="M1916" i="8"/>
  <c r="K1917" i="8"/>
  <c r="L1917" i="8"/>
  <c r="M1917" i="8"/>
  <c r="K1918" i="8"/>
  <c r="L1918" i="8"/>
  <c r="M1918" i="8"/>
  <c r="K1919" i="8"/>
  <c r="L1919" i="8"/>
  <c r="M1919" i="8"/>
  <c r="K1920" i="8"/>
  <c r="L1920" i="8"/>
  <c r="M1920" i="8"/>
  <c r="K1921" i="8"/>
  <c r="L1921" i="8"/>
  <c r="M1921" i="8"/>
  <c r="K1922" i="8"/>
  <c r="L1922" i="8"/>
  <c r="M1922" i="8"/>
  <c r="K1923" i="8"/>
  <c r="L1923" i="8"/>
  <c r="M1923" i="8"/>
  <c r="K1924" i="8"/>
  <c r="L1924" i="8"/>
  <c r="M1924" i="8"/>
  <c r="K1925" i="8"/>
  <c r="L1925" i="8"/>
  <c r="M1925" i="8"/>
  <c r="K1926" i="8"/>
  <c r="L1926" i="8"/>
  <c r="M1926" i="8"/>
  <c r="K1927" i="8"/>
  <c r="L1927" i="8"/>
  <c r="M1927" i="8"/>
  <c r="K1928" i="8"/>
  <c r="L1928" i="8"/>
  <c r="M1928" i="8"/>
  <c r="K1929" i="8"/>
  <c r="L1929" i="8"/>
  <c r="M1929" i="8"/>
  <c r="K1930" i="8"/>
  <c r="L1930" i="8"/>
  <c r="M1930" i="8"/>
  <c r="K1931" i="8"/>
  <c r="L1931" i="8"/>
  <c r="M1931" i="8"/>
  <c r="K1932" i="8"/>
  <c r="L1932" i="8"/>
  <c r="M1932" i="8"/>
  <c r="K1933" i="8"/>
  <c r="L1933" i="8"/>
  <c r="M1933" i="8"/>
  <c r="K1934" i="8"/>
  <c r="L1934" i="8"/>
  <c r="M1934" i="8"/>
  <c r="K1935" i="8"/>
  <c r="L1935" i="8"/>
  <c r="M1935" i="8"/>
  <c r="K1936" i="8"/>
  <c r="L1936" i="8"/>
  <c r="M1936" i="8"/>
  <c r="K1937" i="8"/>
  <c r="L1937" i="8"/>
  <c r="M1937" i="8"/>
  <c r="K1938" i="8"/>
  <c r="L1938" i="8"/>
  <c r="M1938" i="8"/>
  <c r="K1939" i="8"/>
  <c r="L1939" i="8"/>
  <c r="M1939" i="8"/>
  <c r="K1940" i="8"/>
  <c r="L1940" i="8"/>
  <c r="M1940" i="8"/>
  <c r="K1941" i="8"/>
  <c r="L1941" i="8"/>
  <c r="M1941" i="8"/>
  <c r="K1942" i="8"/>
  <c r="L1942" i="8"/>
  <c r="M1942" i="8"/>
  <c r="K1943" i="8"/>
  <c r="L1943" i="8"/>
  <c r="M1943" i="8"/>
  <c r="K1944" i="8"/>
  <c r="L1944" i="8"/>
  <c r="M1944" i="8"/>
  <c r="K1945" i="8"/>
  <c r="L1945" i="8"/>
  <c r="M1945" i="8"/>
  <c r="K1946" i="8"/>
  <c r="L1946" i="8"/>
  <c r="M1946" i="8"/>
  <c r="K1947" i="8"/>
  <c r="L1947" i="8"/>
  <c r="M1947" i="8"/>
  <c r="K1948" i="8"/>
  <c r="L1948" i="8"/>
  <c r="M1948" i="8"/>
  <c r="K1949" i="8"/>
  <c r="L1949" i="8"/>
  <c r="M1949" i="8"/>
  <c r="K1950" i="8"/>
  <c r="L1950" i="8"/>
  <c r="M1950" i="8"/>
  <c r="K1951" i="8"/>
  <c r="L1951" i="8"/>
  <c r="M1951" i="8"/>
  <c r="K1952" i="8"/>
  <c r="L1952" i="8"/>
  <c r="M1952" i="8"/>
  <c r="K1953" i="8"/>
  <c r="L1953" i="8"/>
  <c r="M1953" i="8"/>
  <c r="K1954" i="8"/>
  <c r="L1954" i="8"/>
  <c r="M1954" i="8"/>
  <c r="K1955" i="8"/>
  <c r="L1955" i="8"/>
  <c r="M1955" i="8"/>
  <c r="K1956" i="8"/>
  <c r="L1956" i="8"/>
  <c r="M1956" i="8"/>
  <c r="K1957" i="8"/>
  <c r="L1957" i="8"/>
  <c r="M1957" i="8"/>
  <c r="K1958" i="8"/>
  <c r="L1958" i="8"/>
  <c r="M1958" i="8"/>
  <c r="K1959" i="8"/>
  <c r="L1959" i="8"/>
  <c r="M1959" i="8"/>
  <c r="K1960" i="8"/>
  <c r="L1960" i="8"/>
  <c r="M1960" i="8"/>
  <c r="K1961" i="8"/>
  <c r="L1961" i="8"/>
  <c r="M1961" i="8"/>
  <c r="K1962" i="8"/>
  <c r="L1962" i="8"/>
  <c r="M1962" i="8"/>
  <c r="K1963" i="8"/>
  <c r="L1963" i="8"/>
  <c r="M1963" i="8"/>
  <c r="K1964" i="8"/>
  <c r="L1964" i="8"/>
  <c r="M1964" i="8"/>
  <c r="K1965" i="8"/>
  <c r="L1965" i="8"/>
  <c r="M1965" i="8"/>
  <c r="K1966" i="8"/>
  <c r="L1966" i="8"/>
  <c r="M1966" i="8"/>
  <c r="K1967" i="8"/>
  <c r="L1967" i="8"/>
  <c r="M1967" i="8"/>
  <c r="K1968" i="8"/>
  <c r="L1968" i="8"/>
  <c r="M1968" i="8"/>
  <c r="K1969" i="8"/>
  <c r="L1969" i="8"/>
  <c r="M1969" i="8"/>
  <c r="K1970" i="8"/>
  <c r="L1970" i="8"/>
  <c r="M1970" i="8"/>
  <c r="K1971" i="8"/>
  <c r="L1971" i="8"/>
  <c r="M1971" i="8"/>
  <c r="K1972" i="8"/>
  <c r="L1972" i="8"/>
  <c r="M1972" i="8"/>
  <c r="K1973" i="8"/>
  <c r="L1973" i="8"/>
  <c r="M1973" i="8"/>
  <c r="K1974" i="8"/>
  <c r="L1974" i="8"/>
  <c r="M1974" i="8"/>
  <c r="K1975" i="8"/>
  <c r="L1975" i="8"/>
  <c r="M1975" i="8"/>
  <c r="K1976" i="8"/>
  <c r="L1976" i="8"/>
  <c r="M1976" i="8"/>
  <c r="K1977" i="8"/>
  <c r="L1977" i="8"/>
  <c r="M1977" i="8"/>
  <c r="K1978" i="8"/>
  <c r="L1978" i="8"/>
  <c r="M1978" i="8"/>
  <c r="K1979" i="8"/>
  <c r="L1979" i="8"/>
  <c r="M1979" i="8"/>
  <c r="K1980" i="8"/>
  <c r="L1980" i="8"/>
  <c r="M1980" i="8"/>
  <c r="K1981" i="8"/>
  <c r="L1981" i="8"/>
  <c r="M1981" i="8"/>
  <c r="K1982" i="8"/>
  <c r="L1982" i="8"/>
  <c r="M1982" i="8"/>
  <c r="K1983" i="8"/>
  <c r="L1983" i="8"/>
  <c r="M1983" i="8"/>
  <c r="K1984" i="8"/>
  <c r="L1984" i="8"/>
  <c r="M1984" i="8"/>
  <c r="K1985" i="8"/>
  <c r="L1985" i="8"/>
  <c r="M1985" i="8"/>
  <c r="K1986" i="8"/>
  <c r="L1986" i="8"/>
  <c r="M1986" i="8"/>
  <c r="K1987" i="8"/>
  <c r="L1987" i="8"/>
  <c r="M1987" i="8"/>
  <c r="K1988" i="8"/>
  <c r="L1988" i="8"/>
  <c r="M1988" i="8"/>
  <c r="K1989" i="8"/>
  <c r="L1989" i="8"/>
  <c r="M1989" i="8"/>
  <c r="K1990" i="8"/>
  <c r="L1990" i="8"/>
  <c r="M1990" i="8"/>
  <c r="K1991" i="8"/>
  <c r="L1991" i="8"/>
  <c r="M1991" i="8"/>
  <c r="K1992" i="8"/>
  <c r="L1992" i="8"/>
  <c r="M1992" i="8"/>
  <c r="K1993" i="8"/>
  <c r="L1993" i="8"/>
  <c r="M1993" i="8"/>
  <c r="K1994" i="8"/>
  <c r="L1994" i="8"/>
  <c r="M1994" i="8"/>
  <c r="K1995" i="8"/>
  <c r="L1995" i="8"/>
  <c r="M1995" i="8"/>
  <c r="K1996" i="8"/>
  <c r="L1996" i="8"/>
  <c r="M1996" i="8"/>
  <c r="K1997" i="8"/>
  <c r="L1997" i="8"/>
  <c r="M1997" i="8"/>
  <c r="K1998" i="8"/>
  <c r="L1998" i="8"/>
  <c r="M1998" i="8"/>
  <c r="K1999" i="8"/>
  <c r="L1999" i="8"/>
  <c r="M1999" i="8"/>
  <c r="K2000" i="8"/>
  <c r="L2000" i="8"/>
  <c r="M2000" i="8"/>
  <c r="K2001" i="8"/>
  <c r="L2001" i="8"/>
  <c r="M2001" i="8"/>
  <c r="K2002" i="8"/>
  <c r="L2002" i="8"/>
  <c r="M2002" i="8"/>
  <c r="K2003" i="8"/>
  <c r="L2003" i="8"/>
  <c r="M2003" i="8"/>
  <c r="K2004" i="8"/>
  <c r="L2004" i="8"/>
  <c r="M2004" i="8"/>
  <c r="K2005" i="8"/>
  <c r="L2005" i="8"/>
  <c r="M2005" i="8"/>
  <c r="K2006" i="8"/>
  <c r="L2006" i="8"/>
  <c r="M2006" i="8"/>
  <c r="K2007" i="8"/>
  <c r="L2007" i="8"/>
  <c r="M2007" i="8"/>
  <c r="K2008" i="8"/>
  <c r="L2008" i="8"/>
  <c r="M2008" i="8"/>
  <c r="K2009" i="8"/>
  <c r="L2009" i="8"/>
  <c r="M2009" i="8"/>
  <c r="K2010" i="8"/>
  <c r="L2010" i="8"/>
  <c r="M2010" i="8"/>
  <c r="K2011" i="8"/>
  <c r="L2011" i="8"/>
  <c r="M2011" i="8"/>
  <c r="K2012" i="8"/>
  <c r="L2012" i="8"/>
  <c r="M2012" i="8"/>
  <c r="K2013" i="8"/>
  <c r="L2013" i="8"/>
  <c r="M2013" i="8"/>
  <c r="K2014" i="8"/>
  <c r="L2014" i="8"/>
  <c r="M2014" i="8"/>
  <c r="K2015" i="8"/>
  <c r="L2015" i="8"/>
  <c r="M2015" i="8"/>
  <c r="K2016" i="8"/>
  <c r="L2016" i="8"/>
  <c r="M2016" i="8"/>
  <c r="K2017" i="8"/>
  <c r="L2017" i="8"/>
  <c r="M2017" i="8"/>
  <c r="K2018" i="8"/>
  <c r="L2018" i="8"/>
  <c r="M2018" i="8"/>
  <c r="K2019" i="8"/>
  <c r="L2019" i="8"/>
  <c r="M2019" i="8"/>
  <c r="K2020" i="8"/>
  <c r="L2020" i="8"/>
  <c r="M2020" i="8"/>
  <c r="K2021" i="8"/>
  <c r="L2021" i="8"/>
  <c r="M2021" i="8"/>
  <c r="K2022" i="8"/>
  <c r="L2022" i="8"/>
  <c r="M2022" i="8"/>
  <c r="K2023" i="8"/>
  <c r="L2023" i="8"/>
  <c r="M2023" i="8"/>
  <c r="K2024" i="8"/>
  <c r="L2024" i="8"/>
  <c r="M2024" i="8"/>
  <c r="K2025" i="8"/>
  <c r="L2025" i="8"/>
  <c r="M2025" i="8"/>
  <c r="K2026" i="8"/>
  <c r="L2026" i="8"/>
  <c r="M2026" i="8"/>
  <c r="K2027" i="8"/>
  <c r="L2027" i="8"/>
  <c r="M2027" i="8"/>
  <c r="K2028" i="8"/>
  <c r="L2028" i="8"/>
  <c r="M2028" i="8"/>
  <c r="K2029" i="8"/>
  <c r="L2029" i="8"/>
  <c r="M2029" i="8"/>
  <c r="K2030" i="8"/>
  <c r="L2030" i="8"/>
  <c r="M2030" i="8"/>
  <c r="K2031" i="8"/>
  <c r="L2031" i="8"/>
  <c r="M2031" i="8"/>
  <c r="K2032" i="8"/>
  <c r="L2032" i="8"/>
  <c r="M2032" i="8"/>
  <c r="K2033" i="8"/>
  <c r="L2033" i="8"/>
  <c r="M2033" i="8"/>
  <c r="K2034" i="8"/>
  <c r="L2034" i="8"/>
  <c r="M2034" i="8"/>
  <c r="K2035" i="8"/>
  <c r="L2035" i="8"/>
  <c r="M2035" i="8"/>
  <c r="K2036" i="8"/>
  <c r="L2036" i="8"/>
  <c r="M2036" i="8"/>
  <c r="K2037" i="8"/>
  <c r="L2037" i="8"/>
  <c r="M2037" i="8"/>
  <c r="K2038" i="8"/>
  <c r="L2038" i="8"/>
  <c r="M2038" i="8"/>
  <c r="K2039" i="8"/>
  <c r="L2039" i="8"/>
  <c r="M2039" i="8"/>
  <c r="K2040" i="8"/>
  <c r="L2040" i="8"/>
  <c r="M2040" i="8"/>
  <c r="K2041" i="8"/>
  <c r="L2041" i="8"/>
  <c r="M2041" i="8"/>
  <c r="K2042" i="8"/>
  <c r="L2042" i="8"/>
  <c r="M2042" i="8"/>
  <c r="K2043" i="8"/>
  <c r="L2043" i="8"/>
  <c r="M2043" i="8"/>
  <c r="K2044" i="8"/>
  <c r="L2044" i="8"/>
  <c r="M2044" i="8"/>
  <c r="K2045" i="8"/>
  <c r="L2045" i="8"/>
  <c r="M2045" i="8"/>
  <c r="K2046" i="8"/>
  <c r="L2046" i="8"/>
  <c r="M2046" i="8"/>
  <c r="K2047" i="8"/>
  <c r="L2047" i="8"/>
  <c r="M2047" i="8"/>
  <c r="K2048" i="8"/>
  <c r="L2048" i="8"/>
  <c r="M2048" i="8"/>
  <c r="K2049" i="8"/>
  <c r="L2049" i="8"/>
  <c r="M2049" i="8"/>
  <c r="K2050" i="8"/>
  <c r="L2050" i="8"/>
  <c r="M2050" i="8"/>
  <c r="K2051" i="8"/>
  <c r="L2051" i="8"/>
  <c r="M2051" i="8"/>
  <c r="K2052" i="8"/>
  <c r="L2052" i="8"/>
  <c r="M2052" i="8"/>
  <c r="K2053" i="8"/>
  <c r="L2053" i="8"/>
  <c r="M2053" i="8"/>
  <c r="K2054" i="8"/>
  <c r="L2054" i="8"/>
  <c r="M2054" i="8"/>
  <c r="K2055" i="8"/>
  <c r="L2055" i="8"/>
  <c r="M2055" i="8"/>
  <c r="K2056" i="8"/>
  <c r="L2056" i="8"/>
  <c r="M2056" i="8"/>
  <c r="K2057" i="8"/>
  <c r="L2057" i="8"/>
  <c r="M2057" i="8"/>
  <c r="K2058" i="8"/>
  <c r="L2058" i="8"/>
  <c r="M2058" i="8"/>
  <c r="K2059" i="8"/>
  <c r="L2059" i="8"/>
  <c r="M2059" i="8"/>
  <c r="K2060" i="8"/>
  <c r="L2060" i="8"/>
  <c r="M2060" i="8"/>
  <c r="K2061" i="8"/>
  <c r="L2061" i="8"/>
  <c r="M2061" i="8"/>
  <c r="K2062" i="8"/>
  <c r="L2062" i="8"/>
  <c r="M2062" i="8"/>
  <c r="K2063" i="8"/>
  <c r="L2063" i="8"/>
  <c r="M2063" i="8"/>
  <c r="K2064" i="8"/>
  <c r="L2064" i="8"/>
  <c r="M2064" i="8"/>
  <c r="K2065" i="8"/>
  <c r="L2065" i="8"/>
  <c r="M2065" i="8"/>
  <c r="K2066" i="8"/>
  <c r="L2066" i="8"/>
  <c r="M2066" i="8"/>
  <c r="K2067" i="8"/>
  <c r="L2067" i="8"/>
  <c r="M2067" i="8"/>
  <c r="K2068" i="8"/>
  <c r="L2068" i="8"/>
  <c r="M2068" i="8"/>
  <c r="K2069" i="8"/>
  <c r="L2069" i="8"/>
  <c r="M2069" i="8"/>
  <c r="K2070" i="8"/>
  <c r="L2070" i="8"/>
  <c r="M2070" i="8"/>
  <c r="K2071" i="8"/>
  <c r="L2071" i="8"/>
  <c r="M2071" i="8"/>
  <c r="K2072" i="8"/>
  <c r="L2072" i="8"/>
  <c r="M2072" i="8"/>
  <c r="K2073" i="8"/>
  <c r="L2073" i="8"/>
  <c r="M2073" i="8"/>
  <c r="K2074" i="8"/>
  <c r="L2074" i="8"/>
  <c r="M2074" i="8"/>
  <c r="K2075" i="8"/>
  <c r="L2075" i="8"/>
  <c r="M2075" i="8"/>
  <c r="K2076" i="8"/>
  <c r="L2076" i="8"/>
  <c r="M2076" i="8"/>
  <c r="K2077" i="8"/>
  <c r="L2077" i="8"/>
  <c r="M2077" i="8"/>
  <c r="K2078" i="8"/>
  <c r="L2078" i="8"/>
  <c r="M2078" i="8"/>
  <c r="K2079" i="8"/>
  <c r="L2079" i="8"/>
  <c r="M2079" i="8"/>
  <c r="K2080" i="8"/>
  <c r="L2080" i="8"/>
  <c r="M2080" i="8"/>
  <c r="K2081" i="8"/>
  <c r="L2081" i="8"/>
  <c r="M2081" i="8"/>
  <c r="K2082" i="8"/>
  <c r="L2082" i="8"/>
  <c r="M2082" i="8"/>
  <c r="K2083" i="8"/>
  <c r="L2083" i="8"/>
  <c r="M2083" i="8"/>
  <c r="K2084" i="8"/>
  <c r="L2084" i="8"/>
  <c r="M2084" i="8"/>
  <c r="K2085" i="8"/>
  <c r="L2085" i="8"/>
  <c r="M2085" i="8"/>
  <c r="K2086" i="8"/>
  <c r="L2086" i="8"/>
  <c r="M2086" i="8"/>
  <c r="K2087" i="8"/>
  <c r="L2087" i="8"/>
  <c r="M2087" i="8"/>
  <c r="K2088" i="8"/>
  <c r="L2088" i="8"/>
  <c r="M2088" i="8"/>
  <c r="K2089" i="8"/>
  <c r="L2089" i="8"/>
  <c r="M2089" i="8"/>
  <c r="K2090" i="8"/>
  <c r="L2090" i="8"/>
  <c r="M2090" i="8"/>
  <c r="K2091" i="8"/>
  <c r="L2091" i="8"/>
  <c r="M2091" i="8"/>
  <c r="K2092" i="8"/>
  <c r="L2092" i="8"/>
  <c r="M2092" i="8"/>
  <c r="K2093" i="8"/>
  <c r="L2093" i="8"/>
  <c r="M2093" i="8"/>
  <c r="K2094" i="8"/>
  <c r="L2094" i="8"/>
  <c r="M2094" i="8"/>
  <c r="K2095" i="8"/>
  <c r="L2095" i="8"/>
  <c r="M2095" i="8"/>
  <c r="K2096" i="8"/>
  <c r="L2096" i="8"/>
  <c r="M2096" i="8"/>
  <c r="K2097" i="8"/>
  <c r="L2097" i="8"/>
  <c r="M2097" i="8"/>
  <c r="K2098" i="8"/>
  <c r="L2098" i="8"/>
  <c r="M2098" i="8"/>
  <c r="K2099" i="8"/>
  <c r="L2099" i="8"/>
  <c r="M2099" i="8"/>
  <c r="K2100" i="8"/>
  <c r="L2100" i="8"/>
  <c r="M2100" i="8"/>
  <c r="K2101" i="8"/>
  <c r="L2101" i="8"/>
  <c r="M2101" i="8"/>
  <c r="K2102" i="8"/>
  <c r="L2102" i="8"/>
  <c r="M2102" i="8"/>
  <c r="K2103" i="8"/>
  <c r="L2103" i="8"/>
  <c r="M2103" i="8"/>
  <c r="K2104" i="8"/>
  <c r="L2104" i="8"/>
  <c r="M2104" i="8"/>
  <c r="K2105" i="8"/>
  <c r="L2105" i="8"/>
  <c r="M2105" i="8"/>
  <c r="K2106" i="8"/>
  <c r="L2106" i="8"/>
  <c r="M2106" i="8"/>
  <c r="K2107" i="8"/>
  <c r="L2107" i="8"/>
  <c r="M2107" i="8"/>
  <c r="K2108" i="8"/>
  <c r="L2108" i="8"/>
  <c r="M2108" i="8"/>
  <c r="K2109" i="8"/>
  <c r="L2109" i="8"/>
  <c r="M2109" i="8"/>
  <c r="K2110" i="8"/>
  <c r="L2110" i="8"/>
  <c r="M2110" i="8"/>
  <c r="K2111" i="8"/>
  <c r="L2111" i="8"/>
  <c r="M2111" i="8"/>
  <c r="K2112" i="8"/>
  <c r="L2112" i="8"/>
  <c r="M2112" i="8"/>
  <c r="K2113" i="8"/>
  <c r="L2113" i="8"/>
  <c r="M2113" i="8"/>
  <c r="K2114" i="8"/>
  <c r="L2114" i="8"/>
  <c r="M2114" i="8"/>
  <c r="K2115" i="8"/>
  <c r="L2115" i="8"/>
  <c r="M2115" i="8"/>
  <c r="K2116" i="8"/>
  <c r="L2116" i="8"/>
  <c r="M2116" i="8"/>
  <c r="K2117" i="8"/>
  <c r="L2117" i="8"/>
  <c r="M2117" i="8"/>
  <c r="K2118" i="8"/>
  <c r="L2118" i="8"/>
  <c r="M2118" i="8"/>
  <c r="K2119" i="8"/>
  <c r="L2119" i="8"/>
  <c r="M2119" i="8"/>
  <c r="K2120" i="8"/>
  <c r="L2120" i="8"/>
  <c r="M2120" i="8"/>
  <c r="K2121" i="8"/>
  <c r="L2121" i="8"/>
  <c r="M2121" i="8"/>
  <c r="K2122" i="8"/>
  <c r="L2122" i="8"/>
  <c r="M2122" i="8"/>
  <c r="K2123" i="8"/>
  <c r="L2123" i="8"/>
  <c r="M2123" i="8"/>
  <c r="K2124" i="8"/>
  <c r="L2124" i="8"/>
  <c r="M2124" i="8"/>
  <c r="K2125" i="8"/>
  <c r="L2125" i="8"/>
  <c r="M2125" i="8"/>
  <c r="K2126" i="8"/>
  <c r="L2126" i="8"/>
  <c r="M2126" i="8"/>
  <c r="K2127" i="8"/>
  <c r="L2127" i="8"/>
  <c r="M2127" i="8"/>
  <c r="K2128" i="8"/>
  <c r="L2128" i="8"/>
  <c r="M2128" i="8"/>
  <c r="K2129" i="8"/>
  <c r="L2129" i="8"/>
  <c r="M2129" i="8"/>
  <c r="K2130" i="8"/>
  <c r="L2130" i="8"/>
  <c r="M2130" i="8"/>
  <c r="K2131" i="8"/>
  <c r="L2131" i="8"/>
  <c r="M2131" i="8"/>
  <c r="K2132" i="8"/>
  <c r="L2132" i="8"/>
  <c r="M2132" i="8"/>
  <c r="K2133" i="8"/>
  <c r="L2133" i="8"/>
  <c r="M2133" i="8"/>
  <c r="K2134" i="8"/>
  <c r="L2134" i="8"/>
  <c r="M2134" i="8"/>
  <c r="K2135" i="8"/>
  <c r="L2135" i="8"/>
  <c r="M2135" i="8"/>
  <c r="K2136" i="8"/>
  <c r="L2136" i="8"/>
  <c r="M2136" i="8"/>
  <c r="K2137" i="8"/>
  <c r="L2137" i="8"/>
  <c r="M2137" i="8"/>
  <c r="K2138" i="8"/>
  <c r="L2138" i="8"/>
  <c r="M2138" i="8"/>
  <c r="K2139" i="8"/>
  <c r="L2139" i="8"/>
  <c r="M2139" i="8"/>
  <c r="K2140" i="8"/>
  <c r="L2140" i="8"/>
  <c r="M2140" i="8"/>
  <c r="K2141" i="8"/>
  <c r="L2141" i="8"/>
  <c r="M2141" i="8"/>
  <c r="K2142" i="8"/>
  <c r="L2142" i="8"/>
  <c r="M2142" i="8"/>
  <c r="K2143" i="8"/>
  <c r="L2143" i="8"/>
  <c r="M2143" i="8"/>
  <c r="K2144" i="8"/>
  <c r="L2144" i="8"/>
  <c r="M2144" i="8"/>
  <c r="K2145" i="8"/>
  <c r="L2145" i="8"/>
  <c r="M2145" i="8"/>
  <c r="K2146" i="8"/>
  <c r="L2146" i="8"/>
  <c r="M2146" i="8"/>
  <c r="K2147" i="8"/>
  <c r="L2147" i="8"/>
  <c r="M2147" i="8"/>
  <c r="K2148" i="8"/>
  <c r="L2148" i="8"/>
  <c r="M2148" i="8"/>
  <c r="K2149" i="8"/>
  <c r="L2149" i="8"/>
  <c r="M2149" i="8"/>
  <c r="K2150" i="8"/>
  <c r="L2150" i="8"/>
  <c r="M2150" i="8"/>
  <c r="K2151" i="8"/>
  <c r="L2151" i="8"/>
  <c r="M2151" i="8"/>
  <c r="K2152" i="8"/>
  <c r="L2152" i="8"/>
  <c r="M2152" i="8"/>
  <c r="K2153" i="8"/>
  <c r="L2153" i="8"/>
  <c r="M2153" i="8"/>
  <c r="K2154" i="8"/>
  <c r="L2154" i="8"/>
  <c r="M2154" i="8"/>
  <c r="K2155" i="8"/>
  <c r="L2155" i="8"/>
  <c r="M2155" i="8"/>
  <c r="K2156" i="8"/>
  <c r="L2156" i="8"/>
  <c r="M2156" i="8"/>
  <c r="K2157" i="8"/>
  <c r="L2157" i="8"/>
  <c r="M2157" i="8"/>
  <c r="K2158" i="8"/>
  <c r="L2158" i="8"/>
  <c r="M2158" i="8"/>
  <c r="K2159" i="8"/>
  <c r="L2159" i="8"/>
  <c r="M2159" i="8"/>
  <c r="K2160" i="8"/>
  <c r="L2160" i="8"/>
  <c r="M2160" i="8"/>
  <c r="K2161" i="8"/>
  <c r="L2161" i="8"/>
  <c r="M2161" i="8"/>
  <c r="K2162" i="8"/>
  <c r="L2162" i="8"/>
  <c r="M2162" i="8"/>
  <c r="K2163" i="8"/>
  <c r="L2163" i="8"/>
  <c r="M2163" i="8"/>
  <c r="K2164" i="8"/>
  <c r="L2164" i="8"/>
  <c r="M2164" i="8"/>
  <c r="K2165" i="8"/>
  <c r="L2165" i="8"/>
  <c r="M2165" i="8"/>
  <c r="K2166" i="8"/>
  <c r="L2166" i="8"/>
  <c r="M2166" i="8"/>
  <c r="K2167" i="8"/>
  <c r="L2167" i="8"/>
  <c r="M2167" i="8"/>
  <c r="K2168" i="8"/>
  <c r="L2168" i="8"/>
  <c r="M2168" i="8"/>
  <c r="K2169" i="8"/>
  <c r="L2169" i="8"/>
  <c r="M2169" i="8"/>
  <c r="K2170" i="8"/>
  <c r="L2170" i="8"/>
  <c r="M2170" i="8"/>
  <c r="K2171" i="8"/>
  <c r="L2171" i="8"/>
  <c r="M2171" i="8"/>
  <c r="K2172" i="8"/>
  <c r="L2172" i="8"/>
  <c r="M2172" i="8"/>
  <c r="K2173" i="8"/>
  <c r="L2173" i="8"/>
  <c r="M2173" i="8"/>
  <c r="K2174" i="8"/>
  <c r="L2174" i="8"/>
  <c r="M2174" i="8"/>
  <c r="K2175" i="8"/>
  <c r="L2175" i="8"/>
  <c r="M2175" i="8"/>
  <c r="K2176" i="8"/>
  <c r="L2176" i="8"/>
  <c r="M2176" i="8"/>
  <c r="K2177" i="8"/>
  <c r="L2177" i="8"/>
  <c r="M2177" i="8"/>
  <c r="K2178" i="8"/>
  <c r="L2178" i="8"/>
  <c r="M2178" i="8"/>
  <c r="K2179" i="8"/>
  <c r="L2179" i="8"/>
  <c r="M2179" i="8"/>
  <c r="K2180" i="8"/>
  <c r="L2180" i="8"/>
  <c r="M2180" i="8"/>
  <c r="K2181" i="8"/>
  <c r="L2181" i="8"/>
  <c r="M2181" i="8"/>
  <c r="K2182" i="8"/>
  <c r="L2182" i="8"/>
  <c r="M2182" i="8"/>
  <c r="K2183" i="8"/>
  <c r="L2183" i="8"/>
  <c r="M2183" i="8"/>
  <c r="K2184" i="8"/>
  <c r="L2184" i="8"/>
  <c r="M2184" i="8"/>
  <c r="K2185" i="8"/>
  <c r="L2185" i="8"/>
  <c r="M2185" i="8"/>
  <c r="K2186" i="8"/>
  <c r="L2186" i="8"/>
  <c r="M2186" i="8"/>
  <c r="K2187" i="8"/>
  <c r="L2187" i="8"/>
  <c r="M2187" i="8"/>
  <c r="K2188" i="8"/>
  <c r="L2188" i="8"/>
  <c r="M2188" i="8"/>
  <c r="K2189" i="8"/>
  <c r="L2189" i="8"/>
  <c r="M2189" i="8"/>
  <c r="K2190" i="8"/>
  <c r="L2190" i="8"/>
  <c r="M2190" i="8"/>
  <c r="K2191" i="8"/>
  <c r="L2191" i="8"/>
  <c r="M2191" i="8"/>
  <c r="K2192" i="8"/>
  <c r="L2192" i="8"/>
  <c r="M2192" i="8"/>
  <c r="K2193" i="8"/>
  <c r="L2193" i="8"/>
  <c r="M2193" i="8"/>
  <c r="K2194" i="8"/>
  <c r="L2194" i="8"/>
  <c r="M2194" i="8"/>
  <c r="K2195" i="8"/>
  <c r="L2195" i="8"/>
  <c r="M2195" i="8"/>
  <c r="K2196" i="8"/>
  <c r="L2196" i="8"/>
  <c r="M2196" i="8"/>
  <c r="K2197" i="8"/>
  <c r="L2197" i="8"/>
  <c r="M2197" i="8"/>
  <c r="K2198" i="8"/>
  <c r="L2198" i="8"/>
  <c r="M2198" i="8"/>
  <c r="K2199" i="8"/>
  <c r="L2199" i="8"/>
  <c r="M2199" i="8"/>
  <c r="K2200" i="8"/>
  <c r="L2200" i="8"/>
  <c r="M2200" i="8"/>
  <c r="K2201" i="8"/>
  <c r="L2201" i="8"/>
  <c r="M2201" i="8"/>
  <c r="K2202" i="8"/>
  <c r="L2202" i="8"/>
  <c r="M2202" i="8"/>
  <c r="K2203" i="8"/>
  <c r="L2203" i="8"/>
  <c r="M2203" i="8"/>
  <c r="K2204" i="8"/>
  <c r="L2204" i="8"/>
  <c r="M2204" i="8"/>
  <c r="K2205" i="8"/>
  <c r="L2205" i="8"/>
  <c r="M2205" i="8"/>
  <c r="K2206" i="8"/>
  <c r="L2206" i="8"/>
  <c r="M2206" i="8"/>
  <c r="K2207" i="8"/>
  <c r="L2207" i="8"/>
  <c r="M2207" i="8"/>
  <c r="K2208" i="8"/>
  <c r="L2208" i="8"/>
  <c r="M2208" i="8"/>
  <c r="K2209" i="8"/>
  <c r="L2209" i="8"/>
  <c r="M2209" i="8"/>
  <c r="K2210" i="8"/>
  <c r="L2210" i="8"/>
  <c r="M2210" i="8"/>
  <c r="K2211" i="8"/>
  <c r="L2211" i="8"/>
  <c r="M2211" i="8"/>
  <c r="K2212" i="8"/>
  <c r="L2212" i="8"/>
  <c r="M2212" i="8"/>
  <c r="K2213" i="8"/>
  <c r="L2213" i="8"/>
  <c r="M2213" i="8"/>
  <c r="K2214" i="8"/>
  <c r="L2214" i="8"/>
  <c r="M2214" i="8"/>
  <c r="K2215" i="8"/>
  <c r="L2215" i="8"/>
  <c r="M2215" i="8"/>
  <c r="K2216" i="8"/>
  <c r="L2216" i="8"/>
  <c r="M2216" i="8"/>
  <c r="K2217" i="8"/>
  <c r="L2217" i="8"/>
  <c r="M2217" i="8"/>
  <c r="K2218" i="8"/>
  <c r="L2218" i="8"/>
  <c r="M2218" i="8"/>
  <c r="K2219" i="8"/>
  <c r="L2219" i="8"/>
  <c r="M2219" i="8"/>
  <c r="K2220" i="8"/>
  <c r="L2220" i="8"/>
  <c r="M2220" i="8"/>
  <c r="K2221" i="8"/>
  <c r="L2221" i="8"/>
  <c r="M2221" i="8"/>
  <c r="K2222" i="8"/>
  <c r="L2222" i="8"/>
  <c r="M2222" i="8"/>
  <c r="K2223" i="8"/>
  <c r="L2223" i="8"/>
  <c r="M2223" i="8"/>
  <c r="K2224" i="8"/>
  <c r="L2224" i="8"/>
  <c r="M2224" i="8"/>
  <c r="K2225" i="8"/>
  <c r="L2225" i="8"/>
  <c r="M2225" i="8"/>
  <c r="K2226" i="8"/>
  <c r="L2226" i="8"/>
  <c r="M2226" i="8"/>
  <c r="K2227" i="8"/>
  <c r="L2227" i="8"/>
  <c r="M2227" i="8"/>
  <c r="K2228" i="8"/>
  <c r="L2228" i="8"/>
  <c r="M2228" i="8"/>
  <c r="K2229" i="8"/>
  <c r="L2229" i="8"/>
  <c r="M2229" i="8"/>
  <c r="K2230" i="8"/>
  <c r="L2230" i="8"/>
  <c r="M2230" i="8"/>
  <c r="K2231" i="8"/>
  <c r="L2231" i="8"/>
  <c r="M2231" i="8"/>
  <c r="K2232" i="8"/>
  <c r="L2232" i="8"/>
  <c r="M2232" i="8"/>
  <c r="K2233" i="8"/>
  <c r="L2233" i="8"/>
  <c r="M2233" i="8"/>
  <c r="K2234" i="8"/>
  <c r="L2234" i="8"/>
  <c r="M2234" i="8"/>
  <c r="K2235" i="8"/>
  <c r="L2235" i="8"/>
  <c r="M2235" i="8"/>
  <c r="K2236" i="8"/>
  <c r="L2236" i="8"/>
  <c r="M2236" i="8"/>
  <c r="K2237" i="8"/>
  <c r="L2237" i="8"/>
  <c r="M2237" i="8"/>
  <c r="K2238" i="8"/>
  <c r="L2238" i="8"/>
  <c r="M2238" i="8"/>
  <c r="K2239" i="8"/>
  <c r="L2239" i="8"/>
  <c r="M2239" i="8"/>
  <c r="K2240" i="8"/>
  <c r="L2240" i="8"/>
  <c r="M2240" i="8"/>
  <c r="K2241" i="8"/>
  <c r="L2241" i="8"/>
  <c r="M2241" i="8"/>
  <c r="K2242" i="8"/>
  <c r="L2242" i="8"/>
  <c r="M2242" i="8"/>
  <c r="K2243" i="8"/>
  <c r="L2243" i="8"/>
  <c r="M2243" i="8"/>
  <c r="K2244" i="8"/>
  <c r="L2244" i="8"/>
  <c r="M2244" i="8"/>
  <c r="K2245" i="8"/>
  <c r="L2245" i="8"/>
  <c r="M2245" i="8"/>
  <c r="K2246" i="8"/>
  <c r="L2246" i="8"/>
  <c r="M2246" i="8"/>
  <c r="K2247" i="8"/>
  <c r="L2247" i="8"/>
  <c r="M2247" i="8"/>
  <c r="K2248" i="8"/>
  <c r="L2248" i="8"/>
  <c r="M2248" i="8"/>
  <c r="K2249" i="8"/>
  <c r="L2249" i="8"/>
  <c r="M2249" i="8"/>
  <c r="K2250" i="8"/>
  <c r="L2250" i="8"/>
  <c r="M2250" i="8"/>
  <c r="K2251" i="8"/>
  <c r="L2251" i="8"/>
  <c r="M2251" i="8"/>
  <c r="K2252" i="8"/>
  <c r="L2252" i="8"/>
  <c r="M2252" i="8"/>
  <c r="K2253" i="8"/>
  <c r="L2253" i="8"/>
  <c r="M2253" i="8"/>
  <c r="K2254" i="8"/>
  <c r="L2254" i="8"/>
  <c r="M2254" i="8"/>
  <c r="K2255" i="8"/>
  <c r="L2255" i="8"/>
  <c r="M2255" i="8"/>
  <c r="K2256" i="8"/>
  <c r="L2256" i="8"/>
  <c r="M2256" i="8"/>
  <c r="K2257" i="8"/>
  <c r="L2257" i="8"/>
  <c r="M2257" i="8"/>
  <c r="K2258" i="8"/>
  <c r="L2258" i="8"/>
  <c r="M2258" i="8"/>
  <c r="K2259" i="8"/>
  <c r="L2259" i="8"/>
  <c r="M2259" i="8"/>
  <c r="K2260" i="8"/>
  <c r="L2260" i="8"/>
  <c r="M2260" i="8"/>
  <c r="K2261" i="8"/>
  <c r="L2261" i="8"/>
  <c r="M2261" i="8"/>
  <c r="K2262" i="8"/>
  <c r="L2262" i="8"/>
  <c r="M2262" i="8"/>
  <c r="K2263" i="8"/>
  <c r="L2263" i="8"/>
  <c r="M2263" i="8"/>
  <c r="K2264" i="8"/>
  <c r="L2264" i="8"/>
  <c r="M2264" i="8"/>
  <c r="K2265" i="8"/>
  <c r="L2265" i="8"/>
  <c r="M2265" i="8"/>
  <c r="K2266" i="8"/>
  <c r="L2266" i="8"/>
  <c r="M2266" i="8"/>
  <c r="K2267" i="8"/>
  <c r="L2267" i="8"/>
  <c r="M2267" i="8"/>
  <c r="K2268" i="8"/>
  <c r="L2268" i="8"/>
  <c r="M2268" i="8"/>
  <c r="K2269" i="8"/>
  <c r="L2269" i="8"/>
  <c r="M2269" i="8"/>
  <c r="K2270" i="8"/>
  <c r="L2270" i="8"/>
  <c r="M2270" i="8"/>
  <c r="K2271" i="8"/>
  <c r="L2271" i="8"/>
  <c r="M2271" i="8"/>
  <c r="K2272" i="8"/>
  <c r="L2272" i="8"/>
  <c r="M2272" i="8"/>
  <c r="K2273" i="8"/>
  <c r="L2273" i="8"/>
  <c r="M2273" i="8"/>
  <c r="K2274" i="8"/>
  <c r="L2274" i="8"/>
  <c r="M2274" i="8"/>
  <c r="K2275" i="8"/>
  <c r="L2275" i="8"/>
  <c r="M2275" i="8"/>
  <c r="K2276" i="8"/>
  <c r="L2276" i="8"/>
  <c r="M2276" i="8"/>
  <c r="K2277" i="8"/>
  <c r="L2277" i="8"/>
  <c r="M2277" i="8"/>
  <c r="K2278" i="8"/>
  <c r="L2278" i="8"/>
  <c r="M2278" i="8"/>
  <c r="K2279" i="8"/>
  <c r="L2279" i="8"/>
  <c r="M2279" i="8"/>
  <c r="K2280" i="8"/>
  <c r="L2280" i="8"/>
  <c r="M2280" i="8"/>
  <c r="K2281" i="8"/>
  <c r="L2281" i="8"/>
  <c r="M2281" i="8"/>
  <c r="K2282" i="8"/>
  <c r="L2282" i="8"/>
  <c r="M2282" i="8"/>
  <c r="K2283" i="8"/>
  <c r="L2283" i="8"/>
  <c r="M2283" i="8"/>
  <c r="K2284" i="8"/>
  <c r="L2284" i="8"/>
  <c r="M2284" i="8"/>
  <c r="K2285" i="8"/>
  <c r="L2285" i="8"/>
  <c r="M2285" i="8"/>
  <c r="K2286" i="8"/>
  <c r="L2286" i="8"/>
  <c r="M2286" i="8"/>
  <c r="K2287" i="8"/>
  <c r="L2287" i="8"/>
  <c r="M2287" i="8"/>
  <c r="K2288" i="8"/>
  <c r="L2288" i="8"/>
  <c r="M2288" i="8"/>
  <c r="K2289" i="8"/>
  <c r="L2289" i="8"/>
  <c r="M2289" i="8"/>
  <c r="K2290" i="8"/>
  <c r="L2290" i="8"/>
  <c r="M2290" i="8"/>
  <c r="K2291" i="8"/>
  <c r="L2291" i="8"/>
  <c r="M2291" i="8"/>
  <c r="K2292" i="8"/>
  <c r="L2292" i="8"/>
  <c r="M2292" i="8"/>
  <c r="K2293" i="8"/>
  <c r="L2293" i="8"/>
  <c r="M2293" i="8"/>
  <c r="K2294" i="8"/>
  <c r="L2294" i="8"/>
  <c r="M2294" i="8"/>
  <c r="K2295" i="8"/>
  <c r="L2295" i="8"/>
  <c r="M2295" i="8"/>
  <c r="K2296" i="8"/>
  <c r="L2296" i="8"/>
  <c r="M2296" i="8"/>
  <c r="K2297" i="8"/>
  <c r="L2297" i="8"/>
  <c r="M2297" i="8"/>
  <c r="K2298" i="8"/>
  <c r="L2298" i="8"/>
  <c r="M2298" i="8"/>
  <c r="K2299" i="8"/>
  <c r="L2299" i="8"/>
  <c r="M2299" i="8"/>
  <c r="K2300" i="8"/>
  <c r="L2300" i="8"/>
  <c r="M2300" i="8"/>
  <c r="K2301" i="8"/>
  <c r="L2301" i="8"/>
  <c r="M2301" i="8"/>
  <c r="K2302" i="8"/>
  <c r="L2302" i="8"/>
  <c r="M2302" i="8"/>
  <c r="K2303" i="8"/>
  <c r="L2303" i="8"/>
  <c r="M2303" i="8"/>
  <c r="K2304" i="8"/>
  <c r="L2304" i="8"/>
  <c r="M2304" i="8"/>
  <c r="K2305" i="8"/>
  <c r="L2305" i="8"/>
  <c r="M2305" i="8"/>
  <c r="K2306" i="8"/>
  <c r="L2306" i="8"/>
  <c r="M2306" i="8"/>
  <c r="K2307" i="8"/>
  <c r="L2307" i="8"/>
  <c r="M2307" i="8"/>
  <c r="K2308" i="8"/>
  <c r="L2308" i="8"/>
  <c r="M2308" i="8"/>
  <c r="K2309" i="8"/>
  <c r="L2309" i="8"/>
  <c r="M2309" i="8"/>
  <c r="K2310" i="8"/>
  <c r="L2310" i="8"/>
  <c r="M2310" i="8"/>
  <c r="K2311" i="8"/>
  <c r="L2311" i="8"/>
  <c r="M2311" i="8"/>
  <c r="K2312" i="8"/>
  <c r="L2312" i="8"/>
  <c r="M2312" i="8"/>
  <c r="K2313" i="8"/>
  <c r="L2313" i="8"/>
  <c r="M2313" i="8"/>
  <c r="K2314" i="8"/>
  <c r="L2314" i="8"/>
  <c r="M2314" i="8"/>
  <c r="K2315" i="8"/>
  <c r="L2315" i="8"/>
  <c r="M2315" i="8"/>
  <c r="K2316" i="8"/>
  <c r="L2316" i="8"/>
  <c r="M2316" i="8"/>
  <c r="K2317" i="8"/>
  <c r="L2317" i="8"/>
  <c r="M2317" i="8"/>
  <c r="K2318" i="8"/>
  <c r="L2318" i="8"/>
  <c r="M2318" i="8"/>
  <c r="K2319" i="8"/>
  <c r="L2319" i="8"/>
  <c r="M2319" i="8"/>
  <c r="K2320" i="8"/>
  <c r="L2320" i="8"/>
  <c r="M2320" i="8"/>
  <c r="K2321" i="8"/>
  <c r="L2321" i="8"/>
  <c r="M2321" i="8"/>
  <c r="K2322" i="8"/>
  <c r="L2322" i="8"/>
  <c r="M2322" i="8"/>
  <c r="K2323" i="8"/>
  <c r="L2323" i="8"/>
  <c r="M2323" i="8"/>
  <c r="K2324" i="8"/>
  <c r="L2324" i="8"/>
  <c r="M2324" i="8"/>
  <c r="K2325" i="8"/>
  <c r="L2325" i="8"/>
  <c r="M2325" i="8"/>
  <c r="K2326" i="8"/>
  <c r="L2326" i="8"/>
  <c r="M2326" i="8"/>
  <c r="K2327" i="8"/>
  <c r="L2327" i="8"/>
  <c r="M2327" i="8"/>
  <c r="K2328" i="8"/>
  <c r="L2328" i="8"/>
  <c r="M2328" i="8"/>
  <c r="K2329" i="8"/>
  <c r="L2329" i="8"/>
  <c r="M2329" i="8"/>
  <c r="K2330" i="8"/>
  <c r="L2330" i="8"/>
  <c r="M2330" i="8"/>
  <c r="K2331" i="8"/>
  <c r="L2331" i="8"/>
  <c r="M2331" i="8"/>
  <c r="K2332" i="8"/>
  <c r="L2332" i="8"/>
  <c r="M2332" i="8"/>
  <c r="K2333" i="8"/>
  <c r="L2333" i="8"/>
  <c r="M2333" i="8"/>
  <c r="K2334" i="8"/>
  <c r="L2334" i="8"/>
  <c r="M2334" i="8"/>
  <c r="K2335" i="8"/>
  <c r="L2335" i="8"/>
  <c r="M2335" i="8"/>
  <c r="K2336" i="8"/>
  <c r="L2336" i="8"/>
  <c r="M2336" i="8"/>
  <c r="K2337" i="8"/>
  <c r="L2337" i="8"/>
  <c r="M2337" i="8"/>
  <c r="K2338" i="8"/>
  <c r="L2338" i="8"/>
  <c r="M2338" i="8"/>
  <c r="K2339" i="8"/>
  <c r="L2339" i="8"/>
  <c r="M2339" i="8"/>
  <c r="K2340" i="8"/>
  <c r="L2340" i="8"/>
  <c r="M2340" i="8"/>
  <c r="K2341" i="8"/>
  <c r="L2341" i="8"/>
  <c r="M2341" i="8"/>
  <c r="K2342" i="8"/>
  <c r="L2342" i="8"/>
  <c r="M2342" i="8"/>
  <c r="K2343" i="8"/>
  <c r="L2343" i="8"/>
  <c r="M2343" i="8"/>
  <c r="K2344" i="8"/>
  <c r="L2344" i="8"/>
  <c r="M2344" i="8"/>
  <c r="K2345" i="8"/>
  <c r="L2345" i="8"/>
  <c r="M2345" i="8"/>
  <c r="K2346" i="8"/>
  <c r="L2346" i="8"/>
  <c r="M2346" i="8"/>
  <c r="K2347" i="8"/>
  <c r="L2347" i="8"/>
  <c r="M2347" i="8"/>
  <c r="K2348" i="8"/>
  <c r="L2348" i="8"/>
  <c r="M2348" i="8"/>
  <c r="K2349" i="8"/>
  <c r="L2349" i="8"/>
  <c r="M2349" i="8"/>
  <c r="K2350" i="8"/>
  <c r="L2350" i="8"/>
  <c r="M2350" i="8"/>
  <c r="K2351" i="8"/>
  <c r="L2351" i="8"/>
  <c r="M2351" i="8"/>
  <c r="K2352" i="8"/>
  <c r="L2352" i="8"/>
  <c r="M2352" i="8"/>
  <c r="K2353" i="8"/>
  <c r="L2353" i="8"/>
  <c r="M2353" i="8"/>
  <c r="K2354" i="8"/>
  <c r="L2354" i="8"/>
  <c r="M2354" i="8"/>
  <c r="K2355" i="8"/>
  <c r="L2355" i="8"/>
  <c r="M2355" i="8"/>
  <c r="K2356" i="8"/>
  <c r="L2356" i="8"/>
  <c r="M2356" i="8"/>
  <c r="K2357" i="8"/>
  <c r="L2357" i="8"/>
  <c r="M2357" i="8"/>
  <c r="K2358" i="8"/>
  <c r="L2358" i="8"/>
  <c r="M2358" i="8"/>
  <c r="K2359" i="8"/>
  <c r="L2359" i="8"/>
  <c r="M2359" i="8"/>
  <c r="K2360" i="8"/>
  <c r="L2360" i="8"/>
  <c r="M2360" i="8"/>
  <c r="K2361" i="8"/>
  <c r="L2361" i="8"/>
  <c r="M2361" i="8"/>
  <c r="K2362" i="8"/>
  <c r="L2362" i="8"/>
  <c r="M2362" i="8"/>
  <c r="K2363" i="8"/>
  <c r="L2363" i="8"/>
  <c r="M2363" i="8"/>
  <c r="K2364" i="8"/>
  <c r="L2364" i="8"/>
  <c r="M2364" i="8"/>
  <c r="K2365" i="8"/>
  <c r="L2365" i="8"/>
  <c r="M2365" i="8"/>
  <c r="K2366" i="8"/>
  <c r="L2366" i="8"/>
  <c r="M2366" i="8"/>
  <c r="K2367" i="8"/>
  <c r="L2367" i="8"/>
  <c r="M2367" i="8"/>
  <c r="K2368" i="8"/>
  <c r="L2368" i="8"/>
  <c r="M2368" i="8"/>
  <c r="K2369" i="8"/>
  <c r="L2369" i="8"/>
  <c r="M2369" i="8"/>
  <c r="K2370" i="8"/>
  <c r="L2370" i="8"/>
  <c r="M2370" i="8"/>
  <c r="K2371" i="8"/>
  <c r="L2371" i="8"/>
  <c r="M2371" i="8"/>
  <c r="K2372" i="8"/>
  <c r="L2372" i="8"/>
  <c r="M2372" i="8"/>
  <c r="K2373" i="8"/>
  <c r="L2373" i="8"/>
  <c r="M2373" i="8"/>
  <c r="K2374" i="8"/>
  <c r="L2374" i="8"/>
  <c r="M2374" i="8"/>
  <c r="K2375" i="8"/>
  <c r="L2375" i="8"/>
  <c r="M2375" i="8"/>
  <c r="K2376" i="8"/>
  <c r="L2376" i="8"/>
  <c r="M2376" i="8"/>
  <c r="K2377" i="8"/>
  <c r="L2377" i="8"/>
  <c r="M2377" i="8"/>
  <c r="K2378" i="8"/>
  <c r="L2378" i="8"/>
  <c r="M2378" i="8"/>
  <c r="K2379" i="8"/>
  <c r="L2379" i="8"/>
  <c r="M2379" i="8"/>
  <c r="K2380" i="8"/>
  <c r="L2380" i="8"/>
  <c r="M2380" i="8"/>
  <c r="K2381" i="8"/>
  <c r="L2381" i="8"/>
  <c r="M2381" i="8"/>
  <c r="K2382" i="8"/>
  <c r="L2382" i="8"/>
  <c r="M2382" i="8"/>
  <c r="K2383" i="8"/>
  <c r="L2383" i="8"/>
  <c r="M2383" i="8"/>
  <c r="K2384" i="8"/>
  <c r="L2384" i="8"/>
  <c r="M2384" i="8"/>
  <c r="K2385" i="8"/>
  <c r="L2385" i="8"/>
  <c r="M2385" i="8"/>
  <c r="K2386" i="8"/>
  <c r="L2386" i="8"/>
  <c r="M2386" i="8"/>
  <c r="K2387" i="8"/>
  <c r="L2387" i="8"/>
  <c r="M2387" i="8"/>
  <c r="K2388" i="8"/>
  <c r="L2388" i="8"/>
  <c r="M2388" i="8"/>
  <c r="K2389" i="8"/>
  <c r="L2389" i="8"/>
  <c r="M2389" i="8"/>
  <c r="K2390" i="8"/>
  <c r="L2390" i="8"/>
  <c r="M2390" i="8"/>
  <c r="K2391" i="8"/>
  <c r="L2391" i="8"/>
  <c r="M2391" i="8"/>
  <c r="K2392" i="8"/>
  <c r="L2392" i="8"/>
  <c r="M2392" i="8"/>
  <c r="K2393" i="8"/>
  <c r="L2393" i="8"/>
  <c r="M2393" i="8"/>
  <c r="K2394" i="8"/>
  <c r="L2394" i="8"/>
  <c r="M2394" i="8"/>
  <c r="K2395" i="8"/>
  <c r="L2395" i="8"/>
  <c r="M2395" i="8"/>
  <c r="K2396" i="8"/>
  <c r="L2396" i="8"/>
  <c r="M2396" i="8"/>
  <c r="K2397" i="8"/>
  <c r="L2397" i="8"/>
  <c r="M2397" i="8"/>
  <c r="K2398" i="8"/>
  <c r="L2398" i="8"/>
  <c r="M2398" i="8"/>
  <c r="K2399" i="8"/>
  <c r="L2399" i="8"/>
  <c r="M2399" i="8"/>
  <c r="K2400" i="8"/>
  <c r="L2400" i="8"/>
  <c r="M2400" i="8"/>
  <c r="K2401" i="8"/>
  <c r="L2401" i="8"/>
  <c r="M2401" i="8"/>
  <c r="K2402" i="8"/>
  <c r="L2402" i="8"/>
  <c r="M2402" i="8"/>
  <c r="K2403" i="8"/>
  <c r="L2403" i="8"/>
  <c r="M2403" i="8"/>
  <c r="K2404" i="8"/>
  <c r="L2404" i="8"/>
  <c r="M2404" i="8"/>
  <c r="K2405" i="8"/>
  <c r="L2405" i="8"/>
  <c r="M2405" i="8"/>
  <c r="K2406" i="8"/>
  <c r="L2406" i="8"/>
  <c r="M2406" i="8"/>
  <c r="K2407" i="8"/>
  <c r="L2407" i="8"/>
  <c r="M2407" i="8"/>
  <c r="K2408" i="8"/>
  <c r="L2408" i="8"/>
  <c r="M2408" i="8"/>
  <c r="K2409" i="8"/>
  <c r="L2409" i="8"/>
  <c r="M2409" i="8"/>
  <c r="K2410" i="8"/>
  <c r="L2410" i="8"/>
  <c r="M2410" i="8"/>
  <c r="K2411" i="8"/>
  <c r="L2411" i="8"/>
  <c r="M2411" i="8"/>
  <c r="K2412" i="8"/>
  <c r="L2412" i="8"/>
  <c r="M2412" i="8"/>
  <c r="K2413" i="8"/>
  <c r="L2413" i="8"/>
  <c r="M2413" i="8"/>
  <c r="K2414" i="8"/>
  <c r="L2414" i="8"/>
  <c r="M2414" i="8"/>
  <c r="K2415" i="8"/>
  <c r="L2415" i="8"/>
  <c r="M2415" i="8"/>
  <c r="K2416" i="8"/>
  <c r="L2416" i="8"/>
  <c r="M2416" i="8"/>
  <c r="K2417" i="8"/>
  <c r="L2417" i="8"/>
  <c r="M2417" i="8"/>
  <c r="K2418" i="8"/>
  <c r="L2418" i="8"/>
  <c r="M2418" i="8"/>
  <c r="K2419" i="8"/>
  <c r="L2419" i="8"/>
  <c r="M2419" i="8"/>
  <c r="K2420" i="8"/>
  <c r="L2420" i="8"/>
  <c r="M2420" i="8"/>
  <c r="K2421" i="8"/>
  <c r="L2421" i="8"/>
  <c r="M2421" i="8"/>
  <c r="K2422" i="8"/>
  <c r="L2422" i="8"/>
  <c r="M2422" i="8"/>
  <c r="K2423" i="8"/>
  <c r="L2423" i="8"/>
  <c r="M2423" i="8"/>
  <c r="K2424" i="8"/>
  <c r="L2424" i="8"/>
  <c r="M2424" i="8"/>
  <c r="K2425" i="8"/>
  <c r="L2425" i="8"/>
  <c r="M2425" i="8"/>
  <c r="K2426" i="8"/>
  <c r="L2426" i="8"/>
  <c r="M2426" i="8"/>
  <c r="K2427" i="8"/>
  <c r="L2427" i="8"/>
  <c r="M2427" i="8"/>
  <c r="K2428" i="8"/>
  <c r="L2428" i="8"/>
  <c r="M2428" i="8"/>
  <c r="K2429" i="8"/>
  <c r="L2429" i="8"/>
  <c r="M2429" i="8"/>
  <c r="K2430" i="8"/>
  <c r="L2430" i="8"/>
  <c r="M2430" i="8"/>
  <c r="K2431" i="8"/>
  <c r="L2431" i="8"/>
  <c r="M2431" i="8"/>
  <c r="K2432" i="8"/>
  <c r="L2432" i="8"/>
  <c r="M2432" i="8"/>
  <c r="K2433" i="8"/>
  <c r="L2433" i="8"/>
  <c r="M2433" i="8"/>
  <c r="K2434" i="8"/>
  <c r="L2434" i="8"/>
  <c r="M2434" i="8"/>
  <c r="K2435" i="8"/>
  <c r="L2435" i="8"/>
  <c r="M2435" i="8"/>
  <c r="K2436" i="8"/>
  <c r="L2436" i="8"/>
  <c r="M2436" i="8"/>
  <c r="K2437" i="8"/>
  <c r="L2437" i="8"/>
  <c r="M2437" i="8"/>
  <c r="K2438" i="8"/>
  <c r="L2438" i="8"/>
  <c r="M2438" i="8"/>
  <c r="K2439" i="8"/>
  <c r="L2439" i="8"/>
  <c r="M2439" i="8"/>
  <c r="K2440" i="8"/>
  <c r="L2440" i="8"/>
  <c r="M2440" i="8"/>
  <c r="K2441" i="8"/>
  <c r="L2441" i="8"/>
  <c r="M2441" i="8"/>
  <c r="K2442" i="8"/>
  <c r="L2442" i="8"/>
  <c r="M2442" i="8"/>
  <c r="K2443" i="8"/>
  <c r="L2443" i="8"/>
  <c r="M2443" i="8"/>
  <c r="K2444" i="8"/>
  <c r="L2444" i="8"/>
  <c r="M2444" i="8"/>
  <c r="K2445" i="8"/>
  <c r="L2445" i="8"/>
  <c r="M2445" i="8"/>
  <c r="K2446" i="8"/>
  <c r="L2446" i="8"/>
  <c r="M2446" i="8"/>
  <c r="K2447" i="8"/>
  <c r="L2447" i="8"/>
  <c r="M2447" i="8"/>
  <c r="K2448" i="8"/>
  <c r="L2448" i="8"/>
  <c r="M2448" i="8"/>
  <c r="K2449" i="8"/>
  <c r="L2449" i="8"/>
  <c r="M2449" i="8"/>
  <c r="K2450" i="8"/>
  <c r="L2450" i="8"/>
  <c r="M2450" i="8"/>
  <c r="K2451" i="8"/>
  <c r="L2451" i="8"/>
  <c r="M2451" i="8"/>
  <c r="K2452" i="8"/>
  <c r="L2452" i="8"/>
  <c r="M2452" i="8"/>
  <c r="K2453" i="8"/>
  <c r="L2453" i="8"/>
  <c r="M2453" i="8"/>
  <c r="K2454" i="8"/>
  <c r="L2454" i="8"/>
  <c r="M2454" i="8"/>
  <c r="K2455" i="8"/>
  <c r="L2455" i="8"/>
  <c r="M2455" i="8"/>
  <c r="K2456" i="8"/>
  <c r="L2456" i="8"/>
  <c r="M2456" i="8"/>
  <c r="K2457" i="8"/>
  <c r="L2457" i="8"/>
  <c r="M2457" i="8"/>
  <c r="K2458" i="8"/>
  <c r="L2458" i="8"/>
  <c r="M2458" i="8"/>
  <c r="K2459" i="8"/>
  <c r="L2459" i="8"/>
  <c r="M2459" i="8"/>
  <c r="K2460" i="8"/>
  <c r="L2460" i="8"/>
  <c r="M2460" i="8"/>
  <c r="K2461" i="8"/>
  <c r="L2461" i="8"/>
  <c r="M2461" i="8"/>
  <c r="K2462" i="8"/>
  <c r="L2462" i="8"/>
  <c r="M2462" i="8"/>
  <c r="K2463" i="8"/>
  <c r="L2463" i="8"/>
  <c r="M2463" i="8"/>
  <c r="K2464" i="8"/>
  <c r="L2464" i="8"/>
  <c r="M2464" i="8"/>
  <c r="K2465" i="8"/>
  <c r="L2465" i="8"/>
  <c r="M2465" i="8"/>
  <c r="K2466" i="8"/>
  <c r="L2466" i="8"/>
  <c r="M2466" i="8"/>
  <c r="K2467" i="8"/>
  <c r="L2467" i="8"/>
  <c r="M2467" i="8"/>
  <c r="K2468" i="8"/>
  <c r="L2468" i="8"/>
  <c r="M2468" i="8"/>
  <c r="K2469" i="8"/>
  <c r="L2469" i="8"/>
  <c r="M2469" i="8"/>
  <c r="K2470" i="8"/>
  <c r="L2470" i="8"/>
  <c r="M2470" i="8"/>
  <c r="K2471" i="8"/>
  <c r="L2471" i="8"/>
  <c r="M2471" i="8"/>
  <c r="K2472" i="8"/>
  <c r="L2472" i="8"/>
  <c r="M2472" i="8"/>
  <c r="K2473" i="8"/>
  <c r="L2473" i="8"/>
  <c r="M2473" i="8"/>
  <c r="K2474" i="8"/>
  <c r="L2474" i="8"/>
  <c r="M2474" i="8"/>
  <c r="K2475" i="8"/>
  <c r="L2475" i="8"/>
  <c r="M2475" i="8"/>
  <c r="K2476" i="8"/>
  <c r="L2476" i="8"/>
  <c r="M2476" i="8"/>
  <c r="K2477" i="8"/>
  <c r="L2477" i="8"/>
  <c r="M2477" i="8"/>
  <c r="K2478" i="8"/>
  <c r="L2478" i="8"/>
  <c r="M2478" i="8"/>
  <c r="K2479" i="8"/>
  <c r="L2479" i="8"/>
  <c r="M2479" i="8"/>
  <c r="K2480" i="8"/>
  <c r="L2480" i="8"/>
  <c r="M2480" i="8"/>
  <c r="K2481" i="8"/>
  <c r="L2481" i="8"/>
  <c r="M2481" i="8"/>
  <c r="K2482" i="8"/>
  <c r="L2482" i="8"/>
  <c r="M2482" i="8"/>
  <c r="K2483" i="8"/>
  <c r="L2483" i="8"/>
  <c r="M2483" i="8"/>
  <c r="K2484" i="8"/>
  <c r="L2484" i="8"/>
  <c r="M2484" i="8"/>
  <c r="K2485" i="8"/>
  <c r="L2485" i="8"/>
  <c r="M2485" i="8"/>
  <c r="K2486" i="8"/>
  <c r="L2486" i="8"/>
  <c r="M2486" i="8"/>
  <c r="K2487" i="8"/>
  <c r="L2487" i="8"/>
  <c r="M2487" i="8"/>
  <c r="K2488" i="8"/>
  <c r="L2488" i="8"/>
  <c r="M2488" i="8"/>
  <c r="K2489" i="8"/>
  <c r="L2489" i="8"/>
  <c r="M2489" i="8"/>
  <c r="K2490" i="8"/>
  <c r="L2490" i="8"/>
  <c r="M2490" i="8"/>
  <c r="K2491" i="8"/>
  <c r="L2491" i="8"/>
  <c r="M2491" i="8"/>
  <c r="K2492" i="8"/>
  <c r="L2492" i="8"/>
  <c r="M2492" i="8"/>
  <c r="K2493" i="8"/>
  <c r="L2493" i="8"/>
  <c r="M2493" i="8"/>
  <c r="K2494" i="8"/>
  <c r="L2494" i="8"/>
  <c r="M2494" i="8"/>
  <c r="K2495" i="8"/>
  <c r="L2495" i="8"/>
  <c r="M2495" i="8"/>
  <c r="K2496" i="8"/>
  <c r="L2496" i="8"/>
  <c r="M2496" i="8"/>
  <c r="K2497" i="8"/>
  <c r="L2497" i="8"/>
  <c r="M2497" i="8"/>
  <c r="K2498" i="8"/>
  <c r="L2498" i="8"/>
  <c r="M2498" i="8"/>
  <c r="K2499" i="8"/>
  <c r="L2499" i="8"/>
  <c r="M2499" i="8"/>
  <c r="K2500" i="8"/>
  <c r="L2500" i="8"/>
  <c r="M2500" i="8"/>
  <c r="K2501" i="8"/>
  <c r="L2501" i="8"/>
  <c r="M2501" i="8"/>
  <c r="K2502" i="8"/>
  <c r="L2502" i="8"/>
  <c r="M2502" i="8"/>
  <c r="K2503" i="8"/>
  <c r="L2503" i="8"/>
  <c r="M2503" i="8"/>
  <c r="K2504" i="8"/>
  <c r="L2504" i="8"/>
  <c r="M2504" i="8"/>
  <c r="K2505" i="8"/>
  <c r="L2505" i="8"/>
  <c r="M2505" i="8"/>
  <c r="K2506" i="8"/>
  <c r="L2506" i="8"/>
  <c r="M2506" i="8"/>
  <c r="K2507" i="8"/>
  <c r="L2507" i="8"/>
  <c r="M2507" i="8"/>
  <c r="K2508" i="8"/>
  <c r="L2508" i="8"/>
  <c r="M2508" i="8"/>
  <c r="K2509" i="8"/>
  <c r="L2509" i="8"/>
  <c r="M2509" i="8"/>
  <c r="K2510" i="8"/>
  <c r="L2510" i="8"/>
  <c r="M2510" i="8"/>
  <c r="K2511" i="8"/>
  <c r="L2511" i="8"/>
  <c r="M2511" i="8"/>
  <c r="K2512" i="8"/>
  <c r="L2512" i="8"/>
  <c r="M2512" i="8"/>
  <c r="K2513" i="8"/>
  <c r="L2513" i="8"/>
  <c r="M2513" i="8"/>
  <c r="K2514" i="8"/>
  <c r="L2514" i="8"/>
  <c r="M2514" i="8"/>
  <c r="K2515" i="8"/>
  <c r="L2515" i="8"/>
  <c r="M2515" i="8"/>
  <c r="K2516" i="8"/>
  <c r="L2516" i="8"/>
  <c r="M2516" i="8"/>
  <c r="K2517" i="8"/>
  <c r="L2517" i="8"/>
  <c r="M2517" i="8"/>
  <c r="K2518" i="8"/>
  <c r="L2518" i="8"/>
  <c r="M2518" i="8"/>
  <c r="K2519" i="8"/>
  <c r="L2519" i="8"/>
  <c r="M2519" i="8"/>
  <c r="K2520" i="8"/>
  <c r="L2520" i="8"/>
  <c r="M2520" i="8"/>
  <c r="K2521" i="8"/>
  <c r="L2521" i="8"/>
  <c r="M2521" i="8"/>
  <c r="K2522" i="8"/>
  <c r="L2522" i="8"/>
  <c r="M2522" i="8"/>
  <c r="K2523" i="8"/>
  <c r="L2523" i="8"/>
  <c r="M2523" i="8"/>
  <c r="K2524" i="8"/>
  <c r="L2524" i="8"/>
  <c r="M2524" i="8"/>
  <c r="K2525" i="8"/>
  <c r="L2525" i="8"/>
  <c r="M2525" i="8"/>
  <c r="K2526" i="8"/>
  <c r="L2526" i="8"/>
  <c r="M2526" i="8"/>
  <c r="K2527" i="8"/>
  <c r="L2527" i="8"/>
  <c r="M2527" i="8"/>
  <c r="K2528" i="8"/>
  <c r="L2528" i="8"/>
  <c r="M2528" i="8"/>
  <c r="K2529" i="8"/>
  <c r="L2529" i="8"/>
  <c r="M2529" i="8"/>
  <c r="K2530" i="8"/>
  <c r="L2530" i="8"/>
  <c r="M2530" i="8"/>
  <c r="K2531" i="8"/>
  <c r="L2531" i="8"/>
  <c r="M2531" i="8"/>
  <c r="K2532" i="8"/>
  <c r="L2532" i="8"/>
  <c r="M2532" i="8"/>
  <c r="K2533" i="8"/>
  <c r="L2533" i="8"/>
  <c r="M2533" i="8"/>
  <c r="K2534" i="8"/>
  <c r="L2534" i="8"/>
  <c r="M2534" i="8"/>
  <c r="K2535" i="8"/>
  <c r="L2535" i="8"/>
  <c r="M2535" i="8"/>
  <c r="K2536" i="8"/>
  <c r="L2536" i="8"/>
  <c r="M2536" i="8"/>
  <c r="K2537" i="8"/>
  <c r="L2537" i="8"/>
  <c r="M2537" i="8"/>
  <c r="K2538" i="8"/>
  <c r="L2538" i="8"/>
  <c r="M2538" i="8"/>
  <c r="K2539" i="8"/>
  <c r="L2539" i="8"/>
  <c r="M2539" i="8"/>
  <c r="K2540" i="8"/>
  <c r="L2540" i="8"/>
  <c r="M2540" i="8"/>
  <c r="K2541" i="8"/>
  <c r="L2541" i="8"/>
  <c r="M2541" i="8"/>
  <c r="K2542" i="8"/>
  <c r="L2542" i="8"/>
  <c r="M2542" i="8"/>
  <c r="K2543" i="8"/>
  <c r="L2543" i="8"/>
  <c r="M2543" i="8"/>
  <c r="K2544" i="8"/>
  <c r="L2544" i="8"/>
  <c r="M2544" i="8"/>
  <c r="K2545" i="8"/>
  <c r="L2545" i="8"/>
  <c r="M2545" i="8"/>
  <c r="K2546" i="8"/>
  <c r="L2546" i="8"/>
  <c r="M2546" i="8"/>
  <c r="K2547" i="8"/>
  <c r="L2547" i="8"/>
  <c r="M2547" i="8"/>
  <c r="K2548" i="8"/>
  <c r="L2548" i="8"/>
  <c r="M2548" i="8"/>
  <c r="K2549" i="8"/>
  <c r="L2549" i="8"/>
  <c r="M2549" i="8"/>
  <c r="K2550" i="8"/>
  <c r="L2550" i="8"/>
  <c r="M2550" i="8"/>
  <c r="K2551" i="8"/>
  <c r="L2551" i="8"/>
  <c r="M2551" i="8"/>
  <c r="K2552" i="8"/>
  <c r="L2552" i="8"/>
  <c r="M2552" i="8"/>
  <c r="K2553" i="8"/>
  <c r="L2553" i="8"/>
  <c r="M2553" i="8"/>
  <c r="K2554" i="8"/>
  <c r="L2554" i="8"/>
  <c r="M2554" i="8"/>
  <c r="K2555" i="8"/>
  <c r="L2555" i="8"/>
  <c r="M2555" i="8"/>
  <c r="K2556" i="8"/>
  <c r="L2556" i="8"/>
  <c r="M2556" i="8"/>
  <c r="K2557" i="8"/>
  <c r="L2557" i="8"/>
  <c r="M2557" i="8"/>
  <c r="K2558" i="8"/>
  <c r="L2558" i="8"/>
  <c r="M2558" i="8"/>
  <c r="K2559" i="8"/>
  <c r="L2559" i="8"/>
  <c r="M2559" i="8"/>
  <c r="K2560" i="8"/>
  <c r="L2560" i="8"/>
  <c r="M2560" i="8"/>
  <c r="K2561" i="8"/>
  <c r="L2561" i="8"/>
  <c r="M2561" i="8"/>
  <c r="K2562" i="8"/>
  <c r="L2562" i="8"/>
  <c r="M2562" i="8"/>
  <c r="K2563" i="8"/>
  <c r="L2563" i="8"/>
  <c r="M2563" i="8"/>
  <c r="K2564" i="8"/>
  <c r="L2564" i="8"/>
  <c r="M2564" i="8"/>
  <c r="K2565" i="8"/>
  <c r="L2565" i="8"/>
  <c r="M2565" i="8"/>
  <c r="K2566" i="8"/>
  <c r="L2566" i="8"/>
  <c r="M2566" i="8"/>
  <c r="K2567" i="8"/>
  <c r="L2567" i="8"/>
  <c r="M2567" i="8"/>
  <c r="K2568" i="8"/>
  <c r="L2568" i="8"/>
  <c r="M2568" i="8"/>
  <c r="K2569" i="8"/>
  <c r="L2569" i="8"/>
  <c r="M2569" i="8"/>
  <c r="K2570" i="8"/>
  <c r="L2570" i="8"/>
  <c r="M2570" i="8"/>
  <c r="K2571" i="8"/>
  <c r="L2571" i="8"/>
  <c r="M2571" i="8"/>
  <c r="K2572" i="8"/>
  <c r="L2572" i="8"/>
  <c r="M2572" i="8"/>
  <c r="K2573" i="8"/>
  <c r="L2573" i="8"/>
  <c r="M2573" i="8"/>
  <c r="K2574" i="8"/>
  <c r="L2574" i="8"/>
  <c r="M2574" i="8"/>
  <c r="K2575" i="8"/>
  <c r="L2575" i="8"/>
  <c r="M2575" i="8"/>
  <c r="K2576" i="8"/>
  <c r="L2576" i="8"/>
  <c r="M2576" i="8"/>
  <c r="K2577" i="8"/>
  <c r="L2577" i="8"/>
  <c r="M2577" i="8"/>
  <c r="K2578" i="8"/>
  <c r="L2578" i="8"/>
  <c r="M2578" i="8"/>
  <c r="K2579" i="8"/>
  <c r="L2579" i="8"/>
  <c r="M2579" i="8"/>
  <c r="K2580" i="8"/>
  <c r="L2580" i="8"/>
  <c r="M2580" i="8"/>
  <c r="K2581" i="8"/>
  <c r="L2581" i="8"/>
  <c r="M2581" i="8"/>
  <c r="K2582" i="8"/>
  <c r="L2582" i="8"/>
  <c r="M2582" i="8"/>
  <c r="K2583" i="8"/>
  <c r="L2583" i="8"/>
  <c r="M2583" i="8"/>
  <c r="K2584" i="8"/>
  <c r="L2584" i="8"/>
  <c r="M2584" i="8"/>
  <c r="K2585" i="8"/>
  <c r="L2585" i="8"/>
  <c r="M2585" i="8"/>
  <c r="K2586" i="8"/>
  <c r="L2586" i="8"/>
  <c r="M2586" i="8"/>
  <c r="K2587" i="8"/>
  <c r="L2587" i="8"/>
  <c r="M2587" i="8"/>
  <c r="K2588" i="8"/>
  <c r="L2588" i="8"/>
  <c r="M2588" i="8"/>
  <c r="K2589" i="8"/>
  <c r="L2589" i="8"/>
  <c r="M2589" i="8"/>
  <c r="K2590" i="8"/>
  <c r="L2590" i="8"/>
  <c r="M2590" i="8"/>
  <c r="K2591" i="8"/>
  <c r="L2591" i="8"/>
  <c r="M2591" i="8"/>
  <c r="K2592" i="8"/>
  <c r="L2592" i="8"/>
  <c r="M2592" i="8"/>
  <c r="K2593" i="8"/>
  <c r="L2593" i="8"/>
  <c r="M2593" i="8"/>
  <c r="K2594" i="8"/>
  <c r="L2594" i="8"/>
  <c r="M2594" i="8"/>
  <c r="K2595" i="8"/>
  <c r="L2595" i="8"/>
  <c r="M2595" i="8"/>
  <c r="K2596" i="8"/>
  <c r="L2596" i="8"/>
  <c r="M2596" i="8"/>
  <c r="K2597" i="8"/>
  <c r="L2597" i="8"/>
  <c r="M2597" i="8"/>
  <c r="K2598" i="8"/>
  <c r="L2598" i="8"/>
  <c r="M2598" i="8"/>
  <c r="K2599" i="8"/>
  <c r="L2599" i="8"/>
  <c r="M2599" i="8"/>
  <c r="K2600" i="8"/>
  <c r="L2600" i="8"/>
  <c r="M2600" i="8"/>
  <c r="K2601" i="8"/>
  <c r="L2601" i="8"/>
  <c r="M2601" i="8"/>
  <c r="K2602" i="8"/>
  <c r="L2602" i="8"/>
  <c r="M2602" i="8"/>
  <c r="K2603" i="8"/>
  <c r="L2603" i="8"/>
  <c r="M2603" i="8"/>
  <c r="K2604" i="8"/>
  <c r="L2604" i="8"/>
  <c r="M2604" i="8"/>
  <c r="K2605" i="8"/>
  <c r="L2605" i="8"/>
  <c r="M2605" i="8"/>
  <c r="K2606" i="8"/>
  <c r="L2606" i="8"/>
  <c r="M2606" i="8"/>
  <c r="K2607" i="8"/>
  <c r="L2607" i="8"/>
  <c r="M2607" i="8"/>
  <c r="K2608" i="8"/>
  <c r="L2608" i="8"/>
  <c r="M2608" i="8"/>
  <c r="K2609" i="8"/>
  <c r="L2609" i="8"/>
  <c r="M2609" i="8"/>
  <c r="K2610" i="8"/>
  <c r="L2610" i="8"/>
  <c r="M2610" i="8"/>
  <c r="K2611" i="8"/>
  <c r="L2611" i="8"/>
  <c r="M2611" i="8"/>
  <c r="K2612" i="8"/>
  <c r="L2612" i="8"/>
  <c r="M2612" i="8"/>
  <c r="K2613" i="8"/>
  <c r="L2613" i="8"/>
  <c r="M2613" i="8"/>
  <c r="K2614" i="8"/>
  <c r="L2614" i="8"/>
  <c r="M2614" i="8"/>
  <c r="K2615" i="8"/>
  <c r="L2615" i="8"/>
  <c r="M2615" i="8"/>
  <c r="K2616" i="8"/>
  <c r="L2616" i="8"/>
  <c r="M2616" i="8"/>
  <c r="K2617" i="8"/>
  <c r="L2617" i="8"/>
  <c r="M2617" i="8"/>
  <c r="K2618" i="8"/>
  <c r="L2618" i="8"/>
  <c r="M2618" i="8"/>
  <c r="K2619" i="8"/>
  <c r="L2619" i="8"/>
  <c r="M2619" i="8"/>
  <c r="K2620" i="8"/>
  <c r="L2620" i="8"/>
  <c r="M2620" i="8"/>
  <c r="K2621" i="8"/>
  <c r="L2621" i="8"/>
  <c r="M2621" i="8"/>
  <c r="K2622" i="8"/>
  <c r="L2622" i="8"/>
  <c r="M2622" i="8"/>
  <c r="K2623" i="8"/>
  <c r="L2623" i="8"/>
  <c r="M2623" i="8"/>
  <c r="K2624" i="8"/>
  <c r="L2624" i="8"/>
  <c r="M2624" i="8"/>
  <c r="K2625" i="8"/>
  <c r="L2625" i="8"/>
  <c r="M2625" i="8"/>
  <c r="K2626" i="8"/>
  <c r="L2626" i="8"/>
  <c r="M2626" i="8"/>
  <c r="K2627" i="8"/>
  <c r="L2627" i="8"/>
  <c r="M2627" i="8"/>
  <c r="K2628" i="8"/>
  <c r="L2628" i="8"/>
  <c r="M2628" i="8"/>
  <c r="K2629" i="8"/>
  <c r="L2629" i="8"/>
  <c r="M2629" i="8"/>
  <c r="K2630" i="8"/>
  <c r="L2630" i="8"/>
  <c r="M2630" i="8"/>
  <c r="K2631" i="8"/>
  <c r="L2631" i="8"/>
  <c r="M2631" i="8"/>
  <c r="K2632" i="8"/>
  <c r="L2632" i="8"/>
  <c r="M2632" i="8"/>
  <c r="K2633" i="8"/>
  <c r="L2633" i="8"/>
  <c r="M2633" i="8"/>
  <c r="K2634" i="8"/>
  <c r="L2634" i="8"/>
  <c r="M2634" i="8"/>
  <c r="K2635" i="8"/>
  <c r="L2635" i="8"/>
  <c r="M2635" i="8"/>
  <c r="K2636" i="8"/>
  <c r="L2636" i="8"/>
  <c r="M2636" i="8"/>
  <c r="K2637" i="8"/>
  <c r="L2637" i="8"/>
  <c r="M2637" i="8"/>
  <c r="K2638" i="8"/>
  <c r="L2638" i="8"/>
  <c r="M2638" i="8"/>
  <c r="K2639" i="8"/>
  <c r="L2639" i="8"/>
  <c r="M2639" i="8"/>
  <c r="K2640" i="8"/>
  <c r="L2640" i="8"/>
  <c r="M2640" i="8"/>
  <c r="K2641" i="8"/>
  <c r="L2641" i="8"/>
  <c r="M2641" i="8"/>
  <c r="K2642" i="8"/>
  <c r="L2642" i="8"/>
  <c r="M2642" i="8"/>
  <c r="K2643" i="8"/>
  <c r="L2643" i="8"/>
  <c r="M2643" i="8"/>
  <c r="K2644" i="8"/>
  <c r="L2644" i="8"/>
  <c r="M2644" i="8"/>
  <c r="K2645" i="8"/>
  <c r="L2645" i="8"/>
  <c r="M2645" i="8"/>
  <c r="K2646" i="8"/>
  <c r="L2646" i="8"/>
  <c r="M2646" i="8"/>
  <c r="K2647" i="8"/>
  <c r="L2647" i="8"/>
  <c r="M2647" i="8"/>
  <c r="K2648" i="8"/>
  <c r="L2648" i="8"/>
  <c r="M2648" i="8"/>
  <c r="K2649" i="8"/>
  <c r="L2649" i="8"/>
  <c r="M2649" i="8"/>
  <c r="K2650" i="8"/>
  <c r="L2650" i="8"/>
  <c r="M2650" i="8"/>
  <c r="K2651" i="8"/>
  <c r="L2651" i="8"/>
  <c r="M2651" i="8"/>
  <c r="K2652" i="8"/>
  <c r="L2652" i="8"/>
  <c r="M2652" i="8"/>
  <c r="K2653" i="8"/>
  <c r="L2653" i="8"/>
  <c r="M2653" i="8"/>
  <c r="K2654" i="8"/>
  <c r="L2654" i="8"/>
  <c r="M2654" i="8"/>
  <c r="K2655" i="8"/>
  <c r="L2655" i="8"/>
  <c r="M2655" i="8"/>
  <c r="K2656" i="8"/>
  <c r="L2656" i="8"/>
  <c r="M2656" i="8"/>
  <c r="K2657" i="8"/>
  <c r="L2657" i="8"/>
  <c r="M2657" i="8"/>
  <c r="K2658" i="8"/>
  <c r="L2658" i="8"/>
  <c r="M2658" i="8"/>
  <c r="K2659" i="8"/>
  <c r="L2659" i="8"/>
  <c r="M2659" i="8"/>
  <c r="K2660" i="8"/>
  <c r="L2660" i="8"/>
  <c r="M2660" i="8"/>
  <c r="K2661" i="8"/>
  <c r="L2661" i="8"/>
  <c r="M2661" i="8"/>
  <c r="K2662" i="8"/>
  <c r="L2662" i="8"/>
  <c r="M2662" i="8"/>
  <c r="K2663" i="8"/>
  <c r="L2663" i="8"/>
  <c r="M2663" i="8"/>
  <c r="K2664" i="8"/>
  <c r="L2664" i="8"/>
  <c r="M2664" i="8"/>
  <c r="K2665" i="8"/>
  <c r="L2665" i="8"/>
  <c r="M2665" i="8"/>
  <c r="K2666" i="8"/>
  <c r="L2666" i="8"/>
  <c r="M2666" i="8"/>
  <c r="K2667" i="8"/>
  <c r="L2667" i="8"/>
  <c r="M2667" i="8"/>
  <c r="K2668" i="8"/>
  <c r="L2668" i="8"/>
  <c r="M2668" i="8"/>
  <c r="K2669" i="8"/>
  <c r="L2669" i="8"/>
  <c r="M2669" i="8"/>
  <c r="K2670" i="8"/>
  <c r="L2670" i="8"/>
  <c r="M2670" i="8"/>
  <c r="K2671" i="8"/>
  <c r="L2671" i="8"/>
  <c r="M2671" i="8"/>
  <c r="K2672" i="8"/>
  <c r="L2672" i="8"/>
  <c r="M2672" i="8"/>
  <c r="K2673" i="8"/>
  <c r="L2673" i="8"/>
  <c r="M2673" i="8"/>
  <c r="K2674" i="8"/>
  <c r="L2674" i="8"/>
  <c r="M2674" i="8"/>
  <c r="K2675" i="8"/>
  <c r="L2675" i="8"/>
  <c r="M2675" i="8"/>
  <c r="K2676" i="8"/>
  <c r="L2676" i="8"/>
  <c r="M2676" i="8"/>
  <c r="K2677" i="8"/>
  <c r="L2677" i="8"/>
  <c r="M2677" i="8"/>
  <c r="K2678" i="8"/>
  <c r="L2678" i="8"/>
  <c r="M2678" i="8"/>
  <c r="K2679" i="8"/>
  <c r="L2679" i="8"/>
  <c r="M2679" i="8"/>
  <c r="K2680" i="8"/>
  <c r="L2680" i="8"/>
  <c r="M2680" i="8"/>
  <c r="K2681" i="8"/>
  <c r="L2681" i="8"/>
  <c r="M2681" i="8"/>
  <c r="K2682" i="8"/>
  <c r="L2682" i="8"/>
  <c r="M2682" i="8"/>
  <c r="K2683" i="8"/>
  <c r="L2683" i="8"/>
  <c r="M2683" i="8"/>
  <c r="K2684" i="8"/>
  <c r="L2684" i="8"/>
  <c r="M2684" i="8"/>
  <c r="K2685" i="8"/>
  <c r="L2685" i="8"/>
  <c r="M2685" i="8"/>
  <c r="K2686" i="8"/>
  <c r="L2686" i="8"/>
  <c r="M2686" i="8"/>
  <c r="K2687" i="8"/>
  <c r="L2687" i="8"/>
  <c r="M2687" i="8"/>
  <c r="K2688" i="8"/>
  <c r="L2688" i="8"/>
  <c r="M2688" i="8"/>
  <c r="K2689" i="8"/>
  <c r="L2689" i="8"/>
  <c r="M2689" i="8"/>
  <c r="K2690" i="8"/>
  <c r="L2690" i="8"/>
  <c r="M2690" i="8"/>
  <c r="K2691" i="8"/>
  <c r="L2691" i="8"/>
  <c r="M2691" i="8"/>
  <c r="K2692" i="8"/>
  <c r="L2692" i="8"/>
  <c r="M2692" i="8"/>
  <c r="K2693" i="8"/>
  <c r="L2693" i="8"/>
  <c r="M2693" i="8"/>
  <c r="K2694" i="8"/>
  <c r="L2694" i="8"/>
  <c r="M2694" i="8"/>
  <c r="K2695" i="8"/>
  <c r="L2695" i="8"/>
  <c r="M2695" i="8"/>
  <c r="K2696" i="8"/>
  <c r="L2696" i="8"/>
  <c r="M2696" i="8"/>
  <c r="K2697" i="8"/>
  <c r="L2697" i="8"/>
  <c r="M2697" i="8"/>
  <c r="K2698" i="8"/>
  <c r="L2698" i="8"/>
  <c r="M2698" i="8"/>
  <c r="K2699" i="8"/>
  <c r="L2699" i="8"/>
  <c r="M2699" i="8"/>
  <c r="K2700" i="8"/>
  <c r="L2700" i="8"/>
  <c r="M2700" i="8"/>
  <c r="K2701" i="8"/>
  <c r="L2701" i="8"/>
  <c r="M2701" i="8"/>
  <c r="K2702" i="8"/>
  <c r="L2702" i="8"/>
  <c r="M2702" i="8"/>
  <c r="K2703" i="8"/>
  <c r="L2703" i="8"/>
  <c r="M2703" i="8"/>
  <c r="K2704" i="8"/>
  <c r="L2704" i="8"/>
  <c r="M2704" i="8"/>
  <c r="K2705" i="8"/>
  <c r="L2705" i="8"/>
  <c r="M2705" i="8"/>
  <c r="K2706" i="8"/>
  <c r="L2706" i="8"/>
  <c r="M2706" i="8"/>
  <c r="K2707" i="8"/>
  <c r="L2707" i="8"/>
  <c r="M2707" i="8"/>
  <c r="K2708" i="8"/>
  <c r="L2708" i="8"/>
  <c r="M2708" i="8"/>
  <c r="K2709" i="8"/>
  <c r="L2709" i="8"/>
  <c r="M2709" i="8"/>
  <c r="K2710" i="8"/>
  <c r="L2710" i="8"/>
  <c r="M2710" i="8"/>
  <c r="K2711" i="8"/>
  <c r="L2711" i="8"/>
  <c r="M2711" i="8"/>
  <c r="K2712" i="8"/>
  <c r="L2712" i="8"/>
  <c r="M2712" i="8"/>
  <c r="K2713" i="8"/>
  <c r="L2713" i="8"/>
  <c r="M2713" i="8"/>
  <c r="K2714" i="8"/>
  <c r="L2714" i="8"/>
  <c r="M2714" i="8"/>
  <c r="K2715" i="8"/>
  <c r="L2715" i="8"/>
  <c r="M2715" i="8"/>
  <c r="K2716" i="8"/>
  <c r="L2716" i="8"/>
  <c r="M2716" i="8"/>
  <c r="K2717" i="8"/>
  <c r="L2717" i="8"/>
  <c r="M2717" i="8"/>
  <c r="K2718" i="8"/>
  <c r="L2718" i="8"/>
  <c r="M2718" i="8"/>
  <c r="K2719" i="8"/>
  <c r="L2719" i="8"/>
  <c r="M2719" i="8"/>
  <c r="K2720" i="8"/>
  <c r="L2720" i="8"/>
  <c r="M2720" i="8"/>
  <c r="K2721" i="8"/>
  <c r="L2721" i="8"/>
  <c r="M2721" i="8"/>
  <c r="K2722" i="8"/>
  <c r="L2722" i="8"/>
  <c r="M2722" i="8"/>
  <c r="K2723" i="8"/>
  <c r="L2723" i="8"/>
  <c r="M2723" i="8"/>
  <c r="K2724" i="8"/>
  <c r="L2724" i="8"/>
  <c r="M2724" i="8"/>
  <c r="K2725" i="8"/>
  <c r="L2725" i="8"/>
  <c r="M2725" i="8"/>
  <c r="K2726" i="8"/>
  <c r="L2726" i="8"/>
  <c r="M2726" i="8"/>
  <c r="K2727" i="8"/>
  <c r="L2727" i="8"/>
  <c r="M2727" i="8"/>
  <c r="K2728" i="8"/>
  <c r="L2728" i="8"/>
  <c r="M2728" i="8"/>
  <c r="K2729" i="8"/>
  <c r="L2729" i="8"/>
  <c r="M2729" i="8"/>
  <c r="K2730" i="8"/>
  <c r="L2730" i="8"/>
  <c r="M2730" i="8"/>
  <c r="K2731" i="8"/>
  <c r="L2731" i="8"/>
  <c r="M2731" i="8"/>
  <c r="K2732" i="8"/>
  <c r="L2732" i="8"/>
  <c r="M2732" i="8"/>
  <c r="K2733" i="8"/>
  <c r="L2733" i="8"/>
  <c r="M2733" i="8"/>
  <c r="K2734" i="8"/>
  <c r="L2734" i="8"/>
  <c r="M2734" i="8"/>
  <c r="K2735" i="8"/>
  <c r="L2735" i="8"/>
  <c r="M2735" i="8"/>
  <c r="K2736" i="8"/>
  <c r="L2736" i="8"/>
  <c r="M2736" i="8"/>
  <c r="K2737" i="8"/>
  <c r="L2737" i="8"/>
  <c r="M2737" i="8"/>
  <c r="K2738" i="8"/>
  <c r="L2738" i="8"/>
  <c r="M2738" i="8"/>
  <c r="K2739" i="8"/>
  <c r="L2739" i="8"/>
  <c r="M2739" i="8"/>
  <c r="K2740" i="8"/>
  <c r="L2740" i="8"/>
  <c r="M2740" i="8"/>
  <c r="K2741" i="8"/>
  <c r="L2741" i="8"/>
  <c r="M2741" i="8"/>
  <c r="K2742" i="8"/>
  <c r="L2742" i="8"/>
  <c r="M2742" i="8"/>
  <c r="K2743" i="8"/>
  <c r="L2743" i="8"/>
  <c r="M2743" i="8"/>
  <c r="K2744" i="8"/>
  <c r="L2744" i="8"/>
  <c r="M2744" i="8"/>
  <c r="K2745" i="8"/>
  <c r="L2745" i="8"/>
  <c r="M2745" i="8"/>
  <c r="K2746" i="8"/>
  <c r="L2746" i="8"/>
  <c r="M2746" i="8"/>
  <c r="K2747" i="8"/>
  <c r="L2747" i="8"/>
  <c r="M2747" i="8"/>
  <c r="K2748" i="8"/>
  <c r="L2748" i="8"/>
  <c r="M2748" i="8"/>
  <c r="K2749" i="8"/>
  <c r="L2749" i="8"/>
  <c r="M2749" i="8"/>
  <c r="K2750" i="8"/>
  <c r="L2750" i="8"/>
  <c r="M2750" i="8"/>
  <c r="K2751" i="8"/>
  <c r="L2751" i="8"/>
  <c r="M2751" i="8"/>
  <c r="K2752" i="8"/>
  <c r="L2752" i="8"/>
  <c r="M2752" i="8"/>
  <c r="K2753" i="8"/>
  <c r="L2753" i="8"/>
  <c r="M2753" i="8"/>
  <c r="K2754" i="8"/>
  <c r="L2754" i="8"/>
  <c r="M2754" i="8"/>
  <c r="K2755" i="8"/>
  <c r="L2755" i="8"/>
  <c r="M2755" i="8"/>
  <c r="K2756" i="8"/>
  <c r="L2756" i="8"/>
  <c r="M2756" i="8"/>
  <c r="K2757" i="8"/>
  <c r="L2757" i="8"/>
  <c r="M2757" i="8"/>
  <c r="K2758" i="8"/>
  <c r="L2758" i="8"/>
  <c r="M2758" i="8"/>
  <c r="K2759" i="8"/>
  <c r="L2759" i="8"/>
  <c r="M2759" i="8"/>
  <c r="K2760" i="8"/>
  <c r="L2760" i="8"/>
  <c r="M2760" i="8"/>
  <c r="K2761" i="8"/>
  <c r="L2761" i="8"/>
  <c r="M2761" i="8"/>
  <c r="K2762" i="8"/>
  <c r="L2762" i="8"/>
  <c r="M2762" i="8"/>
  <c r="K2763" i="8"/>
  <c r="L2763" i="8"/>
  <c r="M2763" i="8"/>
  <c r="K2764" i="8"/>
  <c r="L2764" i="8"/>
  <c r="M2764" i="8"/>
  <c r="K2765" i="8"/>
  <c r="L2765" i="8"/>
  <c r="M2765" i="8"/>
  <c r="K2766" i="8"/>
  <c r="L2766" i="8"/>
  <c r="M2766" i="8"/>
  <c r="K2767" i="8"/>
  <c r="L2767" i="8"/>
  <c r="M2767" i="8"/>
  <c r="K2768" i="8"/>
  <c r="L2768" i="8"/>
  <c r="M2768" i="8"/>
  <c r="K2769" i="8"/>
  <c r="L2769" i="8"/>
  <c r="M2769" i="8"/>
  <c r="K2770" i="8"/>
  <c r="L2770" i="8"/>
  <c r="M2770" i="8"/>
  <c r="K2771" i="8"/>
  <c r="L2771" i="8"/>
  <c r="M2771" i="8"/>
  <c r="K2772" i="8"/>
  <c r="L2772" i="8"/>
  <c r="M2772" i="8"/>
  <c r="K2773" i="8"/>
  <c r="L2773" i="8"/>
  <c r="M2773" i="8"/>
  <c r="K2774" i="8"/>
  <c r="L2774" i="8"/>
  <c r="M2774" i="8"/>
  <c r="K2775" i="8"/>
  <c r="L2775" i="8"/>
  <c r="M2775" i="8"/>
  <c r="K2776" i="8"/>
  <c r="L2776" i="8"/>
  <c r="M2776" i="8"/>
  <c r="K2777" i="8"/>
  <c r="L2777" i="8"/>
  <c r="M2777" i="8"/>
  <c r="K2778" i="8"/>
  <c r="L2778" i="8"/>
  <c r="M2778" i="8"/>
  <c r="K2779" i="8"/>
  <c r="L2779" i="8"/>
  <c r="M2779" i="8"/>
  <c r="K2780" i="8"/>
  <c r="L2780" i="8"/>
  <c r="M2780" i="8"/>
  <c r="K2781" i="8"/>
  <c r="L2781" i="8"/>
  <c r="M2781" i="8"/>
  <c r="K2782" i="8"/>
  <c r="L2782" i="8"/>
  <c r="M2782" i="8"/>
  <c r="K2783" i="8"/>
  <c r="L2783" i="8"/>
  <c r="M2783" i="8"/>
  <c r="K2784" i="8"/>
  <c r="L2784" i="8"/>
  <c r="M2784" i="8"/>
  <c r="K2785" i="8"/>
  <c r="L2785" i="8"/>
  <c r="M2785" i="8"/>
  <c r="K2786" i="8"/>
  <c r="L2786" i="8"/>
  <c r="M2786" i="8"/>
  <c r="K2787" i="8"/>
  <c r="L2787" i="8"/>
  <c r="M2787" i="8"/>
  <c r="K2788" i="8"/>
  <c r="L2788" i="8"/>
  <c r="M2788" i="8"/>
  <c r="K2789" i="8"/>
  <c r="L2789" i="8"/>
  <c r="M2789" i="8"/>
  <c r="K2790" i="8"/>
  <c r="L2790" i="8"/>
  <c r="M2790" i="8"/>
  <c r="K2791" i="8"/>
  <c r="L2791" i="8"/>
  <c r="M2791" i="8"/>
  <c r="K2792" i="8"/>
  <c r="L2792" i="8"/>
  <c r="M2792" i="8"/>
  <c r="K2793" i="8"/>
  <c r="L2793" i="8"/>
  <c r="M2793" i="8"/>
  <c r="K2794" i="8"/>
  <c r="L2794" i="8"/>
  <c r="M2794" i="8"/>
  <c r="K2795" i="8"/>
  <c r="L2795" i="8"/>
  <c r="M2795" i="8"/>
  <c r="K2796" i="8"/>
  <c r="L2796" i="8"/>
  <c r="M2796" i="8"/>
  <c r="K2797" i="8"/>
  <c r="L2797" i="8"/>
  <c r="M2797" i="8"/>
  <c r="K2798" i="8"/>
  <c r="L2798" i="8"/>
  <c r="M2798" i="8"/>
  <c r="K2799" i="8"/>
  <c r="L2799" i="8"/>
  <c r="M2799" i="8"/>
  <c r="K2800" i="8"/>
  <c r="L2800" i="8"/>
  <c r="M2800" i="8"/>
  <c r="K2801" i="8"/>
  <c r="L2801" i="8"/>
  <c r="M2801" i="8"/>
  <c r="K2802" i="8"/>
  <c r="L2802" i="8"/>
  <c r="M2802" i="8"/>
  <c r="K2803" i="8"/>
  <c r="L2803" i="8"/>
  <c r="M2803" i="8"/>
  <c r="K2804" i="8"/>
  <c r="L2804" i="8"/>
  <c r="M2804" i="8"/>
  <c r="K2805" i="8"/>
  <c r="L2805" i="8"/>
  <c r="M2805" i="8"/>
  <c r="K2806" i="8"/>
  <c r="L2806" i="8"/>
  <c r="M2806" i="8"/>
  <c r="K2807" i="8"/>
  <c r="L2807" i="8"/>
  <c r="M2807" i="8"/>
  <c r="K2808" i="8"/>
  <c r="L2808" i="8"/>
  <c r="M2808" i="8"/>
  <c r="K2809" i="8"/>
  <c r="L2809" i="8"/>
  <c r="M2809" i="8"/>
  <c r="K2810" i="8"/>
  <c r="L2810" i="8"/>
  <c r="M2810" i="8"/>
  <c r="K2811" i="8"/>
  <c r="L2811" i="8"/>
  <c r="M2811" i="8"/>
  <c r="K2812" i="8"/>
  <c r="L2812" i="8"/>
  <c r="M2812" i="8"/>
  <c r="K2813" i="8"/>
  <c r="L2813" i="8"/>
  <c r="M2813" i="8"/>
  <c r="K2814" i="8"/>
  <c r="L2814" i="8"/>
  <c r="M2814" i="8"/>
  <c r="K2815" i="8"/>
  <c r="L2815" i="8"/>
  <c r="M2815" i="8"/>
  <c r="K2816" i="8"/>
  <c r="L2816" i="8"/>
  <c r="M2816" i="8"/>
  <c r="K2817" i="8"/>
  <c r="L2817" i="8"/>
  <c r="M2817" i="8"/>
  <c r="K2818" i="8"/>
  <c r="L2818" i="8"/>
  <c r="M2818" i="8"/>
  <c r="K2819" i="8"/>
  <c r="L2819" i="8"/>
  <c r="M2819" i="8"/>
  <c r="K2820" i="8"/>
  <c r="L2820" i="8"/>
  <c r="M2820" i="8"/>
  <c r="K2821" i="8"/>
  <c r="L2821" i="8"/>
  <c r="M2821" i="8"/>
  <c r="K2822" i="8"/>
  <c r="L2822" i="8"/>
  <c r="M2822" i="8"/>
  <c r="K2823" i="8"/>
  <c r="L2823" i="8"/>
  <c r="M2823" i="8"/>
  <c r="K2824" i="8"/>
  <c r="L2824" i="8"/>
  <c r="M2824" i="8"/>
  <c r="K2825" i="8"/>
  <c r="L2825" i="8"/>
  <c r="M2825" i="8"/>
  <c r="K2826" i="8"/>
  <c r="L2826" i="8"/>
  <c r="M2826" i="8"/>
  <c r="K2827" i="8"/>
  <c r="L2827" i="8"/>
  <c r="M2827" i="8"/>
  <c r="K2828" i="8"/>
  <c r="L2828" i="8"/>
  <c r="M2828" i="8"/>
  <c r="K2829" i="8"/>
  <c r="L2829" i="8"/>
  <c r="M2829" i="8"/>
  <c r="K2830" i="8"/>
  <c r="L2830" i="8"/>
  <c r="M2830" i="8"/>
  <c r="K2831" i="8"/>
  <c r="L2831" i="8"/>
  <c r="M2831" i="8"/>
  <c r="K2832" i="8"/>
  <c r="L2832" i="8"/>
  <c r="M2832" i="8"/>
  <c r="K2833" i="8"/>
  <c r="L2833" i="8"/>
  <c r="M2833" i="8"/>
  <c r="K2834" i="8"/>
  <c r="L2834" i="8"/>
  <c r="M2834" i="8"/>
  <c r="K2835" i="8"/>
  <c r="L2835" i="8"/>
  <c r="M2835" i="8"/>
  <c r="K2836" i="8"/>
  <c r="L2836" i="8"/>
  <c r="M2836" i="8"/>
  <c r="K2837" i="8"/>
  <c r="L2837" i="8"/>
  <c r="M2837" i="8"/>
  <c r="K2838" i="8"/>
  <c r="L2838" i="8"/>
  <c r="M2838" i="8"/>
  <c r="K2839" i="8"/>
  <c r="L2839" i="8"/>
  <c r="M2839" i="8"/>
  <c r="K2840" i="8"/>
  <c r="L2840" i="8"/>
  <c r="M2840" i="8"/>
  <c r="K2841" i="8"/>
  <c r="L2841" i="8"/>
  <c r="M2841" i="8"/>
  <c r="K2842" i="8"/>
  <c r="L2842" i="8"/>
  <c r="M2842" i="8"/>
  <c r="K2843" i="8"/>
  <c r="L2843" i="8"/>
  <c r="M2843" i="8"/>
  <c r="K2844" i="8"/>
  <c r="L2844" i="8"/>
  <c r="M2844" i="8"/>
  <c r="K2845" i="8"/>
  <c r="L2845" i="8"/>
  <c r="M2845" i="8"/>
  <c r="K2846" i="8"/>
  <c r="L2846" i="8"/>
  <c r="M2846" i="8"/>
  <c r="K2847" i="8"/>
  <c r="L2847" i="8"/>
  <c r="M2847" i="8"/>
  <c r="K2848" i="8"/>
  <c r="L2848" i="8"/>
  <c r="M2848" i="8"/>
  <c r="K2849" i="8"/>
  <c r="L2849" i="8"/>
  <c r="M2849" i="8"/>
  <c r="K2850" i="8"/>
  <c r="L2850" i="8"/>
  <c r="M2850" i="8"/>
  <c r="K2851" i="8"/>
  <c r="L2851" i="8"/>
  <c r="M2851" i="8"/>
  <c r="K2852" i="8"/>
  <c r="L2852" i="8"/>
  <c r="M2852" i="8"/>
  <c r="K2853" i="8"/>
  <c r="L2853" i="8"/>
  <c r="M2853" i="8"/>
  <c r="K2854" i="8"/>
  <c r="L2854" i="8"/>
  <c r="M2854" i="8"/>
  <c r="K2855" i="8"/>
  <c r="L2855" i="8"/>
  <c r="M2855" i="8"/>
  <c r="K2856" i="8"/>
  <c r="L2856" i="8"/>
  <c r="M2856" i="8"/>
  <c r="K2857" i="8"/>
  <c r="L2857" i="8"/>
  <c r="M2857" i="8"/>
  <c r="K2858" i="8"/>
  <c r="L2858" i="8"/>
  <c r="M2858" i="8"/>
  <c r="K2859" i="8"/>
  <c r="L2859" i="8"/>
  <c r="M2859" i="8"/>
  <c r="K2860" i="8"/>
  <c r="L2860" i="8"/>
  <c r="M2860" i="8"/>
  <c r="K2861" i="8"/>
  <c r="L2861" i="8"/>
  <c r="M2861" i="8"/>
  <c r="K2862" i="8"/>
  <c r="L2862" i="8"/>
  <c r="M2862" i="8"/>
  <c r="K2863" i="8"/>
  <c r="L2863" i="8"/>
  <c r="M2863" i="8"/>
  <c r="K2864" i="8"/>
  <c r="L2864" i="8"/>
  <c r="M2864" i="8"/>
  <c r="K2865" i="8"/>
  <c r="L2865" i="8"/>
  <c r="M2865" i="8"/>
  <c r="K2866" i="8"/>
  <c r="L2866" i="8"/>
  <c r="M2866" i="8"/>
  <c r="K2867" i="8"/>
  <c r="L2867" i="8"/>
  <c r="M2867" i="8"/>
  <c r="K2868" i="8"/>
  <c r="L2868" i="8"/>
  <c r="M2868" i="8"/>
  <c r="K2869" i="8"/>
  <c r="L2869" i="8"/>
  <c r="M2869" i="8"/>
  <c r="K2870" i="8"/>
  <c r="L2870" i="8"/>
  <c r="M2870" i="8"/>
  <c r="K2871" i="8"/>
  <c r="L2871" i="8"/>
  <c r="M2871" i="8"/>
  <c r="K2872" i="8"/>
  <c r="L2872" i="8"/>
  <c r="M2872" i="8"/>
  <c r="K2873" i="8"/>
  <c r="L2873" i="8"/>
  <c r="M2873" i="8"/>
  <c r="K2874" i="8"/>
  <c r="L2874" i="8"/>
  <c r="M2874" i="8"/>
  <c r="K2875" i="8"/>
  <c r="L2875" i="8"/>
  <c r="M2875" i="8"/>
  <c r="K2876" i="8"/>
  <c r="L2876" i="8"/>
  <c r="M2876" i="8"/>
  <c r="K2877" i="8"/>
  <c r="L2877" i="8"/>
  <c r="M2877" i="8"/>
  <c r="K2878" i="8"/>
  <c r="L2878" i="8"/>
  <c r="M2878" i="8"/>
  <c r="K2879" i="8"/>
  <c r="L2879" i="8"/>
  <c r="M2879" i="8"/>
  <c r="K2880" i="8"/>
  <c r="L2880" i="8"/>
  <c r="M2880" i="8"/>
  <c r="K2881" i="8"/>
  <c r="L2881" i="8"/>
  <c r="M2881" i="8"/>
  <c r="K2882" i="8"/>
  <c r="L2882" i="8"/>
  <c r="M2882" i="8"/>
  <c r="K2883" i="8"/>
  <c r="L2883" i="8"/>
  <c r="M2883" i="8"/>
  <c r="K2884" i="8"/>
  <c r="L2884" i="8"/>
  <c r="M2884" i="8"/>
  <c r="K2885" i="8"/>
  <c r="L2885" i="8"/>
  <c r="M2885" i="8"/>
  <c r="K2886" i="8"/>
  <c r="L2886" i="8"/>
  <c r="M2886" i="8"/>
  <c r="K2887" i="8"/>
  <c r="L2887" i="8"/>
  <c r="M2887" i="8"/>
  <c r="K2888" i="8"/>
  <c r="L2888" i="8"/>
  <c r="M2888" i="8"/>
  <c r="K2889" i="8"/>
  <c r="L2889" i="8"/>
  <c r="M2889" i="8"/>
  <c r="K2890" i="8"/>
  <c r="L2890" i="8"/>
  <c r="M2890" i="8"/>
  <c r="K2891" i="8"/>
  <c r="L2891" i="8"/>
  <c r="M2891" i="8"/>
  <c r="K2892" i="8"/>
  <c r="L2892" i="8"/>
  <c r="M2892" i="8"/>
  <c r="K2893" i="8"/>
  <c r="L2893" i="8"/>
  <c r="M2893" i="8"/>
  <c r="K2894" i="8"/>
  <c r="L2894" i="8"/>
  <c r="M2894" i="8"/>
  <c r="K2895" i="8"/>
  <c r="L2895" i="8"/>
  <c r="M2895" i="8"/>
  <c r="K2896" i="8"/>
  <c r="L2896" i="8"/>
  <c r="M2896" i="8"/>
  <c r="K2897" i="8"/>
  <c r="L2897" i="8"/>
  <c r="M2897" i="8"/>
  <c r="K2898" i="8"/>
  <c r="L2898" i="8"/>
  <c r="M2898" i="8"/>
  <c r="K2899" i="8"/>
  <c r="L2899" i="8"/>
  <c r="M2899" i="8"/>
  <c r="K2900" i="8"/>
  <c r="L2900" i="8"/>
  <c r="M2900" i="8"/>
  <c r="K2901" i="8"/>
  <c r="L2901" i="8"/>
  <c r="M2901" i="8"/>
  <c r="K2902" i="8"/>
  <c r="L2902" i="8"/>
  <c r="M2902" i="8"/>
  <c r="K2903" i="8"/>
  <c r="L2903" i="8"/>
  <c r="M2903" i="8"/>
  <c r="K2904" i="8"/>
  <c r="L2904" i="8"/>
  <c r="M2904" i="8"/>
  <c r="K2905" i="8"/>
  <c r="L2905" i="8"/>
  <c r="M2905" i="8"/>
  <c r="K2906" i="8"/>
  <c r="L2906" i="8"/>
  <c r="M2906" i="8"/>
  <c r="K2907" i="8"/>
  <c r="L2907" i="8"/>
  <c r="M2907" i="8"/>
  <c r="K2908" i="8"/>
  <c r="L2908" i="8"/>
  <c r="M2908" i="8"/>
  <c r="K2909" i="8"/>
  <c r="L2909" i="8"/>
  <c r="M2909" i="8"/>
  <c r="K2910" i="8"/>
  <c r="L2910" i="8"/>
  <c r="M2910" i="8"/>
  <c r="K2911" i="8"/>
  <c r="L2911" i="8"/>
  <c r="M2911" i="8"/>
  <c r="K2912" i="8"/>
  <c r="L2912" i="8"/>
  <c r="M2912" i="8"/>
  <c r="K2913" i="8"/>
  <c r="L2913" i="8"/>
  <c r="M2913" i="8"/>
  <c r="K2914" i="8"/>
  <c r="L2914" i="8"/>
  <c r="M2914" i="8"/>
  <c r="K2915" i="8"/>
  <c r="L2915" i="8"/>
  <c r="M2915" i="8"/>
  <c r="K2916" i="8"/>
  <c r="L2916" i="8"/>
  <c r="M2916" i="8"/>
  <c r="K2917" i="8"/>
  <c r="L2917" i="8"/>
  <c r="M2917" i="8"/>
  <c r="K2918" i="8"/>
  <c r="L2918" i="8"/>
  <c r="M2918" i="8"/>
  <c r="K2919" i="8"/>
  <c r="L2919" i="8"/>
  <c r="M2919" i="8"/>
  <c r="K2920" i="8"/>
  <c r="L2920" i="8"/>
  <c r="M2920" i="8"/>
  <c r="K2921" i="8"/>
  <c r="L2921" i="8"/>
  <c r="M2921" i="8"/>
  <c r="K2922" i="8"/>
  <c r="L2922" i="8"/>
  <c r="M2922" i="8"/>
  <c r="K2923" i="8"/>
  <c r="L2923" i="8"/>
  <c r="M2923" i="8"/>
  <c r="K2924" i="8"/>
  <c r="L2924" i="8"/>
  <c r="M2924" i="8"/>
  <c r="K2925" i="8"/>
  <c r="L2925" i="8"/>
  <c r="M2925" i="8"/>
  <c r="K2926" i="8"/>
  <c r="L2926" i="8"/>
  <c r="M2926" i="8"/>
  <c r="K2927" i="8"/>
  <c r="L2927" i="8"/>
  <c r="M2927" i="8"/>
  <c r="K2928" i="8"/>
  <c r="L2928" i="8"/>
  <c r="M2928" i="8"/>
  <c r="K2929" i="8"/>
  <c r="L2929" i="8"/>
  <c r="M2929" i="8"/>
  <c r="K2930" i="8"/>
  <c r="L2930" i="8"/>
  <c r="M2930" i="8"/>
  <c r="K2931" i="8"/>
  <c r="L2931" i="8"/>
  <c r="M2931" i="8"/>
  <c r="K2932" i="8"/>
  <c r="L2932" i="8"/>
  <c r="M2932" i="8"/>
  <c r="K2933" i="8"/>
  <c r="L2933" i="8"/>
  <c r="M2933" i="8"/>
  <c r="K2934" i="8"/>
  <c r="L2934" i="8"/>
  <c r="M2934" i="8"/>
  <c r="K2935" i="8"/>
  <c r="L2935" i="8"/>
  <c r="M2935" i="8"/>
  <c r="K2936" i="8"/>
  <c r="L2936" i="8"/>
  <c r="M2936" i="8"/>
  <c r="K2937" i="8"/>
  <c r="L2937" i="8"/>
  <c r="M2937" i="8"/>
  <c r="K2938" i="8"/>
  <c r="L2938" i="8"/>
  <c r="M2938" i="8"/>
  <c r="K2939" i="8"/>
  <c r="L2939" i="8"/>
  <c r="M2939" i="8"/>
  <c r="K2940" i="8"/>
  <c r="L2940" i="8"/>
  <c r="M2940" i="8"/>
  <c r="K2941" i="8"/>
  <c r="L2941" i="8"/>
  <c r="M2941" i="8"/>
  <c r="K2942" i="8"/>
  <c r="L2942" i="8"/>
  <c r="M2942" i="8"/>
  <c r="K2943" i="8"/>
  <c r="L2943" i="8"/>
  <c r="M2943" i="8"/>
  <c r="K2944" i="8"/>
  <c r="L2944" i="8"/>
  <c r="M2944" i="8"/>
  <c r="K2945" i="8"/>
  <c r="L2945" i="8"/>
  <c r="M2945" i="8"/>
  <c r="K2946" i="8"/>
  <c r="L2946" i="8"/>
  <c r="M2946" i="8"/>
  <c r="K2947" i="8"/>
  <c r="L2947" i="8"/>
  <c r="M2947" i="8"/>
  <c r="K2948" i="8"/>
  <c r="L2948" i="8"/>
  <c r="M2948" i="8"/>
  <c r="K2949" i="8"/>
  <c r="L2949" i="8"/>
  <c r="M2949" i="8"/>
  <c r="K2950" i="8"/>
  <c r="L2950" i="8"/>
  <c r="M2950" i="8"/>
  <c r="K2951" i="8"/>
  <c r="L2951" i="8"/>
  <c r="M2951" i="8"/>
  <c r="K2952" i="8"/>
  <c r="L2952" i="8"/>
  <c r="M2952" i="8"/>
  <c r="K2953" i="8"/>
  <c r="L2953" i="8"/>
  <c r="M2953" i="8"/>
  <c r="K2954" i="8"/>
  <c r="L2954" i="8"/>
  <c r="M2954" i="8"/>
  <c r="K2955" i="8"/>
  <c r="L2955" i="8"/>
  <c r="M2955" i="8"/>
  <c r="K2956" i="8"/>
  <c r="L2956" i="8"/>
  <c r="M2956" i="8"/>
  <c r="K2957" i="8"/>
  <c r="L2957" i="8"/>
  <c r="M2957" i="8"/>
  <c r="K2958" i="8"/>
  <c r="L2958" i="8"/>
  <c r="M2958" i="8"/>
  <c r="K2959" i="8"/>
  <c r="L2959" i="8"/>
  <c r="M2959" i="8"/>
  <c r="K2960" i="8"/>
  <c r="L2960" i="8"/>
  <c r="M2960" i="8"/>
  <c r="K2961" i="8"/>
  <c r="L2961" i="8"/>
  <c r="M2961" i="8"/>
  <c r="K2962" i="8"/>
  <c r="L2962" i="8"/>
  <c r="M2962" i="8"/>
  <c r="K2963" i="8"/>
  <c r="L2963" i="8"/>
  <c r="M2963" i="8"/>
  <c r="K2964" i="8"/>
  <c r="L2964" i="8"/>
  <c r="M2964" i="8"/>
  <c r="K2965" i="8"/>
  <c r="L2965" i="8"/>
  <c r="M2965" i="8"/>
  <c r="K2966" i="8"/>
  <c r="L2966" i="8"/>
  <c r="M2966" i="8"/>
  <c r="K2967" i="8"/>
  <c r="L2967" i="8"/>
  <c r="M2967" i="8"/>
  <c r="K2968" i="8"/>
  <c r="L2968" i="8"/>
  <c r="M2968" i="8"/>
  <c r="K2969" i="8"/>
  <c r="L2969" i="8"/>
  <c r="M2969" i="8"/>
  <c r="K2970" i="8"/>
  <c r="L2970" i="8"/>
  <c r="M2970" i="8"/>
  <c r="K2971" i="8"/>
  <c r="L2971" i="8"/>
  <c r="M2971" i="8"/>
  <c r="K2972" i="8"/>
  <c r="L2972" i="8"/>
  <c r="M2972" i="8"/>
  <c r="K2973" i="8"/>
  <c r="L2973" i="8"/>
  <c r="M2973" i="8"/>
  <c r="K2974" i="8"/>
  <c r="L2974" i="8"/>
  <c r="M2974" i="8"/>
  <c r="K2975" i="8"/>
  <c r="L2975" i="8"/>
  <c r="M2975" i="8"/>
  <c r="K2976" i="8"/>
  <c r="L2976" i="8"/>
  <c r="M2976" i="8"/>
  <c r="K2977" i="8"/>
  <c r="L2977" i="8"/>
  <c r="M2977" i="8"/>
  <c r="K2978" i="8"/>
  <c r="L2978" i="8"/>
  <c r="M2978" i="8"/>
  <c r="K2979" i="8"/>
  <c r="L2979" i="8"/>
  <c r="M2979" i="8"/>
  <c r="K2980" i="8"/>
  <c r="L2980" i="8"/>
  <c r="M2980" i="8"/>
  <c r="K2981" i="8"/>
  <c r="L2981" i="8"/>
  <c r="M2981" i="8"/>
  <c r="K2982" i="8"/>
  <c r="L2982" i="8"/>
  <c r="M2982" i="8"/>
  <c r="K2983" i="8"/>
  <c r="L2983" i="8"/>
  <c r="M2983" i="8"/>
  <c r="K2984" i="8"/>
  <c r="L2984" i="8"/>
  <c r="M2984" i="8"/>
  <c r="K2985" i="8"/>
  <c r="L2985" i="8"/>
  <c r="M2985" i="8"/>
  <c r="K2986" i="8"/>
  <c r="L2986" i="8"/>
  <c r="M2986" i="8"/>
  <c r="K2987" i="8"/>
  <c r="L2987" i="8"/>
  <c r="M2987" i="8"/>
  <c r="K2988" i="8"/>
  <c r="L2988" i="8"/>
  <c r="M2988" i="8"/>
  <c r="K2989" i="8"/>
  <c r="L2989" i="8"/>
  <c r="M2989" i="8"/>
  <c r="K2990" i="8"/>
  <c r="L2990" i="8"/>
  <c r="M2990" i="8"/>
  <c r="K2991" i="8"/>
  <c r="L2991" i="8"/>
  <c r="M2991" i="8"/>
  <c r="K2992" i="8"/>
  <c r="L2992" i="8"/>
  <c r="M2992" i="8"/>
  <c r="K2993" i="8"/>
  <c r="L2993" i="8"/>
  <c r="M2993" i="8"/>
  <c r="K2994" i="8"/>
  <c r="L2994" i="8"/>
  <c r="M2994" i="8"/>
  <c r="K2995" i="8"/>
  <c r="L2995" i="8"/>
  <c r="M2995" i="8"/>
  <c r="K2996" i="8"/>
  <c r="L2996" i="8"/>
  <c r="M2996" i="8"/>
  <c r="K2997" i="8"/>
  <c r="L2997" i="8"/>
  <c r="M2997" i="8"/>
  <c r="K2998" i="8"/>
  <c r="L2998" i="8"/>
  <c r="M2998" i="8"/>
  <c r="K2999" i="8"/>
  <c r="L2999" i="8"/>
  <c r="M2999" i="8"/>
  <c r="K3000" i="8"/>
  <c r="L3000" i="8"/>
  <c r="M3000" i="8"/>
  <c r="K3001" i="8"/>
  <c r="L3001" i="8"/>
  <c r="M3001" i="8"/>
  <c r="K3002" i="8"/>
  <c r="L3002" i="8"/>
  <c r="M3002" i="8"/>
  <c r="K3003" i="8"/>
  <c r="L3003" i="8"/>
  <c r="M3003" i="8"/>
  <c r="K3004" i="8"/>
  <c r="L3004" i="8"/>
  <c r="M3004" i="8"/>
  <c r="K3005" i="8"/>
  <c r="L3005" i="8"/>
  <c r="M3005" i="8"/>
  <c r="K3006" i="8"/>
  <c r="L3006" i="8"/>
  <c r="M3006" i="8"/>
  <c r="K3007" i="8"/>
  <c r="L3007" i="8"/>
  <c r="M3007" i="8"/>
  <c r="K3008" i="8"/>
  <c r="L3008" i="8"/>
  <c r="M3008" i="8"/>
  <c r="K3009" i="8"/>
  <c r="L3009" i="8"/>
  <c r="M3009" i="8"/>
  <c r="K3010" i="8"/>
  <c r="L3010" i="8"/>
  <c r="M3010" i="8"/>
  <c r="K3011" i="8"/>
  <c r="L3011" i="8"/>
  <c r="M3011" i="8"/>
  <c r="K3012" i="8"/>
  <c r="L3012" i="8"/>
  <c r="M3012" i="8"/>
  <c r="K3013" i="8"/>
  <c r="L3013" i="8"/>
  <c r="M3013" i="8"/>
  <c r="K3014" i="8"/>
  <c r="L3014" i="8"/>
  <c r="M3014" i="8"/>
  <c r="K3015" i="8"/>
  <c r="L3015" i="8"/>
  <c r="M3015" i="8"/>
  <c r="K3016" i="8"/>
  <c r="L3016" i="8"/>
  <c r="M3016" i="8"/>
  <c r="K3017" i="8"/>
  <c r="L3017" i="8"/>
  <c r="M3017" i="8"/>
  <c r="K3018" i="8"/>
  <c r="L3018" i="8"/>
  <c r="M3018" i="8"/>
  <c r="K3019" i="8"/>
  <c r="L3019" i="8"/>
  <c r="M3019" i="8"/>
  <c r="K3020" i="8"/>
  <c r="L3020" i="8"/>
  <c r="M3020" i="8"/>
  <c r="K3021" i="8"/>
  <c r="L3021" i="8"/>
  <c r="M3021" i="8"/>
  <c r="K3022" i="8"/>
  <c r="L3022" i="8"/>
  <c r="M3022" i="8"/>
  <c r="K3023" i="8"/>
  <c r="L3023" i="8"/>
  <c r="M3023" i="8"/>
  <c r="K3024" i="8"/>
  <c r="L3024" i="8"/>
  <c r="M3024" i="8"/>
  <c r="K3025" i="8"/>
  <c r="L3025" i="8"/>
  <c r="M3025" i="8"/>
  <c r="K3026" i="8"/>
  <c r="L3026" i="8"/>
  <c r="M3026" i="8"/>
  <c r="K3027" i="8"/>
  <c r="L3027" i="8"/>
  <c r="M3027" i="8"/>
  <c r="K3028" i="8"/>
  <c r="L3028" i="8"/>
  <c r="M3028" i="8"/>
  <c r="K3029" i="8"/>
  <c r="L3029" i="8"/>
  <c r="M3029" i="8"/>
  <c r="K3030" i="8"/>
  <c r="L3030" i="8"/>
  <c r="M3030" i="8"/>
  <c r="K3031" i="8"/>
  <c r="L3031" i="8"/>
  <c r="M3031" i="8"/>
  <c r="K3032" i="8"/>
  <c r="L3032" i="8"/>
  <c r="M3032" i="8"/>
  <c r="K3033" i="8"/>
  <c r="L3033" i="8"/>
  <c r="M3033" i="8"/>
  <c r="K3034" i="8"/>
  <c r="L3034" i="8"/>
  <c r="M3034" i="8"/>
  <c r="K3035" i="8"/>
  <c r="L3035" i="8"/>
  <c r="M3035" i="8"/>
  <c r="K3036" i="8"/>
  <c r="L3036" i="8"/>
  <c r="M3036" i="8"/>
  <c r="K3037" i="8"/>
  <c r="L3037" i="8"/>
  <c r="M3037" i="8"/>
  <c r="K3038" i="8"/>
  <c r="L3038" i="8"/>
  <c r="M3038" i="8"/>
  <c r="K3039" i="8"/>
  <c r="L3039" i="8"/>
  <c r="M3039" i="8"/>
  <c r="K3040" i="8"/>
  <c r="L3040" i="8"/>
  <c r="M3040" i="8"/>
  <c r="K3041" i="8"/>
  <c r="L3041" i="8"/>
  <c r="M3041" i="8"/>
  <c r="K3042" i="8"/>
  <c r="L3042" i="8"/>
  <c r="M3042" i="8"/>
  <c r="K3043" i="8"/>
  <c r="L3043" i="8"/>
  <c r="M3043" i="8"/>
  <c r="K3044" i="8"/>
  <c r="L3044" i="8"/>
  <c r="M3044" i="8"/>
  <c r="K3045" i="8"/>
  <c r="L3045" i="8"/>
  <c r="M3045" i="8"/>
  <c r="K3046" i="8"/>
  <c r="L3046" i="8"/>
  <c r="M3046" i="8"/>
  <c r="K3047" i="8"/>
  <c r="L3047" i="8"/>
  <c r="M3047" i="8"/>
  <c r="K3048" i="8"/>
  <c r="L3048" i="8"/>
  <c r="M3048" i="8"/>
  <c r="K3049" i="8"/>
  <c r="L3049" i="8"/>
  <c r="M3049" i="8"/>
  <c r="K3050" i="8"/>
  <c r="L3050" i="8"/>
  <c r="M3050" i="8"/>
  <c r="K3051" i="8"/>
  <c r="L3051" i="8"/>
  <c r="M3051" i="8"/>
  <c r="K3052" i="8"/>
  <c r="L3052" i="8"/>
  <c r="M3052" i="8"/>
  <c r="K3053" i="8"/>
  <c r="L3053" i="8"/>
  <c r="M3053" i="8"/>
  <c r="K3054" i="8"/>
  <c r="L3054" i="8"/>
  <c r="M3054" i="8"/>
  <c r="K3055" i="8"/>
  <c r="L3055" i="8"/>
  <c r="M3055" i="8"/>
  <c r="K3056" i="8"/>
  <c r="L3056" i="8"/>
  <c r="M3056" i="8"/>
  <c r="K3057" i="8"/>
  <c r="L3057" i="8"/>
  <c r="M3057" i="8"/>
  <c r="K3058" i="8"/>
  <c r="L3058" i="8"/>
  <c r="M3058" i="8"/>
  <c r="K3059" i="8"/>
  <c r="L3059" i="8"/>
  <c r="M3059" i="8"/>
  <c r="K3060" i="8"/>
  <c r="L3060" i="8"/>
  <c r="M3060" i="8"/>
  <c r="K3061" i="8"/>
  <c r="L3061" i="8"/>
  <c r="M3061" i="8"/>
  <c r="K3062" i="8"/>
  <c r="L3062" i="8"/>
  <c r="M3062" i="8"/>
  <c r="K3063" i="8"/>
  <c r="L3063" i="8"/>
  <c r="M3063" i="8"/>
  <c r="K3064" i="8"/>
  <c r="L3064" i="8"/>
  <c r="M3064" i="8"/>
  <c r="K3065" i="8"/>
  <c r="L3065" i="8"/>
  <c r="M3065" i="8"/>
  <c r="K3066" i="8"/>
  <c r="L3066" i="8"/>
  <c r="M3066" i="8"/>
  <c r="K3067" i="8"/>
  <c r="L3067" i="8"/>
  <c r="M3067" i="8"/>
  <c r="K3068" i="8"/>
  <c r="L3068" i="8"/>
  <c r="M3068" i="8"/>
  <c r="K3069" i="8"/>
  <c r="L3069" i="8"/>
  <c r="M3069" i="8"/>
  <c r="K3070" i="8"/>
  <c r="L3070" i="8"/>
  <c r="M3070" i="8"/>
  <c r="K3071" i="8"/>
  <c r="L3071" i="8"/>
  <c r="M3071" i="8"/>
  <c r="K3072" i="8"/>
  <c r="L3072" i="8"/>
  <c r="M3072" i="8"/>
  <c r="K3073" i="8"/>
  <c r="L3073" i="8"/>
  <c r="M3073" i="8"/>
  <c r="K3074" i="8"/>
  <c r="L3074" i="8"/>
  <c r="M3074" i="8"/>
  <c r="K3075" i="8"/>
  <c r="L3075" i="8"/>
  <c r="M3075" i="8"/>
  <c r="K3076" i="8"/>
  <c r="L3076" i="8"/>
  <c r="M3076" i="8"/>
  <c r="K3077" i="8"/>
  <c r="L3077" i="8"/>
  <c r="M3077" i="8"/>
  <c r="K3078" i="8"/>
  <c r="L3078" i="8"/>
  <c r="M3078" i="8"/>
  <c r="K3079" i="8"/>
  <c r="L3079" i="8"/>
  <c r="M3079" i="8"/>
  <c r="K3080" i="8"/>
  <c r="L3080" i="8"/>
  <c r="M3080" i="8"/>
  <c r="K3081" i="8"/>
  <c r="L3081" i="8"/>
  <c r="M3081" i="8"/>
  <c r="K3082" i="8"/>
  <c r="L3082" i="8"/>
  <c r="M3082" i="8"/>
  <c r="K3083" i="8"/>
  <c r="L3083" i="8"/>
  <c r="M3083" i="8"/>
  <c r="K3084" i="8"/>
  <c r="L3084" i="8"/>
  <c r="M3084" i="8"/>
  <c r="K3085" i="8"/>
  <c r="L3085" i="8"/>
  <c r="M3085" i="8"/>
  <c r="K3086" i="8"/>
  <c r="L3086" i="8"/>
  <c r="M3086" i="8"/>
  <c r="K3087" i="8"/>
  <c r="L3087" i="8"/>
  <c r="M3087" i="8"/>
  <c r="K3088" i="8"/>
  <c r="L3088" i="8"/>
  <c r="M3088" i="8"/>
  <c r="K3089" i="8"/>
  <c r="L3089" i="8"/>
  <c r="M3089" i="8"/>
  <c r="K3090" i="8"/>
  <c r="L3090" i="8"/>
  <c r="M3090" i="8"/>
  <c r="K3091" i="8"/>
  <c r="L3091" i="8"/>
  <c r="M3091" i="8"/>
  <c r="K3092" i="8"/>
  <c r="L3092" i="8"/>
  <c r="M3092" i="8"/>
  <c r="K3093" i="8"/>
  <c r="L3093" i="8"/>
  <c r="M3093" i="8"/>
  <c r="K3094" i="8"/>
  <c r="L3094" i="8"/>
  <c r="M3094" i="8"/>
  <c r="K3095" i="8"/>
  <c r="L3095" i="8"/>
  <c r="M3095" i="8"/>
  <c r="K3096" i="8"/>
  <c r="L3096" i="8"/>
  <c r="M3096" i="8"/>
  <c r="K3097" i="8"/>
  <c r="L3097" i="8"/>
  <c r="M3097" i="8"/>
  <c r="K3098" i="8"/>
  <c r="L3098" i="8"/>
  <c r="M3098" i="8"/>
  <c r="K3099" i="8"/>
  <c r="L3099" i="8"/>
  <c r="M3099" i="8"/>
  <c r="K3100" i="8"/>
  <c r="L3100" i="8"/>
  <c r="M3100" i="8"/>
  <c r="K3101" i="8"/>
  <c r="L3101" i="8"/>
  <c r="M3101" i="8"/>
  <c r="K3102" i="8"/>
  <c r="L3102" i="8"/>
  <c r="M3102" i="8"/>
  <c r="K3103" i="8"/>
  <c r="L3103" i="8"/>
  <c r="M3103" i="8"/>
  <c r="K3104" i="8"/>
  <c r="L3104" i="8"/>
  <c r="M3104" i="8"/>
  <c r="K3105" i="8"/>
  <c r="L3105" i="8"/>
  <c r="M3105" i="8"/>
  <c r="K3106" i="8"/>
  <c r="L3106" i="8"/>
  <c r="M3106" i="8"/>
  <c r="K3107" i="8"/>
  <c r="L3107" i="8"/>
  <c r="M3107" i="8"/>
  <c r="K3108" i="8"/>
  <c r="L3108" i="8"/>
  <c r="M3108" i="8"/>
  <c r="K3109" i="8"/>
  <c r="L3109" i="8"/>
  <c r="M3109" i="8"/>
  <c r="K3110" i="8"/>
  <c r="L3110" i="8"/>
  <c r="M3110" i="8"/>
  <c r="K3111" i="8"/>
  <c r="L3111" i="8"/>
  <c r="M3111" i="8"/>
  <c r="K3112" i="8"/>
  <c r="L3112" i="8"/>
  <c r="M3112" i="8"/>
  <c r="K3113" i="8"/>
  <c r="L3113" i="8"/>
  <c r="M3113" i="8"/>
  <c r="K3114" i="8"/>
  <c r="L3114" i="8"/>
  <c r="M3114" i="8"/>
  <c r="K3115" i="8"/>
  <c r="L3115" i="8"/>
  <c r="M3115" i="8"/>
  <c r="K3116" i="8"/>
  <c r="L3116" i="8"/>
  <c r="M3116" i="8"/>
  <c r="K3117" i="8"/>
  <c r="L3117" i="8"/>
  <c r="M3117" i="8"/>
  <c r="K3118" i="8"/>
  <c r="L3118" i="8"/>
  <c r="M3118" i="8"/>
  <c r="K3119" i="8"/>
  <c r="L3119" i="8"/>
  <c r="M3119" i="8"/>
  <c r="K3120" i="8"/>
  <c r="L3120" i="8"/>
  <c r="M3120" i="8"/>
  <c r="K3121" i="8"/>
  <c r="L3121" i="8"/>
  <c r="M3121" i="8"/>
  <c r="K3122" i="8"/>
  <c r="L3122" i="8"/>
  <c r="M3122" i="8"/>
  <c r="K3123" i="8"/>
  <c r="L3123" i="8"/>
  <c r="M3123" i="8"/>
  <c r="K3124" i="8"/>
  <c r="L3124" i="8"/>
  <c r="M3124" i="8"/>
  <c r="K3125" i="8"/>
  <c r="L3125" i="8"/>
  <c r="M3125" i="8"/>
  <c r="K3126" i="8"/>
  <c r="L3126" i="8"/>
  <c r="M3126" i="8"/>
  <c r="K3127" i="8"/>
  <c r="L3127" i="8"/>
  <c r="M3127" i="8"/>
  <c r="K3128" i="8"/>
  <c r="L3128" i="8"/>
  <c r="M3128" i="8"/>
  <c r="K3129" i="8"/>
  <c r="L3129" i="8"/>
  <c r="M3129" i="8"/>
  <c r="K3130" i="8"/>
  <c r="L3130" i="8"/>
  <c r="M3130" i="8"/>
  <c r="K3131" i="8"/>
  <c r="L3131" i="8"/>
  <c r="M3131" i="8"/>
  <c r="K3132" i="8"/>
  <c r="L3132" i="8"/>
  <c r="M3132" i="8"/>
  <c r="K3133" i="8"/>
  <c r="L3133" i="8"/>
  <c r="M3133" i="8"/>
  <c r="K3134" i="8"/>
  <c r="L3134" i="8"/>
  <c r="M3134" i="8"/>
  <c r="K3135" i="8"/>
  <c r="L3135" i="8"/>
  <c r="M3135" i="8"/>
  <c r="K3136" i="8"/>
  <c r="L3136" i="8"/>
  <c r="M3136" i="8"/>
  <c r="K3137" i="8"/>
  <c r="L3137" i="8"/>
  <c r="M3137" i="8"/>
  <c r="K3138" i="8"/>
  <c r="L3138" i="8"/>
  <c r="M3138" i="8"/>
  <c r="K3139" i="8"/>
  <c r="L3139" i="8"/>
  <c r="M3139" i="8"/>
  <c r="K3140" i="8"/>
  <c r="L3140" i="8"/>
  <c r="M3140" i="8"/>
  <c r="K3141" i="8"/>
  <c r="L3141" i="8"/>
  <c r="M3141" i="8"/>
  <c r="K3142" i="8"/>
  <c r="L3142" i="8"/>
  <c r="M3142" i="8"/>
  <c r="K3143" i="8"/>
  <c r="L3143" i="8"/>
  <c r="M3143" i="8"/>
  <c r="K3144" i="8"/>
  <c r="L3144" i="8"/>
  <c r="M3144" i="8"/>
  <c r="K3145" i="8"/>
  <c r="L3145" i="8"/>
  <c r="M3145" i="8"/>
  <c r="K3146" i="8"/>
  <c r="L3146" i="8"/>
  <c r="M3146" i="8"/>
  <c r="K3147" i="8"/>
  <c r="L3147" i="8"/>
  <c r="M3147" i="8"/>
  <c r="K3148" i="8"/>
  <c r="L3148" i="8"/>
  <c r="M3148" i="8"/>
  <c r="K3149" i="8"/>
  <c r="L3149" i="8"/>
  <c r="M3149" i="8"/>
  <c r="K3150" i="8"/>
  <c r="L3150" i="8"/>
  <c r="M3150" i="8"/>
  <c r="K3151" i="8"/>
  <c r="L3151" i="8"/>
  <c r="M3151" i="8"/>
  <c r="K3152" i="8"/>
  <c r="L3152" i="8"/>
  <c r="M3152" i="8"/>
  <c r="K3153" i="8"/>
  <c r="L3153" i="8"/>
  <c r="M3153" i="8"/>
  <c r="K3154" i="8"/>
  <c r="L3154" i="8"/>
  <c r="M3154" i="8"/>
  <c r="K3155" i="8"/>
  <c r="L3155" i="8"/>
  <c r="M3155" i="8"/>
  <c r="K3156" i="8"/>
  <c r="L3156" i="8"/>
  <c r="M3156" i="8"/>
  <c r="K3157" i="8"/>
  <c r="L3157" i="8"/>
  <c r="M3157" i="8"/>
  <c r="K3158" i="8"/>
  <c r="L3158" i="8"/>
  <c r="M3158" i="8"/>
  <c r="K3159" i="8"/>
  <c r="L3159" i="8"/>
  <c r="M3159" i="8"/>
  <c r="K3160" i="8"/>
  <c r="L3160" i="8"/>
  <c r="M3160" i="8"/>
  <c r="K3161" i="8"/>
  <c r="L3161" i="8"/>
  <c r="M3161" i="8"/>
  <c r="K3162" i="8"/>
  <c r="L3162" i="8"/>
  <c r="M3162" i="8"/>
  <c r="K3163" i="8"/>
  <c r="L3163" i="8"/>
  <c r="M3163" i="8"/>
  <c r="K3164" i="8"/>
  <c r="L3164" i="8"/>
  <c r="M3164" i="8"/>
  <c r="K3165" i="8"/>
  <c r="L3165" i="8"/>
  <c r="M3165" i="8"/>
  <c r="K3166" i="8"/>
  <c r="L3166" i="8"/>
  <c r="M3166" i="8"/>
  <c r="K3167" i="8"/>
  <c r="L3167" i="8"/>
  <c r="M3167" i="8"/>
  <c r="K3168" i="8"/>
  <c r="L3168" i="8"/>
  <c r="M3168" i="8"/>
  <c r="K3169" i="8"/>
  <c r="L3169" i="8"/>
  <c r="M3169" i="8"/>
  <c r="K3170" i="8"/>
  <c r="L3170" i="8"/>
  <c r="M3170" i="8"/>
  <c r="K3171" i="8"/>
  <c r="L3171" i="8"/>
  <c r="M3171" i="8"/>
  <c r="K3172" i="8"/>
  <c r="L3172" i="8"/>
  <c r="M3172" i="8"/>
  <c r="K3173" i="8"/>
  <c r="L3173" i="8"/>
  <c r="M3173" i="8"/>
  <c r="K3174" i="8"/>
  <c r="L3174" i="8"/>
  <c r="M3174" i="8"/>
  <c r="K3175" i="8"/>
  <c r="L3175" i="8"/>
  <c r="M3175" i="8"/>
  <c r="K3176" i="8"/>
  <c r="L3176" i="8"/>
  <c r="M3176" i="8"/>
  <c r="K3177" i="8"/>
  <c r="L3177" i="8"/>
  <c r="M3177" i="8"/>
  <c r="K3178" i="8"/>
  <c r="L3178" i="8"/>
  <c r="M3178" i="8"/>
  <c r="K3179" i="8"/>
  <c r="L3179" i="8"/>
  <c r="M3179" i="8"/>
  <c r="K3180" i="8"/>
  <c r="L3180" i="8"/>
  <c r="M3180" i="8"/>
  <c r="K3181" i="8"/>
  <c r="L3181" i="8"/>
  <c r="M3181" i="8"/>
  <c r="K3182" i="8"/>
  <c r="L3182" i="8"/>
  <c r="M3182" i="8"/>
  <c r="K3183" i="8"/>
  <c r="L3183" i="8"/>
  <c r="M3183" i="8"/>
  <c r="K3184" i="8"/>
  <c r="L3184" i="8"/>
  <c r="M3184" i="8"/>
  <c r="K3185" i="8"/>
  <c r="L3185" i="8"/>
  <c r="M3185" i="8"/>
  <c r="K3186" i="8"/>
  <c r="L3186" i="8"/>
  <c r="M3186" i="8"/>
  <c r="K3187" i="8"/>
  <c r="L3187" i="8"/>
  <c r="M3187" i="8"/>
  <c r="K3188" i="8"/>
  <c r="L3188" i="8"/>
  <c r="M3188" i="8"/>
  <c r="K3189" i="8"/>
  <c r="L3189" i="8"/>
  <c r="M3189" i="8"/>
  <c r="K3190" i="8"/>
  <c r="L3190" i="8"/>
  <c r="M3190" i="8"/>
  <c r="K3191" i="8"/>
  <c r="L3191" i="8"/>
  <c r="M3191" i="8"/>
  <c r="K3192" i="8"/>
  <c r="L3192" i="8"/>
  <c r="M3192" i="8"/>
  <c r="K3193" i="8"/>
  <c r="L3193" i="8"/>
  <c r="M3193" i="8"/>
  <c r="K3194" i="8"/>
  <c r="L3194" i="8"/>
  <c r="M3194" i="8"/>
  <c r="K3195" i="8"/>
  <c r="L3195" i="8"/>
  <c r="M3195" i="8"/>
  <c r="K3196" i="8"/>
  <c r="L3196" i="8"/>
  <c r="M3196" i="8"/>
  <c r="K3197" i="8"/>
  <c r="L3197" i="8"/>
  <c r="M3197" i="8"/>
  <c r="K3198" i="8"/>
  <c r="L3198" i="8"/>
  <c r="M3198" i="8"/>
  <c r="K3199" i="8"/>
  <c r="L3199" i="8"/>
  <c r="M3199" i="8"/>
  <c r="K3200" i="8"/>
  <c r="L3200" i="8"/>
  <c r="M3200" i="8"/>
  <c r="K3201" i="8"/>
  <c r="L3201" i="8"/>
  <c r="M3201" i="8"/>
  <c r="K3202" i="8"/>
  <c r="L3202" i="8"/>
  <c r="M3202" i="8"/>
  <c r="K3203" i="8"/>
  <c r="L3203" i="8"/>
  <c r="M3203" i="8"/>
  <c r="K3204" i="8"/>
  <c r="L3204" i="8"/>
  <c r="M3204" i="8"/>
  <c r="K3205" i="8"/>
  <c r="L3205" i="8"/>
  <c r="M3205" i="8"/>
  <c r="K3206" i="8"/>
  <c r="L3206" i="8"/>
  <c r="M3206" i="8"/>
  <c r="K3207" i="8"/>
  <c r="L3207" i="8"/>
  <c r="M3207" i="8"/>
  <c r="K3208" i="8"/>
  <c r="L3208" i="8"/>
  <c r="M3208" i="8"/>
  <c r="K3209" i="8"/>
  <c r="L3209" i="8"/>
  <c r="M3209" i="8"/>
  <c r="K3210" i="8"/>
  <c r="L3210" i="8"/>
  <c r="M3210" i="8"/>
  <c r="K3211" i="8"/>
  <c r="L3211" i="8"/>
  <c r="M3211" i="8"/>
  <c r="K3212" i="8"/>
  <c r="L3212" i="8"/>
  <c r="M3212" i="8"/>
  <c r="K3213" i="8"/>
  <c r="L3213" i="8"/>
  <c r="M3213" i="8"/>
  <c r="K3214" i="8"/>
  <c r="L3214" i="8"/>
  <c r="M3214" i="8"/>
  <c r="K3215" i="8"/>
  <c r="L3215" i="8"/>
  <c r="M3215" i="8"/>
  <c r="K3216" i="8"/>
  <c r="L3216" i="8"/>
  <c r="M3216" i="8"/>
  <c r="K3217" i="8"/>
  <c r="L3217" i="8"/>
  <c r="M3217" i="8"/>
  <c r="K3218" i="8"/>
  <c r="L3218" i="8"/>
  <c r="M3218" i="8"/>
  <c r="K3219" i="8"/>
  <c r="L3219" i="8"/>
  <c r="M3219" i="8"/>
  <c r="K3220" i="8"/>
  <c r="L3220" i="8"/>
  <c r="M3220" i="8"/>
  <c r="K3221" i="8"/>
  <c r="L3221" i="8"/>
  <c r="M3221" i="8"/>
  <c r="K3222" i="8"/>
  <c r="L3222" i="8"/>
  <c r="M3222" i="8"/>
  <c r="K3223" i="8"/>
  <c r="L3223" i="8"/>
  <c r="M3223" i="8"/>
  <c r="K3224" i="8"/>
  <c r="L3224" i="8"/>
  <c r="M3224" i="8"/>
  <c r="K3225" i="8"/>
  <c r="L3225" i="8"/>
  <c r="M3225" i="8"/>
  <c r="K3226" i="8"/>
  <c r="L3226" i="8"/>
  <c r="M3226" i="8"/>
  <c r="K3227" i="8"/>
  <c r="L3227" i="8"/>
  <c r="M3227" i="8"/>
  <c r="K3228" i="8"/>
  <c r="L3228" i="8"/>
  <c r="M3228" i="8"/>
  <c r="K3229" i="8"/>
  <c r="L3229" i="8"/>
  <c r="M3229" i="8"/>
  <c r="K3230" i="8"/>
  <c r="L3230" i="8"/>
  <c r="M3230" i="8"/>
  <c r="K3231" i="8"/>
  <c r="L3231" i="8"/>
  <c r="M3231" i="8"/>
  <c r="K3232" i="8"/>
  <c r="L3232" i="8"/>
  <c r="M3232" i="8"/>
  <c r="K3233" i="8"/>
  <c r="L3233" i="8"/>
  <c r="M3233" i="8"/>
  <c r="K3234" i="8"/>
  <c r="L3234" i="8"/>
  <c r="M3234" i="8"/>
  <c r="K3235" i="8"/>
  <c r="L3235" i="8"/>
  <c r="M3235" i="8"/>
  <c r="K3236" i="8"/>
  <c r="L3236" i="8"/>
  <c r="M3236" i="8"/>
  <c r="K3237" i="8"/>
  <c r="L3237" i="8"/>
  <c r="M3237" i="8"/>
  <c r="K3238" i="8"/>
  <c r="L3238" i="8"/>
  <c r="M3238" i="8"/>
  <c r="K3239" i="8"/>
  <c r="L3239" i="8"/>
  <c r="M3239" i="8"/>
  <c r="K3240" i="8"/>
  <c r="L3240" i="8"/>
  <c r="M3240" i="8"/>
  <c r="K3241" i="8"/>
  <c r="L3241" i="8"/>
  <c r="M3241" i="8"/>
  <c r="K3242" i="8"/>
  <c r="L3242" i="8"/>
  <c r="M3242" i="8"/>
  <c r="K3243" i="8"/>
  <c r="L3243" i="8"/>
  <c r="M3243" i="8"/>
  <c r="K3244" i="8"/>
  <c r="L3244" i="8"/>
  <c r="M3244" i="8"/>
  <c r="K3245" i="8"/>
  <c r="L3245" i="8"/>
  <c r="M3245" i="8"/>
  <c r="K3246" i="8"/>
  <c r="L3246" i="8"/>
  <c r="M3246" i="8"/>
  <c r="K3247" i="8"/>
  <c r="L3247" i="8"/>
  <c r="M3247" i="8"/>
  <c r="K3248" i="8"/>
  <c r="L3248" i="8"/>
  <c r="M3248" i="8"/>
  <c r="K3249" i="8"/>
  <c r="L3249" i="8"/>
  <c r="M3249" i="8"/>
  <c r="K3250" i="8"/>
  <c r="L3250" i="8"/>
  <c r="M3250" i="8"/>
  <c r="K3251" i="8"/>
  <c r="L3251" i="8"/>
  <c r="M3251" i="8"/>
  <c r="K3252" i="8"/>
  <c r="L3252" i="8"/>
  <c r="M3252" i="8"/>
  <c r="K3253" i="8"/>
  <c r="L3253" i="8"/>
  <c r="M3253" i="8"/>
  <c r="K3254" i="8"/>
  <c r="L3254" i="8"/>
  <c r="M3254" i="8"/>
  <c r="K3255" i="8"/>
  <c r="L3255" i="8"/>
  <c r="M3255" i="8"/>
  <c r="K3256" i="8"/>
  <c r="L3256" i="8"/>
  <c r="M3256" i="8"/>
  <c r="K3257" i="8"/>
  <c r="L3257" i="8"/>
  <c r="M3257" i="8"/>
  <c r="K3258" i="8"/>
  <c r="L3258" i="8"/>
  <c r="M3258" i="8"/>
  <c r="K3259" i="8"/>
  <c r="L3259" i="8"/>
  <c r="M3259" i="8"/>
  <c r="K3260" i="8"/>
  <c r="L3260" i="8"/>
  <c r="M3260" i="8"/>
  <c r="K3261" i="8"/>
  <c r="L3261" i="8"/>
  <c r="M3261" i="8"/>
  <c r="K3262" i="8"/>
  <c r="L3262" i="8"/>
  <c r="M3262" i="8"/>
  <c r="K3263" i="8"/>
  <c r="L3263" i="8"/>
  <c r="M3263" i="8"/>
  <c r="K3264" i="8"/>
  <c r="L3264" i="8"/>
  <c r="M3264" i="8"/>
  <c r="K3265" i="8"/>
  <c r="L3265" i="8"/>
  <c r="M3265" i="8"/>
  <c r="K3266" i="8"/>
  <c r="L3266" i="8"/>
  <c r="M3266" i="8"/>
  <c r="K3267" i="8"/>
  <c r="L3267" i="8"/>
  <c r="M3267" i="8"/>
  <c r="K3268" i="8"/>
  <c r="L3268" i="8"/>
  <c r="M3268" i="8"/>
  <c r="K3269" i="8"/>
  <c r="L3269" i="8"/>
  <c r="M3269" i="8"/>
  <c r="K3270" i="8"/>
  <c r="L3270" i="8"/>
  <c r="M3270" i="8"/>
  <c r="K3271" i="8"/>
  <c r="L3271" i="8"/>
  <c r="M3271" i="8"/>
  <c r="K3272" i="8"/>
  <c r="L3272" i="8"/>
  <c r="M3272" i="8"/>
  <c r="K3273" i="8"/>
  <c r="L3273" i="8"/>
  <c r="M3273" i="8"/>
  <c r="K3274" i="8"/>
  <c r="L3274" i="8"/>
  <c r="M3274" i="8"/>
  <c r="K3275" i="8"/>
  <c r="L3275" i="8"/>
  <c r="M3275" i="8"/>
  <c r="K3276" i="8"/>
  <c r="L3276" i="8"/>
  <c r="M3276" i="8"/>
  <c r="K3277" i="8"/>
  <c r="L3277" i="8"/>
  <c r="M3277" i="8"/>
  <c r="K3278" i="8"/>
  <c r="L3278" i="8"/>
  <c r="M3278" i="8"/>
  <c r="K3279" i="8"/>
  <c r="L3279" i="8"/>
  <c r="M3279" i="8"/>
  <c r="K3280" i="8"/>
  <c r="L3280" i="8"/>
  <c r="M3280" i="8"/>
  <c r="K3281" i="8"/>
  <c r="L3281" i="8"/>
  <c r="M3281" i="8"/>
  <c r="K3282" i="8"/>
  <c r="L3282" i="8"/>
  <c r="M3282" i="8"/>
  <c r="K3283" i="8"/>
  <c r="L3283" i="8"/>
  <c r="M3283" i="8"/>
  <c r="K3284" i="8"/>
  <c r="L3284" i="8"/>
  <c r="M3284" i="8"/>
  <c r="K3285" i="8"/>
  <c r="L3285" i="8"/>
  <c r="M3285" i="8"/>
  <c r="K3286" i="8"/>
  <c r="L3286" i="8"/>
  <c r="M3286" i="8"/>
  <c r="K3287" i="8"/>
  <c r="L3287" i="8"/>
  <c r="M3287" i="8"/>
  <c r="K3288" i="8"/>
  <c r="L3288" i="8"/>
  <c r="M3288" i="8"/>
  <c r="K3289" i="8"/>
  <c r="L3289" i="8"/>
  <c r="M3289" i="8"/>
  <c r="K3290" i="8"/>
  <c r="L3290" i="8"/>
  <c r="M3290" i="8"/>
  <c r="K3291" i="8"/>
  <c r="L3291" i="8"/>
  <c r="M3291" i="8"/>
  <c r="K3292" i="8"/>
  <c r="L3292" i="8"/>
  <c r="M3292" i="8"/>
  <c r="K3293" i="8"/>
  <c r="L3293" i="8"/>
  <c r="M3293" i="8"/>
  <c r="K3294" i="8"/>
  <c r="L3294" i="8"/>
  <c r="M3294" i="8"/>
  <c r="K3295" i="8"/>
  <c r="L3295" i="8"/>
  <c r="M3295" i="8"/>
  <c r="K3296" i="8"/>
  <c r="L3296" i="8"/>
  <c r="M3296" i="8"/>
  <c r="K3297" i="8"/>
  <c r="L3297" i="8"/>
  <c r="M3297" i="8"/>
  <c r="K3298" i="8"/>
  <c r="L3298" i="8"/>
  <c r="M3298" i="8"/>
  <c r="K3299" i="8"/>
  <c r="L3299" i="8"/>
  <c r="M3299" i="8"/>
  <c r="K3300" i="8"/>
  <c r="L3300" i="8"/>
  <c r="M3300" i="8"/>
  <c r="K3301" i="8"/>
  <c r="L3301" i="8"/>
  <c r="M3301" i="8"/>
  <c r="K3302" i="8"/>
  <c r="L3302" i="8"/>
  <c r="M3302" i="8"/>
  <c r="K3303" i="8"/>
  <c r="L3303" i="8"/>
  <c r="M3303" i="8"/>
  <c r="K3304" i="8"/>
  <c r="L3304" i="8"/>
  <c r="M3304" i="8"/>
  <c r="K3305" i="8"/>
  <c r="L3305" i="8"/>
  <c r="M3305" i="8"/>
  <c r="K3306" i="8"/>
  <c r="L3306" i="8"/>
  <c r="M3306" i="8"/>
  <c r="K3307" i="8"/>
  <c r="L3307" i="8"/>
  <c r="M3307" i="8"/>
  <c r="K3308" i="8"/>
  <c r="L3308" i="8"/>
  <c r="M3308" i="8"/>
  <c r="K3309" i="8"/>
  <c r="L3309" i="8"/>
  <c r="M3309" i="8"/>
  <c r="K3310" i="8"/>
  <c r="L3310" i="8"/>
  <c r="M3310" i="8"/>
  <c r="K3311" i="8"/>
  <c r="L3311" i="8"/>
  <c r="M3311" i="8"/>
  <c r="K3312" i="8"/>
  <c r="L3312" i="8"/>
  <c r="M3312" i="8"/>
  <c r="K3313" i="8"/>
  <c r="L3313" i="8"/>
  <c r="M3313" i="8"/>
  <c r="K3314" i="8"/>
  <c r="L3314" i="8"/>
  <c r="M3314" i="8"/>
  <c r="K3315" i="8"/>
  <c r="L3315" i="8"/>
  <c r="M3315" i="8"/>
  <c r="K3316" i="8"/>
  <c r="L3316" i="8"/>
  <c r="M3316" i="8"/>
  <c r="K3317" i="8"/>
  <c r="L3317" i="8"/>
  <c r="M3317" i="8"/>
  <c r="K3318" i="8"/>
  <c r="L3318" i="8"/>
  <c r="M3318" i="8"/>
  <c r="K3319" i="8"/>
  <c r="L3319" i="8"/>
  <c r="M3319" i="8"/>
  <c r="K3320" i="8"/>
  <c r="L3320" i="8"/>
  <c r="M3320" i="8"/>
  <c r="K3321" i="8"/>
  <c r="L3321" i="8"/>
  <c r="M3321" i="8"/>
  <c r="K3322" i="8"/>
  <c r="L3322" i="8"/>
  <c r="M3322" i="8"/>
  <c r="K3323" i="8"/>
  <c r="L3323" i="8"/>
  <c r="M3323" i="8"/>
  <c r="K3324" i="8"/>
  <c r="L3324" i="8"/>
  <c r="M3324" i="8"/>
  <c r="K3325" i="8"/>
  <c r="L3325" i="8"/>
  <c r="M3325" i="8"/>
  <c r="K3326" i="8"/>
  <c r="L3326" i="8"/>
  <c r="M3326" i="8"/>
  <c r="K3327" i="8"/>
  <c r="L3327" i="8"/>
  <c r="M3327" i="8"/>
  <c r="K3328" i="8"/>
  <c r="L3328" i="8"/>
  <c r="M3328" i="8"/>
  <c r="K3329" i="8"/>
  <c r="L3329" i="8"/>
  <c r="M3329" i="8"/>
  <c r="K3330" i="8"/>
  <c r="L3330" i="8"/>
  <c r="M3330" i="8"/>
  <c r="K3331" i="8"/>
  <c r="L3331" i="8"/>
  <c r="M3331" i="8"/>
  <c r="K3332" i="8"/>
  <c r="L3332" i="8"/>
  <c r="M3332" i="8"/>
  <c r="K3333" i="8"/>
  <c r="L3333" i="8"/>
  <c r="M3333" i="8"/>
  <c r="K3334" i="8"/>
  <c r="L3334" i="8"/>
  <c r="M3334" i="8"/>
  <c r="K3335" i="8"/>
  <c r="L3335" i="8"/>
  <c r="M3335" i="8"/>
  <c r="K3336" i="8"/>
  <c r="L3336" i="8"/>
  <c r="M3336" i="8"/>
  <c r="K3337" i="8"/>
  <c r="L3337" i="8"/>
  <c r="M3337" i="8"/>
  <c r="K3338" i="8"/>
  <c r="L3338" i="8"/>
  <c r="M3338" i="8"/>
  <c r="K3339" i="8"/>
  <c r="L3339" i="8"/>
  <c r="M3339" i="8"/>
  <c r="K3340" i="8"/>
  <c r="L3340" i="8"/>
  <c r="M3340" i="8"/>
  <c r="K3341" i="8"/>
  <c r="L3341" i="8"/>
  <c r="M3341" i="8"/>
  <c r="K3342" i="8"/>
  <c r="L3342" i="8"/>
  <c r="M3342" i="8"/>
  <c r="K3343" i="8"/>
  <c r="L3343" i="8"/>
  <c r="M3343" i="8"/>
  <c r="K3344" i="8"/>
  <c r="L3344" i="8"/>
  <c r="M3344" i="8"/>
  <c r="K3345" i="8"/>
  <c r="L3345" i="8"/>
  <c r="M3345" i="8"/>
  <c r="K3346" i="8"/>
  <c r="L3346" i="8"/>
  <c r="M3346" i="8"/>
  <c r="K3347" i="8"/>
  <c r="L3347" i="8"/>
  <c r="M3347" i="8"/>
  <c r="K3348" i="8"/>
  <c r="L3348" i="8"/>
  <c r="M3348" i="8"/>
  <c r="K3349" i="8"/>
  <c r="L3349" i="8"/>
  <c r="M3349" i="8"/>
  <c r="K3350" i="8"/>
  <c r="L3350" i="8"/>
  <c r="M3350" i="8"/>
  <c r="K3351" i="8"/>
  <c r="L3351" i="8"/>
  <c r="M3351" i="8"/>
  <c r="K3352" i="8"/>
  <c r="L3352" i="8"/>
  <c r="M3352" i="8"/>
  <c r="K3353" i="8"/>
  <c r="L3353" i="8"/>
  <c r="M3353" i="8"/>
  <c r="K3354" i="8"/>
  <c r="L3354" i="8"/>
  <c r="M3354" i="8"/>
  <c r="K3355" i="8"/>
  <c r="L3355" i="8"/>
  <c r="M3355" i="8"/>
  <c r="K3356" i="8"/>
  <c r="L3356" i="8"/>
  <c r="M3356" i="8"/>
  <c r="K3357" i="8"/>
  <c r="L3357" i="8"/>
  <c r="M3357" i="8"/>
  <c r="K3358" i="8"/>
  <c r="L3358" i="8"/>
  <c r="M3358" i="8"/>
  <c r="K3359" i="8"/>
  <c r="L3359" i="8"/>
  <c r="M3359" i="8"/>
  <c r="K3360" i="8"/>
  <c r="L3360" i="8"/>
  <c r="M3360" i="8"/>
  <c r="K3361" i="8"/>
  <c r="L3361" i="8"/>
  <c r="M3361" i="8"/>
  <c r="K3362" i="8"/>
  <c r="L3362" i="8"/>
  <c r="M3362" i="8"/>
  <c r="K3363" i="8"/>
  <c r="L3363" i="8"/>
  <c r="M3363" i="8"/>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K3604" i="8"/>
  <c r="L3604" i="8"/>
  <c r="M3604" i="8"/>
  <c r="K3605" i="8"/>
  <c r="L3605" i="8"/>
  <c r="M3605" i="8"/>
  <c r="K3606" i="8"/>
  <c r="L3606" i="8"/>
  <c r="M3606" i="8"/>
  <c r="K3607" i="8"/>
  <c r="L3607" i="8"/>
  <c r="M3607" i="8"/>
  <c r="K3608" i="8"/>
  <c r="L3608" i="8"/>
  <c r="M3608" i="8"/>
  <c r="K3609" i="8"/>
  <c r="L3609" i="8"/>
  <c r="M3609" i="8"/>
  <c r="K3610" i="8"/>
  <c r="L3610" i="8"/>
  <c r="M3610" i="8"/>
  <c r="K3611" i="8"/>
  <c r="L3611" i="8"/>
  <c r="M3611" i="8"/>
  <c r="K3612" i="8"/>
  <c r="L3612" i="8"/>
  <c r="M3612" i="8"/>
  <c r="K3613" i="8"/>
  <c r="L3613" i="8"/>
  <c r="M3613" i="8"/>
  <c r="K3614" i="8"/>
  <c r="L3614" i="8"/>
  <c r="M3614" i="8"/>
  <c r="K3615" i="8"/>
  <c r="L3615" i="8"/>
  <c r="M3615" i="8"/>
  <c r="K3616" i="8"/>
  <c r="L3616" i="8"/>
  <c r="M3616" i="8"/>
  <c r="K3617" i="8"/>
  <c r="L3617" i="8"/>
  <c r="M3617" i="8"/>
  <c r="K3618" i="8"/>
  <c r="L3618" i="8"/>
  <c r="M3618" i="8"/>
  <c r="K3619" i="8"/>
  <c r="L3619" i="8"/>
  <c r="M3619" i="8"/>
  <c r="K3620" i="8"/>
  <c r="L3620" i="8"/>
  <c r="M3620" i="8"/>
  <c r="K3621" i="8"/>
  <c r="L3621" i="8"/>
  <c r="M3621" i="8"/>
  <c r="K3622" i="8"/>
  <c r="L3622" i="8"/>
  <c r="M3622" i="8"/>
  <c r="K3623" i="8"/>
  <c r="L3623" i="8"/>
  <c r="M3623" i="8"/>
  <c r="K3624" i="8"/>
  <c r="L3624" i="8"/>
  <c r="M3624" i="8"/>
  <c r="K3625" i="8"/>
  <c r="L3625" i="8"/>
  <c r="M3625" i="8"/>
  <c r="K3626" i="8"/>
  <c r="L3626" i="8"/>
  <c r="M3626" i="8"/>
  <c r="K3627" i="8"/>
  <c r="L3627" i="8"/>
  <c r="M3627" i="8"/>
  <c r="K3628" i="8"/>
  <c r="L3628" i="8"/>
  <c r="M3628" i="8"/>
  <c r="K3629" i="8"/>
  <c r="L3629" i="8"/>
  <c r="M3629" i="8"/>
  <c r="K3630" i="8"/>
  <c r="L3630" i="8"/>
  <c r="M3630" i="8"/>
  <c r="K3631" i="8"/>
  <c r="L3631" i="8"/>
  <c r="M3631" i="8"/>
  <c r="K3632" i="8"/>
  <c r="L3632" i="8"/>
  <c r="M3632" i="8"/>
  <c r="K3633" i="8"/>
  <c r="L3633" i="8"/>
  <c r="M3633" i="8"/>
  <c r="K3634" i="8"/>
  <c r="L3634" i="8"/>
  <c r="M3634" i="8"/>
  <c r="K3635" i="8"/>
  <c r="L3635" i="8"/>
  <c r="M3635" i="8"/>
  <c r="K3636" i="8"/>
  <c r="L3636" i="8"/>
  <c r="M3636" i="8"/>
  <c r="K3637" i="8"/>
  <c r="L3637" i="8"/>
  <c r="M3637" i="8"/>
  <c r="K3638" i="8"/>
  <c r="L3638" i="8"/>
  <c r="M3638" i="8"/>
  <c r="K3639" i="8"/>
  <c r="L3639" i="8"/>
  <c r="M3639" i="8"/>
  <c r="K3640" i="8"/>
  <c r="L3640" i="8"/>
  <c r="M3640" i="8"/>
  <c r="K3641" i="8"/>
  <c r="L3641" i="8"/>
  <c r="M3641" i="8"/>
  <c r="K3642" i="8"/>
  <c r="L3642" i="8"/>
  <c r="M3642" i="8"/>
  <c r="K3643" i="8"/>
  <c r="L3643" i="8"/>
  <c r="M3643" i="8"/>
  <c r="K3644" i="8"/>
  <c r="L3644" i="8"/>
  <c r="M3644" i="8"/>
  <c r="K3645" i="8"/>
  <c r="L3645" i="8"/>
  <c r="M3645" i="8"/>
  <c r="K3646" i="8"/>
  <c r="L3646" i="8"/>
  <c r="M3646" i="8"/>
  <c r="K3647" i="8"/>
  <c r="L3647" i="8"/>
  <c r="M3647" i="8"/>
  <c r="K3648" i="8"/>
  <c r="L3648" i="8"/>
  <c r="M3648" i="8"/>
  <c r="K3649" i="8"/>
  <c r="L3649" i="8"/>
  <c r="M3649" i="8"/>
  <c r="K3650" i="8"/>
  <c r="L3650" i="8"/>
  <c r="M3650" i="8"/>
  <c r="K3651" i="8"/>
  <c r="L3651" i="8"/>
  <c r="M3651" i="8"/>
  <c r="K3652" i="8"/>
  <c r="L3652" i="8"/>
  <c r="M3652" i="8"/>
  <c r="K3653" i="8"/>
  <c r="L3653" i="8"/>
  <c r="M3653" i="8"/>
  <c r="K3654" i="8"/>
  <c r="L3654" i="8"/>
  <c r="M3654" i="8"/>
  <c r="K3655" i="8"/>
  <c r="L3655" i="8"/>
  <c r="M3655" i="8"/>
  <c r="K3656" i="8"/>
  <c r="L3656" i="8"/>
  <c r="M3656" i="8"/>
  <c r="K3657" i="8"/>
  <c r="L3657" i="8"/>
  <c r="M3657" i="8"/>
  <c r="K3658" i="8"/>
  <c r="L3658" i="8"/>
  <c r="M3658" i="8"/>
  <c r="K3659" i="8"/>
  <c r="L3659" i="8"/>
  <c r="M3659" i="8"/>
  <c r="K3660" i="8"/>
  <c r="L3660" i="8"/>
  <c r="M3660" i="8"/>
  <c r="K3661" i="8"/>
  <c r="L3661" i="8"/>
  <c r="M3661" i="8"/>
  <c r="K3662" i="8"/>
  <c r="L3662" i="8"/>
  <c r="M3662" i="8"/>
  <c r="K3663" i="8"/>
  <c r="L3663" i="8"/>
  <c r="M3663" i="8"/>
  <c r="K3664" i="8"/>
  <c r="L3664" i="8"/>
  <c r="M3664" i="8"/>
  <c r="K3665" i="8"/>
  <c r="L3665" i="8"/>
  <c r="M3665" i="8"/>
  <c r="K3666" i="8"/>
  <c r="L3666" i="8"/>
  <c r="M3666" i="8"/>
  <c r="K3667" i="8"/>
  <c r="L3667" i="8"/>
  <c r="M3667" i="8"/>
  <c r="K3668" i="8"/>
  <c r="L3668" i="8"/>
  <c r="M3668" i="8"/>
  <c r="K3669" i="8"/>
  <c r="L3669" i="8"/>
  <c r="M3669" i="8"/>
  <c r="K3670" i="8"/>
  <c r="L3670" i="8"/>
  <c r="M3670" i="8"/>
  <c r="K3671" i="8"/>
  <c r="L3671" i="8"/>
  <c r="M3671" i="8"/>
  <c r="K3672" i="8"/>
  <c r="L3672" i="8"/>
  <c r="M3672" i="8"/>
  <c r="K3673" i="8"/>
  <c r="L3673" i="8"/>
  <c r="M3673" i="8"/>
  <c r="K3674" i="8"/>
  <c r="L3674" i="8"/>
  <c r="M3674" i="8"/>
  <c r="K3675" i="8"/>
  <c r="L3675" i="8"/>
  <c r="M3675" i="8"/>
  <c r="K3676" i="8"/>
  <c r="L3676" i="8"/>
  <c r="M3676" i="8"/>
  <c r="K3677" i="8"/>
  <c r="L3677" i="8"/>
  <c r="M3677" i="8"/>
  <c r="K3678" i="8"/>
  <c r="L3678" i="8"/>
  <c r="M3678" i="8"/>
  <c r="K3679" i="8"/>
  <c r="L3679" i="8"/>
  <c r="M3679" i="8"/>
  <c r="K3680" i="8"/>
  <c r="L3680" i="8"/>
  <c r="M3680" i="8"/>
  <c r="K3681" i="8"/>
  <c r="L3681" i="8"/>
  <c r="M3681" i="8"/>
  <c r="K3682" i="8"/>
  <c r="L3682" i="8"/>
  <c r="M3682" i="8"/>
  <c r="K3683" i="8"/>
  <c r="L3683" i="8"/>
  <c r="M3683" i="8"/>
  <c r="K3684" i="8"/>
  <c r="L3684" i="8"/>
  <c r="M3684" i="8"/>
  <c r="K3685" i="8"/>
  <c r="L3685" i="8"/>
  <c r="M3685" i="8"/>
  <c r="K3686" i="8"/>
  <c r="L3686" i="8"/>
  <c r="M3686" i="8"/>
  <c r="K3687" i="8"/>
  <c r="L3687" i="8"/>
  <c r="M3687" i="8"/>
  <c r="K3688" i="8"/>
  <c r="L3688" i="8"/>
  <c r="M3688" i="8"/>
  <c r="K3689" i="8"/>
  <c r="L3689" i="8"/>
  <c r="M3689" i="8"/>
  <c r="K3690" i="8"/>
  <c r="L3690" i="8"/>
  <c r="M3690" i="8"/>
  <c r="K3691" i="8"/>
  <c r="L3691" i="8"/>
  <c r="M3691" i="8"/>
  <c r="K3692" i="8"/>
  <c r="L3692" i="8"/>
  <c r="M3692" i="8"/>
  <c r="K3693" i="8"/>
  <c r="L3693" i="8"/>
  <c r="M3693" i="8"/>
  <c r="K3694" i="8"/>
  <c r="L3694" i="8"/>
  <c r="M3694" i="8"/>
  <c r="K3695" i="8"/>
  <c r="L3695" i="8"/>
  <c r="M3695" i="8"/>
  <c r="K3696" i="8"/>
  <c r="L3696" i="8"/>
  <c r="M3696" i="8"/>
  <c r="K3697" i="8"/>
  <c r="L3697" i="8"/>
  <c r="M3697" i="8"/>
  <c r="K3698" i="8"/>
  <c r="L3698" i="8"/>
  <c r="M3698" i="8"/>
  <c r="K3699" i="8"/>
  <c r="L3699" i="8"/>
  <c r="M3699" i="8"/>
  <c r="K3700" i="8"/>
  <c r="L3700" i="8"/>
  <c r="M3700" i="8"/>
  <c r="K3701" i="8"/>
  <c r="L3701" i="8"/>
  <c r="M3701" i="8"/>
  <c r="K3702" i="8"/>
  <c r="L3702" i="8"/>
  <c r="M3702" i="8"/>
  <c r="K3703" i="8"/>
  <c r="L3703" i="8"/>
  <c r="M3703" i="8"/>
  <c r="K3704" i="8"/>
  <c r="L3704" i="8"/>
  <c r="M3704" i="8"/>
  <c r="K3705" i="8"/>
  <c r="L3705" i="8"/>
  <c r="M3705" i="8"/>
  <c r="K3706" i="8"/>
  <c r="L3706" i="8"/>
  <c r="M3706" i="8"/>
  <c r="K3707" i="8"/>
  <c r="L3707" i="8"/>
  <c r="M3707" i="8"/>
  <c r="K3708" i="8"/>
  <c r="L3708" i="8"/>
  <c r="M3708" i="8"/>
  <c r="K3709" i="8"/>
  <c r="L3709" i="8"/>
  <c r="M3709" i="8"/>
  <c r="K3710" i="8"/>
  <c r="L3710" i="8"/>
  <c r="M3710" i="8"/>
  <c r="K3711" i="8"/>
  <c r="L3711" i="8"/>
  <c r="M3711" i="8"/>
  <c r="K3712" i="8"/>
  <c r="L3712" i="8"/>
  <c r="M3712" i="8"/>
  <c r="K3713" i="8"/>
  <c r="L3713" i="8"/>
  <c r="M3713" i="8"/>
  <c r="K3714" i="8"/>
  <c r="L3714" i="8"/>
  <c r="M3714" i="8"/>
  <c r="K3715" i="8"/>
  <c r="L3715" i="8"/>
  <c r="M3715" i="8"/>
  <c r="K3716" i="8"/>
  <c r="L3716" i="8"/>
  <c r="M3716" i="8"/>
  <c r="K3717" i="8"/>
  <c r="L3717" i="8"/>
  <c r="M3717" i="8"/>
  <c r="K3718" i="8"/>
  <c r="L3718" i="8"/>
  <c r="M3718" i="8"/>
  <c r="K3719" i="8"/>
  <c r="L3719" i="8"/>
  <c r="M3719" i="8"/>
  <c r="K3720" i="8"/>
  <c r="L3720" i="8"/>
  <c r="M3720" i="8"/>
  <c r="K3721" i="8"/>
  <c r="L3721" i="8"/>
  <c r="M3721" i="8"/>
  <c r="K3722" i="8"/>
  <c r="L3722" i="8"/>
  <c r="M3722" i="8"/>
  <c r="K3723" i="8"/>
  <c r="L3723" i="8"/>
  <c r="M3723" i="8"/>
  <c r="K3724" i="8"/>
  <c r="L3724" i="8"/>
  <c r="M3724" i="8"/>
  <c r="K3725" i="8"/>
  <c r="L3725" i="8"/>
  <c r="M3725" i="8"/>
  <c r="K3726" i="8"/>
  <c r="L3726" i="8"/>
  <c r="M3726" i="8"/>
  <c r="K3727" i="8"/>
  <c r="L3727" i="8"/>
  <c r="M3727" i="8"/>
  <c r="K3728" i="8"/>
  <c r="L3728" i="8"/>
  <c r="M3728" i="8"/>
  <c r="K3729" i="8"/>
  <c r="L3729" i="8"/>
  <c r="M3729" i="8"/>
  <c r="K3730" i="8"/>
  <c r="L3730" i="8"/>
  <c r="M3730" i="8"/>
  <c r="K3731" i="8"/>
  <c r="L3731" i="8"/>
  <c r="M3731" i="8"/>
  <c r="K3732" i="8"/>
  <c r="L3732" i="8"/>
  <c r="M3732" i="8"/>
  <c r="K3733" i="8"/>
  <c r="L3733" i="8"/>
  <c r="M3733" i="8"/>
  <c r="K3734" i="8"/>
  <c r="L3734" i="8"/>
  <c r="M3734" i="8"/>
  <c r="K3735" i="8"/>
  <c r="L3735" i="8"/>
  <c r="M3735" i="8"/>
  <c r="K3736" i="8"/>
  <c r="L3736" i="8"/>
  <c r="M3736" i="8"/>
  <c r="K3737" i="8"/>
  <c r="L3737" i="8"/>
  <c r="M3737" i="8"/>
  <c r="K3738" i="8"/>
  <c r="L3738" i="8"/>
  <c r="M3738" i="8"/>
  <c r="K3739" i="8"/>
  <c r="L3739" i="8"/>
  <c r="M3739" i="8"/>
  <c r="K3740" i="8"/>
  <c r="L3740" i="8"/>
  <c r="M3740" i="8"/>
  <c r="K3741" i="8"/>
  <c r="L3741" i="8"/>
  <c r="M3741" i="8"/>
  <c r="K3742" i="8"/>
  <c r="L3742" i="8"/>
  <c r="M3742" i="8"/>
  <c r="K3743" i="8"/>
  <c r="L3743" i="8"/>
  <c r="M3743" i="8"/>
  <c r="K3744" i="8"/>
  <c r="L3744" i="8"/>
  <c r="M3744" i="8"/>
  <c r="K3745" i="8"/>
  <c r="L3745" i="8"/>
  <c r="M3745" i="8"/>
  <c r="K3746" i="8"/>
  <c r="L3746" i="8"/>
  <c r="M3746" i="8"/>
  <c r="K3747" i="8"/>
  <c r="L3747" i="8"/>
  <c r="M3747" i="8"/>
  <c r="K3748" i="8"/>
  <c r="L3748" i="8"/>
  <c r="M3748" i="8"/>
  <c r="K3749" i="8"/>
  <c r="L3749" i="8"/>
  <c r="M3749" i="8"/>
  <c r="K3750" i="8"/>
  <c r="L3750" i="8"/>
  <c r="M3750" i="8"/>
  <c r="K3751" i="8"/>
  <c r="L3751" i="8"/>
  <c r="M3751" i="8"/>
  <c r="K3752" i="8"/>
  <c r="L3752" i="8"/>
  <c r="M3752" i="8"/>
  <c r="K3753" i="8"/>
  <c r="L3753" i="8"/>
  <c r="M3753" i="8"/>
  <c r="K3754" i="8"/>
  <c r="L3754" i="8"/>
  <c r="M3754" i="8"/>
  <c r="K3755" i="8"/>
  <c r="L3755" i="8"/>
  <c r="M3755" i="8"/>
  <c r="K3756" i="8"/>
  <c r="L3756" i="8"/>
  <c r="M3756" i="8"/>
  <c r="K3757" i="8"/>
  <c r="L3757" i="8"/>
  <c r="M3757" i="8"/>
  <c r="K3758" i="8"/>
  <c r="L3758" i="8"/>
  <c r="M3758" i="8"/>
  <c r="K3759" i="8"/>
  <c r="L3759" i="8"/>
  <c r="M3759" i="8"/>
  <c r="K3760" i="8"/>
  <c r="L3760" i="8"/>
  <c r="M3760" i="8"/>
  <c r="K3761" i="8"/>
  <c r="L3761" i="8"/>
  <c r="M3761" i="8"/>
  <c r="K3762" i="8"/>
  <c r="L3762" i="8"/>
  <c r="M3762" i="8"/>
  <c r="K3763" i="8"/>
  <c r="L3763" i="8"/>
  <c r="M3763" i="8"/>
  <c r="K3764" i="8"/>
  <c r="L3764" i="8"/>
  <c r="M3764" i="8"/>
  <c r="K3765" i="8"/>
  <c r="L3765" i="8"/>
  <c r="M3765" i="8"/>
  <c r="K3766" i="8"/>
  <c r="L3766" i="8"/>
  <c r="M3766" i="8"/>
  <c r="K3767" i="8"/>
  <c r="L3767" i="8"/>
  <c r="M3767" i="8"/>
  <c r="K3768" i="8"/>
  <c r="L3768" i="8"/>
  <c r="M3768" i="8"/>
  <c r="K3769" i="8"/>
  <c r="L3769" i="8"/>
  <c r="M3769" i="8"/>
  <c r="K3770" i="8"/>
  <c r="L3770" i="8"/>
  <c r="M3770" i="8"/>
  <c r="K3771" i="8"/>
  <c r="L3771" i="8"/>
  <c r="M3771" i="8"/>
  <c r="K3772" i="8"/>
  <c r="L3772" i="8"/>
  <c r="M3772" i="8"/>
  <c r="K3773" i="8"/>
  <c r="L3773" i="8"/>
  <c r="M3773" i="8"/>
  <c r="K3774" i="8"/>
  <c r="L3774" i="8"/>
  <c r="M3774" i="8"/>
  <c r="K3775" i="8"/>
  <c r="L3775" i="8"/>
  <c r="M3775" i="8"/>
  <c r="K3776" i="8"/>
  <c r="L3776" i="8"/>
  <c r="M3776" i="8"/>
  <c r="K3777" i="8"/>
  <c r="L3777" i="8"/>
  <c r="M3777" i="8"/>
  <c r="K3778" i="8"/>
  <c r="L3778" i="8"/>
  <c r="M3778" i="8"/>
  <c r="K3779" i="8"/>
  <c r="L3779" i="8"/>
  <c r="M3779" i="8"/>
  <c r="K3780" i="8"/>
  <c r="L3780" i="8"/>
  <c r="M3780" i="8"/>
  <c r="K3781" i="8"/>
  <c r="L3781" i="8"/>
  <c r="M3781" i="8"/>
  <c r="K3782" i="8"/>
  <c r="L3782" i="8"/>
  <c r="M3782" i="8"/>
  <c r="K3783" i="8"/>
  <c r="L3783" i="8"/>
  <c r="M3783" i="8"/>
  <c r="K3784" i="8"/>
  <c r="L3784" i="8"/>
  <c r="M3784" i="8"/>
  <c r="K3785" i="8"/>
  <c r="L3785" i="8"/>
  <c r="M3785" i="8"/>
  <c r="K3786" i="8"/>
  <c r="L3786" i="8"/>
  <c r="M3786" i="8"/>
  <c r="K3787" i="8"/>
  <c r="L3787" i="8"/>
  <c r="M3787" i="8"/>
  <c r="K3788" i="8"/>
  <c r="L3788" i="8"/>
  <c r="M3788" i="8"/>
  <c r="K3789" i="8"/>
  <c r="L3789" i="8"/>
  <c r="M3789" i="8"/>
  <c r="K3790" i="8"/>
  <c r="L3790" i="8"/>
  <c r="M3790" i="8"/>
  <c r="K3791" i="8"/>
  <c r="L3791" i="8"/>
  <c r="M3791" i="8"/>
  <c r="K3792" i="8"/>
  <c r="L3792" i="8"/>
  <c r="M3792" i="8"/>
  <c r="K3793" i="8"/>
  <c r="L3793" i="8"/>
  <c r="M3793" i="8"/>
  <c r="K3794" i="8"/>
  <c r="L3794" i="8"/>
  <c r="M3794" i="8"/>
  <c r="K3795" i="8"/>
  <c r="L3795" i="8"/>
  <c r="M3795" i="8"/>
  <c r="K3796" i="8"/>
  <c r="L3796" i="8"/>
  <c r="M3796" i="8"/>
  <c r="K3797" i="8"/>
  <c r="L3797" i="8"/>
  <c r="M3797" i="8"/>
  <c r="K3798" i="8"/>
  <c r="L3798" i="8"/>
  <c r="M3798" i="8"/>
  <c r="K3799" i="8"/>
  <c r="L3799" i="8"/>
  <c r="M3799" i="8"/>
  <c r="K3800" i="8"/>
  <c r="L3800" i="8"/>
  <c r="M3800" i="8"/>
  <c r="K3801" i="8"/>
  <c r="L3801" i="8"/>
  <c r="M3801" i="8"/>
  <c r="K3802" i="8"/>
  <c r="L3802" i="8"/>
  <c r="M3802" i="8"/>
  <c r="K3803" i="8"/>
  <c r="L3803" i="8"/>
  <c r="M3803" i="8"/>
  <c r="K3804" i="8"/>
  <c r="L3804" i="8"/>
  <c r="M3804" i="8"/>
  <c r="K3805" i="8"/>
  <c r="L3805" i="8"/>
  <c r="M3805" i="8"/>
  <c r="K3806" i="8"/>
  <c r="L3806" i="8"/>
  <c r="M3806" i="8"/>
  <c r="K3807" i="8"/>
  <c r="L3807" i="8"/>
  <c r="M3807" i="8"/>
  <c r="K3808" i="8"/>
  <c r="L3808" i="8"/>
  <c r="M3808" i="8"/>
  <c r="K3809" i="8"/>
  <c r="L3809" i="8"/>
  <c r="M3809" i="8"/>
  <c r="K3810" i="8"/>
  <c r="L3810" i="8"/>
  <c r="M3810" i="8"/>
  <c r="K3811" i="8"/>
  <c r="L3811" i="8"/>
  <c r="M3811" i="8"/>
  <c r="K3812" i="8"/>
  <c r="L3812" i="8"/>
  <c r="M3812" i="8"/>
  <c r="K3813" i="8"/>
  <c r="L3813" i="8"/>
  <c r="M3813" i="8"/>
  <c r="K3814" i="8"/>
  <c r="L3814" i="8"/>
  <c r="M3814" i="8"/>
  <c r="K3815" i="8"/>
  <c r="L3815" i="8"/>
  <c r="M3815" i="8"/>
  <c r="K3816" i="8"/>
  <c r="L3816" i="8"/>
  <c r="M3816" i="8"/>
  <c r="K3817" i="8"/>
  <c r="L3817" i="8"/>
  <c r="M3817" i="8"/>
  <c r="K3818" i="8"/>
  <c r="L3818" i="8"/>
  <c r="M3818" i="8"/>
  <c r="K3819" i="8"/>
  <c r="L3819" i="8"/>
  <c r="M3819" i="8"/>
  <c r="K3820" i="8"/>
  <c r="L3820" i="8"/>
  <c r="M3820" i="8"/>
  <c r="K3821" i="8"/>
  <c r="L3821" i="8"/>
  <c r="M3821" i="8"/>
  <c r="K3822" i="8"/>
  <c r="L3822" i="8"/>
  <c r="M3822" i="8"/>
  <c r="K3823" i="8"/>
  <c r="L3823" i="8"/>
  <c r="M3823" i="8"/>
  <c r="K3824" i="8"/>
  <c r="L3824" i="8"/>
  <c r="M3824" i="8"/>
  <c r="K3825" i="8"/>
  <c r="L3825" i="8"/>
  <c r="M3825" i="8"/>
  <c r="K3826" i="8"/>
  <c r="L3826" i="8"/>
  <c r="M3826" i="8"/>
  <c r="K3827" i="8"/>
  <c r="L3827" i="8"/>
  <c r="M3827" i="8"/>
  <c r="K3828" i="8"/>
  <c r="L3828" i="8"/>
  <c r="M3828" i="8"/>
  <c r="K3829" i="8"/>
  <c r="L3829" i="8"/>
  <c r="M3829" i="8"/>
  <c r="K3830" i="8"/>
  <c r="L3830" i="8"/>
  <c r="M3830" i="8"/>
  <c r="K3831" i="8"/>
  <c r="L3831" i="8"/>
  <c r="M3831" i="8"/>
  <c r="K3832" i="8"/>
  <c r="L3832" i="8"/>
  <c r="M3832" i="8"/>
  <c r="K3833" i="8"/>
  <c r="L3833" i="8"/>
  <c r="M3833" i="8"/>
  <c r="K3834" i="8"/>
  <c r="L3834" i="8"/>
  <c r="M3834" i="8"/>
  <c r="K3835" i="8"/>
  <c r="L3835" i="8"/>
  <c r="M3835" i="8"/>
  <c r="K3836" i="8"/>
  <c r="L3836" i="8"/>
  <c r="M3836" i="8"/>
  <c r="K3837" i="8"/>
  <c r="L3837" i="8"/>
  <c r="M3837" i="8"/>
  <c r="K3838" i="8"/>
  <c r="L3838" i="8"/>
  <c r="M3838" i="8"/>
  <c r="K3839" i="8"/>
  <c r="L3839" i="8"/>
  <c r="M3839" i="8"/>
  <c r="K3840" i="8"/>
  <c r="L3840" i="8"/>
  <c r="M3840" i="8"/>
  <c r="K3841" i="8"/>
  <c r="L3841" i="8"/>
  <c r="M3841" i="8"/>
  <c r="K3842" i="8"/>
  <c r="L3842" i="8"/>
  <c r="M3842" i="8"/>
  <c r="K3843" i="8"/>
  <c r="L3843" i="8"/>
  <c r="M3843" i="8"/>
  <c r="K3844" i="8"/>
  <c r="L3844" i="8"/>
  <c r="M3844" i="8"/>
  <c r="K3845" i="8"/>
  <c r="L3845" i="8"/>
  <c r="M3845" i="8"/>
  <c r="K3846" i="8"/>
  <c r="L3846" i="8"/>
  <c r="M3846" i="8"/>
  <c r="K3847" i="8"/>
  <c r="L3847" i="8"/>
  <c r="M3847" i="8"/>
  <c r="K3848" i="8"/>
  <c r="L3848" i="8"/>
  <c r="M3848" i="8"/>
  <c r="K3849" i="8"/>
  <c r="L3849" i="8"/>
  <c r="M3849" i="8"/>
  <c r="K3850" i="8"/>
  <c r="L3850" i="8"/>
  <c r="M3850" i="8"/>
  <c r="K3851" i="8"/>
  <c r="L3851" i="8"/>
  <c r="M3851" i="8"/>
  <c r="K3852" i="8"/>
  <c r="L3852" i="8"/>
  <c r="M3852" i="8"/>
  <c r="K3853" i="8"/>
  <c r="L3853" i="8"/>
  <c r="M3853" i="8"/>
  <c r="K3854" i="8"/>
  <c r="L3854" i="8"/>
  <c r="M3854" i="8"/>
  <c r="K3855" i="8"/>
  <c r="L3855" i="8"/>
  <c r="M3855" i="8"/>
  <c r="K3856" i="8"/>
  <c r="L3856" i="8"/>
  <c r="M3856" i="8"/>
  <c r="K3857" i="8"/>
  <c r="L3857" i="8"/>
  <c r="M3857" i="8"/>
  <c r="K3858" i="8"/>
  <c r="L3858" i="8"/>
  <c r="M3858" i="8"/>
  <c r="K3859" i="8"/>
  <c r="L3859" i="8"/>
  <c r="M3859" i="8"/>
  <c r="K3860" i="8"/>
  <c r="L3860" i="8"/>
  <c r="M3860" i="8"/>
  <c r="K3861" i="8"/>
  <c r="L3861" i="8"/>
  <c r="M3861" i="8"/>
  <c r="K3862" i="8"/>
  <c r="L3862" i="8"/>
  <c r="M3862" i="8"/>
  <c r="K3863" i="8"/>
  <c r="L3863" i="8"/>
  <c r="M3863" i="8"/>
  <c r="K3864" i="8"/>
  <c r="L3864" i="8"/>
  <c r="M3864" i="8"/>
  <c r="K3865" i="8"/>
  <c r="L3865" i="8"/>
  <c r="M3865" i="8"/>
  <c r="K3866" i="8"/>
  <c r="L3866" i="8"/>
  <c r="M3866" i="8"/>
  <c r="K3867" i="8"/>
  <c r="L3867" i="8"/>
  <c r="M3867" i="8"/>
  <c r="K3868" i="8"/>
  <c r="L3868" i="8"/>
  <c r="M3868" i="8"/>
  <c r="K3869" i="8"/>
  <c r="L3869" i="8"/>
  <c r="M3869" i="8"/>
  <c r="K3870" i="8"/>
  <c r="L3870" i="8"/>
  <c r="M3870" i="8"/>
  <c r="K3871" i="8"/>
  <c r="L3871" i="8"/>
  <c r="M3871" i="8"/>
  <c r="K3872" i="8"/>
  <c r="L3872" i="8"/>
  <c r="M3872" i="8"/>
  <c r="K3873" i="8"/>
  <c r="L3873" i="8"/>
  <c r="M3873" i="8"/>
  <c r="K3874" i="8"/>
  <c r="L3874" i="8"/>
  <c r="M3874" i="8"/>
  <c r="K3875" i="8"/>
  <c r="L3875" i="8"/>
  <c r="M3875" i="8"/>
  <c r="K3876" i="8"/>
  <c r="L3876" i="8"/>
  <c r="M3876" i="8"/>
  <c r="K3877" i="8"/>
  <c r="L3877" i="8"/>
  <c r="M3877" i="8"/>
  <c r="K3878" i="8"/>
  <c r="L3878" i="8"/>
  <c r="M3878" i="8"/>
  <c r="K3879" i="8"/>
  <c r="L3879" i="8"/>
  <c r="M3879" i="8"/>
  <c r="K3880" i="8"/>
  <c r="L3880" i="8"/>
  <c r="M3880" i="8"/>
  <c r="K3881" i="8"/>
  <c r="L3881" i="8"/>
  <c r="M3881" i="8"/>
  <c r="K3882" i="8"/>
  <c r="L3882" i="8"/>
  <c r="M3882" i="8"/>
  <c r="K3883" i="8"/>
  <c r="L3883" i="8"/>
  <c r="M3883" i="8"/>
  <c r="K3884" i="8"/>
  <c r="L3884" i="8"/>
  <c r="M3884" i="8"/>
  <c r="K3885" i="8"/>
  <c r="L3885" i="8"/>
  <c r="M3885" i="8"/>
  <c r="K3886" i="8"/>
  <c r="L3886" i="8"/>
  <c r="M3886" i="8"/>
  <c r="K3887" i="8"/>
  <c r="L3887" i="8"/>
  <c r="M3887" i="8"/>
  <c r="K3888" i="8"/>
  <c r="L3888" i="8"/>
  <c r="M3888" i="8"/>
  <c r="K3889" i="8"/>
  <c r="L3889" i="8"/>
  <c r="M3889" i="8"/>
  <c r="K3890" i="8"/>
  <c r="L3890" i="8"/>
  <c r="M3890" i="8"/>
  <c r="K3891" i="8"/>
  <c r="L3891" i="8"/>
  <c r="M3891" i="8"/>
  <c r="K3892" i="8"/>
  <c r="L3892" i="8"/>
  <c r="M3892" i="8"/>
  <c r="K3893" i="8"/>
  <c r="L3893" i="8"/>
  <c r="M3893" i="8"/>
  <c r="K3894" i="8"/>
  <c r="L3894" i="8"/>
  <c r="M3894" i="8"/>
  <c r="K3895" i="8"/>
  <c r="L3895" i="8"/>
  <c r="M3895" i="8"/>
  <c r="K3896" i="8"/>
  <c r="L3896" i="8"/>
  <c r="M3896" i="8"/>
  <c r="K3897" i="8"/>
  <c r="L3897" i="8"/>
  <c r="M3897" i="8"/>
  <c r="K3898" i="8"/>
  <c r="L3898" i="8"/>
  <c r="M3898" i="8"/>
  <c r="K3899" i="8"/>
  <c r="L3899" i="8"/>
  <c r="M3899" i="8"/>
  <c r="K3900" i="8"/>
  <c r="L3900" i="8"/>
  <c r="M3900" i="8"/>
  <c r="K3901" i="8"/>
  <c r="L3901" i="8"/>
  <c r="M3901" i="8"/>
  <c r="K3902" i="8"/>
  <c r="L3902" i="8"/>
  <c r="M3902" i="8"/>
  <c r="K3903" i="8"/>
  <c r="L3903" i="8"/>
  <c r="M3903" i="8"/>
  <c r="K3904" i="8"/>
  <c r="L3904" i="8"/>
  <c r="M3904" i="8"/>
  <c r="K3905" i="8"/>
  <c r="L3905" i="8"/>
  <c r="M3905" i="8"/>
  <c r="K3906" i="8"/>
  <c r="L3906" i="8"/>
  <c r="M3906" i="8"/>
  <c r="K3907" i="8"/>
  <c r="L3907" i="8"/>
  <c r="M3907" i="8"/>
  <c r="K3908" i="8"/>
  <c r="L3908" i="8"/>
  <c r="M3908" i="8"/>
  <c r="K3909" i="8"/>
  <c r="L3909" i="8"/>
  <c r="M3909" i="8"/>
  <c r="K3910" i="8"/>
  <c r="L3910" i="8"/>
  <c r="M3910" i="8"/>
  <c r="K3911" i="8"/>
  <c r="L3911" i="8"/>
  <c r="M3911" i="8"/>
  <c r="K3912" i="8"/>
  <c r="L3912" i="8"/>
  <c r="M3912" i="8"/>
  <c r="K3913" i="8"/>
  <c r="L3913" i="8"/>
  <c r="M3913" i="8"/>
  <c r="K3914" i="8"/>
  <c r="L3914" i="8"/>
  <c r="M3914" i="8"/>
  <c r="K3915" i="8"/>
  <c r="L3915" i="8"/>
  <c r="M3915" i="8"/>
  <c r="K3916" i="8"/>
  <c r="L3916" i="8"/>
  <c r="M3916" i="8"/>
  <c r="K3917" i="8"/>
  <c r="L3917" i="8"/>
  <c r="M3917" i="8"/>
  <c r="K3918" i="8"/>
  <c r="L3918" i="8"/>
  <c r="M3918" i="8"/>
  <c r="K3919" i="8"/>
  <c r="L3919" i="8"/>
  <c r="M3919" i="8"/>
  <c r="K3920" i="8"/>
  <c r="L3920" i="8"/>
  <c r="M3920" i="8"/>
  <c r="K3921" i="8"/>
  <c r="L3921" i="8"/>
  <c r="M3921" i="8"/>
  <c r="K3922" i="8"/>
  <c r="L3922" i="8"/>
  <c r="M3922" i="8"/>
  <c r="K3923" i="8"/>
  <c r="L3923" i="8"/>
  <c r="M3923" i="8"/>
  <c r="K3924" i="8"/>
  <c r="L3924" i="8"/>
  <c r="M3924" i="8"/>
  <c r="K3925" i="8"/>
  <c r="L3925" i="8"/>
  <c r="M3925" i="8"/>
  <c r="K3926" i="8"/>
  <c r="L3926" i="8"/>
  <c r="M3926" i="8"/>
  <c r="K3927" i="8"/>
  <c r="L3927" i="8"/>
  <c r="M3927" i="8"/>
  <c r="K3928" i="8"/>
  <c r="L3928" i="8"/>
  <c r="M3928" i="8"/>
  <c r="K3929" i="8"/>
  <c r="L3929" i="8"/>
  <c r="M3929" i="8"/>
  <c r="K3930" i="8"/>
  <c r="L3930" i="8"/>
  <c r="M3930" i="8"/>
  <c r="K3931" i="8"/>
  <c r="L3931" i="8"/>
  <c r="M3931" i="8"/>
  <c r="K3932" i="8"/>
  <c r="L3932" i="8"/>
  <c r="M3932" i="8"/>
  <c r="K3933" i="8"/>
  <c r="L3933" i="8"/>
  <c r="M3933" i="8"/>
  <c r="K3934" i="8"/>
  <c r="L3934" i="8"/>
  <c r="M3934" i="8"/>
  <c r="K3935" i="8"/>
  <c r="L3935" i="8"/>
  <c r="M3935" i="8"/>
  <c r="K3936" i="8"/>
  <c r="L3936" i="8"/>
  <c r="M3936" i="8"/>
  <c r="K3937" i="8"/>
  <c r="L3937" i="8"/>
  <c r="M3937" i="8"/>
  <c r="K3938" i="8"/>
  <c r="L3938" i="8"/>
  <c r="M3938" i="8"/>
  <c r="K3939" i="8"/>
  <c r="L3939" i="8"/>
  <c r="M3939" i="8"/>
  <c r="K3940" i="8"/>
  <c r="L3940" i="8"/>
  <c r="M3940" i="8"/>
  <c r="K3941" i="8"/>
  <c r="L3941" i="8"/>
  <c r="M3941" i="8"/>
  <c r="K3942" i="8"/>
  <c r="L3942" i="8"/>
  <c r="M3942" i="8"/>
  <c r="K3943" i="8"/>
  <c r="L3943" i="8"/>
  <c r="M3943" i="8"/>
  <c r="K3944" i="8"/>
  <c r="L3944" i="8"/>
  <c r="M3944" i="8"/>
  <c r="K3945" i="8"/>
  <c r="L3945" i="8"/>
  <c r="M3945" i="8"/>
  <c r="K3946" i="8"/>
  <c r="L3946" i="8"/>
  <c r="M3946" i="8"/>
  <c r="K3947" i="8"/>
  <c r="L3947" i="8"/>
  <c r="M3947" i="8"/>
  <c r="K3948" i="8"/>
  <c r="L3948" i="8"/>
  <c r="M3948" i="8"/>
  <c r="K3949" i="8"/>
  <c r="L3949" i="8"/>
  <c r="M3949" i="8"/>
  <c r="K3950" i="8"/>
  <c r="L3950" i="8"/>
  <c r="M3950" i="8"/>
  <c r="K3951" i="8"/>
  <c r="L3951" i="8"/>
  <c r="M3951" i="8"/>
  <c r="K3952" i="8"/>
  <c r="L3952" i="8"/>
  <c r="M3952" i="8"/>
  <c r="K3953" i="8"/>
  <c r="L3953" i="8"/>
  <c r="M3953" i="8"/>
  <c r="K3954" i="8"/>
  <c r="L3954" i="8"/>
  <c r="M3954" i="8"/>
  <c r="K3955" i="8"/>
  <c r="L3955" i="8"/>
  <c r="M3955" i="8"/>
  <c r="K3956" i="8"/>
  <c r="L3956" i="8"/>
  <c r="M3956" i="8"/>
  <c r="K3957" i="8"/>
  <c r="L3957" i="8"/>
  <c r="M3957" i="8"/>
  <c r="K3958" i="8"/>
  <c r="L3958" i="8"/>
  <c r="M3958" i="8"/>
  <c r="K3959" i="8"/>
  <c r="L3959" i="8"/>
  <c r="M3959" i="8"/>
  <c r="K3960" i="8"/>
  <c r="L3960" i="8"/>
  <c r="M3960" i="8"/>
  <c r="K3961" i="8"/>
  <c r="L3961" i="8"/>
  <c r="M3961" i="8"/>
  <c r="K3962" i="8"/>
  <c r="L3962" i="8"/>
  <c r="M3962" i="8"/>
  <c r="K3963" i="8"/>
  <c r="L3963" i="8"/>
  <c r="M3963" i="8"/>
  <c r="K3964" i="8"/>
  <c r="L3964" i="8"/>
  <c r="M3964" i="8"/>
  <c r="K3965" i="8"/>
  <c r="L3965" i="8"/>
  <c r="M3965" i="8"/>
  <c r="K3966" i="8"/>
  <c r="L3966" i="8"/>
  <c r="M3966" i="8"/>
  <c r="K3967" i="8"/>
  <c r="L3967" i="8"/>
  <c r="M3967" i="8"/>
  <c r="K3968" i="8"/>
  <c r="L3968" i="8"/>
  <c r="M3968" i="8"/>
  <c r="K3969" i="8"/>
  <c r="L3969" i="8"/>
  <c r="M3969" i="8"/>
  <c r="K3970" i="8"/>
  <c r="L3970" i="8"/>
  <c r="M3970" i="8"/>
  <c r="K3971" i="8"/>
  <c r="L3971" i="8"/>
  <c r="M3971" i="8"/>
  <c r="K3972" i="8"/>
  <c r="L3972" i="8"/>
  <c r="M3972" i="8"/>
  <c r="K3973" i="8"/>
  <c r="L3973" i="8"/>
  <c r="M3973" i="8"/>
  <c r="K3974" i="8"/>
  <c r="L3974" i="8"/>
  <c r="M3974" i="8"/>
  <c r="K3975" i="8"/>
  <c r="L3975" i="8"/>
  <c r="M3975" i="8"/>
  <c r="K3976" i="8"/>
  <c r="L3976" i="8"/>
  <c r="M3976" i="8"/>
  <c r="K3977" i="8"/>
  <c r="L3977" i="8"/>
  <c r="M3977" i="8"/>
  <c r="K3978" i="8"/>
  <c r="L3978" i="8"/>
  <c r="M3978" i="8"/>
  <c r="K3979" i="8"/>
  <c r="L3979" i="8"/>
  <c r="M3979" i="8"/>
  <c r="K3980" i="8"/>
  <c r="L3980" i="8"/>
  <c r="M3980" i="8"/>
  <c r="K3981" i="8"/>
  <c r="L3981" i="8"/>
  <c r="M3981" i="8"/>
  <c r="K3982" i="8"/>
  <c r="L3982" i="8"/>
  <c r="M3982" i="8"/>
  <c r="K3983" i="8"/>
  <c r="L3983" i="8"/>
  <c r="M3983" i="8"/>
  <c r="K3984" i="8"/>
  <c r="L3984" i="8"/>
  <c r="M3984" i="8"/>
  <c r="K3985" i="8"/>
  <c r="L3985" i="8"/>
  <c r="M3985" i="8"/>
  <c r="K3986" i="8"/>
  <c r="L3986" i="8"/>
  <c r="M3986" i="8"/>
  <c r="K3987" i="8"/>
  <c r="L3987" i="8"/>
  <c r="M3987" i="8"/>
  <c r="K3988" i="8"/>
  <c r="L3988" i="8"/>
  <c r="M3988" i="8"/>
  <c r="K3989" i="8"/>
  <c r="L3989" i="8"/>
  <c r="M3989" i="8"/>
  <c r="K3990" i="8"/>
  <c r="L3990" i="8"/>
  <c r="M3990" i="8"/>
  <c r="K3991" i="8"/>
  <c r="L3991" i="8"/>
  <c r="M3991" i="8"/>
  <c r="K3992" i="8"/>
  <c r="L3992" i="8"/>
  <c r="M3992" i="8"/>
  <c r="K3993" i="8"/>
  <c r="L3993" i="8"/>
  <c r="M3993" i="8"/>
  <c r="K3994" i="8"/>
  <c r="L3994" i="8"/>
  <c r="M3994" i="8"/>
  <c r="K3995" i="8"/>
  <c r="L3995" i="8"/>
  <c r="M3995" i="8"/>
  <c r="K3996" i="8"/>
  <c r="L3996" i="8"/>
  <c r="M3996" i="8"/>
  <c r="K3997" i="8"/>
  <c r="L3997" i="8"/>
  <c r="M3997" i="8"/>
  <c r="K3998" i="8"/>
  <c r="L3998" i="8"/>
  <c r="M3998" i="8"/>
  <c r="K3999" i="8"/>
  <c r="L3999" i="8"/>
  <c r="M3999" i="8"/>
  <c r="K4000" i="8"/>
  <c r="L4000" i="8"/>
  <c r="M4000" i="8"/>
  <c r="K4001" i="8"/>
  <c r="L4001" i="8"/>
  <c r="M4001" i="8"/>
  <c r="K4002" i="8"/>
  <c r="L4002" i="8"/>
  <c r="M4002" i="8"/>
  <c r="K4003" i="8"/>
  <c r="L4003" i="8"/>
  <c r="M4003" i="8"/>
  <c r="K4004" i="8"/>
  <c r="L4004" i="8"/>
  <c r="M4004" i="8"/>
  <c r="K4005" i="8"/>
  <c r="L4005" i="8"/>
  <c r="M4005" i="8"/>
  <c r="K4006" i="8"/>
  <c r="L4006" i="8"/>
  <c r="M4006" i="8"/>
  <c r="K4007" i="8"/>
  <c r="L4007" i="8"/>
  <c r="M4007" i="8"/>
  <c r="K4008" i="8"/>
  <c r="L4008" i="8"/>
  <c r="M4008" i="8"/>
  <c r="K4009" i="8"/>
  <c r="L4009" i="8"/>
  <c r="M4009" i="8"/>
  <c r="K4010" i="8"/>
  <c r="L4010" i="8"/>
  <c r="M4010" i="8"/>
  <c r="K4011" i="8"/>
  <c r="L4011" i="8"/>
  <c r="M4011" i="8"/>
  <c r="K4012" i="8"/>
  <c r="L4012" i="8"/>
  <c r="M4012" i="8"/>
  <c r="K4013" i="8"/>
  <c r="L4013" i="8"/>
  <c r="M4013" i="8"/>
  <c r="K4014" i="8"/>
  <c r="L4014" i="8"/>
  <c r="M4014" i="8"/>
  <c r="K4015" i="8"/>
  <c r="L4015" i="8"/>
  <c r="M4015" i="8"/>
  <c r="K4016" i="8"/>
  <c r="L4016" i="8"/>
  <c r="M4016" i="8"/>
  <c r="K4017" i="8"/>
  <c r="L4017" i="8"/>
  <c r="M4017" i="8"/>
  <c r="K4018" i="8"/>
  <c r="L4018" i="8"/>
  <c r="M4018" i="8"/>
  <c r="K4019" i="8"/>
  <c r="L4019" i="8"/>
  <c r="M4019" i="8"/>
  <c r="K4020" i="8"/>
  <c r="L4020" i="8"/>
  <c r="M4020" i="8"/>
  <c r="K4021" i="8"/>
  <c r="L4021" i="8"/>
  <c r="M4021" i="8"/>
  <c r="K4022" i="8"/>
  <c r="L4022" i="8"/>
  <c r="M4022" i="8"/>
  <c r="K4023" i="8"/>
  <c r="L4023" i="8"/>
  <c r="M4023" i="8"/>
  <c r="K4024" i="8"/>
  <c r="L4024" i="8"/>
  <c r="M4024" i="8"/>
  <c r="K4025" i="8"/>
  <c r="L4025" i="8"/>
  <c r="M4025" i="8"/>
  <c r="K4026" i="8"/>
  <c r="L4026" i="8"/>
  <c r="M4026" i="8"/>
  <c r="K4027" i="8"/>
  <c r="L4027" i="8"/>
  <c r="M4027" i="8"/>
  <c r="K4028" i="8"/>
  <c r="L4028" i="8"/>
  <c r="M4028" i="8"/>
  <c r="K4029" i="8"/>
  <c r="L4029" i="8"/>
  <c r="M4029" i="8"/>
  <c r="K4030" i="8"/>
  <c r="L4030" i="8"/>
  <c r="M4030" i="8"/>
  <c r="K4031" i="8"/>
  <c r="L4031" i="8"/>
  <c r="M4031" i="8"/>
  <c r="K4032" i="8"/>
  <c r="L4032" i="8"/>
  <c r="M4032" i="8"/>
  <c r="K4033" i="8"/>
  <c r="L4033" i="8"/>
  <c r="M4033" i="8"/>
  <c r="K4034" i="8"/>
  <c r="L4034" i="8"/>
  <c r="M4034" i="8"/>
  <c r="K4035" i="8"/>
  <c r="L4035" i="8"/>
  <c r="M4035" i="8"/>
  <c r="K4036" i="8"/>
  <c r="L4036" i="8"/>
  <c r="M4036" i="8"/>
  <c r="K4037" i="8"/>
  <c r="L4037" i="8"/>
  <c r="M4037" i="8"/>
  <c r="K4038" i="8"/>
  <c r="L4038" i="8"/>
  <c r="M4038" i="8"/>
  <c r="K4039" i="8"/>
  <c r="L4039" i="8"/>
  <c r="M4039" i="8"/>
  <c r="K4040" i="8"/>
  <c r="L4040" i="8"/>
  <c r="M4040" i="8"/>
  <c r="K4041" i="8"/>
  <c r="L4041" i="8"/>
  <c r="M4041" i="8"/>
  <c r="K4042" i="8"/>
  <c r="L4042" i="8"/>
  <c r="M4042" i="8"/>
  <c r="K4043" i="8"/>
  <c r="L4043" i="8"/>
  <c r="M4043" i="8"/>
  <c r="K4044" i="8"/>
  <c r="L4044" i="8"/>
  <c r="M4044" i="8"/>
  <c r="K4045" i="8"/>
  <c r="L4045" i="8"/>
  <c r="M4045" i="8"/>
  <c r="K4046" i="8"/>
  <c r="L4046" i="8"/>
  <c r="M4046" i="8"/>
  <c r="K4047" i="8"/>
  <c r="L4047" i="8"/>
  <c r="M4047" i="8"/>
  <c r="K4048" i="8"/>
  <c r="L4048" i="8"/>
  <c r="M4048" i="8"/>
  <c r="K4049" i="8"/>
  <c r="L4049" i="8"/>
  <c r="M4049" i="8"/>
  <c r="K4050" i="8"/>
  <c r="L4050" i="8"/>
  <c r="M4050" i="8"/>
  <c r="K4051" i="8"/>
  <c r="L4051" i="8"/>
  <c r="M4051" i="8"/>
  <c r="K4052" i="8"/>
  <c r="L4052" i="8"/>
  <c r="M4052" i="8"/>
  <c r="K4053" i="8"/>
  <c r="L4053" i="8"/>
  <c r="M4053" i="8"/>
  <c r="K4054" i="8"/>
  <c r="L4054" i="8"/>
  <c r="M4054" i="8"/>
  <c r="K4055" i="8"/>
  <c r="L4055" i="8"/>
  <c r="M4055" i="8"/>
  <c r="K4056" i="8"/>
  <c r="L4056" i="8"/>
  <c r="M4056" i="8"/>
  <c r="K4057" i="8"/>
  <c r="L4057" i="8"/>
  <c r="M4057" i="8"/>
  <c r="K4058" i="8"/>
  <c r="L4058" i="8"/>
  <c r="M4058" i="8"/>
  <c r="K4059" i="8"/>
  <c r="L4059" i="8"/>
  <c r="M4059" i="8"/>
  <c r="K4060" i="8"/>
  <c r="L4060" i="8"/>
  <c r="M4060" i="8"/>
  <c r="K4061" i="8"/>
  <c r="L4061" i="8"/>
  <c r="M4061" i="8"/>
  <c r="K4062" i="8"/>
  <c r="L4062" i="8"/>
  <c r="M4062" i="8"/>
  <c r="K4063" i="8"/>
  <c r="L4063" i="8"/>
  <c r="M4063" i="8"/>
  <c r="K4064" i="8"/>
  <c r="L4064" i="8"/>
  <c r="M4064" i="8"/>
  <c r="K4065" i="8"/>
  <c r="L4065" i="8"/>
  <c r="M4065" i="8"/>
  <c r="K4066" i="8"/>
  <c r="L4066" i="8"/>
  <c r="M4066" i="8"/>
  <c r="K4067" i="8"/>
  <c r="L4067" i="8"/>
  <c r="M4067" i="8"/>
  <c r="K4068" i="8"/>
  <c r="L4068" i="8"/>
  <c r="M4068" i="8"/>
  <c r="K4069" i="8"/>
  <c r="L4069" i="8"/>
  <c r="M4069" i="8"/>
  <c r="K4070" i="8"/>
  <c r="L4070" i="8"/>
  <c r="M4070" i="8"/>
  <c r="K4071" i="8"/>
  <c r="L4071" i="8"/>
  <c r="M4071" i="8"/>
  <c r="K4072" i="8"/>
  <c r="L4072" i="8"/>
  <c r="M4072" i="8"/>
  <c r="K4073" i="8"/>
  <c r="L4073" i="8"/>
  <c r="M4073" i="8"/>
  <c r="K4074" i="8"/>
  <c r="L4074" i="8"/>
  <c r="M4074" i="8"/>
  <c r="K4075" i="8"/>
  <c r="L4075" i="8"/>
  <c r="M4075" i="8"/>
  <c r="K4076" i="8"/>
  <c r="L4076" i="8"/>
  <c r="M4076" i="8"/>
  <c r="K4077" i="8"/>
  <c r="L4077" i="8"/>
  <c r="M4077" i="8"/>
  <c r="K4078" i="8"/>
  <c r="L4078" i="8"/>
  <c r="M4078" i="8"/>
  <c r="K4079" i="8"/>
  <c r="L4079" i="8"/>
  <c r="M4079" i="8"/>
  <c r="K4080" i="8"/>
  <c r="L4080" i="8"/>
  <c r="M4080" i="8"/>
  <c r="K4081" i="8"/>
  <c r="L4081" i="8"/>
  <c r="M4081" i="8"/>
  <c r="K4082" i="8"/>
  <c r="L4082" i="8"/>
  <c r="M4082" i="8"/>
  <c r="K4083" i="8"/>
  <c r="L4083" i="8"/>
  <c r="M4083" i="8"/>
  <c r="K4084" i="8"/>
  <c r="L4084" i="8"/>
  <c r="M4084" i="8"/>
  <c r="K4085" i="8"/>
  <c r="L4085" i="8"/>
  <c r="M4085" i="8"/>
  <c r="K4086" i="8"/>
  <c r="L4086" i="8"/>
  <c r="M4086" i="8"/>
  <c r="K4087" i="8"/>
  <c r="L4087" i="8"/>
  <c r="M4087" i="8"/>
  <c r="K4088" i="8"/>
  <c r="L4088" i="8"/>
  <c r="M4088" i="8"/>
  <c r="K4089" i="8"/>
  <c r="L4089" i="8"/>
  <c r="M4089" i="8"/>
  <c r="K4090" i="8"/>
  <c r="L4090" i="8"/>
  <c r="M4090" i="8"/>
  <c r="K4091" i="8"/>
  <c r="L4091" i="8"/>
  <c r="M4091" i="8"/>
  <c r="K4092" i="8"/>
  <c r="L4092" i="8"/>
  <c r="M4092" i="8"/>
  <c r="K4093" i="8"/>
  <c r="L4093" i="8"/>
  <c r="M4093" i="8"/>
  <c r="K4094" i="8"/>
  <c r="L4094" i="8"/>
  <c r="M4094" i="8"/>
  <c r="K4095" i="8"/>
  <c r="L4095" i="8"/>
  <c r="M4095" i="8"/>
  <c r="K4096" i="8"/>
  <c r="L4096" i="8"/>
  <c r="M4096" i="8"/>
  <c r="K4097" i="8"/>
  <c r="L4097" i="8"/>
  <c r="M4097" i="8"/>
  <c r="K4098" i="8"/>
  <c r="L4098" i="8"/>
  <c r="M4098" i="8"/>
  <c r="K4099" i="8"/>
  <c r="L4099" i="8"/>
  <c r="M4099" i="8"/>
  <c r="K4100" i="8"/>
  <c r="L4100" i="8"/>
  <c r="M4100" i="8"/>
  <c r="K4101" i="8"/>
  <c r="L4101" i="8"/>
  <c r="M4101" i="8"/>
  <c r="K4102" i="8"/>
  <c r="L4102" i="8"/>
  <c r="M4102" i="8"/>
  <c r="K4103" i="8"/>
  <c r="L4103" i="8"/>
  <c r="M4103" i="8"/>
  <c r="K4104" i="8"/>
  <c r="L4104" i="8"/>
  <c r="M4104" i="8"/>
  <c r="K4105" i="8"/>
  <c r="L4105" i="8"/>
  <c r="M4105" i="8"/>
  <c r="K4106" i="8"/>
  <c r="L4106" i="8"/>
  <c r="M4106" i="8"/>
  <c r="K4107" i="8"/>
  <c r="L4107" i="8"/>
  <c r="M4107" i="8"/>
  <c r="K4108" i="8"/>
  <c r="L4108" i="8"/>
  <c r="M4108" i="8"/>
  <c r="K4109" i="8"/>
  <c r="L4109" i="8"/>
  <c r="M4109" i="8"/>
  <c r="K4110" i="8"/>
  <c r="L4110" i="8"/>
  <c r="M4110" i="8"/>
  <c r="K4111" i="8"/>
  <c r="L4111" i="8"/>
  <c r="M4111" i="8"/>
  <c r="K4112" i="8"/>
  <c r="L4112" i="8"/>
  <c r="M4112" i="8"/>
  <c r="K4113" i="8"/>
  <c r="L4113" i="8"/>
  <c r="M4113" i="8"/>
  <c r="K4114" i="8"/>
  <c r="L4114" i="8"/>
  <c r="M4114" i="8"/>
  <c r="K4115" i="8"/>
  <c r="L4115" i="8"/>
  <c r="M4115" i="8"/>
  <c r="K4116" i="8"/>
  <c r="L4116" i="8"/>
  <c r="M4116" i="8"/>
  <c r="K4117" i="8"/>
  <c r="L4117" i="8"/>
  <c r="M4117" i="8"/>
  <c r="K4118" i="8"/>
  <c r="L4118" i="8"/>
  <c r="M4118" i="8"/>
  <c r="K4119" i="8"/>
  <c r="L4119" i="8"/>
  <c r="M4119" i="8"/>
  <c r="K4120" i="8"/>
  <c r="L4120" i="8"/>
  <c r="M4120" i="8"/>
  <c r="K4121" i="8"/>
  <c r="L4121" i="8"/>
  <c r="M4121" i="8"/>
  <c r="K4122" i="8"/>
  <c r="L4122" i="8"/>
  <c r="M4122" i="8"/>
  <c r="K4123" i="8"/>
  <c r="L4123" i="8"/>
  <c r="M4123" i="8"/>
  <c r="K4124" i="8"/>
  <c r="L4124" i="8"/>
  <c r="M4124" i="8"/>
  <c r="K4125" i="8"/>
  <c r="L4125" i="8"/>
  <c r="M4125" i="8"/>
  <c r="K4126" i="8"/>
  <c r="L4126" i="8"/>
  <c r="M4126" i="8"/>
  <c r="K4127" i="8"/>
  <c r="L4127" i="8"/>
  <c r="M4127" i="8"/>
  <c r="K4128" i="8"/>
  <c r="L4128" i="8"/>
  <c r="M4128" i="8"/>
  <c r="K4129" i="8"/>
  <c r="L4129" i="8"/>
  <c r="M4129" i="8"/>
  <c r="K4130" i="8"/>
  <c r="L4130" i="8"/>
  <c r="M4130" i="8"/>
  <c r="K4131" i="8"/>
  <c r="L4131" i="8"/>
  <c r="M4131" i="8"/>
  <c r="K4132" i="8"/>
  <c r="L4132" i="8"/>
  <c r="M4132" i="8"/>
  <c r="K4133" i="8"/>
  <c r="L4133" i="8"/>
  <c r="M4133" i="8"/>
  <c r="K4134" i="8"/>
  <c r="L4134" i="8"/>
  <c r="M4134" i="8"/>
  <c r="K4135" i="8"/>
  <c r="L4135" i="8"/>
  <c r="M4135" i="8"/>
  <c r="K4136" i="8"/>
  <c r="L4136" i="8"/>
  <c r="M4136" i="8"/>
  <c r="K4137" i="8"/>
  <c r="L4137" i="8"/>
  <c r="M4137" i="8"/>
  <c r="K4138" i="8"/>
  <c r="L4138" i="8"/>
  <c r="M4138" i="8"/>
  <c r="K4139" i="8"/>
  <c r="L4139" i="8"/>
  <c r="M4139" i="8"/>
  <c r="K4140" i="8"/>
  <c r="L4140" i="8"/>
  <c r="M4140" i="8"/>
  <c r="K4141" i="8"/>
  <c r="L4141" i="8"/>
  <c r="M4141" i="8"/>
  <c r="K4142" i="8"/>
  <c r="L4142" i="8"/>
  <c r="M4142" i="8"/>
  <c r="K4143" i="8"/>
  <c r="L4143" i="8"/>
  <c r="M4143" i="8"/>
  <c r="K4144" i="8"/>
  <c r="L4144" i="8"/>
  <c r="M4144" i="8"/>
  <c r="K4145" i="8"/>
  <c r="L4145" i="8"/>
  <c r="M4145" i="8"/>
  <c r="K4146" i="8"/>
  <c r="L4146" i="8"/>
  <c r="M4146" i="8"/>
  <c r="K4147" i="8"/>
  <c r="L4147" i="8"/>
  <c r="M4147" i="8"/>
  <c r="K4148" i="8"/>
  <c r="L4148" i="8"/>
  <c r="M4148" i="8"/>
  <c r="K4149" i="8"/>
  <c r="L4149" i="8"/>
  <c r="M4149" i="8"/>
  <c r="K4150" i="8"/>
  <c r="L4150" i="8"/>
  <c r="M4150" i="8"/>
  <c r="K4151" i="8"/>
  <c r="L4151" i="8"/>
  <c r="M4151" i="8"/>
  <c r="K4152" i="8"/>
  <c r="L4152" i="8"/>
  <c r="M4152" i="8"/>
  <c r="K4153" i="8"/>
  <c r="L4153" i="8"/>
  <c r="M4153" i="8"/>
  <c r="K4154" i="8"/>
  <c r="L4154" i="8"/>
  <c r="M4154" i="8"/>
  <c r="K4155" i="8"/>
  <c r="L4155" i="8"/>
  <c r="M4155" i="8"/>
  <c r="K4156" i="8"/>
  <c r="L4156" i="8"/>
  <c r="M4156" i="8"/>
  <c r="K4157" i="8"/>
  <c r="L4157" i="8"/>
  <c r="M4157" i="8"/>
  <c r="K4158" i="8"/>
  <c r="L4158" i="8"/>
  <c r="M4158" i="8"/>
  <c r="K4159" i="8"/>
  <c r="L4159" i="8"/>
  <c r="M4159" i="8"/>
  <c r="K4160" i="8"/>
  <c r="L4160" i="8"/>
  <c r="M4160" i="8"/>
  <c r="K4161" i="8"/>
  <c r="L4161" i="8"/>
  <c r="M4161" i="8"/>
  <c r="K4162" i="8"/>
  <c r="L4162" i="8"/>
  <c r="M4162" i="8"/>
  <c r="K4163" i="8"/>
  <c r="L4163" i="8"/>
  <c r="M4163" i="8"/>
  <c r="K4164" i="8"/>
  <c r="L4164" i="8"/>
  <c r="M4164" i="8"/>
  <c r="K4165" i="8"/>
  <c r="L4165" i="8"/>
  <c r="M4165" i="8"/>
  <c r="K4166" i="8"/>
  <c r="L4166" i="8"/>
  <c r="M4166" i="8"/>
  <c r="K4167" i="8"/>
  <c r="L4167" i="8"/>
  <c r="M4167" i="8"/>
  <c r="K4168" i="8"/>
  <c r="L4168" i="8"/>
  <c r="M4168" i="8"/>
  <c r="K4169" i="8"/>
  <c r="L4169" i="8"/>
  <c r="M4169" i="8"/>
  <c r="K4170" i="8"/>
  <c r="L4170" i="8"/>
  <c r="M4170" i="8"/>
  <c r="K4171" i="8"/>
  <c r="L4171" i="8"/>
  <c r="M4171" i="8"/>
  <c r="K4172" i="8"/>
  <c r="L4172" i="8"/>
  <c r="M4172" i="8"/>
  <c r="K4173" i="8"/>
  <c r="L4173" i="8"/>
  <c r="M4173" i="8"/>
  <c r="K4174" i="8"/>
  <c r="L4174" i="8"/>
  <c r="M4174" i="8"/>
  <c r="K4175" i="8"/>
  <c r="L4175" i="8"/>
  <c r="M4175" i="8"/>
  <c r="K4176" i="8"/>
  <c r="L4176" i="8"/>
  <c r="M4176" i="8"/>
  <c r="K4177" i="8"/>
  <c r="L4177" i="8"/>
  <c r="M4177" i="8"/>
  <c r="K4178" i="8"/>
  <c r="L4178" i="8"/>
  <c r="M4178" i="8"/>
  <c r="K4179" i="8"/>
  <c r="L4179" i="8"/>
  <c r="M4179" i="8"/>
  <c r="K4180" i="8"/>
  <c r="L4180" i="8"/>
  <c r="M4180" i="8"/>
  <c r="K4181" i="8"/>
  <c r="L4181" i="8"/>
  <c r="M4181" i="8"/>
  <c r="K4182" i="8"/>
  <c r="L4182" i="8"/>
  <c r="M4182" i="8"/>
  <c r="K4183" i="8"/>
  <c r="L4183" i="8"/>
  <c r="M4183" i="8"/>
  <c r="K4184" i="8"/>
  <c r="L4184" i="8"/>
  <c r="M4184" i="8"/>
  <c r="K4185" i="8"/>
  <c r="L4185" i="8"/>
  <c r="M4185" i="8"/>
  <c r="K4186" i="8"/>
  <c r="L4186" i="8"/>
  <c r="M4186" i="8"/>
  <c r="K4187" i="8"/>
  <c r="L4187" i="8"/>
  <c r="M4187" i="8"/>
  <c r="K4188" i="8"/>
  <c r="L4188" i="8"/>
  <c r="M4188" i="8"/>
  <c r="K4189" i="8"/>
  <c r="L4189" i="8"/>
  <c r="M4189" i="8"/>
  <c r="K4190" i="8"/>
  <c r="L4190" i="8"/>
  <c r="M4190" i="8"/>
  <c r="K4191" i="8"/>
  <c r="L4191" i="8"/>
  <c r="M4191" i="8"/>
  <c r="K4192" i="8"/>
  <c r="L4192" i="8"/>
  <c r="M4192" i="8"/>
  <c r="K4193" i="8"/>
  <c r="L4193" i="8"/>
  <c r="M4193" i="8"/>
  <c r="K4194" i="8"/>
  <c r="L4194" i="8"/>
  <c r="M4194" i="8"/>
  <c r="K4195" i="8"/>
  <c r="L4195" i="8"/>
  <c r="M4195" i="8"/>
  <c r="K4196" i="8"/>
  <c r="L4196" i="8"/>
  <c r="M4196" i="8"/>
  <c r="K4197" i="8"/>
  <c r="L4197" i="8"/>
  <c r="M4197" i="8"/>
  <c r="K4198" i="8"/>
  <c r="L4198" i="8"/>
  <c r="M4198" i="8"/>
  <c r="K4199" i="8"/>
  <c r="L4199" i="8"/>
  <c r="M4199" i="8"/>
  <c r="K4200" i="8"/>
  <c r="L4200" i="8"/>
  <c r="M4200" i="8"/>
  <c r="K4201" i="8"/>
  <c r="L4201" i="8"/>
  <c r="M4201" i="8"/>
  <c r="K4202" i="8"/>
  <c r="L4202" i="8"/>
  <c r="M4202" i="8"/>
  <c r="K4203" i="8"/>
  <c r="L4203" i="8"/>
  <c r="M4203" i="8"/>
  <c r="K4204" i="8"/>
  <c r="L4204" i="8"/>
  <c r="M4204" i="8"/>
  <c r="K4205" i="8"/>
  <c r="L4205" i="8"/>
  <c r="M4205" i="8"/>
  <c r="K4206" i="8"/>
  <c r="L4206" i="8"/>
  <c r="M4206" i="8"/>
  <c r="K4207" i="8"/>
  <c r="L4207" i="8"/>
  <c r="M4207" i="8"/>
  <c r="K4208" i="8"/>
  <c r="L4208" i="8"/>
  <c r="M4208" i="8"/>
  <c r="K4209" i="8"/>
  <c r="L4209" i="8"/>
  <c r="M4209" i="8"/>
  <c r="K4210" i="8"/>
  <c r="L4210" i="8"/>
  <c r="M4210" i="8"/>
  <c r="K4211" i="8"/>
  <c r="L4211" i="8"/>
  <c r="M4211" i="8"/>
  <c r="K4212" i="8"/>
  <c r="L4212" i="8"/>
  <c r="M4212" i="8"/>
  <c r="K4213" i="8"/>
  <c r="L4213" i="8"/>
  <c r="M4213" i="8"/>
  <c r="K4214" i="8"/>
  <c r="L4214" i="8"/>
  <c r="M4214" i="8"/>
  <c r="K4215" i="8"/>
  <c r="L4215" i="8"/>
  <c r="M4215" i="8"/>
  <c r="K4216" i="8"/>
  <c r="L4216" i="8"/>
  <c r="M4216" i="8"/>
  <c r="K4217" i="8"/>
  <c r="L4217" i="8"/>
  <c r="M4217" i="8"/>
  <c r="K4218" i="8"/>
  <c r="L4218" i="8"/>
  <c r="M4218" i="8"/>
  <c r="K4219" i="8"/>
  <c r="L4219" i="8"/>
  <c r="M4219" i="8"/>
  <c r="K4220" i="8"/>
  <c r="L4220" i="8"/>
  <c r="M4220" i="8"/>
  <c r="K4221" i="8"/>
  <c r="L4221" i="8"/>
  <c r="M4221" i="8"/>
  <c r="K4222" i="8"/>
  <c r="L4222" i="8"/>
  <c r="M4222" i="8"/>
  <c r="K4223" i="8"/>
  <c r="L4223" i="8"/>
  <c r="M4223" i="8"/>
  <c r="K4224" i="8"/>
  <c r="L4224" i="8"/>
  <c r="M4224" i="8"/>
  <c r="K4225" i="8"/>
  <c r="L4225" i="8"/>
  <c r="M4225" i="8"/>
  <c r="K4226" i="8"/>
  <c r="L4226" i="8"/>
  <c r="M4226" i="8"/>
  <c r="K4227" i="8"/>
  <c r="L4227" i="8"/>
  <c r="M4227" i="8"/>
  <c r="K4228" i="8"/>
  <c r="L4228" i="8"/>
  <c r="M4228" i="8"/>
  <c r="K4229" i="8"/>
  <c r="L4229" i="8"/>
  <c r="M4229" i="8"/>
  <c r="K4230" i="8"/>
  <c r="L4230" i="8"/>
  <c r="M4230" i="8"/>
  <c r="K4231" i="8"/>
  <c r="L4231" i="8"/>
  <c r="M4231" i="8"/>
  <c r="K4232" i="8"/>
  <c r="L4232" i="8"/>
  <c r="M4232" i="8"/>
  <c r="K4233" i="8"/>
  <c r="L4233" i="8"/>
  <c r="M4233" i="8"/>
  <c r="K4234" i="8"/>
  <c r="L4234" i="8"/>
  <c r="M4234" i="8"/>
  <c r="K4235" i="8"/>
  <c r="L4235" i="8"/>
  <c r="M4235" i="8"/>
  <c r="K4236" i="8"/>
  <c r="L4236" i="8"/>
  <c r="M4236" i="8"/>
  <c r="K4237" i="8"/>
  <c r="L4237" i="8"/>
  <c r="M4237" i="8"/>
  <c r="K4238" i="8"/>
  <c r="L4238" i="8"/>
  <c r="M4238" i="8"/>
  <c r="K4239" i="8"/>
  <c r="L4239" i="8"/>
  <c r="M4239" i="8"/>
  <c r="K4240" i="8"/>
  <c r="L4240" i="8"/>
  <c r="M4240" i="8"/>
  <c r="K4241" i="8"/>
  <c r="L4241" i="8"/>
  <c r="M4241" i="8"/>
  <c r="K4242" i="8"/>
  <c r="L4242" i="8"/>
  <c r="M4242" i="8"/>
  <c r="K4243" i="8"/>
  <c r="L4243" i="8"/>
  <c r="M4243" i="8"/>
  <c r="K4244" i="8"/>
  <c r="L4244" i="8"/>
  <c r="M4244" i="8"/>
  <c r="K4245" i="8"/>
  <c r="L4245" i="8"/>
  <c r="M4245" i="8"/>
  <c r="K4246" i="8"/>
  <c r="L4246" i="8"/>
  <c r="M4246" i="8"/>
  <c r="K4247" i="8"/>
  <c r="L4247" i="8"/>
  <c r="M4247" i="8"/>
  <c r="K4248" i="8"/>
  <c r="L4248" i="8"/>
  <c r="M4248" i="8"/>
  <c r="K4249" i="8"/>
  <c r="L4249" i="8"/>
  <c r="M4249" i="8"/>
  <c r="K4250" i="8"/>
  <c r="L4250" i="8"/>
  <c r="M4250" i="8"/>
  <c r="K4251" i="8"/>
  <c r="L4251" i="8"/>
  <c r="M4251" i="8"/>
  <c r="K4252" i="8"/>
  <c r="L4252" i="8"/>
  <c r="M4252" i="8"/>
  <c r="K4253" i="8"/>
  <c r="L4253" i="8"/>
  <c r="M4253" i="8"/>
  <c r="K4254" i="8"/>
  <c r="L4254" i="8"/>
  <c r="M4254" i="8"/>
  <c r="K4255" i="8"/>
  <c r="L4255" i="8"/>
  <c r="M4255" i="8"/>
  <c r="K4256" i="8"/>
  <c r="L4256" i="8"/>
  <c r="M4256" i="8"/>
  <c r="K4257" i="8"/>
  <c r="L4257" i="8"/>
  <c r="M4257" i="8"/>
  <c r="K4258" i="8"/>
  <c r="L4258" i="8"/>
  <c r="M4258" i="8"/>
  <c r="K4259" i="8"/>
  <c r="L4259" i="8"/>
  <c r="M4259" i="8"/>
  <c r="K4260" i="8"/>
  <c r="L4260" i="8"/>
  <c r="M4260" i="8"/>
  <c r="K4261" i="8"/>
  <c r="L4261" i="8"/>
  <c r="M4261" i="8"/>
  <c r="K4262" i="8"/>
  <c r="L4262" i="8"/>
  <c r="M4262" i="8"/>
  <c r="K4263" i="8"/>
  <c r="L4263" i="8"/>
  <c r="M4263" i="8"/>
  <c r="K4264" i="8"/>
  <c r="L4264" i="8"/>
  <c r="M4264" i="8"/>
  <c r="K4265" i="8"/>
  <c r="L4265" i="8"/>
  <c r="M4265" i="8"/>
  <c r="K4266" i="8"/>
  <c r="L4266" i="8"/>
  <c r="M4266" i="8"/>
  <c r="K4267" i="8"/>
  <c r="L4267" i="8"/>
  <c r="M4267" i="8"/>
  <c r="K4268" i="8"/>
  <c r="L4268" i="8"/>
  <c r="M4268" i="8"/>
  <c r="K4269" i="8"/>
  <c r="L4269" i="8"/>
  <c r="M4269" i="8"/>
  <c r="K4270" i="8"/>
  <c r="L4270" i="8"/>
  <c r="M4270" i="8"/>
  <c r="K4271" i="8"/>
  <c r="L4271" i="8"/>
  <c r="M4271" i="8"/>
  <c r="K4272" i="8"/>
  <c r="L4272" i="8"/>
  <c r="M4272" i="8"/>
  <c r="K4273" i="8"/>
  <c r="L4273" i="8"/>
  <c r="M4273" i="8"/>
  <c r="K4274" i="8"/>
  <c r="L4274" i="8"/>
  <c r="M4274" i="8"/>
  <c r="K4275" i="8"/>
  <c r="L4275" i="8"/>
  <c r="M4275" i="8"/>
  <c r="K4276" i="8"/>
  <c r="L4276" i="8"/>
  <c r="M4276" i="8"/>
  <c r="K4277" i="8"/>
  <c r="L4277" i="8"/>
  <c r="M4277" i="8"/>
  <c r="K4278" i="8"/>
  <c r="L4278" i="8"/>
  <c r="M4278" i="8"/>
  <c r="K4279" i="8"/>
  <c r="L4279" i="8"/>
  <c r="M4279" i="8"/>
  <c r="K4280" i="8"/>
  <c r="L4280" i="8"/>
  <c r="M4280" i="8"/>
  <c r="K4281" i="8"/>
  <c r="L4281" i="8"/>
  <c r="M4281" i="8"/>
  <c r="K4282" i="8"/>
  <c r="L4282" i="8"/>
  <c r="M4282" i="8"/>
  <c r="K4283" i="8"/>
  <c r="L4283" i="8"/>
  <c r="M4283" i="8"/>
  <c r="K4284" i="8"/>
  <c r="L4284" i="8"/>
  <c r="M4284" i="8"/>
  <c r="K4285" i="8"/>
  <c r="L4285" i="8"/>
  <c r="M4285" i="8"/>
  <c r="K4286" i="8"/>
  <c r="L4286" i="8"/>
  <c r="M4286" i="8"/>
  <c r="K4287" i="8"/>
  <c r="L4287" i="8"/>
  <c r="M4287" i="8"/>
  <c r="K4288" i="8"/>
  <c r="L4288" i="8"/>
  <c r="M4288" i="8"/>
  <c r="K4289" i="8"/>
  <c r="L4289" i="8"/>
  <c r="M4289" i="8"/>
  <c r="K4290" i="8"/>
  <c r="L4290" i="8"/>
  <c r="M4290" i="8"/>
  <c r="K4291" i="8"/>
  <c r="L4291" i="8"/>
  <c r="M4291" i="8"/>
  <c r="K4292" i="8"/>
  <c r="L4292" i="8"/>
  <c r="M4292" i="8"/>
  <c r="K4293" i="8"/>
  <c r="L4293" i="8"/>
  <c r="M4293" i="8"/>
  <c r="K4294" i="8"/>
  <c r="L4294" i="8"/>
  <c r="M4294" i="8"/>
  <c r="K4295" i="8"/>
  <c r="L4295" i="8"/>
  <c r="M4295" i="8"/>
  <c r="K4296" i="8"/>
  <c r="L4296" i="8"/>
  <c r="M4296" i="8"/>
  <c r="K4297" i="8"/>
  <c r="L4297" i="8"/>
  <c r="M4297" i="8"/>
  <c r="K4298" i="8"/>
  <c r="L4298" i="8"/>
  <c r="M4298" i="8"/>
  <c r="K4299" i="8"/>
  <c r="L4299" i="8"/>
  <c r="M4299" i="8"/>
  <c r="K4300" i="8"/>
  <c r="L4300" i="8"/>
  <c r="M4300" i="8"/>
  <c r="K4301" i="8"/>
  <c r="L4301" i="8"/>
  <c r="M4301" i="8"/>
  <c r="K4302" i="8"/>
  <c r="L4302" i="8"/>
  <c r="M4302" i="8"/>
  <c r="K4303" i="8"/>
  <c r="L4303" i="8"/>
  <c r="M4303" i="8"/>
  <c r="K4304" i="8"/>
  <c r="L4304" i="8"/>
  <c r="M4304" i="8"/>
  <c r="K4305" i="8"/>
  <c r="L4305" i="8"/>
  <c r="M4305" i="8"/>
  <c r="K4306" i="8"/>
  <c r="L4306" i="8"/>
  <c r="M4306" i="8"/>
  <c r="K4307" i="8"/>
  <c r="L4307" i="8"/>
  <c r="M4307" i="8"/>
  <c r="K4308" i="8"/>
  <c r="L4308" i="8"/>
  <c r="M4308" i="8"/>
  <c r="K4309" i="8"/>
  <c r="L4309" i="8"/>
  <c r="M4309" i="8"/>
  <c r="K4310" i="8"/>
  <c r="L4310" i="8"/>
  <c r="M4310" i="8"/>
  <c r="K4311" i="8"/>
  <c r="L4311" i="8"/>
  <c r="M4311" i="8"/>
  <c r="K4312" i="8"/>
  <c r="L4312" i="8"/>
  <c r="M4312" i="8"/>
  <c r="K4313" i="8"/>
  <c r="L4313" i="8"/>
  <c r="M4313" i="8"/>
  <c r="K4314" i="8"/>
  <c r="L4314" i="8"/>
  <c r="M4314" i="8"/>
  <c r="K4315" i="8"/>
  <c r="L4315" i="8"/>
  <c r="M4315" i="8"/>
  <c r="K4316" i="8"/>
  <c r="L4316" i="8"/>
  <c r="M4316" i="8"/>
  <c r="K4317" i="8"/>
  <c r="L4317" i="8"/>
  <c r="M4317" i="8"/>
  <c r="K4318" i="8"/>
  <c r="L4318" i="8"/>
  <c r="M4318" i="8"/>
  <c r="K4319" i="8"/>
  <c r="L4319" i="8"/>
  <c r="M4319" i="8"/>
  <c r="K4320" i="8"/>
  <c r="L4320" i="8"/>
  <c r="M4320" i="8"/>
  <c r="K4321" i="8"/>
  <c r="L4321" i="8"/>
  <c r="M4321" i="8"/>
  <c r="K4322" i="8"/>
  <c r="L4322" i="8"/>
  <c r="M4322" i="8"/>
  <c r="K4323" i="8"/>
  <c r="L4323" i="8"/>
  <c r="M4323" i="8"/>
  <c r="K4324" i="8"/>
  <c r="L4324" i="8"/>
  <c r="M4324" i="8"/>
  <c r="K4325" i="8"/>
  <c r="L4325" i="8"/>
  <c r="M4325" i="8"/>
  <c r="K4326" i="8"/>
  <c r="L4326" i="8"/>
  <c r="M4326" i="8"/>
  <c r="K4327" i="8"/>
  <c r="L4327" i="8"/>
  <c r="M4327" i="8"/>
  <c r="K4328" i="8"/>
  <c r="L4328" i="8"/>
  <c r="M4328" i="8"/>
  <c r="K4329" i="8"/>
  <c r="L4329" i="8"/>
  <c r="M4329" i="8"/>
  <c r="K4330" i="8"/>
  <c r="L4330" i="8"/>
  <c r="M4330" i="8"/>
  <c r="K4331" i="8"/>
  <c r="L4331" i="8"/>
  <c r="M4331" i="8"/>
  <c r="K4332" i="8"/>
  <c r="L4332" i="8"/>
  <c r="M4332" i="8"/>
  <c r="K4333" i="8"/>
  <c r="L4333" i="8"/>
  <c r="M4333" i="8"/>
  <c r="K4334" i="8"/>
  <c r="L4334" i="8"/>
  <c r="M4334" i="8"/>
  <c r="K4335" i="8"/>
  <c r="L4335" i="8"/>
  <c r="M4335" i="8"/>
  <c r="K4336" i="8"/>
  <c r="L4336" i="8"/>
  <c r="M4336" i="8"/>
  <c r="K4337" i="8"/>
  <c r="L4337" i="8"/>
  <c r="M4337" i="8"/>
  <c r="K4338" i="8"/>
  <c r="L4338" i="8"/>
  <c r="M4338" i="8"/>
  <c r="K4339" i="8"/>
  <c r="L4339" i="8"/>
  <c r="M4339" i="8"/>
  <c r="K4340" i="8"/>
  <c r="L4340" i="8"/>
  <c r="M4340" i="8"/>
  <c r="K4341" i="8"/>
  <c r="L4341" i="8"/>
  <c r="M4341" i="8"/>
  <c r="K4342" i="8"/>
  <c r="L4342" i="8"/>
  <c r="M4342" i="8"/>
  <c r="K4343" i="8"/>
  <c r="L4343" i="8"/>
  <c r="M4343" i="8"/>
  <c r="K4344" i="8"/>
  <c r="L4344" i="8"/>
  <c r="M4344" i="8"/>
  <c r="K4345" i="8"/>
  <c r="L4345" i="8"/>
  <c r="M4345" i="8"/>
  <c r="K4346" i="8"/>
  <c r="L4346" i="8"/>
  <c r="M4346" i="8"/>
  <c r="K4347" i="8"/>
  <c r="L4347" i="8"/>
  <c r="M4347" i="8"/>
  <c r="K4348" i="8"/>
  <c r="L4348" i="8"/>
  <c r="M4348" i="8"/>
  <c r="K4349" i="8"/>
  <c r="L4349" i="8"/>
  <c r="M4349" i="8"/>
  <c r="K4350" i="8"/>
  <c r="L4350" i="8"/>
  <c r="M4350" i="8"/>
  <c r="K4351" i="8"/>
  <c r="L4351" i="8"/>
  <c r="M4351" i="8"/>
  <c r="K4352" i="8"/>
  <c r="L4352" i="8"/>
  <c r="M4352" i="8"/>
  <c r="K4353" i="8"/>
  <c r="L4353" i="8"/>
  <c r="M4353" i="8"/>
  <c r="K4354" i="8"/>
  <c r="L4354" i="8"/>
  <c r="M4354" i="8"/>
  <c r="K4355" i="8"/>
  <c r="L4355" i="8"/>
  <c r="M4355" i="8"/>
  <c r="K4356" i="8"/>
  <c r="L4356" i="8"/>
  <c r="M4356" i="8"/>
  <c r="K4357" i="8"/>
  <c r="L4357" i="8"/>
  <c r="M4357" i="8"/>
  <c r="K4358" i="8"/>
  <c r="L4358" i="8"/>
  <c r="M4358" i="8"/>
  <c r="K4359" i="8"/>
  <c r="L4359" i="8"/>
  <c r="M4359" i="8"/>
  <c r="K4360" i="8"/>
  <c r="L4360" i="8"/>
  <c r="M4360" i="8"/>
  <c r="K4361" i="8"/>
  <c r="L4361" i="8"/>
  <c r="M4361" i="8"/>
  <c r="K4362" i="8"/>
  <c r="L4362" i="8"/>
  <c r="M4362" i="8"/>
  <c r="K4363" i="8"/>
  <c r="L4363" i="8"/>
  <c r="M4363" i="8"/>
  <c r="K4364" i="8"/>
  <c r="L4364" i="8"/>
  <c r="M4364" i="8"/>
  <c r="K4365" i="8"/>
  <c r="L4365" i="8"/>
  <c r="M4365" i="8"/>
  <c r="K4366" i="8"/>
  <c r="L4366" i="8"/>
  <c r="M4366" i="8"/>
  <c r="K4367" i="8"/>
  <c r="L4367" i="8"/>
  <c r="M4367" i="8"/>
  <c r="K4368" i="8"/>
  <c r="L4368" i="8"/>
  <c r="M4368" i="8"/>
  <c r="K4369" i="8"/>
  <c r="L4369" i="8"/>
  <c r="M4369" i="8"/>
  <c r="K4370" i="8"/>
  <c r="L4370" i="8"/>
  <c r="M4370" i="8"/>
  <c r="K4371" i="8"/>
  <c r="L4371" i="8"/>
  <c r="M4371" i="8"/>
  <c r="K4372" i="8"/>
  <c r="L4372" i="8"/>
  <c r="M4372" i="8"/>
  <c r="K4373" i="8"/>
  <c r="L4373" i="8"/>
  <c r="M4373" i="8"/>
  <c r="K4374" i="8"/>
  <c r="L4374" i="8"/>
  <c r="M4374" i="8"/>
  <c r="K4375" i="8"/>
  <c r="L4375" i="8"/>
  <c r="M4375" i="8"/>
  <c r="K4376" i="8"/>
  <c r="L4376" i="8"/>
  <c r="M4376" i="8"/>
  <c r="K4377" i="8"/>
  <c r="L4377" i="8"/>
  <c r="M4377" i="8"/>
  <c r="K4378" i="8"/>
  <c r="L4378" i="8"/>
  <c r="M4378" i="8"/>
  <c r="K4379" i="8"/>
  <c r="L4379" i="8"/>
  <c r="M4379" i="8"/>
  <c r="K4380" i="8"/>
  <c r="L4380" i="8"/>
  <c r="M4380" i="8"/>
  <c r="K4381" i="8"/>
  <c r="L4381" i="8"/>
  <c r="M4381" i="8"/>
  <c r="K4382" i="8"/>
  <c r="L4382" i="8"/>
  <c r="M4382" i="8"/>
  <c r="K4383" i="8"/>
  <c r="L4383" i="8"/>
  <c r="M4383" i="8"/>
  <c r="K4384" i="8"/>
  <c r="L4384" i="8"/>
  <c r="M4384" i="8"/>
  <c r="K4385" i="8"/>
  <c r="L4385" i="8"/>
  <c r="M4385" i="8"/>
  <c r="K4386" i="8"/>
  <c r="L4386" i="8"/>
  <c r="M4386" i="8"/>
  <c r="K4387" i="8"/>
  <c r="L4387" i="8"/>
  <c r="M4387" i="8"/>
  <c r="K4388" i="8"/>
  <c r="L4388" i="8"/>
  <c r="M4388" i="8"/>
  <c r="K4389" i="8"/>
  <c r="L4389" i="8"/>
  <c r="M4389" i="8"/>
  <c r="K4390" i="8"/>
  <c r="L4390" i="8"/>
  <c r="M4390" i="8"/>
  <c r="K4391" i="8"/>
  <c r="L4391" i="8"/>
  <c r="M4391" i="8"/>
  <c r="K4392" i="8"/>
  <c r="L4392" i="8"/>
  <c r="M4392" i="8"/>
  <c r="K4393" i="8"/>
  <c r="L4393" i="8"/>
  <c r="M4393" i="8"/>
  <c r="K4394" i="8"/>
  <c r="L4394" i="8"/>
  <c r="M4394" i="8"/>
  <c r="K4395" i="8"/>
  <c r="L4395" i="8"/>
  <c r="M4395" i="8"/>
  <c r="K4396" i="8"/>
  <c r="L4396" i="8"/>
  <c r="M4396" i="8"/>
  <c r="K4397" i="8"/>
  <c r="L4397" i="8"/>
  <c r="M4397" i="8"/>
  <c r="K4398" i="8"/>
  <c r="L4398" i="8"/>
  <c r="M4398" i="8"/>
  <c r="K4399" i="8"/>
  <c r="L4399" i="8"/>
  <c r="M4399" i="8"/>
  <c r="K4400" i="8"/>
  <c r="L4400" i="8"/>
  <c r="M4400" i="8"/>
  <c r="K4401" i="8"/>
  <c r="L4401" i="8"/>
  <c r="M4401" i="8"/>
  <c r="K4402" i="8"/>
  <c r="L4402" i="8"/>
  <c r="M4402" i="8"/>
  <c r="K4403" i="8"/>
  <c r="L4403" i="8"/>
  <c r="M4403" i="8"/>
  <c r="K4404" i="8"/>
  <c r="L4404" i="8"/>
  <c r="M4404" i="8"/>
  <c r="K4405" i="8"/>
  <c r="L4405" i="8"/>
  <c r="M4405" i="8"/>
  <c r="K4406" i="8"/>
  <c r="L4406" i="8"/>
  <c r="M4406" i="8"/>
  <c r="K4407" i="8"/>
  <c r="L4407" i="8"/>
  <c r="M4407" i="8"/>
  <c r="K4408" i="8"/>
  <c r="L4408" i="8"/>
  <c r="M4408" i="8"/>
  <c r="K4409" i="8"/>
  <c r="L4409" i="8"/>
  <c r="M4409" i="8"/>
  <c r="K4410" i="8"/>
  <c r="L4410" i="8"/>
  <c r="M4410" i="8"/>
  <c r="K4411" i="8"/>
  <c r="L4411" i="8"/>
  <c r="M4411" i="8"/>
  <c r="K4412" i="8"/>
  <c r="L4412" i="8"/>
  <c r="M4412" i="8"/>
  <c r="K4413" i="8"/>
  <c r="L4413" i="8"/>
  <c r="M4413" i="8"/>
  <c r="K4414" i="8"/>
  <c r="L4414" i="8"/>
  <c r="M4414" i="8"/>
  <c r="K4415" i="8"/>
  <c r="L4415" i="8"/>
  <c r="M4415" i="8"/>
  <c r="K4416" i="8"/>
  <c r="L4416" i="8"/>
  <c r="M4416" i="8"/>
  <c r="K4417" i="8"/>
  <c r="L4417" i="8"/>
  <c r="M4417" i="8"/>
  <c r="K4418" i="8"/>
  <c r="L4418" i="8"/>
  <c r="M4418" i="8"/>
  <c r="K4419" i="8"/>
  <c r="L4419" i="8"/>
  <c r="M4419" i="8"/>
  <c r="K4420" i="8"/>
  <c r="L4420" i="8"/>
  <c r="M4420" i="8"/>
  <c r="K4421" i="8"/>
  <c r="L4421" i="8"/>
  <c r="M4421" i="8"/>
  <c r="K4422" i="8"/>
  <c r="L4422" i="8"/>
  <c r="M4422" i="8"/>
  <c r="K4423" i="8"/>
  <c r="L4423" i="8"/>
  <c r="M4423" i="8"/>
  <c r="K4424" i="8"/>
  <c r="L4424" i="8"/>
  <c r="M4424" i="8"/>
  <c r="K4425" i="8"/>
  <c r="L4425" i="8"/>
  <c r="M4425" i="8"/>
  <c r="K4426" i="8"/>
  <c r="L4426" i="8"/>
  <c r="M4426" i="8"/>
  <c r="K4427" i="8"/>
  <c r="L4427" i="8"/>
  <c r="M4427" i="8"/>
  <c r="K4428" i="8"/>
  <c r="L4428" i="8"/>
  <c r="M4428" i="8"/>
  <c r="K4429" i="8"/>
  <c r="L4429" i="8"/>
  <c r="M4429" i="8"/>
  <c r="K4430" i="8"/>
  <c r="L4430" i="8"/>
  <c r="M4430" i="8"/>
  <c r="K4431" i="8"/>
  <c r="L4431" i="8"/>
  <c r="M4431" i="8"/>
  <c r="K4432" i="8"/>
  <c r="L4432" i="8"/>
  <c r="M4432" i="8"/>
  <c r="K4433" i="8"/>
  <c r="L4433" i="8"/>
  <c r="M4433" i="8"/>
  <c r="K4434" i="8"/>
  <c r="L4434" i="8"/>
  <c r="M4434" i="8"/>
  <c r="K4435" i="8"/>
  <c r="L4435" i="8"/>
  <c r="M4435" i="8"/>
  <c r="K4436" i="8"/>
  <c r="L4436" i="8"/>
  <c r="M4436" i="8"/>
  <c r="K4437" i="8"/>
  <c r="L4437" i="8"/>
  <c r="M4437" i="8"/>
  <c r="K4438" i="8"/>
  <c r="L4438" i="8"/>
  <c r="M4438" i="8"/>
  <c r="K4439" i="8"/>
  <c r="L4439" i="8"/>
  <c r="M4439" i="8"/>
  <c r="K4440" i="8"/>
  <c r="L4440" i="8"/>
  <c r="M4440" i="8"/>
  <c r="K4441" i="8"/>
  <c r="L4441" i="8"/>
  <c r="M4441" i="8"/>
  <c r="K4442" i="8"/>
  <c r="L4442" i="8"/>
  <c r="M4442" i="8"/>
  <c r="K4443" i="8"/>
  <c r="L4443" i="8"/>
  <c r="M4443" i="8"/>
  <c r="K4444" i="8"/>
  <c r="L4444" i="8"/>
  <c r="M4444" i="8"/>
  <c r="K4445" i="8"/>
  <c r="L4445" i="8"/>
  <c r="M4445" i="8"/>
  <c r="K4446" i="8"/>
  <c r="L4446" i="8"/>
  <c r="M4446" i="8"/>
  <c r="K4447" i="8"/>
  <c r="L4447" i="8"/>
  <c r="M4447" i="8"/>
  <c r="K4448" i="8"/>
  <c r="L4448" i="8"/>
  <c r="M4448" i="8"/>
  <c r="K4449" i="8"/>
  <c r="L4449" i="8"/>
  <c r="M4449" i="8"/>
  <c r="K4450" i="8"/>
  <c r="L4450" i="8"/>
  <c r="M4450" i="8"/>
  <c r="K4451" i="8"/>
  <c r="L4451" i="8"/>
  <c r="M4451" i="8"/>
  <c r="K4452" i="8"/>
  <c r="L4452" i="8"/>
  <c r="M4452" i="8"/>
  <c r="K4453" i="8"/>
  <c r="L4453" i="8"/>
  <c r="M4453" i="8"/>
  <c r="K4454" i="8"/>
  <c r="L4454" i="8"/>
  <c r="M4454" i="8"/>
  <c r="K4455" i="8"/>
  <c r="L4455" i="8"/>
  <c r="M4455" i="8"/>
  <c r="K4456" i="8"/>
  <c r="L4456" i="8"/>
  <c r="M4456" i="8"/>
  <c r="K4457" i="8"/>
  <c r="L4457" i="8"/>
  <c r="M4457" i="8"/>
  <c r="K4458" i="8"/>
  <c r="L4458" i="8"/>
  <c r="M4458" i="8"/>
  <c r="K4459" i="8"/>
  <c r="L4459" i="8"/>
  <c r="M4459" i="8"/>
  <c r="K4460" i="8"/>
  <c r="L4460" i="8"/>
  <c r="M4460" i="8"/>
  <c r="K4461" i="8"/>
  <c r="L4461" i="8"/>
  <c r="M4461" i="8"/>
  <c r="K4462" i="8"/>
  <c r="L4462" i="8"/>
  <c r="M4462" i="8"/>
  <c r="K4463" i="8"/>
  <c r="L4463" i="8"/>
  <c r="M4463" i="8"/>
  <c r="K4464" i="8"/>
  <c r="L4464" i="8"/>
  <c r="M4464" i="8"/>
  <c r="K4465" i="8"/>
  <c r="L4465" i="8"/>
  <c r="M4465" i="8"/>
  <c r="K4466" i="8"/>
  <c r="L4466" i="8"/>
  <c r="M4466" i="8"/>
  <c r="K4467" i="8"/>
  <c r="L4467" i="8"/>
  <c r="M4467" i="8"/>
  <c r="K4468" i="8"/>
  <c r="L4468" i="8"/>
  <c r="M4468" i="8"/>
  <c r="K4469" i="8"/>
  <c r="L4469" i="8"/>
  <c r="M4469" i="8"/>
  <c r="K4470" i="8"/>
  <c r="L4470" i="8"/>
  <c r="M4470" i="8"/>
  <c r="K4471" i="8"/>
  <c r="L4471" i="8"/>
  <c r="M4471" i="8"/>
  <c r="K4472" i="8"/>
  <c r="L4472" i="8"/>
  <c r="M4472" i="8"/>
  <c r="K4473" i="8"/>
  <c r="L4473" i="8"/>
  <c r="M4473" i="8"/>
  <c r="K4474" i="8"/>
  <c r="L4474" i="8"/>
  <c r="M4474" i="8"/>
  <c r="K4475" i="8"/>
  <c r="L4475" i="8"/>
  <c r="M4475" i="8"/>
  <c r="K4476" i="8"/>
  <c r="L4476" i="8"/>
  <c r="M4476" i="8"/>
  <c r="K4477" i="8"/>
  <c r="L4477" i="8"/>
  <c r="M4477" i="8"/>
  <c r="K4478" i="8"/>
  <c r="L4478" i="8"/>
  <c r="M4478" i="8"/>
  <c r="K4479" i="8"/>
  <c r="L4479" i="8"/>
  <c r="M4479" i="8"/>
  <c r="K4480" i="8"/>
  <c r="L4480" i="8"/>
  <c r="M4480" i="8"/>
  <c r="K4481" i="8"/>
  <c r="L4481" i="8"/>
  <c r="M4481" i="8"/>
  <c r="K4482" i="8"/>
  <c r="L4482" i="8"/>
  <c r="M4482" i="8"/>
  <c r="K4483" i="8"/>
  <c r="L4483" i="8"/>
  <c r="M4483" i="8"/>
  <c r="K4484" i="8"/>
  <c r="L4484" i="8"/>
  <c r="M4484" i="8"/>
  <c r="K4485" i="8"/>
  <c r="L4485" i="8"/>
  <c r="M4485" i="8"/>
  <c r="K4486" i="8"/>
  <c r="L4486" i="8"/>
  <c r="M4486" i="8"/>
  <c r="K4487" i="8"/>
  <c r="L4487" i="8"/>
  <c r="M4487" i="8"/>
  <c r="K4488" i="8"/>
  <c r="L4488" i="8"/>
  <c r="M4488" i="8"/>
  <c r="K4489" i="8"/>
  <c r="L4489" i="8"/>
  <c r="M4489" i="8"/>
  <c r="K4490" i="8"/>
  <c r="L4490" i="8"/>
  <c r="M4490" i="8"/>
  <c r="K4491" i="8"/>
  <c r="L4491" i="8"/>
  <c r="M4491" i="8"/>
  <c r="K4492" i="8"/>
  <c r="L4492" i="8"/>
  <c r="M4492" i="8"/>
  <c r="K4493" i="8"/>
  <c r="L4493" i="8"/>
  <c r="M4493" i="8"/>
  <c r="K4494" i="8"/>
  <c r="L4494" i="8"/>
  <c r="M4494" i="8"/>
  <c r="K4495" i="8"/>
  <c r="L4495" i="8"/>
  <c r="M4495" i="8"/>
  <c r="K4496" i="8"/>
  <c r="L4496" i="8"/>
  <c r="M4496" i="8"/>
  <c r="K4497" i="8"/>
  <c r="L4497" i="8"/>
  <c r="M4497" i="8"/>
  <c r="K4498" i="8"/>
  <c r="L4498" i="8"/>
  <c r="M4498" i="8"/>
  <c r="K4499" i="8"/>
  <c r="L4499" i="8"/>
  <c r="M4499" i="8"/>
  <c r="K4500" i="8"/>
  <c r="L4500" i="8"/>
  <c r="M4500" i="8"/>
  <c r="K4501" i="8"/>
  <c r="L4501" i="8"/>
  <c r="M4501" i="8"/>
  <c r="K4502" i="8"/>
  <c r="L4502" i="8"/>
  <c r="M4502" i="8"/>
  <c r="K4503" i="8"/>
  <c r="L4503" i="8"/>
  <c r="M4503" i="8"/>
  <c r="K4504" i="8"/>
  <c r="L4504" i="8"/>
  <c r="M4504" i="8"/>
  <c r="K4505" i="8"/>
  <c r="L4505" i="8"/>
  <c r="M4505" i="8"/>
  <c r="K4506" i="8"/>
  <c r="L4506" i="8"/>
  <c r="M4506" i="8"/>
  <c r="K4507" i="8"/>
  <c r="L4507" i="8"/>
  <c r="M4507" i="8"/>
  <c r="K4508" i="8"/>
  <c r="L4508" i="8"/>
  <c r="M4508" i="8"/>
  <c r="K4509" i="8"/>
  <c r="L4509" i="8"/>
  <c r="M4509" i="8"/>
  <c r="K4510" i="8"/>
  <c r="L4510" i="8"/>
  <c r="M4510" i="8"/>
  <c r="K4511" i="8"/>
  <c r="L4511" i="8"/>
  <c r="M4511" i="8"/>
  <c r="K4512" i="8"/>
  <c r="L4512" i="8"/>
  <c r="M4512" i="8"/>
  <c r="K4513" i="8"/>
  <c r="L4513" i="8"/>
  <c r="M4513" i="8"/>
  <c r="K4514" i="8"/>
  <c r="L4514" i="8"/>
  <c r="M4514" i="8"/>
  <c r="K4515" i="8"/>
  <c r="L4515" i="8"/>
  <c r="M4515" i="8"/>
  <c r="K4516" i="8"/>
  <c r="L4516" i="8"/>
  <c r="M4516" i="8"/>
  <c r="K4517" i="8"/>
  <c r="L4517" i="8"/>
  <c r="M4517" i="8"/>
  <c r="K4518" i="8"/>
  <c r="L4518" i="8"/>
  <c r="M4518" i="8"/>
  <c r="K4519" i="8"/>
  <c r="L4519" i="8"/>
  <c r="M4519" i="8"/>
  <c r="K4520" i="8"/>
  <c r="L4520" i="8"/>
  <c r="M4520" i="8"/>
  <c r="K4521" i="8"/>
  <c r="L4521" i="8"/>
  <c r="M4521" i="8"/>
  <c r="K4522" i="8"/>
  <c r="L4522" i="8"/>
  <c r="M4522" i="8"/>
  <c r="K4523" i="8"/>
  <c r="L4523" i="8"/>
  <c r="M4523" i="8"/>
  <c r="K4524" i="8"/>
  <c r="L4524" i="8"/>
  <c r="M4524" i="8"/>
  <c r="K4525" i="8"/>
  <c r="L4525" i="8"/>
  <c r="M4525" i="8"/>
  <c r="K4526" i="8"/>
  <c r="L4526" i="8"/>
  <c r="M4526" i="8"/>
  <c r="K4527" i="8"/>
  <c r="L4527" i="8"/>
  <c r="M4527" i="8"/>
  <c r="K4528" i="8"/>
  <c r="L4528" i="8"/>
  <c r="M4528" i="8"/>
  <c r="K4529" i="8"/>
  <c r="L4529" i="8"/>
  <c r="M4529" i="8"/>
  <c r="K4530" i="8"/>
  <c r="L4530" i="8"/>
  <c r="M4530" i="8"/>
  <c r="K4531" i="8"/>
  <c r="L4531" i="8"/>
  <c r="M4531" i="8"/>
  <c r="K4532" i="8"/>
  <c r="L4532" i="8"/>
  <c r="M4532" i="8"/>
  <c r="K4533" i="8"/>
  <c r="L4533" i="8"/>
  <c r="M4533" i="8"/>
  <c r="K4534" i="8"/>
  <c r="L4534" i="8"/>
  <c r="M4534" i="8"/>
  <c r="K4535" i="8"/>
  <c r="L4535" i="8"/>
  <c r="M4535" i="8"/>
  <c r="K4536" i="8"/>
  <c r="L4536" i="8"/>
  <c r="M4536" i="8"/>
  <c r="K4537" i="8"/>
  <c r="L4537" i="8"/>
  <c r="M4537" i="8"/>
  <c r="K4538" i="8"/>
  <c r="L4538" i="8"/>
  <c r="M4538" i="8"/>
  <c r="K4539" i="8"/>
  <c r="L4539" i="8"/>
  <c r="M4539" i="8"/>
  <c r="K4540" i="8"/>
  <c r="L4540" i="8"/>
  <c r="M4540" i="8"/>
  <c r="K4541" i="8"/>
  <c r="L4541" i="8"/>
  <c r="M4541" i="8"/>
  <c r="K4542" i="8"/>
  <c r="L4542" i="8"/>
  <c r="M4542" i="8"/>
  <c r="K4543" i="8"/>
  <c r="L4543" i="8"/>
  <c r="M4543" i="8"/>
  <c r="K4544" i="8"/>
  <c r="L4544" i="8"/>
  <c r="M4544" i="8"/>
  <c r="K4545" i="8"/>
  <c r="L4545" i="8"/>
  <c r="M4545" i="8"/>
  <c r="K4546" i="8"/>
  <c r="L4546" i="8"/>
  <c r="M4546" i="8"/>
  <c r="K4547" i="8"/>
  <c r="L4547" i="8"/>
  <c r="M4547" i="8"/>
  <c r="K4548" i="8"/>
  <c r="L4548" i="8"/>
  <c r="M4548" i="8"/>
  <c r="K4549" i="8"/>
  <c r="L4549" i="8"/>
  <c r="M4549" i="8"/>
  <c r="K4550" i="8"/>
  <c r="L4550" i="8"/>
  <c r="M4550" i="8"/>
  <c r="K4551" i="8"/>
  <c r="L4551" i="8"/>
  <c r="M4551" i="8"/>
  <c r="K4552" i="8"/>
  <c r="L4552" i="8"/>
  <c r="M4552" i="8"/>
  <c r="K4553" i="8"/>
  <c r="L4553" i="8"/>
  <c r="M4553" i="8"/>
  <c r="K4554" i="8"/>
  <c r="L4554" i="8"/>
  <c r="M4554" i="8"/>
  <c r="K4555" i="8"/>
  <c r="L4555" i="8"/>
  <c r="M4555" i="8"/>
  <c r="K4556" i="8"/>
  <c r="L4556" i="8"/>
  <c r="M4556" i="8"/>
  <c r="K4557" i="8"/>
  <c r="L4557" i="8"/>
  <c r="M4557" i="8"/>
  <c r="K4558" i="8"/>
  <c r="L4558" i="8"/>
  <c r="M4558" i="8"/>
  <c r="K4559" i="8"/>
  <c r="L4559" i="8"/>
  <c r="M4559" i="8"/>
  <c r="K4560" i="8"/>
  <c r="L4560" i="8"/>
  <c r="M4560" i="8"/>
  <c r="K4561" i="8"/>
  <c r="L4561" i="8"/>
  <c r="M4561" i="8"/>
  <c r="K4562" i="8"/>
  <c r="L4562" i="8"/>
  <c r="M4562" i="8"/>
  <c r="K4563" i="8"/>
  <c r="L4563" i="8"/>
  <c r="M4563" i="8"/>
  <c r="K4564" i="8"/>
  <c r="L4564" i="8"/>
  <c r="M4564" i="8"/>
  <c r="K4565" i="8"/>
  <c r="L4565" i="8"/>
  <c r="M4565" i="8"/>
  <c r="K4566" i="8"/>
  <c r="L4566" i="8"/>
  <c r="M4566" i="8"/>
  <c r="K4567" i="8"/>
  <c r="L4567" i="8"/>
  <c r="M4567" i="8"/>
  <c r="K4568" i="8"/>
  <c r="L4568" i="8"/>
  <c r="M4568" i="8"/>
  <c r="K4569" i="8"/>
  <c r="L4569" i="8"/>
  <c r="M4569" i="8"/>
  <c r="K4570" i="8"/>
  <c r="L4570" i="8"/>
  <c r="M4570" i="8"/>
  <c r="K4571" i="8"/>
  <c r="L4571" i="8"/>
  <c r="M4571" i="8"/>
  <c r="K4572" i="8"/>
  <c r="L4572" i="8"/>
  <c r="M4572" i="8"/>
  <c r="K4573" i="8"/>
  <c r="L4573" i="8"/>
  <c r="M4573" i="8"/>
  <c r="K4574" i="8"/>
  <c r="L4574" i="8"/>
  <c r="M4574" i="8"/>
  <c r="K4575" i="8"/>
  <c r="L4575" i="8"/>
  <c r="M4575" i="8"/>
  <c r="K4576" i="8"/>
  <c r="L4576" i="8"/>
  <c r="M4576" i="8"/>
  <c r="K4577" i="8"/>
  <c r="L4577" i="8"/>
  <c r="M4577" i="8"/>
  <c r="K4578" i="8"/>
  <c r="L4578" i="8"/>
  <c r="M4578" i="8"/>
  <c r="K4579" i="8"/>
  <c r="L4579" i="8"/>
  <c r="M4579" i="8"/>
  <c r="K4580" i="8"/>
  <c r="L4580" i="8"/>
  <c r="M4580" i="8"/>
  <c r="K4581" i="8"/>
  <c r="L4581" i="8"/>
  <c r="M4581" i="8"/>
  <c r="K4582" i="8"/>
  <c r="L4582" i="8"/>
  <c r="M4582" i="8"/>
  <c r="K4583" i="8"/>
  <c r="L4583" i="8"/>
  <c r="M4583" i="8"/>
  <c r="K4584" i="8"/>
  <c r="L4584" i="8"/>
  <c r="M4584" i="8"/>
  <c r="K4585" i="8"/>
  <c r="L4585" i="8"/>
  <c r="M4585" i="8"/>
  <c r="K4586" i="8"/>
  <c r="L4586" i="8"/>
  <c r="M4586" i="8"/>
  <c r="K4587" i="8"/>
  <c r="L4587" i="8"/>
  <c r="M4587" i="8"/>
  <c r="K4588" i="8"/>
  <c r="L4588" i="8"/>
  <c r="M4588" i="8"/>
  <c r="K4589" i="8"/>
  <c r="L4589" i="8"/>
  <c r="M4589" i="8"/>
  <c r="K4590" i="8"/>
  <c r="L4590" i="8"/>
  <c r="M4590" i="8"/>
  <c r="K4591" i="8"/>
  <c r="L4591" i="8"/>
  <c r="M4591" i="8"/>
  <c r="K4592" i="8"/>
  <c r="L4592" i="8"/>
  <c r="M4592" i="8"/>
  <c r="K4593" i="8"/>
  <c r="L4593" i="8"/>
  <c r="M4593" i="8"/>
  <c r="K4594" i="8"/>
  <c r="L4594" i="8"/>
  <c r="M4594" i="8"/>
  <c r="K4595" i="8"/>
  <c r="L4595" i="8"/>
  <c r="M4595" i="8"/>
  <c r="K4596" i="8"/>
  <c r="L4596" i="8"/>
  <c r="M4596" i="8"/>
  <c r="K4597" i="8"/>
  <c r="L4597" i="8"/>
  <c r="M4597" i="8"/>
  <c r="K4598" i="8"/>
  <c r="L4598" i="8"/>
  <c r="M4598" i="8"/>
  <c r="K4599" i="8"/>
  <c r="L4599" i="8"/>
  <c r="M4599" i="8"/>
  <c r="K4600" i="8"/>
  <c r="L4600" i="8"/>
  <c r="M4600" i="8"/>
  <c r="K4601" i="8"/>
  <c r="L4601" i="8"/>
  <c r="M4601" i="8"/>
  <c r="K4602" i="8"/>
  <c r="L4602" i="8"/>
  <c r="M4602" i="8"/>
  <c r="K4603" i="8"/>
  <c r="L4603" i="8"/>
  <c r="M4603" i="8"/>
  <c r="K4604" i="8"/>
  <c r="L4604" i="8"/>
  <c r="M4604" i="8"/>
  <c r="K4605" i="8"/>
  <c r="L4605" i="8"/>
  <c r="M4605" i="8"/>
  <c r="K4606" i="8"/>
  <c r="L4606" i="8"/>
  <c r="M4606" i="8"/>
  <c r="K4607" i="8"/>
  <c r="L4607" i="8"/>
  <c r="M4607" i="8"/>
  <c r="K4608" i="8"/>
  <c r="L4608" i="8"/>
  <c r="M4608" i="8"/>
  <c r="K4609" i="8"/>
  <c r="L4609" i="8"/>
  <c r="M4609" i="8"/>
  <c r="K4610" i="8"/>
  <c r="L4610" i="8"/>
  <c r="M4610" i="8"/>
  <c r="K4611" i="8"/>
  <c r="L4611" i="8"/>
  <c r="M4611" i="8"/>
  <c r="K4612" i="8"/>
  <c r="L4612" i="8"/>
  <c r="M4612" i="8"/>
  <c r="K4613" i="8"/>
  <c r="L4613" i="8"/>
  <c r="M4613" i="8"/>
  <c r="K4614" i="8"/>
  <c r="L4614" i="8"/>
  <c r="M4614" i="8"/>
  <c r="K4615" i="8"/>
  <c r="L4615" i="8"/>
  <c r="M4615" i="8"/>
  <c r="K4616" i="8"/>
  <c r="L4616" i="8"/>
  <c r="M4616" i="8"/>
  <c r="K4617" i="8"/>
  <c r="L4617" i="8"/>
  <c r="M4617" i="8"/>
  <c r="K4618" i="8"/>
  <c r="L4618" i="8"/>
  <c r="M4618" i="8"/>
  <c r="K4619" i="8"/>
  <c r="L4619" i="8"/>
  <c r="M4619" i="8"/>
  <c r="K4620" i="8"/>
  <c r="L4620" i="8"/>
  <c r="M4620" i="8"/>
  <c r="K4621" i="8"/>
  <c r="L4621" i="8"/>
  <c r="M4621" i="8"/>
  <c r="K4622" i="8"/>
  <c r="L4622" i="8"/>
  <c r="M4622" i="8"/>
  <c r="K4623" i="8"/>
  <c r="L4623" i="8"/>
  <c r="M4623" i="8"/>
  <c r="K4624" i="8"/>
  <c r="L4624" i="8"/>
  <c r="M4624" i="8"/>
  <c r="K4625" i="8"/>
  <c r="L4625" i="8"/>
  <c r="M4625" i="8"/>
  <c r="K4626" i="8"/>
  <c r="L4626" i="8"/>
  <c r="M4626" i="8"/>
  <c r="K4627" i="8"/>
  <c r="L4627" i="8"/>
  <c r="M4627" i="8"/>
  <c r="K4628" i="8"/>
  <c r="L4628" i="8"/>
  <c r="M4628" i="8"/>
  <c r="K4629" i="8"/>
  <c r="L4629" i="8"/>
  <c r="M4629" i="8"/>
  <c r="K4630" i="8"/>
  <c r="L4630" i="8"/>
  <c r="M4630" i="8"/>
  <c r="K4631" i="8"/>
  <c r="L4631" i="8"/>
  <c r="M4631" i="8"/>
  <c r="K4632" i="8"/>
  <c r="L4632" i="8"/>
  <c r="M4632" i="8"/>
  <c r="K4633" i="8"/>
  <c r="L4633" i="8"/>
  <c r="M4633" i="8"/>
  <c r="K4634" i="8"/>
  <c r="L4634" i="8"/>
  <c r="M4634" i="8"/>
  <c r="K4635" i="8"/>
  <c r="L4635" i="8"/>
  <c r="M4635" i="8"/>
  <c r="K4636" i="8"/>
  <c r="L4636" i="8"/>
  <c r="M4636" i="8"/>
  <c r="K4637" i="8"/>
  <c r="L4637" i="8"/>
  <c r="M4637" i="8"/>
  <c r="K4638" i="8"/>
  <c r="L4638" i="8"/>
  <c r="M4638" i="8"/>
  <c r="K4639" i="8"/>
  <c r="L4639" i="8"/>
  <c r="M4639" i="8"/>
  <c r="K4640" i="8"/>
  <c r="L4640" i="8"/>
  <c r="M4640" i="8"/>
  <c r="K4641" i="8"/>
  <c r="L4641" i="8"/>
  <c r="M4641" i="8"/>
  <c r="K4642" i="8"/>
  <c r="L4642" i="8"/>
  <c r="M4642" i="8"/>
  <c r="K4643" i="8"/>
  <c r="L4643" i="8"/>
  <c r="M4643" i="8"/>
  <c r="K4644" i="8"/>
  <c r="L4644" i="8"/>
  <c r="M4644" i="8"/>
  <c r="K4645" i="8"/>
  <c r="L4645" i="8"/>
  <c r="M4645" i="8"/>
  <c r="K4646" i="8"/>
  <c r="L4646" i="8"/>
  <c r="M4646" i="8"/>
  <c r="K4647" i="8"/>
  <c r="L4647" i="8"/>
  <c r="M4647" i="8"/>
  <c r="K4648" i="8"/>
  <c r="L4648" i="8"/>
  <c r="M4648" i="8"/>
  <c r="K4649" i="8"/>
  <c r="L4649" i="8"/>
  <c r="M4649" i="8"/>
  <c r="K4650" i="8"/>
  <c r="L4650" i="8"/>
  <c r="M4650" i="8"/>
  <c r="K4651" i="8"/>
  <c r="L4651" i="8"/>
  <c r="M4651" i="8"/>
  <c r="K4652" i="8"/>
  <c r="L4652" i="8"/>
  <c r="M4652" i="8"/>
  <c r="K4653" i="8"/>
  <c r="L4653" i="8"/>
  <c r="M4653" i="8"/>
  <c r="K4654" i="8"/>
  <c r="L4654" i="8"/>
  <c r="M4654" i="8"/>
  <c r="K4655" i="8"/>
  <c r="L4655" i="8"/>
  <c r="M4655" i="8"/>
  <c r="K4656" i="8"/>
  <c r="L4656" i="8"/>
  <c r="M4656" i="8"/>
  <c r="K4657" i="8"/>
  <c r="L4657" i="8"/>
  <c r="M4657" i="8"/>
  <c r="K4658" i="8"/>
  <c r="L4658" i="8"/>
  <c r="M4658" i="8"/>
  <c r="K4659" i="8"/>
  <c r="L4659" i="8"/>
  <c r="M4659" i="8"/>
  <c r="K4660" i="8"/>
  <c r="L4660" i="8"/>
  <c r="M4660" i="8"/>
  <c r="K4661" i="8"/>
  <c r="L4661" i="8"/>
  <c r="M4661" i="8"/>
  <c r="K4662" i="8"/>
  <c r="L4662" i="8"/>
  <c r="M4662" i="8"/>
  <c r="K4663" i="8"/>
  <c r="L4663" i="8"/>
  <c r="M4663" i="8"/>
  <c r="K4664" i="8"/>
  <c r="L4664" i="8"/>
  <c r="M4664" i="8"/>
  <c r="K4665" i="8"/>
  <c r="L4665" i="8"/>
  <c r="M4665" i="8"/>
  <c r="K4666" i="8"/>
  <c r="L4666" i="8"/>
  <c r="M4666" i="8"/>
  <c r="K4667" i="8"/>
  <c r="L4667" i="8"/>
  <c r="M4667" i="8"/>
  <c r="K4668" i="8"/>
  <c r="L4668" i="8"/>
  <c r="M4668" i="8"/>
  <c r="K4669" i="8"/>
  <c r="L4669" i="8"/>
  <c r="M4669" i="8"/>
  <c r="K4670" i="8"/>
  <c r="L4670" i="8"/>
  <c r="M4670" i="8"/>
  <c r="K4671" i="8"/>
  <c r="L4671" i="8"/>
  <c r="M4671" i="8"/>
  <c r="K4672" i="8"/>
  <c r="L4672" i="8"/>
  <c r="M4672" i="8"/>
  <c r="K4673" i="8"/>
  <c r="L4673" i="8"/>
  <c r="M4673" i="8"/>
  <c r="K4674" i="8"/>
  <c r="L4674" i="8"/>
  <c r="M4674" i="8"/>
  <c r="K4675" i="8"/>
  <c r="L4675" i="8"/>
  <c r="M4675" i="8"/>
  <c r="K4676" i="8"/>
  <c r="L4676" i="8"/>
  <c r="M4676" i="8"/>
  <c r="K4677" i="8"/>
  <c r="L4677" i="8"/>
  <c r="M4677" i="8"/>
  <c r="K4678" i="8"/>
  <c r="L4678" i="8"/>
  <c r="M4678" i="8"/>
  <c r="K4679" i="8"/>
  <c r="L4679" i="8"/>
  <c r="M4679" i="8"/>
  <c r="K4680" i="8"/>
  <c r="L4680" i="8"/>
  <c r="M4680" i="8"/>
  <c r="K4681" i="8"/>
  <c r="L4681" i="8"/>
  <c r="M4681" i="8"/>
  <c r="K4682" i="8"/>
  <c r="L4682" i="8"/>
  <c r="M4682" i="8"/>
  <c r="K4683" i="8"/>
  <c r="L4683" i="8"/>
  <c r="M4683" i="8"/>
  <c r="K4684" i="8"/>
  <c r="L4684" i="8"/>
  <c r="M4684" i="8"/>
  <c r="K4685" i="8"/>
  <c r="L4685" i="8"/>
  <c r="M4685" i="8"/>
  <c r="K4686" i="8"/>
  <c r="L4686" i="8"/>
  <c r="M4686" i="8"/>
  <c r="K4687" i="8"/>
  <c r="L4687" i="8"/>
  <c r="M4687" i="8"/>
  <c r="K4688" i="8"/>
  <c r="L4688" i="8"/>
  <c r="M4688" i="8"/>
  <c r="K4689" i="8"/>
  <c r="L4689" i="8"/>
  <c r="M4689" i="8"/>
  <c r="K4690" i="8"/>
  <c r="L4690" i="8"/>
  <c r="M4690" i="8"/>
  <c r="K4691" i="8"/>
  <c r="L4691" i="8"/>
  <c r="M4691" i="8"/>
  <c r="K4692" i="8"/>
  <c r="L4692" i="8"/>
  <c r="M4692" i="8"/>
  <c r="K4693" i="8"/>
  <c r="L4693" i="8"/>
  <c r="M4693" i="8"/>
  <c r="K4694" i="8"/>
  <c r="L4694" i="8"/>
  <c r="M4694" i="8"/>
  <c r="K4695" i="8"/>
  <c r="L4695" i="8"/>
  <c r="M4695" i="8"/>
  <c r="K4696" i="8"/>
  <c r="L4696" i="8"/>
  <c r="M4696" i="8"/>
  <c r="K4697" i="8"/>
  <c r="L4697" i="8"/>
  <c r="M4697" i="8"/>
  <c r="K4698" i="8"/>
  <c r="L4698" i="8"/>
  <c r="M4698" i="8"/>
  <c r="K4699" i="8"/>
  <c r="L4699" i="8"/>
  <c r="M4699" i="8"/>
  <c r="K4700" i="8"/>
  <c r="L4700" i="8"/>
  <c r="M4700" i="8"/>
  <c r="K4701" i="8"/>
  <c r="L4701" i="8"/>
  <c r="M4701" i="8"/>
  <c r="K4702" i="8"/>
  <c r="L4702" i="8"/>
  <c r="M4702" i="8"/>
  <c r="K4703" i="8"/>
  <c r="L4703" i="8"/>
  <c r="M4703" i="8"/>
  <c r="K4704" i="8"/>
  <c r="L4704" i="8"/>
  <c r="M4704" i="8"/>
  <c r="K4705" i="8"/>
  <c r="L4705" i="8"/>
  <c r="M4705" i="8"/>
  <c r="K4706" i="8"/>
  <c r="L4706" i="8"/>
  <c r="M4706" i="8"/>
  <c r="K4707" i="8"/>
  <c r="L4707" i="8"/>
  <c r="M4707" i="8"/>
  <c r="K4708" i="8"/>
  <c r="L4708" i="8"/>
  <c r="M4708" i="8"/>
  <c r="K4709" i="8"/>
  <c r="L4709" i="8"/>
  <c r="M4709" i="8"/>
  <c r="K4710" i="8"/>
  <c r="L4710" i="8"/>
  <c r="M4710" i="8"/>
  <c r="K4711" i="8"/>
  <c r="L4711" i="8"/>
  <c r="M4711" i="8"/>
  <c r="K4712" i="8"/>
  <c r="L4712" i="8"/>
  <c r="M4712" i="8"/>
  <c r="K4713" i="8"/>
  <c r="L4713" i="8"/>
  <c r="M4713" i="8"/>
  <c r="K4714" i="8"/>
  <c r="L4714" i="8"/>
  <c r="M4714" i="8"/>
  <c r="K4715" i="8"/>
  <c r="L4715" i="8"/>
  <c r="M4715" i="8"/>
  <c r="K4716" i="8"/>
  <c r="L4716" i="8"/>
  <c r="M4716" i="8"/>
  <c r="K4717" i="8"/>
  <c r="L4717" i="8"/>
  <c r="M4717" i="8"/>
  <c r="K4718" i="8"/>
  <c r="L4718" i="8"/>
  <c r="M4718" i="8"/>
  <c r="K4719" i="8"/>
  <c r="L4719" i="8"/>
  <c r="M4719" i="8"/>
  <c r="K4720" i="8"/>
  <c r="L4720" i="8"/>
  <c r="M4720" i="8"/>
  <c r="K4721" i="8"/>
  <c r="L4721" i="8"/>
  <c r="M4721" i="8"/>
  <c r="K4722" i="8"/>
  <c r="L4722" i="8"/>
  <c r="M4722" i="8"/>
  <c r="K4723" i="8"/>
  <c r="L4723" i="8"/>
  <c r="M4723" i="8"/>
  <c r="K4724" i="8"/>
  <c r="L4724" i="8"/>
  <c r="M4724" i="8"/>
  <c r="K4725" i="8"/>
  <c r="L4725" i="8"/>
  <c r="M4725" i="8"/>
  <c r="K4726" i="8"/>
  <c r="L4726" i="8"/>
  <c r="M4726" i="8"/>
  <c r="K4727" i="8"/>
  <c r="L4727" i="8"/>
  <c r="M4727" i="8"/>
  <c r="K4728" i="8"/>
  <c r="L4728" i="8"/>
  <c r="M4728" i="8"/>
  <c r="K4729" i="8"/>
  <c r="L4729" i="8"/>
  <c r="M4729" i="8"/>
  <c r="K4730" i="8"/>
  <c r="L4730" i="8"/>
  <c r="M4730" i="8"/>
  <c r="K4731" i="8"/>
  <c r="L4731" i="8"/>
  <c r="M4731" i="8"/>
  <c r="K4732" i="8"/>
  <c r="L4732" i="8"/>
  <c r="M4732" i="8"/>
  <c r="K4733" i="8"/>
  <c r="L4733" i="8"/>
  <c r="M4733" i="8"/>
  <c r="K4734" i="8"/>
  <c r="L4734" i="8"/>
  <c r="M4734" i="8"/>
  <c r="K4735" i="8"/>
  <c r="L4735" i="8"/>
  <c r="M4735" i="8"/>
  <c r="K4736" i="8"/>
  <c r="L4736" i="8"/>
  <c r="M4736" i="8"/>
  <c r="K4737" i="8"/>
  <c r="L4737" i="8"/>
  <c r="M4737" i="8"/>
  <c r="K4738" i="8"/>
  <c r="L4738" i="8"/>
  <c r="M4738" i="8"/>
  <c r="K4739" i="8"/>
  <c r="L4739" i="8"/>
  <c r="M4739" i="8"/>
  <c r="K4740" i="8"/>
  <c r="L4740" i="8"/>
  <c r="M4740" i="8"/>
  <c r="K4741" i="8"/>
  <c r="L4741" i="8"/>
  <c r="M4741" i="8"/>
  <c r="K4742" i="8"/>
  <c r="L4742" i="8"/>
  <c r="M4742" i="8"/>
  <c r="K4743" i="8"/>
  <c r="L4743" i="8"/>
  <c r="M4743" i="8"/>
  <c r="K4744" i="8"/>
  <c r="L4744" i="8"/>
  <c r="M4744" i="8"/>
  <c r="K4745" i="8"/>
  <c r="L4745" i="8"/>
  <c r="M4745" i="8"/>
  <c r="K4746" i="8"/>
  <c r="L4746" i="8"/>
  <c r="M4746" i="8"/>
  <c r="K4747" i="8"/>
  <c r="L4747" i="8"/>
  <c r="M4747" i="8"/>
  <c r="K4748" i="8"/>
  <c r="L4748" i="8"/>
  <c r="M4748" i="8"/>
  <c r="K4749" i="8"/>
  <c r="L4749" i="8"/>
  <c r="M4749" i="8"/>
  <c r="K4750" i="8"/>
  <c r="L4750" i="8"/>
  <c r="M4750" i="8"/>
  <c r="K4751" i="8"/>
  <c r="L4751" i="8"/>
  <c r="M4751" i="8"/>
  <c r="K4752" i="8"/>
  <c r="L4752" i="8"/>
  <c r="M4752" i="8"/>
  <c r="K4753" i="8"/>
  <c r="L4753" i="8"/>
  <c r="M4753" i="8"/>
  <c r="K4754" i="8"/>
  <c r="L4754" i="8"/>
  <c r="M4754" i="8"/>
  <c r="K4755" i="8"/>
  <c r="L4755" i="8"/>
  <c r="M4755" i="8"/>
  <c r="K4756" i="8"/>
  <c r="L4756" i="8"/>
  <c r="M4756" i="8"/>
  <c r="K4757" i="8"/>
  <c r="L4757" i="8"/>
  <c r="M4757" i="8"/>
  <c r="K4758" i="8"/>
  <c r="L4758" i="8"/>
  <c r="M4758" i="8"/>
  <c r="K4759" i="8"/>
  <c r="L4759" i="8"/>
  <c r="M4759" i="8"/>
  <c r="K4760" i="8"/>
  <c r="L4760" i="8"/>
  <c r="M4760" i="8"/>
  <c r="K4761" i="8"/>
  <c r="L4761" i="8"/>
  <c r="M4761" i="8"/>
  <c r="K4762" i="8"/>
  <c r="L4762" i="8"/>
  <c r="M4762" i="8"/>
  <c r="K4763" i="8"/>
  <c r="L4763" i="8"/>
  <c r="M4763" i="8"/>
  <c r="K4764" i="8"/>
  <c r="L4764" i="8"/>
  <c r="M4764" i="8"/>
  <c r="K4765" i="8"/>
  <c r="L4765" i="8"/>
  <c r="M4765" i="8"/>
  <c r="K4766" i="8"/>
  <c r="L4766" i="8"/>
  <c r="M4766" i="8"/>
  <c r="K4767" i="8"/>
  <c r="L4767" i="8"/>
  <c r="M4767" i="8"/>
  <c r="K4768" i="8"/>
  <c r="L4768" i="8"/>
  <c r="M4768" i="8"/>
  <c r="K4769" i="8"/>
  <c r="L4769" i="8"/>
  <c r="M4769" i="8"/>
  <c r="K4770" i="8"/>
  <c r="L4770" i="8"/>
  <c r="M4770" i="8"/>
  <c r="K4771" i="8"/>
  <c r="L4771" i="8"/>
  <c r="M4771" i="8"/>
  <c r="K4772" i="8"/>
  <c r="L4772" i="8"/>
  <c r="M4772" i="8"/>
  <c r="K4773" i="8"/>
  <c r="L4773" i="8"/>
  <c r="M4773" i="8"/>
  <c r="K4774" i="8"/>
  <c r="L4774" i="8"/>
  <c r="M4774" i="8"/>
  <c r="K4775" i="8"/>
  <c r="L4775" i="8"/>
  <c r="M4775" i="8"/>
  <c r="K4776" i="8"/>
  <c r="L4776" i="8"/>
  <c r="M4776" i="8"/>
  <c r="K4777" i="8"/>
  <c r="L4777" i="8"/>
  <c r="M4777" i="8"/>
  <c r="K4778" i="8"/>
  <c r="L4778" i="8"/>
  <c r="M4778" i="8"/>
  <c r="K4779" i="8"/>
  <c r="L4779" i="8"/>
  <c r="M4779" i="8"/>
  <c r="K4780" i="8"/>
  <c r="L4780" i="8"/>
  <c r="M4780" i="8"/>
  <c r="K4781" i="8"/>
  <c r="L4781" i="8"/>
  <c r="M4781" i="8"/>
  <c r="K4782" i="8"/>
  <c r="L4782" i="8"/>
  <c r="M4782" i="8"/>
  <c r="K4783" i="8"/>
  <c r="L4783" i="8"/>
  <c r="M4783" i="8"/>
  <c r="K4784" i="8"/>
  <c r="L4784" i="8"/>
  <c r="M4784" i="8"/>
  <c r="K4785" i="8"/>
  <c r="L4785" i="8"/>
  <c r="M4785" i="8"/>
  <c r="K4786" i="8"/>
  <c r="L4786" i="8"/>
  <c r="M4786" i="8"/>
  <c r="K4787" i="8"/>
  <c r="L4787" i="8"/>
  <c r="M4787" i="8"/>
  <c r="K4788" i="8"/>
  <c r="L4788" i="8"/>
  <c r="M4788" i="8"/>
  <c r="K4789" i="8"/>
  <c r="L4789" i="8"/>
  <c r="M4789" i="8"/>
  <c r="K4790" i="8"/>
  <c r="L4790" i="8"/>
  <c r="M4790" i="8"/>
  <c r="K4791" i="8"/>
  <c r="L4791" i="8"/>
  <c r="M4791" i="8"/>
  <c r="K4792" i="8"/>
  <c r="L4792" i="8"/>
  <c r="M4792" i="8"/>
  <c r="K4793" i="8"/>
  <c r="L4793" i="8"/>
  <c r="M4793" i="8"/>
  <c r="K4794" i="8"/>
  <c r="L4794" i="8"/>
  <c r="M4794" i="8"/>
  <c r="K4795" i="8"/>
  <c r="L4795" i="8"/>
  <c r="M4795" i="8"/>
  <c r="K4796" i="8"/>
  <c r="L4796" i="8"/>
  <c r="M4796" i="8"/>
  <c r="K4797" i="8"/>
  <c r="L4797" i="8"/>
  <c r="M4797" i="8"/>
  <c r="K4798" i="8"/>
  <c r="L4798" i="8"/>
  <c r="M4798" i="8"/>
  <c r="K4799" i="8"/>
  <c r="L4799" i="8"/>
  <c r="M4799" i="8"/>
  <c r="K4800" i="8"/>
  <c r="L4800" i="8"/>
  <c r="M4800" i="8"/>
  <c r="K4801" i="8"/>
  <c r="L4801" i="8"/>
  <c r="M4801" i="8"/>
  <c r="K4802" i="8"/>
  <c r="L4802" i="8"/>
  <c r="M4802" i="8"/>
  <c r="K4803" i="8"/>
  <c r="L4803" i="8"/>
  <c r="M4803" i="8"/>
  <c r="K4804" i="8"/>
  <c r="L4804" i="8"/>
  <c r="M4804" i="8"/>
  <c r="K4805" i="8"/>
  <c r="L4805" i="8"/>
  <c r="M4805" i="8"/>
  <c r="K4806" i="8"/>
  <c r="L4806" i="8"/>
  <c r="M4806" i="8"/>
  <c r="K4807" i="8"/>
  <c r="L4807" i="8"/>
  <c r="M4807" i="8"/>
  <c r="K4808" i="8"/>
  <c r="L4808" i="8"/>
  <c r="M4808" i="8"/>
  <c r="K4809" i="8"/>
  <c r="L4809" i="8"/>
  <c r="M4809" i="8"/>
  <c r="K4810" i="8"/>
  <c r="L4810" i="8"/>
  <c r="M4810" i="8"/>
  <c r="K4811" i="8"/>
  <c r="L4811" i="8"/>
  <c r="M4811" i="8"/>
  <c r="K4812" i="8"/>
  <c r="L4812" i="8"/>
  <c r="M4812" i="8"/>
  <c r="K4813" i="8"/>
  <c r="L4813" i="8"/>
  <c r="M4813" i="8"/>
  <c r="K4814" i="8"/>
  <c r="L4814" i="8"/>
  <c r="M4814" i="8"/>
  <c r="K4815" i="8"/>
  <c r="L4815" i="8"/>
  <c r="M4815" i="8"/>
  <c r="K4816" i="8"/>
  <c r="L4816" i="8"/>
  <c r="M4816" i="8"/>
  <c r="K4817" i="8"/>
  <c r="L4817" i="8"/>
  <c r="M4817" i="8"/>
  <c r="K4818" i="8"/>
  <c r="L4818" i="8"/>
  <c r="M4818" i="8"/>
  <c r="K4819" i="8"/>
  <c r="L4819" i="8"/>
  <c r="M4819" i="8"/>
  <c r="K4820" i="8"/>
  <c r="L4820" i="8"/>
  <c r="M4820" i="8"/>
  <c r="K4821" i="8"/>
  <c r="L4821" i="8"/>
  <c r="M4821" i="8"/>
  <c r="K4822" i="8"/>
  <c r="L4822" i="8"/>
  <c r="M4822" i="8"/>
  <c r="K4823" i="8"/>
  <c r="L4823" i="8"/>
  <c r="M4823" i="8"/>
  <c r="K4824" i="8"/>
  <c r="L4824" i="8"/>
  <c r="M4824" i="8"/>
  <c r="K4825" i="8"/>
  <c r="L4825" i="8"/>
  <c r="M4825" i="8"/>
  <c r="K4826" i="8"/>
  <c r="L4826" i="8"/>
  <c r="M4826" i="8"/>
  <c r="K4827" i="8"/>
  <c r="L4827" i="8"/>
  <c r="M4827" i="8"/>
  <c r="K4828" i="8"/>
  <c r="L4828" i="8"/>
  <c r="M4828" i="8"/>
  <c r="K4829" i="8"/>
  <c r="L4829" i="8"/>
  <c r="M4829" i="8"/>
  <c r="K4830" i="8"/>
  <c r="L4830" i="8"/>
  <c r="M4830" i="8"/>
  <c r="K4831" i="8"/>
  <c r="L4831" i="8"/>
  <c r="M4831" i="8"/>
  <c r="K4832" i="8"/>
  <c r="L4832" i="8"/>
  <c r="M4832" i="8"/>
  <c r="K4833" i="8"/>
  <c r="L4833" i="8"/>
  <c r="M4833" i="8"/>
  <c r="K4834" i="8"/>
  <c r="L4834" i="8"/>
  <c r="M4834" i="8"/>
  <c r="K4835" i="8"/>
  <c r="L4835" i="8"/>
  <c r="M4835" i="8"/>
  <c r="K4836" i="8"/>
  <c r="L4836" i="8"/>
  <c r="M4836" i="8"/>
  <c r="K4837" i="8"/>
  <c r="L4837" i="8"/>
  <c r="M4837" i="8"/>
  <c r="K4838" i="8"/>
  <c r="L4838" i="8"/>
  <c r="M4838" i="8"/>
  <c r="K4839" i="8"/>
  <c r="L4839" i="8"/>
  <c r="M4839" i="8"/>
  <c r="K4840" i="8"/>
  <c r="L4840" i="8"/>
  <c r="M4840" i="8"/>
  <c r="K4841" i="8"/>
  <c r="L4841" i="8"/>
  <c r="M4841" i="8"/>
  <c r="K4842" i="8"/>
  <c r="L4842" i="8"/>
  <c r="M4842" i="8"/>
  <c r="K4843" i="8"/>
  <c r="L4843" i="8"/>
  <c r="M4843" i="8"/>
  <c r="K4844" i="8"/>
  <c r="L4844" i="8"/>
  <c r="M4844" i="8"/>
  <c r="K4845" i="8"/>
  <c r="L4845" i="8"/>
  <c r="M4845" i="8"/>
  <c r="K4846" i="8"/>
  <c r="L4846" i="8"/>
  <c r="M4846" i="8"/>
  <c r="K4847" i="8"/>
  <c r="L4847" i="8"/>
  <c r="M4847" i="8"/>
  <c r="K4848" i="8"/>
  <c r="L4848" i="8"/>
  <c r="M4848" i="8"/>
  <c r="K4849" i="8"/>
  <c r="L4849" i="8"/>
  <c r="M4849" i="8"/>
  <c r="K4850" i="8"/>
  <c r="L4850" i="8"/>
  <c r="M4850" i="8"/>
  <c r="K4851" i="8"/>
  <c r="L4851" i="8"/>
  <c r="M4851" i="8"/>
  <c r="K4852" i="8"/>
  <c r="L4852" i="8"/>
  <c r="M4852" i="8"/>
  <c r="K4853" i="8"/>
  <c r="L4853" i="8"/>
  <c r="M4853" i="8"/>
  <c r="K4854" i="8"/>
  <c r="L4854" i="8"/>
  <c r="M4854" i="8"/>
  <c r="K4855" i="8"/>
  <c r="L4855" i="8"/>
  <c r="M4855" i="8"/>
  <c r="K4856" i="8"/>
  <c r="L4856" i="8"/>
  <c r="M4856" i="8"/>
  <c r="K4857" i="8"/>
  <c r="L4857" i="8"/>
  <c r="M4857" i="8"/>
  <c r="K4858" i="8"/>
  <c r="L4858" i="8"/>
  <c r="M4858" i="8"/>
  <c r="K4859" i="8"/>
  <c r="L4859" i="8"/>
  <c r="M4859" i="8"/>
  <c r="K4860" i="8"/>
  <c r="L4860" i="8"/>
  <c r="M4860" i="8"/>
  <c r="K4861" i="8"/>
  <c r="L4861" i="8"/>
  <c r="M4861" i="8"/>
  <c r="K4862" i="8"/>
  <c r="L4862" i="8"/>
  <c r="M4862" i="8"/>
  <c r="K4863" i="8"/>
  <c r="L4863" i="8"/>
  <c r="M4863" i="8"/>
  <c r="K4864" i="8"/>
  <c r="L4864" i="8"/>
  <c r="M4864" i="8"/>
  <c r="K4865" i="8"/>
  <c r="L4865" i="8"/>
  <c r="M4865" i="8"/>
  <c r="K4866" i="8"/>
  <c r="L4866" i="8"/>
  <c r="M4866" i="8"/>
  <c r="K4867" i="8"/>
  <c r="L4867" i="8"/>
  <c r="M4867" i="8"/>
  <c r="K4868" i="8"/>
  <c r="L4868" i="8"/>
  <c r="M4868" i="8"/>
  <c r="K4869" i="8"/>
  <c r="L4869" i="8"/>
  <c r="M4869" i="8"/>
  <c r="K4870" i="8"/>
  <c r="L4870" i="8"/>
  <c r="M4870" i="8"/>
  <c r="K4871" i="8"/>
  <c r="L4871" i="8"/>
  <c r="M4871" i="8"/>
  <c r="K4872" i="8"/>
  <c r="L4872" i="8"/>
  <c r="M4872" i="8"/>
  <c r="K4873" i="8"/>
  <c r="L4873" i="8"/>
  <c r="M4873" i="8"/>
  <c r="K4874" i="8"/>
  <c r="L4874" i="8"/>
  <c r="M4874" i="8"/>
  <c r="K4875" i="8"/>
  <c r="L4875" i="8"/>
  <c r="M4875" i="8"/>
  <c r="K4876" i="8"/>
  <c r="L4876" i="8"/>
  <c r="M4876" i="8"/>
  <c r="K4877" i="8"/>
  <c r="L4877" i="8"/>
  <c r="M4877" i="8"/>
  <c r="K4878" i="8"/>
  <c r="L4878" i="8"/>
  <c r="M4878" i="8"/>
  <c r="K4879" i="8"/>
  <c r="L4879" i="8"/>
  <c r="M4879" i="8"/>
  <c r="K4880" i="8"/>
  <c r="L4880" i="8"/>
  <c r="M4880" i="8"/>
  <c r="K4881" i="8"/>
  <c r="L4881" i="8"/>
  <c r="M4881" i="8"/>
  <c r="K4882" i="8"/>
  <c r="L4882" i="8"/>
  <c r="M4882" i="8"/>
  <c r="K4883" i="8"/>
  <c r="L4883" i="8"/>
  <c r="M4883" i="8"/>
  <c r="K4884" i="8"/>
  <c r="L4884" i="8"/>
  <c r="M4884" i="8"/>
  <c r="K4885" i="8"/>
  <c r="L4885" i="8"/>
  <c r="M4885" i="8"/>
  <c r="K4886" i="8"/>
  <c r="L4886" i="8"/>
  <c r="M4886" i="8"/>
  <c r="K4887" i="8"/>
  <c r="L4887" i="8"/>
  <c r="M4887" i="8"/>
  <c r="K4888" i="8"/>
  <c r="L4888" i="8"/>
  <c r="M4888" i="8"/>
  <c r="K4889" i="8"/>
  <c r="L4889" i="8"/>
  <c r="M4889" i="8"/>
  <c r="K4890" i="8"/>
  <c r="L4890" i="8"/>
  <c r="M4890" i="8"/>
  <c r="K4891" i="8"/>
  <c r="L4891" i="8"/>
  <c r="M4891" i="8"/>
  <c r="K4892" i="8"/>
  <c r="L4892" i="8"/>
  <c r="M4892" i="8"/>
  <c r="K4893" i="8"/>
  <c r="L4893" i="8"/>
  <c r="M4893" i="8"/>
  <c r="K4894" i="8"/>
  <c r="L4894" i="8"/>
  <c r="M4894" i="8"/>
  <c r="K4895" i="8"/>
  <c r="L4895" i="8"/>
  <c r="M4895" i="8"/>
  <c r="K4896" i="8"/>
  <c r="L4896" i="8"/>
  <c r="M4896" i="8"/>
  <c r="K4897" i="8"/>
  <c r="L4897" i="8"/>
  <c r="M4897" i="8"/>
  <c r="K4898" i="8"/>
  <c r="L4898" i="8"/>
  <c r="M4898" i="8"/>
  <c r="K4899" i="8"/>
  <c r="L4899" i="8"/>
  <c r="M4899" i="8"/>
  <c r="K4900" i="8"/>
  <c r="L4900" i="8"/>
  <c r="M4900" i="8"/>
  <c r="K4901" i="8"/>
  <c r="L4901" i="8"/>
  <c r="M4901" i="8"/>
  <c r="K4902" i="8"/>
  <c r="L4902" i="8"/>
  <c r="M4902" i="8"/>
  <c r="K4903" i="8"/>
  <c r="L4903" i="8"/>
  <c r="M4903" i="8"/>
  <c r="K4904" i="8"/>
  <c r="L4904" i="8"/>
  <c r="M4904" i="8"/>
  <c r="K4905" i="8"/>
  <c r="L4905" i="8"/>
  <c r="M4905" i="8"/>
  <c r="K4906" i="8"/>
  <c r="L4906" i="8"/>
  <c r="M4906" i="8"/>
  <c r="K4907" i="8"/>
  <c r="L4907" i="8"/>
  <c r="M4907" i="8"/>
  <c r="K4908" i="8"/>
  <c r="L4908" i="8"/>
  <c r="M4908" i="8"/>
  <c r="K4909" i="8"/>
  <c r="L4909" i="8"/>
  <c r="M4909" i="8"/>
  <c r="K4910" i="8"/>
  <c r="L4910" i="8"/>
  <c r="M4910" i="8"/>
  <c r="K4911" i="8"/>
  <c r="L4911" i="8"/>
  <c r="M4911" i="8"/>
  <c r="K4912" i="8"/>
  <c r="L4912" i="8"/>
  <c r="M4912" i="8"/>
  <c r="K4913" i="8"/>
  <c r="L4913" i="8"/>
  <c r="M4913" i="8"/>
  <c r="K4914" i="8"/>
  <c r="L4914" i="8"/>
  <c r="M4914" i="8"/>
  <c r="K4915" i="8"/>
  <c r="L4915" i="8"/>
  <c r="M4915" i="8"/>
  <c r="K4916" i="8"/>
  <c r="L4916" i="8"/>
  <c r="M4916" i="8"/>
  <c r="K4917" i="8"/>
  <c r="L4917" i="8"/>
  <c r="M4917" i="8"/>
  <c r="K4918" i="8"/>
  <c r="L4918" i="8"/>
  <c r="M4918" i="8"/>
  <c r="K4919" i="8"/>
  <c r="L4919" i="8"/>
  <c r="M4919" i="8"/>
  <c r="K4920" i="8"/>
  <c r="L4920" i="8"/>
  <c r="M4920" i="8"/>
  <c r="K4921" i="8"/>
  <c r="L4921" i="8"/>
  <c r="M4921" i="8"/>
  <c r="K4922" i="8"/>
  <c r="L4922" i="8"/>
  <c r="M4922" i="8"/>
  <c r="K4923" i="8"/>
  <c r="L4923" i="8"/>
  <c r="M4923" i="8"/>
  <c r="K4924" i="8"/>
  <c r="L4924" i="8"/>
  <c r="M4924" i="8"/>
  <c r="K4925" i="8"/>
  <c r="L4925" i="8"/>
  <c r="M4925" i="8"/>
  <c r="K4926" i="8"/>
  <c r="L4926" i="8"/>
  <c r="M4926" i="8"/>
  <c r="K4927" i="8"/>
  <c r="L4927" i="8"/>
  <c r="M4927" i="8"/>
  <c r="K4928" i="8"/>
  <c r="L4928" i="8"/>
  <c r="M4928" i="8"/>
  <c r="K4929" i="8"/>
  <c r="L4929" i="8"/>
  <c r="M4929" i="8"/>
  <c r="K4930" i="8"/>
  <c r="L4930" i="8"/>
  <c r="M4930" i="8"/>
  <c r="K4931" i="8"/>
  <c r="L4931" i="8"/>
  <c r="M4931" i="8"/>
  <c r="K4932" i="8"/>
  <c r="L4932" i="8"/>
  <c r="M4932" i="8"/>
  <c r="K4933" i="8"/>
  <c r="L4933" i="8"/>
  <c r="M4933" i="8"/>
  <c r="K4934" i="8"/>
  <c r="L4934" i="8"/>
  <c r="M4934" i="8"/>
  <c r="K4935" i="8"/>
  <c r="L4935" i="8"/>
  <c r="M4935" i="8"/>
  <c r="K4936" i="8"/>
  <c r="L4936" i="8"/>
  <c r="M4936" i="8"/>
  <c r="K4937" i="8"/>
  <c r="L4937" i="8"/>
  <c r="M4937" i="8"/>
  <c r="K4938" i="8"/>
  <c r="L4938" i="8"/>
  <c r="M4938" i="8"/>
  <c r="K4939" i="8"/>
  <c r="L4939" i="8"/>
  <c r="M4939" i="8"/>
  <c r="K4940" i="8"/>
  <c r="L4940" i="8"/>
  <c r="M4940" i="8"/>
  <c r="K4941" i="8"/>
  <c r="L4941" i="8"/>
  <c r="M4941" i="8"/>
  <c r="K4942" i="8"/>
  <c r="L4942" i="8"/>
  <c r="M4942" i="8"/>
  <c r="K4943" i="8"/>
  <c r="L4943" i="8"/>
  <c r="M4943" i="8"/>
  <c r="K4944" i="8"/>
  <c r="L4944" i="8"/>
  <c r="M4944" i="8"/>
  <c r="K4945" i="8"/>
  <c r="L4945" i="8"/>
  <c r="M4945" i="8"/>
  <c r="K4946" i="8"/>
  <c r="L4946" i="8"/>
  <c r="M4946" i="8"/>
  <c r="K4947" i="8"/>
  <c r="L4947" i="8"/>
  <c r="M4947" i="8"/>
  <c r="K4948" i="8"/>
  <c r="L4948" i="8"/>
  <c r="M4948" i="8"/>
  <c r="K4949" i="8"/>
  <c r="L4949" i="8"/>
  <c r="M4949" i="8"/>
  <c r="K4950" i="8"/>
  <c r="L4950" i="8"/>
  <c r="M4950" i="8"/>
  <c r="K4951" i="8"/>
  <c r="L4951" i="8"/>
  <c r="M4951" i="8"/>
  <c r="K4952" i="8"/>
  <c r="L4952" i="8"/>
  <c r="M4952" i="8"/>
  <c r="K4953" i="8"/>
  <c r="L4953" i="8"/>
  <c r="M4953" i="8"/>
  <c r="K4954" i="8"/>
  <c r="L4954" i="8"/>
  <c r="M4954" i="8"/>
  <c r="K4955" i="8"/>
  <c r="L4955" i="8"/>
  <c r="M4955" i="8"/>
  <c r="K4956" i="8"/>
  <c r="L4956" i="8"/>
  <c r="M4956" i="8"/>
  <c r="K4957" i="8"/>
  <c r="L4957" i="8"/>
  <c r="M4957" i="8"/>
  <c r="K4958" i="8"/>
  <c r="L4958" i="8"/>
  <c r="M4958" i="8"/>
  <c r="K4959" i="8"/>
  <c r="L4959" i="8"/>
  <c r="M4959" i="8"/>
  <c r="K4960" i="8"/>
  <c r="L4960" i="8"/>
  <c r="M4960" i="8"/>
  <c r="K4961" i="8"/>
  <c r="L4961" i="8"/>
  <c r="M4961" i="8"/>
  <c r="K4962" i="8"/>
  <c r="L4962" i="8"/>
  <c r="M4962" i="8"/>
  <c r="K4963" i="8"/>
  <c r="L4963" i="8"/>
  <c r="M4963" i="8"/>
  <c r="K4964" i="8"/>
  <c r="L4964" i="8"/>
  <c r="M4964" i="8"/>
  <c r="K4965" i="8"/>
  <c r="L4965" i="8"/>
  <c r="M4965" i="8"/>
  <c r="K4966" i="8"/>
  <c r="L4966" i="8"/>
  <c r="M4966" i="8"/>
  <c r="K4967" i="8"/>
  <c r="L4967" i="8"/>
  <c r="M4967" i="8"/>
  <c r="K4968" i="8"/>
  <c r="L4968" i="8"/>
  <c r="M4968" i="8"/>
  <c r="K4969" i="8"/>
  <c r="L4969" i="8"/>
  <c r="M4969" i="8"/>
  <c r="K4970" i="8"/>
  <c r="L4970" i="8"/>
  <c r="M4970" i="8"/>
  <c r="K4971" i="8"/>
  <c r="L4971" i="8"/>
  <c r="M4971" i="8"/>
  <c r="K4972" i="8"/>
  <c r="L4972" i="8"/>
  <c r="M4972" i="8"/>
  <c r="K4973" i="8"/>
  <c r="L4973" i="8"/>
  <c r="M4973" i="8"/>
  <c r="K4974" i="8"/>
  <c r="L4974" i="8"/>
  <c r="M4974" i="8"/>
  <c r="K4975" i="8"/>
  <c r="L4975" i="8"/>
  <c r="M4975" i="8"/>
  <c r="K4976" i="8"/>
  <c r="L4976" i="8"/>
  <c r="M4976" i="8"/>
  <c r="K4977" i="8"/>
  <c r="L4977" i="8"/>
  <c r="M4977" i="8"/>
  <c r="K4978" i="8"/>
  <c r="L4978" i="8"/>
  <c r="M4978" i="8"/>
  <c r="K4979" i="8"/>
  <c r="L4979" i="8"/>
  <c r="M4979" i="8"/>
  <c r="K4980" i="8"/>
  <c r="L4980" i="8"/>
  <c r="M4980" i="8"/>
  <c r="K4981" i="8"/>
  <c r="L4981" i="8"/>
  <c r="M4981" i="8"/>
  <c r="K4982" i="8"/>
  <c r="L4982" i="8"/>
  <c r="M4982" i="8"/>
  <c r="K4983" i="8"/>
  <c r="L4983" i="8"/>
  <c r="M4983" i="8"/>
  <c r="K4984" i="8"/>
  <c r="L4984" i="8"/>
  <c r="M4984" i="8"/>
  <c r="K4985" i="8"/>
  <c r="L4985" i="8"/>
  <c r="M4985" i="8"/>
  <c r="K4986" i="8"/>
  <c r="L4986" i="8"/>
  <c r="M4986" i="8"/>
  <c r="K4987" i="8"/>
  <c r="L4987" i="8"/>
  <c r="M4987" i="8"/>
  <c r="K4988" i="8"/>
  <c r="L4988" i="8"/>
  <c r="M4988" i="8"/>
  <c r="K4989" i="8"/>
  <c r="L4989" i="8"/>
  <c r="M4989" i="8"/>
  <c r="K4990" i="8"/>
  <c r="L4990" i="8"/>
  <c r="M4990" i="8"/>
  <c r="K4991" i="8"/>
  <c r="L4991" i="8"/>
  <c r="M4991" i="8"/>
  <c r="K4992" i="8"/>
  <c r="L4992" i="8"/>
  <c r="M4992" i="8"/>
  <c r="K4993" i="8"/>
  <c r="L4993" i="8"/>
  <c r="M4993" i="8"/>
  <c r="K4994" i="8"/>
  <c r="L4994" i="8"/>
  <c r="M4994" i="8"/>
  <c r="K4995" i="8"/>
  <c r="L4995" i="8"/>
  <c r="M4995" i="8"/>
  <c r="K4996" i="8"/>
  <c r="L4996" i="8"/>
  <c r="M4996" i="8"/>
  <c r="K4997" i="8"/>
  <c r="L4997" i="8"/>
  <c r="M4997" i="8"/>
  <c r="K4998" i="8"/>
  <c r="L4998" i="8"/>
  <c r="M4998" i="8"/>
  <c r="K4999" i="8"/>
  <c r="L4999" i="8"/>
  <c r="M4999" i="8"/>
  <c r="K5000" i="8"/>
  <c r="L5000" i="8"/>
  <c r="M5000" i="8"/>
  <c r="K5001" i="8"/>
  <c r="L5001" i="8"/>
  <c r="M5001" i="8"/>
  <c r="K5002" i="8"/>
  <c r="L5002" i="8"/>
  <c r="M5002" i="8"/>
  <c r="K5003" i="8"/>
  <c r="L5003" i="8"/>
  <c r="M5003" i="8"/>
  <c r="K5004" i="8"/>
  <c r="L5004" i="8"/>
  <c r="M5004" i="8"/>
  <c r="K5005" i="8"/>
  <c r="L5005" i="8"/>
  <c r="M5005" i="8"/>
  <c r="K5006" i="8"/>
  <c r="L5006" i="8"/>
  <c r="M5006" i="8"/>
  <c r="K5007" i="8"/>
  <c r="L5007" i="8"/>
  <c r="M5007" i="8"/>
  <c r="K5008" i="8"/>
  <c r="L5008" i="8"/>
  <c r="M5008" i="8"/>
  <c r="K5009" i="8"/>
  <c r="L5009" i="8"/>
  <c r="M5009" i="8"/>
  <c r="K5010" i="8"/>
  <c r="L5010" i="8"/>
  <c r="M5010" i="8"/>
  <c r="K5011" i="8"/>
  <c r="L5011" i="8"/>
  <c r="M5011" i="8"/>
  <c r="K5012" i="8"/>
  <c r="L5012" i="8"/>
  <c r="M5012" i="8"/>
  <c r="K5013" i="8"/>
  <c r="L5013" i="8"/>
  <c r="M5013" i="8"/>
  <c r="K5014" i="8"/>
  <c r="L5014" i="8"/>
  <c r="M5014" i="8"/>
  <c r="K5015" i="8"/>
  <c r="L5015" i="8"/>
  <c r="M5015" i="8"/>
  <c r="K5016" i="8"/>
  <c r="L5016" i="8"/>
  <c r="M5016" i="8"/>
  <c r="K5017" i="8"/>
  <c r="L5017" i="8"/>
  <c r="M5017" i="8"/>
  <c r="K5018" i="8"/>
  <c r="L5018" i="8"/>
  <c r="M5018" i="8"/>
  <c r="K5019" i="8"/>
  <c r="L5019" i="8"/>
  <c r="M5019" i="8"/>
  <c r="K5020" i="8"/>
  <c r="L5020" i="8"/>
  <c r="M5020" i="8"/>
  <c r="K5021" i="8"/>
  <c r="L5021" i="8"/>
  <c r="M5021" i="8"/>
  <c r="K5022" i="8"/>
  <c r="L5022" i="8"/>
  <c r="M5022" i="8"/>
  <c r="K5023" i="8"/>
  <c r="L5023" i="8"/>
  <c r="M5023" i="8"/>
  <c r="K5024" i="8"/>
  <c r="L5024" i="8"/>
  <c r="M5024" i="8"/>
  <c r="K5025" i="8"/>
  <c r="L5025" i="8"/>
  <c r="M5025" i="8"/>
  <c r="K5026" i="8"/>
  <c r="L5026" i="8"/>
  <c r="M5026" i="8"/>
  <c r="K5027" i="8"/>
  <c r="L5027" i="8"/>
  <c r="M5027" i="8"/>
  <c r="K5028" i="8"/>
  <c r="L5028" i="8"/>
  <c r="M5028" i="8"/>
  <c r="K5029" i="8"/>
  <c r="L5029" i="8"/>
  <c r="M5029" i="8"/>
  <c r="K5030" i="8"/>
  <c r="L5030" i="8"/>
  <c r="M5030" i="8"/>
  <c r="K5031" i="8"/>
  <c r="L5031" i="8"/>
  <c r="M5031" i="8"/>
  <c r="K5032" i="8"/>
  <c r="L5032" i="8"/>
  <c r="M5032" i="8"/>
  <c r="K5033" i="8"/>
  <c r="L5033" i="8"/>
  <c r="M5033" i="8"/>
  <c r="K5034" i="8"/>
  <c r="L5034" i="8"/>
  <c r="M5034" i="8"/>
  <c r="K5035" i="8"/>
  <c r="L5035" i="8"/>
  <c r="M5035" i="8"/>
  <c r="K5036" i="8"/>
  <c r="L5036" i="8"/>
  <c r="M5036" i="8"/>
  <c r="K5037" i="8"/>
  <c r="L5037" i="8"/>
  <c r="M5037" i="8"/>
  <c r="K5038" i="8"/>
  <c r="L5038" i="8"/>
  <c r="M5038" i="8"/>
  <c r="K5039" i="8"/>
  <c r="L5039" i="8"/>
  <c r="M5039" i="8"/>
  <c r="K5040" i="8"/>
  <c r="L5040" i="8"/>
  <c r="M5040" i="8"/>
  <c r="K5041" i="8"/>
  <c r="L5041" i="8"/>
  <c r="M5041" i="8"/>
  <c r="K5042" i="8"/>
  <c r="L5042" i="8"/>
  <c r="M5042" i="8"/>
  <c r="K5043" i="8"/>
  <c r="L5043" i="8"/>
  <c r="M5043" i="8"/>
  <c r="K5044" i="8"/>
  <c r="L5044" i="8"/>
  <c r="M5044" i="8"/>
  <c r="K5045" i="8"/>
  <c r="L5045" i="8"/>
  <c r="M5045" i="8"/>
  <c r="K5046" i="8"/>
  <c r="L5046" i="8"/>
  <c r="M5046" i="8"/>
  <c r="K5047" i="8"/>
  <c r="L5047" i="8"/>
  <c r="M5047" i="8"/>
  <c r="K5048" i="8"/>
  <c r="L5048" i="8"/>
  <c r="M5048" i="8"/>
  <c r="K5049" i="8"/>
  <c r="L5049" i="8"/>
  <c r="M5049" i="8"/>
  <c r="K5050" i="8"/>
  <c r="L5050" i="8"/>
  <c r="M5050" i="8"/>
  <c r="K5051" i="8"/>
  <c r="L5051" i="8"/>
  <c r="M5051" i="8"/>
  <c r="K5052" i="8"/>
  <c r="L5052" i="8"/>
  <c r="M5052" i="8"/>
  <c r="K5053" i="8"/>
  <c r="L5053" i="8"/>
  <c r="M5053" i="8"/>
  <c r="K5054" i="8"/>
  <c r="L5054" i="8"/>
  <c r="M5054" i="8"/>
  <c r="K5055" i="8"/>
  <c r="L5055" i="8"/>
  <c r="M5055" i="8"/>
  <c r="K5056" i="8"/>
  <c r="L5056" i="8"/>
  <c r="M5056" i="8"/>
  <c r="K5057" i="8"/>
  <c r="L5057" i="8"/>
  <c r="M5057" i="8"/>
  <c r="K5058" i="8"/>
  <c r="L5058" i="8"/>
  <c r="M5058" i="8"/>
  <c r="K5059" i="8"/>
  <c r="L5059" i="8"/>
  <c r="M5059" i="8"/>
  <c r="K5060" i="8"/>
  <c r="L5060" i="8"/>
  <c r="M5060" i="8"/>
  <c r="K5061" i="8"/>
  <c r="L5061" i="8"/>
  <c r="M5061" i="8"/>
  <c r="K5062" i="8"/>
  <c r="L5062" i="8"/>
  <c r="M5062" i="8"/>
  <c r="K5063" i="8"/>
  <c r="L5063" i="8"/>
  <c r="M5063" i="8"/>
  <c r="K5064" i="8"/>
  <c r="L5064" i="8"/>
  <c r="M5064" i="8"/>
  <c r="K5065" i="8"/>
  <c r="L5065" i="8"/>
  <c r="M5065" i="8"/>
  <c r="K5066" i="8"/>
  <c r="L5066" i="8"/>
  <c r="M5066" i="8"/>
  <c r="K5067" i="8"/>
  <c r="L5067" i="8"/>
  <c r="M5067" i="8"/>
  <c r="K5068" i="8"/>
  <c r="L5068" i="8"/>
  <c r="M5068" i="8"/>
  <c r="K5069" i="8"/>
  <c r="L5069" i="8"/>
  <c r="M5069" i="8"/>
  <c r="K5070" i="8"/>
  <c r="L5070" i="8"/>
  <c r="M5070" i="8"/>
  <c r="K5071" i="8"/>
  <c r="L5071" i="8"/>
  <c r="M5071" i="8"/>
  <c r="K5072" i="8"/>
  <c r="L5072" i="8"/>
  <c r="M5072" i="8"/>
  <c r="K5073" i="8"/>
  <c r="L5073" i="8"/>
  <c r="M5073" i="8"/>
  <c r="K5074" i="8"/>
  <c r="L5074" i="8"/>
  <c r="M5074" i="8"/>
  <c r="K5075" i="8"/>
  <c r="L5075" i="8"/>
  <c r="M5075" i="8"/>
  <c r="K5076" i="8"/>
  <c r="L5076" i="8"/>
  <c r="M5076" i="8"/>
  <c r="K5077" i="8"/>
  <c r="L5077" i="8"/>
  <c r="M5077" i="8"/>
  <c r="K5078" i="8"/>
  <c r="L5078" i="8"/>
  <c r="M5078" i="8"/>
  <c r="K5079" i="8"/>
  <c r="L5079" i="8"/>
  <c r="M5079" i="8"/>
  <c r="K5080" i="8"/>
  <c r="L5080" i="8"/>
  <c r="M5080" i="8"/>
  <c r="K5081" i="8"/>
  <c r="L5081" i="8"/>
  <c r="M5081" i="8"/>
  <c r="K5082" i="8"/>
  <c r="L5082" i="8"/>
  <c r="M5082" i="8"/>
  <c r="K5083" i="8"/>
  <c r="L5083" i="8"/>
  <c r="M5083" i="8"/>
  <c r="K5084" i="8"/>
  <c r="L5084" i="8"/>
  <c r="M5084" i="8"/>
  <c r="K5085" i="8"/>
  <c r="L5085" i="8"/>
  <c r="M5085" i="8"/>
  <c r="K5086" i="8"/>
  <c r="L5086" i="8"/>
  <c r="M5086" i="8"/>
  <c r="K5087" i="8"/>
  <c r="L5087" i="8"/>
  <c r="M5087" i="8"/>
  <c r="K5088" i="8"/>
  <c r="L5088" i="8"/>
  <c r="M5088" i="8"/>
  <c r="K5089" i="8"/>
  <c r="L5089" i="8"/>
  <c r="M5089" i="8"/>
  <c r="K5090" i="8"/>
  <c r="L5090" i="8"/>
  <c r="M5090" i="8"/>
  <c r="K5091" i="8"/>
  <c r="L5091" i="8"/>
  <c r="M5091" i="8"/>
  <c r="K5092" i="8"/>
  <c r="L5092" i="8"/>
  <c r="M5092" i="8"/>
  <c r="K5093" i="8"/>
  <c r="L5093" i="8"/>
  <c r="M5093" i="8"/>
  <c r="K5094" i="8"/>
  <c r="L5094" i="8"/>
  <c r="M5094" i="8"/>
  <c r="K5095" i="8"/>
  <c r="L5095" i="8"/>
  <c r="M5095" i="8"/>
  <c r="K5096" i="8"/>
  <c r="L5096" i="8"/>
  <c r="M5096" i="8"/>
  <c r="K5097" i="8"/>
  <c r="L5097" i="8"/>
  <c r="M5097" i="8"/>
  <c r="K5098" i="8"/>
  <c r="L5098" i="8"/>
  <c r="M5098" i="8"/>
  <c r="K5099" i="8"/>
  <c r="L5099" i="8"/>
  <c r="M5099" i="8"/>
  <c r="K5100" i="8"/>
  <c r="L5100" i="8"/>
  <c r="M5100" i="8"/>
  <c r="K5101" i="8"/>
  <c r="L5101" i="8"/>
  <c r="M5101" i="8"/>
  <c r="K5102" i="8"/>
  <c r="L5102" i="8"/>
  <c r="M5102" i="8"/>
  <c r="K5103" i="8"/>
  <c r="L5103" i="8"/>
  <c r="M5103" i="8"/>
  <c r="K5104" i="8"/>
  <c r="L5104" i="8"/>
  <c r="M5104" i="8"/>
  <c r="K5105" i="8"/>
  <c r="L5105" i="8"/>
  <c r="M5105" i="8"/>
  <c r="K5106" i="8"/>
  <c r="L5106" i="8"/>
  <c r="M5106" i="8"/>
  <c r="K5107" i="8"/>
  <c r="L5107" i="8"/>
  <c r="M5107" i="8"/>
  <c r="K5108" i="8"/>
  <c r="L5108" i="8"/>
  <c r="M5108" i="8"/>
  <c r="K5109" i="8"/>
  <c r="L5109" i="8"/>
  <c r="M5109" i="8"/>
  <c r="K5110" i="8"/>
  <c r="L5110" i="8"/>
  <c r="M5110" i="8"/>
  <c r="K5111" i="8"/>
  <c r="L5111" i="8"/>
  <c r="M5111" i="8"/>
  <c r="K5112" i="8"/>
  <c r="L5112" i="8"/>
  <c r="M5112" i="8"/>
  <c r="K5113" i="8"/>
  <c r="L5113" i="8"/>
  <c r="M5113" i="8"/>
  <c r="K5114" i="8"/>
  <c r="L5114" i="8"/>
  <c r="M5114" i="8"/>
  <c r="K5115" i="8"/>
  <c r="L5115" i="8"/>
  <c r="M5115" i="8"/>
  <c r="K5116" i="8"/>
  <c r="L5116" i="8"/>
  <c r="M5116" i="8"/>
  <c r="K5117" i="8"/>
  <c r="L5117" i="8"/>
  <c r="M5117" i="8"/>
  <c r="K5118" i="8"/>
  <c r="L5118" i="8"/>
  <c r="M5118" i="8"/>
  <c r="K5119" i="8"/>
  <c r="L5119" i="8"/>
  <c r="M5119" i="8"/>
  <c r="K5120" i="8"/>
  <c r="L5120" i="8"/>
  <c r="M5120" i="8"/>
  <c r="K5121" i="8"/>
  <c r="L5121" i="8"/>
  <c r="M5121" i="8"/>
  <c r="K5122" i="8"/>
  <c r="L5122" i="8"/>
  <c r="M5122" i="8"/>
  <c r="K5123" i="8"/>
  <c r="L5123" i="8"/>
  <c r="M5123" i="8"/>
  <c r="K5124" i="8"/>
  <c r="L5124" i="8"/>
  <c r="M5124" i="8"/>
  <c r="K5125" i="8"/>
  <c r="L5125" i="8"/>
  <c r="M5125" i="8"/>
  <c r="K5126" i="8"/>
  <c r="L5126" i="8"/>
  <c r="M5126" i="8"/>
  <c r="K5127" i="8"/>
  <c r="L5127" i="8"/>
  <c r="M5127" i="8"/>
  <c r="K5128" i="8"/>
  <c r="L5128" i="8"/>
  <c r="M5128" i="8"/>
  <c r="K5129" i="8"/>
  <c r="L5129" i="8"/>
  <c r="M5129" i="8"/>
  <c r="K5130" i="8"/>
  <c r="L5130" i="8"/>
  <c r="M5130" i="8"/>
  <c r="K5131" i="8"/>
  <c r="L5131" i="8"/>
  <c r="M5131" i="8"/>
  <c r="K5132" i="8"/>
  <c r="L5132" i="8"/>
  <c r="M5132" i="8"/>
  <c r="K5133" i="8"/>
  <c r="L5133" i="8"/>
  <c r="M5133" i="8"/>
  <c r="K5134" i="8"/>
  <c r="L5134" i="8"/>
  <c r="M5134" i="8"/>
  <c r="K5135" i="8"/>
  <c r="L5135" i="8"/>
  <c r="M5135" i="8"/>
  <c r="K5136" i="8"/>
  <c r="L5136" i="8"/>
  <c r="M5136" i="8"/>
  <c r="K5137" i="8"/>
  <c r="L5137" i="8"/>
  <c r="M5137" i="8"/>
  <c r="K5138" i="8"/>
  <c r="L5138" i="8"/>
  <c r="M5138" i="8"/>
  <c r="K5139" i="8"/>
  <c r="L5139" i="8"/>
  <c r="M5139" i="8"/>
  <c r="K5140" i="8"/>
  <c r="L5140" i="8"/>
  <c r="M5140" i="8"/>
  <c r="K5141" i="8"/>
  <c r="L5141" i="8"/>
  <c r="M5141" i="8"/>
  <c r="K5142" i="8"/>
  <c r="L5142" i="8"/>
  <c r="M5142" i="8"/>
  <c r="K5143" i="8"/>
  <c r="L5143" i="8"/>
  <c r="M5143" i="8"/>
  <c r="K5144" i="8"/>
  <c r="L5144" i="8"/>
  <c r="M5144" i="8"/>
  <c r="K5145" i="8"/>
  <c r="L5145" i="8"/>
  <c r="M5145" i="8"/>
  <c r="K5146" i="8"/>
  <c r="L5146" i="8"/>
  <c r="M5146" i="8"/>
  <c r="K5147" i="8"/>
  <c r="L5147" i="8"/>
  <c r="M5147" i="8"/>
  <c r="K5148" i="8"/>
  <c r="L5148" i="8"/>
  <c r="M5148" i="8"/>
  <c r="K5149" i="8"/>
  <c r="L5149" i="8"/>
  <c r="M5149" i="8"/>
  <c r="K5150" i="8"/>
  <c r="L5150" i="8"/>
  <c r="M5150" i="8"/>
  <c r="K5151" i="8"/>
  <c r="L5151" i="8"/>
  <c r="M5151" i="8"/>
  <c r="K5152" i="8"/>
  <c r="L5152" i="8"/>
  <c r="M5152" i="8"/>
  <c r="K5153" i="8"/>
  <c r="L5153" i="8"/>
  <c r="M5153" i="8"/>
  <c r="K5154" i="8"/>
  <c r="L5154" i="8"/>
  <c r="M5154" i="8"/>
  <c r="K5155" i="8"/>
  <c r="L5155" i="8"/>
  <c r="M5155" i="8"/>
  <c r="K5156" i="8"/>
  <c r="L5156" i="8"/>
  <c r="M5156" i="8"/>
  <c r="K5157" i="8"/>
  <c r="L5157" i="8"/>
  <c r="M5157" i="8"/>
  <c r="K5158" i="8"/>
  <c r="L5158" i="8"/>
  <c r="M5158" i="8"/>
  <c r="K5159" i="8"/>
  <c r="L5159" i="8"/>
  <c r="M5159" i="8"/>
  <c r="K5160" i="8"/>
  <c r="L5160" i="8"/>
  <c r="M5160" i="8"/>
  <c r="K5161" i="8"/>
  <c r="L5161" i="8"/>
  <c r="M5161" i="8"/>
  <c r="K5162" i="8"/>
  <c r="L5162" i="8"/>
  <c r="M5162" i="8"/>
  <c r="K5163" i="8"/>
  <c r="L5163" i="8"/>
  <c r="M5163" i="8"/>
  <c r="K5164" i="8"/>
  <c r="L5164" i="8"/>
  <c r="M5164" i="8"/>
  <c r="K5165" i="8"/>
  <c r="L5165" i="8"/>
  <c r="M5165" i="8"/>
  <c r="K5166" i="8"/>
  <c r="L5166" i="8"/>
  <c r="M5166" i="8"/>
  <c r="K5167" i="8"/>
  <c r="L5167" i="8"/>
  <c r="M5167" i="8"/>
  <c r="K5168" i="8"/>
  <c r="L5168" i="8"/>
  <c r="M5168" i="8"/>
  <c r="K5169" i="8"/>
  <c r="L5169" i="8"/>
  <c r="M5169" i="8"/>
  <c r="K5170" i="8"/>
  <c r="L5170" i="8"/>
  <c r="M5170" i="8"/>
  <c r="K5171" i="8"/>
  <c r="L5171" i="8"/>
  <c r="M5171" i="8"/>
  <c r="K5172" i="8"/>
  <c r="L5172" i="8"/>
  <c r="M5172" i="8"/>
  <c r="K5173" i="8"/>
  <c r="L5173" i="8"/>
  <c r="M5173" i="8"/>
  <c r="K5174" i="8"/>
  <c r="L5174" i="8"/>
  <c r="M5174" i="8"/>
  <c r="K5175" i="8"/>
  <c r="L5175" i="8"/>
  <c r="M5175" i="8"/>
  <c r="K5176" i="8"/>
  <c r="L5176" i="8"/>
  <c r="M5176" i="8"/>
  <c r="K5177" i="8"/>
  <c r="L5177" i="8"/>
  <c r="M5177" i="8"/>
  <c r="K5178" i="8"/>
  <c r="L5178" i="8"/>
  <c r="M5178" i="8"/>
  <c r="K5179" i="8"/>
  <c r="L5179" i="8"/>
  <c r="M5179" i="8"/>
  <c r="K5180" i="8"/>
  <c r="L5180" i="8"/>
  <c r="M5180" i="8"/>
  <c r="K5181" i="8"/>
  <c r="L5181" i="8"/>
  <c r="M5181" i="8"/>
  <c r="K5182" i="8"/>
  <c r="L5182" i="8"/>
  <c r="M5182" i="8"/>
  <c r="K5183" i="8"/>
  <c r="L5183" i="8"/>
  <c r="M5183" i="8"/>
  <c r="K5184" i="8"/>
  <c r="L5184" i="8"/>
  <c r="M5184" i="8"/>
  <c r="K5185" i="8"/>
  <c r="L5185" i="8"/>
  <c r="M5185" i="8"/>
  <c r="K5186" i="8"/>
  <c r="L5186" i="8"/>
  <c r="M5186" i="8"/>
  <c r="K5187" i="8"/>
  <c r="L5187" i="8"/>
  <c r="M5187" i="8"/>
  <c r="K5188" i="8"/>
  <c r="L5188" i="8"/>
  <c r="M5188" i="8"/>
  <c r="K5189" i="8"/>
  <c r="L5189" i="8"/>
  <c r="M5189" i="8"/>
  <c r="K5190" i="8"/>
  <c r="L5190" i="8"/>
  <c r="M5190" i="8"/>
  <c r="K5191" i="8"/>
  <c r="L5191" i="8"/>
  <c r="M5191" i="8"/>
  <c r="K5192" i="8"/>
  <c r="L5192" i="8"/>
  <c r="M5192" i="8"/>
  <c r="K5193" i="8"/>
  <c r="L5193" i="8"/>
  <c r="M5193" i="8"/>
  <c r="K5194" i="8"/>
  <c r="L5194" i="8"/>
  <c r="M5194" i="8"/>
  <c r="K5195" i="8"/>
  <c r="L5195" i="8"/>
  <c r="M5195" i="8"/>
  <c r="K5196" i="8"/>
  <c r="L5196" i="8"/>
  <c r="M5196" i="8"/>
  <c r="K5197" i="8"/>
  <c r="L5197" i="8"/>
  <c r="M5197" i="8"/>
  <c r="K5198" i="8"/>
  <c r="L5198" i="8"/>
  <c r="M5198" i="8"/>
  <c r="K5199" i="8"/>
  <c r="L5199" i="8"/>
  <c r="M5199" i="8"/>
  <c r="K5200" i="8"/>
  <c r="L5200" i="8"/>
  <c r="M5200" i="8"/>
  <c r="K5201" i="8"/>
  <c r="L5201" i="8"/>
  <c r="M5201" i="8"/>
  <c r="K5202" i="8"/>
  <c r="L5202" i="8"/>
  <c r="M5202" i="8"/>
  <c r="K5203" i="8"/>
  <c r="L5203" i="8"/>
  <c r="M5203" i="8"/>
  <c r="K5204" i="8"/>
  <c r="L5204" i="8"/>
  <c r="M5204" i="8"/>
  <c r="K5205" i="8"/>
  <c r="L5205" i="8"/>
  <c r="M5205" i="8"/>
  <c r="K5206" i="8"/>
  <c r="L5206" i="8"/>
  <c r="M5206" i="8"/>
  <c r="K5207" i="8"/>
  <c r="L5207" i="8"/>
  <c r="M5207" i="8"/>
  <c r="K5208" i="8"/>
  <c r="L5208" i="8"/>
  <c r="M5208" i="8"/>
  <c r="K5209" i="8"/>
  <c r="L5209" i="8"/>
  <c r="M5209" i="8"/>
  <c r="K5210" i="8"/>
  <c r="L5210" i="8"/>
  <c r="M5210" i="8"/>
  <c r="K5211" i="8"/>
  <c r="L5211" i="8"/>
  <c r="M5211" i="8"/>
  <c r="K5212" i="8"/>
  <c r="L5212" i="8"/>
  <c r="M5212" i="8"/>
  <c r="K5213" i="8"/>
  <c r="L5213" i="8"/>
  <c r="M5213" i="8"/>
  <c r="K5214" i="8"/>
  <c r="L5214" i="8"/>
  <c r="M5214" i="8"/>
  <c r="K5215" i="8"/>
  <c r="L5215" i="8"/>
  <c r="M5215" i="8"/>
  <c r="K5216" i="8"/>
  <c r="L5216" i="8"/>
  <c r="M5216" i="8"/>
  <c r="K5217" i="8"/>
  <c r="L5217" i="8"/>
  <c r="M5217" i="8"/>
  <c r="K5218" i="8"/>
  <c r="L5218" i="8"/>
  <c r="M5218" i="8"/>
  <c r="K5219" i="8"/>
  <c r="L5219" i="8"/>
  <c r="M5219" i="8"/>
  <c r="K5220" i="8"/>
  <c r="L5220" i="8"/>
  <c r="M5220" i="8"/>
  <c r="K5221" i="8"/>
  <c r="L5221" i="8"/>
  <c r="M5221" i="8"/>
  <c r="K5222" i="8"/>
  <c r="L5222" i="8"/>
  <c r="M5222" i="8"/>
  <c r="K5223" i="8"/>
  <c r="L5223" i="8"/>
  <c r="M5223" i="8"/>
  <c r="K5224" i="8"/>
  <c r="L5224" i="8"/>
  <c r="M5224" i="8"/>
  <c r="K5225" i="8"/>
  <c r="L5225" i="8"/>
  <c r="M5225" i="8"/>
  <c r="K5226" i="8"/>
  <c r="L5226" i="8"/>
  <c r="M5226" i="8"/>
  <c r="K5227" i="8"/>
  <c r="L5227" i="8"/>
  <c r="M5227" i="8"/>
  <c r="K5228" i="8"/>
  <c r="L5228" i="8"/>
  <c r="M5228" i="8"/>
  <c r="K5229" i="8"/>
  <c r="L5229" i="8"/>
  <c r="M5229" i="8"/>
  <c r="K5230" i="8"/>
  <c r="L5230" i="8"/>
  <c r="M5230" i="8"/>
  <c r="K5231" i="8"/>
  <c r="L5231" i="8"/>
  <c r="M5231" i="8"/>
  <c r="K5232" i="8"/>
  <c r="L5232" i="8"/>
  <c r="M5232" i="8"/>
  <c r="K5233" i="8"/>
  <c r="L5233" i="8"/>
  <c r="M5233" i="8"/>
  <c r="K5234" i="8"/>
  <c r="L5234" i="8"/>
  <c r="M5234" i="8"/>
  <c r="K5235" i="8"/>
  <c r="L5235" i="8"/>
  <c r="M5235" i="8"/>
  <c r="K5236" i="8"/>
  <c r="L5236" i="8"/>
  <c r="M5236" i="8"/>
  <c r="K5237" i="8"/>
  <c r="L5237" i="8"/>
  <c r="M5237" i="8"/>
  <c r="K5238" i="8"/>
  <c r="L5238" i="8"/>
  <c r="M5238" i="8"/>
  <c r="K5239" i="8"/>
  <c r="L5239" i="8"/>
  <c r="M5239" i="8"/>
  <c r="K5240" i="8"/>
  <c r="L5240" i="8"/>
  <c r="M5240" i="8"/>
  <c r="K5241" i="8"/>
  <c r="L5241" i="8"/>
  <c r="M5241" i="8"/>
  <c r="K5242" i="8"/>
  <c r="L5242" i="8"/>
  <c r="M5242" i="8"/>
  <c r="K5243" i="8"/>
  <c r="L5243" i="8"/>
  <c r="M5243" i="8"/>
  <c r="K5244" i="8"/>
  <c r="L5244" i="8"/>
  <c r="M5244" i="8"/>
  <c r="K5245" i="8"/>
  <c r="L5245" i="8"/>
  <c r="M5245" i="8"/>
  <c r="K5246" i="8"/>
  <c r="L5246" i="8"/>
  <c r="M5246" i="8"/>
  <c r="K5247" i="8"/>
  <c r="L5247" i="8"/>
  <c r="M5247" i="8"/>
  <c r="K5248" i="8"/>
  <c r="L5248" i="8"/>
  <c r="M5248" i="8"/>
  <c r="K5249" i="8"/>
  <c r="L5249" i="8"/>
  <c r="M5249" i="8"/>
  <c r="K5250" i="8"/>
  <c r="L5250" i="8"/>
  <c r="M5250" i="8"/>
  <c r="K5251" i="8"/>
  <c r="L5251" i="8"/>
  <c r="M5251" i="8"/>
  <c r="K5252" i="8"/>
  <c r="L5252" i="8"/>
  <c r="M5252" i="8"/>
  <c r="K5253" i="8"/>
  <c r="L5253" i="8"/>
  <c r="M5253" i="8"/>
  <c r="K5254" i="8"/>
  <c r="L5254" i="8"/>
  <c r="M5254" i="8"/>
  <c r="K5255" i="8"/>
  <c r="L5255" i="8"/>
  <c r="M5255" i="8"/>
  <c r="K5256" i="8"/>
  <c r="L5256" i="8"/>
  <c r="M5256" i="8"/>
  <c r="K5257" i="8"/>
  <c r="L5257" i="8"/>
  <c r="M5257" i="8"/>
  <c r="K5258" i="8"/>
  <c r="L5258" i="8"/>
  <c r="M5258" i="8"/>
  <c r="K5259" i="8"/>
  <c r="L5259" i="8"/>
  <c r="M5259" i="8"/>
  <c r="K5260" i="8"/>
  <c r="L5260" i="8"/>
  <c r="M5260" i="8"/>
  <c r="K5261" i="8"/>
  <c r="L5261" i="8"/>
  <c r="M5261" i="8"/>
  <c r="K5262" i="8"/>
  <c r="L5262" i="8"/>
  <c r="M5262" i="8"/>
  <c r="K5263" i="8"/>
  <c r="L5263" i="8"/>
  <c r="M5263" i="8"/>
  <c r="K5264" i="8"/>
  <c r="L5264" i="8"/>
  <c r="M5264" i="8"/>
  <c r="K5265" i="8"/>
  <c r="L5265" i="8"/>
  <c r="M5265" i="8"/>
  <c r="K5266" i="8"/>
  <c r="L5266" i="8"/>
  <c r="M5266" i="8"/>
  <c r="K5267" i="8"/>
  <c r="L5267" i="8"/>
  <c r="M5267" i="8"/>
  <c r="K5268" i="8"/>
  <c r="L5268" i="8"/>
  <c r="M5268" i="8"/>
  <c r="K5269" i="8"/>
  <c r="L5269" i="8"/>
  <c r="M5269" i="8"/>
  <c r="K5270" i="8"/>
  <c r="L5270" i="8"/>
  <c r="M5270" i="8"/>
  <c r="K5271" i="8"/>
  <c r="L5271" i="8"/>
  <c r="M5271" i="8"/>
  <c r="K5272" i="8"/>
  <c r="L5272" i="8"/>
  <c r="M5272" i="8"/>
  <c r="K5273" i="8"/>
  <c r="L5273" i="8"/>
  <c r="M5273" i="8"/>
  <c r="K5274" i="8"/>
  <c r="L5274" i="8"/>
  <c r="M5274" i="8"/>
  <c r="K5275" i="8"/>
  <c r="L5275" i="8"/>
  <c r="M5275" i="8"/>
  <c r="K5276" i="8"/>
  <c r="L5276" i="8"/>
  <c r="M5276" i="8"/>
  <c r="K5277" i="8"/>
  <c r="L5277" i="8"/>
  <c r="M5277" i="8"/>
  <c r="K5278" i="8"/>
  <c r="L5278" i="8"/>
  <c r="M5278" i="8"/>
  <c r="K5279" i="8"/>
  <c r="L5279" i="8"/>
  <c r="M5279" i="8"/>
  <c r="K5280" i="8"/>
  <c r="L5280" i="8"/>
  <c r="M5280" i="8"/>
  <c r="K5281" i="8"/>
  <c r="L5281" i="8"/>
  <c r="M5281" i="8"/>
  <c r="K5282" i="8"/>
  <c r="L5282" i="8"/>
  <c r="M5282" i="8"/>
  <c r="K5283" i="8"/>
  <c r="L5283" i="8"/>
  <c r="M5283" i="8"/>
  <c r="K5284" i="8"/>
  <c r="L5284" i="8"/>
  <c r="M5284" i="8"/>
  <c r="K5285" i="8"/>
  <c r="L5285" i="8"/>
  <c r="M5285" i="8"/>
  <c r="K5286" i="8"/>
  <c r="L5286" i="8"/>
  <c r="M5286" i="8"/>
  <c r="K5287" i="8"/>
  <c r="L5287" i="8"/>
  <c r="M5287" i="8"/>
  <c r="K5288" i="8"/>
  <c r="L5288" i="8"/>
  <c r="M5288" i="8"/>
  <c r="K5289" i="8"/>
  <c r="L5289" i="8"/>
  <c r="M5289" i="8"/>
  <c r="K5290" i="8"/>
  <c r="L5290" i="8"/>
  <c r="M5290" i="8"/>
  <c r="K5291" i="8"/>
  <c r="L5291" i="8"/>
  <c r="M5291" i="8"/>
  <c r="K5292" i="8"/>
  <c r="L5292" i="8"/>
  <c r="M5292" i="8"/>
  <c r="K5293" i="8"/>
  <c r="L5293" i="8"/>
  <c r="M5293" i="8"/>
  <c r="K5294" i="8"/>
  <c r="L5294" i="8"/>
  <c r="M5294" i="8"/>
  <c r="K5295" i="8"/>
  <c r="L5295" i="8"/>
  <c r="M5295" i="8"/>
  <c r="K5296" i="8"/>
  <c r="L5296" i="8"/>
  <c r="M5296" i="8"/>
  <c r="K5297" i="8"/>
  <c r="L5297" i="8"/>
  <c r="M5297" i="8"/>
  <c r="K5298" i="8"/>
  <c r="L5298" i="8"/>
  <c r="M5298" i="8"/>
  <c r="K5299" i="8"/>
  <c r="L5299" i="8"/>
  <c r="M5299" i="8"/>
  <c r="K5300" i="8"/>
  <c r="L5300" i="8"/>
  <c r="M5300" i="8"/>
  <c r="K5301" i="8"/>
  <c r="L5301" i="8"/>
  <c r="M5301" i="8"/>
  <c r="K5302" i="8"/>
  <c r="L5302" i="8"/>
  <c r="M5302" i="8"/>
  <c r="K5303" i="8"/>
  <c r="L5303" i="8"/>
  <c r="M5303" i="8"/>
  <c r="K5304" i="8"/>
  <c r="L5304" i="8"/>
  <c r="M5304" i="8"/>
  <c r="K5305" i="8"/>
  <c r="L5305" i="8"/>
  <c r="M5305" i="8"/>
  <c r="K5306" i="8"/>
  <c r="L5306" i="8"/>
  <c r="M5306" i="8"/>
  <c r="K5307" i="8"/>
  <c r="L5307" i="8"/>
  <c r="M5307" i="8"/>
  <c r="K5308" i="8"/>
  <c r="L5308" i="8"/>
  <c r="M5308" i="8"/>
  <c r="K5309" i="8"/>
  <c r="L5309" i="8"/>
  <c r="M5309" i="8"/>
  <c r="K5310" i="8"/>
  <c r="L5310" i="8"/>
  <c r="M5310" i="8"/>
  <c r="K5311" i="8"/>
  <c r="L5311" i="8"/>
  <c r="M5311" i="8"/>
  <c r="K5312" i="8"/>
  <c r="L5312" i="8"/>
  <c r="M5312" i="8"/>
  <c r="K5313" i="8"/>
  <c r="L5313" i="8"/>
  <c r="M5313" i="8"/>
  <c r="K5314" i="8"/>
  <c r="L5314" i="8"/>
  <c r="M5314" i="8"/>
  <c r="K5315" i="8"/>
  <c r="L5315" i="8"/>
  <c r="M5315" i="8"/>
  <c r="K5316" i="8"/>
  <c r="L5316" i="8"/>
  <c r="M5316" i="8"/>
  <c r="K5317" i="8"/>
  <c r="L5317" i="8"/>
  <c r="M5317" i="8"/>
  <c r="K5318" i="8"/>
  <c r="L5318" i="8"/>
  <c r="M5318" i="8"/>
  <c r="K5319" i="8"/>
  <c r="L5319" i="8"/>
  <c r="M5319" i="8"/>
  <c r="K5320" i="8"/>
  <c r="L5320" i="8"/>
  <c r="M5320" i="8"/>
  <c r="K5321" i="8"/>
  <c r="L5321" i="8"/>
  <c r="M5321" i="8"/>
  <c r="K5322" i="8"/>
  <c r="L5322" i="8"/>
  <c r="M5322" i="8"/>
  <c r="K5323" i="8"/>
  <c r="L5323" i="8"/>
  <c r="M5323" i="8"/>
  <c r="K5324" i="8"/>
  <c r="L5324" i="8"/>
  <c r="M5324" i="8"/>
  <c r="K5325" i="8"/>
  <c r="L5325" i="8"/>
  <c r="M5325" i="8"/>
  <c r="K5326" i="8"/>
  <c r="L5326" i="8"/>
  <c r="M5326" i="8"/>
  <c r="K5327" i="8"/>
  <c r="L5327" i="8"/>
  <c r="M5327" i="8"/>
  <c r="K5328" i="8"/>
  <c r="L5328" i="8"/>
  <c r="M5328" i="8"/>
  <c r="K5329" i="8"/>
  <c r="L5329" i="8"/>
  <c r="M5329" i="8"/>
  <c r="K5330" i="8"/>
  <c r="L5330" i="8"/>
  <c r="M5330" i="8"/>
  <c r="K5331" i="8"/>
  <c r="L5331" i="8"/>
  <c r="M5331" i="8"/>
  <c r="K5332" i="8"/>
  <c r="L5332" i="8"/>
  <c r="M5332" i="8"/>
  <c r="K5333" i="8"/>
  <c r="L5333" i="8"/>
  <c r="M5333" i="8"/>
  <c r="K5334" i="8"/>
  <c r="L5334" i="8"/>
  <c r="M5334" i="8"/>
  <c r="K5335" i="8"/>
  <c r="L5335" i="8"/>
  <c r="M5335" i="8"/>
  <c r="K5336" i="8"/>
  <c r="L5336" i="8"/>
  <c r="M5336" i="8"/>
  <c r="K5337" i="8"/>
  <c r="L5337" i="8"/>
  <c r="M5337" i="8"/>
  <c r="K5338" i="8"/>
  <c r="L5338" i="8"/>
  <c r="M5338" i="8"/>
  <c r="K5339" i="8"/>
  <c r="L5339" i="8"/>
  <c r="M5339" i="8"/>
  <c r="K5340" i="8"/>
  <c r="L5340" i="8"/>
  <c r="M5340" i="8"/>
  <c r="K5341" i="8"/>
  <c r="L5341" i="8"/>
  <c r="M5341" i="8"/>
  <c r="K5342" i="8"/>
  <c r="L5342" i="8"/>
  <c r="M5342" i="8"/>
  <c r="K5343" i="8"/>
  <c r="L5343" i="8"/>
  <c r="M5343" i="8"/>
  <c r="K5344" i="8"/>
  <c r="L5344" i="8"/>
  <c r="M5344" i="8"/>
  <c r="K5345" i="8"/>
  <c r="L5345" i="8"/>
  <c r="M5345" i="8"/>
  <c r="K5346" i="8"/>
  <c r="L5346" i="8"/>
  <c r="M5346" i="8"/>
  <c r="K5347" i="8"/>
  <c r="L5347" i="8"/>
  <c r="M5347" i="8"/>
  <c r="K5348" i="8"/>
  <c r="L5348" i="8"/>
  <c r="M5348" i="8"/>
  <c r="K5349" i="8"/>
  <c r="L5349" i="8"/>
  <c r="M5349" i="8"/>
  <c r="K5350" i="8"/>
  <c r="L5350" i="8"/>
  <c r="M5350" i="8"/>
  <c r="K5351" i="8"/>
  <c r="L5351" i="8"/>
  <c r="M5351" i="8"/>
  <c r="K5352" i="8"/>
  <c r="L5352" i="8"/>
  <c r="M5352" i="8"/>
  <c r="K5353" i="8"/>
  <c r="L5353" i="8"/>
  <c r="M5353" i="8"/>
  <c r="K5354" i="8"/>
  <c r="L5354" i="8"/>
  <c r="M5354" i="8"/>
  <c r="K5355" i="8"/>
  <c r="L5355" i="8"/>
  <c r="M5355" i="8"/>
  <c r="K5356" i="8"/>
  <c r="L5356" i="8"/>
  <c r="M5356" i="8"/>
  <c r="K5357" i="8"/>
  <c r="L5357" i="8"/>
  <c r="M5357" i="8"/>
  <c r="K5358" i="8"/>
  <c r="L5358" i="8"/>
  <c r="M5358" i="8"/>
  <c r="K5359" i="8"/>
  <c r="L5359" i="8"/>
  <c r="M5359" i="8"/>
  <c r="K5360" i="8"/>
  <c r="L5360" i="8"/>
  <c r="M5360" i="8"/>
  <c r="K5361" i="8"/>
  <c r="L5361" i="8"/>
  <c r="M5361" i="8"/>
  <c r="K5362" i="8"/>
  <c r="L5362" i="8"/>
  <c r="M5362" i="8"/>
  <c r="K5363" i="8"/>
  <c r="L5363" i="8"/>
  <c r="M5363" i="8"/>
  <c r="K5364" i="8"/>
  <c r="L5364" i="8"/>
  <c r="M5364" i="8"/>
  <c r="K5365" i="8"/>
  <c r="L5365" i="8"/>
  <c r="M5365" i="8"/>
  <c r="K5366" i="8"/>
  <c r="L5366" i="8"/>
  <c r="M5366" i="8"/>
  <c r="K5367" i="8"/>
  <c r="L5367" i="8"/>
  <c r="M5367" i="8"/>
  <c r="K5368" i="8"/>
  <c r="L5368" i="8"/>
  <c r="M5368" i="8"/>
  <c r="K5369" i="8"/>
  <c r="L5369" i="8"/>
  <c r="M5369" i="8"/>
  <c r="K5370" i="8"/>
  <c r="L5370" i="8"/>
  <c r="M5370" i="8"/>
  <c r="K5371" i="8"/>
  <c r="L5371" i="8"/>
  <c r="M5371" i="8"/>
  <c r="K5372" i="8"/>
  <c r="L5372" i="8"/>
  <c r="M5372" i="8"/>
  <c r="K5373" i="8"/>
  <c r="L5373" i="8"/>
  <c r="M5373" i="8"/>
  <c r="K5374" i="8"/>
  <c r="L5374" i="8"/>
  <c r="M5374" i="8"/>
  <c r="K5375" i="8"/>
  <c r="L5375" i="8"/>
  <c r="M5375" i="8"/>
  <c r="K5376" i="8"/>
  <c r="L5376" i="8"/>
  <c r="M5376" i="8"/>
  <c r="K5377" i="8"/>
  <c r="L5377" i="8"/>
  <c r="M5377" i="8"/>
  <c r="K5378" i="8"/>
  <c r="L5378" i="8"/>
  <c r="M5378" i="8"/>
  <c r="K5379" i="8"/>
  <c r="L5379" i="8"/>
  <c r="M5379" i="8"/>
  <c r="K5380" i="8"/>
  <c r="L5380" i="8"/>
  <c r="M5380" i="8"/>
  <c r="K5381" i="8"/>
  <c r="L5381" i="8"/>
  <c r="M5381" i="8"/>
  <c r="K5382" i="8"/>
  <c r="L5382" i="8"/>
  <c r="M5382" i="8"/>
  <c r="K5383" i="8"/>
  <c r="L5383" i="8"/>
  <c r="M5383" i="8"/>
  <c r="K5384" i="8"/>
  <c r="L5384" i="8"/>
  <c r="M5384" i="8"/>
  <c r="K5385" i="8"/>
  <c r="L5385" i="8"/>
  <c r="M5385" i="8"/>
  <c r="K5386" i="8"/>
  <c r="L5386" i="8"/>
  <c r="M5386" i="8"/>
  <c r="K5387" i="8"/>
  <c r="L5387" i="8"/>
  <c r="M5387" i="8"/>
  <c r="K5388" i="8"/>
  <c r="L5388" i="8"/>
  <c r="M5388" i="8"/>
  <c r="K5389" i="8"/>
  <c r="L5389" i="8"/>
  <c r="M5389" i="8"/>
  <c r="K5390" i="8"/>
  <c r="L5390" i="8"/>
  <c r="M5390" i="8"/>
  <c r="K5391" i="8"/>
  <c r="L5391" i="8"/>
  <c r="M5391" i="8"/>
  <c r="K5392" i="8"/>
  <c r="L5392" i="8"/>
  <c r="M5392" i="8"/>
  <c r="K5393" i="8"/>
  <c r="L5393" i="8"/>
  <c r="M5393" i="8"/>
  <c r="K5394" i="8"/>
  <c r="L5394" i="8"/>
  <c r="M5394" i="8"/>
  <c r="K5395" i="8"/>
  <c r="L5395" i="8"/>
  <c r="M5395" i="8"/>
  <c r="K5396" i="8"/>
  <c r="L5396" i="8"/>
  <c r="M5396" i="8"/>
  <c r="K5397" i="8"/>
  <c r="L5397" i="8"/>
  <c r="M5397" i="8"/>
  <c r="K5398" i="8"/>
  <c r="L5398" i="8"/>
  <c r="M5398" i="8"/>
  <c r="K5399" i="8"/>
  <c r="L5399" i="8"/>
  <c r="M5399" i="8"/>
  <c r="K5400" i="8"/>
  <c r="L5400" i="8"/>
  <c r="M5400" i="8"/>
  <c r="K5401" i="8"/>
  <c r="L5401" i="8"/>
  <c r="M5401" i="8"/>
  <c r="K5402" i="8"/>
  <c r="L5402" i="8"/>
  <c r="M5402" i="8"/>
  <c r="K5403" i="8"/>
  <c r="L5403" i="8"/>
  <c r="M5403" i="8"/>
  <c r="K5404" i="8"/>
  <c r="L5404" i="8"/>
  <c r="M5404" i="8"/>
  <c r="K5405" i="8"/>
  <c r="L5405" i="8"/>
  <c r="M5405" i="8"/>
  <c r="K5406" i="8"/>
  <c r="L5406" i="8"/>
  <c r="M5406" i="8"/>
  <c r="K5407" i="8"/>
  <c r="L5407" i="8"/>
  <c r="M5407" i="8"/>
  <c r="K5408" i="8"/>
  <c r="L5408" i="8"/>
  <c r="M5408" i="8"/>
  <c r="K5409" i="8"/>
  <c r="L5409" i="8"/>
  <c r="M5409" i="8"/>
  <c r="K5410" i="8"/>
  <c r="L5410" i="8"/>
  <c r="M5410" i="8"/>
  <c r="K5411" i="8"/>
  <c r="L5411" i="8"/>
  <c r="M5411" i="8"/>
  <c r="K5412" i="8"/>
  <c r="L5412" i="8"/>
  <c r="M5412" i="8"/>
  <c r="K5413" i="8"/>
  <c r="L5413" i="8"/>
  <c r="M5413" i="8"/>
  <c r="K5414" i="8"/>
  <c r="L5414" i="8"/>
  <c r="M5414" i="8"/>
  <c r="K5415" i="8"/>
  <c r="L5415" i="8"/>
  <c r="M5415" i="8"/>
  <c r="K5416" i="8"/>
  <c r="L5416" i="8"/>
  <c r="M5416" i="8"/>
  <c r="K5417" i="8"/>
  <c r="L5417" i="8"/>
  <c r="M5417" i="8"/>
  <c r="K5418" i="8"/>
  <c r="L5418" i="8"/>
  <c r="M5418" i="8"/>
  <c r="K5419" i="8"/>
  <c r="L5419" i="8"/>
  <c r="M5419" i="8"/>
  <c r="K5420" i="8"/>
  <c r="L5420" i="8"/>
  <c r="M5420" i="8"/>
  <c r="K5421" i="8"/>
  <c r="L5421" i="8"/>
  <c r="M5421" i="8"/>
  <c r="K5422" i="8"/>
  <c r="L5422" i="8"/>
  <c r="M5422" i="8"/>
  <c r="K5423" i="8"/>
  <c r="L5423" i="8"/>
  <c r="M5423" i="8"/>
  <c r="K5424" i="8"/>
  <c r="L5424" i="8"/>
  <c r="M5424" i="8"/>
  <c r="K5425" i="8"/>
  <c r="L5425" i="8"/>
  <c r="M5425" i="8"/>
  <c r="K5426" i="8"/>
  <c r="L5426" i="8"/>
  <c r="M5426" i="8"/>
  <c r="K5427" i="8"/>
  <c r="L5427" i="8"/>
  <c r="M5427" i="8"/>
  <c r="K5428" i="8"/>
  <c r="L5428" i="8"/>
  <c r="M5428" i="8"/>
  <c r="K5429" i="8"/>
  <c r="L5429" i="8"/>
  <c r="M5429" i="8"/>
  <c r="K5430" i="8"/>
  <c r="L5430" i="8"/>
  <c r="M5430" i="8"/>
  <c r="K5431" i="8"/>
  <c r="L5431" i="8"/>
  <c r="M5431" i="8"/>
  <c r="K5432" i="8"/>
  <c r="L5432" i="8"/>
  <c r="M5432" i="8"/>
  <c r="K5433" i="8"/>
  <c r="L5433" i="8"/>
  <c r="M5433" i="8"/>
  <c r="K5434" i="8"/>
  <c r="L5434" i="8"/>
  <c r="M5434" i="8"/>
  <c r="K5435" i="8"/>
  <c r="L5435" i="8"/>
  <c r="M5435" i="8"/>
  <c r="K5436" i="8"/>
  <c r="L5436" i="8"/>
  <c r="M5436" i="8"/>
  <c r="K5437" i="8"/>
  <c r="L5437" i="8"/>
  <c r="M5437" i="8"/>
  <c r="K5438" i="8"/>
  <c r="L5438" i="8"/>
  <c r="M5438" i="8"/>
  <c r="K5439" i="8"/>
  <c r="L5439" i="8"/>
  <c r="M5439" i="8"/>
  <c r="K5440" i="8"/>
  <c r="L5440" i="8"/>
  <c r="M5440" i="8"/>
  <c r="K5441" i="8"/>
  <c r="L5441" i="8"/>
  <c r="M5441" i="8"/>
  <c r="K5442" i="8"/>
  <c r="L5442" i="8"/>
  <c r="M5442" i="8"/>
  <c r="K5443" i="8"/>
  <c r="L5443" i="8"/>
  <c r="M5443" i="8"/>
  <c r="K5444" i="8"/>
  <c r="L5444" i="8"/>
  <c r="M5444" i="8"/>
  <c r="K5445" i="8"/>
  <c r="L5445" i="8"/>
  <c r="M5445" i="8"/>
  <c r="K5446" i="8"/>
  <c r="L5446" i="8"/>
  <c r="M5446" i="8"/>
  <c r="K5447" i="8"/>
  <c r="L5447" i="8"/>
  <c r="M5447" i="8"/>
  <c r="K5448" i="8"/>
  <c r="L5448" i="8"/>
  <c r="M5448" i="8"/>
  <c r="K5449" i="8"/>
  <c r="L5449" i="8"/>
  <c r="M5449" i="8"/>
  <c r="K5450" i="8"/>
  <c r="L5450" i="8"/>
  <c r="M5450" i="8"/>
  <c r="K5451" i="8"/>
  <c r="L5451" i="8"/>
  <c r="M5451" i="8"/>
  <c r="K5452" i="8"/>
  <c r="L5452" i="8"/>
  <c r="M5452" i="8"/>
  <c r="K5453" i="8"/>
  <c r="L5453" i="8"/>
  <c r="M5453" i="8"/>
  <c r="K5454" i="8"/>
  <c r="L5454" i="8"/>
  <c r="M5454" i="8"/>
  <c r="K5455" i="8"/>
  <c r="L5455" i="8"/>
  <c r="M5455" i="8"/>
  <c r="K5456" i="8"/>
  <c r="L5456" i="8"/>
  <c r="M5456" i="8"/>
  <c r="K5457" i="8"/>
  <c r="L5457" i="8"/>
  <c r="M5457" i="8"/>
  <c r="K5458" i="8"/>
  <c r="L5458" i="8"/>
  <c r="M5458" i="8"/>
  <c r="K5459" i="8"/>
  <c r="L5459" i="8"/>
  <c r="M5459" i="8"/>
  <c r="K5460" i="8"/>
  <c r="L5460" i="8"/>
  <c r="M5460" i="8"/>
  <c r="K5461" i="8"/>
  <c r="L5461" i="8"/>
  <c r="M5461" i="8"/>
  <c r="K5462" i="8"/>
  <c r="L5462" i="8"/>
  <c r="M5462" i="8"/>
  <c r="K5463" i="8"/>
  <c r="L5463" i="8"/>
  <c r="M5463" i="8"/>
  <c r="K5464" i="8"/>
  <c r="L5464" i="8"/>
  <c r="M5464" i="8"/>
  <c r="K5465" i="8"/>
  <c r="L5465" i="8"/>
  <c r="M5465" i="8"/>
  <c r="K5466" i="8"/>
  <c r="L5466" i="8"/>
  <c r="M5466" i="8"/>
  <c r="K5467" i="8"/>
  <c r="L5467" i="8"/>
  <c r="M5467" i="8"/>
  <c r="K5468" i="8"/>
  <c r="L5468" i="8"/>
  <c r="M5468" i="8"/>
  <c r="K5469" i="8"/>
  <c r="L5469" i="8"/>
  <c r="M5469" i="8"/>
  <c r="K5470" i="8"/>
  <c r="L5470" i="8"/>
  <c r="M5470" i="8"/>
  <c r="K5471" i="8"/>
  <c r="L5471" i="8"/>
  <c r="M5471" i="8"/>
  <c r="K5472" i="8"/>
  <c r="L5472" i="8"/>
  <c r="M5472" i="8"/>
  <c r="K5473" i="8"/>
  <c r="L5473" i="8"/>
  <c r="M5473" i="8"/>
  <c r="K5474" i="8"/>
  <c r="L5474" i="8"/>
  <c r="M5474" i="8"/>
  <c r="K5475" i="8"/>
  <c r="L5475" i="8"/>
  <c r="M5475" i="8"/>
  <c r="K5476" i="8"/>
  <c r="L5476" i="8"/>
  <c r="M5476" i="8"/>
  <c r="K5477" i="8"/>
  <c r="L5477" i="8"/>
  <c r="M5477" i="8"/>
  <c r="K5478" i="8"/>
  <c r="L5478" i="8"/>
  <c r="M5478" i="8"/>
  <c r="K5479" i="8"/>
  <c r="L5479" i="8"/>
  <c r="M5479" i="8"/>
  <c r="K5480" i="8"/>
  <c r="L5480" i="8"/>
  <c r="M5480" i="8"/>
  <c r="K5481" i="8"/>
  <c r="L5481" i="8"/>
  <c r="M5481" i="8"/>
  <c r="K5482" i="8"/>
  <c r="L5482" i="8"/>
  <c r="M5482" i="8"/>
  <c r="K5483" i="8"/>
  <c r="L5483" i="8"/>
  <c r="M5483" i="8"/>
  <c r="K5484" i="8"/>
  <c r="L5484" i="8"/>
  <c r="M5484" i="8"/>
  <c r="K5485" i="8"/>
  <c r="L5485" i="8"/>
  <c r="M5485" i="8"/>
  <c r="K5486" i="8"/>
  <c r="L5486" i="8"/>
  <c r="M5486" i="8"/>
  <c r="K5487" i="8"/>
  <c r="L5487" i="8"/>
  <c r="M5487" i="8"/>
  <c r="K5488" i="8"/>
  <c r="L5488" i="8"/>
  <c r="M5488" i="8"/>
  <c r="K5489" i="8"/>
  <c r="L5489" i="8"/>
  <c r="M5489" i="8"/>
  <c r="K5490" i="8"/>
  <c r="L5490" i="8"/>
  <c r="M5490" i="8"/>
  <c r="K5491" i="8"/>
  <c r="L5491" i="8"/>
  <c r="M5491" i="8"/>
  <c r="K5492" i="8"/>
  <c r="L5492" i="8"/>
  <c r="M5492" i="8"/>
  <c r="K5493" i="8"/>
  <c r="L5493" i="8"/>
  <c r="M5493" i="8"/>
  <c r="K5494" i="8"/>
  <c r="L5494" i="8"/>
  <c r="M5494" i="8"/>
  <c r="K5495" i="8"/>
  <c r="L5495" i="8"/>
  <c r="M5495" i="8"/>
  <c r="K5496" i="8"/>
  <c r="L5496" i="8"/>
  <c r="M5496" i="8"/>
  <c r="K5497" i="8"/>
  <c r="L5497" i="8"/>
  <c r="M5497" i="8"/>
  <c r="K5498" i="8"/>
  <c r="L5498" i="8"/>
  <c r="M5498" i="8"/>
  <c r="K5499" i="8"/>
  <c r="L5499" i="8"/>
  <c r="M5499" i="8"/>
  <c r="K5500" i="8"/>
  <c r="L5500" i="8"/>
  <c r="M5500" i="8"/>
  <c r="K5501" i="8"/>
  <c r="L5501" i="8"/>
  <c r="M5501" i="8"/>
  <c r="K5502" i="8"/>
  <c r="L5502" i="8"/>
  <c r="M5502" i="8"/>
  <c r="K5503" i="8"/>
  <c r="L5503" i="8"/>
  <c r="M5503" i="8"/>
  <c r="K5504" i="8"/>
  <c r="L5504" i="8"/>
  <c r="M5504" i="8"/>
  <c r="K5505" i="8"/>
  <c r="L5505" i="8"/>
  <c r="M5505" i="8"/>
  <c r="K5506" i="8"/>
  <c r="L5506" i="8"/>
  <c r="M5506" i="8"/>
  <c r="K5507" i="8"/>
  <c r="L5507" i="8"/>
  <c r="M5507" i="8"/>
  <c r="K5508" i="8"/>
  <c r="L5508" i="8"/>
  <c r="M5508" i="8"/>
  <c r="K5509" i="8"/>
  <c r="L5509" i="8"/>
  <c r="M5509" i="8"/>
  <c r="K5510" i="8"/>
  <c r="L5510" i="8"/>
  <c r="M5510" i="8"/>
  <c r="K5511" i="8"/>
  <c r="L5511" i="8"/>
  <c r="M5511" i="8"/>
  <c r="K5512" i="8"/>
  <c r="L5512" i="8"/>
  <c r="M5512" i="8"/>
  <c r="K5513" i="8"/>
  <c r="L5513" i="8"/>
  <c r="M5513" i="8"/>
  <c r="K5514" i="8"/>
  <c r="L5514" i="8"/>
  <c r="M5514" i="8"/>
  <c r="K5515" i="8"/>
  <c r="L5515" i="8"/>
  <c r="M5515" i="8"/>
  <c r="K5516" i="8"/>
  <c r="L5516" i="8"/>
  <c r="M5516" i="8"/>
  <c r="K5517" i="8"/>
  <c r="L5517" i="8"/>
  <c r="M5517" i="8"/>
  <c r="K5518" i="8"/>
  <c r="L5518" i="8"/>
  <c r="M5518" i="8"/>
  <c r="K5519" i="8"/>
  <c r="L5519" i="8"/>
  <c r="M5519" i="8"/>
  <c r="K5520" i="8"/>
  <c r="L5520" i="8"/>
  <c r="M5520" i="8"/>
  <c r="K5521" i="8"/>
  <c r="L5521" i="8"/>
  <c r="M5521" i="8"/>
  <c r="K5522" i="8"/>
  <c r="L5522" i="8"/>
  <c r="M5522" i="8"/>
  <c r="K5523" i="8"/>
  <c r="L5523" i="8"/>
  <c r="M5523" i="8"/>
  <c r="K5524" i="8"/>
  <c r="L5524" i="8"/>
  <c r="M5524" i="8"/>
  <c r="K5525" i="8"/>
  <c r="L5525" i="8"/>
  <c r="M5525" i="8"/>
  <c r="K5526" i="8"/>
  <c r="L5526" i="8"/>
  <c r="M5526" i="8"/>
  <c r="K5527" i="8"/>
  <c r="L5527" i="8"/>
  <c r="M5527" i="8"/>
  <c r="K5528" i="8"/>
  <c r="L5528" i="8"/>
  <c r="M5528" i="8"/>
  <c r="K5529" i="8"/>
  <c r="L5529" i="8"/>
  <c r="M5529" i="8"/>
  <c r="K5530" i="8"/>
  <c r="L5530" i="8"/>
  <c r="M5530" i="8"/>
  <c r="K5531" i="8"/>
  <c r="L5531" i="8"/>
  <c r="M5531" i="8"/>
  <c r="K5532" i="8"/>
  <c r="L5532" i="8"/>
  <c r="M5532" i="8"/>
  <c r="K5533" i="8"/>
  <c r="L5533" i="8"/>
  <c r="M5533" i="8"/>
  <c r="K5534" i="8"/>
  <c r="L5534" i="8"/>
  <c r="M5534" i="8"/>
  <c r="K5535" i="8"/>
  <c r="L5535" i="8"/>
  <c r="M5535" i="8"/>
  <c r="K5536" i="8"/>
  <c r="L5536" i="8"/>
  <c r="M5536" i="8"/>
  <c r="K5537" i="8"/>
  <c r="L5537" i="8"/>
  <c r="M5537" i="8"/>
  <c r="K5538" i="8"/>
  <c r="L5538" i="8"/>
  <c r="M5538" i="8"/>
  <c r="K5539" i="8"/>
  <c r="L5539" i="8"/>
  <c r="M5539" i="8"/>
  <c r="K5540" i="8"/>
  <c r="L5540" i="8"/>
  <c r="M5540" i="8"/>
  <c r="K5541" i="8"/>
  <c r="L5541" i="8"/>
  <c r="M5541" i="8"/>
  <c r="K5542" i="8"/>
  <c r="L5542" i="8"/>
  <c r="M5542" i="8"/>
  <c r="K5543" i="8"/>
  <c r="L5543" i="8"/>
  <c r="M5543" i="8"/>
  <c r="K5544" i="8"/>
  <c r="L5544" i="8"/>
  <c r="M5544" i="8"/>
  <c r="K5545" i="8"/>
  <c r="L5545" i="8"/>
  <c r="M5545" i="8"/>
  <c r="K5546" i="8"/>
  <c r="L5546" i="8"/>
  <c r="M5546" i="8"/>
  <c r="K5547" i="8"/>
  <c r="L5547" i="8"/>
  <c r="M5547" i="8"/>
  <c r="K5548" i="8"/>
  <c r="L5548" i="8"/>
  <c r="M5548" i="8"/>
  <c r="K5549" i="8"/>
  <c r="L5549" i="8"/>
  <c r="M5549" i="8"/>
  <c r="K5550" i="8"/>
  <c r="L5550" i="8"/>
  <c r="M5550" i="8"/>
  <c r="K5551" i="8"/>
  <c r="L5551" i="8"/>
  <c r="M5551" i="8"/>
  <c r="K5552" i="8"/>
  <c r="L5552" i="8"/>
  <c r="M5552" i="8"/>
  <c r="K5553" i="8"/>
  <c r="L5553" i="8"/>
  <c r="M5553" i="8"/>
  <c r="K5554" i="8"/>
  <c r="L5554" i="8"/>
  <c r="M5554" i="8"/>
  <c r="K5555" i="8"/>
  <c r="L5555" i="8"/>
  <c r="M5555" i="8"/>
  <c r="K5556" i="8"/>
  <c r="L5556" i="8"/>
  <c r="M5556" i="8"/>
  <c r="K5557" i="8"/>
  <c r="L5557" i="8"/>
  <c r="M5557" i="8"/>
  <c r="K5558" i="8"/>
  <c r="L5558" i="8"/>
  <c r="M5558" i="8"/>
  <c r="K5559" i="8"/>
  <c r="L5559" i="8"/>
  <c r="M5559" i="8"/>
  <c r="K5560" i="8"/>
  <c r="L5560" i="8"/>
  <c r="M5560" i="8"/>
  <c r="K5561" i="8"/>
  <c r="L5561" i="8"/>
  <c r="M5561" i="8"/>
  <c r="K5562" i="8"/>
  <c r="L5562" i="8"/>
  <c r="M5562" i="8"/>
  <c r="K5563" i="8"/>
  <c r="L5563" i="8"/>
  <c r="M5563" i="8"/>
  <c r="K5564" i="8"/>
  <c r="L5564" i="8"/>
  <c r="M5564" i="8"/>
  <c r="K5565" i="8"/>
  <c r="L5565" i="8"/>
  <c r="M5565" i="8"/>
  <c r="K5566" i="8"/>
  <c r="L5566" i="8"/>
  <c r="M5566" i="8"/>
  <c r="K5567" i="8"/>
  <c r="L5567" i="8"/>
  <c r="M5567" i="8"/>
  <c r="K5568" i="8"/>
  <c r="L5568" i="8"/>
  <c r="M5568" i="8"/>
  <c r="K5569" i="8"/>
  <c r="L5569" i="8"/>
  <c r="M5569" i="8"/>
  <c r="K5570" i="8"/>
  <c r="L5570" i="8"/>
  <c r="M5570" i="8"/>
  <c r="K5571" i="8"/>
  <c r="L5571" i="8"/>
  <c r="M5571" i="8"/>
  <c r="K5572" i="8"/>
  <c r="L5572" i="8"/>
  <c r="M5572" i="8"/>
  <c r="K5573" i="8"/>
  <c r="L5573" i="8"/>
  <c r="M5573" i="8"/>
  <c r="K5574" i="8"/>
  <c r="L5574" i="8"/>
  <c r="M5574" i="8"/>
  <c r="K5575" i="8"/>
  <c r="L5575" i="8"/>
  <c r="M5575" i="8"/>
  <c r="K5576" i="8"/>
  <c r="L5576" i="8"/>
  <c r="M5576" i="8"/>
  <c r="K5577" i="8"/>
  <c r="L5577" i="8"/>
  <c r="M5577" i="8"/>
  <c r="K5578" i="8"/>
  <c r="L5578" i="8"/>
  <c r="M5578" i="8"/>
  <c r="K5579" i="8"/>
  <c r="L5579" i="8"/>
  <c r="M5579" i="8"/>
  <c r="K5580" i="8"/>
  <c r="L5580" i="8"/>
  <c r="M5580" i="8"/>
  <c r="K5581" i="8"/>
  <c r="L5581" i="8"/>
  <c r="M5581" i="8"/>
  <c r="K5582" i="8"/>
  <c r="L5582" i="8"/>
  <c r="M5582" i="8"/>
  <c r="K5583" i="8"/>
  <c r="L5583" i="8"/>
  <c r="M5583" i="8"/>
  <c r="K5584" i="8"/>
  <c r="L5584" i="8"/>
  <c r="M5584" i="8"/>
  <c r="K5585" i="8"/>
  <c r="L5585" i="8"/>
  <c r="M5585" i="8"/>
  <c r="K5586" i="8"/>
  <c r="L5586" i="8"/>
  <c r="M5586" i="8"/>
  <c r="K5587" i="8"/>
  <c r="L5587" i="8"/>
  <c r="M5587" i="8"/>
  <c r="K5588" i="8"/>
  <c r="L5588" i="8"/>
  <c r="M5588" i="8"/>
  <c r="K5589" i="8"/>
  <c r="L5589" i="8"/>
  <c r="M5589" i="8"/>
  <c r="K5590" i="8"/>
  <c r="L5590" i="8"/>
  <c r="M5590" i="8"/>
  <c r="K5591" i="8"/>
  <c r="L5591" i="8"/>
  <c r="M5591" i="8"/>
  <c r="K5592" i="8"/>
  <c r="L5592" i="8"/>
  <c r="M5592" i="8"/>
  <c r="K5593" i="8"/>
  <c r="L5593" i="8"/>
  <c r="M5593" i="8"/>
  <c r="K5594" i="8"/>
  <c r="L5594" i="8"/>
  <c r="M5594" i="8"/>
  <c r="K5595" i="8"/>
  <c r="L5595" i="8"/>
  <c r="M5595" i="8"/>
  <c r="K5596" i="8"/>
  <c r="L5596" i="8"/>
  <c r="M5596" i="8"/>
  <c r="K5597" i="8"/>
  <c r="L5597" i="8"/>
  <c r="M5597" i="8"/>
  <c r="K5598" i="8"/>
  <c r="L5598" i="8"/>
  <c r="M5598" i="8"/>
  <c r="K5599" i="8"/>
  <c r="L5599" i="8"/>
  <c r="M5599" i="8"/>
  <c r="K5600" i="8"/>
  <c r="L5600" i="8"/>
  <c r="M5600" i="8"/>
  <c r="K5601" i="8"/>
  <c r="L5601" i="8"/>
  <c r="M5601" i="8"/>
  <c r="K5602" i="8"/>
  <c r="L5602" i="8"/>
  <c r="M5602" i="8"/>
  <c r="K5603" i="8"/>
  <c r="L5603" i="8"/>
  <c r="M5603" i="8"/>
  <c r="K5604" i="8"/>
  <c r="L5604" i="8"/>
  <c r="M5604" i="8"/>
  <c r="K5605" i="8"/>
  <c r="L5605" i="8"/>
  <c r="M5605" i="8"/>
  <c r="K5606" i="8"/>
  <c r="L5606" i="8"/>
  <c r="M5606" i="8"/>
  <c r="K5607" i="8"/>
  <c r="L5607" i="8"/>
  <c r="M5607" i="8"/>
  <c r="K5608" i="8"/>
  <c r="L5608" i="8"/>
  <c r="M5608" i="8"/>
  <c r="K5609" i="8"/>
  <c r="L5609" i="8"/>
  <c r="M5609" i="8"/>
  <c r="K5610" i="8"/>
  <c r="L5610" i="8"/>
  <c r="M5610" i="8"/>
  <c r="K5611" i="8"/>
  <c r="L5611" i="8"/>
  <c r="M5611" i="8"/>
  <c r="K5612" i="8"/>
  <c r="L5612" i="8"/>
  <c r="M5612" i="8"/>
  <c r="K5613" i="8"/>
  <c r="L5613" i="8"/>
  <c r="M5613" i="8"/>
  <c r="K5614" i="8"/>
  <c r="L5614" i="8"/>
  <c r="M5614" i="8"/>
  <c r="K5615" i="8"/>
  <c r="L5615" i="8"/>
  <c r="M5615" i="8"/>
  <c r="K5616" i="8"/>
  <c r="L5616" i="8"/>
  <c r="M5616" i="8"/>
  <c r="K5617" i="8"/>
  <c r="L5617" i="8"/>
  <c r="M5617" i="8"/>
  <c r="K5618" i="8"/>
  <c r="L5618" i="8"/>
  <c r="M5618" i="8"/>
  <c r="K5619" i="8"/>
  <c r="L5619" i="8"/>
  <c r="M5619" i="8"/>
  <c r="K5620" i="8"/>
  <c r="L5620" i="8"/>
  <c r="M5620" i="8"/>
  <c r="K5621" i="8"/>
  <c r="L5621" i="8"/>
  <c r="M5621" i="8"/>
  <c r="K5622" i="8"/>
  <c r="L5622" i="8"/>
  <c r="M5622" i="8"/>
  <c r="K5623" i="8"/>
  <c r="L5623" i="8"/>
  <c r="M5623" i="8"/>
  <c r="K5624" i="8"/>
  <c r="L5624" i="8"/>
  <c r="M5624" i="8"/>
  <c r="K5625" i="8"/>
  <c r="L5625" i="8"/>
  <c r="M5625" i="8"/>
  <c r="K5626" i="8"/>
  <c r="L5626" i="8"/>
  <c r="M5626" i="8"/>
  <c r="K5627" i="8"/>
  <c r="L5627" i="8"/>
  <c r="M5627" i="8"/>
  <c r="K5628" i="8"/>
  <c r="L5628" i="8"/>
  <c r="M5628" i="8"/>
  <c r="K5629" i="8"/>
  <c r="L5629" i="8"/>
  <c r="M5629" i="8"/>
  <c r="K5630" i="8"/>
  <c r="L5630" i="8"/>
  <c r="M5630" i="8"/>
  <c r="K5631" i="8"/>
  <c r="L5631" i="8"/>
  <c r="M5631" i="8"/>
  <c r="K5632" i="8"/>
  <c r="L5632" i="8"/>
  <c r="M5632" i="8"/>
  <c r="K5633" i="8"/>
  <c r="L5633" i="8"/>
  <c r="M5633" i="8"/>
  <c r="K5634" i="8"/>
  <c r="L5634" i="8"/>
  <c r="M5634" i="8"/>
  <c r="K5635" i="8"/>
  <c r="L5635" i="8"/>
  <c r="M5635" i="8"/>
  <c r="K5636" i="8"/>
  <c r="L5636" i="8"/>
  <c r="M5636" i="8"/>
  <c r="K5637" i="8"/>
  <c r="L5637" i="8"/>
  <c r="M5637" i="8"/>
  <c r="K5638" i="8"/>
  <c r="L5638" i="8"/>
  <c r="M5638" i="8"/>
  <c r="K5639" i="8"/>
  <c r="L5639" i="8"/>
  <c r="M5639" i="8"/>
  <c r="K5640" i="8"/>
  <c r="L5640" i="8"/>
  <c r="M5640" i="8"/>
  <c r="K5641" i="8"/>
  <c r="L5641" i="8"/>
  <c r="M5641" i="8"/>
  <c r="K5642" i="8"/>
  <c r="L5642" i="8"/>
  <c r="M5642" i="8"/>
  <c r="K5643" i="8"/>
  <c r="L5643" i="8"/>
  <c r="M5643" i="8"/>
  <c r="K5644" i="8"/>
  <c r="L5644" i="8"/>
  <c r="M5644" i="8"/>
  <c r="K5645" i="8"/>
  <c r="L5645" i="8"/>
  <c r="M5645" i="8"/>
  <c r="K5646" i="8"/>
  <c r="L5646" i="8"/>
  <c r="M5646" i="8"/>
  <c r="K5647" i="8"/>
  <c r="L5647" i="8"/>
  <c r="M5647" i="8"/>
  <c r="K5648" i="8"/>
  <c r="L5648" i="8"/>
  <c r="M5648" i="8"/>
  <c r="K5649" i="8"/>
  <c r="L5649" i="8"/>
  <c r="M5649" i="8"/>
  <c r="K5650" i="8"/>
  <c r="L5650" i="8"/>
  <c r="M5650" i="8"/>
  <c r="K5651" i="8"/>
  <c r="L5651" i="8"/>
  <c r="M5651" i="8"/>
  <c r="K5652" i="8"/>
  <c r="L5652" i="8"/>
  <c r="M5652" i="8"/>
  <c r="K5653" i="8"/>
  <c r="L5653" i="8"/>
  <c r="M5653" i="8"/>
  <c r="K5654" i="8"/>
  <c r="L5654" i="8"/>
  <c r="M5654" i="8"/>
  <c r="K5655" i="8"/>
  <c r="L5655" i="8"/>
  <c r="M5655" i="8"/>
  <c r="K5656" i="8"/>
  <c r="L5656" i="8"/>
  <c r="M5656" i="8"/>
  <c r="K5657" i="8"/>
  <c r="L5657" i="8"/>
  <c r="M5657" i="8"/>
  <c r="K5658" i="8"/>
  <c r="L5658" i="8"/>
  <c r="M5658" i="8"/>
  <c r="K5659" i="8"/>
  <c r="L5659" i="8"/>
  <c r="M5659" i="8"/>
  <c r="K5660" i="8"/>
  <c r="L5660" i="8"/>
  <c r="M5660" i="8"/>
  <c r="K5661" i="8"/>
  <c r="L5661" i="8"/>
  <c r="M5661" i="8"/>
  <c r="K5662" i="8"/>
  <c r="L5662" i="8"/>
  <c r="M5662" i="8"/>
  <c r="K5663" i="8"/>
  <c r="L5663" i="8"/>
  <c r="M5663" i="8"/>
  <c r="K5664" i="8"/>
  <c r="L5664" i="8"/>
  <c r="M5664" i="8"/>
  <c r="K5665" i="8"/>
  <c r="L5665" i="8"/>
  <c r="M5665" i="8"/>
  <c r="K5666" i="8"/>
  <c r="L5666" i="8"/>
  <c r="M5666" i="8"/>
  <c r="K5667" i="8"/>
  <c r="L5667" i="8"/>
  <c r="M5667" i="8"/>
  <c r="K5668" i="8"/>
  <c r="L5668" i="8"/>
  <c r="M5668" i="8"/>
  <c r="K5669" i="8"/>
  <c r="L5669" i="8"/>
  <c r="M5669" i="8"/>
  <c r="K5670" i="8"/>
  <c r="L5670" i="8"/>
  <c r="M5670" i="8"/>
  <c r="K5671" i="8"/>
  <c r="L5671" i="8"/>
  <c r="M5671" i="8"/>
  <c r="K5672" i="8"/>
  <c r="L5672" i="8"/>
  <c r="M5672" i="8"/>
  <c r="K5673" i="8"/>
  <c r="L5673" i="8"/>
  <c r="M5673" i="8"/>
  <c r="K5674" i="8"/>
  <c r="L5674" i="8"/>
  <c r="M5674" i="8"/>
  <c r="K5675" i="8"/>
  <c r="L5675" i="8"/>
  <c r="M5675" i="8"/>
  <c r="K5676" i="8"/>
  <c r="L5676" i="8"/>
  <c r="M5676" i="8"/>
  <c r="K5677" i="8"/>
  <c r="L5677" i="8"/>
  <c r="M5677" i="8"/>
  <c r="K5678" i="8"/>
  <c r="L5678" i="8"/>
  <c r="M5678" i="8"/>
  <c r="K5679" i="8"/>
  <c r="L5679" i="8"/>
  <c r="M5679" i="8"/>
  <c r="K5680" i="8"/>
  <c r="L5680" i="8"/>
  <c r="M5680" i="8"/>
  <c r="K5681" i="8"/>
  <c r="L5681" i="8"/>
  <c r="M5681" i="8"/>
  <c r="K5682" i="8"/>
  <c r="L5682" i="8"/>
  <c r="M5682" i="8"/>
  <c r="K5683" i="8"/>
  <c r="L5683" i="8"/>
  <c r="M5683" i="8"/>
  <c r="K5684" i="8"/>
  <c r="L5684" i="8"/>
  <c r="M5684" i="8"/>
  <c r="K5685" i="8"/>
  <c r="L5685" i="8"/>
  <c r="M5685" i="8"/>
  <c r="K5686" i="8"/>
  <c r="L5686" i="8"/>
  <c r="M5686" i="8"/>
  <c r="K5687" i="8"/>
  <c r="L5687" i="8"/>
  <c r="M5687" i="8"/>
  <c r="K5688" i="8"/>
  <c r="L5688" i="8"/>
  <c r="M5688" i="8"/>
  <c r="K5689" i="8"/>
  <c r="L5689" i="8"/>
  <c r="M5689" i="8"/>
  <c r="K5690" i="8"/>
  <c r="L5690" i="8"/>
  <c r="M5690" i="8"/>
  <c r="K5691" i="8"/>
  <c r="L5691" i="8"/>
  <c r="M5691" i="8"/>
  <c r="K5692" i="8"/>
  <c r="L5692" i="8"/>
  <c r="M5692" i="8"/>
  <c r="K5693" i="8"/>
  <c r="L5693" i="8"/>
  <c r="M5693" i="8"/>
  <c r="K5694" i="8"/>
  <c r="L5694" i="8"/>
  <c r="M5694" i="8"/>
  <c r="K5695" i="8"/>
  <c r="L5695" i="8"/>
  <c r="M5695" i="8"/>
  <c r="K5696" i="8"/>
  <c r="L5696" i="8"/>
  <c r="M5696" i="8"/>
  <c r="K5697" i="8"/>
  <c r="L5697" i="8"/>
  <c r="M5697" i="8"/>
  <c r="K5698" i="8"/>
  <c r="L5698" i="8"/>
  <c r="M5698" i="8"/>
  <c r="K5699" i="8"/>
  <c r="L5699" i="8"/>
  <c r="M5699" i="8"/>
  <c r="K5700" i="8"/>
  <c r="L5700" i="8"/>
  <c r="M5700" i="8"/>
  <c r="K5701" i="8"/>
  <c r="L5701" i="8"/>
  <c r="M5701" i="8"/>
  <c r="K5702" i="8"/>
  <c r="L5702" i="8"/>
  <c r="M5702" i="8"/>
  <c r="K5703" i="8"/>
  <c r="L5703" i="8"/>
  <c r="M5703" i="8"/>
  <c r="K5704" i="8"/>
  <c r="L5704" i="8"/>
  <c r="M5704" i="8"/>
  <c r="K5705" i="8"/>
  <c r="L5705" i="8"/>
  <c r="M5705" i="8"/>
  <c r="K5706" i="8"/>
  <c r="L5706" i="8"/>
  <c r="M5706" i="8"/>
  <c r="K5707" i="8"/>
  <c r="L5707" i="8"/>
  <c r="M5707" i="8"/>
  <c r="K5708" i="8"/>
  <c r="L5708" i="8"/>
  <c r="M5708" i="8"/>
  <c r="K5709" i="8"/>
  <c r="L5709" i="8"/>
  <c r="M5709" i="8"/>
  <c r="K5710" i="8"/>
  <c r="L5710" i="8"/>
  <c r="M5710" i="8"/>
  <c r="K5711" i="8"/>
  <c r="L5711" i="8"/>
  <c r="M5711" i="8"/>
  <c r="K5712" i="8"/>
  <c r="L5712" i="8"/>
  <c r="M5712" i="8"/>
  <c r="K5713" i="8"/>
  <c r="L5713" i="8"/>
  <c r="M5713" i="8"/>
  <c r="K5714" i="8"/>
  <c r="L5714" i="8"/>
  <c r="M5714" i="8"/>
  <c r="K5715" i="8"/>
  <c r="L5715" i="8"/>
  <c r="M5715" i="8"/>
  <c r="K5716" i="8"/>
  <c r="L5716" i="8"/>
  <c r="M5716" i="8"/>
  <c r="K5717" i="8"/>
  <c r="L5717" i="8"/>
  <c r="M5717" i="8"/>
  <c r="K5718" i="8"/>
  <c r="L5718" i="8"/>
  <c r="M5718" i="8"/>
  <c r="K5719" i="8"/>
  <c r="L5719" i="8"/>
  <c r="M5719" i="8"/>
  <c r="K5720" i="8"/>
  <c r="L5720" i="8"/>
  <c r="M5720" i="8"/>
  <c r="K5721" i="8"/>
  <c r="L5721" i="8"/>
  <c r="M5721" i="8"/>
  <c r="K5722" i="8"/>
  <c r="L5722" i="8"/>
  <c r="M5722" i="8"/>
  <c r="K5723" i="8"/>
  <c r="L5723" i="8"/>
  <c r="M5723" i="8"/>
  <c r="K5724" i="8"/>
  <c r="L5724" i="8"/>
  <c r="M5724" i="8"/>
  <c r="K5725" i="8"/>
  <c r="L5725" i="8"/>
  <c r="M5725" i="8"/>
  <c r="K5726" i="8"/>
  <c r="L5726" i="8"/>
  <c r="M5726" i="8"/>
  <c r="K5727" i="8"/>
  <c r="L5727" i="8"/>
  <c r="M5727" i="8"/>
  <c r="K5728" i="8"/>
  <c r="L5728" i="8"/>
  <c r="M5728" i="8"/>
  <c r="K5729" i="8"/>
  <c r="L5729" i="8"/>
  <c r="M5729" i="8"/>
  <c r="K5730" i="8"/>
  <c r="L5730" i="8"/>
  <c r="M5730" i="8"/>
  <c r="K5731" i="8"/>
  <c r="L5731" i="8"/>
  <c r="M5731" i="8"/>
  <c r="K5732" i="8"/>
  <c r="L5732" i="8"/>
  <c r="M5732" i="8"/>
  <c r="K5733" i="8"/>
  <c r="L5733" i="8"/>
  <c r="M5733" i="8"/>
  <c r="K5734" i="8"/>
  <c r="L5734" i="8"/>
  <c r="M5734" i="8"/>
  <c r="K5735" i="8"/>
  <c r="L5735" i="8"/>
  <c r="M5735" i="8"/>
  <c r="K5736" i="8"/>
  <c r="L5736" i="8"/>
  <c r="M5736" i="8"/>
  <c r="K5737" i="8"/>
  <c r="L5737" i="8"/>
  <c r="M5737" i="8"/>
  <c r="K5738" i="8"/>
  <c r="L5738" i="8"/>
  <c r="M5738" i="8"/>
  <c r="K5739" i="8"/>
  <c r="L5739" i="8"/>
  <c r="M5739" i="8"/>
  <c r="K5740" i="8"/>
  <c r="L5740" i="8"/>
  <c r="M5740" i="8"/>
  <c r="K5741" i="8"/>
  <c r="L5741" i="8"/>
  <c r="M5741" i="8"/>
  <c r="K5742" i="8"/>
  <c r="L5742" i="8"/>
  <c r="M5742" i="8"/>
  <c r="K5743" i="8"/>
  <c r="L5743" i="8"/>
  <c r="M5743" i="8"/>
  <c r="K5744" i="8"/>
  <c r="L5744" i="8"/>
  <c r="M5744" i="8"/>
  <c r="K5745" i="8"/>
  <c r="L5745" i="8"/>
  <c r="M5745" i="8"/>
  <c r="K5746" i="8"/>
  <c r="L5746" i="8"/>
  <c r="M5746" i="8"/>
  <c r="K5747" i="8"/>
  <c r="L5747" i="8"/>
  <c r="M5747" i="8"/>
  <c r="K5748" i="8"/>
  <c r="L5748" i="8"/>
  <c r="M5748" i="8"/>
  <c r="K5749" i="8"/>
  <c r="L5749" i="8"/>
  <c r="M5749" i="8"/>
  <c r="K5750" i="8"/>
  <c r="L5750" i="8"/>
  <c r="M5750" i="8"/>
  <c r="K5751" i="8"/>
  <c r="L5751" i="8"/>
  <c r="M5751" i="8"/>
  <c r="K5752" i="8"/>
  <c r="L5752" i="8"/>
  <c r="M5752" i="8"/>
  <c r="K5753" i="8"/>
  <c r="L5753" i="8"/>
  <c r="M5753" i="8"/>
  <c r="K5754" i="8"/>
  <c r="L5754" i="8"/>
  <c r="M5754" i="8"/>
  <c r="K5755" i="8"/>
  <c r="L5755" i="8"/>
  <c r="M5755" i="8"/>
  <c r="K5756" i="8"/>
  <c r="L5756" i="8"/>
  <c r="M5756" i="8"/>
  <c r="K5757" i="8"/>
  <c r="L5757" i="8"/>
  <c r="M5757" i="8"/>
  <c r="K5758" i="8"/>
  <c r="L5758" i="8"/>
  <c r="M5758" i="8"/>
  <c r="K5759" i="8"/>
  <c r="L5759" i="8"/>
  <c r="M5759" i="8"/>
  <c r="K5760" i="8"/>
  <c r="L5760" i="8"/>
  <c r="M5760" i="8"/>
  <c r="K5761" i="8"/>
  <c r="L5761" i="8"/>
  <c r="M5761" i="8"/>
  <c r="K5762" i="8"/>
  <c r="L5762" i="8"/>
  <c r="M5762" i="8"/>
  <c r="K5763" i="8"/>
  <c r="L5763" i="8"/>
  <c r="M5763" i="8"/>
  <c r="K5764" i="8"/>
  <c r="L5764" i="8"/>
  <c r="M5764" i="8"/>
  <c r="K5765" i="8"/>
  <c r="L5765" i="8"/>
  <c r="M5765" i="8"/>
  <c r="K5766" i="8"/>
  <c r="L5766" i="8"/>
  <c r="M5766" i="8"/>
  <c r="K5767" i="8"/>
  <c r="L5767" i="8"/>
  <c r="M5767" i="8"/>
  <c r="K5768" i="8"/>
  <c r="L5768" i="8"/>
  <c r="M5768" i="8"/>
  <c r="K5769" i="8"/>
  <c r="L5769" i="8"/>
  <c r="M5769" i="8"/>
  <c r="K5770" i="8"/>
  <c r="L5770" i="8"/>
  <c r="M5770" i="8"/>
  <c r="K5771" i="8"/>
  <c r="L5771" i="8"/>
  <c r="M5771" i="8"/>
  <c r="K5772" i="8"/>
  <c r="L5772" i="8"/>
  <c r="M5772" i="8"/>
  <c r="K5773" i="8"/>
  <c r="L5773" i="8"/>
  <c r="M5773" i="8"/>
  <c r="K5774" i="8"/>
  <c r="L5774" i="8"/>
  <c r="M5774" i="8"/>
  <c r="K5775" i="8"/>
  <c r="L5775" i="8"/>
  <c r="M5775" i="8"/>
  <c r="K5776" i="8"/>
  <c r="L5776" i="8"/>
  <c r="M5776" i="8"/>
  <c r="K5777" i="8"/>
  <c r="L5777" i="8"/>
  <c r="M5777" i="8"/>
  <c r="K5778" i="8"/>
  <c r="L5778" i="8"/>
  <c r="M5778" i="8"/>
  <c r="K5779" i="8"/>
  <c r="L5779" i="8"/>
  <c r="M5779" i="8"/>
  <c r="K5780" i="8"/>
  <c r="L5780" i="8"/>
  <c r="M5780" i="8"/>
  <c r="K5781" i="8"/>
  <c r="L5781" i="8"/>
  <c r="M5781" i="8"/>
  <c r="K5782" i="8"/>
  <c r="L5782" i="8"/>
  <c r="M5782" i="8"/>
  <c r="K5783" i="8"/>
  <c r="L5783" i="8"/>
  <c r="M5783" i="8"/>
  <c r="K5784" i="8"/>
  <c r="L5784" i="8"/>
  <c r="M5784" i="8"/>
  <c r="K5785" i="8"/>
  <c r="L5785" i="8"/>
  <c r="M5785" i="8"/>
  <c r="K5786" i="8"/>
  <c r="L5786" i="8"/>
  <c r="M5786" i="8"/>
  <c r="K5787" i="8"/>
  <c r="L5787" i="8"/>
  <c r="M5787" i="8"/>
  <c r="K5788" i="8"/>
  <c r="L5788" i="8"/>
  <c r="M5788" i="8"/>
  <c r="K5789" i="8"/>
  <c r="L5789" i="8"/>
  <c r="M5789" i="8"/>
  <c r="K5790" i="8"/>
  <c r="L5790" i="8"/>
  <c r="M5790" i="8"/>
  <c r="K5791" i="8"/>
  <c r="L5791" i="8"/>
  <c r="M5791" i="8"/>
  <c r="K5792" i="8"/>
  <c r="L5792" i="8"/>
  <c r="M5792" i="8"/>
  <c r="K5793" i="8"/>
  <c r="L5793" i="8"/>
  <c r="M5793" i="8"/>
  <c r="K5794" i="8"/>
  <c r="L5794" i="8"/>
  <c r="M5794" i="8"/>
  <c r="K5795" i="8"/>
  <c r="L5795" i="8"/>
  <c r="M5795" i="8"/>
  <c r="K5796" i="8"/>
  <c r="L5796" i="8"/>
  <c r="M5796" i="8"/>
  <c r="K5797" i="8"/>
  <c r="L5797" i="8"/>
  <c r="M5797" i="8"/>
  <c r="K5798" i="8"/>
  <c r="L5798" i="8"/>
  <c r="M5798" i="8"/>
  <c r="K5799" i="8"/>
  <c r="L5799" i="8"/>
  <c r="M5799" i="8"/>
  <c r="K5800" i="8"/>
  <c r="L5800" i="8"/>
  <c r="M5800" i="8"/>
  <c r="K5801" i="8"/>
  <c r="L5801" i="8"/>
  <c r="M5801" i="8"/>
  <c r="K5802" i="8"/>
  <c r="L5802" i="8"/>
  <c r="M5802" i="8"/>
  <c r="K5803" i="8"/>
  <c r="L5803" i="8"/>
  <c r="M5803" i="8"/>
  <c r="K5804" i="8"/>
  <c r="L5804" i="8"/>
  <c r="M5804" i="8"/>
  <c r="K5805" i="8"/>
  <c r="L5805" i="8"/>
  <c r="M5805" i="8"/>
  <c r="K5806" i="8"/>
  <c r="L5806" i="8"/>
  <c r="M5806" i="8"/>
  <c r="K5807" i="8"/>
  <c r="L5807" i="8"/>
  <c r="M5807" i="8"/>
  <c r="K5808" i="8"/>
  <c r="L5808" i="8"/>
  <c r="M5808" i="8"/>
  <c r="K5809" i="8"/>
  <c r="L5809" i="8"/>
  <c r="M5809" i="8"/>
  <c r="K5810" i="8"/>
  <c r="L5810" i="8"/>
  <c r="M5810" i="8"/>
  <c r="K5811" i="8"/>
  <c r="L5811" i="8"/>
  <c r="M5811" i="8"/>
  <c r="K5812" i="8"/>
  <c r="L5812" i="8"/>
  <c r="M5812" i="8"/>
  <c r="K5813" i="8"/>
  <c r="L5813" i="8"/>
  <c r="M5813" i="8"/>
  <c r="K5814" i="8"/>
  <c r="L5814" i="8"/>
  <c r="M5814" i="8"/>
  <c r="K5815" i="8"/>
  <c r="L5815" i="8"/>
  <c r="M5815" i="8"/>
  <c r="K5816" i="8"/>
  <c r="L5816" i="8"/>
  <c r="M5816" i="8"/>
  <c r="K5817" i="8"/>
  <c r="L5817" i="8"/>
  <c r="M5817" i="8"/>
  <c r="K5818" i="8"/>
  <c r="L5818" i="8"/>
  <c r="M5818" i="8"/>
  <c r="K5819" i="8"/>
  <c r="L5819" i="8"/>
  <c r="M5819" i="8"/>
  <c r="K5820" i="8"/>
  <c r="L5820" i="8"/>
  <c r="M5820" i="8"/>
  <c r="K5821" i="8"/>
  <c r="L5821" i="8"/>
  <c r="M5821" i="8"/>
  <c r="K5822" i="8"/>
  <c r="L5822" i="8"/>
  <c r="M5822" i="8"/>
  <c r="K5823" i="8"/>
  <c r="L5823" i="8"/>
  <c r="M5823" i="8"/>
  <c r="K5824" i="8"/>
  <c r="L5824" i="8"/>
  <c r="M5824" i="8"/>
  <c r="K5825" i="8"/>
  <c r="L5825" i="8"/>
  <c r="M5825" i="8"/>
  <c r="K5826" i="8"/>
  <c r="L5826" i="8"/>
  <c r="M5826" i="8"/>
  <c r="K5827" i="8"/>
  <c r="L5827" i="8"/>
  <c r="M5827" i="8"/>
  <c r="K5828" i="8"/>
  <c r="L5828" i="8"/>
  <c r="M5828" i="8"/>
  <c r="K5829" i="8"/>
  <c r="L5829" i="8"/>
  <c r="M5829" i="8"/>
  <c r="K5830" i="8"/>
  <c r="L5830" i="8"/>
  <c r="M5830" i="8"/>
  <c r="K5831" i="8"/>
  <c r="L5831" i="8"/>
  <c r="M5831" i="8"/>
  <c r="K5832" i="8"/>
  <c r="L5832" i="8"/>
  <c r="M5832" i="8"/>
  <c r="K5833" i="8"/>
  <c r="L5833" i="8"/>
  <c r="M5833" i="8"/>
  <c r="K5834" i="8"/>
  <c r="L5834" i="8"/>
  <c r="M5834" i="8"/>
  <c r="K5835" i="8"/>
  <c r="L5835" i="8"/>
  <c r="M5835" i="8"/>
  <c r="K5836" i="8"/>
  <c r="L5836" i="8"/>
  <c r="M5836" i="8"/>
  <c r="K5837" i="8"/>
  <c r="L5837" i="8"/>
  <c r="M5837" i="8"/>
  <c r="K5838" i="8"/>
  <c r="L5838" i="8"/>
  <c r="M5838" i="8"/>
  <c r="K5839" i="8"/>
  <c r="L5839" i="8"/>
  <c r="M5839" i="8"/>
  <c r="K5840" i="8"/>
  <c r="L5840" i="8"/>
  <c r="M5840" i="8"/>
  <c r="K5841" i="8"/>
  <c r="L5841" i="8"/>
  <c r="M5841" i="8"/>
  <c r="K5842" i="8"/>
  <c r="L5842" i="8"/>
  <c r="M5842" i="8"/>
  <c r="K5843" i="8"/>
  <c r="L5843" i="8"/>
  <c r="M5843" i="8"/>
  <c r="K5844" i="8"/>
  <c r="L5844" i="8"/>
  <c r="M5844" i="8"/>
  <c r="K5845" i="8"/>
  <c r="L5845" i="8"/>
  <c r="M5845" i="8"/>
  <c r="K5846" i="8"/>
  <c r="L5846" i="8"/>
  <c r="M5846" i="8"/>
  <c r="K5847" i="8"/>
  <c r="L5847" i="8"/>
  <c r="M5847" i="8"/>
  <c r="K5848" i="8"/>
  <c r="L5848" i="8"/>
  <c r="M5848" i="8"/>
  <c r="K5849" i="8"/>
  <c r="L5849" i="8"/>
  <c r="M5849" i="8"/>
  <c r="K5850" i="8"/>
  <c r="L5850" i="8"/>
  <c r="M5850" i="8"/>
  <c r="K5851" i="8"/>
  <c r="L5851" i="8"/>
  <c r="M5851" i="8"/>
  <c r="K5852" i="8"/>
  <c r="L5852" i="8"/>
  <c r="M5852" i="8"/>
  <c r="K5853" i="8"/>
  <c r="L5853" i="8"/>
  <c r="M5853" i="8"/>
  <c r="K5854" i="8"/>
  <c r="L5854" i="8"/>
  <c r="M5854" i="8"/>
  <c r="K5855" i="8"/>
  <c r="L5855" i="8"/>
  <c r="M5855" i="8"/>
  <c r="K5856" i="8"/>
  <c r="L5856" i="8"/>
  <c r="M5856" i="8"/>
  <c r="K5857" i="8"/>
  <c r="L5857" i="8"/>
  <c r="M5857" i="8"/>
  <c r="K5858" i="8"/>
  <c r="L5858" i="8"/>
  <c r="M5858" i="8"/>
  <c r="K5859" i="8"/>
  <c r="L5859" i="8"/>
  <c r="M5859" i="8"/>
  <c r="K5860" i="8"/>
  <c r="L5860" i="8"/>
  <c r="M5860" i="8"/>
  <c r="K5861" i="8"/>
  <c r="L5861" i="8"/>
  <c r="M5861" i="8"/>
  <c r="K5862" i="8"/>
  <c r="L5862" i="8"/>
  <c r="M5862" i="8"/>
  <c r="K5863" i="8"/>
  <c r="L5863" i="8"/>
  <c r="M5863" i="8"/>
  <c r="K5864" i="8"/>
  <c r="L5864" i="8"/>
  <c r="M5864" i="8"/>
  <c r="K5865" i="8"/>
  <c r="L5865" i="8"/>
  <c r="M5865" i="8"/>
  <c r="K5866" i="8"/>
  <c r="L5866" i="8"/>
  <c r="M5866" i="8"/>
  <c r="K5867" i="8"/>
  <c r="L5867" i="8"/>
  <c r="M5867" i="8"/>
  <c r="K5868" i="8"/>
  <c r="L5868" i="8"/>
  <c r="M5868" i="8"/>
  <c r="K5869" i="8"/>
  <c r="L5869" i="8"/>
  <c r="M5869" i="8"/>
  <c r="K5870" i="8"/>
  <c r="L5870" i="8"/>
  <c r="M5870" i="8"/>
  <c r="K5871" i="8"/>
  <c r="L5871" i="8"/>
  <c r="M5871" i="8"/>
  <c r="K5872" i="8"/>
  <c r="L5872" i="8"/>
  <c r="M5872" i="8"/>
  <c r="K5873" i="8"/>
  <c r="L5873" i="8"/>
  <c r="M5873" i="8"/>
  <c r="K5874" i="8"/>
  <c r="L5874" i="8"/>
  <c r="M5874" i="8"/>
  <c r="K5875" i="8"/>
  <c r="L5875" i="8"/>
  <c r="M5875" i="8"/>
  <c r="K5876" i="8"/>
  <c r="L5876" i="8"/>
  <c r="M5876" i="8"/>
  <c r="K5877" i="8"/>
  <c r="L5877" i="8"/>
  <c r="M5877" i="8"/>
  <c r="K5878" i="8"/>
  <c r="L5878" i="8"/>
  <c r="M5878" i="8"/>
  <c r="K5879" i="8"/>
  <c r="L5879" i="8"/>
  <c r="M5879" i="8"/>
  <c r="K5880" i="8"/>
  <c r="L5880" i="8"/>
  <c r="M5880" i="8"/>
  <c r="K5881" i="8"/>
  <c r="L5881" i="8"/>
  <c r="M5881" i="8"/>
  <c r="K5882" i="8"/>
  <c r="L5882" i="8"/>
  <c r="M5882" i="8"/>
  <c r="K5883" i="8"/>
  <c r="L5883" i="8"/>
  <c r="M5883" i="8"/>
  <c r="K5884" i="8"/>
  <c r="L5884" i="8"/>
  <c r="M5884" i="8"/>
  <c r="K5885" i="8"/>
  <c r="L5885" i="8"/>
  <c r="M5885" i="8"/>
  <c r="K5886" i="8"/>
  <c r="L5886" i="8"/>
  <c r="M5886" i="8"/>
  <c r="K5887" i="8"/>
  <c r="L5887" i="8"/>
  <c r="M5887" i="8"/>
  <c r="K5888" i="8"/>
  <c r="L5888" i="8"/>
  <c r="M5888" i="8"/>
  <c r="K5889" i="8"/>
  <c r="L5889" i="8"/>
  <c r="M5889" i="8"/>
  <c r="K5890" i="8"/>
  <c r="L5890" i="8"/>
  <c r="M5890" i="8"/>
  <c r="K5891" i="8"/>
  <c r="L5891" i="8"/>
  <c r="M5891" i="8"/>
  <c r="K5892" i="8"/>
  <c r="L5892" i="8"/>
  <c r="M5892" i="8"/>
  <c r="K5893" i="8"/>
  <c r="L5893" i="8"/>
  <c r="M5893" i="8"/>
  <c r="K5894" i="8"/>
  <c r="L5894" i="8"/>
  <c r="M5894" i="8"/>
  <c r="K5895" i="8"/>
  <c r="L5895" i="8"/>
  <c r="M5895" i="8"/>
  <c r="K5896" i="8"/>
  <c r="L5896" i="8"/>
  <c r="M5896" i="8"/>
  <c r="K5897" i="8"/>
  <c r="L5897" i="8"/>
  <c r="M5897" i="8"/>
  <c r="K5898" i="8"/>
  <c r="L5898" i="8"/>
  <c r="M5898" i="8"/>
  <c r="K5899" i="8"/>
  <c r="L5899" i="8"/>
  <c r="M5899" i="8"/>
  <c r="K5900" i="8"/>
  <c r="L5900" i="8"/>
  <c r="M5900" i="8"/>
  <c r="K5901" i="8"/>
  <c r="L5901" i="8"/>
  <c r="M5901" i="8"/>
  <c r="K5902" i="8"/>
  <c r="L5902" i="8"/>
  <c r="M5902" i="8"/>
  <c r="K5903" i="8"/>
  <c r="L5903" i="8"/>
  <c r="M5903" i="8"/>
  <c r="K5904" i="8"/>
  <c r="L5904" i="8"/>
  <c r="M5904" i="8"/>
  <c r="K5905" i="8"/>
  <c r="L5905" i="8"/>
  <c r="M5905" i="8"/>
  <c r="K5906" i="8"/>
  <c r="L5906" i="8"/>
  <c r="M5906" i="8"/>
  <c r="K5907" i="8"/>
  <c r="L5907" i="8"/>
  <c r="M5907" i="8"/>
  <c r="K5908" i="8"/>
  <c r="L5908" i="8"/>
  <c r="M5908" i="8"/>
  <c r="K5909" i="8"/>
  <c r="L5909" i="8"/>
  <c r="M5909" i="8"/>
  <c r="K5910" i="8"/>
  <c r="L5910" i="8"/>
  <c r="M5910" i="8"/>
  <c r="K5911" i="8"/>
  <c r="L5911" i="8"/>
  <c r="M5911" i="8"/>
  <c r="K5912" i="8"/>
  <c r="L5912" i="8"/>
  <c r="M5912" i="8"/>
  <c r="K5913" i="8"/>
  <c r="L5913" i="8"/>
  <c r="M5913" i="8"/>
  <c r="K5914" i="8"/>
  <c r="L5914" i="8"/>
  <c r="M5914" i="8"/>
  <c r="K5915" i="8"/>
  <c r="L5915" i="8"/>
  <c r="M5915" i="8"/>
  <c r="K5916" i="8"/>
  <c r="L5916" i="8"/>
  <c r="M5916" i="8"/>
  <c r="K5917" i="8"/>
  <c r="L5917" i="8"/>
  <c r="M5917" i="8"/>
  <c r="K5918" i="8"/>
  <c r="L5918" i="8"/>
  <c r="M5918" i="8"/>
  <c r="K5919" i="8"/>
  <c r="L5919" i="8"/>
  <c r="M5919" i="8"/>
  <c r="K5920" i="8"/>
  <c r="L5920" i="8"/>
  <c r="M5920" i="8"/>
  <c r="K5921" i="8"/>
  <c r="L5921" i="8"/>
  <c r="M5921" i="8"/>
  <c r="K5922" i="8"/>
  <c r="L5922" i="8"/>
  <c r="M5922" i="8"/>
  <c r="K5923" i="8"/>
  <c r="L5923" i="8"/>
  <c r="M5923" i="8"/>
  <c r="K5924" i="8"/>
  <c r="L5924" i="8"/>
  <c r="M5924" i="8"/>
  <c r="K5925" i="8"/>
  <c r="L5925" i="8"/>
  <c r="M5925" i="8"/>
  <c r="K5926" i="8"/>
  <c r="L5926" i="8"/>
  <c r="M5926" i="8"/>
  <c r="K5927" i="8"/>
  <c r="L5927" i="8"/>
  <c r="M5927" i="8"/>
  <c r="K5928" i="8"/>
  <c r="L5928" i="8"/>
  <c r="M5928" i="8"/>
  <c r="K5929" i="8"/>
  <c r="L5929" i="8"/>
  <c r="M5929" i="8"/>
  <c r="K5930" i="8"/>
  <c r="L5930" i="8"/>
  <c r="M5930" i="8"/>
  <c r="K5931" i="8"/>
  <c r="L5931" i="8"/>
  <c r="M5931" i="8"/>
  <c r="K5932" i="8"/>
  <c r="L5932" i="8"/>
  <c r="M5932" i="8"/>
  <c r="K5933" i="8"/>
  <c r="L5933" i="8"/>
  <c r="M5933" i="8"/>
  <c r="K5934" i="8"/>
  <c r="L5934" i="8"/>
  <c r="M5934" i="8"/>
  <c r="K5935" i="8"/>
  <c r="L5935" i="8"/>
  <c r="M5935" i="8"/>
  <c r="K5936" i="8"/>
  <c r="L5936" i="8"/>
  <c r="M5936" i="8"/>
  <c r="K5937" i="8"/>
  <c r="L5937" i="8"/>
  <c r="M5937" i="8"/>
  <c r="K5938" i="8"/>
  <c r="L5938" i="8"/>
  <c r="M5938" i="8"/>
  <c r="K5939" i="8"/>
  <c r="L5939" i="8"/>
  <c r="M5939" i="8"/>
  <c r="K5940" i="8"/>
  <c r="L5940" i="8"/>
  <c r="M5940" i="8"/>
  <c r="K5941" i="8"/>
  <c r="L5941" i="8"/>
  <c r="M5941" i="8"/>
  <c r="K5942" i="8"/>
  <c r="L5942" i="8"/>
  <c r="M5942" i="8"/>
  <c r="K5943" i="8"/>
  <c r="L5943" i="8"/>
  <c r="M5943" i="8"/>
  <c r="K5944" i="8"/>
  <c r="L5944" i="8"/>
  <c r="M5944" i="8"/>
  <c r="K5945" i="8"/>
  <c r="L5945" i="8"/>
  <c r="M5945" i="8"/>
  <c r="K5946" i="8"/>
  <c r="L5946" i="8"/>
  <c r="M5946" i="8"/>
  <c r="K5947" i="8"/>
  <c r="L5947" i="8"/>
  <c r="M5947" i="8"/>
  <c r="K5948" i="8"/>
  <c r="L5948" i="8"/>
  <c r="M5948" i="8"/>
  <c r="K5949" i="8"/>
  <c r="L5949" i="8"/>
  <c r="M5949" i="8"/>
  <c r="K5950" i="8"/>
  <c r="L5950" i="8"/>
  <c r="M5950" i="8"/>
  <c r="K5951" i="8"/>
  <c r="L5951" i="8"/>
  <c r="M5951" i="8"/>
  <c r="K5952" i="8"/>
  <c r="L5952" i="8"/>
  <c r="M5952" i="8"/>
  <c r="K5953" i="8"/>
  <c r="L5953" i="8"/>
  <c r="M5953" i="8"/>
  <c r="K5954" i="8"/>
  <c r="L5954" i="8"/>
  <c r="M5954" i="8"/>
  <c r="K5955" i="8"/>
  <c r="L5955" i="8"/>
  <c r="M5955" i="8"/>
  <c r="K5956" i="8"/>
  <c r="L5956" i="8"/>
  <c r="M5956" i="8"/>
  <c r="K5957" i="8"/>
  <c r="L5957" i="8"/>
  <c r="M5957" i="8"/>
  <c r="K5958" i="8"/>
  <c r="L5958" i="8"/>
  <c r="M5958" i="8"/>
  <c r="K5959" i="8"/>
  <c r="L5959" i="8"/>
  <c r="M5959" i="8"/>
  <c r="K5960" i="8"/>
  <c r="L5960" i="8"/>
  <c r="M5960" i="8"/>
  <c r="K5961" i="8"/>
  <c r="L5961" i="8"/>
  <c r="M5961" i="8"/>
  <c r="K5962" i="8"/>
  <c r="L5962" i="8"/>
  <c r="M5962" i="8"/>
  <c r="K5963" i="8"/>
  <c r="L5963" i="8"/>
  <c r="M5963" i="8"/>
  <c r="K5964" i="8"/>
  <c r="L5964" i="8"/>
  <c r="M5964" i="8"/>
  <c r="K5965" i="8"/>
  <c r="L5965" i="8"/>
  <c r="M5965" i="8"/>
  <c r="K5966" i="8"/>
  <c r="L5966" i="8"/>
  <c r="M5966" i="8"/>
  <c r="K5967" i="8"/>
  <c r="L5967" i="8"/>
  <c r="M5967" i="8"/>
  <c r="K5968" i="8"/>
  <c r="L5968" i="8"/>
  <c r="M5968" i="8"/>
  <c r="K5969" i="8"/>
  <c r="L5969" i="8"/>
  <c r="M5969" i="8"/>
  <c r="K5970" i="8"/>
  <c r="L5970" i="8"/>
  <c r="M5970" i="8"/>
  <c r="K5971" i="8"/>
  <c r="L5971" i="8"/>
  <c r="M5971" i="8"/>
  <c r="K5972" i="8"/>
  <c r="L5972" i="8"/>
  <c r="M5972" i="8"/>
  <c r="K5973" i="8"/>
  <c r="L5973" i="8"/>
  <c r="M5973" i="8"/>
  <c r="K5974" i="8"/>
  <c r="L5974" i="8"/>
  <c r="M5974" i="8"/>
  <c r="K5975" i="8"/>
  <c r="L5975" i="8"/>
  <c r="M5975" i="8"/>
  <c r="K5976" i="8"/>
  <c r="L5976" i="8"/>
  <c r="M5976" i="8"/>
  <c r="K5977" i="8"/>
  <c r="L5977" i="8"/>
  <c r="M5977" i="8"/>
  <c r="K5978" i="8"/>
  <c r="L5978" i="8"/>
  <c r="M5978" i="8"/>
  <c r="K5979" i="8"/>
  <c r="L5979" i="8"/>
  <c r="M5979" i="8"/>
  <c r="K5980" i="8"/>
  <c r="L5980" i="8"/>
  <c r="M5980" i="8"/>
  <c r="K5981" i="8"/>
  <c r="L5981" i="8"/>
  <c r="M5981" i="8"/>
  <c r="K5982" i="8"/>
  <c r="L5982" i="8"/>
  <c r="M5982" i="8"/>
  <c r="K5983" i="8"/>
  <c r="L5983" i="8"/>
  <c r="M5983" i="8"/>
  <c r="K5984" i="8"/>
  <c r="L5984" i="8"/>
  <c r="M5984" i="8"/>
  <c r="K5985" i="8"/>
  <c r="L5985" i="8"/>
  <c r="M5985" i="8"/>
  <c r="K5986" i="8"/>
  <c r="L5986" i="8"/>
  <c r="M5986" i="8"/>
  <c r="K5987" i="8"/>
  <c r="L5987" i="8"/>
  <c r="M5987" i="8"/>
  <c r="K5988" i="8"/>
  <c r="L5988" i="8"/>
  <c r="M5988" i="8"/>
  <c r="K5989" i="8"/>
  <c r="L5989" i="8"/>
  <c r="M5989" i="8"/>
  <c r="K5990" i="8"/>
  <c r="L5990" i="8"/>
  <c r="M5990" i="8"/>
  <c r="K5991" i="8"/>
  <c r="L5991" i="8"/>
  <c r="M5991" i="8"/>
  <c r="K5992" i="8"/>
  <c r="L5992" i="8"/>
  <c r="M5992" i="8"/>
  <c r="K5993" i="8"/>
  <c r="L5993" i="8"/>
  <c r="M5993" i="8"/>
  <c r="K5994" i="8"/>
  <c r="L5994" i="8"/>
  <c r="M5994" i="8"/>
  <c r="K5995" i="8"/>
  <c r="L5995" i="8"/>
  <c r="M5995" i="8"/>
  <c r="K5996" i="8"/>
  <c r="L5996" i="8"/>
  <c r="M5996" i="8"/>
  <c r="K5997" i="8"/>
  <c r="L5997" i="8"/>
  <c r="M5997" i="8"/>
  <c r="K5998" i="8"/>
  <c r="L5998" i="8"/>
  <c r="M5998" i="8"/>
  <c r="K5999" i="8"/>
  <c r="L5999" i="8"/>
  <c r="M5999" i="8"/>
  <c r="K6000" i="8"/>
  <c r="L6000" i="8"/>
  <c r="M6000" i="8"/>
  <c r="K6001" i="8"/>
  <c r="L6001" i="8"/>
  <c r="M6001" i="8"/>
  <c r="K6002" i="8"/>
  <c r="L6002" i="8"/>
  <c r="M6002" i="8"/>
  <c r="K6003" i="8"/>
  <c r="L6003" i="8"/>
  <c r="M6003" i="8"/>
  <c r="K6004" i="8"/>
  <c r="L6004" i="8"/>
  <c r="M6004" i="8"/>
  <c r="K6005" i="8"/>
  <c r="L6005" i="8"/>
  <c r="M6005" i="8"/>
  <c r="K6006" i="8"/>
  <c r="L6006" i="8"/>
  <c r="M6006" i="8"/>
  <c r="K6007" i="8"/>
  <c r="L6007" i="8"/>
  <c r="M6007" i="8"/>
  <c r="K6008" i="8"/>
  <c r="L6008" i="8"/>
  <c r="M6008" i="8"/>
  <c r="K6009" i="8"/>
  <c r="L6009" i="8"/>
  <c r="M6009" i="8"/>
  <c r="K6010" i="8"/>
  <c r="L6010" i="8"/>
  <c r="M6010" i="8"/>
  <c r="K6011" i="8"/>
  <c r="L6011" i="8"/>
  <c r="M6011" i="8"/>
  <c r="K6012" i="8"/>
  <c r="L6012" i="8"/>
  <c r="M6012" i="8"/>
  <c r="K6013" i="8"/>
  <c r="L6013" i="8"/>
  <c r="M6013" i="8"/>
  <c r="K6014" i="8"/>
  <c r="L6014" i="8"/>
  <c r="M6014" i="8"/>
  <c r="K6015" i="8"/>
  <c r="L6015" i="8"/>
  <c r="M6015" i="8"/>
  <c r="K6016" i="8"/>
  <c r="L6016" i="8"/>
  <c r="M6016" i="8"/>
  <c r="K6017" i="8"/>
  <c r="L6017" i="8"/>
  <c r="M6017" i="8"/>
  <c r="K6018" i="8"/>
  <c r="L6018" i="8"/>
  <c r="M6018" i="8"/>
  <c r="K6019" i="8"/>
  <c r="L6019" i="8"/>
  <c r="M6019" i="8"/>
  <c r="K6020" i="8"/>
  <c r="L6020" i="8"/>
  <c r="M6020" i="8"/>
  <c r="K6021" i="8"/>
  <c r="L6021" i="8"/>
  <c r="M6021" i="8"/>
  <c r="K6022" i="8"/>
  <c r="L6022" i="8"/>
  <c r="M6022" i="8"/>
  <c r="K6023" i="8"/>
  <c r="L6023" i="8"/>
  <c r="M6023" i="8"/>
  <c r="K6024" i="8"/>
  <c r="L6024" i="8"/>
  <c r="M6024" i="8"/>
  <c r="K6025" i="8"/>
  <c r="L6025" i="8"/>
  <c r="M6025" i="8"/>
  <c r="K6026" i="8"/>
  <c r="L6026" i="8"/>
  <c r="M6026" i="8"/>
  <c r="K6027" i="8"/>
  <c r="L6027" i="8"/>
  <c r="M6027" i="8"/>
  <c r="K6028" i="8"/>
  <c r="L6028" i="8"/>
  <c r="M6028" i="8"/>
  <c r="K6029" i="8"/>
  <c r="L6029" i="8"/>
  <c r="M6029" i="8"/>
  <c r="K6030" i="8"/>
  <c r="L6030" i="8"/>
  <c r="M6030" i="8"/>
  <c r="K6031" i="8"/>
  <c r="L6031" i="8"/>
  <c r="M6031" i="8"/>
  <c r="K6032" i="8"/>
  <c r="L6032" i="8"/>
  <c r="M6032" i="8"/>
  <c r="K6033" i="8"/>
  <c r="L6033" i="8"/>
  <c r="M6033" i="8"/>
  <c r="K6034" i="8"/>
  <c r="L6034" i="8"/>
  <c r="M6034" i="8"/>
  <c r="K6035" i="8"/>
  <c r="L6035" i="8"/>
  <c r="M6035" i="8"/>
  <c r="K6036" i="8"/>
  <c r="L6036" i="8"/>
  <c r="M6036" i="8"/>
  <c r="K6037" i="8"/>
  <c r="L6037" i="8"/>
  <c r="M6037" i="8"/>
  <c r="K6038" i="8"/>
  <c r="L6038" i="8"/>
  <c r="M6038" i="8"/>
  <c r="K6039" i="8"/>
  <c r="L6039" i="8"/>
  <c r="M6039" i="8"/>
  <c r="K6040" i="8"/>
  <c r="L6040" i="8"/>
  <c r="M6040" i="8"/>
  <c r="K6041" i="8"/>
  <c r="L6041" i="8"/>
  <c r="M6041" i="8"/>
  <c r="K6042" i="8"/>
  <c r="L6042" i="8"/>
  <c r="M6042" i="8"/>
  <c r="K6043" i="8"/>
  <c r="L6043" i="8"/>
  <c r="M6043" i="8"/>
  <c r="K6044" i="8"/>
  <c r="L6044" i="8"/>
  <c r="M6044" i="8"/>
  <c r="K6045" i="8"/>
  <c r="L6045" i="8"/>
  <c r="M6045" i="8"/>
  <c r="K6046" i="8"/>
  <c r="L6046" i="8"/>
  <c r="M6046" i="8"/>
  <c r="K6047" i="8"/>
  <c r="L6047" i="8"/>
  <c r="M6047" i="8"/>
  <c r="K6048" i="8"/>
  <c r="L6048" i="8"/>
  <c r="M6048" i="8"/>
  <c r="K6049" i="8"/>
  <c r="L6049" i="8"/>
  <c r="M6049" i="8"/>
  <c r="K6050" i="8"/>
  <c r="L6050" i="8"/>
  <c r="M6050" i="8"/>
  <c r="K6051" i="8"/>
  <c r="L6051" i="8"/>
  <c r="M6051" i="8"/>
  <c r="K6052" i="8"/>
  <c r="L6052" i="8"/>
  <c r="M6052" i="8"/>
  <c r="K6053" i="8"/>
  <c r="L6053" i="8"/>
  <c r="M6053" i="8"/>
  <c r="K6054" i="8"/>
  <c r="L6054" i="8"/>
  <c r="M6054" i="8"/>
  <c r="K6055" i="8"/>
  <c r="L6055" i="8"/>
  <c r="M6055" i="8"/>
  <c r="K6056" i="8"/>
  <c r="L6056" i="8"/>
  <c r="M6056" i="8"/>
  <c r="K6057" i="8"/>
  <c r="L6057" i="8"/>
  <c r="M6057" i="8"/>
  <c r="K6058" i="8"/>
  <c r="L6058" i="8"/>
  <c r="M6058" i="8"/>
  <c r="K6059" i="8"/>
  <c r="L6059" i="8"/>
  <c r="M6059" i="8"/>
  <c r="K6060" i="8"/>
  <c r="L6060" i="8"/>
  <c r="M6060" i="8"/>
  <c r="K6061" i="8"/>
  <c r="L6061" i="8"/>
  <c r="M6061" i="8"/>
  <c r="K6062" i="8"/>
  <c r="L6062" i="8"/>
  <c r="M6062" i="8"/>
  <c r="K6063" i="8"/>
  <c r="L6063" i="8"/>
  <c r="M6063" i="8"/>
  <c r="K6064" i="8"/>
  <c r="L6064" i="8"/>
  <c r="M6064" i="8"/>
  <c r="K6065" i="8"/>
  <c r="L6065" i="8"/>
  <c r="M6065" i="8"/>
  <c r="K6066" i="8"/>
  <c r="L6066" i="8"/>
  <c r="M6066" i="8"/>
  <c r="K6067" i="8"/>
  <c r="L6067" i="8"/>
  <c r="M6067" i="8"/>
  <c r="K6068" i="8"/>
  <c r="L6068" i="8"/>
  <c r="M6068" i="8"/>
  <c r="K6069" i="8"/>
  <c r="L6069" i="8"/>
  <c r="M6069" i="8"/>
  <c r="K6070" i="8"/>
  <c r="L6070" i="8"/>
  <c r="M6070" i="8"/>
  <c r="K6071" i="8"/>
  <c r="L6071" i="8"/>
  <c r="M6071" i="8"/>
  <c r="K6072" i="8"/>
  <c r="L6072" i="8"/>
  <c r="M6072" i="8"/>
  <c r="K6073" i="8"/>
  <c r="L6073" i="8"/>
  <c r="M6073" i="8"/>
  <c r="K6074" i="8"/>
  <c r="L6074" i="8"/>
  <c r="M6074" i="8"/>
  <c r="K6075" i="8"/>
  <c r="L6075" i="8"/>
  <c r="M6075" i="8"/>
  <c r="K6076" i="8"/>
  <c r="L6076" i="8"/>
  <c r="M6076" i="8"/>
  <c r="K6077" i="8"/>
  <c r="L6077" i="8"/>
  <c r="M6077" i="8"/>
  <c r="K6078" i="8"/>
  <c r="L6078" i="8"/>
  <c r="M6078" i="8"/>
  <c r="K6079" i="8"/>
  <c r="L6079" i="8"/>
  <c r="M6079" i="8"/>
  <c r="K6080" i="8"/>
  <c r="L6080" i="8"/>
  <c r="M6080" i="8"/>
  <c r="K6081" i="8"/>
  <c r="L6081" i="8"/>
  <c r="M6081" i="8"/>
  <c r="K6082" i="8"/>
  <c r="L6082" i="8"/>
  <c r="M6082" i="8"/>
  <c r="K6083" i="8"/>
  <c r="L6083" i="8"/>
  <c r="M6083" i="8"/>
  <c r="K6084" i="8"/>
  <c r="L6084" i="8"/>
  <c r="M6084" i="8"/>
  <c r="K6085" i="8"/>
  <c r="L6085" i="8"/>
  <c r="M6085" i="8"/>
  <c r="K6086" i="8"/>
  <c r="L6086" i="8"/>
  <c r="M6086" i="8"/>
  <c r="K6087" i="8"/>
  <c r="L6087" i="8"/>
  <c r="M6087" i="8"/>
  <c r="K6088" i="8"/>
  <c r="L6088" i="8"/>
  <c r="M6088" i="8"/>
  <c r="K6089" i="8"/>
  <c r="L6089" i="8"/>
  <c r="M6089" i="8"/>
  <c r="K6090" i="8"/>
  <c r="L6090" i="8"/>
  <c r="M6090" i="8"/>
  <c r="K6091" i="8"/>
  <c r="L6091" i="8"/>
  <c r="M6091" i="8"/>
  <c r="K6092" i="8"/>
  <c r="L6092" i="8"/>
  <c r="M6092" i="8"/>
  <c r="K6093" i="8"/>
  <c r="L6093" i="8"/>
  <c r="M6093" i="8"/>
  <c r="K6094" i="8"/>
  <c r="L6094" i="8"/>
  <c r="M6094" i="8"/>
  <c r="K6095" i="8"/>
  <c r="L6095" i="8"/>
  <c r="M6095" i="8"/>
  <c r="K6096" i="8"/>
  <c r="L6096" i="8"/>
  <c r="M6096" i="8"/>
  <c r="K6097" i="8"/>
  <c r="L6097" i="8"/>
  <c r="M6097" i="8"/>
  <c r="K6098" i="8"/>
  <c r="L6098" i="8"/>
  <c r="M6098" i="8"/>
  <c r="K6099" i="8"/>
  <c r="L6099" i="8"/>
  <c r="M6099" i="8"/>
  <c r="K6100" i="8"/>
  <c r="L6100" i="8"/>
  <c r="M6100" i="8"/>
  <c r="K6101" i="8"/>
  <c r="L6101" i="8"/>
  <c r="M6101" i="8"/>
  <c r="K6102" i="8"/>
  <c r="L6102" i="8"/>
  <c r="M6102" i="8"/>
  <c r="K6103" i="8"/>
  <c r="L6103" i="8"/>
  <c r="M6103" i="8"/>
  <c r="K6104" i="8"/>
  <c r="L6104" i="8"/>
  <c r="M6104" i="8"/>
  <c r="K6105" i="8"/>
  <c r="L6105" i="8"/>
  <c r="M6105" i="8"/>
  <c r="K6106" i="8"/>
  <c r="L6106" i="8"/>
  <c r="M6106" i="8"/>
  <c r="K6107" i="8"/>
  <c r="L6107" i="8"/>
  <c r="M6107" i="8"/>
  <c r="K6108" i="8"/>
  <c r="L6108" i="8"/>
  <c r="M6108" i="8"/>
  <c r="K6109" i="8"/>
  <c r="L6109" i="8"/>
  <c r="M6109" i="8"/>
  <c r="K6110" i="8"/>
  <c r="L6110" i="8"/>
  <c r="M6110" i="8"/>
  <c r="K6111" i="8"/>
  <c r="L6111" i="8"/>
  <c r="M6111" i="8"/>
  <c r="K6112" i="8"/>
  <c r="L6112" i="8"/>
  <c r="M6112" i="8"/>
  <c r="K6113" i="8"/>
  <c r="L6113" i="8"/>
  <c r="M6113" i="8"/>
  <c r="K6114" i="8"/>
  <c r="L6114" i="8"/>
  <c r="M6114" i="8"/>
  <c r="K6115" i="8"/>
  <c r="L6115" i="8"/>
  <c r="M6115" i="8"/>
  <c r="K6116" i="8"/>
  <c r="L6116" i="8"/>
  <c r="M6116" i="8"/>
  <c r="K6117" i="8"/>
  <c r="L6117" i="8"/>
  <c r="M6117" i="8"/>
  <c r="K6118" i="8"/>
  <c r="L6118" i="8"/>
  <c r="M6118" i="8"/>
  <c r="K6119" i="8"/>
  <c r="L6119" i="8"/>
  <c r="M6119" i="8"/>
  <c r="K6120" i="8"/>
  <c r="L6120" i="8"/>
  <c r="M6120" i="8"/>
  <c r="K6121" i="8"/>
  <c r="L6121" i="8"/>
  <c r="M6121" i="8"/>
  <c r="K6122" i="8"/>
  <c r="L6122" i="8"/>
  <c r="M6122" i="8"/>
  <c r="K6123" i="8"/>
  <c r="L6123" i="8"/>
  <c r="M6123" i="8"/>
  <c r="K6124" i="8"/>
  <c r="L6124" i="8"/>
  <c r="M6124" i="8"/>
  <c r="K6125" i="8"/>
  <c r="L6125" i="8"/>
  <c r="M6125" i="8"/>
  <c r="K6126" i="8"/>
  <c r="L6126" i="8"/>
  <c r="M6126" i="8"/>
  <c r="K6127" i="8"/>
  <c r="L6127" i="8"/>
  <c r="M6127" i="8"/>
  <c r="K6128" i="8"/>
  <c r="L6128" i="8"/>
  <c r="M6128" i="8"/>
  <c r="K6129" i="8"/>
  <c r="L6129" i="8"/>
  <c r="M6129" i="8"/>
  <c r="K6130" i="8"/>
  <c r="L6130" i="8"/>
  <c r="M6130" i="8"/>
  <c r="K6131" i="8"/>
  <c r="L6131" i="8"/>
  <c r="M6131" i="8"/>
  <c r="K6132" i="8"/>
  <c r="L6132" i="8"/>
  <c r="M6132" i="8"/>
  <c r="K6133" i="8"/>
  <c r="L6133" i="8"/>
  <c r="M6133" i="8"/>
  <c r="K6134" i="8"/>
  <c r="L6134" i="8"/>
  <c r="M6134" i="8"/>
  <c r="K6135" i="8"/>
  <c r="L6135" i="8"/>
  <c r="M6135" i="8"/>
  <c r="K6136" i="8"/>
  <c r="L6136" i="8"/>
  <c r="M6136" i="8"/>
  <c r="K6137" i="8"/>
  <c r="L6137" i="8"/>
  <c r="M6137" i="8"/>
  <c r="K6138" i="8"/>
  <c r="L6138" i="8"/>
  <c r="M6138" i="8"/>
  <c r="K6139" i="8"/>
  <c r="L6139" i="8"/>
  <c r="M6139" i="8"/>
  <c r="K6140" i="8"/>
  <c r="L6140" i="8"/>
  <c r="M6140" i="8"/>
  <c r="K6141" i="8"/>
  <c r="L6141" i="8"/>
  <c r="M6141" i="8"/>
  <c r="K6142" i="8"/>
  <c r="L6142" i="8"/>
  <c r="M6142" i="8"/>
  <c r="K6143" i="8"/>
  <c r="L6143" i="8"/>
  <c r="M6143" i="8"/>
  <c r="K6144" i="8"/>
  <c r="L6144" i="8"/>
  <c r="M6144" i="8"/>
  <c r="K6145" i="8"/>
  <c r="L6145" i="8"/>
  <c r="M6145" i="8"/>
  <c r="K6146" i="8"/>
  <c r="L6146" i="8"/>
  <c r="M6146" i="8"/>
  <c r="K6147" i="8"/>
  <c r="L6147" i="8"/>
  <c r="M6147" i="8"/>
  <c r="K6148" i="8"/>
  <c r="L6148" i="8"/>
  <c r="M6148" i="8"/>
  <c r="K6149" i="8"/>
  <c r="L6149" i="8"/>
  <c r="M6149" i="8"/>
  <c r="K6150" i="8"/>
  <c r="L6150" i="8"/>
  <c r="M6150" i="8"/>
  <c r="K6151" i="8"/>
  <c r="L6151" i="8"/>
  <c r="M6151" i="8"/>
  <c r="K6152" i="8"/>
  <c r="L6152" i="8"/>
  <c r="M6152" i="8"/>
  <c r="K6153" i="8"/>
  <c r="L6153" i="8"/>
  <c r="M6153" i="8"/>
  <c r="K6154" i="8"/>
  <c r="L6154" i="8"/>
  <c r="M6154" i="8"/>
  <c r="K6155" i="8"/>
  <c r="L6155" i="8"/>
  <c r="M6155" i="8"/>
  <c r="K6156" i="8"/>
  <c r="L6156" i="8"/>
  <c r="M6156" i="8"/>
  <c r="K6157" i="8"/>
  <c r="L6157" i="8"/>
  <c r="M6157" i="8"/>
  <c r="K6158" i="8"/>
  <c r="L6158" i="8"/>
  <c r="M6158" i="8"/>
  <c r="K6159" i="8"/>
  <c r="L6159" i="8"/>
  <c r="M6159" i="8"/>
  <c r="K6160" i="8"/>
  <c r="L6160" i="8"/>
  <c r="M6160" i="8"/>
  <c r="K6161" i="8"/>
  <c r="L6161" i="8"/>
  <c r="M6161" i="8"/>
  <c r="K6162" i="8"/>
  <c r="L6162" i="8"/>
  <c r="M6162" i="8"/>
  <c r="K6163" i="8"/>
  <c r="L6163" i="8"/>
  <c r="M6163" i="8"/>
  <c r="K6164" i="8"/>
  <c r="L6164" i="8"/>
  <c r="M6164" i="8"/>
  <c r="K6165" i="8"/>
  <c r="L6165" i="8"/>
  <c r="M6165" i="8"/>
  <c r="K6166" i="8"/>
  <c r="L6166" i="8"/>
  <c r="M6166" i="8"/>
  <c r="K6167" i="8"/>
  <c r="L6167" i="8"/>
  <c r="M6167" i="8"/>
  <c r="K6168" i="8"/>
  <c r="L6168" i="8"/>
  <c r="M6168" i="8"/>
  <c r="K6169" i="8"/>
  <c r="L6169" i="8"/>
  <c r="M6169" i="8"/>
  <c r="K6170" i="8"/>
  <c r="L6170" i="8"/>
  <c r="M6170" i="8"/>
  <c r="K6171" i="8"/>
  <c r="L6171" i="8"/>
  <c r="M6171" i="8"/>
  <c r="K6172" i="8"/>
  <c r="L6172" i="8"/>
  <c r="M6172" i="8"/>
  <c r="K6173" i="8"/>
  <c r="L6173" i="8"/>
  <c r="M6173" i="8"/>
  <c r="K6174" i="8"/>
  <c r="L6174" i="8"/>
  <c r="M6174" i="8"/>
  <c r="K6175" i="8"/>
  <c r="L6175" i="8"/>
  <c r="M6175" i="8"/>
  <c r="K6176" i="8"/>
  <c r="L6176" i="8"/>
  <c r="M6176" i="8"/>
  <c r="K6177" i="8"/>
  <c r="L6177" i="8"/>
  <c r="M6177" i="8"/>
  <c r="K6178" i="8"/>
  <c r="L6178" i="8"/>
  <c r="M6178" i="8"/>
  <c r="K6179" i="8"/>
  <c r="L6179" i="8"/>
  <c r="M6179" i="8"/>
  <c r="K6180" i="8"/>
  <c r="L6180" i="8"/>
  <c r="M6180" i="8"/>
  <c r="K6181" i="8"/>
  <c r="L6181" i="8"/>
  <c r="M6181" i="8"/>
  <c r="K6182" i="8"/>
  <c r="L6182" i="8"/>
  <c r="M6182" i="8"/>
  <c r="K6183" i="8"/>
  <c r="L6183" i="8"/>
  <c r="M6183" i="8"/>
  <c r="K6184" i="8"/>
  <c r="L6184" i="8"/>
  <c r="M6184" i="8"/>
  <c r="K6185" i="8"/>
  <c r="L6185" i="8"/>
  <c r="M6185" i="8"/>
  <c r="K6186" i="8"/>
  <c r="L6186" i="8"/>
  <c r="M6186" i="8"/>
  <c r="K6187" i="8"/>
  <c r="L6187" i="8"/>
  <c r="M6187" i="8"/>
  <c r="K6188" i="8"/>
  <c r="L6188" i="8"/>
  <c r="M6188" i="8"/>
  <c r="K6189" i="8"/>
  <c r="L6189" i="8"/>
  <c r="M6189" i="8"/>
  <c r="K6190" i="8"/>
  <c r="L6190" i="8"/>
  <c r="M6190" i="8"/>
  <c r="K6191" i="8"/>
  <c r="L6191" i="8"/>
  <c r="M6191" i="8"/>
  <c r="K6192" i="8"/>
  <c r="L6192" i="8"/>
  <c r="M6192" i="8"/>
  <c r="K6193" i="8"/>
  <c r="L6193" i="8"/>
  <c r="M6193" i="8"/>
  <c r="K6194" i="8"/>
  <c r="L6194" i="8"/>
  <c r="M6194" i="8"/>
  <c r="K6195" i="8"/>
  <c r="L6195" i="8"/>
  <c r="M6195" i="8"/>
  <c r="K6196" i="8"/>
  <c r="L6196" i="8"/>
  <c r="M6196" i="8"/>
  <c r="K6197" i="8"/>
  <c r="L6197" i="8"/>
  <c r="M6197" i="8"/>
  <c r="K6198" i="8"/>
  <c r="L6198" i="8"/>
  <c r="M6198" i="8"/>
  <c r="K6199" i="8"/>
  <c r="L6199" i="8"/>
  <c r="M6199" i="8"/>
  <c r="K6200" i="8"/>
  <c r="L6200" i="8"/>
  <c r="M6200" i="8"/>
  <c r="K6201" i="8"/>
  <c r="L6201" i="8"/>
  <c r="M6201" i="8"/>
  <c r="K6202" i="8"/>
  <c r="L6202" i="8"/>
  <c r="M6202" i="8"/>
  <c r="K6203" i="8"/>
  <c r="L6203" i="8"/>
  <c r="M6203" i="8"/>
  <c r="K6204" i="8"/>
  <c r="L6204" i="8"/>
  <c r="M6204" i="8"/>
  <c r="K6205" i="8"/>
  <c r="L6205" i="8"/>
  <c r="M6205" i="8"/>
  <c r="K6206" i="8"/>
  <c r="L6206" i="8"/>
  <c r="M6206" i="8"/>
  <c r="K6207" i="8"/>
  <c r="L6207" i="8"/>
  <c r="M6207" i="8"/>
  <c r="K6208" i="8"/>
  <c r="L6208" i="8"/>
  <c r="M6208" i="8"/>
  <c r="K6209" i="8"/>
  <c r="L6209" i="8"/>
  <c r="M6209" i="8"/>
  <c r="K6210" i="8"/>
  <c r="L6210" i="8"/>
  <c r="M6210" i="8"/>
  <c r="K6211" i="8"/>
  <c r="L6211" i="8"/>
  <c r="M6211" i="8"/>
  <c r="K6212" i="8"/>
  <c r="L6212" i="8"/>
  <c r="M6212" i="8"/>
  <c r="K6213" i="8"/>
  <c r="L6213" i="8"/>
  <c r="M6213" i="8"/>
  <c r="K6214" i="8"/>
  <c r="L6214" i="8"/>
  <c r="M6214" i="8"/>
  <c r="K6215" i="8"/>
  <c r="L6215" i="8"/>
  <c r="M6215" i="8"/>
  <c r="K6216" i="8"/>
  <c r="L6216" i="8"/>
  <c r="M6216" i="8"/>
  <c r="K6217" i="8"/>
  <c r="L6217" i="8"/>
  <c r="M6217" i="8"/>
  <c r="K6218" i="8"/>
  <c r="L6218" i="8"/>
  <c r="M6218" i="8"/>
  <c r="K6219" i="8"/>
  <c r="L6219" i="8"/>
  <c r="M6219" i="8"/>
  <c r="K6220" i="8"/>
  <c r="L6220" i="8"/>
  <c r="M6220" i="8"/>
  <c r="K6221" i="8"/>
  <c r="L6221" i="8"/>
  <c r="M6221" i="8"/>
  <c r="K6222" i="8"/>
  <c r="L6222" i="8"/>
  <c r="M6222" i="8"/>
  <c r="K6223" i="8"/>
  <c r="L6223" i="8"/>
  <c r="M6223" i="8"/>
  <c r="K6224" i="8"/>
  <c r="L6224" i="8"/>
  <c r="M6224" i="8"/>
  <c r="K6225" i="8"/>
  <c r="L6225" i="8"/>
  <c r="M6225" i="8"/>
  <c r="K6226" i="8"/>
  <c r="L6226" i="8"/>
  <c r="M6226" i="8"/>
  <c r="K6227" i="8"/>
  <c r="L6227" i="8"/>
  <c r="M6227" i="8"/>
  <c r="K6228" i="8"/>
  <c r="L6228" i="8"/>
  <c r="M6228" i="8"/>
  <c r="K6229" i="8"/>
  <c r="L6229" i="8"/>
  <c r="M6229" i="8"/>
  <c r="K6230" i="8"/>
  <c r="L6230" i="8"/>
  <c r="M6230" i="8"/>
  <c r="K6231" i="8"/>
  <c r="L6231" i="8"/>
  <c r="M6231" i="8"/>
  <c r="K6232" i="8"/>
  <c r="L6232" i="8"/>
  <c r="M6232" i="8"/>
  <c r="K6233" i="8"/>
  <c r="L6233" i="8"/>
  <c r="M6233" i="8"/>
  <c r="K6234" i="8"/>
  <c r="L6234" i="8"/>
  <c r="M6234" i="8"/>
  <c r="K6235" i="8"/>
  <c r="L6235" i="8"/>
  <c r="M6235" i="8"/>
  <c r="K6236" i="8"/>
  <c r="L6236" i="8"/>
  <c r="M6236" i="8"/>
  <c r="K6237" i="8"/>
  <c r="L6237" i="8"/>
  <c r="M6237" i="8"/>
  <c r="K6238" i="8"/>
  <c r="L6238" i="8"/>
  <c r="M6238" i="8"/>
  <c r="K6239" i="8"/>
  <c r="L6239" i="8"/>
  <c r="M6239" i="8"/>
  <c r="K6240" i="8"/>
  <c r="L6240" i="8"/>
  <c r="M6240" i="8"/>
  <c r="K6241" i="8"/>
  <c r="L6241" i="8"/>
  <c r="M6241" i="8"/>
  <c r="K6242" i="8"/>
  <c r="L6242" i="8"/>
  <c r="M6242" i="8"/>
  <c r="K6243" i="8"/>
  <c r="L6243" i="8"/>
  <c r="M6243" i="8"/>
  <c r="K6244" i="8"/>
  <c r="L6244" i="8"/>
  <c r="M6244" i="8"/>
  <c r="K6245" i="8"/>
  <c r="L6245" i="8"/>
  <c r="M6245" i="8"/>
  <c r="K6246" i="8"/>
  <c r="L6246" i="8"/>
  <c r="M6246" i="8"/>
  <c r="K6247" i="8"/>
  <c r="L6247" i="8"/>
  <c r="M6247" i="8"/>
  <c r="K6248" i="8"/>
  <c r="L6248" i="8"/>
  <c r="M6248" i="8"/>
  <c r="K6249" i="8"/>
  <c r="L6249" i="8"/>
  <c r="M6249" i="8"/>
  <c r="K6250" i="8"/>
  <c r="L6250" i="8"/>
  <c r="M6250" i="8"/>
  <c r="K6251" i="8"/>
  <c r="L6251" i="8"/>
  <c r="M6251" i="8"/>
  <c r="K6252" i="8"/>
  <c r="L6252" i="8"/>
  <c r="M6252" i="8"/>
  <c r="K6253" i="8"/>
  <c r="L6253" i="8"/>
  <c r="M6253" i="8"/>
  <c r="K6254" i="8"/>
  <c r="L6254" i="8"/>
  <c r="M6254" i="8"/>
  <c r="K6255" i="8"/>
  <c r="L6255" i="8"/>
  <c r="M6255" i="8"/>
  <c r="K6256" i="8"/>
  <c r="L6256" i="8"/>
  <c r="M6256" i="8"/>
  <c r="K6257" i="8"/>
  <c r="L6257" i="8"/>
  <c r="M6257" i="8"/>
  <c r="K6258" i="8"/>
  <c r="L6258" i="8"/>
  <c r="M6258" i="8"/>
  <c r="K6259" i="8"/>
  <c r="L6259" i="8"/>
  <c r="M6259" i="8"/>
  <c r="K6260" i="8"/>
  <c r="L6260" i="8"/>
  <c r="M6260" i="8"/>
  <c r="K6261" i="8"/>
  <c r="L6261" i="8"/>
  <c r="M6261" i="8"/>
  <c r="K6262" i="8"/>
  <c r="L6262" i="8"/>
  <c r="M6262" i="8"/>
  <c r="K6263" i="8"/>
  <c r="L6263" i="8"/>
  <c r="M6263" i="8"/>
  <c r="K6264" i="8"/>
  <c r="L6264" i="8"/>
  <c r="M6264" i="8"/>
  <c r="K6265" i="8"/>
  <c r="L6265" i="8"/>
  <c r="M6265" i="8"/>
  <c r="K6266" i="8"/>
  <c r="L6266" i="8"/>
  <c r="M6266" i="8"/>
  <c r="K6267" i="8"/>
  <c r="L6267" i="8"/>
  <c r="M6267" i="8"/>
  <c r="K6268" i="8"/>
  <c r="L6268" i="8"/>
  <c r="M6268" i="8"/>
  <c r="K6269" i="8"/>
  <c r="L6269" i="8"/>
  <c r="M6269" i="8"/>
  <c r="K6270" i="8"/>
  <c r="L6270" i="8"/>
  <c r="M6270" i="8"/>
  <c r="K6271" i="8"/>
  <c r="L6271" i="8"/>
  <c r="M6271" i="8"/>
  <c r="K6272" i="8"/>
  <c r="L6272" i="8"/>
  <c r="M6272" i="8"/>
  <c r="K6273" i="8"/>
  <c r="L6273" i="8"/>
  <c r="M6273" i="8"/>
  <c r="K6274" i="8"/>
  <c r="L6274" i="8"/>
  <c r="M6274" i="8"/>
  <c r="K6275" i="8"/>
  <c r="L6275" i="8"/>
  <c r="M6275" i="8"/>
  <c r="K6276" i="8"/>
  <c r="L6276" i="8"/>
  <c r="M6276" i="8"/>
  <c r="K6277" i="8"/>
  <c r="L6277" i="8"/>
  <c r="M6277" i="8"/>
  <c r="K6278" i="8"/>
  <c r="L6278" i="8"/>
  <c r="M6278" i="8"/>
  <c r="K6279" i="8"/>
  <c r="L6279" i="8"/>
  <c r="M6279" i="8"/>
  <c r="K6280" i="8"/>
  <c r="L6280" i="8"/>
  <c r="M6280" i="8"/>
  <c r="K6281" i="8"/>
  <c r="L6281" i="8"/>
  <c r="M6281" i="8"/>
  <c r="K6282" i="8"/>
  <c r="L6282" i="8"/>
  <c r="M6282" i="8"/>
  <c r="K6283" i="8"/>
  <c r="L6283" i="8"/>
  <c r="M6283" i="8"/>
  <c r="K6284" i="8"/>
  <c r="L6284" i="8"/>
  <c r="M6284" i="8"/>
  <c r="K6285" i="8"/>
  <c r="L6285" i="8"/>
  <c r="M6285" i="8"/>
  <c r="K6286" i="8"/>
  <c r="L6286" i="8"/>
  <c r="M6286" i="8"/>
  <c r="K6287" i="8"/>
  <c r="L6287" i="8"/>
  <c r="M6287" i="8"/>
  <c r="K6288" i="8"/>
  <c r="L6288" i="8"/>
  <c r="M6288" i="8"/>
  <c r="K6289" i="8"/>
  <c r="L6289" i="8"/>
  <c r="M6289" i="8"/>
  <c r="K6290" i="8"/>
  <c r="L6290" i="8"/>
  <c r="M6290" i="8"/>
  <c r="K6291" i="8"/>
  <c r="L6291" i="8"/>
  <c r="M6291" i="8"/>
  <c r="K6292" i="8"/>
  <c r="L6292" i="8"/>
  <c r="M6292" i="8"/>
  <c r="K6293" i="8"/>
  <c r="L6293" i="8"/>
  <c r="M6293" i="8"/>
  <c r="K6294" i="8"/>
  <c r="L6294" i="8"/>
  <c r="M6294" i="8"/>
  <c r="K6295" i="8"/>
  <c r="L6295" i="8"/>
  <c r="M6295" i="8"/>
  <c r="K6296" i="8"/>
  <c r="L6296" i="8"/>
  <c r="M6296" i="8"/>
  <c r="K6297" i="8"/>
  <c r="L6297" i="8"/>
  <c r="M6297" i="8"/>
  <c r="K6298" i="8"/>
  <c r="L6298" i="8"/>
  <c r="M6298" i="8"/>
  <c r="K6299" i="8"/>
  <c r="L6299" i="8"/>
  <c r="M6299" i="8"/>
  <c r="K6300" i="8"/>
  <c r="L6300" i="8"/>
  <c r="M6300" i="8"/>
  <c r="K6301" i="8"/>
  <c r="L6301" i="8"/>
  <c r="M6301" i="8"/>
  <c r="K6302" i="8"/>
  <c r="L6302" i="8"/>
  <c r="M6302" i="8"/>
  <c r="K6303" i="8"/>
  <c r="L6303" i="8"/>
  <c r="M6303" i="8"/>
  <c r="K6304" i="8"/>
  <c r="L6304" i="8"/>
  <c r="M6304" i="8"/>
  <c r="K6305" i="8"/>
  <c r="L6305" i="8"/>
  <c r="M6305" i="8"/>
  <c r="K6306" i="8"/>
  <c r="L6306" i="8"/>
  <c r="M6306" i="8"/>
  <c r="K6307" i="8"/>
  <c r="L6307" i="8"/>
  <c r="M6307" i="8"/>
  <c r="K6308" i="8"/>
  <c r="L6308" i="8"/>
  <c r="M6308" i="8"/>
  <c r="K6309" i="8"/>
  <c r="L6309" i="8"/>
  <c r="M6309" i="8"/>
  <c r="K6310" i="8"/>
  <c r="L6310" i="8"/>
  <c r="M6310" i="8"/>
  <c r="K6311" i="8"/>
  <c r="L6311" i="8"/>
  <c r="M6311" i="8"/>
  <c r="K6312" i="8"/>
  <c r="L6312" i="8"/>
  <c r="M6312" i="8"/>
  <c r="K6313" i="8"/>
  <c r="L6313" i="8"/>
  <c r="M6313" i="8"/>
  <c r="K6314" i="8"/>
  <c r="L6314" i="8"/>
  <c r="M6314" i="8"/>
  <c r="K6315" i="8"/>
  <c r="L6315" i="8"/>
  <c r="M6315" i="8"/>
  <c r="K6316" i="8"/>
  <c r="L6316" i="8"/>
  <c r="M6316" i="8"/>
  <c r="K6317" i="8"/>
  <c r="L6317" i="8"/>
  <c r="M6317" i="8"/>
  <c r="K6318" i="8"/>
  <c r="L6318" i="8"/>
  <c r="M6318" i="8"/>
  <c r="K6319" i="8"/>
  <c r="L6319" i="8"/>
  <c r="M6319" i="8"/>
  <c r="K6320" i="8"/>
  <c r="L6320" i="8"/>
  <c r="M6320" i="8"/>
  <c r="K6321" i="8"/>
  <c r="L6321" i="8"/>
  <c r="M6321" i="8"/>
  <c r="K6322" i="8"/>
  <c r="L6322" i="8"/>
  <c r="M6322" i="8"/>
  <c r="K6323" i="8"/>
  <c r="L6323" i="8"/>
  <c r="M6323" i="8"/>
  <c r="K6324" i="8"/>
  <c r="L6324" i="8"/>
  <c r="M6324" i="8"/>
  <c r="K6325" i="8"/>
  <c r="L6325" i="8"/>
  <c r="M6325" i="8"/>
  <c r="K6326" i="8"/>
  <c r="L6326" i="8"/>
  <c r="M6326" i="8"/>
  <c r="K6327" i="8"/>
  <c r="L6327" i="8"/>
  <c r="M6327" i="8"/>
  <c r="K6328" i="8"/>
  <c r="L6328" i="8"/>
  <c r="M6328" i="8"/>
  <c r="K6329" i="8"/>
  <c r="L6329" i="8"/>
  <c r="M6329" i="8"/>
  <c r="K6330" i="8"/>
  <c r="L6330" i="8"/>
  <c r="M6330" i="8"/>
  <c r="K6331" i="8"/>
  <c r="L6331" i="8"/>
  <c r="M6331" i="8"/>
  <c r="K6332" i="8"/>
  <c r="L6332" i="8"/>
  <c r="M6332" i="8"/>
  <c r="K6333" i="8"/>
  <c r="L6333" i="8"/>
  <c r="M6333" i="8"/>
  <c r="K6334" i="8"/>
  <c r="L6334" i="8"/>
  <c r="M6334" i="8"/>
  <c r="K6335" i="8"/>
  <c r="L6335" i="8"/>
  <c r="M6335" i="8"/>
  <c r="K6336" i="8"/>
  <c r="L6336" i="8"/>
  <c r="M6336" i="8"/>
  <c r="K6337" i="8"/>
  <c r="L6337" i="8"/>
  <c r="M6337" i="8"/>
  <c r="K6338" i="8"/>
  <c r="L6338" i="8"/>
  <c r="M6338" i="8"/>
  <c r="K6339" i="8"/>
  <c r="L6339" i="8"/>
  <c r="M6339" i="8"/>
  <c r="K6340" i="8"/>
  <c r="L6340" i="8"/>
  <c r="M6340" i="8"/>
  <c r="K6341" i="8"/>
  <c r="L6341" i="8"/>
  <c r="M6341" i="8"/>
  <c r="K6342" i="8"/>
  <c r="L6342" i="8"/>
  <c r="M6342" i="8"/>
  <c r="K6343" i="8"/>
  <c r="L6343" i="8"/>
  <c r="M6343" i="8"/>
  <c r="K6344" i="8"/>
  <c r="L6344" i="8"/>
  <c r="M6344" i="8"/>
  <c r="K6345" i="8"/>
  <c r="L6345" i="8"/>
  <c r="M6345" i="8"/>
  <c r="K6346" i="8"/>
  <c r="L6346" i="8"/>
  <c r="M6346" i="8"/>
  <c r="K6347" i="8"/>
  <c r="L6347" i="8"/>
  <c r="M6347" i="8"/>
  <c r="K6348" i="8"/>
  <c r="L6348" i="8"/>
  <c r="M6348" i="8"/>
  <c r="K6349" i="8"/>
  <c r="L6349" i="8"/>
  <c r="M6349" i="8"/>
  <c r="K6350" i="8"/>
  <c r="L6350" i="8"/>
  <c r="M6350" i="8"/>
  <c r="K6351" i="8"/>
  <c r="L6351" i="8"/>
  <c r="M6351" i="8"/>
  <c r="K6352" i="8"/>
  <c r="L6352" i="8"/>
  <c r="M6352" i="8"/>
  <c r="K6353" i="8"/>
  <c r="L6353" i="8"/>
  <c r="M6353" i="8"/>
  <c r="K6354" i="8"/>
  <c r="L6354" i="8"/>
  <c r="M6354" i="8"/>
  <c r="K6355" i="8"/>
  <c r="L6355" i="8"/>
  <c r="M6355" i="8"/>
  <c r="K6356" i="8"/>
  <c r="L6356" i="8"/>
  <c r="M6356" i="8"/>
  <c r="K6357" i="8"/>
  <c r="L6357" i="8"/>
  <c r="M6357" i="8"/>
  <c r="K6358" i="8"/>
  <c r="L6358" i="8"/>
  <c r="M6358" i="8"/>
  <c r="K6359" i="8"/>
  <c r="L6359" i="8"/>
  <c r="M6359" i="8"/>
  <c r="K6360" i="8"/>
  <c r="L6360" i="8"/>
  <c r="M6360" i="8"/>
  <c r="K6361" i="8"/>
  <c r="L6361" i="8"/>
  <c r="M6361" i="8"/>
  <c r="K6362" i="8"/>
  <c r="L6362" i="8"/>
  <c r="M6362" i="8"/>
  <c r="K6363" i="8"/>
  <c r="L6363" i="8"/>
  <c r="M6363" i="8"/>
  <c r="K6364" i="8"/>
  <c r="L6364" i="8"/>
  <c r="M6364" i="8"/>
  <c r="K6365" i="8"/>
  <c r="L6365" i="8"/>
  <c r="M6365" i="8"/>
  <c r="K6366" i="8"/>
  <c r="L6366" i="8"/>
  <c r="M6366" i="8"/>
  <c r="K6367" i="8"/>
  <c r="L6367" i="8"/>
  <c r="M6367" i="8"/>
  <c r="K6368" i="8"/>
  <c r="L6368" i="8"/>
  <c r="M6368" i="8"/>
  <c r="K6369" i="8"/>
  <c r="L6369" i="8"/>
  <c r="M6369" i="8"/>
  <c r="K6370" i="8"/>
  <c r="L6370" i="8"/>
  <c r="M6370" i="8"/>
  <c r="K6371" i="8"/>
  <c r="L6371" i="8"/>
  <c r="M6371" i="8"/>
  <c r="K6372" i="8"/>
  <c r="L6372" i="8"/>
  <c r="M6372" i="8"/>
  <c r="K6373" i="8"/>
  <c r="L6373" i="8"/>
  <c r="M6373" i="8"/>
  <c r="K6374" i="8"/>
  <c r="L6374" i="8"/>
  <c r="M6374" i="8"/>
  <c r="K6375" i="8"/>
  <c r="L6375" i="8"/>
  <c r="M6375" i="8"/>
  <c r="K6376" i="8"/>
  <c r="L6376" i="8"/>
  <c r="M6376" i="8"/>
  <c r="K6377" i="8"/>
  <c r="L6377" i="8"/>
  <c r="M6377" i="8"/>
  <c r="K6378" i="8"/>
  <c r="L6378" i="8"/>
  <c r="M6378" i="8"/>
  <c r="K6379" i="8"/>
  <c r="L6379" i="8"/>
  <c r="M6379" i="8"/>
  <c r="K6380" i="8"/>
  <c r="L6380" i="8"/>
  <c r="M6380" i="8"/>
  <c r="K6381" i="8"/>
  <c r="L6381" i="8"/>
  <c r="M6381" i="8"/>
  <c r="K6382" i="8"/>
  <c r="L6382" i="8"/>
  <c r="M6382" i="8"/>
  <c r="K6383" i="8"/>
  <c r="L6383" i="8"/>
  <c r="M6383" i="8"/>
  <c r="K6384" i="8"/>
  <c r="L6384" i="8"/>
  <c r="M6384" i="8"/>
  <c r="K6385" i="8"/>
  <c r="L6385" i="8"/>
  <c r="M6385" i="8"/>
  <c r="K6386" i="8"/>
  <c r="L6386" i="8"/>
  <c r="M6386" i="8"/>
  <c r="K6387" i="8"/>
  <c r="L6387" i="8"/>
  <c r="M6387" i="8"/>
  <c r="K6388" i="8"/>
  <c r="L6388" i="8"/>
  <c r="M6388" i="8"/>
  <c r="K6389" i="8"/>
  <c r="L6389" i="8"/>
  <c r="M6389" i="8"/>
  <c r="K6390" i="8"/>
  <c r="L6390" i="8"/>
  <c r="M6390" i="8"/>
  <c r="K6391" i="8"/>
  <c r="L6391" i="8"/>
  <c r="M6391" i="8"/>
  <c r="K6392" i="8"/>
  <c r="L6392" i="8"/>
  <c r="M6392" i="8"/>
  <c r="K6393" i="8"/>
  <c r="L6393" i="8"/>
  <c r="M6393" i="8"/>
  <c r="K6394" i="8"/>
  <c r="L6394" i="8"/>
  <c r="M6394" i="8"/>
  <c r="K6395" i="8"/>
  <c r="L6395" i="8"/>
  <c r="M6395" i="8"/>
  <c r="K6396" i="8"/>
  <c r="L6396" i="8"/>
  <c r="M6396" i="8"/>
  <c r="K6397" i="8"/>
  <c r="L6397" i="8"/>
  <c r="M6397" i="8"/>
  <c r="K6398" i="8"/>
  <c r="L6398" i="8"/>
  <c r="M6398" i="8"/>
  <c r="K6399" i="8"/>
  <c r="L6399" i="8"/>
  <c r="M6399" i="8"/>
  <c r="K6400" i="8"/>
  <c r="L6400" i="8"/>
  <c r="M6400" i="8"/>
  <c r="K6401" i="8"/>
  <c r="L6401" i="8"/>
  <c r="M6401" i="8"/>
  <c r="K6402" i="8"/>
  <c r="L6402" i="8"/>
  <c r="M6402" i="8"/>
  <c r="K6403" i="8"/>
  <c r="L6403" i="8"/>
  <c r="M6403" i="8"/>
  <c r="K6404" i="8"/>
  <c r="L6404" i="8"/>
  <c r="M6404" i="8"/>
  <c r="K6405" i="8"/>
  <c r="L6405" i="8"/>
  <c r="M6405" i="8"/>
  <c r="K6406" i="8"/>
  <c r="L6406" i="8"/>
  <c r="M6406" i="8"/>
  <c r="K6407" i="8"/>
  <c r="L6407" i="8"/>
  <c r="M6407" i="8"/>
  <c r="K6408" i="8"/>
  <c r="L6408" i="8"/>
  <c r="M6408" i="8"/>
  <c r="K6409" i="8"/>
  <c r="L6409" i="8"/>
  <c r="M6409" i="8"/>
  <c r="K6410" i="8"/>
  <c r="L6410" i="8"/>
  <c r="M6410" i="8"/>
  <c r="K6411" i="8"/>
  <c r="L6411" i="8"/>
  <c r="M6411" i="8"/>
  <c r="K6412" i="8"/>
  <c r="L6412" i="8"/>
  <c r="M6412" i="8"/>
  <c r="K6413" i="8"/>
  <c r="L6413" i="8"/>
  <c r="M6413" i="8"/>
  <c r="K6414" i="8"/>
  <c r="L6414" i="8"/>
  <c r="M6414" i="8"/>
  <c r="K6415" i="8"/>
  <c r="L6415" i="8"/>
  <c r="M6415" i="8"/>
  <c r="K6416" i="8"/>
  <c r="L6416" i="8"/>
  <c r="M6416" i="8"/>
  <c r="K6417" i="8"/>
  <c r="L6417" i="8"/>
  <c r="M6417" i="8"/>
  <c r="K6418" i="8"/>
  <c r="L6418" i="8"/>
  <c r="M6418" i="8"/>
  <c r="K6419" i="8"/>
  <c r="L6419" i="8"/>
  <c r="M6419" i="8"/>
  <c r="K6420" i="8"/>
  <c r="L6420" i="8"/>
  <c r="M6420" i="8"/>
  <c r="K6421" i="8"/>
  <c r="L6421" i="8"/>
  <c r="M6421" i="8"/>
  <c r="K6422" i="8"/>
  <c r="L6422" i="8"/>
  <c r="M6422" i="8"/>
  <c r="K6423" i="8"/>
  <c r="L6423" i="8"/>
  <c r="M6423" i="8"/>
  <c r="K6424" i="8"/>
  <c r="L6424" i="8"/>
  <c r="M6424" i="8"/>
  <c r="K6425" i="8"/>
  <c r="L6425" i="8"/>
  <c r="M6425" i="8"/>
  <c r="K6426" i="8"/>
  <c r="L6426" i="8"/>
  <c r="M6426" i="8"/>
  <c r="K6427" i="8"/>
  <c r="L6427" i="8"/>
  <c r="M6427" i="8"/>
  <c r="K6428" i="8"/>
  <c r="L6428" i="8"/>
  <c r="M6428" i="8"/>
  <c r="K6429" i="8"/>
  <c r="L6429" i="8"/>
  <c r="M6429" i="8"/>
  <c r="K6430" i="8"/>
  <c r="L6430" i="8"/>
  <c r="M6430" i="8"/>
  <c r="K6431" i="8"/>
  <c r="L6431" i="8"/>
  <c r="M6431" i="8"/>
  <c r="K6432" i="8"/>
  <c r="L6432" i="8"/>
  <c r="M6432" i="8"/>
  <c r="K6433" i="8"/>
  <c r="L6433" i="8"/>
  <c r="M6433" i="8"/>
  <c r="K6434" i="8"/>
  <c r="L6434" i="8"/>
  <c r="M6434" i="8"/>
  <c r="K6435" i="8"/>
  <c r="L6435" i="8"/>
  <c r="M6435" i="8"/>
  <c r="K6436" i="8"/>
  <c r="L6436" i="8"/>
  <c r="M6436" i="8"/>
  <c r="K6437" i="8"/>
  <c r="L6437" i="8"/>
  <c r="M6437" i="8"/>
  <c r="K6438" i="8"/>
  <c r="L6438" i="8"/>
  <c r="M6438" i="8"/>
  <c r="K6439" i="8"/>
  <c r="L6439" i="8"/>
  <c r="M6439" i="8"/>
  <c r="K6440" i="8"/>
  <c r="L6440" i="8"/>
  <c r="M6440" i="8"/>
  <c r="K6441" i="8"/>
  <c r="L6441" i="8"/>
  <c r="M6441" i="8"/>
  <c r="K6442" i="8"/>
  <c r="L6442" i="8"/>
  <c r="M6442" i="8"/>
  <c r="K6443" i="8"/>
  <c r="L6443" i="8"/>
  <c r="M6443" i="8"/>
  <c r="K6444" i="8"/>
  <c r="L6444" i="8"/>
  <c r="M6444" i="8"/>
  <c r="K6445" i="8"/>
  <c r="L6445" i="8"/>
  <c r="M6445" i="8"/>
  <c r="K6446" i="8"/>
  <c r="L6446" i="8"/>
  <c r="M6446" i="8"/>
  <c r="K6447" i="8"/>
  <c r="L6447" i="8"/>
  <c r="M6447" i="8"/>
  <c r="K6448" i="8"/>
  <c r="L6448" i="8"/>
  <c r="M6448" i="8"/>
  <c r="K6449" i="8"/>
  <c r="L6449" i="8"/>
  <c r="M6449" i="8"/>
  <c r="K6450" i="8"/>
  <c r="L6450" i="8"/>
  <c r="M6450" i="8"/>
  <c r="K6451" i="8"/>
  <c r="L6451" i="8"/>
  <c r="M6451" i="8"/>
  <c r="K6452" i="8"/>
  <c r="L6452" i="8"/>
  <c r="M6452" i="8"/>
  <c r="K6453" i="8"/>
  <c r="L6453" i="8"/>
  <c r="M6453" i="8"/>
  <c r="K6454" i="8"/>
  <c r="L6454" i="8"/>
  <c r="M6454" i="8"/>
  <c r="K6455" i="8"/>
  <c r="L6455" i="8"/>
  <c r="M6455" i="8"/>
  <c r="K6456" i="8"/>
  <c r="L6456" i="8"/>
  <c r="M6456" i="8"/>
  <c r="K6457" i="8"/>
  <c r="L6457" i="8"/>
  <c r="M6457" i="8"/>
  <c r="K6458" i="8"/>
  <c r="L6458" i="8"/>
  <c r="M6458" i="8"/>
  <c r="K6459" i="8"/>
  <c r="L6459" i="8"/>
  <c r="M6459" i="8"/>
  <c r="K6460" i="8"/>
  <c r="L6460" i="8"/>
  <c r="M6460" i="8"/>
  <c r="K6461" i="8"/>
  <c r="L6461" i="8"/>
  <c r="M6461" i="8"/>
  <c r="K6462" i="8"/>
  <c r="L6462" i="8"/>
  <c r="M6462" i="8"/>
  <c r="K6463" i="8"/>
  <c r="L6463" i="8"/>
  <c r="M6463" i="8"/>
  <c r="K6464" i="8"/>
  <c r="L6464" i="8"/>
  <c r="M6464" i="8"/>
  <c r="K6465" i="8"/>
  <c r="L6465" i="8"/>
  <c r="M6465" i="8"/>
  <c r="K6466" i="8"/>
  <c r="L6466" i="8"/>
  <c r="M6466" i="8"/>
  <c r="K6467" i="8"/>
  <c r="L6467" i="8"/>
  <c r="M6467" i="8"/>
  <c r="K6468" i="8"/>
  <c r="L6468" i="8"/>
  <c r="M6468" i="8"/>
  <c r="K6469" i="8"/>
  <c r="L6469" i="8"/>
  <c r="M6469" i="8"/>
  <c r="K6470" i="8"/>
  <c r="L6470" i="8"/>
  <c r="M6470" i="8"/>
  <c r="K6471" i="8"/>
  <c r="L6471" i="8"/>
  <c r="M6471" i="8"/>
  <c r="K6472" i="8"/>
  <c r="L6472" i="8"/>
  <c r="M6472" i="8"/>
  <c r="K6473" i="8"/>
  <c r="L6473" i="8"/>
  <c r="M6473" i="8"/>
  <c r="K6474" i="8"/>
  <c r="L6474" i="8"/>
  <c r="M6474" i="8"/>
  <c r="K6475" i="8"/>
  <c r="L6475" i="8"/>
  <c r="M6475" i="8"/>
  <c r="K6476" i="8"/>
  <c r="L6476" i="8"/>
  <c r="M6476" i="8"/>
  <c r="K6477" i="8"/>
  <c r="L6477" i="8"/>
  <c r="M6477" i="8"/>
  <c r="K6478" i="8"/>
  <c r="L6478" i="8"/>
  <c r="M6478" i="8"/>
  <c r="K6479" i="8"/>
  <c r="L6479" i="8"/>
  <c r="M6479" i="8"/>
  <c r="K6480" i="8"/>
  <c r="L6480" i="8"/>
  <c r="M6480" i="8"/>
  <c r="K6481" i="8"/>
  <c r="L6481" i="8"/>
  <c r="M6481" i="8"/>
  <c r="K6482" i="8"/>
  <c r="L6482" i="8"/>
  <c r="M6482" i="8"/>
  <c r="K6483" i="8"/>
  <c r="L6483" i="8"/>
  <c r="M6483" i="8"/>
  <c r="K6484" i="8"/>
  <c r="L6484" i="8"/>
  <c r="M6484" i="8"/>
  <c r="K6485" i="8"/>
  <c r="L6485" i="8"/>
  <c r="M6485" i="8"/>
  <c r="K6486" i="8"/>
  <c r="L6486" i="8"/>
  <c r="M6486" i="8"/>
  <c r="K6487" i="8"/>
  <c r="L6487" i="8"/>
  <c r="M6487" i="8"/>
  <c r="K6488" i="8"/>
  <c r="L6488" i="8"/>
  <c r="M6488" i="8"/>
  <c r="K6489" i="8"/>
  <c r="L6489" i="8"/>
  <c r="M6489" i="8"/>
  <c r="K6490" i="8"/>
  <c r="L6490" i="8"/>
  <c r="M6490" i="8"/>
  <c r="K6491" i="8"/>
  <c r="L6491" i="8"/>
  <c r="M6491" i="8"/>
  <c r="K6492" i="8"/>
  <c r="L6492" i="8"/>
  <c r="M6492" i="8"/>
  <c r="K6493" i="8"/>
  <c r="L6493" i="8"/>
  <c r="M6493" i="8"/>
  <c r="K6494" i="8"/>
  <c r="L6494" i="8"/>
  <c r="M6494" i="8"/>
  <c r="K6495" i="8"/>
  <c r="L6495" i="8"/>
  <c r="M6495" i="8"/>
  <c r="K6496" i="8"/>
  <c r="L6496" i="8"/>
  <c r="M6496" i="8"/>
  <c r="K6497" i="8"/>
  <c r="L6497" i="8"/>
  <c r="M6497" i="8"/>
  <c r="K6498" i="8"/>
  <c r="L6498" i="8"/>
  <c r="M6498" i="8"/>
  <c r="K6499" i="8"/>
  <c r="L6499" i="8"/>
  <c r="M6499" i="8"/>
  <c r="K6500" i="8"/>
  <c r="L6500" i="8"/>
  <c r="M6500" i="8"/>
  <c r="K6501" i="8"/>
  <c r="L6501" i="8"/>
  <c r="M6501" i="8"/>
  <c r="K6502" i="8"/>
  <c r="L6502" i="8"/>
  <c r="M6502" i="8"/>
  <c r="K6503" i="8"/>
  <c r="L6503" i="8"/>
  <c r="M6503" i="8"/>
  <c r="K6504" i="8"/>
  <c r="L6504" i="8"/>
  <c r="M6504" i="8"/>
  <c r="K6505" i="8"/>
  <c r="L6505" i="8"/>
  <c r="M6505" i="8"/>
  <c r="K6506" i="8"/>
  <c r="L6506" i="8"/>
  <c r="M6506" i="8"/>
  <c r="K6507" i="8"/>
  <c r="L6507" i="8"/>
  <c r="M6507" i="8"/>
  <c r="K6508" i="8"/>
  <c r="L6508" i="8"/>
  <c r="M6508" i="8"/>
  <c r="K6509" i="8"/>
  <c r="L6509" i="8"/>
  <c r="M6509" i="8"/>
  <c r="K6510" i="8"/>
  <c r="L6510" i="8"/>
  <c r="M6510" i="8"/>
  <c r="K6511" i="8"/>
  <c r="L6511" i="8"/>
  <c r="M6511" i="8"/>
  <c r="K6512" i="8"/>
  <c r="L6512" i="8"/>
  <c r="M6512" i="8"/>
  <c r="K6513" i="8"/>
  <c r="L6513" i="8"/>
  <c r="M6513" i="8"/>
  <c r="K6514" i="8"/>
  <c r="L6514" i="8"/>
  <c r="M6514" i="8"/>
  <c r="K6515" i="8"/>
  <c r="L6515" i="8"/>
  <c r="M6515" i="8"/>
  <c r="K6516" i="8"/>
  <c r="L6516" i="8"/>
  <c r="M6516" i="8"/>
  <c r="K6517" i="8"/>
  <c r="L6517" i="8"/>
  <c r="M6517" i="8"/>
  <c r="K6518" i="8"/>
  <c r="L6518" i="8"/>
  <c r="M6518" i="8"/>
  <c r="K6519" i="8"/>
  <c r="L6519" i="8"/>
  <c r="M6519" i="8"/>
  <c r="K6520" i="8"/>
  <c r="L6520" i="8"/>
  <c r="M6520" i="8"/>
  <c r="K6521" i="8"/>
  <c r="L6521" i="8"/>
  <c r="M6521" i="8"/>
  <c r="K6522" i="8"/>
  <c r="L6522" i="8"/>
  <c r="M6522" i="8"/>
  <c r="K6523" i="8"/>
  <c r="L6523" i="8"/>
  <c r="M6523" i="8"/>
  <c r="K6524" i="8"/>
  <c r="L6524" i="8"/>
  <c r="M6524" i="8"/>
  <c r="K6525" i="8"/>
  <c r="L6525" i="8"/>
  <c r="M6525" i="8"/>
  <c r="K6526" i="8"/>
  <c r="L6526" i="8"/>
  <c r="M6526" i="8"/>
  <c r="K6527" i="8"/>
  <c r="L6527" i="8"/>
  <c r="M6527" i="8"/>
  <c r="K6528" i="8"/>
  <c r="L6528" i="8"/>
  <c r="M6528" i="8"/>
  <c r="K6529" i="8"/>
  <c r="L6529" i="8"/>
  <c r="M6529" i="8"/>
  <c r="K6530" i="8"/>
  <c r="L6530" i="8"/>
  <c r="M6530" i="8"/>
  <c r="K6531" i="8"/>
  <c r="L6531" i="8"/>
  <c r="M6531" i="8"/>
  <c r="K6532" i="8"/>
  <c r="L6532" i="8"/>
  <c r="M6532" i="8"/>
  <c r="K6533" i="8"/>
  <c r="L6533" i="8"/>
  <c r="M6533" i="8"/>
  <c r="K6534" i="8"/>
  <c r="L6534" i="8"/>
  <c r="M6534" i="8"/>
  <c r="K6535" i="8"/>
  <c r="L6535" i="8"/>
  <c r="M6535" i="8"/>
  <c r="K6536" i="8"/>
  <c r="L6536" i="8"/>
  <c r="M6536" i="8"/>
  <c r="K6537" i="8"/>
  <c r="L6537" i="8"/>
  <c r="M6537" i="8"/>
  <c r="K6538" i="8"/>
  <c r="L6538" i="8"/>
  <c r="M6538" i="8"/>
  <c r="K6539" i="8"/>
  <c r="L6539" i="8"/>
  <c r="M6539" i="8"/>
  <c r="K6540" i="8"/>
  <c r="L6540" i="8"/>
  <c r="M6540" i="8"/>
  <c r="K6541" i="8"/>
  <c r="L6541" i="8"/>
  <c r="M6541" i="8"/>
  <c r="K6542" i="8"/>
  <c r="L6542" i="8"/>
  <c r="M6542" i="8"/>
  <c r="K6543" i="8"/>
  <c r="L6543" i="8"/>
  <c r="M6543" i="8"/>
  <c r="K6544" i="8"/>
  <c r="L6544" i="8"/>
  <c r="M6544" i="8"/>
  <c r="K6545" i="8"/>
  <c r="L6545" i="8"/>
  <c r="M6545" i="8"/>
  <c r="K6546" i="8"/>
  <c r="L6546" i="8"/>
  <c r="M6546" i="8"/>
  <c r="K6547" i="8"/>
  <c r="L6547" i="8"/>
  <c r="M6547" i="8"/>
  <c r="K6548" i="8"/>
  <c r="L6548" i="8"/>
  <c r="M6548" i="8"/>
  <c r="K6549" i="8"/>
  <c r="L6549" i="8"/>
  <c r="M6549" i="8"/>
  <c r="K6550" i="8"/>
  <c r="L6550" i="8"/>
  <c r="M6550" i="8"/>
  <c r="K6551" i="8"/>
  <c r="L6551" i="8"/>
  <c r="M6551" i="8"/>
  <c r="K6552" i="8"/>
  <c r="L6552" i="8"/>
  <c r="M6552" i="8"/>
  <c r="K6553" i="8"/>
  <c r="L6553" i="8"/>
  <c r="M6553" i="8"/>
  <c r="K6554" i="8"/>
  <c r="L6554" i="8"/>
  <c r="M6554" i="8"/>
  <c r="K6555" i="8"/>
  <c r="L6555" i="8"/>
  <c r="M6555" i="8"/>
  <c r="K6556" i="8"/>
  <c r="L6556" i="8"/>
  <c r="M6556" i="8"/>
  <c r="K6557" i="8"/>
  <c r="L6557" i="8"/>
  <c r="M6557" i="8"/>
  <c r="K6558" i="8"/>
  <c r="L6558" i="8"/>
  <c r="M6558" i="8"/>
  <c r="K6559" i="8"/>
  <c r="L6559" i="8"/>
  <c r="M6559" i="8"/>
  <c r="K6560" i="8"/>
  <c r="L6560" i="8"/>
  <c r="M6560" i="8"/>
  <c r="K6561" i="8"/>
  <c r="L6561" i="8"/>
  <c r="M6561" i="8"/>
  <c r="K6562" i="8"/>
  <c r="L6562" i="8"/>
  <c r="M6562" i="8"/>
  <c r="K6563" i="8"/>
  <c r="L6563" i="8"/>
  <c r="M6563" i="8"/>
  <c r="K6564" i="8"/>
  <c r="L6564" i="8"/>
  <c r="M6564" i="8"/>
  <c r="K6565" i="8"/>
  <c r="L6565" i="8"/>
  <c r="M6565" i="8"/>
  <c r="K6566" i="8"/>
  <c r="L6566" i="8"/>
  <c r="M6566" i="8"/>
  <c r="K6567" i="8"/>
  <c r="L6567" i="8"/>
  <c r="M6567" i="8"/>
  <c r="K6568" i="8"/>
  <c r="L6568" i="8"/>
  <c r="M6568" i="8"/>
  <c r="K6569" i="8"/>
  <c r="L6569" i="8"/>
  <c r="M6569" i="8"/>
  <c r="K6570" i="8"/>
  <c r="L6570" i="8"/>
  <c r="M6570" i="8"/>
  <c r="K6571" i="8"/>
  <c r="L6571" i="8"/>
  <c r="M6571" i="8"/>
  <c r="K6572" i="8"/>
  <c r="L6572" i="8"/>
  <c r="M6572" i="8"/>
  <c r="K6573" i="8"/>
  <c r="L6573" i="8"/>
  <c r="M6573" i="8"/>
  <c r="K6574" i="8"/>
  <c r="L6574" i="8"/>
  <c r="M6574" i="8"/>
  <c r="K6575" i="8"/>
  <c r="L6575" i="8"/>
  <c r="M6575" i="8"/>
  <c r="K6576" i="8"/>
  <c r="L6576" i="8"/>
  <c r="M6576" i="8"/>
  <c r="K6577" i="8"/>
  <c r="L6577" i="8"/>
  <c r="M6577" i="8"/>
  <c r="K6578" i="8"/>
  <c r="L6578" i="8"/>
  <c r="M6578" i="8"/>
  <c r="K6579" i="8"/>
  <c r="L6579" i="8"/>
  <c r="M6579" i="8"/>
  <c r="K6580" i="8"/>
  <c r="L6580" i="8"/>
  <c r="M6580" i="8"/>
  <c r="K6581" i="8"/>
  <c r="L6581" i="8"/>
  <c r="M6581" i="8"/>
  <c r="K6582" i="8"/>
  <c r="L6582" i="8"/>
  <c r="M6582" i="8"/>
  <c r="K6583" i="8"/>
  <c r="L6583" i="8"/>
  <c r="M6583" i="8"/>
  <c r="K6584" i="8"/>
  <c r="L6584" i="8"/>
  <c r="M6584" i="8"/>
  <c r="K6585" i="8"/>
  <c r="L6585" i="8"/>
  <c r="M6585" i="8"/>
  <c r="K6586" i="8"/>
  <c r="L6586" i="8"/>
  <c r="M6586" i="8"/>
  <c r="K6587" i="8"/>
  <c r="L6587" i="8"/>
  <c r="M6587" i="8"/>
  <c r="K6588" i="8"/>
  <c r="L6588" i="8"/>
  <c r="M6588" i="8"/>
  <c r="K6589" i="8"/>
  <c r="L6589" i="8"/>
  <c r="M6589" i="8"/>
  <c r="K6590" i="8"/>
  <c r="L6590" i="8"/>
  <c r="M6590" i="8"/>
  <c r="K6591" i="8"/>
  <c r="L6591" i="8"/>
  <c r="M6591" i="8"/>
  <c r="K6592" i="8"/>
  <c r="L6592" i="8"/>
  <c r="M6592" i="8"/>
  <c r="K6593" i="8"/>
  <c r="L6593" i="8"/>
  <c r="M6593" i="8"/>
  <c r="K6594" i="8"/>
  <c r="L6594" i="8"/>
  <c r="M6594" i="8"/>
  <c r="K6595" i="8"/>
  <c r="L6595" i="8"/>
  <c r="M6595" i="8"/>
  <c r="K6596" i="8"/>
  <c r="L6596" i="8"/>
  <c r="M6596" i="8"/>
  <c r="K6597" i="8"/>
  <c r="L6597" i="8"/>
  <c r="M6597" i="8"/>
  <c r="K6598" i="8"/>
  <c r="L6598" i="8"/>
  <c r="M6598" i="8"/>
  <c r="K6599" i="8"/>
  <c r="L6599" i="8"/>
  <c r="M6599" i="8"/>
  <c r="K6600" i="8"/>
  <c r="L6600" i="8"/>
  <c r="M6600" i="8"/>
  <c r="K6601" i="8"/>
  <c r="L6601" i="8"/>
  <c r="M6601" i="8"/>
  <c r="K6602" i="8"/>
  <c r="L6602" i="8"/>
  <c r="M6602" i="8"/>
  <c r="K6603" i="8"/>
  <c r="L6603" i="8"/>
  <c r="M6603" i="8"/>
  <c r="K6604" i="8"/>
  <c r="L6604" i="8"/>
  <c r="M6604" i="8"/>
  <c r="K6605" i="8"/>
  <c r="L6605" i="8"/>
  <c r="M6605" i="8"/>
  <c r="K6606" i="8"/>
  <c r="L6606" i="8"/>
  <c r="M6606" i="8"/>
  <c r="K6607" i="8"/>
  <c r="L6607" i="8"/>
  <c r="M6607" i="8"/>
  <c r="K6608" i="8"/>
  <c r="L6608" i="8"/>
  <c r="M6608" i="8"/>
  <c r="K6609" i="8"/>
  <c r="L6609" i="8"/>
  <c r="M6609" i="8"/>
  <c r="K6610" i="8"/>
  <c r="L6610" i="8"/>
  <c r="M6610" i="8"/>
  <c r="K6611" i="8"/>
  <c r="L6611" i="8"/>
  <c r="M6611" i="8"/>
  <c r="K6612" i="8"/>
  <c r="L6612" i="8"/>
  <c r="M6612" i="8"/>
  <c r="K6613" i="8"/>
  <c r="L6613" i="8"/>
  <c r="M6613" i="8"/>
  <c r="K6614" i="8"/>
  <c r="L6614" i="8"/>
  <c r="M6614" i="8"/>
  <c r="K6615" i="8"/>
  <c r="L6615" i="8"/>
  <c r="M6615" i="8"/>
  <c r="K6616" i="8"/>
  <c r="L6616" i="8"/>
  <c r="M6616" i="8"/>
  <c r="K6617" i="8"/>
  <c r="L6617" i="8"/>
  <c r="M6617" i="8"/>
  <c r="K6618" i="8"/>
  <c r="L6618" i="8"/>
  <c r="M6618" i="8"/>
  <c r="K6619" i="8"/>
  <c r="L6619" i="8"/>
  <c r="M6619" i="8"/>
  <c r="K6620" i="8"/>
  <c r="L6620" i="8"/>
  <c r="M6620" i="8"/>
  <c r="K6621" i="8"/>
  <c r="L6621" i="8"/>
  <c r="M6621" i="8"/>
  <c r="K6622" i="8"/>
  <c r="L6622" i="8"/>
  <c r="M6622" i="8"/>
  <c r="K6623" i="8"/>
  <c r="L6623" i="8"/>
  <c r="M6623" i="8"/>
  <c r="K6624" i="8"/>
  <c r="L6624" i="8"/>
  <c r="M6624" i="8"/>
  <c r="K6625" i="8"/>
  <c r="L6625" i="8"/>
  <c r="M6625" i="8"/>
  <c r="K6626" i="8"/>
  <c r="L6626" i="8"/>
  <c r="M6626" i="8"/>
  <c r="K6627" i="8"/>
  <c r="L6627" i="8"/>
  <c r="M6627" i="8"/>
  <c r="K6628" i="8"/>
  <c r="L6628" i="8"/>
  <c r="M6628" i="8"/>
  <c r="K6629" i="8"/>
  <c r="L6629" i="8"/>
  <c r="M6629" i="8"/>
  <c r="K6630" i="8"/>
  <c r="L6630" i="8"/>
  <c r="M6630" i="8"/>
  <c r="K6631" i="8"/>
  <c r="L6631" i="8"/>
  <c r="M6631" i="8"/>
  <c r="K6632" i="8"/>
  <c r="L6632" i="8"/>
  <c r="M6632" i="8"/>
  <c r="K6633" i="8"/>
  <c r="L6633" i="8"/>
  <c r="M6633" i="8"/>
  <c r="K6634" i="8"/>
  <c r="L6634" i="8"/>
  <c r="M6634" i="8"/>
  <c r="K6635" i="8"/>
  <c r="L6635" i="8"/>
  <c r="M6635" i="8"/>
  <c r="K6636" i="8"/>
  <c r="L6636" i="8"/>
  <c r="M6636" i="8"/>
  <c r="K6637" i="8"/>
  <c r="L6637" i="8"/>
  <c r="M6637" i="8"/>
  <c r="K6638" i="8"/>
  <c r="L6638" i="8"/>
  <c r="M6638" i="8"/>
  <c r="K6639" i="8"/>
  <c r="L6639" i="8"/>
  <c r="M6639" i="8"/>
  <c r="K6640" i="8"/>
  <c r="L6640" i="8"/>
  <c r="M6640" i="8"/>
  <c r="K6641" i="8"/>
  <c r="L6641" i="8"/>
  <c r="M6641" i="8"/>
  <c r="K6642" i="8"/>
  <c r="L6642" i="8"/>
  <c r="M6642" i="8"/>
  <c r="K6643" i="8"/>
  <c r="L6643" i="8"/>
  <c r="M6643" i="8"/>
  <c r="K6644" i="8"/>
  <c r="L6644" i="8"/>
  <c r="M6644" i="8"/>
  <c r="K6645" i="8"/>
  <c r="L6645" i="8"/>
  <c r="M6645" i="8"/>
  <c r="K6646" i="8"/>
  <c r="L6646" i="8"/>
  <c r="M6646" i="8"/>
  <c r="K6647" i="8"/>
  <c r="L6647" i="8"/>
  <c r="M6647" i="8"/>
  <c r="K6648" i="8"/>
  <c r="L6648" i="8"/>
  <c r="M6648" i="8"/>
  <c r="K6649" i="8"/>
  <c r="L6649" i="8"/>
  <c r="M6649" i="8"/>
  <c r="K6650" i="8"/>
  <c r="L6650" i="8"/>
  <c r="M6650" i="8"/>
  <c r="K6651" i="8"/>
  <c r="L6651" i="8"/>
  <c r="M6651" i="8"/>
  <c r="K6652" i="8"/>
  <c r="L6652" i="8"/>
  <c r="M6652" i="8"/>
  <c r="K6653" i="8"/>
  <c r="L6653" i="8"/>
  <c r="M6653" i="8"/>
  <c r="K6654" i="8"/>
  <c r="L6654" i="8"/>
  <c r="M6654" i="8"/>
  <c r="K6655" i="8"/>
  <c r="L6655" i="8"/>
  <c r="M6655" i="8"/>
  <c r="K6656" i="8"/>
  <c r="L6656" i="8"/>
  <c r="M6656" i="8"/>
  <c r="K6657" i="8"/>
  <c r="L6657" i="8"/>
  <c r="M6657" i="8"/>
  <c r="K6658" i="8"/>
  <c r="L6658" i="8"/>
  <c r="M6658" i="8"/>
  <c r="K6659" i="8"/>
  <c r="L6659" i="8"/>
  <c r="M6659" i="8"/>
  <c r="K6660" i="8"/>
  <c r="L6660" i="8"/>
  <c r="M6660" i="8"/>
  <c r="K6661" i="8"/>
  <c r="L6661" i="8"/>
  <c r="M6661" i="8"/>
  <c r="K6662" i="8"/>
  <c r="L6662" i="8"/>
  <c r="M6662" i="8"/>
  <c r="K6663" i="8"/>
  <c r="L6663" i="8"/>
  <c r="M6663" i="8"/>
  <c r="K6664" i="8"/>
  <c r="L6664" i="8"/>
  <c r="M6664" i="8"/>
  <c r="K6665" i="8"/>
  <c r="L6665" i="8"/>
  <c r="M6665" i="8"/>
  <c r="K6666" i="8"/>
  <c r="L6666" i="8"/>
  <c r="M6666" i="8"/>
  <c r="K6667" i="8"/>
  <c r="L6667" i="8"/>
  <c r="M6667" i="8"/>
  <c r="K6668" i="8"/>
  <c r="L6668" i="8"/>
  <c r="M6668" i="8"/>
  <c r="K6669" i="8"/>
  <c r="L6669" i="8"/>
  <c r="M6669" i="8"/>
  <c r="K6670" i="8"/>
  <c r="L6670" i="8"/>
  <c r="M6670" i="8"/>
  <c r="K6671" i="8"/>
  <c r="L6671" i="8"/>
  <c r="M6671" i="8"/>
  <c r="K6672" i="8"/>
  <c r="L6672" i="8"/>
  <c r="M6672" i="8"/>
  <c r="K6673" i="8"/>
  <c r="L6673" i="8"/>
  <c r="M6673" i="8"/>
  <c r="K6674" i="8"/>
  <c r="L6674" i="8"/>
  <c r="M6674" i="8"/>
  <c r="K6675" i="8"/>
  <c r="L6675" i="8"/>
  <c r="M6675" i="8"/>
  <c r="K6676" i="8"/>
  <c r="L6676" i="8"/>
  <c r="M6676" i="8"/>
  <c r="K6677" i="8"/>
  <c r="L6677" i="8"/>
  <c r="M6677" i="8"/>
  <c r="K6678" i="8"/>
  <c r="L6678" i="8"/>
  <c r="M6678" i="8"/>
  <c r="K6679" i="8"/>
  <c r="L6679" i="8"/>
  <c r="M6679" i="8"/>
  <c r="K6680" i="8"/>
  <c r="L6680" i="8"/>
  <c r="M6680" i="8"/>
  <c r="K6681" i="8"/>
  <c r="L6681" i="8"/>
  <c r="M6681" i="8"/>
  <c r="K6682" i="8"/>
  <c r="L6682" i="8"/>
  <c r="M6682" i="8"/>
  <c r="K6683" i="8"/>
  <c r="L6683" i="8"/>
  <c r="M6683" i="8"/>
  <c r="K6684" i="8"/>
  <c r="L6684" i="8"/>
  <c r="M6684" i="8"/>
  <c r="K6685" i="8"/>
  <c r="L6685" i="8"/>
  <c r="M6685" i="8"/>
  <c r="K6686" i="8"/>
  <c r="L6686" i="8"/>
  <c r="M6686" i="8"/>
  <c r="K6687" i="8"/>
  <c r="L6687" i="8"/>
  <c r="M6687" i="8"/>
  <c r="K6688" i="8"/>
  <c r="L6688" i="8"/>
  <c r="M6688" i="8"/>
  <c r="K6689" i="8"/>
  <c r="L6689" i="8"/>
  <c r="M6689" i="8"/>
  <c r="K6690" i="8"/>
  <c r="L6690" i="8"/>
  <c r="M6690" i="8"/>
  <c r="K6691" i="8"/>
  <c r="L6691" i="8"/>
  <c r="M6691" i="8"/>
  <c r="K6692" i="8"/>
  <c r="L6692" i="8"/>
  <c r="M6692" i="8"/>
  <c r="K6693" i="8"/>
  <c r="L6693" i="8"/>
  <c r="M6693" i="8"/>
  <c r="K6694" i="8"/>
  <c r="L6694" i="8"/>
  <c r="M6694" i="8"/>
  <c r="K6695" i="8"/>
  <c r="L6695" i="8"/>
  <c r="M6695" i="8"/>
  <c r="K6696" i="8"/>
  <c r="L6696" i="8"/>
  <c r="M6696" i="8"/>
  <c r="K6697" i="8"/>
  <c r="L6697" i="8"/>
  <c r="M6697" i="8"/>
  <c r="K6698" i="8"/>
  <c r="L6698" i="8"/>
  <c r="M6698" i="8"/>
  <c r="K6699" i="8"/>
  <c r="L6699" i="8"/>
  <c r="M6699" i="8"/>
  <c r="K6700" i="8"/>
  <c r="L6700" i="8"/>
  <c r="M6700" i="8"/>
  <c r="K6701" i="8"/>
  <c r="L6701" i="8"/>
  <c r="M6701" i="8"/>
  <c r="K6702" i="8"/>
  <c r="L6702" i="8"/>
  <c r="M6702" i="8"/>
  <c r="K6703" i="8"/>
  <c r="L6703" i="8"/>
  <c r="M6703" i="8"/>
  <c r="K6704" i="8"/>
  <c r="L6704" i="8"/>
  <c r="M6704" i="8"/>
  <c r="K6705" i="8"/>
  <c r="L6705" i="8"/>
  <c r="M6705" i="8"/>
  <c r="K6706" i="8"/>
  <c r="L6706" i="8"/>
  <c r="M6706" i="8"/>
  <c r="K6707" i="8"/>
  <c r="L6707" i="8"/>
  <c r="M6707" i="8"/>
  <c r="K6708" i="8"/>
  <c r="L6708" i="8"/>
  <c r="M6708" i="8"/>
  <c r="K6709" i="8"/>
  <c r="L6709" i="8"/>
  <c r="M6709" i="8"/>
  <c r="K6710" i="8"/>
  <c r="L6710" i="8"/>
  <c r="M6710" i="8"/>
  <c r="K6711" i="8"/>
  <c r="L6711" i="8"/>
  <c r="M6711" i="8"/>
  <c r="K6712" i="8"/>
  <c r="L6712" i="8"/>
  <c r="M6712" i="8"/>
  <c r="K6713" i="8"/>
  <c r="L6713" i="8"/>
  <c r="M6713" i="8"/>
  <c r="K6714" i="8"/>
  <c r="L6714" i="8"/>
  <c r="M6714" i="8"/>
  <c r="K6715" i="8"/>
  <c r="L6715" i="8"/>
  <c r="M6715" i="8"/>
  <c r="K6716" i="8"/>
  <c r="L6716" i="8"/>
  <c r="M6716" i="8"/>
  <c r="K6717" i="8"/>
  <c r="L6717" i="8"/>
  <c r="M6717" i="8"/>
  <c r="K6718" i="8"/>
  <c r="L6718" i="8"/>
  <c r="M6718" i="8"/>
  <c r="K6719" i="8"/>
  <c r="L6719" i="8"/>
  <c r="M6719" i="8"/>
  <c r="K6720" i="8"/>
  <c r="L6720" i="8"/>
  <c r="M6720" i="8"/>
  <c r="K6721" i="8"/>
  <c r="L6721" i="8"/>
  <c r="M6721" i="8"/>
  <c r="K6722" i="8"/>
  <c r="L6722" i="8"/>
  <c r="M6722" i="8"/>
  <c r="K6723" i="8"/>
  <c r="L6723" i="8"/>
  <c r="M6723" i="8"/>
  <c r="K6724" i="8"/>
  <c r="L6724" i="8"/>
  <c r="M6724" i="8"/>
  <c r="K6725" i="8"/>
  <c r="L6725" i="8"/>
  <c r="M6725" i="8"/>
  <c r="K6726" i="8"/>
  <c r="L6726" i="8"/>
  <c r="M6726" i="8"/>
  <c r="K6727" i="8"/>
  <c r="L6727" i="8"/>
  <c r="M6727" i="8"/>
  <c r="K6728" i="8"/>
  <c r="L6728" i="8"/>
  <c r="M6728" i="8"/>
  <c r="K6729" i="8"/>
  <c r="L6729" i="8"/>
  <c r="M6729" i="8"/>
  <c r="K6730" i="8"/>
  <c r="L6730" i="8"/>
  <c r="M6730" i="8"/>
  <c r="K6731" i="8"/>
  <c r="L6731" i="8"/>
  <c r="M6731" i="8"/>
  <c r="K6732" i="8"/>
  <c r="L6732" i="8"/>
  <c r="M6732" i="8"/>
  <c r="K6733" i="8"/>
  <c r="L6733" i="8"/>
  <c r="M6733" i="8"/>
  <c r="K6734" i="8"/>
  <c r="L6734" i="8"/>
  <c r="M6734" i="8"/>
  <c r="K6735" i="8"/>
  <c r="L6735" i="8"/>
  <c r="M6735" i="8"/>
  <c r="K6736" i="8"/>
  <c r="L6736" i="8"/>
  <c r="M6736" i="8"/>
  <c r="K6737" i="8"/>
  <c r="L6737" i="8"/>
  <c r="M6737" i="8"/>
  <c r="K6738" i="8"/>
  <c r="L6738" i="8"/>
  <c r="M6738" i="8"/>
  <c r="K6739" i="8"/>
  <c r="L6739" i="8"/>
  <c r="M6739" i="8"/>
  <c r="K6740" i="8"/>
  <c r="L6740" i="8"/>
  <c r="M6740" i="8"/>
  <c r="K6741" i="8"/>
  <c r="L6741" i="8"/>
  <c r="M6741" i="8"/>
  <c r="K6742" i="8"/>
  <c r="L6742" i="8"/>
  <c r="M6742" i="8"/>
  <c r="K6743" i="8"/>
  <c r="L6743" i="8"/>
  <c r="M6743" i="8"/>
  <c r="K6744" i="8"/>
  <c r="L6744" i="8"/>
  <c r="M6744" i="8"/>
  <c r="K6745" i="8"/>
  <c r="L6745" i="8"/>
  <c r="M6745" i="8"/>
  <c r="K6746" i="8"/>
  <c r="L6746" i="8"/>
  <c r="M6746" i="8"/>
  <c r="K6747" i="8"/>
  <c r="L6747" i="8"/>
  <c r="M6747" i="8"/>
  <c r="K6748" i="8"/>
  <c r="L6748" i="8"/>
  <c r="M6748" i="8"/>
  <c r="K6749" i="8"/>
  <c r="L6749" i="8"/>
  <c r="M6749" i="8"/>
  <c r="K6750" i="8"/>
  <c r="L6750" i="8"/>
  <c r="M6750" i="8"/>
  <c r="K6751" i="8"/>
  <c r="L6751" i="8"/>
  <c r="M6751" i="8"/>
  <c r="K6752" i="8"/>
  <c r="L6752" i="8"/>
  <c r="M6752" i="8"/>
  <c r="K6753" i="8"/>
  <c r="L6753" i="8"/>
  <c r="M6753" i="8"/>
  <c r="K6754" i="8"/>
  <c r="L6754" i="8"/>
  <c r="M6754" i="8"/>
  <c r="K6755" i="8"/>
  <c r="L6755" i="8"/>
  <c r="M6755" i="8"/>
  <c r="K6756" i="8"/>
  <c r="L6756" i="8"/>
  <c r="M6756" i="8"/>
  <c r="K6757" i="8"/>
  <c r="L6757" i="8"/>
  <c r="M6757" i="8"/>
  <c r="K6758" i="8"/>
  <c r="L6758" i="8"/>
  <c r="M6758" i="8"/>
  <c r="K6759" i="8"/>
  <c r="L6759" i="8"/>
  <c r="M6759" i="8"/>
  <c r="K6760" i="8"/>
  <c r="L6760" i="8"/>
  <c r="M6760" i="8"/>
  <c r="K6761" i="8"/>
  <c r="L6761" i="8"/>
  <c r="M6761" i="8"/>
  <c r="K6762" i="8"/>
  <c r="L6762" i="8"/>
  <c r="M6762" i="8"/>
  <c r="K6763" i="8"/>
  <c r="L6763" i="8"/>
  <c r="M6763" i="8"/>
  <c r="K6764" i="8"/>
  <c r="L6764" i="8"/>
  <c r="M6764" i="8"/>
  <c r="K6765" i="8"/>
  <c r="L6765" i="8"/>
  <c r="M6765" i="8"/>
  <c r="K6766" i="8"/>
  <c r="L6766" i="8"/>
  <c r="M6766" i="8"/>
  <c r="K6767" i="8"/>
  <c r="L6767" i="8"/>
  <c r="M6767" i="8"/>
  <c r="K6768" i="8"/>
  <c r="L6768" i="8"/>
  <c r="M6768" i="8"/>
  <c r="K6769" i="8"/>
  <c r="L6769" i="8"/>
  <c r="M6769" i="8"/>
  <c r="K6770" i="8"/>
  <c r="L6770" i="8"/>
  <c r="M6770" i="8"/>
  <c r="K6771" i="8"/>
  <c r="L6771" i="8"/>
  <c r="M6771" i="8"/>
  <c r="K6772" i="8"/>
  <c r="L6772" i="8"/>
  <c r="M6772" i="8"/>
  <c r="K6773" i="8"/>
  <c r="L6773" i="8"/>
  <c r="M6773" i="8"/>
  <c r="K6774" i="8"/>
  <c r="L6774" i="8"/>
  <c r="M6774" i="8"/>
  <c r="K6775" i="8"/>
  <c r="L6775" i="8"/>
  <c r="M6775" i="8"/>
  <c r="K6776" i="8"/>
  <c r="L6776" i="8"/>
  <c r="M6776" i="8"/>
  <c r="K6777" i="8"/>
  <c r="L6777" i="8"/>
  <c r="M6777" i="8"/>
  <c r="K6778" i="8"/>
  <c r="L6778" i="8"/>
  <c r="M6778" i="8"/>
  <c r="K6779" i="8"/>
  <c r="L6779" i="8"/>
  <c r="M6779" i="8"/>
  <c r="K6780" i="8"/>
  <c r="L6780" i="8"/>
  <c r="M6780" i="8"/>
  <c r="K6781" i="8"/>
  <c r="L6781" i="8"/>
  <c r="M6781" i="8"/>
  <c r="K6782" i="8"/>
  <c r="L6782" i="8"/>
  <c r="M6782" i="8"/>
  <c r="K6783" i="8"/>
  <c r="L6783" i="8"/>
  <c r="M6783" i="8"/>
  <c r="K6784" i="8"/>
  <c r="L6784" i="8"/>
  <c r="M6784" i="8"/>
  <c r="K6785" i="8"/>
  <c r="L6785" i="8"/>
  <c r="M6785" i="8"/>
  <c r="K6786" i="8"/>
  <c r="L6786" i="8"/>
  <c r="M6786" i="8"/>
  <c r="K6787" i="8"/>
  <c r="L6787" i="8"/>
  <c r="M6787" i="8"/>
  <c r="K6788" i="8"/>
  <c r="L6788" i="8"/>
  <c r="M6788" i="8"/>
  <c r="K6789" i="8"/>
  <c r="L6789" i="8"/>
  <c r="M6789" i="8"/>
  <c r="K6790" i="8"/>
  <c r="L6790" i="8"/>
  <c r="M6790" i="8"/>
  <c r="K6791" i="8"/>
  <c r="L6791" i="8"/>
  <c r="M6791" i="8"/>
  <c r="K6792" i="8"/>
  <c r="L6792" i="8"/>
  <c r="M6792" i="8"/>
  <c r="K6793" i="8"/>
  <c r="L6793" i="8"/>
  <c r="M6793" i="8"/>
  <c r="K6794" i="8"/>
  <c r="L6794" i="8"/>
  <c r="M6794" i="8"/>
  <c r="K6795" i="8"/>
  <c r="L6795" i="8"/>
  <c r="M6795" i="8"/>
  <c r="K6796" i="8"/>
  <c r="L6796" i="8"/>
  <c r="M6796" i="8"/>
  <c r="K6797" i="8"/>
  <c r="L6797" i="8"/>
  <c r="M6797" i="8"/>
  <c r="K6798" i="8"/>
  <c r="L6798" i="8"/>
  <c r="M6798" i="8"/>
  <c r="K6799" i="8"/>
  <c r="L6799" i="8"/>
  <c r="M6799" i="8"/>
  <c r="K6800" i="8"/>
  <c r="L6800" i="8"/>
  <c r="M6800" i="8"/>
  <c r="K6801" i="8"/>
  <c r="L6801" i="8"/>
  <c r="M6801" i="8"/>
  <c r="K6802" i="8"/>
  <c r="L6802" i="8"/>
  <c r="M6802" i="8"/>
  <c r="K6803" i="8"/>
  <c r="L6803" i="8"/>
  <c r="M6803" i="8"/>
  <c r="K6804" i="8"/>
  <c r="L6804" i="8"/>
  <c r="M6804" i="8"/>
  <c r="K6805" i="8"/>
  <c r="L6805" i="8"/>
  <c r="M6805" i="8"/>
  <c r="K6806" i="8"/>
  <c r="L6806" i="8"/>
  <c r="M6806" i="8"/>
  <c r="K6807" i="8"/>
  <c r="L6807" i="8"/>
  <c r="M6807" i="8"/>
  <c r="K6808" i="8"/>
  <c r="L6808" i="8"/>
  <c r="M6808" i="8"/>
  <c r="K6809" i="8"/>
  <c r="L6809" i="8"/>
  <c r="M6809" i="8"/>
  <c r="K6810" i="8"/>
  <c r="L6810" i="8"/>
  <c r="M6810" i="8"/>
  <c r="K6811" i="8"/>
  <c r="L6811" i="8"/>
  <c r="M6811" i="8"/>
  <c r="K6812" i="8"/>
  <c r="L6812" i="8"/>
  <c r="M6812" i="8"/>
  <c r="K6813" i="8"/>
  <c r="L6813" i="8"/>
  <c r="M6813" i="8"/>
  <c r="K6814" i="8"/>
  <c r="L6814" i="8"/>
  <c r="M6814" i="8"/>
  <c r="K6815" i="8"/>
  <c r="L6815" i="8"/>
  <c r="M6815" i="8"/>
  <c r="K6816" i="8"/>
  <c r="L6816" i="8"/>
  <c r="M6816" i="8"/>
  <c r="K6817" i="8"/>
  <c r="L6817" i="8"/>
  <c r="M6817" i="8"/>
  <c r="K6818" i="8"/>
  <c r="L6818" i="8"/>
  <c r="M6818" i="8"/>
  <c r="K6819" i="8"/>
  <c r="L6819" i="8"/>
  <c r="M6819" i="8"/>
  <c r="K6820" i="8"/>
  <c r="L6820" i="8"/>
  <c r="M6820" i="8"/>
  <c r="K6821" i="8"/>
  <c r="L6821" i="8"/>
  <c r="M6821" i="8"/>
  <c r="K6822" i="8"/>
  <c r="L6822" i="8"/>
  <c r="M6822" i="8"/>
  <c r="K6823" i="8"/>
  <c r="L6823" i="8"/>
  <c r="M6823" i="8"/>
  <c r="K6824" i="8"/>
  <c r="L6824" i="8"/>
  <c r="M6824" i="8"/>
  <c r="K6825" i="8"/>
  <c r="L6825" i="8"/>
  <c r="M6825" i="8"/>
  <c r="K6826" i="8"/>
  <c r="L6826" i="8"/>
  <c r="M6826" i="8"/>
  <c r="K6827" i="8"/>
  <c r="L6827" i="8"/>
  <c r="M6827" i="8"/>
  <c r="K6828" i="8"/>
  <c r="L6828" i="8"/>
  <c r="M6828" i="8"/>
  <c r="K6829" i="8"/>
  <c r="L6829" i="8"/>
  <c r="M6829" i="8"/>
  <c r="K6830" i="8"/>
  <c r="L6830" i="8"/>
  <c r="M6830" i="8"/>
  <c r="K6831" i="8"/>
  <c r="L6831" i="8"/>
  <c r="M6831" i="8"/>
  <c r="K6832" i="8"/>
  <c r="L6832" i="8"/>
  <c r="M6832" i="8"/>
  <c r="K6833" i="8"/>
  <c r="L6833" i="8"/>
  <c r="M6833" i="8"/>
  <c r="K6834" i="8"/>
  <c r="L6834" i="8"/>
  <c r="M6834" i="8"/>
  <c r="K6835" i="8"/>
  <c r="L6835" i="8"/>
  <c r="M6835" i="8"/>
  <c r="K6836" i="8"/>
  <c r="L6836" i="8"/>
  <c r="M6836" i="8"/>
  <c r="K6837" i="8"/>
  <c r="L6837" i="8"/>
  <c r="M6837" i="8"/>
  <c r="K6838" i="8"/>
  <c r="L6838" i="8"/>
  <c r="M6838" i="8"/>
  <c r="K6839" i="8"/>
  <c r="L6839" i="8"/>
  <c r="M6839" i="8"/>
  <c r="K6840" i="8"/>
  <c r="L6840" i="8"/>
  <c r="M6840" i="8"/>
  <c r="K6841" i="8"/>
  <c r="L6841" i="8"/>
  <c r="M6841" i="8"/>
  <c r="K6842" i="8"/>
  <c r="L6842" i="8"/>
  <c r="M6842" i="8"/>
  <c r="K6843" i="8"/>
  <c r="L6843" i="8"/>
  <c r="M6843" i="8"/>
  <c r="K6844" i="8"/>
  <c r="L6844" i="8"/>
  <c r="M6844" i="8"/>
  <c r="K6845" i="8"/>
  <c r="L6845" i="8"/>
  <c r="M6845" i="8"/>
  <c r="K6846" i="8"/>
  <c r="L6846" i="8"/>
  <c r="M6846" i="8"/>
  <c r="K6847" i="8"/>
  <c r="L6847" i="8"/>
  <c r="M6847" i="8"/>
  <c r="K6848" i="8"/>
  <c r="L6848" i="8"/>
  <c r="M6848" i="8"/>
  <c r="K6849" i="8"/>
  <c r="L6849" i="8"/>
  <c r="M6849" i="8"/>
  <c r="K6850" i="8"/>
  <c r="L6850" i="8"/>
  <c r="M6850" i="8"/>
  <c r="K6851" i="8"/>
  <c r="L6851" i="8"/>
  <c r="M6851" i="8"/>
  <c r="K6852" i="8"/>
  <c r="L6852" i="8"/>
  <c r="M6852" i="8"/>
  <c r="K6853" i="8"/>
  <c r="L6853" i="8"/>
  <c r="M6853" i="8"/>
  <c r="K6854" i="8"/>
  <c r="L6854" i="8"/>
  <c r="M6854" i="8"/>
  <c r="K6855" i="8"/>
  <c r="L6855" i="8"/>
  <c r="M6855" i="8"/>
  <c r="K6856" i="8"/>
  <c r="L6856" i="8"/>
  <c r="M6856" i="8"/>
  <c r="K6857" i="8"/>
  <c r="L6857" i="8"/>
  <c r="M6857" i="8"/>
  <c r="K6858" i="8"/>
  <c r="L6858" i="8"/>
  <c r="M6858" i="8"/>
  <c r="K6859" i="8"/>
  <c r="L6859" i="8"/>
  <c r="M6859" i="8"/>
  <c r="K6860" i="8"/>
  <c r="L6860" i="8"/>
  <c r="M6860" i="8"/>
  <c r="K6861" i="8"/>
  <c r="L6861" i="8"/>
  <c r="M6861" i="8"/>
  <c r="K6862" i="8"/>
  <c r="L6862" i="8"/>
  <c r="M6862" i="8"/>
  <c r="K6863" i="8"/>
  <c r="L6863" i="8"/>
  <c r="M6863" i="8"/>
  <c r="K6864" i="8"/>
  <c r="L6864" i="8"/>
  <c r="M6864" i="8"/>
  <c r="K6865" i="8"/>
  <c r="L6865" i="8"/>
  <c r="M6865" i="8"/>
  <c r="K6866" i="8"/>
  <c r="L6866" i="8"/>
  <c r="M6866" i="8"/>
  <c r="K6867" i="8"/>
  <c r="L6867" i="8"/>
  <c r="M6867" i="8"/>
  <c r="K6868" i="8"/>
  <c r="L6868" i="8"/>
  <c r="M6868" i="8"/>
  <c r="K6869" i="8"/>
  <c r="L6869" i="8"/>
  <c r="M6869" i="8"/>
  <c r="K6870" i="8"/>
  <c r="L6870" i="8"/>
  <c r="M6870" i="8"/>
  <c r="K6871" i="8"/>
  <c r="L6871" i="8"/>
  <c r="M6871" i="8"/>
  <c r="K6872" i="8"/>
  <c r="L6872" i="8"/>
  <c r="M6872" i="8"/>
  <c r="K6873" i="8"/>
  <c r="L6873" i="8"/>
  <c r="M6873" i="8"/>
  <c r="K6874" i="8"/>
  <c r="L6874" i="8"/>
  <c r="M6874" i="8"/>
  <c r="K6875" i="8"/>
  <c r="L6875" i="8"/>
  <c r="M6875" i="8"/>
  <c r="K6876" i="8"/>
  <c r="L6876" i="8"/>
  <c r="M6876" i="8"/>
  <c r="K6877" i="8"/>
  <c r="L6877" i="8"/>
  <c r="M6877" i="8"/>
  <c r="K6878" i="8"/>
  <c r="L6878" i="8"/>
  <c r="M6878" i="8"/>
  <c r="K6879" i="8"/>
  <c r="L6879" i="8"/>
  <c r="M6879" i="8"/>
  <c r="K6880" i="8"/>
  <c r="L6880" i="8"/>
  <c r="M6880" i="8"/>
  <c r="K6881" i="8"/>
  <c r="L6881" i="8"/>
  <c r="M6881" i="8"/>
  <c r="K6882" i="8"/>
  <c r="L6882" i="8"/>
  <c r="M6882" i="8"/>
  <c r="K6883" i="8"/>
  <c r="L6883" i="8"/>
  <c r="M6883" i="8"/>
  <c r="K6884" i="8"/>
  <c r="L6884" i="8"/>
  <c r="M6884" i="8"/>
  <c r="K6885" i="8"/>
  <c r="L6885" i="8"/>
  <c r="M6885" i="8"/>
  <c r="K6886" i="8"/>
  <c r="L6886" i="8"/>
  <c r="M6886" i="8"/>
  <c r="K6887" i="8"/>
  <c r="L6887" i="8"/>
  <c r="M6887" i="8"/>
  <c r="K6888" i="8"/>
  <c r="L6888" i="8"/>
  <c r="M6888" i="8"/>
  <c r="K6889" i="8"/>
  <c r="L6889" i="8"/>
  <c r="M6889" i="8"/>
  <c r="K6890" i="8"/>
  <c r="L6890" i="8"/>
  <c r="M6890" i="8"/>
  <c r="K6891" i="8"/>
  <c r="L6891" i="8"/>
  <c r="M6891" i="8"/>
  <c r="K6892" i="8"/>
  <c r="L6892" i="8"/>
  <c r="M6892" i="8"/>
  <c r="K6893" i="8"/>
  <c r="L6893" i="8"/>
  <c r="M6893" i="8"/>
  <c r="K6894" i="8"/>
  <c r="L6894" i="8"/>
  <c r="M6894" i="8"/>
  <c r="K6895" i="8"/>
  <c r="L6895" i="8"/>
  <c r="M6895" i="8"/>
  <c r="K6896" i="8"/>
  <c r="L6896" i="8"/>
  <c r="M6896" i="8"/>
  <c r="K6897" i="8"/>
  <c r="L6897" i="8"/>
  <c r="M6897" i="8"/>
  <c r="K6898" i="8"/>
  <c r="L6898" i="8"/>
  <c r="M6898" i="8"/>
  <c r="K6899" i="8"/>
  <c r="L6899" i="8"/>
  <c r="M6899" i="8"/>
  <c r="K6900" i="8"/>
  <c r="L6900" i="8"/>
  <c r="M6900" i="8"/>
  <c r="K6901" i="8"/>
  <c r="L6901" i="8"/>
  <c r="M6901" i="8"/>
  <c r="K6902" i="8"/>
  <c r="L6902" i="8"/>
  <c r="M6902" i="8"/>
  <c r="K6903" i="8"/>
  <c r="L6903" i="8"/>
  <c r="M6903" i="8"/>
  <c r="K6904" i="8"/>
  <c r="L6904" i="8"/>
  <c r="M6904" i="8"/>
  <c r="K6905" i="8"/>
  <c r="L6905" i="8"/>
  <c r="M6905" i="8"/>
  <c r="K6906" i="8"/>
  <c r="L6906" i="8"/>
  <c r="M6906" i="8"/>
  <c r="K6907" i="8"/>
  <c r="L6907" i="8"/>
  <c r="M6907" i="8"/>
  <c r="K6908" i="8"/>
  <c r="L6908" i="8"/>
  <c r="M6908" i="8"/>
  <c r="K6909" i="8"/>
  <c r="L6909" i="8"/>
  <c r="M6909" i="8"/>
  <c r="K6910" i="8"/>
  <c r="L6910" i="8"/>
  <c r="M6910" i="8"/>
  <c r="K6911" i="8"/>
  <c r="L6911" i="8"/>
  <c r="M6911" i="8"/>
  <c r="K6912" i="8"/>
  <c r="L6912" i="8"/>
  <c r="M6912" i="8"/>
  <c r="K6913" i="8"/>
  <c r="L6913" i="8"/>
  <c r="M6913" i="8"/>
  <c r="K6914" i="8"/>
  <c r="L6914" i="8"/>
  <c r="M6914" i="8"/>
  <c r="K6915" i="8"/>
  <c r="L6915" i="8"/>
  <c r="M6915" i="8"/>
  <c r="K6916" i="8"/>
  <c r="L6916" i="8"/>
  <c r="M6916" i="8"/>
  <c r="K6917" i="8"/>
  <c r="L6917" i="8"/>
  <c r="M6917" i="8"/>
  <c r="K6918" i="8"/>
  <c r="L6918" i="8"/>
  <c r="M6918" i="8"/>
  <c r="K6919" i="8"/>
  <c r="L6919" i="8"/>
  <c r="M6919" i="8"/>
  <c r="K6920" i="8"/>
  <c r="L6920" i="8"/>
  <c r="M6920" i="8"/>
  <c r="K6921" i="8"/>
  <c r="L6921" i="8"/>
  <c r="M6921" i="8"/>
  <c r="K6922" i="8"/>
  <c r="L6922" i="8"/>
  <c r="M6922" i="8"/>
  <c r="K6923" i="8"/>
  <c r="L6923" i="8"/>
  <c r="M6923" i="8"/>
  <c r="K6924" i="8"/>
  <c r="L6924" i="8"/>
  <c r="M6924" i="8"/>
  <c r="K6925" i="8"/>
  <c r="L6925" i="8"/>
  <c r="M6925" i="8"/>
  <c r="K6926" i="8"/>
  <c r="L6926" i="8"/>
  <c r="M6926" i="8"/>
  <c r="K6927" i="8"/>
  <c r="L6927" i="8"/>
  <c r="M6927" i="8"/>
  <c r="K6928" i="8"/>
  <c r="L6928" i="8"/>
  <c r="M6928" i="8"/>
  <c r="K6929" i="8"/>
  <c r="L6929" i="8"/>
  <c r="M6929" i="8"/>
  <c r="K6930" i="8"/>
  <c r="L6930" i="8"/>
  <c r="M6930" i="8"/>
  <c r="K6931" i="8"/>
  <c r="L6931" i="8"/>
  <c r="M6931" i="8"/>
  <c r="K6932" i="8"/>
  <c r="L6932" i="8"/>
  <c r="M6932" i="8"/>
  <c r="K6933" i="8"/>
  <c r="L6933" i="8"/>
  <c r="M6933" i="8"/>
  <c r="K6934" i="8"/>
  <c r="L6934" i="8"/>
  <c r="M6934" i="8"/>
  <c r="K6935" i="8"/>
  <c r="L6935" i="8"/>
  <c r="M6935" i="8"/>
  <c r="K6936" i="8"/>
  <c r="L6936" i="8"/>
  <c r="M6936" i="8"/>
  <c r="K6937" i="8"/>
  <c r="L6937" i="8"/>
  <c r="M6937" i="8"/>
  <c r="K6938" i="8"/>
  <c r="L6938" i="8"/>
  <c r="M6938" i="8"/>
  <c r="K6939" i="8"/>
  <c r="L6939" i="8"/>
  <c r="M6939" i="8"/>
  <c r="K6940" i="8"/>
  <c r="L6940" i="8"/>
  <c r="M6940" i="8"/>
  <c r="K6941" i="8"/>
  <c r="L6941" i="8"/>
  <c r="M6941" i="8"/>
  <c r="K6942" i="8"/>
  <c r="L6942" i="8"/>
  <c r="M6942" i="8"/>
  <c r="K6943" i="8"/>
  <c r="L6943" i="8"/>
  <c r="M6943" i="8"/>
  <c r="K6944" i="8"/>
  <c r="L6944" i="8"/>
  <c r="M6944" i="8"/>
  <c r="K6945" i="8"/>
  <c r="L6945" i="8"/>
  <c r="M6945" i="8"/>
  <c r="K6946" i="8"/>
  <c r="L6946" i="8"/>
  <c r="M6946" i="8"/>
  <c r="K6947" i="8"/>
  <c r="L6947" i="8"/>
  <c r="M6947" i="8"/>
  <c r="K6948" i="8"/>
  <c r="L6948" i="8"/>
  <c r="M6948" i="8"/>
  <c r="K6949" i="8"/>
  <c r="L6949" i="8"/>
  <c r="M6949" i="8"/>
  <c r="K6950" i="8"/>
  <c r="L6950" i="8"/>
  <c r="M6950" i="8"/>
  <c r="K6951" i="8"/>
  <c r="L6951" i="8"/>
  <c r="M6951" i="8"/>
  <c r="K6952" i="8"/>
  <c r="L6952" i="8"/>
  <c r="M6952" i="8"/>
  <c r="K6953" i="8"/>
  <c r="L6953" i="8"/>
  <c r="M6953" i="8"/>
  <c r="K6954" i="8"/>
  <c r="L6954" i="8"/>
  <c r="M6954" i="8"/>
  <c r="K6955" i="8"/>
  <c r="L6955" i="8"/>
  <c r="M6955" i="8"/>
  <c r="K6956" i="8"/>
  <c r="L6956" i="8"/>
  <c r="M6956" i="8"/>
  <c r="K6957" i="8"/>
  <c r="L6957" i="8"/>
  <c r="M6957" i="8"/>
  <c r="K6958" i="8"/>
  <c r="L6958" i="8"/>
  <c r="M6958" i="8"/>
  <c r="K6959" i="8"/>
  <c r="L6959" i="8"/>
  <c r="M6959" i="8"/>
  <c r="K6960" i="8"/>
  <c r="L6960" i="8"/>
  <c r="M6960" i="8"/>
  <c r="K6961" i="8"/>
  <c r="L6961" i="8"/>
  <c r="M6961" i="8"/>
  <c r="K6962" i="8"/>
  <c r="L6962" i="8"/>
  <c r="M6962" i="8"/>
  <c r="K6963" i="8"/>
  <c r="L6963" i="8"/>
  <c r="M6963" i="8"/>
  <c r="K6964" i="8"/>
  <c r="L6964" i="8"/>
  <c r="M6964" i="8"/>
  <c r="K6965" i="8"/>
  <c r="L6965" i="8"/>
  <c r="M6965" i="8"/>
  <c r="K6966" i="8"/>
  <c r="L6966" i="8"/>
  <c r="M6966" i="8"/>
  <c r="K6967" i="8"/>
  <c r="L6967" i="8"/>
  <c r="M6967" i="8"/>
  <c r="K6968" i="8"/>
  <c r="L6968" i="8"/>
  <c r="M6968" i="8"/>
  <c r="K6969" i="8"/>
  <c r="L6969" i="8"/>
  <c r="M6969" i="8"/>
  <c r="K6970" i="8"/>
  <c r="L6970" i="8"/>
  <c r="M6970" i="8"/>
  <c r="K6971" i="8"/>
  <c r="L6971" i="8"/>
  <c r="M6971" i="8"/>
  <c r="K6972" i="8"/>
  <c r="L6972" i="8"/>
  <c r="M6972" i="8"/>
  <c r="K6973" i="8"/>
  <c r="L6973" i="8"/>
  <c r="M6973" i="8"/>
  <c r="K6974" i="8"/>
  <c r="L6974" i="8"/>
  <c r="M6974" i="8"/>
  <c r="K6975" i="8"/>
  <c r="L6975" i="8"/>
  <c r="M6975" i="8"/>
  <c r="K6976" i="8"/>
  <c r="L6976" i="8"/>
  <c r="M6976" i="8"/>
  <c r="K6977" i="8"/>
  <c r="L6977" i="8"/>
  <c r="M6977" i="8"/>
  <c r="K6978" i="8"/>
  <c r="L6978" i="8"/>
  <c r="M6978" i="8"/>
  <c r="K6979" i="8"/>
  <c r="L6979" i="8"/>
  <c r="M6979" i="8"/>
  <c r="K6980" i="8"/>
  <c r="L6980" i="8"/>
  <c r="M6980" i="8"/>
  <c r="K6981" i="8"/>
  <c r="L6981" i="8"/>
  <c r="M6981" i="8"/>
  <c r="K6982" i="8"/>
  <c r="L6982" i="8"/>
  <c r="M6982" i="8"/>
  <c r="K6983" i="8"/>
  <c r="L6983" i="8"/>
  <c r="M6983" i="8"/>
  <c r="K6984" i="8"/>
  <c r="L6984" i="8"/>
  <c r="M6984" i="8"/>
  <c r="K6985" i="8"/>
  <c r="L6985" i="8"/>
  <c r="M6985" i="8"/>
  <c r="K6986" i="8"/>
  <c r="L6986" i="8"/>
  <c r="M6986" i="8"/>
  <c r="K6987" i="8"/>
  <c r="L6987" i="8"/>
  <c r="M6987" i="8"/>
  <c r="K6988" i="8"/>
  <c r="L6988" i="8"/>
  <c r="M6988" i="8"/>
  <c r="K6989" i="8"/>
  <c r="L6989" i="8"/>
  <c r="M6989" i="8"/>
  <c r="K6990" i="8"/>
  <c r="L6990" i="8"/>
  <c r="M6990" i="8"/>
  <c r="K6991" i="8"/>
  <c r="L6991" i="8"/>
  <c r="M6991" i="8"/>
  <c r="K6992" i="8"/>
  <c r="L6992" i="8"/>
  <c r="M6992" i="8"/>
  <c r="K6993" i="8"/>
  <c r="L6993" i="8"/>
  <c r="M6993" i="8"/>
  <c r="K6994" i="8"/>
  <c r="L6994" i="8"/>
  <c r="M6994" i="8"/>
  <c r="K6995" i="8"/>
  <c r="L6995" i="8"/>
  <c r="M6995" i="8"/>
  <c r="K6996" i="8"/>
  <c r="L6996" i="8"/>
  <c r="M6996" i="8"/>
  <c r="K6997" i="8"/>
  <c r="L6997" i="8"/>
  <c r="M6997" i="8"/>
  <c r="K6998" i="8"/>
  <c r="L6998" i="8"/>
  <c r="M6998" i="8"/>
  <c r="K6999" i="8"/>
  <c r="L6999" i="8"/>
  <c r="M6999" i="8"/>
  <c r="K7000" i="8"/>
  <c r="L7000" i="8"/>
  <c r="M7000" i="8"/>
  <c r="K7001" i="8"/>
  <c r="L7001" i="8"/>
  <c r="M7001" i="8"/>
  <c r="K7002" i="8"/>
  <c r="L7002" i="8"/>
  <c r="M7002" i="8"/>
  <c r="K7003" i="8"/>
  <c r="L7003" i="8"/>
  <c r="M7003" i="8"/>
  <c r="K7004" i="8"/>
  <c r="L7004" i="8"/>
  <c r="M7004" i="8"/>
  <c r="K7005" i="8"/>
  <c r="L7005" i="8"/>
  <c r="M7005" i="8"/>
  <c r="K7006" i="8"/>
  <c r="L7006" i="8"/>
  <c r="M7006" i="8"/>
  <c r="K7007" i="8"/>
  <c r="L7007" i="8"/>
  <c r="M7007" i="8"/>
  <c r="K7008" i="8"/>
  <c r="L7008" i="8"/>
  <c r="M7008" i="8"/>
  <c r="K7009" i="8"/>
  <c r="L7009" i="8"/>
  <c r="M7009" i="8"/>
  <c r="K7010" i="8"/>
  <c r="L7010" i="8"/>
  <c r="M7010" i="8"/>
  <c r="K7011" i="8"/>
  <c r="L7011" i="8"/>
  <c r="M7011" i="8"/>
  <c r="K7012" i="8"/>
  <c r="L7012" i="8"/>
  <c r="M7012" i="8"/>
  <c r="K7013" i="8"/>
  <c r="L7013" i="8"/>
  <c r="M7013" i="8"/>
  <c r="K7014" i="8"/>
  <c r="L7014" i="8"/>
  <c r="M7014" i="8"/>
  <c r="K7015" i="8"/>
  <c r="L7015" i="8"/>
  <c r="M7015" i="8"/>
  <c r="K7016" i="8"/>
  <c r="L7016" i="8"/>
  <c r="M7016" i="8"/>
  <c r="K7017" i="8"/>
  <c r="L7017" i="8"/>
  <c r="M7017" i="8"/>
  <c r="K7018" i="8"/>
  <c r="L7018" i="8"/>
  <c r="M7018" i="8"/>
  <c r="K7019" i="8"/>
  <c r="L7019" i="8"/>
  <c r="M7019" i="8"/>
  <c r="K7020" i="8"/>
  <c r="L7020" i="8"/>
  <c r="M7020" i="8"/>
  <c r="K7021" i="8"/>
  <c r="L7021" i="8"/>
  <c r="M7021" i="8"/>
  <c r="K7022" i="8"/>
  <c r="L7022" i="8"/>
  <c r="M7022" i="8"/>
  <c r="K7023" i="8"/>
  <c r="L7023" i="8"/>
  <c r="M7023" i="8"/>
  <c r="K7024" i="8"/>
  <c r="L7024" i="8"/>
  <c r="M7024" i="8"/>
  <c r="K7025" i="8"/>
  <c r="L7025" i="8"/>
  <c r="M7025" i="8"/>
  <c r="K7026" i="8"/>
  <c r="L7026" i="8"/>
  <c r="M7026" i="8"/>
  <c r="K7027" i="8"/>
  <c r="L7027" i="8"/>
  <c r="M7027" i="8"/>
  <c r="K7028" i="8"/>
  <c r="L7028" i="8"/>
  <c r="M7028" i="8"/>
  <c r="K7029" i="8"/>
  <c r="L7029" i="8"/>
  <c r="M7029" i="8"/>
  <c r="K7030" i="8"/>
  <c r="L7030" i="8"/>
  <c r="M7030" i="8"/>
  <c r="K7031" i="8"/>
  <c r="L7031" i="8"/>
  <c r="M7031" i="8"/>
  <c r="K7032" i="8"/>
  <c r="L7032" i="8"/>
  <c r="M7032" i="8"/>
  <c r="K7033" i="8"/>
  <c r="L7033" i="8"/>
  <c r="M7033" i="8"/>
  <c r="K7034" i="8"/>
  <c r="L7034" i="8"/>
  <c r="M7034" i="8"/>
  <c r="K7035" i="8"/>
  <c r="L7035" i="8"/>
  <c r="M7035" i="8"/>
  <c r="K7036" i="8"/>
  <c r="L7036" i="8"/>
  <c r="M7036" i="8"/>
  <c r="K7037" i="8"/>
  <c r="L7037" i="8"/>
  <c r="M7037" i="8"/>
  <c r="K7038" i="8"/>
  <c r="L7038" i="8"/>
  <c r="M7038" i="8"/>
  <c r="K7039" i="8"/>
  <c r="L7039" i="8"/>
  <c r="M7039" i="8"/>
  <c r="K7040" i="8"/>
  <c r="L7040" i="8"/>
  <c r="M7040" i="8"/>
  <c r="K7041" i="8"/>
  <c r="L7041" i="8"/>
  <c r="M7041" i="8"/>
  <c r="K7042" i="8"/>
  <c r="L7042" i="8"/>
  <c r="M7042" i="8"/>
  <c r="K7043" i="8"/>
  <c r="L7043" i="8"/>
  <c r="M7043" i="8"/>
  <c r="K7044" i="8"/>
  <c r="L7044" i="8"/>
  <c r="M7044" i="8"/>
  <c r="K7045" i="8"/>
  <c r="L7045" i="8"/>
  <c r="M7045" i="8"/>
  <c r="K7046" i="8"/>
  <c r="L7046" i="8"/>
  <c r="M7046" i="8"/>
  <c r="K7047" i="8"/>
  <c r="L7047" i="8"/>
  <c r="M7047" i="8"/>
  <c r="K7048" i="8"/>
  <c r="L7048" i="8"/>
  <c r="M7048" i="8"/>
  <c r="K7049" i="8"/>
  <c r="L7049" i="8"/>
  <c r="M7049" i="8"/>
  <c r="K7050" i="8"/>
  <c r="L7050" i="8"/>
  <c r="M7050" i="8"/>
  <c r="K7051" i="8"/>
  <c r="L7051" i="8"/>
  <c r="M7051" i="8"/>
  <c r="K7052" i="8"/>
  <c r="L7052" i="8"/>
  <c r="M7052" i="8"/>
  <c r="K7053" i="8"/>
  <c r="L7053" i="8"/>
  <c r="M7053" i="8"/>
  <c r="K7054" i="8"/>
  <c r="L7054" i="8"/>
  <c r="M7054" i="8"/>
  <c r="K7055" i="8"/>
  <c r="L7055" i="8"/>
  <c r="M7055" i="8"/>
  <c r="K7056" i="8"/>
  <c r="L7056" i="8"/>
  <c r="M7056" i="8"/>
  <c r="K7057" i="8"/>
  <c r="L7057" i="8"/>
  <c r="M7057" i="8"/>
  <c r="K7058" i="8"/>
  <c r="L7058" i="8"/>
  <c r="M7058" i="8"/>
  <c r="K7059" i="8"/>
  <c r="L7059" i="8"/>
  <c r="M7059" i="8"/>
  <c r="K7060" i="8"/>
  <c r="L7060" i="8"/>
  <c r="M7060" i="8"/>
  <c r="K7061" i="8"/>
  <c r="L7061" i="8"/>
  <c r="M7061" i="8"/>
  <c r="K7062" i="8"/>
  <c r="L7062" i="8"/>
  <c r="M7062" i="8"/>
  <c r="K7063" i="8"/>
  <c r="L7063" i="8"/>
  <c r="M7063" i="8"/>
  <c r="K7064" i="8"/>
  <c r="L7064" i="8"/>
  <c r="M7064" i="8"/>
  <c r="K7065" i="8"/>
  <c r="L7065" i="8"/>
  <c r="M7065" i="8"/>
  <c r="K7066" i="8"/>
  <c r="L7066" i="8"/>
  <c r="M7066" i="8"/>
  <c r="K7067" i="8"/>
  <c r="L7067" i="8"/>
  <c r="M7067" i="8"/>
  <c r="K7068" i="8"/>
  <c r="L7068" i="8"/>
  <c r="M7068" i="8"/>
  <c r="K7069" i="8"/>
  <c r="L7069" i="8"/>
  <c r="M7069" i="8"/>
  <c r="K7070" i="8"/>
  <c r="L7070" i="8"/>
  <c r="M7070" i="8"/>
  <c r="K7071" i="8"/>
  <c r="L7071" i="8"/>
  <c r="M7071" i="8"/>
  <c r="K7072" i="8"/>
  <c r="L7072" i="8"/>
  <c r="M7072" i="8"/>
  <c r="K7073" i="8"/>
  <c r="L7073" i="8"/>
  <c r="M7073" i="8"/>
  <c r="K7074" i="8"/>
  <c r="L7074" i="8"/>
  <c r="M7074" i="8"/>
  <c r="K7075" i="8"/>
  <c r="L7075" i="8"/>
  <c r="M7075" i="8"/>
  <c r="K7076" i="8"/>
  <c r="L7076" i="8"/>
  <c r="M7076" i="8"/>
  <c r="K7077" i="8"/>
  <c r="L7077" i="8"/>
  <c r="M7077" i="8"/>
  <c r="K7078" i="8"/>
  <c r="L7078" i="8"/>
  <c r="M7078" i="8"/>
  <c r="K7079" i="8"/>
  <c r="L7079" i="8"/>
  <c r="M7079" i="8"/>
  <c r="K7080" i="8"/>
  <c r="L7080" i="8"/>
  <c r="M7080" i="8"/>
  <c r="K7081" i="8"/>
  <c r="L7081" i="8"/>
  <c r="M7081" i="8"/>
  <c r="K7082" i="8"/>
  <c r="L7082" i="8"/>
  <c r="M7082" i="8"/>
  <c r="K7083" i="8"/>
  <c r="L7083" i="8"/>
  <c r="M7083" i="8"/>
  <c r="K7084" i="8"/>
  <c r="L7084" i="8"/>
  <c r="M7084" i="8"/>
  <c r="K7085" i="8"/>
  <c r="L7085" i="8"/>
  <c r="M7085" i="8"/>
  <c r="K7086" i="8"/>
  <c r="L7086" i="8"/>
  <c r="M7086" i="8"/>
  <c r="K7087" i="8"/>
  <c r="L7087" i="8"/>
  <c r="M7087" i="8"/>
  <c r="K7088" i="8"/>
  <c r="L7088" i="8"/>
  <c r="M7088" i="8"/>
  <c r="K7089" i="8"/>
  <c r="L7089" i="8"/>
  <c r="M7089" i="8"/>
  <c r="K7090" i="8"/>
  <c r="L7090" i="8"/>
  <c r="M7090" i="8"/>
  <c r="K7091" i="8"/>
  <c r="L7091" i="8"/>
  <c r="M7091" i="8"/>
  <c r="K7092" i="8"/>
  <c r="L7092" i="8"/>
  <c r="M7092" i="8"/>
  <c r="K7093" i="8"/>
  <c r="L7093" i="8"/>
  <c r="M7093" i="8"/>
  <c r="K7094" i="8"/>
  <c r="L7094" i="8"/>
  <c r="M7094" i="8"/>
  <c r="K7095" i="8"/>
  <c r="L7095" i="8"/>
  <c r="M7095" i="8"/>
  <c r="K7096" i="8"/>
  <c r="L7096" i="8"/>
  <c r="M7096" i="8"/>
  <c r="K7097" i="8"/>
  <c r="L7097" i="8"/>
  <c r="M7097" i="8"/>
  <c r="K7098" i="8"/>
  <c r="L7098" i="8"/>
  <c r="M7098" i="8"/>
  <c r="K7099" i="8"/>
  <c r="L7099" i="8"/>
  <c r="M7099" i="8"/>
  <c r="K7100" i="8"/>
  <c r="L7100" i="8"/>
  <c r="M7100" i="8"/>
  <c r="K7101" i="8"/>
  <c r="L7101" i="8"/>
  <c r="M7101" i="8"/>
  <c r="K7102" i="8"/>
  <c r="L7102" i="8"/>
  <c r="M7102" i="8"/>
  <c r="K7103" i="8"/>
  <c r="L7103" i="8"/>
  <c r="M7103" i="8"/>
  <c r="K7104" i="8"/>
  <c r="L7104" i="8"/>
  <c r="M7104" i="8"/>
  <c r="K7105" i="8"/>
  <c r="L7105" i="8"/>
  <c r="M7105" i="8"/>
  <c r="K7106" i="8"/>
  <c r="L7106" i="8"/>
  <c r="M7106" i="8"/>
  <c r="K7107" i="8"/>
  <c r="L7107" i="8"/>
  <c r="M7107" i="8"/>
  <c r="K7108" i="8"/>
  <c r="L7108" i="8"/>
  <c r="M7108" i="8"/>
  <c r="K7109" i="8"/>
  <c r="L7109" i="8"/>
  <c r="M7109" i="8"/>
  <c r="K7110" i="8"/>
  <c r="L7110" i="8"/>
  <c r="M7110" i="8"/>
  <c r="K7111" i="8"/>
  <c r="L7111" i="8"/>
  <c r="M7111" i="8"/>
  <c r="K7112" i="8"/>
  <c r="L7112" i="8"/>
  <c r="M7112" i="8"/>
  <c r="K7113" i="8"/>
  <c r="L7113" i="8"/>
  <c r="M7113" i="8"/>
  <c r="K7114" i="8"/>
  <c r="L7114" i="8"/>
  <c r="M7114" i="8"/>
  <c r="K7115" i="8"/>
  <c r="L7115" i="8"/>
  <c r="M7115" i="8"/>
  <c r="K7116" i="8"/>
  <c r="L7116" i="8"/>
  <c r="M7116" i="8"/>
  <c r="K7117" i="8"/>
  <c r="L7117" i="8"/>
  <c r="M7117" i="8"/>
  <c r="K7118" i="8"/>
  <c r="L7118" i="8"/>
  <c r="M7118" i="8"/>
  <c r="K7119" i="8"/>
  <c r="L7119" i="8"/>
  <c r="M7119" i="8"/>
  <c r="K7120" i="8"/>
  <c r="L7120" i="8"/>
  <c r="M7120" i="8"/>
  <c r="K7121" i="8"/>
  <c r="L7121" i="8"/>
  <c r="M7121" i="8"/>
  <c r="K7122" i="8"/>
  <c r="L7122" i="8"/>
  <c r="M7122" i="8"/>
  <c r="K7123" i="8"/>
  <c r="L7123" i="8"/>
  <c r="M7123" i="8"/>
  <c r="K7124" i="8"/>
  <c r="L7124" i="8"/>
  <c r="M7124" i="8"/>
  <c r="K7125" i="8"/>
  <c r="L7125" i="8"/>
  <c r="M7125" i="8"/>
  <c r="K7126" i="8"/>
  <c r="L7126" i="8"/>
  <c r="M7126" i="8"/>
  <c r="K7127" i="8"/>
  <c r="L7127" i="8"/>
  <c r="M7127" i="8"/>
  <c r="K7128" i="8"/>
  <c r="L7128" i="8"/>
  <c r="M7128" i="8"/>
  <c r="K7129" i="8"/>
  <c r="L7129" i="8"/>
  <c r="M7129" i="8"/>
  <c r="K7130" i="8"/>
  <c r="L7130" i="8"/>
  <c r="M7130" i="8"/>
  <c r="K7131" i="8"/>
  <c r="L7131" i="8"/>
  <c r="M7131" i="8"/>
  <c r="K7132" i="8"/>
  <c r="L7132" i="8"/>
  <c r="M7132" i="8"/>
  <c r="K7133" i="8"/>
  <c r="L7133" i="8"/>
  <c r="M7133" i="8"/>
  <c r="K7134" i="8"/>
  <c r="L7134" i="8"/>
  <c r="M7134" i="8"/>
  <c r="K7135" i="8"/>
  <c r="L7135" i="8"/>
  <c r="M7135" i="8"/>
  <c r="K7136" i="8"/>
  <c r="L7136" i="8"/>
  <c r="M7136" i="8"/>
  <c r="K7137" i="8"/>
  <c r="L7137" i="8"/>
  <c r="M7137" i="8"/>
  <c r="K7138" i="8"/>
  <c r="L7138" i="8"/>
  <c r="M7138" i="8"/>
  <c r="K7139" i="8"/>
  <c r="L7139" i="8"/>
  <c r="M7139" i="8"/>
  <c r="K7140" i="8"/>
  <c r="L7140" i="8"/>
  <c r="M7140" i="8"/>
  <c r="K7141" i="8"/>
  <c r="L7141" i="8"/>
  <c r="M7141" i="8"/>
  <c r="K7142" i="8"/>
  <c r="L7142" i="8"/>
  <c r="M7142" i="8"/>
  <c r="K7143" i="8"/>
  <c r="L7143" i="8"/>
  <c r="M7143" i="8"/>
  <c r="K7144" i="8"/>
  <c r="L7144" i="8"/>
  <c r="M7144" i="8"/>
  <c r="K7145" i="8"/>
  <c r="L7145" i="8"/>
  <c r="M7145" i="8"/>
  <c r="K7146" i="8"/>
  <c r="L7146" i="8"/>
  <c r="M7146" i="8"/>
  <c r="K7147" i="8"/>
  <c r="L7147" i="8"/>
  <c r="M7147" i="8"/>
  <c r="K7148" i="8"/>
  <c r="L7148" i="8"/>
  <c r="M7148" i="8"/>
  <c r="K7149" i="8"/>
  <c r="L7149" i="8"/>
  <c r="M7149" i="8"/>
  <c r="K7150" i="8"/>
  <c r="L7150" i="8"/>
  <c r="M7150" i="8"/>
  <c r="K7151" i="8"/>
  <c r="L7151" i="8"/>
  <c r="M7151" i="8"/>
  <c r="K7152" i="8"/>
  <c r="L7152" i="8"/>
  <c r="M7152" i="8"/>
  <c r="K7153" i="8"/>
  <c r="L7153" i="8"/>
  <c r="M7153" i="8"/>
  <c r="K7154" i="8"/>
  <c r="L7154" i="8"/>
  <c r="M7154" i="8"/>
  <c r="K7155" i="8"/>
  <c r="L7155" i="8"/>
  <c r="M7155" i="8"/>
  <c r="K7156" i="8"/>
  <c r="L7156" i="8"/>
  <c r="M7156" i="8"/>
  <c r="K7157" i="8"/>
  <c r="L7157" i="8"/>
  <c r="M7157" i="8"/>
  <c r="K7158" i="8"/>
  <c r="L7158" i="8"/>
  <c r="M7158" i="8"/>
  <c r="K7159" i="8"/>
  <c r="L7159" i="8"/>
  <c r="M7159" i="8"/>
  <c r="K7160" i="8"/>
  <c r="L7160" i="8"/>
  <c r="M7160" i="8"/>
  <c r="K7161" i="8"/>
  <c r="L7161" i="8"/>
  <c r="M7161" i="8"/>
  <c r="K7162" i="8"/>
  <c r="L7162" i="8"/>
  <c r="M7162" i="8"/>
  <c r="K7163" i="8"/>
  <c r="L7163" i="8"/>
  <c r="M7163" i="8"/>
  <c r="K7164" i="8"/>
  <c r="L7164" i="8"/>
  <c r="M7164" i="8"/>
  <c r="K7165" i="8"/>
  <c r="L7165" i="8"/>
  <c r="M7165" i="8"/>
  <c r="K7166" i="8"/>
  <c r="L7166" i="8"/>
  <c r="M7166" i="8"/>
  <c r="K7167" i="8"/>
  <c r="L7167" i="8"/>
  <c r="M7167" i="8"/>
  <c r="K7168" i="8"/>
  <c r="L7168" i="8"/>
  <c r="M7168" i="8"/>
  <c r="K7169" i="8"/>
  <c r="L7169" i="8"/>
  <c r="M7169" i="8"/>
  <c r="K7170" i="8"/>
  <c r="L7170" i="8"/>
  <c r="M7170" i="8"/>
  <c r="K7171" i="8"/>
  <c r="L7171" i="8"/>
  <c r="M7171" i="8"/>
  <c r="K7172" i="8"/>
  <c r="L7172" i="8"/>
  <c r="M7172" i="8"/>
  <c r="K7173" i="8"/>
  <c r="L7173" i="8"/>
  <c r="M7173" i="8"/>
  <c r="K7174" i="8"/>
  <c r="L7174" i="8"/>
  <c r="M7174" i="8"/>
  <c r="K7175" i="8"/>
  <c r="L7175" i="8"/>
  <c r="M7175" i="8"/>
  <c r="K7176" i="8"/>
  <c r="L7176" i="8"/>
  <c r="M7176" i="8"/>
  <c r="K7177" i="8"/>
  <c r="L7177" i="8"/>
  <c r="M7177" i="8"/>
  <c r="K7178" i="8"/>
  <c r="L7178" i="8"/>
  <c r="M7178" i="8"/>
  <c r="K7179" i="8"/>
  <c r="L7179" i="8"/>
  <c r="M7179" i="8"/>
  <c r="K7180" i="8"/>
  <c r="L7180" i="8"/>
  <c r="M7180" i="8"/>
  <c r="K7181" i="8"/>
  <c r="L7181" i="8"/>
  <c r="M7181" i="8"/>
  <c r="K7182" i="8"/>
  <c r="L7182" i="8"/>
  <c r="M7182" i="8"/>
  <c r="K7183" i="8"/>
  <c r="L7183" i="8"/>
  <c r="M7183" i="8"/>
  <c r="K7184" i="8"/>
  <c r="L7184" i="8"/>
  <c r="M7184" i="8"/>
  <c r="K7185" i="8"/>
  <c r="L7185" i="8"/>
  <c r="M7185" i="8"/>
  <c r="K7186" i="8"/>
  <c r="L7186" i="8"/>
  <c r="M7186" i="8"/>
  <c r="K7187" i="8"/>
  <c r="L7187" i="8"/>
  <c r="M7187" i="8"/>
  <c r="K7188" i="8"/>
  <c r="L7188" i="8"/>
  <c r="M7188" i="8"/>
  <c r="K7189" i="8"/>
  <c r="L7189" i="8"/>
  <c r="M7189" i="8"/>
  <c r="K7190" i="8"/>
  <c r="L7190" i="8"/>
  <c r="M7190" i="8"/>
  <c r="K7191" i="8"/>
  <c r="L7191" i="8"/>
  <c r="M7191" i="8"/>
  <c r="K7192" i="8"/>
  <c r="L7192" i="8"/>
  <c r="M7192" i="8"/>
  <c r="K7193" i="8"/>
  <c r="L7193" i="8"/>
  <c r="M7193" i="8"/>
  <c r="K7194" i="8"/>
  <c r="L7194" i="8"/>
  <c r="M7194" i="8"/>
  <c r="K7195" i="8"/>
  <c r="L7195" i="8"/>
  <c r="M7195" i="8"/>
  <c r="K7196" i="8"/>
  <c r="L7196" i="8"/>
  <c r="M7196" i="8"/>
  <c r="K7197" i="8"/>
  <c r="L7197" i="8"/>
  <c r="M7197" i="8"/>
  <c r="K7198" i="8"/>
  <c r="L7198" i="8"/>
  <c r="M7198" i="8"/>
  <c r="K7199" i="8"/>
  <c r="L7199" i="8"/>
  <c r="M7199" i="8"/>
  <c r="K7200" i="8"/>
  <c r="L7200" i="8"/>
  <c r="M7200" i="8"/>
  <c r="K7201" i="8"/>
  <c r="L7201" i="8"/>
  <c r="M7201" i="8"/>
  <c r="K7202" i="8"/>
  <c r="L7202" i="8"/>
  <c r="M7202" i="8"/>
  <c r="K7203" i="8"/>
  <c r="L7203" i="8"/>
  <c r="M7203" i="8"/>
  <c r="K7204" i="8"/>
  <c r="L7204" i="8"/>
  <c r="M7204" i="8"/>
  <c r="K7205" i="8"/>
  <c r="L7205" i="8"/>
  <c r="M7205" i="8"/>
  <c r="K7206" i="8"/>
  <c r="L7206" i="8"/>
  <c r="M7206" i="8"/>
  <c r="K7207" i="8"/>
  <c r="L7207" i="8"/>
  <c r="M7207" i="8"/>
  <c r="K7208" i="8"/>
  <c r="L7208" i="8"/>
  <c r="M7208" i="8"/>
  <c r="K7209" i="8"/>
  <c r="L7209" i="8"/>
  <c r="M7209" i="8"/>
  <c r="K7210" i="8"/>
  <c r="L7210" i="8"/>
  <c r="M7210" i="8"/>
  <c r="K7211" i="8"/>
  <c r="L7211" i="8"/>
  <c r="M7211" i="8"/>
  <c r="K7212" i="8"/>
  <c r="L7212" i="8"/>
  <c r="M7212" i="8"/>
  <c r="K7213" i="8"/>
  <c r="L7213" i="8"/>
  <c r="M7213" i="8"/>
  <c r="K7214" i="8"/>
  <c r="L7214" i="8"/>
  <c r="M7214" i="8"/>
  <c r="K7215" i="8"/>
  <c r="L7215" i="8"/>
  <c r="M7215" i="8"/>
  <c r="K7216" i="8"/>
  <c r="L7216" i="8"/>
  <c r="M7216" i="8"/>
  <c r="K7217" i="8"/>
  <c r="L7217" i="8"/>
  <c r="M7217" i="8"/>
  <c r="K7218" i="8"/>
  <c r="L7218" i="8"/>
  <c r="M7218" i="8"/>
  <c r="K7219" i="8"/>
  <c r="L7219" i="8"/>
  <c r="M7219" i="8"/>
  <c r="K7220" i="8"/>
  <c r="L7220" i="8"/>
  <c r="M7220" i="8"/>
  <c r="K7221" i="8"/>
  <c r="L7221" i="8"/>
  <c r="M7221" i="8"/>
  <c r="K7222" i="8"/>
  <c r="L7222" i="8"/>
  <c r="M7222" i="8"/>
  <c r="K7223" i="8"/>
  <c r="L7223" i="8"/>
  <c r="M7223" i="8"/>
  <c r="K7224" i="8"/>
  <c r="L7224" i="8"/>
  <c r="M7224" i="8"/>
  <c r="K7225" i="8"/>
  <c r="L7225" i="8"/>
  <c r="M7225" i="8"/>
  <c r="K7226" i="8"/>
  <c r="L7226" i="8"/>
  <c r="M7226" i="8"/>
  <c r="K7227" i="8"/>
  <c r="L7227" i="8"/>
  <c r="M7227" i="8"/>
  <c r="K7228" i="8"/>
  <c r="L7228" i="8"/>
  <c r="M7228" i="8"/>
  <c r="K7229" i="8"/>
  <c r="L7229" i="8"/>
  <c r="M7229" i="8"/>
  <c r="K7230" i="8"/>
  <c r="L7230" i="8"/>
  <c r="M7230" i="8"/>
  <c r="K7231" i="8"/>
  <c r="L7231" i="8"/>
  <c r="M7231" i="8"/>
  <c r="K7232" i="8"/>
  <c r="L7232" i="8"/>
  <c r="M7232" i="8"/>
  <c r="K7233" i="8"/>
  <c r="L7233" i="8"/>
  <c r="M7233" i="8"/>
  <c r="K7234" i="8"/>
  <c r="L7234" i="8"/>
  <c r="M7234" i="8"/>
  <c r="K7235" i="8"/>
  <c r="L7235" i="8"/>
  <c r="M7235" i="8"/>
  <c r="K7236" i="8"/>
  <c r="L7236" i="8"/>
  <c r="M7236" i="8"/>
  <c r="K7237" i="8"/>
  <c r="L7237" i="8"/>
  <c r="M7237" i="8"/>
  <c r="K7238" i="8"/>
  <c r="L7238" i="8"/>
  <c r="M7238" i="8"/>
  <c r="K7239" i="8"/>
  <c r="L7239" i="8"/>
  <c r="M7239" i="8"/>
  <c r="K7240" i="8"/>
  <c r="L7240" i="8"/>
  <c r="M7240" i="8"/>
  <c r="K7241" i="8"/>
  <c r="L7241" i="8"/>
  <c r="M7241" i="8"/>
  <c r="K7242" i="8"/>
  <c r="L7242" i="8"/>
  <c r="M7242" i="8"/>
  <c r="K7243" i="8"/>
  <c r="L7243" i="8"/>
  <c r="M7243" i="8"/>
  <c r="K7244" i="8"/>
  <c r="L7244" i="8"/>
  <c r="M7244" i="8"/>
  <c r="K7245" i="8"/>
  <c r="L7245" i="8"/>
  <c r="M7245" i="8"/>
  <c r="K7246" i="8"/>
  <c r="L7246" i="8"/>
  <c r="M7246" i="8"/>
  <c r="K7247" i="8"/>
  <c r="L7247" i="8"/>
  <c r="M7247" i="8"/>
  <c r="K7248" i="8"/>
  <c r="L7248" i="8"/>
  <c r="M7248" i="8"/>
  <c r="K7249" i="8"/>
  <c r="L7249" i="8"/>
  <c r="M7249" i="8"/>
  <c r="K7250" i="8"/>
  <c r="L7250" i="8"/>
  <c r="M7250" i="8"/>
  <c r="K7251" i="8"/>
  <c r="L7251" i="8"/>
  <c r="M7251" i="8"/>
  <c r="K7252" i="8"/>
  <c r="L7252" i="8"/>
  <c r="M7252" i="8"/>
  <c r="K7253" i="8"/>
  <c r="L7253" i="8"/>
  <c r="M7253" i="8"/>
  <c r="K7254" i="8"/>
  <c r="L7254" i="8"/>
  <c r="M7254" i="8"/>
  <c r="K7255" i="8"/>
  <c r="L7255" i="8"/>
  <c r="M7255" i="8"/>
  <c r="K7256" i="8"/>
  <c r="L7256" i="8"/>
  <c r="M7256" i="8"/>
  <c r="K7257" i="8"/>
  <c r="L7257" i="8"/>
  <c r="M7257" i="8"/>
  <c r="K7258" i="8"/>
  <c r="L7258" i="8"/>
  <c r="M7258" i="8"/>
  <c r="K7259" i="8"/>
  <c r="L7259" i="8"/>
  <c r="M7259" i="8"/>
  <c r="K7260" i="8"/>
  <c r="L7260" i="8"/>
  <c r="M7260" i="8"/>
  <c r="K7261" i="8"/>
  <c r="L7261" i="8"/>
  <c r="M7261" i="8"/>
  <c r="K7262" i="8"/>
  <c r="L7262" i="8"/>
  <c r="M7262" i="8"/>
  <c r="K7263" i="8"/>
  <c r="L7263" i="8"/>
  <c r="M7263" i="8"/>
  <c r="K7264" i="8"/>
  <c r="L7264" i="8"/>
  <c r="M7264" i="8"/>
  <c r="K7265" i="8"/>
  <c r="L7265" i="8"/>
  <c r="M7265" i="8"/>
  <c r="K7266" i="8"/>
  <c r="L7266" i="8"/>
  <c r="M7266" i="8"/>
  <c r="K7267" i="8"/>
  <c r="L7267" i="8"/>
  <c r="M7267" i="8"/>
  <c r="K7268" i="8"/>
  <c r="L7268" i="8"/>
  <c r="M7268" i="8"/>
  <c r="K7269" i="8"/>
  <c r="L7269" i="8"/>
  <c r="M7269" i="8"/>
  <c r="K7270" i="8"/>
  <c r="L7270" i="8"/>
  <c r="M7270" i="8"/>
  <c r="K7271" i="8"/>
  <c r="L7271" i="8"/>
  <c r="M7271" i="8"/>
  <c r="K7272" i="8"/>
  <c r="L7272" i="8"/>
  <c r="M7272" i="8"/>
  <c r="K7273" i="8"/>
  <c r="L7273" i="8"/>
  <c r="M7273" i="8"/>
  <c r="K7274" i="8"/>
  <c r="L7274" i="8"/>
  <c r="M7274" i="8"/>
  <c r="K7275" i="8"/>
  <c r="L7275" i="8"/>
  <c r="M7275" i="8"/>
  <c r="K7276" i="8"/>
  <c r="L7276" i="8"/>
  <c r="M7276" i="8"/>
  <c r="K7277" i="8"/>
  <c r="L7277" i="8"/>
  <c r="M7277" i="8"/>
  <c r="K7278" i="8"/>
  <c r="L7278" i="8"/>
  <c r="M7278" i="8"/>
  <c r="K7279" i="8"/>
  <c r="L7279" i="8"/>
  <c r="M7279" i="8"/>
  <c r="K7280" i="8"/>
  <c r="L7280" i="8"/>
  <c r="M7280" i="8"/>
  <c r="K7281" i="8"/>
  <c r="L7281" i="8"/>
  <c r="M7281" i="8"/>
  <c r="K7282" i="8"/>
  <c r="L7282" i="8"/>
  <c r="M7282" i="8"/>
  <c r="K7283" i="8"/>
  <c r="L7283" i="8"/>
  <c r="M7283" i="8"/>
  <c r="K7284" i="8"/>
  <c r="L7284" i="8"/>
  <c r="M7284" i="8"/>
  <c r="K7285" i="8"/>
  <c r="L7285" i="8"/>
  <c r="M7285" i="8"/>
  <c r="K7286" i="8"/>
  <c r="L7286" i="8"/>
  <c r="M7286" i="8"/>
  <c r="K7287" i="8"/>
  <c r="L7287" i="8"/>
  <c r="M7287" i="8"/>
  <c r="K7288" i="8"/>
  <c r="L7288" i="8"/>
  <c r="M7288" i="8"/>
  <c r="K7289" i="8"/>
  <c r="L7289" i="8"/>
  <c r="M7289" i="8"/>
  <c r="K7290" i="8"/>
  <c r="L7290" i="8"/>
  <c r="M7290" i="8"/>
  <c r="K7291" i="8"/>
  <c r="L7291" i="8"/>
  <c r="M7291" i="8"/>
  <c r="K7292" i="8"/>
  <c r="L7292" i="8"/>
  <c r="M7292" i="8"/>
  <c r="K7293" i="8"/>
  <c r="L7293" i="8"/>
  <c r="M7293" i="8"/>
  <c r="K7294" i="8"/>
  <c r="L7294" i="8"/>
  <c r="M7294" i="8"/>
  <c r="K7295" i="8"/>
  <c r="L7295" i="8"/>
  <c r="M7295" i="8"/>
  <c r="K7296" i="8"/>
  <c r="L7296" i="8"/>
  <c r="M7296" i="8"/>
  <c r="K7297" i="8"/>
  <c r="L7297" i="8"/>
  <c r="M7297" i="8"/>
  <c r="K7298" i="8"/>
  <c r="L7298" i="8"/>
  <c r="M7298" i="8"/>
  <c r="K7299" i="8"/>
  <c r="L7299" i="8"/>
  <c r="M7299" i="8"/>
  <c r="K7300" i="8"/>
  <c r="L7300" i="8"/>
  <c r="M7300" i="8"/>
  <c r="K7301" i="8"/>
  <c r="L7301" i="8"/>
  <c r="M7301" i="8"/>
  <c r="K7302" i="8"/>
  <c r="L7302" i="8"/>
  <c r="M7302" i="8"/>
  <c r="K7303" i="8"/>
  <c r="L7303" i="8"/>
  <c r="M7303" i="8"/>
  <c r="K7304" i="8"/>
  <c r="L7304" i="8"/>
  <c r="M7304" i="8"/>
  <c r="K7305" i="8"/>
  <c r="L7305" i="8"/>
  <c r="M7305" i="8"/>
  <c r="K7306" i="8"/>
  <c r="L7306" i="8"/>
  <c r="M7306" i="8"/>
  <c r="K7307" i="8"/>
  <c r="L7307" i="8"/>
  <c r="M7307" i="8"/>
  <c r="K7308" i="8"/>
  <c r="L7308" i="8"/>
  <c r="M7308" i="8"/>
  <c r="K7309" i="8"/>
  <c r="L7309" i="8"/>
  <c r="M7309" i="8"/>
  <c r="K7310" i="8"/>
  <c r="L7310" i="8"/>
  <c r="M7310" i="8"/>
  <c r="K7311" i="8"/>
  <c r="L7311" i="8"/>
  <c r="M7311" i="8"/>
  <c r="K7312" i="8"/>
  <c r="L7312" i="8"/>
  <c r="M7312" i="8"/>
  <c r="K7313" i="8"/>
  <c r="L7313" i="8"/>
  <c r="M7313" i="8"/>
  <c r="K7314" i="8"/>
  <c r="L7314" i="8"/>
  <c r="M7314" i="8"/>
  <c r="K7315" i="8"/>
  <c r="L7315" i="8"/>
  <c r="M7315" i="8"/>
  <c r="K7316" i="8"/>
  <c r="L7316" i="8"/>
  <c r="M7316" i="8"/>
  <c r="K7317" i="8"/>
  <c r="L7317" i="8"/>
  <c r="M7317" i="8"/>
  <c r="K7318" i="8"/>
  <c r="L7318" i="8"/>
  <c r="M7318" i="8"/>
  <c r="K7319" i="8"/>
  <c r="L7319" i="8"/>
  <c r="M7319" i="8"/>
  <c r="K7320" i="8"/>
  <c r="L7320" i="8"/>
  <c r="M7320" i="8"/>
  <c r="K7321" i="8"/>
  <c r="L7321" i="8"/>
  <c r="M7321" i="8"/>
  <c r="K7322" i="8"/>
  <c r="L7322" i="8"/>
  <c r="M7322" i="8"/>
  <c r="K7323" i="8"/>
  <c r="L7323" i="8"/>
  <c r="M7323" i="8"/>
  <c r="K7324" i="8"/>
  <c r="L7324" i="8"/>
  <c r="M7324" i="8"/>
  <c r="K7325" i="8"/>
  <c r="L7325" i="8"/>
  <c r="M7325" i="8"/>
  <c r="K7326" i="8"/>
  <c r="L7326" i="8"/>
  <c r="M7326" i="8"/>
  <c r="K7327" i="8"/>
  <c r="L7327" i="8"/>
  <c r="M7327" i="8"/>
  <c r="K7328" i="8"/>
  <c r="L7328" i="8"/>
  <c r="M7328" i="8"/>
  <c r="K7329" i="8"/>
  <c r="L7329" i="8"/>
  <c r="M7329" i="8"/>
  <c r="K7330" i="8"/>
  <c r="L7330" i="8"/>
  <c r="M7330" i="8"/>
  <c r="K7331" i="8"/>
  <c r="L7331" i="8"/>
  <c r="M7331" i="8"/>
  <c r="K7332" i="8"/>
  <c r="L7332" i="8"/>
  <c r="M7332" i="8"/>
  <c r="K7333" i="8"/>
  <c r="L7333" i="8"/>
  <c r="M7333" i="8"/>
  <c r="K7334" i="8"/>
  <c r="L7334" i="8"/>
  <c r="M7334" i="8"/>
  <c r="K7335" i="8"/>
  <c r="L7335" i="8"/>
  <c r="M7335" i="8"/>
  <c r="K7336" i="8"/>
  <c r="L7336" i="8"/>
  <c r="M7336" i="8"/>
  <c r="K7337" i="8"/>
  <c r="L7337" i="8"/>
  <c r="M7337" i="8"/>
  <c r="K7338" i="8"/>
  <c r="L7338" i="8"/>
  <c r="M7338" i="8"/>
  <c r="K7339" i="8"/>
  <c r="L7339" i="8"/>
  <c r="M7339" i="8"/>
  <c r="K7340" i="8"/>
  <c r="L7340" i="8"/>
  <c r="M7340" i="8"/>
  <c r="K7341" i="8"/>
  <c r="L7341" i="8"/>
  <c r="M7341" i="8"/>
  <c r="K7342" i="8"/>
  <c r="L7342" i="8"/>
  <c r="M7342" i="8"/>
  <c r="K7343" i="8"/>
  <c r="L7343" i="8"/>
  <c r="M7343" i="8"/>
  <c r="K7344" i="8"/>
  <c r="L7344" i="8"/>
  <c r="M7344" i="8"/>
  <c r="K7345" i="8"/>
  <c r="L7345" i="8"/>
  <c r="M7345" i="8"/>
  <c r="K7346" i="8"/>
  <c r="L7346" i="8"/>
  <c r="M7346" i="8"/>
  <c r="K7347" i="8"/>
  <c r="L7347" i="8"/>
  <c r="M7347" i="8"/>
  <c r="K7348" i="8"/>
  <c r="L7348" i="8"/>
  <c r="M7348" i="8"/>
  <c r="K7349" i="8"/>
  <c r="L7349" i="8"/>
  <c r="M7349" i="8"/>
  <c r="K7350" i="8"/>
  <c r="L7350" i="8"/>
  <c r="M7350" i="8"/>
  <c r="K7351" i="8"/>
  <c r="L7351" i="8"/>
  <c r="M7351" i="8"/>
  <c r="K7352" i="8"/>
  <c r="L7352" i="8"/>
  <c r="M7352" i="8"/>
  <c r="K7353" i="8"/>
  <c r="L7353" i="8"/>
  <c r="M7353" i="8"/>
  <c r="K7354" i="8"/>
  <c r="L7354" i="8"/>
  <c r="M7354" i="8"/>
  <c r="K7355" i="8"/>
  <c r="L7355" i="8"/>
  <c r="M7355" i="8"/>
  <c r="K7356" i="8"/>
  <c r="L7356" i="8"/>
  <c r="M7356" i="8"/>
  <c r="K7357" i="8"/>
  <c r="L7357" i="8"/>
  <c r="M7357" i="8"/>
  <c r="K7358" i="8"/>
  <c r="L7358" i="8"/>
  <c r="M7358" i="8"/>
  <c r="K7359" i="8"/>
  <c r="L7359" i="8"/>
  <c r="M7359" i="8"/>
  <c r="K7360" i="8"/>
  <c r="L7360" i="8"/>
  <c r="M7360" i="8"/>
  <c r="K7361" i="8"/>
  <c r="L7361" i="8"/>
  <c r="M7361" i="8"/>
  <c r="K7362" i="8"/>
  <c r="L7362" i="8"/>
  <c r="M7362" i="8"/>
  <c r="K7363" i="8"/>
  <c r="L7363" i="8"/>
  <c r="M7363" i="8"/>
  <c r="K7364" i="8"/>
  <c r="L7364" i="8"/>
  <c r="M7364" i="8"/>
  <c r="K7365" i="8"/>
  <c r="L7365" i="8"/>
  <c r="M7365" i="8"/>
  <c r="K7366" i="8"/>
  <c r="L7366" i="8"/>
  <c r="M7366" i="8"/>
  <c r="K7367" i="8"/>
  <c r="L7367" i="8"/>
  <c r="M7367" i="8"/>
  <c r="K7368" i="8"/>
  <c r="L7368" i="8"/>
  <c r="M7368" i="8"/>
  <c r="K7369" i="8"/>
  <c r="L7369" i="8"/>
  <c r="M7369" i="8"/>
  <c r="K7370" i="8"/>
  <c r="L7370" i="8"/>
  <c r="M7370" i="8"/>
  <c r="K7371" i="8"/>
  <c r="L7371" i="8"/>
  <c r="M7371" i="8"/>
  <c r="K7372" i="8"/>
  <c r="L7372" i="8"/>
  <c r="M7372" i="8"/>
  <c r="K7373" i="8"/>
  <c r="L7373" i="8"/>
  <c r="M7373" i="8"/>
  <c r="K7374" i="8"/>
  <c r="L7374" i="8"/>
  <c r="M7374" i="8"/>
  <c r="K7375" i="8"/>
  <c r="L7375" i="8"/>
  <c r="M7375" i="8"/>
  <c r="K7376" i="8"/>
  <c r="L7376" i="8"/>
  <c r="M7376" i="8"/>
  <c r="K7377" i="8"/>
  <c r="L7377" i="8"/>
  <c r="M7377" i="8"/>
  <c r="K7378" i="8"/>
  <c r="L7378" i="8"/>
  <c r="M7378" i="8"/>
  <c r="K7379" i="8"/>
  <c r="L7379" i="8"/>
  <c r="M7379" i="8"/>
  <c r="K7380" i="8"/>
  <c r="L7380" i="8"/>
  <c r="M7380" i="8"/>
  <c r="K7381" i="8"/>
  <c r="L7381" i="8"/>
  <c r="M7381" i="8"/>
  <c r="K7382" i="8"/>
  <c r="L7382" i="8"/>
  <c r="M7382" i="8"/>
  <c r="K7383" i="8"/>
  <c r="L7383" i="8"/>
  <c r="M7383" i="8"/>
  <c r="K7384" i="8"/>
  <c r="L7384" i="8"/>
  <c r="M7384" i="8"/>
  <c r="K7385" i="8"/>
  <c r="L7385" i="8"/>
  <c r="M7385" i="8"/>
  <c r="K7386" i="8"/>
  <c r="L7386" i="8"/>
  <c r="M7386" i="8"/>
  <c r="K7387" i="8"/>
  <c r="L7387" i="8"/>
  <c r="M7387" i="8"/>
  <c r="K7388" i="8"/>
  <c r="L7388" i="8"/>
  <c r="M7388" i="8"/>
  <c r="K7389" i="8"/>
  <c r="L7389" i="8"/>
  <c r="M7389" i="8"/>
  <c r="K7390" i="8"/>
  <c r="L7390" i="8"/>
  <c r="M7390" i="8"/>
  <c r="K7391" i="8"/>
  <c r="L7391" i="8"/>
  <c r="M7391" i="8"/>
  <c r="K7392" i="8"/>
  <c r="L7392" i="8"/>
  <c r="M7392" i="8"/>
  <c r="K7393" i="8"/>
  <c r="L7393" i="8"/>
  <c r="M7393" i="8"/>
  <c r="K7394" i="8"/>
  <c r="L7394" i="8"/>
  <c r="M7394" i="8"/>
  <c r="K7395" i="8"/>
  <c r="L7395" i="8"/>
  <c r="M7395" i="8"/>
  <c r="K7396" i="8"/>
  <c r="L7396" i="8"/>
  <c r="M7396" i="8"/>
  <c r="K7397" i="8"/>
  <c r="L7397" i="8"/>
  <c r="M7397" i="8"/>
  <c r="K7398" i="8"/>
  <c r="L7398" i="8"/>
  <c r="M7398" i="8"/>
  <c r="K7399" i="8"/>
  <c r="L7399" i="8"/>
  <c r="M7399" i="8"/>
  <c r="K7400" i="8"/>
  <c r="L7400" i="8"/>
  <c r="M7400" i="8"/>
  <c r="K7401" i="8"/>
  <c r="L7401" i="8"/>
  <c r="M7401" i="8"/>
  <c r="K7402" i="8"/>
  <c r="L7402" i="8"/>
  <c r="M7402" i="8"/>
  <c r="K7403" i="8"/>
  <c r="L7403" i="8"/>
  <c r="M7403" i="8"/>
  <c r="K7404" i="8"/>
  <c r="L7404" i="8"/>
  <c r="M7404" i="8"/>
  <c r="K7405" i="8"/>
  <c r="L7405" i="8"/>
  <c r="M7405" i="8"/>
  <c r="K7406" i="8"/>
  <c r="L7406" i="8"/>
  <c r="M7406" i="8"/>
  <c r="K7407" i="8"/>
  <c r="L7407" i="8"/>
  <c r="M7407" i="8"/>
  <c r="K7408" i="8"/>
  <c r="L7408" i="8"/>
  <c r="M7408" i="8"/>
  <c r="K7409" i="8"/>
  <c r="L7409" i="8"/>
  <c r="M7409" i="8"/>
  <c r="K7410" i="8"/>
  <c r="L7410" i="8"/>
  <c r="M7410" i="8"/>
  <c r="K7411" i="8"/>
  <c r="L7411" i="8"/>
  <c r="M7411" i="8"/>
  <c r="K7412" i="8"/>
  <c r="L7412" i="8"/>
  <c r="M7412" i="8"/>
  <c r="K7413" i="8"/>
  <c r="L7413" i="8"/>
  <c r="M7413" i="8"/>
  <c r="K7414" i="8"/>
  <c r="L7414" i="8"/>
  <c r="M7414" i="8"/>
  <c r="L7415" i="8"/>
  <c r="M7415" i="8"/>
  <c r="K7416" i="8"/>
  <c r="L7416" i="8"/>
  <c r="M7416" i="8"/>
  <c r="K7417" i="8"/>
  <c r="L7417" i="8"/>
  <c r="M7417" i="8"/>
  <c r="K7418" i="8"/>
  <c r="L7418" i="8"/>
  <c r="M7418" i="8"/>
  <c r="K7419" i="8"/>
  <c r="L7419" i="8"/>
  <c r="M7419" i="8"/>
  <c r="K7420" i="8"/>
  <c r="L7420" i="8"/>
  <c r="M7420" i="8"/>
  <c r="K7421" i="8"/>
  <c r="L7421" i="8"/>
  <c r="M7421" i="8"/>
  <c r="K7422" i="8"/>
  <c r="L7422" i="8"/>
  <c r="M7422" i="8"/>
  <c r="K7423" i="8"/>
  <c r="L7423" i="8"/>
  <c r="M7423" i="8"/>
  <c r="K7424" i="8"/>
  <c r="L7424" i="8"/>
  <c r="M7424" i="8"/>
  <c r="K7425" i="8"/>
  <c r="L7425" i="8"/>
  <c r="M7425" i="8"/>
  <c r="K7426" i="8"/>
  <c r="L7426" i="8"/>
  <c r="M7426" i="8"/>
  <c r="K7427" i="8"/>
  <c r="L7427" i="8"/>
  <c r="M7427" i="8"/>
  <c r="K7428" i="8"/>
  <c r="L7428" i="8"/>
  <c r="M7428" i="8"/>
  <c r="K7429" i="8"/>
  <c r="L7429" i="8"/>
  <c r="M7429" i="8"/>
  <c r="K7430" i="8"/>
  <c r="L7430" i="8"/>
  <c r="M7430" i="8"/>
  <c r="K7431" i="8"/>
  <c r="L7431" i="8"/>
  <c r="M7431" i="8"/>
  <c r="K7432" i="8"/>
  <c r="L7432" i="8"/>
  <c r="M7432" i="8"/>
  <c r="K7433" i="8"/>
  <c r="L7433" i="8"/>
  <c r="M7433" i="8"/>
  <c r="K7434" i="8"/>
  <c r="L7434" i="8"/>
  <c r="M7434" i="8"/>
  <c r="K7435" i="8"/>
  <c r="L7435" i="8"/>
  <c r="M7435" i="8"/>
  <c r="K7436" i="8"/>
  <c r="L7436" i="8"/>
  <c r="M7436" i="8"/>
  <c r="K7437" i="8"/>
  <c r="L7437" i="8"/>
  <c r="M7437" i="8"/>
  <c r="K7438" i="8"/>
  <c r="L7438" i="8"/>
  <c r="M7438" i="8"/>
  <c r="K7439" i="8"/>
  <c r="L7439" i="8"/>
  <c r="M7439" i="8"/>
  <c r="K7440" i="8"/>
  <c r="L7440" i="8"/>
  <c r="M7440" i="8"/>
  <c r="K7441" i="8"/>
  <c r="L7441" i="8"/>
  <c r="M7441" i="8"/>
  <c r="K7442" i="8"/>
  <c r="L7442" i="8"/>
  <c r="M7442" i="8"/>
  <c r="K7443" i="8"/>
  <c r="L7443" i="8"/>
  <c r="M7443" i="8"/>
  <c r="K7444" i="8"/>
  <c r="L7444" i="8"/>
  <c r="M7444" i="8"/>
  <c r="K7445" i="8"/>
  <c r="L7445" i="8"/>
  <c r="M7445" i="8"/>
  <c r="K7446" i="8"/>
  <c r="L7446" i="8"/>
  <c r="M7446" i="8"/>
  <c r="K7447" i="8"/>
  <c r="L7447" i="8"/>
  <c r="M7447" i="8"/>
  <c r="K7448" i="8"/>
  <c r="L7448" i="8"/>
  <c r="M7448" i="8"/>
  <c r="K7449" i="8"/>
  <c r="L7449" i="8"/>
  <c r="M7449" i="8"/>
  <c r="K7450" i="8"/>
  <c r="L7450" i="8"/>
  <c r="M7450" i="8"/>
  <c r="K7451" i="8"/>
  <c r="L7451" i="8"/>
  <c r="M7451" i="8"/>
  <c r="K7452" i="8"/>
  <c r="L7452" i="8"/>
  <c r="M7452" i="8"/>
  <c r="K7453" i="8"/>
  <c r="L7453" i="8"/>
  <c r="M7453" i="8"/>
  <c r="K7454" i="8"/>
  <c r="L7454" i="8"/>
  <c r="M7454" i="8"/>
  <c r="K7455" i="8"/>
  <c r="L7455" i="8"/>
  <c r="M7455" i="8"/>
  <c r="K7456" i="8"/>
  <c r="L7456" i="8"/>
  <c r="M7456" i="8"/>
  <c r="K7457" i="8"/>
  <c r="L7457" i="8"/>
  <c r="M7457" i="8"/>
  <c r="K7458" i="8"/>
  <c r="L7458" i="8"/>
  <c r="M7458" i="8"/>
  <c r="K7459" i="8"/>
  <c r="L7459" i="8"/>
  <c r="M7459" i="8"/>
  <c r="K7460" i="8"/>
  <c r="L7460" i="8"/>
  <c r="M7460" i="8"/>
  <c r="K7461" i="8"/>
  <c r="L7461" i="8"/>
  <c r="M7461" i="8"/>
  <c r="K7462" i="8"/>
  <c r="L7462" i="8"/>
  <c r="M7462" i="8"/>
  <c r="K7463" i="8"/>
  <c r="L7463" i="8"/>
  <c r="M7463" i="8"/>
  <c r="K7464" i="8"/>
  <c r="L7464" i="8"/>
  <c r="M7464" i="8"/>
  <c r="K7465" i="8"/>
  <c r="L7465" i="8"/>
  <c r="M7465" i="8"/>
  <c r="K7466" i="8"/>
  <c r="L7466" i="8"/>
  <c r="M7466" i="8"/>
  <c r="K7467" i="8"/>
  <c r="L7467" i="8"/>
  <c r="M7467" i="8"/>
  <c r="K7468" i="8"/>
  <c r="L7468" i="8"/>
  <c r="M7468" i="8"/>
  <c r="K7469" i="8"/>
  <c r="L7469" i="8"/>
  <c r="M7469" i="8"/>
  <c r="K7470" i="8"/>
  <c r="L7470" i="8"/>
  <c r="M7470" i="8"/>
  <c r="K7471" i="8"/>
  <c r="L7471" i="8"/>
  <c r="M7471" i="8"/>
  <c r="K7472" i="8"/>
  <c r="L7472" i="8"/>
  <c r="M7472" i="8"/>
  <c r="K7473" i="8"/>
  <c r="L7473" i="8"/>
  <c r="M7473" i="8"/>
  <c r="K7474" i="8"/>
  <c r="L7474" i="8"/>
  <c r="M7474" i="8"/>
  <c r="K7475" i="8"/>
  <c r="L7475" i="8"/>
  <c r="M7475" i="8"/>
  <c r="K7476" i="8"/>
  <c r="L7476" i="8"/>
  <c r="M7476" i="8"/>
  <c r="K7477" i="8"/>
  <c r="L7477" i="8"/>
  <c r="M7477" i="8"/>
  <c r="K7478" i="8"/>
  <c r="L7478" i="8"/>
  <c r="M7478" i="8"/>
  <c r="K7479" i="8"/>
  <c r="L7479" i="8"/>
  <c r="M7479" i="8"/>
  <c r="K7480" i="8"/>
  <c r="L7480" i="8"/>
  <c r="M7480" i="8"/>
  <c r="K7481" i="8"/>
  <c r="L7481" i="8"/>
  <c r="M7481" i="8"/>
  <c r="K7482" i="8"/>
  <c r="L7482" i="8"/>
  <c r="M7482" i="8"/>
  <c r="K7483" i="8"/>
  <c r="L7483" i="8"/>
  <c r="M7483" i="8"/>
  <c r="K7484" i="8"/>
  <c r="L7484" i="8"/>
  <c r="M7484" i="8"/>
  <c r="K7485" i="8"/>
  <c r="L7485" i="8"/>
  <c r="M7485" i="8"/>
  <c r="K7486" i="8"/>
  <c r="L7486" i="8"/>
  <c r="M7486" i="8"/>
  <c r="K7487" i="8"/>
  <c r="L7487" i="8"/>
  <c r="M7487" i="8"/>
  <c r="K7488" i="8"/>
  <c r="L7488" i="8"/>
  <c r="M7488" i="8"/>
  <c r="K7489" i="8"/>
  <c r="L7489" i="8"/>
  <c r="M7489" i="8"/>
  <c r="K7490" i="8"/>
  <c r="L7490" i="8"/>
  <c r="M7490" i="8"/>
  <c r="K7491" i="8"/>
  <c r="L7491" i="8"/>
  <c r="M7491" i="8"/>
  <c r="K7492" i="8"/>
  <c r="L7492" i="8"/>
  <c r="M7492" i="8"/>
  <c r="K7493" i="8"/>
  <c r="L7493" i="8"/>
  <c r="M7493" i="8"/>
  <c r="K7494" i="8"/>
  <c r="L7494" i="8"/>
  <c r="M7494" i="8"/>
  <c r="K7495" i="8"/>
  <c r="L7495" i="8"/>
  <c r="M7495" i="8"/>
  <c r="K7496" i="8"/>
  <c r="L7496" i="8"/>
  <c r="M7496" i="8"/>
  <c r="K7497" i="8"/>
  <c r="L7497" i="8"/>
  <c r="M7497" i="8"/>
  <c r="K7498" i="8"/>
  <c r="L7498" i="8"/>
  <c r="M7498" i="8"/>
  <c r="K7499" i="8"/>
  <c r="L7499" i="8"/>
  <c r="M7499" i="8"/>
  <c r="K7500" i="8"/>
  <c r="L7500" i="8"/>
  <c r="M7500" i="8"/>
  <c r="K7501" i="8"/>
  <c r="L7501" i="8"/>
  <c r="M7501" i="8"/>
  <c r="K7502" i="8"/>
  <c r="L7502" i="8"/>
  <c r="M7502" i="8"/>
  <c r="K7503" i="8"/>
  <c r="L7503" i="8"/>
  <c r="M7503" i="8"/>
  <c r="K7504" i="8"/>
  <c r="L7504" i="8"/>
  <c r="M7504" i="8"/>
  <c r="K7505" i="8"/>
  <c r="L7505" i="8"/>
  <c r="M7505" i="8"/>
  <c r="K7506" i="8"/>
  <c r="L7506" i="8"/>
  <c r="M7506" i="8"/>
  <c r="K7507" i="8"/>
  <c r="L7507" i="8"/>
  <c r="M7507" i="8"/>
  <c r="K7508" i="8"/>
  <c r="L7508" i="8"/>
  <c r="M7508" i="8"/>
  <c r="K7509" i="8"/>
  <c r="L7509" i="8"/>
  <c r="M7509" i="8"/>
  <c r="K7510" i="8"/>
  <c r="L7510" i="8"/>
  <c r="M7510" i="8"/>
  <c r="K7511" i="8"/>
  <c r="L7511" i="8"/>
  <c r="M7511" i="8"/>
  <c r="K7512" i="8"/>
  <c r="L7512" i="8"/>
  <c r="M7512" i="8"/>
  <c r="K7513" i="8"/>
  <c r="L7513" i="8"/>
  <c r="M7513" i="8"/>
  <c r="K7514" i="8"/>
  <c r="L7514" i="8"/>
  <c r="M7514" i="8"/>
  <c r="K7515" i="8"/>
  <c r="L7515" i="8"/>
  <c r="M7515" i="8"/>
  <c r="K7516" i="8"/>
  <c r="L7516" i="8"/>
  <c r="M7516" i="8"/>
  <c r="K7517" i="8"/>
  <c r="L7517" i="8"/>
  <c r="M7517" i="8"/>
  <c r="K7518" i="8"/>
  <c r="L7518" i="8"/>
  <c r="M7518" i="8"/>
  <c r="K7519" i="8"/>
  <c r="L7519" i="8"/>
  <c r="M7519" i="8"/>
  <c r="K7520" i="8"/>
  <c r="L7520" i="8"/>
  <c r="M7520" i="8"/>
  <c r="K7521" i="8"/>
  <c r="L7521" i="8"/>
  <c r="M7521" i="8"/>
  <c r="K7522" i="8"/>
  <c r="L7522" i="8"/>
  <c r="M7522" i="8"/>
  <c r="K7523" i="8"/>
  <c r="L7523" i="8"/>
  <c r="M7523" i="8"/>
  <c r="K7524" i="8"/>
  <c r="L7524" i="8"/>
  <c r="M7524" i="8"/>
  <c r="K7525" i="8"/>
  <c r="L7525" i="8"/>
  <c r="M7525" i="8"/>
  <c r="K7526" i="8"/>
  <c r="L7526" i="8"/>
  <c r="M7526" i="8"/>
  <c r="K7527" i="8"/>
  <c r="L7527" i="8"/>
  <c r="M7527" i="8"/>
  <c r="K7528" i="8"/>
  <c r="L7528" i="8"/>
  <c r="M7528" i="8"/>
  <c r="K7529" i="8"/>
  <c r="L7529" i="8"/>
  <c r="M7529" i="8"/>
  <c r="K7530" i="8"/>
  <c r="L7530" i="8"/>
  <c r="M7530" i="8"/>
  <c r="K7531" i="8"/>
  <c r="L7531" i="8"/>
  <c r="M7531" i="8"/>
  <c r="K7532" i="8"/>
  <c r="L7532" i="8"/>
  <c r="M7532" i="8"/>
  <c r="K7533" i="8"/>
  <c r="L7533" i="8"/>
  <c r="M7533" i="8"/>
  <c r="K7534" i="8"/>
  <c r="L7534" i="8"/>
  <c r="M7534" i="8"/>
  <c r="K7535" i="8"/>
  <c r="L7535" i="8"/>
  <c r="M7535" i="8"/>
  <c r="K7536" i="8"/>
  <c r="L7536" i="8"/>
  <c r="M7536" i="8"/>
  <c r="K7537" i="8"/>
  <c r="L7537" i="8"/>
  <c r="M7537" i="8"/>
  <c r="K7538" i="8"/>
  <c r="L7538" i="8"/>
  <c r="M7538" i="8"/>
  <c r="K7539" i="8"/>
  <c r="L7539" i="8"/>
  <c r="M7539" i="8"/>
  <c r="K7540" i="8"/>
  <c r="L7540" i="8"/>
  <c r="M7540" i="8"/>
  <c r="K7541" i="8"/>
  <c r="L7541" i="8"/>
  <c r="M7541" i="8"/>
  <c r="K7542" i="8"/>
  <c r="L7542" i="8"/>
  <c r="M7542" i="8"/>
  <c r="K7543" i="8"/>
  <c r="L7543" i="8"/>
  <c r="M7543" i="8"/>
  <c r="K7544" i="8"/>
  <c r="L7544" i="8"/>
  <c r="M7544" i="8"/>
  <c r="K7545" i="8"/>
  <c r="L7545" i="8"/>
  <c r="M7545" i="8"/>
  <c r="K7546" i="8"/>
  <c r="L7546" i="8"/>
  <c r="M7546" i="8"/>
  <c r="K7547" i="8"/>
  <c r="L7547" i="8"/>
  <c r="M7547" i="8"/>
  <c r="K7548" i="8"/>
  <c r="L7548" i="8"/>
  <c r="M7548" i="8"/>
  <c r="K7549" i="8"/>
  <c r="L7549" i="8"/>
  <c r="M7549" i="8"/>
  <c r="K7550" i="8"/>
  <c r="L7550" i="8"/>
  <c r="M7550" i="8"/>
  <c r="K7551" i="8"/>
  <c r="L7551" i="8"/>
  <c r="M7551" i="8"/>
  <c r="K7552" i="8"/>
  <c r="L7552" i="8"/>
  <c r="M7552" i="8"/>
  <c r="K7553" i="8"/>
  <c r="L7553" i="8"/>
  <c r="M7553" i="8"/>
  <c r="K7554" i="8"/>
  <c r="L7554" i="8"/>
  <c r="M7554" i="8"/>
  <c r="K7555" i="8"/>
  <c r="L7555" i="8"/>
  <c r="M7555" i="8"/>
  <c r="K7556" i="8"/>
  <c r="L7556" i="8"/>
  <c r="M7556" i="8"/>
  <c r="K7557" i="8"/>
  <c r="L7557" i="8"/>
  <c r="M7557" i="8"/>
  <c r="K7558" i="8"/>
  <c r="L7558" i="8"/>
  <c r="M7558" i="8"/>
  <c r="K7559" i="8"/>
  <c r="L7559" i="8"/>
  <c r="M7559" i="8"/>
  <c r="K7560" i="8"/>
  <c r="L7560" i="8"/>
  <c r="M7560" i="8"/>
  <c r="K7561" i="8"/>
  <c r="L7561" i="8"/>
  <c r="M7561" i="8"/>
  <c r="K7562" i="8"/>
  <c r="L7562" i="8"/>
  <c r="M7562" i="8"/>
  <c r="K7563" i="8"/>
  <c r="L7563" i="8"/>
  <c r="M7563" i="8"/>
  <c r="K7564" i="8"/>
  <c r="L7564" i="8"/>
  <c r="M7564" i="8"/>
  <c r="K7565" i="8"/>
  <c r="L7565" i="8"/>
  <c r="M7565" i="8"/>
  <c r="K7566" i="8"/>
  <c r="L7566" i="8"/>
  <c r="M7566" i="8"/>
  <c r="K7567" i="8"/>
  <c r="L7567" i="8"/>
  <c r="M7567" i="8"/>
  <c r="K7568" i="8"/>
  <c r="L7568" i="8"/>
  <c r="M7568" i="8"/>
  <c r="K7569" i="8"/>
  <c r="L7569" i="8"/>
  <c r="M7569" i="8"/>
  <c r="K7570" i="8"/>
  <c r="L7570" i="8"/>
  <c r="M7570" i="8"/>
  <c r="K7571" i="8"/>
  <c r="L7571" i="8"/>
  <c r="M7571" i="8"/>
  <c r="K7572" i="8"/>
  <c r="L7572" i="8"/>
  <c r="M7572" i="8"/>
  <c r="K7573" i="8"/>
  <c r="L7573" i="8"/>
  <c r="M7573" i="8"/>
  <c r="K7574" i="8"/>
  <c r="L7574" i="8"/>
  <c r="M7574" i="8"/>
  <c r="K7575" i="8"/>
  <c r="L7575" i="8"/>
  <c r="M7575" i="8"/>
  <c r="K7576" i="8"/>
  <c r="L7576" i="8"/>
  <c r="M7576" i="8"/>
  <c r="K7577" i="8"/>
  <c r="L7577" i="8"/>
  <c r="M7577" i="8"/>
  <c r="K7578" i="8"/>
  <c r="L7578" i="8"/>
  <c r="M7578" i="8"/>
  <c r="K7579" i="8"/>
  <c r="L7579" i="8"/>
  <c r="M7579" i="8"/>
  <c r="K7580" i="8"/>
  <c r="L7580" i="8"/>
  <c r="M7580" i="8"/>
  <c r="K7581" i="8"/>
  <c r="L7581" i="8"/>
  <c r="M7581" i="8"/>
  <c r="K7582" i="8"/>
  <c r="L7582" i="8"/>
  <c r="M7582" i="8"/>
  <c r="K7583" i="8"/>
  <c r="L7583" i="8"/>
  <c r="M7583" i="8"/>
  <c r="K7584" i="8"/>
  <c r="L7584" i="8"/>
  <c r="M7584" i="8"/>
  <c r="K7585" i="8"/>
  <c r="L7585" i="8"/>
  <c r="M7585" i="8"/>
  <c r="K7586" i="8"/>
  <c r="L7586" i="8"/>
  <c r="M7586" i="8"/>
  <c r="K7587" i="8"/>
  <c r="L7587" i="8"/>
  <c r="M7587" i="8"/>
  <c r="K7588" i="8"/>
  <c r="L7588" i="8"/>
  <c r="M7588" i="8"/>
  <c r="K7589" i="8"/>
  <c r="L7589" i="8"/>
  <c r="M7589" i="8"/>
  <c r="K7590" i="8"/>
  <c r="L7590" i="8"/>
  <c r="M7590" i="8"/>
  <c r="K7591" i="8"/>
  <c r="L7591" i="8"/>
  <c r="M7591" i="8"/>
  <c r="K7592" i="8"/>
  <c r="L7592" i="8"/>
  <c r="M7592" i="8"/>
  <c r="K7593" i="8"/>
  <c r="L7593" i="8"/>
  <c r="M7593" i="8"/>
  <c r="K7594" i="8"/>
  <c r="L7594" i="8"/>
  <c r="M7594" i="8"/>
  <c r="K7595" i="8"/>
  <c r="L7595" i="8"/>
  <c r="M7595" i="8"/>
  <c r="K7596" i="8"/>
  <c r="L7596" i="8"/>
  <c r="M7596" i="8"/>
  <c r="K7597" i="8"/>
  <c r="L7597" i="8"/>
  <c r="M7597" i="8"/>
  <c r="K7598" i="8"/>
  <c r="L7598" i="8"/>
  <c r="M7598" i="8"/>
  <c r="K7599" i="8"/>
  <c r="L7599" i="8"/>
  <c r="M7599" i="8"/>
  <c r="K7600" i="8"/>
  <c r="L7600" i="8"/>
  <c r="M7600" i="8"/>
  <c r="K7601" i="8"/>
  <c r="L7601" i="8"/>
  <c r="M7601" i="8"/>
  <c r="K7602" i="8"/>
  <c r="L7602" i="8"/>
  <c r="M7602" i="8"/>
  <c r="K7603" i="8"/>
  <c r="L7603" i="8"/>
  <c r="M7603" i="8"/>
  <c r="K7604" i="8"/>
  <c r="L7604" i="8"/>
  <c r="M7604" i="8"/>
  <c r="K7605" i="8"/>
  <c r="L7605" i="8"/>
  <c r="M7605" i="8"/>
  <c r="K7606" i="8"/>
  <c r="L7606" i="8"/>
  <c r="M7606" i="8"/>
  <c r="K7607" i="8"/>
  <c r="L7607" i="8"/>
  <c r="M7607" i="8"/>
  <c r="K7608" i="8"/>
  <c r="L7608" i="8"/>
  <c r="M7608" i="8"/>
  <c r="K7609" i="8"/>
  <c r="L7609" i="8"/>
  <c r="M7609" i="8"/>
  <c r="K7610" i="8"/>
  <c r="L7610" i="8"/>
  <c r="M7610" i="8"/>
  <c r="K7611" i="8"/>
  <c r="L7611" i="8"/>
  <c r="M7611" i="8"/>
  <c r="K7612" i="8"/>
  <c r="L7612" i="8"/>
  <c r="M7612" i="8"/>
  <c r="K7613" i="8"/>
  <c r="L7613" i="8"/>
  <c r="M7613" i="8"/>
  <c r="K7614" i="8"/>
  <c r="L7614" i="8"/>
  <c r="M7614" i="8"/>
  <c r="K7615" i="8"/>
  <c r="L7615" i="8"/>
  <c r="M7615" i="8"/>
  <c r="K7616" i="8"/>
  <c r="L7616" i="8"/>
  <c r="M7616" i="8"/>
  <c r="K7617" i="8"/>
  <c r="L7617" i="8"/>
  <c r="M7617" i="8"/>
  <c r="K7618" i="8"/>
  <c r="L7618" i="8"/>
  <c r="M7618" i="8"/>
  <c r="K7619" i="8"/>
  <c r="L7619" i="8"/>
  <c r="M7619" i="8"/>
  <c r="K7620" i="8"/>
  <c r="L7620" i="8"/>
  <c r="M7620" i="8"/>
  <c r="K7621" i="8"/>
  <c r="L7621" i="8"/>
  <c r="M7621" i="8"/>
  <c r="K7622" i="8"/>
  <c r="L7622" i="8"/>
  <c r="M7622" i="8"/>
  <c r="K7623" i="8"/>
  <c r="L7623" i="8"/>
  <c r="M7623" i="8"/>
  <c r="K7624" i="8"/>
  <c r="L7624" i="8"/>
  <c r="M7624" i="8"/>
  <c r="K7625" i="8"/>
  <c r="L7625" i="8"/>
  <c r="M7625" i="8"/>
  <c r="K7626" i="8"/>
  <c r="L7626" i="8"/>
  <c r="M7626" i="8"/>
  <c r="K7627" i="8"/>
  <c r="L7627" i="8"/>
  <c r="M7627" i="8"/>
  <c r="K7628" i="8"/>
  <c r="L7628" i="8"/>
  <c r="M7628" i="8"/>
  <c r="K7629" i="8"/>
  <c r="L7629" i="8"/>
  <c r="M7629" i="8"/>
  <c r="K7630" i="8"/>
  <c r="L7630" i="8"/>
  <c r="M7630" i="8"/>
  <c r="K7631" i="8"/>
  <c r="L7631" i="8"/>
  <c r="M7631" i="8"/>
  <c r="K7632" i="8"/>
  <c r="L7632" i="8"/>
  <c r="M7632" i="8"/>
  <c r="K7633" i="8"/>
  <c r="L7633" i="8"/>
  <c r="M7633" i="8"/>
  <c r="K7634" i="8"/>
  <c r="L7634" i="8"/>
  <c r="M7634" i="8"/>
  <c r="K7635" i="8"/>
  <c r="L7635" i="8"/>
  <c r="M7635" i="8"/>
  <c r="K7636" i="8"/>
  <c r="L7636" i="8"/>
  <c r="M7636" i="8"/>
  <c r="K7637" i="8"/>
  <c r="L7637" i="8"/>
  <c r="M7637" i="8"/>
  <c r="K7638" i="8"/>
  <c r="L7638" i="8"/>
  <c r="M7638" i="8"/>
  <c r="K7639" i="8"/>
  <c r="L7639" i="8"/>
  <c r="M7639" i="8"/>
  <c r="K7640" i="8"/>
  <c r="L7640" i="8"/>
  <c r="M7640" i="8"/>
  <c r="K7641" i="8"/>
  <c r="L7641" i="8"/>
  <c r="M7641" i="8"/>
  <c r="K7642" i="8"/>
  <c r="L7642" i="8"/>
  <c r="M7642" i="8"/>
  <c r="K7643" i="8"/>
  <c r="L7643" i="8"/>
  <c r="M7643" i="8"/>
  <c r="K7644" i="8"/>
  <c r="L7644" i="8"/>
  <c r="M7644" i="8"/>
  <c r="K7645" i="8"/>
  <c r="L7645" i="8"/>
  <c r="M7645" i="8"/>
  <c r="K7646" i="8"/>
  <c r="L7646" i="8"/>
  <c r="M7646" i="8"/>
  <c r="K7647" i="8"/>
  <c r="L7647" i="8"/>
  <c r="M7647" i="8"/>
  <c r="K7648" i="8"/>
  <c r="L7648" i="8"/>
  <c r="M7648" i="8"/>
  <c r="K7649" i="8"/>
  <c r="L7649" i="8"/>
  <c r="M7649" i="8"/>
  <c r="K7650" i="8"/>
  <c r="L7650" i="8"/>
  <c r="M7650" i="8"/>
  <c r="K7651" i="8"/>
  <c r="L7651" i="8"/>
  <c r="M7651" i="8"/>
  <c r="K7652" i="8"/>
  <c r="L7652" i="8"/>
  <c r="M7652" i="8"/>
  <c r="K7653" i="8"/>
  <c r="L7653" i="8"/>
  <c r="M7653" i="8"/>
  <c r="K7654" i="8"/>
  <c r="L7654" i="8"/>
  <c r="M7654" i="8"/>
  <c r="K7655" i="8"/>
  <c r="L7655" i="8"/>
  <c r="M7655" i="8"/>
  <c r="K7656" i="8"/>
  <c r="L7656" i="8"/>
  <c r="M7656" i="8"/>
  <c r="K7657" i="8"/>
  <c r="L7657" i="8"/>
  <c r="M7657" i="8"/>
  <c r="K7658" i="8"/>
  <c r="L7658" i="8"/>
  <c r="M7658" i="8"/>
  <c r="K7659" i="8"/>
  <c r="L7659" i="8"/>
  <c r="M7659" i="8"/>
  <c r="K7660" i="8"/>
  <c r="L7660" i="8"/>
  <c r="M7660" i="8"/>
  <c r="K7661" i="8"/>
  <c r="L7661" i="8"/>
  <c r="M7661" i="8"/>
  <c r="K7662" i="8"/>
  <c r="L7662" i="8"/>
  <c r="M7662" i="8"/>
  <c r="K7663" i="8"/>
  <c r="L7663" i="8"/>
  <c r="M7663" i="8"/>
  <c r="K7664" i="8"/>
  <c r="L7664" i="8"/>
  <c r="M7664" i="8"/>
  <c r="K7665" i="8"/>
  <c r="L7665" i="8"/>
  <c r="M7665" i="8"/>
  <c r="K7666" i="8"/>
  <c r="L7666" i="8"/>
  <c r="M7666" i="8"/>
  <c r="K7667" i="8"/>
  <c r="L7667" i="8"/>
  <c r="M7667" i="8"/>
  <c r="K7668" i="8"/>
  <c r="L7668" i="8"/>
  <c r="M7668" i="8"/>
  <c r="K7669" i="8"/>
  <c r="L7669" i="8"/>
  <c r="M7669" i="8"/>
  <c r="K7670" i="8"/>
  <c r="L7670" i="8"/>
  <c r="M7670" i="8"/>
  <c r="K7671" i="8"/>
  <c r="L7671" i="8"/>
  <c r="M7671" i="8"/>
  <c r="K7672" i="8"/>
  <c r="L7672" i="8"/>
  <c r="M7672" i="8"/>
  <c r="K7673" i="8"/>
  <c r="L7673" i="8"/>
  <c r="M7673" i="8"/>
  <c r="K7674" i="8"/>
  <c r="L7674" i="8"/>
  <c r="M7674" i="8"/>
  <c r="K7675" i="8"/>
  <c r="L7675" i="8"/>
  <c r="M7675" i="8"/>
  <c r="K7676" i="8"/>
  <c r="L7676" i="8"/>
  <c r="M7676" i="8"/>
  <c r="K7677" i="8"/>
  <c r="L7677" i="8"/>
  <c r="M7677" i="8"/>
  <c r="K7678" i="8"/>
  <c r="L7678" i="8"/>
  <c r="M7678" i="8"/>
  <c r="K7679" i="8"/>
  <c r="L7679" i="8"/>
  <c r="M7679" i="8"/>
  <c r="K7680" i="8"/>
  <c r="L7680" i="8"/>
  <c r="M7680" i="8"/>
  <c r="K7681" i="8"/>
  <c r="L7681" i="8"/>
  <c r="M7681" i="8"/>
  <c r="K7682" i="8"/>
  <c r="L7682" i="8"/>
  <c r="M7682" i="8"/>
  <c r="K7683" i="8"/>
  <c r="L7683" i="8"/>
  <c r="M7683" i="8"/>
  <c r="K7684" i="8"/>
  <c r="L7684" i="8"/>
  <c r="M7684" i="8"/>
  <c r="K7685" i="8"/>
  <c r="L7685" i="8"/>
  <c r="M7685" i="8"/>
  <c r="K7686" i="8"/>
  <c r="L7686" i="8"/>
  <c r="M7686" i="8"/>
  <c r="K7687" i="8"/>
  <c r="L7687" i="8"/>
  <c r="M7687" i="8"/>
  <c r="K7688" i="8"/>
  <c r="L7688" i="8"/>
  <c r="M7688" i="8"/>
  <c r="K7689" i="8"/>
  <c r="L7689" i="8"/>
  <c r="M7689" i="8"/>
  <c r="K7690" i="8"/>
  <c r="L7690" i="8"/>
  <c r="M7690" i="8"/>
  <c r="K7691" i="8"/>
  <c r="L7691" i="8"/>
  <c r="M7691" i="8"/>
  <c r="K7692" i="8"/>
  <c r="L7692" i="8"/>
  <c r="M7692" i="8"/>
  <c r="K7693" i="8"/>
  <c r="L7693" i="8"/>
  <c r="M7693" i="8"/>
  <c r="K7694" i="8"/>
  <c r="L7694" i="8"/>
  <c r="M7694" i="8"/>
  <c r="K7695" i="8"/>
  <c r="L7695" i="8"/>
  <c r="M7695" i="8"/>
  <c r="K7696" i="8"/>
  <c r="L7696" i="8"/>
  <c r="M7696" i="8"/>
  <c r="K7697" i="8"/>
  <c r="L7697" i="8"/>
  <c r="M7697" i="8"/>
  <c r="K7698" i="8"/>
  <c r="L7698" i="8"/>
  <c r="M7698" i="8"/>
  <c r="K7699" i="8"/>
  <c r="L7699" i="8"/>
  <c r="M7699" i="8"/>
  <c r="K7700" i="8"/>
  <c r="L7700" i="8"/>
  <c r="M7700" i="8"/>
  <c r="K7701" i="8"/>
  <c r="L7701" i="8"/>
  <c r="M7701" i="8"/>
  <c r="K7702" i="8"/>
  <c r="L7702" i="8"/>
  <c r="M7702" i="8"/>
  <c r="K7703" i="8"/>
  <c r="L7703" i="8"/>
  <c r="M7703" i="8"/>
  <c r="K7704" i="8"/>
  <c r="L7704" i="8"/>
  <c r="M7704" i="8"/>
  <c r="K7705" i="8"/>
  <c r="L7705" i="8"/>
  <c r="M7705" i="8"/>
  <c r="K7706" i="8"/>
  <c r="L7706" i="8"/>
  <c r="M7706" i="8"/>
  <c r="K7707" i="8"/>
  <c r="L7707" i="8"/>
  <c r="M7707" i="8"/>
  <c r="K7708" i="8"/>
  <c r="L7708" i="8"/>
  <c r="M7708" i="8"/>
  <c r="K7709" i="8"/>
  <c r="L7709" i="8"/>
  <c r="M7709" i="8"/>
  <c r="K7710" i="8"/>
  <c r="L7710" i="8"/>
  <c r="M7710" i="8"/>
  <c r="K7711" i="8"/>
  <c r="L7711" i="8"/>
  <c r="M7711" i="8"/>
  <c r="K7712" i="8"/>
  <c r="L7712" i="8"/>
  <c r="M7712" i="8"/>
  <c r="K7713" i="8"/>
  <c r="L7713" i="8"/>
  <c r="M7713" i="8"/>
  <c r="K7714" i="8"/>
  <c r="L7714" i="8"/>
  <c r="M7714" i="8"/>
  <c r="K7715" i="8"/>
  <c r="L7715" i="8"/>
  <c r="M7715" i="8"/>
  <c r="K7716" i="8"/>
  <c r="L7716" i="8"/>
  <c r="M7716" i="8"/>
  <c r="K7717" i="8"/>
  <c r="L7717" i="8"/>
  <c r="M7717" i="8"/>
  <c r="K7718" i="8"/>
  <c r="L7718" i="8"/>
  <c r="M7718" i="8"/>
  <c r="K7719" i="8"/>
  <c r="L7719" i="8"/>
  <c r="M7719" i="8"/>
  <c r="K7720" i="8"/>
  <c r="L7720" i="8"/>
  <c r="M7720" i="8"/>
  <c r="K7721" i="8"/>
  <c r="L7721" i="8"/>
  <c r="M7721" i="8"/>
  <c r="K7722" i="8"/>
  <c r="L7722" i="8"/>
  <c r="M7722" i="8"/>
  <c r="K7723" i="8"/>
  <c r="L7723" i="8"/>
  <c r="M7723" i="8"/>
  <c r="K7724" i="8"/>
  <c r="L7724" i="8"/>
  <c r="M7724" i="8"/>
  <c r="K7725" i="8"/>
  <c r="L7725" i="8"/>
  <c r="M7725" i="8"/>
  <c r="K7726" i="8"/>
  <c r="L7726" i="8"/>
  <c r="M7726" i="8"/>
  <c r="K7727" i="8"/>
  <c r="L7727" i="8"/>
  <c r="M7727" i="8"/>
  <c r="K7728" i="8"/>
  <c r="L7728" i="8"/>
  <c r="M7728" i="8"/>
  <c r="K7729" i="8"/>
  <c r="L7729" i="8"/>
  <c r="M7729" i="8"/>
  <c r="K7730" i="8"/>
  <c r="L7730" i="8"/>
  <c r="M7730" i="8"/>
  <c r="K7731" i="8"/>
  <c r="L7731" i="8"/>
  <c r="M7731" i="8"/>
  <c r="K7732" i="8"/>
  <c r="L7732" i="8"/>
  <c r="M7732" i="8"/>
  <c r="K7733" i="8"/>
  <c r="L7733" i="8"/>
  <c r="M7733" i="8"/>
  <c r="K7734" i="8"/>
  <c r="L7734" i="8"/>
  <c r="M7734" i="8"/>
  <c r="K7735" i="8"/>
  <c r="L7735" i="8"/>
  <c r="M7735" i="8"/>
  <c r="K7736" i="8"/>
  <c r="L7736" i="8"/>
  <c r="M7736" i="8"/>
  <c r="K7737" i="8"/>
  <c r="L7737" i="8"/>
  <c r="M7737" i="8"/>
  <c r="K7738" i="8"/>
  <c r="L7738" i="8"/>
  <c r="M7738" i="8"/>
  <c r="K7739" i="8"/>
  <c r="L7739" i="8"/>
  <c r="M7739" i="8"/>
  <c r="K7740" i="8"/>
  <c r="L7740" i="8"/>
  <c r="M7740" i="8"/>
  <c r="K7741" i="8"/>
  <c r="L7741" i="8"/>
  <c r="M7741" i="8"/>
  <c r="K7742" i="8"/>
  <c r="L7742" i="8"/>
  <c r="M7742" i="8"/>
  <c r="K7743" i="8"/>
  <c r="L7743" i="8"/>
  <c r="M7743" i="8"/>
  <c r="K7744" i="8"/>
  <c r="L7744" i="8"/>
  <c r="M7744" i="8"/>
  <c r="K7745" i="8"/>
  <c r="L7745" i="8"/>
  <c r="M7745" i="8"/>
  <c r="K7746" i="8"/>
  <c r="L7746" i="8"/>
  <c r="M7746" i="8"/>
  <c r="K7747" i="8"/>
  <c r="L7747" i="8"/>
  <c r="M7747" i="8"/>
  <c r="K7748" i="8"/>
  <c r="L7748" i="8"/>
  <c r="M7748" i="8"/>
  <c r="K7749" i="8"/>
  <c r="L7749" i="8"/>
  <c r="M7749" i="8"/>
  <c r="K7750" i="8"/>
  <c r="L7750" i="8"/>
  <c r="M7750" i="8"/>
  <c r="K7751" i="8"/>
  <c r="L7751" i="8"/>
  <c r="M7751" i="8"/>
  <c r="K7752" i="8"/>
  <c r="L7752" i="8"/>
  <c r="M7752" i="8"/>
  <c r="K7753" i="8"/>
  <c r="L7753" i="8"/>
  <c r="M7753" i="8"/>
  <c r="K7754" i="8"/>
  <c r="L7754" i="8"/>
  <c r="M7754" i="8"/>
  <c r="K7755" i="8"/>
  <c r="L7755" i="8"/>
  <c r="M7755" i="8"/>
  <c r="K7756" i="8"/>
  <c r="L7756" i="8"/>
  <c r="M7756" i="8"/>
  <c r="K7757" i="8"/>
  <c r="L7757" i="8"/>
  <c r="M7757" i="8"/>
  <c r="K7758" i="8"/>
  <c r="L7758" i="8"/>
  <c r="M7758" i="8"/>
  <c r="K7759" i="8"/>
  <c r="L7759" i="8"/>
  <c r="M7759" i="8"/>
  <c r="K7760" i="8"/>
  <c r="L7760" i="8"/>
  <c r="M7760" i="8"/>
  <c r="K7761" i="8"/>
  <c r="L7761" i="8"/>
  <c r="M7761" i="8"/>
  <c r="K7762" i="8"/>
  <c r="L7762" i="8"/>
  <c r="M7762" i="8"/>
  <c r="K7763" i="8"/>
  <c r="L7763" i="8"/>
  <c r="M7763" i="8"/>
  <c r="K7764" i="8"/>
  <c r="L7764" i="8"/>
  <c r="M7764" i="8"/>
  <c r="K7765" i="8"/>
  <c r="L7765" i="8"/>
  <c r="M7765" i="8"/>
  <c r="K7766" i="8"/>
  <c r="L7766" i="8"/>
  <c r="M7766" i="8"/>
  <c r="K7767" i="8"/>
  <c r="L7767" i="8"/>
  <c r="M7767" i="8"/>
  <c r="K7768" i="8"/>
  <c r="L7768" i="8"/>
  <c r="M7768" i="8"/>
  <c r="K7769" i="8"/>
  <c r="L7769" i="8"/>
  <c r="M7769" i="8"/>
  <c r="K7770" i="8"/>
  <c r="L7770" i="8"/>
  <c r="M7770" i="8"/>
  <c r="K7771" i="8"/>
  <c r="L7771" i="8"/>
  <c r="M7771" i="8"/>
  <c r="K7772" i="8"/>
  <c r="L7772" i="8"/>
  <c r="M7772" i="8"/>
  <c r="K7773" i="8"/>
  <c r="L7773" i="8"/>
  <c r="M7773" i="8"/>
  <c r="K7774" i="8"/>
  <c r="L7774" i="8"/>
  <c r="M7774" i="8"/>
  <c r="K7775" i="8"/>
  <c r="L7775" i="8"/>
  <c r="M7775" i="8"/>
  <c r="K7776" i="8"/>
  <c r="L7776" i="8"/>
  <c r="M7776" i="8"/>
  <c r="K7777" i="8"/>
  <c r="L7777" i="8"/>
  <c r="M7777" i="8"/>
  <c r="K7778" i="8"/>
  <c r="L7778" i="8"/>
  <c r="M7778" i="8"/>
  <c r="K7779" i="8"/>
  <c r="L7779" i="8"/>
  <c r="M7779" i="8"/>
  <c r="K7780" i="8"/>
  <c r="L7780" i="8"/>
  <c r="M7780" i="8"/>
  <c r="K7781" i="8"/>
  <c r="L7781" i="8"/>
  <c r="M7781" i="8"/>
  <c r="K7782" i="8"/>
  <c r="L7782" i="8"/>
  <c r="M7782" i="8"/>
  <c r="K7783" i="8"/>
  <c r="L7783" i="8"/>
  <c r="M7783" i="8"/>
  <c r="K7784" i="8"/>
  <c r="L7784" i="8"/>
  <c r="M7784" i="8"/>
  <c r="K7785" i="8"/>
  <c r="L7785" i="8"/>
  <c r="M7785" i="8"/>
  <c r="K7786" i="8"/>
  <c r="L7786" i="8"/>
  <c r="M7786" i="8"/>
  <c r="K7787" i="8"/>
  <c r="L7787" i="8"/>
  <c r="M7787" i="8"/>
  <c r="K7788" i="8"/>
  <c r="L7788" i="8"/>
  <c r="M7788" i="8"/>
  <c r="K7789" i="8"/>
  <c r="L7789" i="8"/>
  <c r="M7789" i="8"/>
  <c r="K7790" i="8"/>
  <c r="L7790" i="8"/>
  <c r="M7790" i="8"/>
  <c r="K7791" i="8"/>
  <c r="L7791" i="8"/>
  <c r="M7791" i="8"/>
  <c r="K7792" i="8"/>
  <c r="L7792" i="8"/>
  <c r="M7792" i="8"/>
  <c r="K7793" i="8"/>
  <c r="L7793" i="8"/>
  <c r="M7793" i="8"/>
  <c r="K7794" i="8"/>
  <c r="L7794" i="8"/>
  <c r="M7794" i="8"/>
  <c r="K7795" i="8"/>
  <c r="L7795" i="8"/>
  <c r="M7795" i="8"/>
  <c r="K7796" i="8"/>
  <c r="L7796" i="8"/>
  <c r="M7796" i="8"/>
  <c r="K7797" i="8"/>
  <c r="L7797" i="8"/>
  <c r="M7797" i="8"/>
  <c r="K7798" i="8"/>
  <c r="L7798" i="8"/>
  <c r="M7798" i="8"/>
  <c r="K7799" i="8"/>
  <c r="L7799" i="8"/>
  <c r="M7799" i="8"/>
  <c r="K7800" i="8"/>
  <c r="L7800" i="8"/>
  <c r="M7800" i="8"/>
  <c r="K7801" i="8"/>
  <c r="L7801" i="8"/>
  <c r="M7801" i="8"/>
  <c r="K7802" i="8"/>
  <c r="L7802" i="8"/>
  <c r="M7802" i="8"/>
  <c r="K7803" i="8"/>
  <c r="L7803" i="8"/>
  <c r="M7803" i="8"/>
  <c r="K7804" i="8"/>
  <c r="L7804" i="8"/>
  <c r="M7804" i="8"/>
  <c r="K7805" i="8"/>
  <c r="L7805" i="8"/>
  <c r="M7805" i="8"/>
  <c r="K7806" i="8"/>
  <c r="L7806" i="8"/>
  <c r="M7806" i="8"/>
  <c r="K7807" i="8"/>
  <c r="L7807" i="8"/>
  <c r="M7807" i="8"/>
  <c r="K7808" i="8"/>
  <c r="L7808" i="8"/>
  <c r="M7808" i="8"/>
  <c r="K7809" i="8"/>
  <c r="L7809" i="8"/>
  <c r="M7809" i="8"/>
  <c r="K7810" i="8"/>
  <c r="L7810" i="8"/>
  <c r="M7810" i="8"/>
  <c r="K7811" i="8"/>
  <c r="L7811" i="8"/>
  <c r="M7811" i="8"/>
  <c r="K7812" i="8"/>
  <c r="L7812" i="8"/>
  <c r="M7812" i="8"/>
  <c r="K7813" i="8"/>
  <c r="L7813" i="8"/>
  <c r="M7813" i="8"/>
  <c r="K7814" i="8"/>
  <c r="L7814" i="8"/>
  <c r="M7814" i="8"/>
  <c r="K7815" i="8"/>
  <c r="L7815" i="8"/>
  <c r="M7815" i="8"/>
  <c r="K7816" i="8"/>
  <c r="L7816" i="8"/>
  <c r="M7816" i="8"/>
  <c r="K7817" i="8"/>
  <c r="L7817" i="8"/>
  <c r="M7817" i="8"/>
  <c r="K7818" i="8"/>
  <c r="L7818" i="8"/>
  <c r="M7818" i="8"/>
  <c r="K7819" i="8"/>
  <c r="L7819" i="8"/>
  <c r="M7819" i="8"/>
  <c r="K7820" i="8"/>
  <c r="L7820" i="8"/>
  <c r="M7820" i="8"/>
  <c r="K7821" i="8"/>
  <c r="L7821" i="8"/>
  <c r="M7821" i="8"/>
  <c r="K7822" i="8"/>
  <c r="L7822" i="8"/>
  <c r="M7822" i="8"/>
  <c r="K7823" i="8"/>
  <c r="L7823" i="8"/>
  <c r="M7823" i="8"/>
  <c r="K7824" i="8"/>
  <c r="L7824" i="8"/>
  <c r="M7824" i="8"/>
  <c r="K7825" i="8"/>
  <c r="L7825" i="8"/>
  <c r="M7825" i="8"/>
  <c r="K7826" i="8"/>
  <c r="L7826" i="8"/>
  <c r="M7826" i="8"/>
  <c r="K7827" i="8"/>
  <c r="L7827" i="8"/>
  <c r="M7827" i="8"/>
  <c r="K7828" i="8"/>
  <c r="L7828" i="8"/>
  <c r="M7828" i="8"/>
  <c r="K7829" i="8"/>
  <c r="L7829" i="8"/>
  <c r="M7829" i="8"/>
  <c r="K7830" i="8"/>
  <c r="L7830" i="8"/>
  <c r="M7830" i="8"/>
  <c r="K7831" i="8"/>
  <c r="L7831" i="8"/>
  <c r="M7831" i="8"/>
  <c r="K7832" i="8"/>
  <c r="L7832" i="8"/>
  <c r="M7832" i="8"/>
  <c r="K7833" i="8"/>
  <c r="L7833" i="8"/>
  <c r="M7833" i="8"/>
  <c r="K7834" i="8"/>
  <c r="L7834" i="8"/>
  <c r="M7834" i="8"/>
  <c r="K7835" i="8"/>
  <c r="L7835" i="8"/>
  <c r="M7835" i="8"/>
  <c r="K7836" i="8"/>
  <c r="L7836" i="8"/>
  <c r="M7836" i="8"/>
  <c r="K7837" i="8"/>
  <c r="L7837" i="8"/>
  <c r="M7837" i="8"/>
  <c r="K7838" i="8"/>
  <c r="L7838" i="8"/>
  <c r="M7838" i="8"/>
  <c r="K7839" i="8"/>
  <c r="L7839" i="8"/>
  <c r="M7839" i="8"/>
  <c r="K7840" i="8"/>
  <c r="L7840" i="8"/>
  <c r="M7840" i="8"/>
  <c r="K7841" i="8"/>
  <c r="L7841" i="8"/>
  <c r="M7841" i="8"/>
  <c r="K7842" i="8"/>
  <c r="L7842" i="8"/>
  <c r="M7842" i="8"/>
  <c r="K7843" i="8"/>
  <c r="L7843" i="8"/>
  <c r="M7843" i="8"/>
  <c r="K7844" i="8"/>
  <c r="L7844" i="8"/>
  <c r="M7844" i="8"/>
  <c r="K7845" i="8"/>
  <c r="L7845" i="8"/>
  <c r="M7845" i="8"/>
  <c r="K7846" i="8"/>
  <c r="L7846" i="8"/>
  <c r="M7846" i="8"/>
  <c r="K7847" i="8"/>
  <c r="L7847" i="8"/>
  <c r="M7847" i="8"/>
  <c r="K7848" i="8"/>
  <c r="L7848" i="8"/>
  <c r="M7848" i="8"/>
  <c r="K7849" i="8"/>
  <c r="L7849" i="8"/>
  <c r="M7849" i="8"/>
  <c r="K7850" i="8"/>
  <c r="L7850" i="8"/>
  <c r="M7850" i="8"/>
  <c r="K7851" i="8"/>
  <c r="L7851" i="8"/>
  <c r="M7851" i="8"/>
  <c r="K7852" i="8"/>
  <c r="L7852" i="8"/>
  <c r="M7852" i="8"/>
  <c r="K7853" i="8"/>
  <c r="L7853" i="8"/>
  <c r="M7853" i="8"/>
  <c r="K7854" i="8"/>
  <c r="L7854" i="8"/>
  <c r="M7854" i="8"/>
  <c r="K7855" i="8"/>
  <c r="L7855" i="8"/>
  <c r="M7855" i="8"/>
  <c r="K7856" i="8"/>
  <c r="L7856" i="8"/>
  <c r="M7856" i="8"/>
  <c r="K7857" i="8"/>
  <c r="L7857" i="8"/>
  <c r="M7857" i="8"/>
  <c r="K7858" i="8"/>
  <c r="L7858" i="8"/>
  <c r="M7858" i="8"/>
  <c r="K7859" i="8"/>
  <c r="L7859" i="8"/>
  <c r="M7859" i="8"/>
  <c r="K7860" i="8"/>
  <c r="L7860" i="8"/>
  <c r="M7860" i="8"/>
  <c r="K7861" i="8"/>
  <c r="L7861" i="8"/>
  <c r="M7861" i="8"/>
  <c r="K7862" i="8"/>
  <c r="L7862" i="8"/>
  <c r="M7862" i="8"/>
  <c r="K7863" i="8"/>
  <c r="L7863" i="8"/>
  <c r="M7863" i="8"/>
  <c r="K7864" i="8"/>
  <c r="L7864" i="8"/>
  <c r="M7864" i="8"/>
  <c r="K7865" i="8"/>
  <c r="L7865" i="8"/>
  <c r="M7865" i="8"/>
  <c r="K7866" i="8"/>
  <c r="L7866" i="8"/>
  <c r="M7866" i="8"/>
  <c r="K7867" i="8"/>
  <c r="L7867" i="8"/>
  <c r="M7867" i="8"/>
  <c r="K7868" i="8"/>
  <c r="L7868" i="8"/>
  <c r="M7868" i="8"/>
  <c r="K7869" i="8"/>
  <c r="L7869" i="8"/>
  <c r="M7869" i="8"/>
  <c r="K7870" i="8"/>
  <c r="L7870" i="8"/>
  <c r="M7870" i="8"/>
  <c r="K7871" i="8"/>
  <c r="L7871" i="8"/>
  <c r="M7871" i="8"/>
  <c r="K7872" i="8"/>
  <c r="L7872" i="8"/>
  <c r="M7872" i="8"/>
  <c r="K7873" i="8"/>
  <c r="L7873" i="8"/>
  <c r="M7873" i="8"/>
  <c r="K7874" i="8"/>
  <c r="L7874" i="8"/>
  <c r="M7874" i="8"/>
  <c r="K7875" i="8"/>
  <c r="L7875" i="8"/>
  <c r="M7875" i="8"/>
  <c r="K7876" i="8"/>
  <c r="L7876" i="8"/>
  <c r="M7876" i="8"/>
  <c r="K7877" i="8"/>
  <c r="L7877" i="8"/>
  <c r="M7877" i="8"/>
  <c r="K7878" i="8"/>
  <c r="L7878" i="8"/>
  <c r="M7878" i="8"/>
  <c r="K7879" i="8"/>
  <c r="L7879" i="8"/>
  <c r="M7879" i="8"/>
  <c r="K7880" i="8"/>
  <c r="L7880" i="8"/>
  <c r="M7880" i="8"/>
  <c r="K7881" i="8"/>
  <c r="L7881" i="8"/>
  <c r="M7881" i="8"/>
  <c r="K7882" i="8"/>
  <c r="L7882" i="8"/>
  <c r="M7882" i="8"/>
  <c r="K7883" i="8"/>
  <c r="L7883" i="8"/>
  <c r="M7883" i="8"/>
  <c r="K7884" i="8"/>
  <c r="L7884" i="8"/>
  <c r="M7884" i="8"/>
  <c r="K7885" i="8"/>
  <c r="L7885" i="8"/>
  <c r="M7885" i="8"/>
  <c r="K7886" i="8"/>
  <c r="L7886" i="8"/>
  <c r="M7886" i="8"/>
  <c r="K7887" i="8"/>
  <c r="L7887" i="8"/>
  <c r="M7887" i="8"/>
  <c r="K7888" i="8"/>
  <c r="L7888" i="8"/>
  <c r="M7888" i="8"/>
  <c r="K7889" i="8"/>
  <c r="L7889" i="8"/>
  <c r="M7889" i="8"/>
  <c r="K7890" i="8"/>
  <c r="L7890" i="8"/>
  <c r="M7890" i="8"/>
  <c r="K7891" i="8"/>
  <c r="L7891" i="8"/>
  <c r="M7891" i="8"/>
  <c r="K7892" i="8"/>
  <c r="L7892" i="8"/>
  <c r="M7892" i="8"/>
  <c r="K7893" i="8"/>
  <c r="L7893" i="8"/>
  <c r="M7893" i="8"/>
  <c r="K7894" i="8"/>
  <c r="L7894" i="8"/>
  <c r="M7894" i="8"/>
  <c r="K7895" i="8"/>
  <c r="L7895" i="8"/>
  <c r="M7895" i="8"/>
  <c r="K7896" i="8"/>
  <c r="L7896" i="8"/>
  <c r="M7896" i="8"/>
  <c r="K7897" i="8"/>
  <c r="L7897" i="8"/>
  <c r="M7897" i="8"/>
  <c r="K7898" i="8"/>
  <c r="L7898" i="8"/>
  <c r="M7898" i="8"/>
  <c r="K7899" i="8"/>
  <c r="L7899" i="8"/>
  <c r="M7899" i="8"/>
  <c r="K7900" i="8"/>
  <c r="L7900" i="8"/>
  <c r="M7900" i="8"/>
  <c r="K7901" i="8"/>
  <c r="L7901" i="8"/>
  <c r="M7901" i="8"/>
  <c r="K7902" i="8"/>
  <c r="L7902" i="8"/>
  <c r="M7902" i="8"/>
  <c r="K7903" i="8"/>
  <c r="L7903" i="8"/>
  <c r="M7903" i="8"/>
  <c r="K7904" i="8"/>
  <c r="L7904" i="8"/>
  <c r="M7904" i="8"/>
  <c r="K7905" i="8"/>
  <c r="L7905" i="8"/>
  <c r="M7905" i="8"/>
  <c r="K7906" i="8"/>
  <c r="L7906" i="8"/>
  <c r="M7906" i="8"/>
  <c r="K7907" i="8"/>
  <c r="L7907" i="8"/>
  <c r="M7907" i="8"/>
  <c r="K7908" i="8"/>
  <c r="L7908" i="8"/>
  <c r="M7908" i="8"/>
  <c r="K7909" i="8"/>
  <c r="L7909" i="8"/>
  <c r="M7909" i="8"/>
  <c r="K7910" i="8"/>
  <c r="L7910" i="8"/>
  <c r="M7910" i="8"/>
  <c r="K7911" i="8"/>
  <c r="L7911" i="8"/>
  <c r="M7911" i="8"/>
  <c r="K7912" i="8"/>
  <c r="L7912" i="8"/>
  <c r="M7912" i="8"/>
  <c r="K7913" i="8"/>
  <c r="L7913" i="8"/>
  <c r="M7913" i="8"/>
  <c r="K7914" i="8"/>
  <c r="L7914" i="8"/>
  <c r="M7914" i="8"/>
  <c r="K7915" i="8"/>
  <c r="L7915" i="8"/>
  <c r="M7915" i="8"/>
  <c r="K7916" i="8"/>
  <c r="L7916" i="8"/>
  <c r="M7916" i="8"/>
  <c r="K7917" i="8"/>
  <c r="L7917" i="8"/>
  <c r="M7917" i="8"/>
  <c r="K7918" i="8"/>
  <c r="L7918" i="8"/>
  <c r="M7918" i="8"/>
  <c r="K7919" i="8"/>
  <c r="L7919" i="8"/>
  <c r="M7919" i="8"/>
  <c r="K7920" i="8"/>
  <c r="L7920" i="8"/>
  <c r="M7920" i="8"/>
  <c r="K7921" i="8"/>
  <c r="L7921" i="8"/>
  <c r="M7921" i="8"/>
  <c r="K7922" i="8"/>
  <c r="L7922" i="8"/>
  <c r="M7922" i="8"/>
  <c r="K7923" i="8"/>
  <c r="L7923" i="8"/>
  <c r="M7923" i="8"/>
  <c r="K7924" i="8"/>
  <c r="L7924" i="8"/>
  <c r="M7924" i="8"/>
  <c r="K7925" i="8"/>
  <c r="L7925" i="8"/>
  <c r="M7925" i="8"/>
  <c r="K7926" i="8"/>
  <c r="L7926" i="8"/>
  <c r="M7926" i="8"/>
  <c r="K7927" i="8"/>
  <c r="L7927" i="8"/>
  <c r="M7927" i="8"/>
  <c r="K7928" i="8"/>
  <c r="L7928" i="8"/>
  <c r="M7928" i="8"/>
  <c r="K7929" i="8"/>
  <c r="L7929" i="8"/>
  <c r="M7929" i="8"/>
  <c r="K7930" i="8"/>
  <c r="L7930" i="8"/>
  <c r="M7930" i="8"/>
  <c r="K7931" i="8"/>
  <c r="L7931" i="8"/>
  <c r="M7931" i="8"/>
  <c r="K7932" i="8"/>
  <c r="L7932" i="8"/>
  <c r="M7932" i="8"/>
  <c r="K7933" i="8"/>
  <c r="L7933" i="8"/>
  <c r="M7933" i="8"/>
  <c r="K7934" i="8"/>
  <c r="L7934" i="8"/>
  <c r="M7934" i="8"/>
  <c r="K7935" i="8"/>
  <c r="L7935" i="8"/>
  <c r="M7935" i="8"/>
  <c r="K7936" i="8"/>
  <c r="L7936" i="8"/>
  <c r="M7936" i="8"/>
  <c r="K7937" i="8"/>
  <c r="L7937" i="8"/>
  <c r="M7937" i="8"/>
  <c r="K7938" i="8"/>
  <c r="L7938" i="8"/>
  <c r="M7938" i="8"/>
  <c r="K7939" i="8"/>
  <c r="L7939" i="8"/>
  <c r="M7939" i="8"/>
  <c r="K7940" i="8"/>
  <c r="L7940" i="8"/>
  <c r="M7940" i="8"/>
  <c r="K7941" i="8"/>
  <c r="L7941" i="8"/>
  <c r="M7941" i="8"/>
  <c r="K7942" i="8"/>
  <c r="L7942" i="8"/>
  <c r="M7942" i="8"/>
  <c r="K7943" i="8"/>
  <c r="L7943" i="8"/>
  <c r="M7943" i="8"/>
  <c r="K7944" i="8"/>
  <c r="L7944" i="8"/>
  <c r="M7944" i="8"/>
  <c r="K7945" i="8"/>
  <c r="L7945" i="8"/>
  <c r="M7945" i="8"/>
  <c r="K7946" i="8"/>
  <c r="L7946" i="8"/>
  <c r="M7946" i="8"/>
  <c r="K7947" i="8"/>
  <c r="L7947" i="8"/>
  <c r="M7947" i="8"/>
  <c r="K7948" i="8"/>
  <c r="L7948" i="8"/>
  <c r="M7948" i="8"/>
  <c r="K7949" i="8"/>
  <c r="L7949" i="8"/>
  <c r="M7949" i="8"/>
  <c r="K7950" i="8"/>
  <c r="L7950" i="8"/>
  <c r="M7950" i="8"/>
  <c r="K7951" i="8"/>
  <c r="L7951" i="8"/>
  <c r="M7951" i="8"/>
  <c r="K7952" i="8"/>
  <c r="L7952" i="8"/>
  <c r="M7952" i="8"/>
  <c r="K7953" i="8"/>
  <c r="L7953" i="8"/>
  <c r="M7953" i="8"/>
  <c r="K7954" i="8"/>
  <c r="L7954" i="8"/>
  <c r="M7954" i="8"/>
  <c r="K7955" i="8"/>
  <c r="L7955" i="8"/>
  <c r="M7955" i="8"/>
  <c r="K7956" i="8"/>
  <c r="L7956" i="8"/>
  <c r="M7956" i="8"/>
  <c r="K7957" i="8"/>
  <c r="L7957" i="8"/>
  <c r="M7957" i="8"/>
  <c r="K7958" i="8"/>
  <c r="L7958" i="8"/>
  <c r="M7958" i="8"/>
  <c r="K7959" i="8"/>
  <c r="L7959" i="8"/>
  <c r="M7959" i="8"/>
  <c r="K7960" i="8"/>
  <c r="L7960" i="8"/>
  <c r="M7960" i="8"/>
  <c r="K7961" i="8"/>
  <c r="L7961" i="8"/>
  <c r="M7961" i="8"/>
  <c r="K7962" i="8"/>
  <c r="L7962" i="8"/>
  <c r="M7962" i="8"/>
  <c r="K7963" i="8"/>
  <c r="L7963" i="8"/>
  <c r="M7963" i="8"/>
  <c r="K7964" i="8"/>
  <c r="L7964" i="8"/>
  <c r="M7964" i="8"/>
  <c r="K7965" i="8"/>
  <c r="L7965" i="8"/>
  <c r="M7965" i="8"/>
  <c r="K7966" i="8"/>
  <c r="L7966" i="8"/>
  <c r="M7966" i="8"/>
  <c r="K7967" i="8"/>
  <c r="L7967" i="8"/>
  <c r="M7967" i="8"/>
  <c r="K7968" i="8"/>
  <c r="L7968" i="8"/>
  <c r="M7968" i="8"/>
  <c r="K7969" i="8"/>
  <c r="L7969" i="8"/>
  <c r="M7969" i="8"/>
  <c r="K7970" i="8"/>
  <c r="L7970" i="8"/>
  <c r="M7970" i="8"/>
  <c r="K7971" i="8"/>
  <c r="L7971" i="8"/>
  <c r="M7971" i="8"/>
  <c r="K7972" i="8"/>
  <c r="L7972" i="8"/>
  <c r="M7972" i="8"/>
  <c r="K7973" i="8"/>
  <c r="L7973" i="8"/>
  <c r="M7973" i="8"/>
  <c r="K7974" i="8"/>
  <c r="L7974" i="8"/>
  <c r="M7974" i="8"/>
  <c r="K7975" i="8"/>
  <c r="L7975" i="8"/>
  <c r="M7975" i="8"/>
  <c r="K7976" i="8"/>
  <c r="L7976" i="8"/>
  <c r="M7976" i="8"/>
  <c r="K7977" i="8"/>
  <c r="L7977" i="8"/>
  <c r="M7977" i="8"/>
  <c r="K7978" i="8"/>
  <c r="L7978" i="8"/>
  <c r="M7978" i="8"/>
  <c r="K7979" i="8"/>
  <c r="L7979" i="8"/>
  <c r="M7979" i="8"/>
  <c r="K7980" i="8"/>
  <c r="L7980" i="8"/>
  <c r="M7980" i="8"/>
  <c r="K7981" i="8"/>
  <c r="L7981" i="8"/>
  <c r="M7981" i="8"/>
  <c r="K7982" i="8"/>
  <c r="L7982" i="8"/>
  <c r="M7982" i="8"/>
  <c r="K7983" i="8"/>
  <c r="L7983" i="8"/>
  <c r="M7983" i="8"/>
  <c r="K7984" i="8"/>
  <c r="L7984" i="8"/>
  <c r="M7984" i="8"/>
  <c r="K7985" i="8"/>
  <c r="L7985" i="8"/>
  <c r="M7985" i="8"/>
  <c r="K7986" i="8"/>
  <c r="L7986" i="8"/>
  <c r="M7986" i="8"/>
  <c r="K7987" i="8"/>
  <c r="L7987" i="8"/>
  <c r="M7987" i="8"/>
  <c r="K7988" i="8"/>
  <c r="L7988" i="8"/>
  <c r="M7988" i="8"/>
  <c r="K7989" i="8"/>
  <c r="L7989" i="8"/>
  <c r="M7989" i="8"/>
  <c r="K7990" i="8"/>
  <c r="L7990" i="8"/>
  <c r="M7990" i="8"/>
  <c r="K7991" i="8"/>
  <c r="L7991" i="8"/>
  <c r="M7991" i="8"/>
  <c r="K7992" i="8"/>
  <c r="L7992" i="8"/>
  <c r="M7992" i="8"/>
  <c r="K7993" i="8"/>
  <c r="L7993" i="8"/>
  <c r="M7993" i="8"/>
  <c r="K7994" i="8"/>
  <c r="L7994" i="8"/>
  <c r="M7994" i="8"/>
  <c r="K7995" i="8"/>
  <c r="L7995" i="8"/>
  <c r="M7995" i="8"/>
  <c r="K7996" i="8"/>
  <c r="L7996" i="8"/>
  <c r="M7996" i="8"/>
  <c r="K7997" i="8"/>
  <c r="L7997" i="8"/>
  <c r="M7997" i="8"/>
  <c r="K7998" i="8"/>
  <c r="L7998" i="8"/>
  <c r="M7998" i="8"/>
  <c r="K7999" i="8"/>
  <c r="L7999" i="8"/>
  <c r="M7999" i="8"/>
  <c r="K8000" i="8"/>
  <c r="L8000" i="8"/>
  <c r="M8000" i="8"/>
  <c r="K8001" i="8"/>
  <c r="L8001" i="8"/>
  <c r="M8001" i="8"/>
  <c r="K8002" i="8"/>
  <c r="L8002" i="8"/>
  <c r="M8002" i="8"/>
  <c r="K8003" i="8"/>
  <c r="L8003" i="8"/>
  <c r="M8003" i="8"/>
  <c r="K8004" i="8"/>
  <c r="L8004" i="8"/>
  <c r="M8004" i="8"/>
  <c r="K8005" i="8"/>
  <c r="L8005" i="8"/>
  <c r="M8005" i="8"/>
  <c r="K8006" i="8"/>
  <c r="L8006" i="8"/>
  <c r="M8006" i="8"/>
  <c r="K8007" i="8"/>
  <c r="L8007" i="8"/>
  <c r="M8007" i="8"/>
  <c r="K8008" i="8"/>
  <c r="L8008" i="8"/>
  <c r="M8008" i="8"/>
  <c r="K8009" i="8"/>
  <c r="L8009" i="8"/>
  <c r="M8009" i="8"/>
  <c r="K8010" i="8"/>
  <c r="L8010" i="8"/>
  <c r="M8010" i="8"/>
  <c r="K8011" i="8"/>
  <c r="L8011" i="8"/>
  <c r="M8011" i="8"/>
  <c r="K8012" i="8"/>
  <c r="L8012" i="8"/>
  <c r="M8012" i="8"/>
  <c r="K8013" i="8"/>
  <c r="L8013" i="8"/>
  <c r="M8013" i="8"/>
  <c r="K8014" i="8"/>
  <c r="L8014" i="8"/>
  <c r="M8014" i="8"/>
  <c r="K8015" i="8"/>
  <c r="L8015" i="8"/>
  <c r="M8015" i="8"/>
  <c r="K8016" i="8"/>
  <c r="L8016" i="8"/>
  <c r="M8016" i="8"/>
  <c r="K8017" i="8"/>
  <c r="L8017" i="8"/>
  <c r="M8017" i="8"/>
  <c r="K8018" i="8"/>
  <c r="L8018" i="8"/>
  <c r="M8018" i="8"/>
  <c r="K8019" i="8"/>
  <c r="L8019" i="8"/>
  <c r="M8019" i="8"/>
  <c r="K8020" i="8"/>
  <c r="L8020" i="8"/>
  <c r="M8020" i="8"/>
  <c r="K8021" i="8"/>
  <c r="L8021" i="8"/>
  <c r="M8021" i="8"/>
  <c r="K8022" i="8"/>
  <c r="L8022" i="8"/>
  <c r="M8022" i="8"/>
  <c r="K8023" i="8"/>
  <c r="L8023" i="8"/>
  <c r="M8023" i="8"/>
  <c r="K8024" i="8"/>
  <c r="L8024" i="8"/>
  <c r="M8024" i="8"/>
  <c r="K8025" i="8"/>
  <c r="L8025" i="8"/>
  <c r="M8025" i="8"/>
  <c r="K8026" i="8"/>
  <c r="L8026" i="8"/>
  <c r="M8026" i="8"/>
  <c r="K8027" i="8"/>
  <c r="L8027" i="8"/>
  <c r="M8027" i="8"/>
  <c r="K8028" i="8"/>
  <c r="L8028" i="8"/>
  <c r="M8028" i="8"/>
  <c r="K8029" i="8"/>
  <c r="L8029" i="8"/>
  <c r="M8029" i="8"/>
  <c r="K8030" i="8"/>
  <c r="L8030" i="8"/>
  <c r="M8030" i="8"/>
  <c r="K8031" i="8"/>
  <c r="L8031" i="8"/>
  <c r="M8031" i="8"/>
  <c r="K8032" i="8"/>
  <c r="L8032" i="8"/>
  <c r="M8032" i="8"/>
  <c r="K8033" i="8"/>
  <c r="L8033" i="8"/>
  <c r="M8033" i="8"/>
  <c r="K8034" i="8"/>
  <c r="L8034" i="8"/>
  <c r="M8034" i="8"/>
  <c r="K8035" i="8"/>
  <c r="L8035" i="8"/>
  <c r="M8035" i="8"/>
  <c r="K8036" i="8"/>
  <c r="L8036" i="8"/>
  <c r="M8036" i="8"/>
  <c r="K8037" i="8"/>
  <c r="L8037" i="8"/>
  <c r="M8037" i="8"/>
  <c r="K8038" i="8"/>
  <c r="L8038" i="8"/>
  <c r="M8038" i="8"/>
  <c r="K8039" i="8"/>
  <c r="L8039" i="8"/>
  <c r="M8039" i="8"/>
  <c r="K8040" i="8"/>
  <c r="L8040" i="8"/>
  <c r="M8040" i="8"/>
  <c r="K8041" i="8"/>
  <c r="L8041" i="8"/>
  <c r="M8041" i="8"/>
  <c r="K8042" i="8"/>
  <c r="L8042" i="8"/>
  <c r="M8042" i="8"/>
  <c r="K8043" i="8"/>
  <c r="L8043" i="8"/>
  <c r="M8043" i="8"/>
  <c r="K8044" i="8"/>
  <c r="L8044" i="8"/>
  <c r="M8044" i="8"/>
  <c r="K8045" i="8"/>
  <c r="L8045" i="8"/>
  <c r="M8045" i="8"/>
  <c r="K8046" i="8"/>
  <c r="L8046" i="8"/>
  <c r="M8046" i="8"/>
  <c r="K8047" i="8"/>
  <c r="L8047" i="8"/>
  <c r="M8047" i="8"/>
  <c r="K8048" i="8"/>
  <c r="L8048" i="8"/>
  <c r="M8048" i="8"/>
  <c r="K8049" i="8"/>
  <c r="L8049" i="8"/>
  <c r="M8049" i="8"/>
  <c r="K8050" i="8"/>
  <c r="L8050" i="8"/>
  <c r="M8050" i="8"/>
  <c r="K8051" i="8"/>
  <c r="L8051" i="8"/>
  <c r="M8051" i="8"/>
  <c r="K8052" i="8"/>
  <c r="L8052" i="8"/>
  <c r="M8052" i="8"/>
  <c r="K8053" i="8"/>
  <c r="L8053" i="8"/>
  <c r="M8053" i="8"/>
  <c r="K8054" i="8"/>
  <c r="L8054" i="8"/>
  <c r="M8054" i="8"/>
  <c r="K8055" i="8"/>
  <c r="L8055" i="8"/>
  <c r="M8055" i="8"/>
  <c r="K8056" i="8"/>
  <c r="L8056" i="8"/>
  <c r="M8056" i="8"/>
  <c r="K8057" i="8"/>
  <c r="L8057" i="8"/>
  <c r="M8057" i="8"/>
  <c r="K8058" i="8"/>
  <c r="L8058" i="8"/>
  <c r="M8058" i="8"/>
  <c r="K8059" i="8"/>
  <c r="L8059" i="8"/>
  <c r="M8059" i="8"/>
  <c r="K8060" i="8"/>
  <c r="L8060" i="8"/>
  <c r="M8060" i="8"/>
  <c r="K8061" i="8"/>
  <c r="L8061" i="8"/>
  <c r="M8061" i="8"/>
  <c r="K8062" i="8"/>
  <c r="L8062" i="8"/>
  <c r="M8062" i="8"/>
  <c r="K8063" i="8"/>
  <c r="L8063" i="8"/>
  <c r="M8063" i="8"/>
  <c r="K8064" i="8"/>
  <c r="L8064" i="8"/>
  <c r="M8064" i="8"/>
  <c r="K8065" i="8"/>
  <c r="L8065" i="8"/>
  <c r="M8065" i="8"/>
  <c r="K8066" i="8"/>
  <c r="L8066" i="8"/>
  <c r="M8066" i="8"/>
  <c r="K8067" i="8"/>
  <c r="L8067" i="8"/>
  <c r="M8067" i="8"/>
  <c r="K8068" i="8"/>
  <c r="L8068" i="8"/>
  <c r="M8068" i="8"/>
  <c r="K8069" i="8"/>
  <c r="L8069" i="8"/>
  <c r="M8069" i="8"/>
  <c r="K8070" i="8"/>
  <c r="L8070" i="8"/>
  <c r="M8070" i="8"/>
  <c r="K8071" i="8"/>
  <c r="L8071" i="8"/>
  <c r="M8071" i="8"/>
  <c r="K8072" i="8"/>
  <c r="L8072" i="8"/>
  <c r="M8072" i="8"/>
  <c r="K8073" i="8"/>
  <c r="L8073" i="8"/>
  <c r="M8073" i="8"/>
  <c r="K8074" i="8"/>
  <c r="L8074" i="8"/>
  <c r="M8074" i="8"/>
  <c r="K8075" i="8"/>
  <c r="L8075" i="8"/>
  <c r="M8075" i="8"/>
  <c r="K8076" i="8"/>
  <c r="L8076" i="8"/>
  <c r="M8076" i="8"/>
  <c r="K8077" i="8"/>
  <c r="L8077" i="8"/>
  <c r="M8077" i="8"/>
  <c r="K8078" i="8"/>
  <c r="L8078" i="8"/>
  <c r="M8078" i="8"/>
  <c r="K8079" i="8"/>
  <c r="L8079" i="8"/>
  <c r="M8079" i="8"/>
  <c r="K8080" i="8"/>
  <c r="L8080" i="8"/>
  <c r="M8080" i="8"/>
  <c r="K8081" i="8"/>
  <c r="L8081" i="8"/>
  <c r="M8081" i="8"/>
  <c r="K8082" i="8"/>
  <c r="L8082" i="8"/>
  <c r="M8082" i="8"/>
  <c r="K8083" i="8"/>
  <c r="L8083" i="8"/>
  <c r="M8083" i="8"/>
  <c r="K8084" i="8"/>
  <c r="L8084" i="8"/>
  <c r="M8084" i="8"/>
  <c r="K8085" i="8"/>
  <c r="L8085" i="8"/>
  <c r="M8085" i="8"/>
  <c r="K8086" i="8"/>
  <c r="L8086" i="8"/>
  <c r="M8086" i="8"/>
  <c r="K8087" i="8"/>
  <c r="L8087" i="8"/>
  <c r="M8087" i="8"/>
  <c r="K8088" i="8"/>
  <c r="L8088" i="8"/>
  <c r="M8088" i="8"/>
  <c r="K8089" i="8"/>
  <c r="L8089" i="8"/>
  <c r="M8089" i="8"/>
  <c r="K8090" i="8"/>
  <c r="L8090" i="8"/>
  <c r="M8090" i="8"/>
  <c r="K8091" i="8"/>
  <c r="L8091" i="8"/>
  <c r="M8091" i="8"/>
  <c r="K8092" i="8"/>
  <c r="L8092" i="8"/>
  <c r="M8092" i="8"/>
  <c r="K8093" i="8"/>
  <c r="L8093" i="8"/>
  <c r="M8093" i="8"/>
  <c r="K8094" i="8"/>
  <c r="L8094" i="8"/>
  <c r="M8094" i="8"/>
  <c r="K8095" i="8"/>
  <c r="L8095" i="8"/>
  <c r="M8095" i="8"/>
  <c r="K8096" i="8"/>
  <c r="L8096" i="8"/>
  <c r="M8096" i="8"/>
  <c r="K8097" i="8"/>
  <c r="L8097" i="8"/>
  <c r="M8097" i="8"/>
  <c r="K8098" i="8"/>
  <c r="L8098" i="8"/>
  <c r="M8098" i="8"/>
  <c r="K8099" i="8"/>
  <c r="L8099" i="8"/>
  <c r="M8099" i="8"/>
  <c r="K8100" i="8"/>
  <c r="L8100" i="8"/>
  <c r="M8100" i="8"/>
  <c r="K8101" i="8"/>
  <c r="L8101" i="8"/>
  <c r="M8101" i="8"/>
  <c r="K8102" i="8"/>
  <c r="L8102" i="8"/>
  <c r="M8102" i="8"/>
  <c r="K8103" i="8"/>
  <c r="L8103" i="8"/>
  <c r="M8103" i="8"/>
  <c r="K8104" i="8"/>
  <c r="L8104" i="8"/>
  <c r="M8104" i="8"/>
  <c r="K8105" i="8"/>
  <c r="L8105" i="8"/>
  <c r="M8105" i="8"/>
  <c r="K8106" i="8"/>
  <c r="L8106" i="8"/>
  <c r="M8106" i="8"/>
  <c r="K8107" i="8"/>
  <c r="L8107" i="8"/>
  <c r="M8107" i="8"/>
  <c r="K8108" i="8"/>
  <c r="L8108" i="8"/>
  <c r="M8108" i="8"/>
  <c r="K8109" i="8"/>
  <c r="L8109" i="8"/>
  <c r="M8109" i="8"/>
  <c r="K8110" i="8"/>
  <c r="L8110" i="8"/>
  <c r="M8110" i="8"/>
  <c r="K8111" i="8"/>
  <c r="L8111" i="8"/>
  <c r="M8111" i="8"/>
  <c r="K8112" i="8"/>
  <c r="L8112" i="8"/>
  <c r="M8112" i="8"/>
  <c r="K8113" i="8"/>
  <c r="L8113" i="8"/>
  <c r="M8113" i="8"/>
  <c r="K8114" i="8"/>
  <c r="L8114" i="8"/>
  <c r="M8114" i="8"/>
  <c r="K8115" i="8"/>
  <c r="L8115" i="8"/>
  <c r="M8115" i="8"/>
  <c r="K8116" i="8"/>
  <c r="L8116" i="8"/>
  <c r="M8116" i="8"/>
  <c r="K8117" i="8"/>
  <c r="L8117" i="8"/>
  <c r="M8117" i="8"/>
  <c r="K8118" i="8"/>
  <c r="L8118" i="8"/>
  <c r="M8118" i="8"/>
  <c r="K8119" i="8"/>
  <c r="L8119" i="8"/>
  <c r="M8119" i="8"/>
  <c r="K8120" i="8"/>
  <c r="L8120" i="8"/>
  <c r="M8120" i="8"/>
  <c r="K8121" i="8"/>
  <c r="L8121" i="8"/>
  <c r="M8121" i="8"/>
  <c r="K8122" i="8"/>
  <c r="L8122" i="8"/>
  <c r="M8122" i="8"/>
  <c r="K8123" i="8"/>
  <c r="L8123" i="8"/>
  <c r="M8123" i="8"/>
  <c r="K8124" i="8"/>
  <c r="L8124" i="8"/>
  <c r="M8124" i="8"/>
  <c r="K8125" i="8"/>
  <c r="L8125" i="8"/>
  <c r="M8125" i="8"/>
  <c r="K8126" i="8"/>
  <c r="L8126" i="8"/>
  <c r="M8126" i="8"/>
  <c r="K8127" i="8"/>
  <c r="L8127" i="8"/>
  <c r="M8127" i="8"/>
  <c r="K8128" i="8"/>
  <c r="L8128" i="8"/>
  <c r="M8128" i="8"/>
  <c r="K8129" i="8"/>
  <c r="L8129" i="8"/>
  <c r="M8129" i="8"/>
  <c r="K8130" i="8"/>
  <c r="L8130" i="8"/>
  <c r="M8130" i="8"/>
  <c r="K8131" i="8"/>
  <c r="L8131" i="8"/>
  <c r="M8131" i="8"/>
  <c r="K8132" i="8"/>
  <c r="L8132" i="8"/>
  <c r="M8132" i="8"/>
  <c r="K8133" i="8"/>
  <c r="L8133" i="8"/>
  <c r="M8133" i="8"/>
  <c r="K8134" i="8"/>
  <c r="L8134" i="8"/>
  <c r="M8134" i="8"/>
  <c r="K8135" i="8"/>
  <c r="L8135" i="8"/>
  <c r="M8135" i="8"/>
  <c r="K8136" i="8"/>
  <c r="L8136" i="8"/>
  <c r="M8136" i="8"/>
  <c r="K8137" i="8"/>
  <c r="L8137" i="8"/>
  <c r="M8137" i="8"/>
  <c r="K8138" i="8"/>
  <c r="L8138" i="8"/>
  <c r="M8138" i="8"/>
  <c r="K8139" i="8"/>
  <c r="L8139" i="8"/>
  <c r="M8139" i="8"/>
  <c r="K8140" i="8"/>
  <c r="L8140" i="8"/>
  <c r="M8140" i="8"/>
  <c r="K8141" i="8"/>
  <c r="L8141" i="8"/>
  <c r="M8141" i="8"/>
  <c r="K8142" i="8"/>
  <c r="L8142" i="8"/>
  <c r="M8142" i="8"/>
  <c r="K8143" i="8"/>
  <c r="L8143" i="8"/>
  <c r="M8143" i="8"/>
  <c r="K8144" i="8"/>
  <c r="L8144" i="8"/>
  <c r="M8144" i="8"/>
  <c r="K8145" i="8"/>
  <c r="L8145" i="8"/>
  <c r="M8145" i="8"/>
  <c r="K8146" i="8"/>
  <c r="L8146" i="8"/>
  <c r="M8146" i="8"/>
  <c r="K8147" i="8"/>
  <c r="L8147" i="8"/>
  <c r="M8147" i="8"/>
  <c r="K8148" i="8"/>
  <c r="L8148" i="8"/>
  <c r="M8148" i="8"/>
  <c r="K8149" i="8"/>
  <c r="L8149" i="8"/>
  <c r="M8149" i="8"/>
  <c r="K8150" i="8"/>
  <c r="L8150" i="8"/>
  <c r="M8150" i="8"/>
  <c r="K8151" i="8"/>
  <c r="L8151" i="8"/>
  <c r="M8151" i="8"/>
  <c r="K8152" i="8"/>
  <c r="L8152" i="8"/>
  <c r="M8152" i="8"/>
  <c r="K8153" i="8"/>
  <c r="L8153" i="8"/>
  <c r="M8153" i="8"/>
  <c r="K8154" i="8"/>
  <c r="L8154" i="8"/>
  <c r="M8154" i="8"/>
  <c r="K8155" i="8"/>
  <c r="L8155" i="8"/>
  <c r="M8155" i="8"/>
  <c r="K8156" i="8"/>
  <c r="L8156" i="8"/>
  <c r="M8156" i="8"/>
  <c r="K8157" i="8"/>
  <c r="L8157" i="8"/>
  <c r="M8157" i="8"/>
  <c r="K8158" i="8"/>
  <c r="L8158" i="8"/>
  <c r="M8158" i="8"/>
  <c r="K8159" i="8"/>
  <c r="L8159" i="8"/>
  <c r="M8159" i="8"/>
  <c r="K8160" i="8"/>
  <c r="L8160" i="8"/>
  <c r="M8160" i="8"/>
  <c r="K8161" i="8"/>
  <c r="L8161" i="8"/>
  <c r="M8161" i="8"/>
  <c r="K8162" i="8"/>
  <c r="L8162" i="8"/>
  <c r="M8162" i="8"/>
  <c r="K8163" i="8"/>
  <c r="L8163" i="8"/>
  <c r="M8163" i="8"/>
  <c r="K8164" i="8"/>
  <c r="L8164" i="8"/>
  <c r="M8164" i="8"/>
  <c r="K8165" i="8"/>
  <c r="L8165" i="8"/>
  <c r="M8165" i="8"/>
  <c r="K8166" i="8"/>
  <c r="L8166" i="8"/>
  <c r="M8166" i="8"/>
  <c r="K8167" i="8"/>
  <c r="L8167" i="8"/>
  <c r="M8167" i="8"/>
  <c r="K8168" i="8"/>
  <c r="L8168" i="8"/>
  <c r="M8168" i="8"/>
  <c r="K8169" i="8"/>
  <c r="L8169" i="8"/>
  <c r="M8169" i="8"/>
  <c r="K8170" i="8"/>
  <c r="L8170" i="8"/>
  <c r="M8170" i="8"/>
  <c r="K8171" i="8"/>
  <c r="L8171" i="8"/>
  <c r="M8171" i="8"/>
  <c r="K8172" i="8"/>
  <c r="L8172" i="8"/>
  <c r="M8172" i="8"/>
  <c r="K8173" i="8"/>
  <c r="L8173" i="8"/>
  <c r="M8173" i="8"/>
  <c r="K8174" i="8"/>
  <c r="L8174" i="8"/>
  <c r="M8174" i="8"/>
  <c r="K8175" i="8"/>
  <c r="L8175" i="8"/>
  <c r="M8175" i="8"/>
  <c r="K8176" i="8"/>
  <c r="L8176" i="8"/>
  <c r="M8176" i="8"/>
  <c r="K8177" i="8"/>
  <c r="L8177" i="8"/>
  <c r="M8177" i="8"/>
  <c r="K8178" i="8"/>
  <c r="L8178" i="8"/>
  <c r="M8178" i="8"/>
  <c r="K8179" i="8"/>
  <c r="L8179" i="8"/>
  <c r="M8179" i="8"/>
  <c r="K8180" i="8"/>
  <c r="L8180" i="8"/>
  <c r="M8180" i="8"/>
  <c r="K8181" i="8"/>
  <c r="L8181" i="8"/>
  <c r="M8181" i="8"/>
  <c r="K8182" i="8"/>
  <c r="L8182" i="8"/>
  <c r="M8182" i="8"/>
  <c r="K8183" i="8"/>
  <c r="L8183" i="8"/>
  <c r="M8183" i="8"/>
  <c r="K8184" i="8"/>
  <c r="L8184" i="8"/>
  <c r="M8184" i="8"/>
  <c r="K8185" i="8"/>
  <c r="L8185" i="8"/>
  <c r="M8185" i="8"/>
  <c r="K8186" i="8"/>
  <c r="L8186" i="8"/>
  <c r="M8186" i="8"/>
  <c r="K8187" i="8"/>
  <c r="L8187" i="8"/>
  <c r="M8187" i="8"/>
  <c r="K8188" i="8"/>
  <c r="L8188" i="8"/>
  <c r="M8188" i="8"/>
  <c r="K8189" i="8"/>
  <c r="L8189" i="8"/>
  <c r="M8189" i="8"/>
  <c r="K8190" i="8"/>
  <c r="L8190" i="8"/>
  <c r="M8190" i="8"/>
  <c r="K8191" i="8"/>
  <c r="L8191" i="8"/>
  <c r="M8191" i="8"/>
  <c r="K8192" i="8"/>
  <c r="L8192" i="8"/>
  <c r="M8192" i="8"/>
  <c r="K8193" i="8"/>
  <c r="L8193" i="8"/>
  <c r="M8193" i="8"/>
  <c r="K8194" i="8"/>
  <c r="L8194" i="8"/>
  <c r="M8194" i="8"/>
  <c r="K8195" i="8"/>
  <c r="L8195" i="8"/>
  <c r="M8195" i="8"/>
  <c r="K8196" i="8"/>
  <c r="L8196" i="8"/>
  <c r="M8196" i="8"/>
  <c r="K8197" i="8"/>
  <c r="L8197" i="8"/>
  <c r="M8197" i="8"/>
  <c r="K8198" i="8"/>
  <c r="L8198" i="8"/>
  <c r="M8198" i="8"/>
  <c r="K8199" i="8"/>
  <c r="L8199" i="8"/>
  <c r="M8199" i="8"/>
  <c r="K8200" i="8"/>
  <c r="L8200" i="8"/>
  <c r="M8200" i="8"/>
  <c r="K8201" i="8"/>
  <c r="L8201" i="8"/>
  <c r="M8201" i="8"/>
  <c r="K8202" i="8"/>
  <c r="L8202" i="8"/>
  <c r="M8202" i="8"/>
  <c r="K8203" i="8"/>
  <c r="L8203" i="8"/>
  <c r="M8203" i="8"/>
  <c r="K8204" i="8"/>
  <c r="L8204" i="8"/>
  <c r="M8204" i="8"/>
  <c r="K8205" i="8"/>
  <c r="L8205" i="8"/>
  <c r="M8205" i="8"/>
  <c r="K8206" i="8"/>
  <c r="L8206" i="8"/>
  <c r="M8206" i="8"/>
  <c r="K8207" i="8"/>
  <c r="L8207" i="8"/>
  <c r="M8207" i="8"/>
  <c r="K8208" i="8"/>
  <c r="L8208" i="8"/>
  <c r="M8208" i="8"/>
  <c r="K8209" i="8"/>
  <c r="L8209" i="8"/>
  <c r="M8209" i="8"/>
  <c r="K8210" i="8"/>
  <c r="L8210" i="8"/>
  <c r="M8210" i="8"/>
  <c r="K8211" i="8"/>
  <c r="L8211" i="8"/>
  <c r="M8211" i="8"/>
  <c r="K8212" i="8"/>
  <c r="L8212" i="8"/>
  <c r="M8212" i="8"/>
  <c r="K8213" i="8"/>
  <c r="L8213" i="8"/>
  <c r="M8213" i="8"/>
  <c r="K8214" i="8"/>
  <c r="L8214" i="8"/>
  <c r="M8214" i="8"/>
  <c r="K8215" i="8"/>
  <c r="L8215" i="8"/>
  <c r="M8215" i="8"/>
  <c r="K8216" i="8"/>
  <c r="L8216" i="8"/>
  <c r="M8216" i="8"/>
  <c r="K8217" i="8"/>
  <c r="L8217" i="8"/>
  <c r="M8217" i="8"/>
  <c r="K8218" i="8"/>
  <c r="L8218" i="8"/>
  <c r="M8218" i="8"/>
  <c r="K8219" i="8"/>
  <c r="L8219" i="8"/>
  <c r="M8219" i="8"/>
  <c r="K8220" i="8"/>
  <c r="L8220" i="8"/>
  <c r="M8220" i="8"/>
  <c r="K8221" i="8"/>
  <c r="L8221" i="8"/>
  <c r="M8221" i="8"/>
  <c r="K8222" i="8"/>
  <c r="L8222" i="8"/>
  <c r="M8222" i="8"/>
  <c r="K8223" i="8"/>
  <c r="L8223" i="8"/>
  <c r="M8223" i="8"/>
  <c r="K8224" i="8"/>
  <c r="L8224" i="8"/>
  <c r="M8224" i="8"/>
  <c r="K8225" i="8"/>
  <c r="L8225" i="8"/>
  <c r="M8225" i="8"/>
  <c r="K8226" i="8"/>
  <c r="L8226" i="8"/>
  <c r="M8226" i="8"/>
  <c r="K8227" i="8"/>
  <c r="L8227" i="8"/>
  <c r="M8227" i="8"/>
  <c r="K8228" i="8"/>
  <c r="L8228" i="8"/>
  <c r="M8228" i="8"/>
  <c r="K8229" i="8"/>
  <c r="L8229" i="8"/>
  <c r="M8229" i="8"/>
  <c r="K8230" i="8"/>
  <c r="L8230" i="8"/>
  <c r="M8230" i="8"/>
  <c r="K8231" i="8"/>
  <c r="L8231" i="8"/>
  <c r="M8231" i="8"/>
  <c r="K8232" i="8"/>
  <c r="L8232" i="8"/>
  <c r="M8232" i="8"/>
  <c r="K8233" i="8"/>
  <c r="L8233" i="8"/>
  <c r="M8233" i="8"/>
  <c r="K8234" i="8"/>
  <c r="L8234" i="8"/>
  <c r="M8234" i="8"/>
  <c r="K8235" i="8"/>
  <c r="L8235" i="8"/>
  <c r="M8235" i="8"/>
  <c r="K8236" i="8"/>
  <c r="L8236" i="8"/>
  <c r="M8236" i="8"/>
  <c r="K8237" i="8"/>
  <c r="L8237" i="8"/>
  <c r="M8237" i="8"/>
  <c r="K8238" i="8"/>
  <c r="L8238" i="8"/>
  <c r="M8238" i="8"/>
  <c r="K8239" i="8"/>
  <c r="L8239" i="8"/>
  <c r="M8239" i="8"/>
  <c r="K8240" i="8"/>
  <c r="L8240" i="8"/>
  <c r="M8240" i="8"/>
  <c r="K8241" i="8"/>
  <c r="L8241" i="8"/>
  <c r="M8241" i="8"/>
  <c r="K8242" i="8"/>
  <c r="L8242" i="8"/>
  <c r="M8242" i="8"/>
  <c r="K8243" i="8"/>
  <c r="L8243" i="8"/>
  <c r="M8243" i="8"/>
  <c r="K8244" i="8"/>
  <c r="L8244" i="8"/>
  <c r="M8244" i="8"/>
  <c r="K8245" i="8"/>
  <c r="L8245" i="8"/>
  <c r="M8245" i="8"/>
  <c r="K8246" i="8"/>
  <c r="L8246" i="8"/>
  <c r="M8246" i="8"/>
  <c r="K8247" i="8"/>
  <c r="L8247" i="8"/>
  <c r="M8247" i="8"/>
  <c r="K8248" i="8"/>
  <c r="L8248" i="8"/>
  <c r="M8248" i="8"/>
  <c r="K8249" i="8"/>
  <c r="L8249" i="8"/>
  <c r="M8249" i="8"/>
  <c r="K8250" i="8"/>
  <c r="L8250" i="8"/>
  <c r="M8250" i="8"/>
  <c r="K8251" i="8"/>
  <c r="L8251" i="8"/>
  <c r="M8251" i="8"/>
  <c r="K8252" i="8"/>
  <c r="L8252" i="8"/>
  <c r="M8252" i="8"/>
  <c r="K8253" i="8"/>
  <c r="L8253" i="8"/>
  <c r="M8253" i="8"/>
  <c r="K8254" i="8"/>
  <c r="L8254" i="8"/>
  <c r="M8254" i="8"/>
  <c r="K8255" i="8"/>
  <c r="L8255" i="8"/>
  <c r="M8255" i="8"/>
  <c r="K8256" i="8"/>
  <c r="L8256" i="8"/>
  <c r="M8256" i="8"/>
  <c r="K8257" i="8"/>
  <c r="L8257" i="8"/>
  <c r="M8257" i="8"/>
  <c r="K8258" i="8"/>
  <c r="L8258" i="8"/>
  <c r="M8258" i="8"/>
  <c r="K8259" i="8"/>
  <c r="L8259" i="8"/>
  <c r="M8259" i="8"/>
  <c r="K8260" i="8"/>
  <c r="L8260" i="8"/>
  <c r="M8260" i="8"/>
  <c r="K8261" i="8"/>
  <c r="L8261" i="8"/>
  <c r="M8261" i="8"/>
  <c r="K8262" i="8"/>
  <c r="L8262" i="8"/>
  <c r="M8262" i="8"/>
  <c r="K8263" i="8"/>
  <c r="L8263" i="8"/>
  <c r="M8263" i="8"/>
  <c r="K8264" i="8"/>
  <c r="L8264" i="8"/>
  <c r="M8264" i="8"/>
  <c r="K8265" i="8"/>
  <c r="L8265" i="8"/>
  <c r="M8265" i="8"/>
  <c r="K8266" i="8"/>
  <c r="L8266" i="8"/>
  <c r="M8266" i="8"/>
  <c r="K8267" i="8"/>
  <c r="L8267" i="8"/>
  <c r="M8267" i="8"/>
  <c r="K8268" i="8"/>
  <c r="L8268" i="8"/>
  <c r="M8268" i="8"/>
  <c r="K8269" i="8"/>
  <c r="L8269" i="8"/>
  <c r="M8269" i="8"/>
  <c r="K8270" i="8"/>
  <c r="L8270" i="8"/>
  <c r="M8270" i="8"/>
  <c r="K8271" i="8"/>
  <c r="L8271" i="8"/>
  <c r="M8271" i="8"/>
  <c r="K8272" i="8"/>
  <c r="L8272" i="8"/>
  <c r="M8272" i="8"/>
  <c r="K8273" i="8"/>
  <c r="L8273" i="8"/>
  <c r="M8273" i="8"/>
  <c r="K8274" i="8"/>
  <c r="L8274" i="8"/>
  <c r="M8274" i="8"/>
  <c r="K8275" i="8"/>
  <c r="L8275" i="8"/>
  <c r="M8275" i="8"/>
  <c r="K8276" i="8"/>
  <c r="L8276" i="8"/>
  <c r="M8276" i="8"/>
  <c r="K8277" i="8"/>
  <c r="L8277" i="8"/>
  <c r="M8277" i="8"/>
  <c r="K8278" i="8"/>
  <c r="L8278" i="8"/>
  <c r="M8278" i="8"/>
  <c r="K8279" i="8"/>
  <c r="L8279" i="8"/>
  <c r="M8279" i="8"/>
  <c r="K8280" i="8"/>
  <c r="L8280" i="8"/>
  <c r="M8280" i="8"/>
  <c r="K8281" i="8"/>
  <c r="L8281" i="8"/>
  <c r="M8281" i="8"/>
  <c r="K8282" i="8"/>
  <c r="L8282" i="8"/>
  <c r="M8282" i="8"/>
  <c r="K8283" i="8"/>
  <c r="L8283" i="8"/>
  <c r="M8283" i="8"/>
  <c r="K8284" i="8"/>
  <c r="L8284" i="8"/>
  <c r="M8284" i="8"/>
  <c r="K8285" i="8"/>
  <c r="L8285" i="8"/>
  <c r="M8285" i="8"/>
  <c r="K8286" i="8"/>
  <c r="L8286" i="8"/>
  <c r="M8286" i="8"/>
  <c r="K8287" i="8"/>
  <c r="L8287" i="8"/>
  <c r="M8287" i="8"/>
  <c r="K8288" i="8"/>
  <c r="L8288" i="8"/>
  <c r="M8288" i="8"/>
  <c r="K8289" i="8"/>
  <c r="L8289" i="8"/>
  <c r="M8289" i="8"/>
  <c r="K8290" i="8"/>
  <c r="L8290" i="8"/>
  <c r="M8290" i="8"/>
  <c r="K8291" i="8"/>
  <c r="L8291" i="8"/>
  <c r="M8291" i="8"/>
  <c r="K8292" i="8"/>
  <c r="L8292" i="8"/>
  <c r="M8292" i="8"/>
  <c r="K8293" i="8"/>
  <c r="L8293" i="8"/>
  <c r="M8293" i="8"/>
  <c r="K8294" i="8"/>
  <c r="L8294" i="8"/>
  <c r="M8294" i="8"/>
  <c r="K8295" i="8"/>
  <c r="L8295" i="8"/>
  <c r="M8295" i="8"/>
  <c r="K8296" i="8"/>
  <c r="L8296" i="8"/>
  <c r="M8296" i="8"/>
  <c r="K8297" i="8"/>
  <c r="L8297" i="8"/>
  <c r="M8297" i="8"/>
  <c r="K8298" i="8"/>
  <c r="L8298" i="8"/>
  <c r="M8298" i="8"/>
  <c r="K8299" i="8"/>
  <c r="L8299" i="8"/>
  <c r="M8299" i="8"/>
  <c r="K8300" i="8"/>
  <c r="L8300" i="8"/>
  <c r="M8300" i="8"/>
  <c r="K8301" i="8"/>
  <c r="L8301" i="8"/>
  <c r="M8301" i="8"/>
  <c r="K8302" i="8"/>
  <c r="L8302" i="8"/>
  <c r="M8302" i="8"/>
  <c r="K8303" i="8"/>
  <c r="L8303" i="8"/>
  <c r="M8303" i="8"/>
  <c r="K8304" i="8"/>
  <c r="L8304" i="8"/>
  <c r="M8304" i="8"/>
  <c r="K8305" i="8"/>
  <c r="L8305" i="8"/>
  <c r="M8305" i="8"/>
  <c r="K8306" i="8"/>
  <c r="L8306" i="8"/>
  <c r="M8306" i="8"/>
  <c r="K8307" i="8"/>
  <c r="L8307" i="8"/>
  <c r="M8307" i="8"/>
  <c r="K8308" i="8"/>
  <c r="L8308" i="8"/>
  <c r="M8308" i="8"/>
  <c r="K8309" i="8"/>
  <c r="L8309" i="8"/>
  <c r="M8309" i="8"/>
  <c r="K8310" i="8"/>
  <c r="L8310" i="8"/>
  <c r="M8310" i="8"/>
  <c r="K8311" i="8"/>
  <c r="L8311" i="8"/>
  <c r="M8311" i="8"/>
  <c r="K8312" i="8"/>
  <c r="L8312" i="8"/>
  <c r="M8312" i="8"/>
  <c r="K8313" i="8"/>
  <c r="L8313" i="8"/>
  <c r="M8313" i="8"/>
  <c r="K8314" i="8"/>
  <c r="L8314" i="8"/>
  <c r="M8314" i="8"/>
  <c r="K8315" i="8"/>
  <c r="L8315" i="8"/>
  <c r="M8315" i="8"/>
  <c r="K8316" i="8"/>
  <c r="L8316" i="8"/>
  <c r="M8316" i="8"/>
  <c r="K8317" i="8"/>
  <c r="L8317" i="8"/>
  <c r="M8317" i="8"/>
  <c r="K8318" i="8"/>
  <c r="L8318" i="8"/>
  <c r="M8318" i="8"/>
  <c r="K8319" i="8"/>
  <c r="L8319" i="8"/>
  <c r="M8319" i="8"/>
  <c r="K8320" i="8"/>
  <c r="L8320" i="8"/>
  <c r="M8320" i="8"/>
  <c r="K8321" i="8"/>
  <c r="L8321" i="8"/>
  <c r="M8321" i="8"/>
  <c r="K8322" i="8"/>
  <c r="L8322" i="8"/>
  <c r="M8322" i="8"/>
  <c r="K8323" i="8"/>
  <c r="L8323" i="8"/>
  <c r="M8323" i="8"/>
  <c r="K8324" i="8"/>
  <c r="L8324" i="8"/>
  <c r="M8324" i="8"/>
  <c r="K8325" i="8"/>
  <c r="L8325" i="8"/>
  <c r="M8325" i="8"/>
  <c r="K8326" i="8"/>
  <c r="L8326" i="8"/>
  <c r="M8326" i="8"/>
  <c r="K8327" i="8"/>
  <c r="L8327" i="8"/>
  <c r="M8327" i="8"/>
  <c r="K8328" i="8"/>
  <c r="L8328" i="8"/>
  <c r="M8328" i="8"/>
  <c r="K8329" i="8"/>
  <c r="L8329" i="8"/>
  <c r="M8329" i="8"/>
  <c r="K8330" i="8"/>
  <c r="L8330" i="8"/>
  <c r="M8330" i="8"/>
  <c r="K8331" i="8"/>
  <c r="L8331" i="8"/>
  <c r="M8331" i="8"/>
  <c r="K8332" i="8"/>
  <c r="L8332" i="8"/>
  <c r="M8332" i="8"/>
  <c r="K8333" i="8"/>
  <c r="L8333" i="8"/>
  <c r="M8333" i="8"/>
  <c r="K8334" i="8"/>
  <c r="L8334" i="8"/>
  <c r="M8334" i="8"/>
  <c r="K8335" i="8"/>
  <c r="L8335" i="8"/>
  <c r="M8335" i="8"/>
  <c r="K8336" i="8"/>
  <c r="L8336" i="8"/>
  <c r="M8336" i="8"/>
  <c r="K8337" i="8"/>
  <c r="L8337" i="8"/>
  <c r="M8337" i="8"/>
  <c r="K8338" i="8"/>
  <c r="L8338" i="8"/>
  <c r="M8338" i="8"/>
  <c r="K8339" i="8"/>
  <c r="L8339" i="8"/>
  <c r="M8339" i="8"/>
  <c r="K8340" i="8"/>
  <c r="L8340" i="8"/>
  <c r="M8340" i="8"/>
  <c r="K8341" i="8"/>
  <c r="L8341" i="8"/>
  <c r="M8341" i="8"/>
  <c r="K8342" i="8"/>
  <c r="L8342" i="8"/>
  <c r="M8342" i="8"/>
  <c r="K8343" i="8"/>
  <c r="L8343" i="8"/>
  <c r="M8343" i="8"/>
  <c r="K8344" i="8"/>
  <c r="L8344" i="8"/>
  <c r="M8344" i="8"/>
  <c r="K8345" i="8"/>
  <c r="L8345" i="8"/>
  <c r="M8345" i="8"/>
  <c r="K8346" i="8"/>
  <c r="L8346" i="8"/>
  <c r="M8346" i="8"/>
  <c r="K8347" i="8"/>
  <c r="L8347" i="8"/>
  <c r="M8347" i="8"/>
  <c r="K8348" i="8"/>
  <c r="L8348" i="8"/>
  <c r="M8348" i="8"/>
  <c r="K8349" i="8"/>
  <c r="L8349" i="8"/>
  <c r="M8349" i="8"/>
  <c r="K8350" i="8"/>
  <c r="L8350" i="8"/>
  <c r="M8350" i="8"/>
  <c r="K8351" i="8"/>
  <c r="L8351" i="8"/>
  <c r="M8351" i="8"/>
  <c r="K8352" i="8"/>
  <c r="L8352" i="8"/>
  <c r="M8352" i="8"/>
  <c r="K8353" i="8"/>
  <c r="L8353" i="8"/>
  <c r="M8353" i="8"/>
  <c r="K8354" i="8"/>
  <c r="L8354" i="8"/>
  <c r="M8354" i="8"/>
  <c r="K8355" i="8"/>
  <c r="L8355" i="8"/>
  <c r="M8355" i="8"/>
  <c r="K8356" i="8"/>
  <c r="L8356" i="8"/>
  <c r="M8356" i="8"/>
  <c r="K8357" i="8"/>
  <c r="L8357" i="8"/>
  <c r="M8357" i="8"/>
  <c r="K8358" i="8"/>
  <c r="L8358" i="8"/>
  <c r="M8358" i="8"/>
  <c r="K8359" i="8"/>
  <c r="L8359" i="8"/>
  <c r="M8359" i="8"/>
  <c r="K8360" i="8"/>
  <c r="L8360" i="8"/>
  <c r="M8360" i="8"/>
  <c r="K8361" i="8"/>
  <c r="L8361" i="8"/>
  <c r="M8361" i="8"/>
  <c r="K8362" i="8"/>
  <c r="L8362" i="8"/>
  <c r="M8362" i="8"/>
  <c r="K8363" i="8"/>
  <c r="L8363" i="8"/>
  <c r="M8363" i="8"/>
  <c r="K8364" i="8"/>
  <c r="L8364" i="8"/>
  <c r="M8364" i="8"/>
  <c r="K8365" i="8"/>
  <c r="L8365" i="8"/>
  <c r="M8365" i="8"/>
  <c r="K8366" i="8"/>
  <c r="L8366" i="8"/>
  <c r="M8366" i="8"/>
  <c r="K8367" i="8"/>
  <c r="L8367" i="8"/>
  <c r="M8367" i="8"/>
  <c r="K8368" i="8"/>
  <c r="L8368" i="8"/>
  <c r="M8368" i="8"/>
  <c r="K8369" i="8"/>
  <c r="L8369" i="8"/>
  <c r="M8369" i="8"/>
  <c r="K8370" i="8"/>
  <c r="L8370" i="8"/>
  <c r="M8370" i="8"/>
  <c r="K8371" i="8"/>
  <c r="L8371" i="8"/>
  <c r="M8371" i="8"/>
  <c r="K8372" i="8"/>
  <c r="L8372" i="8"/>
  <c r="M8372" i="8"/>
  <c r="K8373" i="8"/>
  <c r="L8373" i="8"/>
  <c r="M8373" i="8"/>
  <c r="K8374" i="8"/>
  <c r="L8374" i="8"/>
  <c r="M8374" i="8"/>
  <c r="K8375" i="8"/>
  <c r="L8375" i="8"/>
  <c r="M8375" i="8"/>
  <c r="K8376" i="8"/>
  <c r="L8376" i="8"/>
  <c r="M8376" i="8"/>
  <c r="K8377" i="8"/>
  <c r="L8377" i="8"/>
  <c r="M8377" i="8"/>
  <c r="K8378" i="8"/>
  <c r="L8378" i="8"/>
  <c r="M8378" i="8"/>
  <c r="K8379" i="8"/>
  <c r="L8379" i="8"/>
  <c r="M8379" i="8"/>
  <c r="K8380" i="8"/>
  <c r="L8380" i="8"/>
  <c r="M8380" i="8"/>
  <c r="K8381" i="8"/>
  <c r="L8381" i="8"/>
  <c r="M8381" i="8"/>
  <c r="K8382" i="8"/>
  <c r="L8382" i="8"/>
  <c r="M8382" i="8"/>
  <c r="K8383" i="8"/>
  <c r="L8383" i="8"/>
  <c r="M8383" i="8"/>
  <c r="K8384" i="8"/>
  <c r="L8384" i="8"/>
  <c r="M8384" i="8"/>
  <c r="K8385" i="8"/>
  <c r="L8385" i="8"/>
  <c r="M8385" i="8"/>
  <c r="K8386" i="8"/>
  <c r="L8386" i="8"/>
  <c r="M8386" i="8"/>
  <c r="K8387" i="8"/>
  <c r="L8387" i="8"/>
  <c r="M8387" i="8"/>
  <c r="K8388" i="8"/>
  <c r="L8388" i="8"/>
  <c r="M8388" i="8"/>
  <c r="K8389" i="8"/>
  <c r="L8389" i="8"/>
  <c r="M8389" i="8"/>
  <c r="K8390" i="8"/>
  <c r="L8390" i="8"/>
  <c r="M8390" i="8"/>
  <c r="K8391" i="8"/>
  <c r="L8391" i="8"/>
  <c r="M8391" i="8"/>
  <c r="K8392" i="8"/>
  <c r="L8392" i="8"/>
  <c r="M8392" i="8"/>
  <c r="K8393" i="8"/>
  <c r="L8393" i="8"/>
  <c r="M8393" i="8"/>
  <c r="K8394" i="8"/>
  <c r="L8394" i="8"/>
  <c r="M8394" i="8"/>
  <c r="K8395" i="8"/>
  <c r="L8395" i="8"/>
  <c r="M8395" i="8"/>
  <c r="K8396" i="8"/>
  <c r="L8396" i="8"/>
  <c r="M8396" i="8"/>
  <c r="K8397" i="8"/>
  <c r="L8397" i="8"/>
  <c r="M8397" i="8"/>
  <c r="K8398" i="8"/>
  <c r="L8398" i="8"/>
  <c r="M8398" i="8"/>
  <c r="K8399" i="8"/>
  <c r="L8399" i="8"/>
  <c r="M8399" i="8"/>
  <c r="K8400" i="8"/>
  <c r="L8400" i="8"/>
  <c r="M8400" i="8"/>
  <c r="K8401" i="8"/>
  <c r="L8401" i="8"/>
  <c r="M8401" i="8"/>
  <c r="K8402" i="8"/>
  <c r="L8402" i="8"/>
  <c r="M8402" i="8"/>
  <c r="K8403" i="8"/>
  <c r="L8403" i="8"/>
  <c r="M8403" i="8"/>
  <c r="K8404" i="8"/>
  <c r="L8404" i="8"/>
  <c r="M8404" i="8"/>
  <c r="K8405" i="8"/>
  <c r="L8405" i="8"/>
  <c r="M8405" i="8"/>
  <c r="K8406" i="8"/>
  <c r="L8406" i="8"/>
  <c r="M8406" i="8"/>
  <c r="K8407" i="8"/>
  <c r="L8407" i="8"/>
  <c r="M8407" i="8"/>
  <c r="K8408" i="8"/>
  <c r="L8408" i="8"/>
  <c r="M8408" i="8"/>
  <c r="K8409" i="8"/>
  <c r="L8409" i="8"/>
  <c r="M8409" i="8"/>
  <c r="K8410" i="8"/>
  <c r="L8410" i="8"/>
  <c r="M8410" i="8"/>
  <c r="K8411" i="8"/>
  <c r="L8411" i="8"/>
  <c r="M8411" i="8"/>
  <c r="K8412" i="8"/>
  <c r="L8412" i="8"/>
  <c r="M8412" i="8"/>
  <c r="K8413" i="8"/>
  <c r="L8413" i="8"/>
  <c r="M8413" i="8"/>
  <c r="K8414" i="8"/>
  <c r="L8414" i="8"/>
  <c r="M8414" i="8"/>
  <c r="K8415" i="8"/>
  <c r="L8415" i="8"/>
  <c r="M8415" i="8"/>
  <c r="K8416" i="8"/>
  <c r="L8416" i="8"/>
  <c r="M8416" i="8"/>
  <c r="K8417" i="8"/>
  <c r="L8417" i="8"/>
  <c r="M8417" i="8"/>
  <c r="K8418" i="8"/>
  <c r="L8418" i="8"/>
  <c r="M8418" i="8"/>
  <c r="K8419" i="8"/>
  <c r="L8419" i="8"/>
  <c r="M8419" i="8"/>
  <c r="K8420" i="8"/>
  <c r="L8420" i="8"/>
  <c r="M8420" i="8"/>
  <c r="K8421" i="8"/>
  <c r="L8421" i="8"/>
  <c r="M8421" i="8"/>
  <c r="K8422" i="8"/>
  <c r="L8422" i="8"/>
  <c r="M8422" i="8"/>
  <c r="K8423" i="8"/>
  <c r="L8423" i="8"/>
  <c r="M8423" i="8"/>
  <c r="K8424" i="8"/>
  <c r="L8424" i="8"/>
  <c r="M8424" i="8"/>
  <c r="K8425" i="8"/>
  <c r="L8425" i="8"/>
  <c r="M8425" i="8"/>
  <c r="K8426" i="8"/>
  <c r="L8426" i="8"/>
  <c r="M8426" i="8"/>
  <c r="K8427" i="8"/>
  <c r="L8427" i="8"/>
  <c r="M8427" i="8"/>
  <c r="K8428" i="8"/>
  <c r="L8428" i="8"/>
  <c r="M8428" i="8"/>
  <c r="K8429" i="8"/>
  <c r="L8429" i="8"/>
  <c r="M8429" i="8"/>
  <c r="K8430" i="8"/>
  <c r="L8430" i="8"/>
  <c r="M8430" i="8"/>
  <c r="K8431" i="8"/>
  <c r="L8431" i="8"/>
  <c r="M8431" i="8"/>
  <c r="K8432" i="8"/>
  <c r="L8432" i="8"/>
  <c r="M8432" i="8"/>
  <c r="K8433" i="8"/>
  <c r="L8433" i="8"/>
  <c r="M8433" i="8"/>
  <c r="K8434" i="8"/>
  <c r="L8434" i="8"/>
  <c r="M8434" i="8"/>
  <c r="K8435" i="8"/>
  <c r="L8435" i="8"/>
  <c r="M8435" i="8"/>
  <c r="K8436" i="8"/>
  <c r="L8436" i="8"/>
  <c r="M8436" i="8"/>
  <c r="K8437" i="8"/>
  <c r="L8437" i="8"/>
  <c r="M8437" i="8"/>
  <c r="K8438" i="8"/>
  <c r="L8438" i="8"/>
  <c r="M8438" i="8"/>
  <c r="K8439" i="8"/>
  <c r="L8439" i="8"/>
  <c r="M8439" i="8"/>
  <c r="K8440" i="8"/>
  <c r="L8440" i="8"/>
  <c r="M8440" i="8"/>
  <c r="K8441" i="8"/>
  <c r="L8441" i="8"/>
  <c r="M8441" i="8"/>
  <c r="K8442" i="8"/>
  <c r="L8442" i="8"/>
  <c r="M8442" i="8"/>
  <c r="K8443" i="8"/>
  <c r="L8443" i="8"/>
  <c r="M8443" i="8"/>
  <c r="K8444" i="8"/>
  <c r="L8444" i="8"/>
  <c r="M8444" i="8"/>
  <c r="K8445" i="8"/>
  <c r="L8445" i="8"/>
  <c r="M8445" i="8"/>
  <c r="K8446" i="8"/>
  <c r="L8446" i="8"/>
  <c r="M8446" i="8"/>
  <c r="K8447" i="8"/>
  <c r="L8447" i="8"/>
  <c r="M8447" i="8"/>
  <c r="K8448" i="8"/>
  <c r="L8448" i="8"/>
  <c r="M8448" i="8"/>
  <c r="K8449" i="8"/>
  <c r="L8449" i="8"/>
  <c r="M8449" i="8"/>
  <c r="K8450" i="8"/>
  <c r="L8450" i="8"/>
  <c r="M8450" i="8"/>
  <c r="K8451" i="8"/>
  <c r="L8451" i="8"/>
  <c r="M8451" i="8"/>
  <c r="K8452" i="8"/>
  <c r="L8452" i="8"/>
  <c r="M8452" i="8"/>
  <c r="K8453" i="8"/>
  <c r="L8453" i="8"/>
  <c r="M8453" i="8"/>
  <c r="K8454" i="8"/>
  <c r="L8454" i="8"/>
  <c r="M8454" i="8"/>
  <c r="K8455" i="8"/>
  <c r="L8455" i="8"/>
  <c r="M8455" i="8"/>
  <c r="K8456" i="8"/>
  <c r="L8456" i="8"/>
  <c r="M8456" i="8"/>
  <c r="K8457" i="8"/>
  <c r="L8457" i="8"/>
  <c r="M8457" i="8"/>
  <c r="K8458" i="8"/>
  <c r="L8458" i="8"/>
  <c r="M8458" i="8"/>
  <c r="K8459" i="8"/>
  <c r="L8459" i="8"/>
  <c r="M8459" i="8"/>
  <c r="K8460" i="8"/>
  <c r="L8460" i="8"/>
  <c r="M8460" i="8"/>
  <c r="K8461" i="8"/>
  <c r="L8461" i="8"/>
  <c r="M8461" i="8"/>
  <c r="K8462" i="8"/>
  <c r="L8462" i="8"/>
  <c r="M8462" i="8"/>
  <c r="K8463" i="8"/>
  <c r="L8463" i="8"/>
  <c r="M8463" i="8"/>
  <c r="K8464" i="8"/>
  <c r="L8464" i="8"/>
  <c r="M8464" i="8"/>
  <c r="K8465" i="8"/>
  <c r="L8465" i="8"/>
  <c r="M8465" i="8"/>
  <c r="K8466" i="8"/>
  <c r="L8466" i="8"/>
  <c r="M8466" i="8"/>
  <c r="K8467" i="8"/>
  <c r="L8467" i="8"/>
  <c r="M8467" i="8"/>
  <c r="K8468" i="8"/>
  <c r="L8468" i="8"/>
  <c r="M8468" i="8"/>
  <c r="K8469" i="8"/>
  <c r="L8469" i="8"/>
  <c r="M8469" i="8"/>
  <c r="K8470" i="8"/>
  <c r="L8470" i="8"/>
  <c r="M8470" i="8"/>
  <c r="K8471" i="8"/>
  <c r="L8471" i="8"/>
  <c r="M8471" i="8"/>
  <c r="K8472" i="8"/>
  <c r="L8472" i="8"/>
  <c r="M8472" i="8"/>
  <c r="K8473" i="8"/>
  <c r="L8473" i="8"/>
  <c r="M8473" i="8"/>
  <c r="K8474" i="8"/>
  <c r="L8474" i="8"/>
  <c r="M8474" i="8"/>
  <c r="K8475" i="8"/>
  <c r="L8475" i="8"/>
  <c r="M8475" i="8"/>
  <c r="K8476" i="8"/>
  <c r="L8476" i="8"/>
  <c r="M8476" i="8"/>
  <c r="K8477" i="8"/>
  <c r="L8477" i="8"/>
  <c r="M8477" i="8"/>
  <c r="K8478" i="8"/>
  <c r="L8478" i="8"/>
  <c r="M8478" i="8"/>
  <c r="K8479" i="8"/>
  <c r="L8479" i="8"/>
  <c r="M8479" i="8"/>
  <c r="K8480" i="8"/>
  <c r="L8480" i="8"/>
  <c r="M8480" i="8"/>
  <c r="K8481" i="8"/>
  <c r="L8481" i="8"/>
  <c r="M8481" i="8"/>
  <c r="K8482" i="8"/>
  <c r="L8482" i="8"/>
  <c r="M8482" i="8"/>
  <c r="K8483" i="8"/>
  <c r="L8483" i="8"/>
  <c r="M8483" i="8"/>
  <c r="K8484" i="8"/>
  <c r="L8484" i="8"/>
  <c r="M8484" i="8"/>
  <c r="K8485" i="8"/>
  <c r="L8485" i="8"/>
  <c r="M8485" i="8"/>
  <c r="K8486" i="8"/>
  <c r="L8486" i="8"/>
  <c r="M8486" i="8"/>
  <c r="K8487" i="8"/>
  <c r="L8487" i="8"/>
  <c r="M8487" i="8"/>
  <c r="K8488" i="8"/>
  <c r="L8488" i="8"/>
  <c r="M8488" i="8"/>
  <c r="K8489" i="8"/>
  <c r="L8489" i="8"/>
  <c r="M8489" i="8"/>
  <c r="K8490" i="8"/>
  <c r="L8490" i="8"/>
  <c r="M8490" i="8"/>
  <c r="K8491" i="8"/>
  <c r="L8491" i="8"/>
  <c r="M8491" i="8"/>
  <c r="K8492" i="8"/>
  <c r="L8492" i="8"/>
  <c r="M8492" i="8"/>
  <c r="K8493" i="8"/>
  <c r="L8493" i="8"/>
  <c r="M8493" i="8"/>
  <c r="K8494" i="8"/>
  <c r="L8494" i="8"/>
  <c r="M8494" i="8"/>
  <c r="K8495" i="8"/>
  <c r="L8495" i="8"/>
  <c r="M8495" i="8"/>
  <c r="K8496" i="8"/>
  <c r="L8496" i="8"/>
  <c r="M8496" i="8"/>
  <c r="K8497" i="8"/>
  <c r="L8497" i="8"/>
  <c r="M8497" i="8"/>
  <c r="K8498" i="8"/>
  <c r="L8498" i="8"/>
  <c r="M8498" i="8"/>
  <c r="K8499" i="8"/>
  <c r="L8499" i="8"/>
  <c r="M8499" i="8"/>
  <c r="K8500" i="8"/>
  <c r="L8500" i="8"/>
  <c r="M8500" i="8"/>
  <c r="K8501" i="8"/>
  <c r="L8501" i="8"/>
  <c r="M8501" i="8"/>
  <c r="K8502" i="8"/>
  <c r="L8502" i="8"/>
  <c r="M8502" i="8"/>
  <c r="K8503" i="8"/>
  <c r="L8503" i="8"/>
  <c r="M8503" i="8"/>
  <c r="K8504" i="8"/>
  <c r="L8504" i="8"/>
  <c r="M8504" i="8"/>
  <c r="K8505" i="8"/>
  <c r="L8505" i="8"/>
  <c r="M8505" i="8"/>
  <c r="K8506" i="8"/>
  <c r="L8506" i="8"/>
  <c r="M8506" i="8"/>
  <c r="K8507" i="8"/>
  <c r="L8507" i="8"/>
  <c r="M8507" i="8"/>
  <c r="K8508" i="8"/>
  <c r="L8508" i="8"/>
  <c r="M8508" i="8"/>
  <c r="K8509" i="8"/>
  <c r="L8509" i="8"/>
  <c r="M8509" i="8"/>
  <c r="K8510" i="8"/>
  <c r="L8510" i="8"/>
  <c r="M8510" i="8"/>
  <c r="K8511" i="8"/>
  <c r="L8511" i="8"/>
  <c r="M8511" i="8"/>
  <c r="K8512" i="8"/>
  <c r="L8512" i="8"/>
  <c r="M8512" i="8"/>
  <c r="K8513" i="8"/>
  <c r="L8513" i="8"/>
  <c r="M8513" i="8"/>
  <c r="K8514" i="8"/>
  <c r="L8514" i="8"/>
  <c r="M8514" i="8"/>
  <c r="K8515" i="8"/>
  <c r="L8515" i="8"/>
  <c r="M8515" i="8"/>
  <c r="K8516" i="8"/>
  <c r="L8516" i="8"/>
  <c r="M8516" i="8"/>
  <c r="K8517" i="8"/>
  <c r="L8517" i="8"/>
  <c r="M8517" i="8"/>
  <c r="K8518" i="8"/>
  <c r="L8518" i="8"/>
  <c r="M8518" i="8"/>
  <c r="K8519" i="8"/>
  <c r="L8519" i="8"/>
  <c r="M8519" i="8"/>
  <c r="K8520" i="8"/>
  <c r="L8520" i="8"/>
  <c r="M8520" i="8"/>
  <c r="K8521" i="8"/>
  <c r="L8521" i="8"/>
  <c r="M8521" i="8"/>
  <c r="K8522" i="8"/>
  <c r="L8522" i="8"/>
  <c r="M8522" i="8"/>
  <c r="K8523" i="8"/>
  <c r="L8523" i="8"/>
  <c r="M8523" i="8"/>
  <c r="K8524" i="8"/>
  <c r="L8524" i="8"/>
  <c r="M8524" i="8"/>
  <c r="K8525" i="8"/>
  <c r="L8525" i="8"/>
  <c r="M8525" i="8"/>
  <c r="K8526" i="8"/>
  <c r="L8526" i="8"/>
  <c r="M8526" i="8"/>
  <c r="K8527" i="8"/>
  <c r="L8527" i="8"/>
  <c r="M8527" i="8"/>
  <c r="K8528" i="8"/>
  <c r="L8528" i="8"/>
  <c r="M8528" i="8"/>
  <c r="K8529" i="8"/>
  <c r="L8529" i="8"/>
  <c r="M8529" i="8"/>
  <c r="K8530" i="8"/>
  <c r="L8530" i="8"/>
  <c r="M8530" i="8"/>
  <c r="K8531" i="8"/>
  <c r="L8531" i="8"/>
  <c r="M8531" i="8"/>
  <c r="K8532" i="8"/>
  <c r="L8532" i="8"/>
  <c r="M8532" i="8"/>
  <c r="K8533" i="8"/>
  <c r="L8533" i="8"/>
  <c r="M8533" i="8"/>
  <c r="K8534" i="8"/>
  <c r="L8534" i="8"/>
  <c r="M8534" i="8"/>
  <c r="K8535" i="8"/>
  <c r="L8535" i="8"/>
  <c r="M8535" i="8"/>
  <c r="K8536" i="8"/>
  <c r="L8536" i="8"/>
  <c r="M8536" i="8"/>
  <c r="K8537" i="8"/>
  <c r="L8537" i="8"/>
  <c r="M8537" i="8"/>
  <c r="K8538" i="8"/>
  <c r="L8538" i="8"/>
  <c r="M8538" i="8"/>
  <c r="K8539" i="8"/>
  <c r="L8539" i="8"/>
  <c r="M8539" i="8"/>
  <c r="K8540" i="8"/>
  <c r="L8540" i="8"/>
  <c r="M8540" i="8"/>
  <c r="K8541" i="8"/>
  <c r="L8541" i="8"/>
  <c r="M8541" i="8"/>
  <c r="K8542" i="8"/>
  <c r="L8542" i="8"/>
  <c r="M8542" i="8"/>
  <c r="K8543" i="8"/>
  <c r="L8543" i="8"/>
  <c r="M8543" i="8"/>
  <c r="K8544" i="8"/>
  <c r="L8544" i="8"/>
  <c r="M8544" i="8"/>
  <c r="K8545" i="8"/>
  <c r="L8545" i="8"/>
  <c r="M8545" i="8"/>
  <c r="K8546" i="8"/>
  <c r="L8546" i="8"/>
  <c r="M8546" i="8"/>
  <c r="K8547" i="8"/>
  <c r="L8547" i="8"/>
  <c r="M8547" i="8"/>
  <c r="K8548" i="8"/>
  <c r="L8548" i="8"/>
  <c r="M8548" i="8"/>
  <c r="K8549" i="8"/>
  <c r="L8549" i="8"/>
  <c r="M8549" i="8"/>
  <c r="K8550" i="8"/>
  <c r="L8550" i="8"/>
  <c r="M8550" i="8"/>
  <c r="K8551" i="8"/>
  <c r="L8551" i="8"/>
  <c r="M8551" i="8"/>
  <c r="K8552" i="8"/>
  <c r="L8552" i="8"/>
  <c r="M8552" i="8"/>
  <c r="K8553" i="8"/>
  <c r="L8553" i="8"/>
  <c r="M8553" i="8"/>
  <c r="K8554" i="8"/>
  <c r="L8554" i="8"/>
  <c r="M8554" i="8"/>
  <c r="K8555" i="8"/>
  <c r="L8555" i="8"/>
  <c r="M8555" i="8"/>
  <c r="K8556" i="8"/>
  <c r="L8556" i="8"/>
  <c r="M8556" i="8"/>
  <c r="K8557" i="8"/>
  <c r="L8557" i="8"/>
  <c r="M8557" i="8"/>
  <c r="K8558" i="8"/>
  <c r="L8558" i="8"/>
  <c r="M8558" i="8"/>
  <c r="K8559" i="8"/>
  <c r="L8559" i="8"/>
  <c r="M8559" i="8"/>
  <c r="K8560" i="8"/>
  <c r="L8560" i="8"/>
  <c r="M8560" i="8"/>
  <c r="K8561" i="8"/>
  <c r="L8561" i="8"/>
  <c r="M8561" i="8"/>
  <c r="K8562" i="8"/>
  <c r="L8562" i="8"/>
  <c r="M8562" i="8"/>
  <c r="K8563" i="8"/>
  <c r="L8563" i="8"/>
  <c r="M8563" i="8"/>
  <c r="K8564" i="8"/>
  <c r="L8564" i="8"/>
  <c r="M8564" i="8"/>
  <c r="K8565" i="8"/>
  <c r="L8565" i="8"/>
  <c r="M8565" i="8"/>
  <c r="K8566" i="8"/>
  <c r="L8566" i="8"/>
  <c r="M8566" i="8"/>
  <c r="K8567" i="8"/>
  <c r="L8567" i="8"/>
  <c r="M8567" i="8"/>
  <c r="K8568" i="8"/>
  <c r="L8568" i="8"/>
  <c r="M8568" i="8"/>
  <c r="K8569" i="8"/>
  <c r="L8569" i="8"/>
  <c r="M8569" i="8"/>
  <c r="K8570" i="8"/>
  <c r="L8570" i="8"/>
  <c r="M8570" i="8"/>
  <c r="K8571" i="8"/>
  <c r="L8571" i="8"/>
  <c r="M8571" i="8"/>
  <c r="K8572" i="8"/>
  <c r="L8572" i="8"/>
  <c r="M8572" i="8"/>
  <c r="K8573" i="8"/>
  <c r="L8573" i="8"/>
  <c r="M8573" i="8"/>
  <c r="K8574" i="8"/>
  <c r="L8574" i="8"/>
  <c r="M8574" i="8"/>
  <c r="K8575" i="8"/>
  <c r="L8575" i="8"/>
  <c r="M8575" i="8"/>
  <c r="K8576" i="8"/>
  <c r="L8576" i="8"/>
  <c r="M8576" i="8"/>
  <c r="K8577" i="8"/>
  <c r="L8577" i="8"/>
  <c r="M8577" i="8"/>
  <c r="K8578" i="8"/>
  <c r="L8578" i="8"/>
  <c r="M8578" i="8"/>
  <c r="K8579" i="8"/>
  <c r="L8579" i="8"/>
  <c r="M8579" i="8"/>
  <c r="K8580" i="8"/>
  <c r="L8580" i="8"/>
  <c r="M8580" i="8"/>
  <c r="K8581" i="8"/>
  <c r="L8581" i="8"/>
  <c r="M8581" i="8"/>
  <c r="K8582" i="8"/>
  <c r="L8582" i="8"/>
  <c r="M8582" i="8"/>
  <c r="K8583" i="8"/>
  <c r="L8583" i="8"/>
  <c r="M8583" i="8"/>
  <c r="K8584" i="8"/>
  <c r="L8584" i="8"/>
  <c r="M8584" i="8"/>
  <c r="K8585" i="8"/>
  <c r="L8585" i="8"/>
  <c r="M8585" i="8"/>
  <c r="K8586" i="8"/>
  <c r="L8586" i="8"/>
  <c r="M8586" i="8"/>
  <c r="K8587" i="8"/>
  <c r="L8587" i="8"/>
  <c r="M8587" i="8"/>
  <c r="K8588" i="8"/>
  <c r="L8588" i="8"/>
  <c r="M8588" i="8"/>
  <c r="K8589" i="8"/>
  <c r="L8589" i="8"/>
  <c r="M8589" i="8"/>
  <c r="K8590" i="8"/>
  <c r="L8590" i="8"/>
  <c r="M8590" i="8"/>
  <c r="K8591" i="8"/>
  <c r="L8591" i="8"/>
  <c r="M8591" i="8"/>
  <c r="K8592" i="8"/>
  <c r="L8592" i="8"/>
  <c r="M8592" i="8"/>
  <c r="K8593" i="8"/>
  <c r="L8593" i="8"/>
  <c r="M8593" i="8"/>
  <c r="K663" i="8"/>
  <c r="L663" i="8"/>
  <c r="M663" i="8"/>
  <c r="K664" i="8"/>
  <c r="L664" i="8"/>
  <c r="M664" i="8"/>
  <c r="K665" i="8"/>
  <c r="L665" i="8"/>
  <c r="M665" i="8"/>
  <c r="K666" i="8"/>
  <c r="L666" i="8"/>
  <c r="M666" i="8"/>
  <c r="K667" i="8"/>
  <c r="L667" i="8"/>
  <c r="M667" i="8"/>
  <c r="K668" i="8"/>
  <c r="L668" i="8"/>
  <c r="M668" i="8"/>
  <c r="K669" i="8"/>
  <c r="L669" i="8"/>
  <c r="M669" i="8"/>
  <c r="K670" i="8"/>
  <c r="L670" i="8"/>
  <c r="M670" i="8"/>
  <c r="K671" i="8"/>
  <c r="L671" i="8"/>
  <c r="M671" i="8"/>
  <c r="K672" i="8"/>
  <c r="L672" i="8"/>
  <c r="M672" i="8"/>
  <c r="K673" i="8"/>
  <c r="L673" i="8"/>
  <c r="M673" i="8"/>
  <c r="K674" i="8"/>
  <c r="L674" i="8"/>
  <c r="M674" i="8"/>
  <c r="K675" i="8"/>
  <c r="L675" i="8"/>
  <c r="M675" i="8"/>
  <c r="K676" i="8"/>
  <c r="L676" i="8"/>
  <c r="M676" i="8"/>
  <c r="K677" i="8"/>
  <c r="L677" i="8"/>
  <c r="M677" i="8"/>
  <c r="K678" i="8"/>
  <c r="L678" i="8"/>
  <c r="M678" i="8"/>
  <c r="K679" i="8"/>
  <c r="L679" i="8"/>
  <c r="M679" i="8"/>
  <c r="K680" i="8"/>
  <c r="L680" i="8"/>
  <c r="M680" i="8"/>
  <c r="K681" i="8"/>
  <c r="L681" i="8"/>
  <c r="M681" i="8"/>
  <c r="K682" i="8"/>
  <c r="L682" i="8"/>
  <c r="M682" i="8"/>
  <c r="K683" i="8"/>
  <c r="L683" i="8"/>
  <c r="M683" i="8"/>
  <c r="K684" i="8"/>
  <c r="L684" i="8"/>
  <c r="M684" i="8"/>
  <c r="K685" i="8"/>
  <c r="L685" i="8"/>
  <c r="M685" i="8"/>
  <c r="K686" i="8"/>
  <c r="L686" i="8"/>
  <c r="M686" i="8"/>
  <c r="K687" i="8"/>
  <c r="L687" i="8"/>
  <c r="M687" i="8"/>
  <c r="K688" i="8"/>
  <c r="L688" i="8"/>
  <c r="M688" i="8"/>
  <c r="K689" i="8"/>
  <c r="L689" i="8"/>
  <c r="M689" i="8"/>
  <c r="K690" i="8"/>
  <c r="L690" i="8"/>
  <c r="M690" i="8"/>
  <c r="K691" i="8"/>
  <c r="L691" i="8"/>
  <c r="M691" i="8"/>
  <c r="K692" i="8"/>
  <c r="L692" i="8"/>
  <c r="M692" i="8"/>
  <c r="K693" i="8"/>
  <c r="L693" i="8"/>
  <c r="M693" i="8"/>
  <c r="K694" i="8"/>
  <c r="L694" i="8"/>
  <c r="M694" i="8"/>
  <c r="K695" i="8"/>
  <c r="L695" i="8"/>
  <c r="M695" i="8"/>
  <c r="K696" i="8"/>
  <c r="L696" i="8"/>
  <c r="M696" i="8"/>
  <c r="K697" i="8"/>
  <c r="L697" i="8"/>
  <c r="M697" i="8"/>
  <c r="K698" i="8"/>
  <c r="L698" i="8"/>
  <c r="M698" i="8"/>
  <c r="K699" i="8"/>
  <c r="L699" i="8"/>
  <c r="M699" i="8"/>
  <c r="K700" i="8"/>
  <c r="L700" i="8"/>
  <c r="M700" i="8"/>
  <c r="K701" i="8"/>
  <c r="L701" i="8"/>
  <c r="M701" i="8"/>
  <c r="K702" i="8"/>
  <c r="L702" i="8"/>
  <c r="M702" i="8"/>
  <c r="K703" i="8"/>
  <c r="L703" i="8"/>
  <c r="M703" i="8"/>
  <c r="K704" i="8"/>
  <c r="L704" i="8"/>
  <c r="M704" i="8"/>
  <c r="K705" i="8"/>
  <c r="L705" i="8"/>
  <c r="M705" i="8"/>
  <c r="K706" i="8"/>
  <c r="L706" i="8"/>
  <c r="M706" i="8"/>
  <c r="K707" i="8"/>
  <c r="L707" i="8"/>
  <c r="M707" i="8"/>
  <c r="M10945" i="8"/>
  <c r="L10945" i="8"/>
  <c r="K10945" i="8"/>
  <c r="K9" i="8"/>
  <c r="L9" i="8"/>
  <c r="M9" i="8"/>
  <c r="K10" i="8"/>
  <c r="L10" i="8"/>
  <c r="M10" i="8"/>
  <c r="K11" i="8"/>
  <c r="L11" i="8"/>
  <c r="M11" i="8"/>
  <c r="K12" i="8"/>
  <c r="L12" i="8"/>
  <c r="M12" i="8"/>
  <c r="K13" i="8"/>
  <c r="L13" i="8"/>
  <c r="M13" i="8"/>
  <c r="K14" i="8"/>
  <c r="L14" i="8"/>
  <c r="M14" i="8"/>
  <c r="K15" i="8"/>
  <c r="L15" i="8"/>
  <c r="M15" i="8"/>
  <c r="K16" i="8"/>
  <c r="L16" i="8"/>
  <c r="M16" i="8"/>
  <c r="K17" i="8"/>
  <c r="L17" i="8"/>
  <c r="M17" i="8"/>
  <c r="K18" i="8"/>
  <c r="L18" i="8"/>
  <c r="M18" i="8"/>
  <c r="K19" i="8"/>
  <c r="L19" i="8"/>
  <c r="M19" i="8"/>
  <c r="K20" i="8"/>
  <c r="L20" i="8"/>
  <c r="M20" i="8"/>
  <c r="K21" i="8"/>
  <c r="L21" i="8"/>
  <c r="M21" i="8"/>
  <c r="K22" i="8"/>
  <c r="L22" i="8"/>
  <c r="M22" i="8"/>
  <c r="K23" i="8"/>
  <c r="L23" i="8"/>
  <c r="M23" i="8"/>
  <c r="K24" i="8"/>
  <c r="L24" i="8"/>
  <c r="M24" i="8"/>
  <c r="K25" i="8"/>
  <c r="L25" i="8"/>
  <c r="M25" i="8"/>
  <c r="K26" i="8"/>
  <c r="L26" i="8"/>
  <c r="M26" i="8"/>
  <c r="K27" i="8"/>
  <c r="L27" i="8"/>
  <c r="M27" i="8"/>
  <c r="K28" i="8"/>
  <c r="L28" i="8"/>
  <c r="M28" i="8"/>
  <c r="K29" i="8"/>
  <c r="L29" i="8"/>
  <c r="M29" i="8"/>
  <c r="K30" i="8"/>
  <c r="L30" i="8"/>
  <c r="M30" i="8"/>
  <c r="K31" i="8"/>
  <c r="L31" i="8"/>
  <c r="M31" i="8"/>
  <c r="K32" i="8"/>
  <c r="L32" i="8"/>
  <c r="M32" i="8"/>
  <c r="K33" i="8"/>
  <c r="L33" i="8"/>
  <c r="M33" i="8"/>
  <c r="K34" i="8"/>
  <c r="L34" i="8"/>
  <c r="M34" i="8"/>
  <c r="K35" i="8"/>
  <c r="L35" i="8"/>
  <c r="M35" i="8"/>
  <c r="K36" i="8"/>
  <c r="L36" i="8"/>
  <c r="M36" i="8"/>
  <c r="K37" i="8"/>
  <c r="L37" i="8"/>
  <c r="M37" i="8"/>
  <c r="K38" i="8"/>
  <c r="L38" i="8"/>
  <c r="M38" i="8"/>
  <c r="K39" i="8"/>
  <c r="L39" i="8"/>
  <c r="M39" i="8"/>
  <c r="K40" i="8"/>
  <c r="L40" i="8"/>
  <c r="M40" i="8"/>
  <c r="K41" i="8"/>
  <c r="L41" i="8"/>
  <c r="M41" i="8"/>
  <c r="K42" i="8"/>
  <c r="L42" i="8"/>
  <c r="M42" i="8"/>
  <c r="K43" i="8"/>
  <c r="L43" i="8"/>
  <c r="M43" i="8"/>
  <c r="K44" i="8"/>
  <c r="L44" i="8"/>
  <c r="M44" i="8"/>
  <c r="K45" i="8"/>
  <c r="L45" i="8"/>
  <c r="M45" i="8"/>
  <c r="K46" i="8"/>
  <c r="L46" i="8"/>
  <c r="M46" i="8"/>
  <c r="K47" i="8"/>
  <c r="L47" i="8"/>
  <c r="M47" i="8"/>
  <c r="K48" i="8"/>
  <c r="L48" i="8"/>
  <c r="M48" i="8"/>
  <c r="K49" i="8"/>
  <c r="L49" i="8"/>
  <c r="M49" i="8"/>
  <c r="K50" i="8"/>
  <c r="L50" i="8"/>
  <c r="M50" i="8"/>
  <c r="K51" i="8"/>
  <c r="L51" i="8"/>
  <c r="M51" i="8"/>
  <c r="K52" i="8"/>
  <c r="L52" i="8"/>
  <c r="M52" i="8"/>
  <c r="K53" i="8"/>
  <c r="L53" i="8"/>
  <c r="M53" i="8"/>
  <c r="K54" i="8"/>
  <c r="L54" i="8"/>
  <c r="M54" i="8"/>
  <c r="K55" i="8"/>
  <c r="L55" i="8"/>
  <c r="M55" i="8"/>
  <c r="K56" i="8"/>
  <c r="L56" i="8"/>
  <c r="M56" i="8"/>
  <c r="K57" i="8"/>
  <c r="L57" i="8"/>
  <c r="M57" i="8"/>
  <c r="K58" i="8"/>
  <c r="L58" i="8"/>
  <c r="M58" i="8"/>
  <c r="K59" i="8"/>
  <c r="L59" i="8"/>
  <c r="M59" i="8"/>
  <c r="K60" i="8"/>
  <c r="L60" i="8"/>
  <c r="M60" i="8"/>
  <c r="K61" i="8"/>
  <c r="L61" i="8"/>
  <c r="M61" i="8"/>
  <c r="K62" i="8"/>
  <c r="L62" i="8"/>
  <c r="M62" i="8"/>
  <c r="K63" i="8"/>
  <c r="L63" i="8"/>
  <c r="M63" i="8"/>
  <c r="K64" i="8"/>
  <c r="L64" i="8"/>
  <c r="M64" i="8"/>
  <c r="K65" i="8"/>
  <c r="L65" i="8"/>
  <c r="M65" i="8"/>
  <c r="K66" i="8"/>
  <c r="L66" i="8"/>
  <c r="M66" i="8"/>
  <c r="K67" i="8"/>
  <c r="L67" i="8"/>
  <c r="M67" i="8"/>
  <c r="K68" i="8"/>
  <c r="L68" i="8"/>
  <c r="M68" i="8"/>
  <c r="K69" i="8"/>
  <c r="L69" i="8"/>
  <c r="M69" i="8"/>
  <c r="K70" i="8"/>
  <c r="L70" i="8"/>
  <c r="M70" i="8"/>
  <c r="K71" i="8"/>
  <c r="L71" i="8"/>
  <c r="M71" i="8"/>
  <c r="K72" i="8"/>
  <c r="L72" i="8"/>
  <c r="M72" i="8"/>
  <c r="K73" i="8"/>
  <c r="L73" i="8"/>
  <c r="M73" i="8"/>
  <c r="K74" i="8"/>
  <c r="L74" i="8"/>
  <c r="M74" i="8"/>
  <c r="K75" i="8"/>
  <c r="L75" i="8"/>
  <c r="M75" i="8"/>
  <c r="K76" i="8"/>
  <c r="L76" i="8"/>
  <c r="M76" i="8"/>
  <c r="K77" i="8"/>
  <c r="L77" i="8"/>
  <c r="M77" i="8"/>
  <c r="K78" i="8"/>
  <c r="L78" i="8"/>
  <c r="M78" i="8"/>
  <c r="K79" i="8"/>
  <c r="L79" i="8"/>
  <c r="M79" i="8"/>
  <c r="K80" i="8"/>
  <c r="L80" i="8"/>
  <c r="M80" i="8"/>
  <c r="K81" i="8"/>
  <c r="L81" i="8"/>
  <c r="M81" i="8"/>
  <c r="K82" i="8"/>
  <c r="L82" i="8"/>
  <c r="M82" i="8"/>
  <c r="K83" i="8"/>
  <c r="L83" i="8"/>
  <c r="M83" i="8"/>
  <c r="K84" i="8"/>
  <c r="L84" i="8"/>
  <c r="M84" i="8"/>
  <c r="K85" i="8"/>
  <c r="L85" i="8"/>
  <c r="M85" i="8"/>
  <c r="K86" i="8"/>
  <c r="L86" i="8"/>
  <c r="M86" i="8"/>
  <c r="K87" i="8"/>
  <c r="L87" i="8"/>
  <c r="M87" i="8"/>
  <c r="K88" i="8"/>
  <c r="L88" i="8"/>
  <c r="M88" i="8"/>
  <c r="K89" i="8"/>
  <c r="L89" i="8"/>
  <c r="M89" i="8"/>
  <c r="K90" i="8"/>
  <c r="L90" i="8"/>
  <c r="M90" i="8"/>
  <c r="K91" i="8"/>
  <c r="L91" i="8"/>
  <c r="M91" i="8"/>
  <c r="K92" i="8"/>
  <c r="L92" i="8"/>
  <c r="M92" i="8"/>
  <c r="K93" i="8"/>
  <c r="L93" i="8"/>
  <c r="M93" i="8"/>
  <c r="K94" i="8"/>
  <c r="L94" i="8"/>
  <c r="M94" i="8"/>
  <c r="K95" i="8"/>
  <c r="L95" i="8"/>
  <c r="M95" i="8"/>
  <c r="K96" i="8"/>
  <c r="L96" i="8"/>
  <c r="M96" i="8"/>
  <c r="K97" i="8"/>
  <c r="L97" i="8"/>
  <c r="M97" i="8"/>
  <c r="K98" i="8"/>
  <c r="L98" i="8"/>
  <c r="M98" i="8"/>
  <c r="K99" i="8"/>
  <c r="L99" i="8"/>
  <c r="M99" i="8"/>
  <c r="K100" i="8"/>
  <c r="L100" i="8"/>
  <c r="M100" i="8"/>
  <c r="K101" i="8"/>
  <c r="L101" i="8"/>
  <c r="M101" i="8"/>
  <c r="K102" i="8"/>
  <c r="L102" i="8"/>
  <c r="M102" i="8"/>
  <c r="K103" i="8"/>
  <c r="L103" i="8"/>
  <c r="M103" i="8"/>
  <c r="K104" i="8"/>
  <c r="L104" i="8"/>
  <c r="M104" i="8"/>
  <c r="K105" i="8"/>
  <c r="L105" i="8"/>
  <c r="M105" i="8"/>
  <c r="K106" i="8"/>
  <c r="L106" i="8"/>
  <c r="M106" i="8"/>
  <c r="K107" i="8"/>
  <c r="L107" i="8"/>
  <c r="M107" i="8"/>
  <c r="K108" i="8"/>
  <c r="L108" i="8"/>
  <c r="M108" i="8"/>
  <c r="K109" i="8"/>
  <c r="L109" i="8"/>
  <c r="M109" i="8"/>
  <c r="K110" i="8"/>
  <c r="L110" i="8"/>
  <c r="M110" i="8"/>
  <c r="K111" i="8"/>
  <c r="L111" i="8"/>
  <c r="M111" i="8"/>
  <c r="K112" i="8"/>
  <c r="L112" i="8"/>
  <c r="M112" i="8"/>
  <c r="K113" i="8"/>
  <c r="L113" i="8"/>
  <c r="M113" i="8"/>
  <c r="K114" i="8"/>
  <c r="L114" i="8"/>
  <c r="M114" i="8"/>
  <c r="K115" i="8"/>
  <c r="L115" i="8"/>
  <c r="M115" i="8"/>
  <c r="K116" i="8"/>
  <c r="L116" i="8"/>
  <c r="M116" i="8"/>
  <c r="K117" i="8"/>
  <c r="L117" i="8"/>
  <c r="M117" i="8"/>
  <c r="K118" i="8"/>
  <c r="L118" i="8"/>
  <c r="M118" i="8"/>
  <c r="K119" i="8"/>
  <c r="L119" i="8"/>
  <c r="M119" i="8"/>
  <c r="K120" i="8"/>
  <c r="L120" i="8"/>
  <c r="M120" i="8"/>
  <c r="K121" i="8"/>
  <c r="L121" i="8"/>
  <c r="M121" i="8"/>
  <c r="K122" i="8"/>
  <c r="L122" i="8"/>
  <c r="M122" i="8"/>
  <c r="K123" i="8"/>
  <c r="L123" i="8"/>
  <c r="M123" i="8"/>
  <c r="K124" i="8"/>
  <c r="L124" i="8"/>
  <c r="M124" i="8"/>
  <c r="K125" i="8"/>
  <c r="L125" i="8"/>
  <c r="M125" i="8"/>
  <c r="K126" i="8"/>
  <c r="L126" i="8"/>
  <c r="M126" i="8"/>
  <c r="K127" i="8"/>
  <c r="L127" i="8"/>
  <c r="M127" i="8"/>
  <c r="K128" i="8"/>
  <c r="L128" i="8"/>
  <c r="M128" i="8"/>
  <c r="K129" i="8"/>
  <c r="L129" i="8"/>
  <c r="M129" i="8"/>
  <c r="K130" i="8"/>
  <c r="L130" i="8"/>
  <c r="M130" i="8"/>
  <c r="K131" i="8"/>
  <c r="L131" i="8"/>
  <c r="M131" i="8"/>
  <c r="K132" i="8"/>
  <c r="L132" i="8"/>
  <c r="M132" i="8"/>
  <c r="K133" i="8"/>
  <c r="L133" i="8"/>
  <c r="M133" i="8"/>
  <c r="K134" i="8"/>
  <c r="L134" i="8"/>
  <c r="M134" i="8"/>
  <c r="K135" i="8"/>
  <c r="L135" i="8"/>
  <c r="M135" i="8"/>
  <c r="K136" i="8"/>
  <c r="L136" i="8"/>
  <c r="M136" i="8"/>
  <c r="K137" i="8"/>
  <c r="L137" i="8"/>
  <c r="M137" i="8"/>
  <c r="K138" i="8"/>
  <c r="L138" i="8"/>
  <c r="M138" i="8"/>
  <c r="K139" i="8"/>
  <c r="L139" i="8"/>
  <c r="M139" i="8"/>
  <c r="K140" i="8"/>
  <c r="L140" i="8"/>
  <c r="M140" i="8"/>
  <c r="K141" i="8"/>
  <c r="L141" i="8"/>
  <c r="M141" i="8"/>
  <c r="K142" i="8"/>
  <c r="L142" i="8"/>
  <c r="M142" i="8"/>
  <c r="K143" i="8"/>
  <c r="L143" i="8"/>
  <c r="M143" i="8"/>
  <c r="K144" i="8"/>
  <c r="L144" i="8"/>
  <c r="M144" i="8"/>
  <c r="K145" i="8"/>
  <c r="L145" i="8"/>
  <c r="M145" i="8"/>
  <c r="K146" i="8"/>
  <c r="L146" i="8"/>
  <c r="M146" i="8"/>
  <c r="K147" i="8"/>
  <c r="L147" i="8"/>
  <c r="M147" i="8"/>
  <c r="K148" i="8"/>
  <c r="L148" i="8"/>
  <c r="M148" i="8"/>
  <c r="K149" i="8"/>
  <c r="L149" i="8"/>
  <c r="M149" i="8"/>
  <c r="K150" i="8"/>
  <c r="L150" i="8"/>
  <c r="M150" i="8"/>
  <c r="K151" i="8"/>
  <c r="L151" i="8"/>
  <c r="M151" i="8"/>
  <c r="K152" i="8"/>
  <c r="L152" i="8"/>
  <c r="M152" i="8"/>
  <c r="K153" i="8"/>
  <c r="L153" i="8"/>
  <c r="M153" i="8"/>
  <c r="K154" i="8"/>
  <c r="L154" i="8"/>
  <c r="M154" i="8"/>
  <c r="K155" i="8"/>
  <c r="L155" i="8"/>
  <c r="M155" i="8"/>
  <c r="K156" i="8"/>
  <c r="L156" i="8"/>
  <c r="M156" i="8"/>
  <c r="K157" i="8"/>
  <c r="L157" i="8"/>
  <c r="M157" i="8"/>
  <c r="K158" i="8"/>
  <c r="L158" i="8"/>
  <c r="M158" i="8"/>
  <c r="K159" i="8"/>
  <c r="L159" i="8"/>
  <c r="M159" i="8"/>
  <c r="K160" i="8"/>
  <c r="L160" i="8"/>
  <c r="M160" i="8"/>
  <c r="K161" i="8"/>
  <c r="L161" i="8"/>
  <c r="M161" i="8"/>
  <c r="K162" i="8"/>
  <c r="L162" i="8"/>
  <c r="M162" i="8"/>
  <c r="K163" i="8"/>
  <c r="L163" i="8"/>
  <c r="M163" i="8"/>
  <c r="K164" i="8"/>
  <c r="L164" i="8"/>
  <c r="M164" i="8"/>
  <c r="K165" i="8"/>
  <c r="L165" i="8"/>
  <c r="M165" i="8"/>
  <c r="K166" i="8"/>
  <c r="L166" i="8"/>
  <c r="M166" i="8"/>
  <c r="K167" i="8"/>
  <c r="L167" i="8"/>
  <c r="M167" i="8"/>
  <c r="K168" i="8"/>
  <c r="L168" i="8"/>
  <c r="M168" i="8"/>
  <c r="K169" i="8"/>
  <c r="L169" i="8"/>
  <c r="M169" i="8"/>
  <c r="K170" i="8"/>
  <c r="L170" i="8"/>
  <c r="M170" i="8"/>
  <c r="K171" i="8"/>
  <c r="L171" i="8"/>
  <c r="M171" i="8"/>
  <c r="K172" i="8"/>
  <c r="L172" i="8"/>
  <c r="M172" i="8"/>
  <c r="K173" i="8"/>
  <c r="L173" i="8"/>
  <c r="M173" i="8"/>
  <c r="K174" i="8"/>
  <c r="L174" i="8"/>
  <c r="M174" i="8"/>
  <c r="K175" i="8"/>
  <c r="L175" i="8"/>
  <c r="M175" i="8"/>
  <c r="K176" i="8"/>
  <c r="L176" i="8"/>
  <c r="M176" i="8"/>
  <c r="K177" i="8"/>
  <c r="L177" i="8"/>
  <c r="M177" i="8"/>
  <c r="K178" i="8"/>
  <c r="L178" i="8"/>
  <c r="M178" i="8"/>
  <c r="K179" i="8"/>
  <c r="L179" i="8"/>
  <c r="M179" i="8"/>
  <c r="K180" i="8"/>
  <c r="L180" i="8"/>
  <c r="M180" i="8"/>
  <c r="K181" i="8"/>
  <c r="L181" i="8"/>
  <c r="M181" i="8"/>
  <c r="K182" i="8"/>
  <c r="L182" i="8"/>
  <c r="M182" i="8"/>
  <c r="K183" i="8"/>
  <c r="L183" i="8"/>
  <c r="M183" i="8"/>
  <c r="K184" i="8"/>
  <c r="L184" i="8"/>
  <c r="M184" i="8"/>
  <c r="K185" i="8"/>
  <c r="L185" i="8"/>
  <c r="M185" i="8"/>
  <c r="K186" i="8"/>
  <c r="L186" i="8"/>
  <c r="M186" i="8"/>
  <c r="K187" i="8"/>
  <c r="L187" i="8"/>
  <c r="M187" i="8"/>
  <c r="K188" i="8"/>
  <c r="L188" i="8"/>
  <c r="M188" i="8"/>
  <c r="K189" i="8"/>
  <c r="L189" i="8"/>
  <c r="M189" i="8"/>
  <c r="K190" i="8"/>
  <c r="L190" i="8"/>
  <c r="M190" i="8"/>
  <c r="K191" i="8"/>
  <c r="L191" i="8"/>
  <c r="M191" i="8"/>
  <c r="K192" i="8"/>
  <c r="L192" i="8"/>
  <c r="M192" i="8"/>
  <c r="K193" i="8"/>
  <c r="L193" i="8"/>
  <c r="M193" i="8"/>
  <c r="K194" i="8"/>
  <c r="L194" i="8"/>
  <c r="M194" i="8"/>
  <c r="K195" i="8"/>
  <c r="L195" i="8"/>
  <c r="M195" i="8"/>
  <c r="K196" i="8"/>
  <c r="L196" i="8"/>
  <c r="M196" i="8"/>
  <c r="K197" i="8"/>
  <c r="L197" i="8"/>
  <c r="M197" i="8"/>
  <c r="K198" i="8"/>
  <c r="L198" i="8"/>
  <c r="M198" i="8"/>
  <c r="K199" i="8"/>
  <c r="L199" i="8"/>
  <c r="M199" i="8"/>
  <c r="K200" i="8"/>
  <c r="L200" i="8"/>
  <c r="M200" i="8"/>
  <c r="K201" i="8"/>
  <c r="L201" i="8"/>
  <c r="M201" i="8"/>
  <c r="K202" i="8"/>
  <c r="L202" i="8"/>
  <c r="M202" i="8"/>
  <c r="K203" i="8"/>
  <c r="L203" i="8"/>
  <c r="M203" i="8"/>
  <c r="K204" i="8"/>
  <c r="L204" i="8"/>
  <c r="M204" i="8"/>
  <c r="K205" i="8"/>
  <c r="L205" i="8"/>
  <c r="M205" i="8"/>
  <c r="K206" i="8"/>
  <c r="L206" i="8"/>
  <c r="M206" i="8"/>
  <c r="K207" i="8"/>
  <c r="L207" i="8"/>
  <c r="M207" i="8"/>
  <c r="K208" i="8"/>
  <c r="L208" i="8"/>
  <c r="M208" i="8"/>
  <c r="K209" i="8"/>
  <c r="L209" i="8"/>
  <c r="M209" i="8"/>
  <c r="K210" i="8"/>
  <c r="L210" i="8"/>
  <c r="M210" i="8"/>
  <c r="K211" i="8"/>
  <c r="L211" i="8"/>
  <c r="M211" i="8"/>
  <c r="K212" i="8"/>
  <c r="L212" i="8"/>
  <c r="M212" i="8"/>
  <c r="K213" i="8"/>
  <c r="L213" i="8"/>
  <c r="M213" i="8"/>
  <c r="K214" i="8"/>
  <c r="L214" i="8"/>
  <c r="M214" i="8"/>
  <c r="K215" i="8"/>
  <c r="L215" i="8"/>
  <c r="M215" i="8"/>
  <c r="K216" i="8"/>
  <c r="L216" i="8"/>
  <c r="M216" i="8"/>
  <c r="K217" i="8"/>
  <c r="L217" i="8"/>
  <c r="M217" i="8"/>
  <c r="K218" i="8"/>
  <c r="L218" i="8"/>
  <c r="M218" i="8"/>
  <c r="K219" i="8"/>
  <c r="L219" i="8"/>
  <c r="M219" i="8"/>
  <c r="K220" i="8"/>
  <c r="L220" i="8"/>
  <c r="M220" i="8"/>
  <c r="K221" i="8"/>
  <c r="L221" i="8"/>
  <c r="M221" i="8"/>
  <c r="K222" i="8"/>
  <c r="L222" i="8"/>
  <c r="M222" i="8"/>
  <c r="K223" i="8"/>
  <c r="L223" i="8"/>
  <c r="M223" i="8"/>
  <c r="K224" i="8"/>
  <c r="L224" i="8"/>
  <c r="M224" i="8"/>
  <c r="K225" i="8"/>
  <c r="L225" i="8"/>
  <c r="M225" i="8"/>
  <c r="K226" i="8"/>
  <c r="L226" i="8"/>
  <c r="M226" i="8"/>
  <c r="K227" i="8"/>
  <c r="L227" i="8"/>
  <c r="M227" i="8"/>
  <c r="K228" i="8"/>
  <c r="L228" i="8"/>
  <c r="M228" i="8"/>
  <c r="K229" i="8"/>
  <c r="L229" i="8"/>
  <c r="M229" i="8"/>
  <c r="K230" i="8"/>
  <c r="L230" i="8"/>
  <c r="M230" i="8"/>
  <c r="K231" i="8"/>
  <c r="L231" i="8"/>
  <c r="M231" i="8"/>
  <c r="K232" i="8"/>
  <c r="L232" i="8"/>
  <c r="M232" i="8"/>
  <c r="K233" i="8"/>
  <c r="L233" i="8"/>
  <c r="M233" i="8"/>
  <c r="K234" i="8"/>
  <c r="L234" i="8"/>
  <c r="M234" i="8"/>
  <c r="K235" i="8"/>
  <c r="L235" i="8"/>
  <c r="M235" i="8"/>
  <c r="K236" i="8"/>
  <c r="L236" i="8"/>
  <c r="M236" i="8"/>
  <c r="K237" i="8"/>
  <c r="L237" i="8"/>
  <c r="M237" i="8"/>
  <c r="K238" i="8"/>
  <c r="L238" i="8"/>
  <c r="M238" i="8"/>
  <c r="K239" i="8"/>
  <c r="L239" i="8"/>
  <c r="M239" i="8"/>
  <c r="K240" i="8"/>
  <c r="L240" i="8"/>
  <c r="M240" i="8"/>
  <c r="K241" i="8"/>
  <c r="L241" i="8"/>
  <c r="M241" i="8"/>
  <c r="K242" i="8"/>
  <c r="L242" i="8"/>
  <c r="M242" i="8"/>
  <c r="K243" i="8"/>
  <c r="L243" i="8"/>
  <c r="M243" i="8"/>
  <c r="K244" i="8"/>
  <c r="L244" i="8"/>
  <c r="M244" i="8"/>
  <c r="K245" i="8"/>
  <c r="L245" i="8"/>
  <c r="M245" i="8"/>
  <c r="K246" i="8"/>
  <c r="L246" i="8"/>
  <c r="M246" i="8"/>
  <c r="K247" i="8"/>
  <c r="L247" i="8"/>
  <c r="M247" i="8"/>
  <c r="K248" i="8"/>
  <c r="L248" i="8"/>
  <c r="M248" i="8"/>
  <c r="K249" i="8"/>
  <c r="L249" i="8"/>
  <c r="M249" i="8"/>
  <c r="K250" i="8"/>
  <c r="L250" i="8"/>
  <c r="M250" i="8"/>
  <c r="K251" i="8"/>
  <c r="L251" i="8"/>
  <c r="M251" i="8"/>
  <c r="K252" i="8"/>
  <c r="L252" i="8"/>
  <c r="M252" i="8"/>
  <c r="K253" i="8"/>
  <c r="L253" i="8"/>
  <c r="M253" i="8"/>
  <c r="K254" i="8"/>
  <c r="L254" i="8"/>
  <c r="M254" i="8"/>
  <c r="K255" i="8"/>
  <c r="L255" i="8"/>
  <c r="M255" i="8"/>
  <c r="K256" i="8"/>
  <c r="L256" i="8"/>
  <c r="M256" i="8"/>
  <c r="K257" i="8"/>
  <c r="L257" i="8"/>
  <c r="M257" i="8"/>
  <c r="K258" i="8"/>
  <c r="L258" i="8"/>
  <c r="M258" i="8"/>
  <c r="K259" i="8"/>
  <c r="L259" i="8"/>
  <c r="M259" i="8"/>
  <c r="K260" i="8"/>
  <c r="L260" i="8"/>
  <c r="M260" i="8"/>
  <c r="K261" i="8"/>
  <c r="L261" i="8"/>
  <c r="M261" i="8"/>
  <c r="K262" i="8"/>
  <c r="L262" i="8"/>
  <c r="M262" i="8"/>
  <c r="K263" i="8"/>
  <c r="L263" i="8"/>
  <c r="M263" i="8"/>
  <c r="K264" i="8"/>
  <c r="L264" i="8"/>
  <c r="M264" i="8"/>
  <c r="K265" i="8"/>
  <c r="L265" i="8"/>
  <c r="M265" i="8"/>
  <c r="K266" i="8"/>
  <c r="L266" i="8"/>
  <c r="M266" i="8"/>
  <c r="K267" i="8"/>
  <c r="L267" i="8"/>
  <c r="M267" i="8"/>
  <c r="K268" i="8"/>
  <c r="L268" i="8"/>
  <c r="M268" i="8"/>
  <c r="K269" i="8"/>
  <c r="L269" i="8"/>
  <c r="M269" i="8"/>
  <c r="K270" i="8"/>
  <c r="L270" i="8"/>
  <c r="M270" i="8"/>
  <c r="K271" i="8"/>
  <c r="L271" i="8"/>
  <c r="M271" i="8"/>
  <c r="K272" i="8"/>
  <c r="L272" i="8"/>
  <c r="M272" i="8"/>
  <c r="K273" i="8"/>
  <c r="L273" i="8"/>
  <c r="M273" i="8"/>
  <c r="K274" i="8"/>
  <c r="L274" i="8"/>
  <c r="M274" i="8"/>
  <c r="K275" i="8"/>
  <c r="L275" i="8"/>
  <c r="M275" i="8"/>
  <c r="K276" i="8"/>
  <c r="L276" i="8"/>
  <c r="M276" i="8"/>
  <c r="K277" i="8"/>
  <c r="L277" i="8"/>
  <c r="M277" i="8"/>
  <c r="K278" i="8"/>
  <c r="L278" i="8"/>
  <c r="M278" i="8"/>
  <c r="K279" i="8"/>
  <c r="L279" i="8"/>
  <c r="M279" i="8"/>
  <c r="K280" i="8"/>
  <c r="L280" i="8"/>
  <c r="M280" i="8"/>
  <c r="K281" i="8"/>
  <c r="L281" i="8"/>
  <c r="M281" i="8"/>
  <c r="K282" i="8"/>
  <c r="L282" i="8"/>
  <c r="M282" i="8"/>
  <c r="K283" i="8"/>
  <c r="L283" i="8"/>
  <c r="M283" i="8"/>
  <c r="K284" i="8"/>
  <c r="L284" i="8"/>
  <c r="M284" i="8"/>
  <c r="K285" i="8"/>
  <c r="L285" i="8"/>
  <c r="M285" i="8"/>
  <c r="K286" i="8"/>
  <c r="L286" i="8"/>
  <c r="M286" i="8"/>
  <c r="K287" i="8"/>
  <c r="L287" i="8"/>
  <c r="M287" i="8"/>
  <c r="K288" i="8"/>
  <c r="L288" i="8"/>
  <c r="M288" i="8"/>
  <c r="K289" i="8"/>
  <c r="L289" i="8"/>
  <c r="M289" i="8"/>
  <c r="K290" i="8"/>
  <c r="L290" i="8"/>
  <c r="M290" i="8"/>
  <c r="K291" i="8"/>
  <c r="L291" i="8"/>
  <c r="M291" i="8"/>
  <c r="K292" i="8"/>
  <c r="L292" i="8"/>
  <c r="M292" i="8"/>
  <c r="K293" i="8"/>
  <c r="L293" i="8"/>
  <c r="M293" i="8"/>
  <c r="K294" i="8"/>
  <c r="L294" i="8"/>
  <c r="M294" i="8"/>
  <c r="K295" i="8"/>
  <c r="L295" i="8"/>
  <c r="M295" i="8"/>
  <c r="K296" i="8"/>
  <c r="L296" i="8"/>
  <c r="M296" i="8"/>
  <c r="K297" i="8"/>
  <c r="L297" i="8"/>
  <c r="M297" i="8"/>
  <c r="K298" i="8"/>
  <c r="L298" i="8"/>
  <c r="M298" i="8"/>
  <c r="K299" i="8"/>
  <c r="L299" i="8"/>
  <c r="M299" i="8"/>
  <c r="K300" i="8"/>
  <c r="L300" i="8"/>
  <c r="M300" i="8"/>
  <c r="K301" i="8"/>
  <c r="L301" i="8"/>
  <c r="M301" i="8"/>
  <c r="K302" i="8"/>
  <c r="L302" i="8"/>
  <c r="M302" i="8"/>
  <c r="K303" i="8"/>
  <c r="L303" i="8"/>
  <c r="M303" i="8"/>
  <c r="K304" i="8"/>
  <c r="L304" i="8"/>
  <c r="M304" i="8"/>
  <c r="K305" i="8"/>
  <c r="L305" i="8"/>
  <c r="M305" i="8"/>
  <c r="K306" i="8"/>
  <c r="L306" i="8"/>
  <c r="M306" i="8"/>
  <c r="K307" i="8"/>
  <c r="L307" i="8"/>
  <c r="M307" i="8"/>
  <c r="K308" i="8"/>
  <c r="L308" i="8"/>
  <c r="M308" i="8"/>
  <c r="K309" i="8"/>
  <c r="L309" i="8"/>
  <c r="M309" i="8"/>
  <c r="K310" i="8"/>
  <c r="L310" i="8"/>
  <c r="M310" i="8"/>
  <c r="K311" i="8"/>
  <c r="L311" i="8"/>
  <c r="M311" i="8"/>
  <c r="K312" i="8"/>
  <c r="L312" i="8"/>
  <c r="M312" i="8"/>
  <c r="K313" i="8"/>
  <c r="L313" i="8"/>
  <c r="M313" i="8"/>
  <c r="K314" i="8"/>
  <c r="L314" i="8"/>
  <c r="M314" i="8"/>
  <c r="K315" i="8"/>
  <c r="L315" i="8"/>
  <c r="M315" i="8"/>
  <c r="K316" i="8"/>
  <c r="L316" i="8"/>
  <c r="M316" i="8"/>
  <c r="K317" i="8"/>
  <c r="L317" i="8"/>
  <c r="M317" i="8"/>
  <c r="K318" i="8"/>
  <c r="L318" i="8"/>
  <c r="M318" i="8"/>
  <c r="K319" i="8"/>
  <c r="L319" i="8"/>
  <c r="M319" i="8"/>
  <c r="K320" i="8"/>
  <c r="L320" i="8"/>
  <c r="M320" i="8"/>
  <c r="K321" i="8"/>
  <c r="L321" i="8"/>
  <c r="M321" i="8"/>
  <c r="K322" i="8"/>
  <c r="L322" i="8"/>
  <c r="M322" i="8"/>
  <c r="K323" i="8"/>
  <c r="L323" i="8"/>
  <c r="M323" i="8"/>
  <c r="K324" i="8"/>
  <c r="L324" i="8"/>
  <c r="M324" i="8"/>
  <c r="K325" i="8"/>
  <c r="L325" i="8"/>
  <c r="M325" i="8"/>
  <c r="K326" i="8"/>
  <c r="L326" i="8"/>
  <c r="M326" i="8"/>
  <c r="K327" i="8"/>
  <c r="L327" i="8"/>
  <c r="M327" i="8"/>
  <c r="K328" i="8"/>
  <c r="L328" i="8"/>
  <c r="M328" i="8"/>
  <c r="K329" i="8"/>
  <c r="L329" i="8"/>
  <c r="M329" i="8"/>
  <c r="K330" i="8"/>
  <c r="L330" i="8"/>
  <c r="M330" i="8"/>
  <c r="K331" i="8"/>
  <c r="L331" i="8"/>
  <c r="M331" i="8"/>
  <c r="K332" i="8"/>
  <c r="L332" i="8"/>
  <c r="M332" i="8"/>
  <c r="K333" i="8"/>
  <c r="L333" i="8"/>
  <c r="M333" i="8"/>
  <c r="K334" i="8"/>
  <c r="L334" i="8"/>
  <c r="M334" i="8"/>
  <c r="K335" i="8"/>
  <c r="L335" i="8"/>
  <c r="M335" i="8"/>
  <c r="K336" i="8"/>
  <c r="L336" i="8"/>
  <c r="M336" i="8"/>
  <c r="K337" i="8"/>
  <c r="L337" i="8"/>
  <c r="M337" i="8"/>
  <c r="K338" i="8"/>
  <c r="L338" i="8"/>
  <c r="M338" i="8"/>
  <c r="K339" i="8"/>
  <c r="L339" i="8"/>
  <c r="M339" i="8"/>
  <c r="K340" i="8"/>
  <c r="L340" i="8"/>
  <c r="M340" i="8"/>
  <c r="K341" i="8"/>
  <c r="L341" i="8"/>
  <c r="M341" i="8"/>
  <c r="K342" i="8"/>
  <c r="L342" i="8"/>
  <c r="M342" i="8"/>
  <c r="K343" i="8"/>
  <c r="L343" i="8"/>
  <c r="M343" i="8"/>
  <c r="K344" i="8"/>
  <c r="L344" i="8"/>
  <c r="M344" i="8"/>
  <c r="K345" i="8"/>
  <c r="L345" i="8"/>
  <c r="M345" i="8"/>
  <c r="K346" i="8"/>
  <c r="L346" i="8"/>
  <c r="M346" i="8"/>
  <c r="K347" i="8"/>
  <c r="L347" i="8"/>
  <c r="M347" i="8"/>
  <c r="K348" i="8"/>
  <c r="L348" i="8"/>
  <c r="M348" i="8"/>
  <c r="K349" i="8"/>
  <c r="L349" i="8"/>
  <c r="M349" i="8"/>
  <c r="K350" i="8"/>
  <c r="L350" i="8"/>
  <c r="M350" i="8"/>
  <c r="K351" i="8"/>
  <c r="L351" i="8"/>
  <c r="M351" i="8"/>
  <c r="K352" i="8"/>
  <c r="L352" i="8"/>
  <c r="M352" i="8"/>
  <c r="K353" i="8"/>
  <c r="L353" i="8"/>
  <c r="M353" i="8"/>
  <c r="K354" i="8"/>
  <c r="L354" i="8"/>
  <c r="M354" i="8"/>
  <c r="K355" i="8"/>
  <c r="L355" i="8"/>
  <c r="M355" i="8"/>
  <c r="K356" i="8"/>
  <c r="L356" i="8"/>
  <c r="M356" i="8"/>
  <c r="K357" i="8"/>
  <c r="L357" i="8"/>
  <c r="M357" i="8"/>
  <c r="K358" i="8"/>
  <c r="L358" i="8"/>
  <c r="M358" i="8"/>
  <c r="K359" i="8"/>
  <c r="L359" i="8"/>
  <c r="M359" i="8"/>
  <c r="K360" i="8"/>
  <c r="L360" i="8"/>
  <c r="M360" i="8"/>
  <c r="K361" i="8"/>
  <c r="L361" i="8"/>
  <c r="M361" i="8"/>
  <c r="K362" i="8"/>
  <c r="L362" i="8"/>
  <c r="M362" i="8"/>
  <c r="K363" i="8"/>
  <c r="L363" i="8"/>
  <c r="M363" i="8"/>
  <c r="K364" i="8"/>
  <c r="L364" i="8"/>
  <c r="M364" i="8"/>
  <c r="K365" i="8"/>
  <c r="L365" i="8"/>
  <c r="M365" i="8"/>
  <c r="K366" i="8"/>
  <c r="L366" i="8"/>
  <c r="M366" i="8"/>
  <c r="K367" i="8"/>
  <c r="L367" i="8"/>
  <c r="M367" i="8"/>
  <c r="K368" i="8"/>
  <c r="L368" i="8"/>
  <c r="M368" i="8"/>
  <c r="K369" i="8"/>
  <c r="L369" i="8"/>
  <c r="M369" i="8"/>
  <c r="K370" i="8"/>
  <c r="L370" i="8"/>
  <c r="M370" i="8"/>
  <c r="K371" i="8"/>
  <c r="L371" i="8"/>
  <c r="M371" i="8"/>
  <c r="K372" i="8"/>
  <c r="L372" i="8"/>
  <c r="M372" i="8"/>
  <c r="K373" i="8"/>
  <c r="L373" i="8"/>
  <c r="M373" i="8"/>
  <c r="K374" i="8"/>
  <c r="L374" i="8"/>
  <c r="M374" i="8"/>
  <c r="K375" i="8"/>
  <c r="L375" i="8"/>
  <c r="M375" i="8"/>
  <c r="K376" i="8"/>
  <c r="L376" i="8"/>
  <c r="M376" i="8"/>
  <c r="K377" i="8"/>
  <c r="L377" i="8"/>
  <c r="M377" i="8"/>
  <c r="K378" i="8"/>
  <c r="L378" i="8"/>
  <c r="M378" i="8"/>
  <c r="K379" i="8"/>
  <c r="L379" i="8"/>
  <c r="M379" i="8"/>
  <c r="K380" i="8"/>
  <c r="L380" i="8"/>
  <c r="M380" i="8"/>
  <c r="K381" i="8"/>
  <c r="L381" i="8"/>
  <c r="M381" i="8"/>
  <c r="K382" i="8"/>
  <c r="L382" i="8"/>
  <c r="M382" i="8"/>
  <c r="K383" i="8"/>
  <c r="L383" i="8"/>
  <c r="M383" i="8"/>
  <c r="K384" i="8"/>
  <c r="L384" i="8"/>
  <c r="M384" i="8"/>
  <c r="K385" i="8"/>
  <c r="L385" i="8"/>
  <c r="M385" i="8"/>
  <c r="K386" i="8"/>
  <c r="L386" i="8"/>
  <c r="M386" i="8"/>
  <c r="K387" i="8"/>
  <c r="L387" i="8"/>
  <c r="M387" i="8"/>
  <c r="K388" i="8"/>
  <c r="L388" i="8"/>
  <c r="M388" i="8"/>
  <c r="K389" i="8"/>
  <c r="L389" i="8"/>
  <c r="M389" i="8"/>
  <c r="K390" i="8"/>
  <c r="L390" i="8"/>
  <c r="M390" i="8"/>
  <c r="K391" i="8"/>
  <c r="L391" i="8"/>
  <c r="M391" i="8"/>
  <c r="K392" i="8"/>
  <c r="L392" i="8"/>
  <c r="M392" i="8"/>
  <c r="K393" i="8"/>
  <c r="L393" i="8"/>
  <c r="M393" i="8"/>
  <c r="K394" i="8"/>
  <c r="L394" i="8"/>
  <c r="M394" i="8"/>
  <c r="K395" i="8"/>
  <c r="L395" i="8"/>
  <c r="M395" i="8"/>
  <c r="K396" i="8"/>
  <c r="L396" i="8"/>
  <c r="M396" i="8"/>
  <c r="K397" i="8"/>
  <c r="L397" i="8"/>
  <c r="M397" i="8"/>
  <c r="K398" i="8"/>
  <c r="L398" i="8"/>
  <c r="M398" i="8"/>
  <c r="K399" i="8"/>
  <c r="L399" i="8"/>
  <c r="M399" i="8"/>
  <c r="K400" i="8"/>
  <c r="L400" i="8"/>
  <c r="M400" i="8"/>
  <c r="K401" i="8"/>
  <c r="L401" i="8"/>
  <c r="M401" i="8"/>
  <c r="K402" i="8"/>
  <c r="L402" i="8"/>
  <c r="M402" i="8"/>
  <c r="K403" i="8"/>
  <c r="L403" i="8"/>
  <c r="M403" i="8"/>
  <c r="K404" i="8"/>
  <c r="L404" i="8"/>
  <c r="M404" i="8"/>
  <c r="K405" i="8"/>
  <c r="L405" i="8"/>
  <c r="M405" i="8"/>
  <c r="K406" i="8"/>
  <c r="L406" i="8"/>
  <c r="M406" i="8"/>
  <c r="K407" i="8"/>
  <c r="L407" i="8"/>
  <c r="M407" i="8"/>
  <c r="K408" i="8"/>
  <c r="L408" i="8"/>
  <c r="M408" i="8"/>
  <c r="K409" i="8"/>
  <c r="L409" i="8"/>
  <c r="M409" i="8"/>
  <c r="K410" i="8"/>
  <c r="L410" i="8"/>
  <c r="M410" i="8"/>
  <c r="K411" i="8"/>
  <c r="L411" i="8"/>
  <c r="M411" i="8"/>
  <c r="K412" i="8"/>
  <c r="L412" i="8"/>
  <c r="M412" i="8"/>
  <c r="K413" i="8"/>
  <c r="L413" i="8"/>
  <c r="M413" i="8"/>
  <c r="K414" i="8"/>
  <c r="L414" i="8"/>
  <c r="M414" i="8"/>
  <c r="K415" i="8"/>
  <c r="L415" i="8"/>
  <c r="M415" i="8"/>
  <c r="K416" i="8"/>
  <c r="L416" i="8"/>
  <c r="M416" i="8"/>
  <c r="K417" i="8"/>
  <c r="L417" i="8"/>
  <c r="M417" i="8"/>
  <c r="K418" i="8"/>
  <c r="L418" i="8"/>
  <c r="M418" i="8"/>
  <c r="K419" i="8"/>
  <c r="L419" i="8"/>
  <c r="M419" i="8"/>
  <c r="K420" i="8"/>
  <c r="L420" i="8"/>
  <c r="M420" i="8"/>
  <c r="K421" i="8"/>
  <c r="L421" i="8"/>
  <c r="M421" i="8"/>
  <c r="K422" i="8"/>
  <c r="L422" i="8"/>
  <c r="M422" i="8"/>
  <c r="K423" i="8"/>
  <c r="L423" i="8"/>
  <c r="M423" i="8"/>
  <c r="K424" i="8"/>
  <c r="L424" i="8"/>
  <c r="M424" i="8"/>
  <c r="K425" i="8"/>
  <c r="L425" i="8"/>
  <c r="M425" i="8"/>
  <c r="K426" i="8"/>
  <c r="L426" i="8"/>
  <c r="M426" i="8"/>
  <c r="K427" i="8"/>
  <c r="L427" i="8"/>
  <c r="M427" i="8"/>
  <c r="K428" i="8"/>
  <c r="L428" i="8"/>
  <c r="M428" i="8"/>
  <c r="K429" i="8"/>
  <c r="L429" i="8"/>
  <c r="M429" i="8"/>
  <c r="K430" i="8"/>
  <c r="L430" i="8"/>
  <c r="M430" i="8"/>
  <c r="K431" i="8"/>
  <c r="L431" i="8"/>
  <c r="M431" i="8"/>
  <c r="K432" i="8"/>
  <c r="L432" i="8"/>
  <c r="M432" i="8"/>
  <c r="K433" i="8"/>
  <c r="L433" i="8"/>
  <c r="M433" i="8"/>
  <c r="K434" i="8"/>
  <c r="L434" i="8"/>
  <c r="M434" i="8"/>
  <c r="K435" i="8"/>
  <c r="L435" i="8"/>
  <c r="M435" i="8"/>
  <c r="K436" i="8"/>
  <c r="L436" i="8"/>
  <c r="M436" i="8"/>
  <c r="K437" i="8"/>
  <c r="L437" i="8"/>
  <c r="M437" i="8"/>
  <c r="K438" i="8"/>
  <c r="L438" i="8"/>
  <c r="M438" i="8"/>
  <c r="K439" i="8"/>
  <c r="L439" i="8"/>
  <c r="M439" i="8"/>
  <c r="K440" i="8"/>
  <c r="L440" i="8"/>
  <c r="M440" i="8"/>
  <c r="K441" i="8"/>
  <c r="L441" i="8"/>
  <c r="M441" i="8"/>
  <c r="K442" i="8"/>
  <c r="L442" i="8"/>
  <c r="M442" i="8"/>
  <c r="K443" i="8"/>
  <c r="L443" i="8"/>
  <c r="M443" i="8"/>
  <c r="K444" i="8"/>
  <c r="L444" i="8"/>
  <c r="M444" i="8"/>
  <c r="K445" i="8"/>
  <c r="L445" i="8"/>
  <c r="M445" i="8"/>
  <c r="K446" i="8"/>
  <c r="L446" i="8"/>
  <c r="M446" i="8"/>
  <c r="K447" i="8"/>
  <c r="L447" i="8"/>
  <c r="M447" i="8"/>
  <c r="K448" i="8"/>
  <c r="L448" i="8"/>
  <c r="M448" i="8"/>
  <c r="K449" i="8"/>
  <c r="L449" i="8"/>
  <c r="M449" i="8"/>
  <c r="K450" i="8"/>
  <c r="L450" i="8"/>
  <c r="M450" i="8"/>
  <c r="K451" i="8"/>
  <c r="L451" i="8"/>
  <c r="M451" i="8"/>
  <c r="K452" i="8"/>
  <c r="L452" i="8"/>
  <c r="M452" i="8"/>
  <c r="K453" i="8"/>
  <c r="L453" i="8"/>
  <c r="M453" i="8"/>
  <c r="K454" i="8"/>
  <c r="L454" i="8"/>
  <c r="M454" i="8"/>
  <c r="K455" i="8"/>
  <c r="L455" i="8"/>
  <c r="M455" i="8"/>
  <c r="K456" i="8"/>
  <c r="L456" i="8"/>
  <c r="M456" i="8"/>
  <c r="K457" i="8"/>
  <c r="L457" i="8"/>
  <c r="M457" i="8"/>
  <c r="K458" i="8"/>
  <c r="L458" i="8"/>
  <c r="M458" i="8"/>
  <c r="K459" i="8"/>
  <c r="L459" i="8"/>
  <c r="M459" i="8"/>
  <c r="K460" i="8"/>
  <c r="L460" i="8"/>
  <c r="M460" i="8"/>
  <c r="K461" i="8"/>
  <c r="L461" i="8"/>
  <c r="M461" i="8"/>
  <c r="K462" i="8"/>
  <c r="L462" i="8"/>
  <c r="M462" i="8"/>
  <c r="K463" i="8"/>
  <c r="L463" i="8"/>
  <c r="M463" i="8"/>
  <c r="K464" i="8"/>
  <c r="L464" i="8"/>
  <c r="M464" i="8"/>
  <c r="K465" i="8"/>
  <c r="L465" i="8"/>
  <c r="M465" i="8"/>
  <c r="K466" i="8"/>
  <c r="L466" i="8"/>
  <c r="M466" i="8"/>
  <c r="K467" i="8"/>
  <c r="L467" i="8"/>
  <c r="M467" i="8"/>
  <c r="K468" i="8"/>
  <c r="L468" i="8"/>
  <c r="M468" i="8"/>
  <c r="K469" i="8"/>
  <c r="L469" i="8"/>
  <c r="M469" i="8"/>
  <c r="K470" i="8"/>
  <c r="L470" i="8"/>
  <c r="M470" i="8"/>
  <c r="K471" i="8"/>
  <c r="L471" i="8"/>
  <c r="M471" i="8"/>
  <c r="K472" i="8"/>
  <c r="L472" i="8"/>
  <c r="M472" i="8"/>
  <c r="K473" i="8"/>
  <c r="L473" i="8"/>
  <c r="M473" i="8"/>
  <c r="K474" i="8"/>
  <c r="L474" i="8"/>
  <c r="M474" i="8"/>
  <c r="K475" i="8"/>
  <c r="L475" i="8"/>
  <c r="M475" i="8"/>
  <c r="K476" i="8"/>
  <c r="L476" i="8"/>
  <c r="M476" i="8"/>
  <c r="K477" i="8"/>
  <c r="L477" i="8"/>
  <c r="M477" i="8"/>
  <c r="K478" i="8"/>
  <c r="L478" i="8"/>
  <c r="M478" i="8"/>
  <c r="K479" i="8"/>
  <c r="L479" i="8"/>
  <c r="M479" i="8"/>
  <c r="K480" i="8"/>
  <c r="L480" i="8"/>
  <c r="M480" i="8"/>
  <c r="K481" i="8"/>
  <c r="L481" i="8"/>
  <c r="M481" i="8"/>
  <c r="K482" i="8"/>
  <c r="L482" i="8"/>
  <c r="M482" i="8"/>
  <c r="K483" i="8"/>
  <c r="L483" i="8"/>
  <c r="M483" i="8"/>
  <c r="K484" i="8"/>
  <c r="L484" i="8"/>
  <c r="M484" i="8"/>
  <c r="K485" i="8"/>
  <c r="L485" i="8"/>
  <c r="M485" i="8"/>
  <c r="K486" i="8"/>
  <c r="L486" i="8"/>
  <c r="M486" i="8"/>
  <c r="K487" i="8"/>
  <c r="L487" i="8"/>
  <c r="M487" i="8"/>
  <c r="K488" i="8"/>
  <c r="L488" i="8"/>
  <c r="M488" i="8"/>
  <c r="K489" i="8"/>
  <c r="L489" i="8"/>
  <c r="M489" i="8"/>
  <c r="K490" i="8"/>
  <c r="L490" i="8"/>
  <c r="M490" i="8"/>
  <c r="K491" i="8"/>
  <c r="L491" i="8"/>
  <c r="M491" i="8"/>
  <c r="K492" i="8"/>
  <c r="L492" i="8"/>
  <c r="M492" i="8"/>
  <c r="K493" i="8"/>
  <c r="L493" i="8"/>
  <c r="M493" i="8"/>
  <c r="K494" i="8"/>
  <c r="L494" i="8"/>
  <c r="M494" i="8"/>
  <c r="K495" i="8"/>
  <c r="L495" i="8"/>
  <c r="M495" i="8"/>
  <c r="K496" i="8"/>
  <c r="L496" i="8"/>
  <c r="M496" i="8"/>
  <c r="K497" i="8"/>
  <c r="L497" i="8"/>
  <c r="M497" i="8"/>
  <c r="K498" i="8"/>
  <c r="L498" i="8"/>
  <c r="M498" i="8"/>
  <c r="K499" i="8"/>
  <c r="L499" i="8"/>
  <c r="M499" i="8"/>
  <c r="K500" i="8"/>
  <c r="L500" i="8"/>
  <c r="M500" i="8"/>
  <c r="K501" i="8"/>
  <c r="L501" i="8"/>
  <c r="M501" i="8"/>
  <c r="K502" i="8"/>
  <c r="L502" i="8"/>
  <c r="M502" i="8"/>
  <c r="K503" i="8"/>
  <c r="L503" i="8"/>
  <c r="M503" i="8"/>
  <c r="K504" i="8"/>
  <c r="L504" i="8"/>
  <c r="M504" i="8"/>
  <c r="K505" i="8"/>
  <c r="L505" i="8"/>
  <c r="M505" i="8"/>
  <c r="K506" i="8"/>
  <c r="L506" i="8"/>
  <c r="M506" i="8"/>
  <c r="K507" i="8"/>
  <c r="L507" i="8"/>
  <c r="M507" i="8"/>
  <c r="K508" i="8"/>
  <c r="L508" i="8"/>
  <c r="M508" i="8"/>
  <c r="K509" i="8"/>
  <c r="L509" i="8"/>
  <c r="M509" i="8"/>
  <c r="K510" i="8"/>
  <c r="L510" i="8"/>
  <c r="M510" i="8"/>
  <c r="K511" i="8"/>
  <c r="L511" i="8"/>
  <c r="M511" i="8"/>
  <c r="K512" i="8"/>
  <c r="L512" i="8"/>
  <c r="M512" i="8"/>
  <c r="K513" i="8"/>
  <c r="L513" i="8"/>
  <c r="M513" i="8"/>
  <c r="K514" i="8"/>
  <c r="L514" i="8"/>
  <c r="M514" i="8"/>
  <c r="K515" i="8"/>
  <c r="L515" i="8"/>
  <c r="M515" i="8"/>
  <c r="K516" i="8"/>
  <c r="L516" i="8"/>
  <c r="M516" i="8"/>
  <c r="K517" i="8"/>
  <c r="L517" i="8"/>
  <c r="M517" i="8"/>
  <c r="K518" i="8"/>
  <c r="L518" i="8"/>
  <c r="M518" i="8"/>
  <c r="K519" i="8"/>
  <c r="L519" i="8"/>
  <c r="M519" i="8"/>
  <c r="K520" i="8"/>
  <c r="L520" i="8"/>
  <c r="M520" i="8"/>
  <c r="K521" i="8"/>
  <c r="L521" i="8"/>
  <c r="M521" i="8"/>
  <c r="K522" i="8"/>
  <c r="L522" i="8"/>
  <c r="M522" i="8"/>
  <c r="K523" i="8"/>
  <c r="L523" i="8"/>
  <c r="M523" i="8"/>
  <c r="K524" i="8"/>
  <c r="L524" i="8"/>
  <c r="M524" i="8"/>
  <c r="K525" i="8"/>
  <c r="L525" i="8"/>
  <c r="M525" i="8"/>
  <c r="K526" i="8"/>
  <c r="L526" i="8"/>
  <c r="M526" i="8"/>
  <c r="K527" i="8"/>
  <c r="L527" i="8"/>
  <c r="M527" i="8"/>
  <c r="K528" i="8"/>
  <c r="L528" i="8"/>
  <c r="M528" i="8"/>
  <c r="K529" i="8"/>
  <c r="L529" i="8"/>
  <c r="M529" i="8"/>
  <c r="K530" i="8"/>
  <c r="L530" i="8"/>
  <c r="M530" i="8"/>
  <c r="K531" i="8"/>
  <c r="L531" i="8"/>
  <c r="M531" i="8"/>
  <c r="K532" i="8"/>
  <c r="L532" i="8"/>
  <c r="M532" i="8"/>
  <c r="K533" i="8"/>
  <c r="L533" i="8"/>
  <c r="M533" i="8"/>
  <c r="K534" i="8"/>
  <c r="L534" i="8"/>
  <c r="M534" i="8"/>
  <c r="K535" i="8"/>
  <c r="L535" i="8"/>
  <c r="M535" i="8"/>
  <c r="K536" i="8"/>
  <c r="L536" i="8"/>
  <c r="M536" i="8"/>
  <c r="K537" i="8"/>
  <c r="L537" i="8"/>
  <c r="M537" i="8"/>
  <c r="K538" i="8"/>
  <c r="L538" i="8"/>
  <c r="M538" i="8"/>
  <c r="K539" i="8"/>
  <c r="L539" i="8"/>
  <c r="M539" i="8"/>
  <c r="K540" i="8"/>
  <c r="L540" i="8"/>
  <c r="M540" i="8"/>
  <c r="K541" i="8"/>
  <c r="L541" i="8"/>
  <c r="M541" i="8"/>
  <c r="K542" i="8"/>
  <c r="L542" i="8"/>
  <c r="M542" i="8"/>
  <c r="K543" i="8"/>
  <c r="L543" i="8"/>
  <c r="M543" i="8"/>
  <c r="K544" i="8"/>
  <c r="L544" i="8"/>
  <c r="M544" i="8"/>
  <c r="K545" i="8"/>
  <c r="L545" i="8"/>
  <c r="M545" i="8"/>
  <c r="K546" i="8"/>
  <c r="L546" i="8"/>
  <c r="M546" i="8"/>
  <c r="K547" i="8"/>
  <c r="L547" i="8"/>
  <c r="M547" i="8"/>
  <c r="K548" i="8"/>
  <c r="L548" i="8"/>
  <c r="M548" i="8"/>
  <c r="K549" i="8"/>
  <c r="L549" i="8"/>
  <c r="M549" i="8"/>
  <c r="K550" i="8"/>
  <c r="L550" i="8"/>
  <c r="M550" i="8"/>
  <c r="K551" i="8"/>
  <c r="L551" i="8"/>
  <c r="M551" i="8"/>
  <c r="K552" i="8"/>
  <c r="L552" i="8"/>
  <c r="M552" i="8"/>
  <c r="K553" i="8"/>
  <c r="L553" i="8"/>
  <c r="M553" i="8"/>
  <c r="K554" i="8"/>
  <c r="L554" i="8"/>
  <c r="M554" i="8"/>
  <c r="K555" i="8"/>
  <c r="L555" i="8"/>
  <c r="M555" i="8"/>
  <c r="K556" i="8"/>
  <c r="L556" i="8"/>
  <c r="M556" i="8"/>
  <c r="K557" i="8"/>
  <c r="L557" i="8"/>
  <c r="M557" i="8"/>
  <c r="K558" i="8"/>
  <c r="L558" i="8"/>
  <c r="M558" i="8"/>
  <c r="K559" i="8"/>
  <c r="L559" i="8"/>
  <c r="M559" i="8"/>
  <c r="K560" i="8"/>
  <c r="L560" i="8"/>
  <c r="M560" i="8"/>
  <c r="K561" i="8"/>
  <c r="L561" i="8"/>
  <c r="M561" i="8"/>
  <c r="K562" i="8"/>
  <c r="L562" i="8"/>
  <c r="M562" i="8"/>
  <c r="K563" i="8"/>
  <c r="L563" i="8"/>
  <c r="M563" i="8"/>
  <c r="K564" i="8"/>
  <c r="L564" i="8"/>
  <c r="M564" i="8"/>
  <c r="K565" i="8"/>
  <c r="L565" i="8"/>
  <c r="M565" i="8"/>
  <c r="K566" i="8"/>
  <c r="L566" i="8"/>
  <c r="M566" i="8"/>
  <c r="K567" i="8"/>
  <c r="L567" i="8"/>
  <c r="M567" i="8"/>
  <c r="K568" i="8"/>
  <c r="L568" i="8"/>
  <c r="M568" i="8"/>
  <c r="K569" i="8"/>
  <c r="L569" i="8"/>
  <c r="M569" i="8"/>
  <c r="K570" i="8"/>
  <c r="L570" i="8"/>
  <c r="M570" i="8"/>
  <c r="K571" i="8"/>
  <c r="L571" i="8"/>
  <c r="M571" i="8"/>
  <c r="K572" i="8"/>
  <c r="L572" i="8"/>
  <c r="M572" i="8"/>
  <c r="K573" i="8"/>
  <c r="L573" i="8"/>
  <c r="M573" i="8"/>
  <c r="K574" i="8"/>
  <c r="L574" i="8"/>
  <c r="M574" i="8"/>
  <c r="K575" i="8"/>
  <c r="L575" i="8"/>
  <c r="M575" i="8"/>
  <c r="K576" i="8"/>
  <c r="L576" i="8"/>
  <c r="M576" i="8"/>
  <c r="K577" i="8"/>
  <c r="L577" i="8"/>
  <c r="M577" i="8"/>
  <c r="K578" i="8"/>
  <c r="L578" i="8"/>
  <c r="M578" i="8"/>
  <c r="K579" i="8"/>
  <c r="L579" i="8"/>
  <c r="M579" i="8"/>
  <c r="K580" i="8"/>
  <c r="L580" i="8"/>
  <c r="M580" i="8"/>
  <c r="K581" i="8"/>
  <c r="L581" i="8"/>
  <c r="M581" i="8"/>
  <c r="K582" i="8"/>
  <c r="L582" i="8"/>
  <c r="M582" i="8"/>
  <c r="K583" i="8"/>
  <c r="L583" i="8"/>
  <c r="M583" i="8"/>
  <c r="K584" i="8"/>
  <c r="L584" i="8"/>
  <c r="M584" i="8"/>
  <c r="K585" i="8"/>
  <c r="L585" i="8"/>
  <c r="M585" i="8"/>
  <c r="K586" i="8"/>
  <c r="L586" i="8"/>
  <c r="M586" i="8"/>
  <c r="K587" i="8"/>
  <c r="L587" i="8"/>
  <c r="M587" i="8"/>
  <c r="K588" i="8"/>
  <c r="L588" i="8"/>
  <c r="M588" i="8"/>
  <c r="K589" i="8"/>
  <c r="L589" i="8"/>
  <c r="M589" i="8"/>
  <c r="K590" i="8"/>
  <c r="L590" i="8"/>
  <c r="M590" i="8"/>
  <c r="K591" i="8"/>
  <c r="L591" i="8"/>
  <c r="M591" i="8"/>
  <c r="K592" i="8"/>
  <c r="L592" i="8"/>
  <c r="M592" i="8"/>
  <c r="K593" i="8"/>
  <c r="L593" i="8"/>
  <c r="M593" i="8"/>
  <c r="K594" i="8"/>
  <c r="L594" i="8"/>
  <c r="M594" i="8"/>
  <c r="K595" i="8"/>
  <c r="L595" i="8"/>
  <c r="M595" i="8"/>
  <c r="K596" i="8"/>
  <c r="L596" i="8"/>
  <c r="M596" i="8"/>
  <c r="K597" i="8"/>
  <c r="L597" i="8"/>
  <c r="M597" i="8"/>
  <c r="K598" i="8"/>
  <c r="L598" i="8"/>
  <c r="M598" i="8"/>
  <c r="K599" i="8"/>
  <c r="L599" i="8"/>
  <c r="M599" i="8"/>
  <c r="K600" i="8"/>
  <c r="L600" i="8"/>
  <c r="M600" i="8"/>
  <c r="K601" i="8"/>
  <c r="L601" i="8"/>
  <c r="M601" i="8"/>
  <c r="K602" i="8"/>
  <c r="L602" i="8"/>
  <c r="M602" i="8"/>
  <c r="K603" i="8"/>
  <c r="L603" i="8"/>
  <c r="M603" i="8"/>
  <c r="K604" i="8"/>
  <c r="L604" i="8"/>
  <c r="M604" i="8"/>
  <c r="K605" i="8"/>
  <c r="L605" i="8"/>
  <c r="M605" i="8"/>
  <c r="K606" i="8"/>
  <c r="L606" i="8"/>
  <c r="M606" i="8"/>
  <c r="K607" i="8"/>
  <c r="L607" i="8"/>
  <c r="M607" i="8"/>
  <c r="K608" i="8"/>
  <c r="L608" i="8"/>
  <c r="M608" i="8"/>
  <c r="K609" i="8"/>
  <c r="L609" i="8"/>
  <c r="M609" i="8"/>
  <c r="K610" i="8"/>
  <c r="L610" i="8"/>
  <c r="M610" i="8"/>
  <c r="K611" i="8"/>
  <c r="L611" i="8"/>
  <c r="M611" i="8"/>
  <c r="K612" i="8"/>
  <c r="L612" i="8"/>
  <c r="M612" i="8"/>
  <c r="K613" i="8"/>
  <c r="L613" i="8"/>
  <c r="M613" i="8"/>
  <c r="K614" i="8"/>
  <c r="L614" i="8"/>
  <c r="M614" i="8"/>
  <c r="K615" i="8"/>
  <c r="L615" i="8"/>
  <c r="M615" i="8"/>
  <c r="K616" i="8"/>
  <c r="L616" i="8"/>
  <c r="M616" i="8"/>
  <c r="K617" i="8"/>
  <c r="L617" i="8"/>
  <c r="M617" i="8"/>
  <c r="K618" i="8"/>
  <c r="L618" i="8"/>
  <c r="M618" i="8"/>
  <c r="K619" i="8"/>
  <c r="L619" i="8"/>
  <c r="M619" i="8"/>
  <c r="K620" i="8"/>
  <c r="L620" i="8"/>
  <c r="M620" i="8"/>
  <c r="K621" i="8"/>
  <c r="L621" i="8"/>
  <c r="M621" i="8"/>
  <c r="K622" i="8"/>
  <c r="L622" i="8"/>
  <c r="M622" i="8"/>
  <c r="K623" i="8"/>
  <c r="L623" i="8"/>
  <c r="M623" i="8"/>
  <c r="K624" i="8"/>
  <c r="L624" i="8"/>
  <c r="M624" i="8"/>
  <c r="K625" i="8"/>
  <c r="L625" i="8"/>
  <c r="M625" i="8"/>
  <c r="K626" i="8"/>
  <c r="L626" i="8"/>
  <c r="M626" i="8"/>
  <c r="K627" i="8"/>
  <c r="L627" i="8"/>
  <c r="M627" i="8"/>
  <c r="K628" i="8"/>
  <c r="L628" i="8"/>
  <c r="M628" i="8"/>
  <c r="K629" i="8"/>
  <c r="L629" i="8"/>
  <c r="M629" i="8"/>
  <c r="K630" i="8"/>
  <c r="L630" i="8"/>
  <c r="M630" i="8"/>
  <c r="K631" i="8"/>
  <c r="L631" i="8"/>
  <c r="M631" i="8"/>
  <c r="K632" i="8"/>
  <c r="L632" i="8"/>
  <c r="M632" i="8"/>
  <c r="K633" i="8"/>
  <c r="L633" i="8"/>
  <c r="M633" i="8"/>
  <c r="K634" i="8"/>
  <c r="L634" i="8"/>
  <c r="M634" i="8"/>
  <c r="K635" i="8"/>
  <c r="L635" i="8"/>
  <c r="M635" i="8"/>
  <c r="K636" i="8"/>
  <c r="L636" i="8"/>
  <c r="M636" i="8"/>
  <c r="K637" i="8"/>
  <c r="L637" i="8"/>
  <c r="M637" i="8"/>
  <c r="K638" i="8"/>
  <c r="L638" i="8"/>
  <c r="M638" i="8"/>
  <c r="K639" i="8"/>
  <c r="L639" i="8"/>
  <c r="M639" i="8"/>
  <c r="K640" i="8"/>
  <c r="L640" i="8"/>
  <c r="M640" i="8"/>
  <c r="K641" i="8"/>
  <c r="L641" i="8"/>
  <c r="M641" i="8"/>
  <c r="K642" i="8"/>
  <c r="L642" i="8"/>
  <c r="M642" i="8"/>
  <c r="K643" i="8"/>
  <c r="L643" i="8"/>
  <c r="M643" i="8"/>
  <c r="K644" i="8"/>
  <c r="L644" i="8"/>
  <c r="M644" i="8"/>
  <c r="K645" i="8"/>
  <c r="L645" i="8"/>
  <c r="M645" i="8"/>
  <c r="K646" i="8"/>
  <c r="L646" i="8"/>
  <c r="M646" i="8"/>
  <c r="K647" i="8"/>
  <c r="L647" i="8"/>
  <c r="M647" i="8"/>
  <c r="K648" i="8"/>
  <c r="L648" i="8"/>
  <c r="M648" i="8"/>
  <c r="K649" i="8"/>
  <c r="L649" i="8"/>
  <c r="M649" i="8"/>
  <c r="K650" i="8"/>
  <c r="L650" i="8"/>
  <c r="M650" i="8"/>
  <c r="K651" i="8"/>
  <c r="L651" i="8"/>
  <c r="M651" i="8"/>
  <c r="K652" i="8"/>
  <c r="L652" i="8"/>
  <c r="M652" i="8"/>
  <c r="K653" i="8"/>
  <c r="L653" i="8"/>
  <c r="M653" i="8"/>
  <c r="K654" i="8"/>
  <c r="L654" i="8"/>
  <c r="M654" i="8"/>
  <c r="K655" i="8"/>
  <c r="L655" i="8"/>
  <c r="M655" i="8"/>
  <c r="K656" i="8"/>
  <c r="L656" i="8"/>
  <c r="M656" i="8"/>
  <c r="K657" i="8"/>
  <c r="L657" i="8"/>
  <c r="M657" i="8"/>
  <c r="K658" i="8"/>
  <c r="L658" i="8"/>
  <c r="M658" i="8"/>
  <c r="K659" i="8"/>
  <c r="L659" i="8"/>
  <c r="M659" i="8"/>
  <c r="K660" i="8"/>
  <c r="L660" i="8"/>
  <c r="M660" i="8"/>
  <c r="K661" i="8"/>
  <c r="L661" i="8"/>
  <c r="M661" i="8"/>
  <c r="K662" i="8"/>
  <c r="L662" i="8"/>
  <c r="M662" i="8"/>
  <c r="M8" i="8"/>
  <c r="L8" i="8"/>
  <c r="K8" i="8"/>
  <c r="E7868" i="8"/>
  <c r="E1245" i="8" l="1"/>
  <c r="E1244" i="8"/>
  <c r="E1237" i="8"/>
  <c r="E1235" i="8"/>
  <c r="E1234" i="8"/>
  <c r="E939" i="8" l="1"/>
  <c r="E931" i="8"/>
  <c r="E926" i="8"/>
  <c r="E925" i="8"/>
  <c r="E922" i="8"/>
  <c r="E921" i="8"/>
  <c r="E920" i="8"/>
  <c r="E919" i="8"/>
  <c r="E918" i="8"/>
  <c r="E917" i="8"/>
  <c r="E915" i="8"/>
  <c r="E914" i="8"/>
  <c r="E913" i="8"/>
  <c r="E912" i="8"/>
  <c r="E911" i="8"/>
  <c r="E910" i="8"/>
  <c r="E909" i="8"/>
  <c r="E908" i="8"/>
  <c r="E907" i="8"/>
  <c r="E905" i="8"/>
  <c r="E904" i="8"/>
  <c r="E900" i="8"/>
  <c r="E899" i="8"/>
  <c r="E897" i="8"/>
  <c r="E896" i="8"/>
  <c r="E895" i="8"/>
  <c r="E894" i="8"/>
  <c r="E893" i="8"/>
  <c r="E892" i="8"/>
  <c r="E891" i="8"/>
  <c r="E886" i="8"/>
  <c r="E885" i="8"/>
  <c r="E884" i="8"/>
  <c r="E883" i="8"/>
  <c r="E882" i="8"/>
  <c r="E881" i="8"/>
  <c r="E880" i="8"/>
  <c r="E879" i="8"/>
  <c r="E878" i="8"/>
  <c r="E876" i="8"/>
  <c r="E874" i="8"/>
  <c r="E873" i="8"/>
  <c r="E872" i="8"/>
  <c r="E871" i="8"/>
  <c r="E870" i="8"/>
  <c r="E869" i="8"/>
  <c r="E868" i="8"/>
  <c r="E846" i="8"/>
  <c r="E844" i="8"/>
  <c r="E842" i="8"/>
  <c r="E841" i="8"/>
  <c r="E840" i="8"/>
  <c r="E839" i="8"/>
  <c r="E6" i="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張壹軫</author>
    <author>張晨揚</author>
    <author>張嘉毅</author>
    <author>林湘婕</author>
  </authors>
  <commentList>
    <comment ref="A4" authorId="0" shapeId="0" xr:uid="{007FB37F-2664-428D-926E-EC3A907FA728}">
      <text>
        <r>
          <rPr>
            <b/>
            <sz val="9"/>
            <color rgb="FF000000"/>
            <rFont val="標楷體"/>
            <family val="4"/>
            <charset val="136"/>
          </rPr>
          <t>業務計畫－工作計畫－（分支計畫）－一級用途別－二級用途別</t>
        </r>
      </text>
    </comment>
    <comment ref="E4" authorId="1" shapeId="0" xr:uid="{3D424727-893F-476A-9BCD-42A9AD22BAD9}">
      <text>
        <r>
          <rPr>
            <b/>
            <sz val="9"/>
            <color indexed="81"/>
            <rFont val="Tahoma"/>
            <family val="2"/>
          </rPr>
          <t>1.</t>
        </r>
        <r>
          <rPr>
            <b/>
            <sz val="9"/>
            <color indexed="81"/>
            <rFont val="細明體"/>
            <family val="3"/>
            <charset val="136"/>
          </rPr>
          <t>請查填實付數，並請查填至千元，倘未滿千元則取至小數點第</t>
        </r>
        <r>
          <rPr>
            <b/>
            <sz val="9"/>
            <color indexed="81"/>
            <rFont val="Tahoma"/>
            <family val="2"/>
          </rPr>
          <t>1</t>
        </r>
        <r>
          <rPr>
            <b/>
            <sz val="9"/>
            <color indexed="81"/>
            <rFont val="細明體"/>
            <family val="3"/>
            <charset val="136"/>
          </rPr>
          <t>位，如：</t>
        </r>
        <r>
          <rPr>
            <b/>
            <sz val="9"/>
            <color indexed="81"/>
            <rFont val="Tahoma"/>
            <family val="2"/>
          </rPr>
          <t>382</t>
        </r>
        <r>
          <rPr>
            <b/>
            <sz val="9"/>
            <color indexed="81"/>
            <rFont val="細明體"/>
            <family val="3"/>
            <charset val="136"/>
          </rPr>
          <t>元則查填為</t>
        </r>
        <r>
          <rPr>
            <b/>
            <sz val="9"/>
            <color indexed="81"/>
            <rFont val="Tahoma"/>
            <family val="2"/>
          </rPr>
          <t>0.4</t>
        </r>
        <r>
          <rPr>
            <b/>
            <sz val="9"/>
            <color indexed="81"/>
            <rFont val="細明體"/>
            <family val="3"/>
            <charset val="136"/>
          </rPr>
          <t>千元；實付數超過</t>
        </r>
        <r>
          <rPr>
            <b/>
            <sz val="9"/>
            <color indexed="81"/>
            <rFont val="Tahoma"/>
            <family val="2"/>
          </rPr>
          <t>1</t>
        </r>
        <r>
          <rPr>
            <b/>
            <sz val="9"/>
            <color indexed="81"/>
            <rFont val="細明體"/>
            <family val="3"/>
            <charset val="136"/>
          </rPr>
          <t>千元，請直接四捨五入至千元，如：</t>
        </r>
        <r>
          <rPr>
            <b/>
            <sz val="9"/>
            <color indexed="81"/>
            <rFont val="Tahoma"/>
            <family val="2"/>
          </rPr>
          <t>1500</t>
        </r>
        <r>
          <rPr>
            <b/>
            <sz val="9"/>
            <color indexed="81"/>
            <rFont val="細明體"/>
            <family val="3"/>
            <charset val="136"/>
          </rPr>
          <t>元則查填為</t>
        </r>
        <r>
          <rPr>
            <b/>
            <sz val="9"/>
            <color indexed="81"/>
            <rFont val="Tahoma"/>
            <family val="2"/>
          </rPr>
          <t>2</t>
        </r>
        <r>
          <rPr>
            <b/>
            <sz val="9"/>
            <color indexed="81"/>
            <rFont val="細明體"/>
            <family val="3"/>
            <charset val="136"/>
          </rPr>
          <t>千元</t>
        </r>
        <r>
          <rPr>
            <b/>
            <sz val="9"/>
            <color indexed="81"/>
            <rFont val="Tahoma"/>
            <family val="2"/>
          </rPr>
          <t>)</t>
        </r>
        <r>
          <rPr>
            <b/>
            <sz val="9"/>
            <color indexed="81"/>
            <rFont val="細明體"/>
            <family val="3"/>
            <charset val="136"/>
          </rPr>
          <t xml:space="preserve">。
</t>
        </r>
        <r>
          <rPr>
            <b/>
            <sz val="9"/>
            <color indexed="81"/>
            <rFont val="Tahoma"/>
            <family val="2"/>
          </rPr>
          <t>2.</t>
        </r>
        <r>
          <rPr>
            <b/>
            <sz val="9"/>
            <color indexed="81"/>
            <rFont val="細明體"/>
            <family val="3"/>
            <charset val="136"/>
          </rPr>
          <t>請注意是否有超預算執行的情形。</t>
        </r>
      </text>
    </comment>
    <comment ref="E6100" authorId="2" shapeId="0" xr:uid="{55454D10-29B6-475E-BA35-CEE7A08AA32B}">
      <text>
        <r>
          <rPr>
            <b/>
            <sz val="11"/>
            <color indexed="81"/>
            <rFont val="細明體"/>
            <family val="3"/>
            <charset val="136"/>
          </rPr>
          <t>原229
調整千分位</t>
        </r>
      </text>
    </comment>
    <comment ref="E6108" authorId="2" shapeId="0" xr:uid="{F07C8C07-C252-4875-A7C5-BFF1A330C481}">
      <text>
        <r>
          <rPr>
            <b/>
            <sz val="11"/>
            <color indexed="81"/>
            <rFont val="細明體"/>
            <family val="3"/>
            <charset val="136"/>
          </rPr>
          <t xml:space="preserve">原75
調整千分位
</t>
        </r>
        <r>
          <rPr>
            <sz val="9"/>
            <color indexed="81"/>
            <rFont val="Tahoma"/>
            <family val="2"/>
          </rPr>
          <t xml:space="preserve">
</t>
        </r>
      </text>
    </comment>
    <comment ref="E6109" authorId="2" shapeId="0" xr:uid="{01386AF9-7DE9-4415-AF7D-2FDAD2962ED2}">
      <text>
        <r>
          <rPr>
            <b/>
            <sz val="11"/>
            <color indexed="81"/>
            <rFont val="細明體"/>
            <family val="3"/>
            <charset val="136"/>
          </rPr>
          <t>原66
調整千分位</t>
        </r>
      </text>
    </comment>
    <comment ref="E6127" authorId="2" shapeId="0" xr:uid="{DB0393AD-F5AF-49AA-816D-892961C00C8E}">
      <text>
        <r>
          <rPr>
            <b/>
            <sz val="9"/>
            <color indexed="81"/>
            <rFont val="細明體"/>
            <family val="3"/>
            <charset val="136"/>
          </rPr>
          <t xml:space="preserve">原229
調整千分位
</t>
        </r>
      </text>
    </comment>
    <comment ref="E6142" authorId="2" shapeId="0" xr:uid="{A3F023C0-0207-4F7B-BCD7-5649DC96478A}">
      <text>
        <r>
          <rPr>
            <b/>
            <sz val="11"/>
            <color indexed="81"/>
            <rFont val="細明體"/>
            <family val="3"/>
            <charset val="136"/>
          </rPr>
          <t>原18
調整千分位</t>
        </r>
      </text>
    </comment>
    <comment ref="E6150" authorId="2" shapeId="0" xr:uid="{0703E87E-50A9-4136-BDC1-8FCAA5A67722}">
      <text>
        <r>
          <rPr>
            <b/>
            <sz val="11"/>
            <color indexed="81"/>
            <rFont val="細明體"/>
            <family val="3"/>
            <charset val="136"/>
          </rPr>
          <t xml:space="preserve">原203
調整千分位
</t>
        </r>
      </text>
    </comment>
    <comment ref="E6153" authorId="2" shapeId="0" xr:uid="{A4E540D4-E71E-4F2E-9AD5-B7CCCAE8D687}">
      <text>
        <r>
          <rPr>
            <sz val="11"/>
            <color indexed="81"/>
            <rFont val="細明體"/>
            <family val="3"/>
            <charset val="136"/>
          </rPr>
          <t xml:space="preserve">原61
調整千分位
</t>
        </r>
      </text>
    </comment>
    <comment ref="E6157" authorId="2" shapeId="0" xr:uid="{5714ECF6-9C5B-46AC-AFFA-B18EA3B6D7F8}">
      <text>
        <r>
          <rPr>
            <b/>
            <sz val="11"/>
            <color indexed="81"/>
            <rFont val="細明體"/>
            <family val="3"/>
            <charset val="136"/>
          </rPr>
          <t>原380
調整千分位</t>
        </r>
      </text>
    </comment>
    <comment ref="E6390" authorId="2" shapeId="0" xr:uid="{F9F2E146-DC29-4F2C-BF57-DF150C308A32}">
      <text>
        <r>
          <rPr>
            <b/>
            <sz val="11"/>
            <color indexed="81"/>
            <rFont val="細明體"/>
            <family val="3"/>
            <charset val="136"/>
          </rPr>
          <t xml:space="preserve">原13
調整千位數
</t>
        </r>
      </text>
    </comment>
    <comment ref="E6393" authorId="2" shapeId="0" xr:uid="{7526EC74-15F1-45B9-B366-53B1B94572A4}">
      <text>
        <r>
          <rPr>
            <b/>
            <sz val="9"/>
            <color indexed="81"/>
            <rFont val="細明體"/>
            <family val="3"/>
            <charset val="136"/>
          </rPr>
          <t xml:space="preserve">原17
調整千位數
</t>
        </r>
      </text>
    </comment>
    <comment ref="E6401" authorId="2" shapeId="0" xr:uid="{2270703A-4D59-4937-8596-63E5D9A7E5A1}">
      <text>
        <r>
          <rPr>
            <b/>
            <sz val="9"/>
            <color indexed="81"/>
            <rFont val="細明體"/>
            <family val="3"/>
            <charset val="136"/>
          </rPr>
          <t xml:space="preserve">原90
調整千位數
</t>
        </r>
        <r>
          <rPr>
            <sz val="9"/>
            <color indexed="81"/>
            <rFont val="Tahoma"/>
            <family val="2"/>
          </rPr>
          <t xml:space="preserve">
</t>
        </r>
      </text>
    </comment>
    <comment ref="E7783" authorId="3" shapeId="0" xr:uid="{47E1BDDB-F1E5-4AFF-98D3-75D728D66BDD}">
      <text>
        <r>
          <rPr>
            <b/>
            <sz val="9"/>
            <color indexed="81"/>
            <rFont val="細明體"/>
            <family val="3"/>
            <charset val="136"/>
          </rPr>
          <t>林湘婕</t>
        </r>
        <r>
          <rPr>
            <b/>
            <sz val="9"/>
            <color indexed="81"/>
            <rFont val="Tahoma"/>
            <family val="2"/>
          </rPr>
          <t>:</t>
        </r>
        <r>
          <rPr>
            <sz val="9"/>
            <color indexed="81"/>
            <rFont val="Tahoma"/>
            <family val="2"/>
          </rPr>
          <t xml:space="preserve">
19,856</t>
        </r>
        <r>
          <rPr>
            <sz val="9"/>
            <color indexed="81"/>
            <rFont val="細明體"/>
            <family val="3"/>
            <charset val="136"/>
          </rPr>
          <t>元</t>
        </r>
        <r>
          <rPr>
            <sz val="9"/>
            <color indexed="81"/>
            <rFont val="Tahoma"/>
            <family val="2"/>
          </rPr>
          <t>,</t>
        </r>
        <r>
          <rPr>
            <sz val="9"/>
            <color indexed="81"/>
            <rFont val="細明體"/>
            <family val="3"/>
            <charset val="136"/>
          </rPr>
          <t>取千元</t>
        </r>
      </text>
    </comment>
    <comment ref="E7788" authorId="3" shapeId="0" xr:uid="{9E44FF2A-1FEF-4742-AF3E-5990B6074646}">
      <text>
        <r>
          <rPr>
            <b/>
            <sz val="9"/>
            <color indexed="81"/>
            <rFont val="細明體"/>
            <family val="3"/>
            <charset val="136"/>
          </rPr>
          <t>林湘婕</t>
        </r>
        <r>
          <rPr>
            <b/>
            <sz val="9"/>
            <color indexed="81"/>
            <rFont val="Tahoma"/>
            <family val="2"/>
          </rPr>
          <t>:</t>
        </r>
        <r>
          <rPr>
            <sz val="9"/>
            <color indexed="81"/>
            <rFont val="Tahoma"/>
            <family val="2"/>
          </rPr>
          <t xml:space="preserve">
18783</t>
        </r>
        <r>
          <rPr>
            <sz val="9"/>
            <color indexed="81"/>
            <rFont val="細明體"/>
            <family val="3"/>
            <charset val="136"/>
          </rPr>
          <t>元取千</t>
        </r>
      </text>
    </comment>
  </commentList>
</comments>
</file>

<file path=xl/sharedStrings.xml><?xml version="1.0" encoding="utf-8"?>
<sst xmlns="http://schemas.openxmlformats.org/spreadsheetml/2006/main" count="66064" uniqueCount="7734">
  <si>
    <t>單位：千元</t>
  </si>
  <si>
    <t>v</t>
  </si>
  <si>
    <t>工作計畫
科目名稱</t>
    <phoneticPr fontId="5" type="noConversion"/>
  </si>
  <si>
    <t>補助事項或用途</t>
  </si>
  <si>
    <t>補助對象</t>
  </si>
  <si>
    <t>主辦機關</t>
  </si>
  <si>
    <t>累計撥付金額</t>
    <phoneticPr fontId="5" type="noConversion"/>
  </si>
  <si>
    <t>有無涉及財物或勞務採購</t>
  </si>
  <si>
    <t>處理方式
(如未涉及採購則毋須填列，如採公開招標，請填列得標廠商)</t>
  </si>
  <si>
    <r>
      <t xml:space="preserve">是否為除外規定
之民間團體
</t>
    </r>
    <r>
      <rPr>
        <sz val="14"/>
        <color rgb="FFFF0000"/>
        <rFont val="標楷體"/>
        <family val="4"/>
        <charset val="136"/>
      </rPr>
      <t>(下拉式選單)</t>
    </r>
    <phoneticPr fontId="5" type="noConversion"/>
  </si>
  <si>
    <t>是</t>
  </si>
  <si>
    <t>否</t>
  </si>
  <si>
    <t>合       計</t>
  </si>
  <si>
    <t>臺中市政府113年度對民間團體補(捐)助經費明細表</t>
    <phoneticPr fontId="5" type="noConversion"/>
  </si>
  <si>
    <t>至113年12月止</t>
    <phoneticPr fontId="5" type="noConversion"/>
  </si>
  <si>
    <t xml:space="preserve">區公所業務-民政業務-獎補助費-對國內團體之捐助 </t>
    <phoneticPr fontId="5" type="noConversion"/>
  </si>
  <si>
    <t xml:space="preserve">113年臺中市沙鹿區區長盃游泳錦標賽活動 </t>
    <phoneticPr fontId="5" type="noConversion"/>
  </si>
  <si>
    <t xml:space="preserve">臺中市沙鹿區體育會 </t>
    <phoneticPr fontId="5" type="noConversion"/>
  </si>
  <si>
    <t xml:space="preserve">臺中市沙鹿區公所 </t>
  </si>
  <si>
    <t xml:space="preserve">區公所業務-民政業務-獎補助費-對國內團體之捐助 </t>
  </si>
  <si>
    <t xml:space="preserve">113年臺中市沙鹿區區長太極拳錦標賽活動 </t>
    <phoneticPr fontId="5" type="noConversion"/>
  </si>
  <si>
    <t>113年臺中市沙鹿區區長盃溜冰錦標賽</t>
    <phoneticPr fontId="5" type="noConversion"/>
  </si>
  <si>
    <t>113年度強化義消人員救災能力專業訓練暨災害預防、用電安全及節約用電宣導活動</t>
    <phoneticPr fontId="5" type="noConversion"/>
  </si>
  <si>
    <t>臺中市義勇消防總隊第四大隊沙鹿分隊</t>
    <phoneticPr fontId="5" type="noConversion"/>
  </si>
  <si>
    <t xml:space="preserve">113年度提升婦宣人員防災宣導專業訓練暨災害預防宣導、用電安全及節約用電宣導活動 </t>
    <phoneticPr fontId="5" type="noConversion"/>
  </si>
  <si>
    <t xml:space="preserve">臺中市義勇消防總隊婦女防火宣導大隊第四中隊沙鹿分隊 </t>
    <phoneticPr fontId="5" type="noConversion"/>
  </si>
  <si>
    <t>113年度強化義交人員救災能力專業訓練暨災害預防、用電安全及節約用電宣導活動</t>
    <phoneticPr fontId="5" type="noConversion"/>
  </si>
  <si>
    <t>臺中市交通義勇警察大隊清水中隊</t>
    <phoneticPr fontId="5" type="noConversion"/>
  </si>
  <si>
    <t>113年臺中市沙鹿區區長盃國小田徑錦標賽</t>
    <phoneticPr fontId="5" type="noConversion"/>
  </si>
  <si>
    <t xml:space="preserve">113年臺中市沙鹿區區長盃槌球錦標賽暨節約用電宣導活動 </t>
    <phoneticPr fontId="5" type="noConversion"/>
  </si>
  <si>
    <t>113年臺中市沙鹿區區長盃足球錦標賽暨節約用電宣導活動</t>
    <phoneticPr fontId="5" type="noConversion"/>
  </si>
  <si>
    <t xml:space="preserve">113年強化婦女防火宣導人員宣導能力專業訓練暨用電安全及節約用電、災害預防宣導活動 </t>
    <phoneticPr fontId="5" type="noConversion"/>
  </si>
  <si>
    <t xml:space="preserve">臺中市義勇消防總隊婦女防火宣導大隊第四中隊清泉分隊 </t>
    <phoneticPr fontId="5" type="noConversion"/>
  </si>
  <si>
    <t xml:space="preserve">113年強化義消人員救災專業訓練暨災害預防、用電安全及節約用電宣導活動 </t>
    <phoneticPr fontId="5" type="noConversion"/>
  </si>
  <si>
    <t xml:space="preserve">臺中市義勇消防總隊第四大隊清泉分隊 </t>
    <phoneticPr fontId="5" type="noConversion"/>
  </si>
  <si>
    <t xml:space="preserve">113年臺中市沙鹿區區長盃棒球錦標賽暨節約用電宣導活動 </t>
    <phoneticPr fontId="5" type="noConversion"/>
  </si>
  <si>
    <t>113年臺中市沙鹿區理事長盃籃球錦標賽</t>
    <phoneticPr fontId="5" type="noConversion"/>
  </si>
  <si>
    <t xml:space="preserve">113年臺中市沙鹿區區長盃羽球錦標賽活動 </t>
    <phoneticPr fontId="5" type="noConversion"/>
  </si>
  <si>
    <t xml:space="preserve">113年臺中市沙鹿區區長盃慢壘錦標賽活動 </t>
    <phoneticPr fontId="5" type="noConversion"/>
  </si>
  <si>
    <t>113年臺中市沙鹿區區長盃網球錦標賽</t>
    <phoneticPr fontId="5" type="noConversion"/>
  </si>
  <si>
    <t>區公所業務-民政業務-獎補助費-對國內團體之捐助</t>
  </si>
  <si>
    <t>113年社區活力健康展演暨親子健行活動</t>
    <phoneticPr fontId="5" type="noConversion"/>
  </si>
  <si>
    <t>臺中市大甲區體育會</t>
  </si>
  <si>
    <t>臺中市大甲區公所</t>
  </si>
  <si>
    <t>無</t>
  </si>
  <si>
    <t>113年暑期有氧舞蹈研習活動</t>
    <phoneticPr fontId="5" type="noConversion"/>
  </si>
  <si>
    <t>113年理事長盃手球邀請賽</t>
    <phoneticPr fontId="5" type="noConversion"/>
  </si>
  <si>
    <t>113年推廣社區元極舞班隊研習</t>
    <phoneticPr fontId="5" type="noConversion"/>
  </si>
  <si>
    <t>113年理事長盃桌球錦標賽</t>
    <phoneticPr fontId="5" type="noConversion"/>
  </si>
  <si>
    <t>113年理事長盃土風舞觀摩賽</t>
    <phoneticPr fontId="5" type="noConversion"/>
  </si>
  <si>
    <t>113年理事長盃元極舞觀摩賽</t>
    <phoneticPr fontId="5" type="noConversion"/>
  </si>
  <si>
    <t>113年推廣社區排舞班隊研習</t>
    <phoneticPr fontId="5" type="noConversion"/>
  </si>
  <si>
    <t>113年理事長盃國術觀摩賽</t>
    <phoneticPr fontId="5" type="noConversion"/>
  </si>
  <si>
    <t>113年理事長盃槌球錦標賽</t>
    <phoneticPr fontId="5" type="noConversion"/>
  </si>
  <si>
    <t>113年推廣社區武術研習營</t>
    <phoneticPr fontId="5" type="noConversion"/>
  </si>
  <si>
    <t>113年志工中隊自我成長課程研習暨外埠參觀</t>
    <phoneticPr fontId="5" type="noConversion"/>
  </si>
  <si>
    <t>113年推廣青少年國術研習營</t>
  </si>
  <si>
    <t>113年理事長盃戰術漆彈運動邀請賽</t>
  </si>
  <si>
    <t>113年漆彈運動研習營</t>
  </si>
  <si>
    <t>113年理事長盃太極拳觀摩賽</t>
  </si>
  <si>
    <t>113年理事長盃籃球邀請賽</t>
  </si>
  <si>
    <t>113年推廣軟式網球暑期訓練班</t>
  </si>
  <si>
    <t>113年推廣小學聯盟手球班研習活動</t>
  </si>
  <si>
    <t>113年山海屯社區軟式網球精英錦標賽</t>
  </si>
  <si>
    <t>113年推廣暑期網球訓練班活動</t>
  </si>
  <si>
    <t>113年理事長盃慢速壘球邀請賽</t>
    <phoneticPr fontId="5" type="noConversion"/>
  </si>
  <si>
    <t>113年理事長盃排舞觀摩賽</t>
    <phoneticPr fontId="5" type="noConversion"/>
  </si>
  <si>
    <t>113年雙溪網球精英邀請賽</t>
    <phoneticPr fontId="5" type="noConversion"/>
  </si>
  <si>
    <t>113年社區親子漆彈(水彈槍)運動營</t>
    <phoneticPr fontId="5" type="noConversion"/>
  </si>
  <si>
    <t>113年推廣社區自由車騎乘聯誼逍遙遊</t>
    <phoneticPr fontId="5" type="noConversion"/>
  </si>
  <si>
    <t>113年理事長盃網球邀請賽</t>
    <phoneticPr fontId="5" type="noConversion"/>
  </si>
  <si>
    <t>113年理事長盃軟式網球錦標賽</t>
    <phoneticPr fontId="5" type="noConversion"/>
  </si>
  <si>
    <t>113年推廣社區土風舞班隊研習</t>
  </si>
  <si>
    <t>區公所業務-經建業務-獎補助費-對國內團體之捐助</t>
    <phoneticPr fontId="5" type="noConversion"/>
  </si>
  <si>
    <t>113年度風力發電回饋金使用計畫</t>
    <phoneticPr fontId="5" type="noConversion"/>
  </si>
  <si>
    <t>臺中市大甲區建興社區發展協會</t>
  </si>
  <si>
    <t>臺中市大甲區福德社區發展協會</t>
  </si>
  <si>
    <t>臺中市大甲區西岐社區發展協會</t>
  </si>
  <si>
    <t>區公所業務-民政業務-獎補助費-對國內團體之捐助</t>
    <phoneticPr fontId="5" type="noConversion"/>
  </si>
  <si>
    <t>辦理體育活動經費-網球比賽</t>
    <phoneticPr fontId="5" type="noConversion"/>
  </si>
  <si>
    <t>臺中市梧棲區體育會</t>
    <phoneticPr fontId="5" type="noConversion"/>
  </si>
  <si>
    <t>臺中市梧棲區公所</t>
    <phoneticPr fontId="5" type="noConversion"/>
  </si>
  <si>
    <t>無</t>
    <phoneticPr fontId="5" type="noConversion"/>
  </si>
  <si>
    <t>辦理體育活動經費-太極拳觀摩賽</t>
    <phoneticPr fontId="5" type="noConversion"/>
  </si>
  <si>
    <t>辦理體育活動經費-武術彈腿比賽</t>
    <phoneticPr fontId="5" type="noConversion"/>
  </si>
  <si>
    <t>辦理體育活動經費-拔河比賽</t>
    <phoneticPr fontId="5" type="noConversion"/>
  </si>
  <si>
    <t>辦理體育活動經費-田徑比賽</t>
    <phoneticPr fontId="5" type="noConversion"/>
  </si>
  <si>
    <t>辦理體育活動經費-排球比賽</t>
    <phoneticPr fontId="5" type="noConversion"/>
  </si>
  <si>
    <t>補助本區體育會辦理體育活動經費-棒球比賽</t>
    <phoneticPr fontId="5" type="noConversion"/>
  </si>
  <si>
    <t>辦理體育活動經費-舞蹈比賽</t>
    <phoneticPr fontId="5" type="noConversion"/>
  </si>
  <si>
    <t>辦理體育活動經費-籃球比賽</t>
    <phoneticPr fontId="5" type="noConversion"/>
  </si>
  <si>
    <t>辦理體育活動經費-保齡球比賽</t>
    <phoneticPr fontId="5" type="noConversion"/>
  </si>
  <si>
    <t>補助本區體育會辦理體育活動經費-跆拳道比賽</t>
    <phoneticPr fontId="5" type="noConversion"/>
  </si>
  <si>
    <t>補助本區體育會辦理體育活動經費-桌球比賽</t>
    <phoneticPr fontId="5" type="noConversion"/>
  </si>
  <si>
    <t>社政業務-社會福利-社會福利-獎補助費-對國內團體之捐助</t>
    <phoneticPr fontId="5" type="noConversion"/>
  </si>
  <si>
    <t>辦理「成長教室烹飪研習活動暨推廣節約用電、臺中港務及業務宣導活動」</t>
    <phoneticPr fontId="5" type="noConversion"/>
  </si>
  <si>
    <t>臺中市梧棲區永寧社區發展協會</t>
    <phoneticPr fontId="5" type="noConversion"/>
  </si>
  <si>
    <t>辦理「草湳里、草湳社區歲末關懷春節送暖暨支持天然氣節能減碳活動」</t>
    <phoneticPr fontId="5" type="noConversion"/>
  </si>
  <si>
    <t>臺中市梧棲區草湳社區發展協會</t>
    <phoneticPr fontId="5" type="noConversion"/>
  </si>
  <si>
    <t>辦理「活力勇健走暨節約用電宣導活動」</t>
    <phoneticPr fontId="5" type="noConversion"/>
  </si>
  <si>
    <t>臺中市梧棲區大村社區發展協會</t>
    <phoneticPr fontId="5" type="noConversion"/>
  </si>
  <si>
    <t>辦理「歲末迎春書藝薪傳春聯揮毫暨推廣節約用電宣導活動」</t>
    <phoneticPr fontId="5" type="noConversion"/>
  </si>
  <si>
    <t>臺中市梧棲區興農社區發展協會</t>
    <phoneticPr fontId="5" type="noConversion"/>
  </si>
  <si>
    <t>辦理「2024梧棲老街歲末迎新嘉年華系列暨節約用電宣導活動」</t>
    <phoneticPr fontId="5" type="noConversion"/>
  </si>
  <si>
    <t>台中縣梧棲鎮藝術文化協會李璇華</t>
    <phoneticPr fontId="5" type="noConversion"/>
  </si>
  <si>
    <t>辦理「迎春揮毫慶歲末暨節約用電天然氣節約節能宣導活動」</t>
    <phoneticPr fontId="5" type="noConversion"/>
  </si>
  <si>
    <t>辦理「迎春揮毫贈春聯暨節約用電宣導活動」</t>
    <phoneticPr fontId="5" type="noConversion"/>
  </si>
  <si>
    <t>臺中市梧棲區大庄社區發展協會</t>
    <phoneticPr fontId="5" type="noConversion"/>
  </si>
  <si>
    <t>辦理「推廣地方民俗文化─甜粿發粿傳承關懷弱勢節約用電天然氣節約節能宣導活動」</t>
    <phoneticPr fontId="5" type="noConversion"/>
  </si>
  <si>
    <t>辦理「大庄社區長者歲末圍爐、志工感恩餐會暨節約用電天然氣節約節能減碳宣導活動」</t>
    <phoneticPr fontId="5" type="noConversion"/>
  </si>
  <si>
    <t>辦理「梧棲區福德里、社區春聯揮毫暨天然氣節能減碳及節約用電宣導活動」</t>
    <phoneticPr fontId="5" type="noConversion"/>
  </si>
  <si>
    <t>臺中市梧棲區福德社區發展協會</t>
    <phoneticPr fontId="5" type="noConversion"/>
  </si>
  <si>
    <t>辦理「頂寮社區名家揮毫送春聯暨節約用電宣導活動」</t>
    <phoneticPr fontId="5" type="noConversion"/>
  </si>
  <si>
    <t>臺中市梧棲區頂寮社區發展協會</t>
    <phoneticPr fontId="5" type="noConversion"/>
  </si>
  <si>
    <t>辦理「歡慶元宵節親子滾元宵暨節約用電宣導活動」</t>
    <phoneticPr fontId="5" type="noConversion"/>
  </si>
  <si>
    <t>臺中市梧棲區海興社區發展協會</t>
    <phoneticPr fontId="5" type="noConversion"/>
  </si>
  <si>
    <t>辦理「關懷弱勢暨據點長者與志工表揚節約用電宣導活動」</t>
    <phoneticPr fontId="5" type="noConversion"/>
  </si>
  <si>
    <t>辦理「南簡社區觀摩交流暨節約用電宣導活動」</t>
    <phoneticPr fontId="5" type="noConversion"/>
  </si>
  <si>
    <t>臺中市梧棲區南簡社區發展協會</t>
    <phoneticPr fontId="5" type="noConversion"/>
  </si>
  <si>
    <t>辦理「元宵燈籠親子彩繪暨節約用電宣導活動」</t>
    <phoneticPr fontId="5" type="noConversion"/>
  </si>
  <si>
    <t>臺中市梧棲區下寮社區發展協會</t>
    <phoneticPr fontId="5" type="noConversion"/>
  </si>
  <si>
    <t>辦理「環保志工辦理生態環境觀摩暨支持天然氣節能減碳宣導活動」</t>
    <phoneticPr fontId="5" type="noConversion"/>
  </si>
  <si>
    <t>辦理「社區推廣傳統民俗節慶文化暨節約用電、港務業務宣導暨里民活動」</t>
    <phoneticPr fontId="5" type="noConversion"/>
  </si>
  <si>
    <t>辦理「社會福利業務宣導暨潔淨能源宣導活動」</t>
    <phoneticPr fontId="5" type="noConversion"/>
  </si>
  <si>
    <t>臺中市福韻技藝推廣協會</t>
    <phoneticPr fontId="5" type="noConversion"/>
  </si>
  <si>
    <t>辦理「社區文化新知交流暨液化天然氣能源節約用電宣導活動」</t>
    <phoneticPr fontId="5" type="noConversion"/>
  </si>
  <si>
    <t>臺中市梧棲區文化社區發展協會</t>
    <phoneticPr fontId="5" type="noConversion"/>
  </si>
  <si>
    <t>辦理「成長教室土風舞班成果發表會暨節約用電宣導活動」</t>
    <phoneticPr fontId="5" type="noConversion"/>
  </si>
  <si>
    <t>辦理「辦理淨山環保愛地球暨節約能源、節約用電、港務業務宣導活動」</t>
    <phoneticPr fontId="5" type="noConversion"/>
  </si>
  <si>
    <t>臺中市紫丁香藝文協會</t>
    <phoneticPr fontId="5" type="noConversion"/>
  </si>
  <si>
    <t>辦理「照顧關懷據點績優社區觀摩交流暨節約用電宣導活動」</t>
    <phoneticPr fontId="5" type="noConversion"/>
  </si>
  <si>
    <t>辦理「興農社區長壽俱樂部文化觀摩暨支持電源開發、天然氣節能減碳宣導活動」</t>
    <phoneticPr fontId="5" type="noConversion"/>
  </si>
  <si>
    <t>辦理「樂活梧棲祥和家庭親子健行暨節約用電宣導活動」</t>
    <phoneticPr fontId="5" type="noConversion"/>
  </si>
  <si>
    <t>辦理「慶祝母親節讚揚大會及關懷弱勢暨節約用電、天然氣節能減碳、臺中港務及業務宣導活動」</t>
    <phoneticPr fontId="5" type="noConversion"/>
  </si>
  <si>
    <t>辦理「溫馨媽感恩情、防止家庭暴力發生暨節約用電、港務宣導里民活動」</t>
    <phoneticPr fontId="5" type="noConversion"/>
  </si>
  <si>
    <t>辦理「社區醫療講座暨節約用電港務宣導里民活動」</t>
    <phoneticPr fontId="5" type="noConversion"/>
  </si>
  <si>
    <t>辦理「模範婆媳表揚暨節約用電、推展港務宣導活動」</t>
    <phoneticPr fontId="5" type="noConversion"/>
  </si>
  <si>
    <t>臺中市梧棲區婦女會</t>
    <phoneticPr fontId="5" type="noConversion"/>
  </si>
  <si>
    <t>辦理「社區幹部文化新知交流暨節約用電液化天然氣能源宣導活動」</t>
    <phoneticPr fontId="5" type="noConversion"/>
  </si>
  <si>
    <t>辦理「長壽俱樂部績優社區參訪暨節約用電、天然氣節能減碳宣導」</t>
    <phoneticPr fontId="5" type="noConversion"/>
  </si>
  <si>
    <t>辦理「環保志工生態環境觀摩暨節約用電宣導活動」</t>
    <phoneticPr fontId="5" type="noConversion"/>
  </si>
  <si>
    <t>辦理「113年端午佳節粽子飄香暨節約用電宣導活動」</t>
    <phoneticPr fontId="5" type="noConversion"/>
  </si>
  <si>
    <t>辦理「大庄社區長壽俱樂部績優社區觀摩暨節約用電天然氣節約節能減碳宣導活動」</t>
    <phoneticPr fontId="5" type="noConversion"/>
  </si>
  <si>
    <t>辦理「粽葉飄香賀端午關懷弱勢暨節約用電天然氣節約節能減碳臺中港務業務宣導活動」</t>
    <phoneticPr fontId="5" type="noConversion"/>
  </si>
  <si>
    <t>辦理「梧棲區福德里慶端午暨天然氣節能減碳及節約用電推廣港務宣導」</t>
    <phoneticPr fontId="5" type="noConversion"/>
  </si>
  <si>
    <t>辦理「粽葉飄香賀端午暨推廣節約用電、天然氣節能減碳宣導活動」</t>
    <phoneticPr fontId="5" type="noConversion"/>
  </si>
  <si>
    <t>辦理「傳統文化交流講座暨潔淨能源、港務業務宣導」</t>
    <phoneticPr fontId="5" type="noConversion"/>
  </si>
  <si>
    <t>臺中市成功文化交流協會</t>
    <phoneticPr fontId="5" type="noConversion"/>
  </si>
  <si>
    <t>辦理「113年度美化環境贈樹苗、空氣污染防制暨節能減碳港務宣導活動」</t>
    <phoneticPr fontId="5" type="noConversion"/>
  </si>
  <si>
    <t>臺中市綠生活公益推廣協會</t>
    <phoneticPr fontId="5" type="noConversion"/>
  </si>
  <si>
    <t>辦理「氣功十八式社區環保暨節約用電宣導活動」</t>
    <phoneticPr fontId="5" type="noConversion"/>
  </si>
  <si>
    <t>臺中市梧棲區體育館氣功協會</t>
    <phoneticPr fontId="5" type="noConversion"/>
  </si>
  <si>
    <t>辦理「113年元極舞愛護地球淨山暨節約用電宣導活動」</t>
    <phoneticPr fontId="5" type="noConversion"/>
  </si>
  <si>
    <t>臺中市梧棲區元極舞協會</t>
    <phoneticPr fontId="5" type="noConversion"/>
  </si>
  <si>
    <t>辦理「長壽俱樂部境外績優社區觀摩交流節能減碳暨天然氣使用安全宣導活動」</t>
    <phoneticPr fontId="5" type="noConversion"/>
  </si>
  <si>
    <t>辦理「成長教室烹飪研習活動暨天然氣節能減碳、臺中港務及業務宣導活動」</t>
    <phoneticPr fontId="5" type="noConversion"/>
  </si>
  <si>
    <t>辦理「大庄社區采韻舞蹈班績優社區觀摩暨節約用電天然氣節約節能減碳宣導活動」</t>
    <phoneticPr fontId="5" type="noConversion"/>
  </si>
  <si>
    <t>辦理「永安社區成長教室參訪績優社區觀摩交流暨推廣節約用電及天然氣節能減碳宣導活動」</t>
    <phoneticPr fontId="5" type="noConversion"/>
  </si>
  <si>
    <t>臺中市梧棲區永安社區發展協會</t>
    <phoneticPr fontId="5" type="noConversion"/>
  </si>
  <si>
    <t>辦理「慶祝端午節體驗包粽子暨節約用電天然氣節約節能減碳、港務業務宣導活動」</t>
    <phoneticPr fontId="5" type="noConversion"/>
  </si>
  <si>
    <t>辦理「關懷社區老人暨節約用電、港務宣導活動」</t>
    <phoneticPr fontId="5" type="noConversion"/>
  </si>
  <si>
    <t>臺中市圳岸慈善會</t>
    <phoneticPr fontId="5" type="noConversion"/>
  </si>
  <si>
    <t>辦理「興農社區成長教室境外社區交流觀摩暨節約用電宣導活動」</t>
    <phoneticPr fontId="5" type="noConversion"/>
  </si>
  <si>
    <t>辦理「關懷老人暨節約能源、推廣液化天然氣宣導活動」</t>
    <phoneticPr fontId="5" type="noConversion"/>
  </si>
  <si>
    <t>臺中市友愛協進會</t>
    <phoneticPr fontId="5" type="noConversion"/>
  </si>
  <si>
    <t>辦理「永安社區發展協會參訪績優社區觀摩交流暨推廣節約用電及天然氣節能減碳宣導活動」</t>
    <phoneticPr fontId="5" type="noConversion"/>
  </si>
  <si>
    <t>辦理「發揚傳統米食文化系列活動暨節約用電宣導」</t>
    <phoneticPr fontId="5" type="noConversion"/>
  </si>
  <si>
    <t>辦理「清淨家園暨資源回收暨推廣節約用電宣導活動」</t>
    <phoneticPr fontId="5" type="noConversion"/>
  </si>
  <si>
    <t>臺中市梧棲區中和社區發展協會</t>
    <phoneticPr fontId="5" type="noConversion"/>
  </si>
  <si>
    <t>辦理「2024年蓮塘蔡十八年普關懷弱勢暨節約用電宣導活動」</t>
    <phoneticPr fontId="5" type="noConversion"/>
  </si>
  <si>
    <t>臺中市蓮塘蔡十八年普發展協會蔡榮鑫</t>
    <phoneticPr fontId="5" type="noConversion"/>
  </si>
  <si>
    <t>辦理「民俗文化紅龜粿傳承關懷弱勢暨節約用電天然氣節約節能減碳宣導活動」</t>
    <phoneticPr fontId="5" type="noConversion"/>
  </si>
  <si>
    <t>辦理「大庄社區成長班績優社區觀摩暨節約用電天然氣節約節能減碳宣導活動」</t>
    <phoneticPr fontId="5" type="noConversion"/>
  </si>
  <si>
    <t>辦理「長壽俱樂部文化新知交流暨液化天然氣能源節約用電宣導活動」</t>
    <phoneticPr fontId="5" type="noConversion"/>
  </si>
  <si>
    <t>辦理「孝親祖父母節關懷弱勢暨節約用電、港務業務宣導里民活動」</t>
    <phoneticPr fontId="5" type="noConversion"/>
  </si>
  <si>
    <t>辦理「興農有愛─溫馨中秋情暨節約用電宣導活動」</t>
    <phoneticPr fontId="5" type="noConversion"/>
  </si>
  <si>
    <t>臺中市梧棲區興農社區發展協會</t>
  </si>
  <si>
    <t>辦理「慶中秋社會福利業務宣導活動及節約用電宣導」</t>
    <phoneticPr fontId="5" type="noConversion"/>
  </si>
  <si>
    <t>臺中市臺中港區經濟繁榮促進會</t>
  </si>
  <si>
    <t>辦理「慶祝重陽節模範老人表揚暨節約用電、推展港務宣導活動」</t>
    <phoneticPr fontId="5" type="noConversion"/>
  </si>
  <si>
    <t>臺中市梧棲區海興社區發展協會</t>
  </si>
  <si>
    <t>辦理「績優社區交流暨推廣天然氣節能減碳宣導活動」</t>
    <phoneticPr fontId="5" type="noConversion"/>
  </si>
  <si>
    <t>臺中市梧棲區中和社區發展協會</t>
  </si>
  <si>
    <t>辦理「績優社區觀摩暨推廣節約用電宣導活動」</t>
    <phoneticPr fontId="5" type="noConversion"/>
  </si>
  <si>
    <t>臺中市梧棲區永寧社區發展協會</t>
  </si>
  <si>
    <t>辦理「梧棲區福德中秋藝文活動暨天然氣節能減碳及節約用電推廣港務宣導」</t>
    <phoneticPr fontId="5" type="noConversion"/>
  </si>
  <si>
    <t>臺中市梧棲區福德社區發展協會</t>
  </si>
  <si>
    <t>辦理「重陽敬老擁老同樂暨支持電源開發、天然氣節能減碳宣導活動及節能減碳臺中港務分公司港務宣導」</t>
    <phoneticPr fontId="5" type="noConversion"/>
  </si>
  <si>
    <t>臺中市梧棲區安仁社區發展協會</t>
  </si>
  <si>
    <t>辦理「長壽俱樂部『長長久久‧有您真好』重陽關懷弱勢老人暨節約用電、液化天然氣能源、港務宣導活動</t>
    <phoneticPr fontId="5" type="noConversion"/>
  </si>
  <si>
    <t>臺中市梧棲區文化社區發展協會</t>
  </si>
  <si>
    <t>辦理「敬老尊賢九九重陽節社區長者慶生會暨節約用電臺中港務業務宣導里民活動」</t>
    <phoneticPr fontId="5" type="noConversion"/>
  </si>
  <si>
    <t>臺中市梧棲區大庄社區發展協會</t>
  </si>
  <si>
    <t>補助梧棲區婦女會辦理「梧棲婦女會會員新知研習暨節約用電宣導活動」</t>
  </si>
  <si>
    <t>臺中市梧棲區婦女會</t>
  </si>
  <si>
    <t>辦理「慶祝重陽節關懷社區老人暨節約用電宣導活動」</t>
    <phoneticPr fontId="5" type="noConversion"/>
  </si>
  <si>
    <t>辦理「績優社區研習暨支持電源開發、天然氣節能減碳宣導活動」</t>
    <phoneticPr fontId="5" type="noConversion"/>
  </si>
  <si>
    <t>辦理「重陽節銀髮族養生之道關懷弱勢暨節約用電暨天然氣節約節能宣導活動」</t>
    <phoneticPr fontId="5" type="noConversion"/>
  </si>
  <si>
    <t>臺中市梧棲區大村社區發展協會</t>
  </si>
  <si>
    <t>辦理「辦理第十屆高齡健康活力運動會邀請賽暨節約用電宣導活動」</t>
    <phoneticPr fontId="5" type="noConversion"/>
  </si>
  <si>
    <t>辦理「社區照顧關懷據點參訪觀摩活動暨節約用電、天然氣節約節能宣導」</t>
    <phoneticPr fontId="5" type="noConversion"/>
  </si>
  <si>
    <t>辦理「關懷社區老人送溫情暨節約用電宣導活動」</t>
    <phoneticPr fontId="5" type="noConversion"/>
  </si>
  <si>
    <t>辦理「港洲盃趣味棒壘球賽暨宣導托育升級紅不讓、節能減碳、港務業務及乾淨能源政令宣導活動」</t>
    <phoneticPr fontId="5" type="noConversion"/>
  </si>
  <si>
    <t>臺中市海線文化關懷協會</t>
  </si>
  <si>
    <t>辦理「關懷社區老人參訪觀摩活動暨節約用電宣導」</t>
    <phoneticPr fontId="5" type="noConversion"/>
  </si>
  <si>
    <t>臺中市圳岸慈善會</t>
  </si>
  <si>
    <t>辦理「環保志工隊辦理績優社區交流暨節約用電宣導活動」</t>
    <phoneticPr fontId="5" type="noConversion"/>
  </si>
  <si>
    <t>臺中市梧棲區中正社區發展協會</t>
  </si>
  <si>
    <t>辦理「老街人文特色研習暨推廣節約用電宣導活動」</t>
    <phoneticPr fontId="5" type="noConversion"/>
  </si>
  <si>
    <t>台中縣梧棲鎮老街再造協會</t>
  </si>
  <si>
    <t>辦理「據點觀摩暨支持天然氣節能減碳宣導活動」</t>
    <phoneticPr fontId="5" type="noConversion"/>
  </si>
  <si>
    <t>臺中市梧棲區草湳社區發展協會</t>
  </si>
  <si>
    <t>辦理「環保志工隊績優社區觀摩暨生態體驗、節約用電宣導」</t>
    <phoneticPr fontId="5" type="noConversion"/>
  </si>
  <si>
    <t>辦理「「用愛心包圍」家扶中心親子戶外參訪暨節約用電及港務業務宣導活動」</t>
    <phoneticPr fontId="5" type="noConversion"/>
  </si>
  <si>
    <t>社團法人臺中市群禮關懷協會</t>
  </si>
  <si>
    <t>辦理「永安社區關懷弱勢送溫情暨節約用電天然氣節約節能減碳臺中港務業務宣導活動」</t>
    <phoneticPr fontId="5" type="noConversion"/>
  </si>
  <si>
    <t>臺中市梧棲區永安社區發展協會</t>
  </si>
  <si>
    <t>辦理「圓圓滿滿凜冬溫暖人文關懷之節約用電暨港務業務宣導里民活動」</t>
    <phoneticPr fontId="5" type="noConversion"/>
  </si>
  <si>
    <t>辦理「頂寮社區社區報成果發表暨節約用電宣導活動」</t>
    <phoneticPr fontId="5" type="noConversion"/>
  </si>
  <si>
    <t>臺中市梧棲區頂寮社區發展協會</t>
  </si>
  <si>
    <t>辦理「頂寮社區健康講座暨節約用電宣導活動」</t>
    <phoneticPr fontId="5" type="noConversion"/>
  </si>
  <si>
    <t>辦理「成長教室烹飪研習活動暨推廣節約用電宣導活動」</t>
    <phoneticPr fontId="5" type="noConversion"/>
  </si>
  <si>
    <t>辦理「冬至暖心趣味搓湯圓暨節約用電宣導活動」</t>
    <phoneticPr fontId="5" type="noConversion"/>
  </si>
  <si>
    <t>辦理「社區長者歲末圍爐感恩餐會暨節約用電、推展港務宣導里民活動」</t>
    <phoneticPr fontId="5" type="noConversion"/>
  </si>
  <si>
    <t>辦理「社區幹部績優社區觀摩暨生態體驗節約用電天然氣節約節能宣導活動」</t>
    <phoneticPr fontId="5" type="noConversion"/>
  </si>
  <si>
    <t>辦理「永安社區迎冬至人團圓暨關懷社區老人與推廣節約用電活動」</t>
    <phoneticPr fontId="5" type="noConversion"/>
  </si>
  <si>
    <t>辦理「南簡社區據點觀摩交流暨節約用電宣導活動」</t>
    <phoneticPr fontId="5" type="noConversion"/>
  </si>
  <si>
    <t>臺中市梧棲區南簡社區發展協會</t>
  </si>
  <si>
    <t>辦理「梧棲區福德里冬至搓湯圓添團圓暨天然氣節能減碳及節約用電推廣港務宣導」</t>
    <phoneticPr fontId="5" type="noConversion"/>
  </si>
  <si>
    <t>辦理「大家作伙來做紅龜粿暨節約用電宣導活動」</t>
    <phoneticPr fontId="5" type="noConversion"/>
  </si>
  <si>
    <t>辦理「關懷弱勢圓滿搓湯圓平安幸福暨節約用電宣導活動」</t>
    <phoneticPr fontId="5" type="noConversion"/>
  </si>
  <si>
    <t>辦理「歡樂聖誕節系列活動暨友善環境廢棄物利用、節約用電宣導活動」</t>
    <phoneticPr fontId="5" type="noConversion"/>
  </si>
  <si>
    <t>臺中市梧棲區下寮社區發展協會</t>
  </si>
  <si>
    <t>補助體育會辦理113年度理事長盃國小田徑錦標賽活動經費。</t>
  </si>
  <si>
    <t>台中市神岡區體育會</t>
  </si>
  <si>
    <t>臺中市神岡區公所</t>
  </si>
  <si>
    <t>補助神岡體育會辦理113年度理事長盃溜冰錦標賽活動經費。</t>
  </si>
  <si>
    <t>補助神岡體育會辦理113年度理事長盃慢速壘球錦標賽活動經費。</t>
  </si>
  <si>
    <t>補助神岡體育會辦理113年度理事長盃槌球錦標賽活動經費。</t>
    <phoneticPr fontId="5" type="noConversion"/>
  </si>
  <si>
    <t>補助神岡體育會辦理113年度理事長盃外丹功錦標賽活動</t>
  </si>
  <si>
    <t>補助神岡體育會辦理113年度理事長盃德州排舞嘉年華會活動</t>
  </si>
  <si>
    <t>補助體育會辦理113年度理事長盃棒球錦標賽活動經費。</t>
  </si>
  <si>
    <t>補助神岡體育會辦理113年度理事長盃自行車參觀社區活動經費。</t>
    <phoneticPr fontId="5" type="noConversion"/>
  </si>
  <si>
    <t>補助體育會辦理113年度理事長盃跆拳道錦標賽活動經費。</t>
  </si>
  <si>
    <t>補助體育會辦理113年理事長盃元極舞觀摩活動經費。</t>
  </si>
  <si>
    <t>補助體育會辦理神岡區嫦娥奔月馬拉松嘉年華會活動經費。</t>
  </si>
  <si>
    <t>補助體育會辦理113年理事長盃拔河錦標賽活動經費。</t>
  </si>
  <si>
    <t>補助體育會辦理113年理事長盃土風舞活動經費。</t>
  </si>
  <si>
    <t>補助神岡體育會辦理113年度理事長盃13式太極拳觀摩賽活動經費。</t>
  </si>
  <si>
    <t>補助神岡體育會辦理113年度理事長盃少年籃球錦標賽活動經費。</t>
    <phoneticPr fontId="5" type="noConversion"/>
  </si>
  <si>
    <t>區公所業務-民政業務-獎補助費-對國內圑體之捐助</t>
    <phoneticPr fontId="5" type="noConversion"/>
  </si>
  <si>
    <t>補助體育會辦理區長盃羽球邀請賽活動經費</t>
    <phoneticPr fontId="5" type="noConversion"/>
  </si>
  <si>
    <t>臺中市大肚區體育會</t>
    <phoneticPr fontId="5" type="noConversion"/>
  </si>
  <si>
    <t>臺中市大肚區公所</t>
    <phoneticPr fontId="5" type="noConversion"/>
  </si>
  <si>
    <t>補助體育會辦理113年萬里長城登山健行活動經費</t>
    <phoneticPr fontId="5" type="noConversion"/>
  </si>
  <si>
    <t>臺中市大肚區體育會</t>
  </si>
  <si>
    <t>補助臺中市民防總隊義勇警察大隊烏日中隊瑞井分隊績優隊員表揚暨節約能源用電安全宣導活動</t>
  </si>
  <si>
    <t>臺中市民防總隊義勇警察大隊烏日中隊瑞
井分隊</t>
    <phoneticPr fontId="5" type="noConversion"/>
  </si>
  <si>
    <t>補助體育會辦理113年大龍盃網球邀請賽活動經費</t>
    <phoneticPr fontId="5" type="noConversion"/>
  </si>
  <si>
    <t>補助體育會辦理113年臺中市大肚區小學田徑選拔賽體育活動經費</t>
    <phoneticPr fontId="5" type="noConversion"/>
  </si>
  <si>
    <t>補助體育會辦理113年大肚區區長盃軟式網球邀請賽活動經費</t>
    <phoneticPr fontId="5" type="noConversion"/>
  </si>
  <si>
    <t>補助體育會辦理113年大肚區太極拳觀摩成果表演賽活動經費</t>
    <phoneticPr fontId="5" type="noConversion"/>
  </si>
  <si>
    <t>補助辦理113年臺中市大肚區體育會田徑訓練營體育活動經費</t>
    <phoneticPr fontId="5" type="noConversion"/>
  </si>
  <si>
    <t>台電補助蔗廍守望相助隊辦理業務訓練交流暨節能減碳及推廣乾淨能源政策宣導活動</t>
    <phoneticPr fontId="5" type="noConversion"/>
  </si>
  <si>
    <t>臺中市大肚區蔗廍里守望相助推行委員會</t>
    <phoneticPr fontId="5" type="noConversion"/>
  </si>
  <si>
    <t>補助體育會辦理113年台中市大肚區全民舞蹈活動經費</t>
    <phoneticPr fontId="5" type="noConversion"/>
  </si>
  <si>
    <t>補助烏日警察志工中隊瑞井分隊業務參訪暨節能減碳推廣及乾淨能源政策宣導活動</t>
    <phoneticPr fontId="5" type="noConversion"/>
  </si>
  <si>
    <t>烏日警察志工中隊瑞井分隊</t>
    <phoneticPr fontId="5" type="noConversion"/>
  </si>
  <si>
    <t>補助體育會辦理113年大肚區區長盃游泳分齡錦標賽活動經費</t>
    <phoneticPr fontId="5" type="noConversion"/>
  </si>
  <si>
    <t>補助體育會辦理113年大肚區中秋健走活動經費</t>
    <phoneticPr fontId="5" type="noConversion"/>
  </si>
  <si>
    <t>補助頂街守望相助推行委會辦理業務訓練文化觀摩支持電源開發宣導活動</t>
    <phoneticPr fontId="5" type="noConversion"/>
  </si>
  <si>
    <t>臺中市大肚區頂街里守望相助推行委員會</t>
    <phoneticPr fontId="5" type="noConversion"/>
  </si>
  <si>
    <t>補助體育會辦理大肚區區長盃桌球聯誼賽活動經費</t>
    <phoneticPr fontId="5" type="noConversion"/>
  </si>
  <si>
    <t>臺中市賀新春書寫春聯比賽暨春聯揮毫活動</t>
    <phoneticPr fontId="5" type="noConversion"/>
  </si>
  <si>
    <t>臺中市大雅區生活美學教育協會</t>
    <phoneticPr fontId="5" type="noConversion"/>
  </si>
  <si>
    <t>臺中市大雅區公所</t>
    <phoneticPr fontId="5" type="noConversion"/>
  </si>
  <si>
    <t>113年度區長盃槌球聯誼賽活動</t>
    <phoneticPr fontId="5" type="noConversion"/>
  </si>
  <si>
    <t>臺中市大雅體育會</t>
    <phoneticPr fontId="5" type="noConversion"/>
  </si>
  <si>
    <t>113年度區長盃保齡球錦標賽活動</t>
    <phoneticPr fontId="5" type="noConversion"/>
  </si>
  <si>
    <t>113年度區長盃網球聯誼賽活動</t>
    <phoneticPr fontId="5" type="noConversion"/>
  </si>
  <si>
    <t>113年度區長盃籃球賽活動</t>
    <phoneticPr fontId="5" type="noConversion"/>
  </si>
  <si>
    <t>113年度寶貝媽咪動起來活動經費</t>
    <phoneticPr fontId="5" type="noConversion"/>
  </si>
  <si>
    <t>113年度推廣體育活動大會暨24週年慶活動</t>
    <phoneticPr fontId="5" type="noConversion"/>
  </si>
  <si>
    <t>113年度區長盃桌球錦標賽活動</t>
    <phoneticPr fontId="5" type="noConversion"/>
  </si>
  <si>
    <t>113年度保齡球假期育樂營活動</t>
    <phoneticPr fontId="5" type="noConversion"/>
  </si>
  <si>
    <t>113年親子原民市集</t>
    <phoneticPr fontId="5" type="noConversion"/>
  </si>
  <si>
    <t>台中市大雅區教育發展協會</t>
    <phoneticPr fontId="5" type="noConversion"/>
  </si>
  <si>
    <t>2024Daya藝童親子嘉年華市集</t>
  </si>
  <si>
    <t>113年度假日籃球聯賽活動</t>
  </si>
  <si>
    <t>113年度區長盃外丹功錦標賽活動</t>
  </si>
  <si>
    <t>113年度理事長盃太極拳會員聯誼賽活動</t>
  </si>
  <si>
    <t>充實警政安全設備</t>
  </si>
  <si>
    <t>臺中市后里區廣福環保志工小隊</t>
  </si>
  <si>
    <t>臺中市后里區公所</t>
  </si>
  <si>
    <t>臺中市后里區公館環保志工小隊</t>
  </si>
  <si>
    <t>臺中市后里區厚里里守望相助推行委員會</t>
  </si>
  <si>
    <t>充實安全衛生設備</t>
  </si>
  <si>
    <t>113年體育志工研習暨社團業務研討會</t>
  </si>
  <si>
    <t>臺中市后里體育會</t>
  </si>
  <si>
    <t>113年后里區暑期網球訓練班</t>
  </si>
  <si>
    <t>113年救生員訓練班</t>
  </si>
  <si>
    <t>113年體育嘉年華活動</t>
  </si>
  <si>
    <t>113年初級游泳教學訓練班</t>
  </si>
  <si>
    <t>臺中市后里元極舞113年中秋聯誼舞集總複習暨趣味比賽活動</t>
    <phoneticPr fontId="5" type="noConversion"/>
  </si>
  <si>
    <t>113年臺中市后里區環保盃桌球邀請賽</t>
    <phoneticPr fontId="5" type="noConversion"/>
  </si>
  <si>
    <t>113年后里區太極拳表演賽</t>
  </si>
  <si>
    <t>113年后里區生物能醫學氣功表演賽活動</t>
    <phoneticPr fontId="5" type="noConversion"/>
  </si>
  <si>
    <t>113年單車快樂遊</t>
  </si>
  <si>
    <t>各項設備</t>
  </si>
  <si>
    <t>臺中市后里區仁里里守望相助推行委員會</t>
  </si>
  <si>
    <t>參訪社區守望相助隊活動</t>
    <phoneticPr fontId="5" type="noConversion"/>
  </si>
  <si>
    <t>環境教育觀摩活動</t>
  </si>
  <si>
    <t>臺中市后里區仁里環保志工小隊</t>
  </si>
  <si>
    <t>一般建築及設備-一般建築及設備-獎補助費-對國內團體之捐助</t>
  </si>
  <si>
    <t>臺中市后里區廣福里守望相助推行委員會</t>
  </si>
  <si>
    <t>充實環保回收設備</t>
  </si>
  <si>
    <t>充實文化教育設備</t>
  </si>
  <si>
    <t>臺中市后里區厚里社區發展協會</t>
  </si>
  <si>
    <t>臺中市后里區后里社區發展協會</t>
  </si>
  <si>
    <t>臺中市后里區公館社區發展協會</t>
  </si>
  <si>
    <t>充實設備購置</t>
    <phoneticPr fontId="5" type="noConversion"/>
  </si>
  <si>
    <t>臺中市后里區仁里社區發展協會</t>
    <phoneticPr fontId="5" type="noConversion"/>
  </si>
  <si>
    <t>農林管理業務-農林管理業務--獎補助費-對國內團體之捐助</t>
  </si>
  <si>
    <t>傳統米食製作教學活動</t>
  </si>
  <si>
    <t>后里區仁里里第一家政班</t>
  </si>
  <si>
    <t>農產品包裝紙箱</t>
  </si>
  <si>
    <t>臺中市后里區果樹(梨)產銷班第1班</t>
  </si>
  <si>
    <t>臺中市后里區花卉產銷班第十五班</t>
  </si>
  <si>
    <t>后里區蔬菜產銷班第十五班</t>
  </si>
  <si>
    <t>臺中市后里區梨產銷班第五班</t>
  </si>
  <si>
    <t>臺中市后里區梨產銷班第二班</t>
  </si>
  <si>
    <t>臺中市后里區果樹產銷班第一班</t>
  </si>
  <si>
    <t>臺中市后里區果樹產銷班第三班</t>
  </si>
  <si>
    <t>臺中市后里區花卉產銷班第2班</t>
  </si>
  <si>
    <t>臺中市后里區果樹產銷班第十八班</t>
  </si>
  <si>
    <t>臺中市后里區蔬菜產銷班第十四班</t>
  </si>
  <si>
    <t>臺中市后里區養蜂產銷班第一班</t>
  </si>
  <si>
    <t>臺中市后里區果樹產銷班第四班</t>
  </si>
  <si>
    <t>后里區花卉產銷班第一班</t>
  </si>
  <si>
    <t>后里區桃產銷第一班</t>
  </si>
  <si>
    <t>臺中市后里區花卉產銷班第九班</t>
  </si>
  <si>
    <t>后里區蔬菜產銷第六班</t>
  </si>
  <si>
    <t>后里區葡萄產銷班第二班</t>
  </si>
  <si>
    <t>后里區蔬菜產銷班第五班</t>
    <phoneticPr fontId="5" type="noConversion"/>
  </si>
  <si>
    <t>后里區蔬菜產銷班第十一班</t>
  </si>
  <si>
    <t>臺中市后里區果樹產銷班第十四班</t>
  </si>
  <si>
    <t>年度觀摩研習活動</t>
  </si>
  <si>
    <t>臺中市后里區梨產銷班第六班</t>
  </si>
  <si>
    <t>臺中市后里區仁里第二家政班</t>
  </si>
  <si>
    <t>社政業務-社會福利-社會福利-獎補助費-對國內團體之捐助</t>
  </si>
  <si>
    <t>安全衛生草地音樂會</t>
  </si>
  <si>
    <t>長青俱樂部環境教育觀摩活動</t>
  </si>
  <si>
    <t>臺中市后里區仁里社區發展協會</t>
  </si>
  <si>
    <t>長青俱樂部年度會員大會活動</t>
    <phoneticPr fontId="5" type="noConversion"/>
  </si>
  <si>
    <t>辦理石岡區113年度電火圳步道健行活動</t>
  </si>
  <si>
    <t>臺中市石岡區體育會</t>
  </si>
  <si>
    <t>臺中市石岡區公所</t>
  </si>
  <si>
    <t>節能省電宣導活動</t>
  </si>
  <si>
    <t>臺中市石岡區傳統美食文化推廣協會</t>
  </si>
  <si>
    <t>臺中市石岡區梅子社區發展協會</t>
  </si>
  <si>
    <t>臺中市石岡大埔客家民俗文化協會</t>
  </si>
  <si>
    <t>臺中市石岡區石岡社區發展協會</t>
  </si>
  <si>
    <t>臺中市石岡區和盛社區發展協會</t>
  </si>
  <si>
    <t>臺中市石岡客家美食促進協會</t>
  </si>
  <si>
    <t>臺中市石岡區土牛社區發展協會</t>
  </si>
  <si>
    <t>臺中市石岡區新移民女性家庭關懷協會</t>
  </si>
  <si>
    <t>臺中市石岡人家園再造協會</t>
  </si>
  <si>
    <t>臺中市石岡區南眉文化促進會</t>
  </si>
  <si>
    <t>臺中市石岡區九房社區發展協會</t>
  </si>
  <si>
    <t>臺中市石岡區金星社區發展協會</t>
  </si>
  <si>
    <t>臺中市石岡區龍興社區發展協會</t>
  </si>
  <si>
    <t>臺中市石岡區德興社區發展協會鄧清秀</t>
  </si>
  <si>
    <t>臺中市石岡區萬安社區發展協會</t>
  </si>
  <si>
    <t>文化參訪暨節約用電活動</t>
    <phoneticPr fontId="5" type="noConversion"/>
  </si>
  <si>
    <t>臺中市民防總隊民防大隊清水中隊高美分隊</t>
    <phoneticPr fontId="5" type="noConversion"/>
  </si>
  <si>
    <t>臺中市清水區公所</t>
  </si>
  <si>
    <t>臺中市民防總隊民防大隊清水中隊大秀分隊</t>
  </si>
  <si>
    <t>臺中市民防總隊義勇警察大隊清水中隊三田分隊</t>
    <phoneticPr fontId="5" type="noConversion"/>
  </si>
  <si>
    <t>臺中市民防總隊民防大隊清水中隊三田分隊</t>
  </si>
  <si>
    <t>臺中市民防總隊義勇警察大隊清水中隊清水分隊</t>
  </si>
  <si>
    <t>區長盃圍棋賽暨節約用電宣傳活動</t>
    <phoneticPr fontId="5" type="noConversion"/>
  </si>
  <si>
    <t>臺中市清水區體育會</t>
  </si>
  <si>
    <t>區長盃槌球賽暨節約用電宣傳活動</t>
    <phoneticPr fontId="5" type="noConversion"/>
  </si>
  <si>
    <t>區長盃外內丹功邀請賽暨節約用電宣傳活動</t>
    <phoneticPr fontId="5" type="noConversion"/>
  </si>
  <si>
    <t>太極拳錦標賽暨節約用電宣傳活動</t>
    <phoneticPr fontId="5" type="noConversion"/>
  </si>
  <si>
    <t>區長盃網球賽暨節約用電宣傳活動</t>
    <phoneticPr fontId="5" type="noConversion"/>
  </si>
  <si>
    <t>區長盃桌球賽暨節約用電宣傳活動</t>
    <phoneticPr fontId="5" type="noConversion"/>
  </si>
  <si>
    <t>區長盃劍道賽暨節約用電宣傳活動</t>
    <phoneticPr fontId="5" type="noConversion"/>
  </si>
  <si>
    <t>區長盃慢壘賽暨節約用電宣傳活動</t>
    <phoneticPr fontId="5" type="noConversion"/>
  </si>
  <si>
    <t>體育嘉年華會暨節約用電宣導活動</t>
    <phoneticPr fontId="5" type="noConversion"/>
  </si>
  <si>
    <t>臺中市清水區體育會</t>
    <phoneticPr fontId="5" type="noConversion"/>
  </si>
  <si>
    <t>文化交流參訪暨節約用電宣導活動</t>
    <phoneticPr fontId="5" type="noConversion"/>
  </si>
  <si>
    <t>臺中市民防總隊義勇警察大隊清水中隊大秀分隊</t>
    <phoneticPr fontId="5" type="noConversion"/>
  </si>
  <si>
    <t>臺中市民防總隊義勇警察大隊清水中隊</t>
  </si>
  <si>
    <t>道路踩風親子運動嘉年華</t>
    <phoneticPr fontId="5" type="noConversion"/>
  </si>
  <si>
    <t>清水區長盃羽球錦標賽暨節約用電宣傳活動</t>
    <phoneticPr fontId="5" type="noConversion"/>
  </si>
  <si>
    <t>第十屆清水區長盃道路溜冰及路跑嘉年華</t>
    <phoneticPr fontId="5" type="noConversion"/>
  </si>
  <si>
    <t>臺中市清水區113暑假田徑培育訓練營暨節約用電宣導活動</t>
    <phoneticPr fontId="5" type="noConversion"/>
  </si>
  <si>
    <t>臺中市清水區公所</t>
    <phoneticPr fontId="5" type="noConversion"/>
  </si>
  <si>
    <t>籃球社區聯誼賽暨清水區區長盃3對3籃球賽</t>
    <phoneticPr fontId="5" type="noConversion"/>
  </si>
  <si>
    <t>113年清水區長盃國際標準舞公開賽暨節約用電宣導活動</t>
    <phoneticPr fontId="5" type="noConversion"/>
  </si>
  <si>
    <t>113年區長盃親子健康休閒路跑賽暨節約用電宣導活動</t>
    <phoneticPr fontId="5" type="noConversion"/>
  </si>
  <si>
    <t>區長盃足球錦標賽暨節約用電宣導活動</t>
    <phoneticPr fontId="5" type="noConversion"/>
  </si>
  <si>
    <t>區公所業務-經建業務-獎補助費-對國內團體之捐助</t>
  </si>
  <si>
    <t>會員及眷屬參訪活動暨節約用電宣導活動</t>
    <phoneticPr fontId="5" type="noConversion"/>
  </si>
  <si>
    <t>臺中市清水第二公有零售市場自治會</t>
  </si>
  <si>
    <t>自治會幹部參訪活動暨節約用電宣導活動</t>
    <phoneticPr fontId="5" type="noConversion"/>
  </si>
  <si>
    <t>臺中市清水第一公有零售市場自治會</t>
  </si>
  <si>
    <t>113年度元旦親子健行暨節約用電宣導活動</t>
    <phoneticPr fontId="5" type="noConversion"/>
  </si>
  <si>
    <t>臺中市清水勵學會</t>
  </si>
  <si>
    <t>春節關懷據點圍爐活動暨節約用電宣導活動</t>
    <phoneticPr fontId="5" type="noConversion"/>
  </si>
  <si>
    <t>臺中市好生活愛護關懷協會</t>
  </si>
  <si>
    <t>113年度春節成果發表會暨全民節約用電宣導活動</t>
    <phoneticPr fontId="5" type="noConversion"/>
  </si>
  <si>
    <t>臺中市元極舞推廣協會</t>
  </si>
  <si>
    <t>社會福利業務宣導暨潔淨能源宣導活動</t>
    <phoneticPr fontId="5" type="noConversion"/>
  </si>
  <si>
    <t>臺中市福韻技藝推廣協會</t>
  </si>
  <si>
    <t>113年度境外績優社區參訪暨節約用電宣導活動</t>
    <phoneticPr fontId="5" type="noConversion"/>
  </si>
  <si>
    <t>臺中市清水區文昌社區發展協會</t>
    <phoneticPr fontId="5" type="noConversion"/>
  </si>
  <si>
    <t>境外績優社區參訪暨節約用電宣導活動</t>
    <phoneticPr fontId="5" type="noConversion"/>
  </si>
  <si>
    <t>臺中市清水區國姓社區發展協會</t>
  </si>
  <si>
    <t>文化巡禮參訪暨節約用電宣導活動</t>
    <phoneticPr fontId="5" type="noConversion"/>
  </si>
  <si>
    <t>臺中市清水西社老人會</t>
    <phoneticPr fontId="5" type="noConversion"/>
  </si>
  <si>
    <t>文化參訪暨節約用電用油宣導活動</t>
    <phoneticPr fontId="5" type="noConversion"/>
  </si>
  <si>
    <t>臺中市高西幸福歌唱協會</t>
  </si>
  <si>
    <t>公益船釣比賽暨節約能源用電宣導活動</t>
    <phoneticPr fontId="5" type="noConversion"/>
  </si>
  <si>
    <t>臺中市一支釣漁船協會</t>
  </si>
  <si>
    <t>文化參訪暨節約用電宣導活動</t>
    <phoneticPr fontId="5" type="noConversion"/>
  </si>
  <si>
    <t>臺中市寶天宮歌友協會</t>
  </si>
  <si>
    <t>社會福利政策暨節約用電宣導活動</t>
    <phoneticPr fontId="5" type="noConversion"/>
  </si>
  <si>
    <t>臺中市竹籬笆文化協會</t>
  </si>
  <si>
    <t>臺中市清水區高東社區發展協會</t>
  </si>
  <si>
    <t>會員境外績優社區參訪暨節約用電宣導活動</t>
    <phoneticPr fontId="5" type="noConversion"/>
  </si>
  <si>
    <t>臺中市清水區橋頭社區發展協會</t>
    <phoneticPr fontId="5" type="noConversion"/>
  </si>
  <si>
    <t>母親節感恩暨推廣節約能源宣導活動</t>
    <phoneticPr fontId="5" type="noConversion"/>
  </si>
  <si>
    <t>臺中縣家庭福利推展協會</t>
  </si>
  <si>
    <t>母親節健康講座暨節約用電宣導活動</t>
    <phoneticPr fontId="5" type="noConversion"/>
  </si>
  <si>
    <t>臺中市清水區靈泉社區發展協會</t>
  </si>
  <si>
    <t>會員績優社區參訪暨節約用電宣導活動</t>
    <phoneticPr fontId="5" type="noConversion"/>
  </si>
  <si>
    <t>臺中市清水區四塊厝社區發展協會</t>
  </si>
  <si>
    <t>臺中市天公文化發展協會</t>
  </si>
  <si>
    <t>文化參訪節約用電、節能減碳宣導活動</t>
    <phoneticPr fontId="5" type="noConversion"/>
  </si>
  <si>
    <t>臺中市高北長青協會</t>
  </si>
  <si>
    <t>母親節成果發表會暨全民節約用電宣導活動</t>
    <phoneticPr fontId="5" type="noConversion"/>
  </si>
  <si>
    <t>臺中市清水區蓮姿韻律舞蹈協會</t>
  </si>
  <si>
    <t>境外績優社區參訪及節約用電宣導活動</t>
    <phoneticPr fontId="5" type="noConversion"/>
  </si>
  <si>
    <t>臺中市清水區菁埔社區發展協會</t>
  </si>
  <si>
    <t>小願享藝趣暨節約用電宣導活動</t>
    <phoneticPr fontId="5" type="noConversion"/>
  </si>
  <si>
    <t>臺中市清水小願文化創意協會</t>
  </si>
  <si>
    <t>社區居民健康講座暨節約用電宣導活動</t>
    <phoneticPr fontId="5" type="noConversion"/>
  </si>
  <si>
    <t>臺中市清水區海風社區發展協會</t>
  </si>
  <si>
    <t>傳統文化技藝交流活動暨節約用電宣導活動</t>
    <phoneticPr fontId="5" type="noConversion"/>
  </si>
  <si>
    <t>臺中市成功文化交流協會</t>
  </si>
  <si>
    <t>親子植樹暨節約用電宣導活動</t>
    <phoneticPr fontId="5" type="noConversion"/>
  </si>
  <si>
    <t>臺中市清水路跑觀光協會</t>
  </si>
  <si>
    <t>關懷獨居老人弱勢家庭活動暨節約用電宣導活動</t>
    <phoneticPr fontId="5" type="noConversion"/>
  </si>
  <si>
    <t>臺中市德光慈善關懷協會</t>
  </si>
  <si>
    <t>祥龍迎春揮毫及製作春節盆花暨節約用電宣導活動</t>
    <phoneticPr fontId="5" type="noConversion"/>
  </si>
  <si>
    <t>臺中市清水區南寧社區發展協會</t>
  </si>
  <si>
    <t>臺中市清水區幸福老人會</t>
    <phoneticPr fontId="5" type="noConversion"/>
  </si>
  <si>
    <t>防火及防災意識暨節約用電宣導活動</t>
    <phoneticPr fontId="5" type="noConversion"/>
  </si>
  <si>
    <t>臺中市清水區婦女防火宣導協會</t>
  </si>
  <si>
    <t>臺中市清水老人會</t>
  </si>
  <si>
    <t>全民歌唱研習參訪及節約用電宣導活動</t>
    <phoneticPr fontId="5" type="noConversion"/>
  </si>
  <si>
    <t>臺中市牛罵頭歌唱協會</t>
    <phoneticPr fontId="5" type="noConversion"/>
  </si>
  <si>
    <t>會員參訪及節約用電、推廣乾淨能源宣導活動</t>
    <phoneticPr fontId="5" type="noConversion"/>
  </si>
  <si>
    <t>臺中市臨江里樂活環境愛護關懷協會</t>
  </si>
  <si>
    <t>文化新知交流暨節約用電宣導活動</t>
    <phoneticPr fontId="5" type="noConversion"/>
  </si>
  <si>
    <t>臺中市橋頭幸福長青協會</t>
  </si>
  <si>
    <t>節能減碳綠美化宣導參訪活動</t>
    <phoneticPr fontId="5" type="noConversion"/>
  </si>
  <si>
    <t>臺中市清水區楊厝社區發展協會</t>
  </si>
  <si>
    <t>端午節粽香愛心暨節約用電宣導活動</t>
    <phoneticPr fontId="5" type="noConversion"/>
  </si>
  <si>
    <t>臺中市清水區武鹿社區發展協會</t>
  </si>
  <si>
    <t>臺中市清水區海濱社區發展協會</t>
  </si>
  <si>
    <t>粽香愛心關懷老人及弱勢暨節約用電、用油及港務等宣導活動</t>
    <phoneticPr fontId="5" type="noConversion"/>
  </si>
  <si>
    <t>臺中市中社長壽歌唱協會</t>
    <phoneticPr fontId="5" type="noConversion"/>
  </si>
  <si>
    <t>臺中市海濱關懷協會</t>
  </si>
  <si>
    <t>弱勢婦女提昇工作能力暨節約用電宣導活動</t>
    <phoneticPr fontId="5" type="noConversion"/>
  </si>
  <si>
    <t>臺中市清水婦女會</t>
  </si>
  <si>
    <t>協會文化參訪暨節約用電宣導活動</t>
    <phoneticPr fontId="5" type="noConversion"/>
  </si>
  <si>
    <t>臺中市高西里長壽協會</t>
  </si>
  <si>
    <t>境外績優社區參訪暨節約用電及節能減碳宣導活動</t>
    <phoneticPr fontId="5" type="noConversion"/>
  </si>
  <si>
    <t>臺中市清水區高西社區發展協會</t>
  </si>
  <si>
    <t>臺中市清水區中興社區發展協會</t>
  </si>
  <si>
    <t>北部地區文化參訪暨節約用電宣導活動</t>
    <phoneticPr fontId="5" type="noConversion"/>
  </si>
  <si>
    <t>台中縣清水鎮福德老人會</t>
  </si>
  <si>
    <t>會員參訪研習暨節約用電宣導活動</t>
    <phoneticPr fontId="5" type="noConversion"/>
  </si>
  <si>
    <t>臺中市清水民眾服務社</t>
  </si>
  <si>
    <t>學習成長講座暨節約用電宣導活動</t>
    <phoneticPr fontId="5" type="noConversion"/>
  </si>
  <si>
    <t>臺中市高西愛心媽媽舞蹈協會</t>
  </si>
  <si>
    <t>環境綠美化參訪暨節約用電宣導活動</t>
    <phoneticPr fontId="5" type="noConversion"/>
  </si>
  <si>
    <t>臺中市清水區東山社區發展協會</t>
  </si>
  <si>
    <t>境外績優社區參訪暨節約用電、中油節能減碳宣導活動</t>
    <phoneticPr fontId="5" type="noConversion"/>
  </si>
  <si>
    <t>臺中市清水區高北社區發展協會</t>
  </si>
  <si>
    <t>第廿七屆獅子盃少年鋼琴參訪演奏會活動</t>
    <phoneticPr fontId="5" type="noConversion"/>
  </si>
  <si>
    <t>國際獅子會中華民國總會台灣省台中縣第四分會</t>
    <phoneticPr fontId="5" type="noConversion"/>
  </si>
  <si>
    <t>中秋節晚會暨節能減碳宣導活動</t>
    <phoneticPr fontId="5" type="noConversion"/>
  </si>
  <si>
    <t>臺中市清水區清水社區發展協會</t>
  </si>
  <si>
    <t>團圓慶中秋關懷弱勢暨節約用電、臺中港務及業務宣導活動</t>
    <phoneticPr fontId="5" type="noConversion"/>
  </si>
  <si>
    <t>臺中市清水區田寮社區發展協會</t>
  </si>
  <si>
    <t>社區老人文化參訪暨節約用電宣導活動</t>
    <phoneticPr fontId="5" type="noConversion"/>
  </si>
  <si>
    <t>臺中市高美樂齡老人協會</t>
  </si>
  <si>
    <t>重陽敬老暨長照2.0宣導暨節約用電宣導活動</t>
    <phoneticPr fontId="5" type="noConversion"/>
  </si>
  <si>
    <t>臺中市清水區秀水社區發展協會</t>
  </si>
  <si>
    <t>心靈療癒講座暨慶中秋活動及節約用電用油港務業務郵政業務宣導活動</t>
    <phoneticPr fontId="5" type="noConversion"/>
  </si>
  <si>
    <t>臺中市婦幼安全關懷協會</t>
  </si>
  <si>
    <t>鰲峰山健行淨山、節約用電及港務宣導等活動</t>
    <phoneticPr fontId="5" type="noConversion"/>
  </si>
  <si>
    <t>臺中市清水後備憲兵荷松協會</t>
  </si>
  <si>
    <t>績優社區參訪暨節約用電宣導活動</t>
    <phoneticPr fontId="5" type="noConversion"/>
  </si>
  <si>
    <t>臺中市清水區吳厝社區發展協會</t>
  </si>
  <si>
    <t>重陽敬老健康講座活動及節約用電宣導活動</t>
    <phoneticPr fontId="5" type="noConversion"/>
  </si>
  <si>
    <t>臺中市清水福德長青會</t>
  </si>
  <si>
    <t>喜逢豐月歡慶中秋暨節約用電宣導活動</t>
    <phoneticPr fontId="5" type="noConversion"/>
  </si>
  <si>
    <t>臺中市清水區南社社區發展協會</t>
  </si>
  <si>
    <t>慶中秋社會福利業務宣導活動及節約用電宣導活動</t>
    <phoneticPr fontId="5" type="noConversion"/>
  </si>
  <si>
    <t>慶祝重陽節關懷社區人瑞暨節約用電宣導活動</t>
    <phoneticPr fontId="5" type="noConversion"/>
  </si>
  <si>
    <t>臺中市西社巷弄長照關懷協會</t>
    <phoneticPr fontId="5" type="noConversion"/>
  </si>
  <si>
    <t>中秋慶團圓暨節約用電宣導活動</t>
    <phoneticPr fontId="5" type="noConversion"/>
  </si>
  <si>
    <t>臺中市清水區高美社區發展協會</t>
  </si>
  <si>
    <t>臺中市清水區鰲峰社區發展協會</t>
  </si>
  <si>
    <t>臺中市清水區頂湳社區發展協會</t>
  </si>
  <si>
    <t>臺中市清水區北寧社區發展協會</t>
  </si>
  <si>
    <t>臺中市清水區西寧社區發展協會</t>
  </si>
  <si>
    <t>臺中市清水區新高南社區發展協會</t>
    <phoneticPr fontId="5" type="noConversion"/>
  </si>
  <si>
    <t>文化參訪節約用電節能減碳宣導活動</t>
    <phoneticPr fontId="5" type="noConversion"/>
  </si>
  <si>
    <t>臺中市鰲峰長青協會</t>
  </si>
  <si>
    <t>老人文化參訪暨節約用電宣導活動</t>
    <phoneticPr fontId="5" type="noConversion"/>
  </si>
  <si>
    <t>臺中市清水天德老人會</t>
  </si>
  <si>
    <t>境外績優社區參訪暨節約用油電宣導活動</t>
    <phoneticPr fontId="5" type="noConversion"/>
  </si>
  <si>
    <t>臺中市清水區下湳社區發展協會</t>
    <phoneticPr fontId="5" type="noConversion"/>
  </si>
  <si>
    <t>長青文化參訪暨節約用電宣導活動</t>
    <phoneticPr fontId="5" type="noConversion"/>
  </si>
  <si>
    <t>臺中市東山長青關懷協會</t>
  </si>
  <si>
    <t>台中市清水區西社社區發展協會</t>
  </si>
  <si>
    <t>社區業務推展研討會暨節約用電宣導活動</t>
    <phoneticPr fontId="5" type="noConversion"/>
  </si>
  <si>
    <t>臺中市清水區槺榔社區發展協會</t>
    <phoneticPr fontId="5" type="noConversion"/>
  </si>
  <si>
    <t>關心老人健康活動暨節約用電港務業務宣導</t>
    <phoneticPr fontId="5" type="noConversion"/>
  </si>
  <si>
    <t>臺中市港區金龍長青會</t>
  </si>
  <si>
    <t>里民境外績優社區參訪暨節約用電及節能減碳宣導活動</t>
    <phoneticPr fontId="5" type="noConversion"/>
  </si>
  <si>
    <t>臺中市清水區甲南社區發展協會</t>
  </si>
  <si>
    <t>臺中市清水區新中社社區發展協會</t>
  </si>
  <si>
    <t>113年山城盃直排輪溜冰錦標賽計畫經費</t>
    <phoneticPr fontId="5" type="noConversion"/>
  </si>
  <si>
    <t>臺中市東勢區體育會</t>
    <phoneticPr fontId="5" type="noConversion"/>
  </si>
  <si>
    <t>臺中市東勢區公所</t>
    <phoneticPr fontId="5" type="noConversion"/>
  </si>
  <si>
    <t>113年臺中市東勢區區長盃羽球邀請賽計畫活動經費</t>
    <phoneticPr fontId="5" type="noConversion"/>
  </si>
  <si>
    <t>113年活力山城有氧運動舞觀摩研習計畫活動經費</t>
    <phoneticPr fontId="5" type="noConversion"/>
  </si>
  <si>
    <t>2024臺中市活力山城節電盃國中小校際游泳錦標賽計畫活動經費</t>
    <phoneticPr fontId="5" type="noConversion"/>
  </si>
  <si>
    <t>113年東勢區體育會理事長盃慢速壘球邀請賽活動經費</t>
    <phoneticPr fontId="5" type="noConversion"/>
  </si>
  <si>
    <t>113年活力山城羽球教學及競技推廣實施計畫活動經費</t>
    <phoneticPr fontId="5" type="noConversion"/>
  </si>
  <si>
    <t>113年度元極舞-金蓮普開研習活動計畫活動經費</t>
    <phoneticPr fontId="5" type="noConversion"/>
  </si>
  <si>
    <t>113年臺中市東勢區區長盃槌球錦標賽活動經費</t>
    <phoneticPr fontId="5" type="noConversion"/>
  </si>
  <si>
    <t>113年太極拳十三式太極拳研習計畫活動經費</t>
    <phoneticPr fontId="5" type="noConversion"/>
  </si>
  <si>
    <t>113年東勢區體育會理事長盃軟式網球邀請賽計畫活動經費</t>
    <phoneticPr fontId="5" type="noConversion"/>
  </si>
  <si>
    <t>113年東勢區體育會理事長盃硬式網球邀請賽計畫活動經費</t>
    <phoneticPr fontId="5" type="noConversion"/>
  </si>
  <si>
    <t>113年度少林武術-太極棒研習計畫活動經費</t>
    <phoneticPr fontId="5" type="noConversion"/>
  </si>
  <si>
    <t>113年與龍共舞親子運動舞研習計畫活動經費</t>
    <phoneticPr fontId="5" type="noConversion"/>
  </si>
  <si>
    <t>113年東勢區活力山城游泳教學及訓練成果發表會活動經費</t>
    <phoneticPr fontId="5" type="noConversion"/>
  </si>
  <si>
    <t>區公所業務-人文業務-獎補助費-對國內團體之捐助</t>
    <phoneticPr fontId="5" type="noConversion"/>
  </si>
  <si>
    <t>113年度客庄文藝復興運動推動實施計畫-講客大本營募集-客語誦經疏文與科儀推動活動經費（第二預備金）</t>
    <phoneticPr fontId="5" type="noConversion"/>
  </si>
  <si>
    <t>113年度客庒文藝復興運動推動實施計畫-社區文化力「客家信仰文化及傳統技藝研習-客家信仰文化-寮下印象研習」活動經費（第二預備金）</t>
    <phoneticPr fontId="5" type="noConversion"/>
  </si>
  <si>
    <t>「113年度客庒文藝復興運動推動實施計畫-講客大本營募集-客語誦經疏文與科儀推動」臺中市文昌客家發展協會活動經費（第二預備金）</t>
    <phoneticPr fontId="5" type="noConversion"/>
  </si>
  <si>
    <t>113年度客庒文藝復興運動推動實施計畫-客語社區營造「講客大本營募集-客家喝茶站」-詒福濟安宮講客喝茶站活動經費（第二預備金）</t>
    <phoneticPr fontId="5" type="noConversion"/>
  </si>
  <si>
    <t>113年運動i臺灣2.0計畫-空手道錦嘉年華邀請賽暨臺中市東區體育會理事長盃空手道錦標賽活動</t>
  </si>
  <si>
    <t>臺中市東區體育會</t>
  </si>
  <si>
    <t>臺中市東區區公所</t>
  </si>
  <si>
    <t>113年東區區長盃樂樂棒球錦標賽</t>
    <phoneticPr fontId="5" type="noConversion"/>
  </si>
  <si>
    <t>113年運動i臺灣2.0計畫-慶祝母親節社區舞蹈嘉年華活動</t>
    <phoneticPr fontId="5" type="noConversion"/>
  </si>
  <si>
    <t>臺中市東區國民小學田徑選拔賽</t>
    <phoneticPr fontId="5" type="noConversion"/>
  </si>
  <si>
    <t>113年運動i臺灣2.0計畫社區運動嘉年華活動</t>
    <phoneticPr fontId="5" type="noConversion"/>
  </si>
  <si>
    <t>113年臺中市旭日東昇盃樂棒球錦標賽</t>
    <phoneticPr fontId="5" type="noConversion"/>
  </si>
  <si>
    <t>臺中市東區主委盃基層空手道對抗賽</t>
    <phoneticPr fontId="5" type="noConversion"/>
  </si>
  <si>
    <t>區公所業務-民政業務-獎補助費-對團體捐助</t>
    <phoneticPr fontId="5" type="noConversion"/>
  </si>
  <si>
    <t>補助「113年臺中市中區體育會運動舞蹈成果展」</t>
    <phoneticPr fontId="5" type="noConversion"/>
  </si>
  <si>
    <t>中區體育會</t>
    <phoneticPr fontId="5" type="noConversion"/>
  </si>
  <si>
    <t>臺中市中區區公所</t>
    <phoneticPr fontId="5" type="noConversion"/>
  </si>
  <si>
    <t>補助「113年運動i臺灣2.0計畫-臺中市中區體育會登山健行嘉年華」</t>
    <phoneticPr fontId="5" type="noConversion"/>
  </si>
  <si>
    <t>補助「113年臺中市中區體育會潭雅神綠園道自行車踩風活動」</t>
    <phoneticPr fontId="5" type="noConversion"/>
  </si>
  <si>
    <t>中區體育會</t>
  </si>
  <si>
    <t>區公所業務-民政業務 -獎補助費-對國內團體之捐助</t>
  </si>
  <si>
    <t>辦理113年臺中市西區區長盃籃球邀請賽經費</t>
  </si>
  <si>
    <t>台中市西區體育會</t>
  </si>
  <si>
    <t>臺中市西區區公所</t>
  </si>
  <si>
    <t>辦理113年臺中市區長盃生態健行趴趴go經費</t>
  </si>
  <si>
    <t>辦理2024年臺中市鐵馬逍遙巡禮活動經費</t>
  </si>
  <si>
    <t>辦理臺中市區長盃創意有氧體能運動舞蹈觀摩競賽活動經費</t>
  </si>
  <si>
    <t>辦理113年臺中市區長盃武藝嘉年華聯誼會活動經費</t>
  </si>
  <si>
    <t>113年度理事長盃社區桌球聯誼比賽</t>
  </si>
  <si>
    <t>臺中市南區體育會</t>
  </si>
  <si>
    <t>臺中市南區區公所</t>
  </si>
  <si>
    <t>113年[迎向健康]南區春季健行活動</t>
  </si>
  <si>
    <t>113年南區體育會運動舞蹈活動補助費</t>
  </si>
  <si>
    <t>臺中市南區體育會保齡球理事長盃聯誼賽獎補助費</t>
  </si>
  <si>
    <t>113年度台中市南區全民水上運動嘉年華休閒活動</t>
  </si>
  <si>
    <t>113年南區體育會暑期溜冰直排輪夏令營活動</t>
  </si>
  <si>
    <t>113年台中市南區獨輪車體驗營</t>
  </si>
  <si>
    <t>臺中市南區體育會113年度高爾夫球研習營</t>
  </si>
  <si>
    <t>113年臺中市南區足球夏令營</t>
  </si>
  <si>
    <t>113年南區跆拳道研習體驗營</t>
  </si>
  <si>
    <t>113年《龍騰瑞氣~舞漾南區》舞蹈觀摩聯誼活動</t>
  </si>
  <si>
    <t>113年度重陽盃門球邀請賽</t>
  </si>
  <si>
    <t>南區113年單車樂活行</t>
  </si>
  <si>
    <t>113年台中市南區長青太極拳研習營</t>
  </si>
  <si>
    <t>113年度理事長盃不老棒球邀請賽</t>
  </si>
  <si>
    <t>付113年運動I臺灣2.0計畫-臺中市北區桌球社區聯誼賽</t>
  </si>
  <si>
    <t>臺中市北區體育會</t>
    <phoneticPr fontId="5" type="noConversion"/>
  </si>
  <si>
    <t>臺中市北區區公所</t>
    <phoneticPr fontId="5" type="noConversion"/>
  </si>
  <si>
    <t>付113年臺中市北區體育會理事長盃外丹功展演</t>
  </si>
  <si>
    <t>付113年運動I臺灣2.0計畫-臺中市北區羽球社區聯誼賽</t>
  </si>
  <si>
    <t>付113年臺中市北區理事長盃親子水上活動</t>
  </si>
  <si>
    <t>支北區體育會辦理體育活動經費113年運動i臺灣2.0計畫北區單車路跑嘉年華</t>
  </si>
  <si>
    <t>支補助北區體育會辦理「113年台中市北區理事長盃合氣道演武競賽大會」經費核銷</t>
  </si>
  <si>
    <t>支補助北區體育會辦理「113年臺中市北區體育會理事長盃排舞表演賽」經費核銷</t>
  </si>
  <si>
    <t>支臺中市北區體育會辦理「113年臺中市北區體育會理事長盃熱舞大賽」補助經費核銷</t>
  </si>
  <si>
    <t>支臺中市北區體育會辦理「113年臺中市北區體育會理事長盃全國圍棋公開賽」補助經費核銷</t>
  </si>
  <si>
    <t>付補助北區體育會辦理體育活動經費-113年臺中市北區體育會理事長盃太極拳邀請賽</t>
  </si>
  <si>
    <t>補助北區體育會辦理體育活動經費-113年運動i臺灣2.0計畫-北區登山樂活動嘉年華</t>
  </si>
  <si>
    <t>付補助北區體育會辦理體育活動經費-113年臺中市北區體育會理事長盃元極舞邀請賽</t>
  </si>
  <si>
    <t>113年臺中市豐原區體育會理事長盃高爾夫球錦標賽</t>
  </si>
  <si>
    <t>臺中市豐原區體育會</t>
  </si>
  <si>
    <t>臺中市豐原區公所</t>
  </si>
  <si>
    <t>113年運動i台灣2.0計畫-臺中市豐原區桌球社區聯誼賽</t>
  </si>
  <si>
    <t>113年臺中市豐原區體育會理事長盃排舞創意觀摩會</t>
  </si>
  <si>
    <t>113年臺中市豐原區體育會理事長盃滑輪溜冰邀請賽</t>
  </si>
  <si>
    <t>2024臺中市豐原區體育會理事長盃軟式網球邀請賽</t>
    <phoneticPr fontId="5" type="noConversion"/>
  </si>
  <si>
    <t>113年臺中市豐原區體育會理事長盃太極拳觀摩賽</t>
    <phoneticPr fontId="5" type="noConversion"/>
  </si>
  <si>
    <t>113年臺中市豐原區體育會理事長盃桌球錦標賽</t>
    <phoneticPr fontId="5" type="noConversion"/>
  </si>
  <si>
    <t>113年運動i台灣2.0計畫-臺中市豐原區運動嘉年華暨表揚推展體育有功人員大會</t>
    <phoneticPr fontId="5" type="noConversion"/>
  </si>
  <si>
    <t>113年臺中市豐原區體育會葫蘆墩盃桌球錦標賽</t>
    <phoneticPr fontId="5" type="noConversion"/>
  </si>
  <si>
    <t>2024臺中市豐原區體育會理事長盃網球邀請賽</t>
    <phoneticPr fontId="5" type="noConversion"/>
  </si>
  <si>
    <t>113年臺中市豐原區體育業務研習</t>
  </si>
  <si>
    <t>113年臺中市豐原區體育會理事長盃合氣道錦標賽</t>
    <phoneticPr fontId="5" type="noConversion"/>
  </si>
  <si>
    <t>113年臺中市豐原區體育會理事長盃保齡球錦標賽</t>
    <phoneticPr fontId="5" type="noConversion"/>
  </si>
  <si>
    <t>113年臺中市豐原區體育會理事長盃慢速壘球錦標賽</t>
    <phoneticPr fontId="5" type="noConversion"/>
  </si>
  <si>
    <t>騎遊星願紫風車環保健康行</t>
    <phoneticPr fontId="5" type="noConversion"/>
  </si>
  <si>
    <t>臺中市太平區體育會</t>
  </si>
  <si>
    <t>臺中市太平區公所</t>
  </si>
  <si>
    <t>2024年度成棒聯賽活動</t>
    <phoneticPr fontId="5" type="noConversion"/>
  </si>
  <si>
    <t>113年度理事長盃槌球邀請賽</t>
    <phoneticPr fontId="5" type="noConversion"/>
  </si>
  <si>
    <t>臺灣2.0計劃─臺中市太平區自由式溜冰速度過樁暨極限運動嘉年華活動</t>
    <phoneticPr fontId="5" type="noConversion"/>
  </si>
  <si>
    <t>113年度瑜珈基礎研習班</t>
    <phoneticPr fontId="5" type="noConversion"/>
  </si>
  <si>
    <t>113年臺中市太平區第四屆跆拳道基層運動體驗班</t>
    <phoneticPr fontId="5" type="noConversion"/>
  </si>
  <si>
    <t>113年臺中市太平區國小組田徑培訓</t>
    <phoneticPr fontId="5" type="noConversion"/>
  </si>
  <si>
    <t>113年運動i臺灣2.0計劃-臺中市太平區跆拳道運動嘉年華活動</t>
    <phoneticPr fontId="5" type="noConversion"/>
  </si>
  <si>
    <t>113年太平區理事長盃籃球賽活動</t>
    <phoneticPr fontId="5" type="noConversion"/>
  </si>
  <si>
    <t>節能減碳樂活健康行</t>
    <phoneticPr fontId="5" type="noConversion"/>
  </si>
  <si>
    <t>113年大坪林羽球錦標賽</t>
    <phoneticPr fontId="5" type="noConversion"/>
  </si>
  <si>
    <t>113年運動i臺灣2.0計畫─臺中市太平區健行淨山舞蹈運動嘉年華活動</t>
    <phoneticPr fontId="5" type="noConversion"/>
  </si>
  <si>
    <t>113年臺中市太平區主委盃溜冰錦標賽</t>
    <phoneticPr fontId="5" type="noConversion"/>
  </si>
  <si>
    <t>113年臺中市太平區主委盃自由式速度過樁錦標賽</t>
    <phoneticPr fontId="5" type="noConversion"/>
  </si>
  <si>
    <t>113年舞蹈、跳繩、呼拉圈、全民愛運動</t>
    <phoneticPr fontId="5" type="noConversion"/>
  </si>
  <si>
    <t>113年推廣瑜珈有氧運動</t>
    <phoneticPr fontId="5" type="noConversion"/>
  </si>
  <si>
    <t>健行樂活健康行活動</t>
    <phoneticPr fontId="5" type="noConversion"/>
  </si>
  <si>
    <t>113年活力舞蹈嘉年華</t>
    <phoneticPr fontId="5" type="noConversion"/>
  </si>
  <si>
    <t>113年理事長盃羽球賽</t>
    <phoneticPr fontId="5" type="noConversion"/>
  </si>
  <si>
    <t>113年度合氣道研習班</t>
    <phoneticPr fontId="5" type="noConversion"/>
  </si>
  <si>
    <t>113年健康運動騎鐵馬活動</t>
    <phoneticPr fontId="5" type="noConversion"/>
  </si>
  <si>
    <t>地面高爾夫球113年會內研習友誼賽</t>
    <phoneticPr fontId="5" type="noConversion"/>
  </si>
  <si>
    <t>113年主委盃壘球賽</t>
    <phoneticPr fontId="5" type="noConversion"/>
  </si>
  <si>
    <t>桌球競技觀摩活動</t>
    <phoneticPr fontId="5" type="noConversion"/>
  </si>
  <si>
    <t>113年臺中市南屯區體育會多元趣味體育嘉年華會</t>
    <phoneticPr fontId="5" type="noConversion"/>
  </si>
  <si>
    <t>臺中市南屯區體育會</t>
    <phoneticPr fontId="5" type="noConversion"/>
  </si>
  <si>
    <t>臺中市南屯區公所</t>
    <phoneticPr fontId="5" type="noConversion"/>
  </si>
  <si>
    <t>113年臺中市南屯區體育會拉筋功研習班</t>
    <phoneticPr fontId="5" type="noConversion"/>
  </si>
  <si>
    <t>113年臺中市南屯區體育會流行舞研習班</t>
    <phoneticPr fontId="5" type="noConversion"/>
  </si>
  <si>
    <t>113年臺中市南屯區體育會
氣功研習班</t>
    <phoneticPr fontId="5" type="noConversion"/>
  </si>
  <si>
    <t>113年臺中市南屯區體育會舞武展演聯誼會</t>
    <phoneticPr fontId="5" type="noConversion"/>
  </si>
  <si>
    <t>113年臺中市南屯區體育會
太極拳研習班</t>
    <phoneticPr fontId="5" type="noConversion"/>
  </si>
  <si>
    <t>113年臺中市南屯區體育會
溜冰研習班</t>
    <phoneticPr fontId="5" type="noConversion"/>
  </si>
  <si>
    <t>113年臺中市南屯區體育會
足球研習班</t>
    <phoneticPr fontId="5" type="noConversion"/>
  </si>
  <si>
    <t>113年臺中市南屯區體育會
土風舞研習班</t>
    <phoneticPr fontId="5" type="noConversion"/>
  </si>
  <si>
    <t>113年臺中市南屯區體育會有氧體能運動研習班</t>
    <phoneticPr fontId="5" type="noConversion"/>
  </si>
  <si>
    <t>113年臺中市南屯區體育會廣場舞研習班</t>
    <phoneticPr fontId="5" type="noConversion"/>
  </si>
  <si>
    <t>113年臺中市南屯區體育會鄉野健行登山日</t>
    <phoneticPr fontId="5" type="noConversion"/>
  </si>
  <si>
    <t>113年臺中市南屯區體育會舞龍研習班</t>
    <phoneticPr fontId="5" type="noConversion"/>
  </si>
  <si>
    <t>113年臺中市南屯區體育會跆拳道研習班</t>
    <phoneticPr fontId="5" type="noConversion"/>
  </si>
  <si>
    <t>113年臺中市南屯區體育會直排輪研習班</t>
    <phoneticPr fontId="5" type="noConversion"/>
  </si>
  <si>
    <t>113年臺中市南屯區體育會武術研習班</t>
    <phoneticPr fontId="5" type="noConversion"/>
  </si>
  <si>
    <t>113年臺中市南屯區體育會運動舞蹈成果展</t>
    <phoneticPr fontId="5" type="noConversion"/>
  </si>
  <si>
    <t>113年臺中市南屯區體育會理事長盃籃球邀請賽</t>
    <phoneticPr fontId="5" type="noConversion"/>
  </si>
  <si>
    <t>113年度臺中市議長盃單車運動減碳健身活動</t>
    <phoneticPr fontId="5" type="noConversion"/>
  </si>
  <si>
    <t>113年臺中市北屯區體育會理事長盃土風舞觀摩會</t>
  </si>
  <si>
    <t>臺中市北屯區體育會</t>
  </si>
  <si>
    <t>臺中市北屯區公所</t>
  </si>
  <si>
    <t>113年臺中市北屯區體育會花式溜冰選手培訓</t>
  </si>
  <si>
    <t>113年臺中市北屯區體育會理事長盃青春熱舞秀</t>
  </si>
  <si>
    <t>113年臺中市北屯區體育會理事長盃慢速壘球邀請賽</t>
  </si>
  <si>
    <t>113年運動i臺灣2.0計畫-北屯區登山健行嘉年華</t>
  </si>
  <si>
    <t>113年臺中市北屯區體育會理事長盃全國圍棋公開賽</t>
  </si>
  <si>
    <t>113年臺中市北屯區體育會合氣道演武競賽</t>
  </si>
  <si>
    <t>113年臺中市北屯區體育會理事長盃外丹功展演活動</t>
  </si>
  <si>
    <t>113年運動i台灣2.0計畫臺中市北屯區羽球社區聯誼賽</t>
  </si>
  <si>
    <t>113年運動i臺灣2.0計畫-北屯區單車路跑嘉年華</t>
  </si>
  <si>
    <t>113年臺中市北屯區體育會元極舞觀摩賽活動</t>
    <phoneticPr fontId="5" type="noConversion"/>
  </si>
  <si>
    <t>113年運動i臺灣2.0計畫-北屯區桌球社區聯誼賽</t>
    <phoneticPr fontId="5" type="noConversion"/>
  </si>
  <si>
    <t>113年台中市北屯區體育會理事長盃暨寶麗金籃球邀請賽</t>
    <phoneticPr fontId="5" type="noConversion"/>
  </si>
  <si>
    <t>辦理2024年臺中市休閒鐵馬papago巡禮活動</t>
    <phoneticPr fontId="5" type="noConversion"/>
  </si>
  <si>
    <t>臺中市西屯區體育會</t>
    <phoneticPr fontId="5" type="noConversion"/>
  </si>
  <si>
    <t>臺中市西屯區公所</t>
    <phoneticPr fontId="5" type="noConversion"/>
  </si>
  <si>
    <t>辦理113臺中市西屯區體育會排舞研習會</t>
    <phoneticPr fontId="5" type="noConversion"/>
  </si>
  <si>
    <t>113臺中市體育志工大隊西屯區中隊健走日</t>
    <phoneticPr fontId="5" type="noConversion"/>
  </si>
  <si>
    <t>113年臺中市西屯區體育會『活力協和』樂之足球聯誼賽</t>
    <phoneticPr fontId="5" type="noConversion"/>
  </si>
  <si>
    <t>臺中市西屯區生態健行登山趴趴走</t>
    <phoneticPr fontId="5" type="noConversion"/>
  </si>
  <si>
    <t>113年臺中市西屯區體育會土風舞研習會</t>
    <phoneticPr fontId="5" type="noConversion"/>
  </si>
  <si>
    <t>113年臺中市西屯區體育會有氧能運動研習會</t>
    <phoneticPr fontId="5" type="noConversion"/>
  </si>
  <si>
    <t>113年臺中市運動大會西屯區田徑國小選拔競賽</t>
    <phoneticPr fontId="5" type="noConversion"/>
  </si>
  <si>
    <t>113年臺中市西屯區體育會流行舞研習會</t>
    <phoneticPr fontId="5" type="noConversion"/>
  </si>
  <si>
    <t>113年臺中市西屯區體育會多元趣味球球聯賽</t>
    <phoneticPr fontId="5" type="noConversion"/>
  </si>
  <si>
    <t>113年臺中市西屯區體育會空手道研習會</t>
    <phoneticPr fontId="5" type="noConversion"/>
  </si>
  <si>
    <t>113年臺中市西屯區職工慢速壘球交流聯誼賽</t>
    <phoneticPr fontId="5" type="noConversion"/>
  </si>
  <si>
    <t>113年臺中市西屯區體育會跆拳道研習會</t>
    <phoneticPr fontId="5" type="noConversion"/>
  </si>
  <si>
    <t>113年臺中市西屯區體育會運動舞蹈研習會</t>
    <phoneticPr fontId="5" type="noConversion"/>
  </si>
  <si>
    <t>113年西屯區體育會參訪員林市長盃舞蹈競賽嘉年華</t>
    <phoneticPr fontId="5" type="noConversion"/>
  </si>
  <si>
    <t>區公所業務-民政業務-獎補助費- 對國內團體之捐助</t>
    <phoneticPr fontId="5" type="noConversion"/>
  </si>
  <si>
    <t>「113年度理事長盃太極八卦掌表演賽活動」補助經費</t>
    <phoneticPr fontId="5" type="noConversion"/>
  </si>
  <si>
    <t>臺中市烏日區體育會</t>
    <phoneticPr fontId="17" type="noConversion"/>
  </si>
  <si>
    <t>無</t>
    <phoneticPr fontId="17" type="noConversion"/>
  </si>
  <si>
    <t>「113年度理事長盃中華外丹功架式錦標賽活動」補助經費</t>
    <phoneticPr fontId="5" type="noConversion"/>
  </si>
  <si>
    <t>「113年理事長盃網球邀請賽」補助經費</t>
    <phoneticPr fontId="5" type="noConversion"/>
  </si>
  <si>
    <t>「113年理事長盃國武術邀請賽活動」補助經費</t>
    <phoneticPr fontId="5" type="noConversion"/>
  </si>
  <si>
    <t>「113年理事長盃跆拳道邀請賽活動」補助經費</t>
    <phoneticPr fontId="5" type="noConversion"/>
  </si>
  <si>
    <t>「113年理事長盃高爾夫球邀請賽活動」補助經費</t>
    <phoneticPr fontId="5" type="noConversion"/>
  </si>
  <si>
    <t>「113年理事長盃足球邀請賽活動」補助經費</t>
    <phoneticPr fontId="5" type="noConversion"/>
  </si>
  <si>
    <t>「113年暑期溜冰夏令營活動」補助經費</t>
    <phoneticPr fontId="5" type="noConversion"/>
  </si>
  <si>
    <t>「113年理事長盃舞龍、舞獅、戰鼓邀請賽活動」補助經費</t>
    <phoneticPr fontId="5" type="noConversion"/>
  </si>
  <si>
    <t>「113年理事長盃運動舞蹈交流觀摩賽活動」補助經費</t>
    <phoneticPr fontId="5" type="noConversion"/>
  </si>
  <si>
    <t>「113年理事長盃排舞觀摩賽活動」補助經費</t>
    <phoneticPr fontId="5" type="noConversion"/>
  </si>
  <si>
    <t>「113年理事長盃棒球比賽活動」補助經費</t>
    <phoneticPr fontId="5" type="noConversion"/>
  </si>
  <si>
    <t>「113年臺中市烏日區體育會【理事長盃】活力健康齊步走活動」</t>
    <phoneticPr fontId="5" type="noConversion"/>
  </si>
  <si>
    <t>「113年臺中市烏日區體育會高智爾球委員會113年度聯賽計畫」</t>
    <phoneticPr fontId="5" type="noConversion"/>
  </si>
  <si>
    <t>「臺中市烏日區體育會理事長盃軟式網球邀請賽」</t>
    <phoneticPr fontId="5" type="noConversion"/>
  </si>
  <si>
    <t>「臺中市烏日區體育會113年理事長盃社區羽球賽活動」</t>
    <phoneticPr fontId="5" type="noConversion"/>
  </si>
  <si>
    <t>「113年度臺中市烏日區體育會『理事長盃』土風舞舞蹈交流觀摩賽」</t>
    <phoneticPr fontId="5" type="noConversion"/>
  </si>
  <si>
    <t>「113年度臺中市烏日區體育會『理事長盃』槌球邀請賽活動」</t>
    <phoneticPr fontId="5" type="noConversion"/>
  </si>
  <si>
    <t>「113年度臺中市烏日區體育會『理事長盃』排球錦標賽活動」</t>
    <phoneticPr fontId="5" type="noConversion"/>
  </si>
  <si>
    <t>「臺中市烏日區親子健康歡喜跑走活動」</t>
    <phoneticPr fontId="5" type="noConversion"/>
  </si>
  <si>
    <t>「113年臺中市烏日區體育會理事長盃仁德桌球邀請賽」</t>
    <phoneticPr fontId="5" type="noConversion"/>
  </si>
  <si>
    <t>「113年臺中市烏日區體育會理事長盃匹克球邀請賽」</t>
    <phoneticPr fontId="5" type="noConversion"/>
  </si>
  <si>
    <t>「113年臺中市烏日區體育會理事長盃全民壘球邀請賽」</t>
    <phoneticPr fontId="5" type="noConversion"/>
  </si>
  <si>
    <t>113年臺中市大里區國民小學田徑錦標賽裁判費</t>
  </si>
  <si>
    <t>臺中市大里區體育會</t>
  </si>
  <si>
    <t>臺中市大里區公所</t>
  </si>
  <si>
    <t>113年大里區運動會太極拳錦標賽暨選手選拔活動</t>
  </si>
  <si>
    <t>113年臺中市大里區運動會網球錦標賽暨選拔活動</t>
  </si>
  <si>
    <t>113年排舞運動嘉年華聯誼活動</t>
  </si>
  <si>
    <t>113年大里區高爾夫球錦標賽暨選手選拔活動</t>
  </si>
  <si>
    <t>113年大里區運動會保齡球錦標賽暨選拔活動</t>
  </si>
  <si>
    <t>113年大里區運動會槌球錦標賽暨選拔活動</t>
  </si>
  <si>
    <t>113年臺中市大里區國民小學田徑錦標賽活動</t>
  </si>
  <si>
    <t>113年大里區基層慢速壘球推廣賽活動</t>
  </si>
  <si>
    <t>113年臺中市大里區體育會游泳委員會游泳運動嘉年華活動</t>
  </si>
  <si>
    <t>113年臺中市體育總會理事長盃九九體育節表揚體育有功人員暨全民健走活動</t>
    <phoneticPr fontId="5" type="noConversion"/>
  </si>
  <si>
    <t>辦理113年大里區體育會理事長盃匹克球錦標賽活動</t>
    <phoneticPr fontId="5" type="noConversion"/>
  </si>
  <si>
    <t>辦理113年大里區生物能氣功委員會氣功精進聯誼活動</t>
  </si>
  <si>
    <t>辦理臺中市大里區113年土風舞運動嘉年華聯誼舞會活動</t>
  </si>
  <si>
    <t>辦理113年大里區體育會理事長盃溜冰競賽活動</t>
  </si>
  <si>
    <t>辦理113年大里區體育會理事長盃桌球邀請賽活動</t>
  </si>
  <si>
    <t>辦理113年慢壘夏季裁判員講（研）習活動</t>
  </si>
  <si>
    <t>參加「113年全國手球錦標賽」活動集訓</t>
  </si>
  <si>
    <t>辦理113年大里區體育會理事長盃樂樂棒球錦標賽活動</t>
  </si>
  <si>
    <t>辦理113年臺中市大里區體育會志工中隊成長研習營活動</t>
  </si>
  <si>
    <t>辦理113年足球體適能推廣體驗營活動</t>
  </si>
  <si>
    <t>考核訓練-考核獎懲-獎補助費-對國內團體之捐助</t>
  </si>
  <si>
    <t>113年度標竿學習參訪計畫</t>
  </si>
  <si>
    <t>臺中市公務人員協會</t>
  </si>
  <si>
    <t>臺中市政府人事處</t>
  </si>
  <si>
    <t>待遇福利退休撫卹業務-退休人員活動-獎補助費-對國內團體之捐助</t>
  </si>
  <si>
    <t>臺中市政府現職暨退休公教員工合唱團</t>
  </si>
  <si>
    <t>志願服務隊特殊訓練服務進修參訪研習活動</t>
  </si>
  <si>
    <t>台中市公教退休人員協會</t>
  </si>
  <si>
    <t xml:space="preserve">臺中市政府法制局 </t>
  </si>
  <si>
    <t xml:space="preserve">無 </t>
  </si>
  <si>
    <t xml:space="preserve">法制業務-消費者保護-消服中心消保綜合業務-獎補助費-對國內團體之捐助  </t>
  </si>
  <si>
    <t>辦理113年消保教育宣導活動</t>
  </si>
  <si>
    <t>台中市保險契約消費者權益促進會</t>
  </si>
  <si>
    <t>113年臺中市豐原區體育會理事長盃迷你網球團體錦標賽</t>
    <phoneticPr fontId="5" type="noConversion"/>
  </si>
  <si>
    <t>觀光管理-觀光旅遊行銷與推廣-獎補助費-對國內團體之捐助</t>
  </si>
  <si>
    <t>2024永續發展課程交流分享會</t>
  </si>
  <si>
    <t>臺中市樂活觀光產業聯盟協會</t>
  </si>
  <si>
    <t>臺中市政府觀光旅遊局</t>
  </si>
  <si>
    <t>2024歡樂慶元宵</t>
  </si>
  <si>
    <t>台中市北區賴興社區發展協會</t>
  </si>
  <si>
    <t>鈴蘭通散步納涼會</t>
  </si>
  <si>
    <t>社團法人台灣中城再生文化協會</t>
  </si>
  <si>
    <t>113年我愛大臺中樂活觀光文化推廣活動</t>
  </si>
  <si>
    <t>臺中市大甲區新移民女性家庭關懷協會</t>
  </si>
  <si>
    <t>113年日南里元宵節親子健行踩街活動</t>
  </si>
  <si>
    <t>臺中市大甲區日南社區發展協會</t>
  </si>
  <si>
    <t>玩美大臺中-樂活文化生態采風</t>
  </si>
  <si>
    <t>臺中市大甲區婦女會</t>
  </si>
  <si>
    <t>平昌櫻花祭</t>
  </si>
  <si>
    <t>臺中市北屯區平昌社區發展協會</t>
  </si>
  <si>
    <t>2024小願遊海線尋龍廚</t>
  </si>
  <si>
    <t>2024鐵道追福-郵輪專列逍遙遊活動</t>
  </si>
  <si>
    <t>臺中市葫蘆墩觀光發展協會</t>
  </si>
  <si>
    <t>永安社區健走活動</t>
  </si>
  <si>
    <t>臺中市大安區永安社區發展協會</t>
  </si>
  <si>
    <t>2024尋訪市定古蹟─日南火車站</t>
  </si>
  <si>
    <t>臺中市大甲區孟春社區發展協會</t>
  </si>
  <si>
    <t>113年探索大甲鐵砧山觀光生態健行活動</t>
  </si>
  <si>
    <t>臺中市大甲區文武社區發展協會</t>
  </si>
  <si>
    <t>2024大雅學府商圈元宵暨觀光行銷活動</t>
  </si>
  <si>
    <t>臺中市大雅學府商圈管理委員會</t>
  </si>
  <si>
    <t>臺中市后里區單車快樂遊2024節能減碳暨支持電源開發節約能源宣導反毒活動</t>
  </si>
  <si>
    <t>臺中市后里單車協會</t>
  </si>
  <si>
    <t>魅力臺中霧峰藝文饗宴</t>
  </si>
  <si>
    <t>臺中市霧峰區本堂社區發展協會</t>
  </si>
  <si>
    <t>2024年第一屆台中市原民觀光產業論壇研討會</t>
  </si>
  <si>
    <t>華夏國際文旅觀光協會</t>
  </si>
  <si>
    <t>113年我們一起去旅遊-發現台中的美</t>
  </si>
  <si>
    <t>臺中市酷狗藍在地成長協會</t>
  </si>
  <si>
    <t>樂齡長者與慢飛天使媽祖迺鐵砧山關懷活動</t>
  </si>
  <si>
    <t>國際獅子會中華民國總會台灣省台中縣大甲鎮安甲獅子會</t>
  </si>
  <si>
    <t>鰲峰音樂饗宴活動</t>
  </si>
  <si>
    <t>臺中市戀戀鰲峰樂音協會</t>
  </si>
  <si>
    <t>113年度中秋晚會人間情、慶團圓暨關懷弱勢族群</t>
  </si>
  <si>
    <t>臺中市大甲區奉化社區發展協會</t>
  </si>
  <si>
    <t>探訪海的音符＊風的故鄉；健康起步走</t>
    <phoneticPr fontId="5" type="noConversion"/>
  </si>
  <si>
    <t>臺中市大安區頂安社區發展協會</t>
    <phoneticPr fontId="5" type="noConversion"/>
  </si>
  <si>
    <t>大玩臺中愛上鐵砧山親子彩繪風箏</t>
    <phoneticPr fontId="5" type="noConversion"/>
  </si>
  <si>
    <t>臺中市三奶夫人關懷協會</t>
    <phoneticPr fontId="5" type="noConversion"/>
  </si>
  <si>
    <t>與尼有約 大玩台中-東南亞嘉年華會</t>
    <phoneticPr fontId="5" type="noConversion"/>
  </si>
  <si>
    <t>社團法人臺中市國際關懷印尼協會</t>
    <phoneticPr fontId="5" type="noConversion"/>
  </si>
  <si>
    <t>悠遊忘憂谷訪古尋幽健行go</t>
    <phoneticPr fontId="5" type="noConversion"/>
  </si>
  <si>
    <t>臺中市鄉村永續生活發展協會</t>
    <phoneticPr fontId="5" type="noConversion"/>
  </si>
  <si>
    <t>113年甲安埔元極舞鐵砧山巡禮古蹟活動</t>
    <phoneticPr fontId="5" type="noConversion"/>
  </si>
  <si>
    <t>臺中市甲安埔元極舞協會</t>
    <phoneticPr fontId="5" type="noConversion"/>
  </si>
  <si>
    <t>113江南巡禮社區好風光活動</t>
    <phoneticPr fontId="5" type="noConversion"/>
  </si>
  <si>
    <t>臺中市大甲區江南社區發展協會</t>
    <phoneticPr fontId="5" type="noConversion"/>
  </si>
  <si>
    <t>旅宿業丙種職業安全衛生業務主管訓練專班</t>
    <phoneticPr fontId="5" type="noConversion"/>
  </si>
  <si>
    <t>臺中市旅館商業同業公會</t>
    <phoneticPr fontId="5" type="noConversion"/>
  </si>
  <si>
    <t>113認識大甲城觀光文化健行起步走</t>
    <phoneticPr fontId="5" type="noConversion"/>
  </si>
  <si>
    <t>臺中市大甲區平安社區發展協會</t>
    <phoneticPr fontId="5" type="noConversion"/>
  </si>
  <si>
    <t>鐵砧頂店古蹟巡禮暨登山健行活動</t>
    <phoneticPr fontId="5" type="noConversion"/>
  </si>
  <si>
    <t>臺中市大甲區頂店社區發展協會</t>
    <phoneticPr fontId="5" type="noConversion"/>
  </si>
  <si>
    <t>台中市228公園親子潑水趣</t>
    <phoneticPr fontId="5" type="noConversion"/>
  </si>
  <si>
    <t>中華民國微笑天使協會</t>
    <phoneticPr fontId="5" type="noConversion"/>
  </si>
  <si>
    <t>新美老街巷古廟宇彩繪新活力健行活動</t>
    <phoneticPr fontId="5" type="noConversion"/>
  </si>
  <si>
    <t>臺中市大甲區新美社區發展協會</t>
    <phoneticPr fontId="5" type="noConversion"/>
  </si>
  <si>
    <t>113年度臺中市大安區松雅里慶贊廣澤尊王聖誕千秋暨中秋聯歡晚會</t>
    <phoneticPr fontId="5" type="noConversion"/>
  </si>
  <si>
    <t>臺中市大安區松雅社區發展協會</t>
    <phoneticPr fontId="5" type="noConversion"/>
  </si>
  <si>
    <t>穿梭群山峻嶺的水圳芳蹤</t>
    <phoneticPr fontId="5" type="noConversion"/>
  </si>
  <si>
    <t>社團法人臺中市白冷圳水流域發展協會</t>
    <phoneticPr fontId="5" type="noConversion"/>
  </si>
  <si>
    <t>濱海祭</t>
    <phoneticPr fontId="5" type="noConversion"/>
  </si>
  <si>
    <t>臺中市海線觀光發展協會</t>
    <phoneticPr fontId="5" type="noConversion"/>
  </si>
  <si>
    <t>2024樂活旅遊護照及形象影片</t>
    <phoneticPr fontId="5" type="noConversion"/>
  </si>
  <si>
    <t>臺中市樂活觀光產業聯盟協會</t>
    <phoneticPr fontId="5" type="noConversion"/>
  </si>
  <si>
    <t>113年度康河音樂饗宴-關懷弱勢團體親子團圓慶中秋</t>
    <phoneticPr fontId="5" type="noConversion"/>
  </si>
  <si>
    <t>臺中市大里區永隆社區發展協會</t>
    <phoneticPr fontId="5" type="noConversion"/>
  </si>
  <si>
    <t>臺中市外埔水流東桐花步道健行暨推動地方觀光活動</t>
    <phoneticPr fontId="5" type="noConversion"/>
  </si>
  <si>
    <t>臺中市外埔後備憲兵荷松協會</t>
    <phoneticPr fontId="5" type="noConversion"/>
  </si>
  <si>
    <t>太平盛世88潑水節、爸爸被水潑暨關懷新住民活動</t>
    <phoneticPr fontId="5" type="noConversion"/>
  </si>
  <si>
    <t>臺中市太平區中山社區發展協會</t>
    <phoneticPr fontId="5" type="noConversion"/>
  </si>
  <si>
    <t>臺中好禮協會AI智慧觀光國際化應用推廣</t>
    <phoneticPr fontId="5" type="noConversion"/>
  </si>
  <si>
    <t>臺中市好禮協會</t>
    <phoneticPr fontId="5" type="noConversion"/>
  </si>
  <si>
    <t>台中青商成立六十五週年慶典暨第三十七屆亞太觀光振興研討會議</t>
    <phoneticPr fontId="5" type="noConversion"/>
  </si>
  <si>
    <t>台中市台中國際青年商會</t>
    <phoneticPr fontId="5" type="noConversion"/>
  </si>
  <si>
    <t>113年運動i臺灣2.0計畫-2024臺中市體育嘉年華會</t>
    <phoneticPr fontId="5" type="noConversion"/>
  </si>
  <si>
    <t>臺中市體育總會</t>
    <phoneticPr fontId="5" type="noConversion"/>
  </si>
  <si>
    <t>113年度元極舞人文 生態探索健行活動</t>
    <phoneticPr fontId="5" type="noConversion"/>
  </si>
  <si>
    <t>大甲區體育會元極舞委員會</t>
    <phoneticPr fontId="5" type="noConversion"/>
  </si>
  <si>
    <t>觀光管理-觀光旅遊行銷與推廣-獎補助費-對國內團體之捐助</t>
    <phoneticPr fontId="5" type="noConversion"/>
  </si>
  <si>
    <t>113年度海線觀光資源點推廣計畫</t>
    <phoneticPr fontId="5" type="noConversion"/>
  </si>
  <si>
    <t>臺中縣梧棲老街再造協會</t>
    <phoneticPr fontId="5" type="noConversion"/>
  </si>
  <si>
    <t>113年中區都市原住民教會聯合豐年感恩祭暨大雅文化觀光禮讚</t>
    <phoneticPr fontId="5" type="noConversion"/>
  </si>
  <si>
    <t>台灣原住民族傳統文化暨領域保護協會</t>
    <phoneticPr fontId="5" type="noConversion"/>
  </si>
  <si>
    <t>2024歡樂聖誕主題變裝走秀X性平宣導活動</t>
    <phoneticPr fontId="5" type="noConversion"/>
  </si>
  <si>
    <t>臺中市大雅區大雅社區發展協會</t>
    <phoneticPr fontId="5" type="noConversion"/>
  </si>
  <si>
    <t>2024樂活運動旅遊觀光媒合會</t>
    <phoneticPr fontId="5" type="noConversion"/>
  </si>
  <si>
    <t>2025順心福『春曙迎百福~蛇歲納千祥』跨年晚會活動</t>
    <phoneticPr fontId="5" type="noConversion"/>
  </si>
  <si>
    <t>台中市藝文協進會</t>
    <phoneticPr fontId="5" type="noConversion"/>
  </si>
  <si>
    <t>2024台灣愛樂壓大賽活動</t>
    <phoneticPr fontId="5" type="noConversion"/>
  </si>
  <si>
    <t>社團法人台灣咖啡發展協會</t>
    <phoneticPr fontId="5" type="noConversion"/>
  </si>
  <si>
    <t>113年臺中市霧峰區體育會理事長盃太極拳錦標賽</t>
  </si>
  <si>
    <t>臺中市霧峰區體育會</t>
  </si>
  <si>
    <t>臺中市霧峰區公所</t>
  </si>
  <si>
    <t>113年臺中市霧峰區體育會排舞成果發表會活動</t>
  </si>
  <si>
    <t>113年臺中市霧峰區體育會理事長盃國小田徑錦標賽</t>
  </si>
  <si>
    <t>113年臺中市霧峰區體育會高爾夫球夏季賽</t>
  </si>
  <si>
    <t>113年臺中市霧峰區體育會主委盃慢速壘球錦標賽</t>
  </si>
  <si>
    <t>113年臺中市霧峰區體育會主委盃網球錦標賽</t>
  </si>
  <si>
    <t>113年臺中市霧峰區體育會跆拳道夏令營</t>
  </si>
  <si>
    <t>113年臺中市霧峰區體育會溜冰夏令營活動</t>
  </si>
  <si>
    <t>113年臺中市霧峰區體育會主委盃撞球錦標賽活動</t>
  </si>
  <si>
    <t>113年臺中市霧峰區體育會生物能養生氣功社區研習觀摩活動</t>
  </si>
  <si>
    <t>113年臺中市霧峰區體育會高爾夫球秋季賽</t>
  </si>
  <si>
    <t>113年臺中市霧峰區體育會理事長盃槌球錦標賽</t>
  </si>
  <si>
    <t>113年臺中市霧峰區體育會主委盃桌球錦標賽</t>
  </si>
  <si>
    <t>113年臺中市霧峰區體育會主委盃羽球錦標賽</t>
  </si>
  <si>
    <t>113年臺中市霧峰區體育會運動舞蹈研習舞會活動</t>
  </si>
  <si>
    <t>113年臺中市霧峰區體育會霧峰國中校友盃暨社區籃球錦標賽</t>
  </si>
  <si>
    <t>113學年度臺中市霧峰區高級中等以下學校家長會長暨教育志工隊長聯合交接典禮-台電促協金</t>
  </si>
  <si>
    <t>臺中市霧峰家長會長協會</t>
  </si>
  <si>
    <t>113年臺中市霧峰區體育會高爾夫球冬季賽</t>
  </si>
  <si>
    <t>113年臺中市霧峰區體育會高爾夫球春季賽</t>
  </si>
  <si>
    <t>區公所業務-人文業務-獎補助費-對國內團體之捐助</t>
  </si>
  <si>
    <t>113年臺中市霧峰區體育會參訪觀摩暨幹部研習交流活動-台電促協金</t>
  </si>
  <si>
    <t>2024霧峰向日葵家園銀髮族幼兒園與身心障礙者融合教育研習-台電促協金</t>
  </si>
  <si>
    <t>臺中市霧峰向日葵家園融合教育推廣協會</t>
  </si>
  <si>
    <t>113年臺中市霧峰區國小田徑優秀運動員訓練暨節約用電宣導活動-台電促協金</t>
  </si>
  <si>
    <t>113年度中秋節活動-月圓悅滿阿罩霧活動-台電促協金</t>
  </si>
  <si>
    <t>臺中市霧峰區北勢社區發展協會</t>
  </si>
  <si>
    <t>113年度本鄉社區親子日.大手牽小手一起來健走活動-台電促協金</t>
  </si>
  <si>
    <t>臺中市霧峰區本鄉社區發展協會</t>
  </si>
  <si>
    <t>13年度尊親敬老健康促進暨社會福利宣導活動-台電促協金</t>
  </si>
  <si>
    <t>臺中市北溝文化協進會連倉富</t>
  </si>
  <si>
    <t>113年度節約用電宣導活動-台電促協金</t>
  </si>
  <si>
    <t>臺中市霧峰區五福社區發展協會</t>
  </si>
  <si>
    <t>113年尊親敬老健康促進祝福關懷暨節能減碳宣導活動-台電促協金</t>
  </si>
  <si>
    <t>臺中市吉峰福德神明協會陳清金</t>
  </si>
  <si>
    <t>森林可愛動物遊行扮裝比賽暨節能減碳宣導活動-台電促協金</t>
  </si>
  <si>
    <t>臺中市霧峰區桐林社區發展協會</t>
  </si>
  <si>
    <t>113年臺中市霧峰區參訪暨愛護地球節能減碳宣導-台電促協金</t>
  </si>
  <si>
    <t>臺中市霧峰區婦女會</t>
  </si>
  <si>
    <t>113年度關懷長者節能減碳宣導活動-台電促協金</t>
  </si>
  <si>
    <t>113年度春聯揮毫暨節能減碳宣導活動-台電促協金</t>
  </si>
  <si>
    <t>臺中市霧峰區萬豐社區發展協會</t>
  </si>
  <si>
    <t>購置救難設施-台電促協金</t>
  </si>
  <si>
    <t>臺中市義勇消防總隊第三大隊霧峰分隊</t>
  </si>
  <si>
    <t>中華民國搜救總隊霧峰分隊宋鉻棟</t>
  </si>
  <si>
    <t>臺中市霧峰救援協會</t>
  </si>
  <si>
    <t>長春俱樂部（老人會）「社區服務暨節能減碳參訪活動」經費-台電促協金</t>
  </si>
  <si>
    <t>臺中市霧峰區甲寅社區發展協會</t>
  </si>
  <si>
    <t>社區服務暨節能減碳參訪活動」經費-台電促協金</t>
  </si>
  <si>
    <t>潭子區體育會辦理「113年臺中市潭子區體育會土風舞委員會訓練營」</t>
    <phoneticPr fontId="5" type="noConversion"/>
  </si>
  <si>
    <t>臺中市潭子區體育會</t>
  </si>
  <si>
    <t>臺中市潭子區公所</t>
  </si>
  <si>
    <t>V</t>
  </si>
  <si>
    <t>潭子區體育會辦理「113年臺中市潭子區區長盃國小田徑錦標賽」</t>
    <phoneticPr fontId="5" type="noConversion"/>
  </si>
  <si>
    <t>潭子區體育會辦理「113年臺中市潭子區體育會廣場舞委員會訓練營」</t>
    <phoneticPr fontId="5" type="noConversion"/>
  </si>
  <si>
    <t>潭子區體育會辦理「113年臺中市潭子區區長盃保齡球錦標賽」</t>
    <phoneticPr fontId="5" type="noConversion"/>
  </si>
  <si>
    <t>潭子區體育會辦理「113年臺中市潭子區區長盃撞球錦標賽」</t>
    <phoneticPr fontId="5" type="noConversion"/>
  </si>
  <si>
    <t>潭子區體育會辦理「113年臺中市潭子區區長盃身心障礙暨家屬志工保齡球錦標賽」</t>
    <phoneticPr fontId="5" type="noConversion"/>
  </si>
  <si>
    <t>潭子區體育會辦理「113年臺中市潭子區體育會軟式網球錦標賽」</t>
    <phoneticPr fontId="5" type="noConversion"/>
  </si>
  <si>
    <t>潭子區體育會辦理「113年臺中市潭子區長盃網球錦標賽」</t>
    <phoneticPr fontId="5" type="noConversion"/>
  </si>
  <si>
    <t>潭子區體育會辦理「113年臺中市潭子區體育會元極舞蹈訓練營」</t>
    <phoneticPr fontId="5" type="noConversion"/>
  </si>
  <si>
    <t>潭子區體育會辦理「113年臺中市潭子區體育會跆拳道訓練營」</t>
    <phoneticPr fontId="5" type="noConversion"/>
  </si>
  <si>
    <t>潭子區體育會辦理「113年臺中市潭子區體育會華陀五禽之戲訓練營」</t>
    <phoneticPr fontId="5" type="noConversion"/>
  </si>
  <si>
    <t>潭子區體育會辦理「113年臺中市潭子區體育會體育運動舞蹈」</t>
    <phoneticPr fontId="5" type="noConversion"/>
  </si>
  <si>
    <t>潭子區體育會辦理「113年臺中市潭子區體育會慢速壘球委員會訓練營」</t>
    <phoneticPr fontId="5" type="noConversion"/>
  </si>
  <si>
    <t>潭子區體育會辦理「113年臺中市潭子區太極拳訓練營」</t>
    <phoneticPr fontId="5" type="noConversion"/>
  </si>
  <si>
    <t>潭子區體育會辦理「113年臺中市潭子區體育會排舞訓練營」</t>
    <phoneticPr fontId="5" type="noConversion"/>
  </si>
  <si>
    <t>潭子區體育會辦理「113年臺中市潭子區區長國際標準舞成果發表會」</t>
    <phoneticPr fontId="5" type="noConversion"/>
  </si>
  <si>
    <t>潭子區體育會辦理「113年臺中市潭子區長盃槌球錦標賽」</t>
    <phoneticPr fontId="5" type="noConversion"/>
  </si>
  <si>
    <t>本區體育會辦理「113年臺中市潭子區體育會手球訓練營」</t>
    <phoneticPr fontId="5" type="noConversion"/>
  </si>
  <si>
    <t>本區體育會辦理「113年臺中市潭子區體育會籃球錦標賽」</t>
    <phoneticPr fontId="5" type="noConversion"/>
  </si>
  <si>
    <t>本區體育會辦理「113年臺中市潭子區體育會排球訓練營」</t>
    <phoneticPr fontId="5" type="noConversion"/>
  </si>
  <si>
    <t>潭子區體育會辦理「113年臺中市潭子區體育會太極拳暨中華生物能醫學氣功交流活動1」</t>
    <phoneticPr fontId="5" type="noConversion"/>
  </si>
  <si>
    <t>潭子區體育會辦理「113年臺中市潭子區體育會土風舞交流觀摩活動」</t>
    <phoneticPr fontId="5" type="noConversion"/>
  </si>
  <si>
    <t>潭子區體育會辦理「113年臺中市潭子區優秀選手培育訓練營」</t>
    <phoneticPr fontId="5" type="noConversion"/>
  </si>
  <si>
    <t>潭子區體育會辦理「113年臺中市潭子區體育會國際標準舞暨廣場舞舞蹈研討活動」</t>
    <phoneticPr fontId="5" type="noConversion"/>
  </si>
  <si>
    <t>潭子區體育會辦理「113年臺中市潭子區區長盃軟式網球錦標賽」</t>
    <phoneticPr fontId="5" type="noConversion"/>
  </si>
  <si>
    <t>潭子區體育會辦理「113年臺中市潭子區體育會拔河訓練營」</t>
    <phoneticPr fontId="5" type="noConversion"/>
  </si>
  <si>
    <t>安燈祈福新春團拜宗教文化慶典暨節能減碳政策宣導活動(台電年度促協金、台電專案)</t>
  </si>
  <si>
    <t>奉天宮</t>
  </si>
  <si>
    <t>慶祝清水祖師聖誕新春祈福闔家平安暨節能減碳宣導活動(台電年度促協金、台電專案)</t>
  </si>
  <si>
    <t>龍泉岩</t>
  </si>
  <si>
    <t>九天玄女娘娘萬壽暨安座五十週年慶祝壽大典及聖壽福宴暨節能減碳及推行乾淨能源宣導活動(台電年度促協金、台電專案)</t>
  </si>
  <si>
    <t>朝奉宮</t>
  </si>
  <si>
    <t>安燈祈福慶元宵猜燈謎及迎春送暖關懷老人暨節能減碳宣導活動(台電年度促協金、台電專案)</t>
  </si>
  <si>
    <t>順福宮</t>
  </si>
  <si>
    <t>宗教文化遶境祈福暨節能減碳及推廣乾淨能源政策宣導活動(台電專案)</t>
  </si>
  <si>
    <t>宗教文化參訪交流暨節能減碳宣導活動(台電促協金、台電專案)</t>
  </si>
  <si>
    <t>保安宮</t>
  </si>
  <si>
    <t>文化祭活動暨節約用電宣導活動(台電專案、台電促協金)</t>
  </si>
  <si>
    <t>聖德宮</t>
  </si>
  <si>
    <t>113年度楊家將宗教文化交流暨節約用電宣導活動(台電促協金、台電專案)</t>
  </si>
  <si>
    <t>天波府</t>
  </si>
  <si>
    <t>113年淨山暨節能減碳宣導活動(台電年度促協金)</t>
  </si>
  <si>
    <t>巧聖先師廟</t>
  </si>
  <si>
    <t>新春揮毫贈春聯暨節能減碳政策宣導活動(台電年度促協金)</t>
  </si>
  <si>
    <t>永和宮管理委員會</t>
  </si>
  <si>
    <t>113年體育業務研討及表揚推展體育有功人員暨節能減碳宣導活動(台電年度促協金)</t>
  </si>
  <si>
    <t>臺中市龍井區體育會</t>
  </si>
  <si>
    <t>龍井區體育會運動舞蹈觀摩研習暨防災宣導(台電專案)</t>
  </si>
  <si>
    <t>113年臺中市龍井盃棒球錦標賽暨防災宣導(台電專案)</t>
  </si>
  <si>
    <t>113年臺中市龍井區體育會理事長盃直排輪溜冰賽暨防災宣導(台電專案)</t>
  </si>
  <si>
    <t>龍井區體育會理事長盃太極拳傳統武藝觀摩暨防災宣導(台電專案)</t>
  </si>
  <si>
    <t>龍井區體育會民俗技藝文化巡禮暨防災宣導(台電專案)</t>
  </si>
  <si>
    <t>113年龍井區體育會肚皮舞觀摩研習暨防災宣導(台電專案)</t>
  </si>
  <si>
    <t>113年龍井區體育會桌球暑期育樂營暨節能減碳宣導(台電年度促協金)</t>
  </si>
  <si>
    <t>水上安全教育暨防災宣導</t>
  </si>
  <si>
    <t>113年龍井區體育會理事長盃排球錦標賽暨防災宣導</t>
  </si>
  <si>
    <t>113年龍井區體育會手球活動營暨防災宣導</t>
  </si>
  <si>
    <t>龍井區體育會國武術觀摩研習暨防災宣導</t>
  </si>
  <si>
    <t>舞動春青流行舞蹈觀摩研習暨防災宣導</t>
  </si>
  <si>
    <t>113年龍井盃跆拳道觀摩賽暨防災宣導</t>
  </si>
  <si>
    <t>113年體育業務外埠參訪觀摩暨節能減碳宣導活動經費</t>
  </si>
  <si>
    <t>龍井區體育會土風舞觀摩研習暨防災宣導</t>
  </si>
  <si>
    <t>113年龍井區體育會排舞觀摩研習暨防災宣導</t>
  </si>
  <si>
    <t>龍井區體育會樂活瑜珈研習暨防災宣導</t>
  </si>
  <si>
    <t>臺中市龍井區體育會113年度理事長盃羽球錦標賽暨防災宣導</t>
  </si>
  <si>
    <t>二十七週年慶及績優隊員表揚暨節能減碳推廣乾淨能源政策宣導活動(台電年度促協金、中油專案、台電專案)</t>
  </si>
  <si>
    <t>臺中市龍井區龍津里守望相助推行委員會</t>
  </si>
  <si>
    <t>113年業務訓練交流暨節能減碳及推廣乾淨能源政策宣導活動(台電年度促協金、中油專案、台電專案)</t>
  </si>
  <si>
    <t>35週年慶及績優隊員表揚及榮譽隊員表揚暨節約能源用電安全及推廣乾淨能源政策宣導活動(台電年度促協金、台電專案、中油專案)</t>
  </si>
  <si>
    <t>臺中市龍井區麗水里守望相助推行委員會</t>
  </si>
  <si>
    <t>勤務訓練暨節約能源用電安全及推廣乾淨能源政策宣導活動(台電年度促金協金、中油專案)</t>
  </si>
  <si>
    <t>113年度隊員文化教育共學參訪暨節能減碳及推廣乾淨能源政策宣導活動(台電年度促協金、中油專案、台電專案)</t>
  </si>
  <si>
    <t>臺中市龍井區山腳里守望相助推行委員會</t>
  </si>
  <si>
    <t>19週年隊慶及績優隊員表揚及新、卸任隊長交接暨節能減碳及推廣潔淨能源政策宣導活動(台電年度促協金、中油專案)</t>
  </si>
  <si>
    <t>113年春季參訪暨節能減碳及推廣乾淨能源政策宣導活動(台電年度促協金、中油專案、台電專案)</t>
  </si>
  <si>
    <t>臺中市龍井區龍東里守望相助推行委員會</t>
  </si>
  <si>
    <t>會慶祝二十七週年隊慶及績優人員表揚暨節能減碳及推廣乾淨能源政策宣導活動(台電年度促協金)</t>
  </si>
  <si>
    <t>勤務訓練暨節約能源用電安全推廣乾淨能源政策宣導活動(台電年度促協金、中油專案、台電專案)</t>
  </si>
  <si>
    <t>臺中市龍井區田中里守望相助推行委員會</t>
  </si>
  <si>
    <t>22週年慶暨績優隊員表揚及推廣乾淨能源政策宣導活動(台電年度促協金)</t>
  </si>
  <si>
    <t>臺中市龍井區三德里守望相助推行委員會</t>
  </si>
  <si>
    <t>二十五週年慶及新、卸任隊長交接及績優隊員表揚暨節能減碳推廣乾淨能源政策宣導活動(中油專案、台電專案)</t>
  </si>
  <si>
    <t>113年文化交流觀摩及關懷弱勢團體暨節能減碳及推廣乾淨能源政策宣導(台電年度促協金、中油專案、台電專案)</t>
  </si>
  <si>
    <t>臺中市龍井區福田里守望相助推行委員會</t>
  </si>
  <si>
    <t>26週年隊慶績優隊員表揚暨節能減碳及關懷單親弱勢家庭及推廣乾淨能源政策宣導活動(台電年度促協金、中油專案)</t>
  </si>
  <si>
    <t>113年度親子活動暨節能減碳與推廣乾淨能源政策宣導活動(台電年度促協金、中油專案、台電專案)</t>
  </si>
  <si>
    <t>臺中市龍井區竹坑里守望相助推行委員會</t>
  </si>
  <si>
    <t>教育訓練及二十九週年績優隊員表揚暨節能減碳宣導活動(台電年度促協金、中油專案、台電專案)</t>
  </si>
  <si>
    <t>113年文化交流觀摩暨節能減碳宣導活動(台電年度促協金、中油專案、台電專案)</t>
  </si>
  <si>
    <t>臺中市龍井區忠和里守望相助推行委員會</t>
  </si>
  <si>
    <t>23週年隊慶績優隊員表揚暨節能減碳及關懷弱勢老人及推廣乾淨能源政策宣導活動(台電年度促協金、台電專案、中油專案)</t>
  </si>
  <si>
    <t>113年協助社區治安維護暨積極開發綠色新能源及節約能源宣導活動(台電年度促協金、中油專案、台電專案)</t>
  </si>
  <si>
    <t>臺中市龍井區龍泉里守望相助推行委員會</t>
  </si>
  <si>
    <t>113年週年隊慶績優人員表揚暨推廣乾淨能源及節能減碳宣導活動(台電年度促協金)</t>
  </si>
  <si>
    <t>二十五週年慶及新、卸任隊長交接及績優隊員表揚暨節能減碳推廣乾淨能源政策宣導活動(台電年度促協金)</t>
  </si>
  <si>
    <t>年終績優人員表揚及用電安全宣導暨推廣乾淨能源政策宣導活動(台電年度促協金)</t>
  </si>
  <si>
    <t>臺中市義勇消防總隊第四大隊犁份分隊</t>
  </si>
  <si>
    <t>移地訓練暨節約用電安全宣導暨推廣乾淨能源政策宣導活動(台電專案)</t>
  </si>
  <si>
    <t>婦宣績優人員表揚暨節能減碳宣導及推廣乾淨能源活動(台電年度促協金、公所、台電專案)</t>
  </si>
  <si>
    <t>臺中市義勇消防總隊婦女防火宣導大隊第四中隊龍井分隊</t>
  </si>
  <si>
    <t>績優協勤人員表揚暨節能減碳與推廣乾淨能源政策宣導活動(台電年度促協金、台電專案)</t>
  </si>
  <si>
    <t>臺中市民防總隊義勇警察大隊烏日中隊龍井分隊</t>
  </si>
  <si>
    <t>業務觀摩暨支持推廣節能減碳節約用電宣導活動(台電年度促協金、台電專案)</t>
  </si>
  <si>
    <t>113年績優協勤人員表揚暨支持節能減碳與推廣乾淨能源政策宣導活動(台電年度促協金、中油專案、台電專案)</t>
  </si>
  <si>
    <t>臺中市民防總隊義勇警察大隊烏日中隊麗水分隊</t>
  </si>
  <si>
    <t>文化交流觀摩暨節能減碳及推廣乾淨能源政策宣導活動(台電年度促協金、中油專案、台電專案)</t>
  </si>
  <si>
    <t>臺中市民防總隊義勇警察大隊烏日中隊龍津分隊</t>
  </si>
  <si>
    <t>教育文化訓練暨節能減碳宣導活動(台電年度促協金、中油專案、台電專案)</t>
  </si>
  <si>
    <t>臺中市民防總隊義勇警察大隊烏日中隊犁份分隊</t>
  </si>
  <si>
    <t>績優人員表揚及交通安全教育暨節能減碳及推廣乾淨能源政策宣導活動(台電年度促協金、中油專案、台電專案)</t>
  </si>
  <si>
    <t>臺中市民防總隊義勇警察大隊烏日中隊龍東分隊</t>
  </si>
  <si>
    <t>113年度績優人員表揚暨節約用電安全宣導與推廣乾淨能源政策宣導活動(台電年度促協金定)</t>
  </si>
  <si>
    <t>臺中市民防總隊民防大隊烏日中隊龍井民防分隊</t>
  </si>
  <si>
    <t>業務觀摩暨支持推廣節能減碳節約用電宣導活動(台電年度促協金、中油專案、台電專案)</t>
  </si>
  <si>
    <t>重要節日維護安全工作服務績優隊員表揚及節約用電、節能減碳暨推廣乾淨能源政策宣導活動(台電年度促協金、台電專案、中油專案)</t>
  </si>
  <si>
    <t>臺中市民防總隊民防大隊烏日中隊犁份分隊</t>
  </si>
  <si>
    <t>業務參訪境外觀摩教育訓練及節約用電、節能減碳暨推廣乾淨能源政策宣導活動(台電專案)</t>
  </si>
  <si>
    <t>績優隊員表揚及新任幹部就職暨推廣乾淨能源政策宣導活動(台電專案、中油專案)</t>
  </si>
  <si>
    <t>臺中市民防總隊民防大隊烏日中隊龍東分隊</t>
  </si>
  <si>
    <t>績優隊員表揚及新任幹部就職暨推廣乾淨能源政策宣導活動(台電年度促協金)</t>
  </si>
  <si>
    <t>境外研習觀摩暨用電安全宣導及推廣乾淨能源政策宣導活動(台電專案、中油專案)</t>
  </si>
  <si>
    <t>愛自己就是愛家人親子活動暨節能減碳及推廣乾淨能源政策宣導活動(台電年度促協金、台電專案、中油專案)</t>
  </si>
  <si>
    <t>臺中市龍井區忠和里環保志工第一小隊</t>
  </si>
  <si>
    <t>113年度環保志工績優人員表揚暨節能減碳宣導活動(台電年度促協金)</t>
  </si>
  <si>
    <t>台中市龍井區龍津里環保志工第三小隊</t>
  </si>
  <si>
    <t>臺中市民防總隊民防大隊烏日民防中隊龍津分隊</t>
  </si>
  <si>
    <t>自然生態環境教育觀摩暨節能減碳政策宣導活動(台電年度促協金、中油專案、台電專案)</t>
  </si>
  <si>
    <t>臺中市龍井區麗水里環保志工第二小隊</t>
  </si>
  <si>
    <t>登革熱防治與美化環境花藝講座暨節能減碳宣導活動(台電年度促協金、中油專案)</t>
  </si>
  <si>
    <t>境外文化生態觀摩暨節能減碳及推廣潔淨能源政策宣導活動(台電年度促協金、台電專案)</t>
  </si>
  <si>
    <t>臺中市龍井區山腳里環保志工第五小隊</t>
  </si>
  <si>
    <t>觀摩及節能減碳曁推廣乾淨能源政策宣導活動(台電年度促協金、中油專案)</t>
  </si>
  <si>
    <t>臺中市龍井區龍崗里環保志工隊第九小隊</t>
  </si>
  <si>
    <t>113年度環保志工教育觀摩暨節能減碳宣導活動(台電年度促協金、中油專案、台電專案)</t>
  </si>
  <si>
    <t>臺中市龍井區東海里環保志工第十三小隊</t>
  </si>
  <si>
    <t>113年度志工業務觀摩暨節能減碳及推廣乾淨能源政策宣導活動(台電年度促協金、台電專案)</t>
  </si>
  <si>
    <t>臺中市龍井區龍東里環保志工第六小隊</t>
  </si>
  <si>
    <t>績優志工表揚暨節約用電宣導活動(台電年度促協金、台電專案)</t>
  </si>
  <si>
    <t>臺中市龍井區龍泉里環保志工第十七小隊</t>
  </si>
  <si>
    <t>志工文化交流暨節約用電及推廣乾淨能源宣導活動(台電專案、中油專案)</t>
  </si>
  <si>
    <t>113年度環保志工績優人員表揚及節能減碳宣導活動</t>
  </si>
  <si>
    <t>臺中市龍井區福田里環保志工第七小隊</t>
  </si>
  <si>
    <t>113年度環保志工業務交流暨宣導低碳生活推廣乾淨能源政策活動(台電年度促協金、中油專案、台電專案)</t>
  </si>
  <si>
    <t>臺中市龍井區新庄里環保志工第八小隊</t>
  </si>
  <si>
    <t>教育訓練宣導暨節約能源用電安全推廣乾淨能源政策宣導活動(台電年度促協金、中油專案、台電專案)</t>
  </si>
  <si>
    <t>臺中市龍井區田中里環保志工第十小隊</t>
  </si>
  <si>
    <t>文化觀摩暨節能減碳及港務業務宣導活動(台電年度促協金、中油專案、台電專案)</t>
  </si>
  <si>
    <t>臺中市龍井區龍崗里環保志工第十四小隊</t>
  </si>
  <si>
    <t>生態觀摩暨推廣潔淨能源政策及節能減碳宣導活動(台電年度促協金、中油專案、台電專案)</t>
  </si>
  <si>
    <t>臺中市龍井區南寮里環保志工第十五小隊</t>
  </si>
  <si>
    <t>環保教育觀摩及文化交流暨節能減碳及推廣乾淨能源政策宣導活動(台電年度促協金、中油專案、台電專案)</t>
  </si>
  <si>
    <t>臺中市龍井區龍西里環保志工第十六小隊</t>
  </si>
  <si>
    <t>環保志工績優表揚暨節能減碳及推廣乾淨能源政策宣導活動(中油專案、台電專案)</t>
  </si>
  <si>
    <t>臺中市龍井區三德里環保志工第十八小隊</t>
  </si>
  <si>
    <t>113年度績優表揚暨節能減碳及推廣乾淨能源政策宣導活動(台電年度促協金)</t>
  </si>
  <si>
    <t>環保資源再生教育訓練及文化交流觀摩暨節能減碳及推廣乾淨能源政策宣導活動(中油專案)</t>
  </si>
  <si>
    <t>境外文化生態教育及推廣乾淨能源暨節能減碳宣導活動(台電年度促協金、中油專案、台電專案)</t>
  </si>
  <si>
    <t>臺中市龍井區新東里環保志工第十九小隊</t>
  </si>
  <si>
    <t>境外環保、文化交流暨節能減碳宣導及推廣乾淨能源政策(台電年度促協金、中油專案)</t>
  </si>
  <si>
    <t>臺中市龍井區竹坑里環保志工第十一小隊</t>
  </si>
  <si>
    <t>登革熱防治暨節能減碳宣導及推廣乾淨能源政策(台電專案)</t>
  </si>
  <si>
    <t>環保志工教育宣導暨節能減碳及推廣乾淨能源政策宣導活動(台電年度促協金)</t>
  </si>
  <si>
    <t>台中市龍井區龍津里環保志工第四小隊</t>
  </si>
  <si>
    <t>環保志工觀摩及節能減碳曁推廣乾淨能源政策宣導活動(台電專案核定)</t>
  </si>
  <si>
    <t>台中市龍井區龍崗里環保志工第九小隊</t>
  </si>
  <si>
    <t>113年度志工業務觀摩暨節能減碳及推廣乾淨能源政策宣導活動(台電專案、台電年度促協金)</t>
  </si>
  <si>
    <t>烏日警察志工中隊龍東分隊</t>
  </si>
  <si>
    <t>113年度志工業務觀摩暨節能減碳及推廣乾淨能源政策宣導活動(台電專案、台電年度促協金、中油專案)</t>
  </si>
  <si>
    <t>烏日警察志工中隊龍井分隊</t>
  </si>
  <si>
    <t>20週年慶暨績優隊員表揚及推廣乾淨能源政策宣導活動(台電年度促協金)</t>
  </si>
  <si>
    <t>113年臺中市市長盃射箭錦標賽</t>
  </si>
  <si>
    <t>臺中市體育總會射箭委員會</t>
  </si>
  <si>
    <t>勤務訓練暨隊長交接暨節約能源用電安全及推廣乾淨能源政策宣導活動(台電年度促協金)</t>
  </si>
  <si>
    <t>臺中市民防總隊民防大隊烏日中隊麗水分隊張崇仁</t>
  </si>
  <si>
    <t>113年婦宣人員感恩餐會暨節約用電安全宣導暨推廣乾淨能源政策宣導活動(台電年度促協金)</t>
  </si>
  <si>
    <t>臺中市義勇消防總隊婦女防火宣導大隊第四中隊犁份分隊楊雲芳</t>
  </si>
  <si>
    <t>年終績優人員表揚及用電安全暨支持電源開發推廣乾淨能源宣導活動(台電專案)</t>
  </si>
  <si>
    <t>臺中市義勇消防總隊第四大隊龍井分隊</t>
  </si>
  <si>
    <t>113年迎春送暖關懷弱勢團體暨節能減碳及推廣乾淨能源政策宣導活動(台電年度促協金)</t>
  </si>
  <si>
    <t>臺中市龍井後備憲兵荷松協會</t>
  </si>
  <si>
    <t>113年關懷弱勢慶中秋暨節能減碳及推廣乾淨能源政策宣導活動</t>
  </si>
  <si>
    <t>農林管理業務-農林管理業務-獎補助費-對國內團體之捐助</t>
  </si>
  <si>
    <t>113年「優質農業交流觀摩暨節能減碳推廣乾淨能源宣導活動」經費(台電年度促協金、台電專案、中油專案)</t>
  </si>
  <si>
    <t>臺中市龍井區雜糧產銷班第三班</t>
  </si>
  <si>
    <t>113年度龍井區各界慶祝農民節表彰大會(台電年度促協金)</t>
  </si>
  <si>
    <t>臺中市龍井區農會</t>
  </si>
  <si>
    <t>辦理農民種植水稻有機質肥料經費(台電年度促協金)</t>
  </si>
  <si>
    <t>辦理「區外農業觀摩暨支持電源開發及推廣乾淨能源宣導活動」經費</t>
  </si>
  <si>
    <t>龍井區甘藷產銷班第一班</t>
  </si>
  <si>
    <t>龍井區甘藷產銷班第二班</t>
  </si>
  <si>
    <t>辦理「合理施肥正確用藥研習會暨節能減碳宣導活動」經費</t>
  </si>
  <si>
    <t>臺中市龍井區蔬菜產銷班第1班</t>
  </si>
  <si>
    <t>臺中市龍井區蔬菜產銷班第2班</t>
  </si>
  <si>
    <t>臺中市龍井區蔬菜產銷班第3班</t>
  </si>
  <si>
    <t>辦理蔬菜產銷班第1、2、3班聯合辦理「生產與行銷作業區外觀摩暨支持電源開發及推廣乾淨能源宣導活動」</t>
  </si>
  <si>
    <t>辦理區外農業觀摩暨支持電源開發及推廣乾淨能源宣導活動</t>
  </si>
  <si>
    <t>社政業務-社會福利-獎補助費-對國內團體之捐助</t>
  </si>
  <si>
    <t>墊付案轉正-志工愛家人親子活動暨節能減碳及推廣乾淨能源政策宣導活動(台電年度促協金)</t>
  </si>
  <si>
    <t>臺中市環保慈善會</t>
  </si>
  <si>
    <t>墊付案轉正-中秋賞月慶團圓暨推廣乾淨能源宣導活動(台電年度促協金)</t>
  </si>
  <si>
    <t>臺中市龍井區山腳社區發展協會</t>
  </si>
  <si>
    <t>墊付案轉正-112年慶祝重陽節尊賢敬老暨支持電源開發及節能減碳推廣乾淨能源宣導活動(台電年度促協金)</t>
  </si>
  <si>
    <t>臺中市龍井區忠和社區發展協會</t>
  </si>
  <si>
    <t>墊付案轉正-中秋佳節慶團圓暨宣導節約用電推廣乾淨能源活動(台電年度促協金)</t>
  </si>
  <si>
    <t>臺中市龍井區環保建設福利協進會</t>
  </si>
  <si>
    <t>墊付案轉正-多肉植栽手作暨CRPD身心障礙者權利公約、節約用電宣導活動(台電年度促協金)</t>
  </si>
  <si>
    <t>臺中市龍井身心障礙者協會</t>
  </si>
  <si>
    <t>墊付案轉正-社區照顧關懷據點成果展及慶祝九九重陽節暨節能減碳宣導活動(台電年度促協金)</t>
  </si>
  <si>
    <t>臺中市龍井區田中社區發展協會</t>
  </si>
  <si>
    <t>墊付案轉正-112年度兔來運轉慶重陽敬老暨節能減碳宣導活動(台電年度促協金)</t>
  </si>
  <si>
    <t>財團法人台中市私立普濟社會福利慈善事業基金會</t>
  </si>
  <si>
    <t>墊付案轉正-112年度長者才藝成果發表暨節能減碳宣導活動(台電年度促協金)</t>
  </si>
  <si>
    <t>台中市龍龍社區關懷協會</t>
  </si>
  <si>
    <t>墊付案轉正-塔山下的部落生態文化觀摩暨節能減碳宣導活動(台電年度促協金)</t>
  </si>
  <si>
    <t>臺中市龍井區太極氣功健身會</t>
  </si>
  <si>
    <t>墊付案轉正-112年志工服務觀摩暨支持能源開發及節能減碳宣導活動(台電年度促協金)</t>
  </si>
  <si>
    <t>台中縣龍井鄉祥安促進協會</t>
  </si>
  <si>
    <t>墊付案轉正-112年關懷據點成果展暨績優志工表揚及政令宣導活動(台電年度促協金)</t>
  </si>
  <si>
    <t>臺中市龍井區龍津社區發展協會</t>
  </si>
  <si>
    <t>慶祝父親節暨推廣乾淨能源宣導活動經費(台電年度促協金)</t>
  </si>
  <si>
    <t>照顧關懷據點成果展暨節能減碳宣導活動(台電年度促協金)</t>
  </si>
  <si>
    <t>臺中市龍井區東海社區發展協會</t>
  </si>
  <si>
    <t>東海社區婦女文化交流暨節能減碳宣導活動(台電促協金)</t>
  </si>
  <si>
    <t>東海藝術街跳蚤市集暨節能減碳宣導活動(台電促協金)</t>
  </si>
  <si>
    <t>臺中市東海藝術街文創協會</t>
  </si>
  <si>
    <t>龍華富貴迎春揮毫寫春聯暨節能減碳及推廣潔淨能源政策宣導活動(台電年度促協金)</t>
  </si>
  <si>
    <t>長照2.0簡介＆常見詐騙手法解析暨節約用電宣導(台電年度促協金)</t>
  </si>
  <si>
    <t>113年無障礙檢測生態教育研習暨支持液化天然氣能源政策、節能減碳節約用電宣導(台電年度促協金)</t>
  </si>
  <si>
    <t>身心障礙福利＆節約用電宣導暨手作編織活動(台電促協金)</t>
  </si>
  <si>
    <t>植得癒見園藝治療課暨節約用電珍惜能源宣導經費(台電年度促協金)</t>
  </si>
  <si>
    <t>年度績優人員表揚暨節約能源及推廣乾淨能源政策宣導活動(台電年度促協金)</t>
  </si>
  <si>
    <t>臺中市龍井區麗水社區推展協會</t>
  </si>
  <si>
    <t>元宵佳節喜迎春寒冬送暖暨支持節約能源及推廣乾淨能源政策宣導活動(台電年度促協金)</t>
  </si>
  <si>
    <t>臺中市龍井區麗水社區發展協會</t>
  </si>
  <si>
    <t>新春團拜賀新年暨節能減碳及推廣乾淨能源政策宣導活動(台電年度促協金)</t>
  </si>
  <si>
    <t>臺中市龍井區忠和社區發展促進會</t>
  </si>
  <si>
    <t>登山健行淨山、菸害防制暨節能減碳及維護港區環境政策宣導活動(台電年度促協金)</t>
  </si>
  <si>
    <t>臺中市後備憲兵荷松協會</t>
  </si>
  <si>
    <t>113年度會員尊老敬賢及防火宣導講座暨節能減碳及推廣潔淨能源政策宣導活動(台電年度促協金)</t>
  </si>
  <si>
    <t>中華民國春林尊親會</t>
  </si>
  <si>
    <t>113年度志工參訪觀摩暨節能減碳宣導活動(台電年度促協金)</t>
  </si>
  <si>
    <t>臺中市龍井區敬老關懷協會</t>
  </si>
  <si>
    <t>113年度關懷志工戶外交流暨節能減碳宣導活動(台電年度促協金)</t>
  </si>
  <si>
    <t>臺中市龍井區麗水關懷福利協會</t>
  </si>
  <si>
    <t>113年度文化交流觀摩暨節能減碳及推廣乾淨能源政策宣導活動(台電年度促協金)</t>
  </si>
  <si>
    <t>臺中市龍井區龍津長壽協會</t>
  </si>
  <si>
    <t>113年度甲辰年恭迎大甲鎮瀾宮天上聖母遶境進香暨節能減碳及推廣乾淨能源政策宣導活動(台電年度促協金)</t>
  </si>
  <si>
    <t>臺中市龍井區媽祖護祐關懷協會</t>
  </si>
  <si>
    <t>113年度會員文化交流暨支持節約用電及推廣乾淨能源政策宣導活動(台電年度促協金)</t>
  </si>
  <si>
    <t>臺中市龍井區水裡港藝文福利協會</t>
  </si>
  <si>
    <t>美學與生活插花講座暨節能減碳宣導活動(台電年度促協金)</t>
  </si>
  <si>
    <t>113年健康講座吃安心食安心暨節約能源宣導活動(台電年度促協金)</t>
  </si>
  <si>
    <t>臺中市龍井區惜福關懷協會</t>
  </si>
  <si>
    <t>113年度文化學習暨支持台電能源開發及節能減碳宣導活動(台電年度促協金)</t>
  </si>
  <si>
    <t>臺中市龍井區元極舞協會</t>
  </si>
  <si>
    <t>113年度北部文化觀摩暨節能減碳、再生資源宣導活動(台電年度促協金)</t>
  </si>
  <si>
    <t>台中市龍井區土風舞協會</t>
  </si>
  <si>
    <t>113年度義工服務文化觀摩暨支持電源開發推廣乾淨能源政策宣導活動(台電年度促協金)</t>
  </si>
  <si>
    <t>臺中市龍井區交通義工服務協會</t>
  </si>
  <si>
    <t>113年度愛鄉文化觀摩暨節能減碳宣導活動(台電年度促協金)</t>
  </si>
  <si>
    <t>台中市龍井區愛鄉土文化協會</t>
  </si>
  <si>
    <t>113年度慶祝母親節暨社區治安與節能減碳愛地球宣導活動(台電年度促協金)</t>
  </si>
  <si>
    <t>臺中市龍井區舞蹈協會</t>
  </si>
  <si>
    <t>113年度環保教育及績優人員表揚暨節約能源及推廣乾淨能源政策宣導活動(台電年度促協金)</t>
  </si>
  <si>
    <t>113年環保教育觀摩活動暨支持電源開發與節能減碳宣導活動(台電年度促協金)</t>
  </si>
  <si>
    <t>113年度業務觀摩暨推廣節約能源宣導(台電年度促協金)</t>
  </si>
  <si>
    <t>臺中市龍井區三德里長青協會</t>
  </si>
  <si>
    <t>113年度文化交流暨支持節約能源及推廣乾淨能源政策宣導活動經費(台電促協金)</t>
  </si>
  <si>
    <t>臺中市龍井區麗水長壽協進會</t>
  </si>
  <si>
    <t>關懷老人愛心送暖暨支持節約能源及推廣乾淨能源政策宣導活動(台電年度促協金)</t>
  </si>
  <si>
    <t>113年度模範志工表揚暨社區治安與節能減碳愛地球宣導活動(台電年度促協金)</t>
  </si>
  <si>
    <t>臺中市龍井心橋愛心關懷協會</t>
  </si>
  <si>
    <t>113年度藝文知性文化交流觀摩暨節能減碳及政令宣導活動(台電年度促協金)</t>
  </si>
  <si>
    <t>臺中市龍目井文化協會</t>
  </si>
  <si>
    <t>113年度水域自救教育訓練及文化交流暨節能減碳及推廣乾淨能源宣導活動(台電年度促協金)</t>
  </si>
  <si>
    <t>臺中市龍井游泳協會</t>
  </si>
  <si>
    <t>113年度外埠觀摩暨節約用電宣導活動(台電年度促協金)</t>
  </si>
  <si>
    <t>臺中市龍津教育志工協會</t>
  </si>
  <si>
    <t>113年度績優社區觀摩及文化交流暨節能減碳及推廣乾淨能源政策宣導活動(台電年度促協金)</t>
  </si>
  <si>
    <t>臺中市茄投社區關懷協進會</t>
  </si>
  <si>
    <t>長壽俱樂部會員文化交流知性觀摩暨節能減碳及推廣乾淨能源政策宣導活動</t>
  </si>
  <si>
    <t>辦理「瑜珈境外環保觀摩暨節能減碳宣導活動」經費(3/11)(台電年度促協金)</t>
  </si>
  <si>
    <t>臺中市龍井瑜珈協會</t>
  </si>
  <si>
    <t>113年度北部社區觀摩暨推廣乾淨能源政策宣導活動(台電年度促協金)</t>
  </si>
  <si>
    <t>臺中市社區福利推展協會</t>
  </si>
  <si>
    <t>辦理「龍津里蚵寮社區關懷弱勢及老人暨節約用電宣導活動」經費(台電年度促協金)</t>
  </si>
  <si>
    <t>113年度關懷老人戶外交流暨推廣乾淨能源政策宣導活動(台電年度促協金)</t>
  </si>
  <si>
    <t>臺中市龍井區龍東社區老人福利推廣協會</t>
  </si>
  <si>
    <t>113年度境外成長交流觀摩暨節約能源及推廣乾淨能源政策宣導活動(台電年度促協金)</t>
  </si>
  <si>
    <t>113年度婦女成長班環境保護績優社區觀摩暨節能減碳及推廣乾淨能源政策宣導活動(台電年度促協金)</t>
  </si>
  <si>
    <t>113年度關懷老人戶外觀摩暨節約能源用電安全及推廣乾淨能源政策宣導活動(台電年度促協金)</t>
  </si>
  <si>
    <t>臺中市龍井田中關懷社區藝文體育協會</t>
  </si>
  <si>
    <t>113年度南部境外觀摩暨港務業務、節約用電宣導經費(台電年度促協金)</t>
  </si>
  <si>
    <t>臺中市臺灣楊府元帥文化協會</t>
  </si>
  <si>
    <t>113年度敬老、志工學習教育訓練交流研習暨支持能源開發宣導活動(台電促協金)</t>
  </si>
  <si>
    <t>財團法人台中市私立銀同碧湖陳氏社會福利基金會</t>
  </si>
  <si>
    <t>113年度瑞里悠美山林生態文化觀摩暨節能減碳宣導活動(台電促協金)</t>
  </si>
  <si>
    <t>文化觀摩暨電源開發及節能減碳宣導活動(台電促協金)</t>
  </si>
  <si>
    <t>臺中市龍井區心路導護志工協會</t>
  </si>
  <si>
    <t>竹坑家政班親子文化活動觀摩暨節能減碳宣導活動(台電促協金)</t>
  </si>
  <si>
    <t>臺中市龍井區竹坑里好逗陣共榮協會</t>
  </si>
  <si>
    <t>親子健走活動暨節能減碳宣導活動經費(台電年度促協金)</t>
  </si>
  <si>
    <t>2024龍田家族淨山健行節能減碳及推廣乾淨能源政策宣導活動(台電促協金)</t>
  </si>
  <si>
    <t>臺中市龍田乒乓舞蹈藝文體育協會</t>
  </si>
  <si>
    <t>113年志工服務觀摩暨支持能源開發及節能減碳宣導活動(台電促協金)</t>
  </si>
  <si>
    <t>辦理「境外環保觀摩暨節能減碳宣導活動」經費(台電年度促協金)</t>
  </si>
  <si>
    <t>臺中市龍井區竹坑社區發展協會</t>
  </si>
  <si>
    <t>辦理「中秋節社區老人關懷據點才藝表演秀暨節能減碳及港務業務宣導活動」經費(台電年度促協金)</t>
  </si>
  <si>
    <t>臺中市龍井區福田社區發展協會</t>
  </si>
  <si>
    <t>辦理「龍東社區婦女成長班文化交流觀摩及關懷單親家庭暨節能減碳及推廣乾淨能源政策宣導活動」經費台電年度促協金)</t>
  </si>
  <si>
    <t>臺中市龍井區龍東社區發展協會</t>
  </si>
  <si>
    <t>辦理「113年秋夜晚風社區才藝成果發表會及節能減碳暨政令宣導活動」經費(台電年度促協金)</t>
  </si>
  <si>
    <t>臺中市龍井區三德社區發展協會</t>
  </si>
  <si>
    <t>辦理「文化觀摩暨節能減碳宣導活動」經費(台電年度促協金)</t>
  </si>
  <si>
    <t>辦理推廣樂齡終身學習觀念暨節能減碳宣導活動(台電年度促協金)</t>
  </si>
  <si>
    <t>慶祝重陽敬老活動暨節能減碳及推廣乾淨能源政策宣導活動(台電年度促協金)</t>
  </si>
  <si>
    <t>113年度慶祝重陽節尊賢敬老暨支持電源開發及節能減碳推廣乾淨能源宣導活動(台電年度促協金)</t>
  </si>
  <si>
    <t>辦理各項活動及集會研習之用(台電促協金</t>
  </si>
  <si>
    <t>臺中市龍井區新東社區發展協會</t>
  </si>
  <si>
    <t>辦理「中秋佳節慶團圓暨宣導節約用電推廣乾淨能源活動」經費(台電年度促協金)</t>
  </si>
  <si>
    <t>辦理「113年度參訪名剎文化觀摩暨節約用電節能減碳宣導活動」經費(台電年度促協金)</t>
  </si>
  <si>
    <t>臺中市菩提苑共修關懷慈善會</t>
  </si>
  <si>
    <t>臺中市馮氏宗親會</t>
  </si>
  <si>
    <t>辦理「社區成長教室-婦女成長班113年度境外生態觀摩暨節能減碳及推廣潔淨能源政策宣導活動」經費(台電年度促協金)</t>
  </si>
  <si>
    <t>辦理「中秋慶團圓暨推廣乾淨能源宣導活動」經費(台電年度促協金)</t>
  </si>
  <si>
    <t>辦理「幸福龍東.中秋聯歡晚會暨推廣乾淨能源政策宣導活動」經費(台電年度促協金)</t>
  </si>
  <si>
    <t>辦理犯罪預防宣導暨節約用電宣導及推廣乾淨能源活動(台電年度促協金)</t>
  </si>
  <si>
    <t>臺中市龍井區老人會</t>
  </si>
  <si>
    <t>辦理「社區成長教室生態文化教育觀摩暨節約用電宣導活動」經費(台電年度促協金)</t>
  </si>
  <si>
    <t>臺中市龍井區龍崗社區發展協會</t>
  </si>
  <si>
    <t>辦理「歲末送暖關懷老人及單親弱勢家庭暨節能減碳及港務業務宣導活動」經費(台電年度促協金)</t>
  </si>
  <si>
    <t>辦理「關懷老人健康久久長壽久久暨支持新建燃氣機組計畫及宣導節能減碳活動」經費(台電年度促協金)</t>
  </si>
  <si>
    <t>補助臺中市龍井區田中社區發展協會辦理「社區照顧關懷據點能減碳宣導活動」經費(11/1)(台電年度促協金</t>
  </si>
  <si>
    <t>辦理「歡慶中秋，關懷敬老暨推廣乾淨能源及港務宣導活動」經費(台電年度促協金)</t>
  </si>
  <si>
    <t>辦理「113年度龍馬精神慶重陽敬老暨節能減碳宣導活動」經費(台電年度促協金)</t>
  </si>
  <si>
    <t>辦理「秋節敬老暨推廣乾淨能源、支持市政業務、節能減碳、港務宣導活動」經費(台電年度促協金)</t>
  </si>
  <si>
    <t>臺中市龍井區南寮親子關懷協會</t>
  </si>
  <si>
    <t>辦理「歲末關懷老人及清寒弱勢家庭暨節能減碳及港務業務宣導活動」經費(台電年度促協金)</t>
  </si>
  <si>
    <t>臺中市龍井區龍西社區發展協會</t>
  </si>
  <si>
    <t>辦理「活力愛運動第三屆親子健行與互動體能暨節能減碳愛地球宣導活動」經費(台電年度促協金)</t>
  </si>
  <si>
    <t>臺中市活力運動推廣協會</t>
  </si>
  <si>
    <t>辦理「會員與志工境外自然生態參訪暨節能減碳愛地球宣導活動」經費(台電年度促協金)</t>
  </si>
  <si>
    <t>辦理「長者才藝成果發表暨節能減碳宣導活動」經費(台電年度促協金)</t>
  </si>
  <si>
    <t>辦理「2024第一屆「龍井同濟盃」3對3籃球賽暨節約用電宣導及推廣乾淨能源活動」經費(台電年度促協金)</t>
  </si>
  <si>
    <t>臺中市龍井區體育發展協會</t>
  </si>
  <si>
    <t>辦理「生態文化教育觀摩暨節約用電宣導活動」經費(台電年度促協金)</t>
  </si>
  <si>
    <t>台中市龍井中華外內丹功研究學會</t>
  </si>
  <si>
    <t>辦理「「鍾愛一生健康講座」暨支持電源開發節能減碳港務業務宣導活動」經費(台電年度促協金)</t>
  </si>
  <si>
    <t>辦理「113年召集人及志工服務觀摩暨支持能源開發及節能減碳宣導活動」經費(台電年度促協金)</t>
  </si>
  <si>
    <t>臺中市龍井區婦女會</t>
  </si>
  <si>
    <t>辦理「113年慶祝母親節「運動愛台灣、健康登山趣」及模範婆媳績優小組長表揚暨支持電源開發推廣乾淨能源港務業務宣導活動」經費(台電年度促協金)</t>
  </si>
  <si>
    <t>補助外埔區體育會理事長盃慢跑活動經費</t>
  </si>
  <si>
    <t>臺中市外埔區體育會</t>
  </si>
  <si>
    <t>臺中市外埔區公所</t>
  </si>
  <si>
    <t>補助外埔區體育會理事長盃槌球邀請賽</t>
  </si>
  <si>
    <t>補助外埔區體育會土風舞委員會理事長盃成果發表觀摩會</t>
  </si>
  <si>
    <t>補助外埔區體育會理事長盃籃球邀請賽</t>
  </si>
  <si>
    <t>補助外埔區體育會理事長盃手球賽</t>
  </si>
  <si>
    <t>補助外埔區體育會理事長盃瑜珈輕流動活動</t>
  </si>
  <si>
    <t>補助外埔區體育會太極拳表演暨樂活健走活動</t>
  </si>
  <si>
    <t>補助外埔區體育會理事長盃生物能醫學氣功體驗郊外野餐暨氣功表演活動</t>
  </si>
  <si>
    <t>補助外埔區體育會理事長盃羽球賽</t>
  </si>
  <si>
    <t>113年臺中市外埔區理事長盃單車逍遙遊活動</t>
  </si>
  <si>
    <t>補助本區體育會辦理體育活動經費-113年新社體育會理事長盃籃球比賽</t>
  </si>
  <si>
    <t>臺中市新社體育會</t>
  </si>
  <si>
    <t>臺中市新社區公所</t>
  </si>
  <si>
    <t>補助本區體育會辦理體育活動經費--113年新社體育會理事長盃木球錦標賽</t>
  </si>
  <si>
    <t>補助本區體育會辦理體育活動經費-113年度臺中市新社體育會理事長盃攀樹趣味賽</t>
  </si>
  <si>
    <t>補助本區體育會辦理體育活動經費-113年度臺中市新社體育會理事長盃羽球比賽</t>
  </si>
  <si>
    <t>補助本區體育會辦理體育活動經費-113年度臺中市新社體育會理事長盃鐵馬挑戰賽</t>
  </si>
  <si>
    <t>補助本區體育會辦理體育活動經費-113年度臺中市新社體育會理事長盃慢跑遊新社</t>
  </si>
  <si>
    <t>113年臺中市體育總會理事長盃新社區樂活健走逍遙遊活動</t>
  </si>
  <si>
    <t xml:space="preserve">法制業務-採購申訴審議-獎補助費-對國內團體之捐助  </t>
    <phoneticPr fontId="5" type="noConversion"/>
  </si>
  <si>
    <t>辦理「關懷更生‧清新臺中」--113年臺中市政府辦理更生保護系列活動實施計畫</t>
    <phoneticPr fontId="5" type="noConversion"/>
  </si>
  <si>
    <t>財團法人臺灣更生保護會臺中分會</t>
    <phoneticPr fontId="5" type="noConversion"/>
  </si>
  <si>
    <t>勞政業務-勞資關係-獎補助費-對國內團體之捐助</t>
  </si>
  <si>
    <t>補助工會辦理推展會務，健全工會組織運作，強化勞工服務，保障勞工權益等相關活動</t>
  </si>
  <si>
    <t>台中市總工會</t>
    <phoneticPr fontId="20" type="noConversion"/>
  </si>
  <si>
    <t>臺中市政府勞工局</t>
  </si>
  <si>
    <t>台灣勞工大聯盟總工會</t>
    <phoneticPr fontId="20" type="noConversion"/>
  </si>
  <si>
    <t>臺中直轄市總工會</t>
    <phoneticPr fontId="20" type="noConversion"/>
  </si>
  <si>
    <t>大臺中職業總工會</t>
    <phoneticPr fontId="20" type="noConversion"/>
  </si>
  <si>
    <t>臺中市職業總工會</t>
    <phoneticPr fontId="20" type="noConversion"/>
  </si>
  <si>
    <t>台中市產業總工會</t>
    <phoneticPr fontId="20" type="noConversion"/>
  </si>
  <si>
    <t>台中市不動產經紀人職業工會</t>
    <phoneticPr fontId="20" type="noConversion"/>
  </si>
  <si>
    <t>台中市泥水業職業工會</t>
    <phoneticPr fontId="20" type="noConversion"/>
  </si>
  <si>
    <t>台中市美容業職業工會</t>
    <phoneticPr fontId="20" type="noConversion"/>
  </si>
  <si>
    <t>台中市金屬建築結構及零組件製造職業工會</t>
    <phoneticPr fontId="20" type="noConversion"/>
  </si>
  <si>
    <t>臺中市肉品運送人員職業工會</t>
    <phoneticPr fontId="20" type="noConversion"/>
  </si>
  <si>
    <t>台中市照相錄影業職業工會</t>
    <phoneticPr fontId="20" type="noConversion"/>
  </si>
  <si>
    <t>台中市西餐服務人員職業工會</t>
    <phoneticPr fontId="20" type="noConversion"/>
  </si>
  <si>
    <t>台中市電器裝修職業工會</t>
    <phoneticPr fontId="20" type="noConversion"/>
  </si>
  <si>
    <t>大臺中廚具裝修職業工會</t>
    <phoneticPr fontId="20" type="noConversion"/>
  </si>
  <si>
    <t>臺中市文化創意設計從業人員職業工會</t>
    <phoneticPr fontId="20" type="noConversion"/>
  </si>
  <si>
    <t>台中市彩券販賣人員職業工會</t>
    <phoneticPr fontId="20" type="noConversion"/>
  </si>
  <si>
    <t>臺中市農機代耕業職業工會</t>
    <phoneticPr fontId="20" type="noConversion"/>
  </si>
  <si>
    <t>臺中市衛浴器材服務職業工會</t>
    <phoneticPr fontId="20" type="noConversion"/>
  </si>
  <si>
    <t>台中市社區服務人員職業工會</t>
    <phoneticPr fontId="20" type="noConversion"/>
  </si>
  <si>
    <t>台中市寢具製作職業工會</t>
    <phoneticPr fontId="20" type="noConversion"/>
  </si>
  <si>
    <t>台中市才藝教學服務人員職業工會</t>
    <phoneticPr fontId="20" type="noConversion"/>
  </si>
  <si>
    <t>臺中直轄市勞工團體從業人員職業工會</t>
    <phoneticPr fontId="20" type="noConversion"/>
  </si>
  <si>
    <t>台中市縫紉業職業工會</t>
    <phoneticPr fontId="20" type="noConversion"/>
  </si>
  <si>
    <t>台中市屠宰業職業工會</t>
    <phoneticPr fontId="20" type="noConversion"/>
  </si>
  <si>
    <t>台中市人民團體聘僱人員職業工會</t>
    <phoneticPr fontId="20" type="noConversion"/>
  </si>
  <si>
    <t>台中市芳療整體保養職業工會</t>
    <phoneticPr fontId="20" type="noConversion"/>
  </si>
  <si>
    <t>台中市廚具裝修職業工會</t>
    <phoneticPr fontId="20" type="noConversion"/>
  </si>
  <si>
    <t>大臺中檳榔包裝加工業職業工會</t>
    <phoneticPr fontId="20" type="noConversion"/>
  </si>
  <si>
    <t>臺中市按摩業職業工會</t>
    <phoneticPr fontId="20" type="noConversion"/>
  </si>
  <si>
    <t>台灣勞工大聯盟工會</t>
    <phoneticPr fontId="20" type="noConversion"/>
  </si>
  <si>
    <t>台中市美姿禮儀造型職業工會</t>
    <phoneticPr fontId="20" type="noConversion"/>
  </si>
  <si>
    <t>臺中市日用品運送服務職業工會</t>
    <phoneticPr fontId="20" type="noConversion"/>
  </si>
  <si>
    <t>臺中市政府勞工局工會</t>
    <phoneticPr fontId="20" type="noConversion"/>
  </si>
  <si>
    <t>臺中直轄市通信服務人員職業工會</t>
    <phoneticPr fontId="20" type="noConversion"/>
  </si>
  <si>
    <t>台中市新聞職業工會</t>
    <phoneticPr fontId="20" type="noConversion"/>
  </si>
  <si>
    <t>台中市公有市場零售攤販職業工會</t>
    <phoneticPr fontId="20" type="noConversion"/>
  </si>
  <si>
    <t>大臺中魚貨搬運業職業工會</t>
    <phoneticPr fontId="20" type="noConversion"/>
  </si>
  <si>
    <t>台中市洗染業職業工會</t>
    <phoneticPr fontId="20" type="noConversion"/>
  </si>
  <si>
    <t>補助各勞工相關團體辦理勞工教育</t>
  </si>
  <si>
    <t>台中市營造業職業工會</t>
    <phoneticPr fontId="20" type="noConversion"/>
  </si>
  <si>
    <t>台中市橡膠製品修補職業工會</t>
    <phoneticPr fontId="20" type="noConversion"/>
  </si>
  <si>
    <t>台中市音樂業職業工會</t>
    <phoneticPr fontId="20" type="noConversion"/>
  </si>
  <si>
    <t>台中市農產品運送工職業工會</t>
    <phoneticPr fontId="20" type="noConversion"/>
  </si>
  <si>
    <t>臺中市腳底按摩職業工會</t>
    <phoneticPr fontId="20" type="noConversion"/>
  </si>
  <si>
    <t>大台中社區服務人員職業工會</t>
    <phoneticPr fontId="20" type="noConversion"/>
  </si>
  <si>
    <t>大臺中美容業職業工會</t>
    <phoneticPr fontId="20" type="noConversion"/>
  </si>
  <si>
    <t>台中市理燙髮美容業職業工會</t>
    <phoneticPr fontId="20" type="noConversion"/>
  </si>
  <si>
    <t>臺中市銲接切割人員職業工會</t>
    <phoneticPr fontId="20" type="noConversion"/>
  </si>
  <si>
    <t>台中市冷凍空調業職業工會</t>
    <phoneticPr fontId="20" type="noConversion"/>
  </si>
  <si>
    <t>臺中縣水泥製品加工職業工會</t>
    <phoneticPr fontId="20" type="noConversion"/>
  </si>
  <si>
    <t>大臺中餐飲業職業工會</t>
    <phoneticPr fontId="20" type="noConversion"/>
  </si>
  <si>
    <t>大臺中木工業職業工會</t>
    <phoneticPr fontId="20" type="noConversion"/>
  </si>
  <si>
    <t>大臺中營造業職業工會</t>
    <phoneticPr fontId="20" type="noConversion"/>
  </si>
  <si>
    <t>臺中直轄市室內裝潢業職業工會</t>
    <phoneticPr fontId="20" type="noConversion"/>
  </si>
  <si>
    <t>台中市銀樓業職業工會辦理</t>
    <phoneticPr fontId="20" type="noConversion"/>
  </si>
  <si>
    <t>台中市派遣服務人員職業工會</t>
    <phoneticPr fontId="20" type="noConversion"/>
  </si>
  <si>
    <t>大臺中汽車駕駛員職業工會</t>
    <phoneticPr fontId="20" type="noConversion"/>
  </si>
  <si>
    <t>臺中直轄市農事服務職業工會</t>
    <phoneticPr fontId="20" type="noConversion"/>
  </si>
  <si>
    <t>臺中直轄市中餐服務人員職業工會</t>
    <phoneticPr fontId="20" type="noConversion"/>
  </si>
  <si>
    <t>臺中直轄市油漆工程業職業工會</t>
    <phoneticPr fontId="20" type="noConversion"/>
  </si>
  <si>
    <t>大臺中美髮美容技術指導員職業工會</t>
    <phoneticPr fontId="20" type="noConversion"/>
  </si>
  <si>
    <t>臺中市外燴人員職業工會</t>
    <phoneticPr fontId="20" type="noConversion"/>
  </si>
  <si>
    <t>台中市豆類加工業職業工會</t>
    <phoneticPr fontId="20" type="noConversion"/>
  </si>
  <si>
    <t>臺中直轄市米食製品從業人員職業工會</t>
    <phoneticPr fontId="20" type="noConversion"/>
  </si>
  <si>
    <t>臺中縣玻璃裝配業職業工會</t>
    <phoneticPr fontId="20" type="noConversion"/>
  </si>
  <si>
    <t>臺中直轄市雕刻業職業工會</t>
    <phoneticPr fontId="20" type="noConversion"/>
  </si>
  <si>
    <t>台中市木工業職業工會</t>
    <phoneticPr fontId="20" type="noConversion"/>
  </si>
  <si>
    <t>台中市地政業務從業人員職業工會</t>
    <phoneticPr fontId="20" type="noConversion"/>
  </si>
  <si>
    <t>臺中市清潔服務職業工會</t>
    <phoneticPr fontId="20" type="noConversion"/>
  </si>
  <si>
    <t>臺中市漫畫從業人員職業工會</t>
    <phoneticPr fontId="20" type="noConversion"/>
  </si>
  <si>
    <t>台中市職業訓練培訓人員職業工會</t>
    <phoneticPr fontId="20" type="noConversion"/>
  </si>
  <si>
    <t>台中市汽車駕駛員職業工會</t>
    <phoneticPr fontId="20" type="noConversion"/>
  </si>
  <si>
    <t>台中市汽車服務業職業工會</t>
    <phoneticPr fontId="20" type="noConversion"/>
  </si>
  <si>
    <t>臺中市人力資源管理人員職業工會</t>
    <phoneticPr fontId="20" type="noConversion"/>
  </si>
  <si>
    <t>台中市餐飲業職業工會</t>
    <phoneticPr fontId="20" type="noConversion"/>
  </si>
  <si>
    <t>臺中市農耕工作業職業工會</t>
    <phoneticPr fontId="20" type="noConversion"/>
  </si>
  <si>
    <t>台中市機踏車修理業職業工會</t>
    <phoneticPr fontId="20" type="noConversion"/>
  </si>
  <si>
    <t>台中市麵食製作職業工會</t>
    <phoneticPr fontId="20" type="noConversion"/>
  </si>
  <si>
    <t>台中市仲介從業人員職業工會</t>
    <phoneticPr fontId="20" type="noConversion"/>
  </si>
  <si>
    <t>台中市室內裝潢業職業工會</t>
    <phoneticPr fontId="20" type="noConversion"/>
  </si>
  <si>
    <t>台中市通信服務人員職業工會</t>
    <phoneticPr fontId="20" type="noConversion"/>
  </si>
  <si>
    <t>台中市油漆業職業工會</t>
    <phoneticPr fontId="20" type="noConversion"/>
  </si>
  <si>
    <t>大臺中理燙髮美容業職業工會</t>
    <phoneticPr fontId="20" type="noConversion"/>
  </si>
  <si>
    <t>台中市汽車修理業職業工會</t>
    <phoneticPr fontId="20" type="noConversion"/>
  </si>
  <si>
    <t>台中市廣告代理職業工會</t>
    <phoneticPr fontId="20" type="noConversion"/>
  </si>
  <si>
    <t>台中市廣告服務業職業工會</t>
    <phoneticPr fontId="20" type="noConversion"/>
  </si>
  <si>
    <t>台中市美髮美容技術指導員職業工會</t>
    <phoneticPr fontId="20" type="noConversion"/>
  </si>
  <si>
    <t>台中市印刷業職業工會</t>
    <phoneticPr fontId="20" type="noConversion"/>
  </si>
  <si>
    <t>大臺中廚師業職業工會</t>
    <phoneticPr fontId="20" type="noConversion"/>
  </si>
  <si>
    <t>台中市皮革製品業職業工會</t>
    <phoneticPr fontId="20" type="noConversion"/>
  </si>
  <si>
    <t>台中市製棉業職業工會</t>
    <phoneticPr fontId="20" type="noConversion"/>
  </si>
  <si>
    <t>臺中市民俗技藝工作者職業工會</t>
    <phoneticPr fontId="20" type="noConversion"/>
  </si>
  <si>
    <t>台中市營建土木職業工會</t>
    <phoneticPr fontId="20" type="noConversion"/>
  </si>
  <si>
    <t>臺中直轄市指甲彩繪美容職業工會</t>
    <phoneticPr fontId="20" type="noConversion"/>
  </si>
  <si>
    <t>臺中直轄市農產品運送工職業工會</t>
    <phoneticPr fontId="20" type="noConversion"/>
  </si>
  <si>
    <t>台中市不動產服務職業工會</t>
    <phoneticPr fontId="20" type="noConversion"/>
  </si>
  <si>
    <t>臺中市婚喪喜慶司儀人員職業工會</t>
    <phoneticPr fontId="20" type="noConversion"/>
  </si>
  <si>
    <t>台中市陸上運輸服務人員職業工會</t>
    <phoneticPr fontId="20" type="noConversion"/>
  </si>
  <si>
    <t>大臺中褓姆職業工會</t>
    <phoneticPr fontId="20" type="noConversion"/>
  </si>
  <si>
    <t>台中市雜誌職業工會</t>
    <phoneticPr fontId="20" type="noConversion"/>
  </si>
  <si>
    <t>台中市食品雜貨運送職業工會</t>
    <phoneticPr fontId="20" type="noConversion"/>
  </si>
  <si>
    <t>台中市製圖職業工會</t>
    <phoneticPr fontId="20" type="noConversion"/>
  </si>
  <si>
    <t>台中直轄市才藝教學服務人員職業工會</t>
    <phoneticPr fontId="20" type="noConversion"/>
  </si>
  <si>
    <t>大臺中汽車貨物裝卸業職業工會</t>
    <phoneticPr fontId="20" type="noConversion"/>
  </si>
  <si>
    <t>台中市建築鋼筋工職業工會</t>
    <phoneticPr fontId="20" type="noConversion"/>
  </si>
  <si>
    <t>臺中直轄市帽蓆編織業職業工會</t>
    <phoneticPr fontId="20" type="noConversion"/>
  </si>
  <si>
    <t>大臺中推銷員職業工會</t>
    <phoneticPr fontId="20" type="noConversion"/>
  </si>
  <si>
    <t>大臺中模板工職業工會</t>
    <phoneticPr fontId="20" type="noConversion"/>
  </si>
  <si>
    <t>台中市乳品飲料派送業職業工會</t>
    <phoneticPr fontId="20" type="noConversion"/>
  </si>
  <si>
    <t>台中市翻譯人員職業工會</t>
    <phoneticPr fontId="20" type="noConversion"/>
  </si>
  <si>
    <t>台中市小吃業職業工會</t>
    <phoneticPr fontId="20" type="noConversion"/>
  </si>
  <si>
    <t>台中市旅遊服務人員職業工會</t>
    <phoneticPr fontId="20" type="noConversion"/>
  </si>
  <si>
    <t>臺中直轄市按摩業職業工會</t>
    <phoneticPr fontId="20" type="noConversion"/>
  </si>
  <si>
    <t>台中市清潔管理服務業職業工會</t>
    <phoneticPr fontId="20" type="noConversion"/>
  </si>
  <si>
    <t>補助總工會及職業工會辦理會員健康檢查</t>
    <phoneticPr fontId="5" type="noConversion"/>
  </si>
  <si>
    <t>臺中市肉類食品加工職業工會</t>
    <phoneticPr fontId="20" type="noConversion"/>
  </si>
  <si>
    <t>台中市農機修理業職業工會</t>
    <phoneticPr fontId="20" type="noConversion"/>
  </si>
  <si>
    <t>大臺中蛋類加工派送業職業工會</t>
    <phoneticPr fontId="20" type="noConversion"/>
  </si>
  <si>
    <t>大臺中花藝設計製作職業工會</t>
    <phoneticPr fontId="20" type="noConversion"/>
  </si>
  <si>
    <t>臺中直轄市屠宰業職業工會</t>
    <phoneticPr fontId="20" type="noConversion"/>
  </si>
  <si>
    <t>臺中市服飾設計業職業工會</t>
    <phoneticPr fontId="20" type="noConversion"/>
  </si>
  <si>
    <t>補助勞資關係中介團體</t>
    <phoneticPr fontId="5" type="noConversion"/>
  </si>
  <si>
    <t>社團法人臺中市(縣)勞資關係協會</t>
    <phoneticPr fontId="20" type="noConversion"/>
  </si>
  <si>
    <t>社團法人台中市勞雇關係協會</t>
    <phoneticPr fontId="20" type="noConversion"/>
  </si>
  <si>
    <t>台中市勞資關係協會</t>
    <phoneticPr fontId="20" type="noConversion"/>
  </si>
  <si>
    <t xml:space="preserve">勞政業務-綜合規劃-獎補助費-對國內團體之捐助   </t>
    <phoneticPr fontId="5" type="noConversion"/>
  </si>
  <si>
    <t xml:space="preserve"> 勞工志願服務課程計畫 </t>
    <phoneticPr fontId="5" type="noConversion"/>
  </si>
  <si>
    <t xml:space="preserve">台中市美容業職業工會 </t>
    <phoneticPr fontId="20" type="noConversion"/>
  </si>
  <si>
    <t xml:space="preserve"> 無  </t>
  </si>
  <si>
    <t xml:space="preserve"> 113年度志願服務成長教育訓練計畫 </t>
    <phoneticPr fontId="5" type="noConversion"/>
  </si>
  <si>
    <t xml:space="preserve">台灣勞工大聯盟總工會   </t>
    <phoneticPr fontId="20" type="noConversion"/>
  </si>
  <si>
    <t xml:space="preserve"> 113年志願服務觀摩參訪 </t>
    <phoneticPr fontId="5" type="noConversion"/>
  </si>
  <si>
    <t xml:space="preserve">臺中市農機代耕業職業工會 </t>
    <phoneticPr fontId="20" type="noConversion"/>
  </si>
  <si>
    <t xml:space="preserve"> 113年勞工志願服務教育訓練 </t>
    <phoneticPr fontId="5" type="noConversion"/>
  </si>
  <si>
    <t xml:space="preserve">台中市總工會 </t>
    <phoneticPr fontId="20" type="noConversion"/>
  </si>
  <si>
    <t>臺中市勞工志願服務協會</t>
    <phoneticPr fontId="20" type="noConversion"/>
  </si>
  <si>
    <t xml:space="preserve">勞政業務-勞工福利-獎補助費-對國內團體之捐助 </t>
  </si>
  <si>
    <t xml:space="preserve">補助總工會辦理勞工休閒活動 </t>
  </si>
  <si>
    <t>台中市總工會</t>
  </si>
  <si>
    <t xml:space="preserve">臺中市政府勞工局 </t>
  </si>
  <si>
    <t>臺中直轄市總工會</t>
  </si>
  <si>
    <t>臺中市職業總工會</t>
  </si>
  <si>
    <t>大臺中職業總工會</t>
  </si>
  <si>
    <t>台中市產業總工會</t>
  </si>
  <si>
    <t>台灣勞工大聯盟總工會</t>
  </si>
  <si>
    <t>台中市勞資合唱團</t>
  </si>
  <si>
    <t>勞動檢查業務-勞動檢查-勞動檢查監督業務-獎補助費-對國內團體之捐助</t>
    <phoneticPr fontId="5" type="noConversion"/>
  </si>
  <si>
    <t>補助台中市冷凍空調業職業工會辦理113年度第一梯次職業安全衛生教育訓練</t>
  </si>
  <si>
    <t>台中市冷凍空調業職業工會</t>
  </si>
  <si>
    <t>臺中市勞動檢查處</t>
  </si>
  <si>
    <t>勞動檢查業務-勞動檢查-勞動檢查監督業務-獎補助費-對國內團體之捐助</t>
  </si>
  <si>
    <t>補助臺中市工業會辦理113年度第一梯次職業安全衛生教育訓練</t>
  </si>
  <si>
    <t>台中市工業會</t>
  </si>
  <si>
    <t>補助臺中市工業會辦理113年度第二梯次職業安全衛生教育訓練</t>
  </si>
  <si>
    <t>補助臺中市工業會辦理113年度第三梯次職業安全衛生教育訓練</t>
  </si>
  <si>
    <t>補助臺中市工業會辦理113年度第四梯次職業安全衛生教育訓練</t>
  </si>
  <si>
    <t>補助臺中市工業會辦理113年度第五梯次職業安全衛生教育訓練</t>
  </si>
  <si>
    <t>補助臺中市工業會辦理113年度第六梯次職業安全衛生教育訓練</t>
  </si>
  <si>
    <t>補助臺中市工業會辦理113年度第七梯次職業安全衛生教育訓練</t>
  </si>
  <si>
    <t>補助臺中市總工業會辦理113年度第一梯次職業安全衛生在職教育訓練</t>
  </si>
  <si>
    <t>臺中市總工業會</t>
  </si>
  <si>
    <t>補助臺中市總工業會辦理113年度第二梯次職業安全衛生在職教育訓練</t>
  </si>
  <si>
    <t>補助臺中市總工業會辦理113年度第三梯次職業安全衛生在職教育訓練</t>
  </si>
  <si>
    <t>補助臺中市總工業會辦理113年度第四梯次職業安全衛生在職教育訓練</t>
  </si>
  <si>
    <t>補助台中市木工業職業工會辦理113年度第一梯次職業安全衛生教育訓練</t>
  </si>
  <si>
    <t>台中市木工業職業工會</t>
  </si>
  <si>
    <t>補助臺中市總工業會辦理113年度第五梯次職業安全衛生在職教育訓練(全日)</t>
  </si>
  <si>
    <t>補助臺中市總工業會辦理113年度第六梯次職業安全衛生在職教育訓練</t>
  </si>
  <si>
    <t>補助臺中市總工業會辦理113年度第七梯次職業安全衛生在職教育訓練</t>
  </si>
  <si>
    <t>補助臺中市工業會辦理113年度第八梯次職業安全衛生教育訓練</t>
  </si>
  <si>
    <t>補助台中市冷凍空調業職業工會辦理113年度第二梯次職業安全衛生教育訓練</t>
  </si>
  <si>
    <t>補助台中市營造業職業工會辦理113年度第一梯次職業安全衛生教育訓練</t>
  </si>
  <si>
    <t>台中市營造業職業工會</t>
  </si>
  <si>
    <t>就業服務業務-就業服務-獎補助費-對國內團體之捐助</t>
    <phoneticPr fontId="5" type="noConversion"/>
  </si>
  <si>
    <t>補助臺中市總工業會辦理徵才活動(7/20食品徵才活動)</t>
  </si>
  <si>
    <t>臺中市就業服務處</t>
  </si>
  <si>
    <t>補助臺中市總工業會辦理徵才活動(8/31徵才活動)</t>
  </si>
  <si>
    <t>補助臺中市工業會辦理就業博覽會(10/12就業博覽會)</t>
  </si>
  <si>
    <t>臺中市工業會</t>
  </si>
  <si>
    <t>臺中市龍井區公所</t>
    <phoneticPr fontId="5" type="noConversion"/>
  </si>
  <si>
    <t>勤務管理-勤務管理業務-獎補助費-對團體之捐助</t>
    <phoneticPr fontId="5" type="noConversion"/>
  </si>
  <si>
    <t>全民國防教育宣導活動</t>
  </si>
  <si>
    <t>臺中市政府民政局</t>
    <phoneticPr fontId="5" type="noConversion"/>
  </si>
  <si>
    <t>113年度「親子生態體驗暨全民國防宣導活動」</t>
  </si>
  <si>
    <t>臺中市豐原區後備憲兵荷松協會</t>
  </si>
  <si>
    <t>「熱血後憲樂活龍井暨全民國防教育宣導活動」</t>
  </si>
  <si>
    <t>「全民國防教育宣導暨捐血公益活動」</t>
  </si>
  <si>
    <t>臺中市西區後備憲兵荷松協會</t>
  </si>
  <si>
    <t>捐血送愛心暨全民國防教育宣導活動</t>
  </si>
  <si>
    <t>臺中市北屯後備憲兵荷松協會</t>
  </si>
  <si>
    <t>公益捐血活動暨全民國防教育宣導活動暨節能減碳能源宣導活動</t>
  </si>
  <si>
    <t>臺中市霧峰後備憲兵荷松協會</t>
  </si>
  <si>
    <t>113度「全民國防及公益捐血」活動</t>
  </si>
  <si>
    <t>臺中市太平區後備憲兵荷松協會</t>
  </si>
  <si>
    <t>全民國防教育宣導暨愛心捐血活動</t>
  </si>
  <si>
    <t>臺中市大肚後備憲兵荷松協會</t>
  </si>
  <si>
    <t>113年度「柚見中秋聯歡暨全民國防教育宣導」</t>
  </si>
  <si>
    <t>臺中市后里後備憲兵荷松協會</t>
  </si>
  <si>
    <t>「全民國防教育暨捐血公益活動」</t>
  </si>
  <si>
    <t>臺中市北區後備憲兵荷松協會</t>
  </si>
  <si>
    <t>「全民國防教育暨節能減碳宣導捐血公益活動」</t>
  </si>
  <si>
    <t>臺中市南屯區後備憲兵荷松協會</t>
  </si>
  <si>
    <t>「捐血趁『憲』在~全民國防教育宣導暨節能宣導活動」</t>
  </si>
  <si>
    <t>臺中市西屯後備憲兵荷松協會</t>
  </si>
  <si>
    <t>113年度會員大會及全民國防軍事教育及募兵活動</t>
  </si>
  <si>
    <t>臺中市海軍陸戰隊退伍隊員協會</t>
  </si>
  <si>
    <t>「​113年宣導全民國防教育暨捐血活動」</t>
  </si>
  <si>
    <t>臺中市神岡區後備憲兵荷松協會</t>
  </si>
  <si>
    <t>全民國防教育宣導暨捐血公益活動</t>
  </si>
  <si>
    <t>臺中市南區後備憲兵荷松協會</t>
  </si>
  <si>
    <t>113年度「捐血送愛心暨全民國防教育及消防教育宣導」活動</t>
  </si>
  <si>
    <t>臺中市大雅區後備憲兵荷松協會</t>
  </si>
  <si>
    <t>113年「鰲峰山健行淨山、節能健身做環保、節約用電暨全民國防教育及港務宣導」活動</t>
  </si>
  <si>
    <t>「黃埔81宣導全民國防教育及敬軍愛民捐血活動」</t>
  </si>
  <si>
    <t>中華民國黃埔８１同學會</t>
  </si>
  <si>
    <t>113年「全民國防教育宣導暨會員親子聯誼」活動</t>
  </si>
  <si>
    <t>台中市太平區青溪協會</t>
  </si>
  <si>
    <t>中秋聯誼暨全民國防教育宣導活動</t>
  </si>
  <si>
    <t>臺中市外埔後備憲兵荷松協會</t>
  </si>
  <si>
    <t>113年全民國防教育宣導暨會員聯誼</t>
  </si>
  <si>
    <t>臺中市青溪總會</t>
  </si>
  <si>
    <t>113年宣導全民國防教育暨捐血活動</t>
  </si>
  <si>
    <t>台中市西區青溪協會</t>
  </si>
  <si>
    <t>113年「全民國防教育宣導暨會員聯誼」活動</t>
  </si>
  <si>
    <t>臺中市大雅青溪協會</t>
  </si>
  <si>
    <t>「全民國防教育小小兵戰鬥營活動」</t>
  </si>
  <si>
    <t>臺中市中央軍事院校校友會</t>
  </si>
  <si>
    <t>臺中市直轄市退伍軍人協會全民國防教育宣導暨會員代表大會</t>
  </si>
  <si>
    <t>臺中市直轄市退伍軍人協會</t>
  </si>
  <si>
    <t>產業發展與管理-工商業規劃與發展-獎補助費-對國內團體之捐助</t>
    <phoneticPr fontId="5" type="noConversion"/>
  </si>
  <si>
    <t>臺中市旅行商業同業公會-2024ATTA臺中國際旅展</t>
    <phoneticPr fontId="5" type="noConversion"/>
  </si>
  <si>
    <t>臺中市旅行商業同業公會</t>
  </si>
  <si>
    <t>臺中市政府經濟發展局</t>
  </si>
  <si>
    <t>臺中市大臺中裝潢材料商業同業公會-2024台灣永續發展及低碳綠建築展</t>
    <phoneticPr fontId="5" type="noConversion"/>
  </si>
  <si>
    <t>臺中市大臺中裝潢材料商業同業公會</t>
  </si>
  <si>
    <t>臺中市工程技術顧問商業同業公會-台灣國際建築室內設計建材展</t>
    <phoneticPr fontId="5" type="noConversion"/>
  </si>
  <si>
    <t>臺中市工程技術顧問商業同業公會</t>
  </si>
  <si>
    <t>華夏國際文旅觀光協會-2024第一屆台中市原民觀光產業論壇研討會</t>
    <phoneticPr fontId="5" type="noConversion"/>
  </si>
  <si>
    <t>華夏國際文旅觀光協會</t>
    <phoneticPr fontId="5" type="noConversion"/>
  </si>
  <si>
    <t>台灣神經脊椎外科醫學會-第十五屆亞太脊椎年會</t>
    <phoneticPr fontId="5" type="noConversion"/>
  </si>
  <si>
    <t>台灣神經脊椎外科醫學會</t>
  </si>
  <si>
    <t>臺中市糕餅商業同業公會-吃好餅閱讀台中</t>
    <phoneticPr fontId="5" type="noConversion"/>
  </si>
  <si>
    <t>臺中市糕餅商業同業公會</t>
  </si>
  <si>
    <t>中華民國消費電子學會-2024臺灣消費電子國際研討會</t>
    <phoneticPr fontId="5" type="noConversion"/>
  </si>
  <si>
    <t>中華民國消費電子學會</t>
  </si>
  <si>
    <t>臺中市產業故事館發展協會-產業領航文化傳承臺中故事生活節</t>
    <phoneticPr fontId="5" type="noConversion"/>
  </si>
  <si>
    <t>臺中市產業故事館發展協會</t>
    <phoneticPr fontId="5" type="noConversion"/>
  </si>
  <si>
    <t>臺中市好禮協會-第三屆好禮購BUY節慵懶慢點X減塑市集</t>
    <phoneticPr fontId="5" type="noConversion"/>
  </si>
  <si>
    <t>臺中市好禮協會</t>
  </si>
  <si>
    <t>台灣放射腫瘤學會-第一屆台韓放腫交流會議暨2024台灣放射腫瘤學會及中華民國醫學物理學會聯合學術研討會</t>
    <phoneticPr fontId="5" type="noConversion"/>
  </si>
  <si>
    <t>台灣放射腫瘤學會</t>
  </si>
  <si>
    <t>臺灣學生方程式協會-第四屆臺灣盃學生方程式聯賽</t>
    <phoneticPr fontId="5" type="noConversion"/>
  </si>
  <si>
    <t>臺灣學生方程式協會</t>
  </si>
  <si>
    <t>臺灣積體電路設計學會-第三十五屆超大型積體電路設計暨計算機輔助設計研討會</t>
    <phoneticPr fontId="5" type="noConversion"/>
  </si>
  <si>
    <t>臺灣積體電路設計學會</t>
  </si>
  <si>
    <t>台灣雷射鈑金發展協會-2024台灣鈑金雷射應用展</t>
    <phoneticPr fontId="5" type="noConversion"/>
  </si>
  <si>
    <t>台灣雷射鈑金發展協會</t>
    <phoneticPr fontId="5" type="noConversion"/>
  </si>
  <si>
    <t>社團法人台中市亞哥國際青年商會-在地優秀青年創業家選拔典禮</t>
    <phoneticPr fontId="5" type="noConversion"/>
  </si>
  <si>
    <t>社團法人台中市亞哥國際青年商會</t>
  </si>
  <si>
    <t>台中市台中國際青年商會-台中青商成立六十五周年慶典暨第三十七屆亞太觀光振興研討會議</t>
    <phoneticPr fontId="5" type="noConversion"/>
  </si>
  <si>
    <t>台中市台中國際青年商會</t>
  </si>
  <si>
    <t>臺中市直轄市酒類商業同業公會-2024台中國際品酒節</t>
    <phoneticPr fontId="5" type="noConversion"/>
  </si>
  <si>
    <t>臺中市直轄市酒類商業同業公會</t>
  </si>
  <si>
    <t>臺中市女子美容商業同業公會-2024創建自我品牌打造流量新浪潮論壇</t>
    <phoneticPr fontId="5" type="noConversion"/>
  </si>
  <si>
    <t>臺中市女子美容商業同業公會</t>
  </si>
  <si>
    <t>台中市國際工商經營研究社-2024挖綠金IMC國際永續展</t>
    <phoneticPr fontId="5" type="noConversion"/>
  </si>
  <si>
    <t>台中市國際工商經營研究社</t>
  </si>
  <si>
    <t>亞洲大學-第49屆國際大學生程式設計競賽-亞州區臺中站</t>
    <phoneticPr fontId="5" type="noConversion"/>
  </si>
  <si>
    <t>財團法人亞洲大學</t>
  </si>
  <si>
    <t>元宇宙大聯盟-2024NASA黑克松臺中賽</t>
    <phoneticPr fontId="5" type="noConversion"/>
  </si>
  <si>
    <t>元宇宙大聯盟</t>
  </si>
  <si>
    <t>台灣感性學會-2024感性工程與情感研究國際研討會</t>
    <phoneticPr fontId="5" type="noConversion"/>
  </si>
  <si>
    <t>社團法人台灣感性學會</t>
  </si>
  <si>
    <t>台灣福爾摩沙電子競技協會-台灣福爾摩沙電子競技社群賽事讚讚盃</t>
    <phoneticPr fontId="5" type="noConversion"/>
  </si>
  <si>
    <t>台灣福爾摩沙電子競技協會</t>
    <phoneticPr fontId="5" type="noConversion"/>
  </si>
  <si>
    <t>中山醫學大學附設醫院-2024大數據醫學研究國際研討會</t>
    <phoneticPr fontId="5" type="noConversion"/>
  </si>
  <si>
    <t>中山醫學大學附設醫院</t>
  </si>
  <si>
    <t>臺中市中小企業服務中心辦理112年度服務工作計畫第3期款沖銷</t>
    <phoneticPr fontId="5" type="noConversion"/>
  </si>
  <si>
    <t>臺中市中小企業服務中心</t>
  </si>
  <si>
    <t>臺中市中小企業服務中心辦理112年度服務工作計畫第1期款</t>
    <phoneticPr fontId="5" type="noConversion"/>
  </si>
  <si>
    <t>臺中市中小企業服務中心辦理112年度服務工作計畫第2期款</t>
    <phoneticPr fontId="5" type="noConversion"/>
  </si>
  <si>
    <t>產業發展與管理-招商及投資協調-獎補助費-對國內團體之捐助</t>
    <phoneticPr fontId="5" type="noConversion"/>
  </si>
  <si>
    <t>臺中市工商發展投資策進會113年第1-3月經費核銷</t>
    <phoneticPr fontId="5" type="noConversion"/>
  </si>
  <si>
    <t>臺中市工商發展投資策進會</t>
  </si>
  <si>
    <t>臺中市工商發展投資策進會113年第二期(4-6月)補助款</t>
    <phoneticPr fontId="5" type="noConversion"/>
  </si>
  <si>
    <t>臺中市工商發展投資策進會113年7-9月第一期補助款</t>
    <phoneticPr fontId="5" type="noConversion"/>
  </si>
  <si>
    <t>臺中市工商發展投資策進會113年第10-12月經費核銷</t>
    <phoneticPr fontId="5" type="noConversion"/>
  </si>
  <si>
    <t>工業管理及輔導-工業管理-獎補助費-對國內團體之捐助</t>
    <phoneticPr fontId="5" type="noConversion"/>
  </si>
  <si>
    <t>臺中地區工業團體會務活動及表揚活動。</t>
    <phoneticPr fontId="5" type="noConversion"/>
  </si>
  <si>
    <t>臺中地區工業團體會務活動及表揚活動(總工業會)。</t>
    <phoneticPr fontId="5" type="noConversion"/>
  </si>
  <si>
    <t>商圈管理及輔導-商圈管理及輔導-獎補助費-對國內團體之捐助</t>
    <phoneticPr fontId="5" type="noConversion"/>
  </si>
  <si>
    <t>臺中港區經濟繁榮促進會商圈管理委員會行政功能作業補助費</t>
    <phoneticPr fontId="5" type="noConversion"/>
  </si>
  <si>
    <t>天津路服飾商圈管理委員會行政功能作業補助費</t>
    <phoneticPr fontId="5" type="noConversion"/>
  </si>
  <si>
    <t>台中市天津路服飾商圈管理委員會</t>
  </si>
  <si>
    <t>東海藝術街商圈管理委員會行政功能作業補助費</t>
    <phoneticPr fontId="5" type="noConversion"/>
  </si>
  <si>
    <t>臺中市東海藝術街商店街區管理委員會</t>
  </si>
  <si>
    <t>臺中市大甲觀光商店街區商圈管理委員會行政功能作業補助費</t>
    <phoneticPr fontId="5" type="noConversion"/>
  </si>
  <si>
    <t>臺中市大甲觀光商店街區管理委員會</t>
    <phoneticPr fontId="5" type="noConversion"/>
  </si>
  <si>
    <t>一中街商圈管理委員會行政功能作業補助費</t>
    <phoneticPr fontId="5" type="noConversion"/>
  </si>
  <si>
    <t>一中街(含育才南街)商店管理委員會</t>
  </si>
  <si>
    <t>本市新社區休閒農業商圈管理委員會行政功能作業補助費</t>
    <phoneticPr fontId="5" type="noConversion"/>
  </si>
  <si>
    <t>臺中市新社區休閒農業導覽發展協會</t>
    <phoneticPr fontId="5" type="noConversion"/>
  </si>
  <si>
    <t>自由路五金電料商圈管理委員會行政功能作業補助費</t>
    <phoneticPr fontId="5" type="noConversion"/>
  </si>
  <si>
    <t>臺中市自由路五金電料商圈管理委員會</t>
  </si>
  <si>
    <t>和平區谷關社區商圈管理委員會行政功能作業補助費</t>
    <phoneticPr fontId="5" type="noConversion"/>
  </si>
  <si>
    <t>臺中市和平區谷關社區發展協會</t>
    <phoneticPr fontId="5" type="noConversion"/>
  </si>
  <si>
    <t>本市后里區泰安社區發展協會商圈管理委員會行政功能作業補助費</t>
    <phoneticPr fontId="5" type="noConversion"/>
  </si>
  <si>
    <t>臺中市后里區泰安社區發展協會</t>
  </si>
  <si>
    <t>臺中市天津路服飾商圈辦理「天津曬衣節-直播PK賽O2O」活動經費</t>
    <phoneticPr fontId="5" type="noConversion"/>
  </si>
  <si>
    <t>東勢區形象商圈管理委員會行政功能作業補助費</t>
    <phoneticPr fontId="5" type="noConversion"/>
  </si>
  <si>
    <t>臺中市東勢區形象商圈發展協會</t>
  </si>
  <si>
    <t>臺中市自由路商圈辦理「太陽餅達人趣味賽」活動經費</t>
    <phoneticPr fontId="5" type="noConversion"/>
  </si>
  <si>
    <t>臺中市中區自由路商圈管理委員會</t>
  </si>
  <si>
    <t>太平樹孝商圈管理委員會行政功能作業補助費</t>
    <phoneticPr fontId="5" type="noConversion"/>
  </si>
  <si>
    <t>臺中市太平樹孝商圈管理委員會</t>
  </si>
  <si>
    <t>臺中市太平樹孝商圈辦理「黃金小徑啟動儀式VS樹孝好好購市集」活動經費</t>
    <phoneticPr fontId="5" type="noConversion"/>
  </si>
  <si>
    <t>臺中市自由五金電料商圈辦理「2024年自由五金電料商圈Youtube打造計畫」活動經費</t>
    <phoneticPr fontId="5" type="noConversion"/>
  </si>
  <si>
    <t>臺中市大雅學府商圈執行「歡樂遊學府。麥香飄大雅」活動經費</t>
    <phoneticPr fontId="5" type="noConversion"/>
  </si>
  <si>
    <t>臺中市電子街商圈辦理「酷城市墊腳石-電腦組裝X一元競標」活動經費</t>
    <phoneticPr fontId="5" type="noConversion"/>
  </si>
  <si>
    <t>台中市電子街行人徒步區管理委員會</t>
  </si>
  <si>
    <t>臺中市精明一街商圈辦理「爵對值感-秋季趕集趣」活動經費</t>
    <phoneticPr fontId="5" type="noConversion"/>
  </si>
  <si>
    <t>精明一街管理委員會</t>
  </si>
  <si>
    <t>臺中市美術園道商圈辦理「2024異國美食燭光晚宴」活動經費</t>
    <phoneticPr fontId="5" type="noConversion"/>
  </si>
  <si>
    <t>美術園道商店街管理委員會</t>
  </si>
  <si>
    <t>大坑商圈管理委員會行政功能作業補助費</t>
    <phoneticPr fontId="5" type="noConversion"/>
  </si>
  <si>
    <t>台中市大坑商圈管理委員會</t>
  </si>
  <si>
    <t>臺中市東勢區形象商圈辦理「吉利市小夥伴-美梨醬公仔彩繪比賽」活動經費</t>
    <phoneticPr fontId="5" type="noConversion"/>
  </si>
  <si>
    <t>美術園道商店街商圈管理委員會行政功能作業補助費</t>
    <phoneticPr fontId="5" type="noConversion"/>
  </si>
  <si>
    <t>臺中市和平區谷關商圈辦理「慢活谷關樂遊泰雅」活動經費</t>
    <phoneticPr fontId="5" type="noConversion"/>
  </si>
  <si>
    <t>臺中市大坑商圈辦理2024大坑商圈-玩味大坑活動經費</t>
    <phoneticPr fontId="5" type="noConversion"/>
  </si>
  <si>
    <t>昌平皮鞋商店街商圈管理委員會行政功能作業補助費</t>
    <phoneticPr fontId="5" type="noConversion"/>
  </si>
  <si>
    <t>昌平皮鞋商店街區管理委員會</t>
  </si>
  <si>
    <t>豐原區廟東復興商圈管理委員會行政功能作業補助費</t>
    <phoneticPr fontId="5" type="noConversion"/>
  </si>
  <si>
    <t>臺中市豐原區廟東復興商圈管理委員會</t>
  </si>
  <si>
    <t>臺中市大隆路商圈辦理「巧手創意節2-樂音響起溫馨手作市集派對」活動經費</t>
    <phoneticPr fontId="5" type="noConversion"/>
  </si>
  <si>
    <t>大隆路商店街管理委員會</t>
  </si>
  <si>
    <t>電子街行人徒步區商圈管理委員會行政功能作業補助費</t>
    <phoneticPr fontId="5" type="noConversion"/>
  </si>
  <si>
    <t>逢甲商店街商圈管理委員會行政功能作業補助費</t>
    <phoneticPr fontId="5" type="noConversion"/>
  </si>
  <si>
    <t>台中市逢甲商店街區管理委員會</t>
    <phoneticPr fontId="5" type="noConversion"/>
  </si>
  <si>
    <t>繼光商店街行人徒步區商圈管理委員會行政功能作業補助費</t>
    <phoneticPr fontId="5" type="noConversion"/>
  </si>
  <si>
    <t>台中市繼光商店街行人徒步區管理委員會</t>
  </si>
  <si>
    <t>臺中市大隆路商店街區商圈管理委員會行政功能作業補助費</t>
    <phoneticPr fontId="5" type="noConversion"/>
  </si>
  <si>
    <t>臺中市大甲商圈辦理「探索大甲-鄉鎮解謎趣」活動經費</t>
    <phoneticPr fontId="5" type="noConversion"/>
  </si>
  <si>
    <t>臺中市中區自由路商圈管理委員會行政功能作業補助費</t>
    <phoneticPr fontId="5" type="noConversion"/>
  </si>
  <si>
    <t>大雅學府商圈管理委員會行政功能作業補助費</t>
    <phoneticPr fontId="5" type="noConversion"/>
  </si>
  <si>
    <t>臺中市大里中興商圈管理委員會行政功能作業補助費</t>
    <phoneticPr fontId="5" type="noConversion"/>
  </si>
  <si>
    <t>臺中市大里中興商圈管理委員會</t>
  </si>
  <si>
    <t>臺中市后里區泰安商圈辦理「泰安永續遊低碳好好玩」活動經費</t>
    <phoneticPr fontId="5" type="noConversion"/>
  </si>
  <si>
    <t>臺中市東海藝術商圈辦理「夏日晚風東海沁涼美食節」活動經費</t>
    <phoneticPr fontId="5" type="noConversion"/>
  </si>
  <si>
    <t>臺中市臺中港區梧棲商圈辦理「港區航行吧點亮舶來品」活動經費</t>
    <phoneticPr fontId="5" type="noConversion"/>
  </si>
  <si>
    <t>臺中市商店街區或商圈辦理評鑑第一階段獎金</t>
    <phoneticPr fontId="5" type="noConversion"/>
  </si>
  <si>
    <t>臺中市政府經濟發展局暫收租款專戶</t>
  </si>
  <si>
    <t>臺中市一中街商圈辦理「一中商圈聖誕辦桌趴」活動經費</t>
    <phoneticPr fontId="5" type="noConversion"/>
  </si>
  <si>
    <t>臺中市繼光商圈辦理「2024年繼光商圈新活力踩街去」活動經費</t>
    <phoneticPr fontId="5" type="noConversion"/>
  </si>
  <si>
    <t>臺中市逢甲商圈辦理「暢遊逢甲美食天際-主題數位集點計畫」活動經費</t>
    <phoneticPr fontId="5" type="noConversion"/>
  </si>
  <si>
    <t>臺中市豐原復興商圈辦理「原來是藝術家DIY-2.0」活動經費</t>
    <phoneticPr fontId="5" type="noConversion"/>
  </si>
  <si>
    <t>臺中市昌平皮鞋商圈辦理「昌平購物大亨」活動經費</t>
    <phoneticPr fontId="5" type="noConversion"/>
  </si>
  <si>
    <t>臺中市商店街區或商圈辦理評鑑第二階段獎金</t>
    <phoneticPr fontId="5" type="noConversion"/>
  </si>
  <si>
    <t>臺中市商店街區或商圈辦理評鑑第二階段獎金(14家)</t>
    <phoneticPr fontId="5" type="noConversion"/>
  </si>
  <si>
    <t>臺中市大里中興商圈辦理「2024花杙溫情」活動經費</t>
    <phoneticPr fontId="5" type="noConversion"/>
  </si>
  <si>
    <t>臺中市新社區休閒農業商圈辦理「花海尋蹤智遊趣」活動經費</t>
    <phoneticPr fontId="5" type="noConversion"/>
  </si>
  <si>
    <t>商業管理及輔導-商業管理-獎補助費-對國內團體之捐助</t>
    <phoneticPr fontId="5" type="noConversion"/>
  </si>
  <si>
    <t>臺中市大臺中商業會辦理78屆商人節大會一案</t>
    <phoneticPr fontId="5" type="noConversion"/>
  </si>
  <si>
    <t>臺中市大臺中商業會陳槐培</t>
  </si>
  <si>
    <t>臺中市商業會辦理78屆商人節大會一案</t>
    <phoneticPr fontId="5" type="noConversion"/>
  </si>
  <si>
    <t>臺中市商業會</t>
  </si>
  <si>
    <t>議事業務-業務管理-獎補助費-對國內團體之捐助</t>
  </si>
  <si>
    <t>作為黨團(政團)辦公及一般所需的費用</t>
  </si>
  <si>
    <t>本會各黨政團</t>
  </si>
  <si>
    <t>臺中市議會</t>
  </si>
  <si>
    <t>中臺灣影視基地優化升級計畫</t>
    <phoneticPr fontId="5" type="noConversion"/>
  </si>
  <si>
    <t>影視業者拍片住宿補助</t>
    <phoneticPr fontId="5" type="noConversion"/>
  </si>
  <si>
    <t>臺中市流行音樂產業活動行銷推廣補助</t>
    <phoneticPr fontId="5" type="noConversion"/>
  </si>
  <si>
    <t>浮現音樂藝文有限公司</t>
    <phoneticPr fontId="5" type="noConversion"/>
  </si>
  <si>
    <t>臺中市政府新聞局</t>
    <phoneticPr fontId="5" type="noConversion"/>
  </si>
  <si>
    <t>大發展演有限公司</t>
    <phoneticPr fontId="5" type="noConversion"/>
  </si>
  <si>
    <t>佛仕特娛樂有限公司</t>
    <phoneticPr fontId="5" type="noConversion"/>
  </si>
  <si>
    <t>搖滾開跑音樂文化事業有限公司</t>
    <phoneticPr fontId="5" type="noConversion"/>
  </si>
  <si>
    <t>迴響活動創意有限公司</t>
    <phoneticPr fontId="5" type="noConversion"/>
  </si>
  <si>
    <t>漂遊者製造有限公司</t>
    <phoneticPr fontId="5" type="noConversion"/>
  </si>
  <si>
    <t>九天民俗技藝工作室許振榮</t>
    <phoneticPr fontId="5" type="noConversion"/>
  </si>
  <si>
    <t xml:space="preserve"> 營運之經費 </t>
    <phoneticPr fontId="5" type="noConversion"/>
  </si>
  <si>
    <t xml:space="preserve">財團法人臺中市影視發展基金會 </t>
    <phoneticPr fontId="5" type="noConversion"/>
  </si>
  <si>
    <t>臺中電影節</t>
    <phoneticPr fontId="5" type="noConversion"/>
  </si>
  <si>
    <t>中影八德股份有限公司</t>
    <phoneticPr fontId="5" type="noConversion"/>
  </si>
  <si>
    <t>一諾影視娛樂股份有限公司</t>
    <phoneticPr fontId="5" type="noConversion"/>
  </si>
  <si>
    <t>周子娛樂有限公司</t>
    <phoneticPr fontId="5" type="noConversion"/>
  </si>
  <si>
    <t>冬候鳥電影文化事業有限公司</t>
    <phoneticPr fontId="5" type="noConversion"/>
  </si>
  <si>
    <t>華影國際影藝有限公司</t>
    <phoneticPr fontId="5" type="noConversion"/>
  </si>
  <si>
    <t>紅衣小女孩股份有限公司</t>
    <phoneticPr fontId="5" type="noConversion"/>
  </si>
  <si>
    <t>一群獨角鯨娛樂股份有限公司</t>
    <phoneticPr fontId="5" type="noConversion"/>
  </si>
  <si>
    <t>手事業有限公司</t>
    <phoneticPr fontId="5" type="noConversion"/>
  </si>
  <si>
    <t>壹壹影業股份有限公司</t>
    <phoneticPr fontId="5" type="noConversion"/>
  </si>
  <si>
    <t>影視基地場租費補助</t>
    <phoneticPr fontId="5" type="noConversion"/>
  </si>
  <si>
    <t>頂峰視傳媒有限公司</t>
    <phoneticPr fontId="5" type="noConversion"/>
  </si>
  <si>
    <t>影視推廣活動經費補助</t>
    <phoneticPr fontId="5" type="noConversion"/>
  </si>
  <si>
    <t>嘉揚電影有限公司</t>
    <phoneticPr fontId="5" type="noConversion"/>
  </si>
  <si>
    <t>新光影城股份有限公司</t>
    <phoneticPr fontId="5" type="noConversion"/>
  </si>
  <si>
    <t>親親育樂股份有限公司</t>
    <phoneticPr fontId="5" type="noConversion"/>
  </si>
  <si>
    <t>魚可國際文創事業有限公司</t>
    <phoneticPr fontId="5" type="noConversion"/>
  </si>
  <si>
    <t>社團法人台灣國際影音與教育協會</t>
    <phoneticPr fontId="5" type="noConversion"/>
  </si>
  <si>
    <t>映實文化有限公司豐原分公司</t>
    <phoneticPr fontId="5" type="noConversion"/>
  </si>
  <si>
    <t>時代戲院二館</t>
    <phoneticPr fontId="5" type="noConversion"/>
  </si>
  <si>
    <t>社團法人美力台灣3D協會</t>
    <phoneticPr fontId="5" type="noConversion"/>
  </si>
  <si>
    <t>良人行影業有限公司</t>
    <phoneticPr fontId="5" type="noConversion"/>
  </si>
  <si>
    <t>好勁影業有限公司</t>
    <phoneticPr fontId="5" type="noConversion"/>
  </si>
  <si>
    <t>原金國際有限公司</t>
    <phoneticPr fontId="5" type="noConversion"/>
  </si>
  <si>
    <t>畢業生有限公司</t>
    <phoneticPr fontId="5" type="noConversion"/>
  </si>
  <si>
    <t>東橫一有限公司</t>
    <phoneticPr fontId="5" type="noConversion"/>
  </si>
  <si>
    <t>影視業者拍片取景補助</t>
    <phoneticPr fontId="5" type="noConversion"/>
  </si>
  <si>
    <t>深空天體有限公司</t>
    <phoneticPr fontId="5" type="noConversion"/>
  </si>
  <si>
    <t>本地風光電影股份有限公司</t>
    <phoneticPr fontId="5" type="noConversion"/>
  </si>
  <si>
    <t>三乘影像股份有限公司</t>
    <phoneticPr fontId="5" type="noConversion"/>
  </si>
  <si>
    <t>中華電視股份有限公司</t>
    <phoneticPr fontId="5" type="noConversion"/>
  </si>
  <si>
    <t>下半場電影股份有限公司</t>
    <phoneticPr fontId="5" type="noConversion"/>
  </si>
  <si>
    <t>奇幻娛樂國際股份有限公司</t>
    <phoneticPr fontId="5" type="noConversion"/>
  </si>
  <si>
    <t>波間印象有限公司</t>
    <phoneticPr fontId="5" type="noConversion"/>
  </si>
  <si>
    <t xml:space="preserve">新聞行政-出版及視聽事業之管理與輔導-獎補助費-對國內團體之捐助 </t>
    <phoneticPr fontId="5" type="noConversion"/>
  </si>
  <si>
    <t xml:space="preserve">影視發展-影視推廣與輔導-獎補助費-對國內團體之捐助 </t>
    <phoneticPr fontId="5" type="noConversion"/>
  </si>
  <si>
    <t>競技運動-獎補助費-對國內團體之捐助</t>
  </si>
  <si>
    <t>臺中市政府運動局</t>
  </si>
  <si>
    <t>臺中市體育總會</t>
  </si>
  <si>
    <t>臺中市劍舞羽球推廣協會</t>
  </si>
  <si>
    <t>第三十五屆亞洲城市保齡球錦標賽</t>
  </si>
  <si>
    <t>中華民國自由車協會</t>
  </si>
  <si>
    <t>臺中市海線足球協會</t>
  </si>
  <si>
    <t>臺中市基層籃球教育協會</t>
  </si>
  <si>
    <t>臺灣運動休閒健康發展協會</t>
  </si>
  <si>
    <t>113年臺中市基層籃球教育協會理事長盃籃球邀請賽</t>
  </si>
  <si>
    <t>113年第十九屆全國中正盃武術錦標賽</t>
  </si>
  <si>
    <t>中華民國少林拳道協會</t>
  </si>
  <si>
    <t>2024年全國武聖菁英盃綜合武藝錦標賽</t>
  </si>
  <si>
    <t>2024臺中市鐵人三項運動推廣研習活動</t>
  </si>
  <si>
    <t>2024臺中市安聯小小世界盃</t>
  </si>
  <si>
    <t>第七屆武德盃中小學柔道錦標賽</t>
  </si>
  <si>
    <t>振興臺中市基層三級棒球實施計畫</t>
  </si>
  <si>
    <t>臺中市西屯區大福社區發展協會第一屆大福盃3對3籃球比賽</t>
  </si>
  <si>
    <t>台中市西屯區大福社區發展協會</t>
  </si>
  <si>
    <t>2024全國抱石錦標賽</t>
  </si>
  <si>
    <t>財團法人臺中市發展體育教育基金會</t>
  </si>
  <si>
    <t>2024臺中市鐵人開放性水域游泳研習活動</t>
  </si>
  <si>
    <t>113年第十二屆中華盃全國武術功夫錦標賽</t>
  </si>
  <si>
    <t>113年度潭雅神區國中小校際籃球比賽-騰達盃少年籃球邀請賽</t>
  </si>
  <si>
    <t>臺中市大雅區教育發展協會</t>
  </si>
  <si>
    <t>2024第五屆臺中港盃國際足球邀請賽</t>
  </si>
  <si>
    <t>113年全國短道競速滑冰春夏季錦標賽</t>
  </si>
  <si>
    <t>2024全國少年青少年桌球菁英賽(中區賽)</t>
  </si>
  <si>
    <t>台灣乒乓球總會</t>
  </si>
  <si>
    <t>臺中市體育總會排球委員會參加「2024澎湖縣菊島盃全國沙灘排球錦標賽」暨「113年臺南市市長盃全國沙灘排球錦標賽」</t>
  </si>
  <si>
    <t>2024全國小學籃球夏季聯賽</t>
  </si>
  <si>
    <t>2024國際移工藤球王爭霸戰</t>
  </si>
  <si>
    <t>中華民國藤球協會</t>
  </si>
  <si>
    <t>113年臺中市籃球推廣協會理事長盃籃球邀請賽</t>
  </si>
  <si>
    <t>台中市籃球推廣協會</t>
  </si>
  <si>
    <t>2024年第三屆永乾建設希望盃全國青少年團體組桌球錦標賽</t>
  </si>
  <si>
    <t>臺中市乒乓球協會</t>
  </si>
  <si>
    <t>臺中市保齡球代表隊113年備戰全國運動會隊內對抗系列賽</t>
  </si>
  <si>
    <t>補助臺中市體育總會手球委員會辦理「113年臺中盃全國手球錦標賽</t>
  </si>
  <si>
    <t>辦理臺中市體育總會田徑委員會辦理「113年臺中盃全國中小學田徑賽</t>
  </si>
  <si>
    <t>113年度台中市和平區體育協會第二屆理事長盃籃球錦標賽</t>
  </si>
  <si>
    <t>太平盛世88潑水節、爸爸被水潑暨關懷新住民運動活動</t>
  </si>
  <si>
    <t>臺中市太平區中山社區發展協會</t>
  </si>
  <si>
    <t>2024協會盃全國壘球錦標賽</t>
  </si>
  <si>
    <t>中華民國壘球協會</t>
  </si>
  <si>
    <t>補助臺中市外埔區體育會辦理113年臺中市外埔區體育會外埠參訪活動</t>
  </si>
  <si>
    <t>補助臺中市高爾夫協會辦理2024臺中高協GOLF青少年扎根巡迴賽(秋季)</t>
  </si>
  <si>
    <t>臺中市高爾夫協會顏寬(情-青+桓-木)</t>
  </si>
  <si>
    <t>2024烏日棒委會主委盃棒球錦標賽</t>
  </si>
  <si>
    <t>補助臺中市太平區體育會棒球委員會2024年度臺中市青棒聯賽</t>
  </si>
  <si>
    <t>補助臺中市大眾跆拳道發展協會辦理「113年全國福爾摩沙盃跆拳道錦標賽</t>
  </si>
  <si>
    <t>臺中市大眾跆拳道發展協會</t>
  </si>
  <si>
    <t>補助臺中市籃球推廣協會辦理「113年臺中市耕德盃3對3籃球賽</t>
  </si>
  <si>
    <t>補助中華民國運動休閒遊憩產業協會辦理「2024ABSOLUTE3x3聯盟賽</t>
  </si>
  <si>
    <t>辦理2024RedBullShowrunTaichung活動</t>
  </si>
  <si>
    <t>中華民國文化休閒運動協會</t>
  </si>
  <si>
    <t>2024第七屆幸福龍井活力健康路跑‧健走暨節能減碳與推廣乾淨能源宣導活動</t>
  </si>
  <si>
    <t>辦理113年弘道盃長青槌球錦標賽</t>
  </si>
  <si>
    <t>財團法人弘道老人福利基金會</t>
  </si>
  <si>
    <t>2024亞洲啦啦隊錦標賽</t>
  </si>
  <si>
    <t>113年臺中市體育運動舞蹈輔導協會成果展暨嘉年華活動</t>
  </si>
  <si>
    <t>臺中市體育運動舞蹈輔導協會葉麗玲</t>
  </si>
  <si>
    <t>113年度獅子盃青少年游泳比賽</t>
  </si>
  <si>
    <t>台中縣大里崇光國際獅子會</t>
  </si>
  <si>
    <t>第廿四屆總統盃全國劍道錦標賽</t>
  </si>
  <si>
    <t>中華民國國際劍道協會</t>
  </si>
  <si>
    <t>補助臺中市大里區籃球發展協會辦理「113年臺中市大里區籃球發展協會理事長盃籃球邀請賽</t>
  </si>
  <si>
    <t>臺中市大里區籃球發展協會</t>
  </si>
  <si>
    <t>補助臺中市體育總會籃球委員會辦理「113年度臺中市躍馬盃國際籃球邀請賽</t>
  </si>
  <si>
    <t>113年度台中市騰達盃慢速壘球邀請賽</t>
  </si>
  <si>
    <t>補助2024臺中市夢想盃社區軟式少棒邀請賽</t>
  </si>
  <si>
    <t>社團法人臺中市夢想三級棒球協進會</t>
  </si>
  <si>
    <t>2024后里騎跡慶雙十</t>
  </si>
  <si>
    <t>113年全國田徑錦標賽臺中市代表隊組訓參賽</t>
  </si>
  <si>
    <t>補助臺中市海線足球協會辦理「2024臺中校園社區基層足球推廣</t>
  </si>
  <si>
    <t>港洲盃趣味棒壘球賽暨宣導托育升級紅不讓、節能減碳、港務業務及乾淨能源及天然氣安全政令宣導活動</t>
  </si>
  <si>
    <t>2024第22屆總統盃全國慢速壘球錦標賽臺中市預賽</t>
  </si>
  <si>
    <t>113認識大甲城觀光文化健行起步走活動</t>
  </si>
  <si>
    <t>臺中市大甲區平安社區發展協會</t>
  </si>
  <si>
    <t>補助台灣福爾摩沙電子競技協會辦理2024六都電競爭霸戰</t>
  </si>
  <si>
    <t>113年臺中市甲安埔大會師秋季全民親子健行活動</t>
  </si>
  <si>
    <t>臺中市區體育會聯合會</t>
  </si>
  <si>
    <t>113年全中運及114年全國運動會划船選手培訓計畫</t>
  </si>
  <si>
    <t>113年臺中市大里區體育會會務推展研討暨外埠參訪活動</t>
  </si>
  <si>
    <t>113年度臺中市大安區永安社區健行活動</t>
  </si>
  <si>
    <t>補助臺灣運動休閒健康發展協會辦理2024臺中市民野餐日玩轉酷運動泡泡野餐趣</t>
  </si>
  <si>
    <t>補助臺中市體育總會排球委員會辦理「113年企業二十年甲級男女排球聯賽</t>
  </si>
  <si>
    <t>113年全民運動-獎補助費-對國內團體之捐助會臺中市拔河代表隊選手培訓及參賽實施計畫</t>
  </si>
  <si>
    <t>補助辦理「2024年臺中市市長盃電競錦標賽</t>
  </si>
  <si>
    <t>2024樂活盃保齡球盃交流聯誼賽</t>
  </si>
  <si>
    <t>補助臺中市體育總會滑冰委員會辦理「113學年度全國短道競速滑冰秋冬錦標賽</t>
  </si>
  <si>
    <t>補助113年外埔區體育會體育志工增能研習活動</t>
  </si>
  <si>
    <t>臺中市推動兒童啦啦隊舞蹈、運動體操、啦啦隊運動推廣計劃</t>
  </si>
  <si>
    <t>臺中市啦啦隊協會</t>
  </si>
  <si>
    <t>補助臺中市高爾夫協會辦理2024臺中高協GOLF青少年扎根巡迴賽(冬季)</t>
  </si>
  <si>
    <t>全民運動-獎補助費-對國內團體之捐助瑜珈研習營</t>
  </si>
  <si>
    <t>中福維他露桌球隊代表中華臺北隊參加2024年法國-瓦桑勒布勒托訥國際帕拉桌球公開賽</t>
  </si>
  <si>
    <t>社團法人台中市身障福利協進會</t>
  </si>
  <si>
    <t>臺中市113年度議長盃全民健行GO健康LETSGO活動</t>
  </si>
  <si>
    <t>113年長青槌球中部地區邀請賽</t>
  </si>
  <si>
    <t>台中市中南長青門球協會</t>
  </si>
  <si>
    <t>辦理「2024第24屆總統盃全國空手道錦標賽</t>
  </si>
  <si>
    <t>2024環太平洋自由潛水泳池賽</t>
  </si>
  <si>
    <t>台灣自由潛水發展協會</t>
  </si>
  <si>
    <t>臺中市113年全民運動-獎補助費-對國內團體之捐助會物理治療計畫</t>
  </si>
  <si>
    <t>補助臺中市體育總會射擊委員會辦理「備戰114年全國運動會射擊項目模擬對抗賽</t>
  </si>
  <si>
    <t>辦理2024第三屆花現龍井體育嘉年華活動</t>
  </si>
  <si>
    <t>114年全國賽會臺中市跆拳道代表隊之選手暨教練競賽規則研習</t>
  </si>
  <si>
    <t>何德福德盃第2屆3對3籃球比賽</t>
  </si>
  <si>
    <t>臺中市活力幸福城市協會</t>
  </si>
  <si>
    <t>補助臺中市體育聯合會辦理113年臺中市區體育會團體業務研討暨外埠參觀活動</t>
  </si>
  <si>
    <t>補助2024年臺中市乒乓球協會理事長盃全國桌球錦標賽</t>
  </si>
  <si>
    <t>補助中華民國壘球協會辦理2024企業女子壘球聯賽</t>
  </si>
  <si>
    <t>2024親子時光盃滑步車競賽</t>
  </si>
  <si>
    <t>補助臺中市游泳池同業協會辦理113年度臺中市游泳池同業協會盃游泳錦標賽</t>
  </si>
  <si>
    <t>臺中市游泳池同業協會</t>
  </si>
  <si>
    <t>補助臺中市高爾夫協會辦理2024臺中高協GOLF青少年扎根巡迴賽(總決賽)</t>
  </si>
  <si>
    <t>補助社團法人台灣女子棒球運動推廣協會，辦理2024台灣女子聯賽(臺中賽事)經費</t>
  </si>
  <si>
    <t>社團法人台灣女子棒球運動推廣協會</t>
  </si>
  <si>
    <t>補助113年第十一屆全國中山盃武術錦標賽</t>
  </si>
  <si>
    <t>臺中市慢速壘球發展協會理事長盃壘球賽</t>
  </si>
  <si>
    <t>臺中市水上救生/蹼泳優秀選手培訓計畫</t>
  </si>
  <si>
    <t>補助臺中市柔道協進會辦理「第十四屆大臺中柔道錦標賽暨第十六屆柔協盃柔道錦標賽</t>
  </si>
  <si>
    <t>113年度推廣體育成果發表活動</t>
  </si>
  <si>
    <t>補助臺中市體育總會武術委員會辦理「備戰114年全國運動會臺中武術項目訓練營計畫</t>
  </si>
  <si>
    <t>臺中市體育總會武術委員會</t>
  </si>
  <si>
    <t>2024世界麒麟文化傳承(沙巴亞庇站)第四屆國際麒麟大賽暨行前獅藝集訓匯演活動</t>
  </si>
  <si>
    <t>補助臺中市體育總會滑輪溜冰委員會辦理「113年度潛力選手培訓計畫</t>
  </si>
  <si>
    <t>2024年世界12強古巴隊來台自辦熱身賽</t>
  </si>
  <si>
    <t>中華民國棒球協會</t>
  </si>
  <si>
    <t>辦理「2024TaichungCityCup臺中城市盃國際飛盤爭奪賽</t>
  </si>
  <si>
    <t>2024年第26屆台灣國際木球公開賽</t>
  </si>
  <si>
    <t>補助臺中市女子足球協會辦理「臺中藍鯨女子足球隊代表本市參加「2024臺灣木蘭足球聯賽相關經費</t>
  </si>
  <si>
    <t>臺中市女子足球協會</t>
  </si>
  <si>
    <t>113年臺中市主委盃暨活力啟程迎向幸福城-慢速壘球作伙來</t>
  </si>
  <si>
    <t>全民運動-獎補助費-對國內團體之捐助-獎補助費-對國內團體之捐助</t>
  </si>
  <si>
    <t>臺中市潭子區旱溪水岸慢跑、健走嘉年華</t>
  </si>
  <si>
    <t>友誼盃槌球邀請賽</t>
  </si>
  <si>
    <t>臺中市身心障礙者健康促進會</t>
  </si>
  <si>
    <t>迎向健康南區春季健行嘉年華</t>
  </si>
  <si>
    <t>台中市南區體育會</t>
  </si>
  <si>
    <t>臺中市太平區桌球社區聯誼賽</t>
  </si>
  <si>
    <t>臺中市原住民族運動總會</t>
  </si>
  <si>
    <t>武藝技能嘉年華</t>
  </si>
  <si>
    <t>全國後備憲兵第29屆慢速壘球錦標賽臺中市選拔賽</t>
  </si>
  <si>
    <t>道路溜冰及健走嘉年華</t>
  </si>
  <si>
    <t>臺中市梧棲區體育會</t>
  </si>
  <si>
    <t>梧棲全民迷你足球運動日</t>
  </si>
  <si>
    <t>臺中市定向越野錦標賽暨全民運動-獎補助費-對國內團體之捐助會臺中市定向越野代表隊選拔</t>
  </si>
  <si>
    <t>臺中市定向越野推廣協會</t>
  </si>
  <si>
    <t>臺中市大雅區活力運動嘉年華活動</t>
  </si>
  <si>
    <t>大里區生物能氣功團練運動嘉年華活動</t>
  </si>
  <si>
    <t>臺中市大雅區球藝嘉年華活動</t>
  </si>
  <si>
    <t>臺中市南屯區體育會</t>
  </si>
  <si>
    <t>社團法人臺中市身心障礙體育總會</t>
  </si>
  <si>
    <t>中華民國國際標準舞體育運動舞蹈協會</t>
  </si>
  <si>
    <t>臺中市龍井區槌球社區聯誼賽</t>
  </si>
  <si>
    <t>慶祝母親節社區舞蹈嘉年華活動</t>
  </si>
  <si>
    <t>台中市東區體育會</t>
  </si>
  <si>
    <t>大里區羽球社區聯誼賽活動</t>
  </si>
  <si>
    <t>大里區桌球運動嘉年華暨節能減碳i地球公益活動</t>
  </si>
  <si>
    <t>臺中市北區桌球社區聯誼賽</t>
  </si>
  <si>
    <t>台中市北區體育會</t>
  </si>
  <si>
    <t>臺中市沙鹿區土風舞嘉年華</t>
  </si>
  <si>
    <t>臺中市沙鹿區體育會</t>
  </si>
  <si>
    <t>臺中市南屯區體育會體育嘉年華會</t>
  </si>
  <si>
    <t>臺中市龍井區青春活力舞蹈嘉年華</t>
  </si>
  <si>
    <t>臺中市布農迷呱嘟體育文化藝術協會</t>
  </si>
  <si>
    <t>原住民族巡迴運動指導團</t>
  </si>
  <si>
    <t>臺中市大安區體育會</t>
  </si>
  <si>
    <t>臺中市外埔區桌球社區聯誼賽</t>
  </si>
  <si>
    <t>臺中市外埔區槌球社區聯誼賽</t>
  </si>
  <si>
    <t>臺中市西屯區武藝嘉年華會</t>
  </si>
  <si>
    <t>臺中市西屯區體育會</t>
  </si>
  <si>
    <t>環抱大肚舞蹈嘉年華活動</t>
  </si>
  <si>
    <t>台中市原住民綜合運動會活動</t>
  </si>
  <si>
    <t>愛護地球、節能減碳全民健行暨節約用電、用油、港埠業務宣導活動</t>
  </si>
  <si>
    <t>臺中市臺中港運動協會</t>
  </si>
  <si>
    <t>臺中市外埔區路跑嘉年華</t>
  </si>
  <si>
    <t>臺中市西區足球社區聯誼賽</t>
  </si>
  <si>
    <t>臺中市沙鹿區羽球社區聯誼賽</t>
  </si>
  <si>
    <t>臺中市大安區春季運動嘉年華活動</t>
  </si>
  <si>
    <t>竹仔坑槌球邀請賽</t>
  </si>
  <si>
    <t>臺中市竹仔坑身心障礙運動協會</t>
  </si>
  <si>
    <t>臺中市西屯區舞藝嘉年華會</t>
  </si>
  <si>
    <t>臺中市中區體育會登山健行嘉年華</t>
  </si>
  <si>
    <t>台中市中區體育會</t>
  </si>
  <si>
    <t>北區運動社團嘉年華</t>
  </si>
  <si>
    <t>臺中市匹克球協會</t>
  </si>
  <si>
    <t>全國原住民彈弓賽</t>
  </si>
  <si>
    <t>北屯區路跑樂活嘉年華</t>
  </si>
  <si>
    <t>中華民國運動舞蹈訓練發展協會</t>
  </si>
  <si>
    <t>臺中市大專校院原住民族傳統鋸木運動比賽</t>
  </si>
  <si>
    <t>臺中市體育協會</t>
  </si>
  <si>
    <t>臺中市龍井區親子體能啟發闖關嘉年華</t>
  </si>
  <si>
    <t>臺中市大安區運動表演嘉年華活動</t>
  </si>
  <si>
    <t>健康盃槌球邀請賽</t>
  </si>
  <si>
    <t>臺中市身心障礙運動健身促進會</t>
  </si>
  <si>
    <t>北區登山樂活嘉年華</t>
  </si>
  <si>
    <t>社團法人台灣都市林健康美化協會</t>
  </si>
  <si>
    <t>臺中市原住民傳統射箭與擲矛研習營</t>
  </si>
  <si>
    <t>臺中市大專校院原住民族傳統射箭運動比賽</t>
  </si>
  <si>
    <t>空手道嘉年華邀請賽暨臺中市東區體育會理事長盃空手道錦標賽</t>
  </si>
  <si>
    <t>臺中市西屯區籃球社區聯誼賽</t>
  </si>
  <si>
    <t>慢速壘球運動</t>
  </si>
  <si>
    <t>臺中市西區籃球社區聯誼賽</t>
  </si>
  <si>
    <t>臺中市神岡區體育會春季成果展運動嘉年華活動</t>
  </si>
  <si>
    <t>外埔區親子體育嘉年華</t>
  </si>
  <si>
    <t>臺中市新社區運動聯盟嘉年華</t>
  </si>
  <si>
    <t>臺中市潭子區旱溪水岸單車健走嘉年華</t>
  </si>
  <si>
    <t>台中市黎光槌球協會</t>
  </si>
  <si>
    <t>臺中市東勢區活力山城滑輪溜冰體育嘉年華會</t>
  </si>
  <si>
    <t>臺中市東勢區體育會</t>
  </si>
  <si>
    <t>臺中市大里長青槌球協會</t>
  </si>
  <si>
    <t>北屯區登山健行嘉年華</t>
  </si>
  <si>
    <t>臺中市大安區體育會慢速壘球運動嘉年華活動</t>
  </si>
  <si>
    <t>臺中市烏日足球社區聯誼賽</t>
  </si>
  <si>
    <t>臺中市烏日區體育會</t>
  </si>
  <si>
    <t>臺中市太平區籃球社區聯誼賽活動</t>
  </si>
  <si>
    <t>臺中市太平區自由式溜冰速度過樁暨極限運動嘉年華</t>
  </si>
  <si>
    <t>社團法人台中市聾人協會</t>
  </si>
  <si>
    <t>台中市運動教練協會</t>
  </si>
  <si>
    <t>臺中市神岡區登山健走嘉年華活動</t>
  </si>
  <si>
    <t>臺中市西屯區體育嘉年華會</t>
  </si>
  <si>
    <t>土風舞婦女運動樂活班(楊柳社區)</t>
  </si>
  <si>
    <t>臺中市北屯區木球運動能力推廣班</t>
  </si>
  <si>
    <t>臺中市南屯區木球運動能力推廣班</t>
  </si>
  <si>
    <t>太極拳自發樂活健康銀髮運動指導班</t>
  </si>
  <si>
    <t>推廣女性參與運動課程</t>
  </si>
  <si>
    <t>外埔區酷運動單車電競挑戰賽</t>
  </si>
  <si>
    <t>社團法人台中市基督教青年會</t>
  </si>
  <si>
    <t>法式滾球婦女運動樂活班</t>
  </si>
  <si>
    <t>救生技能趣味賽</t>
  </si>
  <si>
    <t>第十九屆菁英盃全國劍道錦標賽</t>
  </si>
  <si>
    <t>2024中福盃全國身心障礙者暨長青槌球錦標賽</t>
  </si>
  <si>
    <t>水域自救與觀摩</t>
  </si>
  <si>
    <t>水上嘉年華</t>
  </si>
  <si>
    <t>2024臺中盃兒童青少年運動舞蹈推廣錦標賽</t>
  </si>
  <si>
    <t>臺中市舞蹈運動協會</t>
  </si>
  <si>
    <t>土風舞運動能力推廣班</t>
  </si>
  <si>
    <t>臺中市烏日區113年體育會理事長盃羽球錦標賽</t>
  </si>
  <si>
    <t>身心障礙手搖自行車手培訓計劃</t>
  </si>
  <si>
    <t>台中市身心障礙福利協會</t>
  </si>
  <si>
    <t>臺中市大雅區舞藝嘉年華活動</t>
  </si>
  <si>
    <t>北屯區運動社團嘉年華</t>
  </si>
  <si>
    <t>臺中市烏日區舞藝嘉年華</t>
  </si>
  <si>
    <t>臺中市大安區桌球社區聯誼賽</t>
  </si>
  <si>
    <t>臺中市西區舞藝嘉年華</t>
  </si>
  <si>
    <t>臺中市南屯區羽球社區聯誼賽</t>
  </si>
  <si>
    <t>臺中市西區體育嘉年華</t>
  </si>
  <si>
    <t>113年臺中市清水區羽球社區聯誼賽暨節約用電宣導活動</t>
  </si>
  <si>
    <t>銀髮長青樂活運動</t>
  </si>
  <si>
    <t>臺中市113年八卦掌銀髮運動指導班</t>
  </si>
  <si>
    <t>龍舟暨獨木舟體驗營</t>
  </si>
  <si>
    <t>臺中市清水區113年道路踩風親子運動嘉年華暨節約用電宣導活動</t>
  </si>
  <si>
    <t>臺中市潭子區3對3籃球社區聯誼賽</t>
  </si>
  <si>
    <t>臺中市太平區113年區長盃跆拳道錦標賽暨空氣污染防制宣導活動</t>
  </si>
  <si>
    <t>元極舞運動能力推廣班</t>
  </si>
  <si>
    <t>大里區土風舞運動嘉年華暨節能減碳i地球公益活動</t>
  </si>
  <si>
    <t>113年度大雅區排舞嘉年華競賽</t>
  </si>
  <si>
    <t>臺中市大雅區大都會排舞協會</t>
  </si>
  <si>
    <t>113年度臺中市龜殼生態健行活動</t>
  </si>
  <si>
    <t>理事長盃原住民傳統射箭全國觀摩賽</t>
  </si>
  <si>
    <t>2024第九屆龍井單車逍遙遊暨節能減碳與推廣乾淨能源宣導活動</t>
  </si>
  <si>
    <t>2024台灣盃國際移民足球賽</t>
  </si>
  <si>
    <t>社團法人臺灣外籍工作者發展協會</t>
  </si>
  <si>
    <t>臺中市大甲區籃球社區聯誼賽</t>
  </si>
  <si>
    <t>臺中市后里區桌球社區聯誼賽</t>
  </si>
  <si>
    <t>臺中市北區羽球社區聯誼賽</t>
  </si>
  <si>
    <t>臺中市代表隊參加113年全國身心障礙國民運動會</t>
  </si>
  <si>
    <t>心據點-身心障礙運動據點營運暨身心障礙運動平權推動計畫第一期</t>
  </si>
  <si>
    <t>2024年身心障礙桌球訓練營</t>
  </si>
  <si>
    <t>113年臺中市愛運動動無礙身心障礙巡迴運動指導團(第一期)</t>
  </si>
  <si>
    <t>113年臺中市愛運動動無礙身心障礙巡迴運動指導團</t>
  </si>
  <si>
    <t>2024年其樂龍龍原民青年籃球比賽暨傳統文化親子趣味競賽宣導活動</t>
  </si>
  <si>
    <t>社團法人中華臺灣原住民體育休閒文化藝術發展協會</t>
  </si>
  <si>
    <t>台中市青年同心會</t>
  </si>
  <si>
    <t>113年度槌球邀請賽暨節約用電宣導活動</t>
  </si>
  <si>
    <t>2024年台中都會區101端午節宣教排球聯誼賽活動計畫</t>
  </si>
  <si>
    <t>土風舞委員會活力盃樂活賞桐漫步走聯歡活動</t>
  </si>
  <si>
    <t>美麗台中女子漾</t>
  </si>
  <si>
    <t>中國青年救國團臺中市團務指導委員會</t>
  </si>
  <si>
    <t>運動舞蹈觀摩暨防災宣導活動</t>
  </si>
  <si>
    <t>2024臺中市夏日兒少運動技藝營計畫</t>
  </si>
  <si>
    <t>2024年臺中市特殊需求兒少水中趣味體適能體驗營</t>
  </si>
  <si>
    <t>臺中市113年度外埔區體育會活力盃未來之星桌球訓練營</t>
  </si>
  <si>
    <t>2024水岸花都SUP音樂漫划行</t>
  </si>
  <si>
    <t>社團法人臺中市繁榮葫蘆墩促進會</t>
  </si>
  <si>
    <t>113年臺中市豪傑盃全國聽障三對三籃球賽</t>
  </si>
  <si>
    <t>113年臺中市外埔區體育會活力盃簡易瑜珈伸展修復活動</t>
  </si>
  <si>
    <t>113年鄉親盃太極拳錦標賽</t>
  </si>
  <si>
    <t>幸福樂齡舞動趣社區婦幼觀摩表演活動</t>
  </si>
  <si>
    <t>台中市土風舞協會</t>
  </si>
  <si>
    <t>臺中市沙鹿區籃球社區聯誼賽</t>
  </si>
  <si>
    <t>臺中市豐原區桌球社區聯誼賽</t>
  </si>
  <si>
    <t>原住民原野狩獵射箭運動會</t>
  </si>
  <si>
    <t>113年鄉親盃土風舞錦標賽</t>
  </si>
  <si>
    <t>大肚區五人制足球社區聯誼賽</t>
  </si>
  <si>
    <t>113年度臺中市大安區推廣多元體育健康久久健行活動</t>
  </si>
  <si>
    <t>排舞婦女運動樂活班</t>
  </si>
  <si>
    <t>113年排舞新住民運動融合班(榮泉社區)</t>
  </si>
  <si>
    <t>元極舞銀髮運動指導班</t>
  </si>
  <si>
    <t>法式滾球運動能力推廣班</t>
  </si>
  <si>
    <t>臺中市菁英劍道萬彥緯選手參加2024年第19屆世界盃劍道錦標賽</t>
  </si>
  <si>
    <t>113年度臺中市手牽手動起舞蹈觀摩活動</t>
  </si>
  <si>
    <t>113年度臺中市走出活力親子健行活動</t>
  </si>
  <si>
    <t>排舞新住民運動融合班</t>
  </si>
  <si>
    <t>臺中市北屯區羽球社區聯誼賽</t>
  </si>
  <si>
    <t>臺中市西區多元體育嘉年華</t>
  </si>
  <si>
    <t>113年全國身障撞球9號球錦標賽</t>
  </si>
  <si>
    <t>臺中市神岡區桌球社區聯誼賽活動</t>
  </si>
  <si>
    <t>臺中市太平區113年區長盃槌球錦標賽暨空氣汙染防制宣導活動</t>
  </si>
  <si>
    <t>身心障礙游泳運動體驗營</t>
  </si>
  <si>
    <t>113年臺中市梧棲區體育會錦賜財富排球錦標賽</t>
  </si>
  <si>
    <t>113年鄉親盃登山健行活動</t>
  </si>
  <si>
    <t>臺中市太平區113年區長盃排舞錦標賽暨空氣污染防制宣導活動</t>
  </si>
  <si>
    <t>第22屆全國老人金槌盃玉山永康酒獎槌球比賽</t>
  </si>
  <si>
    <t>台灣老人聯誼協會</t>
  </si>
  <si>
    <t>113年度臺中市牽起爸爸的手健康健行活動</t>
  </si>
  <si>
    <t>113年臺中市市長盃全國啦啦隊錦標賽</t>
  </si>
  <si>
    <t>113年臺中市大甲區全民親子秋季健行活動</t>
  </si>
  <si>
    <t>第十屆中聾盃聽障者保齡球大賽</t>
  </si>
  <si>
    <t>113年臺中市外埔區體育會活力盃太極拳觀摩表演活動</t>
  </si>
  <si>
    <t>113年臺中市外埔區體育會活力盃手球賽</t>
  </si>
  <si>
    <t>臺中市龍井區慢速壘球社區聯誼賽</t>
  </si>
  <si>
    <t>臺中市烏日區武藝嘉年華</t>
  </si>
  <si>
    <t>2024世界國標舞臺灣大獎賽</t>
  </si>
  <si>
    <t>中華民國運動舞蹈推廣協會</t>
  </si>
  <si>
    <t>113年臺中市清水區籃球社區聯誼賽暨清水區區長盃3對3籃球賽暨節約用電宣導</t>
  </si>
  <si>
    <t>北屯區單車路跑嘉年華</t>
  </si>
  <si>
    <t>臺中市太平區跆拳道運動嘉年華活動</t>
  </si>
  <si>
    <t>臺中市神岡區羽球社區聯誼賽活動</t>
  </si>
  <si>
    <t>太極拳自發樂活健康運動能力推廣班</t>
  </si>
  <si>
    <t>113年鄉親盃慢速壘球錦標賽</t>
  </si>
  <si>
    <t>臺中市大安區秋季運動嘉年華活動(闖關)</t>
  </si>
  <si>
    <t>2024年身心障礙保齡球運動體驗營</t>
  </si>
  <si>
    <t>2024北臺中青少年暑期研習營(籃球班、桌球班)</t>
  </si>
  <si>
    <t>113年鄉親盃桌球錦標賽</t>
  </si>
  <si>
    <t>113年臺中市甲安埔盃槌球邀請賽</t>
  </si>
  <si>
    <t>臺中傳統技藝競賽(射箭)活動</t>
  </si>
  <si>
    <t>2024年臺中市身心障礙游泳體驗營</t>
  </si>
  <si>
    <t>113年臺中市發展地方特色鼓藝、武藝、獅藝運動扎根計劃</t>
  </si>
  <si>
    <t>113年度臺中市甲安埔理事長盃元極舞錦標賽</t>
  </si>
  <si>
    <t>臺中市甲安埔元極舞協會</t>
  </si>
  <si>
    <t>臺中市豐原區籃球社區聯誼賽</t>
  </si>
  <si>
    <t>2024年特殊奧林匹克幼兒運動員指導員研習會</t>
  </si>
  <si>
    <t>巡迴運動指導團(第二期)</t>
  </si>
  <si>
    <t>大甲推廣社區多元趣味體育運動嘉年華</t>
  </si>
  <si>
    <t>臺中巿113年舞蹈職工運動健身班</t>
  </si>
  <si>
    <t>臺中市清水區113年全民舞蹈暨休閒運動嘉年華暨節約用電宣導活動</t>
  </si>
  <si>
    <t>臺中市石岡區3對3籃球社區聯誼賽</t>
  </si>
  <si>
    <t>南區全民水上運動嘉年華休閒活動</t>
  </si>
  <si>
    <t>113年臺中市梧棲區體育會第四十六屆全國小學生柔道邀請賽</t>
  </si>
  <si>
    <t>臺中市酷運動北屯區迷你網球邀請賽</t>
  </si>
  <si>
    <t>臺中市西區律動樂活嘉年華</t>
  </si>
  <si>
    <t>大甲社區國術多元運動嘉年華</t>
  </si>
  <si>
    <t>瑪利亞身心障礙福利機構游泳（樂活）活動</t>
  </si>
  <si>
    <t>財團法人瑪利亞社會福利基金會</t>
  </si>
  <si>
    <t>臺中市龍井區全民運動-獎補助費-對國內團體之捐助嘉年華</t>
  </si>
  <si>
    <t>113年臺中市第三屆興達盃全國聽障籃球錦標賽</t>
  </si>
  <si>
    <t>阿美族傳統文化收穫祭祭儀活動</t>
  </si>
  <si>
    <t>臺中市潭子區體育會運動嘉年華活動</t>
  </si>
  <si>
    <t>臺中市身心障礙木球運動體適能活力養成班</t>
  </si>
  <si>
    <t>臺中市神岡區體育會秋季成果展運動嘉年華活動</t>
  </si>
  <si>
    <t>2024年身心障礙手搖自行車樂活訓練營計劃</t>
  </si>
  <si>
    <t>社團法人中華民國身障自行車運動發展協會</t>
  </si>
  <si>
    <t>臺中市身心障礙者游泳樂活教學班</t>
  </si>
  <si>
    <t>社團法人臺中市身心障礙游泳協會</t>
  </si>
  <si>
    <t>113年國民體育日臺中市運動派對</t>
  </si>
  <si>
    <t>全民運動-獎補助費-對國內團體之捐助</t>
  </si>
  <si>
    <t>大里區槌球運動嘉年華暨節能減碳i地球活動</t>
  </si>
  <si>
    <t>臺中市南區羽球社區聯誼賽</t>
  </si>
  <si>
    <t>勵進盃親子槌球邀請賽</t>
  </si>
  <si>
    <t>臺中市身心障礙勵進協會</t>
  </si>
  <si>
    <t>113年臺中市大安區推廣多元體育全民健行活動</t>
  </si>
  <si>
    <t>113年鄉親盃籃球錦標賽</t>
  </si>
  <si>
    <t>臺中市匹克球體驗活動</t>
  </si>
  <si>
    <t>臺中市太平區113年樂活休閒路跑空氣污染防制暨市政宣導活動</t>
  </si>
  <si>
    <t>臺中市東勢區活力山城環保體育愛臺灣嘉年華會</t>
  </si>
  <si>
    <t>辦理113年臺中市重義愛心樂齡健行活動</t>
  </si>
  <si>
    <t>補助臺中市外埔體育會辦理「113年臺中市外埔區體育會活力盃桌球錦標賽</t>
  </si>
  <si>
    <t>113年度臺中市日南向前走生態健行活動</t>
  </si>
  <si>
    <t>運動i臺灣2.0計畫-健康活力阿罩霧登山健行運動嘉年華活動</t>
  </si>
  <si>
    <t>瑪利亞學園多重障礙身心障礙福利機構游泳（樂活）活動</t>
  </si>
  <si>
    <t>財團法人瑪利亞社會福利基金會附設瑪利亞學園</t>
  </si>
  <si>
    <t>辦理2024全友盃全國運動舞蹈公開賽</t>
  </si>
  <si>
    <t>中華國際體育運動舞蹈協會</t>
  </si>
  <si>
    <t>113年臺中市大安區甲安埔樂齡太極拳表演活動</t>
  </si>
  <si>
    <t>113年臺中市我愛甲安埔全民卡達車親子逍遙遊活動</t>
  </si>
  <si>
    <t>臺中市113年運動有功團體及人員表揚典禮(中央補助款)</t>
  </si>
  <si>
    <t>臺中市113年運動有功團體及人員表揚典禮(市庫配合款)</t>
  </si>
  <si>
    <t>補助臺中市體育總會飛盤委員會辦理113年臺中市親子飛盤闖關活動</t>
  </si>
  <si>
    <t>辦理勇闖水世界滑步車親子趣味競賽</t>
  </si>
  <si>
    <t>辦理113年樂活運動、迎向健康GO、GO、GO健行活動</t>
  </si>
  <si>
    <t>北區單車路跑嘉年華</t>
  </si>
  <si>
    <t>社區運動嘉年華活動</t>
  </si>
  <si>
    <t>元極舞婦女運動樂活班</t>
  </si>
  <si>
    <t>臺中市外埔區活力盃運動嘉年華</t>
  </si>
  <si>
    <t>113年外埔區體育會土風舞委員會土風舞研習活動</t>
  </si>
  <si>
    <t>臺中市神岡區嫦娥奔月馬拉松嘉年華活動</t>
  </si>
  <si>
    <t>臺中市南屯區籃球社區聯誼賽</t>
  </si>
  <si>
    <t>梧棲區體育會親子足球共學、親子同樂、足夢嘉年華</t>
  </si>
  <si>
    <t>臺中市東勢區桌球社區聯誼賽</t>
  </si>
  <si>
    <t>臺中市113年八卦掌婦女運動樂活班</t>
  </si>
  <si>
    <t>113年度臺中市東安樂活健行活動</t>
  </si>
  <si>
    <t>113年度臺中市一起動起來舞蹈表演活動</t>
  </si>
  <si>
    <t>2024年華鳳盃大臺中身心障礙保齡球運動大集合錦標賽</t>
  </si>
  <si>
    <t>梧棲區慢速壘球運動嘉年華會</t>
  </si>
  <si>
    <t>臺中市西屯區體育趣味性多元嘉年華會</t>
  </si>
  <si>
    <t>外埔區單車嘉年華</t>
  </si>
  <si>
    <t>社區土風舞多元運動嘉年華</t>
  </si>
  <si>
    <t>113年度臺中市西安社區慶中秋舞蹈表演暨關懷弱勢活動</t>
  </si>
  <si>
    <t>113年臺中市大甲區社尾社區健康活力親子健行活動</t>
  </si>
  <si>
    <t>快樂槌球、槌球快樂全國邀請賽暨節約用電</t>
  </si>
  <si>
    <t>臺中市身心障礙槌球運動推廣協會</t>
  </si>
  <si>
    <t>113年臺中市聽障籃球體驗營</t>
  </si>
  <si>
    <t>原住民傳統弓箭製作傳承研習營~製箭竹</t>
  </si>
  <si>
    <t>113年臺中市大甲區社區運動活化改造-健行活動</t>
  </si>
  <si>
    <t>113年臺中市大甲區全民體育活力健康舞動觀摩暨中秋聯誼活動</t>
  </si>
  <si>
    <t>113年臺中市大甲區社區民俗體育展演觀摩暨中秋聯歡活動</t>
  </si>
  <si>
    <t>113年臺中市打造社區運動活力勇起來甲安埔休閒體育展演活動</t>
  </si>
  <si>
    <t>臺中市西屯區羽球社區聯誼賽</t>
  </si>
  <si>
    <t>活力愛運動第三屆親子健行與互動體能暨節能減碳愛地球宣導活動</t>
  </si>
  <si>
    <t>113年度永豐好風景健康舞蹈表演活動</t>
  </si>
  <si>
    <t>臺中市甲安埔推廣城鄉多元體育全民健行活動</t>
  </si>
  <si>
    <t>大甲區桌球社區聯誼賽</t>
  </si>
  <si>
    <t>113年臺中市梧棲區羽球社區聯誼賽</t>
  </si>
  <si>
    <t>補助中國青年救國團臺中市團務指導委員會辦理『樂齡臺中~活力九九』銀髮族運動樂活活動</t>
  </si>
  <si>
    <t>臺中市東勢區羽球社區聯誼賽</t>
  </si>
  <si>
    <t>東勢區活力山城親子體育嘉年華會</t>
  </si>
  <si>
    <t>臺中市南區桌球社區聯誼賽</t>
  </si>
  <si>
    <t>臺中市太平太極拳協會</t>
  </si>
  <si>
    <t>慈愛中心身心障礙福利服務機構快樂舞GO讚樂活計畫</t>
  </si>
  <si>
    <t>財團法人天主教會台中教區附設台中市私立慈愛智能發展中心</t>
  </si>
  <si>
    <t>大臺中單車逍遙遊暨單車成年禮</t>
  </si>
  <si>
    <t>體育趣味性多元嘉年華會</t>
  </si>
  <si>
    <t>臺中市烏日區多元趣味性嘉年華</t>
  </si>
  <si>
    <t>悠游樂活水中運動營</t>
  </si>
  <si>
    <t>財團法人台中市私立中杏社會福利基金會</t>
  </si>
  <si>
    <t>臺中市梧棲區幼幼寶貝親子動動樂活動</t>
  </si>
  <si>
    <t>臺中市太平區健行淨山舞蹈嘉年華活動</t>
  </si>
  <si>
    <t>北區水岸慢跑健走嘉年華</t>
  </si>
  <si>
    <t>臺中市潭子區桌球社區聯誼賽</t>
  </si>
  <si>
    <t>東勢區活力山城愛臺灣健行體育嘉年華會實施計畫</t>
  </si>
  <si>
    <t>南區武舞會友運動博覽會</t>
  </si>
  <si>
    <t>113年臺中市山海屯中區慢速壘球邀請賽</t>
  </si>
  <si>
    <t>113年臺中市外埔區三崁社區健康活力、舞藝展演活動</t>
  </si>
  <si>
    <t>臺中市清水區113年民俗運動嘉年華會活動暨113年臺中市體育總會理事長盃推展休閒運動觀摩賽</t>
  </si>
  <si>
    <t>臺中市北屯區桌球社區聯誼賽</t>
  </si>
  <si>
    <t>慈愛中心身心障礙福利服務機構【地板滾球】</t>
  </si>
  <si>
    <t>臺中市龍井區武藝技能嘉年華</t>
  </si>
  <si>
    <t>臺中市外埔社區樂活秋季全民親子健行活動</t>
  </si>
  <si>
    <t>臺中市大甲鐵砧山秋季親子登山健行活動</t>
  </si>
  <si>
    <t>113年度臺中市大甲區薰風里運動愛元極舞蹈表演活動</t>
  </si>
  <si>
    <t>南區單車樂活公益行</t>
  </si>
  <si>
    <t>臺中市豐原區運動嘉年華暨表揚推展體育有功人員大會</t>
  </si>
  <si>
    <t>2024臺中市體育嘉年華會</t>
  </si>
  <si>
    <t>臺中市飛盤代表隊重返榮耀計畫-本市選手參加世界飛盤爭奪賽錦標賽</t>
  </si>
  <si>
    <t>2024時代騎輪節</t>
  </si>
  <si>
    <t>臺中市潭子區體育會舞蹈運動嘉年華</t>
  </si>
  <si>
    <t>2024台灣地板滾球運動邀請賽</t>
  </si>
  <si>
    <t>台灣地板滾球運動聯盟</t>
  </si>
  <si>
    <t>社團法人台中市自閉症教育協進會捐款專戶</t>
  </si>
  <si>
    <t>113年臺中市特奧羽球體驗營</t>
  </si>
  <si>
    <t>大里區慢速壘球社區聯誼賽活動</t>
  </si>
  <si>
    <t>113年臺中市大甲區西岐社區樂活親子健行活動</t>
  </si>
  <si>
    <t>身心障礙運動指導手語研習會</t>
  </si>
  <si>
    <t>113年中區原住民教會射箭聯盟計畫</t>
  </si>
  <si>
    <t>愛運動動無礙113年地板冰壺訓練營</t>
  </si>
  <si>
    <t>113年臺中市甲安埔推廣社區健康生活化健行活動</t>
  </si>
  <si>
    <t>113年臺中市大甲區溪北社區健康營造親子健行活動</t>
  </si>
  <si>
    <t>臺中市大安區西安社區運動活化改造-健行活動</t>
  </si>
  <si>
    <t>113年臺中市打造社區運動「健康、活力外埔區休閒體育展演活動</t>
  </si>
  <si>
    <t>113年臺中市「走向幸福、走向愛社區青年親子健行活動</t>
  </si>
  <si>
    <t>113年臺中市道卡斯全民親子健行活動</t>
  </si>
  <si>
    <t>113年臺中市推廣運動多元體育運動-戰術漆彈運動錦標賽</t>
  </si>
  <si>
    <t>113年臺中市推廣運動多元體育運動-籃球聯誼賽活動</t>
  </si>
  <si>
    <t>113年臺中市外埔區推廣城鄉休閒文化全民親子健行活動</t>
  </si>
  <si>
    <t>113年臺中市外埔區體育會活力盃槌球邀請賽</t>
  </si>
  <si>
    <t>113臺中市外埔區體育會活力盃健康路跑活動</t>
  </si>
  <si>
    <t>滾球運動活力養成班</t>
  </si>
  <si>
    <t>花甲青年運動活力養成班</t>
  </si>
  <si>
    <t>臺中市113年競技啦啦隊運動訓練組訓計畫</t>
  </si>
  <si>
    <t>2024臺中市長盃全國高智爾球公益運動錦標賽</t>
  </si>
  <si>
    <t>臺中市高智爾球運動發展協會</t>
  </si>
  <si>
    <t>2024年台中市議長盃原住民慢速壘球錦標賽</t>
  </si>
  <si>
    <t>臺中市政府推動社會體育運動志願服務年度計畫</t>
  </si>
  <si>
    <t>臺中市滑雪協會</t>
  </si>
  <si>
    <t>騎訪大墩</t>
  </si>
  <si>
    <t>113年臺中市大甲區體育會體育團體業務外埠參觀活動</t>
  </si>
  <si>
    <t>113年臺中市甲安埔推廣社區休閒體育暨慶祝第23屆厝邊隔壁相招來運動</t>
  </si>
  <si>
    <t>2024臺中市潭子區少年田徑及躲避球暑假育樂營</t>
  </si>
  <si>
    <t>臺中市甲安埔社區桌球邀請賽</t>
  </si>
  <si>
    <t>臺中市打造社區運動健康、活力大甲區休閒體育展演活動</t>
  </si>
  <si>
    <t>第二十屆台中盃全國圍棋運動公開賽</t>
  </si>
  <si>
    <t>2024臺中體育表演會-酷運動˙漾臺中</t>
  </si>
  <si>
    <t>113年臺中市霧峰區阿罩霧盃籃球錦標賽</t>
  </si>
  <si>
    <t>2024中華民國國際標準舞全國盃舞蹈公開賽</t>
  </si>
  <si>
    <t>中華民國國際標準舞全國舞蹈協會</t>
  </si>
  <si>
    <t>113年臺中市大甲社區推廣城鄉多元體育健行活動</t>
  </si>
  <si>
    <t>大甲區體育會元極舞委員會</t>
  </si>
  <si>
    <t>2024第七屆港口盃慢速壘球錦標賽</t>
  </si>
  <si>
    <t>113年全民運動-獎補助費-對國內團體之捐助會臺中市代表隊選拔、組訓及參賽</t>
  </si>
  <si>
    <t>臺中市區體育會</t>
  </si>
  <si>
    <t>農業管理與輔導業務-農政及作物生產輔導-獎補助費-對國內團體之捐助</t>
  </si>
  <si>
    <t>113年度臺中市農產品標章驗證輔導計畫</t>
  </si>
  <si>
    <t>上豐農產行</t>
  </si>
  <si>
    <t>臺中市政府農業局</t>
  </si>
  <si>
    <t>113年度臺中市有機及有機轉型期驗證加碼補助計畫</t>
  </si>
  <si>
    <t>玉美生技股份有限公司</t>
  </si>
  <si>
    <t>好樂農莊休閒農場</t>
  </si>
  <si>
    <t>113年度金三角蔬果運銷合作社農業作物類生產設備設施改善補助計畫</t>
  </si>
  <si>
    <t>有限責任台中市金三角蔬果運銷合作社</t>
  </si>
  <si>
    <t>113年度臺中市補助農業產銷班運作經費計畫</t>
  </si>
  <si>
    <t>112年度友善環境植物保護資材推廣計畫</t>
  </si>
  <si>
    <t>有限責任台中市農業生產合作社</t>
  </si>
  <si>
    <t>113年度農業生產合作社農業作物類生產設備設施改善補助計畫</t>
  </si>
  <si>
    <t>113年度臺中市政府農業局國產有機質肥料加碼補助計畫</t>
  </si>
  <si>
    <t>112年有機農業田間栽培及肥培管理講習計畫</t>
  </si>
  <si>
    <t>有限責任台灣食在安心農產運銷合作社</t>
  </si>
  <si>
    <t>112年度臺中市有機農業生產及加工設備輔導計畫</t>
  </si>
  <si>
    <t>112年度國產有機質肥料推廣計畫</t>
  </si>
  <si>
    <t>有限責任臺中市東勢農產運銷合作社</t>
  </si>
  <si>
    <t>112年度國產微生物肥料及農田地力肥料推廣計畫</t>
  </si>
  <si>
    <t>113年度東勢農產運銷合作社農業作物類生產設備設施改善補助計畫</t>
  </si>
  <si>
    <t>113年度國產微生物肥料及農田地力肥料推廣計畫</t>
  </si>
  <si>
    <t>有限責任臺中市青果生產合作社</t>
  </si>
  <si>
    <t>113年度青果生產合作社農業作物類生產設備設施改善補助計畫</t>
  </si>
  <si>
    <t>有限責任臺中市梨山蔬果運銷合作社</t>
  </si>
  <si>
    <t>有限責任臺中市富農運銷合作社</t>
  </si>
  <si>
    <t>113年度國產有機質肥料推廣計畫</t>
  </si>
  <si>
    <t>有限責任臺中市農產運銷合作社</t>
  </si>
  <si>
    <t>忠和農產行</t>
  </si>
  <si>
    <t>112年水果產業結構調整計畫</t>
  </si>
  <si>
    <t>東勢區果樹產銷班第81班</t>
  </si>
  <si>
    <t>枝宗碾米工廠分廠</t>
  </si>
  <si>
    <t>113年度果菜運銷合作社農業作物類生產設備設施改善補助計畫</t>
  </si>
  <si>
    <t>保證責任台中市果菜運銷合作社</t>
  </si>
  <si>
    <t>113年強化農民團體蔬菜生產設備計畫</t>
  </si>
  <si>
    <t>保證責任台灣省青果運銷合作社台中分社</t>
  </si>
  <si>
    <t>113年度台灣省青果運銷合作社台中分社農業作物類生產設備設施改善補助計畫</t>
  </si>
  <si>
    <t>保證責任臺中市大甲農業生產合作社</t>
  </si>
  <si>
    <t>保證責任臺中市中都農業生產合作社</t>
  </si>
  <si>
    <t>保證責任臺中市明正蔬果運銷合作社</t>
  </si>
  <si>
    <t>113年水果產業結構調整計畫</t>
  </si>
  <si>
    <t>保證責任臺灣省青果運銷合作社台中分社</t>
  </si>
  <si>
    <t>保證責任臺灣紅大農產運銷合作社</t>
  </si>
  <si>
    <t>隆谷科技農業股份有限公司</t>
  </si>
  <si>
    <t>112年水稻產業專案輔導施用含稻草分解菌有機質肥料推廣計畫</t>
  </si>
  <si>
    <t>臺中市大甲區農會</t>
  </si>
  <si>
    <t>112年有機農業適用肥料推廣計畫</t>
  </si>
  <si>
    <t>112年度優質營農環境專區計畫</t>
  </si>
  <si>
    <t>112年強化水稻優良品種推廣與種源管理計畫</t>
  </si>
  <si>
    <t>112年臺中市有機米供校園午餐使用計畫</t>
  </si>
  <si>
    <t>112年輔導大專業農擴大經營規模計畫</t>
  </si>
  <si>
    <t>113年度大甲區青蔥捲葉型炭疽病防治計畫</t>
  </si>
  <si>
    <t>113年度大甲區農業作物類生產設備設施改善補助計畫</t>
  </si>
  <si>
    <t>113年度水稻病蟲害綜合防治資材計畫</t>
  </si>
  <si>
    <t>113年度水稻產業專案輔導施用含稻草分解菌有機質肥料推廣計畫</t>
  </si>
  <si>
    <t>113年度農業產銷班組織輔導計畫</t>
  </si>
  <si>
    <t>113年度臺中市大甲區補助農業產銷班運作經費計畫</t>
  </si>
  <si>
    <t>113年度臺中市有機米供學校午餐使用計畫</t>
  </si>
  <si>
    <t>113年度臺中市有機農業適用肥料推廣計畫</t>
  </si>
  <si>
    <t>113年度臺中市補助農民稻草剪段防止焚燒稻草計畫</t>
  </si>
  <si>
    <t>113年度臺中市優質芋頭評鑑活動計畫</t>
  </si>
  <si>
    <t>113年度優質營農環境專區計畫</t>
  </si>
  <si>
    <t>113年強化水稻優良品種推廣與種原管理計畫</t>
  </si>
  <si>
    <t>113年第1期作補助農民繳售公糧運費補助計畫</t>
  </si>
  <si>
    <t>113年第2期作公糧運費補助計畫</t>
  </si>
  <si>
    <t>113年臺灣稻米達人選拔計畫</t>
  </si>
  <si>
    <t>113年輔導大專業農擴大經營規模計畫</t>
  </si>
  <si>
    <t>綠色環境給付計畫</t>
  </si>
  <si>
    <t>有</t>
  </si>
  <si>
    <t>農興貿易有限公司</t>
  </si>
  <si>
    <t>臺中市大安區農會</t>
  </si>
  <si>
    <t>113年度大安區青蔥捲葉型炭疽病防治計畫</t>
  </si>
  <si>
    <t>113年度大安區農業作物類生產設備設施改善補助計畫</t>
  </si>
  <si>
    <t>113年度大安區優質大安葱評鑑推廣活動計畫</t>
  </si>
  <si>
    <t>113年度臺中市大安區補助農業產銷班運作經費計畫</t>
  </si>
  <si>
    <t>農友種苗股份有限公司</t>
  </si>
  <si>
    <t>臺中市大肚區農會</t>
  </si>
  <si>
    <t>113年度大肚區農業作物類生產設備設施改善補助計畫</t>
  </si>
  <si>
    <t>113年度臺中市大肚區補助農業產銷班運作經費計畫</t>
  </si>
  <si>
    <t>113年度臺中市補助農民辦理稻草剪段防止焚燒稻草計畫</t>
  </si>
  <si>
    <t>臺中市大里區農會</t>
  </si>
  <si>
    <t>113年度大里區農業作物類生產設備設施改善補助計畫</t>
  </si>
  <si>
    <t>113年度春季蘭花評鑑補助計畫</t>
  </si>
  <si>
    <t>113年度荔枝椿象生物防治計畫</t>
  </si>
  <si>
    <t>113年度臺中市大里區補助農業產銷班運作經費計畫</t>
  </si>
  <si>
    <t>113年度養蜂產銷輔導計畫</t>
  </si>
  <si>
    <t>113年荔枝椿象化學防治及防治宣導講習會計畫</t>
  </si>
  <si>
    <t>臺中市112年度梨山地區東方果實蠅防治示範計畫</t>
  </si>
  <si>
    <t>臺中市113年度梨山地區東方果實蠅防治示範計畫</t>
  </si>
  <si>
    <t>臺中市大里區稻米產銷班第一班</t>
  </si>
  <si>
    <t>臺中市大雅區農會</t>
  </si>
  <si>
    <t>113年度大雅區農業作物類生產設備設施改善補助計畫</t>
  </si>
  <si>
    <t>113年度臺中市大雅區補助農業產銷班運作經費計畫</t>
  </si>
  <si>
    <t>臺中市太平區農會</t>
  </si>
  <si>
    <t>113年度太平區農業作物類生產設備設施改善補助計畫</t>
  </si>
  <si>
    <t>113年度臺中市太平區補助農業產銷班運作經費計畫</t>
  </si>
  <si>
    <t>113年度臺中市太平區養蜂資材補助計畫</t>
  </si>
  <si>
    <t>113年度臺中市太平區優質水蜜桃果品評鑑活動計畫</t>
  </si>
  <si>
    <t>113年度臺中市太平區優質枇杷評鑑活動計畫</t>
  </si>
  <si>
    <t>113年荔枝椿象化學防治及防治宣導講習會執行經費計畫</t>
  </si>
  <si>
    <t>臺中市水稻育苗協會</t>
  </si>
  <si>
    <t>113年度臺中市水稻育苗中心稻種秧苗綜合防治計畫</t>
  </si>
  <si>
    <t>臺中市外埔區農會</t>
  </si>
  <si>
    <t>113年度外埔區農業作物類生產設備設施改善補助計畫</t>
  </si>
  <si>
    <t>113年度臺中市外埔區補助農業產銷班運作經費計畫</t>
  </si>
  <si>
    <t>113年度臺中市外埔區農會養蜂產銷班智慧蜂箱示範計畫</t>
  </si>
  <si>
    <t>113年度臺中市稻田彩繪示範計畫</t>
  </si>
  <si>
    <t>113年度臺中市優質紅龍果評鑑活動計畫</t>
  </si>
  <si>
    <t>113年參加全國農業競賽獲獎補助計畫</t>
  </si>
  <si>
    <t>臺中市石岡區農會</t>
  </si>
  <si>
    <t>112年特作產業結構調整暨建構產業新價值鏈計畫</t>
  </si>
  <si>
    <t>113年度石岡區農業作物類生產設備設施改善補助計畫</t>
  </si>
  <si>
    <t>113年度國產有機質肥料推廣計畫獎補助費計畫</t>
  </si>
  <si>
    <t>113年度臺中市石岡區補助農業產銷班運作經費計畫</t>
  </si>
  <si>
    <t>臺中市后里區農會</t>
  </si>
  <si>
    <t>112年度臺中市有機農業溫(網)室設備補助計畫</t>
  </si>
  <si>
    <t>113年度后里區農業作物類生產設備設施改善補助計畫</t>
  </si>
  <si>
    <t>113年度臺中市后里區補助農業產銷班運作經費計畫</t>
  </si>
  <si>
    <t>113年度臺中市寶島甘露梨果品評鑑活動計畫</t>
  </si>
  <si>
    <t>臺中市有機農業發展協會</t>
  </si>
  <si>
    <t>112年度臺中市有機農業適用肥料推廣計畫</t>
  </si>
  <si>
    <t>臺中市沙鹿區農會</t>
  </si>
  <si>
    <t>113年度沙鹿區農業作物類生產設備設施改善補助計畫</t>
  </si>
  <si>
    <t>113年度臺中市沙鹿區補助農業產銷班運作經費計畫</t>
  </si>
  <si>
    <t>臺中市沙鹿區農會供銷部各項業務專戶</t>
  </si>
  <si>
    <t>臺中市和平區農會</t>
  </si>
  <si>
    <t>112年度推動臺灣名茶計畫</t>
  </si>
  <si>
    <t>113年度和平區原住民農業作物類生產設備設施改善補助計畫</t>
  </si>
  <si>
    <t>113年度和平區農業作物類生產設備設施改善補助計畫</t>
  </si>
  <si>
    <t>113年度臺中市和平區補助農業產銷班運作經費計畫</t>
  </si>
  <si>
    <t>113年特作產業結構調整暨建構產業新價值鏈計畫</t>
  </si>
  <si>
    <t>臺中市東勢區果樹產銷班第81班</t>
  </si>
  <si>
    <t>臺中市東勢區農會</t>
  </si>
  <si>
    <t>112年國產有機質肥料推廣計畫</t>
  </si>
  <si>
    <t>113年度東勢區農業作物類生產設備設施改善補助計畫</t>
  </si>
  <si>
    <t>113年度臺中市東勢區補助農業產銷班運作經費計畫</t>
  </si>
  <si>
    <t>113年度臺中市優質茂谷柑果品評鑑活動計畫</t>
  </si>
  <si>
    <t>113年度臺中市優質高接梨果品評鑑補助計畫</t>
  </si>
  <si>
    <t>臺中市烏日區農會</t>
  </si>
  <si>
    <t>113年度臺中市烏日區補助農業產銷班運作經費計畫</t>
  </si>
  <si>
    <t>臺中市神岡區農會</t>
  </si>
  <si>
    <t>113年度神岡區農業作物類生產設備設施改善補助計畫</t>
  </si>
  <si>
    <t>113年度臺中市神岡區補助農業產銷班運作經費計畫</t>
  </si>
  <si>
    <t>臺中市梧棲區農會</t>
  </si>
  <si>
    <t>113年度臺中市梧棲區補助農業產銷班運作經費計畫</t>
  </si>
  <si>
    <t>臺中市清水區農會</t>
  </si>
  <si>
    <t>113年度清水區農業作物類生產設備設施改善補助計畫</t>
  </si>
  <si>
    <t>113年度臺中市清水區補助農業產銷班運作經費計畫</t>
  </si>
  <si>
    <t>臺中市植物保護商業同業公會</t>
  </si>
  <si>
    <t>臺中市新社區農會</t>
  </si>
  <si>
    <t>112年強化植物有害生物防範措施計畫之百合病蟲害防治宣導講習會計畫</t>
  </si>
  <si>
    <t>113年度新社區農業作物類生產設備設施改善補助計畫</t>
  </si>
  <si>
    <t>113年度臺中市香菇產業建設發展計畫</t>
  </si>
  <si>
    <t>113年度臺中市新社區補助農業產銷班運作經費計畫</t>
  </si>
  <si>
    <t>113年度臺中市新社區優質香菇評鑑活動計畫</t>
  </si>
  <si>
    <t>113年度臺中市優質葡萄評鑑活動計畫</t>
  </si>
  <si>
    <t>臺中市農事人才訓練發展協會</t>
  </si>
  <si>
    <t>113年度臺中市化學肥料運費補助計畫</t>
  </si>
  <si>
    <t>臺中市農會</t>
  </si>
  <si>
    <t>臺中市農業創生協會</t>
  </si>
  <si>
    <t>臺中市臺中地區農會</t>
  </si>
  <si>
    <t>113年度臺中市北屯區優質麻竹筍評鑑活動計畫</t>
  </si>
  <si>
    <t>113年度臺中市臺中地區補助農業產銷班運作經費計畫</t>
  </si>
  <si>
    <t>113年度臺中地區農業作物類生產設備設施改善補助計畫</t>
  </si>
  <si>
    <t>臺中市臺中地區農會供銷部</t>
  </si>
  <si>
    <t>臺中市潭子區農會</t>
  </si>
  <si>
    <t>113年度臺中市潭子區補助農業產銷班運作經費計畫</t>
  </si>
  <si>
    <t>113年度潭子區農業作物類生產設備設施改善補助計畫</t>
  </si>
  <si>
    <t>113年度臺中市龍井區補助農業產銷班運作經費計畫</t>
  </si>
  <si>
    <t>113年度臺中市優質西瓜評鑑活動計畫</t>
  </si>
  <si>
    <t>113年度龍井區農業作物類生產設備設施改善補助計畫</t>
  </si>
  <si>
    <t>臺中市龍井區稻米產銷班第1班</t>
  </si>
  <si>
    <t>臺中市豐原區農會</t>
  </si>
  <si>
    <t>113年度臺中市優質椪柑評鑑活動計畫</t>
  </si>
  <si>
    <t>113年度臺中市豐原區補助農業產銷班運作經費計畫</t>
  </si>
  <si>
    <t>113年度臺中市豐原區農特產品評鑑獎勵補助計畫</t>
  </si>
  <si>
    <t>113年度豐原區農業作物類生產設備設施改善補助計畫</t>
  </si>
  <si>
    <t>臺中市霧峰區農會</t>
  </si>
  <si>
    <t>112年度全國荔枝椿象化學防治及防治宣導講習計畫</t>
  </si>
  <si>
    <t>113年度臺中市霧峰區補助農業產銷班運作經費計畫</t>
  </si>
  <si>
    <t>113年度霧峰區農業作物類生產設備設施改善補助計</t>
  </si>
  <si>
    <t>臺中市霧峰區農會有關農委會專案計畫專戶</t>
  </si>
  <si>
    <t>臺中地區農會</t>
  </si>
  <si>
    <t>銥光農業科技股份有限公司</t>
  </si>
  <si>
    <t>歐森農場</t>
  </si>
  <si>
    <t>潭子區農會供銷部</t>
  </si>
  <si>
    <t>農業管理與輔導業務-農會及休閒農業輔導-獎補助費-對國內團體之捐助</t>
  </si>
  <si>
    <t>112年度休閒農場查核及輔導管理計畫</t>
  </si>
  <si>
    <t>小路休閒農場</t>
  </si>
  <si>
    <t>113年度臺中市休閒農場查核及輔導管理計畫</t>
  </si>
  <si>
    <t>文山休閒農場蘇曉涵</t>
  </si>
  <si>
    <t>臺中市烏日區五光社區五張犁在地產業行銷-五光食色活動</t>
  </si>
  <si>
    <t>台中市烏日區五光社區發展協會</t>
  </si>
  <si>
    <t>臺中市烏日區五光社區五張犁稻草文化傳承計畫</t>
  </si>
  <si>
    <t>2023貓仔坑步道健行暨社區產業行銷推廣活動</t>
  </si>
  <si>
    <t>后里區仁里社區</t>
  </si>
  <si>
    <t>好農丘休閒農場</t>
  </si>
  <si>
    <t>臺中市神岡區溪洲社區113年度馬廄舒活市集直播行銷活動</t>
  </si>
  <si>
    <t>社團法人臺中市神岡區溪洲社區發展協會</t>
  </si>
  <si>
    <t>新社莊園休閒農場</t>
  </si>
  <si>
    <t>臺中市大甲區太白社區泉鄉芋稻節推廣活動</t>
  </si>
  <si>
    <t>臺中市大甲區太白社區發展協會</t>
  </si>
  <si>
    <t>112年臺中市休閒農業區跨域輔導計畫</t>
  </si>
  <si>
    <t>113年度大甲區農會農民節表揚活動計畫</t>
  </si>
  <si>
    <t>113年度臺中市休閒農業區輔導計畫</t>
  </si>
  <si>
    <t>臺中市大安區頂安社區濱海公園周邊河口生態認識計畫</t>
  </si>
  <si>
    <t>臺中市大安區頂安社區發展協會</t>
  </si>
  <si>
    <t>113年大安區各界慶祝農民節表揚暨安泉米推廣行銷活動計畫</t>
  </si>
  <si>
    <t>113年度大安飛天豬ANNO節暨農畜產品推廣計畫</t>
  </si>
  <si>
    <t>113年度大安區米食推廣暨歡慶母親節活動計畫</t>
  </si>
  <si>
    <t>2024臺中市大肚區西瓜產業推廣活動</t>
  </si>
  <si>
    <t>大肚區各界慶祝113年度農民節表彰大會暨節約能源宣導活動</t>
  </si>
  <si>
    <t>竹仔坑有染工坊植物染創意研習活動</t>
  </si>
  <si>
    <t>臺中市大里區竹仔坑社區發展協會</t>
  </si>
  <si>
    <t>皇帝筆繪染竹仔坑～產業行銷活動</t>
  </si>
  <si>
    <t>臺中市大里區竹仔坑社區循環經濟-植物染及皇帝筍竹纖維毛筆產業行銷活動</t>
  </si>
  <si>
    <t>臺中市大里區竹仔坑社區學習平台增能中心-植物染戶外體驗區環境改善計畫</t>
  </si>
  <si>
    <t>113年度推廣在地特色暨輔導農村高齡計畫</t>
  </si>
  <si>
    <t>大里區各界慶祝113年度農民節大會實施計畫</t>
  </si>
  <si>
    <t>113年度大雅區農會標竿學習活動計畫</t>
  </si>
  <si>
    <t>113年度臺中市大雅區小麥產業文化節活動計畫</t>
  </si>
  <si>
    <t>113年度臺中市大雅區農會新建農業產銷推廣大樓工程計畫</t>
  </si>
  <si>
    <t>臺中市大雅區各界慶祝113年農民節計畫</t>
  </si>
  <si>
    <t>公老坪柿季之美活動</t>
  </si>
  <si>
    <t>臺中市公老坪產業發展協會</t>
  </si>
  <si>
    <t>臺中市豐原區公老坪社區113年好柿成雙活動</t>
  </si>
  <si>
    <t>觀摩研習活動</t>
  </si>
  <si>
    <t>臺中市太平區車籠埔文化發展協會</t>
  </si>
  <si>
    <t>臺中市太平區東汴社區磅空市集活動〈隧道市集〉</t>
  </si>
  <si>
    <t>臺中市太平區東汴社區發展協會</t>
  </si>
  <si>
    <t>113年度臺中市枇杷農特產品產業文化計畫</t>
  </si>
  <si>
    <t>臺中市太平區各界慶祝113年度農民節表彰大會計畫</t>
  </si>
  <si>
    <t>臺中市太平區農會113年輔導農村高齡者綠色照顧計畫</t>
  </si>
  <si>
    <t>臺中市太平區興隆社區生態調查及旅遊推廣計畫</t>
  </si>
  <si>
    <t>臺中市太平區興隆社區發展協會</t>
  </si>
  <si>
    <t>興隆社區周邊步道修繕維護計畫</t>
  </si>
  <si>
    <t>社區高鐵生活綠廊景觀營造結合傳統廟宇土角建築與文化計畫</t>
  </si>
  <si>
    <t>臺中市外埔馬鳴社區發展協會</t>
  </si>
  <si>
    <t>112年土城社區筊白筍筊踏實地日活動</t>
  </si>
  <si>
    <t>臺中市外埔區土城社區發展協會</t>
  </si>
  <si>
    <t>臺中市外埔區土城社區113土城3好好筊情好農產好料理計畫</t>
  </si>
  <si>
    <t>112年中山黃金稻浪慢活體驗活動</t>
  </si>
  <si>
    <t>臺中市外埔區中山社區發展協會</t>
  </si>
  <si>
    <t>中山米公園環境改善計畫</t>
  </si>
  <si>
    <t>六分社區綠廊道周邊環境改善第四期計畫</t>
  </si>
  <si>
    <t>臺中市外埔區六分社區發展協會</t>
  </si>
  <si>
    <t>馬鳴社區第二級產業產品包裝設計計畫</t>
  </si>
  <si>
    <t>臺中市外埔區馬鳴社區發展協會</t>
  </si>
  <si>
    <t>臺中市外埔區馬鳴社區生活傳統土角建築小公園活化閒置空間計畫</t>
  </si>
  <si>
    <t>113年度外埔區各界慶祝農民節表彰大會計畫</t>
  </si>
  <si>
    <t>113年度臺中市休閒農業場域服務優化計畫</t>
  </si>
  <si>
    <t>社區農塘周邊環境改善計畫</t>
  </si>
  <si>
    <t>臺中市石岡區梅子社區我等就來戲山歌-初階客家歌謠與戲劇研習計畫</t>
  </si>
  <si>
    <t>臺中市石岡區梅子社區悠遊客庄農情體驗規劃營計畫</t>
  </si>
  <si>
    <t>113年度石岡區農會創立一百週年慶祝活動計畫</t>
  </si>
  <si>
    <t>113年度臺中市石岡區柚見中秋音樂晚會計畫</t>
  </si>
  <si>
    <t>石岡區農會慶祝農民節表揚活動計畫</t>
  </si>
  <si>
    <t>四季花開梨好梅子-梅子社區客家歌謠暨空靈鼓表演藝術研習活動</t>
  </si>
  <si>
    <t>臺中市石岡梅子社區發展協會</t>
  </si>
  <si>
    <t>臺中市后里區眉山社區發展協會</t>
  </si>
  <si>
    <t>泰安櫻花芋見米-食農教育深度體驗計畫</t>
  </si>
  <si>
    <t>臺中市后里區泰安社區懷舊泰安農遊產業行銷活動</t>
  </si>
  <si>
    <t>113年度臺中市后里區各界慶祝農民節表揚活動大會計畫</t>
  </si>
  <si>
    <t>112年度聯合社區四塊厝福德祠周邊環境改善計畫</t>
  </si>
  <si>
    <t>臺中市后里區聯合社區發展協會</t>
  </si>
  <si>
    <t>112年農村再生執行計畫-聯合社區花農教育體驗活動</t>
  </si>
  <si>
    <t>臺中市后里區聯合社區來十三張探尋馬鈴薯故鄉活動</t>
  </si>
  <si>
    <t>臺中市后里區聯合社區尋找馬鈴薯舌尖美味計畫</t>
  </si>
  <si>
    <t>113年度沙鹿區各界慶祝農民節表彰大會暨節約用電宣導活動計畫</t>
  </si>
  <si>
    <t>113年度臺中市海線地區農業推廣活動計畫</t>
  </si>
  <si>
    <t>臺中市和平區大雪山社區春筍香濃螢賓客-大雪山LONGSTAY活動</t>
  </si>
  <si>
    <t>臺中市和平區大雪山社區發展協會</t>
  </si>
  <si>
    <t>臺中市和平區大雪山社區原生植物教學園區戶外教室傢俱製作及周邊維護改善計畫</t>
  </si>
  <si>
    <t>社區安心梨產業文化活動</t>
  </si>
  <si>
    <t>臺中市和平區和平社區發展協會</t>
  </si>
  <si>
    <t>112年松鶴部落泰雅傳統狩獵技藝傳承活動</t>
  </si>
  <si>
    <t>臺中市和平區松鶴社區發展協會</t>
  </si>
  <si>
    <t>112年德芙蘭部落泰雅編織技藝研習計畫</t>
  </si>
  <si>
    <t>113年度臺中市和平區優良農民授獎活動計畫</t>
  </si>
  <si>
    <t>東陽社區友善土地栽種技術研習計畫</t>
  </si>
  <si>
    <t>臺中市東陽休閒產業發展協會</t>
  </si>
  <si>
    <t>東陽社區清谷巷道路邊坡及排水改善計畫</t>
  </si>
  <si>
    <t>臺中市豐原區東陽社區社區友善農法栽種研習空間改善計畫</t>
  </si>
  <si>
    <t>臺中市豐原區東陽社區烏牛欄坑低碳遊程規劃計畫</t>
  </si>
  <si>
    <t>112年中嵙社區高接梨產業推廣活動</t>
  </si>
  <si>
    <t>臺中市東勢區中嵙社區發展協會</t>
  </si>
  <si>
    <t>晴耕雨讀客庄墨香-多元客語傳承研習活動</t>
  </si>
  <si>
    <t>臺中市東勢區中嵙社區農村素材多元創意行銷計畫</t>
  </si>
  <si>
    <t>臺中市東勢區明正社區培根課程彩繪柑香・箱傳心產業活動</t>
  </si>
  <si>
    <t>臺中市東勢區明正社區發展協會</t>
  </si>
  <si>
    <t>臺中市東勢區慶福社區空間活化再利用-天梯景觀維護計畫</t>
  </si>
  <si>
    <t>臺中市東勢區軟埤坑休閒產業發展協會</t>
  </si>
  <si>
    <t>113年度山城農業推廣學習中心營運計畫</t>
  </si>
  <si>
    <t>113年度東勢區各界慶祝農民節表揚活動計畫</t>
  </si>
  <si>
    <t>113年臺中市東勢區高接梨整合行銷暨梨饗東勢~採梨趣</t>
  </si>
  <si>
    <t>113年臺中市蔬果花卉產業特色研習計畫</t>
  </si>
  <si>
    <t>五張犁在地產業行銷-五光食色活動</t>
  </si>
  <si>
    <t>臺中市烏日區五光社區發展協會</t>
  </si>
  <si>
    <t>113年度花現溪尾．農業響宴嘉年華會</t>
  </si>
  <si>
    <t>113年度臺中市烏日區農會金穗米鄉．農綜登場農業推廣活動計畫</t>
  </si>
  <si>
    <t>臺中市烏日區各界慶祝113年度農民節大會活動計畫</t>
  </si>
  <si>
    <t>臺中市神岡區113年新庄社區產業-攏來食荔枝計畫</t>
  </si>
  <si>
    <t>臺中市神岡區新庄社區發展協會</t>
  </si>
  <si>
    <t>臺中市神岡區新庄社區113年新庄荔枝節-美好生活荔量全開活動</t>
  </si>
  <si>
    <t>下溪洲圳水圳文化尋根研習活動</t>
  </si>
  <si>
    <t>臺中市神岡區溪洲社區發展協會</t>
  </si>
  <si>
    <t>溪洲社區馬廄舒活市集直撥行銷活動</t>
  </si>
  <si>
    <t>113年度多元米食體驗暨農特產品推廣活動計畫</t>
  </si>
  <si>
    <t>113年度神農家政食農教育多元體驗學習活動計畫</t>
  </si>
  <si>
    <t>113年臺中市在地農產料理研習及食農教育推廣計畫</t>
  </si>
  <si>
    <t>113年臺中市銀髮樂活農產品芳香療法研習計畫</t>
  </si>
  <si>
    <t>2024欣欣向龍旺神農優良農民表揚暨新廣米農特產品推廣活動計畫</t>
  </si>
  <si>
    <t>2024龍來拔蘿蔔農趣樂親子體驗活動</t>
  </si>
  <si>
    <t>梧棲區各界慶祝113年農民節表彰暨節約用電宣導活動</t>
  </si>
  <si>
    <t>臺中市梧棲區農會市民農園暨食農教育推廣園區示範計畫</t>
  </si>
  <si>
    <t>113年度清水區農會倉庫資產文藝活化第3.5期工程補助計畫</t>
  </si>
  <si>
    <t>113年度臺中市清水區各界慶祝農民節表彰大會活動</t>
  </si>
  <si>
    <t>113年會員活動研習課程計畫</t>
  </si>
  <si>
    <t>臺中市傑出農民協會</t>
  </si>
  <si>
    <t>113年會員活動標竿學習輔導計畫</t>
  </si>
  <si>
    <t>臺中市新社區中和社區113年度文化繪本研習計畫</t>
  </si>
  <si>
    <t>臺中市新社區中和社區發展協會</t>
  </si>
  <si>
    <t>臺中市新社區中和社區113年產業聯盟平台機制運作計畫</t>
  </si>
  <si>
    <t>協成社區香菇節創意體驗行銷活動</t>
  </si>
  <si>
    <t>臺中市新社區協成社區發展協會</t>
  </si>
  <si>
    <t>協成社區核心聚落休憩空間營造計畫</t>
  </si>
  <si>
    <t>協成香菇產業品牌建置與食農深度體驗計畫</t>
  </si>
  <si>
    <t>臺中市新社區協成社區香菇產業品牌推廣與人才培育活動</t>
  </si>
  <si>
    <t>臺中市新社區東興社區農村文化節慶推廣及傳承活動</t>
  </si>
  <si>
    <t>臺中市新社區東興社區發展協會</t>
  </si>
  <si>
    <t>112年崑南社區農村食農教育體驗活動</t>
  </si>
  <si>
    <t>臺中市新社區崑南社區發展協會</t>
  </si>
  <si>
    <t>臺中市新社區崑南社區發展協會113年崑南社區農村食農教育體驗活動</t>
  </si>
  <si>
    <t>113年度臺中市新社區跨域休閒行銷推廣活動計畫</t>
  </si>
  <si>
    <t>113年度臺中市新社區農會慶祝農民節表彰活動計畫</t>
  </si>
  <si>
    <t>113年度龍耀菇筍聯姻記者會暨千人宴菇筍產業文化推廣計畫</t>
  </si>
  <si>
    <t>113年臺中市新社區農會三部門(農事、四健、家政)標竿學習計畫</t>
  </si>
  <si>
    <t>福興社區老街老風味再現計畫</t>
  </si>
  <si>
    <t>臺中市新社區福興社區發展協會</t>
  </si>
  <si>
    <t>福興社區淨零碳排研習與低碳遊程規劃計畫</t>
  </si>
  <si>
    <t>臺中市新社區福興社區麻竹坑低碳慢活悠遊計畫</t>
  </si>
  <si>
    <t>臺中市新社區福興社區親子休憩場域改善計畫</t>
  </si>
  <si>
    <t>臺中市新社區福興社區發展協會彭文欽</t>
  </si>
  <si>
    <t>113年度臺中市創新農業推廣活動計畫</t>
  </si>
  <si>
    <t>113年度臺中市農會114年農會屆次改選選務工作講習計畫</t>
  </si>
  <si>
    <t>113年度臺中市農業技術交流及農產加值推廣計畫</t>
  </si>
  <si>
    <t>臺中市各界慶祝113年度農民節表彰大會活動</t>
  </si>
  <si>
    <t>113年度農村婦女培養第二專長—龍轉乾坤‧好運龍來拼布研習計畫</t>
  </si>
  <si>
    <t>113年臺中市農村環保綠能編織計畫</t>
  </si>
  <si>
    <t>臺中市臺中地區各界慶祝113年農民節大會暨農業推廣成果展活動計畫</t>
  </si>
  <si>
    <t>113年度潭子區各界慶祝農民節表彰大會計畫</t>
  </si>
  <si>
    <t>113年度潭農搖滾馬鈴薯產業文化推廣活動計畫</t>
  </si>
  <si>
    <t>113年度『綠映龍井』農業文化創新產業發展計畫</t>
  </si>
  <si>
    <t>113年度高齡活躍暨綠色照顧嘉年華-銀寶活躍福氣啦</t>
  </si>
  <si>
    <t>113年度龍井區各界慶祝農民節表彰大會暨節約用電宣導活動計畫</t>
  </si>
  <si>
    <t>112年大南嵩社區產業活化-柚見橙精天然DIY</t>
  </si>
  <si>
    <t>臺中市豐原區大南嵩社區發展協會</t>
  </si>
  <si>
    <t>東南社區米食產業行銷活動</t>
  </si>
  <si>
    <t>臺中市豐原區東湳社區發展協會</t>
  </si>
  <si>
    <t>113年度豐原區農會慶祝農民節計畫</t>
  </si>
  <si>
    <t>豐原區農會113年豐原區農會信用部營業廳場域改善計畫</t>
  </si>
  <si>
    <t>臺中市豐原區鎌村社區農產品加工設計計畫</t>
  </si>
  <si>
    <t>臺中市豐原區鎌村社區發展協會</t>
  </si>
  <si>
    <t>鎌村社區-玫瑰產業鏈行銷推廣活動</t>
  </si>
  <si>
    <t>鎌村社區發現鎌村趣產業活化活動</t>
  </si>
  <si>
    <t>丁台憶農趣旅遊活動</t>
  </si>
  <si>
    <t>臺中市霧峰區丁台社區發展協會</t>
  </si>
  <si>
    <t>臺中市霧峰區五福社區探索農田的神奇之旅活動</t>
  </si>
  <si>
    <t>臺中市霧峰區五福社區發展協會陳慶華</t>
  </si>
  <si>
    <t>臺中市霧峰區五福社區擁抱綠色生活培力成長課程計畫</t>
  </si>
  <si>
    <t>六股田-食農教育場域設置計畫</t>
  </si>
  <si>
    <t>臺中市霧峰區六股社區發展協會</t>
  </si>
  <si>
    <t>四德社區田邊市集食農教育活動</t>
  </si>
  <si>
    <t>臺中市霧峰區四德社區發展協會</t>
  </si>
  <si>
    <t>113年度臺中市霧峰區農會農民節計畫</t>
  </si>
  <si>
    <t>阿罩霧農學市集</t>
  </si>
  <si>
    <t>臺中市霧峰區舊正社區發展協會</t>
  </si>
  <si>
    <t>臺中市霧峰區舊正社區田間植物探索之旅計畫</t>
  </si>
  <si>
    <t>臺中市霧峰區舊正社區阿罩霧農學市集持續探索活動</t>
  </si>
  <si>
    <t>臺中市霧峰區舊正社區農樂園食農基地計畫</t>
  </si>
  <si>
    <t>舊正社區水系生態廊道復育計畫</t>
  </si>
  <si>
    <t>舊甘心-療癒陪力成長研習計畫</t>
  </si>
  <si>
    <t>農業管理與輔導業務-畜牧行政輔導-獎補助費-對國內團體之捐助</t>
  </si>
  <si>
    <t>112年度養豬產業躍升加值發展計畫</t>
  </si>
  <si>
    <t>有限責任臺中市養豬運銷合作社</t>
  </si>
  <si>
    <t>113年度養豬產業耀升加值發展計畫</t>
  </si>
  <si>
    <t>113年養豬產業躍升加值發展計畫</t>
  </si>
  <si>
    <t>113年優良肉品推廣計畫</t>
  </si>
  <si>
    <t>112年度建構肉品批發市場現代化屠宰及冷鏈設施設備計畫</t>
    <phoneticPr fontId="5" type="noConversion"/>
  </si>
  <si>
    <t>阡富營造工程有限公司</t>
  </si>
  <si>
    <t>112年度畜牧廢棄物管理及資源化推動計畫</t>
  </si>
  <si>
    <t>113年度建構肉品批發市場現代化屠宰及冷鏈設施設備計畫</t>
  </si>
  <si>
    <t>113年度禽畜糞處理與資源化利用計畫</t>
  </si>
  <si>
    <t>112年度牛羊產業結構調整計畫</t>
  </si>
  <si>
    <t>臺中市外埔區乳牛產銷班第一班</t>
  </si>
  <si>
    <t>113年度養牛產業結構調整計畫</t>
  </si>
  <si>
    <t>臺中市乳羊產銷班第一班</t>
  </si>
  <si>
    <t>113年度養羊產業結構調整計畫</t>
  </si>
  <si>
    <t>113年度神岡區農特產品神農蛋彩盒包裝資材強化改善補助計畫</t>
  </si>
  <si>
    <t>113年度家畜保險業務管理計晝</t>
  </si>
  <si>
    <t>113年度斃死畜禽及畜牧廢棄資源再利用計晝</t>
  </si>
  <si>
    <t>113年度廚餘養豬戶改善轉用飼料配方再利用教育計晝</t>
  </si>
  <si>
    <t>臺中市廚餘養豬協會</t>
  </si>
  <si>
    <t>113年度加強羊肉品質管理計畫</t>
  </si>
  <si>
    <t>臺中市養羊協會</t>
  </si>
  <si>
    <t>112年度養鹿產業結構調整計畫</t>
  </si>
  <si>
    <t>臺中市養鹿協會</t>
  </si>
  <si>
    <t>113年度養鹿行銷推廣計晝</t>
  </si>
  <si>
    <t>113年度養鹿產業結構調整計畫</t>
  </si>
  <si>
    <t>112年度精進家畜保險業務計畫</t>
  </si>
  <si>
    <t>臺中市養豬協會</t>
  </si>
  <si>
    <t>112年度臺中市養豬協會建構斃死畜禽化製集運車1輛計畫</t>
  </si>
  <si>
    <t>裕益汽車股份有限公司</t>
  </si>
  <si>
    <t>113年協助改善北汕溪流域養豬場水質計畫</t>
  </si>
  <si>
    <t>113年度精進家畜保險業務計畫</t>
  </si>
  <si>
    <t>113年度臺中市加強畜牧產場斃死畜禽清運處理及再利用計畫</t>
  </si>
  <si>
    <t>113年度養豬產業躍升加值發展計畫</t>
  </si>
  <si>
    <t>113年臺中市養豬產銷班加強服務養豬戶計畫</t>
  </si>
  <si>
    <t>113年度加強家禽飼養管理計畫</t>
  </si>
  <si>
    <t>臺中市養雞協會</t>
  </si>
  <si>
    <t>113年度生物安全講習及品牌行銷建立推廣計畫</t>
  </si>
  <si>
    <t>113年度家禽產業保險補助計畫</t>
  </si>
  <si>
    <t>農業管理與輔導業務-運銷加工輔導-獎補助費-對國內團體之捐助</t>
  </si>
  <si>
    <t>113年度臺中果菜批發市場能源永續運用與農產品運銷發展計畫</t>
  </si>
  <si>
    <t>台中果菜運銷股份有限公司</t>
  </si>
  <si>
    <t>臺中市111/112年期柑橘加工計畫</t>
  </si>
  <si>
    <t>宏宇農產生技企業有限公司</t>
  </si>
  <si>
    <t>佳美食品工業股份有限公司</t>
  </si>
  <si>
    <t>臺中市111/112年度芋頭加工計畫</t>
  </si>
  <si>
    <t>佳圓生技有限公司</t>
  </si>
  <si>
    <t>尚順食品有限公司</t>
  </si>
  <si>
    <t>保證責任台灣省青果運銷合作社</t>
  </si>
  <si>
    <t>113年度龍運花伴好運攏來農特產品及花卉推廣計畫</t>
  </si>
  <si>
    <t>保證責任台灣區花卉運銷合作社林坤田</t>
  </si>
  <si>
    <t>113年臺中市花卉批發市場促進花卉消費措施計畫</t>
  </si>
  <si>
    <t>113年度建構農產品冷鏈物流及品質確保示範體系計畫一智慧菇類冷鏈處理及包裝升級計畫</t>
  </si>
  <si>
    <t>保證責任臺中市尚薪農業生產合作社劉啟葦</t>
  </si>
  <si>
    <t>建昌食品股份有限公司</t>
  </si>
  <si>
    <t>富士鮮品股份有限公司</t>
  </si>
  <si>
    <t>113年度永芋愛禾臺中市芋頭暨優質農特產品推廣行銷計畫</t>
  </si>
  <si>
    <t>113年度提升穀物採收自動化作業效能計畫</t>
  </si>
  <si>
    <t>亞樂米企業有限公司</t>
  </si>
  <si>
    <t>113年度臺中市優質農特產及安農五寶推廣行銷計畫</t>
  </si>
  <si>
    <t>113年度臺中市花現大肚幸福傳遞插花藝術推廣計畫</t>
  </si>
  <si>
    <t>113年度台中蜂華國產蜂蜜品牌創新行銷推廣活動計畫</t>
  </si>
  <si>
    <t>113年度春季蘭花展暨臺中市農特產品行銷推廣活動計畫</t>
  </si>
  <si>
    <t>113年度臺中市大里區農產品加工加值開發暨設備及成果發表計畫</t>
  </si>
  <si>
    <t>臺中市農業行銷推廣職能訓練研習計畫</t>
  </si>
  <si>
    <t>113年度臺中市全農報稻臺中龍賀計畫</t>
  </si>
  <si>
    <t>113年度臺中市柑橘類拓銷國外市場獎勵計畫</t>
  </si>
  <si>
    <t>113年度臺中市優質農特產品春季茂谷柑行銷計畫</t>
  </si>
  <si>
    <t>113年度臺中市優質花卉暨馬鈴薯農特產品推廣行銷計畫</t>
  </si>
  <si>
    <t>113年度臺中市優質農產品集運設備提升補助計畫</t>
  </si>
  <si>
    <t>2024臺中市皐月杜鵑花季展活動計畫</t>
  </si>
  <si>
    <t>113年度梨饗柿桔臺中市優質農特產品推廣行銷計畫</t>
  </si>
  <si>
    <t>113年度臺中市東勢區農會推廣優質茂谷柑收購計畫</t>
  </si>
  <si>
    <t>113年臺中市優質茂谷柑春季多元通路行銷活動計畫</t>
  </si>
  <si>
    <t>113年度臺中市神岡區農會安全稻米生產設施改善工程計畫</t>
  </si>
  <si>
    <t>高峯農機工程有限公司</t>
  </si>
  <si>
    <t>113年度新社花海暨臺中國際花毯節優質農特產品行銷推廣活動計畫</t>
  </si>
  <si>
    <t>高碲設計傳播有限公司</t>
  </si>
  <si>
    <t>113年度新社區促進花卉產業運作計畫</t>
  </si>
  <si>
    <t>113年度臺中市新社區加工設備設施改善補助計畫</t>
  </si>
  <si>
    <t>113年度臺中市蔬果暨香菇產業競爭力提昇計畫</t>
  </si>
  <si>
    <t>113年度臺中市優質枇杷暨農特產品展售活動計畫</t>
  </si>
  <si>
    <t>113年度臺中市優質葡萄暨農特產品展售活動計畫</t>
  </si>
  <si>
    <t>113年度臺中市農特產品行銷通路拓展計畫</t>
  </si>
  <si>
    <t>113年度臺中地區國產大豆及農產品宣傳行銷計畫</t>
  </si>
  <si>
    <t>113年度臺中農特產多元行銷推廣活動計畫</t>
  </si>
  <si>
    <t>聯利媒體股份有限公司</t>
  </si>
  <si>
    <t>113年度臺中領鮮農產品（黃金玉冷筍）品牌行銷推廣暨浪漫竹光音樂晚會活動</t>
  </si>
  <si>
    <t>113年度臺中市振興西瓜產業調節及農產品行銷計畫</t>
  </si>
  <si>
    <t>2024大甲媽祖繞境農特產品推廣行銷計畫</t>
  </si>
  <si>
    <t>113年度臺中市豐原區柑橘大蔥暨農特產品在地食材創新行銷計畫</t>
  </si>
  <si>
    <t>113年度台中市菇類食農推廣暨數位行銷計畫</t>
  </si>
  <si>
    <t>113年度臺中市酒品整合行銷計畫</t>
  </si>
  <si>
    <t>113年度臺中市霧峰區農會行銷與庫存系統及設備同步提升計畫</t>
  </si>
  <si>
    <t>標竿農產直銷超市行銷計畫</t>
  </si>
  <si>
    <t>林業與自然保育管理業務-林政與自然保育管理-獎補助費-對國內團體之捐助</t>
  </si>
  <si>
    <t>113年度臺中市海洋保育工作計畫</t>
  </si>
  <si>
    <t>中華鯨豚協會</t>
  </si>
  <si>
    <t>113年度臺日樹木醫學研討會暨臺中市受保護樹木保及維護人才培訓認證計畫</t>
  </si>
  <si>
    <t>台灣樹木醫學學會</t>
  </si>
  <si>
    <t>113年度石虎棲地重要議題論壇</t>
  </si>
  <si>
    <t>社團法人台灣石虎保育協會</t>
  </si>
  <si>
    <t>113年度臺中市瀕危物種（石虎）及重要棲地生態服務給付推動計畫</t>
  </si>
  <si>
    <t>112年度臺中市入侵植物防治計畫</t>
  </si>
  <si>
    <t>社團法人台灣野鳥協會</t>
  </si>
  <si>
    <t>113年度臺中市生態保育教育推廣與高美溼地陸蟹巡守計畫</t>
  </si>
  <si>
    <t>113年度臺中市猛禽調查與生物多樣性保育推廣計畫</t>
  </si>
  <si>
    <t>112年度林產產銷輔導計畫</t>
  </si>
  <si>
    <t>113年林產產銷輔導計畫</t>
  </si>
  <si>
    <t>113年林產產銷輔導計畫計畫</t>
  </si>
  <si>
    <t>山坡地森林火災政策宣導活動計畫</t>
  </si>
  <si>
    <t>113年度高美野生動物保護區互花米草調查移除暨大肚溪口野生動物保護區生態調查教育推廣計畫</t>
  </si>
  <si>
    <t>臺中市海岸資源漁業發展所</t>
  </si>
  <si>
    <t>112年度臺中市生物多樣性保育及入侵種管理計畫</t>
  </si>
  <si>
    <t>臺中市野生動物保育學會</t>
  </si>
  <si>
    <t>112年度臺中市野生動物危害農業防治及危害動物管理計畫</t>
  </si>
  <si>
    <t>112年度臺中市綠鬣蜥防治宣導計畫</t>
  </si>
  <si>
    <t>113年度1999臺中市民一碼通野生動物保護計畫</t>
  </si>
  <si>
    <t>113年度臺中市蛇類檢核與野放計畫</t>
  </si>
  <si>
    <t>113年度臺中市野生動物危害農業防治計畫</t>
  </si>
  <si>
    <t>113年度臺中市野生動物救傷與暫時收容計畫</t>
  </si>
  <si>
    <t>113年度臺中市斑腿樹蛙與海蟾蜍調查移除與生物多樣性宣導計畫</t>
  </si>
  <si>
    <t>113年度臺中市綠鬣蜥防治宣導計畫</t>
  </si>
  <si>
    <t>動物保護與管理-動物保護-獎補助費-對國內團體之捐助</t>
  </si>
  <si>
    <t>112年第2次友善街犬貓計畫</t>
  </si>
  <si>
    <t>社團法人台灣之心愛護動物協會</t>
  </si>
  <si>
    <t>臺中市動物保護防疫處</t>
  </si>
  <si>
    <t>社團法人台灣動物保護協進會</t>
  </si>
  <si>
    <t>社團法人臺中市橋烽關懷生命協會</t>
  </si>
  <si>
    <t>社團法人臺中市獸醫師公會</t>
  </si>
  <si>
    <t>112年臺中市遊蕩犬管理家戶訪查計畫</t>
  </si>
  <si>
    <t>台灣寵物全方位教育發展救援協會</t>
  </si>
  <si>
    <t>112年動物保護宣導活動</t>
  </si>
  <si>
    <t>台中市寵物商業同業公會</t>
  </si>
  <si>
    <t>辦理搖滾威力動物保護教育計劃</t>
  </si>
  <si>
    <t>社團法人臺中市好幸運協會</t>
  </si>
  <si>
    <t>辦理日常養護活動</t>
  </si>
  <si>
    <t>113年度高齡動物健康預防保健</t>
  </si>
  <si>
    <t>社團法人台中市世界聯合保護動物協會</t>
  </si>
  <si>
    <t>113年犬貓認養及宣導活動</t>
  </si>
  <si>
    <t>社團法人臺中市希望愛生命關懷協會</t>
  </si>
  <si>
    <t>動物醫療環境品質提升</t>
  </si>
  <si>
    <t>113年動物保護宣導活動</t>
  </si>
  <si>
    <t>流浪動物救援認養宣導</t>
  </si>
  <si>
    <t>台灣福爾摩沙保護動物協會</t>
  </si>
  <si>
    <t>流浪動物救援絕育及認養活動</t>
  </si>
  <si>
    <t>臺中市大里區保護動物協會</t>
  </si>
  <si>
    <t>台中市動物福利推動協會</t>
  </si>
  <si>
    <t>動物保護與管理-動物收容-獎補助費-對國內團體之捐助</t>
  </si>
  <si>
    <t>113年臺中市友善街犬貓計畫</t>
  </si>
  <si>
    <t>漁業及海岸管理-漁業行政及漁港管理-獎補助費-對國內團體之捐助</t>
  </si>
  <si>
    <t>112年度臺中市保護區及自然地景經營管理計畫</t>
  </si>
  <si>
    <t>113年度高美野生動物保護區互花米草調查移除暨大肚溪口耶生動物保護區生態調查教育推廣計畫</t>
  </si>
  <si>
    <t>113年高美野生動物保護區及週邊經營管理計畫</t>
  </si>
  <si>
    <t>臺中市高美觀光文化促進會</t>
  </si>
  <si>
    <t>高美濕地生態保育及教育推廣計畫</t>
  </si>
  <si>
    <t>113年度高美野生動物保護區經營管理計畫</t>
    <phoneticPr fontId="5" type="noConversion"/>
  </si>
  <si>
    <t>臺中市高美愛鄉協會</t>
  </si>
  <si>
    <t>漁民節慶祝大會及電力宣導活動</t>
  </si>
  <si>
    <t>臺中市臺中區漁會</t>
  </si>
  <si>
    <t>松柏漁港生鱻市集開幕系列活動</t>
  </si>
  <si>
    <t>松柏漁港生鱻市集推廣海洋及食魚教育系列活動</t>
  </si>
  <si>
    <t>在地漁產品推廣與供應行銷活動</t>
  </si>
  <si>
    <t>水產品檢驗計畫</t>
  </si>
  <si>
    <t>113年度臺中市臺中區漁會溯源水產品推廣行銷活動計畫</t>
  </si>
  <si>
    <t>梧棲漁港製冰廠興建工程」(第2年)計畫</t>
  </si>
  <si>
    <t>臺中市食水嵙溪封溪護魚河段巡護及資源保育教育計畫</t>
  </si>
  <si>
    <t>社團法人臺中市白冷圳水流域發展協會</t>
  </si>
  <si>
    <t>臺中市中嵙社區發展協會封溪護魚河段巡護及資源保育教育計畫</t>
  </si>
  <si>
    <t xml:space="preserve">消防業務－災害搶救－獎補助費－對國內團體之捐助 </t>
    <phoneticPr fontId="5" type="noConversion"/>
  </si>
  <si>
    <t xml:space="preserve">評比補助民間救難團體購置救災裝備器材及訓練相關經費 </t>
    <phoneticPr fontId="5" type="noConversion"/>
  </si>
  <si>
    <t>中華民國潛水救難協會</t>
    <phoneticPr fontId="5" type="noConversion"/>
  </si>
  <si>
    <t xml:space="preserve">臺中市政府
消防局 </t>
    <phoneticPr fontId="5" type="noConversion"/>
  </si>
  <si>
    <t>台中市浩霆救援協會</t>
    <phoneticPr fontId="5" type="noConversion"/>
  </si>
  <si>
    <t>社團法人台中市救難協會</t>
    <phoneticPr fontId="5" type="noConversion"/>
  </si>
  <si>
    <t>台中市水上救生協會</t>
    <phoneticPr fontId="5" type="noConversion"/>
  </si>
  <si>
    <t>臺中市海龍海上救生協會</t>
    <phoneticPr fontId="5" type="noConversion"/>
  </si>
  <si>
    <t>臺中市義行救難協會</t>
    <phoneticPr fontId="5" type="noConversion"/>
  </si>
  <si>
    <t>社團法人臺中市大肚區和風救援協會</t>
    <phoneticPr fontId="5" type="noConversion"/>
  </si>
  <si>
    <t>臺中市山海屯救援協會</t>
    <phoneticPr fontId="5" type="noConversion"/>
  </si>
  <si>
    <t>臺中市山難搜救協會</t>
    <phoneticPr fontId="5" type="noConversion"/>
  </si>
  <si>
    <t>臺中市迅雷救援協會</t>
    <phoneticPr fontId="5" type="noConversion"/>
  </si>
  <si>
    <t>臺中市穿山甲救難協會</t>
    <phoneticPr fontId="5" type="noConversion"/>
  </si>
  <si>
    <t>社會救濟-社會救濟-社會救助-獎補助費-對國內團體之捐助</t>
  </si>
  <si>
    <t>「歲末寒冬送暖圍爐宴」遊民服務方案</t>
  </si>
  <si>
    <t>臺中市後車頭發展協會</t>
  </si>
  <si>
    <t>臺中市政府社會局</t>
  </si>
  <si>
    <t>社政業務-社會福利-推行老人福利-獎補助費-對國內團體之捐助</t>
  </si>
  <si>
    <t>附設私立輔順仁愛之家服務費計畫</t>
  </si>
  <si>
    <t>財團法人台中市順天宮輔順將軍廟</t>
  </si>
  <si>
    <t>老人健康講座研習活動</t>
  </si>
  <si>
    <t>臺中市大雅老人會</t>
  </si>
  <si>
    <t>一般性獎助經費獎助財團法人臺中市私立長生老人長期照護中心辦理「服務費」計畫</t>
  </si>
  <si>
    <t>財團法人臺中市私立長生老人長期照護中心</t>
  </si>
  <si>
    <t>附設臺中市私立松柏園老人養護中心</t>
  </si>
  <si>
    <t>財團法人臺灣省私立永信社會福利基金會</t>
  </si>
  <si>
    <t>附設臺中市私立廣達老人長期照顧中心(養護型)服務費</t>
  </si>
  <si>
    <t>財團法人臺中市私立廣達社會福利慈善事業基金會</t>
  </si>
  <si>
    <t>一般性獎助經費獎助財團法人臺中市私立好耆老人長期照顧中心(養護型)辦理服務費計畫</t>
  </si>
  <si>
    <t>團法人臺中市私立好耆老人長期照顧中心(養護型)</t>
  </si>
  <si>
    <t>附設臺中市私立田園老人養護中心計畫</t>
  </si>
  <si>
    <t>財團法人臺中市私立公老坪社會福利慈善事業基金會</t>
  </si>
  <si>
    <t>附設台中市私立信義老人養護中心計畫</t>
  </si>
  <si>
    <t>財團法人中華基督教福音信義傳道會</t>
  </si>
  <si>
    <t>附設臺中市私立廣達老人長期照顧中心(養護型)服務費計畫</t>
  </si>
  <si>
    <t>財團法人臺中市私立好耆老人長期照顧中心(養護型)</t>
  </si>
  <si>
    <t>一般性獎助經費獎助財團法人臺中市私立長生老人長期照護中心辦理服務費計畫</t>
  </si>
  <si>
    <t>一般性獎助經費獎助財團法人臺灣省私立永信社會福利基金會辦理附設臺中市私立松柏園老人養護中心服務費計畫</t>
  </si>
  <si>
    <t>一般性獎助經費獎助財團法人臺中市私立公老坪社會福利慈善事業基金會辦理附設臺中市私立田園老人養護中心服務費計畫</t>
  </si>
  <si>
    <t>一般性獎助經費獎助財團法人中華基督教福音信義傳道會辦理附設台中市私立信義老人養護中心服務費計畫</t>
  </si>
  <si>
    <t>社政業務-社會福利-人民團體-獎補助費-對國內團體之捐助</t>
  </si>
  <si>
    <t>揮毫春聯中醫健檢重視性騷擾防治工作宣導</t>
  </si>
  <si>
    <t>臺中市向陽社會服務協會</t>
  </si>
  <si>
    <t>元旦親子健行暨節約用電宣導活動</t>
  </si>
  <si>
    <t>113年度千人健行暨淨山環保、綠地美化暨賀新春贈春聯活動</t>
  </si>
  <si>
    <t>環保防疫關懷老人心動起來</t>
  </si>
  <si>
    <t>社團法人芳馨文化交流慈善會</t>
  </si>
  <si>
    <t>新春揮毫中醫健檢重視性騷擾防治工作宣導</t>
  </si>
  <si>
    <t>社團法人臺中市向陽荷松客家協會</t>
  </si>
  <si>
    <t>新春拓印年畫贈春聯重視性騷擾防治工作宣導</t>
  </si>
  <si>
    <t>臺中市福安慈善發展協會</t>
  </si>
  <si>
    <t>『寒冬送暖~傳愛到和平暨反毒反暴力宣導』社服活動</t>
  </si>
  <si>
    <t>社團法人臺中市若昶家庭關懷協會</t>
  </si>
  <si>
    <t>感恩~112年富足~113年</t>
  </si>
  <si>
    <t>中華興進文化關懷協會曾清金</t>
  </si>
  <si>
    <t>福運龍來春聯揮毫活動</t>
  </si>
  <si>
    <t>臺中市葫蘆墩書畫促進協會劉汾鏌</t>
  </si>
  <si>
    <t>113年龍飛鳳舞迎新春會館成果發表</t>
  </si>
  <si>
    <t>社團法人臺中市好伴照顧協會</t>
  </si>
  <si>
    <t>2024臺中市棒球隊招生資訊博覽會暨親子棒球運動嘉年華活動</t>
  </si>
  <si>
    <t>關心弱勢單親兒童課後輔導教育學習社服活動</t>
  </si>
  <si>
    <t>臺中市臺中女國際同濟會張晏禎</t>
  </si>
  <si>
    <t>寒冬送暖暨垃圾分類環保宣導活動</t>
  </si>
  <si>
    <t>臺中市展新國際同濟會</t>
  </si>
  <si>
    <t>113年度第十九屆送愛心到家扶寒冬送暖年終圍爐活動</t>
  </si>
  <si>
    <t>國際獅子會中華民國總會臺灣省臺中縣中英獅子會</t>
  </si>
  <si>
    <t>義剪暨愛心送暖社服活動</t>
  </si>
  <si>
    <t>台中市玄德國際同濟會</t>
  </si>
  <si>
    <t>臺中市高齡暨企業志工躍升計畫</t>
  </si>
  <si>
    <t>南區西川社區發展協會</t>
  </si>
  <si>
    <t>神岡區北庄社區發展協會</t>
  </si>
  <si>
    <t>烏日區成功社區發展協會</t>
  </si>
  <si>
    <t>豐原區鎌村社區發展協會</t>
  </si>
  <si>
    <t>豐原區翁社社區發展協會</t>
  </si>
  <si>
    <t>臺中市港尾社區長青協會</t>
  </si>
  <si>
    <t>財團法人拓凱教育基金會</t>
  </si>
  <si>
    <t>「歲末迎新書法家揮毫贈春聯」暨寒冬送暖關懷活動</t>
  </si>
  <si>
    <t>臺中市下(庄-土+部)庄福德協會魏榮祥</t>
  </si>
  <si>
    <t>公益伴我行愛心暖人心歲末冬令愛心關懷活動</t>
  </si>
  <si>
    <t>臺中市玉皇文化發展協會黃志仁</t>
  </si>
  <si>
    <t>弱勢家庭歲末寒冬送暖慶團圓圍爐活動</t>
  </si>
  <si>
    <t>國際獅子會中華民國總會台灣省台中縣大雅中央獅子會</t>
  </si>
  <si>
    <t>歲末寒冬送溫情~圍爐年菜關懷弱勢家庭社服活動暨消防安全宣導講座</t>
  </si>
  <si>
    <t>臺中市植福國際同濟會</t>
  </si>
  <si>
    <t>冬令慰助活動</t>
  </si>
  <si>
    <t>台中市大雅國際同濟會張全銘</t>
  </si>
  <si>
    <t>春節成果發表會暨全民節約用電宣導活動</t>
  </si>
  <si>
    <t>新春團拜關懷弱勢暨預防山坡地森林火災政策宣導</t>
  </si>
  <si>
    <t>攜手團結共創美好活動</t>
  </si>
  <si>
    <t>社團法人中華商氏宗親會</t>
  </si>
  <si>
    <t>113年客家慶天穿活動</t>
  </si>
  <si>
    <t>臺中市后里客家協會</t>
  </si>
  <si>
    <t>慶元宵搓湯圓老中少樂泡泡計畫</t>
  </si>
  <si>
    <t>臺中市后里區火車頭社區營造促進協會</t>
  </si>
  <si>
    <t>多元和諧~展現性平的真善美講座</t>
  </si>
  <si>
    <t>社團法人臺中市大安區婦女會</t>
  </si>
  <si>
    <t>傳遞溫暖與愛~關懷惠明盲校社服活動</t>
  </si>
  <si>
    <t>臺中市雙十國際同濟會</t>
  </si>
  <si>
    <t>現今長照資源分配與失智症連結之相關議題</t>
  </si>
  <si>
    <t>臺中市失智防治協會黃尚堅</t>
  </si>
  <si>
    <t>113年度慶祝婦女節快樂烏溪健走</t>
  </si>
  <si>
    <t>臺中市烏日區婦女會</t>
  </si>
  <si>
    <t>關懷弱勢兒童課後輔導教育學習暨反毒反暴力宣導社服活動</t>
  </si>
  <si>
    <t>臺中市仁愛國際同濟會</t>
  </si>
  <si>
    <t>平安燈開燈祈福儀式暨消防安全宣導公益活動</t>
  </si>
  <si>
    <t>臺中市梨仔園福德慈善協會林標權</t>
  </si>
  <si>
    <t>捐血暨防災知識、兒少保護宣導公益活動</t>
  </si>
  <si>
    <t>捐血憲愛心暨防火知識宣導公益活動</t>
  </si>
  <si>
    <t>臺中市西屯後備憲兵荷松協會游喨光</t>
  </si>
  <si>
    <t>113年度公益捐血活動</t>
  </si>
  <si>
    <t>臺中市霧峰四季早泳協會</t>
  </si>
  <si>
    <t>舞蹈嘉年華暨社區治安與節能減碳愛地球宣導活動</t>
  </si>
  <si>
    <t>「春季圍爐一家人~公益」活動</t>
  </si>
  <si>
    <t>社團法人臺中市愛鄰舍關懷協會</t>
  </si>
  <si>
    <t>「上楓社區環保綠生活講座」活動</t>
  </si>
  <si>
    <t>臺中市上楓總體營造協會</t>
  </si>
  <si>
    <t>輕鬆紓壓－社區公益服務活動</t>
  </si>
  <si>
    <t>臺中市經絡推拿養生協會</t>
  </si>
  <si>
    <t>社會福利業務宣導暨潔淨能源宣導</t>
  </si>
  <si>
    <t>樂活潭子親子寫生繪畫活動經費</t>
  </si>
  <si>
    <t>臺中市潭子國際青年商會</t>
  </si>
  <si>
    <t>豐原區國中、小學繪畫寫生比賽暨植樹綠美化活動</t>
  </si>
  <si>
    <t>臺中市豐原青溪協會吳(火+冏)彬</t>
  </si>
  <si>
    <t>附設臺中市私立普濟老人長期照顧中心(養護型)公共安全設施設備-自動撒水設備計畫</t>
  </si>
  <si>
    <t>財團法人臺中市私立普濟社會福利慈善事業基金會</t>
  </si>
  <si>
    <t>附設臺中市私立普濟老人長期照顧中心(養護型)修繕費-電路設施汰換計畫</t>
  </si>
  <si>
    <t>附設臺中市私立永耕老人養護中心修繕費-寢室隔間與樓板密接整修計畫</t>
  </si>
  <si>
    <t>財團法人臺中市私立永耕社會福利基金會</t>
  </si>
  <si>
    <t>附設臺中市私立田園老人養護中心公共安全設施設備費-自動撒水設備</t>
  </si>
  <si>
    <t>附設臺中市私立廣達老人長期照顧中心(養護型)-119火災通報裝置計畫</t>
  </si>
  <si>
    <t>附設臺中市私立普濟老人長期照顧中心(養護型)-自動撒水設備計畫</t>
  </si>
  <si>
    <t>附設臺中市私立田園老人養護中心公共安全設施設備費-自動撒水設備計畫</t>
  </si>
  <si>
    <t>社政業務-社會福利-婦女福利-獎補助費-對國內團體之捐助</t>
  </si>
  <si>
    <t>【再愛一次】性平電影之夜~消除對婦女一切形式歧視公約與多元平權座談會</t>
  </si>
  <si>
    <t>社團法人台灣新移民協會</t>
  </si>
  <si>
    <t>梳情話意-臻愛自己木梳DIY暨慶祝母親節活動</t>
  </si>
  <si>
    <t>【平權有愛、性別無礙】性別平等法法規宣傳活動</t>
  </si>
  <si>
    <t>臺中市三奶夫人關懷協會衛國順</t>
  </si>
  <si>
    <t>婦女生活資訊教育訓練</t>
  </si>
  <si>
    <t>社團法人臺中市復興產業協會</t>
  </si>
  <si>
    <t>挺過家破人亡悲痛．返校打造第三人生—逆境重生媽媽李鳳珠榮獲全球熱愛生命獎章帶動關懷弱勢活動</t>
  </si>
  <si>
    <t>財團法人周大觀文教基金會</t>
  </si>
  <si>
    <t>社政業務-社會福利-青少年兒童福利-獎補助費-對國內團體之捐助</t>
  </si>
  <si>
    <t>「基本救命術BLS證照」課程</t>
  </si>
  <si>
    <t>臺中市嬰幼兒福利聯合會</t>
  </si>
  <si>
    <t>育有未滿二歲兒童育兒津貼親職教育講座</t>
  </si>
  <si>
    <t>臺中市私立上元得福托嬰中心林韋伶</t>
  </si>
  <si>
    <t>「嬰幼兒急救訓練-基本救命術訓練」課程</t>
  </si>
  <si>
    <t>中華國際托育中心發展協會</t>
  </si>
  <si>
    <t>113年公共化及準公共托嬰中心照顧比優化獎助</t>
  </si>
  <si>
    <t>臺中市私立卡吉雅比托嬰中心洪西欽</t>
  </si>
  <si>
    <t>臺中市私立芊日托嬰中心林秋萍</t>
  </si>
  <si>
    <t>臺中市私立勁寶兒福安托嬰中心</t>
  </si>
  <si>
    <t>臺中市私立小紅帽托嬰中心</t>
  </si>
  <si>
    <t>臺中市私立小菲力托嬰中心</t>
  </si>
  <si>
    <t>臺中市私立佩樂達托嬰中心廖述正</t>
  </si>
  <si>
    <t>臺中市私立巨采福科托嬰中心</t>
  </si>
  <si>
    <t>臺中市私立小教室托嬰中心</t>
  </si>
  <si>
    <t>臺中市私立小貝果托嬰中心</t>
  </si>
  <si>
    <t>臺中市私立佑子園托嬰中心張百穗</t>
  </si>
  <si>
    <t>臺中市私立馨苗安順托嬰中心</t>
  </si>
  <si>
    <t>臺中市私立奇蒙兒托嬰中心劉勝騏</t>
  </si>
  <si>
    <t>臺中市私立愛樂紛托嬰中心陳櫻珊</t>
  </si>
  <si>
    <t>臺中市私立東華托嬰中心陳慧宜</t>
  </si>
  <si>
    <t>臺中市私立滿果國際托嬰中心</t>
  </si>
  <si>
    <t>臺中市私立小牧童成都托嬰中心</t>
  </si>
  <si>
    <t>臺中市私立福星兒托嬰中心</t>
  </si>
  <si>
    <t>臺中市私立領袖甜心托嬰中心李織州</t>
  </si>
  <si>
    <t>臺中市私立手中寶托嬰中心林惠珍</t>
  </si>
  <si>
    <t>臺中市私立圓圓托嬰中心</t>
  </si>
  <si>
    <t>臺中市私立小腳ㄚ托嬰中心</t>
  </si>
  <si>
    <t>臺中市私立咕咕鳥太平托嬰中心陳翠伶</t>
  </si>
  <si>
    <t>臺中市私立安琪兒托嬰中心許美娥</t>
  </si>
  <si>
    <t>臺中市私立安琪兒大雅托嬰中心許美娥</t>
  </si>
  <si>
    <t>臺中市私立兒晴大雅分校托嬰中心林盈吟</t>
  </si>
  <si>
    <t>臺中市私立大里領袖甜心托嬰中心李織州</t>
  </si>
  <si>
    <t>臺中市私立春禾托嬰中心</t>
  </si>
  <si>
    <t>臺中市私立莘芽托嬰中心魏可欣</t>
  </si>
  <si>
    <t>臺中市私立愛麗絲托嬰中心</t>
  </si>
  <si>
    <t>臺中市私立貝貝兒托嬰中心謝雅竹</t>
  </si>
  <si>
    <t>臺中市私立比咪托嬰中心</t>
  </si>
  <si>
    <t>臺中市私立夏綠蒂托嬰中心</t>
  </si>
  <si>
    <t>臺中市私立茱莉安托嬰中心</t>
  </si>
  <si>
    <t>臺中市私立樂艾兒托嬰中心</t>
  </si>
  <si>
    <t>台中市私立巨采托嬰中心</t>
  </si>
  <si>
    <t>臺中市私立小梧桐托嬰中心</t>
  </si>
  <si>
    <t>臺中市私立棉花糖托嬰中心</t>
  </si>
  <si>
    <t>台中市私立馨苗托嬰中心</t>
  </si>
  <si>
    <t>臺中市私立向日葵托嬰中心陳盈如</t>
  </si>
  <si>
    <t>臺中市私立美樂地托嬰中心</t>
  </si>
  <si>
    <t>臺中市私立小腳丫永興托嬰中心劉子崟</t>
  </si>
  <si>
    <t>臺中市私立愛無限托嬰中心</t>
  </si>
  <si>
    <t>臺中市私立大語托嬰中心</t>
  </si>
  <si>
    <t>臺中市私立聖恩天使托嬰中心林至君</t>
  </si>
  <si>
    <t>臺中市私立聖恩彼得托嬰中心林至君</t>
  </si>
  <si>
    <t>臺中市私立安安托嬰中心許美娥</t>
  </si>
  <si>
    <t>臺中市私立寶貝愛兒園托嬰中心周玉薰</t>
  </si>
  <si>
    <t>臺中市私立樂芙兒經貿托嬰中心</t>
  </si>
  <si>
    <t>臺中市私立淳瑟托嬰中心</t>
  </si>
  <si>
    <t>台中市私立肯格魯托嬰中心</t>
  </si>
  <si>
    <t>臺中市南區藍興堡發展協會蔡明昌</t>
  </si>
  <si>
    <t>臺中市私立禾早托嬰中心陳澧臻</t>
  </si>
  <si>
    <t>弱勢家庭兒童【2024歡樂兒童嘉年華—聯合國兒童權利公約】愛心公益活動</t>
  </si>
  <si>
    <t>社團法人中華立德慈善協會</t>
  </si>
  <si>
    <t>臺中市私立布朗尼托嬰中心</t>
  </si>
  <si>
    <t>臺中市私立安德森托嬰中心</t>
  </si>
  <si>
    <t>臺中市私立樂芙兒托嬰中心陳韋汝</t>
  </si>
  <si>
    <t>臺中市私立萊恩托嬰中心劉世崇</t>
  </si>
  <si>
    <t>臺中市私立華樂比巧樺托嬰中心</t>
  </si>
  <si>
    <t>臺中市私立巧寶貝托嬰中心林辛沛</t>
  </si>
  <si>
    <t>臺中市私立親貝兒托嬰中心</t>
  </si>
  <si>
    <t>臺中市私立愛兒園托嬰中心</t>
  </si>
  <si>
    <t>臺中市私立艾娃托嬰中心</t>
  </si>
  <si>
    <t>臺中市私立1000天育兒托嬰中心</t>
  </si>
  <si>
    <t>臺中市私立小蘋果托嬰中心陳旎詩</t>
  </si>
  <si>
    <t>臺中市私立華樂比托嬰中心</t>
  </si>
  <si>
    <t>臺中市私立上安托嬰中心</t>
  </si>
  <si>
    <t>臺中市私立皇家寶貝托嬰中心李淑娟</t>
  </si>
  <si>
    <t>臺中市私立渤斯貝爾托嬰中心</t>
  </si>
  <si>
    <t>臺中市私立摩爾托嬰中心傅憲偉</t>
  </si>
  <si>
    <t>臺中市私立承欣托嬰中心鐘凡淇</t>
  </si>
  <si>
    <t>臺中市私立希望之丘托嬰中心</t>
  </si>
  <si>
    <t>臺中市私立哈佛兒托嬰中心林逸蓁</t>
  </si>
  <si>
    <t>臺中市私立約克托嬰中心周玉薰</t>
  </si>
  <si>
    <t>臺中市私立喬凱立托嬰中心黃采芝</t>
  </si>
  <si>
    <t>臺中市私立小熊多元智慧托嬰中心</t>
  </si>
  <si>
    <t>臺中市私立小熊多元智慧上安托嬰中心</t>
  </si>
  <si>
    <t>臺中市私立喜禾托嬰中心</t>
  </si>
  <si>
    <t>臺中市私立橘寶貝托嬰中心</t>
  </si>
  <si>
    <t>臺中市私立小牧童托嬰中心</t>
  </si>
  <si>
    <t>臺中市私立咕咕鳥嶺東托嬰中心</t>
  </si>
  <si>
    <t>臺中市私立咕咕鳥托嬰中心</t>
  </si>
  <si>
    <t>臺中市私立優而堡托嬰中心謝建成</t>
  </si>
  <si>
    <t>臺中市私立優而堡文新托嬰中心謝建成</t>
  </si>
  <si>
    <t>臺中市私立桃樂絲托嬰中心</t>
  </si>
  <si>
    <t>臺中市私立小木馬托嬰中心陳泰宏</t>
  </si>
  <si>
    <t>台中市私立上晴托嬰中心楊坤振</t>
  </si>
  <si>
    <t>臺中市私立文采永定托嬰中心</t>
  </si>
  <si>
    <t>臺中市私立愛寶托嬰中心顧淑真</t>
  </si>
  <si>
    <t>臺中市兒少資訊安全宣導校園巡演</t>
  </si>
  <si>
    <t>中華愛心公益協會</t>
  </si>
  <si>
    <t>臺中市私立育大托嬰中心</t>
  </si>
  <si>
    <t>臺中市私立文馨托嬰中心陳惠玉</t>
  </si>
  <si>
    <t>臺中市私立小熊多元智慧烏日托嬰中心</t>
  </si>
  <si>
    <t>臺中市私立小貝貝托嬰中心彌勒衍敏</t>
  </si>
  <si>
    <t>臺中市私立唯喜托嬰中心彌勒衍敏</t>
  </si>
  <si>
    <t>臺中市私立國郁托嬰中心</t>
  </si>
  <si>
    <t>臺中市私立貝兒喜托嬰中心林于靖</t>
  </si>
  <si>
    <t>臺中市私立貝姆托嬰中心陳宥榛</t>
  </si>
  <si>
    <t>臺中市私立甯甯托嬰中心</t>
  </si>
  <si>
    <t>臺中市私立耶思瑪亞托嬰中心</t>
  </si>
  <si>
    <t>臺中市私立夏荷托嬰中心</t>
  </si>
  <si>
    <t>台中市私立耶思托嬰中心</t>
  </si>
  <si>
    <t>臺中市私立芸元托嬰中心</t>
  </si>
  <si>
    <t>臺中市私立陽光托嬰中心吳俊熤</t>
  </si>
  <si>
    <t>臺中市私立喜悅托嬰中心陳富汝</t>
  </si>
  <si>
    <t>臺中市私立宜兒美托嬰中心</t>
  </si>
  <si>
    <t>『I生活，I自己』臺中市網路安全戲劇演出宣導活動</t>
  </si>
  <si>
    <t>台灣關懷社會公益服務協會</t>
  </si>
  <si>
    <t>臺中市私立小熊多元智慧梧棲托嬰中心</t>
  </si>
  <si>
    <t>臺中市教保人員福利協會詹春茂</t>
  </si>
  <si>
    <t>獨居老人關懷訪視服務計畫關懷服務費及行政管理費</t>
  </si>
  <si>
    <t>臺中市大雅區文雅社區發展協會劉亦銘</t>
  </si>
  <si>
    <t>建立社區照顧關懷據點並設置巷弄長照站</t>
  </si>
  <si>
    <t>社團法人臺中市大雅區橫山社區發展協會</t>
  </si>
  <si>
    <t>臺中市麥之鄉產業發展協會</t>
  </si>
  <si>
    <t>臺中市弘馨社會福利關懷協會(福順)</t>
  </si>
  <si>
    <t>台中市西屯區福瑞社區發展協會</t>
  </si>
  <si>
    <t>建立社區照顧關懷據點</t>
  </si>
  <si>
    <t>臺中市大里區大新社區發展協會</t>
  </si>
  <si>
    <t>臺中市大里區中新社區發展協會(關懷據點)</t>
  </si>
  <si>
    <t>臺中市霧峰區萊園社區發展協會</t>
  </si>
  <si>
    <t>臺中市弘馨社會福利關懷協會(積善)</t>
  </si>
  <si>
    <t>臺中市工學長青協進會</t>
  </si>
  <si>
    <t>臺中市南區西川社區發展協會</t>
  </si>
  <si>
    <t>台中市南區江川社區發展協會</t>
  </si>
  <si>
    <t>社團法人中華傳愛社區服務協會(幸福樂齡)</t>
  </si>
  <si>
    <t>臺中市潭仔墘永續發展協會</t>
  </si>
  <si>
    <t>臺中市神岡區岸裡社區發展協會</t>
  </si>
  <si>
    <t>臺中市西屯區林厝社區發展協會</t>
  </si>
  <si>
    <t>財團法人天主教聖母聖心修女會</t>
  </si>
  <si>
    <t>臺中市神岡區北庄社區發展協會</t>
  </si>
  <si>
    <t>財團法人全成社會福利基金會</t>
  </si>
  <si>
    <t>臺中市新社區東興社區發展協會彭玄法</t>
  </si>
  <si>
    <t>台中市西屯區上德社區發展協會楊琇媛</t>
  </si>
  <si>
    <t>臺中市東勢區石城社區發展協會詹勇助</t>
  </si>
  <si>
    <t>台中市神岡區豐洲社區發展協會</t>
  </si>
  <si>
    <t>113年度多功能日間托老中心計畫</t>
  </si>
  <si>
    <t>財團法人彭婉如文教基金會</t>
  </si>
  <si>
    <t>台中市北屯區松茂社區發展協會</t>
  </si>
  <si>
    <t>臺中市北屯區四民社區發展協會</t>
  </si>
  <si>
    <t>臺中市北屯區廍子社區發展協會</t>
  </si>
  <si>
    <t>台中市北屯區后庄社區發展協會</t>
  </si>
  <si>
    <t>社團法人臺中市珍愛加恩關懷協會</t>
  </si>
  <si>
    <t>台中市北屯區和平社區發展協會</t>
  </si>
  <si>
    <t>財團法人台中市私立無極證道院社會福利慈善事業基金會</t>
  </si>
  <si>
    <t>臺中市北屯區水湳社區發展協會</t>
  </si>
  <si>
    <t>社團法人臺中市忘憂草協會</t>
  </si>
  <si>
    <t>113年長青生活資訊研習</t>
  </si>
  <si>
    <t>臺中市潭子區甘蔗社區發展協會</t>
  </si>
  <si>
    <t>建立社區照顧關懷據點並設置巷弄長照站之充實設施設備費用-資本門</t>
  </si>
  <si>
    <t>臺中市豐原區翁子社區發展協會</t>
  </si>
  <si>
    <t>建立社區照顧關懷據點並設置巷弄長照站之開辦設施設備費用-經常門</t>
  </si>
  <si>
    <t>臺中市豐原區大南嵩社區發展協會李宜峰</t>
  </si>
  <si>
    <t>建立社區照顧關懷據點並設置巷弄長照站之充實設施設備費用-經常門</t>
  </si>
  <si>
    <t>臺中市豐原區南村社區發展協會林炎煌</t>
  </si>
  <si>
    <t>臺中市大雅區西寶社區發展協會劉進福</t>
  </si>
  <si>
    <t>113年度充實設施設備-經常門</t>
  </si>
  <si>
    <t>社團法人台中市興福關懷協會</t>
  </si>
  <si>
    <t>臺中市霧峰區南勢社區發展協會李俊英</t>
  </si>
  <si>
    <t>臺中市大里區塗城社區發展協會</t>
  </si>
  <si>
    <t>臺中市豐原區翁明社區發展協會</t>
  </si>
  <si>
    <t>臺中市霧峰區北柳社區發展協會</t>
  </si>
  <si>
    <t>財團法人台中市私立甘霖社會福利慈善事業基金會</t>
  </si>
  <si>
    <t>臺中市霧峰區錦榮社區發展協會</t>
  </si>
  <si>
    <t>臺中市霧峰區南柳社區發展協會</t>
  </si>
  <si>
    <t>臺中市大里區瑞城社區發展協會吳德熙</t>
  </si>
  <si>
    <t>建立社區照顧關懷據點並設置巷弄長照站之充實廚房設施設備費用-資本門</t>
  </si>
  <si>
    <t>臺中市敦親睦鄰藝術文化協會詹玉霞</t>
  </si>
  <si>
    <t>社團法人臺中市春天女性成長協會</t>
  </si>
  <si>
    <t>建立社區照顧關懷據點之充實設施設備-經常門</t>
  </si>
  <si>
    <t>臺中市沙鹿區清泉社區發展協會蔡國欣</t>
  </si>
  <si>
    <t>台中市東勢區上城社區發展協會張玉雲李月霞</t>
  </si>
  <si>
    <t>臺中市大里區東興社區發展協會</t>
  </si>
  <si>
    <t>社團法人台灣基督教好牧人全人關顧協會</t>
  </si>
  <si>
    <t>社團法人臺中市西區大和社區發展協會</t>
  </si>
  <si>
    <t>社團法人台中市沐風60長者之愛關懷協會</t>
  </si>
  <si>
    <t>建立社區照顧關懷據點並設置巷弄長照站之充實設施設備</t>
  </si>
  <si>
    <t>臺中市大甲區幸福社區發展協會</t>
  </si>
  <si>
    <t>臺中市沙鹿區斗抵社區發展協會</t>
  </si>
  <si>
    <t>社團法人中華傳愛社區服務協會</t>
  </si>
  <si>
    <t>臺中市弘馨社會福利關懷協會</t>
  </si>
  <si>
    <t>社團法人臺中市基督教豐盛協會</t>
  </si>
  <si>
    <t>日間托老服務計畫暨建立社區照顧關懷據點並設置巷弄長照站</t>
  </si>
  <si>
    <t>社團法人臺中市清心社區福祉發展協會(大里清心長青快樂學堂)</t>
  </si>
  <si>
    <t>中華民國紅心字會</t>
  </si>
  <si>
    <t>財團法人基督教台灣信義會</t>
  </si>
  <si>
    <t>台中市北屯區松勇社區發展協會</t>
  </si>
  <si>
    <t>臺中市太平區永隆社區發展協會</t>
  </si>
  <si>
    <t>臺中市太平區平安社區發展協會</t>
  </si>
  <si>
    <t>臺中市大雅區西寶社區發展協會</t>
  </si>
  <si>
    <t>臺中市大雅區大楓社區發展協會</t>
  </si>
  <si>
    <t>臺中市大里區新仁社區發展協會</t>
  </si>
  <si>
    <t>臺中市大里區瑞城社區發展協會</t>
  </si>
  <si>
    <t>臺中市豐原區翁社社區發展協會</t>
  </si>
  <si>
    <t>台中市豐原區豐原社區發展協會</t>
  </si>
  <si>
    <t>臺中市幸福關懷發展協會</t>
  </si>
  <si>
    <t>建立社區照顧關懷據點並設置巷弄站長照站</t>
  </si>
  <si>
    <t>共生宅發展協會</t>
  </si>
  <si>
    <t>正和書院</t>
  </si>
  <si>
    <t>臺中市潭子區聚興社區發展協會林曾美珠</t>
  </si>
  <si>
    <t>建立社區照顧關懷據點並設置巷弄長照站之開辦設施設備費用-資本門</t>
  </si>
  <si>
    <t>臺中市豐原區南村里愛護您關照協會謝見忠</t>
  </si>
  <si>
    <t>臺中市沙鹿區鹿寮社區發展協會</t>
  </si>
  <si>
    <t>社區照顧關懷據點整合性補助計畫-「春節期間加強關懷獨居老人服務計畫之據點圍爐服務案」</t>
  </si>
  <si>
    <t>臺中市正緣文教慈善會</t>
  </si>
  <si>
    <t>社團法人臺中市長幼關懷協會</t>
  </si>
  <si>
    <t>臺中市豐原區南村社區發展協會</t>
  </si>
  <si>
    <t>台中市南區平和社區發展協會</t>
  </si>
  <si>
    <t>社團法人臺中市仁和樂活長青協會</t>
  </si>
  <si>
    <t>財團法人天主教聖心基金會</t>
  </si>
  <si>
    <t>社區照顧關懷據點整合性補助計畫之「春節期間加強關懷獨居老人服務計畫之據點圍爐服務案」</t>
  </si>
  <si>
    <t>財團法人福智慈善基金會</t>
  </si>
  <si>
    <t>建立社區照顧關懷據點並設置巷弄長照站之開辦費</t>
  </si>
  <si>
    <t>臺中市頂橋仔發展協會蔡昀諠</t>
  </si>
  <si>
    <t>財團法人環宇國際文化教育基金會</t>
  </si>
  <si>
    <t>清明佳節社區長青美食技藝傳承活動</t>
  </si>
  <si>
    <t>臺中市環保慈善會何昀真</t>
  </si>
  <si>
    <t>臺中市潭子區新田社區發展協會</t>
  </si>
  <si>
    <t>臺中市沙鹿區六路社區發展協會林清立</t>
  </si>
  <si>
    <t>臺中市烏日區三和社區發展協會</t>
  </si>
  <si>
    <t>臺中市西屯區何明社區發展協會</t>
  </si>
  <si>
    <t>鎌村社區發展協會—鎌村社區照顧關懷據點</t>
  </si>
  <si>
    <t>台中市西屯區永安社區發展協會</t>
  </si>
  <si>
    <t>臺中市豐原區豐田社區發展協會</t>
  </si>
  <si>
    <t>社團法人中華民國紫宸運動文教協會</t>
  </si>
  <si>
    <t>臺中市霧峰區六股社區發展協會王原祥</t>
  </si>
  <si>
    <t>臺中市豐原區田心社區發展協會</t>
  </si>
  <si>
    <t>臺中市霧峰區吉峰社區發展協會</t>
  </si>
  <si>
    <t>財團法人臺中市私立哥尼流社會福利慈善事業基金會</t>
  </si>
  <si>
    <t>臺中市興安柳陽關懷協會</t>
  </si>
  <si>
    <t>臺中市北屯社區文化推廣協會</t>
  </si>
  <si>
    <t>臺中市南區南門社區發展協會</t>
  </si>
  <si>
    <t>臺中市北屯區松和社區發展協會</t>
  </si>
  <si>
    <t>財團法人伽耶山基金會</t>
  </si>
  <si>
    <t>溫馨五月情-愛在五月感謝媽媽</t>
  </si>
  <si>
    <t>海墘社區照顧關懷據點</t>
  </si>
  <si>
    <t>建立社區照顧關懷據點並設置巷弄長照站之預防及延緩失能照護計畫</t>
  </si>
  <si>
    <t>臺中市大雅區上楓社區發展協會</t>
  </si>
  <si>
    <t>臺中市宜佳人文關懷協會</t>
  </si>
  <si>
    <t>社區照顧關懷據點整合性補助計畫-「銀髮公共服務案」</t>
  </si>
  <si>
    <t>樂齡活力唱出生命力</t>
  </si>
  <si>
    <t>臺中市沙鹿區清泉社區發展協會</t>
  </si>
  <si>
    <t>臺中市石岡區萬興社區發展協會</t>
  </si>
  <si>
    <t>臺中市大里區仁德社區發展協會</t>
  </si>
  <si>
    <t>臺中市東勢區下新社區發展協會</t>
  </si>
  <si>
    <t>臺中市大雅區上雅社區發展協會關懷據點</t>
  </si>
  <si>
    <t>建立社區照顧關懷據點之開辦設施設備費-資本門</t>
  </si>
  <si>
    <t>建立社區照顧關懷據點之開辦設施設備費-經常門</t>
  </si>
  <si>
    <t>臺中市太平區新城社區發展協會</t>
  </si>
  <si>
    <t>臺中市太平區永平社區發展協會</t>
  </si>
  <si>
    <t>臺中市太平區永成社區發展協會</t>
  </si>
  <si>
    <t>建立社區照顧關懷據點並設置巷弄長照站之充實設施設備費</t>
  </si>
  <si>
    <t>臺中市大甲區文武社區發展協會(衛生福利部長照服務發展基金獎助經費)</t>
  </si>
  <si>
    <t>台中市北區樂英社區發展協會</t>
  </si>
  <si>
    <t>臺中市霧峰區北柳社區發展協會廖招慈</t>
  </si>
  <si>
    <t>建立社區照顧關懷據點並設置巷弄站之「預防及延緩失能照護計畫費用」</t>
  </si>
  <si>
    <t>社團法人臺中市沐風60長者之愛關懷協會</t>
  </si>
  <si>
    <t>台中市南屯區三厝社區發展協會</t>
  </si>
  <si>
    <t>臺中市大甲區聖母發展協會</t>
  </si>
  <si>
    <t>臺中市浩德人文關懷協會</t>
  </si>
  <si>
    <t>臺中市烏日區湖日社區發展協會</t>
  </si>
  <si>
    <t>臺中市太平區太平社區發展協會</t>
  </si>
  <si>
    <t>臺中市太平區頭汴社區發展協會</t>
  </si>
  <si>
    <t>端午節綁粽子送溫馨</t>
  </si>
  <si>
    <t>臺中市大甲區銅安社區發展協會</t>
  </si>
  <si>
    <t>社區照顧關懷據點整合性補助計畫「春節期間加強關懷獨居老人之服務計畫之據點圍爐服務」</t>
  </si>
  <si>
    <t>社團法人台灣優質生命協會</t>
  </si>
  <si>
    <t>建立社區照顧關懷據點之充實廚房設施設備費用-資本門</t>
  </si>
  <si>
    <t>建立社區照顧關懷據點並設置巷弄長照站之「預防及延緩失能照護計畫費用」</t>
  </si>
  <si>
    <t>臺中市伯樂城鄉關懷協會蘇志蜂</t>
  </si>
  <si>
    <t>臺中市大甲區文曲社區發展協會</t>
  </si>
  <si>
    <t>臺中市幸福關懷發展協會黃俊源</t>
  </si>
  <si>
    <t>財團法人臺中市私立宜家社會福利慈善基金會</t>
  </si>
  <si>
    <t>臺中市大肚區成功社區發展協會</t>
  </si>
  <si>
    <t>臺中市大肚區蔗社區發展協會</t>
  </si>
  <si>
    <t>臺中市后里區眉山社區發展協會照顧關懷據點</t>
  </si>
  <si>
    <t>臺中市東海恩福關懷協會</t>
  </si>
  <si>
    <t>端午節銀髮族包粽子暨康樂活動</t>
  </si>
  <si>
    <t>臺中市大甲區江南社區發展協會</t>
  </si>
  <si>
    <t>端午佳節粽飄香-關懷弱勢老人</t>
  </si>
  <si>
    <t>台中市南屯區寶山社區發展協會</t>
  </si>
  <si>
    <t>建立社區照顧關懷據點之充實設施設備費用-經常門</t>
  </si>
  <si>
    <t>臺中市大雅區秀山社區發展協會吳士生</t>
  </si>
  <si>
    <t>臺中市十三寮聚落發展協會蔡(工+中)玲</t>
  </si>
  <si>
    <t>粽香愛心慶端陽</t>
  </si>
  <si>
    <t>臺中市西社巷弄長照關懷協會楊生熙</t>
  </si>
  <si>
    <t>臺中市北屯區新平社區發展協會</t>
  </si>
  <si>
    <t>臺中市三和社區福利發展協進會</t>
  </si>
  <si>
    <t>社團法人臺中市福康關懷協會</t>
  </si>
  <si>
    <t>臺中市大肚區大肚社區發展協會</t>
  </si>
  <si>
    <t>臺中市幸福心志工協會</t>
  </si>
  <si>
    <t>臺中市大肚區磺溪社區發展協會</t>
  </si>
  <si>
    <t>臺中市烏日區烏日社區發展協會</t>
  </si>
  <si>
    <t>社區照顧關懷據點整合性補助計畫之「據點觀摩」</t>
  </si>
  <si>
    <t>臺中市沙鹿區興安社區發展協會</t>
  </si>
  <si>
    <t>臺中市墩仔腳庄文化創生發展協會</t>
  </si>
  <si>
    <t>臺中市后里區墩東社區發展協會</t>
  </si>
  <si>
    <t>青銀走讀、書寫臺中、描繪故鄉</t>
  </si>
  <si>
    <t>臺中市圓心元協會</t>
  </si>
  <si>
    <t>老人資訊研習課程</t>
  </si>
  <si>
    <t>臺中市潭子區大豐社區發展協會</t>
  </si>
  <si>
    <t>建立社區照顧關懷據點之充實設施設備-經常門+資本門</t>
  </si>
  <si>
    <t>臺中市藍興長青協會蔡垂峰</t>
  </si>
  <si>
    <t>一般性獎助計畫經費申請獎助項目及基準之充實設施設備費-經常門</t>
  </si>
  <si>
    <t>臺中市西區民龍社區發展協會</t>
  </si>
  <si>
    <t>社團法人台灣省慈心協會</t>
  </si>
  <si>
    <t>臺中市敦親睦鄰藝術文化協會</t>
  </si>
  <si>
    <t>臺中市大雅區大雅社區發展協會</t>
  </si>
  <si>
    <t>聚興113年長青生活科技研習</t>
  </si>
  <si>
    <t>台中市潭子區聚興社區發展協會</t>
  </si>
  <si>
    <t>臺中市十三寮聚落發展協會</t>
  </si>
  <si>
    <t>社團法人台中市婦幼關懷成長協會</t>
  </si>
  <si>
    <t>社團法人台中市惠來關懷服務協會(惠來)</t>
  </si>
  <si>
    <t>社區照顧關懷據點整合性補助計畫之「潛力型單位試辦補助」</t>
  </si>
  <si>
    <t>臺中市烏日區螺潭社區發展協會</t>
  </si>
  <si>
    <t>臺中市豐原區豐榮社區發展協會</t>
  </si>
  <si>
    <t>臺中市豐原區圳寮社區發展協會</t>
  </si>
  <si>
    <t>財團法人臺中市私立豐盛社會福利慈善事業基金會</t>
  </si>
  <si>
    <t>台中市西屯區大石社區發展協會</t>
  </si>
  <si>
    <t>臺中市潭子區東寶社區發展協會</t>
  </si>
  <si>
    <t>臺中市東勢區興隆社區發展協會</t>
  </si>
  <si>
    <t>財團法人向上社會福利基金會</t>
  </si>
  <si>
    <t>臺中市西屯區何明社區發展協會趙淑妙</t>
  </si>
  <si>
    <t>臺中市東勢區泰昌社區發展協會</t>
  </si>
  <si>
    <t>臺中市后里元極舞協會</t>
  </si>
  <si>
    <t>臺中市東勢區詒福社區發展協會</t>
  </si>
  <si>
    <t>社團法人台中市愛鄰社區服務協會</t>
  </si>
  <si>
    <t>臺中市和平區健康促進推廣協會</t>
  </si>
  <si>
    <t>預防走失愛心手鍊暨失蹤協尋計畫</t>
  </si>
  <si>
    <t>中華民國老人福利推動聯盟</t>
  </si>
  <si>
    <t>財團法人天主教曉明社會福利基金會</t>
  </si>
  <si>
    <t>臺中市大雅護老協會</t>
  </si>
  <si>
    <t>社團法人臺中市東勢農民老人會</t>
  </si>
  <si>
    <t>臺中市豐原區翁明社區發展協會張林(悅-兌+V+兄)容</t>
  </si>
  <si>
    <t>財團法人老五老基金會</t>
  </si>
  <si>
    <t>長春居家護理所廖子瑩</t>
  </si>
  <si>
    <t>臺中市神岡區社口社區發展協會關懷據點</t>
  </si>
  <si>
    <t>臺中市神岡區大社社區發展協會</t>
  </si>
  <si>
    <t>臺中市東勢區慶東社區發展協會</t>
  </si>
  <si>
    <t>社團法人台中市惠來關懷服務協會(鵬程)</t>
  </si>
  <si>
    <t>臺中市新社區大南社區發展協會</t>
  </si>
  <si>
    <t>吳榮益台中市北區錦村社區發展協會</t>
  </si>
  <si>
    <t>台中市西區大忠社區發展協會</t>
  </si>
  <si>
    <t>台中市何成長青協會</t>
  </si>
  <si>
    <t>社政業務-社會福利-身心障礙福利-獎補助費-對國內團體之捐助</t>
  </si>
  <si>
    <t>身心障礙者嚴重情緒行為正向支持整合模式計畫</t>
  </si>
  <si>
    <t>臺中市到宅式與社區式身心障礙者臨時及短期照顧服務計畫</t>
  </si>
  <si>
    <t>財團法人台中市私立龍眼林社會福利慈善事業基金會</t>
  </si>
  <si>
    <t>臺中市辦理身心障礙者社區式服務輔導計畫</t>
  </si>
  <si>
    <t>中華民國幸福家庭促進協會</t>
  </si>
  <si>
    <t>精神障礙者協作模式服務據點計畫</t>
  </si>
  <si>
    <t>社團法人臺中市心樂活關懷協會</t>
  </si>
  <si>
    <t>臺中市身心障礙者社區日間作業設施服務計畫</t>
  </si>
  <si>
    <t>社團法人臺中市身心障礙者福利關懷協會</t>
  </si>
  <si>
    <t>身心障礙者社區日間作業設施服務計畫</t>
  </si>
  <si>
    <t>財團法人天主教會台中教區附設立達啟能訓練中心</t>
  </si>
  <si>
    <t>身心障礙者家庭托顧服務</t>
  </si>
  <si>
    <t>財團法人臺中市私立肯納自閉症社會福利基金會</t>
  </si>
  <si>
    <t>社團法人臺中市山海屯啟智協會</t>
  </si>
  <si>
    <t>社團法人臺中市大恆樂齡協會</t>
  </si>
  <si>
    <t>社團法人臺灣省社區關懷協會</t>
  </si>
  <si>
    <t>臺中市機構式身心障礙者臨時及短期照顧服務計畫</t>
  </si>
  <si>
    <t>台中市愛心家園</t>
  </si>
  <si>
    <t>臺中市燒燙傷與顏面損傷者生活重建服務計畫</t>
  </si>
  <si>
    <t>財團法人陽光社會福利基金會</t>
  </si>
  <si>
    <t>社團法人台中市康復之友協會</t>
  </si>
  <si>
    <t>社團法人台灣福氣社區關懷協會</t>
  </si>
  <si>
    <t>財團法人臺中市私立信望愛智能發展中心</t>
  </si>
  <si>
    <t>財團法人中華民國唐氏症基金會</t>
  </si>
  <si>
    <t>伍愛長期照顧服務有限公司</t>
  </si>
  <si>
    <t>佑齡股份有限公司附設臺中市私立安馨居家長照機構吳許暉</t>
  </si>
  <si>
    <t>有限責任臺中市家圓照顧服務勞動合作社附設臺中市私立家圓居家式服務類長期照顧服務機構</t>
  </si>
  <si>
    <t>台灣家安社區關懷服務協會私立家安居家長照機構</t>
  </si>
  <si>
    <t>上半年消防設施更換保養維修費用</t>
  </si>
  <si>
    <t>臺中市身心障礙者社區式日間照顧服務計畫</t>
  </si>
  <si>
    <t>社團法人優樂協會</t>
  </si>
  <si>
    <t>臺中市成年身心障礙者社區居住宗教文化活動帽子、毛巾、紅布條</t>
  </si>
  <si>
    <t>品澄實業社蔡若蕎</t>
  </si>
  <si>
    <t>臺中市成年身心障礙者社區居住宗教文化活動計畫保險</t>
  </si>
  <si>
    <t>張紋華</t>
  </si>
  <si>
    <t>新年新希望-三八快樂GO</t>
  </si>
  <si>
    <t>臺中市潭子區婦女會</t>
  </si>
  <si>
    <t>太極養生拳路研習暨關懷弱勢老人</t>
  </si>
  <si>
    <t>臺中市梧棲區太極養生拳路推廣協會</t>
  </si>
  <si>
    <t>「義勇服務研習會」活動</t>
  </si>
  <si>
    <t>臺中市梧棲區義勇服務協會</t>
  </si>
  <si>
    <t>「113年度太極拳敬老嘉年華暨節約能源宣導」活動</t>
  </si>
  <si>
    <t>臺中市太極拳華佗五禽之戲協會</t>
  </si>
  <si>
    <t>113年環境教育推廣活動</t>
  </si>
  <si>
    <t>臺中市山東同鄉會</t>
  </si>
  <si>
    <t>「媽祖籤詩研習」活動</t>
  </si>
  <si>
    <t>台灣大甲聖母慈善會陳正和</t>
  </si>
  <si>
    <t>113年環境教育活動</t>
  </si>
  <si>
    <t>「健康講座暨節約用電、港務業務宣導」活動</t>
  </si>
  <si>
    <t>113年大肚萬里長城登山步道淨山健康活動</t>
  </si>
  <si>
    <t>臺中市大肚萬里長城登山協會</t>
  </si>
  <si>
    <t>113年拍瀑拉族祖頌曲、樁米織布舞舞蹈發表會</t>
  </si>
  <si>
    <t>臺中市拍瀑拉族藝文發展協會</t>
  </si>
  <si>
    <t>「週年慶銀髪族歌謠歡唱」活動</t>
  </si>
  <si>
    <t>臺中市東勢區壽無疆會</t>
  </si>
  <si>
    <t>愛健康齊步走活動</t>
  </si>
  <si>
    <t>社團法人台灣玉融兩岸文化經濟發展促進會</t>
  </si>
  <si>
    <t>結緣齋會</t>
  </si>
  <si>
    <t>社團法人臺中市如意輪觀音協會</t>
  </si>
  <si>
    <t>傳遞溫暖與愛~關懷台中育嬰院社服活動</t>
  </si>
  <si>
    <t>臺中市豪松國際同濟會江志鵬</t>
  </si>
  <si>
    <t>送愛到原鄉部落關懷山地小學活動</t>
  </si>
  <si>
    <t>臺中市水湳國際同濟會葉豐慶</t>
  </si>
  <si>
    <t>用愛守護燦爛童顏迎向幸福人生活動經費</t>
  </si>
  <si>
    <t>臺中市忠義國際同濟會</t>
  </si>
  <si>
    <t>「113年度臺中市親子互動」活動</t>
  </si>
  <si>
    <t>「推展健康長青活動暨支持電源開發宣導及推展潔淨能源宣導」活動</t>
  </si>
  <si>
    <t>「健康長青.幸福久久」活動</t>
  </si>
  <si>
    <t>台中市大安區長春會</t>
  </si>
  <si>
    <t>「模範志工表揚暨社區治安與節能減碳愛地球宣導」活動</t>
  </si>
  <si>
    <t>送愛到十方啟能中心~珍愛歡喜兒社服活動</t>
  </si>
  <si>
    <t>臺中市優質文教國際同濟會</t>
  </si>
  <si>
    <t>「冬令救濟及關懷弱勢」活動</t>
  </si>
  <si>
    <t>臺中市國姓里關懷協會</t>
  </si>
  <si>
    <t>「公益愛心捐血暨關懷弱勢宣導」活動</t>
  </si>
  <si>
    <t>臺中市友愛協進會</t>
  </si>
  <si>
    <t>「2024節能減碳愛地球－植樹贈苗新森活」活動</t>
  </si>
  <si>
    <t>台中市都市發展協會</t>
  </si>
  <si>
    <t>「植物療癒」活動</t>
  </si>
  <si>
    <t>社團法人臺中市耆樂協會</t>
  </si>
  <si>
    <t>113年度會長盃槌球錦標賽</t>
  </si>
  <si>
    <t>社團法人臺中市老人會</t>
  </si>
  <si>
    <t>「福龍報喜~新移民回娘家家庭共學」活動</t>
  </si>
  <si>
    <t>2024年度霧峰向日葵家園多世代融合教育研習活動</t>
  </si>
  <si>
    <t>「下寮愛鄰守護研習會」活動</t>
  </si>
  <si>
    <t>臺中市梧棲區下寮愛鄰守護發展協會</t>
  </si>
  <si>
    <t>「公益船釣比賽暨節約能源用電宣導」活動</t>
  </si>
  <si>
    <t>關懷鐵山國小弱勢兒童課後輔導教育學習社服活動</t>
  </si>
  <si>
    <t>臺中市育聖國際同濟會</t>
  </si>
  <si>
    <t>「親子淨山暨推行環保愛地球節能減碳與健康運動」活動</t>
  </si>
  <si>
    <t>臺中市清水區中社妞妞律動協會</t>
  </si>
  <si>
    <t>「沙鹿區樂齡運動舞蹈及健康研習活動」</t>
  </si>
  <si>
    <t>臺中市樂活運動人文推廣協會陳科求</t>
  </si>
  <si>
    <t>第35屆倫理文化演講會</t>
  </si>
  <si>
    <t>社團法人中華民國倫理研究學會</t>
  </si>
  <si>
    <t>關懷后里啟明學校課後輔導培育專才活動</t>
  </si>
  <si>
    <t>臺中市南屯國際同濟會徐麗如</t>
  </si>
  <si>
    <t>113年度會員作品聯展活動</t>
  </si>
  <si>
    <t>台中縣大甲書畫協會</t>
  </si>
  <si>
    <t>親子公益積木　放下3C保母　享受天倫時光</t>
  </si>
  <si>
    <t>臺中市天行慈善文化促進會陳子霖</t>
  </si>
  <si>
    <t>「2024大甲媽祖繞境暨青年學習愛與分享」活動</t>
  </si>
  <si>
    <t>社團法人中華民國青年公益促進協會</t>
  </si>
  <si>
    <t>水岸昌隆義氣豐發臺中市2024年親子繪畫寫生比賽</t>
  </si>
  <si>
    <t>台中市豐原國際同濟會</t>
  </si>
  <si>
    <t>「113年度第十四屆紫受親子寫生比賽暨節能減碳美好生活宣導」活動</t>
  </si>
  <si>
    <t>社團法人臺中市紫受慈善功德會</t>
  </si>
  <si>
    <t>反毒、反霸凌、反暴力、反飆車．關懷兒童、青少年嘉年華會2024第十三屆教育盃『超級A咖』校園才藝競賽活動</t>
  </si>
  <si>
    <t>臺中市太平教育發展協會湯銘華</t>
  </si>
  <si>
    <t>梧棲走大轎活動</t>
  </si>
  <si>
    <t>臺中市梧棲區朝元人文推廣協會</t>
  </si>
  <si>
    <t>「太極氣功健康樂活暨節約能源宣導」活動</t>
  </si>
  <si>
    <t>113年親子健行淨山暨節約用電宣導活動</t>
  </si>
  <si>
    <t>臺中市港都環保景觀志工協會</t>
  </si>
  <si>
    <t>「113年度春季愛心米暨物資發放」活動</t>
  </si>
  <si>
    <t>臺中市太平區永成長億弱勢關懷協會</t>
  </si>
  <si>
    <t>真善美盃公益講座暨卡拉OK歌唱比賽</t>
  </si>
  <si>
    <t>台中市真善美國際同濟會</t>
  </si>
  <si>
    <t>「氣功十八法示範觀摩暨成果說明會」活動</t>
  </si>
  <si>
    <t>臺中市梧棲區氣功十八法協會劉燕</t>
  </si>
  <si>
    <t>「慶祝113年母親節大會及系列邁向陽光健康長壽趣味競賽」活動</t>
  </si>
  <si>
    <t>臺中市樂天協會</t>
  </si>
  <si>
    <t>「113年度文化學習暨支持台電能源開發及節能減碳宣導」活動</t>
  </si>
  <si>
    <t>烏日藝起來暨作伙來關懷弱勢團體</t>
  </si>
  <si>
    <t>臺中市烏日區藝術家學會林金池</t>
  </si>
  <si>
    <t>富裕一生系列講座(三十)-富裕一生巡迴列車</t>
  </si>
  <si>
    <t>社團法人台中市羅莎莉亞國際同濟會</t>
  </si>
  <si>
    <t>「113年度臨江里慶端午粽葉飄香、關懷弱勢暨推動再生能源、推廣乾淨能源宣導、愛護河川、臺中港港務及節約用電宣導」活動</t>
  </si>
  <si>
    <t>「健康講座暨節約用電、用氣用油、港務業務宣導」活動</t>
  </si>
  <si>
    <t>「健康操研習暨成果說明會」活動</t>
  </si>
  <si>
    <t>臺中市梧棲區健康操推廣協會</t>
  </si>
  <si>
    <t>「慶祝113年度母親節成果發表會暨全民節約用電宣導活動」</t>
  </si>
  <si>
    <t>「推廣在地神轎運動-民俗文化之傳承活動」</t>
  </si>
  <si>
    <t>臺中市神轎運動推廣協會</t>
  </si>
  <si>
    <t>「愛的密度，作夥來照顧」感謝有您母親節活動</t>
  </si>
  <si>
    <t>保羅哈里斯之友感恩早餐宴暨社會福利分享講座</t>
  </si>
  <si>
    <t>社團法人臺中市國美扶輪社</t>
  </si>
  <si>
    <t>社區文化新知交流暨液化天然氣能源節約用電宣導活動</t>
  </si>
  <si>
    <t>「2024愛傳承關懷演唱會」活動</t>
  </si>
  <si>
    <t>「多元樂活有氧體智能」活動</t>
  </si>
  <si>
    <t>世界和平聯合會台灣協會</t>
  </si>
  <si>
    <t>「慶祝母親節暨宣導醫藥常識保健講座」活動</t>
  </si>
  <si>
    <t>臺中市潭陽社區長壽會陳西源</t>
  </si>
  <si>
    <t>「113年度運動i台灣2.0-環抱大肚舞蹈嘉年華」活動</t>
  </si>
  <si>
    <t>臺中市大肚土風舞協會孫志仲</t>
  </si>
  <si>
    <t>「活躍婦女關懷飛揚-共創幸福家園」活動</t>
  </si>
  <si>
    <t>健康青春齊步走~親子同遊健走活動</t>
  </si>
  <si>
    <t>臺中市大康河生態環保發展協會</t>
  </si>
  <si>
    <t>「好漢坡淨山健行活動」</t>
  </si>
  <si>
    <t>臺中市阿罩霧登山協會</t>
  </si>
  <si>
    <t>「性別平等宣導暨親子同樂活動」</t>
  </si>
  <si>
    <t>「捐血有愛.我愛捐血」活動</t>
  </si>
  <si>
    <t>臺中市慈善愛扶社陳靜誼</t>
  </si>
  <si>
    <t>「感恩母親節公益」活動</t>
  </si>
  <si>
    <t>社團法人臺中市大元福德會</t>
  </si>
  <si>
    <t>老人健保與社會福利宣導活動</t>
  </si>
  <si>
    <t>台中市王游尤沈宗親會</t>
  </si>
  <si>
    <t>「模範婆媳表揚暨節約用電、推展港務宣導」活動</t>
  </si>
  <si>
    <t>「關懷弱勢族群及獨居老人暨節約用電宣導」活動</t>
  </si>
  <si>
    <t>臺中市安寧民防志工服務協會楊銀椿</t>
  </si>
  <si>
    <t>2024傳統文化交流暨社區健走活動</t>
  </si>
  <si>
    <t>臺中市烏日區仁德里媽祖遶境十八庄文化推廣協會</t>
  </si>
  <si>
    <t>「113年關懷老中青登山漫活健走」活動</t>
  </si>
  <si>
    <t>臺中市大肚區婦女會</t>
  </si>
  <si>
    <t>「2024年世界環保日系列活動【垃圾減量分類與資源回收環保宣導】」經費</t>
  </si>
  <si>
    <t>臺中市霧峰國際青年商會</t>
  </si>
  <si>
    <t>「龍『粽』飄香樂活端午」活動</t>
  </si>
  <si>
    <t>臺中市協成長青協會</t>
  </si>
  <si>
    <t>「113年《黎光盃》槌球錦標賽」活動</t>
  </si>
  <si>
    <t>「113年慶祝母親節才藝大會」活動</t>
  </si>
  <si>
    <t>臺中市東勢農民老人會</t>
  </si>
  <si>
    <t>保羅哈理斯之夜暨市政宣導及社會服務座談會</t>
  </si>
  <si>
    <t>社團法人臺中市東南扶輪社</t>
  </si>
  <si>
    <t>大愛童心影展公益活動</t>
  </si>
  <si>
    <t>臺中市天母國際同濟會</t>
  </si>
  <si>
    <t>台中市四海女國際同濟會林美惠</t>
  </si>
  <si>
    <t>國際同濟會台灣總會2023-2024全國兒童才藝薪傳獎總決賽</t>
  </si>
  <si>
    <t>台中市光明國際同濟會</t>
  </si>
  <si>
    <t>「臺中市太平太極拳協會113年楊氏48式太極拳研習活動」</t>
  </si>
  <si>
    <t>「113年元極舞觀摩研習暨市政建設宣導與政令宣導」</t>
  </si>
  <si>
    <t>臺中市梧棲區元極舞協會</t>
  </si>
  <si>
    <t>「113年度沙鹿區中華外內丹功錦標賽暨節約能源宣導活動」</t>
  </si>
  <si>
    <t>台中縣沙鹿鎮中華外內丹功運動協會</t>
  </si>
  <si>
    <t>「公益捐血活動暨全民國防教育宣導活動暨節能減碳能源宣導」活動</t>
  </si>
  <si>
    <t>「2024愛相隨行無礙~樂活健康無礙體驗」活動</t>
  </si>
  <si>
    <t>社團法人臺中市產業園區同慈會</t>
  </si>
  <si>
    <t>食來運轉宣導教育及繪畫比賽暨低碳永續家園宣導公益社服活動</t>
  </si>
  <si>
    <t>台中市同一鑫國際同濟會</t>
  </si>
  <si>
    <t>「端午佳節關懷弱勢族群」活動</t>
  </si>
  <si>
    <t>社團法人臺中市群愛慈善會</t>
  </si>
  <si>
    <t>「全民熱血捐血愛心活動暨節約能源用電宣導」活動</t>
  </si>
  <si>
    <t>臺中市南勢里愛心協會</t>
  </si>
  <si>
    <t>愛之歌　國樂音樂創意　創造暴力零容忍社會活動</t>
  </si>
  <si>
    <t>臺中市現代國樂發展協會</t>
  </si>
  <si>
    <t>113年度歡慶母親節活動暨市集派對-慈暉洗塵(腳)反哺思親活動</t>
  </si>
  <si>
    <t>家庭暴力宣導活動</t>
  </si>
  <si>
    <t>社團法人中華民國優質家庭教育發展促進會</t>
  </si>
  <si>
    <t>「113年度東勢林業文化園區森林療癒研習活動」</t>
  </si>
  <si>
    <t>臺中市松柏林業推廣協會陳奕煌</t>
  </si>
  <si>
    <t>捐血送愛心暨關懷弱勢活動</t>
  </si>
  <si>
    <t>臺中市市政與全民國防教育宣導</t>
  </si>
  <si>
    <t>台中市陸軍官校校友會徐家輝</t>
  </si>
  <si>
    <t>少棒圓夢~光隆好棒暨反毒反暴力宣導公益社服活動</t>
  </si>
  <si>
    <t>臺中市嘉葉國際同濟會章娜</t>
  </si>
  <si>
    <t>113年度「龍開鴻運慶元宵」燈謎晚會暨節約用電宣導活動</t>
  </si>
  <si>
    <t>臺中市沙鹿社會服務文化發展協會黃慶喬</t>
  </si>
  <si>
    <t>113年度「稅務宣導及公益捐血」活動</t>
  </si>
  <si>
    <t>環保燈籠設計比賽</t>
  </si>
  <si>
    <t>臺中市臺中女國際青年商會</t>
  </si>
  <si>
    <t>「反詐騙、不酒駕宣導暨節能減碳宣導」活動</t>
  </si>
  <si>
    <t>臺中市梧棲區安寧交通志工服務協會</t>
  </si>
  <si>
    <t>福山才藝推展業務參訪暨攜手反毒舞出健康人生</t>
  </si>
  <si>
    <t>臺中市大肚區福山才藝推展協會</t>
  </si>
  <si>
    <t>「113年親子植樹暨節約用電宣導」活動</t>
  </si>
  <si>
    <t>傳統文化交流講座暨潔淨能源、港務業務宣導</t>
  </si>
  <si>
    <t>全國女同濟聯誼活動暨表揚傑出公益女同濟、傑出公益女企業家</t>
  </si>
  <si>
    <t>臺中市好幸福國際同濟會梁賴安惠</t>
  </si>
  <si>
    <t>「2024全民健康、運動、舞蹈動起來活力賽及愛心關懷弱勢持續推廣性別平等暨節能護地球宣導」活動</t>
  </si>
  <si>
    <t>臺中市大肚區婦女關懷協會</t>
  </si>
  <si>
    <t>113年臺中市生命教育活動</t>
  </si>
  <si>
    <t>台灣原住民族文化推廣協會</t>
  </si>
  <si>
    <t>113年沙轆社藝文音樂饗宴活動</t>
  </si>
  <si>
    <t>臺中市沙轆社文化促進會</t>
  </si>
  <si>
    <t>活力運動舞蹈觀摩研習暨節約用電及推廣港務宣導活動</t>
  </si>
  <si>
    <t>南管祭典音樂研習班</t>
  </si>
  <si>
    <t>台灣淡南民俗文化研究會</t>
  </si>
  <si>
    <t>「健康與疾病預防講座暨潔淨能源、港務業務宣導」活動</t>
  </si>
  <si>
    <t>「迎春送暖關懷弱勢團體暨節能減碳及推廣乾淨能源政策宣導」活動</t>
  </si>
  <si>
    <t>臺中市龍井後備憲兵荷松協會廖展績</t>
  </si>
  <si>
    <t>「113年度台中市教師職業工會盃羽球錦標賽」活動</t>
  </si>
  <si>
    <t>臺中市教師會張永青</t>
  </si>
  <si>
    <t>「113年度清水區全民歌唱研習觀摩及節約用電宣導活動」</t>
  </si>
  <si>
    <t>臺中市牛罵頭歌唱協會許錦英</t>
  </si>
  <si>
    <t>113年度建立社區照顧關懷據點並設置巷弄長照站之充實設施設備費用-資本門</t>
  </si>
  <si>
    <t>社團法人台中市東區東英社區發展協會</t>
  </si>
  <si>
    <t>一般性獎助計畫經費申請獎助項目及基準之充實設施設備費-資本門</t>
  </si>
  <si>
    <t>台中市東區東興社區發展協會</t>
  </si>
  <si>
    <t>臺中市新社區月湖社區發展協會高清源</t>
  </si>
  <si>
    <t>臺中市后里區聯合社區發展協會關懷據點</t>
  </si>
  <si>
    <t>建立社區照顧關懷據點並設置巷弄長照站之「充實設施設備」費用-資本門</t>
  </si>
  <si>
    <t>臺中市沙鹿區公明社區發展協會</t>
  </si>
  <si>
    <t>建立社區照顧關懷據點之充實設施設備-資本門</t>
  </si>
  <si>
    <t>台中市南屯區向心社區發展協會</t>
  </si>
  <si>
    <t>臺中市沙鹿區沙鹿社區發展協會</t>
  </si>
  <si>
    <t>建立社區照顧關懷據點之開辦設施設備費用-資本門</t>
  </si>
  <si>
    <t>建立社區照顧關懷據點之充實設施設備費用-資本門</t>
  </si>
  <si>
    <t>臺中市太平區光隆社區發展協會</t>
  </si>
  <si>
    <t>台中市南區南和社區發展協會</t>
  </si>
  <si>
    <t>臺中市沙鹿區洛泉社區發展協會</t>
  </si>
  <si>
    <t>台中市南區崇倫社區發展協會</t>
  </si>
  <si>
    <t>臺中市太平區新高社區發展協會</t>
  </si>
  <si>
    <t>台中市烏日區學田社區發展協會</t>
  </si>
  <si>
    <t>臺中市新社區崑南社區發展協會廖銘洲</t>
  </si>
  <si>
    <t>臺中市西區忠明社區發展協會</t>
  </si>
  <si>
    <t>臺中市新社區大南社區發展協會洪卉家</t>
  </si>
  <si>
    <t>綻放視野~橋接未來社會資源連結提升計畫</t>
  </si>
  <si>
    <t>台中市艾馨婦女協進會</t>
  </si>
  <si>
    <t>支BPW國際女性領袖學院培育活動</t>
  </si>
  <si>
    <t>台灣國際職業婦女協會</t>
  </si>
  <si>
    <t>113年網路性別暴力宣導</t>
  </si>
  <si>
    <t>知識與愛，育兒同步，悅享成長：原住民育齡婦女育兒知能成長培力計畫</t>
  </si>
  <si>
    <t>臺灣基督長老教會哈崙台教會林芳珠</t>
  </si>
  <si>
    <t>馨花朵朵開感恩母親節</t>
  </si>
  <si>
    <t>台中市烏日區光明社區發展協會</t>
  </si>
  <si>
    <t>113民生社區女性培力計畫-HER護顧女力，社區更有力</t>
  </si>
  <si>
    <t>臺中市豐原區民生社區發展協會</t>
  </si>
  <si>
    <t>『因夢想而美麗』墨情山水澗畫展活動</t>
  </si>
  <si>
    <t>財團法人臺中市私立向日葵社會福利慈善事業基金會</t>
  </si>
  <si>
    <t>撥付臺中市私立小熊多元智慧上安托嬰中心辦理育有未滿二歲兒童育兒津貼親職教育講座(計畫編號:113014)</t>
  </si>
  <si>
    <t>臺中市公設民營霧峰國小托嬰中心潘玉娟</t>
  </si>
  <si>
    <t>社團法人臺中市嬰幼兒福利聯合會</t>
  </si>
  <si>
    <t>台灣聚焦兒童發展協會</t>
  </si>
  <si>
    <t>臺中市公設民營大雅托嬰中心林正俠</t>
  </si>
  <si>
    <t>臺中市永馨全人關懷協會鄭碧嫻</t>
  </si>
  <si>
    <t>臺中市北屯區小衛星-113年兒少及家庭社區支持服務方案</t>
  </si>
  <si>
    <t>強化社會安全網第二期計畫-精進及擴充兒少家外安置資源方案特殊需求或身心障礙兒少照顧支援計畫</t>
  </si>
  <si>
    <t>財團法人天主教善牧社會福利基金會</t>
  </si>
  <si>
    <t>臺中市北區、太平區小衛星-113年兒少及家庭社區支持服務方案</t>
  </si>
  <si>
    <t>臺中市霧峰區小衛星-113年兒少及家庭社區支持服務方案</t>
  </si>
  <si>
    <t>臺中市大雅區小衛星-113年兒少及家庭社區支持服務方案</t>
  </si>
  <si>
    <t>社團法人台灣基督教社會關懷協會</t>
  </si>
  <si>
    <t>臺中市西區小衛星-113年兒少及家庭社區支持服務方案</t>
  </si>
  <si>
    <t>臺中市沙鹿區小衛星-113年兒少及家庭社區支持服務方案</t>
  </si>
  <si>
    <t>社團法人中華漢翔百元扶幼協會</t>
  </si>
  <si>
    <t>臺中市南區、南屯區小衛星-113年兒少及家庭社區支持服務方案</t>
  </si>
  <si>
    <t>社團法人台灣陽光婦女協會</t>
  </si>
  <si>
    <t>臺中市西屯區小衛星-113年兒少及家庭社區支持服務方案</t>
  </si>
  <si>
    <t>社團法人中華民國扶弱成長協會</t>
  </si>
  <si>
    <t>臺中市太平區中華小衛星-113年兒少及家庭社區支持服務方案</t>
  </si>
  <si>
    <t>社團法人中華青少年純潔運動協會</t>
  </si>
  <si>
    <t>臺中市后里區小衛星-113年兒少及家庭社區支持服務方案</t>
  </si>
  <si>
    <t>社團法人臺中市助扶關懷協會</t>
  </si>
  <si>
    <t>臺中市豐原區北陽小衛星-113年兒少及家庭社區支持服務方案</t>
  </si>
  <si>
    <t>社團法人臺中市社區文化協進會</t>
  </si>
  <si>
    <t>臺中市私立未來托嬰中心</t>
  </si>
  <si>
    <t>臺中市私立芊悅托嬰中心</t>
  </si>
  <si>
    <t>臺中市私立子優托嬰中心</t>
  </si>
  <si>
    <t>臺中市私立尼荳人文托嬰中心江燕鳳</t>
  </si>
  <si>
    <t>臺中市私立慈祐園托嬰中心周明華</t>
  </si>
  <si>
    <t>臺中市私立小木馬托嬰中心</t>
  </si>
  <si>
    <t>臺中市私立萊恩托嬰中心陳冠璋</t>
  </si>
  <si>
    <t>正向教養於幼兒園與家庭中的實踐</t>
  </si>
  <si>
    <t>無限發展教育協會</t>
  </si>
  <si>
    <t>特殊需求兒童的正向教養</t>
  </si>
  <si>
    <t>中華民國文創觀光發展協會陳謦妃</t>
  </si>
  <si>
    <t>2024北臺中青少年暑期研習營(繪畫班)</t>
  </si>
  <si>
    <t>台中市南區長春社區發展協會</t>
  </si>
  <si>
    <t>社團法人臺中市春天兒童教育發展協會</t>
  </si>
  <si>
    <t>113年度社區照顧關懷據點整合性補助計畫之「春節期間加強關懷獨居老人服務計畫之據點圍爐服務案」</t>
  </si>
  <si>
    <t>端午佳節社區長青文康暨關懷弱勢活動</t>
  </si>
  <si>
    <t>社區照顧關懷據點整合性補助計畫之「充實廚房設備案」</t>
  </si>
  <si>
    <t>社團法人台中市厝邊關懷協會</t>
  </si>
  <si>
    <t>社團法人臺中市北屯區三光社區發展協會</t>
  </si>
  <si>
    <t>建立社區照顧關懷據點並設置巷弄長照站之充實設施設備費用經常門計畫</t>
  </si>
  <si>
    <t>社團法人台灣家庭關懷協會</t>
  </si>
  <si>
    <t>台中市西屯區協和社區發展協會</t>
  </si>
  <si>
    <t>臺中市伯樂城鄉關懷協會</t>
  </si>
  <si>
    <t>建立社區照顧關懷據點並設置巷弄長照站之開辦費用-經常門</t>
  </si>
  <si>
    <t>台中市東區東門社區發展協會</t>
  </si>
  <si>
    <t>溪壩社區照顧關懷站</t>
  </si>
  <si>
    <t>113年度端午粽愛心暨環境教育宣導活動及節約用水宣導及關懷社區長者宣導計畫</t>
  </si>
  <si>
    <t>社團法人中華民國失智者照顧協會</t>
  </si>
  <si>
    <t>臺中市大甲區中山社區發展協會</t>
  </si>
  <si>
    <t>臺中市大甲區頂店社區發展協會</t>
  </si>
  <si>
    <t>財團法人中華民國佛教慈濟慈善事業基金會</t>
  </si>
  <si>
    <t>社團法人臺中市天恩社區關懷協會</t>
  </si>
  <si>
    <t>臺中市大肚區大東社區發展協會</t>
  </si>
  <si>
    <t>臺中市烏日區溪壩社區發展協會</t>
  </si>
  <si>
    <t>臺中市烏日區東園社區發展協會</t>
  </si>
  <si>
    <t>臺中市烏日區光明社區發展協會</t>
  </si>
  <si>
    <t>臺中市潭子區家福健康促進協會</t>
  </si>
  <si>
    <t>社團法人台灣優質生命協會（優樂齡社區照顧關懷據點）</t>
  </si>
  <si>
    <t>臺中市神岡區神岡社區發展協會關懷據點</t>
  </si>
  <si>
    <t>「老人防跌健康講座」活動</t>
  </si>
  <si>
    <t>臺中市大安區南庄社區發展協會</t>
  </si>
  <si>
    <t>社區照顧關懷據點整合性補助計畫-「潛力型單位試辦」</t>
  </si>
  <si>
    <t>臺中市太平人文關懷協會吳慧娟</t>
  </si>
  <si>
    <t>臺中市政府社會局推動日間托老服務(長青快樂學堂)補助計畫</t>
  </si>
  <si>
    <t>建立社區照顧關懷據點並設置巷弄長照站之租金水電費用</t>
  </si>
  <si>
    <t>臺中市政府社會局推動日間托老服務(長青快樂學堂)計畫暨建立社區照顧關懷據點並設置巷弄長照站</t>
  </si>
  <si>
    <t>財團法人一貫道崇正基金會(大里站)</t>
  </si>
  <si>
    <t>臺中市東勢區上城社區發展協會</t>
  </si>
  <si>
    <t>社團法人台灣優質生命協會(優樂齡卓越據點)</t>
  </si>
  <si>
    <t>臺中市樂活銀髮族交流協會</t>
  </si>
  <si>
    <t>社團法人台中市健行關懷社區協會</t>
  </si>
  <si>
    <t>社團法人台中市啟明重建福利協會</t>
  </si>
  <si>
    <t>建立社區照顧關懷據點並設置巷弄長照站之據點觀摩補助</t>
  </si>
  <si>
    <t>社團法人台中市東區東信社區發展協會</t>
  </si>
  <si>
    <t>財團法人台灣基督長老教會忠孝路教會</t>
  </si>
  <si>
    <t>臺中市太平區福隆社區發展協會</t>
  </si>
  <si>
    <t>臺中市日間托老服務(長青快樂學堂)補助計畫暨建立社區照顧關懷據點並設置巷弄長照站</t>
  </si>
  <si>
    <t>臺中市神岡區圳堵社區發展協會</t>
  </si>
  <si>
    <t>建立社區照顧關懷據點並設置巷弄長照站之「租金水電費用」</t>
  </si>
  <si>
    <t>社團法人中華起初全人教育關懷協會</t>
  </si>
  <si>
    <t>臺中市豐原區田心社區發展協會丁敏倉</t>
  </si>
  <si>
    <t>社區照顧關懷據點整合性補助計畫-「據點觀摩補助案」</t>
  </si>
  <si>
    <t>社團法人中華民國紫宸運動文教協會呂芳瑩</t>
  </si>
  <si>
    <t>臺中市外埔區永豐社區發展協會</t>
  </si>
  <si>
    <t>建立社區照顧關懷據點暨巷弄長照站之「租金水電費用」</t>
  </si>
  <si>
    <t>臺中市麥之鄉產業發展協會張文炎</t>
  </si>
  <si>
    <t>建立社區照顧關懷據點之充實廚房設施設備費用-經常門</t>
  </si>
  <si>
    <t>臺中市大甲區德化社區發展協會</t>
  </si>
  <si>
    <t>財團法人水源地文教基金會</t>
  </si>
  <si>
    <t>台中市北屯區仁愛社區發展協會</t>
  </si>
  <si>
    <t>臺中市工學長青協進會王文明</t>
  </si>
  <si>
    <t>臺中市大肚區社腳社區發展協會</t>
  </si>
  <si>
    <t>台中市西屯區福和社區發展協會</t>
  </si>
  <si>
    <t>建立社區照顧關懷據點並設置巷弄長照站之「預防及延緩失能照護計畫費用-第一期」</t>
  </si>
  <si>
    <t>臺中市和平區和平社區發展協會陳奕正</t>
  </si>
  <si>
    <t>建立社區照顧關懷據點並設置巷弄長照站之充實廚房設施設備費用-經常門</t>
  </si>
  <si>
    <t>社團法人東英社區發展協會</t>
  </si>
  <si>
    <t>社團法人婦幼關懷協會</t>
  </si>
  <si>
    <t>社團法人台灣基督教好牧人全人關顧協會(民族)</t>
  </si>
  <si>
    <t>臺中市潭子區栗林社區發展協會余鈴環</t>
  </si>
  <si>
    <t>建立社區照顧關懷據點並設置巷弄長照站計畫之預防延緩經費</t>
  </si>
  <si>
    <t>臺中市武陵長壽關懷協會</t>
  </si>
  <si>
    <t>台中市南區福順社區發展協會</t>
  </si>
  <si>
    <t>臺中市潭子區家福社區發展協會簡順盛</t>
  </si>
  <si>
    <t>建立社區照顧關懷據點之租金水電費用</t>
  </si>
  <si>
    <t>臺中市成功愛心關懷協會</t>
  </si>
  <si>
    <t>臺中市大里區永隆社區發展協會</t>
  </si>
  <si>
    <t>建立社區照顧關懷據點並設置巷弄站</t>
  </si>
  <si>
    <t>臺中市沙鹿區晉江社區發展協會</t>
  </si>
  <si>
    <t>建立社區照顧關懷據點並設置巷弄長照站及建立社區照顧關懷據點</t>
  </si>
  <si>
    <t>社團法人臺中市人文關懷協會</t>
  </si>
  <si>
    <t>臺中市東勢區石城社區發展協會</t>
  </si>
  <si>
    <t>臺中市永平社區發展協會</t>
  </si>
  <si>
    <t>社團法人臺中市惠來關懷服務協會</t>
  </si>
  <si>
    <t>社團法人臺中市惠來關懷服務協會(惠來據點)</t>
  </si>
  <si>
    <t>社團法人台灣基督教好牧人全人關顧協會(內新據點)</t>
  </si>
  <si>
    <t>臺中市烏日區仁德社區發展協會</t>
  </si>
  <si>
    <t>財團法人臺中市私立童庭社會福利慈善事業基金會</t>
  </si>
  <si>
    <t>台中市北屯區松和社區發展協會</t>
  </si>
  <si>
    <t>社團法人臺中市惠來關懷服務協會(鵬程據點)</t>
  </si>
  <si>
    <t>台中市西屯區上石社區發展協會</t>
  </si>
  <si>
    <t>社團法人臺中市感恩關懷協會</t>
  </si>
  <si>
    <t>臺中市潭仔墘社區文化協會</t>
  </si>
  <si>
    <t>社團法人臺中市幸福關懷發展協會</t>
  </si>
  <si>
    <t>社區照顧關懷據點整合性補助計畫之「租金水電費用補助」</t>
  </si>
  <si>
    <t>臺中市十三寮聚落發展協會黃楚尊</t>
  </si>
  <si>
    <t>臺中市大肚區新興社區發展協會</t>
  </si>
  <si>
    <t>財團法人台灣基督教長老教會忠孝路教會</t>
  </si>
  <si>
    <t>臺中市北屯區后庄社區發展協會</t>
  </si>
  <si>
    <t>臺中市烏日區九德社區發展協會</t>
  </si>
  <si>
    <t>臺中市豐原區南村里愛護您關照協會</t>
  </si>
  <si>
    <t>建立社區照顧關懷據點並設置巷弄長照站之租金水電</t>
  </si>
  <si>
    <t>台中市南區南門社區發展協會</t>
  </si>
  <si>
    <t>財團法人福智慈善基金會(公益據點)</t>
  </si>
  <si>
    <t>社團法人臺中市豐富幸福社區關懷協會</t>
  </si>
  <si>
    <t>臺中市南屯區中台社區發展協會</t>
  </si>
  <si>
    <t>財團法人中華民國佛教慈濟慈善事業基金會(南屯據點)</t>
  </si>
  <si>
    <t>台中市西屯區何安社區發展協會</t>
  </si>
  <si>
    <t>臺中市烏日區螺潭社區發展協會葉進龍</t>
  </si>
  <si>
    <t>社團法人臺中市紅十字會</t>
  </si>
  <si>
    <t>台中市尾張仔文化發展協會</t>
  </si>
  <si>
    <t>台中市北區建成社區發展協會</t>
  </si>
  <si>
    <t>臺中市大肚區萬興社區發展協會</t>
  </si>
  <si>
    <t>臺中市大肚區蔗(庄-土+部)社區發展協會</t>
  </si>
  <si>
    <t>台中市東勢區上城社區發展協會</t>
  </si>
  <si>
    <t>社團法人台中市惠來關懷服務協會</t>
  </si>
  <si>
    <t>「第21屆全國老人『金韻獎』歌唱才藝大賽」活動</t>
  </si>
  <si>
    <t>社區照顧關懷據點整合性補助計畫之「潛力型單位試辦」</t>
  </si>
  <si>
    <t>社團法人台灣喜信家庭關懷協會台中辦事處</t>
  </si>
  <si>
    <t>臺中市清水區橋頭社區發展協會</t>
  </si>
  <si>
    <t>台中市西區藍興社區發展協會</t>
  </si>
  <si>
    <t>附設臺中市私立普濟老人長期照顧中心(養護型)服務費計畫</t>
  </si>
  <si>
    <t>社區照顧關懷據點整合性補助計畫之充實廚房設備費用-資本門</t>
  </si>
  <si>
    <t>113年度本市日間托老服務計畫暨建立社區照顧關懷據點並設置巷弄長照站</t>
  </si>
  <si>
    <t>社團法人臺中市清心社區福祉發展協會</t>
  </si>
  <si>
    <t>臺中市梧棲區大庄社區發展協會林聖雄</t>
  </si>
  <si>
    <t>113年度臺中市建立社區照顧關懷據點並設置巷弄長照站</t>
  </si>
  <si>
    <t>建立社區照顧關懷據點並設置巷弄長照站之「預防及延緩失能照護計畫費用-第二期」</t>
  </si>
  <si>
    <t>臺中市人文關懷協會</t>
  </si>
  <si>
    <t>銀髮關懷情．樂活攜手行~關懷獨居老人暨表揚模範祖父母行動公益活動</t>
  </si>
  <si>
    <t>社團法人台中市活出美好關懷協會</t>
  </si>
  <si>
    <t>臺中市北屯區(庄-土+部)子社區發展協會</t>
  </si>
  <si>
    <t>臺中市大里區立德社區發展協會</t>
  </si>
  <si>
    <t>113年度臺中市日間托老服務(長青快樂學堂)計畫暨建立社區照顧關懷據點並設置巷弄長照站</t>
  </si>
  <si>
    <t>社團法人臺中市清心社區福祉發展協會柯文卿</t>
  </si>
  <si>
    <t>社團法人中華傳愛社區服務協會(豐富惠明長青快樂學堂)</t>
  </si>
  <si>
    <t>臺中市新社區馬力埔社區發展協會</t>
  </si>
  <si>
    <t>社團法人中華傳愛社區服務協會杜明達</t>
  </si>
  <si>
    <t>建立社區照顧關懷據點並設置巷弄長照站之充實設施設備費(資本門)</t>
  </si>
  <si>
    <t>建立社區照顧關懷據點並設置巷弄長照站之充實設施設備費(經常門)</t>
  </si>
  <si>
    <t>臺中市大甲區文曲社區發展協</t>
  </si>
  <si>
    <t>建立社區照顧關懷據點並設置巷弄長照站之預防及延緩失能照護計畫-第二期</t>
  </si>
  <si>
    <t>社團法人臺中市篤行關懷協會</t>
  </si>
  <si>
    <t>臺中市大肚區瑞井社區發展協會</t>
  </si>
  <si>
    <t>臺中市大肚區營埔社區發展協會</t>
  </si>
  <si>
    <t>臺中市新福樂齡關懷協會</t>
  </si>
  <si>
    <t>附設臺中市私立永耕老人養護中心計畫</t>
  </si>
  <si>
    <t>「113年慶祝祖父母節暨模範爺奶表揚」活動</t>
  </si>
  <si>
    <t>台中市犁頭店長青會</t>
  </si>
  <si>
    <t>社團法人臺中市東區富仁社區發展協會</t>
  </si>
  <si>
    <t>臺中市黎明城鄉發展協會</t>
  </si>
  <si>
    <t>臺中市龍井區新庄社區發展協會</t>
  </si>
  <si>
    <t>臺中市西屯區何明社區發展協</t>
  </si>
  <si>
    <t>臺中市龍井區新東社區發展協會辦理</t>
  </si>
  <si>
    <t xml:space="preserve"> 中華民國紅心字會</t>
  </si>
  <si>
    <t>臺中市德水園身心障礙教養院「113年（上半年）消防安全設備檢測、簽證及申報作業」</t>
  </si>
  <si>
    <t>財團法人童傳盛文教基金會</t>
  </si>
  <si>
    <t>臺中市德水園身心障礙教養院「113年上半年消防設備維修」</t>
  </si>
  <si>
    <t>113年身心障礙家庭照顧者支持服務補助計畫</t>
  </si>
  <si>
    <t>113年臺中市身心障礙者社區式日間服務布建計畫</t>
  </si>
  <si>
    <t>財團法人台灣兒童暨家庭扶助基金會附設台中市私立家扶發展學園</t>
  </si>
  <si>
    <t>臺中市身心障礙者自立生活支持計畫</t>
  </si>
  <si>
    <t>財團法人伊甸社會福利基金會</t>
  </si>
  <si>
    <t>113年臺中市到宅式與社區式身心障礙者臨時及短期照顧服務計畫</t>
  </si>
  <si>
    <t>113年臺中市機構式身心障礙者臨時及短期照顧服務計畫</t>
  </si>
  <si>
    <t>113年臺中市燒燙傷與顏面損傷者生活重建服務計畫</t>
  </si>
  <si>
    <t>臺中市成年身心障礙者社區居住與生活服務計畫</t>
  </si>
  <si>
    <t>113年身心障礙者家庭托顧服務</t>
  </si>
  <si>
    <t>113年度身心障礙者家庭托顧服務</t>
  </si>
  <si>
    <t>祥和長照服務有限公司私立祥和居家長照機構黃玉觀</t>
  </si>
  <si>
    <t>社團法人苗栗縣智障福利協進會</t>
  </si>
  <si>
    <t>財團法人台南市私立蓮心園社會福利慈善事業基金會</t>
  </si>
  <si>
    <t>社團法人台中市智障者家長協會</t>
  </si>
  <si>
    <t>113年臺中市身心障礙者社區式日間照顧服務計畫</t>
  </si>
  <si>
    <t>社團法人臺中市蓮心自強服務協會</t>
  </si>
  <si>
    <t>113年度臺中市身心障礙者社區式日間照顧服務計畫</t>
  </si>
  <si>
    <t>社團法人中華民國微光社會福利協會</t>
  </si>
  <si>
    <t>113臺中市辦理身心障礙者社區式服務輔導計畫</t>
  </si>
  <si>
    <t>財團法人臺中市私立十方社會福利慈善事業基金會</t>
  </si>
  <si>
    <t>財團法人瑪利亞社會福利基金會附設瑪利亞霧峰教養家園</t>
  </si>
  <si>
    <t>立達啟能訓練中心蘇耀文</t>
  </si>
  <si>
    <t>「健blue飛」活動</t>
  </si>
  <si>
    <t>台灣人慈善協會</t>
  </si>
  <si>
    <t>「婦女社會福利與性別平權講座」活動</t>
  </si>
  <si>
    <t>臺中市大肚區新移民女性家庭關懷協會</t>
  </si>
  <si>
    <t>臺中市網路安全舞台劇活動</t>
  </si>
  <si>
    <t>中華文創藝術公益協會陳泰源</t>
  </si>
  <si>
    <t>「113年度欣美家庭生活暨環境安全宣導」活動</t>
  </si>
  <si>
    <t>臺中市外埔欣美協會</t>
  </si>
  <si>
    <t>「2024全民舞動拉丁舞公益推廣藝術日」活動</t>
  </si>
  <si>
    <t>攜手團結共創美好</t>
  </si>
  <si>
    <t>社團法人臺中市社區終身學習推廣協會</t>
  </si>
  <si>
    <t>家庭暴力及性侵害防治宣導公益講座</t>
  </si>
  <si>
    <t>「端午佳節弱勢關懷粽香送暖」活動</t>
  </si>
  <si>
    <t>社團法人臺中市太平新高福德協進會</t>
  </si>
  <si>
    <t>粽葉飄香端午敬老關懷長者聯歡會</t>
  </si>
  <si>
    <t>臺中市太平區永成人文協會陳秋蟬</t>
  </si>
  <si>
    <t>端午愛心包粽關懷弱勢暨節約用電宣導活動</t>
  </si>
  <si>
    <t>臺中市梧棲金天媽協會</t>
  </si>
  <si>
    <t>氣功十八法示範觀摩暨成果說明會</t>
  </si>
  <si>
    <t>臺中市梧棲區體育館氣功協會</t>
  </si>
  <si>
    <t>第16屆臺中市家長會長盃羽球錦標賽</t>
  </si>
  <si>
    <t>臺中市家長會長協會</t>
  </si>
  <si>
    <t>113年度長青盃歌唱比賽</t>
  </si>
  <si>
    <t>「溫馨包粽情~端午遞心意」端午節公益活動</t>
  </si>
  <si>
    <t>臺中市禾喬溫馨關懷協會</t>
  </si>
  <si>
    <t>113年第十五屆「臺中市推行武術運動有功人員」表揚大會</t>
  </si>
  <si>
    <t>臺中市少林武術協會陳金盛</t>
  </si>
  <si>
    <t>「2024行雲太極武藝觀摩暨研習會」活動</t>
  </si>
  <si>
    <t>臺中市行雲太極武藝協會王智慧</t>
  </si>
  <si>
    <t>防毒宣導暨CPR+AED急救課程</t>
  </si>
  <si>
    <t>臺中市大安區新移民家庭關懷協會</t>
  </si>
  <si>
    <t>113年度端午節粽香飄送溫馨活動</t>
  </si>
  <si>
    <t>臺中市外埔區安定關懷協進會</t>
  </si>
  <si>
    <t>臺中市113年度志願服務基礎訓練及臺中市113度志願服務特殊訓練</t>
  </si>
  <si>
    <t>臺中市紳士協會蔡明憲</t>
  </si>
  <si>
    <t>「關懷弱勢暨邊緣戶救濟宣導」活動</t>
  </si>
  <si>
    <t>臺中市大安後備憲兵荷松協會</t>
  </si>
  <si>
    <t>健康教育宣導講座</t>
  </si>
  <si>
    <t>臺中市后里區社區健康推展協會</t>
  </si>
  <si>
    <t>113年度「公益捐血」活動</t>
  </si>
  <si>
    <t>臺中市113年度志願服務社福類特殊訓練</t>
  </si>
  <si>
    <t>臺中國際志工工作營計畫</t>
  </si>
  <si>
    <t>臺中市梧棲區公所代辦經費專戶</t>
  </si>
  <si>
    <t>客家傳統美食文化暨支持電源開發活動</t>
  </si>
  <si>
    <t>「113年婦幼節暨母親節慶祝」活動</t>
  </si>
  <si>
    <t>臺中縣神岡鄉婦女會</t>
  </si>
  <si>
    <t>大烏龍盃軟式網球錦標賽</t>
  </si>
  <si>
    <t>臺中市大肚區軟式網球協會</t>
  </si>
  <si>
    <t>提升洗衣技能暨節能減碳宣導講習</t>
  </si>
  <si>
    <t>臺中市直轄市洗衣商業同業公會</t>
  </si>
  <si>
    <t>「感恩母親-珍愛獻禮」活動</t>
  </si>
  <si>
    <t>臺中市娘家關懷協會</t>
  </si>
  <si>
    <t>「五月五慶端午愛心肉粽送暖」公益活動暨港務業務宣導活動</t>
  </si>
  <si>
    <t>臺中市海線關懷協會李阿乾</t>
  </si>
  <si>
    <t>2024臺中就是棒社區棒球(春季)聯賽活動</t>
  </si>
  <si>
    <t>臺中市體育協會葉秀煌</t>
  </si>
  <si>
    <t>「113年關懷銀髪族專題講座及節能減碳宣導」活動</t>
  </si>
  <si>
    <t>臺中市大肚文化藝術關懷協會邱豊豐</t>
  </si>
  <si>
    <t>「小學子親子讀經營及節能用電宣導」活動</t>
  </si>
  <si>
    <t>社團法人臺中市鎮德人文關懷協會</t>
  </si>
  <si>
    <t>第1屆廠協梅花盃少年籃球邀請賽</t>
  </si>
  <si>
    <t>臺中市太平區太平工業區廠商協進會</t>
  </si>
  <si>
    <t>113年幸福生活講座</t>
  </si>
  <si>
    <t>臺中市國防大學復興崗校友會</t>
  </si>
  <si>
    <t>「食在大地．發酵美學食農探索」活動</t>
  </si>
  <si>
    <t>臺中市人文公益發展協會</t>
  </si>
  <si>
    <t>「粽香千里迎端午」活動</t>
  </si>
  <si>
    <t>社團法人台中市婦女發展協會</t>
  </si>
  <si>
    <t>志工本職學能教育訓練</t>
  </si>
  <si>
    <t>臺中市113年度志願服務基礎訓練及臺中市113年度志願服務社會福利類特殊訓練</t>
  </si>
  <si>
    <t>中華非營利組織發展協會</t>
  </si>
  <si>
    <t>臺中市113年度志願服務基礎暨社福類特殊訓練</t>
  </si>
  <si>
    <t>臺中市北勢愛心協會楊鈺翔</t>
  </si>
  <si>
    <t>臺中市財神國際同濟會</t>
  </si>
  <si>
    <t>「捐出熱血靠大家，捐血一袋救一命」活動</t>
  </si>
  <si>
    <t>臺中市德裕村國際同濟會</t>
  </si>
  <si>
    <t>補助亞洲機器人大賽訓練課程計畫</t>
  </si>
  <si>
    <t>台灣樂喜創意積木教育發展協會蕭孟宜</t>
  </si>
  <si>
    <t>端午節關懷弱勢暨節能減碳宣導活動</t>
  </si>
  <si>
    <t>臺中市北區後備憲兵荷松協會鄭煜叡</t>
  </si>
  <si>
    <t>「民法與刑法概論研習會」活動</t>
  </si>
  <si>
    <t>臺中市東勢民防協會</t>
  </si>
  <si>
    <t>「銀髪族群歡慶端午節包粽子暨港務業務宣導」活動</t>
  </si>
  <si>
    <t>「113偏鄉學童戶外活動研習」活動</t>
  </si>
  <si>
    <t>臺中市歡喜慈善會</t>
  </si>
  <si>
    <t>「用愛心、送溫馨」關懷弱勢族群發放救濟物資及慰問金社服活動</t>
  </si>
  <si>
    <t>臺中市心馨慈善會許美英</t>
  </si>
  <si>
    <t>仲夏夜之夢想慈善音樂會</t>
  </si>
  <si>
    <t>臺中市家戶室內污水管接管推展計畫</t>
  </si>
  <si>
    <t>社團法人臺中市污水用戶接管推展協會</t>
  </si>
  <si>
    <t>大手牽小手祖孫情深深活動</t>
  </si>
  <si>
    <t>社團法人台灣社區終身學習推廣協會</t>
  </si>
  <si>
    <t>113年臺中市運動愛臺灣推廣元極舞活動</t>
  </si>
  <si>
    <t>立夏聯展：夏風綻彩活動</t>
  </si>
  <si>
    <t>臺中市青溪文藝學會杜進成</t>
  </si>
  <si>
    <t>臺中市113年度志願服務基礎訓練</t>
  </si>
  <si>
    <t>財團法人臺中市私立十方社會福利慈善事業基金會附設十方啟能中心</t>
  </si>
  <si>
    <t>臺中市福興康樂運動人文推廣協會蔣木林</t>
  </si>
  <si>
    <t>「113年度「公益捐血」活動</t>
  </si>
  <si>
    <t>「愛在偏鄉，用行動出發」愛心活動</t>
  </si>
  <si>
    <t>社團法人臺灣許願藤關懷協會</t>
  </si>
  <si>
    <t>臺中市南區後備憲兵荷松協會田震凱</t>
  </si>
  <si>
    <t>捐血暨消防安全住警器、節能減碳宣導公益活動</t>
  </si>
  <si>
    <t>臺中市明聖植福會</t>
  </si>
  <si>
    <t>靜心書法:書法藝術與美學研習課程</t>
  </si>
  <si>
    <t>社團法人臺中市劉家古厝休閒觀光經濟發展協會</t>
  </si>
  <si>
    <t>2024五線譜盃全國歌唱交流暨市政政策宣導活動</t>
  </si>
  <si>
    <t>臺中市五線譜歌唱協會</t>
  </si>
  <si>
    <t>台中市東南國際同濟會</t>
  </si>
  <si>
    <t>溫馨關懷快樂營-自信飛揚活動經費</t>
  </si>
  <si>
    <t>臺中市大安獅子會</t>
  </si>
  <si>
    <t>113年度慶祝母親節「慈母恩．傳溫馨」感恩活動</t>
  </si>
  <si>
    <t>臺中市北區金龍長青協會楊文欽</t>
  </si>
  <si>
    <t>2024年國際青年商會中華民國總會中區會慢速壘球錦標賽</t>
  </si>
  <si>
    <t>臺中市神岡國際青年商會</t>
  </si>
  <si>
    <t>臺中市大肚區永順吳府千歲慈善協會捐血活動</t>
  </si>
  <si>
    <t>臺中市大肚區永順吳府千歲慈善協會</t>
  </si>
  <si>
    <t>神的孩子都在SHOW</t>
  </si>
  <si>
    <t>春日活動舒活筋骨友善高齡</t>
  </si>
  <si>
    <t>臺中市潭子書畫協會街頭藝術文化之旅</t>
  </si>
  <si>
    <t>台中市潭子書畫協會</t>
  </si>
  <si>
    <t>113年度志願服務基礎暨社福類特殊訓練</t>
  </si>
  <si>
    <t>113年臺中市采墨畫會會員聯展</t>
  </si>
  <si>
    <t>臺中市采墨畫會葉素婉</t>
  </si>
  <si>
    <t>臺中市113年度志願服務成長訓練</t>
  </si>
  <si>
    <t>2024年吉馬杯全國歌唱比賽</t>
  </si>
  <si>
    <t>台中市吉馬歌唱協會陳四皆</t>
  </si>
  <si>
    <t>2024年眾青平聲歌唱大賽</t>
  </si>
  <si>
    <t>國際青年商會中華民國總會台中市太平國際青年商會林士煉</t>
  </si>
  <si>
    <t>養生飲食口腔照護防老化失智座談會</t>
  </si>
  <si>
    <t>臺中市健康管理學會</t>
  </si>
  <si>
    <t>113年慶祝父親節獨居榮民里民餐會暨表揚模範父親聯誼大會</t>
  </si>
  <si>
    <t>臺中市同心關懷協會</t>
  </si>
  <si>
    <t>主席盃公益講座暨卡拉OK歌唱比賽</t>
  </si>
  <si>
    <t>臺中市富貴國際同濟會</t>
  </si>
  <si>
    <t>歡慶父親節~『深層的愛』講座與趣味競賽</t>
  </si>
  <si>
    <t>社團法人台中市城市之光關懷協會</t>
  </si>
  <si>
    <t>113年慶祝母親節「運動愛台灣、健康登山趣」及模範婆媳績優小組長暨支持電源開發推廣乾淨能源港務業務宣導活動</t>
  </si>
  <si>
    <t>臺中市龍井區婦女會張櫻齡</t>
  </si>
  <si>
    <t>「太極拳技術研習觀摩暨潔淨能源宣導」活動</t>
  </si>
  <si>
    <t>臺中市清水太極拳協會</t>
  </si>
  <si>
    <t>「只要我踏出一步，人生更精彩」活動</t>
  </si>
  <si>
    <t>社團法人臺中市潭仔墘綜合障礙福利協進會</t>
  </si>
  <si>
    <t>113年度臺中市高智爾球個人射擊錦標賽實施計畫</t>
  </si>
  <si>
    <t>「義警兄弟健康促進」活動</t>
  </si>
  <si>
    <t>臺中市大安義勇警察協會</t>
  </si>
  <si>
    <t>「113年客家歌謠歡唱及民俗」活動</t>
  </si>
  <si>
    <t>李海金臺中縣東勢鎮老人會</t>
  </si>
  <si>
    <t>113年臺中市學校護理人員暑期繼續教育研習</t>
  </si>
  <si>
    <t>臺中市學校護理人員協會李小玉</t>
  </si>
  <si>
    <t>2024健康樂動人生有夢活動</t>
  </si>
  <si>
    <t>社團法人臺中市大楓腳福德關懷協會</t>
  </si>
  <si>
    <t>中元節普渡民俗文化傳承暨提升農民經濟收益</t>
  </si>
  <si>
    <t>臺中市大甲區鐵山早覺協會</t>
  </si>
  <si>
    <t>「捐血送愛心暨全民國防教育及消防教育宣導」活動</t>
  </si>
  <si>
    <t>「活躍老化」健康講座活動</t>
  </si>
  <si>
    <t>台中港區第27屆獅子盃少年鋼琴觀摩演奏會經費</t>
  </si>
  <si>
    <t>國際獅子會中華民國總會台灣省台中縣第四分會陳瑾鍵</t>
  </si>
  <si>
    <t>推廣排舞休閒運動暨增進社區凝聚力活動</t>
  </si>
  <si>
    <t>臺中市沙鹿區排舞協會宋秀珠</t>
  </si>
  <si>
    <t>公益捐血</t>
  </si>
  <si>
    <t>國際獅子會300C2區臺中市緣馨獅子會陳明珠</t>
  </si>
  <si>
    <t>中秋氛圍甜點手作活動</t>
  </si>
  <si>
    <t>臺中市西屯區下七張犁文化發展協會張青榮</t>
  </si>
  <si>
    <t>「中部帕金森病友桌球班」活動</t>
  </si>
  <si>
    <t>社團法人台灣帕金森病友權益促進會</t>
  </si>
  <si>
    <t>113年一起『Fun』輕鬆講座暨社會福利宣導</t>
  </si>
  <si>
    <t>社團法人臺中市經絡養生保健協會</t>
  </si>
  <si>
    <t>113年臺中市運動愛臺灣健康樂活舞蹈表演活動</t>
  </si>
  <si>
    <t>建立社區照顧關懷據點並設置巷弄長照站之開辦費用-資本門</t>
  </si>
  <si>
    <t>建立社區照顧關懷據點並設置巷弄長照站之充實設施設備-資本門</t>
  </si>
  <si>
    <t>臺中市大安區西安社區發展協會</t>
  </si>
  <si>
    <t>臺中市梧棲區草湳社區發展協會童宗裕</t>
  </si>
  <si>
    <t>台中市南區國光社區發展協會</t>
  </si>
  <si>
    <t>建立社區照顧關懷據點並設置巷弄長照站之充實設施設備費用-資本</t>
  </si>
  <si>
    <t>財團法人中華基督教浸信宣道會台中教會</t>
  </si>
  <si>
    <t>台中市南屯區同心社區發展協會曾義風</t>
  </si>
  <si>
    <t>「遊民關懷服務計畫書」遊民服務方案</t>
    <phoneticPr fontId="5" type="noConversion"/>
  </si>
  <si>
    <t>社團法人台中市街友關懷協會</t>
  </si>
  <si>
    <t>人安基金會街友夜間短期緊急安置計畫</t>
    <phoneticPr fontId="5" type="noConversion"/>
  </si>
  <si>
    <t>財團法人人安社會福利慈善事業基金會</t>
  </si>
  <si>
    <t>「女街友安置」計畫</t>
    <phoneticPr fontId="5" type="noConversion"/>
  </si>
  <si>
    <t>社團法人台中市慈善撒瑪黎雅婦女關懷協會</t>
  </si>
  <si>
    <t>退休理財規劃與安排</t>
    <phoneticPr fontId="5" type="noConversion"/>
  </si>
  <si>
    <t>婦女福利及女性成長</t>
    <phoneticPr fontId="5" type="noConversion"/>
  </si>
  <si>
    <t>台中市社區婦女成長協會</t>
  </si>
  <si>
    <t>豆腐乳之路：婦女經濟自主提升計畫</t>
    <phoneticPr fontId="5" type="noConversion"/>
  </si>
  <si>
    <t>113年臺中市成長歷險記性平宣導活動</t>
    <phoneticPr fontId="5" type="noConversion"/>
  </si>
  <si>
    <t>提升婦女職涯發展自信溝通總動員</t>
    <phoneticPr fontId="5" type="noConversion"/>
  </si>
  <si>
    <t>臺中市北區育德社區發展協會謝文聰</t>
  </si>
  <si>
    <t>婦女成長閃耀讓愛延續～中高齡友善計畫</t>
    <phoneticPr fontId="5" type="noConversion"/>
  </si>
  <si>
    <t>113年臺中市性別平等活動</t>
    <phoneticPr fontId="5" type="noConversion"/>
  </si>
  <si>
    <t>113年婦女權益講座~認識家庭照顧者資源與照顧技巧活動</t>
    <phoneticPr fontId="5" type="noConversion"/>
  </si>
  <si>
    <t>2024第十一屆台灣國際酷兒影展-台中場</t>
    <phoneticPr fontId="5" type="noConversion"/>
  </si>
  <si>
    <t>社團法人台灣國際影音與教育協會</t>
  </si>
  <si>
    <t>社政業務-社會福利-青少年兒童福利-獎補助費-對國內團體之捐助</t>
    <phoneticPr fontId="5" type="noConversion"/>
  </si>
  <si>
    <t>育有未滿二歲兒童育兒津貼親職教育講座</t>
    <phoneticPr fontId="5" type="noConversion"/>
  </si>
  <si>
    <t>台中市北屯區陳平社區發展協會</t>
  </si>
  <si>
    <t>有未滿二歲兒童育兒津貼親職教育講座</t>
    <phoneticPr fontId="5" type="noConversion"/>
  </si>
  <si>
    <t>臺中市微笑協會朱一飛</t>
  </si>
  <si>
    <t>臺中市沙轆社區關懷協會</t>
  </si>
  <si>
    <t>臺中市私立德蕾莎托嬰中心于馨</t>
  </si>
  <si>
    <t>「生命的一天」課程</t>
    <phoneticPr fontId="5" type="noConversion"/>
  </si>
  <si>
    <t>臺中市豐原區南陽小衛星-113年兒少及家庭社區支持服務方案</t>
    <phoneticPr fontId="5" type="noConversion"/>
  </si>
  <si>
    <t>臺中市北屯區小衛星-113年兒少及家庭社區支持服務方案</t>
    <phoneticPr fontId="5" type="noConversion"/>
  </si>
  <si>
    <t>大手牽小手琉璃心鍊心</t>
    <phoneticPr fontId="5" type="noConversion"/>
  </si>
  <si>
    <t>育有未滿二歲兒童育兒津貼親職教育講</t>
    <phoneticPr fontId="5" type="noConversion"/>
  </si>
  <si>
    <t>臺中市東峰城鄉發展協會</t>
  </si>
  <si>
    <t>113年公共化及準公共托嬰中心照顧比優化獎助</t>
    <phoneticPr fontId="5" type="noConversion"/>
  </si>
  <si>
    <t>提升準公共托嬰中心托育服務品質獎助</t>
    <phoneticPr fontId="5" type="noConversion"/>
  </si>
  <si>
    <t>財團法人台中市私立弘毓社會福利基金會</t>
  </si>
  <si>
    <t>臺中市西區小衛星-113年兒少及家庭社區支持服務方案</t>
    <phoneticPr fontId="5" type="noConversion"/>
  </si>
  <si>
    <t>臺中市北區、太平區小衛星-113年兒少及家庭社區支持服務方案</t>
    <phoneticPr fontId="5" type="noConversion"/>
  </si>
  <si>
    <t>臺中市南區、南屯區小衛星-113年兒少及家庭社區支持服務方案</t>
    <phoneticPr fontId="5" type="noConversion"/>
  </si>
  <si>
    <t>臺中市耆幼展能協會陳羿潔</t>
  </si>
  <si>
    <t>社團法人臺灣早稻家庭暨兒童專業發展協會</t>
  </si>
  <si>
    <t>臺中市中區Mini親子館</t>
    <phoneticPr fontId="5" type="noConversion"/>
  </si>
  <si>
    <t>社團法人臺中市香柏木健康關懷協會</t>
  </si>
  <si>
    <t>臺中市北屯區Mini親子館</t>
    <phoneticPr fontId="5" type="noConversion"/>
  </si>
  <si>
    <t>社團法人中華課後照顧才藝師資職能發展協會</t>
  </si>
  <si>
    <t>臺中市樂齡照護發展協會李崇銘</t>
  </si>
  <si>
    <t>臺中市南區Mini親子館</t>
    <phoneticPr fontId="5" type="noConversion"/>
  </si>
  <si>
    <t>臺中市私立耕心園托嬰中心王符璋</t>
  </si>
  <si>
    <t>臺中市后里區小衛星-113年兒少及家庭社區支持服務方案</t>
    <phoneticPr fontId="5" type="noConversion"/>
  </si>
  <si>
    <t>臺中市沙鹿區小衛星-113年兒少及家庭社區支持服務方案</t>
    <phoneticPr fontId="5" type="noConversion"/>
  </si>
  <si>
    <t>臺中市霧峰區小衛星-113年兒少及家庭社區支持服務方案</t>
    <phoneticPr fontId="5" type="noConversion"/>
  </si>
  <si>
    <t>臺中市太平區中華小衛星-113年兒少及家庭社區支持服務方案</t>
    <phoneticPr fontId="5" type="noConversion"/>
  </si>
  <si>
    <t>臺中市豐原區北陽小衛星-113年兒少及家庭社區支持服務方案</t>
    <phoneticPr fontId="5" type="noConversion"/>
  </si>
  <si>
    <t>臺中市私立以馨托嬰中心</t>
  </si>
  <si>
    <t>臺中市大肚區Mini親子館</t>
    <phoneticPr fontId="5" type="noConversion"/>
  </si>
  <si>
    <t>臺中市私立百分之八十托嬰中心</t>
  </si>
  <si>
    <t>臺中市私立喜寶托嬰中心</t>
  </si>
  <si>
    <t>臺中市西區Mini親子館</t>
    <phoneticPr fontId="5" type="noConversion"/>
  </si>
  <si>
    <t>臺中市大雅區小衛星-113年兒少及家庭社區支持服務方案</t>
    <phoneticPr fontId="5" type="noConversion"/>
  </si>
  <si>
    <t>臺中市西屯區福恩社區發展協會</t>
  </si>
  <si>
    <t>臺中市西屯區小衛星-113年兒少及家庭社區支持服務方案</t>
    <phoneticPr fontId="5" type="noConversion"/>
  </si>
  <si>
    <t>113年教師節表揚活動</t>
    <phoneticPr fontId="5" type="noConversion"/>
  </si>
  <si>
    <t>社團法人台中市幼兒教育暨福利協會</t>
  </si>
  <si>
    <t>兒童口腔衛生與保健課程</t>
    <phoneticPr fontId="5" type="noConversion"/>
  </si>
  <si>
    <t>臺中市私立童心托嬰中心謝珮華</t>
  </si>
  <si>
    <t>臺中市私立和熙寶貝園托嬰中心洪河熙</t>
  </si>
  <si>
    <t>臺中市私立小豆島托嬰中心</t>
  </si>
  <si>
    <t>臺中市校園性別平權倡議活動</t>
    <phoneticPr fontId="5" type="noConversion"/>
  </si>
  <si>
    <t>臺中市私立哆哆熊西屯托嬰中心洪和熙</t>
  </si>
  <si>
    <t>臺中市私立芯安托嬰中心劉智偉</t>
  </si>
  <si>
    <t>113年提升準公共托嬰中心照顧比優化獎助</t>
    <phoneticPr fontId="5" type="noConversion"/>
  </si>
  <si>
    <t>113年親子夏日繽紛樂</t>
    <phoneticPr fontId="5" type="noConversion"/>
  </si>
  <si>
    <t>臺中市原住民族全人照顧服務協會</t>
  </si>
  <si>
    <t>弘光科技大學</t>
  </si>
  <si>
    <t>臺中市私立小橡果托嬰中心謝宗揚</t>
  </si>
  <si>
    <t>臺中市私立園馨托嬰中心</t>
  </si>
  <si>
    <t>臺中市私立彩虹屋托嬰中心莊博仁</t>
  </si>
  <si>
    <t>113年提升準公共托嬰照顧比優化獎助</t>
    <phoneticPr fontId="5" type="noConversion"/>
  </si>
  <si>
    <t>臺中市私立來來托嬰中心張秀珠</t>
  </si>
  <si>
    <t>臺中市私立快樂小天地托嬰中心陳(紅-工+秀)珠</t>
  </si>
  <si>
    <t>臺中市私立小天地托嬰中心陳(紅-工+秀)珠</t>
  </si>
  <si>
    <t>社團法人台灣東南亞姊妹會</t>
  </si>
  <si>
    <t>臺中市私立臺中榮民總醫院附設中榮托嬰中心</t>
  </si>
  <si>
    <t>臺中市私立愛堡托嬰中心</t>
  </si>
  <si>
    <t>臺中市私立向陽托嬰中心蔣叔融</t>
  </si>
  <si>
    <t>台中市親子閱讀協會</t>
  </si>
  <si>
    <t>社團法人台灣寶生社會服務協進會</t>
  </si>
  <si>
    <t>臺中市私立鈞寶托嬰中心王子昭</t>
  </si>
  <si>
    <t>臺中市私立微笑童話托嬰中心</t>
  </si>
  <si>
    <t>臺中市私立樂閱森林托嬰中心吳辛芳</t>
  </si>
  <si>
    <t>臺中市私立怡兒園托嬰中心林忠義</t>
  </si>
  <si>
    <t>臺中市私立班比優托嬰中心</t>
  </si>
  <si>
    <t>臺中市私立劍聲托嬰中心</t>
  </si>
  <si>
    <t>社團法人台中市玉兆生活美學協會</t>
  </si>
  <si>
    <t>臺中市東勢區Mini親子館</t>
    <phoneticPr fontId="5" type="noConversion"/>
  </si>
  <si>
    <t>臺中市私立欣米兒托嬰中心</t>
  </si>
  <si>
    <t>臺中市私立家貝兒托嬰中心曾詩芸</t>
  </si>
  <si>
    <t>臺中市私立伊樂寶寶托嬰中心劉家綺</t>
  </si>
  <si>
    <t>北屯MINI親子館</t>
    <phoneticPr fontId="5" type="noConversion"/>
  </si>
  <si>
    <t>南區MINI親子館</t>
    <phoneticPr fontId="5" type="noConversion"/>
  </si>
  <si>
    <t>東勢MINI親子館</t>
    <phoneticPr fontId="5" type="noConversion"/>
  </si>
  <si>
    <t>西區MINI親子館</t>
    <phoneticPr fontId="5" type="noConversion"/>
  </si>
  <si>
    <t>大肚MINI親子館</t>
    <phoneticPr fontId="5" type="noConversion"/>
  </si>
  <si>
    <t>中區MINI親子館</t>
    <phoneticPr fontId="5" type="noConversion"/>
  </si>
  <si>
    <t>梧棲MINI親子館</t>
    <phoneticPr fontId="5" type="noConversion"/>
  </si>
  <si>
    <t>社團法人台灣健康整合服務協會</t>
  </si>
  <si>
    <t>清水MINI親子館</t>
    <phoneticPr fontId="5" type="noConversion"/>
  </si>
  <si>
    <t>社團法人無限發展教育協會</t>
  </si>
  <si>
    <t>外埔MINI親子館</t>
    <phoneticPr fontId="5" type="noConversion"/>
  </si>
  <si>
    <t>東區MINI親子館</t>
    <phoneticPr fontId="5" type="noConversion"/>
  </si>
  <si>
    <t>臺中市私立雲上太陽托嬰中心李宗霖</t>
  </si>
  <si>
    <t>臺中市私立貝樂托嬰中心</t>
  </si>
  <si>
    <t>強化社會安全網第二期計畫-精進及擴充兒少家外安置資源方案特殊需求或身心障礙兒少照顧支援計畫</t>
    <phoneticPr fontId="5" type="noConversion"/>
  </si>
  <si>
    <t>聯安醫院柯貴榮</t>
  </si>
  <si>
    <t>臺中市大雅區培植青少年適性發展方案</t>
    <phoneticPr fontId="5" type="noConversion"/>
  </si>
  <si>
    <t>中華聖潔會清泉崗教會鄭兆文</t>
  </si>
  <si>
    <t>臺中市豐原區培植青少年適性發展方案</t>
    <phoneticPr fontId="5" type="noConversion"/>
  </si>
  <si>
    <t>臺中市社區文化協進會</t>
  </si>
  <si>
    <t>財團法人基督教芥菜種會</t>
  </si>
  <si>
    <t>113年臺中市Mini親子館培力補助計畫(北屯區)</t>
    <phoneticPr fontId="5" type="noConversion"/>
  </si>
  <si>
    <t>臺中市私立一畝田托嬰中心</t>
  </si>
  <si>
    <t>臺中市私立桃太郎托嬰中心宋淑珍</t>
  </si>
  <si>
    <t>臺中市私立小巨匠托嬰中心梁景誌</t>
  </si>
  <si>
    <t>臺中市私立快樂熊托嬰中心</t>
  </si>
  <si>
    <t>臺中市私立兒晴托嬰中心楊靜芬</t>
  </si>
  <si>
    <t>臺中市私立迦美地華德福托嬰中心</t>
  </si>
  <si>
    <t>臺中市培植青少年適性發展方案</t>
    <phoneticPr fontId="5" type="noConversion"/>
  </si>
  <si>
    <t>財團法人迎曦教育基金會</t>
  </si>
  <si>
    <t>臺中市私立北屯城寶托嬰中心</t>
  </si>
  <si>
    <t>臺中市私立辛格兒托嬰中心</t>
  </si>
  <si>
    <t>強化社會安全網第二期計畫精進及擴充兒少家外安置資源方案照顧分級補助</t>
    <phoneticPr fontId="5" type="noConversion"/>
  </si>
  <si>
    <t>財團法人馨園護理之家董事長張德旺</t>
  </si>
  <si>
    <t>臺中市大里區培植青少年適性發展方案</t>
    <phoneticPr fontId="5" type="noConversion"/>
  </si>
  <si>
    <t>財團法人大甲媽社會福利基金會附設臺中市私立鎮瀾兒童家園</t>
  </si>
  <si>
    <t>臺中市東勢區培植少年多元適性發展方案</t>
    <phoneticPr fontId="5" type="noConversion"/>
  </si>
  <si>
    <t>臺中市谷中百合全人關懷協會 汪君佑</t>
  </si>
  <si>
    <t>臺中市大肚區培植少年多元適性發展方案</t>
    <phoneticPr fontId="5" type="noConversion"/>
  </si>
  <si>
    <t>臺中市大雅區小衛星-113年兒少及家庭社區支持服務方</t>
    <phoneticPr fontId="5" type="noConversion"/>
  </si>
  <si>
    <t>財團法人台中市私立慈光社會福利慈善事業基金會附設台中市私立慈馨兒少之家</t>
  </si>
  <si>
    <t>財團法人台中市私立張秀菊社會福利慈善事業基金會</t>
  </si>
  <si>
    <t>社政業務-社會福利-推行老人福利-獎補助費-對國內團體之捐助</t>
    <phoneticPr fontId="5" type="noConversion"/>
  </si>
  <si>
    <t>建立社區照顧關懷據點並設置巷弄長照站之充實設施設備費用-資本門</t>
    <phoneticPr fontId="5" type="noConversion"/>
  </si>
  <si>
    <t>113年度建立社區照顧關懷據點並設置巷弄長照站之充實設施設備費用-經常門</t>
    <phoneticPr fontId="5" type="noConversion"/>
  </si>
  <si>
    <t>113年度建立社區照顧關懷據點並設置巷弄長照站之預防及延緩失能照護計畫</t>
    <phoneticPr fontId="5" type="noConversion"/>
  </si>
  <si>
    <t>臺中市太平區中興社區發展協會</t>
  </si>
  <si>
    <t>獨居老人關懷訪視服務計畫關懷服務費及行政管理費</t>
    <phoneticPr fontId="5" type="noConversion"/>
  </si>
  <si>
    <t>社區照顧關懷據點整合性補助計畫之「充實廚房設備案」</t>
    <phoneticPr fontId="5" type="noConversion"/>
  </si>
  <si>
    <t>建立社區照顧關懷據點並設置巷弄長照站之開辦設施設備費用-資本門</t>
    <phoneticPr fontId="5" type="noConversion"/>
  </si>
  <si>
    <t>臺中市大甲區太白社區發展協會何恭文</t>
  </si>
  <si>
    <t>建立社區照顧關懷據點並設置巷弄長照站</t>
    <phoneticPr fontId="5" type="noConversion"/>
  </si>
  <si>
    <t>臺中市北屯區大坑社區發展協會</t>
  </si>
  <si>
    <t>建立社區照顧關懷據點並設置巷弄長照站之充實設施設備費用-經常門</t>
    <phoneticPr fontId="5" type="noConversion"/>
  </si>
  <si>
    <t>建立社區照顧關懷據點並設置巷弄長照站之「預防及延緩失能照護計畫費用」</t>
    <phoneticPr fontId="5" type="noConversion"/>
  </si>
  <si>
    <t>建立社區照顧關懷據點之充實設施設備費用-經常門</t>
    <phoneticPr fontId="5" type="noConversion"/>
  </si>
  <si>
    <t>臺中市人文關懷協會黃顯堂</t>
  </si>
  <si>
    <t>建立社區照顧關懷據點</t>
    <phoneticPr fontId="5" type="noConversion"/>
  </si>
  <si>
    <t>建立社區照顧關懷據點並設置巷弄站長照站</t>
    <phoneticPr fontId="5" type="noConversion"/>
  </si>
  <si>
    <t>臺中市南屯區三和社區發展協會</t>
  </si>
  <si>
    <t>臺中市福雅長青關懷協會</t>
  </si>
  <si>
    <t>臺中市西區大忠社區發展協會</t>
  </si>
  <si>
    <t>建立社區照顧關懷據點之充實設施設備-經常門</t>
    <phoneticPr fontId="5" type="noConversion"/>
  </si>
  <si>
    <t>臺中市土庫長青關懷協會</t>
  </si>
  <si>
    <t>大砌四方社區管理委員會</t>
  </si>
  <si>
    <t>建立社區照顧關懷據點並設置巷弄站之「預防及延緩失能照護計畫費用」</t>
    <phoneticPr fontId="5" type="noConversion"/>
  </si>
  <si>
    <t>預防走失愛心手鍊暨失蹤協尋計畫</t>
    <phoneticPr fontId="5" type="noConversion"/>
  </si>
  <si>
    <t>建立社區照顧關懷據點並設置巷弄長照站之開辦設施設備費用-經常門</t>
    <phoneticPr fontId="5" type="noConversion"/>
  </si>
  <si>
    <t>臺中市豐原區北湳社區發展協會</t>
  </si>
  <si>
    <t>度社區照顧關懷據點整合性補助計畫之「潛力型單位試辦」</t>
    <phoneticPr fontId="5" type="noConversion"/>
  </si>
  <si>
    <t>臺中市北屯區平德社區發展協會</t>
  </si>
  <si>
    <t>建立社區照顧關懷據點並設置巷弄長照站之充實設施設備費-經常</t>
    <phoneticPr fontId="5" type="noConversion"/>
  </si>
  <si>
    <t>台中市南區工學社區發展協會王文興</t>
  </si>
  <si>
    <t>社區照顧關懷據點整合性補助計畫之「春節期間加強關懷獨居老人服務計畫之據點圍爐服務案」</t>
    <phoneticPr fontId="5" type="noConversion"/>
  </si>
  <si>
    <t>臺中市公益彩券盈餘分配基金專戶</t>
  </si>
  <si>
    <t>台中市烏日區成功社區發展協會</t>
  </si>
  <si>
    <t>臺中市沙鹿區埔子社區發展協會</t>
  </si>
  <si>
    <t>台中市東榮八福社區關懷協會</t>
  </si>
  <si>
    <t>建立社區照顧關懷據點並設置巷弄長照站之開辦費-資本</t>
    <phoneticPr fontId="5" type="noConversion"/>
  </si>
  <si>
    <t>社團法人台灣相信社會福利發展協會</t>
  </si>
  <si>
    <t>財團法人臺中市私立好耆老人長期照顧中心(養護型)辦理服務費計畫</t>
    <phoneticPr fontId="5" type="noConversion"/>
  </si>
  <si>
    <t>「九九重陽溫馨敬老」活動</t>
    <phoneticPr fontId="5" type="noConversion"/>
  </si>
  <si>
    <t>113年重陽敬老銀樂活暨空氣污染防制宣導</t>
    <phoneticPr fontId="5" type="noConversion"/>
  </si>
  <si>
    <t>社區照顧關懷據點整合性補助計畫-「據點觀摩補助案」</t>
    <phoneticPr fontId="5" type="noConversion"/>
  </si>
  <si>
    <t>東寶社區關懷據點成果展暨慶祝中秋晚會活動</t>
    <phoneticPr fontId="5" type="noConversion"/>
  </si>
  <si>
    <t>113年度多功能日間托老中心計畫</t>
    <phoneticPr fontId="5" type="noConversion"/>
  </si>
  <si>
    <t>建立社區照顧關懷據點並設置巷弄長照站及建立社區照顧關懷據點</t>
    <phoneticPr fontId="5" type="noConversion"/>
  </si>
  <si>
    <t>附設臺中市私立田園老人養護中心服務費計畫</t>
    <phoneticPr fontId="5" type="noConversion"/>
  </si>
  <si>
    <t>財團法人臺中市私立長生老人長期照護中心辦理服務費計畫</t>
    <phoneticPr fontId="5" type="noConversion"/>
  </si>
  <si>
    <t>財團法人台中市私立長生老人長期照護中心</t>
  </si>
  <si>
    <t>附設臺中市私立松柏園老人養護中心服務費計畫</t>
    <phoneticPr fontId="5" type="noConversion"/>
  </si>
  <si>
    <t>台中市南屯區中台社區發展協會</t>
  </si>
  <si>
    <t>臺中市感恩關懷協會</t>
  </si>
  <si>
    <t>建立社區照顧關懷據點之開辦設施設備費-經常門</t>
    <phoneticPr fontId="5" type="noConversion"/>
  </si>
  <si>
    <t>附設台中市私立信義老人養護中心服務費計畫</t>
    <phoneticPr fontId="5" type="noConversion"/>
  </si>
  <si>
    <t>建立社區照顧關懷據點並設置巷弄長照站之租金水電費用</t>
    <phoneticPr fontId="5" type="noConversion"/>
  </si>
  <si>
    <t>建立社區照顧關懷據點並設置巷弄長照站之據點觀摩補助</t>
    <phoneticPr fontId="5" type="noConversion"/>
  </si>
  <si>
    <t>社區照顧關懷據點整合性補助計畫-「潛力型單位試辦」</t>
    <phoneticPr fontId="5" type="noConversion"/>
  </si>
  <si>
    <t>臺中市圓明關懷協會許秋福</t>
  </si>
  <si>
    <t>潭秀113年長青數位近用研習訓練</t>
    <phoneticPr fontId="5" type="noConversion"/>
  </si>
  <si>
    <t>臺中市潭子區潭秀社區發展協會</t>
  </si>
  <si>
    <t>感恩奉茶、重陽樂活健走活動</t>
    <phoneticPr fontId="5" type="noConversion"/>
  </si>
  <si>
    <t>臺中市北屯區松安社區發展協會</t>
  </si>
  <si>
    <t>建立社區照顧關懷據點並設置巷弄長照站之據點觀摩</t>
    <phoneticPr fontId="5" type="noConversion"/>
  </si>
  <si>
    <t>建立社區照顧關懷據點並設置巷弄長照站之預防及延緩失能照護計畫</t>
    <phoneticPr fontId="5" type="noConversion"/>
  </si>
  <si>
    <t>2024新福里祖孫同樂慶重陽活動</t>
    <phoneticPr fontId="5" type="noConversion"/>
  </si>
  <si>
    <t>建立社區照顧關懷據點並設置巷弄長照站之「租金水電費用」</t>
    <phoneticPr fontId="5" type="noConversion"/>
  </si>
  <si>
    <t>建立社區照顧關懷據點暨巷弄長照站之「租金水電費用」</t>
    <phoneticPr fontId="5" type="noConversion"/>
  </si>
  <si>
    <t>財團法人臺灣省臺中市霧峰光復基督教會</t>
  </si>
  <si>
    <t>建立社區照顧關懷據點並設置巷弄長照站之充實設施設備費(資本門)</t>
    <phoneticPr fontId="5" type="noConversion"/>
  </si>
  <si>
    <t>建立社區照顧關懷據點並設置巷弄長照站之充實設施設備費(經常門)</t>
    <phoneticPr fontId="5" type="noConversion"/>
  </si>
  <si>
    <t>臺中市大雅區上雅社區發展協會</t>
  </si>
  <si>
    <t>建立社區照顧關懷據點並設置巷弄長照站之充實設施設備-資本門</t>
    <phoneticPr fontId="5" type="noConversion"/>
  </si>
  <si>
    <t>財團法人一貫道崇正基金會</t>
  </si>
  <si>
    <t>建立社區照顧關懷據點並設置巷弄長照站之充實設施設備-經常門</t>
    <phoneticPr fontId="5" type="noConversion"/>
  </si>
  <si>
    <t>臺中市大里區中新社區發展協會</t>
  </si>
  <si>
    <t>社團法人臺灣家庭關懷協會</t>
  </si>
  <si>
    <t>台中市北區錦村社區發展協會</t>
  </si>
  <si>
    <t>臺中市北區育德社區發展協會</t>
  </si>
  <si>
    <t>臺中市南區樹義社區發展協會</t>
  </si>
  <si>
    <t>臺灣銀髮族培力協會</t>
  </si>
  <si>
    <t>臺中市大雅區忠義社區發展協會劉中平</t>
  </si>
  <si>
    <t>銀髮樂活~憶起共老</t>
    <phoneticPr fontId="5" type="noConversion"/>
  </si>
  <si>
    <t>悠活長青全齡關懷照護協會</t>
  </si>
  <si>
    <t>財團法人桃園市亮詮公益慈善基金會</t>
  </si>
  <si>
    <t>建立社區照顧關懷據點並設置巷弄長照站之「銀髮公共服務」</t>
    <phoneticPr fontId="5" type="noConversion"/>
  </si>
  <si>
    <t>建立社區照顧關懷據點並設置巷弄長照站之銀髮公共服務計畫</t>
    <phoneticPr fontId="5" type="noConversion"/>
  </si>
  <si>
    <t>建立社區照顧關懷據點並設置巷弄長照站之預防延緩及失能照護計畫</t>
    <phoneticPr fontId="5" type="noConversion"/>
  </si>
  <si>
    <t>附設臺中市私立廣達老人長期照顧中心(養護型)計畫</t>
    <phoneticPr fontId="5" type="noConversion"/>
  </si>
  <si>
    <t>2024銀齡樂活節-癒見自己．照顧自己．幸福在己策展式工作坊計畫</t>
    <phoneticPr fontId="5" type="noConversion"/>
  </si>
  <si>
    <t>財團法人揚生慈善基金會</t>
  </si>
  <si>
    <t>臺中市建立社區照顧關懷據點並設置巷弄長照站</t>
    <phoneticPr fontId="5" type="noConversion"/>
  </si>
  <si>
    <t>建立社區照顧關懷據點之充實設施設備費-經常門</t>
    <phoneticPr fontId="5" type="noConversion"/>
  </si>
  <si>
    <t>建立社區照顧關懷據點之充實設施設備費-資本門</t>
    <phoneticPr fontId="5" type="noConversion"/>
  </si>
  <si>
    <t>建立社區照顧關懷據點之開辦設施設備費-資本門</t>
    <phoneticPr fontId="5" type="noConversion"/>
  </si>
  <si>
    <t>建立社區照顧關懷據點並設置巷弄長照站之預防及延緩失能照護計畫-第三期</t>
    <phoneticPr fontId="5" type="noConversion"/>
  </si>
  <si>
    <t>社區照顧關懷據點整合性補助計畫-「據點觀摩案」</t>
    <phoneticPr fontId="5" type="noConversion"/>
  </si>
  <si>
    <t>台中市北區錦平社區發展協會</t>
  </si>
  <si>
    <t>臺中市邱厝慈善協會周品萱</t>
  </si>
  <si>
    <t>建立社區照顧關懷據點並設置巷弄長照站之租金水電</t>
    <phoneticPr fontId="5" type="noConversion"/>
  </si>
  <si>
    <t>臺中市沙鹿區南勢社區發展協會</t>
  </si>
  <si>
    <t>興農社區長壽俱樂部重陽敬老表揚活動暨宣導社區關懷據點</t>
    <phoneticPr fontId="5" type="noConversion"/>
  </si>
  <si>
    <t>臺中市外埔區(庄-土+部)子社區發展協會</t>
  </si>
  <si>
    <t>建立社區照顧關懷據點之租金水電費用</t>
    <phoneticPr fontId="5" type="noConversion"/>
  </si>
  <si>
    <t>台中市北區賴村社區發展協會</t>
  </si>
  <si>
    <t>臺中市大雅區文雅社區發展協會</t>
  </si>
  <si>
    <t>臺中市大肚區山陽社區發展協會</t>
  </si>
  <si>
    <t>臺中市神岡區圳前社區發展協會</t>
  </si>
  <si>
    <t>財建立社區照顧關懷據點並設置巷弄長照站</t>
    <phoneticPr fontId="5" type="noConversion"/>
  </si>
  <si>
    <t>建立社區照顧關懷據點並設置巷弄長照站「預防及延緩失能照護計畫」</t>
    <phoneticPr fontId="5" type="noConversion"/>
  </si>
  <si>
    <t>建立社區照顧關懷據點暨巷弄長照站-預防及延緩失能照護計畫費用</t>
    <phoneticPr fontId="5" type="noConversion"/>
  </si>
  <si>
    <t>社區照顧關懷據點整合性補助計畫之「據點觀摩」</t>
    <phoneticPr fontId="5" type="noConversion"/>
  </si>
  <si>
    <t>台中市西屯區協和社區發展協會吳瓊花</t>
  </si>
  <si>
    <t>臺中市大肚自強關懷協會</t>
  </si>
  <si>
    <t>臺中市外埔區福興關懷協會林月草</t>
  </si>
  <si>
    <t>臺中市廣福關懷協會</t>
  </si>
  <si>
    <t>臺中市頂橋仔發展協會</t>
  </si>
  <si>
    <t>台中市東區十甲社區發展協會</t>
  </si>
  <si>
    <t>台中市東區東勢社區發展協會</t>
  </si>
  <si>
    <t>台中市東區合作社區發展協會</t>
  </si>
  <si>
    <t>臺中市沙鹿區六路社區發展協會</t>
  </si>
  <si>
    <t>台中市中區大誠社區發展協會</t>
  </si>
  <si>
    <t>臺中市生態休閒產業協會</t>
  </si>
  <si>
    <t>社團法人臺中市霧峰區四德社區發展協會</t>
  </si>
  <si>
    <t>臺中市霧峰區南勢社區發展協會</t>
  </si>
  <si>
    <t>社區照顧關懷據點整合性補助計畫之「潛力型單位試辦」</t>
    <phoneticPr fontId="5" type="noConversion"/>
  </si>
  <si>
    <t>臺中市新社區慶西社區發展協會</t>
  </si>
  <si>
    <t>建立社區照顧關懷據點並設置巷弄長照站之充實設施設備費</t>
    <phoneticPr fontId="5" type="noConversion"/>
  </si>
  <si>
    <t>建立社區照顧關懷據點並設置巷弄長照站之充實廚房設備費</t>
    <phoneticPr fontId="5" type="noConversion"/>
  </si>
  <si>
    <t>台中市北屯區軍功社區發展協會吳貴生</t>
  </si>
  <si>
    <t>台中縣愛加倍關懷協會</t>
  </si>
  <si>
    <t>建立社區照顧關懷據點並設置巷弄長照站之充實設施設備費用</t>
    <phoneticPr fontId="5" type="noConversion"/>
  </si>
  <si>
    <t>建立社區照顧關懷據點之開辦費-資本門</t>
    <phoneticPr fontId="5" type="noConversion"/>
  </si>
  <si>
    <t>臺中市石岡區和盛社區發展協會簡金英</t>
  </si>
  <si>
    <t>臺中市東勢區福隆社區發展協會劉興健</t>
  </si>
  <si>
    <t>獨居老人關懷訪視服務計畫</t>
    <phoneticPr fontId="5" type="noConversion"/>
  </si>
  <si>
    <t>台中市北區中達社區發展協會</t>
  </si>
  <si>
    <t>臺中市好藤林健康促進關懷協會</t>
  </si>
  <si>
    <t>臺中市烏日區溪尾社區發展協會</t>
  </si>
  <si>
    <t>臺中市烏日區榮和社區發展協會</t>
  </si>
  <si>
    <t>台中市北區長青社區發展協會</t>
  </si>
  <si>
    <t>台中市北區錦洲社區發展協會</t>
  </si>
  <si>
    <t>臺中市豐原區南田社區發展協會</t>
  </si>
  <si>
    <t>中華興進文化關懷協會</t>
  </si>
  <si>
    <t>臺中市北區健行社區發展協會</t>
  </si>
  <si>
    <t>臺中市豐原區西安社區發展協會</t>
  </si>
  <si>
    <t>建立社區照顧關懷據點之充實設施設備費用</t>
    <phoneticPr fontId="5" type="noConversion"/>
  </si>
  <si>
    <t>臺中市神岡區豐洲社區發展協會</t>
  </si>
  <si>
    <t>社區照顧關懷據點整合性補助計畫之「據點租金水電費用補助」</t>
    <phoneticPr fontId="5" type="noConversion"/>
  </si>
  <si>
    <t>臺中市福興在地人文關懷協會陳友龍</t>
  </si>
  <si>
    <t>臺中市太平區德隆社區發展協會</t>
  </si>
  <si>
    <t>臺中市南區樹德社區發展協會</t>
  </si>
  <si>
    <t>社團法人臺中市回生關懷協會</t>
  </si>
  <si>
    <t>臺中市邱厝慈善協會</t>
  </si>
  <si>
    <t>台中市水噹噹關懷協會</t>
  </si>
  <si>
    <t>臺中市神岡區三角社區發展協會林淑貞</t>
  </si>
  <si>
    <t>臺中市文創經紀發展協會林詠琁</t>
  </si>
  <si>
    <t>財團法人基督教中華聖潔會</t>
  </si>
  <si>
    <t>台中市永恆愛心關懷協會</t>
  </si>
  <si>
    <t>鎌村社區發展協會</t>
  </si>
  <si>
    <t>臺中市東海恩福關懷協會方菲</t>
  </si>
  <si>
    <t>建立社區照顧關懷據點並設置巷弄長照站之開辦設施設備費用</t>
    <phoneticPr fontId="5" type="noConversion"/>
  </si>
  <si>
    <t>社團法人台灣關懷輔導弱勢職能發展協會</t>
  </si>
  <si>
    <t>臺中市新社區月湖社區發展協會</t>
  </si>
  <si>
    <t>台中市東勢區埤頭社區發展協會</t>
  </si>
  <si>
    <t>臺中市潭子區聚興社區發展協會</t>
  </si>
  <si>
    <t>臺中市潭子區大富社區發展協會</t>
  </si>
  <si>
    <t>臺中市豐原區朴子社區發展協會</t>
  </si>
  <si>
    <t>建立社區照顧關懷據點並設置巷弄長照站之充實設施設備</t>
    <phoneticPr fontId="5" type="noConversion"/>
  </si>
  <si>
    <t>臺中市政府社會局推動日間托老服務(長青快樂學堂)補助計畫</t>
    <phoneticPr fontId="5" type="noConversion"/>
  </si>
  <si>
    <t>臺中市日間托老服務(長青快樂學堂)補助計畫暨建立社區照顧關懷據點並設置巷弄長照站</t>
    <phoneticPr fontId="5" type="noConversion"/>
  </si>
  <si>
    <t>臺中市政府社會局推動日間托老服務(長青快樂學堂)計畫暨建立社區照顧關懷據點並設置巷弄長照站</t>
    <phoneticPr fontId="5" type="noConversion"/>
  </si>
  <si>
    <t>台中市南區工學社區發展協會</t>
  </si>
  <si>
    <t>臺中市南區藍興堡發展協會</t>
  </si>
  <si>
    <t>台中市南區和平社區發展協會</t>
  </si>
  <si>
    <t>臺中市草湖長青關懷協會</t>
  </si>
  <si>
    <t>建立社區照顧關懷據點之充實設施設備</t>
    <phoneticPr fontId="5" type="noConversion"/>
  </si>
  <si>
    <t>臺中市西區平和社區發展協會張洪惠雪</t>
  </si>
  <si>
    <t>建立社區照顧關懷據點並設立巷弄長照站-充實設施設備費用</t>
    <phoneticPr fontId="5" type="noConversion"/>
  </si>
  <si>
    <t>臺中市沙鹿區西勢寮社區發展協會</t>
  </si>
  <si>
    <t>臺中市潭子區家興社區發展協會</t>
  </si>
  <si>
    <t>臺中市潭子區家福社區發展協會</t>
  </si>
  <si>
    <t>臺中市西屯區何德社區發展協會</t>
  </si>
  <si>
    <t>台中市西屯區惠來社區發展協會</t>
  </si>
  <si>
    <t>臺中市龍井區南寮社區發展協會</t>
  </si>
  <si>
    <t>中市潭子區家福健康促進協會</t>
  </si>
  <si>
    <t>臺中市太平區豐年社區發展協會</t>
  </si>
  <si>
    <t>臺中市太平區長億社區發展協會</t>
  </si>
  <si>
    <t>臺中市沙鹿區竹林社區發展協會</t>
  </si>
  <si>
    <t>臺中市太平區中政社區發展協會</t>
  </si>
  <si>
    <t>臺中市神岡區庄前社區發展協會</t>
  </si>
  <si>
    <t>建立社區照顧關懷據點並設置巷弄長照站之設施設備費-經常</t>
    <phoneticPr fontId="5" type="noConversion"/>
  </si>
  <si>
    <t>台中市南區城隍社區發展協會</t>
  </si>
  <si>
    <t>建立社區照顧關懷據點並設置巷弄長照站之預防及延緩失能照護計畫)</t>
    <phoneticPr fontId="5" type="noConversion"/>
  </si>
  <si>
    <t>113年度臺中市建立社區照顧關懷據點</t>
    <phoneticPr fontId="5" type="noConversion"/>
  </si>
  <si>
    <t>臺中市后里區太平社區發展協會關懷據點</t>
  </si>
  <si>
    <t>臺中市后里區新舊社社區發展協會關懷據點專戶</t>
  </si>
  <si>
    <t>台中市和樂關懷協會</t>
  </si>
  <si>
    <t>臺中市外埔區福興關懷協會</t>
  </si>
  <si>
    <t>臺中市南屯區豐樂社區發展協會</t>
  </si>
  <si>
    <t>臺中市神岡區神岡社區發展協會</t>
  </si>
  <si>
    <t>臺中市大雅區忠義社區發展協會</t>
  </si>
  <si>
    <t>臺中市日間托老服務(長青快樂學堂)計畫暨建立社區照顧關懷據點並設置巷弄長照站</t>
    <phoneticPr fontId="5" type="noConversion"/>
  </si>
  <si>
    <t>建立社區照顧關懷據點-「預防及延緩失能照護計畫費用」</t>
    <phoneticPr fontId="5" type="noConversion"/>
  </si>
  <si>
    <t>臺中市豐原區新南陽社區發展協會</t>
  </si>
  <si>
    <t>充實設施設備-經常門</t>
    <phoneticPr fontId="5" type="noConversion"/>
  </si>
  <si>
    <t>臺中市外埔社區健康協會</t>
  </si>
  <si>
    <t>臺中市友緣歌友協進會</t>
  </si>
  <si>
    <t>臺中市沙鹿區福興社區發展協會</t>
  </si>
  <si>
    <t>臺中市西區忠誠社區發展協會</t>
  </si>
  <si>
    <t>臺中市西區平和社區發展協會</t>
  </si>
  <si>
    <t>臺中市藍興長青協會</t>
  </si>
  <si>
    <t>臺中市大雅區秀山社區發展協會</t>
  </si>
  <si>
    <t>台中市北屯區軍功社區發展協會</t>
  </si>
  <si>
    <t>臺中市大肚區中和社區發展協會</t>
  </si>
  <si>
    <t>財團法人中華基督教行道會卓越希望教會</t>
  </si>
  <si>
    <t>台中市東南長青會</t>
  </si>
  <si>
    <t>本市日間托老服務計畫暨建立社區照顧關懷據點並設置巷弄長照站</t>
    <phoneticPr fontId="5" type="noConversion"/>
  </si>
  <si>
    <t>日間托老服務計畫暨建立社區照顧關懷據點並設置巷弄長照站</t>
    <phoneticPr fontId="5" type="noConversion"/>
  </si>
  <si>
    <t>社區照顧關懷據點整合性補助計畫之充實廚房設備費用-資本門</t>
    <phoneticPr fontId="5" type="noConversion"/>
  </si>
  <si>
    <t>建立社區照顧關懷據點之充實設施設備費用-資本門</t>
    <phoneticPr fontId="5" type="noConversion"/>
  </si>
  <si>
    <t>建立社區照顧關懷據點並設置巷弄長照站之充實廚房設施設備-資本門</t>
    <phoneticPr fontId="5" type="noConversion"/>
  </si>
  <si>
    <t>臺中市東海愛鄰社區服務協會</t>
  </si>
  <si>
    <t>台中市南屯區永定社區發展協會</t>
  </si>
  <si>
    <t>臺中市菘苑樂齡發展促進協會</t>
  </si>
  <si>
    <t>多功能日間托老中心計畫</t>
    <phoneticPr fontId="5" type="noConversion"/>
  </si>
  <si>
    <t>臺中市梧棲區福德社區發展協會關懷據點</t>
  </si>
  <si>
    <t>臺中市西屯區上安社區發展協會</t>
  </si>
  <si>
    <t>臺中市潭子區栗林社區發展協會</t>
  </si>
  <si>
    <t>臺中市豐原區豐圳社區發展協會</t>
  </si>
  <si>
    <t>台中市南屯區同心社區發展協會</t>
  </si>
  <si>
    <t>臺中市福興在地人文關懷協會</t>
  </si>
  <si>
    <t>台中市南屯區溝墘社區發展協會</t>
  </si>
  <si>
    <t>臺中市文創經紀發展協會</t>
  </si>
  <si>
    <t>臺中市南區永興社區發展協會</t>
  </si>
  <si>
    <t>老人福利機構資源整合型計畫經費獎助財團法人臺中市私立長生老人長期照護中心辦理服務費計畫</t>
    <phoneticPr fontId="5" type="noConversion"/>
  </si>
  <si>
    <t>附設臺中市私立普濟老人長期照顧中心(養護型)服務費計畫</t>
    <phoneticPr fontId="5" type="noConversion"/>
  </si>
  <si>
    <t>附設台中市私立信義老人養護中心計畫</t>
    <phoneticPr fontId="5" type="noConversion"/>
  </si>
  <si>
    <t>老人福利機構資源整合型計畫經費獎助財團法人臺中市私立好耆老人長期照顧中心(養護型)</t>
    <phoneticPr fontId="5" type="noConversion"/>
  </si>
  <si>
    <t>附設臺中市私立永耕老人養護中心計畫</t>
    <phoneticPr fontId="5" type="noConversion"/>
  </si>
  <si>
    <t>附設臺中市私立廣達老人長期照顧中心(養護型)</t>
    <phoneticPr fontId="5" type="noConversion"/>
  </si>
  <si>
    <t>附設私立輔順仁愛之家服務費計畫</t>
    <phoneticPr fontId="5" type="noConversion"/>
  </si>
  <si>
    <t>台中市西屯區上德社區發展協會</t>
  </si>
  <si>
    <t>113年度臺中市建立社區照顧關懷據點並設置巷弄長照站</t>
    <phoneticPr fontId="5" type="noConversion"/>
  </si>
  <si>
    <t>社政業務-社會福利-綜合性社會工作-獎補助費-對國內團體之捐助</t>
    <phoneticPr fontId="5" type="noConversion"/>
  </si>
  <si>
    <t>113年度個案媒合出養前安置費用補助方案</t>
    <phoneticPr fontId="5" type="noConversion"/>
  </si>
  <si>
    <t>財團法人中華民國兒童福利聯盟文教基金會</t>
  </si>
  <si>
    <t>113年度臺中市社區式家事商談服務社區宣導計畫</t>
    <phoneticPr fontId="5" type="noConversion"/>
  </si>
  <si>
    <t>幫小腳丫找愛的家-收出養服務方案計畫</t>
    <phoneticPr fontId="5" type="noConversion"/>
  </si>
  <si>
    <t>財團法人勵馨社會福利事業基金會</t>
  </si>
  <si>
    <t>社政業務-社會福利-身心障礙福利-獎補助費-對國內團體之捐助</t>
    <phoneticPr fontId="5" type="noConversion"/>
  </si>
  <si>
    <t>臺中市成年身心障礙者社區居住與生活服務計畫</t>
    <phoneticPr fontId="5" type="noConversion"/>
  </si>
  <si>
    <t>建築物公共安全檢測經費</t>
    <phoneticPr fontId="5" type="noConversion"/>
  </si>
  <si>
    <t>臺中市精神障礙者協作模式服務據點計畫</t>
    <phoneticPr fontId="5" type="noConversion"/>
  </si>
  <si>
    <t>社團法人彰化縣正向行為支持協會</t>
  </si>
  <si>
    <t>113年臺中市身心障礙者社區式日間服務布建計畫</t>
    <phoneticPr fontId="5" type="noConversion"/>
  </si>
  <si>
    <t>113年臺中市身心障礙者社區式日間照顧服務計畫</t>
    <phoneticPr fontId="5" type="noConversion"/>
  </si>
  <si>
    <t>臺中市成年身心障礙者暨老人監護職務實施計畫</t>
    <phoneticPr fontId="5" type="noConversion"/>
  </si>
  <si>
    <t>臺中市身心障礙者自立生活支持計畫</t>
    <phoneticPr fontId="5" type="noConversion"/>
  </si>
  <si>
    <t>113年身心障礙者家庭托顧服務</t>
    <phoneticPr fontId="5" type="noConversion"/>
  </si>
  <si>
    <t>113年度臺中市身心障礙者社區式日間照顧服務計畫</t>
    <phoneticPr fontId="5" type="noConversion"/>
  </si>
  <si>
    <t>身心障礙者嚴重情緒行為正向支持整合模式計畫</t>
    <phoneticPr fontId="5" type="noConversion"/>
  </si>
  <si>
    <t>臺中市身心障礙者社區式日間照顧服務計畫</t>
    <phoneticPr fontId="5" type="noConversion"/>
  </si>
  <si>
    <t>臺中市燒燙傷與顏面損傷者生活重建服務計畫</t>
    <phoneticPr fontId="5" type="noConversion"/>
  </si>
  <si>
    <t>臺中市身心障礙者社區日間作業設施服務計畫</t>
    <phoneticPr fontId="5" type="noConversion"/>
  </si>
  <si>
    <t>身心障礙者社區日間作業設施服務計畫</t>
    <phoneticPr fontId="5" type="noConversion"/>
  </si>
  <si>
    <t>113年臺中市到宅式與社區式身心障礙者臨時及短期照顧服務計畫</t>
    <phoneticPr fontId="5" type="noConversion"/>
  </si>
  <si>
    <t>臺中市機構式身心障礙者臨時及短期照顧服務計畫</t>
    <phoneticPr fontId="5" type="noConversion"/>
  </si>
  <si>
    <t>113年臺中市機構式身心障礙者臨時及短期照顧服務計畫</t>
    <phoneticPr fontId="5" type="noConversion"/>
  </si>
  <si>
    <t>身心障礙者權利公約教育訓練實施計畫</t>
    <phoneticPr fontId="5" type="noConversion"/>
  </si>
  <si>
    <t>財團法人心路社會福利基金會</t>
  </si>
  <si>
    <t>109-111年補發年終費用</t>
    <phoneticPr fontId="5" type="noConversion"/>
  </si>
  <si>
    <t>109年補發年終費用</t>
    <phoneticPr fontId="5" type="noConversion"/>
  </si>
  <si>
    <t>台中市私立祥和老人養護中心</t>
  </si>
  <si>
    <t>臺中市到宅式與社區式身心障礙者臨時及短期照顧服務計畫</t>
    <phoneticPr fontId="5" type="noConversion"/>
  </si>
  <si>
    <t>下半年消防設施更換保養維修費用</t>
    <phoneticPr fontId="5" type="noConversion"/>
  </si>
  <si>
    <t>臺中市身心障礙者社區式日間服務布建計畫</t>
    <phoneticPr fontId="5" type="noConversion"/>
  </si>
  <si>
    <t>臺中市身心障礙者社區關懷據點</t>
    <phoneticPr fontId="5" type="noConversion"/>
  </si>
  <si>
    <t>113年臺中市希望家園公共安全檢查費、消防水電等設施設備代檢保養及維護修繕相關費用</t>
    <phoneticPr fontId="5" type="noConversion"/>
  </si>
  <si>
    <t>（下半年）消防安全設備檢測、簽證及申報作業</t>
    <phoneticPr fontId="5" type="noConversion"/>
  </si>
  <si>
    <t>113年下半年消防設備維修</t>
    <phoneticPr fontId="5" type="noConversion"/>
  </si>
  <si>
    <t>臺中市身心障礙者家庭托顧服務計畫</t>
    <phoneticPr fontId="5" type="noConversion"/>
  </si>
  <si>
    <t>身心障礙者家庭托顧服務</t>
    <phoneticPr fontId="5" type="noConversion"/>
  </si>
  <si>
    <t>臺中市身心障礙者社區居住獨立生活服務計畫</t>
    <phoneticPr fontId="5" type="noConversion"/>
  </si>
  <si>
    <t>113年度建築物公共安全設備檢查簽證及申報作業</t>
    <phoneticPr fontId="5" type="noConversion"/>
  </si>
  <si>
    <t>身心障礙家庭照顧者支持服務計畫(第二區)</t>
    <phoneticPr fontId="5" type="noConversion"/>
  </si>
  <si>
    <t>台灣技職教育產學研合作發展協會</t>
  </si>
  <si>
    <t>臺中市擁昕親子關懷協會林志昌</t>
  </si>
  <si>
    <t>臺中市私立同心圓東勢社區式服務類長期照顧服務機構</t>
  </si>
  <si>
    <t>社政業務-社會福利-人民團體-獎補助費-對國內團體之捐助</t>
    <phoneticPr fontId="5" type="noConversion"/>
  </si>
  <si>
    <t>臺中市親子高爾夫趣味競賽</t>
    <phoneticPr fontId="5" type="noConversion"/>
  </si>
  <si>
    <t>國際同濟會台灣總會第50屆中A區、中B區、中C區聯合兒童才藝薪傳初賽</t>
    <phoneticPr fontId="5" type="noConversion"/>
  </si>
  <si>
    <t>台中市北屯國際同濟會</t>
  </si>
  <si>
    <t>原住民族祖孫、親子感恩節活動</t>
    <phoneticPr fontId="5" type="noConversion"/>
  </si>
  <si>
    <t>台中市傳愛儲蓄互助社</t>
  </si>
  <si>
    <t>慶祝中秋節大會</t>
    <phoneticPr fontId="5" type="noConversion"/>
  </si>
  <si>
    <t>社團法人台中市協和長青協會</t>
  </si>
  <si>
    <t>公益親子活動</t>
    <phoneticPr fontId="5" type="noConversion"/>
  </si>
  <si>
    <t>臺中市大坑風景區觀光協會邱于珊</t>
  </si>
  <si>
    <t>迎風攬月慶中秋暨社會福利、港務業務與兩性平等宣導活動</t>
    <phoneticPr fontId="5" type="noConversion"/>
  </si>
  <si>
    <t>113年「龍騰社區．韻動鄉情」社區舞蹈觀摩表演活動</t>
    <phoneticPr fontId="5" type="noConversion"/>
  </si>
  <si>
    <t>113年鰲峰山健行淨山、節能健身做環保、節約用電暨全民國防教育及港務宣導活動</t>
    <phoneticPr fontId="5" type="noConversion"/>
  </si>
  <si>
    <t>「全民國防教育講座」活動</t>
    <phoneticPr fontId="5" type="noConversion"/>
  </si>
  <si>
    <t>臺中市潭子區青溪協會王錦潭</t>
  </si>
  <si>
    <t>113年度洗衣產業專業技術提升教育訓練課程</t>
    <phoneticPr fontId="5" type="noConversion"/>
  </si>
  <si>
    <t>台中市洗衣商業同業公會</t>
  </si>
  <si>
    <t>「樂齡藝起來　月來越幸福」活動</t>
    <phoneticPr fontId="5" type="noConversion"/>
  </si>
  <si>
    <t>手藝傳承-歡慶中秋蛋黃酥DIY體驗親子活動</t>
    <phoneticPr fontId="5" type="noConversion"/>
  </si>
  <si>
    <t>「心靈療癒Sing a song講座暨慶中秋」節約用電、用油、港務業務、郵政業務宣導</t>
    <phoneticPr fontId="5" type="noConversion"/>
  </si>
  <si>
    <t>文化孝親、舞動宗教</t>
    <phoneticPr fontId="5" type="noConversion"/>
  </si>
  <si>
    <t>臺中市神岡區圳堵文化發展協會</t>
  </si>
  <si>
    <t>志願服務基礎暨社福類特殊訓練</t>
    <phoneticPr fontId="5" type="noConversion"/>
  </si>
  <si>
    <t>社團法人世界幫扶協會</t>
  </si>
  <si>
    <t>志工幹部研習營及臺中市113年度志願服務領導訓練</t>
    <phoneticPr fontId="5" type="noConversion"/>
  </si>
  <si>
    <t>臺中市大里區體育會九九體育節暨全民健走活動</t>
    <phoneticPr fontId="5" type="noConversion"/>
  </si>
  <si>
    <t>南樂音樂研習暑期班</t>
    <phoneticPr fontId="5" type="noConversion"/>
  </si>
  <si>
    <t>臺中市保合南樂研究會</t>
  </si>
  <si>
    <t>113年度長青歌唱比賽</t>
    <phoneticPr fontId="5" type="noConversion"/>
  </si>
  <si>
    <t>台中市公教退休人員協會陳堯(土+皆)</t>
  </si>
  <si>
    <t>113年特殊兒少宣導活動</t>
    <phoneticPr fontId="5" type="noConversion"/>
  </si>
  <si>
    <t>社團法人中華民國特殊兒少青發展促進會</t>
  </si>
  <si>
    <t>慶祝第29屆糕餅節暨捐血送月餅公益活動</t>
    <phoneticPr fontId="5" type="noConversion"/>
  </si>
  <si>
    <t>「重陽敬老健康講座活動及節約用電宣導」活動</t>
    <phoneticPr fontId="5" type="noConversion"/>
  </si>
  <si>
    <t>臺中市113年度志願服務基礎訓練及臺中市113年度志願服務社會福利類特殊訓練</t>
    <phoneticPr fontId="5" type="noConversion"/>
  </si>
  <si>
    <t>臺中市國際志工工作營「十三寮耆癒文化交流營」計畫案</t>
    <phoneticPr fontId="5" type="noConversion"/>
  </si>
  <si>
    <t>113年食農教育~無障礙農村樂體驗講座</t>
    <phoneticPr fontId="5" type="noConversion"/>
  </si>
  <si>
    <t>臺中市大頭家厝總體營造協會異國風情文化之旅</t>
    <phoneticPr fontId="5" type="noConversion"/>
  </si>
  <si>
    <t>臺中市大頭家厝總體營造協會陳建中</t>
  </si>
  <si>
    <t>113年度社區居民作伙來卡拉OK-歌唱觀摩賽暨社會福利及節約用電宣導活動</t>
    <phoneticPr fontId="5" type="noConversion"/>
  </si>
  <si>
    <t>預防災害防治宣導公益活動</t>
    <phoneticPr fontId="5" type="noConversion"/>
  </si>
  <si>
    <t>臺中市后里區預防災害防治推展協會</t>
  </si>
  <si>
    <t>大甲國際青年商會大甲青商盃寫生競賽暨親子教育活動</t>
    <phoneticPr fontId="5" type="noConversion"/>
  </si>
  <si>
    <t>臺中市大甲國際青年商會</t>
  </si>
  <si>
    <t>113年度【重陽盃】槌球邀請賽</t>
    <phoneticPr fontId="5" type="noConversion"/>
  </si>
  <si>
    <t>趙堡太極拳成果發表及拳術研習</t>
    <phoneticPr fontId="5" type="noConversion"/>
  </si>
  <si>
    <t>中華武當趙堡太極拳總會蔡憲騰</t>
  </si>
  <si>
    <t>族群融合防治家庭暴力親子DIY活動</t>
    <phoneticPr fontId="5" type="noConversion"/>
  </si>
  <si>
    <t>臺中市華夏文化經濟交流協會張平均</t>
  </si>
  <si>
    <t>銀髮族接軌現代AI科技生活講座</t>
    <phoneticPr fontId="5" type="noConversion"/>
  </si>
  <si>
    <t>臺中市糖業從業退休人員協會王震夷</t>
  </si>
  <si>
    <t>慶中秋社會福利業務宣導活動及節約用電宣導</t>
    <phoneticPr fontId="5" type="noConversion"/>
  </si>
  <si>
    <t>傳統文化重陽孝親敬老活動</t>
    <phoneticPr fontId="5" type="noConversion"/>
  </si>
  <si>
    <t>臺中市紫丁香藝文慈善關懷協會林燕珠</t>
  </si>
  <si>
    <t>「113年度關懷婦女養生運動（社區班隊才藝表演）暨長者飲食健康講座」活動</t>
    <phoneticPr fontId="5" type="noConversion"/>
  </si>
  <si>
    <t>臺中市沙鹿區婦女會</t>
  </si>
  <si>
    <t>補助臺中市邱厝慈善協會辦理邱厝慈善協會歡樂慶端午送愛活動</t>
  </si>
  <si>
    <t>臺中市大甲區四張福德會健康講座</t>
    <phoneticPr fontId="5" type="noConversion"/>
  </si>
  <si>
    <t>臺中市大甲區四張福德會李文騰</t>
  </si>
  <si>
    <t>「臺中市豪傑愛心協會全民熱血捐愛心」活動</t>
    <phoneticPr fontId="5" type="noConversion"/>
  </si>
  <si>
    <t>臺中市豪傑愛心協會</t>
  </si>
  <si>
    <t>「港洲盃趣味棒壘球賽暨宣導托育升級紅不讓、節能減碳、港務業務及乾淨能源政令宣導」活動</t>
    <phoneticPr fontId="5" type="noConversion"/>
  </si>
  <si>
    <t>「歡慶中秋關懷老年長者暨支持市政業務、節能減碳、港務宣導」活動</t>
    <phoneticPr fontId="5" type="noConversion"/>
  </si>
  <si>
    <t>臺中市大肚區自強長青協會</t>
  </si>
  <si>
    <t>臺中市113年度志願服務社福類特殊訓練</t>
    <phoneticPr fontId="5" type="noConversion"/>
  </si>
  <si>
    <t>財團法人台中市私立本堂社會福利慈善基金會</t>
  </si>
  <si>
    <t>發現巷弄中方型社會-人文客廳計劃案</t>
    <phoneticPr fontId="5" type="noConversion"/>
  </si>
  <si>
    <t>臺中市社區大學教師協會黃甘棠</t>
  </si>
  <si>
    <t>秋節敬老暨支持市政業務、節能減碳、港務宣導活動</t>
    <phoneticPr fontId="5" type="noConversion"/>
  </si>
  <si>
    <t>台中市港區福伯關懷協會</t>
  </si>
  <si>
    <t>台灣雅樂-音樂下鄉(外埔區)巡迴演出音樂會</t>
    <phoneticPr fontId="5" type="noConversion"/>
  </si>
  <si>
    <t>臺中市道卡斯音樂協會洪增榮</t>
  </si>
  <si>
    <t>慶祝重陽節及老人福利暨市政建設宣導活動</t>
    <phoneticPr fontId="5" type="noConversion"/>
  </si>
  <si>
    <t>財團法人臺中市私立弗傳慈心社會福利慈善事業基金會</t>
  </si>
  <si>
    <t>志願服務成長訓練</t>
    <phoneticPr fontId="5" type="noConversion"/>
  </si>
  <si>
    <t>113年桌球比賽</t>
    <phoneticPr fontId="5" type="noConversion"/>
  </si>
  <si>
    <t>113年度臺中市雙溪親子健行活動</t>
    <phoneticPr fontId="5" type="noConversion"/>
  </si>
  <si>
    <t>台中市雙溪游泳協會</t>
  </si>
  <si>
    <t>「秋節敬老暨推廣乾淨能源、支持市政業務、節能減碳、港務宣導」活動</t>
    <phoneticPr fontId="5" type="noConversion"/>
  </si>
  <si>
    <t>2024年水上救生複訓暨操舟訓練活動</t>
    <phoneticPr fontId="5" type="noConversion"/>
  </si>
  <si>
    <t>臺中市豐源游泳協會</t>
  </si>
  <si>
    <t>「宣導自我保健-筋絡舒緩放鬆」活動</t>
    <phoneticPr fontId="5" type="noConversion"/>
  </si>
  <si>
    <t>台中市推拿學會洪昇國</t>
  </si>
  <si>
    <t>不帕你愛旋-帕金森病友旋風球活動</t>
    <phoneticPr fontId="5" type="noConversion"/>
  </si>
  <si>
    <t>志願服務基礎訓練及志願服務社福類特殊訓練</t>
    <phoneticPr fontId="5" type="noConversion"/>
  </si>
  <si>
    <t>台中市德明慈善會</t>
  </si>
  <si>
    <t>志願服務社福類特殊訓練</t>
    <phoneticPr fontId="5" type="noConversion"/>
  </si>
  <si>
    <t>重陽節慶暨長青老人餐會</t>
    <phoneticPr fontId="5" type="noConversion"/>
  </si>
  <si>
    <t>臺中市豐原區豐西常青會</t>
  </si>
  <si>
    <t>「啟身，崇仰望高－視障者登臨望遠無限意暨賦詩慶重陽」活動</t>
    <phoneticPr fontId="5" type="noConversion"/>
  </si>
  <si>
    <t>oh一讀懂你的心志工督導能力提升培力計畫</t>
    <phoneticPr fontId="5" type="noConversion"/>
  </si>
  <si>
    <t>臺中市山海屯國際生命線協會</t>
  </si>
  <si>
    <t>活到老「玩」到老-活化大腦不卡卡活動</t>
    <phoneticPr fontId="5" type="noConversion"/>
  </si>
  <si>
    <t>「結緣齋會」活動</t>
    <phoneticPr fontId="5" type="noConversion"/>
  </si>
  <si>
    <t>社團法人臺中市六波羅蜜文教慈善會</t>
  </si>
  <si>
    <t>「失智友善公益研習活動計畫」活動</t>
    <phoneticPr fontId="5" type="noConversion"/>
  </si>
  <si>
    <t>社團法人臺灣耆老林終身學習協會</t>
  </si>
  <si>
    <t>2024年菁音盃國台語全國歌唱大賽</t>
    <phoneticPr fontId="5" type="noConversion"/>
  </si>
  <si>
    <t>臺中市菁音歌藝發展協會李淑嬌</t>
  </si>
  <si>
    <t>2024豐原詩響曲-光彩行過百年厝</t>
    <phoneticPr fontId="5" type="noConversion"/>
  </si>
  <si>
    <t>臺中市公民學社</t>
  </si>
  <si>
    <t>2024九九重陽節敬老公益活動</t>
    <phoneticPr fontId="5" type="noConversion"/>
  </si>
  <si>
    <t>臺中市豐原國際青年商會</t>
  </si>
  <si>
    <t>2024下半年度太極拳學習成果發表暨觀摩活動</t>
    <phoneticPr fontId="5" type="noConversion"/>
  </si>
  <si>
    <t>社團法人台中市沐風關懷協會</t>
  </si>
  <si>
    <t>小星星大夢想-113年度早療社區宣導暨慢啼寶貝茄寶兒童劇團公演活動</t>
    <phoneticPr fontId="5" type="noConversion"/>
  </si>
  <si>
    <t>國際獅子會台中縣大甲中央獅子會</t>
  </si>
  <si>
    <t>親子活力健康快樂走活動</t>
    <phoneticPr fontId="5" type="noConversion"/>
  </si>
  <si>
    <t>台中縣外埔獅子會</t>
  </si>
  <si>
    <t>臺中市社會福利類志願服務小隊(含祥和小隊)志工保險補助</t>
    <phoneticPr fontId="5" type="noConversion"/>
  </si>
  <si>
    <t>113年臺中市大里區籃球發展協會理事長盃籃球邀請賽</t>
    <phoneticPr fontId="5" type="noConversion"/>
  </si>
  <si>
    <t>2024后里舞蹈運動成果晚會</t>
    <phoneticPr fontId="5" type="noConversion"/>
  </si>
  <si>
    <t>臺中市后里舞蹈運動協會曾新岐</t>
  </si>
  <si>
    <t>「2024第七屆快樂兒童公益寫生比賽」活動</t>
    <phoneticPr fontId="5" type="noConversion"/>
  </si>
  <si>
    <t>社團法人臺中市兒童教育關懷協會</t>
  </si>
  <si>
    <t>關懷弱勢兒童社服活動</t>
    <phoneticPr fontId="5" type="noConversion"/>
  </si>
  <si>
    <t>臺中市同心圓國際同濟會賴明輝</t>
  </si>
  <si>
    <t>臺中市嘉葉國際同濟會</t>
  </si>
  <si>
    <t>高空吊掛作業，並如何防止墜落，避免工安意外活動</t>
    <phoneticPr fontId="5" type="noConversion"/>
  </si>
  <si>
    <t>臺中市直轄市電器商業同業公會</t>
  </si>
  <si>
    <t>幸福指南VIP</t>
    <phoneticPr fontId="5" type="noConversion"/>
  </si>
  <si>
    <t>台中市圓覺命理禪修學會余佳蓉</t>
  </si>
  <si>
    <t>113年度尊親敬老健康促進暨社會福利宣導活動-尊親重道、崇孝敬老祝福關懷</t>
    <phoneticPr fontId="5" type="noConversion"/>
  </si>
  <si>
    <t>社團法人台灣愛之光公益協會</t>
  </si>
  <si>
    <t>2024年臺中市鐵馬papago巡禮活動</t>
    <phoneticPr fontId="5" type="noConversion"/>
  </si>
  <si>
    <t>臺中市自行車協會</t>
  </si>
  <si>
    <t>「113年鼓勵銀髮族迎接陽光活力健走逍遙遊」活動</t>
    <phoneticPr fontId="5" type="noConversion"/>
  </si>
  <si>
    <t>「113年臺中市西屯區體育會休閒健行活力日」活動</t>
    <phoneticPr fontId="5" type="noConversion"/>
  </si>
  <si>
    <t>幫助弱勢特產美食公益活動</t>
    <phoneticPr fontId="5" type="noConversion"/>
  </si>
  <si>
    <t>台中市日南城隍會</t>
  </si>
  <si>
    <t>送愛到希望家園~關懷弱勢社服活動</t>
    <phoneticPr fontId="5" type="noConversion"/>
  </si>
  <si>
    <t>臺中市同樂國際同濟會</t>
  </si>
  <si>
    <t>新心人類X好漾市集X中區搖滾音樂節</t>
    <phoneticPr fontId="5" type="noConversion"/>
  </si>
  <si>
    <t>臺中市文心國際青年商會</t>
  </si>
  <si>
    <t>霧峰重陽敬老健康促進暨社會福利宣導活動</t>
    <phoneticPr fontId="5" type="noConversion"/>
  </si>
  <si>
    <t>113年度大雅區社區排舞成果會暨社會福利活動</t>
    <phoneticPr fontId="5" type="noConversion"/>
  </si>
  <si>
    <t>「113年度恭祝水官大帝聖誕捐米發糧濟貧」活動</t>
    <phoneticPr fontId="5" type="noConversion"/>
  </si>
  <si>
    <t>臺中市三官慈善功德會</t>
  </si>
  <si>
    <t>「113年度第3次捐血公益」活動</t>
    <phoneticPr fontId="5" type="noConversion"/>
  </si>
  <si>
    <t>臺中市大里區後備憲兵荷松協會</t>
  </si>
  <si>
    <t>臺中市烏日區東園社區發展協會楊政勳</t>
  </si>
  <si>
    <t>「社區愛心關懷推拿及義剪」活動</t>
    <phoneticPr fontId="5" type="noConversion"/>
  </si>
  <si>
    <t>社團法人臺中市集誠文教慈善會</t>
  </si>
  <si>
    <t>2024臺中市家長會長總會籃球三對三聯誼賽</t>
    <phoneticPr fontId="5" type="noConversion"/>
  </si>
  <si>
    <t>臺中市家長會長總會魏景盈</t>
  </si>
  <si>
    <t>珍護水資源教育宣導暨關懷弱勢、心靈重建、撒播愛心種子、宣導節約用電、資源回收、生態保護及寒冬送暖</t>
    <phoneticPr fontId="5" type="noConversion"/>
  </si>
  <si>
    <t>臺中市山城慈善會</t>
  </si>
  <si>
    <t>臺中市東山長青關懷協會健康講座暨港務業務宣導</t>
    <phoneticPr fontId="5" type="noConversion"/>
  </si>
  <si>
    <t>家庭趣味遊</t>
    <phoneticPr fontId="5" type="noConversion"/>
  </si>
  <si>
    <t>臺灣族群特色產業發展協會</t>
  </si>
  <si>
    <t>穩糖健步走控糖研習</t>
    <phoneticPr fontId="5" type="noConversion"/>
  </si>
  <si>
    <t>台中市糖尿病關懷協會楊厚基</t>
  </si>
  <si>
    <t>全民熱血捐愛心活動暨節約能源用電宣導</t>
    <phoneticPr fontId="5" type="noConversion"/>
  </si>
  <si>
    <t>擁抱大自然~壞情緒OUT-身心健康促進</t>
    <phoneticPr fontId="5" type="noConversion"/>
  </si>
  <si>
    <t>沙鹿中正傳愛大德學子倚靠情</t>
    <phoneticPr fontId="5" type="noConversion"/>
  </si>
  <si>
    <t>國際獅子會300-C2區臺中縣沙鹿中正獅子會江文正</t>
  </si>
  <si>
    <t>埔子社區113年度節能減碳環保愛地球暨敬老親子健行活動</t>
    <phoneticPr fontId="5" type="noConversion"/>
  </si>
  <si>
    <t>轉動生命自信前行第14屆身障自行車環台活動</t>
    <phoneticPr fontId="5" type="noConversion"/>
  </si>
  <si>
    <t>臺中市欣欣獅子會</t>
  </si>
  <si>
    <t>113年台中市全民體育運動舞蹈幸福滿滿成果展</t>
    <phoneticPr fontId="5" type="noConversion"/>
  </si>
  <si>
    <t>社團法人台中市全民體育運動舞蹈協會</t>
  </si>
  <si>
    <t>113年關懷婦女族舞在健康成果展</t>
    <phoneticPr fontId="5" type="noConversion"/>
  </si>
  <si>
    <t>臺中市土風舞蹈協會</t>
  </si>
  <si>
    <t>慶祝臺中市有氧體能運動氧天長笑觀摩會</t>
    <phoneticPr fontId="5" type="noConversion"/>
  </si>
  <si>
    <t>臺中市有氧體能運動協會</t>
  </si>
  <si>
    <t>113年關懷銀髮族舞在健康成果展</t>
    <phoneticPr fontId="5" type="noConversion"/>
  </si>
  <si>
    <t>2024年臺中市乒乓球協會【理事長盃】全國桌球錦標賽</t>
    <phoneticPr fontId="5" type="noConversion"/>
  </si>
  <si>
    <t>臺中市113年度志願服務基礎訓練及臺中市113年度志願服務社福類特殊訓練</t>
    <phoneticPr fontId="5" type="noConversion"/>
  </si>
  <si>
    <t>「用愛心包圍」家扶中心親子戶外參訪活動</t>
    <phoneticPr fontId="5" type="noConversion"/>
  </si>
  <si>
    <t>113年關懷婦女族樂活舞蹈成果展</t>
    <phoneticPr fontId="5" type="noConversion"/>
  </si>
  <si>
    <t>臺中市樂活運動舞蹈協會</t>
  </si>
  <si>
    <t>臺中巴金森氏症患者桌球賽暨康復運動研習</t>
    <phoneticPr fontId="5" type="noConversion"/>
  </si>
  <si>
    <t>台灣鬱金香動作障礙關懷協會</t>
  </si>
  <si>
    <t>臺灣省臺中縣大甲鎮安甲獅子會-113年世界一家親新住民親子成長營</t>
    <phoneticPr fontId="5" type="noConversion"/>
  </si>
  <si>
    <t>國際獅子會中華民國總會臺灣省臺中縣大甲鎮安甲獅子會</t>
  </si>
  <si>
    <t>社區關懷暨歲末感恩餐會</t>
    <phoneticPr fontId="5" type="noConversion"/>
  </si>
  <si>
    <t>臺中市原住民族文化關懷協會武麗秀</t>
  </si>
  <si>
    <t>HappyWifeHappyLife一起來『話畫』</t>
    <phoneticPr fontId="5" type="noConversion"/>
  </si>
  <si>
    <t>社團法人臺中市基督教世光協會</t>
  </si>
  <si>
    <t>113年度志工意外團體保險9月、10月加退保費</t>
    <phoneticPr fontId="5" type="noConversion"/>
  </si>
  <si>
    <t>財團法人天主教會台中教區
臺中市大里區塗城社區發展協會
社團法人中華小腦萎縮症病友協會</t>
  </si>
  <si>
    <t>「響應捐血，大肚有愛」活動</t>
    <phoneticPr fontId="5" type="noConversion"/>
  </si>
  <si>
    <t>臺中市大肚區頂街社區營造協會</t>
  </si>
  <si>
    <t>「公益捐血」活動</t>
    <phoneticPr fontId="5" type="noConversion"/>
  </si>
  <si>
    <t>臺中市臺中港國際蘭馨交流協會</t>
  </si>
  <si>
    <t>守護環境、品味排灣</t>
    <phoneticPr fontId="5" type="noConversion"/>
  </si>
  <si>
    <t>臺中市獅子同鄉會朱慈美</t>
  </si>
  <si>
    <t>志工意外團體保險11月、12月加退保費</t>
    <phoneticPr fontId="5" type="noConversion"/>
  </si>
  <si>
    <t>親師成長營講座</t>
    <phoneticPr fontId="5" type="noConversion"/>
  </si>
  <si>
    <t>臺中市蒙特梭利教育學會李柏凱</t>
  </si>
  <si>
    <t>「鍾愛一生健康講座」暨支持電源開發節能減碳港務業務宣導</t>
    <phoneticPr fontId="5" type="noConversion"/>
  </si>
  <si>
    <t>113年社區盃冰壺錦標賽</t>
    <phoneticPr fontId="5" type="noConversion"/>
  </si>
  <si>
    <t>太極健康講座活動</t>
    <phoneticPr fontId="5" type="noConversion"/>
  </si>
  <si>
    <t>臺中市沙鹿太極拳協會蔡樹源</t>
  </si>
  <si>
    <t>世界地球盛典花神樹心，塑新化蝶-透過行動關注生態及自身的心靈環境</t>
    <phoneticPr fontId="5" type="noConversion"/>
  </si>
  <si>
    <t>「台灣傳統文化營掌中戲中元節」及「臺中港區環境保護與傳統建築體驗營」</t>
    <phoneticPr fontId="5" type="noConversion"/>
  </si>
  <si>
    <t>台灣海口腔文化協會蔡佳君</t>
  </si>
  <si>
    <t>非物質文化遺產文化體驗課程</t>
    <phoneticPr fontId="5" type="noConversion"/>
  </si>
  <si>
    <t>臺中巿環中扶輪社</t>
  </si>
  <si>
    <t>輕鬆玩轉智慧AI-數位生活動X圖書館AI運用活動</t>
    <phoneticPr fontId="5" type="noConversion"/>
  </si>
  <si>
    <t>臺中市智慧行銷創新聯盟協會廖子淇</t>
  </si>
  <si>
    <t>永續不落地，反毒新策略活動</t>
    <phoneticPr fontId="5" type="noConversion"/>
  </si>
  <si>
    <t>社團法人臺中市天元扶輪社</t>
  </si>
  <si>
    <t>樂齡嘉年華</t>
    <phoneticPr fontId="5" type="noConversion"/>
  </si>
  <si>
    <t>第31屆傑青獎全國大專院校十大傑出服務性社團暨服務性社團領袖選拔及表揚活動</t>
    <phoneticPr fontId="5" type="noConversion"/>
  </si>
  <si>
    <t>台中市和平國際傑人會</t>
  </si>
  <si>
    <t>感恩母親節愛心關懷活動暨音樂饗宴</t>
    <phoneticPr fontId="5" type="noConversion"/>
  </si>
  <si>
    <t>臺中市育德環境保護教育協會黃志銘</t>
  </si>
  <si>
    <t>「113年運動i台灣2.0計畫臺中市大度山桌球協會聯誼賽」活動</t>
    <phoneticPr fontId="5" type="noConversion"/>
  </si>
  <si>
    <t>臺中市大度山桌球協會陳正中</t>
  </si>
  <si>
    <t>寒冬送暖活動</t>
    <phoneticPr fontId="5" type="noConversion"/>
  </si>
  <si>
    <t>國際獅子會中華民國總會台灣省台中縣大雅獅子會曹瓊云</t>
  </si>
  <si>
    <t>大雅區第十九屆創意畫比賽</t>
    <phoneticPr fontId="5" type="noConversion"/>
  </si>
  <si>
    <t>台中縣皇后獅子會</t>
  </si>
  <si>
    <t>113年度社會福利長期照顧服務研習參訪活動實施計畫</t>
    <phoneticPr fontId="5" type="noConversion"/>
  </si>
  <si>
    <t>臺中市原住民族獵人教育文化傳承發展協會江世大</t>
  </si>
  <si>
    <t>2024寒冬送暖揪甘心公益活動</t>
    <phoneticPr fontId="5" type="noConversion"/>
  </si>
  <si>
    <t>袋你穿(川)越文化歲末祭活動</t>
    <phoneticPr fontId="5" type="noConversion"/>
  </si>
  <si>
    <t>社團法人臺中市川越文化藝術協會</t>
  </si>
  <si>
    <t>113年度國際友誼先生2024賽事來台交流</t>
    <phoneticPr fontId="5" type="noConversion"/>
  </si>
  <si>
    <t>台灣羽球運動發展協會</t>
  </si>
  <si>
    <t>新住民家庭同樂與關懷社區弱勢活動計畫書-113年歲末年終思鄉情，平安相隨，愛永傳</t>
    <phoneticPr fontId="5" type="noConversion"/>
  </si>
  <si>
    <t>臺中市馨樂活美學文化發展協會</t>
  </si>
  <si>
    <t>2024心享事成　全齡有愛　聖誕公益活動</t>
    <phoneticPr fontId="5" type="noConversion"/>
  </si>
  <si>
    <t>社團法人臺中市心享事成教育推廣協會</t>
  </si>
  <si>
    <t>媽祖遶境神轎技藝傳承交流活動</t>
    <phoneticPr fontId="5" type="noConversion"/>
  </si>
  <si>
    <t>臺中市大庄媽祖神轎技藝協會</t>
  </si>
  <si>
    <t>健康九九~eye眼動起來暨糖尿病衛教講座</t>
    <phoneticPr fontId="5" type="noConversion"/>
  </si>
  <si>
    <t>臺中縣大雅中源獅子會</t>
  </si>
  <si>
    <t>寒冬送暖暨義剪活動</t>
    <phoneticPr fontId="5" type="noConversion"/>
  </si>
  <si>
    <t>臺中市新立獅子會</t>
  </si>
  <si>
    <t>環保尖兵~青年社區服務行動</t>
    <phoneticPr fontId="5" type="noConversion"/>
  </si>
  <si>
    <t>臺中市甲安埔社區再造青年服務聯合會葉秋聖</t>
  </si>
  <si>
    <t>「臺中市成年身心障礙者社區居住與生活服務計畫」之113年補助開辦設施設備經費</t>
    <phoneticPr fontId="5" type="noConversion"/>
  </si>
  <si>
    <t>建立社區照顧關懷據點並設置巷弄長照站之充實設施設備費-資本</t>
    <phoneticPr fontId="5" type="noConversion"/>
  </si>
  <si>
    <t>改善公共安全修繕-寢室隔間與樓板密接整修計畫</t>
    <phoneticPr fontId="5" type="noConversion"/>
  </si>
  <si>
    <t>台中市私立善心園老人長期照顧中心(養護型)</t>
  </si>
  <si>
    <t>精神障礙者協作模式服務據點計畫</t>
    <phoneticPr fontId="5" type="noConversion"/>
  </si>
  <si>
    <t>台中市東南長青會陳碧燕</t>
  </si>
  <si>
    <t>建立社區照顧關懷據點之充實設施設備-資本門</t>
    <phoneticPr fontId="5" type="noConversion"/>
  </si>
  <si>
    <t>建立社區照顧關懷據點並設置巷弄長照站之充實設備費用</t>
    <phoneticPr fontId="5" type="noConversion"/>
  </si>
  <si>
    <t>建立社區照顧關懷據點並設立巷弄長照站-充實設施設備</t>
    <phoneticPr fontId="5" type="noConversion"/>
  </si>
  <si>
    <t>建立社區照顧關懷據點-充實設施設備</t>
    <phoneticPr fontId="5" type="noConversion"/>
  </si>
  <si>
    <t>台中市南屯區永定社區發展協會蔡添信</t>
  </si>
  <si>
    <t>建立社區照顧關懷據點之「開辦設施設費用」-資本門</t>
    <phoneticPr fontId="5" type="noConversion"/>
  </si>
  <si>
    <t>臺中市沙鹿區鹿峰社區發展協會</t>
  </si>
  <si>
    <t>建立社區照顧關懷據點並設置巷弄長照站之設施設備費-資本</t>
    <phoneticPr fontId="5" type="noConversion"/>
  </si>
  <si>
    <t>附設臺中市私立田園老人養護中心修繕費-寢室隔間與樓板密接整修計畫</t>
    <phoneticPr fontId="5" type="noConversion"/>
  </si>
  <si>
    <t>家庭暴力及性侵害防治業務-家庭暴力及性侵害防治工作-成人保護-獎補助費-對國內團體之捐助</t>
  </si>
  <si>
    <t>宣導拒絕暴力-社區更美好活動</t>
  </si>
  <si>
    <t>吳榮益 台中市北區錦村社區發展協會</t>
  </si>
  <si>
    <t>臺中市家庭暴力及性侵害防治中心</t>
  </si>
  <si>
    <t>「家庭暴力及性侵害防治宣導活動」案活動</t>
  </si>
  <si>
    <t>宣導「無形的傷痛」臺中市家庭暴力防治演出宣導活動</t>
  </si>
  <si>
    <t>「家庭暴力防治宣導」活動</t>
  </si>
  <si>
    <t>「社區反家庭暴力宣導活動」</t>
  </si>
  <si>
    <t>臺中市豐原區中山社區發展協會</t>
  </si>
  <si>
    <t>龍來家庭暴力及性侵害防治宣導活動</t>
  </si>
  <si>
    <t>臺中市豐原區朴子里社區促進協會</t>
  </si>
  <si>
    <t>家庭暴力防治「恐怖情人應如何防範」活動</t>
  </si>
  <si>
    <t>社團法人臺中市全人健康樂活關懷協會</t>
  </si>
  <si>
    <t>臺中市預防家庭暴力舞台劇活動</t>
  </si>
  <si>
    <t>「臺中市紳士協會113年度性別關係家庭和諧宣導活動」</t>
  </si>
  <si>
    <t>「兩性平權、遏止家庭暴力及性侵害宣導」活動</t>
  </si>
  <si>
    <t>臺中市北屯區仁和社區發展協會</t>
  </si>
  <si>
    <t>用盡一生的愛，遠離暴力活動</t>
  </si>
  <si>
    <t>銀贏歲月讓愛延續～幸福零暴力活動</t>
  </si>
  <si>
    <t>愛的抱抱，遠離家暴暨父親節感恩活動</t>
  </si>
  <si>
    <t>情緒穩穩，暴力聞聞-家庭暴力防治宣導</t>
  </si>
  <si>
    <t>性別暴力防治宣導-中秋晚會</t>
  </si>
  <si>
    <t>台中市北區五常社區發展協會</t>
  </si>
  <si>
    <t>街坊出招9競賽防暴鎌心村里無憂活動</t>
  </si>
  <si>
    <t>數位性別暴力防治宣導</t>
  </si>
  <si>
    <t>家庭暴力防治及老人保護宣導活動</t>
  </si>
  <si>
    <t>街坊出招9競賽山海聯防防暴止暴競賽及觀摩</t>
  </si>
  <si>
    <t>和諧北庄網世代老是好老是寶計畫</t>
  </si>
  <si>
    <t>中秋慶團圓-做伙來防暴案宣導活動</t>
  </si>
  <si>
    <t>「幸福九九歡慶重陽敬老活動」</t>
  </si>
  <si>
    <t>永安社區家庭暴力防治宣導活動</t>
  </si>
  <si>
    <t>【洞悉暴力、寶貝我來守護您】</t>
  </si>
  <si>
    <t>「113年防暴鎌心守護家園」計畫</t>
  </si>
  <si>
    <t>萬聖節暨家庭暴力及性侵害防治宣導活動</t>
  </si>
  <si>
    <t>社團法人台中市活力社區關懷協會</t>
  </si>
  <si>
    <t>錦平三代同堂慶中秋暨防暴宣導闖關活動費</t>
  </si>
  <si>
    <t>家庭暴力、兒童少年保護宣導</t>
  </si>
  <si>
    <t>「晚年樂活零害怕~暴力遠離樂逍遙」活動</t>
  </si>
  <si>
    <t>賴福社區家庭暴力及性侵害防治工作宣導</t>
  </si>
  <si>
    <t>台中市北區賴福社區發展協會</t>
  </si>
  <si>
    <t>樂活零害怕~暴力遠離樂逍遙宣導活動</t>
  </si>
  <si>
    <t>「防紫暴力~日日都幸福」計畫</t>
  </si>
  <si>
    <t>「兒童身體自主權宣導計畫」</t>
  </si>
  <si>
    <t>支持家紫萬里無雲計畫</t>
  </si>
  <si>
    <t>虎腳ㄚ，零暴力計畫</t>
  </si>
  <si>
    <t>臺中市農業創生協會劉金湖</t>
  </si>
  <si>
    <t>大和做防暴、迎龍作伙來服務計畫</t>
  </si>
  <si>
    <t>113年臺中市性別暴力社區初級預防推廣培力計畫</t>
  </si>
  <si>
    <t>無暴社區聯防止暴經費</t>
  </si>
  <si>
    <t>台中市麗達家園計畫</t>
  </si>
  <si>
    <t>龍光煥發~攜手防暴</t>
  </si>
  <si>
    <t>臺中市太平區車籠埔文化發展協會陳(俞-刀+ㄍ)町</t>
  </si>
  <si>
    <t>「溫馨共融，暴力無蹤」計畫</t>
  </si>
  <si>
    <t>家庭暴力及性侵害防治宣導暨拓印年畫贈春聯活動</t>
  </si>
  <si>
    <t>家庭暴力及性侵害防治計畫宣導活動</t>
  </si>
  <si>
    <t>家庭暴力及兒少保護性侵害防治工作宣導活動</t>
  </si>
  <si>
    <t>社區反家庭暴力宣導活動</t>
  </si>
  <si>
    <t>113年兒少性剝削防制活動</t>
  </si>
  <si>
    <t>綠美化贈苗家庭暴力及性侵害防治宣導活動</t>
  </si>
  <si>
    <t>「113年臺中市兒少性剝削防制校園巡迴戲劇演出宣導活動」</t>
  </si>
  <si>
    <t>家庭暴力及性侵害防治業務-家庭暴力及性侵害防治工作-兒少保護-獎補助費-對國內團體之捐助</t>
  </si>
  <si>
    <t>精進及擴充兒少家外安置資源(提升少年自立生活適應協助服務量能計畫)</t>
  </si>
  <si>
    <t>社團法人中華育幼機構兒童關懷協會</t>
  </si>
  <si>
    <t>臺中市少年自立宿舍服務</t>
  </si>
  <si>
    <t>臺中市兒童少年保護個案、無依兒童少年出養服務費用</t>
  </si>
  <si>
    <t>財團法人忠義社會福利事業基金會</t>
  </si>
  <si>
    <t>113年兒少保護案件親職教育服務方案</t>
  </si>
  <si>
    <t>財團法人台中市私立慈光社會福利慈善事業基金會</t>
  </si>
  <si>
    <t>113年度社安網第二期計畫-寄養家庭支持資源強化計畫</t>
  </si>
  <si>
    <t>財團法人台灣兒童暨家庭扶助基金會台中市南區分事務所</t>
  </si>
  <si>
    <t>13年度社安網第二期計畫-寄養家庭支持資源強化計畫</t>
  </si>
  <si>
    <t>臺中市兒童及少年親屬安置服務計畫-安置服務活動費用</t>
  </si>
  <si>
    <t>客家政策研究發展-研究發展業務-獎補助費-對國內團體之捐助</t>
    <phoneticPr fontId="5" type="noConversion"/>
  </si>
  <si>
    <t>2024臺中東勢新丁粄節-展望未來 求文昌</t>
    <phoneticPr fontId="5" type="noConversion"/>
  </si>
  <si>
    <t>臺中市文昌客家發展協會</t>
  </si>
  <si>
    <t>臺中市政府客家事務委員會</t>
    <phoneticPr fontId="5" type="noConversion"/>
  </si>
  <si>
    <t>2024臺中東勢新丁粄節─傳統新丁粄鬪粄活動</t>
  </si>
  <si>
    <t>臺中市東勢區中寧社區發展協會</t>
  </si>
  <si>
    <t>泰安宮</t>
  </si>
  <si>
    <t>米粉寮樂善祠</t>
  </si>
  <si>
    <t>北興里雙福祠</t>
  </si>
  <si>
    <t>永安宮</t>
  </si>
  <si>
    <t>2024臺中巧聖仙師文化祭─三仙師環台徒步祈福繞境</t>
    <phoneticPr fontId="5" type="noConversion"/>
  </si>
  <si>
    <t>巧聖仙師廟</t>
    <phoneticPr fontId="5" type="noConversion"/>
  </si>
  <si>
    <t>客家語言文化推廣-文教推廣業務-獎補助費-對國內團體之捐助</t>
  </si>
  <si>
    <t>新春揮毫綠美化客家族群主流化公益活動</t>
  </si>
  <si>
    <t>臺中市政府客家事務委員會</t>
  </si>
  <si>
    <t>客家墨香暨米食文化政令宣導送好康客家族群主流化活動</t>
  </si>
  <si>
    <t>111年大埔客家協會新春迎好客，愛客講好話暨贈春聯活動</t>
  </si>
  <si>
    <t>臺中市大埔客家協會</t>
  </si>
  <si>
    <t>113年「祥龍迎春—客家米食書法春聯推廣活動」</t>
  </si>
  <si>
    <t>113年元宵節客家傳統節慶活動</t>
  </si>
  <si>
    <t>快樂fun寒假客家文化成長營</t>
  </si>
  <si>
    <t>中華非營利發展協會</t>
  </si>
  <si>
    <t>大埔厝客家美食研習慶元宵</t>
  </si>
  <si>
    <t>113年臺中市公教退休人員客家文化推廣活動</t>
  </si>
  <si>
    <t>臺中市公教退休人員協會</t>
  </si>
  <si>
    <t>茅埔鬧新年暨聚落文史特展</t>
  </si>
  <si>
    <t>臺中市東勢創意執行協會</t>
  </si>
  <si>
    <t>來就係客作伴來尞天穿</t>
  </si>
  <si>
    <t>113年忠平母親節感恩暨藝起擾動客家文化傳承親子活動</t>
  </si>
  <si>
    <t>臺中市北屯區忠平社區發展協會</t>
  </si>
  <si>
    <t>113年臺中市客家語教師增能研習</t>
  </si>
  <si>
    <t>臺中市客家語教師協會</t>
  </si>
  <si>
    <t>2024國際麒麟獅邀請賽暨文化陣頭踩街活動</t>
  </si>
  <si>
    <t>后里客家慶端午活動</t>
  </si>
  <si>
    <t>113年銀髮族客家歌謠傳唱</t>
  </si>
  <si>
    <t>甘蔗崙客家醬菜DIY醃豆腐乳</t>
  </si>
  <si>
    <t>客家桌遊樂逍遙</t>
  </si>
  <si>
    <t>好客葫蘆墩 𠊎講客 客家米食文化推廣 公私協力設攤宣導活動</t>
  </si>
  <si>
    <t>龍來𠊎講客 客墨香拓印之美 美食文化推廣 公益設攤宣導活動</t>
  </si>
  <si>
    <t>客藝樂活</t>
  </si>
  <si>
    <t>社團法人中華民國家庭關係發展協進會</t>
  </si>
  <si>
    <t>113年全國中正盃客家武術錦標賽</t>
  </si>
  <si>
    <t>臺中市陽明客家協會</t>
  </si>
  <si>
    <t>112年度大埔客家山歌與短劇培訓計畫</t>
  </si>
  <si>
    <t>臺中市東勢區弘韻婦女音樂協進會</t>
  </si>
  <si>
    <t>大埔客家傳統樂器弦鼓培訓計畫</t>
  </si>
  <si>
    <t>臺中市大埔客音傳統曲藝發展協會</t>
  </si>
  <si>
    <t>東勢客家歌謠研習班</t>
  </si>
  <si>
    <t>臺中市東勢區廣興社區發展協會</t>
  </si>
  <si>
    <t>客家歌謠研習營</t>
  </si>
  <si>
    <t>粽藝傳承~客家米食暨節能省電宣導活動</t>
  </si>
  <si>
    <t>阿罩霧哈客神農文化祭布袋戲</t>
  </si>
  <si>
    <t>五洲園掌中劇團</t>
  </si>
  <si>
    <t>客家食藝研習</t>
  </si>
  <si>
    <t>下城社區113年客家歌謠研習</t>
  </si>
  <si>
    <t>臺中市東勢區下城社區發展協會</t>
  </si>
  <si>
    <t>推廣客家傳統美食文化研習</t>
  </si>
  <si>
    <t>臺中市東勢泰昌客家婦女協會</t>
  </si>
  <si>
    <t>客家米粽粢粑薪傳嬤、媽手藝慶端午</t>
  </si>
  <si>
    <t>113年「龍飛鳳翔~桐舞翩翩有藝思客家文化暨民俗舞蹈推廣活動</t>
  </si>
  <si>
    <t>客家美食製作研習</t>
  </si>
  <si>
    <t>113年客家弦樂班研習</t>
  </si>
  <si>
    <t>臺中市外埔客家文化協會</t>
  </si>
  <si>
    <t>客家布應用製品</t>
  </si>
  <si>
    <t>客家美食傳承</t>
  </si>
  <si>
    <t>歡喜來唱客家歌</t>
  </si>
  <si>
    <t>大屯客家藝術團</t>
  </si>
  <si>
    <t>七月天公發揚大埔客家傳唱文化活動</t>
  </si>
  <si>
    <t>東勢農民老人會</t>
  </si>
  <si>
    <t>客家創意美食</t>
  </si>
  <si>
    <t>客家傳統民俗文化與婦女自我成長研習活動</t>
  </si>
  <si>
    <t>臺中市東勢區社區媽媽教室協會</t>
  </si>
  <si>
    <t>新社區客庄重要民俗慶典-「九庄媽過爐遶境」懷舊照片展</t>
  </si>
  <si>
    <t>臺中市新社區九庄媽文化協會</t>
  </si>
  <si>
    <t>快樂fun暑假客家文化成長營</t>
  </si>
  <si>
    <t>臺中市德明慈善會</t>
  </si>
  <si>
    <t>113年大埔音客家歌曲研習</t>
  </si>
  <si>
    <t>大甲河之聲合唱團</t>
  </si>
  <si>
    <t>弦樂二胡基礎課程</t>
  </si>
  <si>
    <t>台中市客家公共事務協會</t>
  </si>
  <si>
    <t>客家文化傳承-舞動歌謠山歌</t>
  </si>
  <si>
    <t>臺中市東勢客家民謠研進會</t>
  </si>
  <si>
    <t>樂活客家當生趣</t>
  </si>
  <si>
    <t>社團法人台灣鼎傳慈善協會</t>
  </si>
  <si>
    <t>2024現代客家歌謠合唱劇場＜轉兜~那些日子/恁久以來＞</t>
  </si>
  <si>
    <t>台中藝術家市民合唱團</t>
  </si>
  <si>
    <t>共下來唱客家歌</t>
  </si>
  <si>
    <t>阿比百樂團</t>
  </si>
  <si>
    <t>在地客家語言與植物文化共創計畫</t>
  </si>
  <si>
    <t>113年萬興客家歌謠班</t>
  </si>
  <si>
    <t>113年萬安成長班客家種子研習</t>
  </si>
  <si>
    <t>重陽飲水思源體驗客家文化公益設攤宣導活動</t>
  </si>
  <si>
    <t>113年重陽敬老傳統美食做艾草粄活動</t>
  </si>
  <si>
    <t>台中市南屯區鎮平社區發展協會</t>
  </si>
  <si>
    <t>客語新知新住民客語朗讀培訓計畫</t>
  </si>
  <si>
    <t>社團法人台中市春天女性成長協會</t>
  </si>
  <si>
    <t>113年度饗樂中秋客家柚見龜殼</t>
  </si>
  <si>
    <t>臺中市大安區龜殼社區發展協會</t>
  </si>
  <si>
    <t>東勢區農會客家樂曲研習班</t>
  </si>
  <si>
    <t>東勢區農會</t>
  </si>
  <si>
    <t>新平好客俱樂部傳遞客家特色</t>
  </si>
  <si>
    <t>品味客家協成好滋味</t>
  </si>
  <si>
    <t>同音共律學客謠</t>
  </si>
  <si>
    <t>關懷老人跨界音樂會行過盡看人生的春夏秋冬研習計畫</t>
  </si>
  <si>
    <t>香頌合唱團</t>
  </si>
  <si>
    <t>客庄姊妹一起來東勢客庄婦女性平教育講座暨客家歌謠與手作課程</t>
  </si>
  <si>
    <t>臺中市東勢區新移民家庭關懷協會</t>
  </si>
  <si>
    <t>以客家美食重現傳統四炆四炒美食競賽</t>
  </si>
  <si>
    <t>現代客家歌謠詞曲正音暨合唱技巧研習</t>
  </si>
  <si>
    <t>台中藝術家女聲合唱團</t>
  </si>
  <si>
    <t>113年收冬戲來客庄看戲暨和平福山宮客家文化館客家獅頭創作欣賞</t>
  </si>
  <si>
    <t>客語學習及客家小吃研習客家花布圍裙製作計畫</t>
  </si>
  <si>
    <t>以客家美食重現傳統還平安民俗感恩慶典</t>
  </si>
  <si>
    <t>2024客家大仙公文化祭布袋戲</t>
  </si>
  <si>
    <t>五洲園今日掌中劇團</t>
  </si>
  <si>
    <t>廣興客家歌謠研習班</t>
  </si>
  <si>
    <t>113年臺中市客家語及英語雙向教學研習</t>
  </si>
  <si>
    <t>客家歌謠研習</t>
  </si>
  <si>
    <t>2024臺中市客家歌謠烏克麗麗彈唱班</t>
  </si>
  <si>
    <t>臺中市客家文創音樂發展協會</t>
  </si>
  <si>
    <t>兒童現代客家歌謠合唱年度訓練</t>
  </si>
  <si>
    <t>台中藝術家兒童合唱團</t>
  </si>
  <si>
    <t>東勢區農會中阮樂曲研習班</t>
  </si>
  <si>
    <t>全國木匠創藝文化節暨豐原巧聖先師廟文化館開幕活動</t>
  </si>
  <si>
    <t>臺中市豐原巧聖先師慈善會</t>
  </si>
  <si>
    <t>臺中市東勢區中嵙社區113年度藝揚中嵙客家國樂研習學苑</t>
  </si>
  <si>
    <t>臺中市東勢區中嵙社區展協會</t>
  </si>
  <si>
    <t>跨縣市客家藝文團體展演交流活動</t>
    <phoneticPr fontId="5" type="noConversion"/>
  </si>
  <si>
    <t>衛生業務-疾病管制工作-獎補助費-對國內團體之捐助</t>
    <phoneticPr fontId="5" type="noConversion"/>
  </si>
  <si>
    <t>113年傳染病防治計畫(結核病高風險族群主動發現及防治計畫)-電腦處理費</t>
  </si>
  <si>
    <t>臺中市政府衛生局</t>
  </si>
  <si>
    <t>中國醫藥大學附設醫院</t>
  </si>
  <si>
    <t>澄清綜合醫院中港分院</t>
    <phoneticPr fontId="28" type="noConversion"/>
  </si>
  <si>
    <t>童綜合醫療社團法人童綜合醫院</t>
  </si>
  <si>
    <t>佛教慈濟醫療財團法人台中慈濟醫院</t>
  </si>
  <si>
    <t>113年傳染病防治計畫(結核病高風險族群主動發現及防治計畫)-電腦處理費</t>
    <phoneticPr fontId="28" type="noConversion"/>
  </si>
  <si>
    <t>東勢區農會附設農民醫院</t>
  </si>
  <si>
    <t>衛生業務-心理健康工作-獎補助費-對國內團體之捐助</t>
  </si>
  <si>
    <t>推動性侵害加害人處遇團體督導方案-
性侵害加害人處遇團體督導及性侵害加害人個案研討</t>
    <phoneticPr fontId="28" type="noConversion"/>
  </si>
  <si>
    <t>一心心理諮商所</t>
  </si>
  <si>
    <t>衛生業務-保健工作-獎補助費-對國內團體之捐助</t>
    <phoneticPr fontId="5" type="noConversion"/>
  </si>
  <si>
    <t>衛生福利部國民健康署補助辦理113年銀髮健身俱樂部補助計畫相關費用</t>
    <phoneticPr fontId="28" type="noConversion"/>
  </si>
  <si>
    <t>台中市私立福祿貝老老人養護中心</t>
    <phoneticPr fontId="28" type="noConversion"/>
  </si>
  <si>
    <t>無</t>
    <phoneticPr fontId="28" type="noConversion"/>
  </si>
  <si>
    <t>衛生福利部國民健康署補助辦理110年至111年布建之銀髮健身俱樂部據點後續營運計畫(113年)相關費用</t>
    <phoneticPr fontId="28" type="noConversion"/>
  </si>
  <si>
    <t>仁馨護理之家、品沐職能治療所</t>
    <phoneticPr fontId="28" type="noConversion"/>
  </si>
  <si>
    <t>衛生業務-保健工作-獎補助費-對國內團體之捐助</t>
  </si>
  <si>
    <t>衛生福利部國民健康署補助辦理110年至111年布建之銀髮健身俱樂部據點後續營運計畫(112年)相關費用</t>
  </si>
  <si>
    <t>仁馨護理之家、品沐職能治療所</t>
  </si>
  <si>
    <t>衛生業務-企劃資訊工作-獎補助費-對國內團體之捐助</t>
    <phoneticPr fontId="5" type="noConversion"/>
  </si>
  <si>
    <t>辦理健康促進相關活動</t>
    <phoneticPr fontId="28" type="noConversion"/>
  </si>
  <si>
    <t>臺中市退休衛生人員協會</t>
    <phoneticPr fontId="28" type="noConversion"/>
  </si>
  <si>
    <t>衛生業務-長期照護工作-獎補助費-對國內團體之捐助</t>
    <phoneticPr fontId="28" type="noConversion"/>
  </si>
  <si>
    <t>112年度住宿式機構強化感染管制獎勵計畫</t>
    <phoneticPr fontId="28" type="noConversion"/>
  </si>
  <si>
    <t>佳醫長照社團法人附設台中市私立佑全住宿長照機構</t>
    <phoneticPr fontId="28" type="noConversion"/>
  </si>
  <si>
    <t>臺中市政府衛生局</t>
    <phoneticPr fontId="28" type="noConversion"/>
  </si>
  <si>
    <t>青松長照社團法人附設臺中市私立公園青松住宿長照機構</t>
    <phoneticPr fontId="28" type="noConversion"/>
  </si>
  <si>
    <t>青松長照社團法人附設臺中市私立夏田青松住宿長照機構</t>
    <phoneticPr fontId="28" type="noConversion"/>
  </si>
  <si>
    <t>青松長照社團法人附設臺中市私立大里青松住宿長照機構</t>
    <phoneticPr fontId="28" type="noConversion"/>
  </si>
  <si>
    <t>青松長照社團法人附設臺中市私立烏日青松住宿長照機構</t>
    <phoneticPr fontId="28" type="noConversion"/>
  </si>
  <si>
    <t>112年度住宿式機構強化感染管制獎勵計畫(一般護理之家)</t>
    <phoneticPr fontId="28" type="noConversion"/>
  </si>
  <si>
    <t>佛教慈濟醫療財團法人附設台中慈濟護理之家</t>
    <phoneticPr fontId="28" type="noConversion"/>
  </si>
  <si>
    <t>佛教慈濟醫療財團法人台中慈濟醫院</t>
    <phoneticPr fontId="28" type="noConversion"/>
  </si>
  <si>
    <t>賢德醫院附設護理之家</t>
    <phoneticPr fontId="28" type="noConversion"/>
  </si>
  <si>
    <t>賢德醫院</t>
    <phoneticPr fontId="28" type="noConversion"/>
  </si>
  <si>
    <t>大明護理之家</t>
    <phoneticPr fontId="28" type="noConversion"/>
  </si>
  <si>
    <t>華穗護理之家</t>
    <phoneticPr fontId="28" type="noConversion"/>
  </si>
  <si>
    <t>澄清綜合醫院</t>
    <phoneticPr fontId="28" type="noConversion"/>
  </si>
  <si>
    <t>明依護理之家</t>
    <phoneticPr fontId="28" type="noConversion"/>
  </si>
  <si>
    <t>惠全護理之家</t>
    <phoneticPr fontId="28" type="noConversion"/>
  </si>
  <si>
    <t>宏恩醫院附設健康護理之家</t>
    <phoneticPr fontId="28" type="noConversion"/>
  </si>
  <si>
    <t>宏恩醫院</t>
    <phoneticPr fontId="28" type="noConversion"/>
  </si>
  <si>
    <t>九德大愛護理之家</t>
    <phoneticPr fontId="28" type="noConversion"/>
  </si>
  <si>
    <t>福碩護理之家</t>
    <phoneticPr fontId="28" type="noConversion"/>
  </si>
  <si>
    <t>感恩護理之家</t>
    <phoneticPr fontId="28" type="noConversion"/>
  </si>
  <si>
    <t>豐陽護理之家</t>
    <phoneticPr fontId="28" type="noConversion"/>
  </si>
  <si>
    <t>財團法人凱華護理之家</t>
    <phoneticPr fontId="28" type="noConversion"/>
  </si>
  <si>
    <t>光田醫療社團法人光田綜合醫院</t>
    <phoneticPr fontId="28" type="noConversion"/>
  </si>
  <si>
    <t>仁馨護理之家</t>
    <phoneticPr fontId="28" type="noConversion"/>
  </si>
  <si>
    <t>毓祥護理之家</t>
    <phoneticPr fontId="28" type="noConversion"/>
  </si>
  <si>
    <t>台中市德康護理之家</t>
    <phoneticPr fontId="28" type="noConversion"/>
  </si>
  <si>
    <t>光田醫療社團法人附設光田護理之家</t>
    <phoneticPr fontId="28" type="noConversion"/>
  </si>
  <si>
    <t>佶園護理之家</t>
    <phoneticPr fontId="28" type="noConversion"/>
  </si>
  <si>
    <t>宏恩醫院附設護理之家</t>
    <phoneticPr fontId="28" type="noConversion"/>
  </si>
  <si>
    <t>長瑞護理之家</t>
    <phoneticPr fontId="28" type="noConversion"/>
  </si>
  <si>
    <t>永錡護理之家</t>
    <phoneticPr fontId="28" type="noConversion"/>
  </si>
  <si>
    <t>頤園護理之家</t>
    <phoneticPr fontId="28" type="noConversion"/>
  </si>
  <si>
    <t>養生園護理之家</t>
    <phoneticPr fontId="28" type="noConversion"/>
  </si>
  <si>
    <t>仁惠護理之家</t>
    <phoneticPr fontId="28" type="noConversion"/>
  </si>
  <si>
    <t>幸福家園護理之家</t>
    <phoneticPr fontId="28" type="noConversion"/>
  </si>
  <si>
    <t>長安護理之家</t>
    <phoneticPr fontId="28" type="noConversion"/>
  </si>
  <si>
    <t>財團法人敬德基金會附設護理之家</t>
    <phoneticPr fontId="28" type="noConversion"/>
  </si>
  <si>
    <t>清泉醫院附設護理之家</t>
    <phoneticPr fontId="28" type="noConversion"/>
  </si>
  <si>
    <t>康福護理之家</t>
    <phoneticPr fontId="28" type="noConversion"/>
  </si>
  <si>
    <t>林新醫療社團法人附設烏日林新護理之家</t>
    <phoneticPr fontId="28" type="noConversion"/>
  </si>
  <si>
    <t>林新醫療社團法人烏日林新醫院</t>
    <phoneticPr fontId="28" type="noConversion"/>
  </si>
  <si>
    <t>大里護理之家</t>
    <phoneticPr fontId="28" type="noConversion"/>
  </si>
  <si>
    <t>葡萄園護理之家</t>
    <phoneticPr fontId="28" type="noConversion"/>
  </si>
  <si>
    <t>仁愛醫療財團法人台中仁愛醫院</t>
    <phoneticPr fontId="28" type="noConversion"/>
  </si>
  <si>
    <t>仁愛醫療財團法人附設大里仁愛護理之家</t>
    <phoneticPr fontId="28" type="noConversion"/>
  </si>
  <si>
    <t>林新醫療社團法人附設林新護理之家</t>
    <phoneticPr fontId="28" type="noConversion"/>
  </si>
  <si>
    <t>林新醫療社團法人林新醫院</t>
    <phoneticPr fontId="28" type="noConversion"/>
  </si>
  <si>
    <t>永康護理之家</t>
    <phoneticPr fontId="28" type="noConversion"/>
  </si>
  <si>
    <t>李綜合醫療社團法人大甲李綜合醫院</t>
    <phoneticPr fontId="28" type="noConversion"/>
  </si>
  <si>
    <t>仁美護理之家</t>
    <phoneticPr fontId="28" type="noConversion"/>
  </si>
  <si>
    <t>中山醫學大學附設醫院附設護理之家</t>
    <phoneticPr fontId="28" type="noConversion"/>
  </si>
  <si>
    <t>台中佳醫護理之家</t>
    <phoneticPr fontId="28" type="noConversion"/>
  </si>
  <si>
    <t>鈺善園護理之家</t>
    <phoneticPr fontId="28" type="noConversion"/>
  </si>
  <si>
    <t>私立杏德護理之家</t>
    <phoneticPr fontId="28" type="noConversion"/>
  </si>
  <si>
    <t>德化佶園護理之家</t>
    <phoneticPr fontId="28" type="noConversion"/>
  </si>
  <si>
    <t>112年度減少照護機構住民至醫療機構就醫方案</t>
    <phoneticPr fontId="28" type="noConversion"/>
  </si>
  <si>
    <t>大肚松群護理之家</t>
    <phoneticPr fontId="28" type="noConversion"/>
  </si>
  <si>
    <t>中山醫學大學附設醫院</t>
    <phoneticPr fontId="28" type="noConversion"/>
  </si>
  <si>
    <t>元盛診所</t>
    <phoneticPr fontId="28" type="noConversion"/>
  </si>
  <si>
    <t>本堂澄清醫院</t>
    <phoneticPr fontId="28" type="noConversion"/>
  </si>
  <si>
    <t>本堂澄清醫院附設護理之家</t>
    <phoneticPr fontId="28" type="noConversion"/>
  </si>
  <si>
    <t>永進長照社團法人附設私立善美得綜合長照機構</t>
    <phoneticPr fontId="28" type="noConversion"/>
  </si>
  <si>
    <t>全能家庭醫學科診所</t>
    <phoneticPr fontId="28" type="noConversion"/>
  </si>
  <si>
    <t>全能診所</t>
    <phoneticPr fontId="28" type="noConversion"/>
  </si>
  <si>
    <t>回生家庭醫學科診所</t>
    <phoneticPr fontId="28" type="noConversion"/>
  </si>
  <si>
    <t>育恩診所</t>
    <phoneticPr fontId="28" type="noConversion"/>
  </si>
  <si>
    <t>享溫心護理之家</t>
    <phoneticPr fontId="28" type="noConversion"/>
  </si>
  <si>
    <t>佳松護理之家</t>
    <phoneticPr fontId="28" type="noConversion"/>
  </si>
  <si>
    <t>佳靖診所</t>
    <phoneticPr fontId="28" type="noConversion"/>
  </si>
  <si>
    <t>明德醫院</t>
    <phoneticPr fontId="28" type="noConversion"/>
  </si>
  <si>
    <t>明德醫院附設精神護理之家</t>
    <phoneticPr fontId="28" type="noConversion"/>
  </si>
  <si>
    <t>松群護理之家</t>
    <phoneticPr fontId="28" type="noConversion"/>
  </si>
  <si>
    <t>欣悅診所</t>
    <phoneticPr fontId="28" type="noConversion"/>
  </si>
  <si>
    <t>青松健康股份有限公司附設私立樹仔腳社區長照機構</t>
    <phoneticPr fontId="28" type="noConversion"/>
  </si>
  <si>
    <t>南平診所</t>
    <phoneticPr fontId="28" type="noConversion"/>
  </si>
  <si>
    <t>家園護理之家</t>
    <phoneticPr fontId="28" type="noConversion"/>
  </si>
  <si>
    <t>益家診所</t>
    <phoneticPr fontId="28" type="noConversion"/>
  </si>
  <si>
    <t>財團法人臺灣省私立永信社會福利基金會附設臺中市私立心佳社區式服務類長期照顧服務機構</t>
    <phoneticPr fontId="28" type="noConversion"/>
  </si>
  <si>
    <t>財團法人臺灣省私立永信社會福利基金會附設臺中市私立心佳社區式長期照顧機構(團屋)</t>
    <phoneticPr fontId="28" type="noConversion"/>
  </si>
  <si>
    <t>財團法人馨園護理之家</t>
    <phoneticPr fontId="28" type="noConversion"/>
  </si>
  <si>
    <t>常春醫院</t>
    <phoneticPr fontId="28" type="noConversion"/>
  </si>
  <si>
    <t>張德旺耳鼻喉科</t>
    <phoneticPr fontId="28" type="noConversion"/>
  </si>
  <si>
    <t>清泉醫院</t>
    <phoneticPr fontId="28" type="noConversion"/>
  </si>
  <si>
    <t>清濱醫院附設精神護理之家</t>
    <phoneticPr fontId="28" type="noConversion"/>
  </si>
  <si>
    <t>惠群護理之家</t>
    <phoneticPr fontId="28" type="noConversion"/>
  </si>
  <si>
    <t>瑞光護理之家</t>
    <phoneticPr fontId="28" type="noConversion"/>
  </si>
  <si>
    <t>臺中護理之家</t>
    <phoneticPr fontId="28" type="noConversion"/>
  </si>
  <si>
    <t>臺安醫院雙十分院</t>
    <phoneticPr fontId="28" type="noConversion"/>
  </si>
  <si>
    <t>澄清醫院中港分院</t>
    <phoneticPr fontId="28" type="noConversion"/>
  </si>
  <si>
    <t>蔡神經科診所</t>
    <phoneticPr fontId="28" type="noConversion"/>
  </si>
  <si>
    <t>興安診所</t>
    <phoneticPr fontId="28" type="noConversion"/>
  </si>
  <si>
    <t>聯安醫院</t>
    <phoneticPr fontId="28" type="noConversion"/>
  </si>
  <si>
    <t>豐安醫院</t>
    <phoneticPr fontId="28" type="noConversion"/>
  </si>
  <si>
    <t>豐盛長照社團法人附設臺中市私立南丁格爾住宿長照機構</t>
    <phoneticPr fontId="28" type="noConversion"/>
  </si>
  <si>
    <t>失智照護服務計畫(共照中心)</t>
    <phoneticPr fontId="5" type="noConversion"/>
  </si>
  <si>
    <t>中山醫學大學附設醫院</t>
    <phoneticPr fontId="5" type="noConversion"/>
  </si>
  <si>
    <t>臺中市政府衛生局</t>
    <phoneticPr fontId="5" type="noConversion"/>
  </si>
  <si>
    <t>光田醫療社團法人光田綜合醫院</t>
    <phoneticPr fontId="5" type="noConversion"/>
  </si>
  <si>
    <t>中國醫藥大學附設醫院</t>
    <phoneticPr fontId="5" type="noConversion"/>
  </si>
  <si>
    <t>童綜合醫療社團法人童綜合醫院</t>
    <phoneticPr fontId="5" type="noConversion"/>
  </si>
  <si>
    <t>佛教慈濟醫療財團法人台中慈濟醫院</t>
    <phoneticPr fontId="5" type="noConversion"/>
  </si>
  <si>
    <t>仁愛醫療財團法人大里仁愛醫院</t>
    <phoneticPr fontId="5" type="noConversion"/>
  </si>
  <si>
    <t>失智照護服務計畫(失智據點)</t>
    <phoneticPr fontId="5" type="noConversion"/>
  </si>
  <si>
    <t>光田醫療社團法人附設光田護理之家</t>
    <phoneticPr fontId="5" type="noConversion"/>
  </si>
  <si>
    <t>財團法人台中市私立真愛社會福利慈善事業基金會</t>
    <phoneticPr fontId="5" type="noConversion"/>
  </si>
  <si>
    <t>財團法人向上社會福利基金會(大誠里)</t>
    <phoneticPr fontId="5" type="noConversion"/>
  </si>
  <si>
    <t>社團法人中華民國失智者照顧協會(北區)</t>
    <phoneticPr fontId="5" type="noConversion"/>
  </si>
  <si>
    <t>社團法人台灣福氣社區關懷協會</t>
    <phoneticPr fontId="5" type="noConversion"/>
  </si>
  <si>
    <t>臺中市福康關懷協會</t>
    <phoneticPr fontId="5" type="noConversion"/>
  </si>
  <si>
    <t>財團法人臺中市私立宜家社會福利慈善基金會</t>
    <phoneticPr fontId="5" type="noConversion"/>
  </si>
  <si>
    <t>財團法人臺中市私立家寶社會福利慈善事業基金會</t>
    <phoneticPr fontId="5" type="noConversion"/>
  </si>
  <si>
    <t>真善美復能物理治療所</t>
    <phoneticPr fontId="5" type="noConversion"/>
  </si>
  <si>
    <t>台灣照護預防指導者協會(西區)</t>
    <phoneticPr fontId="5" type="noConversion"/>
  </si>
  <si>
    <t>台灣照護預防指導者協會(西區民龍里)(原中區)</t>
    <phoneticPr fontId="5" type="noConversion"/>
  </si>
  <si>
    <t>財團法人全成社會福利基金會附設臺中市私立全成居家式服務類長期照顧服務機構</t>
    <phoneticPr fontId="5" type="noConversion"/>
  </si>
  <si>
    <t>社團法人中華民國失智者照顧協會(南區)</t>
    <phoneticPr fontId="5" type="noConversion"/>
  </si>
  <si>
    <t>財團法人向上社會福利基金會(明德里)</t>
    <phoneticPr fontId="5" type="noConversion"/>
  </si>
  <si>
    <t>真善美居家護理所</t>
    <phoneticPr fontId="5" type="noConversion"/>
  </si>
  <si>
    <t>臺中市霧峰區北柳社區發展協會</t>
    <phoneticPr fontId="5" type="noConversion"/>
  </si>
  <si>
    <t>耆老林居家護理所</t>
    <phoneticPr fontId="5" type="noConversion"/>
  </si>
  <si>
    <t>仁馨護理之家</t>
    <phoneticPr fontId="5" type="noConversion"/>
  </si>
  <si>
    <t>安康診所(和平區)*</t>
    <phoneticPr fontId="5" type="noConversion"/>
  </si>
  <si>
    <t>台灣海口腔文化協會(大安區)</t>
    <phoneticPr fontId="5" type="noConversion"/>
  </si>
  <si>
    <t>臺中市私立構年青居家長照機構(石岡區)</t>
    <phoneticPr fontId="5" type="noConversion"/>
  </si>
  <si>
    <t>台灣照護預防指導者協會(豐原區)</t>
    <phoneticPr fontId="5" type="noConversion"/>
  </si>
  <si>
    <t>和平藥局</t>
    <phoneticPr fontId="5" type="noConversion"/>
  </si>
  <si>
    <t>力倫診所</t>
    <phoneticPr fontId="5" type="noConversion"/>
  </si>
  <si>
    <t>台灣海口腔文化協會(北屯區)</t>
    <phoneticPr fontId="5" type="noConversion"/>
  </si>
  <si>
    <t>臺中市私立構年青居家長照機構(東勢區)</t>
    <phoneticPr fontId="5" type="noConversion"/>
  </si>
  <si>
    <t>安康診所(神岡區)</t>
    <phoneticPr fontId="5" type="noConversion"/>
  </si>
  <si>
    <t>臺中市十三寮聚落發展協會</t>
    <phoneticPr fontId="5" type="noConversion"/>
  </si>
  <si>
    <t>肌治生活居家物理治療所</t>
    <phoneticPr fontId="5" type="noConversion"/>
  </si>
  <si>
    <t>社團法人中華民國失智者照顧協會(東區)</t>
    <phoneticPr fontId="5" type="noConversion"/>
  </si>
  <si>
    <t>財團法人臺中市私立豐盛社會福利慈善事業基金會</t>
    <phoneticPr fontId="5" type="noConversion"/>
  </si>
  <si>
    <t>好顧樂活股份有限公司附設私立烏日好憶綜合長照機構</t>
    <phoneticPr fontId="5" type="noConversion"/>
  </si>
  <si>
    <t>家庭照顧者支持性服務創新型計畫</t>
    <phoneticPr fontId="5" type="noConversion"/>
  </si>
  <si>
    <t>社團法人臺中市紅十字會</t>
    <phoneticPr fontId="5" type="noConversion"/>
  </si>
  <si>
    <t>林靜羭社會工作師事務所</t>
    <phoneticPr fontId="5" type="noConversion"/>
  </si>
  <si>
    <t>財團法人老五老基金會</t>
    <phoneticPr fontId="5" type="noConversion"/>
  </si>
  <si>
    <t>財團法人天主教曉明社會福利基金會</t>
    <phoneticPr fontId="5" type="noConversion"/>
  </si>
  <si>
    <t>維弘復健科診所</t>
    <phoneticPr fontId="5" type="noConversion"/>
  </si>
  <si>
    <t>衛生業務-長期照護工作-獎補助費-對國內團體之捐助</t>
  </si>
  <si>
    <t>長照2.0整合型計畫-社區整體照顧服務體系A單位</t>
  </si>
  <si>
    <t>有限責任臺灣伯拉罕共生照顧勞動合作社私立伯拉罕居家長照機構</t>
  </si>
  <si>
    <t>長照2.0整合型計畫-社區整體照顧服務體系C級巷弄長照站</t>
    <phoneticPr fontId="5" type="noConversion"/>
  </si>
  <si>
    <t>大心物理治療所(大里區)</t>
  </si>
  <si>
    <t>中國醫藥大學附設醫院(豐原區南陽里)</t>
  </si>
  <si>
    <t>林燕玲居家護理所(豐原區田心里)</t>
  </si>
  <si>
    <t>社團法人台灣省社區關懷協會附設臺中市私立愛鄰居家式服務類長期照顧服務機構</t>
  </si>
  <si>
    <t>瑞健診所</t>
  </si>
  <si>
    <t>鈺善園護理之家</t>
  </si>
  <si>
    <t>優生聯合婦產科診所(豐原區中興里)</t>
  </si>
  <si>
    <t>大業診所</t>
  </si>
  <si>
    <t>臺中市私立愛鄰居家式服務類長期照顧服務機構(新社區永源里)</t>
  </si>
  <si>
    <t>光田醫療社團法人光田醫院</t>
  </si>
  <si>
    <t>多元全人企業社(西區)</t>
  </si>
  <si>
    <t>財團法人伊甸社會福利基金會附設臺中市私立台中居家式服務類長期照顧服務機構</t>
  </si>
  <si>
    <t>多元全人企業社(南區)</t>
  </si>
  <si>
    <t>臺中市私立森緣居家長照機構</t>
  </si>
  <si>
    <t>友銘診所</t>
  </si>
  <si>
    <t>主悅診所</t>
  </si>
  <si>
    <t>長照服務有限公司臺中市私立有安心居家長照機構(大肚區)</t>
  </si>
  <si>
    <t>長安診所</t>
  </si>
  <si>
    <t>力倫診所</t>
  </si>
  <si>
    <t>真善美復能物理治療所</t>
  </si>
  <si>
    <t>財團法人中華民國佛教慈濟慈善事業基金會臺中市私立慈濟居家長照機構(梧棲環保教育站)</t>
  </si>
  <si>
    <t>財團法人中華民國佛教慈濟慈善事業基金會臺中市私立慈濟居家長照機構(龍井共修處)</t>
  </si>
  <si>
    <t>大心物理治療所(北屯區舊社里)</t>
  </si>
  <si>
    <t>臺中市私立愛樂福居家長照機構(后里區墩南里)</t>
  </si>
  <si>
    <t>財團法人中華民國佛教慈濟慈善事業基金會臺中市私立慈濟居家長照機構(西屯區協和里)</t>
  </si>
  <si>
    <t>品沐職能治療所(大河里)</t>
  </si>
  <si>
    <t>有安心長照服務有限公司臺中市私立有安心居家長照機構(沙鹿區)</t>
  </si>
  <si>
    <t>臺中市私立愛樂福居家長照機構(東區新庄里)</t>
  </si>
  <si>
    <t>金老時居家護理所(南屯區)</t>
  </si>
  <si>
    <t>長春居家護理所</t>
  </si>
  <si>
    <t>優生聯合婦產科診所(豐原區東勢里)</t>
  </si>
  <si>
    <t>愛樂恩有限公司附設臺中市私立雙恩綜合長照機構</t>
  </si>
  <si>
    <t>光仁居家護理所(豐原區三村里)</t>
  </si>
  <si>
    <t>邱震翔職能治療所(中平里)</t>
  </si>
  <si>
    <t>專業居家護理所</t>
  </si>
  <si>
    <t>光仁居家護理所(潭子區東寶里)</t>
  </si>
  <si>
    <t>陸建民診所(豐原區南田里)</t>
  </si>
  <si>
    <t>陸建民診所(豐原區西安里)</t>
  </si>
  <si>
    <t>社團法人台灣省社區關懷協會附設臺中市私立愛鄰居家式服務類長期照顧服務機構(烏日區湖日里)</t>
  </si>
  <si>
    <t>康群居家護理所</t>
  </si>
  <si>
    <t>牧羊人居家服務整合有限公司附設臺中市私立牧羊人居家長照機構(北區賴旺里)</t>
  </si>
  <si>
    <t>金老時居家護理所(西屯區惠來里)</t>
  </si>
  <si>
    <t>財團法人臺中市私立家寶社會福利慈善事業基金會附設私立居家長照機構(大肚區福山里)</t>
  </si>
  <si>
    <t>一家人居家護理所(神岡區岸裡里)</t>
  </si>
  <si>
    <t>一家人居家護理所(豐原區西湳里)</t>
  </si>
  <si>
    <t>一家人居家護理所(豐原區豐圳里)</t>
  </si>
  <si>
    <t>老佛爺居家職能治療所(大里區中新里)</t>
  </si>
  <si>
    <t>老佛爺居家職能治療所(大里區祥興里)</t>
  </si>
  <si>
    <t>老佛爺居家職能治療所(大雅區六寶里)</t>
  </si>
  <si>
    <t>老佛爺居家職能治療所(大雅區忠義里)</t>
  </si>
  <si>
    <t>老佛爺居家職能治療所(中區綠川里)</t>
  </si>
  <si>
    <t>財團法人中華民國佛教慈濟慈善事業基金會臺中市私立慈濟居家長照機構(沙鹿聯絡處)</t>
  </si>
  <si>
    <t>財團法人中華民國佛教慈濟慈善事業基金會臺中市私立慈濟居家長照機構(東勢聯絡處)</t>
  </si>
  <si>
    <t>健民健康有限公司附設私立阿罩霧A埕居家長期照顧機構</t>
  </si>
  <si>
    <t>傑可而股份有限公司私立御歸來居家長照機構(清水區高東里)</t>
  </si>
  <si>
    <t>真善美科技整合服務股份有限公司附設私立銀光居家長照機構</t>
  </si>
  <si>
    <t>財團法人中華民國佛教慈濟慈善事業基金會臺中市私立慈濟居家長照機構(大里靜思堂)</t>
  </si>
  <si>
    <t>中國醫藥大學附設醫院(北區賴村里)</t>
  </si>
  <si>
    <t>安康診所</t>
  </si>
  <si>
    <t>宏恩醫院</t>
  </si>
  <si>
    <t>一家人居家護理所(龍井區忠和里)</t>
  </si>
  <si>
    <t>長照2.0整合型計畫-社區整體照顧服務體系C級巷弄長照站</t>
  </si>
  <si>
    <t>祈安聯合診所</t>
  </si>
  <si>
    <t>暘明診所</t>
  </si>
  <si>
    <t>傑可而股份有限公司私立御歸來居家長照機構(清水區槺榔里)</t>
  </si>
  <si>
    <t>臺中市私立愛鄰居家式服務類長期照顧服務機構(新社區中興里)</t>
  </si>
  <si>
    <t>牧羊人居家服務整合有限公司附設臺中市私立牧羊人居家長照機構(太平區東平里)</t>
  </si>
  <si>
    <t>財團法人中華民國佛教慈濟慈善事業基金會臺中市私立慈濟居家長照機構(潭子區聚興里)</t>
  </si>
  <si>
    <t>大心物理治療所(北屯區仁美里)</t>
  </si>
  <si>
    <t>臺中市私立愛樂福居家長照機構(東區富仁里)</t>
    <phoneticPr fontId="5" type="noConversion"/>
  </si>
  <si>
    <t>肌治生活居家物理治療所(太平區坪林里)</t>
  </si>
  <si>
    <t>有安心長照服務有限公司臺中市私立有安心居家長照機構(沙鹿區興仁里)</t>
  </si>
  <si>
    <t>春輝堂藥局(神岡區豐洲里)</t>
    <phoneticPr fontId="5" type="noConversion"/>
  </si>
  <si>
    <t>林居藥局</t>
  </si>
  <si>
    <t>林居藥局(后里區公館里)</t>
  </si>
  <si>
    <t>璞心診所</t>
  </si>
  <si>
    <t>璞心診所(豐原區下街里)</t>
  </si>
  <si>
    <t>璞心診所(北屯區平田里)</t>
  </si>
  <si>
    <t>群復中醫診所</t>
  </si>
  <si>
    <t>慧安居家呼吸照護所(梧棲區下寮里)</t>
  </si>
  <si>
    <t>慧安居家呼吸照護所(龍井區龍津里)</t>
  </si>
  <si>
    <t>東榮診所</t>
  </si>
  <si>
    <t>肌治生活居家物理治療所(太平區光明里)</t>
  </si>
  <si>
    <t>中華昶齊照護協會私立樹德社區長照機構</t>
  </si>
  <si>
    <t>臺中市私立永心居家長照機構</t>
  </si>
  <si>
    <t>黃金歲月健康事業有限公司附設臺中市私立櫻花居家長照機構</t>
  </si>
  <si>
    <t>康達藥局</t>
  </si>
  <si>
    <t>慧安居家呼吸照護所(龍井區龍泉里)</t>
    <phoneticPr fontId="5" type="noConversion"/>
  </si>
  <si>
    <t>私立永承社區長照機構(東區東橋里)</t>
  </si>
  <si>
    <t>私立永承社區長照機構(東區東門里)</t>
  </si>
  <si>
    <t>春暖花開健康事業有限公司附設臺中市私立牽手居家長照機構</t>
  </si>
  <si>
    <t>和平藥局</t>
  </si>
  <si>
    <t>私立永承社區長照機構(太平區平安里)</t>
  </si>
  <si>
    <t>真善美復能物理治療所(大肚區王田里)</t>
  </si>
  <si>
    <t>祐齡有限公司附設臺中市私立祐齡居家長照機構(清水區文昌里)</t>
  </si>
  <si>
    <t>黃金歲月健康事業有限公司附設臺中市私立櫻花居家長照機構(后里區泰安里)</t>
  </si>
  <si>
    <t>大明護理之家</t>
  </si>
  <si>
    <t>真善美居家護理所</t>
  </si>
  <si>
    <t>社團法人台灣長期照護推廣協會附設臺中市私立青青居家長照機構</t>
  </si>
  <si>
    <t>長照2.0整合型計畫-失智團屋</t>
    <phoneticPr fontId="5" type="noConversion"/>
  </si>
  <si>
    <t>社團法人台中市社會關懷服務協會附設臺中市私立活力村社區式服務類長期照顧服務機構</t>
    <phoneticPr fontId="5" type="noConversion"/>
  </si>
  <si>
    <t>青松健康股份有限公司附設私立樹仔腳社區長照機構</t>
    <phoneticPr fontId="5" type="noConversion"/>
  </si>
  <si>
    <t>財團法人臺灣省私立永信社會福利基金會附設臺中市私立心佳社區式服務類長期照顧服務機構</t>
    <phoneticPr fontId="5" type="noConversion"/>
  </si>
  <si>
    <t>長照2.0整合型計畫-營養餐飲</t>
    <phoneticPr fontId="5" type="noConversion"/>
  </si>
  <si>
    <t>財團法人台灣省私立菩提仁愛之家</t>
  </si>
  <si>
    <t>社團法人原住民深耕德瑪汶協會</t>
  </si>
  <si>
    <t>台中佳醫護理之家</t>
  </si>
  <si>
    <t>社團法人臺中市秀老郎公益服務協會</t>
  </si>
  <si>
    <t>長照2.0整合型計畫-營養餐飲</t>
  </si>
  <si>
    <t>社團法人臺灣基督教好牧人全人關顧協會</t>
  </si>
  <si>
    <t>社團法人臺中市懿荃愛心慈善會</t>
  </si>
  <si>
    <t>長照2.0整合型計畫-交通接送</t>
    <phoneticPr fontId="5" type="noConversion"/>
  </si>
  <si>
    <t>財團法人台灣省私立毓得社會福利基金會</t>
  </si>
  <si>
    <t>財團法人志浩慈善基金會</t>
  </si>
  <si>
    <t>財團法人臺中市私立家寶社會福利慈善事業基金會</t>
  </si>
  <si>
    <t>社團法人台灣微光行動協會</t>
  </si>
  <si>
    <t>社團法人臺中市綠生活創意行動協會</t>
  </si>
  <si>
    <t>社團法人馨如社會服務協會</t>
  </si>
  <si>
    <t>台灣家安社區關懷服務協會</t>
    <phoneticPr fontId="5" type="noConversion"/>
  </si>
  <si>
    <t>臺中市榮輝交通接送發展協會</t>
  </si>
  <si>
    <t>臺中市久齡長照關懷協會</t>
  </si>
  <si>
    <t>大慶居家護理所</t>
    <phoneticPr fontId="5" type="noConversion"/>
  </si>
  <si>
    <t>翔新診所</t>
  </si>
  <si>
    <t>宜家診所</t>
  </si>
  <si>
    <t>長照2.0整合型計畫-交通接送</t>
  </si>
  <si>
    <t>淨新診所</t>
  </si>
  <si>
    <t>晉安診所</t>
  </si>
  <si>
    <t>仁德診所</t>
  </si>
  <si>
    <t>楊啟坤耳鼻喉科診所</t>
  </si>
  <si>
    <t>顧耳鼻喉科診所</t>
    <phoneticPr fontId="5" type="noConversion"/>
  </si>
  <si>
    <t>長頸鹿小兒科診所</t>
  </si>
  <si>
    <t>社團法人臺灣長德社區關懷協會</t>
  </si>
  <si>
    <t>社團法人台灣寶生社會服務協進會</t>
    <phoneticPr fontId="5" type="noConversion"/>
  </si>
  <si>
    <t>長照2.0整合型計畫-日間照顧(BPSD)</t>
    <phoneticPr fontId="5" type="noConversion"/>
  </si>
  <si>
    <t>青松健康股份有限公司附設私立豐南綜合長照機構</t>
  </si>
  <si>
    <t>青松健康股份有限公司附設私立豐樂綜合長照機構</t>
  </si>
  <si>
    <t>長照2.0整合型計畫-日間照顧(BPSD)</t>
  </si>
  <si>
    <t>青松健康股份有限公司附設私立大雅綜合長照機構</t>
  </si>
  <si>
    <t>青松健康股份有限公司附設私立上和社區長照機構</t>
  </si>
  <si>
    <t>青松健康股份有限公司附設私立思齊綜合長照機構</t>
  </si>
  <si>
    <t>青松健康股份有限公司附設私立夏田綜合長照機構</t>
  </si>
  <si>
    <t>青松健康股份有限公司附設私立烏日綜合長照機構</t>
  </si>
  <si>
    <t>青松健康股份有限公司附設私立中清綜合長照機構</t>
  </si>
  <si>
    <t>青松健康股份有限公司附設私立勝利綜合長照機構</t>
  </si>
  <si>
    <t>青松健康股份有限公司附設私立東榮綜合長照機構</t>
  </si>
  <si>
    <t>青松健康股份有限公司附設私立松竹社區長照機構</t>
  </si>
  <si>
    <t>青松健康股份有限公司附設私立益豐綜合長照機構</t>
  </si>
  <si>
    <t>青松健康股份有限公司附設私立自由綜合長照機構</t>
  </si>
  <si>
    <t>青松健康股份有限公司附設私立中山綜合長照機構</t>
  </si>
  <si>
    <t>青松健康股份有限公司附設私立太平綜合長照機構</t>
  </si>
  <si>
    <t>青松健康股份有限公司附設私立仁和綜合長照機構</t>
  </si>
  <si>
    <t>長照2.0整合型計畫-家庭托顧服務輔導方案</t>
    <phoneticPr fontId="5" type="noConversion"/>
  </si>
  <si>
    <t>失能身心障礙者特殊需求加值服務計畫</t>
  </si>
  <si>
    <t>臺中市私立同舍社區長照機構</t>
  </si>
  <si>
    <t>銀樂活長照股份有限公司附設臺中市私立喜瑞村綜合長照機構</t>
  </si>
  <si>
    <t>安佳長照股份有限公司附設臺中市私立安佳社區長照機構</t>
  </si>
  <si>
    <t>一般建築及設備-一般建築及設備-獎補助費-對國內團體之捐助</t>
    <phoneticPr fontId="5" type="noConversion"/>
  </si>
  <si>
    <t>一般建築及設備-一般建築及設備-獎補助費-對國內團體之捐助</t>
    <phoneticPr fontId="28" type="noConversion"/>
  </si>
  <si>
    <t>中國醫藥大學附設醫院(豐原區南陽里)</t>
    <phoneticPr fontId="5" type="noConversion"/>
  </si>
  <si>
    <t>璞心診所(豐原區下街里)</t>
    <phoneticPr fontId="5" type="noConversion"/>
  </si>
  <si>
    <t>群復中醫診所</t>
    <phoneticPr fontId="5" type="noConversion"/>
  </si>
  <si>
    <t>慧安居家呼吸照護所(梧棲區下寮里)</t>
    <phoneticPr fontId="5" type="noConversion"/>
  </si>
  <si>
    <t>東榮診所</t>
    <phoneticPr fontId="5" type="noConversion"/>
  </si>
  <si>
    <t>肌治生活居家物理治療所(太平區光明里)</t>
    <phoneticPr fontId="5" type="noConversion"/>
  </si>
  <si>
    <t>中華昶齊照護協會私立樹德社區長照機構</t>
    <phoneticPr fontId="5" type="noConversion"/>
  </si>
  <si>
    <t>臺中市私立永心居家長照機構</t>
    <phoneticPr fontId="5" type="noConversion"/>
  </si>
  <si>
    <t>社團法人臺中市社會關懷服務協會附設臺中市私立活力村社區式服務類長期照顧服務機構</t>
  </si>
  <si>
    <t>長照2.0整合型計畫-小規機</t>
    <phoneticPr fontId="5" type="noConversion"/>
  </si>
  <si>
    <t>財團法人臺灣省私立永信社會福利基金會附設臺中市私立旭聆社區長照機構</t>
  </si>
  <si>
    <t>長照2.0整合型計畫-日間照顧</t>
    <phoneticPr fontId="5" type="noConversion"/>
  </si>
  <si>
    <t>睿庭有限公司附設臺中市私立永康綜合長照機構</t>
  </si>
  <si>
    <t>照寧有限公司附設臺中市私立拾貳街綜合長照機構</t>
  </si>
  <si>
    <t>財團法人臺灣省私立永信社會福利基金會附設臺中市私立永信社區長照機構</t>
  </si>
  <si>
    <t>有限責任臺灣伯拉罕共生照顧勞動合作社附設私立伯拉罕社區長照機構</t>
  </si>
  <si>
    <t>臺中市立仁愛綜合長照機構(委託佛教慈濟醫療財團法人經營)</t>
  </si>
  <si>
    <t>瀧水股份有限公司附設臺中市私立長榮社區長照機構</t>
  </si>
  <si>
    <t>財團法人弘道老人福利基金會附設臺中市私立西區老拾光社區長照機構</t>
  </si>
  <si>
    <t>臺中市私立順心日間社區長照機構</t>
  </si>
  <si>
    <t>閎遠事業股份有限公司附設私立長嵩社區長照機構</t>
  </si>
  <si>
    <t>臺中市銀髮族健康促進協會私立喜樂社區長照機構</t>
  </si>
  <si>
    <t>P.LEAGUE夢想家臺中主場例行賽</t>
  </si>
  <si>
    <t>福爾摩沙籃球發展協會</t>
  </si>
  <si>
    <t>全國青年盃中小學軟網錦標賽</t>
  </si>
  <si>
    <t>臺中市海線地區中小學羽球聯賽</t>
  </si>
  <si>
    <t>全國自由車場地菁英暨青年選拔賽</t>
  </si>
  <si>
    <t>臺中高協GOLF青少年扎根巡迴賽(春季)</t>
  </si>
  <si>
    <t>臺中市高爾夫協會</t>
  </si>
  <si>
    <t>臺中賀歲盃全國足球邀請賽</t>
  </si>
  <si>
    <t>臺中市甲安埔區敦親睦鄰盃籃球邀請賽</t>
  </si>
  <si>
    <t>全國第53屆中華盃國小師生排球賽經費</t>
  </si>
  <si>
    <t>全國小學田徑錦標賽代表隊組訓及參賽</t>
  </si>
  <si>
    <t>臺中高協GOLF青少年扎根巡迴賽(夏季)</t>
  </si>
  <si>
    <t>臺中市運動人才扎根計畫</t>
  </si>
  <si>
    <t>臺中市國武術協會</t>
  </si>
  <si>
    <t>台灣運動文創發展協會</t>
  </si>
  <si>
    <t>台中市柔道協進會</t>
  </si>
  <si>
    <t>台中市少林詠春拳協會</t>
  </si>
  <si>
    <t>中華民國國民小學體育總會</t>
  </si>
  <si>
    <t>臺中市和平區體育協會</t>
  </si>
  <si>
    <t>台灣社區棒球協會</t>
  </si>
  <si>
    <t>中華民國運動休閒遊憩產業協會</t>
  </si>
  <si>
    <t>台中市競技啦啦隊協會</t>
  </si>
  <si>
    <t>臺中市體育運動舞蹈輔導協會</t>
  </si>
  <si>
    <t>113年度臺中市體育總會及各單項委員會辦理市長盃、議長盃運動錦標賽活動計畫</t>
  </si>
  <si>
    <t>113年度臺中市體育總會及各單項委員會聘任體育專任教練及推廣各項運動賽事計畫經費</t>
  </si>
  <si>
    <t>113年度臺中市體育總會及各單項委員會辦理、參加及推展各項體育活動、比賽、訓練等相關經費</t>
  </si>
  <si>
    <t>2024社區足球深耕計畫-幼童足球指導員前進校園暨足球節計畫</t>
  </si>
  <si>
    <t>台灣福爾摩沙電子競技協會</t>
  </si>
  <si>
    <t>2024兆基屋管亞洲盃大學女子壘球賽經費</t>
  </si>
  <si>
    <t>臺中市滑步車運動協會</t>
  </si>
  <si>
    <t>113年臺中市運動人才扎根計畫(第二期)</t>
  </si>
  <si>
    <t>臺中市慢速壘球發展協會</t>
  </si>
  <si>
    <t>補助臺中市體育總會划船委員會參加第46屆香港賽艇錦標賽</t>
  </si>
  <si>
    <t>臺中市大雅區體育會</t>
  </si>
  <si>
    <t>補助臺中市體育總會游泳委員會113年臺中市體育總會游泳委員會跳水項基層訓練站發展計畫</t>
  </si>
  <si>
    <t>臺中市青少年高爾夫培訓隊</t>
  </si>
  <si>
    <t>讚讚盃</t>
  </si>
  <si>
    <t>振興基層三級棒球實施計畫第二期</t>
  </si>
  <si>
    <t>臺中市成棒隊113年度組訓實施計畫經費</t>
  </si>
  <si>
    <t>臺中市城市運動發展協會</t>
  </si>
  <si>
    <t>全國Walking日臺中市春季親子健行活動</t>
  </si>
  <si>
    <t>原住民傳統射箭C級裁判研習班</t>
  </si>
  <si>
    <t>臺中市南屯區舞藝嘉年華會</t>
  </si>
  <si>
    <t>第十四屆臺韓身心障礙體育國際交流</t>
  </si>
  <si>
    <t>中華民國國際標準舞明貞盃全國舞蹈公開賽</t>
  </si>
  <si>
    <t>身心障礙融合體適能指導員增能研習會</t>
  </si>
  <si>
    <t>國際麒麟獅邀請賽暨文化陣頭踩街活動</t>
  </si>
  <si>
    <t>異想盃第二屆滑步車競賽</t>
  </si>
  <si>
    <t>迷呱嘟杯慢速壘球邀請賽</t>
  </si>
  <si>
    <t>臺中市原住民體育總會</t>
  </si>
  <si>
    <t>臺中市大安區甲安埔羽球聯誼賽</t>
  </si>
  <si>
    <t>臺中市外埔區體育會活力盃生物能醫學氣功觀摩表演賽</t>
  </si>
  <si>
    <t>第六屆城市盃全國木球錦標賽</t>
  </si>
  <si>
    <t>臺中市梧棲區籃球社區聯誼賽</t>
  </si>
  <si>
    <t>全國表演藝術大賽</t>
  </si>
  <si>
    <t>臺中市體育運動與表演藝術文化發展協會</t>
  </si>
  <si>
    <t>全國身心障礙者羽球運動大集合</t>
  </si>
  <si>
    <t>身心障礙者羽球體驗營</t>
  </si>
  <si>
    <t>大甲鐵砧山健行賞櫻活動</t>
  </si>
  <si>
    <t>臺中市甲安埔希望協會</t>
  </si>
  <si>
    <t>臺中市外埔區體育會活力盃籃球邀請賽</t>
  </si>
  <si>
    <t>臺中市市長盃全國匹克球錦標賽</t>
  </si>
  <si>
    <t>星苑大獎賽運動舞蹈國際公開賽</t>
  </si>
  <si>
    <t>特殊兒童體適能指導員增能研習會</t>
  </si>
  <si>
    <t>海月盃全國圍棋運動公開賽</t>
  </si>
  <si>
    <t>台中市圍棋推廣協會</t>
  </si>
  <si>
    <t>相招來運動嘉年華會</t>
  </si>
  <si>
    <t>台灣樹木保護嘉年華暨TWTCC台灣攀樹國際錦標賽</t>
  </si>
  <si>
    <t>身心障礙運動田徑C級裁判講習</t>
  </si>
  <si>
    <t>臺中市羽球聯誼賽</t>
  </si>
  <si>
    <t>智跑酷城市臺中市定向越野運動體驗日</t>
  </si>
  <si>
    <t>第十屆臺中市特奧融合教育活動滾球大集合</t>
  </si>
  <si>
    <t>臺中市大安區鄉親盃元極舞多元休閒活動</t>
  </si>
  <si>
    <t>臺中市全國木球聯賽</t>
  </si>
  <si>
    <t>臺中市師生盃全國飛盤邀請賽</t>
  </si>
  <si>
    <t>臺中市主委盃飛盤錦標賽</t>
  </si>
  <si>
    <t>臺中市清水區體育嘉年華會暨節約用電宣導活動</t>
  </si>
  <si>
    <t>黎光盃槌球錦標賽</t>
  </si>
  <si>
    <t>臺中市太平區區長盃滑輪溜冰錦標賽暨空氣污染防制宣導活動</t>
  </si>
  <si>
    <t>長青盃槌球錦標賽</t>
  </si>
  <si>
    <t>聾聽愛運動中高齡聾聽健走體能比賽</t>
  </si>
  <si>
    <t>臺中市樂活舞蹈表演暨敬老活動</t>
  </si>
  <si>
    <t>臺中市太平區長盃全民歌唱舞蹈比賽暨空氣污染防制宣導活動</t>
  </si>
  <si>
    <t>運動熱區</t>
  </si>
  <si>
    <t>臺中市外埔區體育會活力盃羽球賽</t>
  </si>
  <si>
    <t>羽球職工運動健身班</t>
  </si>
  <si>
    <t>保齡球職工運動健身班</t>
  </si>
  <si>
    <t>土風舞婦女運動樂活班</t>
  </si>
  <si>
    <t>保齡球運動能力推廣班</t>
  </si>
  <si>
    <t>身障團體聯盟槌球錦標賽</t>
  </si>
  <si>
    <t>巡迴運動指導團</t>
  </si>
  <si>
    <t>臺中市原住民傳統弓製作及射箭運動訓練營（第一期）</t>
  </si>
  <si>
    <t>臺中市燃燒音樂舞蹈節</t>
  </si>
  <si>
    <t>臺中市福興康樂運動人文推廣協會</t>
  </si>
  <si>
    <t>113年全國身心障礙棒球菁英夏季邀請賽</t>
  </si>
  <si>
    <t>113年度第44屆臺中市梧棲區區長盃籃球錦標賽</t>
  </si>
  <si>
    <t>2024第四屆大甲國聖獅子盃全國匹克球邀請賽</t>
  </si>
  <si>
    <t>113年太極拳暨趣味運動嘉年華</t>
  </si>
  <si>
    <t>113年鄉親盃羽球錦標賽</t>
  </si>
  <si>
    <t>113年臺中市大甲區水汴頭社區健康活力親子健行活動</t>
  </si>
  <si>
    <t>2024台中市身心障礙槌球玩樂賽</t>
  </si>
  <si>
    <t>113年臺中市甲安埔漾濱海運動健行活動</t>
  </si>
  <si>
    <t>113年臺灣鼓藝、獅藝運動推廣研習營</t>
  </si>
  <si>
    <t>慈愛中心113年身心障礙福利機構運動愛無限計畫</t>
  </si>
  <si>
    <t>臺中市原住民傳統弓製作及射箭運動訓練營（第二期）</t>
  </si>
  <si>
    <t>113年臺中市推廣運動風氣大手牽小手健康齊步走活動</t>
  </si>
  <si>
    <t>週週好運動身心障礙運動活力養成計畫</t>
  </si>
  <si>
    <t>臺中市東區體育會東南區空手道觀摩暨萬聖節派對</t>
  </si>
  <si>
    <t>113年臺中市社區槌球邀請賽</t>
  </si>
  <si>
    <t>臺中盃街舞大賽系列推廣活動系列推廣活動經費</t>
  </si>
  <si>
    <t>市體育運動與表演藝術文化發展協會</t>
  </si>
  <si>
    <t>113年海線瘋迷你足球酷運動</t>
  </si>
  <si>
    <t>113年度臺中市第十四屆身心障礙全市運動大會</t>
  </si>
  <si>
    <t>113年臺中市推廣多元體育運動-迷你網球研習營</t>
  </si>
  <si>
    <t>心據點-身心障礙運動據點營運暨身心障礙運動平權推動計畫</t>
  </si>
  <si>
    <t>巡迴運動指導團(第三期)</t>
  </si>
  <si>
    <t>台中市原住民族體育協會</t>
  </si>
  <si>
    <t>臺中市Roller-ski巡迴賽</t>
  </si>
  <si>
    <t>臺中市競達單車協會</t>
  </si>
  <si>
    <t>2024臺韓帕拉草地滾球暨身障運動國際交流</t>
  </si>
  <si>
    <t>2024身心障礙桌球訓練營</t>
  </si>
  <si>
    <t>113年臺中市外埔區體育會活力盃登山車賽</t>
  </si>
  <si>
    <t>2024年台中都會區101感恩節宣教排球聯誼賽活動</t>
  </si>
  <si>
    <t>原住民文教福利業務-教育文化-獎補助費-對國內團體之補助</t>
  </si>
  <si>
    <t>領受復活的生命-經歷五餅二魚的豐盛</t>
    <phoneticPr fontId="20" type="noConversion"/>
  </si>
  <si>
    <t>財團法人台灣基督教長老教會泰雅爾中會達觀教會</t>
  </si>
  <si>
    <t>臺中市政府原住民族事務委員會</t>
  </si>
  <si>
    <t>無</t>
    <phoneticPr fontId="20" type="noConversion"/>
  </si>
  <si>
    <t>ˇ</t>
  </si>
  <si>
    <t>原住民樂舞閉幕展演補助經費</t>
    <phoneticPr fontId="20" type="noConversion"/>
  </si>
  <si>
    <t>查馬克打繫合唱團</t>
    <phoneticPr fontId="20" type="noConversion"/>
  </si>
  <si>
    <t>113年「部落體驗探索之旅」</t>
    <phoneticPr fontId="20" type="noConversion"/>
  </si>
  <si>
    <t>社團法人台中市福樂豐盛協會</t>
  </si>
  <si>
    <t>2024年原住民家庭親子文化之旅活動</t>
    <phoneticPr fontId="20" type="noConversion"/>
  </si>
  <si>
    <t>社團法人臺中市基督教榮美福音協會</t>
    <phoneticPr fontId="20" type="noConversion"/>
  </si>
  <si>
    <t>慶祝113年度慶祝母親節暨摸彩活動</t>
    <phoneticPr fontId="20" type="noConversion"/>
  </si>
  <si>
    <t>台中市原住民那魯灣關懷協會</t>
    <phoneticPr fontId="20" type="noConversion"/>
  </si>
  <si>
    <t>113年度松鶴文化健康站傳統樂舞交流暨長照業務營運觀摩經費</t>
    <phoneticPr fontId="20" type="noConversion"/>
  </si>
  <si>
    <t>臺中市和平區松鶴社區發展協會</t>
    <phoneticPr fontId="20" type="noConversion"/>
  </si>
  <si>
    <t>113年度臺中市原住民族傳統文化『kilomaan』收穫祭活動</t>
    <phoneticPr fontId="20" type="noConversion"/>
  </si>
  <si>
    <t>臺中市原住民族婦幼協會</t>
    <phoneticPr fontId="20" type="noConversion"/>
  </si>
  <si>
    <t>113年度母親節親職活動</t>
    <phoneticPr fontId="20" type="noConversion"/>
  </si>
  <si>
    <t>社團法人臺灣以馬內利全人發展關懷協會</t>
    <phoneticPr fontId="20" type="noConversion"/>
  </si>
  <si>
    <t>愛在家裏-你陪我長大,我陪你到老,母親節感恩活動</t>
    <phoneticPr fontId="20" type="noConversion"/>
  </si>
  <si>
    <t>臺中市原住民之光勞工關懷協會</t>
    <phoneticPr fontId="20" type="noConversion"/>
  </si>
  <si>
    <t>113年度泰灣美-農情蜜意樂舞文化活動</t>
    <phoneticPr fontId="20" type="noConversion"/>
  </si>
  <si>
    <t>臺中市原住民族人文藝術發展協會</t>
    <phoneticPr fontId="20" type="noConversion"/>
  </si>
  <si>
    <t>113年家庭親子樂活趣</t>
    <phoneticPr fontId="20" type="noConversion"/>
  </si>
  <si>
    <t>臺中市觸愛生命全人關懷協會</t>
    <phoneticPr fontId="20" type="noConversion"/>
  </si>
  <si>
    <t>113年我的超級爸爸親子活動</t>
    <phoneticPr fontId="20" type="noConversion"/>
  </si>
  <si>
    <t>財團法人台灣基督長老教會泰雅爾中會原村教會</t>
  </si>
  <si>
    <t>113年南勢文化健康站文化傳統交流暨觀摩電力設施活動</t>
    <phoneticPr fontId="20" type="noConversion"/>
  </si>
  <si>
    <t>臺中市和平區南勢社區發展協會</t>
    <phoneticPr fontId="20" type="noConversion"/>
  </si>
  <si>
    <t>113年度防詐騙暨法律講座</t>
    <phoneticPr fontId="20" type="noConversion"/>
  </si>
  <si>
    <t>臺中市原住民族獵人教育文化傳承發展協會</t>
  </si>
  <si>
    <t>113年度臺中市和平區體育協會第二屆理事長盃籃球錦標賽</t>
    <phoneticPr fontId="20" type="noConversion"/>
  </si>
  <si>
    <t>臺中市和平區體育協會</t>
    <phoneticPr fontId="20" type="noConversion"/>
  </si>
  <si>
    <t>113年度回到原點，學習新視野部落學習</t>
    <phoneticPr fontId="20" type="noConversion"/>
  </si>
  <si>
    <t>台中市原住民族公共政策研究社</t>
  </si>
  <si>
    <t>113年度一卡皮箱公益廣告計畫</t>
    <phoneticPr fontId="20" type="noConversion"/>
  </si>
  <si>
    <t>113年度臺中市原住民族社會教育學習型系列活動補助計畫</t>
    <phoneticPr fontId="20" type="noConversion"/>
  </si>
  <si>
    <t>臺中市都會區原住民家庭服務暨社區人文關懷協會</t>
    <phoneticPr fontId="20" type="noConversion"/>
  </si>
  <si>
    <t>113年暑期親子射箭運動訓練營</t>
    <phoneticPr fontId="20" type="noConversion"/>
  </si>
  <si>
    <t>臺中市原住民體育總會</t>
    <phoneticPr fontId="20" type="noConversion"/>
  </si>
  <si>
    <t>113年度家庭法律講座暨祖孫情愛原續祖父母節活動</t>
    <phoneticPr fontId="20" type="noConversion"/>
  </si>
  <si>
    <t>Vuvu秀原力.樂活社區關懷鄉親同樂會</t>
    <phoneticPr fontId="20" type="noConversion"/>
  </si>
  <si>
    <t>臺中市原住民金峰卡澤塔斯協會</t>
    <phoneticPr fontId="20" type="noConversion"/>
  </si>
  <si>
    <t>113年度台南區原民參訪交流活動</t>
    <phoneticPr fontId="20" type="noConversion"/>
  </si>
  <si>
    <t>臺中市原住民照亮協會謝月英</t>
    <phoneticPr fontId="20" type="noConversion"/>
  </si>
  <si>
    <t>113年原住民阿美族傳統文化收穫祭</t>
    <phoneticPr fontId="20" type="noConversion"/>
  </si>
  <si>
    <t>臺中縣霧峰鄉原住民生活教育協進會</t>
    <phoneticPr fontId="20" type="noConversion"/>
  </si>
  <si>
    <t>臺中市原住民族攝影協會</t>
    <phoneticPr fontId="20" type="noConversion"/>
  </si>
  <si>
    <t>2024年與你在一起兒童品格夏令營</t>
    <phoneticPr fontId="20" type="noConversion"/>
  </si>
  <si>
    <t>臺中市以馬內利全人發展關懷協會</t>
    <phoneticPr fontId="20" type="noConversion"/>
  </si>
  <si>
    <t>113年度文化健康活動</t>
    <phoneticPr fontId="20" type="noConversion"/>
  </si>
  <si>
    <t>臺中市和平區環山社區發展協會</t>
  </si>
  <si>
    <t>臺中市梧棲區原住民生活教育協會理事長盃原住民族傳統射箭賽</t>
    <phoneticPr fontId="20" type="noConversion"/>
  </si>
  <si>
    <t>臺中市梧棲區原住民生活教育協會</t>
    <phoneticPr fontId="20" type="noConversion"/>
  </si>
  <si>
    <t>113年度臺中市原住民食物銀行公益廣告計畫</t>
    <phoneticPr fontId="20" type="noConversion"/>
  </si>
  <si>
    <t>臺中市原住民族勞工權益促進會</t>
    <phoneticPr fontId="20" type="noConversion"/>
  </si>
  <si>
    <t>113年拍瀑拉族牽田走標民俗文化活動暨提倡節約用電節能減碳宣導</t>
    <phoneticPr fontId="20" type="noConversion"/>
  </si>
  <si>
    <t>臺中市沙轆社文化促進會</t>
    <phoneticPr fontId="20" type="noConversion"/>
  </si>
  <si>
    <t>台中市基督教福樂豐盛協會</t>
  </si>
  <si>
    <t>補助社團法人原住民深耕德瑪汶協會辦理「2024德瑪汶澳洲原鄉社區交流</t>
    <phoneticPr fontId="20" type="noConversion"/>
  </si>
  <si>
    <t>臺中市原住民婦女會</t>
  </si>
  <si>
    <t>114年全國原住民族運動會代表隊選拔實施計畫</t>
    <phoneticPr fontId="20" type="noConversion"/>
  </si>
  <si>
    <t>113年度泰雅族文化體驗參訪</t>
    <phoneticPr fontId="20" type="noConversion"/>
  </si>
  <si>
    <t>臺中市原住民族文化關懷協會</t>
  </si>
  <si>
    <t>113年度月光原夢樂舞研習活動</t>
    <phoneticPr fontId="20" type="noConversion"/>
  </si>
  <si>
    <t>臺中市原住民族文化教育體育發展協會</t>
  </si>
  <si>
    <t>2024年感恩節慶典主日暨113年度潭子區文健站成果展</t>
    <phoneticPr fontId="20" type="noConversion"/>
  </si>
  <si>
    <t>財團法人台灣基督長老教會豐光教會</t>
    <phoneticPr fontId="20" type="noConversion"/>
  </si>
  <si>
    <t>113年贏將射箭運動訓練營</t>
    <phoneticPr fontId="20" type="noConversion"/>
  </si>
  <si>
    <t>臺中市原住民族傳統射箭贏將運動協會</t>
  </si>
  <si>
    <t>『慕懷泰雅，風華梨山』社區聯合傳統文化活動</t>
    <phoneticPr fontId="20" type="noConversion"/>
  </si>
  <si>
    <t>臺中市和平區佳陽社區發展協會</t>
  </si>
  <si>
    <t>113年度辦理社會福利長期照顧服務研習參訪活動實施計畫</t>
    <phoneticPr fontId="20" type="noConversion"/>
  </si>
  <si>
    <t>2024年社會福利暨聖誕節傳愛活動</t>
    <phoneticPr fontId="20" type="noConversion"/>
  </si>
  <si>
    <t>臺中市城市豐收協會</t>
  </si>
  <si>
    <t>2024年台中榮美福音教會聖誕系列活動</t>
    <phoneticPr fontId="20" type="noConversion"/>
  </si>
  <si>
    <t>社團法人臺中市基督教榮美福音協會</t>
  </si>
  <si>
    <t>113年kalevaituaqadavannikina活動計畫」</t>
    <phoneticPr fontId="20" type="noConversion"/>
  </si>
  <si>
    <t>113年度Tgbin桃山部落傳統渾話泰雅族成年禮活動</t>
    <phoneticPr fontId="20" type="noConversion"/>
  </si>
  <si>
    <t>臺中市和平區桃山社區發展協會</t>
  </si>
  <si>
    <t>2024年社會福利暨聖誕節傳愛活動－聖誕有愛，報傳予您！</t>
    <phoneticPr fontId="20" type="noConversion"/>
  </si>
  <si>
    <t>財團法人台灣基督長老教會豐光教會</t>
  </si>
  <si>
    <t>聖誕圓夢．回家報佳音</t>
    <phoneticPr fontId="20" type="noConversion"/>
  </si>
  <si>
    <t>台灣基督長老教會葡萄園教會</t>
  </si>
  <si>
    <t>補助社團法人台中市基督教向前協會辦理2024年社會福利暨聖誕節傳愛活動</t>
    <phoneticPr fontId="20" type="noConversion"/>
  </si>
  <si>
    <t>社團法人台中市基督教向前協會</t>
  </si>
  <si>
    <t>補助社團法人台中市基督教福樂豐盛協會辦理2024年社會福利暨聖誕節傳愛活動</t>
    <phoneticPr fontId="20" type="noConversion"/>
  </si>
  <si>
    <t>社團法人台中市基督教福樂豐盛協會</t>
  </si>
  <si>
    <t>補助社團法人基督教台灣興起國度協會辦理2024年社會福利暨聖誕節傳愛活動-聖誕奇蹟</t>
    <phoneticPr fontId="20" type="noConversion"/>
  </si>
  <si>
    <t>社團法人基督教台灣興起國度協會</t>
  </si>
  <si>
    <t>補助台灣基督長老教會中布中會清山教會辦理2024社會福利暨聖誕節傳愛活動</t>
    <phoneticPr fontId="20" type="noConversion"/>
  </si>
  <si>
    <t>台灣基督長老教會中布中會清山教會</t>
  </si>
  <si>
    <t>補助財團法人台灣基督長老教會泰雅爾中會博愛教會辦理聖誕詩歌與族語朗讀展演競賽</t>
    <phoneticPr fontId="20" type="noConversion"/>
  </si>
  <si>
    <t>財團法人台灣基督長老教會泰雅爾中會博愛教會</t>
  </si>
  <si>
    <t>113年度原住民學生課後扶植計畫</t>
    <phoneticPr fontId="20" type="noConversion"/>
  </si>
  <si>
    <t>臺中市和平區三叉坑社區發展協會</t>
  </si>
  <si>
    <t>臺中市原住民族文化教育體育發展協會</t>
    <phoneticPr fontId="20" type="noConversion"/>
  </si>
  <si>
    <t>臺中市原住民族文化創意產業協會</t>
  </si>
  <si>
    <t>2024年社會福利暨聖誕節傳愛活動-愛在達觀</t>
    <phoneticPr fontId="20" type="noConversion"/>
  </si>
  <si>
    <t>財團法人台灣基督長老教會泰雅爾中會達觀教會</t>
  </si>
  <si>
    <t>2024年社會福利暨聖誕節傳愛活動-讓愛走動</t>
    <phoneticPr fontId="20" type="noConversion"/>
  </si>
  <si>
    <t>臺中市基督教聚光協會</t>
  </si>
  <si>
    <t>2024年社會福利暨聖誕節傳愛活動-愛在雪山</t>
    <phoneticPr fontId="20" type="noConversion"/>
  </si>
  <si>
    <t>財團法人台灣基督長老教會泰雅爾中會雪山教會</t>
  </si>
  <si>
    <t>臺中市政府原住民族事務委員會</t>
    <phoneticPr fontId="20" type="noConversion"/>
  </si>
  <si>
    <t>愛在豐原．健康聖誕邀你一起來</t>
    <phoneticPr fontId="20" type="noConversion"/>
  </si>
  <si>
    <t>財團法人臺灣基督復臨安息日會豐原教會</t>
  </si>
  <si>
    <t>財團法人基督教中華循理會太平教會</t>
  </si>
  <si>
    <t>2024聖誕季福音行動</t>
    <phoneticPr fontId="20" type="noConversion"/>
  </si>
  <si>
    <t>社團法人真善美協會</t>
  </si>
  <si>
    <t>原住民族樂舞推廣計畫-原住民樂舞開幕展演補助經費</t>
    <phoneticPr fontId="20" type="noConversion"/>
  </si>
  <si>
    <t>原舞曲文化藝術團</t>
  </si>
  <si>
    <t>都市原住民族學生課後照顧計畫</t>
    <phoneticPr fontId="20" type="noConversion"/>
  </si>
  <si>
    <t>財團法人基督教中華聖潔會清泉崗教會</t>
    <phoneticPr fontId="20" type="noConversion"/>
  </si>
  <si>
    <t>113年沙轆社藝文音樂饗宴</t>
    <phoneticPr fontId="20" type="noConversion"/>
  </si>
  <si>
    <t>原住民文教福利業務-社會福利-獎補助費-對國內團體之補助</t>
    <phoneticPr fontId="20" type="noConversion"/>
  </si>
  <si>
    <t>113年度推展原住民族長期照顧-文化健康站實施計畫</t>
    <phoneticPr fontId="20" type="noConversion"/>
  </si>
  <si>
    <t>臺中市原住民族全人照顧服務協會</t>
    <phoneticPr fontId="20" type="noConversion"/>
  </si>
  <si>
    <t>社團法人台中市原住民那魯灣關懷協會</t>
    <phoneticPr fontId="20" type="noConversion"/>
  </si>
  <si>
    <t>113年度推展原住民族長期照顧-文化健康站實施計畫</t>
  </si>
  <si>
    <t>臺中市自強新村原住民族發展協會</t>
  </si>
  <si>
    <t>財團法人台灣基督長老教會泰雅爾中會松茂教會</t>
  </si>
  <si>
    <t>臺中市都市原住民族部落文化發展協會</t>
  </si>
  <si>
    <t>臺中市和平區達觀社區發展協會</t>
  </si>
  <si>
    <t>臺中市觸愛生命全人關懷協會</t>
  </si>
  <si>
    <t>財團法人臺灣基督長老教會泰雅爾中會原村教會</t>
  </si>
  <si>
    <t>113年度臺中市都會東區原住民族家庭服務中心</t>
    <phoneticPr fontId="20" type="noConversion"/>
  </si>
  <si>
    <t>臺中市原住民族勞工權益促進會</t>
  </si>
  <si>
    <t>臺中市都會區原住民家庭服務暨社區人文關懷協會</t>
  </si>
  <si>
    <t>臺中市愛鄰關懷協會</t>
  </si>
  <si>
    <t>財團法人台灣基督長老教會泰雅爾中會哈崙台教會</t>
  </si>
  <si>
    <t>臺中市和平區裡冷社區發展協會</t>
  </si>
  <si>
    <t>臺中市和平區南勢社區發展協會</t>
  </si>
  <si>
    <t>財團法人基督復臨安息日會台灣原住民教會雙崎教會</t>
    <phoneticPr fontId="20" type="noConversion"/>
  </si>
  <si>
    <t>113年度臺中市都會西區原住民族家庭服務中心</t>
    <phoneticPr fontId="20" type="noConversion"/>
  </si>
  <si>
    <t>台灣原住民族傳統文化暨領域保護協會</t>
  </si>
  <si>
    <t>113年度臺中市和平區原住民族家庭服務中心</t>
    <phoneticPr fontId="20" type="noConversion"/>
  </si>
  <si>
    <t>113年度補助設置市款都會區原住民族家庭服務中心計畫</t>
    <phoneticPr fontId="20" type="noConversion"/>
  </si>
  <si>
    <t>社團法人台中市原住民那魯灣關懷協會</t>
  </si>
  <si>
    <t>臺中市Raka部落產業永續發展協會</t>
  </si>
  <si>
    <t>臺中市私立百合居家式服務類長期照顧服務機構</t>
    <phoneticPr fontId="5" type="noConversion"/>
  </si>
  <si>
    <t>原住民族委員會113年度推展原住民族長期照顧-文化健康站實施計畫</t>
    <phoneticPr fontId="20" type="noConversion"/>
  </si>
  <si>
    <t>臺中市原住民相互關懷協會</t>
    <phoneticPr fontId="20" type="noConversion"/>
  </si>
  <si>
    <t>113年度文化健康站活力健康操參賽隊伍輔導機制補助計畫</t>
    <phoneticPr fontId="20" type="noConversion"/>
  </si>
  <si>
    <t>臺中市和平區松鶴社區發展協會黃志祥</t>
  </si>
  <si>
    <t>113年度文化健康站活力健康操參賽隊伍輔導機制補助計畫</t>
  </si>
  <si>
    <t>財團法人台灣基督長老教會豐光教會許進文</t>
  </si>
  <si>
    <t>財團法人基督復臨安息日會台灣原住民教會雙崎教會潘嘉玲</t>
  </si>
  <si>
    <t>社團法人台中市基督教向前協會</t>
    <phoneticPr fontId="28" type="noConversion"/>
  </si>
  <si>
    <t>臺中市和平區達觀社區發展協會</t>
    <phoneticPr fontId="28" type="noConversion"/>
  </si>
  <si>
    <t>臺中市和平區環山社區發展協會</t>
    <phoneticPr fontId="28" type="noConversion"/>
  </si>
  <si>
    <t>臺中市原住民婦女會呂秀惠</t>
    <phoneticPr fontId="28" type="noConversion"/>
  </si>
  <si>
    <t>臺中市和平區南勢社區發展協會洪明哲</t>
    <phoneticPr fontId="28" type="noConversion"/>
  </si>
  <si>
    <t>113年度公益彩券回饋金補助計畫-大安溪促進原鄉就業計畫</t>
    <phoneticPr fontId="20" type="noConversion"/>
  </si>
  <si>
    <t>保證責任臺中市原民見學勞動合作社</t>
  </si>
  <si>
    <t>113年度推展原住民社會福利服務食物互助援助實體運作設置據點實施計畫</t>
    <phoneticPr fontId="20" type="noConversion"/>
  </si>
  <si>
    <t>文教活動-視覺藝術-獎補助費-對國內團體之捐助</t>
    <phoneticPr fontId="5" type="noConversion"/>
  </si>
  <si>
    <t>臺中市東南美術會創會50週年特展</t>
    <phoneticPr fontId="5" type="noConversion"/>
  </si>
  <si>
    <t>臺中市東南美術會</t>
  </si>
  <si>
    <t>2024葫蘆墩美展</t>
    <phoneticPr fontId="5" type="noConversion"/>
  </si>
  <si>
    <t>台中縣葫蘆墩美術研究會</t>
  </si>
  <si>
    <t>台中市大台中美術協會第39屆會員聯展</t>
    <phoneticPr fontId="5" type="noConversion"/>
  </si>
  <si>
    <t>台中市大台中美術協會</t>
  </si>
  <si>
    <t>2024臺中市美術教育學會會員創作展暨臺日兒童繪畫交流展臺中市學童繪畫比賽得獎作品展</t>
    <phoneticPr fontId="5" type="noConversion"/>
  </si>
  <si>
    <t>台中市美術教育學會</t>
  </si>
  <si>
    <t>2024台灣普羅藝術交流協會會員聯展-逸外之境</t>
    <phoneticPr fontId="5" type="noConversion"/>
  </si>
  <si>
    <t>台灣普羅藝術交流協會</t>
  </si>
  <si>
    <t>臺中市朝中畫會2024會員聯展</t>
    <phoneticPr fontId="5" type="noConversion"/>
  </si>
  <si>
    <t>臺中市朝中畫會</t>
    <phoneticPr fontId="5" type="noConversion"/>
  </si>
  <si>
    <t>113年度臺中市藝術創作協會會員聯展</t>
    <phoneticPr fontId="5" type="noConversion"/>
  </si>
  <si>
    <t>臺中市藝術創作協會</t>
    <phoneticPr fontId="5" type="noConversion"/>
  </si>
  <si>
    <t>臺中市石雕協會第十屆會員聯展</t>
    <phoneticPr fontId="5" type="noConversion"/>
  </si>
  <si>
    <t>臺中市石雕協會</t>
    <phoneticPr fontId="5" type="noConversion"/>
  </si>
  <si>
    <t>2024梧棲快樂兒童創意美展</t>
    <phoneticPr fontId="5" type="noConversion"/>
  </si>
  <si>
    <t>臺中縣梧棲鎮藝術文化協會</t>
    <phoneticPr fontId="5" type="noConversion"/>
  </si>
  <si>
    <t>靈光再現</t>
    <phoneticPr fontId="5" type="noConversion"/>
  </si>
  <si>
    <t>台藝大國際當代藝術聯盟</t>
  </si>
  <si>
    <t>第71屆中部美術展</t>
    <phoneticPr fontId="5" type="noConversion"/>
  </si>
  <si>
    <t>台灣中部美術協會</t>
  </si>
  <si>
    <t>2024臺中市藝術家學會會員聯展</t>
    <phoneticPr fontId="5" type="noConversion"/>
  </si>
  <si>
    <t>臺中市藝術家學會</t>
  </si>
  <si>
    <t>華夏風華2024會員聯展</t>
    <phoneticPr fontId="5" type="noConversion"/>
  </si>
  <si>
    <t>臺中市華夏書畫協會</t>
  </si>
  <si>
    <t>群藝齊揚-臺中市墨緣雅集畫會四十週年會員聯展</t>
    <phoneticPr fontId="5" type="noConversion"/>
  </si>
  <si>
    <t>臺中市墨緣雅集畫會</t>
  </si>
  <si>
    <t>臺中市第十一屆生之光身心障礙繪畫徵選比賽暨繪畫班黃利安老師師生成果展</t>
    <phoneticPr fontId="5" type="noConversion"/>
  </si>
  <si>
    <t>臺中市身心障礙藝術發展協會</t>
  </si>
  <si>
    <t>第八十七屆臺陽美術特展</t>
    <phoneticPr fontId="5" type="noConversion"/>
  </si>
  <si>
    <t>中華民國臺陽美術協會</t>
  </si>
  <si>
    <t>第25屆臺中市美術沙龍學會2024美展</t>
    <phoneticPr fontId="5" type="noConversion"/>
  </si>
  <si>
    <t>臺中市美術沙龍學會</t>
  </si>
  <si>
    <t>臺中市中堅攝影學會113年度攝影展</t>
    <phoneticPr fontId="5" type="noConversion"/>
  </si>
  <si>
    <t>臺中市中堅攝影學會</t>
  </si>
  <si>
    <t>涵融萬殊七-臺中市東方水墨畫會會員團體展</t>
    <phoneticPr fontId="5" type="noConversion"/>
  </si>
  <si>
    <t>臺中市東方水墨畫會</t>
  </si>
  <si>
    <t>龍騰鵲唱魚躍鳶飛-臺中市文藝作家協會39週年會員聯展</t>
    <phoneticPr fontId="5" type="noConversion"/>
  </si>
  <si>
    <t>臺中市文藝作家協會</t>
  </si>
  <si>
    <t>臻愛家園，文化大台中特展</t>
    <phoneticPr fontId="5" type="noConversion"/>
  </si>
  <si>
    <t>臺灣東亞國際文化藝術交流協會</t>
  </si>
  <si>
    <t>第24屆臺灣國際藝術協會2024美</t>
    <phoneticPr fontId="5" type="noConversion"/>
  </si>
  <si>
    <t>臺灣國際藝術協會</t>
  </si>
  <si>
    <t>2024台中雕塑獎暨台中市雕塑學會第38週年會員聯展</t>
    <phoneticPr fontId="5" type="noConversion"/>
  </si>
  <si>
    <t>台中市雕塑學會</t>
  </si>
  <si>
    <t>2024年古文字學會會員書畫聯展</t>
    <phoneticPr fontId="5" type="noConversion"/>
  </si>
  <si>
    <t>台灣省中國古文字學會</t>
  </si>
  <si>
    <t>藝同饗樂-臺中市菊野美術會會員聯展</t>
    <phoneticPr fontId="5" type="noConversion"/>
  </si>
  <si>
    <t>臺中市菊野美術會</t>
  </si>
  <si>
    <t>龍耀牛馬-2024台中縣牛馬頭畫會會員美展</t>
    <phoneticPr fontId="5" type="noConversion"/>
  </si>
  <si>
    <t>台中縣牛馬頭畫會</t>
  </si>
  <si>
    <t>書畫寄情-臺中市潭子書畫協會113年度會員聯展</t>
    <phoneticPr fontId="5" type="noConversion"/>
  </si>
  <si>
    <t>臺中市潭子書畫協會</t>
  </si>
  <si>
    <t>美學行旅．探索移動美學綠軸線</t>
    <phoneticPr fontId="5" type="noConversion"/>
  </si>
  <si>
    <t>中華民國文創觀光發展協會</t>
  </si>
  <si>
    <t>2024年第十三屆臺中國際攝影藝術展覽</t>
    <phoneticPr fontId="5" type="noConversion"/>
  </si>
  <si>
    <t>臺中市攝影學會</t>
  </si>
  <si>
    <t>臺中市青溪文藝學會第19屆第2次會員聯展</t>
    <phoneticPr fontId="5" type="noConversion"/>
  </si>
  <si>
    <t>臺中市青溪文藝學會</t>
  </si>
  <si>
    <t>2024梧棲銀髮族生活美展</t>
    <phoneticPr fontId="5" type="noConversion"/>
  </si>
  <si>
    <t>臺中縣梧棲鎮藝術文化協會</t>
  </si>
  <si>
    <t>2024臺中市書法學會會員聯展</t>
    <phoneticPr fontId="5" type="noConversion"/>
  </si>
  <si>
    <t>臺中市書法學會</t>
  </si>
  <si>
    <t>2024第9屆臺灣國際金壺獎陶藝設計競賽展</t>
    <phoneticPr fontId="5" type="noConversion"/>
  </si>
  <si>
    <t>社團法人台灣茶藝文化學會</t>
  </si>
  <si>
    <t>2024台灣陶藝展</t>
    <phoneticPr fontId="5" type="noConversion"/>
  </si>
  <si>
    <t>台灣陶藝學會</t>
  </si>
  <si>
    <t>探心索微~繪畫自我療癒營成長營</t>
    <phoneticPr fontId="5" type="noConversion"/>
  </si>
  <si>
    <t>2024台灣藝術家法國沙龍學會TFA巡迴展第二站</t>
    <phoneticPr fontId="5" type="noConversion"/>
  </si>
  <si>
    <t>台灣藝術家法國沙龍學會</t>
  </si>
  <si>
    <t>中華弘道書學會甲辰年會員聯展</t>
    <phoneticPr fontId="5" type="noConversion"/>
  </si>
  <si>
    <t>中華弘道書學會</t>
  </si>
  <si>
    <t>小小生活微融藝Ⅱ</t>
    <phoneticPr fontId="5" type="noConversion"/>
  </si>
  <si>
    <t>純白舍DanceLab</t>
  </si>
  <si>
    <t>無語言歌-原生藝術(ArtBrut)展覽計畫</t>
    <phoneticPr fontId="5" type="noConversion"/>
  </si>
  <si>
    <t>台灣身心障礙藝術發展協會</t>
  </si>
  <si>
    <t>文教活動-表演藝術-獎補助費-對國內團體之捐助</t>
    <phoneticPr fontId="5" type="noConversion"/>
  </si>
  <si>
    <t>因愛而唱十：與自己的對話</t>
    <phoneticPr fontId="5" type="noConversion"/>
  </si>
  <si>
    <t>愛唱歌手合唱團</t>
  </si>
  <si>
    <t>古典管絃樂團2024新年音樂會</t>
    <phoneticPr fontId="5" type="noConversion"/>
  </si>
  <si>
    <t>古典管絃樂團</t>
  </si>
  <si>
    <t>哩賀相聲</t>
    <phoneticPr fontId="5" type="noConversion"/>
  </si>
  <si>
    <t>漢霖民俗說唱藝術團</t>
  </si>
  <si>
    <t>玉獅傳</t>
    <phoneticPr fontId="5" type="noConversion"/>
  </si>
  <si>
    <t>真大豐木偶掌中劇團</t>
  </si>
  <si>
    <t>春之饗。願</t>
    <phoneticPr fontId="5" type="noConversion"/>
  </si>
  <si>
    <t>台中市福爾摩莎合唱團</t>
  </si>
  <si>
    <t>聽見土地的聲音-有故事的人帶著音樂來</t>
    <phoneticPr fontId="5" type="noConversion"/>
  </si>
  <si>
    <t>大甲愛樂室內樂團</t>
  </si>
  <si>
    <t>《璀璨經典百老匯》交響音樂會</t>
    <phoneticPr fontId="5" type="noConversion"/>
  </si>
  <si>
    <t>狂美交響管樂團</t>
  </si>
  <si>
    <t>聖章伏龍記</t>
    <phoneticPr fontId="5" type="noConversion"/>
  </si>
  <si>
    <t>金宇園掌中劇團</t>
  </si>
  <si>
    <t>宋朝傳奇狄龍收玉面虎</t>
    <phoneticPr fontId="5" type="noConversion"/>
  </si>
  <si>
    <t>國光歌劇團</t>
  </si>
  <si>
    <t>新光閃閃鼓舞躍元宵</t>
    <phoneticPr fontId="5" type="noConversion"/>
  </si>
  <si>
    <t>川越文化藝術團</t>
  </si>
  <si>
    <t>小顏回一生傳</t>
    <phoneticPr fontId="5" type="noConversion"/>
  </si>
  <si>
    <t>中國太陽園掌中劇團</t>
  </si>
  <si>
    <t>臺灣傀儡藝術之美</t>
    <phoneticPr fontId="5" type="noConversion"/>
  </si>
  <si>
    <t>錦飛鳳傀儡戲劇團</t>
  </si>
  <si>
    <t>親子傳統布袋戲《這不是西遊記，但是演孫悟空》</t>
    <phoneticPr fontId="5" type="noConversion"/>
  </si>
  <si>
    <t>台中聲五洲掌中劇團</t>
  </si>
  <si>
    <t>探索布袋戲的世界-從『唸歌』到『布袋戲』交流會</t>
    <phoneticPr fontId="5" type="noConversion"/>
  </si>
  <si>
    <t>微笑唸歌團</t>
  </si>
  <si>
    <t>武林風雲</t>
    <phoneticPr fontId="5" type="noConversion"/>
  </si>
  <si>
    <t>雲龍木偶劇團</t>
  </si>
  <si>
    <t>「愛樂種子美藝傳愛」公益音樂會</t>
    <phoneticPr fontId="5" type="noConversion"/>
  </si>
  <si>
    <t>美藝室內樂團</t>
  </si>
  <si>
    <t>瀟灑情俠之決戰魔宮</t>
    <phoneticPr fontId="5" type="noConversion"/>
  </si>
  <si>
    <t>五洲秋峰園掌中劇團</t>
  </si>
  <si>
    <t>童偶賞戲趣</t>
    <phoneticPr fontId="5" type="noConversion"/>
  </si>
  <si>
    <t>雲林五洲小桃源掌中劇團</t>
  </si>
  <si>
    <t>在花廳，度曲臨風IV~女怕嫁錯郎</t>
    <phoneticPr fontId="5" type="noConversion"/>
  </si>
  <si>
    <t>風城崑劇團</t>
  </si>
  <si>
    <t>大開兒童歌舞劇-好久茶的秘密《日月潭傳奇》校園演出</t>
    <phoneticPr fontId="5" type="noConversion"/>
  </si>
  <si>
    <t>大開劇團</t>
  </si>
  <si>
    <t>HERO 4 WHO誰是英雄國際舞蹈大賽</t>
    <phoneticPr fontId="5" type="noConversion"/>
  </si>
  <si>
    <t>壹萬小時表演藝術團</t>
  </si>
  <si>
    <t>弘宇掌藝《花園遊記》演出計畫</t>
    <phoneticPr fontId="5" type="noConversion"/>
  </si>
  <si>
    <t>弘宇木偶劇團</t>
  </si>
  <si>
    <t>校園推廣紮根之旅(四)~芝麻開門</t>
    <phoneticPr fontId="5" type="noConversion"/>
  </si>
  <si>
    <t>晶采歌仔戲曲社</t>
  </si>
  <si>
    <t>與偶相遇．校園布袋演出計畫(西遊記之美猴王)</t>
    <phoneticPr fontId="5" type="noConversion"/>
  </si>
  <si>
    <t>忠五洲掌中劇團</t>
  </si>
  <si>
    <t>《吉賽兒》芭蕾舞劇</t>
    <phoneticPr fontId="5" type="noConversion"/>
  </si>
  <si>
    <t>羅德芭蕾舞團</t>
  </si>
  <si>
    <t>「藝掌乾坤-戲夢浮生」推廣巡演計畫</t>
    <phoneticPr fontId="5" type="noConversion"/>
  </si>
  <si>
    <t>宏聲大天地掌中劇團</t>
  </si>
  <si>
    <t>爵士樂之春-Olivier Ｂaron Jazz Trio爵士三重奏OBJ3</t>
    <phoneticPr fontId="5" type="noConversion"/>
  </si>
  <si>
    <t>爵士人樂團</t>
  </si>
  <si>
    <t>歡樂掌中《游龍記》演出計畫</t>
    <phoneticPr fontId="5" type="noConversion"/>
  </si>
  <si>
    <t>鳳舞奇觀布袋戲團</t>
  </si>
  <si>
    <t>牛罵頭舞台X浮現祭</t>
    <phoneticPr fontId="5" type="noConversion"/>
  </si>
  <si>
    <t>浮現藝文展演空間</t>
  </si>
  <si>
    <t>與偶同歡．校園演出計畫</t>
    <phoneticPr fontId="5" type="noConversion"/>
  </si>
  <si>
    <t>中民園掌中劇團</t>
  </si>
  <si>
    <t>Bouffons</t>
    <phoneticPr fontId="5" type="noConversion"/>
  </si>
  <si>
    <t>喚劇團</t>
  </si>
  <si>
    <t>2024焦點舞團【曜】-白晝將行，日曜而生</t>
    <phoneticPr fontId="5" type="noConversion"/>
  </si>
  <si>
    <t>焦點舞團</t>
  </si>
  <si>
    <t>魔法師的考驗-地球危機</t>
    <phoneticPr fontId="5" type="noConversion"/>
  </si>
  <si>
    <t>盛保羅魔幻劇團</t>
  </si>
  <si>
    <t>聲動韋瓦第</t>
    <phoneticPr fontId="5" type="noConversion"/>
  </si>
  <si>
    <t>巴洛克獨奏家樂團</t>
  </si>
  <si>
    <t>掌中世界．校園演出計畫(社鼠記)</t>
    <phoneticPr fontId="5" type="noConversion"/>
  </si>
  <si>
    <t>通世界掌中劇團</t>
  </si>
  <si>
    <t>集厥大成-集樂軒北管戲演出</t>
    <phoneticPr fontId="5" type="noConversion"/>
  </si>
  <si>
    <t>東門集樂軒</t>
  </si>
  <si>
    <t>113年第二期愛永不止息感恩音樂會</t>
    <phoneticPr fontId="5" type="noConversion"/>
  </si>
  <si>
    <t>紅瑛流行爵士樂團</t>
  </si>
  <si>
    <t>2024傑優青少年打擊樂團年度音樂會《傑優們！集合》</t>
    <phoneticPr fontId="5" type="noConversion"/>
  </si>
  <si>
    <t>財團法人擊樂文教基金會</t>
  </si>
  <si>
    <t>戀戀南鳥風情畫LaFeria de Abril en Nanwu</t>
    <phoneticPr fontId="5" type="noConversion"/>
  </si>
  <si>
    <t>迷火佛拉明哥舞坊</t>
  </si>
  <si>
    <t>台灣雅樂-音樂下鄉巡迴演出音樂會</t>
    <phoneticPr fontId="5" type="noConversion"/>
  </si>
  <si>
    <t>臺中市道卡斯音樂協會</t>
  </si>
  <si>
    <t>藝起童樂-與偶有約(小神童柯包)</t>
    <phoneticPr fontId="5" type="noConversion"/>
  </si>
  <si>
    <t>雷峰掌中劇團</t>
  </si>
  <si>
    <t>安達魯西亞文化祭第四屆塞維亞春會在台中</t>
    <phoneticPr fontId="5" type="noConversion"/>
  </si>
  <si>
    <t>沃佛朗明哥工作室</t>
  </si>
  <si>
    <t>社區巡迴公演~七子十三生</t>
    <phoneticPr fontId="5" type="noConversion"/>
  </si>
  <si>
    <t>五洲自然香掌中綜合藝術團</t>
  </si>
  <si>
    <t>2024影想音樂沙龍《初夏之約》講座音樂會</t>
    <phoneticPr fontId="5" type="noConversion"/>
  </si>
  <si>
    <t>財團法人影想文化藝術基金會</t>
  </si>
  <si>
    <t>卡通大冒險-《親子趣味Bingo音樂會》龍年篇</t>
    <phoneticPr fontId="5" type="noConversion"/>
  </si>
  <si>
    <t>金喇叭銅管5重奏</t>
  </si>
  <si>
    <t>如果時間可以重來</t>
    <phoneticPr fontId="5" type="noConversion"/>
  </si>
  <si>
    <t>泰興樂掌中藝術團</t>
  </si>
  <si>
    <t>台灣舞曲時光機</t>
    <phoneticPr fontId="5" type="noConversion"/>
  </si>
  <si>
    <t>與大師有約-蘇顯達</t>
    <phoneticPr fontId="5" type="noConversion"/>
  </si>
  <si>
    <t>台中室內樂集</t>
  </si>
  <si>
    <t>113年1月-6月光華關懷派對</t>
    <phoneticPr fontId="5" type="noConversion"/>
  </si>
  <si>
    <t>東山樂團</t>
  </si>
  <si>
    <t>113年度社區巡迴公演</t>
    <phoneticPr fontId="5" type="noConversion"/>
  </si>
  <si>
    <t>神龍掌中藝術團</t>
  </si>
  <si>
    <t>日本橫濱第十三屆國際老年合唱節活動</t>
    <phoneticPr fontId="5" type="noConversion"/>
  </si>
  <si>
    <t>台中市合唱團</t>
  </si>
  <si>
    <t>越南胡志明市「台灣樂來越愛你音樂演奏會」</t>
    <phoneticPr fontId="5" type="noConversion"/>
  </si>
  <si>
    <t>台中市康乃馨合唱團</t>
  </si>
  <si>
    <t>兒童藝術節</t>
    <phoneticPr fontId="5" type="noConversion"/>
  </si>
  <si>
    <t>創造焦點</t>
  </si>
  <si>
    <t>台灣揚琴樂團</t>
  </si>
  <si>
    <t>嚐劇場</t>
  </si>
  <si>
    <t>臺灣青年管樂團</t>
  </si>
  <si>
    <t>極至體能舞蹈團</t>
    <phoneticPr fontId="5" type="noConversion"/>
  </si>
  <si>
    <t>黑鳶色の少年</t>
    <phoneticPr fontId="5" type="noConversion"/>
  </si>
  <si>
    <t>你好漫才工作室</t>
  </si>
  <si>
    <t>共鳴室內樂團2024年度音樂會-樂意之共鳴</t>
    <phoneticPr fontId="5" type="noConversion"/>
  </si>
  <si>
    <t>共鳴室內樂團</t>
  </si>
  <si>
    <t>柳腰飛花伴歌行</t>
    <phoneticPr fontId="5" type="noConversion"/>
  </si>
  <si>
    <t>玖悅舞團</t>
  </si>
  <si>
    <t>2024經典四季X中台灣愛樂</t>
    <phoneticPr fontId="5" type="noConversion"/>
  </si>
  <si>
    <t>中台灣愛樂管弦樂團</t>
  </si>
  <si>
    <t>虎豹母陳弄嫂</t>
    <phoneticPr fontId="5" type="noConversion"/>
  </si>
  <si>
    <t>昇平五洲園</t>
  </si>
  <si>
    <t>不限電劇本改編演出計畫《便所在哪裡》</t>
    <phoneticPr fontId="5" type="noConversion"/>
  </si>
  <si>
    <t>不限電戲劇實驗室</t>
  </si>
  <si>
    <t>春天的故事-同樂</t>
    <phoneticPr fontId="5" type="noConversion"/>
  </si>
  <si>
    <t>台灣絲竹室內樂團</t>
  </si>
  <si>
    <t>台中市新世紀合唱團2024年度公演</t>
    <phoneticPr fontId="5" type="noConversion"/>
  </si>
  <si>
    <t>台中市新世紀合唱團</t>
  </si>
  <si>
    <t>戀愛加加酒2.0</t>
    <phoneticPr fontId="5" type="noConversion"/>
  </si>
  <si>
    <t>20%實驗劇坊</t>
  </si>
  <si>
    <t>讓吉他為妳而伴</t>
    <phoneticPr fontId="5" type="noConversion"/>
  </si>
  <si>
    <t>加一吉他</t>
  </si>
  <si>
    <t>救救水世界</t>
    <phoneticPr fontId="5" type="noConversion"/>
  </si>
  <si>
    <t>台中朝藝閣掌中劇團</t>
  </si>
  <si>
    <t>藝遊偶戲校園推廣演出「海水變鹹」</t>
    <phoneticPr fontId="5" type="noConversion"/>
  </si>
  <si>
    <t>蕭添鎮民俗布袋戲團</t>
  </si>
  <si>
    <t>《澄澈之光》木管大型室內樂音樂會(臺中場)</t>
    <phoneticPr fontId="5" type="noConversion"/>
  </si>
  <si>
    <t>時間藝術工作室</t>
  </si>
  <si>
    <t>日月太鼓-飛天尋樂展風華</t>
    <phoneticPr fontId="5" type="noConversion"/>
  </si>
  <si>
    <t>夢江南歌舞劇團</t>
  </si>
  <si>
    <t>愛．啟航音樂會</t>
    <phoneticPr fontId="5" type="noConversion"/>
  </si>
  <si>
    <t>曉明至愛合唱團</t>
  </si>
  <si>
    <t>2024國際交流系列音樂會《魔法之歌》</t>
    <phoneticPr fontId="5" type="noConversion"/>
  </si>
  <si>
    <t>台中室內合唱團</t>
  </si>
  <si>
    <t>鰲峰音樂饗宴</t>
    <phoneticPr fontId="5" type="noConversion"/>
  </si>
  <si>
    <t>2024年布袋戲薪傳推廣計畫-布袋戲表演活動(南俠風雲傳)</t>
    <phoneticPr fontId="5" type="noConversion"/>
  </si>
  <si>
    <t>社團法人台灣戲劇協進會</t>
  </si>
  <si>
    <t>婕安納仲夏音樂會2</t>
    <phoneticPr fontId="5" type="noConversion"/>
  </si>
  <si>
    <t>婕安納絲竹樂團</t>
  </si>
  <si>
    <t>《酬神》宋坤傳藝_20週年大戲</t>
    <phoneticPr fontId="5" type="noConversion"/>
  </si>
  <si>
    <t>宋坤傳藝</t>
  </si>
  <si>
    <t>臺南一中校友管樂團第五十七次竹園留聲音樂會《漫步_》</t>
    <phoneticPr fontId="5" type="noConversion"/>
  </si>
  <si>
    <t>臺南一中校友管樂團</t>
  </si>
  <si>
    <t>2024夏日古典音樂會</t>
    <phoneticPr fontId="5" type="noConversion"/>
  </si>
  <si>
    <t>樂以忘憂室內樂團</t>
  </si>
  <si>
    <t>清水劇團2024年度公演-《曲終人未散~我懷念的老建築舊空間》</t>
    <phoneticPr fontId="5" type="noConversion"/>
  </si>
  <si>
    <t>清水劇團</t>
  </si>
  <si>
    <t>《動畫楽ノ祭》-日本動漫交響音樂會2</t>
    <phoneticPr fontId="5" type="noConversion"/>
  </si>
  <si>
    <t>高雄市管樂團</t>
  </si>
  <si>
    <t>2024聖采琪星空傳愛音樂會</t>
    <phoneticPr fontId="5" type="noConversion"/>
  </si>
  <si>
    <t>財團法人天主教上智文教基金會</t>
  </si>
  <si>
    <t>小神轎~迎媽祖祈福</t>
    <phoneticPr fontId="5" type="noConversion"/>
  </si>
  <si>
    <t>臺中娘家關懷協會</t>
  </si>
  <si>
    <t>【越】有【藝】意~越南文化之行</t>
    <phoneticPr fontId="5" type="noConversion"/>
  </si>
  <si>
    <t>蒲公英文創魅力舞劇團</t>
  </si>
  <si>
    <t>so wie so</t>
    <phoneticPr fontId="5" type="noConversion"/>
  </si>
  <si>
    <t>幾個人室內樂團</t>
  </si>
  <si>
    <t>113年愛『劇』在一起-溫柔鬥士公益兒童劇《抓龍特攻隊》</t>
    <phoneticPr fontId="5" type="noConversion"/>
  </si>
  <si>
    <t>蘋果劇團</t>
  </si>
  <si>
    <t>國際演藝．台灣情</t>
    <phoneticPr fontId="5" type="noConversion"/>
  </si>
  <si>
    <t>極至體能舞蹈團</t>
  </si>
  <si>
    <t>2024東京-臺灣嘉年華</t>
    <phoneticPr fontId="5" type="noConversion"/>
  </si>
  <si>
    <t>九天民俗技藝團</t>
  </si>
  <si>
    <t>2024廈門小白鷺舞蹈交流匯演</t>
    <phoneticPr fontId="5" type="noConversion"/>
  </si>
  <si>
    <t>臺灣舞蹈藝術交流協會</t>
  </si>
  <si>
    <t>台日韓音樂文化交流</t>
    <phoneticPr fontId="5" type="noConversion"/>
  </si>
  <si>
    <t>星晞望管弦樂團</t>
  </si>
  <si>
    <t>《Unsolved未解，懸》德國慕尼黑THINK BIG！#10-兒童/青少年表演藝術節演出計畫</t>
    <phoneticPr fontId="5" type="noConversion"/>
  </si>
  <si>
    <t>聚合舞PolymerDMT</t>
  </si>
  <si>
    <t>《廟埕時光同樂會》演出計畫</t>
    <phoneticPr fontId="5" type="noConversion"/>
  </si>
  <si>
    <t>《情義》演出計畫</t>
    <phoneticPr fontId="5" type="noConversion"/>
  </si>
  <si>
    <t>藝文活動經費</t>
    <phoneticPr fontId="5" type="noConversion"/>
  </si>
  <si>
    <t>財團法人台中市文教基金會</t>
  </si>
  <si>
    <t>文華雅風國樂團二十六週年音樂會《慶祭》</t>
    <phoneticPr fontId="5" type="noConversion"/>
  </si>
  <si>
    <t>文華雅風國樂團</t>
  </si>
  <si>
    <t>2024現代客家歌謠合唱劇場〈轉兜~那些日子/恁久以來〉</t>
    <phoneticPr fontId="5" type="noConversion"/>
  </si>
  <si>
    <t>多元舞蹈中秋展演及文化交流推廣活動</t>
    <phoneticPr fontId="5" type="noConversion"/>
  </si>
  <si>
    <t>福平鑽石舞蹈隊</t>
  </si>
  <si>
    <t>台中愛樂管絃樂團2024二十三週年公演</t>
    <phoneticPr fontId="5" type="noConversion"/>
  </si>
  <si>
    <t>台中愛樂管絃樂團</t>
  </si>
  <si>
    <t>聽聽彈談XYI絕美莫札莫Amazing Mozart『繽紛』</t>
    <phoneticPr fontId="5" type="noConversion"/>
  </si>
  <si>
    <t>含光藝術工作室</t>
  </si>
  <si>
    <t>金宇園掌中劇團『日本台灣祭IN上野』演出計畫</t>
    <phoneticPr fontId="5" type="noConversion"/>
  </si>
  <si>
    <t>妙璇舞蹈團『日本台灣祭IN上野』演出計畫</t>
    <phoneticPr fontId="5" type="noConversion"/>
  </si>
  <si>
    <t>妙璇舞蹈團</t>
  </si>
  <si>
    <t>2024捷克國際新馬戲與劇場藝術節《#Since1994》　LETNÍ LETNÁ演出計畫</t>
    <phoneticPr fontId="5" type="noConversion"/>
  </si>
  <si>
    <t>《在城市遊戲行走，直到島嶼邊緣》演出計畫</t>
    <phoneticPr fontId="5" type="noConversion"/>
  </si>
  <si>
    <t>狂夢藝術</t>
  </si>
  <si>
    <t>《碧波情緣》演出計畫</t>
    <phoneticPr fontId="5" type="noConversion"/>
  </si>
  <si>
    <t>《共生效應》演出計畫</t>
    <phoneticPr fontId="5" type="noConversion"/>
  </si>
  <si>
    <t>凡徒表演藝術</t>
  </si>
  <si>
    <t>安徒生和莫札特的創意劇場「《綠野仙蹤》中文版音樂劇」</t>
    <phoneticPr fontId="5" type="noConversion"/>
  </si>
  <si>
    <t>安徒生和莫札特的創意劇場</t>
  </si>
  <si>
    <t>「藝同龍來廟會」(土地公傳奇)</t>
    <phoneticPr fontId="5" type="noConversion"/>
  </si>
  <si>
    <t>台中木偶劇團</t>
  </si>
  <si>
    <t>113年臺中市潭子區巡迴校園藝術推廣活動-舞彩繽紛</t>
    <phoneticPr fontId="5" type="noConversion"/>
  </si>
  <si>
    <t>地球韻律the Rhythm Of the Earth</t>
    <phoneticPr fontId="5" type="noConversion"/>
  </si>
  <si>
    <t>旋曲交響管樂團</t>
  </si>
  <si>
    <t>AHORA此刻</t>
    <phoneticPr fontId="5" type="noConversion"/>
  </si>
  <si>
    <t>【舞超現】校園版</t>
    <phoneticPr fontId="5" type="noConversion"/>
  </si>
  <si>
    <t>臺北租房日記</t>
    <phoneticPr fontId="5" type="noConversion"/>
  </si>
  <si>
    <t>日出身體劇場</t>
    <phoneticPr fontId="5" type="noConversion"/>
  </si>
  <si>
    <t>耆福藝起來</t>
    <phoneticPr fontId="5" type="noConversion"/>
  </si>
  <si>
    <t>妙聲國樂團</t>
  </si>
  <si>
    <t>2024瑞光樂集《追憶塞納河畔~中提琴與鋼琴室內樂》</t>
    <phoneticPr fontId="5" type="noConversion"/>
  </si>
  <si>
    <t>瑞光樂集Radiant　Ensemble</t>
  </si>
  <si>
    <t>行過~盡看人生的春夏秋冬</t>
    <phoneticPr fontId="5" type="noConversion"/>
  </si>
  <si>
    <t>2024台中爵序大樂團周年音樂會</t>
    <phoneticPr fontId="5" type="noConversion"/>
  </si>
  <si>
    <t>台中爵序大樂團</t>
  </si>
  <si>
    <t>樂音煙火-木笛音樂會</t>
    <phoneticPr fontId="5" type="noConversion"/>
  </si>
  <si>
    <t>大樹下木笛樂團</t>
  </si>
  <si>
    <t>傳統歌仔戲-李三娘</t>
    <phoneticPr fontId="5" type="noConversion"/>
  </si>
  <si>
    <t>歡喜樂團</t>
  </si>
  <si>
    <t>皇家舞會</t>
    <phoneticPr fontId="5" type="noConversion"/>
  </si>
  <si>
    <t>皇家兒童舞蹈團</t>
    <phoneticPr fontId="5" type="noConversion"/>
  </si>
  <si>
    <t>2024經典舞讚</t>
    <phoneticPr fontId="5" type="noConversion"/>
  </si>
  <si>
    <t>經典舞蹈團</t>
  </si>
  <si>
    <t>2024蔡佳璇大鍵琴獨奏會「五、十、十五~敬巴赫、敬人生」</t>
    <phoneticPr fontId="5" type="noConversion"/>
  </si>
  <si>
    <t>曉韵古樂團</t>
  </si>
  <si>
    <t>烏日故事《回家》-臺中市屯區藝文中心素人共演計畫</t>
    <phoneticPr fontId="5" type="noConversion"/>
  </si>
  <si>
    <t>新生一號劇團</t>
  </si>
  <si>
    <t>中華民國萬壽無疆</t>
    <phoneticPr fontId="5" type="noConversion"/>
  </si>
  <si>
    <t>鰲峰絲竹樂團</t>
  </si>
  <si>
    <t>「阮的詩歌．阮的愛」音樂會</t>
    <phoneticPr fontId="5" type="noConversion"/>
  </si>
  <si>
    <t>台中市青青合唱團</t>
  </si>
  <si>
    <t>《春月行者》李銘浩箏器獨奏音樂會</t>
    <phoneticPr fontId="5" type="noConversion"/>
  </si>
  <si>
    <t>京華樂坊</t>
  </si>
  <si>
    <t>《鼓動弦音-台北打擊樂團跨界音樂會》演出計畫</t>
    <phoneticPr fontId="5" type="noConversion"/>
  </si>
  <si>
    <t>台北打擊樂團</t>
  </si>
  <si>
    <t>林默娘掛帥參部曲-德同再造</t>
    <phoneticPr fontId="5" type="noConversion"/>
  </si>
  <si>
    <t>漾澄製作</t>
  </si>
  <si>
    <t>地球暖話2度C危機</t>
    <phoneticPr fontId="5" type="noConversion"/>
  </si>
  <si>
    <t>寶興閣掌中劇團</t>
  </si>
  <si>
    <t>木笛合奏新聲：台灣作曲家系列</t>
    <phoneticPr fontId="5" type="noConversion"/>
  </si>
  <si>
    <t>新竹直笛合奏團</t>
  </si>
  <si>
    <t>爵醒一下！Midwest秋季小表演Jam　Session</t>
    <phoneticPr fontId="5" type="noConversion"/>
  </si>
  <si>
    <t>中西爵士大樂團</t>
  </si>
  <si>
    <t>可愛動物音樂會~樂舞聯演在台中</t>
    <phoneticPr fontId="5" type="noConversion"/>
  </si>
  <si>
    <t>台北絲竹樂團</t>
  </si>
  <si>
    <t>芽/YEAH寶寶劇場創作計畫</t>
    <phoneticPr fontId="5" type="noConversion"/>
  </si>
  <si>
    <t>囝仔人</t>
  </si>
  <si>
    <t>南管戲劇-陳三五娘-留傘.繡孤鸞</t>
    <phoneticPr fontId="5" type="noConversion"/>
  </si>
  <si>
    <t>合和藝苑</t>
  </si>
  <si>
    <t>灌園樂集I咱ㄟ臺灣-咱ㄟ歌</t>
    <phoneticPr fontId="5" type="noConversion"/>
  </si>
  <si>
    <t>偶來搬戲《濟公勇闖陷空山布袋戲演出計畫</t>
    <phoneticPr fontId="5" type="noConversion"/>
  </si>
  <si>
    <t>光明閣掌中劇團</t>
  </si>
  <si>
    <t>2024Aureus Duo金塔，邱佩珊長笛二重奏音樂會</t>
    <phoneticPr fontId="5" type="noConversion"/>
  </si>
  <si>
    <t>櫟聲音樂劇場</t>
  </si>
  <si>
    <t>《影舞繪：Dancing　Cubism》經典升級計畫</t>
    <phoneticPr fontId="5" type="noConversion"/>
  </si>
  <si>
    <t>2024校園音樂會~與薩共舞 樂育英才</t>
    <phoneticPr fontId="5" type="noConversion"/>
  </si>
  <si>
    <t>星光薩克斯風樂團</t>
  </si>
  <si>
    <t>台灣信仰故事-《千里眼、順風耳》</t>
    <phoneticPr fontId="5" type="noConversion"/>
  </si>
  <si>
    <t>承藝園掌中劇團</t>
  </si>
  <si>
    <t>《舞蹈中的美術》創作計畫</t>
    <phoneticPr fontId="5" type="noConversion"/>
  </si>
  <si>
    <t>寄聲之廟</t>
    <phoneticPr fontId="5" type="noConversion"/>
  </si>
  <si>
    <t>不二擊聲音製造所</t>
  </si>
  <si>
    <t>《藝夢》創作計畫</t>
    <phoneticPr fontId="5" type="noConversion"/>
  </si>
  <si>
    <t>TAIWAN GRAND CONCERT曉愛至愛合唱團台日音樂交流計畫</t>
    <phoneticPr fontId="5" type="noConversion"/>
  </si>
  <si>
    <t>曉愛至愛合唱團</t>
  </si>
  <si>
    <t>《小孟的新鄰居》編創計畫</t>
    <phoneticPr fontId="5" type="noConversion"/>
  </si>
  <si>
    <t>玎酉擊樂</t>
  </si>
  <si>
    <t>大里「杙」-憶鹹菜巷」揚琴合奏作品創作計畫</t>
    <phoneticPr fontId="5" type="noConversion"/>
  </si>
  <si>
    <t>《樂詠臺中》樂譜創作計畫</t>
    <phoneticPr fontId="5" type="noConversion"/>
  </si>
  <si>
    <t>大墩國樂團</t>
  </si>
  <si>
    <t>引號「」裡的憂鬱和它的病理分析</t>
    <phoneticPr fontId="5" type="noConversion"/>
  </si>
  <si>
    <t>三十舞蹈劇場</t>
  </si>
  <si>
    <t>薩克幫三重奏《脈動》</t>
    <phoneticPr fontId="5" type="noConversion"/>
  </si>
  <si>
    <t>薩克幫重奏團</t>
  </si>
  <si>
    <t>2024新逸星秀回歸系列江嘉瑞陳若宸二胡古箏聯合音樂會</t>
    <phoneticPr fontId="5" type="noConversion"/>
  </si>
  <si>
    <t>新逸藝術</t>
  </si>
  <si>
    <t>當我們舞一起-愛麗絲夢遊仙境</t>
    <phoneticPr fontId="5" type="noConversion"/>
  </si>
  <si>
    <t>夏群雅舞蹈團</t>
  </si>
  <si>
    <t>控制狂Control+</t>
    <phoneticPr fontId="5" type="noConversion"/>
  </si>
  <si>
    <t>113年度臺中市傑出演藝團隊徵選及獎勵計畫</t>
    <phoneticPr fontId="5" type="noConversion"/>
  </si>
  <si>
    <t>台灣揚琴樂團</t>
    <phoneticPr fontId="5" type="noConversion"/>
  </si>
  <si>
    <t>「第二市場地景中的換位思考與民眾參與」田野調查與民眾參與計畫</t>
    <phoneticPr fontId="5" type="noConversion"/>
  </si>
  <si>
    <t>《來自神畫的你》音樂會</t>
    <phoneticPr fontId="5" type="noConversion"/>
  </si>
  <si>
    <t>南洋過番歌</t>
    <phoneticPr fontId="5" type="noConversion"/>
  </si>
  <si>
    <t>純白舍Dance　Lab</t>
    <phoneticPr fontId="5" type="noConversion"/>
  </si>
  <si>
    <t>時間藝術工作室</t>
    <phoneticPr fontId="5" type="noConversion"/>
  </si>
  <si>
    <t>113年龍光四射-攏來跳舞暨社區婦幼才藝觀摩表演活動</t>
    <phoneticPr fontId="5" type="noConversion"/>
  </si>
  <si>
    <t>城市部落關懷音樂響宴</t>
    <phoneticPr fontId="5" type="noConversion"/>
  </si>
  <si>
    <t>名家合唱團暨洛杉磯樂音合唱團聯合演唱會</t>
    <phoneticPr fontId="5" type="noConversion"/>
  </si>
  <si>
    <t>名家合唱團</t>
  </si>
  <si>
    <t>莫札特《費加洛婚禮》歌劇新編演出</t>
    <phoneticPr fontId="5" type="noConversion"/>
  </si>
  <si>
    <t>台中愛樂歌劇團</t>
  </si>
  <si>
    <t>舞笛室內樂團2024年度音樂會《狂想物語》</t>
    <phoneticPr fontId="5" type="noConversion"/>
  </si>
  <si>
    <t>舞笛室內樂團</t>
  </si>
  <si>
    <t>2024風吹的願望音樂會</t>
    <phoneticPr fontId="5" type="noConversion"/>
  </si>
  <si>
    <t>台中市音樂美學合唱團</t>
  </si>
  <si>
    <t>薩克歷險記</t>
    <phoneticPr fontId="5" type="noConversion"/>
  </si>
  <si>
    <t>MIT米特薩克斯風重奏團</t>
  </si>
  <si>
    <t>刺點創作工坊</t>
    <phoneticPr fontId="5" type="noConversion"/>
  </si>
  <si>
    <t>台灣演義-金湖春秋</t>
    <phoneticPr fontId="5" type="noConversion"/>
  </si>
  <si>
    <t>真雲林閣掌中劇團</t>
  </si>
  <si>
    <t>風華再現~醒壽堂安座六週年音樂晚會</t>
    <phoneticPr fontId="5" type="noConversion"/>
  </si>
  <si>
    <t>中華民國雅耘音樂藝術發展協會</t>
  </si>
  <si>
    <t>異鄉人-女高音林慈音2024獨唱會</t>
    <phoneticPr fontId="5" type="noConversion"/>
  </si>
  <si>
    <t>Legato樂聚</t>
  </si>
  <si>
    <t>藝韻樂舞-好個秋</t>
    <phoneticPr fontId="5" type="noConversion"/>
  </si>
  <si>
    <t>台灣新住民多元文化藝術團</t>
  </si>
  <si>
    <t>2024朱宗慶打擊樂團擊樂劇場《六部曲》</t>
    <phoneticPr fontId="5" type="noConversion"/>
  </si>
  <si>
    <t>財團法人繫樂文教基金會</t>
  </si>
  <si>
    <t>茶覺幸福</t>
    <phoneticPr fontId="5" type="noConversion"/>
  </si>
  <si>
    <t>在那之後繼續生活在日常</t>
    <phoneticPr fontId="5" type="noConversion"/>
  </si>
  <si>
    <t>演摩莎劇團</t>
  </si>
  <si>
    <t>秋水流觴文學趣</t>
    <phoneticPr fontId="5" type="noConversion"/>
  </si>
  <si>
    <t>2024非舞不可舞團【沉榆落雁】</t>
    <phoneticPr fontId="5" type="noConversion"/>
  </si>
  <si>
    <t>非舞不可舞團</t>
  </si>
  <si>
    <t>爵士來復古</t>
    <phoneticPr fontId="5" type="noConversion"/>
  </si>
  <si>
    <t>郭馬克新復古爵士重奏</t>
  </si>
  <si>
    <t>木偶奇遇記</t>
    <phoneticPr fontId="5" type="noConversion"/>
  </si>
  <si>
    <t>銀河谷音劇團</t>
  </si>
  <si>
    <t>太平國樂團113年琴韻呈祥演奏會</t>
    <phoneticPr fontId="5" type="noConversion"/>
  </si>
  <si>
    <t>太平國樂團</t>
  </si>
  <si>
    <t>Joy親子音樂會</t>
    <phoneticPr fontId="5" type="noConversion"/>
  </si>
  <si>
    <t>THE ONE樂玩樂團</t>
  </si>
  <si>
    <t>Merry Xmas聖誕感恩音樂會</t>
    <phoneticPr fontId="5" type="noConversion"/>
  </si>
  <si>
    <t>翔韻皇家室內樂團</t>
  </si>
  <si>
    <t>「創世神話」音樂會</t>
    <phoneticPr fontId="5" type="noConversion"/>
  </si>
  <si>
    <t>一樣不一樣</t>
    <phoneticPr fontId="5" type="noConversion"/>
  </si>
  <si>
    <t>文教活動-文化資源-獎補助費-對國內團體之捐助</t>
    <phoneticPr fontId="5" type="noConversion"/>
  </si>
  <si>
    <t>「藝術、文物與語言、文學傳承」提升計畫</t>
    <phoneticPr fontId="5" type="noConversion"/>
  </si>
  <si>
    <t>財團法人阿罩霧文化基金會</t>
  </si>
  <si>
    <t>「演武場的時光語彙」協作計畫</t>
    <phoneticPr fontId="5" type="noConversion"/>
  </si>
  <si>
    <t>財團法人道禾教育基金會附設道禾六藝文化館</t>
  </si>
  <si>
    <t>展示內容提升計畫</t>
    <phoneticPr fontId="5" type="noConversion"/>
  </si>
  <si>
    <t>亞洲大學附屬現代美術館</t>
  </si>
  <si>
    <t>霧峰林家宮保第園區之「藝術、文物與語言、文學傳承」提升計畫</t>
    <phoneticPr fontId="5" type="noConversion"/>
  </si>
  <si>
    <t>招福除穢．祥龍獻瑞</t>
    <phoneticPr fontId="5" type="noConversion"/>
  </si>
  <si>
    <t>夜巡忠明鬧元宵3</t>
    <phoneticPr fontId="5" type="noConversion"/>
  </si>
  <si>
    <t>臺中市西區忠明社區發展協會</t>
    <phoneticPr fontId="5" type="noConversion"/>
  </si>
  <si>
    <t>15暝元宵日戀戀合作</t>
    <phoneticPr fontId="5" type="noConversion"/>
  </si>
  <si>
    <t>台中市東區合作社區發展協會</t>
    <phoneticPr fontId="5" type="noConversion"/>
  </si>
  <si>
    <t>「金龍吉祥賀新春」新春揮毫活動</t>
    <phoneticPr fontId="5" type="noConversion"/>
  </si>
  <si>
    <t>安中社區寫春聯送春聯藝文暨民俗節慶活動</t>
    <phoneticPr fontId="5" type="noConversion"/>
  </si>
  <si>
    <t>臺中市大安區安中社區發展協會</t>
  </si>
  <si>
    <t>愛相隨行無礙~書法之美體驗活動</t>
    <phoneticPr fontId="5" type="noConversion"/>
  </si>
  <si>
    <t>翰墨迎春過好年</t>
    <phoneticPr fontId="5" type="noConversion"/>
  </si>
  <si>
    <t>臺中市潭子書畫協會</t>
    <phoneticPr fontId="5" type="noConversion"/>
  </si>
  <si>
    <t>唐代煮茶藝文推廣活動</t>
    <phoneticPr fontId="5" type="noConversion"/>
  </si>
  <si>
    <t>臺中市東海藝術街文創協會</t>
    <phoneticPr fontId="5" type="noConversion"/>
  </si>
  <si>
    <t>迎春納福鬧元宵</t>
    <phoneticPr fontId="5" type="noConversion"/>
  </si>
  <si>
    <t>麗水提燈鬧元宵</t>
    <phoneticPr fontId="5" type="noConversion"/>
  </si>
  <si>
    <t>臺中市龍井區麗水社區發展協會</t>
    <phoneticPr fontId="5" type="noConversion"/>
  </si>
  <si>
    <t>送龍行大運揮毫贈春聯活動</t>
    <phoneticPr fontId="5" type="noConversion"/>
  </si>
  <si>
    <t>臺中市神岡區神洲社區發展協會</t>
  </si>
  <si>
    <t>喜迎新春金龍年揮毫送春聯</t>
    <phoneticPr fontId="5" type="noConversion"/>
  </si>
  <si>
    <t>忠和社區歲末迎春名家揮毫活動</t>
    <phoneticPr fontId="5" type="noConversion"/>
  </si>
  <si>
    <t>歲末團圓話年俗</t>
    <phoneticPr fontId="5" type="noConversion"/>
  </si>
  <si>
    <t>臺中市後車頭發展協會</t>
    <phoneticPr fontId="5" type="noConversion"/>
  </si>
  <si>
    <t>113年現場『寫春聯、贈春聯』民俗節慶創意藝術之美活動</t>
    <phoneticPr fontId="5" type="noConversion"/>
  </si>
  <si>
    <t>台灣藝術家協會</t>
    <phoneticPr fontId="5" type="noConversion"/>
  </si>
  <si>
    <t>點亮鹿寮-一起做公益</t>
    <phoneticPr fontId="5" type="noConversion"/>
  </si>
  <si>
    <t>臺中市沙鹿區鹿寮社區發展協會</t>
    <phoneticPr fontId="5" type="noConversion"/>
  </si>
  <si>
    <t>迎春福氣到、揮毫剪窗花</t>
    <phoneticPr fontId="5" type="noConversion"/>
  </si>
  <si>
    <t>臺中市神岡區三角社區發展協會</t>
    <phoneticPr fontId="5" type="noConversion"/>
  </si>
  <si>
    <t>慶元宵~東峰城鄉亮起來</t>
    <phoneticPr fontId="5" type="noConversion"/>
  </si>
  <si>
    <t>臺中市東峰城鄉發展協會</t>
    <phoneticPr fontId="5" type="noConversion"/>
  </si>
  <si>
    <t>港尾水墨藝術與茶道文化節</t>
    <phoneticPr fontId="5" type="noConversion"/>
  </si>
  <si>
    <t>臺中市港尾社區長青協會</t>
    <phoneticPr fontId="5" type="noConversion"/>
  </si>
  <si>
    <t>甲辰祥龍-新春揮毫送春聯活動</t>
    <phoneticPr fontId="5" type="noConversion"/>
  </si>
  <si>
    <t>臺中市東區新庄社區發展協會</t>
    <phoneticPr fontId="5" type="noConversion"/>
  </si>
  <si>
    <t>2024年元宵上元乞龜祈福．護佑蒼生</t>
    <phoneticPr fontId="5" type="noConversion"/>
  </si>
  <si>
    <t>認識清明時節之民俗活動文化活動</t>
    <phoneticPr fontId="5" type="noConversion"/>
  </si>
  <si>
    <t>念念鄉土情民俗節慶水碓聖帥端午綁粽樂</t>
    <phoneticPr fontId="5" type="noConversion"/>
  </si>
  <si>
    <t>臺中市南屯區鎮平社區發展協會</t>
  </si>
  <si>
    <t>元宵佳節說故事親子手作賞花趣</t>
    <phoneticPr fontId="5" type="noConversion"/>
  </si>
  <si>
    <t>臺中市微笑協會</t>
    <phoneticPr fontId="5" type="noConversion"/>
  </si>
  <si>
    <t>清明艾祭祖-艾粄製作</t>
    <phoneticPr fontId="5" type="noConversion"/>
  </si>
  <si>
    <t>113年元宵節提燈籠暨踩街摸彩活動</t>
    <phoneticPr fontId="5" type="noConversion"/>
  </si>
  <si>
    <t>臺中市大安區東安社區發展協會</t>
  </si>
  <si>
    <t>禁火、禁菸、寒食節再現活動</t>
    <phoneticPr fontId="5" type="noConversion"/>
  </si>
  <si>
    <t>臺中市北屯區三和社區發展協會</t>
  </si>
  <si>
    <t>丁台鬧元宵．歡樂踩街趣</t>
    <phoneticPr fontId="5" type="noConversion"/>
  </si>
  <si>
    <t>歡慶元宵~親子DIY同趣搖元宵</t>
    <phoneticPr fontId="5" type="noConversion"/>
  </si>
  <si>
    <t>臺中市樂齡照護發展協會</t>
  </si>
  <si>
    <t>甘蔗崙元宵彩繪燈籠</t>
    <phoneticPr fontId="5" type="noConversion"/>
  </si>
  <si>
    <t>113年埔子社區慶元宵猜燈謎提燈籠摸彩活動</t>
    <phoneticPr fontId="5" type="noConversion"/>
  </si>
  <si>
    <t>慶端午關懷社區溫馨情</t>
    <phoneticPr fontId="5" type="noConversion"/>
  </si>
  <si>
    <t>溫馨母親節關懷弱勢親子音樂藝文市集晚會</t>
    <phoneticPr fontId="5" type="noConversion"/>
  </si>
  <si>
    <t>社團法人臺中市身無礙關懷協會</t>
  </si>
  <si>
    <t>童演童語崇德音樂會</t>
    <phoneticPr fontId="5" type="noConversion"/>
  </si>
  <si>
    <t>臺中市北區崇德社區發展協會</t>
  </si>
  <si>
    <t>搓湯圓燈籠DIY猜燈謎慶元宵活動</t>
    <phoneticPr fontId="5" type="noConversion"/>
  </si>
  <si>
    <t>2024邱厝元宵愛心藝文之夜系列活動</t>
    <phoneticPr fontId="5" type="noConversion"/>
  </si>
  <si>
    <t>新年龍來辭玉兔榮迎元宵打燈虎</t>
    <phoneticPr fontId="5" type="noConversion"/>
  </si>
  <si>
    <t>樂成媽媽樣樣夠</t>
    <phoneticPr fontId="5" type="noConversion"/>
  </si>
  <si>
    <t>臺中市東區樂成社區發展協會</t>
  </si>
  <si>
    <t>慶祝元宵節親子同樂創意彩繪燈籠</t>
    <phoneticPr fontId="5" type="noConversion"/>
  </si>
  <si>
    <t>臺中市北屯區松竹社區發展協會</t>
  </si>
  <si>
    <t>南屯萬和宮老二媽回西屯省親文化祭布袋戲</t>
    <phoneticPr fontId="5" type="noConversion"/>
  </si>
  <si>
    <t>文昌開智竅節節高升活動</t>
    <phoneticPr fontId="5" type="noConversion"/>
  </si>
  <si>
    <t>臺中市復興產業協會</t>
  </si>
  <si>
    <t>旱溪媽祖與臺中市後備憲兵文化巡禮活動</t>
    <phoneticPr fontId="5" type="noConversion"/>
  </si>
  <si>
    <t>臺中市後備憲兵荷松協會</t>
    <phoneticPr fontId="5" type="noConversion"/>
  </si>
  <si>
    <t>五月情親子呷肉粽配蔴薏</t>
    <phoneticPr fontId="5" type="noConversion"/>
  </si>
  <si>
    <t>臺中市南屯區豐樂社區發展協會</t>
    <phoneticPr fontId="5" type="noConversion"/>
  </si>
  <si>
    <t>一筆一畫勾勒豐收台灣年</t>
    <phoneticPr fontId="5" type="noConversion"/>
  </si>
  <si>
    <t>財團法人長春防災基金會</t>
    <phoneticPr fontId="5" type="noConversion"/>
  </si>
  <si>
    <t>端來一盤香米粽，午時無刻喜融融</t>
    <phoneticPr fontId="5" type="noConversion"/>
  </si>
  <si>
    <t>臺中市大頭家厝總體營造協會</t>
    <phoneticPr fontId="5" type="noConversion"/>
  </si>
  <si>
    <t>端午綁粽DIY飄香情</t>
    <phoneticPr fontId="5" type="noConversion"/>
  </si>
  <si>
    <t>臺中市潭子區大豐社區發展協會</t>
    <phoneticPr fontId="5" type="noConversion"/>
  </si>
  <si>
    <t>2024文化走讀-認識大甲社區及商圈</t>
    <phoneticPr fontId="5" type="noConversion"/>
  </si>
  <si>
    <t>臺中市大甲觀光產業促進協會</t>
    <phoneticPr fontId="5" type="noConversion"/>
  </si>
  <si>
    <t>2024龍井巧聖先師文化祭布袋戲</t>
    <phoneticPr fontId="5" type="noConversion"/>
  </si>
  <si>
    <t>五洲園掌中劇團</t>
    <phoneticPr fontId="5" type="noConversion"/>
  </si>
  <si>
    <t>粽香擴香悠揚豐洲端午饗宴</t>
    <phoneticPr fontId="5" type="noConversion"/>
  </si>
  <si>
    <t>臺中市神岡區豐洲社區發展協會</t>
    <phoneticPr fontId="5" type="noConversion"/>
  </si>
  <si>
    <t>薩克斯風藝文暨民俗節慶活動</t>
    <phoneticPr fontId="5" type="noConversion"/>
  </si>
  <si>
    <t>台中市北屯區大德社區發展協會</t>
    <phoneticPr fontId="5" type="noConversion"/>
  </si>
  <si>
    <t>仲夏慶端午</t>
    <phoneticPr fontId="5" type="noConversion"/>
  </si>
  <si>
    <t>台中市南區工學社區發展協會</t>
    <phoneticPr fontId="5" type="noConversion"/>
  </si>
  <si>
    <t>濃濃粽香迎風萊、滿滿祝福傳家園活動</t>
    <phoneticPr fontId="5" type="noConversion"/>
  </si>
  <si>
    <t>臺中市霧峰區萊園社區發展協會</t>
    <phoneticPr fontId="5" type="noConversion"/>
  </si>
  <si>
    <t>113年度慶端午粽香愛心關懷弱勢活動</t>
    <phoneticPr fontId="5" type="noConversion"/>
  </si>
  <si>
    <t>臺中市清水區博愛關懷協會</t>
    <phoneticPr fontId="5" type="noConversion"/>
  </si>
  <si>
    <t>傳統融創新彩墨繪夢藝術之魅</t>
    <phoneticPr fontId="5" type="noConversion"/>
  </si>
  <si>
    <t>臺中市神岡區北庄社區發展協會</t>
    <phoneticPr fontId="5" type="noConversion"/>
  </si>
  <si>
    <t>「香」聚一起慶端午</t>
    <phoneticPr fontId="5" type="noConversion"/>
  </si>
  <si>
    <t>臺中市清水區東山社區發展協會</t>
    <phoneticPr fontId="5" type="noConversion"/>
  </si>
  <si>
    <t>傳統小吃料理傳承活動</t>
    <phoneticPr fontId="5" type="noConversion"/>
  </si>
  <si>
    <t>臺中市龍井區東海社區發展協會</t>
    <phoneticPr fontId="5" type="noConversion"/>
  </si>
  <si>
    <t>粽葉香飄四德綜藝傳承慶端午活動</t>
    <phoneticPr fontId="5" type="noConversion"/>
  </si>
  <si>
    <t>臺中市霧峰區四德社區發展協會</t>
    <phoneticPr fontId="5" type="noConversion"/>
  </si>
  <si>
    <t>客家文化才藝表演活動</t>
    <phoneticPr fontId="5" type="noConversion"/>
  </si>
  <si>
    <t>臺中市后里客家協會</t>
    <phoneticPr fontId="5" type="noConversion"/>
  </si>
  <si>
    <t>舞動精彩人生-布袋戲文化體驗活動</t>
    <phoneticPr fontId="5" type="noConversion"/>
  </si>
  <si>
    <t>臺中市潭子區東寶社區發展協會</t>
    <phoneticPr fontId="5" type="noConversion"/>
  </si>
  <si>
    <t>小小福香囊濃濃端午節</t>
    <phoneticPr fontId="5" type="noConversion"/>
  </si>
  <si>
    <t>台中市沙鹿區洛泉社區發展協會</t>
    <phoneticPr fontId="5" type="noConversion"/>
  </si>
  <si>
    <t>七夕情定七月七心心相印田在心中里</t>
    <phoneticPr fontId="5" type="noConversion"/>
  </si>
  <si>
    <t>臺中市龍井區田中社區發展協會</t>
    <phoneticPr fontId="5" type="noConversion"/>
  </si>
  <si>
    <t>第一屆詩詠龍泉-歡慶清水祖師得道紀念暨節能減碳宣導活動</t>
    <phoneticPr fontId="5" type="noConversion"/>
  </si>
  <si>
    <t>臺中市龍目井文化協會</t>
    <phoneticPr fontId="5" type="noConversion"/>
  </si>
  <si>
    <t>鵲橋會情人~浪漫七夕節</t>
    <phoneticPr fontId="5" type="noConversion"/>
  </si>
  <si>
    <t>113年福龍迎春賀新年新春揮毫活動</t>
    <phoneticPr fontId="5" type="noConversion"/>
  </si>
  <si>
    <t>中元謝地慶豐收，孝親感恩吉祥月</t>
    <phoneticPr fontId="5" type="noConversion"/>
  </si>
  <si>
    <t>台中市西區大忠社區發展協會</t>
    <phoneticPr fontId="5" type="noConversion"/>
  </si>
  <si>
    <t>小願享夏趣「清眷童藝」</t>
    <phoneticPr fontId="5" type="noConversion"/>
  </si>
  <si>
    <t>社團法人清水小願文化創意協會</t>
    <phoneticPr fontId="5" type="noConversion"/>
  </si>
  <si>
    <t>113年時令戲曲講座-《當好兄弟來敲門-戲曲中的人鬼情事》</t>
    <phoneticPr fontId="5" type="noConversion"/>
  </si>
  <si>
    <t>財團法人聖揚文化藝術基金會</t>
    <phoneticPr fontId="5" type="noConversion"/>
  </si>
  <si>
    <t>海墘社區113年元宵節燈謎藝文晚會暨提花燈踩街活動</t>
    <phoneticPr fontId="5" type="noConversion"/>
  </si>
  <si>
    <t>臺中市大安區海墘社區發展協會</t>
    <phoneticPr fontId="5" type="noConversion"/>
  </si>
  <si>
    <t>溫馨忠明113年度藝文展演暨中秋晚會</t>
    <phoneticPr fontId="5" type="noConversion"/>
  </si>
  <si>
    <t>餅香．柚香憶起慶中秋</t>
    <phoneticPr fontId="5" type="noConversion"/>
  </si>
  <si>
    <t>臺中市龍井區龍東社區發展協會</t>
    <phoneticPr fontId="5" type="noConversion"/>
  </si>
  <si>
    <t>逗陣來熟悉咱也員寶庄</t>
    <phoneticPr fontId="5" type="noConversion"/>
  </si>
  <si>
    <t>小小導覽員與社區志工走讀古蹟、家鄉美食</t>
    <phoneticPr fontId="5" type="noConversion"/>
  </si>
  <si>
    <t>雅麥，好花現!</t>
    <phoneticPr fontId="5" type="noConversion"/>
  </si>
  <si>
    <t>豐原糕餅文化甜蜜巡禮</t>
    <phoneticPr fontId="5" type="noConversion"/>
  </si>
  <si>
    <t>113年度甲南社區手作懷舊美食文化饗宴</t>
    <phoneticPr fontId="5" type="noConversion"/>
  </si>
  <si>
    <t>「月圓共樂，關懷弱勢情懷」中秋節慶活動</t>
    <phoneticPr fontId="5" type="noConversion"/>
  </si>
  <si>
    <t>「柚」飄香．迎中秋</t>
    <phoneticPr fontId="5" type="noConversion"/>
  </si>
  <si>
    <t>扶老攜幼話中秋</t>
    <phoneticPr fontId="5" type="noConversion"/>
  </si>
  <si>
    <t>慶中秋客家文化花布筷子包DIY</t>
    <phoneticPr fontId="5" type="noConversion"/>
  </si>
  <si>
    <t>社團法人臺中市身無障礙關懷協會</t>
  </si>
  <si>
    <t>滿月慶中秋玉兔饅頭DIY體驗親子活動</t>
    <phoneticPr fontId="5" type="noConversion"/>
  </si>
  <si>
    <t>月圓花好，人團圓-月餅製作</t>
    <phoneticPr fontId="5" type="noConversion"/>
  </si>
  <si>
    <t>113年度新美社區中秋節藝文之夜暨民俗文化舞蹈健康操推廣活動</t>
    <phoneticPr fontId="5" type="noConversion"/>
  </si>
  <si>
    <t>臺中市大甲區新美社區發展協會</t>
  </si>
  <si>
    <t>民俗賡續慶佳節．傳藝再現新風華</t>
    <phoneticPr fontId="5" type="noConversion"/>
  </si>
  <si>
    <t>臺中市清水生活美學協會</t>
  </si>
  <si>
    <t>歡喜過中秋~月圓故事繪本傳情暨綠豆糕DIY月圓人團圓</t>
    <phoneticPr fontId="5" type="noConversion"/>
  </si>
  <si>
    <t>2024大雅中秋博狀元餅</t>
    <phoneticPr fontId="5" type="noConversion"/>
  </si>
  <si>
    <t>臺中市大雅區八角亭福德協會</t>
  </si>
  <si>
    <t>走！梧棲蓮塘蔡十八普我們也來了！</t>
    <phoneticPr fontId="5" type="noConversion"/>
  </si>
  <si>
    <t>畫糖迎月展藝飛揚</t>
    <phoneticPr fontId="5" type="noConversion"/>
  </si>
  <si>
    <t>中秋月圓銀髮鼓舞樂長青晚會</t>
    <phoneticPr fontId="5" type="noConversion"/>
  </si>
  <si>
    <t>2024慶中秋-傳統音樂欣賞</t>
    <phoneticPr fontId="5" type="noConversion"/>
  </si>
  <si>
    <t>花好月圓玉兔迎中秋</t>
    <phoneticPr fontId="5" type="noConversion"/>
  </si>
  <si>
    <t>中秋賞月、相揪趣烤肉</t>
    <phoneticPr fontId="5" type="noConversion"/>
  </si>
  <si>
    <t>臺中市海線關懷協會</t>
  </si>
  <si>
    <t>中秋挵鼓〔柚〕謎猜</t>
    <phoneticPr fontId="5" type="noConversion"/>
  </si>
  <si>
    <t>甲辰祥龍~歡喜慶中秋</t>
    <phoneticPr fontId="5" type="noConversion"/>
  </si>
  <si>
    <t>臺中市東區新庄社區發展協會</t>
  </si>
  <si>
    <t>113年拍瀑布拉族牽田走標民俗文化活動暨提倡節約用電節能減碳宣導</t>
    <phoneticPr fontId="5" type="noConversion"/>
  </si>
  <si>
    <t>113年槺榔社區慶中秋-民俗文化傳承暨社會福利宣導活動</t>
    <phoneticPr fontId="5" type="noConversion"/>
  </si>
  <si>
    <t>臺中市清水區槺榔社區發展協會</t>
  </si>
  <si>
    <t>陶聲傳愛-樂陶陶</t>
    <phoneticPr fontId="5" type="noConversion"/>
  </si>
  <si>
    <t>萬聖節關懷弱勢親子同樂音樂藝文市集晚會</t>
    <phoneticPr fontId="5" type="noConversion"/>
  </si>
  <si>
    <t>月圓圓慶團圓！藝起舞動幸福閃耀神洲</t>
    <phoneticPr fontId="5" type="noConversion"/>
  </si>
  <si>
    <t>文化傳承話中秋</t>
    <phoneticPr fontId="5" type="noConversion"/>
  </si>
  <si>
    <t>再續緣秋月揪樂~樂聲裊裊繞秋夜古厝幽幽憶社口5</t>
    <phoneticPr fontId="5" type="noConversion"/>
  </si>
  <si>
    <t>臺中市神岡區社口社區發展協會</t>
  </si>
  <si>
    <t>113年歡慶中秋節系列活動</t>
    <phoneticPr fontId="5" type="noConversion"/>
  </si>
  <si>
    <t>媽祖謁祖繞境祈福活動</t>
    <phoneticPr fontId="5" type="noConversion"/>
  </si>
  <si>
    <t>臺中市慈聖慈心會</t>
  </si>
  <si>
    <t>萬興重陽敬老節慶活動</t>
    <phoneticPr fontId="5" type="noConversion"/>
  </si>
  <si>
    <t>慶祝重陽節社區老人祝壽歌舞聯歡活動</t>
    <phoneticPr fontId="5" type="noConversion"/>
  </si>
  <si>
    <t>豐樂鄉親相招來作粿</t>
    <phoneticPr fontId="5" type="noConversion"/>
  </si>
  <si>
    <t>奉茶傳樂~行福久久粿在用心</t>
    <phoneticPr fontId="5" type="noConversion"/>
  </si>
  <si>
    <t>臺中市神岡區三角社區發展協會</t>
  </si>
  <si>
    <t>紙雕工藝巧手：大肚文化創意</t>
    <phoneticPr fontId="5" type="noConversion"/>
  </si>
  <si>
    <t>台中市生活美學協會</t>
  </si>
  <si>
    <t>柚見中秋．揪在美學行旅中</t>
    <phoneticPr fontId="5" type="noConversion"/>
  </si>
  <si>
    <t>二媽回娘家，三天十一頓活動</t>
    <phoneticPr fontId="5" type="noConversion"/>
  </si>
  <si>
    <t>2024第十一屆潭子區萬聖文化暨民政業務宣導活動</t>
    <phoneticPr fontId="5" type="noConversion"/>
  </si>
  <si>
    <t>2024豐原詩響曲-光影行過百年厝</t>
    <phoneticPr fontId="5" type="noConversion"/>
  </si>
  <si>
    <t>社團法人臺中市公民學社</t>
  </si>
  <si>
    <t>陶與花的交響曲</t>
    <phoneticPr fontId="5" type="noConversion"/>
  </si>
  <si>
    <t>臺中市外埔區大東社區發展協會</t>
  </si>
  <si>
    <t>重陽敬老暨關懷獨居長者活動</t>
    <phoneticPr fontId="5" type="noConversion"/>
  </si>
  <si>
    <t>台中市清水區田寮社區發展協會</t>
  </si>
  <si>
    <t>粽夏慶端午．濃濃端午情</t>
    <phoneticPr fontId="5" type="noConversion"/>
  </si>
  <si>
    <t>臺中市南區福順社區發展協會</t>
  </si>
  <si>
    <t>五月迎端午．平和愛香聚</t>
    <phoneticPr fontId="5" type="noConversion"/>
  </si>
  <si>
    <t>重陽敬老-芋粿巧</t>
    <phoneticPr fontId="5" type="noConversion"/>
  </si>
  <si>
    <t>邱厝中秋愛心藝文之夜系列活動</t>
    <phoneticPr fontId="5" type="noConversion"/>
  </si>
  <si>
    <t>話中秋慶團圓．團圓福袋共傳承</t>
    <phoneticPr fontId="5" type="noConversion"/>
  </si>
  <si>
    <t>北庄總鋪師手路菜大家做伙來</t>
    <phoneticPr fontId="5" type="noConversion"/>
  </si>
  <si>
    <t>花好月圓慶團圓~水晶月餅過中秋</t>
    <phoneticPr fontId="5" type="noConversion"/>
  </si>
  <si>
    <t>2024「山中皎龍、活耀新社」白冷圳文化祭系列活動</t>
    <phoneticPr fontId="5" type="noConversion"/>
  </si>
  <si>
    <t>台中市白冷圳水流域發展協會</t>
  </si>
  <si>
    <t>長長久久~福運到</t>
    <phoneticPr fontId="5" type="noConversion"/>
  </si>
  <si>
    <t>慶帝君聖誕~齊聚憶童趣</t>
    <phoneticPr fontId="5" type="noConversion"/>
  </si>
  <si>
    <t>文創輕旅行，東海藝術街秋日限定~藝文體驗活動</t>
    <phoneticPr fontId="5" type="noConversion"/>
  </si>
  <si>
    <t>你我他瀟灑走一回田在心中里</t>
    <phoneticPr fontId="5" type="noConversion"/>
  </si>
  <si>
    <t>梧棲吉府王爺文化祭</t>
    <phoneticPr fontId="5" type="noConversion"/>
  </si>
  <si>
    <t>神岡新庄-只想和泥做朋友</t>
    <phoneticPr fontId="5" type="noConversion"/>
  </si>
  <si>
    <t>臺中市神岡區新庄社區發展協會</t>
    <phoneticPr fontId="5" type="noConversion"/>
  </si>
  <si>
    <t>鈴蘭通散步納涼會</t>
    <phoneticPr fontId="5" type="noConversion"/>
  </si>
  <si>
    <t>豐原婦聯會親子搓湯圓文化傳承營活動</t>
    <phoneticPr fontId="5" type="noConversion"/>
  </si>
  <si>
    <t>臺中市豐原區婦聯社教協會</t>
  </si>
  <si>
    <t>2024舊城元宵提燈籠活動</t>
    <phoneticPr fontId="5" type="noConversion"/>
  </si>
  <si>
    <t>台中市聖心關懷協會</t>
  </si>
  <si>
    <t>忘憂稻香豐收祭</t>
    <phoneticPr fontId="5" type="noConversion"/>
  </si>
  <si>
    <t>臺中市鄉村永續生活發展協會</t>
  </si>
  <si>
    <t>小願秋藝趣水墨沙轆</t>
    <phoneticPr fontId="5" type="noConversion"/>
  </si>
  <si>
    <t>社團法人清水小願文化創意協會</t>
  </si>
  <si>
    <t>《一品官宅喜迎五顯》系列活動-《五通攻略首部曲-五顯屘帝》古蹟實境歌仔戲</t>
    <phoneticPr fontId="5" type="noConversion"/>
  </si>
  <si>
    <t>冬至愛心慶團圓，社區作伙過好年</t>
    <phoneticPr fontId="5" type="noConversion"/>
  </si>
  <si>
    <t>台中市北屯區忠平社區發展協會</t>
  </si>
  <si>
    <t>耶誕送愛關．懷社區老人及弱勢學童活動</t>
    <phoneticPr fontId="5" type="noConversion"/>
  </si>
  <si>
    <t>春祈秋報敬福德．月圓餅圓人團圓</t>
    <phoneticPr fontId="5" type="noConversion"/>
  </si>
  <si>
    <t>發揚傳統文字美學第十屆「德林福德盃」全國書法比賽活動</t>
    <phoneticPr fontId="5" type="noConversion"/>
  </si>
  <si>
    <t>臺中市德林福德功德會</t>
  </si>
  <si>
    <t>紅龜粿復古傳奇7.0</t>
    <phoneticPr fontId="5" type="noConversion"/>
  </si>
  <si>
    <t>再現眷村特色美食．重溫眷村美味記憶</t>
    <phoneticPr fontId="5" type="noConversion"/>
  </si>
  <si>
    <t>113年親子手作燈籠、提燈籠踩街、社區團員慶元宵活動</t>
    <phoneticPr fontId="5" type="noConversion"/>
  </si>
  <si>
    <t>道教文化傳承、文物展覽及民俗技藝運動之多元祈安醮會活動</t>
    <phoneticPr fontId="5" type="noConversion"/>
  </si>
  <si>
    <t>中國武當道教太玄法師協會</t>
  </si>
  <si>
    <t>113年度Tgbin桃山部落成年禮活動</t>
    <phoneticPr fontId="5" type="noConversion"/>
  </si>
  <si>
    <t>穿【越】時空-越南傳統奧黛特展</t>
    <phoneticPr fontId="5" type="noConversion"/>
  </si>
  <si>
    <t>城隍消災文化體驗與推廣活動</t>
    <phoneticPr fontId="5" type="noConversion"/>
  </si>
  <si>
    <t>臺中市南區城隍社區發展協會</t>
  </si>
  <si>
    <t>2025順心福春曙光迎百福~蛇歲納千祥跨年晚會</t>
    <phoneticPr fontId="5" type="noConversion"/>
  </si>
  <si>
    <t>HIGH翻聖誕YA</t>
    <phoneticPr fontId="5" type="noConversion"/>
  </si>
  <si>
    <t>臺中市梧棲大庄社區發展協會</t>
  </si>
  <si>
    <t>文教活動-文化研究-獎補助費-對國內團體之捐助</t>
    <phoneticPr fontId="5" type="noConversion"/>
  </si>
  <si>
    <t>水美李宅文史調查</t>
    <phoneticPr fontId="5" type="noConversion"/>
  </si>
  <si>
    <t>「洄游眾神護溪洲」專書編輯暨出版計畫</t>
    <phoneticPr fontId="5" type="noConversion"/>
  </si>
  <si>
    <t>神岡區溪洲社區發展協會</t>
  </si>
  <si>
    <t>「霧峰宮保第園區詩景」出版計畫</t>
    <phoneticPr fontId="5" type="noConversion"/>
  </si>
  <si>
    <t>草厝文化工作室</t>
    <phoneticPr fontId="5" type="noConversion"/>
  </si>
  <si>
    <t>神岡庄舊路踏查計畫</t>
    <phoneticPr fontId="5" type="noConversion"/>
  </si>
  <si>
    <t>神豐文史工作室</t>
  </si>
  <si>
    <t>空氣閱讀社周邊街區訪談計畫</t>
    <phoneticPr fontId="5" type="noConversion"/>
  </si>
  <si>
    <t>空氣閱讀社</t>
    <phoneticPr fontId="5" type="noConversion"/>
  </si>
  <si>
    <t>走讀溪西百年村落-臺中南屯寶山與文山兩里訪查與出版計畫</t>
    <phoneticPr fontId="5" type="noConversion"/>
  </si>
  <si>
    <t>社團法人臺中市鄉土文化學會</t>
  </si>
  <si>
    <t>管窺潭子墘名人蹤跡-丘逢甲</t>
    <phoneticPr fontId="5" type="noConversion"/>
  </si>
  <si>
    <t>幸福生活美學文化工作室</t>
  </si>
  <si>
    <t>臺中市博愛檢驗所及周邊歷史城區指引地圖製作計畫</t>
    <phoneticPr fontId="5" type="noConversion"/>
  </si>
  <si>
    <t>上升氣流工作室</t>
    <phoneticPr fontId="5" type="noConversion"/>
  </si>
  <si>
    <t>再訪婆家村-南屯土地變更論壇辦理計畫</t>
    <phoneticPr fontId="5" type="noConversion"/>
  </si>
  <si>
    <t>驛室文史工作室</t>
    <phoneticPr fontId="5" type="noConversion"/>
  </si>
  <si>
    <t>113年度文化活動經費</t>
    <phoneticPr fontId="5" type="noConversion"/>
  </si>
  <si>
    <t>財團法人臺中市文化建設基金會</t>
    <phoneticPr fontId="5" type="noConversion"/>
  </si>
  <si>
    <t>財團法人臺中市港區文化藝術基金會</t>
    <phoneticPr fontId="5" type="noConversion"/>
  </si>
  <si>
    <t>文教活動-有形文化資產-獎補助費-對國內團體之捐助</t>
    <phoneticPr fontId="5" type="noConversion"/>
  </si>
  <si>
    <t>歷史建築殉職山岡先生之碑​​管理維護及活化保存經費補助計畫</t>
    <phoneticPr fontId="5" type="noConversion"/>
  </si>
  <si>
    <t>市定古蹟龍井林宅環境維護經費補助計畫</t>
    <phoneticPr fontId="5" type="noConversion"/>
  </si>
  <si>
    <t>台灣台中龍井林宅永續發展協會</t>
    <phoneticPr fontId="5" type="noConversion"/>
  </si>
  <si>
    <t>文化古蹟申請認養-吳鸞旂墓園管理維護經費補助計畫</t>
    <phoneticPr fontId="5" type="noConversion"/>
  </si>
  <si>
    <t>臺中市環保生態保育志工協會</t>
    <phoneticPr fontId="5" type="noConversion"/>
  </si>
  <si>
    <t>市定古蹟后里張天機宅日常管理維護經費補助計畫</t>
    <phoneticPr fontId="5" type="noConversion"/>
  </si>
  <si>
    <t>臺中市后里張天機促進會</t>
    <phoneticPr fontId="5" type="noConversion"/>
  </si>
  <si>
    <t>市定古蹟林九牧公祠環境維護補助計畫</t>
    <phoneticPr fontId="5" type="noConversion"/>
  </si>
  <si>
    <t>祭祀公業法人台中市林九牧祀</t>
  </si>
  <si>
    <t>市定古蹟臺中林氏宗祠專業導覽培訓講習</t>
    <phoneticPr fontId="5" type="noConversion"/>
  </si>
  <si>
    <t>財團法人台灣台中林氏宗廟</t>
  </si>
  <si>
    <t>113年臺中市大屯十八庄迎媽祖推廣計畫</t>
    <phoneticPr fontId="5" type="noConversion"/>
  </si>
  <si>
    <t>臺中市大屯十八庄迎媽祖文化協會</t>
    <phoneticPr fontId="5" type="noConversion"/>
  </si>
  <si>
    <t>市定古蹟林九牧公祠軒亭緊急保護棚架及緊急加固工程經費補助計畫</t>
    <phoneticPr fontId="5" type="noConversion"/>
  </si>
  <si>
    <t>祭祀公業法人台中市林九牧祀</t>
    <phoneticPr fontId="5" type="noConversion"/>
  </si>
  <si>
    <t>市定古蹟臺中林氏宗祠委託補充修復再利用計畫暨規劃設計(含彩繪之損壞調查及因應計畫)</t>
    <phoneticPr fontId="5" type="noConversion"/>
  </si>
  <si>
    <t>財團法人台灣台中林氏宗廟</t>
    <phoneticPr fontId="5" type="noConversion"/>
  </si>
  <si>
    <t>113年度「臺中市市定古蹟『后里張天機宅』火警設備修繕計畫」</t>
    <phoneticPr fontId="5" type="noConversion"/>
  </si>
  <si>
    <t>市定古蹟大甲梁宅瑞蓮堂彩繪調查研究暨修護設計規劃</t>
    <phoneticPr fontId="5" type="noConversion"/>
  </si>
  <si>
    <t>台灣梁氏比美公脈下宗親會</t>
    <phoneticPr fontId="5" type="noConversion"/>
  </si>
  <si>
    <t>文教活動-圖書館管理-獎補助費-對國內團體之捐助</t>
    <phoneticPr fontId="5" type="noConversion"/>
  </si>
  <si>
    <t>補助各讀書會推廣閱讀經費</t>
    <phoneticPr fontId="5" type="noConversion"/>
  </si>
  <si>
    <t>台中市台中故事協會</t>
    <phoneticPr fontId="5" type="noConversion"/>
  </si>
  <si>
    <t>台中市原住民族公共政策研究社</t>
    <phoneticPr fontId="5" type="noConversion"/>
  </si>
  <si>
    <t>社團法人中華立吉關懷服務協會</t>
    <phoneticPr fontId="5" type="noConversion"/>
  </si>
  <si>
    <t>臺中市讀書會</t>
    <phoneticPr fontId="5" type="noConversion"/>
  </si>
  <si>
    <t>財團法人三信文教基金會</t>
    <phoneticPr fontId="5" type="noConversion"/>
  </si>
  <si>
    <t>社團法人台中市開懷協會</t>
    <phoneticPr fontId="5" type="noConversion"/>
  </si>
  <si>
    <t>臺中市潭子讀書會</t>
    <phoneticPr fontId="5" type="noConversion"/>
  </si>
  <si>
    <t>臺中市北新康乃馨讀書會</t>
    <phoneticPr fontId="5" type="noConversion"/>
  </si>
  <si>
    <t>臺中市大臺中中小企業協會</t>
    <phoneticPr fontId="5" type="noConversion"/>
  </si>
  <si>
    <t>臺中市一二讀書會</t>
    <phoneticPr fontId="5" type="noConversion"/>
  </si>
  <si>
    <t>臺中市心耕讀書會</t>
    <phoneticPr fontId="5" type="noConversion"/>
  </si>
  <si>
    <t>社團法人台中市鄉土文化學會</t>
    <phoneticPr fontId="5" type="noConversion"/>
  </si>
  <si>
    <t>臺中市后里讀書會</t>
    <phoneticPr fontId="5" type="noConversion"/>
  </si>
  <si>
    <t>臺中市七七讀書會</t>
    <phoneticPr fontId="5" type="noConversion"/>
  </si>
  <si>
    <t>臺中市山海屯故事協會</t>
    <phoneticPr fontId="5" type="noConversion"/>
  </si>
  <si>
    <t>臺中市海德堡讀書會</t>
    <phoneticPr fontId="5" type="noConversion"/>
  </si>
  <si>
    <t>臺中市大里圖書館讀書會</t>
    <phoneticPr fontId="5" type="noConversion"/>
  </si>
  <si>
    <t>臺中市必也是喜研究會</t>
    <phoneticPr fontId="5" type="noConversion"/>
  </si>
  <si>
    <t>中華民國激勵協進會</t>
    <phoneticPr fontId="5" type="noConversion"/>
  </si>
  <si>
    <t>臺中市政府文化局</t>
  </si>
  <si>
    <t>臺中市文化資產處</t>
  </si>
  <si>
    <t>臺中市立圖書館</t>
  </si>
  <si>
    <t xml:space="preserve">臺中市政府法制局 </t>
    <phoneticPr fontId="5" type="noConversion"/>
  </si>
  <si>
    <t xml:space="preserve">無 </t>
    <phoneticPr fontId="5" type="noConversion"/>
  </si>
  <si>
    <t>臺中市烏日區公所</t>
    <phoneticPr fontId="5" type="noConversion"/>
  </si>
  <si>
    <t>大安區體育會辦理慶祝113年母親節全民登山健行活動</t>
  </si>
  <si>
    <t>臺中市大安區公所</t>
  </si>
  <si>
    <t>大安區體育會辦理臺中市大安區113年迎向健康土風舞表演活動</t>
  </si>
  <si>
    <t>大安區體育會辦理臺中市大安區113年迎向健康桌球邀請賽活動</t>
  </si>
  <si>
    <t>大安區體育會辦理臺中市大安區113年迎向健康趣味遊戲錦標賽競賽活動</t>
  </si>
  <si>
    <t>大安區體育會辦理臺中市大安區113年迎向健康羽球邀請賽活動</t>
  </si>
  <si>
    <t>大安區體育會辦理臺中市大安區113年迎向健康秋季健行活動</t>
  </si>
  <si>
    <t>南庄社區發展協會辦理113年績優社區觀摩活動</t>
  </si>
  <si>
    <t>海墘社區發展協會辦理搭乘公車應注意那些知訊宣導講座</t>
  </si>
  <si>
    <t>臺中市大安區海墘社區發展協會</t>
  </si>
  <si>
    <t>安中社區發展協會辦理113年資源回收宣導暨元宵節晚會</t>
  </si>
  <si>
    <t>頂安社區銀髮志工觀摩活動</t>
  </si>
  <si>
    <t>永安社區發展協會辦理搓湯圓燈籠DIY猜燈謎慶元宵活動</t>
  </si>
  <si>
    <t>頂安社區發展協會辦理頂安社區會員觀摩活動</t>
  </si>
  <si>
    <t>龜殼社區發展協會辦理113年度市外績優社區觀摩活動</t>
  </si>
  <si>
    <t>南埔社區發展協會辦理「垃圾分類、資源回收，改善居家環境」活動</t>
  </si>
  <si>
    <t>臺中市大安區南埔社區發展協會</t>
  </si>
  <si>
    <t>防止延緩失智宣導暨元宵燈謎晚會活動</t>
  </si>
  <si>
    <t>臺中市大安區福德社區發展協會</t>
  </si>
  <si>
    <t>南庄社區發展協會辦理113年空汙防治宣導暨中秋月團圓晚會活動</t>
  </si>
  <si>
    <t>南埔社區發展協會辦理環保宣導暨中秋晚會活動</t>
  </si>
  <si>
    <t>龜殼社區發展協會辦理113年度重陽敬老暨關懷弱勢活動</t>
  </si>
  <si>
    <t>113年花好月圓慶中秋暨空氣污染防治節能減碳宣導活動-福德社區</t>
  </si>
  <si>
    <t>113年度頂安社區空氣污染防制宣導暨中秋節聯歡晚會活動</t>
  </si>
  <si>
    <t>頂安社區發展協會辦理「探訪海的音符＊風的故鄉；健康起步走」活動</t>
  </si>
  <si>
    <t>龜殼社區發展協會辦理113年度志工境外社區觀摩活動</t>
  </si>
  <si>
    <t>永安社區發展協會辦理113年永安社區防火防災防震宣導活動</t>
  </si>
  <si>
    <t>永安社區發展協會辦理113年度會員績優社區參訪活動</t>
  </si>
  <si>
    <t>頂安社區發展協會辦理高齡長者防火暨長照宣導活動</t>
  </si>
  <si>
    <t>海墘社區發展協會辦理機車打燈左轉彎注意來車保平安宣導講座</t>
  </si>
  <si>
    <t>交通管理業務-運輸管理-獎補助費-其他補助及捐助</t>
  </si>
  <si>
    <t>113年2月臺中市計程車彈性運輸營運補助款-區域三</t>
  </si>
  <si>
    <t>台灣大車隊股份有限公司</t>
  </si>
  <si>
    <t>臺中市政府交通局</t>
  </si>
  <si>
    <t xml:space="preserve">有 </t>
    <phoneticPr fontId="5" type="noConversion"/>
  </si>
  <si>
    <t>交通管理業務-交通工程-獎補助費-其他補助及捐助</t>
  </si>
  <si>
    <t>臺中市公共自行車租賃系統會員前30分鐘免費補助計畫</t>
  </si>
  <si>
    <t>微笑單車股份有限公司(補助騎乘民眾)</t>
  </si>
  <si>
    <t>大眾運輸管理及工程-大眾運輸規劃-獎補助費-對國內團體之捐助</t>
    <phoneticPr fontId="5" type="noConversion"/>
  </si>
  <si>
    <t>112年度武陵櫻花季梨山端疏運公共運輸行銷宣傳計畫</t>
    <phoneticPr fontId="5" type="noConversion"/>
  </si>
  <si>
    <t>豐原汽車客運股份有限公司</t>
    <phoneticPr fontId="5" type="noConversion"/>
  </si>
  <si>
    <t>臺中市公共運輸及捷運工程處</t>
    <phoneticPr fontId="5" type="noConversion"/>
  </si>
  <si>
    <t>111年電動大客車示範計畫-汰舊換新45、99、105、525路33輛甲類電動大客車</t>
    <phoneticPr fontId="5" type="noConversion"/>
  </si>
  <si>
    <t>中鹿汽車客運股份有限公司</t>
    <phoneticPr fontId="5" type="noConversion"/>
  </si>
  <si>
    <t>有</t>
    <phoneticPr fontId="5" type="noConversion"/>
  </si>
  <si>
    <t>華德動能科技股份有限公司</t>
    <phoneticPr fontId="5" type="noConversion"/>
  </si>
  <si>
    <t>112年臺中市公共運輸行動支付驗票設備整合補助計畫</t>
    <phoneticPr fontId="5" type="noConversion"/>
  </si>
  <si>
    <t>全航汽車客運股份有限公司</t>
    <phoneticPr fontId="5" type="noConversion"/>
  </si>
  <si>
    <t>111年度交通部電動大客車示範計畫補助-汰舊換新-200路「中興幹線」22輛甲類電動大客車</t>
    <phoneticPr fontId="5" type="noConversion"/>
  </si>
  <si>
    <t>台中汽車客運股份有限公司</t>
    <phoneticPr fontId="5" type="noConversion"/>
  </si>
  <si>
    <t>健誠國際汽車實業股份有限公司</t>
    <phoneticPr fontId="5" type="noConversion"/>
  </si>
  <si>
    <t>110年度交通部電動大客車示範計畫補助-汰舊換新304路「港區藝術中心-新民高中」29輛甲類電動大客車</t>
    <phoneticPr fontId="5" type="noConversion"/>
  </si>
  <si>
    <t>111年電動大客車示範計畫-汰舊換新305路16輛電動大客車</t>
    <phoneticPr fontId="5" type="noConversion"/>
  </si>
  <si>
    <t>巨業交通股份有限公司</t>
    <phoneticPr fontId="5" type="noConversion"/>
  </si>
  <si>
    <t>110年度交通部補助電動大客車計畫-汰舊換新323路8輛甲類電動大客車</t>
    <phoneticPr fontId="5" type="noConversion"/>
  </si>
  <si>
    <t>112年臺中市公共運輸行動支付驗票設備整合補助計畫</t>
  </si>
  <si>
    <t>中台灣客運股份有限公司</t>
    <phoneticPr fontId="5" type="noConversion"/>
  </si>
  <si>
    <t>統聯汽車客運股份有限公司</t>
    <phoneticPr fontId="5" type="noConversion"/>
  </si>
  <si>
    <t>國光汽車客運股份有限公司</t>
    <phoneticPr fontId="5" type="noConversion"/>
  </si>
  <si>
    <t>總達客運股份有限公司</t>
    <phoneticPr fontId="5" type="noConversion"/>
  </si>
  <si>
    <t>「113年武陵櫻花季梨山端疏運及公共運輸行銷宣傳計畫」派車支援「113年武陵櫻花季梨山端接駁疏運」接駁費用</t>
    <phoneticPr fontId="5" type="noConversion"/>
  </si>
  <si>
    <t>110年度交通部補助電動大客車計畫汰舊換新89路【嶺東科技大學-東門橋】2輛甲類電動大客車</t>
    <phoneticPr fontId="5" type="noConversion"/>
  </si>
  <si>
    <t>111年度公路公共運輸服務升級計畫-市區汽車客運業車輛汰舊換新-總達客運1輛甲類低地板大客車</t>
    <phoneticPr fontId="5" type="noConversion"/>
  </si>
  <si>
    <t>111年度公路公共運輸服務升級計畫-市區汽車客運業車輛汰舊換新-中鹿客運10輛甲類低地板大客車、2輛乙類普通大客車及4輛乙類無障礙大客車</t>
    <phoneticPr fontId="5" type="noConversion"/>
  </si>
  <si>
    <t>113年度「臺中市政府交通局辦理市區客運業者車輛裝置先進駕駛輔助系統設備輔助作業</t>
    <phoneticPr fontId="5" type="noConversion"/>
  </si>
  <si>
    <t>建明汽車客運股份有限公司</t>
    <phoneticPr fontId="5" type="noConversion"/>
  </si>
  <si>
    <t>臺中市公共運輸及捷運工程處</t>
  </si>
  <si>
    <t>110年度交通部補助電動大客車計畫新闢路線「巨業沙鹿站-靜宜大學」巨業交通2輛甲類電動大客車</t>
    <phoneticPr fontId="5" type="noConversion"/>
  </si>
  <si>
    <t>113年臺中市公共運輸行動支付驗票設備整合補助計畫</t>
    <phoneticPr fontId="5" type="noConversion"/>
  </si>
  <si>
    <t>108年度交通部補助電動大客車計畫新闢路線921路「豐原東站-捷運北屯總站(敦富路)」中鹿客運5輛甲類電動大客車</t>
    <phoneticPr fontId="5" type="noConversion"/>
  </si>
  <si>
    <t>108年度交通部補助電動大客車計畫汰舊換新617路「臺中港旅客服務中心-仁友停車場」中鹿客運4輛甲類電動大客車</t>
    <phoneticPr fontId="5" type="noConversion"/>
  </si>
  <si>
    <t>108年度交通部補助電動大客車計畫新闢路線83路「捷運文心森林公園站-仁友停車場」中鹿客運4輛甲類電動大客車</t>
    <phoneticPr fontId="5" type="noConversion"/>
  </si>
  <si>
    <t>111年電動大客車計畫-汰舊換新-台中客運【307梧棲觀光漁港-新民高中(含副線)】5輛甲類電動大客車</t>
    <phoneticPr fontId="5" type="noConversion"/>
  </si>
  <si>
    <t>苗栗汽車客運股份有限公司</t>
    <phoneticPr fontId="5" type="noConversion"/>
  </si>
  <si>
    <t>睿奕交通股份有限公司</t>
    <phoneticPr fontId="5" type="noConversion"/>
  </si>
  <si>
    <t>113年臺中市政府交通局辦理市區客運業者車輛裝置先進駕駛輔助系統設備輔助作業</t>
    <phoneticPr fontId="5" type="noConversion"/>
  </si>
  <si>
    <t>東南汽車客運股份有限公司台中分公司</t>
    <phoneticPr fontId="5" type="noConversion"/>
  </si>
  <si>
    <t>113年度公路公共運輸服務升級計畫「公車進校園-靜宜大學301路營運費用」</t>
    <phoneticPr fontId="5" type="noConversion"/>
  </si>
  <si>
    <t>統聯汽車客運股份有限公司</t>
  </si>
  <si>
    <t>113年度公路公共運輸服務升級計畫「公車進校園-龍津高中105路、大甲高工813路營運費用」</t>
  </si>
  <si>
    <t>中鹿汽車客運股份有限公司</t>
  </si>
  <si>
    <t>113年度公路公共運輸服務升級計畫「公車進校園-靜宜大學368路營運費用」</t>
  </si>
  <si>
    <t>巨業交通股份有限公司</t>
  </si>
  <si>
    <t>113年度公路公共運輸服務升級計畫「公車進校園-朝陽科技大學249延營運費用」</t>
  </si>
  <si>
    <t>全航汽車客運股份有限公司</t>
  </si>
  <si>
    <t>113年度公路公共運輸服務升級計畫「公車進校園-朝陽科技大學281延營運費用」</t>
  </si>
  <si>
    <t>中台灣客運股份有限公司</t>
  </si>
  <si>
    <t>113年度臺中市市區汽車客運業營運虧損補貼計畫(既有、移撥路線)</t>
    <phoneticPr fontId="5" type="noConversion"/>
  </si>
  <si>
    <t>豐原汽車客運股份有限公司</t>
  </si>
  <si>
    <t>睿奕交通股份有限公司</t>
  </si>
  <si>
    <t>國光汽車客運股份有限公司</t>
  </si>
  <si>
    <t>東南汽車客運股份有限公司</t>
  </si>
  <si>
    <t>建明汽車客運股份有限公司</t>
  </si>
  <si>
    <t>苗栗汽車客運股份有限公司</t>
  </si>
  <si>
    <t>台中汽車客運股份有限公司</t>
  </si>
  <si>
    <t>和欣汽車客運股份有限公司</t>
  </si>
  <si>
    <t>113年度「臺中市電動公車老舊電池汰換計畫」-7輛電動大客車</t>
    <phoneticPr fontId="5" type="noConversion"/>
  </si>
  <si>
    <t>109年度交通部補助電動大客車計畫汰舊換新52路「忠明進化建成線」9輛甲類電動大客車</t>
    <phoneticPr fontId="5" type="noConversion"/>
  </si>
  <si>
    <t>109年度交通部補助電動大客車計畫汰舊換新123路「慈濟醫院-梧棲觀光漁港」9輛甲類電動大客車</t>
    <phoneticPr fontId="5" type="noConversion"/>
  </si>
  <si>
    <t>113年臺中市公共運輸行動支付驗票設備整合補助計畫</t>
  </si>
  <si>
    <t>「113年度客庒文藝復興運動推動實施計畫-講客大本營募集-客家喝茶站」福隆農夫市集講客喝茶站活動經費（第二預備金）</t>
    <phoneticPr fontId="5" type="noConversion"/>
  </si>
  <si>
    <r>
      <t>註:
1.「工作計畫科目名稱」欄位請填寫至二級用途別，填寫格式為「業務計畫－工作計畫－分支計畫－一級用途別－二級用途別」，如「社政業務－社會福利－社會福利－獎補助費－對國內團體之捐助」
2.「累計撥付金額」欄位請填寫實付數並查填至千元，倘實付數</t>
    </r>
    <r>
      <rPr>
        <u/>
        <sz val="14"/>
        <color rgb="FF000000"/>
        <rFont val="標楷體"/>
        <family val="4"/>
        <charset val="136"/>
      </rPr>
      <t>未滿千元則取至小數點第1位</t>
    </r>
    <r>
      <rPr>
        <sz val="14"/>
        <color rgb="FF000000"/>
        <rFont val="標楷體"/>
        <family val="4"/>
        <charset val="136"/>
      </rPr>
      <t>、</t>
    </r>
    <r>
      <rPr>
        <u/>
        <sz val="14"/>
        <color rgb="FF000000"/>
        <rFont val="標楷體"/>
        <family val="4"/>
        <charset val="136"/>
      </rPr>
      <t>超過1千元則四捨五入至千元</t>
    </r>
    <r>
      <rPr>
        <sz val="14"/>
        <color rgb="FF000000"/>
        <rFont val="標楷體"/>
        <family val="4"/>
        <charset val="136"/>
      </rPr>
      <t>，如：382元查填為0.4千元、1,500元查填為2千元。</t>
    </r>
    <phoneticPr fontId="5" type="noConversion"/>
  </si>
  <si>
    <t>會費、捐助、補助、分攤、救助(濟)與交流活動費-捐助、補助與獎助-捐助國內團體</t>
    <phoneticPr fontId="5" type="noConversion"/>
  </si>
  <si>
    <t>藍鯨智泊科技有限公司依本市民間設置臨時路外停車場獎助辦法申請「益文一街站停車場」獎助</t>
  </si>
  <si>
    <t>藍鯨智泊科技有限公司</t>
  </si>
  <si>
    <t>臺中市停車管理處</t>
  </si>
  <si>
    <t>v</t>
    <phoneticPr fontId="5" type="noConversion"/>
  </si>
  <si>
    <t>會費、捐助、補助、分攤、救助(濟)與交流活動費-捐助、補助與獎助-捐助國內團體</t>
  </si>
  <si>
    <t>惠亭有限公司依本市民間設置臨時路外停車場獎助辦法申請「惠亭文心停車場」獎助</t>
  </si>
  <si>
    <t>惠亭有限公司</t>
  </si>
  <si>
    <t>俥亭停車事業股份有限公司依本市設置臨時路外停車場獎助辦法申請「南屯龍富營業所停車場」獎助</t>
  </si>
  <si>
    <t>俥亭停車事業股份有限公司</t>
  </si>
  <si>
    <t>俥亭停車事業股份有限公司依本市民間設置臨時路外停車場獎助辦法申請「大雅上楓營業所停車場」獎助</t>
  </si>
  <si>
    <t>俥亭停車事業股份有限公司依本市設置臨時路外停車場獎助辦法申請「北屯敦化營業所停車場」獎助</t>
  </si>
  <si>
    <t>天津、仁德、山西、豐功停車場充電樁第二期補助經費</t>
  </si>
  <si>
    <t>圖框實業有限公司</t>
  </si>
  <si>
    <t>天津、仁德、山西、豐功停車場充電樁第一期補助經費</t>
  </si>
  <si>
    <t>臺中市文心森林公園、三塊厝、新厝、大敦國中地下停車場充電樁第一期補助經費</t>
  </si>
  <si>
    <t>歐特儀股份有限公司</t>
  </si>
  <si>
    <t>葫蘆墩7停車場充電樁第一期補助經費</t>
  </si>
  <si>
    <t>臺中市豐原轉運中心停車場充電樁第一期補助經費</t>
  </si>
  <si>
    <t>東陽能源科技股份有限公司</t>
  </si>
  <si>
    <t>臺中市中正公園地下停車場充電樁第一期補助經費</t>
  </si>
  <si>
    <t>永耕建設股份有限公司</t>
  </si>
  <si>
    <t>勞務成本－其他勞務成本－會費、捐助、補助、分攤、救助(濟)與交流活動費－捐助國內團體</t>
    <phoneticPr fontId="5" type="noConversion"/>
  </si>
  <si>
    <t>成立管理委員會補助</t>
    <phoneticPr fontId="5" type="noConversion"/>
  </si>
  <si>
    <t>大連采邑管理委員會</t>
    <phoneticPr fontId="5" type="noConversion"/>
  </si>
  <si>
    <t>臺中市政府住宅發展工程處</t>
    <phoneticPr fontId="5" type="noConversion"/>
  </si>
  <si>
    <t>中正雅族社區管理委員會</t>
    <phoneticPr fontId="5" type="noConversion"/>
  </si>
  <si>
    <t>采邑五期管理委員會</t>
    <phoneticPr fontId="5" type="noConversion"/>
  </si>
  <si>
    <t>漢宮御花苑管理委員會</t>
    <phoneticPr fontId="5" type="noConversion"/>
  </si>
  <si>
    <t>中山得意家園管理委員會</t>
    <phoneticPr fontId="5" type="noConversion"/>
  </si>
  <si>
    <t>愛德華大廈管理委員會</t>
    <phoneticPr fontId="5" type="noConversion"/>
  </si>
  <si>
    <t>聚寶大樓管理委員會</t>
    <phoneticPr fontId="5" type="noConversion"/>
  </si>
  <si>
    <t>榮華富貴管理委員會</t>
    <phoneticPr fontId="5" type="noConversion"/>
  </si>
  <si>
    <t>宏冠大樓管理委員會</t>
    <phoneticPr fontId="5" type="noConversion"/>
  </si>
  <si>
    <t>四信國際大樓管理委員會</t>
    <phoneticPr fontId="5" type="noConversion"/>
  </si>
  <si>
    <t>益華龍居管理委員會</t>
    <phoneticPr fontId="5" type="noConversion"/>
  </si>
  <si>
    <t>居誼大樓管理委員會</t>
    <phoneticPr fontId="5" type="noConversion"/>
  </si>
  <si>
    <t>勞務成本－其他勞務成本－會費、捐助、補助、分攤、救助(濟)與交流活動費－捐助國內團體</t>
  </si>
  <si>
    <t>衛道小世界社區管理委員會</t>
    <phoneticPr fontId="5" type="noConversion"/>
  </si>
  <si>
    <t>貴和大樓管理委員會</t>
    <phoneticPr fontId="5" type="noConversion"/>
  </si>
  <si>
    <t>松花江社區管理委員會</t>
    <phoneticPr fontId="5" type="noConversion"/>
  </si>
  <si>
    <t>圓寫字樓管理委員會</t>
    <phoneticPr fontId="5" type="noConversion"/>
  </si>
  <si>
    <t>潭秀書鄉管理委員會</t>
    <phoneticPr fontId="5" type="noConversion"/>
  </si>
  <si>
    <t>祺昌大樓管理委員會</t>
    <phoneticPr fontId="5" type="noConversion"/>
  </si>
  <si>
    <t>綠第管理委員會</t>
    <phoneticPr fontId="5" type="noConversion"/>
  </si>
  <si>
    <t>台糧大樓管理委員會</t>
    <phoneticPr fontId="5" type="noConversion"/>
  </si>
  <si>
    <t>五順中正大樓管理委員會</t>
    <phoneticPr fontId="5" type="noConversion"/>
  </si>
  <si>
    <t>蓮園大邸管理委員會</t>
    <phoneticPr fontId="5" type="noConversion"/>
  </si>
  <si>
    <t>花都大廈社區管理委員會</t>
    <phoneticPr fontId="5" type="noConversion"/>
  </si>
  <si>
    <t>波士頓2社區管理委員會</t>
    <phoneticPr fontId="5" type="noConversion"/>
  </si>
  <si>
    <t>大誠故事會館管理委員會</t>
    <phoneticPr fontId="5" type="noConversion"/>
  </si>
  <si>
    <t>共用部分修繕補助</t>
    <phoneticPr fontId="5" type="noConversion"/>
  </si>
  <si>
    <t>東海星鑽管理委員會</t>
  </si>
  <si>
    <t>松花江社區管理委員會</t>
  </si>
  <si>
    <t>瀚林學苑管理委員會</t>
    <phoneticPr fontId="5" type="noConversion"/>
  </si>
  <si>
    <t>顏秀汝社區管理委員會</t>
  </si>
  <si>
    <t>華盛頓大廈管理委員會</t>
  </si>
  <si>
    <t>鴻福名人華廈管理委員會</t>
  </si>
  <si>
    <t>吉地園社區管理委員會</t>
    <phoneticPr fontId="5" type="noConversion"/>
  </si>
  <si>
    <t>巨族芳鄰住戶管理委員會</t>
  </si>
  <si>
    <t>名流大樓管理委員會</t>
  </si>
  <si>
    <t>美滿社區管理委員會</t>
  </si>
  <si>
    <t>寶第大廈管理委員會</t>
  </si>
  <si>
    <t>勞務成本－其他勞務成本－會費、捐助、補助、分攤、救助(濟)與交流活動費－捐助國內團體</t>
    <phoneticPr fontId="33" type="noConversion"/>
  </si>
  <si>
    <t>美又美產經大樓管理負責人</t>
  </si>
  <si>
    <t>中港理想家住戶管理委員會</t>
  </si>
  <si>
    <t>科博日盛大樓管理委員會</t>
  </si>
  <si>
    <t>太子世界一期管理委員會</t>
  </si>
  <si>
    <t>牛津博士管理委員會</t>
  </si>
  <si>
    <t>寧靜海大廈管理委員會</t>
  </si>
  <si>
    <t>登陽潄玉社區管理委員會</t>
  </si>
  <si>
    <t>科博家社區管理委員會</t>
  </si>
  <si>
    <t>全旺盛世公寓大廈管理委員會</t>
  </si>
  <si>
    <t>百吉第社區管理委員會</t>
  </si>
  <si>
    <t>惠宇晶華管理委員會</t>
  </si>
  <si>
    <t>理想貴族管理委員會</t>
  </si>
  <si>
    <t>東海浪漫貴族管理委員會</t>
  </si>
  <si>
    <t>順天大邸管理委員會</t>
  </si>
  <si>
    <t>大城喜市管理委員會</t>
  </si>
  <si>
    <t>福聯大樓管理委員會</t>
  </si>
  <si>
    <t>櫻花涵舍管理委員會</t>
  </si>
  <si>
    <t>青島市管理委員會</t>
  </si>
  <si>
    <t>富貴大地管理委員會</t>
  </si>
  <si>
    <t>捷運欣都管理委員會</t>
  </si>
  <si>
    <t>世紀都心社區管理委員會</t>
  </si>
  <si>
    <t>彌敦大道管理委員會</t>
  </si>
  <si>
    <t>龍邦皇家別墅管理委員會</t>
  </si>
  <si>
    <t>24K福星名邸管理委員會</t>
  </si>
  <si>
    <t>狀元家庭管理委員會</t>
  </si>
  <si>
    <t>衛道名廈管理委員會</t>
  </si>
  <si>
    <t>俊國曉樓管理委員會</t>
  </si>
  <si>
    <t>彩虹新世界管理委員會</t>
  </si>
  <si>
    <t>鄉林麗京管理委員會</t>
  </si>
  <si>
    <t>天匯管理委員會</t>
  </si>
  <si>
    <t>文心1社區管理委員會</t>
  </si>
  <si>
    <t>陽光大地甲區管理委員會</t>
  </si>
  <si>
    <t>鴻邑天青硯管理委員會</t>
  </si>
  <si>
    <t>新業睿智管理委員會</t>
  </si>
  <si>
    <t>豪門御景大廈管理委員會</t>
  </si>
  <si>
    <t>登陽涵境社區管理委員會</t>
  </si>
  <si>
    <t>寶璽皇冠公寓大廈管理委員會</t>
  </si>
  <si>
    <t>景美大廈管理委員會</t>
  </si>
  <si>
    <t>寶園大樓管理委員會</t>
  </si>
  <si>
    <t>現代經典辦公大樓管理委員會</t>
  </si>
  <si>
    <t>家家豪景管理委員會</t>
  </si>
  <si>
    <t>家美滿社區管理委員會</t>
    <phoneticPr fontId="5" type="noConversion"/>
  </si>
  <si>
    <t>鴻運金流行廣場管理委員會</t>
  </si>
  <si>
    <t>大連采邑管理委員會</t>
  </si>
  <si>
    <t>長安社區管理委員會</t>
  </si>
  <si>
    <t>樂活社區管理委員會</t>
    <phoneticPr fontId="5" type="noConversion"/>
  </si>
  <si>
    <t>大里陽光大樓管理委員會</t>
  </si>
  <si>
    <t>天水雅苑管理委員會</t>
  </si>
  <si>
    <t>吉宏甲天下公寓大廈管理委員會</t>
  </si>
  <si>
    <t>波士頓大樓管理委員會</t>
    <phoneticPr fontId="5" type="noConversion"/>
  </si>
  <si>
    <t>公園綠邑公寓大廈管理委員會</t>
  </si>
  <si>
    <t>熱心公益管理委員會</t>
  </si>
  <si>
    <t>諾貝爾別墅公寓大廈管理委員會</t>
    <phoneticPr fontId="5" type="noConversion"/>
  </si>
  <si>
    <t>泉福藝術龍庭管理委員會</t>
  </si>
  <si>
    <t>百世可樂一期管委會</t>
    <phoneticPr fontId="18" type="noConversion"/>
  </si>
  <si>
    <t>華美尊爵大廈管理委員會</t>
  </si>
  <si>
    <t>台中情管理委員會</t>
  </si>
  <si>
    <t>綠寶石公寓大廈管理負責人</t>
  </si>
  <si>
    <t>國王宮庭公寓大廈管理委員會</t>
  </si>
  <si>
    <t>鉅晟˙唐寧街Ⅱ管理委員會</t>
  </si>
  <si>
    <t>國家林園A棟管理委員會</t>
    <phoneticPr fontId="5" type="noConversion"/>
  </si>
  <si>
    <t>地中海生活特區管理委員會</t>
  </si>
  <si>
    <t>第一家庭NO.1管理委員會</t>
  </si>
  <si>
    <t>多寶大樓管理委員會</t>
  </si>
  <si>
    <t>平成仁聚管理委員會</t>
  </si>
  <si>
    <t>鄉林英國大廈管理委員會</t>
  </si>
  <si>
    <t>中興凱旋門公寓大廈管理委員會</t>
  </si>
  <si>
    <t>廣三摩登市管理委員會</t>
  </si>
  <si>
    <t>浩瀚中港層峰管理委員會</t>
  </si>
  <si>
    <t>晴圓漢口市管理委員會</t>
  </si>
  <si>
    <t>博邑管理委員會</t>
  </si>
  <si>
    <t>親家W HOUSE管理委員會</t>
  </si>
  <si>
    <t>天鵝堡二期公寓大廈管理委員會</t>
    <phoneticPr fontId="5" type="noConversion"/>
  </si>
  <si>
    <t>宏台上誠管理委員會</t>
  </si>
  <si>
    <t>碧根花園大廈管理委員會</t>
  </si>
  <si>
    <t>聯億新貴築管理委員會</t>
  </si>
  <si>
    <t>君山社區管理委員會</t>
  </si>
  <si>
    <t>德鑫清流社區管理委員會</t>
  </si>
  <si>
    <t>豐南新家管理委員會</t>
    <phoneticPr fontId="5" type="noConversion"/>
  </si>
  <si>
    <t>文心及第大樓管理委員會</t>
    <phoneticPr fontId="5" type="noConversion"/>
  </si>
  <si>
    <t>縣府臻邸社區管理委員會</t>
    <phoneticPr fontId="5" type="noConversion"/>
  </si>
  <si>
    <t>山水風情管理委員會</t>
  </si>
  <si>
    <t>紐約廣場管理委員會</t>
  </si>
  <si>
    <t>富貴名廈公寓大廈管理委員會</t>
  </si>
  <si>
    <t>崇德仁美社區管理委員會</t>
  </si>
  <si>
    <t>錦繡中國社區管理委員會</t>
  </si>
  <si>
    <t>高人一等第二期公寓大廈管理委員會</t>
  </si>
  <si>
    <t>新高大樓管理委員會</t>
    <phoneticPr fontId="5" type="noConversion"/>
  </si>
  <si>
    <t>劍橋企業大樓管理委員會</t>
  </si>
  <si>
    <t>狀元紅華廈管理委員會</t>
  </si>
  <si>
    <t>新樂園大廈住戶管理委員會</t>
  </si>
  <si>
    <t>新豐原寶座管理委員會</t>
  </si>
  <si>
    <t>雅國金邸管理委員會</t>
  </si>
  <si>
    <t>欣翔名第十三樓區管理委員會</t>
  </si>
  <si>
    <t>宗唐盛世大廈管理委員會</t>
  </si>
  <si>
    <t>台中站前大樓管理負責人</t>
  </si>
  <si>
    <t>摩登家庭管理委員會</t>
    <phoneticPr fontId="5" type="noConversion"/>
  </si>
  <si>
    <t>台壽五權大樓管理負責人</t>
  </si>
  <si>
    <t>玉京大道住戶管理委員會</t>
  </si>
  <si>
    <t>生活故事社區管理委員會</t>
    <phoneticPr fontId="5" type="noConversion"/>
  </si>
  <si>
    <t>惠宇青田社區公寓大廈管理委員會</t>
  </si>
  <si>
    <t>聖堡名家管理委員會</t>
  </si>
  <si>
    <t>皇家豪門集合住宅管理委員會</t>
  </si>
  <si>
    <t>福上新城管理委員會</t>
  </si>
  <si>
    <t>愛的世界大樓管理委員會</t>
  </si>
  <si>
    <t>國唐綠園道管理委員會</t>
  </si>
  <si>
    <t>華迪亞新家庭管理委員會</t>
  </si>
  <si>
    <t>省府寶座社區管理委員會</t>
  </si>
  <si>
    <t>名人山水大廈住戶管理委員會</t>
  </si>
  <si>
    <t>翡翠名門管理委員會</t>
  </si>
  <si>
    <t>億福皇家第一期管理委員會</t>
    <phoneticPr fontId="5" type="noConversion"/>
  </si>
  <si>
    <t>海誓山盟管理委員會</t>
  </si>
  <si>
    <t>美術村管理委員會</t>
  </si>
  <si>
    <t>蟠龍尊邸管理委員會</t>
  </si>
  <si>
    <t>美村新皇家管理委員會</t>
  </si>
  <si>
    <t>崇德文心柏悅區管理委員會</t>
  </si>
  <si>
    <t>惠宇天青管理委員會</t>
  </si>
  <si>
    <t>宏台悅讀社區管理委員會</t>
  </si>
  <si>
    <t>吉維尼花園管理委員會</t>
  </si>
  <si>
    <t>大城國寶管理委員會</t>
  </si>
  <si>
    <t>中邑書鄉管理委員會</t>
    <phoneticPr fontId="18" type="noConversion"/>
  </si>
  <si>
    <t>台中公園大廈管理委員會</t>
  </si>
  <si>
    <t>清風樓管理委員會</t>
  </si>
  <si>
    <t>熊貓名邸管理委員會</t>
  </si>
  <si>
    <t>早安劍橋社區管理委員會</t>
  </si>
  <si>
    <t>風格家管理委員會</t>
  </si>
  <si>
    <t>福聯新城乙區公寓大廈管理委員會</t>
  </si>
  <si>
    <t>寶璽高第社區管理委員會</t>
  </si>
  <si>
    <t>通豪高邑社區管理委員會</t>
  </si>
  <si>
    <t>若山牧水管理委員會</t>
  </si>
  <si>
    <t>院轄市大廈管理委員會</t>
  </si>
  <si>
    <t>水建築社區管理委員會</t>
    <phoneticPr fontId="5" type="noConversion"/>
  </si>
  <si>
    <t>森林觀道社區管理委員會</t>
  </si>
  <si>
    <t>崇佑貞觀管理委員會</t>
  </si>
  <si>
    <t>文南仰真管理委員會</t>
  </si>
  <si>
    <t>慶禾財經大樓管理委員會</t>
  </si>
  <si>
    <t>櫻花景綻社區管理委員會</t>
  </si>
  <si>
    <t>北屯金鑽大樓管理委員會</t>
  </si>
  <si>
    <t>金田名廈管理委員會</t>
    <phoneticPr fontId="18" type="noConversion"/>
  </si>
  <si>
    <t>雲莊社區管理委員會</t>
    <phoneticPr fontId="18" type="noConversion"/>
  </si>
  <si>
    <t>一品門第管理委員會</t>
    <phoneticPr fontId="18" type="noConversion"/>
  </si>
  <si>
    <t>太子三蕃街管理委員會</t>
    <phoneticPr fontId="18" type="noConversion"/>
  </si>
  <si>
    <t>吉祥吉第管理委員會</t>
    <phoneticPr fontId="18" type="noConversion"/>
  </si>
  <si>
    <t>珍藏世家乙棟管理委員會</t>
    <phoneticPr fontId="18" type="noConversion"/>
  </si>
  <si>
    <t>安康馨家管理委員會</t>
    <phoneticPr fontId="18" type="noConversion"/>
  </si>
  <si>
    <t>漢宮庭園管理委員會</t>
  </si>
  <si>
    <t>城市新貴大樓管理委員會</t>
  </si>
  <si>
    <t>海德堡藝術廣場管理委員會</t>
    <phoneticPr fontId="18" type="noConversion"/>
  </si>
  <si>
    <t>瑞聯天地F區管理委員會</t>
    <phoneticPr fontId="18" type="noConversion"/>
  </si>
  <si>
    <t>新中元年公寓大廈管理委員會</t>
    <phoneticPr fontId="18" type="noConversion"/>
  </si>
  <si>
    <t>早安公園管理委員會</t>
    <phoneticPr fontId="18" type="noConversion"/>
  </si>
  <si>
    <t>原村花園山莊管理委員會</t>
    <phoneticPr fontId="18" type="noConversion"/>
  </si>
  <si>
    <t>佳茂學士會館社區管理委員會</t>
    <phoneticPr fontId="18" type="noConversion"/>
  </si>
  <si>
    <t>瑞聯天地C區管理委員會</t>
    <phoneticPr fontId="18" type="noConversion"/>
  </si>
  <si>
    <t>瑞聯天地P區管理委員會</t>
    <phoneticPr fontId="18" type="noConversion"/>
  </si>
  <si>
    <t>大台中新市管理委員會</t>
    <phoneticPr fontId="18" type="noConversion"/>
  </si>
  <si>
    <t>寶裕爵邸社區管理委員會</t>
    <phoneticPr fontId="18" type="noConversion"/>
  </si>
  <si>
    <t>大里國光樸園管理委員會</t>
    <phoneticPr fontId="18" type="noConversion"/>
  </si>
  <si>
    <t>鉅虹最上景管理委員會</t>
    <phoneticPr fontId="18" type="noConversion"/>
  </si>
  <si>
    <t>陽光綠意公寓大廈管理委員會</t>
    <phoneticPr fontId="18" type="noConversion"/>
  </si>
  <si>
    <t>公益商務巨亨管理委員會</t>
    <phoneticPr fontId="18" type="noConversion"/>
  </si>
  <si>
    <t>漢陞京華管理委員會</t>
    <phoneticPr fontId="18" type="noConversion"/>
  </si>
  <si>
    <t>青海創世紀管理委員會</t>
    <phoneticPr fontId="18" type="noConversion"/>
  </si>
  <si>
    <t>西班牙社區A區管理委員會</t>
    <phoneticPr fontId="18" type="noConversion"/>
  </si>
  <si>
    <t>寶新鳳凰城管理委員會</t>
    <phoneticPr fontId="18" type="noConversion"/>
  </si>
  <si>
    <t>名人園邸管理委員會</t>
    <phoneticPr fontId="18" type="noConversion"/>
  </si>
  <si>
    <t>高風亮節管理委員會</t>
    <phoneticPr fontId="18" type="noConversion"/>
  </si>
  <si>
    <t>新業遠見管理委員會</t>
    <phoneticPr fontId="18" type="noConversion"/>
  </si>
  <si>
    <t>東興陽光大樓管理委會</t>
    <phoneticPr fontId="18" type="noConversion"/>
  </si>
  <si>
    <t>長億迎曦樓管理委員會</t>
    <phoneticPr fontId="18" type="noConversion"/>
  </si>
  <si>
    <t>麗晶特區公寓大廈管理委員會</t>
    <phoneticPr fontId="18" type="noConversion"/>
  </si>
  <si>
    <t>世紀經典管理委員會</t>
    <phoneticPr fontId="18" type="noConversion"/>
  </si>
  <si>
    <t>柏悅特區管理委員會</t>
    <phoneticPr fontId="18" type="noConversion"/>
  </si>
  <si>
    <t>文心大地公寓大廈管理委員會</t>
    <phoneticPr fontId="18" type="noConversion"/>
  </si>
  <si>
    <t>奇品軒閣管理委員會</t>
    <phoneticPr fontId="18" type="noConversion"/>
  </si>
  <si>
    <t>精銳香草天籟管理委員會</t>
    <phoneticPr fontId="18" type="noConversion"/>
  </si>
  <si>
    <t>時光織錦社區管理委員會</t>
    <phoneticPr fontId="18" type="noConversion"/>
  </si>
  <si>
    <t>博愛社區大樓管理委員會</t>
    <phoneticPr fontId="18" type="noConversion"/>
  </si>
  <si>
    <t>德鑫如一社區管理委員會</t>
    <phoneticPr fontId="18" type="noConversion"/>
  </si>
  <si>
    <t>居心地社區管理委員會</t>
    <phoneticPr fontId="18" type="noConversion"/>
  </si>
  <si>
    <t>龍寶雅集瑧邸公寓大廈管理委員會</t>
    <phoneticPr fontId="18" type="noConversion"/>
  </si>
  <si>
    <t>精銳唐寧1號社區管理委員會</t>
    <phoneticPr fontId="18" type="noConversion"/>
  </si>
  <si>
    <t>晴美學社區管理委員會</t>
    <phoneticPr fontId="18" type="noConversion"/>
  </si>
  <si>
    <t>林鼎日光寓社區管理委員會</t>
    <phoneticPr fontId="18" type="noConversion"/>
  </si>
  <si>
    <t>現代經典集合住宅管理委員會</t>
    <phoneticPr fontId="18" type="noConversion"/>
  </si>
  <si>
    <t>寶鴻清美大廈管理委員會</t>
    <phoneticPr fontId="18" type="noConversion"/>
  </si>
  <si>
    <t>東方文華公寓大廈管理委員會</t>
    <phoneticPr fontId="18" type="noConversion"/>
  </si>
  <si>
    <t>西屯麗宮住戶管理委員會</t>
    <phoneticPr fontId="18" type="noConversion"/>
  </si>
  <si>
    <t>夢寐以求管理委員會</t>
    <phoneticPr fontId="18" type="noConversion"/>
  </si>
  <si>
    <t>廣福新家C區管理委員會</t>
    <phoneticPr fontId="18" type="noConversion"/>
  </si>
  <si>
    <t>青海青管理委員會</t>
    <phoneticPr fontId="18" type="noConversion"/>
  </si>
  <si>
    <t>康富經貿生技大樓管理委員會</t>
    <phoneticPr fontId="18" type="noConversion"/>
  </si>
  <si>
    <t>華第管理委員會</t>
    <phoneticPr fontId="18" type="noConversion"/>
  </si>
  <si>
    <t>益民桂冠公寓大廈管理委員會</t>
    <phoneticPr fontId="18" type="noConversion"/>
  </si>
  <si>
    <t>金牌國宅二期社區管理委員會</t>
    <phoneticPr fontId="18" type="noConversion"/>
  </si>
  <si>
    <t>風格畫境管理委員會</t>
    <phoneticPr fontId="18" type="noConversion"/>
  </si>
  <si>
    <t>環眾花與綠大廈社區管理委員會</t>
    <phoneticPr fontId="18" type="noConversion"/>
  </si>
  <si>
    <t>宏凱生活家住戶管理委員會</t>
    <phoneticPr fontId="18" type="noConversion"/>
  </si>
  <si>
    <t>元百大鎮A區管理委員會</t>
    <phoneticPr fontId="18" type="noConversion"/>
  </si>
  <si>
    <t>櫻花村上森管理委員會</t>
    <phoneticPr fontId="18" type="noConversion"/>
  </si>
  <si>
    <t>東山龍庭公寓大廈管理委員會</t>
    <phoneticPr fontId="18" type="noConversion"/>
  </si>
  <si>
    <t>長億城陽光區管理委員會</t>
    <phoneticPr fontId="18" type="noConversion"/>
  </si>
  <si>
    <t>東美公寓大廈管理委員會</t>
    <phoneticPr fontId="18" type="noConversion"/>
  </si>
  <si>
    <t>長億儷舍管理委員會</t>
    <phoneticPr fontId="18" type="noConversion"/>
  </si>
  <si>
    <t>逢甲公園廣場B棟管理委員會</t>
    <phoneticPr fontId="18" type="noConversion"/>
  </si>
  <si>
    <t>豐原皇家管理委員會</t>
    <phoneticPr fontId="18" type="noConversion"/>
  </si>
  <si>
    <t>藝術人生大廈管理委員會</t>
    <phoneticPr fontId="18" type="noConversion"/>
  </si>
  <si>
    <t>太子雲世紀C區管理委員會</t>
    <phoneticPr fontId="18" type="noConversion"/>
  </si>
  <si>
    <t>中友綠園邸管理委員會</t>
    <phoneticPr fontId="18" type="noConversion"/>
  </si>
  <si>
    <t>喬立世紀觀管理委員會</t>
    <phoneticPr fontId="18" type="noConversion"/>
  </si>
  <si>
    <t>名門鄉園管理委員會</t>
    <phoneticPr fontId="18" type="noConversion"/>
  </si>
  <si>
    <t>鉅虹MOCA社區管理委員會</t>
    <phoneticPr fontId="18" type="noConversion"/>
  </si>
  <si>
    <t>好鄰居管理委員會</t>
    <phoneticPr fontId="18" type="noConversion"/>
  </si>
  <si>
    <t>佳福皇璽管理委員會</t>
    <phoneticPr fontId="18" type="noConversion"/>
  </si>
  <si>
    <t>中科桃花源管理委員會</t>
    <phoneticPr fontId="18" type="noConversion"/>
  </si>
  <si>
    <t>立彩璞御公寓大廈管理委員會</t>
    <phoneticPr fontId="18" type="noConversion"/>
  </si>
  <si>
    <t>名人山莊住戶管理委員會</t>
    <phoneticPr fontId="18" type="noConversion"/>
  </si>
  <si>
    <t>南京公寓大廈管理委員會</t>
    <phoneticPr fontId="18" type="noConversion"/>
  </si>
  <si>
    <t>新心向榮管理委員會</t>
    <phoneticPr fontId="18" type="noConversion"/>
  </si>
  <si>
    <t>潭子京城管理委員會</t>
    <phoneticPr fontId="18" type="noConversion"/>
  </si>
  <si>
    <t>和唐金龍管理委員會</t>
    <phoneticPr fontId="18" type="noConversion"/>
  </si>
  <si>
    <t>蔡田開門大廈管理委員會</t>
    <phoneticPr fontId="18" type="noConversion"/>
  </si>
  <si>
    <t>育仁新黎民社區管理委員會</t>
    <phoneticPr fontId="18" type="noConversion"/>
  </si>
  <si>
    <t>久樘香坡社區管理委員會</t>
    <phoneticPr fontId="18" type="noConversion"/>
  </si>
  <si>
    <t>樂高420管理委員會</t>
    <phoneticPr fontId="18" type="noConversion"/>
  </si>
  <si>
    <t>漢宇公園管理委員會</t>
    <phoneticPr fontId="18" type="noConversion"/>
  </si>
  <si>
    <t>豐邑科博行館一期社區管理委員會</t>
    <phoneticPr fontId="18" type="noConversion"/>
  </si>
  <si>
    <t>天星國家別墅社區管理委員會</t>
    <phoneticPr fontId="18" type="noConversion"/>
  </si>
  <si>
    <t>君臨社區管理委員會</t>
    <phoneticPr fontId="18" type="noConversion"/>
  </si>
  <si>
    <t>水蓮一街社區管理委員會</t>
  </si>
  <si>
    <t>天與齊社區管理委員會</t>
    <phoneticPr fontId="18" type="noConversion"/>
  </si>
  <si>
    <t>齊營春曉管理委員會</t>
    <phoneticPr fontId="18" type="noConversion"/>
  </si>
  <si>
    <t>情趣大亨社區管理委員會</t>
    <phoneticPr fontId="18" type="noConversion"/>
  </si>
  <si>
    <t>龍寶晴臻邸管理委員會</t>
    <phoneticPr fontId="18" type="noConversion"/>
  </si>
  <si>
    <t>生活藝境管理委員會</t>
    <phoneticPr fontId="18" type="noConversion"/>
  </si>
  <si>
    <t>華太松濤社區管理委員會</t>
    <phoneticPr fontId="18" type="noConversion"/>
  </si>
  <si>
    <t>寶璽頤園大樓管理委員會</t>
    <phoneticPr fontId="18" type="noConversion"/>
  </si>
  <si>
    <t>南海大樓社區管理委員會</t>
  </si>
  <si>
    <t>市政龍門管理委員會</t>
  </si>
  <si>
    <t>富邑名園管理委員會</t>
  </si>
  <si>
    <t>東方大鎮社區管理委員會</t>
    <phoneticPr fontId="18" type="noConversion"/>
  </si>
  <si>
    <t>合作新芳鄰管理委員會</t>
    <phoneticPr fontId="18" type="noConversion"/>
  </si>
  <si>
    <t>名門大廈管理委員會</t>
    <phoneticPr fontId="18" type="noConversion"/>
  </si>
  <si>
    <t>中清皇家管理委員會</t>
    <phoneticPr fontId="18" type="noConversion"/>
  </si>
  <si>
    <t>吉香園社區管理委員會</t>
    <phoneticPr fontId="18" type="noConversion"/>
  </si>
  <si>
    <t>惠宇皇家尊爵社區管理委員會</t>
    <phoneticPr fontId="18" type="noConversion"/>
  </si>
  <si>
    <t>永聚芳鄰管理委員會</t>
    <phoneticPr fontId="18" type="noConversion"/>
  </si>
  <si>
    <t>安居樂業管理委員會</t>
    <phoneticPr fontId="18" type="noConversion"/>
  </si>
  <si>
    <t>東興大街管理委員會</t>
    <phoneticPr fontId="18" type="noConversion"/>
  </si>
  <si>
    <t>舘前廣場大廈管理委員會</t>
  </si>
  <si>
    <t>福祿家管理委員會</t>
    <phoneticPr fontId="18" type="noConversion"/>
  </si>
  <si>
    <t>俊國萬里星座管理委員會</t>
    <phoneticPr fontId="18" type="noConversion"/>
  </si>
  <si>
    <t>天邑大樓公寓大廈管理委員會</t>
    <phoneticPr fontId="18" type="noConversion"/>
  </si>
  <si>
    <t>名門世家公寓大廈管理委員會</t>
    <phoneticPr fontId="18" type="noConversion"/>
  </si>
  <si>
    <t>東海羅曼羅蘭管理委員會</t>
    <phoneticPr fontId="18" type="noConversion"/>
  </si>
  <si>
    <t>太子鄉廈第一期管理委員會</t>
    <phoneticPr fontId="18" type="noConversion"/>
  </si>
  <si>
    <t>僑福東海花園大廈管理委員會</t>
    <phoneticPr fontId="18" type="noConversion"/>
  </si>
  <si>
    <t>錦繡庭園世界管理委員會</t>
    <phoneticPr fontId="18" type="noConversion"/>
  </si>
  <si>
    <t>大里長春名廈管理委員會</t>
    <phoneticPr fontId="18" type="noConversion"/>
  </si>
  <si>
    <t>不老林園管理委員會</t>
    <phoneticPr fontId="18" type="noConversion"/>
  </si>
  <si>
    <t>大台中華城D區管理委員會</t>
  </si>
  <si>
    <t>山外山社區管理委員會</t>
    <phoneticPr fontId="18" type="noConversion"/>
  </si>
  <si>
    <t>衛道天地管理委員會</t>
    <phoneticPr fontId="18" type="noConversion"/>
  </si>
  <si>
    <t>儷園華廈管理委員會</t>
    <phoneticPr fontId="18" type="noConversion"/>
  </si>
  <si>
    <t>台中新家管理委員會</t>
    <phoneticPr fontId="18" type="noConversion"/>
  </si>
  <si>
    <t>悠森學社區管理委員會</t>
    <phoneticPr fontId="18" type="noConversion"/>
  </si>
  <si>
    <t>景繡管理委員會</t>
    <phoneticPr fontId="18" type="noConversion"/>
  </si>
  <si>
    <t>大地子民社區管理委員會</t>
    <phoneticPr fontId="18" type="noConversion"/>
  </si>
  <si>
    <t>書香名廈管理委員會</t>
    <phoneticPr fontId="18" type="noConversion"/>
  </si>
  <si>
    <t>宗翰名門爵邸管理委員會</t>
    <phoneticPr fontId="18" type="noConversion"/>
  </si>
  <si>
    <t>芝柏大廈管理委員會</t>
    <phoneticPr fontId="18" type="noConversion"/>
  </si>
  <si>
    <t>德昌山海關D區管理委員會</t>
    <phoneticPr fontId="18" type="noConversion"/>
  </si>
  <si>
    <t>逢甲快邑通大樓管理委員會</t>
  </si>
  <si>
    <t>六月微風社區管理委員會</t>
    <phoneticPr fontId="18" type="noConversion"/>
  </si>
  <si>
    <t>湖美社區管理委員會</t>
    <phoneticPr fontId="18" type="noConversion"/>
  </si>
  <si>
    <t>百齡世家管理委員會</t>
    <phoneticPr fontId="18" type="noConversion"/>
  </si>
  <si>
    <t>來福大樓管理委員會</t>
  </si>
  <si>
    <t>博愛富第管理委員會</t>
    <phoneticPr fontId="18" type="noConversion"/>
  </si>
  <si>
    <t>綠光City大樓管理委員會</t>
    <phoneticPr fontId="18" type="noConversion"/>
  </si>
  <si>
    <t>可以居公寓大廈管理委員會</t>
    <phoneticPr fontId="18" type="noConversion"/>
  </si>
  <si>
    <t>熊貓貴族管理委員會</t>
    <phoneticPr fontId="18" type="noConversion"/>
  </si>
  <si>
    <t>新生活蘭園社區管理委員會</t>
    <phoneticPr fontId="18" type="noConversion"/>
  </si>
  <si>
    <t>齊家先生管理委員會</t>
    <phoneticPr fontId="18" type="noConversion"/>
  </si>
  <si>
    <t>美術林園管理委員會</t>
    <phoneticPr fontId="18" type="noConversion"/>
  </si>
  <si>
    <t>大葉學苑大廈管理委員會</t>
    <phoneticPr fontId="18" type="noConversion"/>
  </si>
  <si>
    <t>復新藝術廣場管理委員會</t>
    <phoneticPr fontId="18" type="noConversion"/>
  </si>
  <si>
    <t>通商大樓管理委員會</t>
    <phoneticPr fontId="18" type="noConversion"/>
  </si>
  <si>
    <t>新儒家大廈管理委員會</t>
    <phoneticPr fontId="18" type="noConversion"/>
  </si>
  <si>
    <t>科博苑社區管理委員會</t>
    <phoneticPr fontId="18" type="noConversion"/>
  </si>
  <si>
    <t>宏都雙子星社區管理委員會</t>
    <phoneticPr fontId="18" type="noConversion"/>
  </si>
  <si>
    <t>總太明日管理委員會</t>
    <phoneticPr fontId="18" type="noConversion"/>
  </si>
  <si>
    <t>敘登陽公寓大廈管理委員會</t>
  </si>
  <si>
    <t>豐馥社區管理委員會</t>
    <phoneticPr fontId="18" type="noConversion"/>
  </si>
  <si>
    <t>知己人家管理委員會</t>
    <phoneticPr fontId="18" type="noConversion"/>
  </si>
  <si>
    <t>品觀社區管理委員會</t>
    <phoneticPr fontId="18" type="noConversion"/>
  </si>
  <si>
    <t>嘉磐雍翠社區管理委員會</t>
    <phoneticPr fontId="18" type="noConversion"/>
  </si>
  <si>
    <t>一品花園管理委員會</t>
    <phoneticPr fontId="18" type="noConversion"/>
  </si>
  <si>
    <t>豐謙時代菁英甲區社區管理委員會</t>
    <phoneticPr fontId="18" type="noConversion"/>
  </si>
  <si>
    <t>大任品謙管理委員會</t>
    <phoneticPr fontId="18" type="noConversion"/>
  </si>
  <si>
    <t>空氣污染防制計畫-移動污染源管制-會費、捐助、補助、分攤、照護、救濟與交流活動費-捐助、補助與獎助-捐助國內團體</t>
    <phoneticPr fontId="5" type="noConversion"/>
  </si>
  <si>
    <t>辦理『臺中市電動汽車快速充電站(DC直流)補助計畫』</t>
    <phoneticPr fontId="5" type="noConversion"/>
  </si>
  <si>
    <t>邦喬股份有限公司</t>
    <phoneticPr fontId="5" type="noConversion"/>
  </si>
  <si>
    <t>臺中市政府環境保護局</t>
  </si>
  <si>
    <t>辦理『臺中市電動汽車快速充電站(AC交流)補助計畫』</t>
    <phoneticPr fontId="5" type="noConversion"/>
  </si>
  <si>
    <t>昱立有限公司</t>
    <phoneticPr fontId="5" type="noConversion"/>
  </si>
  <si>
    <t>環境教育計畫-環境教育推動計畫-會費、捐助、補助、分攤、照護、救濟與交流活動費-捐助、補助與獎助-捐助國內團體</t>
    <phoneticPr fontId="5" type="noConversion"/>
  </si>
  <si>
    <t>辦理『大甲文武社區環境教育訓練暨綠能教育戶外學習活動【第二梯次】』</t>
    <phoneticPr fontId="5" type="noConversion"/>
  </si>
  <si>
    <t>環境教育計畫-環境教育推動計畫-會費、捐助、補助、分攤、照護、救濟與交流活動費-捐助、補助與獎助-捐助國內團體</t>
  </si>
  <si>
    <t>辦理『113年度美化環境贈樹苗、空氣污染防制暨節能減碳港務宣導活動』</t>
    <phoneticPr fontId="5" type="noConversion"/>
  </si>
  <si>
    <t>臺中市綠生活公益推廣協會</t>
  </si>
  <si>
    <t>辦理『淨零綠生活』創意美學」</t>
    <phoneticPr fontId="5" type="noConversion"/>
  </si>
  <si>
    <t>臺中市耆樂協會</t>
    <phoneticPr fontId="5" type="noConversion"/>
  </si>
  <si>
    <t>辦理『113年愛護地球珍惜資源節能減碳環境教育宣導活動』</t>
    <phoneticPr fontId="5" type="noConversion"/>
  </si>
  <si>
    <t>辦理『青少年戶外環境教育與全民綠生活運動研習』</t>
    <phoneticPr fontId="5" type="noConversion"/>
  </si>
  <si>
    <t>社團法人臺中市永興童軍協會</t>
  </si>
  <si>
    <t>辦理『大甲區幸福社區發展協會綠能教育戶外學習活動』</t>
    <phoneticPr fontId="5" type="noConversion"/>
  </si>
  <si>
    <t>辦理『大甲文武福德功德會綠能教育戶外學習活動』</t>
    <phoneticPr fontId="5" type="noConversion"/>
  </si>
  <si>
    <t>臺中市大甲區文武福德功德會</t>
  </si>
  <si>
    <t>辦理『聚興社區113年辦理環境教育戶外學習活動』</t>
    <phoneticPr fontId="5" type="noConversion"/>
  </si>
  <si>
    <t>辦理『森呼吸~植樹低碳愛地球暨環境教育、節約能源宣導活動』</t>
  </si>
  <si>
    <t>臺中市海線文化推廣協會</t>
  </si>
  <si>
    <t>辦理『113年度環保及節能環境設施場所戶外學習活動』</t>
    <phoneticPr fontId="5" type="noConversion"/>
  </si>
  <si>
    <t>辦理『健康青春齊步走~親子同遊健走逗陣走』</t>
    <phoneticPr fontId="5" type="noConversion"/>
  </si>
  <si>
    <t>辦理『廢棄物品再生美學藝術營』</t>
    <phoneticPr fontId="5" type="noConversion"/>
  </si>
  <si>
    <t>辦理『愛地球環保創意DIY暨環境教育宣導活動』</t>
  </si>
  <si>
    <t>辦理『甘蔗社區113年辦理環境教育戶外學習活動』</t>
    <phoneticPr fontId="5" type="noConversion"/>
  </si>
  <si>
    <t>辦理『社團法人臺中市蓮心自強服務協會綠能教育戶外學習』</t>
    <phoneticPr fontId="5" type="noConversion"/>
  </si>
  <si>
    <t>辦理『節能減碳暨潔淨能源宣導活動』</t>
    <phoneticPr fontId="5" type="noConversion"/>
  </si>
  <si>
    <t>辦理『外埔大同社區發展協會綠能暨環境教育戶外學習活動』</t>
    <phoneticPr fontId="5" type="noConversion"/>
  </si>
  <si>
    <t>臺中市外埔區大同社區發展協會</t>
  </si>
  <si>
    <t>辦理『黑熊生態保育布袋戲-新月傳說』</t>
    <phoneticPr fontId="5" type="noConversion"/>
  </si>
  <si>
    <t>辦理『大甲區頂店社區發展協會綠能教育戶外學習活動』</t>
    <phoneticPr fontId="5" type="noConversion"/>
  </si>
  <si>
    <t>辦理『大甲區松柏港產業觀光發展協會綠能教育戶外學習活動』</t>
    <phoneticPr fontId="5" type="noConversion"/>
  </si>
  <si>
    <t>臺中市大甲區松柏港產業觀光發展協會</t>
  </si>
  <si>
    <t>『113年社區環境教育培力暨環保小學堂推廣計畫』單一社區</t>
    <phoneticPr fontId="5" type="noConversion"/>
  </si>
  <si>
    <t>臺中市沙鹿區興安社區發展協會</t>
    <phoneticPr fontId="5" type="noConversion"/>
  </si>
  <si>
    <t>辦理『ESG珍愛大地親子寫生/公益園遊會暨第三屆全球科技植樹創新產頒獎典禮』</t>
    <phoneticPr fontId="5" type="noConversion"/>
  </si>
  <si>
    <t>社團法人臺灣能源與環境發展協會</t>
  </si>
  <si>
    <t>辦理『臺中市邱厝慈善協會環境戶外學習活動』</t>
    <phoneticPr fontId="5" type="noConversion"/>
  </si>
  <si>
    <t>『113年社區環境教育培力暨環保小學堂推廣計畫』聯合社區</t>
    <phoneticPr fontId="5" type="noConversion"/>
  </si>
  <si>
    <t>臺中市北屯區仁和社區發展協會</t>
    <phoneticPr fontId="5" type="noConversion"/>
  </si>
  <si>
    <t>辦理『愛護家園節能減碳之環境教育宣導』</t>
    <phoneticPr fontId="5" type="noConversion"/>
  </si>
  <si>
    <t>安全農業輔導計畫-安全農業輔導業務-會費、捐助、補助、分攤、照護、救濟與交流活動費-捐助、補助與獎助-捐助國內團體</t>
    <phoneticPr fontId="5" type="noConversion"/>
  </si>
  <si>
    <t>石岡區農會辦理農產業（梨）保險保費補助</t>
    <phoneticPr fontId="5" type="noConversion"/>
  </si>
  <si>
    <t>石岡區農會</t>
    <phoneticPr fontId="5" type="noConversion"/>
  </si>
  <si>
    <t xml:space="preserve">臺中市政府農業局 </t>
    <phoneticPr fontId="17" type="noConversion"/>
  </si>
  <si>
    <t>安全農業輔導計畫-安全農業輔導業務-會費、捐助、補助、分攤、照護、救濟與交流活動費-捐助、補助與獎助-捐助國內團體</t>
  </si>
  <si>
    <t xml:space="preserve">和平區農會辦理農產業（農業設施）保險保費補助
</t>
    <phoneticPr fontId="5" type="noConversion"/>
  </si>
  <si>
    <t>和平區農會</t>
    <phoneticPr fontId="5" type="noConversion"/>
  </si>
  <si>
    <t xml:space="preserve">龍井區農會辦理農產業（農業設施）保險保費補助
</t>
    <phoneticPr fontId="5" type="noConversion"/>
  </si>
  <si>
    <t>龍井區農會</t>
    <phoneticPr fontId="5" type="noConversion"/>
  </si>
  <si>
    <t xml:space="preserve">霧峰區農會辦理農產業（農業設施）保險保費補助
</t>
    <phoneticPr fontId="5" type="noConversion"/>
  </si>
  <si>
    <t>霧峰區農會</t>
    <phoneticPr fontId="5" type="noConversion"/>
  </si>
  <si>
    <t xml:space="preserve">太平區農會辦理農產業（梨）保險保費補助
</t>
    <phoneticPr fontId="5" type="noConversion"/>
  </si>
  <si>
    <t>太平區農會</t>
    <phoneticPr fontId="5" type="noConversion"/>
  </si>
  <si>
    <t xml:space="preserve">112年農產業(梨、梨穗)保險保費補助
</t>
    <phoneticPr fontId="5" type="noConversion"/>
  </si>
  <si>
    <t xml:space="preserve">東勢區農會辦理農產業（梨）保險保費補助
</t>
    <phoneticPr fontId="5" type="noConversion"/>
  </si>
  <si>
    <t>東勢區農會</t>
    <phoneticPr fontId="5" type="noConversion"/>
  </si>
  <si>
    <t>潭子區農會辦理農產業（柑橘）保險保費補助</t>
    <phoneticPr fontId="5" type="noConversion"/>
  </si>
  <si>
    <t>潭子區農會</t>
    <phoneticPr fontId="5" type="noConversion"/>
  </si>
  <si>
    <t xml:space="preserve">新社區農會辦理農產業（柑橘）保險保費補助
</t>
    <phoneticPr fontId="5" type="noConversion"/>
  </si>
  <si>
    <t>新社區農會</t>
    <phoneticPr fontId="5" type="noConversion"/>
  </si>
  <si>
    <t>新社區農會辦理農產業（梨）保險保費補助</t>
    <phoneticPr fontId="5" type="noConversion"/>
  </si>
  <si>
    <t xml:space="preserve">后里區農會辦理農產業（梨）保險保費補助
</t>
    <phoneticPr fontId="5" type="noConversion"/>
  </si>
  <si>
    <t>后里區農會</t>
    <phoneticPr fontId="5" type="noConversion"/>
  </si>
  <si>
    <t>石岡區農會辦理農產業（柑橘）保險保費補助</t>
    <phoneticPr fontId="5" type="noConversion"/>
  </si>
  <si>
    <t>大肚區農會辦理農產業（農業設施）保險保費補助</t>
    <phoneticPr fontId="5" type="noConversion"/>
  </si>
  <si>
    <t>大肚區農會</t>
    <phoneticPr fontId="5" type="noConversion"/>
  </si>
  <si>
    <t xml:space="preserve">大甲區農會辦理農產業（西瓜）保險保費補助
</t>
    <phoneticPr fontId="5" type="noConversion"/>
  </si>
  <si>
    <t>大甲區農會</t>
    <phoneticPr fontId="5" type="noConversion"/>
  </si>
  <si>
    <t>豐原區農會辦理農產業（梨）保險保費補助</t>
    <phoneticPr fontId="5" type="noConversion"/>
  </si>
  <si>
    <t>豐原區農會</t>
    <phoneticPr fontId="5" type="noConversion"/>
  </si>
  <si>
    <t xml:space="preserve">豐原區農會辦理農產業（柑橘）保險保費補助
</t>
    <phoneticPr fontId="5" type="noConversion"/>
  </si>
  <si>
    <t xml:space="preserve">霧峰區農會辦理農產業（荔枝）保險保費補助
</t>
    <phoneticPr fontId="5" type="noConversion"/>
  </si>
  <si>
    <t>113年臺中市在地國產非基因改造大豆契約收購推動計畫</t>
  </si>
  <si>
    <t>臺中市農會</t>
    <phoneticPr fontId="5" type="noConversion"/>
  </si>
  <si>
    <t>113年綠色環境給付加碼獎勵計畫</t>
  </si>
  <si>
    <t>臺中市轄區各區農會</t>
    <phoneticPr fontId="5" type="noConversion"/>
  </si>
  <si>
    <t>113年度農產業保險試辦補助計畫</t>
    <phoneticPr fontId="5" type="noConversion"/>
  </si>
  <si>
    <t>113年建構農產品冷鏈物流及品質確保示範體系計畫-農糧產品冷鏈設施（備）補助計畫</t>
    <phoneticPr fontId="5" type="noConversion"/>
  </si>
  <si>
    <t>原誠營造股份有限公司</t>
  </si>
  <si>
    <t>安全農業輔導計畫-營農推廣輔導業務-會費、捐助、補助、分攤、照護、救濟與交流活動費-捐助、補助與獎助-捐助國內團體</t>
  </si>
  <si>
    <t>屠體評級交易資料分析暨承銷人與民眾消費習慣調查研究並配合轉型發展搬遷計畫</t>
    <phoneticPr fontId="5" type="noConversion"/>
  </si>
  <si>
    <t>台中肉品市場股份有限公司</t>
    <phoneticPr fontId="5" type="noConversion"/>
  </si>
  <si>
    <t>社團法人臺灣文化創意產業學會</t>
  </si>
  <si>
    <t>建構農產品冷鏈物流及品質確保示範體系計畫-113年度農糧產品冷鏈設施（備）計畫</t>
    <phoneticPr fontId="5" type="noConversion"/>
  </si>
  <si>
    <t xml:space="preserve"> 鋒展冷凍空調工程有限公司</t>
  </si>
  <si>
    <t>113年建構農產品冷鏈物流及品質確保示範體系計畫-農糧產品冷鏈設施（備）補助計畫-第二期</t>
    <phoneticPr fontId="5" type="noConversion"/>
  </si>
  <si>
    <t>113年度臺中市冬季供應農產品配送計畫</t>
    <phoneticPr fontId="5" type="noConversion"/>
  </si>
  <si>
    <t>113年度大安區農會（台中市大安區肉品市場）充實冷鏈物流供應倉儲設備計畫</t>
    <phoneticPr fontId="5" type="noConversion"/>
  </si>
  <si>
    <t>大安區農會</t>
  </si>
  <si>
    <t>113年度臺中市芋頭產銷設備補助計畫</t>
    <phoneticPr fontId="5" type="noConversion"/>
  </si>
  <si>
    <t>外埔區農會</t>
    <phoneticPr fontId="5" type="noConversion"/>
  </si>
  <si>
    <t>113年度臺中市和平區農產運銷調節計畫</t>
    <phoneticPr fontId="5" type="noConversion"/>
  </si>
  <si>
    <t>113年度臺中市東勢區農會推廣優質水梨調節產銷收購計畫</t>
  </si>
  <si>
    <t>113年度臺中市大甲區蔬菜調節配送行銷計畫</t>
    <phoneticPr fontId="5" type="noConversion"/>
  </si>
  <si>
    <t>農業發展計畫-農業管理與輔導業務-會費、捐助、補助、分攤、照護、救濟與交流活動費-捐助、補助與獎助-捐助國內團體</t>
  </si>
  <si>
    <t>113年度臺中市梨果截切加工計畫</t>
  </si>
  <si>
    <t>2024年臺中農特產品品牌形象躍升計畫</t>
  </si>
  <si>
    <t>113年度臺中市柑橘截切加工計畫</t>
  </si>
  <si>
    <t>113年度台中市優質農產品椪柑國外拓銷包裝資材補助計畫</t>
  </si>
  <si>
    <t>113年度農作物害蟲誘引劑一般區域防治工作計畫</t>
    <phoneticPr fontId="5" type="noConversion"/>
  </si>
  <si>
    <t>大雅區農會</t>
    <phoneticPr fontId="5" type="noConversion"/>
  </si>
  <si>
    <t>113年度臺中市石岡區農業災害復建補助計畫</t>
    <phoneticPr fontId="5" type="noConversion"/>
  </si>
  <si>
    <t>113年度臺中市豐收計畫-各區診斷諮詢服務及農作物安全栽培研習班</t>
    <phoneticPr fontId="5" type="noConversion"/>
  </si>
  <si>
    <t>113年度臺中市后里區農業災害復建補助計畫</t>
    <phoneticPr fontId="5" type="noConversion"/>
  </si>
  <si>
    <t xml:space="preserve"> 臺中市政府農業局 </t>
  </si>
  <si>
    <t>113年臺中市大雅區農會雜糧整合創新設計包裝計畫</t>
    <phoneticPr fontId="5" type="noConversion"/>
  </si>
  <si>
    <t xml:space="preserve">113年度臺中市豐收計畫-各區診斷諮詢服務
</t>
    <phoneticPr fontId="5" type="noConversion"/>
  </si>
  <si>
    <t>113年度臺中市大雅區農業災害復建補助計畫</t>
    <phoneticPr fontId="5" type="noConversion"/>
  </si>
  <si>
    <t>113年度臺中市豐收計畫-農作物安全栽培研習班</t>
    <phoneticPr fontId="5" type="noConversion"/>
  </si>
  <si>
    <t>113年度臺中市新社區農業災害復建補助計畫</t>
    <phoneticPr fontId="5" type="noConversion"/>
  </si>
  <si>
    <t>113年度臺中市豐收計畫-各區診斷諮詢服務</t>
    <phoneticPr fontId="5" type="noConversion"/>
  </si>
  <si>
    <t>113年度龍井西瓜與青農農特產品推廣暨節能用電宣導活動</t>
    <phoneticPr fontId="5" type="noConversion"/>
  </si>
  <si>
    <t>113年度拓展荔枝冷鏈保鮮處理計畫</t>
    <phoneticPr fontId="5" type="noConversion"/>
  </si>
  <si>
    <t>大里區農會</t>
    <phoneticPr fontId="5" type="noConversion"/>
  </si>
  <si>
    <t>113年度臺中市外埔區農業災害復建補助計畫</t>
    <phoneticPr fontId="5" type="noConversion"/>
  </si>
  <si>
    <t>113年度臺中市東勢區茂谷柑共同運銷推廣計畫</t>
    <phoneticPr fontId="5" type="noConversion"/>
  </si>
  <si>
    <t>113年度臺中地區食農教育推廣計畫</t>
    <phoneticPr fontId="5" type="noConversion"/>
  </si>
  <si>
    <t>113年度臺中市水蜜桃包裝配送調節產銷計畫</t>
    <phoneticPr fontId="5" type="noConversion"/>
  </si>
  <si>
    <t>113年度臺中市梨山茶形象包裝推廣計畫</t>
    <phoneticPr fontId="5" type="noConversion"/>
  </si>
  <si>
    <t>113年雜糧檢驗計畫</t>
    <phoneticPr fontId="5" type="noConversion"/>
  </si>
  <si>
    <t>113年臺中市后里區農會甘露梨調節產銷計畫</t>
    <phoneticPr fontId="5" type="noConversion"/>
  </si>
  <si>
    <t>113年第1期作水稻收入保險及富邦產物水稻區域收穫農作物保險保險費補助</t>
    <phoneticPr fontId="5" type="noConversion"/>
  </si>
  <si>
    <t>財團法人農業保險基金</t>
    <phoneticPr fontId="5" type="noConversion"/>
  </si>
  <si>
    <t>113年度臺中市龍井區及大肚區農業災害復建補助計畫</t>
    <phoneticPr fontId="5" type="noConversion"/>
  </si>
  <si>
    <t>113年度臺中市石岡區推動柑橘品質提升計畫</t>
    <phoneticPr fontId="5" type="noConversion"/>
  </si>
  <si>
    <t>113年度臺中市神岡區農業災害復建補助計畫</t>
    <phoneticPr fontId="5" type="noConversion"/>
  </si>
  <si>
    <t>神岡區農會</t>
    <phoneticPr fontId="5" type="noConversion"/>
  </si>
  <si>
    <t>梧棲區農會</t>
    <phoneticPr fontId="5" type="noConversion"/>
  </si>
  <si>
    <t>有限責任臺中市農產運銷合作社</t>
    <phoneticPr fontId="5" type="noConversion"/>
  </si>
  <si>
    <t>沙鹿區農會</t>
    <phoneticPr fontId="5" type="noConversion"/>
  </si>
  <si>
    <t>清水區農會</t>
    <phoneticPr fontId="5" type="noConversion"/>
  </si>
  <si>
    <t>113年度疣胸琉璃蟻產銷班共同防治試辦計畫</t>
    <phoneticPr fontId="5" type="noConversion"/>
  </si>
  <si>
    <t>石岡區農會辦理</t>
    <phoneticPr fontId="5" type="noConversion"/>
  </si>
  <si>
    <t>113年度臺中果菜批發市場集貨區部分屋頂拆除併改善區內通路計畫</t>
    <phoneticPr fontId="5" type="noConversion"/>
  </si>
  <si>
    <t>東禹營造有限公司</t>
  </si>
  <si>
    <t>113年度豐原區農會青年農民農場經營補助輔導計畫</t>
    <phoneticPr fontId="5" type="noConversion"/>
  </si>
  <si>
    <t>113年度臺中市農業天然災害預防性設施及災害復建防救設施</t>
    <phoneticPr fontId="5" type="noConversion"/>
  </si>
  <si>
    <t>113年度梧棲區農會建置冷凍庫加工設備計畫</t>
    <phoneticPr fontId="5" type="noConversion"/>
  </si>
  <si>
    <t>113年度臺中市優質青農農特產品暨紅龍果推廣教育活動計畫</t>
    <phoneticPr fontId="5" type="noConversion"/>
  </si>
  <si>
    <t>113年度大甲區農會芋頭節產業文化暨青農展售活動計畫</t>
    <phoneticPr fontId="5" type="noConversion"/>
  </si>
  <si>
    <t>113年度臺中市東勢區農業災害復建補助計畫</t>
    <phoneticPr fontId="5" type="noConversion"/>
  </si>
  <si>
    <t>113年度臺中市外埔區紅龍果品質及形象提升輔導計畫</t>
    <phoneticPr fontId="5" type="noConversion"/>
  </si>
  <si>
    <t>113年度臺中市外埔區農會蔬菜運銷配送計畫</t>
    <phoneticPr fontId="5" type="noConversion"/>
  </si>
  <si>
    <t>113年度臺中市太平區農產品形象提升計畫</t>
    <phoneticPr fontId="5" type="noConversion"/>
  </si>
  <si>
    <t>113年度臺中市青年農民輔導計畫-新社區青農標竿學習</t>
    <phoneticPr fontId="5" type="noConversion"/>
  </si>
  <si>
    <t>113年度臺中市北屯區農業災害復建補助計畫</t>
    <phoneticPr fontId="5" type="noConversion"/>
  </si>
  <si>
    <t>臺中地區農會</t>
    <phoneticPr fontId="5" type="noConversion"/>
  </si>
  <si>
    <t>2024 57饗米季-梧農萬穗 千人健走行暨青農展售活動計畫</t>
    <phoneticPr fontId="5" type="noConversion"/>
  </si>
  <si>
    <t>113年度臺中市烏日區稻米產業文化節暨青農成果發表活動計畫</t>
    <phoneticPr fontId="5" type="noConversion"/>
  </si>
  <si>
    <t>烏日區農會</t>
    <phoneticPr fontId="5" type="noConversion"/>
  </si>
  <si>
    <t>113年度潭子區農會青年農民農場經營補助輔導計畫</t>
    <phoneticPr fontId="5" type="noConversion"/>
  </si>
  <si>
    <t>113年稻香忘憂谷食農教育體驗營計畫</t>
    <phoneticPr fontId="5" type="noConversion"/>
  </si>
  <si>
    <t>113年度臺中市大里區農業災害復建補助計畫</t>
    <phoneticPr fontId="5" type="noConversion"/>
  </si>
  <si>
    <t>113年度臺中市烏日區農業災害復建補助計畫</t>
    <phoneticPr fontId="5" type="noConversion"/>
  </si>
  <si>
    <t>113年度臺中市霧峰區農業災害復建補助計畫</t>
    <phoneticPr fontId="5" type="noConversion"/>
  </si>
  <si>
    <t>臺中市花卉批發市場冷鏈發展前置作業計畫</t>
    <phoneticPr fontId="5" type="noConversion"/>
  </si>
  <si>
    <t>保證責任台灣區花卉運銷合作社</t>
    <phoneticPr fontId="5" type="noConversion"/>
  </si>
  <si>
    <t>113年度大里區農會青年農民農場經營補助輔導計畫</t>
    <phoneticPr fontId="5" type="noConversion"/>
  </si>
  <si>
    <t>113年度石岡區農會青年農民農場經營補助輔導計畫</t>
    <phoneticPr fontId="5" type="noConversion"/>
  </si>
  <si>
    <t>113年度外埔區農會青年農民農場經營補助輔導計畫</t>
    <phoneticPr fontId="5" type="noConversion"/>
  </si>
  <si>
    <t>113年度臺中市大雅區雜糧種源更新純化及栽培管理計畫</t>
    <phoneticPr fontId="5" type="noConversion"/>
  </si>
  <si>
    <t>113年度臺中市政府農業局國產有機質肥料加碼補助計畫</t>
    <phoneticPr fontId="5" type="noConversion"/>
  </si>
  <si>
    <t>113年度清水區農會青年農民農場經營補助輔導計畫</t>
    <phoneticPr fontId="5" type="noConversion"/>
  </si>
  <si>
    <t>113年度后里區農會青年農民農場經營補助輔導計畫</t>
    <phoneticPr fontId="5" type="noConversion"/>
  </si>
  <si>
    <t>113年度臺中市北屯區推動柑橘品質提升計畫</t>
    <phoneticPr fontId="5" type="noConversion"/>
  </si>
  <si>
    <t>保證責任台灣省青果運銷合作社台中分社</t>
    <phoneticPr fontId="5" type="noConversion"/>
  </si>
  <si>
    <t>113年度臺中市青年農民輔導計畫-外埔區青農標竿學習</t>
    <phoneticPr fontId="5" type="noConversion"/>
  </si>
  <si>
    <t>113年度臺中市潭子區農業災害復建補助計畫</t>
    <phoneticPr fontId="5" type="noConversion"/>
  </si>
  <si>
    <t>臺中市寶島農業運銷合作社</t>
    <phoneticPr fontId="5" type="noConversion"/>
  </si>
  <si>
    <t>113年度和平區農會青年農民農場經營補助輔導計畫</t>
    <phoneticPr fontId="5" type="noConversion"/>
  </si>
  <si>
    <t>113年度太平區農會青年農民農場經營補助輔導計畫</t>
    <phoneticPr fontId="5" type="noConversion"/>
  </si>
  <si>
    <t>113年臺中市優質農產加值提升計畫</t>
    <phoneticPr fontId="5" type="noConversion"/>
  </si>
  <si>
    <t>113年度臺中市青年農民輔導計畫-青農增能輔導計畫</t>
    <phoneticPr fontId="5" type="noConversion"/>
  </si>
  <si>
    <t>113年度沙鹿區農會青年農民農場經營補助輔導計畫</t>
    <phoneticPr fontId="5" type="noConversion"/>
  </si>
  <si>
    <t>113年度臺中市青年農民輔導計畫-青年從農培訓及輔導計畫</t>
    <phoneticPr fontId="5" type="noConversion"/>
  </si>
  <si>
    <t>113年度大安區農會青年農民農場經營補助輔導計畫</t>
    <phoneticPr fontId="5" type="noConversion"/>
  </si>
  <si>
    <t>大安區農會</t>
    <phoneticPr fontId="5" type="noConversion"/>
  </si>
  <si>
    <t>113年度臺中市東勢區農會青年農民農場經營補助輔導計畫</t>
    <phoneticPr fontId="5" type="noConversion"/>
  </si>
  <si>
    <t>113年度清水區農特產品推廣及青農成果展暨節約能源宣導活動</t>
    <phoneticPr fontId="5" type="noConversion"/>
  </si>
  <si>
    <t>113年度臺中市潭子區推動柑橘品質提升計畫</t>
    <phoneticPr fontId="5" type="noConversion"/>
  </si>
  <si>
    <t>113年度臺中市太平區農業災害復建補助計畫</t>
    <phoneticPr fontId="5" type="noConversion"/>
  </si>
  <si>
    <t>113年度臺中市豐原區農業災害復建補助計畫</t>
    <phoneticPr fontId="5" type="noConversion"/>
  </si>
  <si>
    <t>113年度臺中市外埔區花卉產銷班建置冷藏庫設備補助計畫</t>
    <phoneticPr fontId="5" type="noConversion"/>
  </si>
  <si>
    <t>113年度烏日區農會青年農民農場經營補助輔導計畫</t>
    <phoneticPr fontId="5" type="noConversion"/>
  </si>
  <si>
    <t>保證責任臺中市中都農業生產合作社</t>
    <phoneticPr fontId="5" type="noConversion"/>
  </si>
  <si>
    <t>113年度臺中市太平區0403強震復建補助計畫</t>
    <phoneticPr fontId="5" type="noConversion"/>
  </si>
  <si>
    <t>113年度臺中市外埔區農產品加工加值開發及成果發表計畫</t>
    <phoneticPr fontId="5" type="noConversion"/>
  </si>
  <si>
    <t>臺中市113年度農作物害蟲誘引劑大安區公共區域防治計畫</t>
    <phoneticPr fontId="5" type="noConversion"/>
  </si>
  <si>
    <t>113年度大安區農會蔬菜共同運銷資材補助計畫</t>
    <phoneticPr fontId="5" type="noConversion"/>
  </si>
  <si>
    <t>113年度新社區農會青年農民農場經營補助輔導計畫</t>
    <phoneticPr fontId="5" type="noConversion"/>
  </si>
  <si>
    <t>113年第2期作水稻收入保險及富邦產物水稻區域收穫農作物保險保險費補助</t>
    <phoneticPr fontId="5" type="noConversion"/>
  </si>
  <si>
    <t>113年度臺中市潭子區推動竹筍品質提升計畫</t>
  </si>
  <si>
    <t>113年度東勢區農產品冷藏設施補助計畫</t>
    <phoneticPr fontId="5" type="noConversion"/>
  </si>
  <si>
    <t>113年度臺中市食農教育推廣活動暨田間控窯體驗活動計畫費用</t>
    <phoneticPr fontId="5" type="noConversion"/>
  </si>
  <si>
    <t>113年度日本核電廠排放含氚廢水採樣漁產品檢測計畫</t>
    <phoneticPr fontId="5" type="noConversion"/>
  </si>
  <si>
    <t>台中魚市場股份有限公司</t>
    <phoneticPr fontId="5" type="noConversion"/>
  </si>
  <si>
    <t>113年度大雅區農產品(紅薏仁、小麥、韃靼蕎麥) 加工加值開發計畫</t>
    <phoneticPr fontId="5" type="noConversion"/>
  </si>
  <si>
    <t>促進身心障礙者就業計畫-促進身心障礙者就業-會費、捐助、補助、分攤、照護、救濟與交流活動費-捐助、補助與獎助-捐助國內團體</t>
  </si>
  <si>
    <t>補助機構及團體辦理庇護工場改善措施與職業災害補償等經費</t>
  </si>
  <si>
    <t>財團法人伊甸社會福利基金會附設台中市迦南園烘焙庇護工場</t>
  </si>
  <si>
    <t>財團法人瑪利亞社會福利基金會瑪利媽媽清潔高手工作隊(磐石隊)</t>
  </si>
  <si>
    <t>財團法人瑪利亞社會福利基金會瑪利MAMA手作麵包</t>
  </si>
  <si>
    <t>財團法人瑪利亞社會福利基金會瑪利媽媽清潔高手工作隊(先鋒隊)</t>
  </si>
  <si>
    <t xml:space="preserve">財團法人鞋類暨運動休閒科技研發中心麥子庇護工場 </t>
  </si>
  <si>
    <t>瑞安普羅數位印刷公司曙光庇護工場</t>
  </si>
  <si>
    <t>財團法人鞋類暨運動休閒科技研發中心小幫手庇護工場</t>
  </si>
  <si>
    <t>社團法人台中市康復之友協會向日葵工作隊</t>
  </si>
  <si>
    <t>補助身心障礙者職務再設計改善費</t>
  </si>
  <si>
    <t>瑞安普羅數位印刷有限公司曙光庇護工場</t>
    <phoneticPr fontId="5" type="noConversion"/>
  </si>
  <si>
    <t>台中市基督得勝協會</t>
  </si>
  <si>
    <t>補助機構或團體設立職訓或就服機構、職訓輔助器具等就業促進活動、參展經費</t>
  </si>
  <si>
    <t>社團法人台灣盲人福利協進會全國總會</t>
    <phoneticPr fontId="5" type="noConversion"/>
  </si>
  <si>
    <t>中華職人產業文化推廣協會</t>
  </si>
  <si>
    <t>臺中市身心障礙樂團輔導演出計畫及就業促進等相關經費</t>
  </si>
  <si>
    <t>向日光視障樂團</t>
  </si>
  <si>
    <t>飛行者樂團</t>
  </si>
  <si>
    <t>臺中市盲人福利協進會樂團推廣委員會所屬黑墨鏡樂團</t>
  </si>
  <si>
    <t>臺中市盲人福利協進會鼓樂推廣委員會所屬瞽動人心太鼓隊</t>
  </si>
  <si>
    <t>補助辦理視障按摩便利站設置與營運輔導暨職場改善計畫</t>
  </si>
  <si>
    <t>社團法人台中市盲人福利協進會</t>
  </si>
  <si>
    <t>臺中市視覺障礙福利協進會</t>
  </si>
  <si>
    <t>社會福利支出計畫/社會福利支出/會費、捐助、補助、分攤、照護、救濟與交流活動費/捐助、補助與獎助/捐助國內團體</t>
    <phoneticPr fontId="5" type="noConversion"/>
  </si>
  <si>
    <t>臺中市親子館暨托育資源中心</t>
  </si>
  <si>
    <t>臺中市政府社會局</t>
    <phoneticPr fontId="5" type="noConversion"/>
  </si>
  <si>
    <t>ˇ</t>
    <phoneticPr fontId="5" type="noConversion"/>
  </si>
  <si>
    <t>v</t>
    <phoneticPr fontId="28" type="noConversion"/>
  </si>
  <si>
    <t>一般建築及設備計畫/一般建築及設備/會費、捐助、補助、分攤、照護、救濟與交流活動費/捐助、補助與獎助/捐助國內團體</t>
  </si>
  <si>
    <t>社團法人中華傳愛社區服務協會</t>
    <phoneticPr fontId="28" type="noConversion"/>
  </si>
  <si>
    <t>社團法人無限發展教育協會</t>
    <phoneticPr fontId="28" type="noConversion"/>
  </si>
  <si>
    <t>社團法人台中市香柏木健康關懷協會</t>
    <phoneticPr fontId="28" type="noConversion"/>
  </si>
  <si>
    <t>社團法人臺中市香柏木健康關懷協會</t>
    <phoneticPr fontId="28" type="noConversion"/>
  </si>
  <si>
    <t>社團法人台灣健康整合服務協會</t>
    <phoneticPr fontId="28" type="noConversion"/>
  </si>
  <si>
    <t>社團法人中華課後照顧才藝師資職能發展協會</t>
    <phoneticPr fontId="28" type="noConversion"/>
  </si>
  <si>
    <t>社團法人台灣社區終身學習推廣協會</t>
    <phoneticPr fontId="28" type="noConversion"/>
  </si>
  <si>
    <t>台中市親子閱讀協會</t>
    <phoneticPr fontId="28" type="noConversion"/>
  </si>
  <si>
    <t>托嬰中心質量提升計畫</t>
  </si>
  <si>
    <t>臺中市私立兒晴大雅分校托嬰中心</t>
  </si>
  <si>
    <t>臺中市私立上元得福托嬰中心</t>
  </si>
  <si>
    <t>臺中市私立快樂小天地托嬰中心</t>
  </si>
  <si>
    <t>臺中市私立安琪兒大雅托嬰中心</t>
    <phoneticPr fontId="28" type="noConversion"/>
  </si>
  <si>
    <t>臺中市私立小天地托嬰中心</t>
  </si>
  <si>
    <t>臺中市私立安琪兒托嬰中心</t>
    <phoneticPr fontId="28" type="noConversion"/>
  </si>
  <si>
    <t>臺中市私立佑子園托嬰中心</t>
  </si>
  <si>
    <t>臺中市私立咕咕鳥太平托嬰中心</t>
  </si>
  <si>
    <t>臺中市私立哈佛兒托嬰中心</t>
  </si>
  <si>
    <t>臺中市私立喬凱立托嬰中心</t>
  </si>
  <si>
    <t>臺中市私立愛樂紛托嬰中心</t>
  </si>
  <si>
    <t>臺中市私立文馨托嬰中心</t>
  </si>
  <si>
    <t>臺中市私立耕心園托嬰中心</t>
  </si>
  <si>
    <t>臺中市私立寶貝愛兒園托嬰中心</t>
  </si>
  <si>
    <t>臺中市私立小腳丫永興托嬰中心</t>
  </si>
  <si>
    <t>臺中市私立小腳丫托嬰中心</t>
  </si>
  <si>
    <t>臺中市私立貝兒喜托嬰中心</t>
    <phoneticPr fontId="28" type="noConversion"/>
  </si>
  <si>
    <t>臺中市私立大里領袖甜心托嬰中心</t>
  </si>
  <si>
    <t>臺中市私立哆哆熊西屯托嬰中心</t>
  </si>
  <si>
    <t>臺中市私立領袖甜心托嬰中心</t>
  </si>
  <si>
    <t>台中市私立上晴托嬰中心</t>
    <phoneticPr fontId="28" type="noConversion"/>
  </si>
  <si>
    <t>臺中市私立佩樂達托嬰中心</t>
  </si>
  <si>
    <t>臺中市私立怡兒園托嬰中心</t>
  </si>
  <si>
    <t>臺中市私立卡吉雅比托嬰中心</t>
  </si>
  <si>
    <t>臺中市私立陽光托嬰中心</t>
  </si>
  <si>
    <t>臺中市私立芯安托嬰中心</t>
  </si>
  <si>
    <t>臺中市私立樂芙兒托嬰中心</t>
  </si>
  <si>
    <t>臺中市私立約克托嬰中心</t>
  </si>
  <si>
    <t>臺中市私立奇蒙兒托嬰中心</t>
  </si>
  <si>
    <t>臺中市私立向陽托嬰中心</t>
  </si>
  <si>
    <t>臺中市私立慈祐園托嬰中心</t>
  </si>
  <si>
    <t>臺中市私立小蘋果托嬰中心</t>
  </si>
  <si>
    <t>臺中市私立尼荳人文托嬰中心</t>
  </si>
  <si>
    <t>臺中市私立貝貝兒托嬰中心</t>
  </si>
  <si>
    <t>臺中市私立愛寶托嬰中心</t>
  </si>
  <si>
    <t>臺中市私立貝姆托嬰中心</t>
  </si>
  <si>
    <t>臺中市私立喜悅托嬰中心</t>
  </si>
  <si>
    <t>臺中市私立舜云托嬰中心</t>
    <phoneticPr fontId="28" type="noConversion"/>
  </si>
  <si>
    <t>臺中市私立舜云托嬰中心</t>
  </si>
  <si>
    <t>臺中市私立衛生福利部臺中醫院附設舜云音樂寶姆托嬰中心</t>
  </si>
  <si>
    <t>兒少多元安置處所營運計畫</t>
  </si>
  <si>
    <t>財團法人台中市私立張秀菊社會福利慈善事業基金會</t>
    <phoneticPr fontId="28" type="noConversion"/>
  </si>
  <si>
    <t>財團法人勵馨社會福利事業基金會</t>
    <phoneticPr fontId="28" type="noConversion"/>
  </si>
  <si>
    <t>財團法人基督教芥菜種會</t>
    <phoneticPr fontId="28" type="noConversion"/>
  </si>
  <si>
    <t>補助非營利團體辦理弱勢兒少課後照顧服務計畫</t>
  </si>
  <si>
    <t>社團法人台灣沐風關懷協會</t>
  </si>
  <si>
    <t>財團法人基督教救世軍</t>
  </si>
  <si>
    <t>社團法人台灣喜信家庭關懷協會</t>
  </si>
  <si>
    <t>臺中市麻糬社發展協會</t>
  </si>
  <si>
    <t>社團法人台中市晨星社區服務協會</t>
  </si>
  <si>
    <t>中華聖潔會清泉崗教會</t>
  </si>
  <si>
    <t>社團法人台中市親子關懷協會</t>
  </si>
  <si>
    <t>財團法人雙福社會福利慈善事業基金會</t>
  </si>
  <si>
    <t>財團法人台中市李炳南居士紀念文教基金會</t>
  </si>
  <si>
    <t>臺中市谷中百合全人關懷協會</t>
  </si>
  <si>
    <t>社團法人臺中市喜樂文化推廣協會</t>
    <phoneticPr fontId="28" type="noConversion"/>
  </si>
  <si>
    <t>臺中市和龍愛心關懷協會</t>
    <phoneticPr fontId="28" type="noConversion"/>
  </si>
  <si>
    <t>社團法人臺中市愛鄰舍關懷協會</t>
    <phoneticPr fontId="28" type="noConversion"/>
  </si>
  <si>
    <t>臺中市勵學會</t>
  </si>
  <si>
    <t>友善青少年據點補助計畫</t>
  </si>
  <si>
    <t>臺中市和龍愛心關懷協會</t>
  </si>
  <si>
    <t>財團法人熱愛生命文教基金會</t>
  </si>
  <si>
    <t>臺中市政府社會局補助民間團體辦理社會福利類志願服務教育訓練推動計畫</t>
  </si>
  <si>
    <t>臺中市草湖國際同濟會</t>
  </si>
  <si>
    <t>臺中市北勢愛心協會</t>
    <phoneticPr fontId="28" type="noConversion"/>
  </si>
  <si>
    <t>臺中市群育國際同濟會</t>
  </si>
  <si>
    <t>財團法人張老師基金會台中分事務所</t>
  </si>
  <si>
    <t>臺中市新住民社區服務據點培力計畫</t>
  </si>
  <si>
    <t>社團法人臺中市新住民團體聯合會</t>
  </si>
  <si>
    <t>社團法人臺中市喜樂文化推廣協會</t>
  </si>
  <si>
    <t>社團法人臺中市國際關懷印尼協會</t>
  </si>
  <si>
    <t>臺中市新移民女性家庭關懷協會</t>
  </si>
  <si>
    <t>臺中市西屯區港尾社區發展協會</t>
  </si>
  <si>
    <t>臺中市霧峰區婦幼保護協會</t>
  </si>
  <si>
    <t>社團法人臺中市婦女企業諮詢協會</t>
  </si>
  <si>
    <t>獨居老人緊急救援系統暨關懷服務計畫</t>
  </si>
  <si>
    <t>臺中市社區照顧關懷據點加值服務計畫</t>
  </si>
  <si>
    <t>臺中市東勢區福隆社區發展協會</t>
  </si>
  <si>
    <t>台中市東區十甲社區發展協會</t>
    <phoneticPr fontId="28" type="noConversion"/>
  </si>
  <si>
    <t>臺中市大里區瑞城社區發展協會</t>
    <phoneticPr fontId="28" type="noConversion"/>
  </si>
  <si>
    <t>臺中市霧峰區本堂社區發展協會</t>
    <phoneticPr fontId="28" type="noConversion"/>
  </si>
  <si>
    <t>臺中市霧峰區本鄉社區發展協會</t>
    <phoneticPr fontId="28" type="noConversion"/>
  </si>
  <si>
    <t>臺中市大里區塗城社區發展協會</t>
    <phoneticPr fontId="28" type="noConversion"/>
  </si>
  <si>
    <t>臺中市太平區頭汴社區發展協會</t>
    <phoneticPr fontId="28" type="noConversion"/>
  </si>
  <si>
    <t>臺中市霧峰區五福社區發展協會</t>
    <phoneticPr fontId="28" type="noConversion"/>
  </si>
  <si>
    <t>財團法人臺中市私立永耕社會福利基金會</t>
    <phoneticPr fontId="28" type="noConversion"/>
  </si>
  <si>
    <t>台中市南區南和社區發展協會</t>
    <phoneticPr fontId="28" type="noConversion"/>
  </si>
  <si>
    <t>台中市南區國光社區發展協會</t>
    <phoneticPr fontId="28" type="noConversion"/>
  </si>
  <si>
    <t>臺中市太平區永隆社區發展協會</t>
    <phoneticPr fontId="28" type="noConversion"/>
  </si>
  <si>
    <t>臺中市烏日區學田社區發展協會</t>
    <phoneticPr fontId="28" type="noConversion"/>
  </si>
  <si>
    <t>台中市北屯區軍功社區發展協會</t>
    <phoneticPr fontId="28" type="noConversion"/>
  </si>
  <si>
    <t>臺中市北屯社區文化推廣協會</t>
    <phoneticPr fontId="28" type="noConversion"/>
  </si>
  <si>
    <t>臺中市大肚區山陽社區發展協會</t>
    <phoneticPr fontId="28" type="noConversion"/>
  </si>
  <si>
    <t>台中市南區藍興堡發展協會</t>
  </si>
  <si>
    <t>台中市南區樹德社區發展協會</t>
  </si>
  <si>
    <t>中低收入獨居老人營養餐飲服務計畫</t>
  </si>
  <si>
    <t>財團法人弗傳慈心社會福利慈善事業基金會</t>
  </si>
  <si>
    <t>財團法人弘道老人基金會</t>
  </si>
  <si>
    <t>財團法人台中市甘霖社會福利慈善事業基金會</t>
  </si>
  <si>
    <t>日間托老服務計畫</t>
  </si>
  <si>
    <t>財團法人台中市私立林蘭生慈善基金會</t>
  </si>
  <si>
    <t>臺中市梧棲區草湳社區發展協會</t>
    <phoneticPr fontId="28" type="noConversion"/>
  </si>
  <si>
    <t>社團法人臺中市清心社區福祉發展協會</t>
    <phoneticPr fontId="28" type="noConversion"/>
  </si>
  <si>
    <t>財團法人中華基督教福音信義傳道會</t>
    <phoneticPr fontId="28" type="noConversion"/>
  </si>
  <si>
    <t>身心障礙者營養餐食服務</t>
  </si>
  <si>
    <t>財團法人臺中市私立弗傳慈心社會福利慈善事業基金會</t>
    <phoneticPr fontId="28" type="noConversion"/>
  </si>
  <si>
    <t>身心障礙者社區式日間照顧服務</t>
  </si>
  <si>
    <t>社團法人台中市啟智協進會</t>
  </si>
  <si>
    <t>社團法人台中市自閉症教育協進會</t>
  </si>
  <si>
    <t>社團法人台中市自閉症教育協進會</t>
    <phoneticPr fontId="28" type="noConversion"/>
  </si>
  <si>
    <t>社團法人台中市自閉症教育協會</t>
    <phoneticPr fontId="28" type="noConversion"/>
  </si>
  <si>
    <t>財團法人伊甸社會福利基金會</t>
    <phoneticPr fontId="28" type="noConversion"/>
  </si>
  <si>
    <t>身心障礙者暨老人監護職務服務</t>
  </si>
  <si>
    <t>社團法人臺中市長幼關懷協會</t>
    <phoneticPr fontId="28" type="noConversion"/>
  </si>
  <si>
    <t>身心障礙者個人生活重建服務</t>
  </si>
  <si>
    <t>慶沅社區復健中心</t>
  </si>
  <si>
    <t>身心障礙家庭照顧者支持服務</t>
  </si>
  <si>
    <t>視覺障礙者生活重建及生活訓練服務</t>
  </si>
  <si>
    <t>財團法人台灣省私立台灣盲人重建院</t>
  </si>
  <si>
    <t>身心障礙者臨時及短期照顧服務</t>
  </si>
  <si>
    <t>佑齡股份有限公司附設臺中市私立安馨居家長照機構</t>
  </si>
  <si>
    <t>祥和長照服務有限公司私立祥和居家長照機構</t>
  </si>
  <si>
    <t>身心障礙福利機構專業人員品質提升服務</t>
  </si>
  <si>
    <t>公設民營身心障礙福利機構營運服務</t>
  </si>
  <si>
    <t>臺中市社會福利類志願服務小隊志工保險補助計畫</t>
  </si>
  <si>
    <t>臺中市豐原區西勢社區發展協會</t>
  </si>
  <si>
    <t>社團法人臺灣向陽福祉照顧專業發展協進會</t>
  </si>
  <si>
    <t>愛蔓延社會企業股份有限公司</t>
  </si>
  <si>
    <t>臺中市神岡區社口社區發展協會</t>
    <phoneticPr fontId="28" type="noConversion"/>
  </si>
  <si>
    <t>社團法人臺中市晚晴協會</t>
  </si>
  <si>
    <t>社團法人臺中市霧峰老人會</t>
  </si>
  <si>
    <t>社團法人台灣食物銀行聯合會</t>
  </si>
  <si>
    <t>台中市三寶護持會</t>
  </si>
  <si>
    <t>臺中市大肚區蔗廍社區發展協會</t>
  </si>
  <si>
    <t>社團法人臺中市半平厝福德文化協會</t>
  </si>
  <si>
    <t>臺中市紳士協會</t>
  </si>
  <si>
    <t>臺中市三奶夫人關懷協會</t>
  </si>
  <si>
    <t>中華民國視網膜色素病變協會</t>
  </si>
  <si>
    <t>台中市台中故事協會</t>
  </si>
  <si>
    <t>社團法人台中市慈心慈善會</t>
  </si>
  <si>
    <t>台中市北屯區大德社區發展協會</t>
  </si>
  <si>
    <t>臺中市海納國際同濟會</t>
  </si>
  <si>
    <t>財團法人萬佛山聖印佛教事業基金會</t>
  </si>
  <si>
    <t>社團法人中華民國假期活動服務協會</t>
  </si>
  <si>
    <t>社團法人台中市中華生物能醫學氣功協會</t>
  </si>
  <si>
    <t>溪壩社區發展協會</t>
  </si>
  <si>
    <t>臺中市西屯區下七張犁文化發展協會</t>
  </si>
  <si>
    <t>臺中市佰圓行善會</t>
  </si>
  <si>
    <t>臺中市大肚區新興社區發展協會</t>
    <phoneticPr fontId="28" type="noConversion"/>
  </si>
  <si>
    <t>臺中市北勢愛心協會</t>
  </si>
  <si>
    <t xml:space="preserve">社團法人臺中市藥師公會 </t>
  </si>
  <si>
    <t>中華民國普門慈幼慈善會</t>
  </si>
  <si>
    <t>台中市四海女國際同濟會</t>
    <phoneticPr fontId="28" type="noConversion"/>
  </si>
  <si>
    <t>臺中市好幸福國際同濟會</t>
  </si>
  <si>
    <t>臺中市元保宮</t>
    <phoneticPr fontId="28" type="noConversion"/>
  </si>
  <si>
    <t xml:space="preserve">台中市光明國際同濟會 </t>
  </si>
  <si>
    <t>臺中市世事國際同濟會</t>
    <phoneticPr fontId="28" type="noConversion"/>
  </si>
  <si>
    <t>臺中市臺中女國際同濟會</t>
  </si>
  <si>
    <t>社團法人台中市生命線協會</t>
  </si>
  <si>
    <t>台灣向心橋慈善會</t>
  </si>
  <si>
    <t>臺中市南屯區民眾服務社</t>
  </si>
  <si>
    <t>臺中市雅心慈善會</t>
  </si>
  <si>
    <t>財團法人台灣兒童暨家庭扶助基金會台中市北區分事務所</t>
  </si>
  <si>
    <t>臺中市藍星同心協會</t>
  </si>
  <si>
    <t>社團法人台灣心動家族兒童青少年關懷協會</t>
  </si>
  <si>
    <t>財團法人天主教會台中教區</t>
  </si>
  <si>
    <t>社團法人臺中市扶弱成長協會</t>
  </si>
  <si>
    <t>臺中市三寶護持會</t>
  </si>
  <si>
    <t>臺中市西屯區福瑞社區發展協會</t>
  </si>
  <si>
    <t>台中市霧峰區六股社區發展協會</t>
  </si>
  <si>
    <t>社團法人臺中市潭仔墘社區文化協會</t>
  </si>
  <si>
    <t>財團法人台灣省私立台灣盲人重建院中部服務中心</t>
  </si>
  <si>
    <t>社團法人臺中市中華生物能醫學氣功協會</t>
  </si>
  <si>
    <t>臺中市清水區博愛關懷協會</t>
  </si>
  <si>
    <t>天主教曉明社會福利基金會</t>
  </si>
  <si>
    <t>台中市南區永興社區發展協會</t>
  </si>
  <si>
    <t>社團法人臺中市霧峰區舊正社區發展協會</t>
  </si>
  <si>
    <t>台中市厝邊關懷協會</t>
  </si>
  <si>
    <t>社團法人臺中市大里區東興社區發展協會</t>
  </si>
  <si>
    <t>臺中市豐原區豐原社區發展協會</t>
  </si>
  <si>
    <t>臺中市北區錦村社區發展協會</t>
  </si>
  <si>
    <t>社團法人臺中市山海屯脊髓損傷協會</t>
  </si>
  <si>
    <t>台中市愛鄰社區服務協會</t>
  </si>
  <si>
    <t>財團法人台中市佛教蓮社</t>
  </si>
  <si>
    <t>財團法人老五老基金會</t>
    <phoneticPr fontId="28" type="noConversion"/>
  </si>
  <si>
    <t>台中市西區忠明社區發展協會</t>
  </si>
  <si>
    <t>臺中市西區双龍社區發展協會</t>
  </si>
  <si>
    <t>台中市霧峰區吉峰社區發展協會</t>
  </si>
  <si>
    <t>社團法人中華民國普門慈幼慈善會</t>
  </si>
  <si>
    <t>臺中市番仔火文化協會</t>
  </si>
  <si>
    <t>臺中市中區國際熱愛大自然促進會</t>
  </si>
  <si>
    <t>台中市南區樹義社區發展協會</t>
  </si>
  <si>
    <t>台中市好生活愛護關懷協會</t>
  </si>
  <si>
    <t>臺中市大里區金城社區發展協會</t>
  </si>
  <si>
    <t>天主教曉明社會福利基金會</t>
    <phoneticPr fontId="18" type="noConversion"/>
  </si>
  <si>
    <t>臺中市好幸福國際同濟會</t>
    <phoneticPr fontId="18" type="noConversion"/>
  </si>
  <si>
    <t>財團法人張老師基金會台中分事務所</t>
    <phoneticPr fontId="28" type="noConversion"/>
  </si>
  <si>
    <t>財團法人臺灣省私立毓得社會福利基金會</t>
  </si>
  <si>
    <t>台中市街友關懷協會</t>
  </si>
  <si>
    <t>臺中市愛幼會</t>
  </si>
  <si>
    <t>臺中市北區賴村社區發展協會</t>
  </si>
  <si>
    <t>臺中市婦女會</t>
  </si>
  <si>
    <t>臺中市心馨慈善會</t>
  </si>
  <si>
    <t>臺中市西區大和社區發展協會</t>
  </si>
  <si>
    <t>台中市南屯區民眾服務社</t>
  </si>
  <si>
    <t>臺中市元保宮</t>
  </si>
  <si>
    <t>臺中市烏日區學田社區發展協會</t>
  </si>
  <si>
    <t>身心障礙者社區關懷據點服務</t>
  </si>
  <si>
    <t>社團法人台中市身無礙關懷協會</t>
  </si>
  <si>
    <t>臺中市國際吾愛關懷協會</t>
  </si>
  <si>
    <t>社團法人臺中市伍愛照顧關懷協會</t>
  </si>
  <si>
    <t>臺中市烏日區成功社區發展協會</t>
  </si>
  <si>
    <t>臺中市聚光關懷協會</t>
  </si>
  <si>
    <t>佑齡股份有限公司附設臺中市私立安馨居家長照機構</t>
    <phoneticPr fontId="28" type="noConversion"/>
  </si>
  <si>
    <t>臺中市擁昕親子關懷協會</t>
  </si>
  <si>
    <t>臺中市宏福身心關懷協會</t>
  </si>
  <si>
    <t>臺中市安甲溪快樂學堂促進協會</t>
  </si>
  <si>
    <t>身心障礙者社區日間作業設施服務</t>
  </si>
  <si>
    <t>財團法人向上社會福利基金會</t>
    <phoneticPr fontId="28" type="noConversion"/>
  </si>
  <si>
    <t>財團法人台南市私立蓮心園社會福利慈善事業基金會台中分事務所</t>
    <phoneticPr fontId="28" type="noConversion"/>
  </si>
  <si>
    <t>財團法人臺中市私立肯納自閉症社會福利基金會</t>
    <phoneticPr fontId="28" type="noConversion"/>
  </si>
  <si>
    <t>財團法人臺中市私立信望愛智能發展中心</t>
    <phoneticPr fontId="28" type="noConversion"/>
  </si>
  <si>
    <t>財團法人中華民國唐氏症基金會</t>
    <phoneticPr fontId="28" type="noConversion"/>
  </si>
  <si>
    <t>社團法人台灣福氣社區關懷協會</t>
    <phoneticPr fontId="28" type="noConversion"/>
  </si>
  <si>
    <t>財團法人臺中市私立十方社會福利慈善事業基金會</t>
    <phoneticPr fontId="28" type="noConversion"/>
  </si>
  <si>
    <t>財團法人心路社會福利基金會</t>
    <phoneticPr fontId="28" type="noConversion"/>
  </si>
  <si>
    <t>成年身心障礙者社區居住與生活服務</t>
  </si>
  <si>
    <t>身心障礙者自立生活支持服務</t>
  </si>
  <si>
    <t>辦理災民收容與物資儲備業務訓練實施計畫</t>
  </si>
  <si>
    <t>社團法人臺灣防災士協會</t>
  </si>
  <si>
    <t>補助社會福利機構團體自辦社會福利方案計畫</t>
  </si>
  <si>
    <t>台中市優力卡社區服務協會</t>
  </si>
  <si>
    <t>社團法人臺中市西屯區何明社區發展協會</t>
  </si>
  <si>
    <t>財團法人台中市私立新希望社會福利基金會</t>
  </si>
  <si>
    <t>臺中市正讚書院文教協會</t>
  </si>
  <si>
    <t>社團法人台中市社會工作師公會</t>
  </si>
  <si>
    <t>社團法人台中市聲暉協進會</t>
  </si>
  <si>
    <t>財團法人臺中市彩光脊髓社會福利基金會</t>
  </si>
  <si>
    <t>財團法人台中市私立真愛社會福利慈善事業基金會</t>
  </si>
  <si>
    <t>社團法人臺灣省婦幼協會</t>
  </si>
  <si>
    <t>臺中市山城人文產業發展協會</t>
  </si>
  <si>
    <t>財團法人臺中市私立公老坪社會福利慈善事業基金會附設臺中市私立田園老人養護中心</t>
  </si>
  <si>
    <t>社團法人台中市長期照顧發展協會</t>
  </si>
  <si>
    <t>靜宜大學</t>
  </si>
  <si>
    <t>社團法人台中市腦性麻痺關懷協會</t>
  </si>
  <si>
    <t>社團法人臺中市愛無礙協會</t>
  </si>
  <si>
    <t>社團法人台灣小蝸牛聽語障礙關懷協會</t>
  </si>
  <si>
    <t>社團法人台灣聊癒創益關懷協會</t>
  </si>
  <si>
    <t>臺中市又望早期療育專業發展服務協會</t>
  </si>
  <si>
    <t>臺中市視障者關懷協會</t>
  </si>
  <si>
    <t>臺中市山海屯聲暉協進會</t>
  </si>
  <si>
    <t>社團法人國際兒童能力促進協會</t>
  </si>
  <si>
    <t>社團法人台中市開懷協會</t>
  </si>
  <si>
    <t>社團法人臺中市正讚書院文教協會</t>
  </si>
  <si>
    <t>財團法人臺灣省私立永信社會福利基金會附設臺中市私立松柏園老人養護中心</t>
  </si>
  <si>
    <t>社團法人台中市潭仔墘綜合障礙福利協進會</t>
  </si>
  <si>
    <t>社團法人台中市身心障礙協會</t>
  </si>
  <si>
    <t>社團法人台中市脊髓損傷者協會</t>
  </si>
  <si>
    <t>臺中市家庭照顧者服務發展協會</t>
  </si>
  <si>
    <t>社團法人臺中市賦女協會</t>
  </si>
  <si>
    <t>臺中市夏娃安全協會</t>
  </si>
  <si>
    <t>社團法人大中華婦幼關懷成長協會</t>
  </si>
  <si>
    <t>社團法人臺中市響響輔助科技協會</t>
  </si>
  <si>
    <t>台灣視多障協會</t>
  </si>
  <si>
    <t>臺中市惠來關懷服務協會</t>
  </si>
  <si>
    <t>社團法人台中市學習障礙協會</t>
  </si>
  <si>
    <t>財團法人人本教育文教基金會</t>
  </si>
  <si>
    <t>社團法人中華民國音樂輔助身心照顧專業協會</t>
  </si>
  <si>
    <t>社團法人臺中市神岡區圳堵文化發展協會</t>
  </si>
  <si>
    <t>財團法人向上社會福利基金會附屬台中育嬰院</t>
  </si>
  <si>
    <t>社團法人臺灣畫話協會</t>
  </si>
  <si>
    <t>社團法人臺中市慢飛家庭關懷協會</t>
  </si>
  <si>
    <t>財團法人天使心家族社會福利基金會</t>
  </si>
  <si>
    <t>社團法人中華育心樹協進會</t>
  </si>
  <si>
    <t>社團法人台灣露德協會</t>
  </si>
  <si>
    <t>社團法人台灣基地協會</t>
  </si>
  <si>
    <t>社團法人臺灣兒童健康暨身心發展協會</t>
  </si>
  <si>
    <t>社團法人臺中市又望早期療育專業發展服務協會</t>
  </si>
  <si>
    <t>臺灣兒童早期療育福利協會</t>
  </si>
  <si>
    <t>社團法人臺中市愛無礙協會</t>
    <phoneticPr fontId="28" type="noConversion"/>
  </si>
  <si>
    <t>社團法人台中市艾馨婦女協進會</t>
    <phoneticPr fontId="28" type="noConversion"/>
  </si>
  <si>
    <t>社團法人臺中市忘憂草協會</t>
    <phoneticPr fontId="28" type="noConversion"/>
  </si>
  <si>
    <t>社團法人臺中市春天女性成長協會</t>
    <phoneticPr fontId="28" type="noConversion"/>
  </si>
  <si>
    <t>社團法人台灣陽光婦女協會</t>
    <phoneticPr fontId="28" type="noConversion"/>
  </si>
  <si>
    <t>社團法人臺中市新住民團體聯合會</t>
    <phoneticPr fontId="28" type="noConversion"/>
  </si>
  <si>
    <t>社團法人臺中市國際吾愛關懷協會</t>
    <phoneticPr fontId="28" type="noConversion"/>
  </si>
  <si>
    <t>社團法人台中市學習障礙協會</t>
    <phoneticPr fontId="28" type="noConversion"/>
  </si>
  <si>
    <t>社團法人臺中市山海屯啟智協會</t>
    <phoneticPr fontId="28" type="noConversion"/>
  </si>
  <si>
    <t>社團法人中華民國身障自行車運動發展協會</t>
    <phoneticPr fontId="28" type="noConversion"/>
  </si>
  <si>
    <t>社團法人台中市聾人協會</t>
    <phoneticPr fontId="28" type="noConversion"/>
  </si>
  <si>
    <t>社團法人臺中市山海屯聲暉協進會</t>
    <phoneticPr fontId="28" type="noConversion"/>
  </si>
  <si>
    <t>社團法人臺中市山海屯國際生命線協會</t>
    <phoneticPr fontId="28" type="noConversion"/>
  </si>
  <si>
    <t>社團法人台中市盲人福利協進會</t>
    <phoneticPr fontId="28" type="noConversion"/>
  </si>
  <si>
    <t>社團法人臺中市惠來關懷服務協會</t>
    <phoneticPr fontId="28" type="noConversion"/>
  </si>
  <si>
    <t>社團法人臺中市西屯區何明社區發展協會</t>
    <phoneticPr fontId="28" type="noConversion"/>
  </si>
  <si>
    <t>社團法人台灣基督教社會關懷協會</t>
    <phoneticPr fontId="28" type="noConversion"/>
  </si>
  <si>
    <t>社團法人中華民國優質家庭教育發展促進會</t>
    <phoneticPr fontId="28" type="noConversion"/>
  </si>
  <si>
    <t>社團法人台中市親子閱讀協會</t>
    <phoneticPr fontId="28" type="noConversion"/>
  </si>
  <si>
    <t>社團法人臺中市復興產業協會</t>
    <phoneticPr fontId="28" type="noConversion"/>
  </si>
  <si>
    <t>社團法人國際兒童能力促進協會</t>
    <phoneticPr fontId="28" type="noConversion"/>
  </si>
  <si>
    <t>社團法人台灣喜信家庭關懷協會</t>
    <phoneticPr fontId="28" type="noConversion"/>
  </si>
  <si>
    <t>社團法人台中市街友關懷協會</t>
    <phoneticPr fontId="28" type="noConversion"/>
  </si>
  <si>
    <t>社團法人台中市慈善撒瑪黎雅婦女關懷協會</t>
    <phoneticPr fontId="28" type="noConversion"/>
  </si>
  <si>
    <t>社團法人臺中市立林安康社會福利關懷協會</t>
    <phoneticPr fontId="28" type="noConversion"/>
  </si>
  <si>
    <t>補助民間團體辦理建立社區照顧關懷據點業務</t>
  </si>
  <si>
    <t>夢想城社區管理委員會</t>
  </si>
  <si>
    <t>臺中市大肚區瑞井社區發展協會</t>
    <phoneticPr fontId="28" type="noConversion"/>
  </si>
  <si>
    <t>臺中市大肚區大肚社區發展協會</t>
    <phoneticPr fontId="28" type="noConversion"/>
  </si>
  <si>
    <t>臺中市烏日區仁德社區發展協會</t>
    <phoneticPr fontId="28" type="noConversion"/>
  </si>
  <si>
    <t>共生宅發展協會</t>
    <phoneticPr fontId="28" type="noConversion"/>
  </si>
  <si>
    <t>正和書院</t>
    <phoneticPr fontId="28" type="noConversion"/>
  </si>
  <si>
    <t>臺中市烏日區溪尾社區發展協會</t>
    <phoneticPr fontId="28" type="noConversion"/>
  </si>
  <si>
    <t>臺中市大肚區大東社區發展協會</t>
    <phoneticPr fontId="28" type="noConversion"/>
  </si>
  <si>
    <t>臺中市大肚區磺溪社區發展協會</t>
    <phoneticPr fontId="28" type="noConversion"/>
  </si>
  <si>
    <t>臺中市大肚區社腳社區發展協會</t>
    <phoneticPr fontId="28" type="noConversion"/>
  </si>
  <si>
    <t>臺中市烏日區湖日社區發展協會</t>
    <phoneticPr fontId="28" type="noConversion"/>
  </si>
  <si>
    <t>臺中市大肚區成功社區發展協會</t>
    <phoneticPr fontId="28" type="noConversion"/>
  </si>
  <si>
    <t>社團法人臺中市天恩社區關懷協會</t>
    <phoneticPr fontId="28" type="noConversion"/>
  </si>
  <si>
    <t>臺中市烏日區溪壩社區發展協會</t>
    <phoneticPr fontId="28" type="noConversion"/>
  </si>
  <si>
    <t>臺中市大肚區萬興社區發展協會</t>
    <phoneticPr fontId="28" type="noConversion"/>
  </si>
  <si>
    <t>臺中市東勢區泰昌社區發展協會</t>
    <phoneticPr fontId="28" type="noConversion"/>
  </si>
  <si>
    <t>臺中市烏日區九德社區發展協會</t>
    <phoneticPr fontId="28" type="noConversion"/>
  </si>
  <si>
    <t>臺中市石岡區南眉文化促進會</t>
    <phoneticPr fontId="28" type="noConversion"/>
  </si>
  <si>
    <t>臺中市東勢區慶東社區發展協會</t>
    <phoneticPr fontId="28" type="noConversion"/>
  </si>
  <si>
    <t>臺中市清水區南社社區發展協會</t>
    <phoneticPr fontId="28" type="noConversion"/>
  </si>
  <si>
    <t>台中市北區樂英社區發展協會</t>
    <phoneticPr fontId="28" type="noConversion"/>
  </si>
  <si>
    <t>臺中市幸福心志工協會協會</t>
    <phoneticPr fontId="28" type="noConversion"/>
  </si>
  <si>
    <t>臺中市烏日區五光社區發展協會</t>
    <phoneticPr fontId="28" type="noConversion"/>
  </si>
  <si>
    <t>臺中市烏日區成功社區發展協會</t>
    <phoneticPr fontId="28" type="noConversion"/>
  </si>
  <si>
    <t>財團法人臺中市私立童庭社會福利慈善事業基金會</t>
    <phoneticPr fontId="28" type="noConversion"/>
  </si>
  <si>
    <t>臺中市大肚區中和社區發展協會</t>
    <phoneticPr fontId="28" type="noConversion"/>
  </si>
  <si>
    <t>臺中市后里區新舊社社區發展協會</t>
  </si>
  <si>
    <t>臺中市神岡區三角社區發展協會</t>
    <phoneticPr fontId="28" type="noConversion"/>
  </si>
  <si>
    <t>臺中市后里區太平社區發展協會</t>
  </si>
  <si>
    <t>臺中市伯樂城鄉關懷協會</t>
    <phoneticPr fontId="28" type="noConversion"/>
  </si>
  <si>
    <t>台中縣大里生活美學協會</t>
  </si>
  <si>
    <t>台中市霧峰區萬豐社區發展協會</t>
  </si>
  <si>
    <t>臺中市豐原區鎌村社區發展協會</t>
    <phoneticPr fontId="28" type="noConversion"/>
  </si>
  <si>
    <t>臺中市新社區大南社區發展協會</t>
    <phoneticPr fontId="28" type="noConversion"/>
  </si>
  <si>
    <t>臺中市何明社區發展協會</t>
    <phoneticPr fontId="28" type="noConversion"/>
  </si>
  <si>
    <t>臺中市烏日區三和社區發展協會</t>
    <phoneticPr fontId="28" type="noConversion"/>
  </si>
  <si>
    <t>臺中市大肚區營埔社區發展協會</t>
    <phoneticPr fontId="28" type="noConversion"/>
  </si>
  <si>
    <t>臺中市新社區馬力埔社區發展協會</t>
    <phoneticPr fontId="28" type="noConversion"/>
  </si>
  <si>
    <t>臺中市東勢區上城社區發展協會</t>
    <phoneticPr fontId="28" type="noConversion"/>
  </si>
  <si>
    <t>臺中市石岡區傳統美食文化推廣協會</t>
    <phoneticPr fontId="28" type="noConversion"/>
  </si>
  <si>
    <t>臺中市西屯區何明社區發展協會</t>
    <phoneticPr fontId="28" type="noConversion"/>
  </si>
  <si>
    <t>台中市西屯區福和社區發展協會</t>
    <phoneticPr fontId="28" type="noConversion"/>
  </si>
  <si>
    <t>臺中市烏日區東園社區發展協會</t>
    <phoneticPr fontId="28" type="noConversion"/>
  </si>
  <si>
    <t>臺中市后里區墩東社區發展協會</t>
    <phoneticPr fontId="28" type="noConversion"/>
  </si>
  <si>
    <t>臺中市大甲區聖母發展協會</t>
    <phoneticPr fontId="28" type="noConversion"/>
  </si>
  <si>
    <t>台中市中區大誠社區發展協會</t>
    <phoneticPr fontId="28" type="noConversion"/>
  </si>
  <si>
    <t>臺中市藍興長青協會</t>
    <phoneticPr fontId="28" type="noConversion"/>
  </si>
  <si>
    <t>臺中市石岡區金星社區發展協會</t>
    <phoneticPr fontId="28" type="noConversion"/>
  </si>
  <si>
    <t>臺中市大雅區秀山社區發展協會</t>
    <phoneticPr fontId="28" type="noConversion"/>
  </si>
  <si>
    <t>臺中市太平區興隆社區發展協會</t>
    <phoneticPr fontId="28" type="noConversion"/>
  </si>
  <si>
    <t>社團法人臺中市福康關懷協會</t>
    <phoneticPr fontId="28" type="noConversion"/>
  </si>
  <si>
    <t>台中市南屯區溝墘社區發展協會</t>
    <phoneticPr fontId="28" type="noConversion"/>
  </si>
  <si>
    <t>臺中市龍井區東海社區發展協會</t>
    <phoneticPr fontId="28" type="noConversion"/>
  </si>
  <si>
    <t>台中市南屯區寶山社區發展協會</t>
    <phoneticPr fontId="28" type="noConversion"/>
  </si>
  <si>
    <t>社團法人臺中市幸福關懷發展協</t>
  </si>
  <si>
    <t>社團法人臺中市回生關懷協會</t>
    <phoneticPr fontId="28" type="noConversion"/>
  </si>
  <si>
    <t>臺中市東勢區埤頭社區發展協會</t>
  </si>
  <si>
    <t>臺中市北區賴興社區發展協會</t>
  </si>
  <si>
    <t>臺中市神岡區溪州社區發展協會</t>
  </si>
  <si>
    <t>臺中市南屯區同心社區發展協會</t>
  </si>
  <si>
    <t>台中市北區育德社區發展協會</t>
  </si>
  <si>
    <t>台中市西屯區福恩社區發展協會</t>
  </si>
  <si>
    <t>財團法人弘道老人福利金基金會</t>
    <phoneticPr fontId="28" type="noConversion"/>
  </si>
  <si>
    <t>臺中市大甲區文曲區發展協會</t>
  </si>
  <si>
    <t>臺中市太平區新高社區發展協會</t>
    <phoneticPr fontId="28" type="noConversion"/>
  </si>
  <si>
    <t>博愛大樓社區管理委員會</t>
  </si>
  <si>
    <t>社團法人台中市城市之光關懷協會</t>
    <phoneticPr fontId="28" type="noConversion"/>
  </si>
  <si>
    <t>臺中市太平區新城社區發展協會</t>
    <phoneticPr fontId="28" type="noConversion"/>
  </si>
  <si>
    <t>台中市南屯區三厝社區發展</t>
  </si>
  <si>
    <t>臺中市新社區大南社區發展協</t>
  </si>
  <si>
    <t>臺中市外埔區廍子社區發展協會</t>
  </si>
  <si>
    <t>臺中市南區和平社區發展協會</t>
  </si>
  <si>
    <t>臺中市南區南和社區發展協會</t>
  </si>
  <si>
    <t>財團法台中市私立甘霖社會福利慈善事業基金會</t>
    <phoneticPr fontId="28" type="noConversion"/>
  </si>
  <si>
    <t>臺中市神岡區北庄社區發展協</t>
  </si>
  <si>
    <t>社團法人臺中市活出美好關懷協會</t>
  </si>
  <si>
    <t>臺中市南區藍興堡發展協會</t>
    <phoneticPr fontId="28" type="noConversion"/>
  </si>
  <si>
    <t>台中市北區中達社區發展協會</t>
    <phoneticPr fontId="28" type="noConversion"/>
  </si>
  <si>
    <t>臺中市邱厝慈善協會</t>
    <phoneticPr fontId="28" type="noConversion"/>
  </si>
  <si>
    <t>臺中市西屯區何安社區發展協會</t>
  </si>
  <si>
    <t>臺中市南屯區三和社區發展協會</t>
    <phoneticPr fontId="28" type="noConversion"/>
  </si>
  <si>
    <t>博愛大樓社區管理委員會</t>
    <phoneticPr fontId="28" type="noConversion"/>
  </si>
  <si>
    <t>台中市和樂關懷協會</t>
    <phoneticPr fontId="28" type="noConversion"/>
  </si>
  <si>
    <t>台中市西屯區協和社區發展協會</t>
    <phoneticPr fontId="28" type="noConversion"/>
  </si>
  <si>
    <t>臺中市梧棲區下寮社區發展協會</t>
    <phoneticPr fontId="28" type="noConversion"/>
  </si>
  <si>
    <t>社團法人臺中市婦女發展協會</t>
    <phoneticPr fontId="28" type="noConversion"/>
  </si>
  <si>
    <t>臺中市神岡區溪洲社區發展協會</t>
    <phoneticPr fontId="28" type="noConversion"/>
  </si>
  <si>
    <t>社團法人台灣基督教好牧人關顧協會</t>
    <phoneticPr fontId="28" type="noConversion"/>
  </si>
  <si>
    <t>台中市北區育德社區發展協會</t>
    <phoneticPr fontId="28" type="noConversion"/>
  </si>
  <si>
    <t>台中市東區東勢社區發展協會</t>
    <phoneticPr fontId="28" type="noConversion"/>
  </si>
  <si>
    <t>臺中市太平區德隆社區發展協會</t>
    <phoneticPr fontId="28" type="noConversion"/>
  </si>
  <si>
    <t>台中市西屯區惠來社區發展協會</t>
    <phoneticPr fontId="28" type="noConversion"/>
  </si>
  <si>
    <t>台中市東榮八福社區關懷協會</t>
    <phoneticPr fontId="28" type="noConversion"/>
  </si>
  <si>
    <t>臺中市墩仔腳庄文化創生發展協會</t>
    <phoneticPr fontId="28" type="noConversion"/>
  </si>
  <si>
    <t>臺中市頂橋仔發展協會</t>
    <phoneticPr fontId="28" type="noConversion"/>
  </si>
  <si>
    <t>社團法人清心社區福祉發展協會</t>
    <phoneticPr fontId="28" type="noConversion"/>
  </si>
  <si>
    <t>臺中市西區忠誠社區發展協會</t>
    <phoneticPr fontId="28" type="noConversion"/>
  </si>
  <si>
    <t>臺中市沙鹿區公明社區發展協會</t>
    <phoneticPr fontId="28" type="noConversion"/>
  </si>
  <si>
    <t>臺中市東勢區埤頭社區發展協會</t>
    <phoneticPr fontId="28" type="noConversion"/>
  </si>
  <si>
    <t>臺中市潭子區東寶社區發展協會</t>
    <phoneticPr fontId="28" type="noConversion"/>
  </si>
  <si>
    <t>台中市南區崇倫社區發展協會</t>
    <phoneticPr fontId="28" type="noConversion"/>
  </si>
  <si>
    <t>臺中市菘苑樂齡發展促進協會</t>
    <phoneticPr fontId="28" type="noConversion"/>
  </si>
  <si>
    <t>臺中市梧棲區梧棲社區發展協會</t>
    <phoneticPr fontId="28" type="noConversion"/>
  </si>
  <si>
    <t>財團法人台灣基督教長老教會忠孝路教會</t>
    <phoneticPr fontId="28" type="noConversion"/>
  </si>
  <si>
    <t>臺中市沙鹿區南勢社區發展協會</t>
    <phoneticPr fontId="28" type="noConversion"/>
  </si>
  <si>
    <t>臺中市南屯區溝墘社區發展協會</t>
    <phoneticPr fontId="28" type="noConversion"/>
  </si>
  <si>
    <t>臺中市東勢區明正社區發展協會</t>
    <phoneticPr fontId="28" type="noConversion"/>
  </si>
  <si>
    <t>臺中市潭子區栗林社區發展協會</t>
    <phoneticPr fontId="28" type="noConversion"/>
  </si>
  <si>
    <t>臺中市霧峰區南勢社區發展協會</t>
    <phoneticPr fontId="28" type="noConversion"/>
  </si>
  <si>
    <t>臺中市樂活銀髮族交流協會</t>
    <phoneticPr fontId="28" type="noConversion"/>
  </si>
  <si>
    <t>臺中市沙鹿區六路社區發展協會</t>
    <phoneticPr fontId="28" type="noConversion"/>
  </si>
  <si>
    <t>社團法人臺中市基督教豐盛協會</t>
    <phoneticPr fontId="28" type="noConversion"/>
  </si>
  <si>
    <t>臺中市浩德人文關懷協會</t>
    <phoneticPr fontId="28" type="noConversion"/>
  </si>
  <si>
    <t>臺中市潭子區聚興社區發展協會</t>
    <phoneticPr fontId="28" type="noConversion"/>
  </si>
  <si>
    <t>台中市南屯區向心社區發展協會</t>
    <phoneticPr fontId="28" type="noConversion"/>
  </si>
  <si>
    <t>臺中市南屯區豐樂社區發展協會</t>
    <phoneticPr fontId="28" type="noConversion"/>
  </si>
  <si>
    <t>臺中市太平區豐年社區發展協會</t>
    <phoneticPr fontId="28" type="noConversion"/>
  </si>
  <si>
    <t>臺中市霧峰區四德社區發展協會</t>
    <phoneticPr fontId="28" type="noConversion"/>
  </si>
  <si>
    <t>臺中市潭子區大豐社區發展協會</t>
    <phoneticPr fontId="28" type="noConversion"/>
  </si>
  <si>
    <t>臺中市豐原區朴子社區發展協會</t>
    <phoneticPr fontId="28" type="noConversion"/>
  </si>
  <si>
    <t>臺中市豐原區南田社區發展協會</t>
    <phoneticPr fontId="28" type="noConversion"/>
  </si>
  <si>
    <t>臺中市豐原區大南嵩社區發展協會</t>
    <phoneticPr fontId="28" type="noConversion"/>
  </si>
  <si>
    <t>臺中市后里區眉山社區發展協會</t>
    <phoneticPr fontId="28" type="noConversion"/>
  </si>
  <si>
    <t>臺中市神岡區新庄社區發展協會</t>
    <phoneticPr fontId="28" type="noConversion"/>
  </si>
  <si>
    <t>台中市北區賴興社區發展協會</t>
    <phoneticPr fontId="28" type="noConversion"/>
  </si>
  <si>
    <t>台中市東南長青會</t>
    <phoneticPr fontId="28" type="noConversion"/>
  </si>
  <si>
    <t>臺中市沙鹿區清泉社區發展協會</t>
    <phoneticPr fontId="28" type="noConversion"/>
  </si>
  <si>
    <t>臺中市東勢區興隆社區發展協會</t>
    <phoneticPr fontId="28" type="noConversion"/>
  </si>
  <si>
    <t>財團法人伽耶山基金會</t>
    <phoneticPr fontId="28" type="noConversion"/>
  </si>
  <si>
    <t>臺中市石岡區萬安社區發展協會</t>
    <phoneticPr fontId="28" type="noConversion"/>
  </si>
  <si>
    <t>社團法人台灣關懷輔導弱勢職能發展協會</t>
    <phoneticPr fontId="28" type="noConversion"/>
  </si>
  <si>
    <t>臺中市太平區永成社區發展協會</t>
    <phoneticPr fontId="28" type="noConversion"/>
  </si>
  <si>
    <t>臺中市潭子區家福社區發展協會</t>
    <phoneticPr fontId="28" type="noConversion"/>
  </si>
  <si>
    <t>台中市南區和平社區發展協會</t>
    <phoneticPr fontId="28" type="noConversion"/>
  </si>
  <si>
    <t>臺中市和平區和平社區發展協會</t>
    <phoneticPr fontId="28" type="noConversion"/>
  </si>
  <si>
    <t>台中市南屯區中台社區發展協會</t>
    <phoneticPr fontId="28" type="noConversion"/>
  </si>
  <si>
    <t>台中市西屯區林厝社區發展協會</t>
    <phoneticPr fontId="28" type="noConversion"/>
  </si>
  <si>
    <t>臺中市霧峰區北勢社區發展協會</t>
    <phoneticPr fontId="28" type="noConversion"/>
  </si>
  <si>
    <t>社團法人臺中市沐風60長者之愛關懷協會</t>
    <phoneticPr fontId="28" type="noConversion"/>
  </si>
  <si>
    <t>社團法人臺中市大恆樂齡協會</t>
    <phoneticPr fontId="28" type="noConversion"/>
  </si>
  <si>
    <t>社團法人臺中市好伴照顧協會</t>
    <phoneticPr fontId="28" type="noConversion"/>
  </si>
  <si>
    <t>臺中市烏日區光明社區發展協會</t>
    <phoneticPr fontId="28" type="noConversion"/>
  </si>
  <si>
    <t>臺中市太平區長億社區發展協會</t>
    <phoneticPr fontId="28" type="noConversion"/>
  </si>
  <si>
    <t>台中市南屯區三厝社區發展協會</t>
    <phoneticPr fontId="28" type="noConversion"/>
  </si>
  <si>
    <t>臺中市黎明城鄉發展協會</t>
    <phoneticPr fontId="28" type="noConversion"/>
  </si>
  <si>
    <t>臺中市石岡區龍興社區發展協會</t>
    <phoneticPr fontId="28" type="noConversion"/>
  </si>
  <si>
    <t>台中市龍龍社區關懷協會</t>
    <phoneticPr fontId="28" type="noConversion"/>
  </si>
  <si>
    <t>大砌四方管理委員會</t>
    <phoneticPr fontId="28" type="noConversion"/>
  </si>
  <si>
    <t>臺中市后里元極舞協會</t>
    <phoneticPr fontId="28" type="noConversion"/>
  </si>
  <si>
    <t>臺中市東勢區下新社區發展協會</t>
    <phoneticPr fontId="28" type="noConversion"/>
  </si>
  <si>
    <t>臺中市新社區東興社區發展協會</t>
    <phoneticPr fontId="28" type="noConversion"/>
  </si>
  <si>
    <t>臺中市烏日區烏日社區發展協會</t>
    <phoneticPr fontId="28" type="noConversion"/>
  </si>
  <si>
    <t>臺中市西屯區福恩社區發展協會</t>
    <phoneticPr fontId="28" type="noConversion"/>
  </si>
  <si>
    <t>臺中市神岡區大社社區發展協會</t>
    <phoneticPr fontId="28" type="noConversion"/>
  </si>
  <si>
    <t>臺中市沙鹿區沙鹿社區發展協會</t>
    <phoneticPr fontId="28" type="noConversion"/>
  </si>
  <si>
    <t>臺中市神岡區圳堵社區發展協會</t>
    <phoneticPr fontId="28" type="noConversion"/>
  </si>
  <si>
    <t>財團法人中華基督教行道會卓越希望教會</t>
    <phoneticPr fontId="28" type="noConversion"/>
  </si>
  <si>
    <t>臺中市潭仔墘社區文化協會</t>
    <phoneticPr fontId="28" type="noConversion"/>
  </si>
  <si>
    <t>臺中市沙鹿區福興社區發展協會</t>
    <phoneticPr fontId="28" type="noConversion"/>
  </si>
  <si>
    <t>台中市何成長青協會</t>
    <phoneticPr fontId="28" type="noConversion"/>
  </si>
  <si>
    <t>臺中市武陵長壽關懷協會</t>
    <phoneticPr fontId="28" type="noConversion"/>
  </si>
  <si>
    <t>臺中市大甲區福德社區發展協會</t>
    <phoneticPr fontId="28" type="noConversion"/>
  </si>
  <si>
    <t>臺中市大甲區銅安社區發展協會</t>
    <phoneticPr fontId="28" type="noConversion"/>
  </si>
  <si>
    <t>臺中市東勢區石城社區發展協會</t>
    <phoneticPr fontId="28" type="noConversion"/>
  </si>
  <si>
    <t>臺中市文創經紀發展協會</t>
    <phoneticPr fontId="28" type="noConversion"/>
  </si>
  <si>
    <t>臺中市清水區秀水社區發展協會</t>
    <phoneticPr fontId="28" type="noConversion"/>
  </si>
  <si>
    <t>臺灣銀髮族培力協會</t>
    <phoneticPr fontId="28" type="noConversion"/>
  </si>
  <si>
    <t>臺中市沙鹿區西勢寮社區發展協會</t>
    <phoneticPr fontId="28" type="noConversion"/>
  </si>
  <si>
    <t>臺中市沙鹿區興安社區發展協會</t>
    <phoneticPr fontId="28" type="noConversion"/>
  </si>
  <si>
    <t>臺中市沙鹿區埔子社區發展協會</t>
    <phoneticPr fontId="28" type="noConversion"/>
  </si>
  <si>
    <t>社團法人臺中市霧峰區四德社區發展協會</t>
    <phoneticPr fontId="28" type="noConversion"/>
  </si>
  <si>
    <t>台中市南區工學社區發展協會</t>
    <phoneticPr fontId="28" type="noConversion"/>
  </si>
  <si>
    <t>臺中市神岡區北庄社區發展協會</t>
    <phoneticPr fontId="28" type="noConversion"/>
  </si>
  <si>
    <t>臺中市大里區立德社區發展協會</t>
    <phoneticPr fontId="28" type="noConversion"/>
  </si>
  <si>
    <t>社團法人臺中市東區富仁社區發展協會</t>
    <phoneticPr fontId="28" type="noConversion"/>
  </si>
  <si>
    <t>台中市西區藍興社區發展協會</t>
    <phoneticPr fontId="28" type="noConversion"/>
  </si>
  <si>
    <t>臺中市西區(又又)龍社區發展協會</t>
  </si>
  <si>
    <t>臺中市太平人文關懷協會</t>
  </si>
  <si>
    <t>台中市東勢區上城社區發展協會</t>
    <phoneticPr fontId="28" type="noConversion"/>
  </si>
  <si>
    <t>溪霸社區照顧關懷站</t>
  </si>
  <si>
    <t>臺中市太平區東平社區發展協會</t>
  </si>
  <si>
    <t>臺中市豐原區新南陽社區發展協會</t>
    <phoneticPr fontId="28" type="noConversion"/>
  </si>
  <si>
    <t>台中市南屯區永定社區發展協會</t>
    <phoneticPr fontId="28" type="noConversion"/>
  </si>
  <si>
    <t>博愛社區大樓管理委員會</t>
  </si>
  <si>
    <t>臺中市圓明關懷協會</t>
  </si>
  <si>
    <t>臺中市東區東興社區發展協會</t>
  </si>
  <si>
    <t>臺中市南屯區寶山社區發展協會</t>
  </si>
  <si>
    <t>臺中市東區十甲社區發展協會</t>
  </si>
  <si>
    <t>臺中市西屯區福和社區發展協會</t>
  </si>
  <si>
    <t>社團法人台中市永恆愛心關懷協會</t>
  </si>
  <si>
    <t>中市宜佳人文關懷協會</t>
  </si>
  <si>
    <t>臺中市東區東門社區發展協會</t>
  </si>
  <si>
    <t>臺中市和樂關懷協會</t>
  </si>
  <si>
    <t>社團法人感恩關懷協會</t>
  </si>
  <si>
    <t>財團法人台中市私立甘霖社會福利基金會</t>
  </si>
  <si>
    <t>臺中市北區錦平社區發展協會</t>
  </si>
  <si>
    <t>遊民中繼住宅推動計畫</t>
  </si>
  <si>
    <t>臺中市立林安康社會福利關懷協會</t>
  </si>
  <si>
    <t>社團法人立林安康社會福利關懷協會</t>
    <phoneticPr fontId="28" type="noConversion"/>
  </si>
  <si>
    <t>54學前教育計畫-541學前教育-54110000中央政府補助幼兒教育經費-722捐助國內團體</t>
  </si>
  <si>
    <t>本局辦理-111學年度非營利幼兒園配置教師助理員追加經費(潭秀)</t>
  </si>
  <si>
    <t xml:space="preserve">臺中市潭秀非營利幼兒園（委託財團法人中臺科技大學設立之中臺科技大學辦理） </t>
  </si>
  <si>
    <t>臺中市政府教育局</t>
  </si>
  <si>
    <t>54學前教育計畫-541學前教育-54100200幼兒公費及獎補助-722捐助國內團體</t>
  </si>
  <si>
    <t>臺中市潭秀非營利幼兒園（委託財團法人中臺科技大學設立之中臺科技大學辦理） </t>
  </si>
  <si>
    <t>5K其他教育計畫-5K1軍訓教育-5K122000一般教學計畫-722捐助國內團體</t>
  </si>
  <si>
    <t>補助本市女童軍會辦理本市學校參加女童軍第9次全國大露營租車經費</t>
  </si>
  <si>
    <t>臺中市童軍會</t>
  </si>
  <si>
    <t>憑證留存--國教署補助112學年度第1學期公共化幼兒園辦理延長照顧服務經費(非營利幼兒園+教保中心)</t>
  </si>
  <si>
    <t>臺中市陳平非營利幼兒園(委託財團法人三之三生命教育基金會辦理)等21園</t>
  </si>
  <si>
    <t>54學前教育計畫-541學前教育-54122000一般教學計畫-722捐助國內團體</t>
  </si>
  <si>
    <t>臺灣土地銀行臺中分行職場互助教保服務中心(委託社團法人大中華社會企業創新策略發展協會辦理) 等4園</t>
  </si>
  <si>
    <t>預付轉正-有關111學年度非營利幼兒園配置教師助理員第2期經費-陳平園</t>
  </si>
  <si>
    <t>臺中市陳平非營利幼兒園(委託財團法人三之三生命教育基金會辦理)</t>
  </si>
  <si>
    <t>預付轉正-國教署補助111學年度本市轄屬非營利幼兒園配置教師助理員經費-雙十園及后里園</t>
  </si>
  <si>
    <t>臺中市雙十非營利幼兒園（委託財團法人三之三生命教育基金會辦理）及臺中市后里非營利幼兒園(委託財團法人臺中市健康全人教育基金會辦理)</t>
  </si>
  <si>
    <t>科目調整-111學年度非營利幼兒園配置教師助理員經費-第2期中央款-大里園</t>
  </si>
  <si>
    <t>臺中市大里非營利幼兒園(委託財團法人台灣兒童暨家庭扶助基金會)</t>
  </si>
  <si>
    <t>科目調整-111學年度非營利幼兒園配置教師助理員經費-第2期中央款-上楓園</t>
  </si>
  <si>
    <t xml:space="preserve">臺中市上楓非營利幼兒園（委託社團法人中華音樂舞蹈暨表演藝術教育協會辦理） </t>
  </si>
  <si>
    <t>56社會教育計畫-561社會教育-56100100終身教育行政及督導-722捐助國內團體</t>
  </si>
  <si>
    <t>本局辦理補助西屯區樂中等2所中心辦理112年度本市樂齡學習中心訪視輔導獎勵金</t>
  </si>
  <si>
    <t>社團法人臺中市善護協會(2萬元)、財團法人臺中市健康全人教育基金會(1萬元)</t>
    <phoneticPr fontId="17" type="noConversion"/>
  </si>
  <si>
    <t>53國民教育計畫-532國民小學教育-53222000一般教學計畫-722捐助國內團體</t>
  </si>
  <si>
    <t>112學年度非學團體及機構獎勵金(田中央、錫安山、水崛頭、迦美地)-田中央</t>
  </si>
  <si>
    <t>田中央共學團</t>
  </si>
  <si>
    <t>112學年度非學團體及機構獎勵金(田中央、錫安山、水崛頭、迦美地)-錫安山</t>
  </si>
  <si>
    <t>錫安山臺中伊甸家園</t>
  </si>
  <si>
    <t>55特殊教育計畫-551特殊教育-55100200特殊教育學生公費及獎補助-722捐助國內團體</t>
  </si>
  <si>
    <t>本局辦理-為補助本市私立弘文高級中學國中部等28校112學年度第2學期身心障礙學生及身障人士子女學雜費減免經費</t>
  </si>
  <si>
    <t>私立迦美地華德福實驗教育機構等5校</t>
  </si>
  <si>
    <t>112學年度非學團體及機構獎勵金(田中央、錫安山、水崛頭、迦美地)-水崛頭</t>
  </si>
  <si>
    <t>臺中市水崛頭蒙特梭利實驗教育團體</t>
  </si>
  <si>
    <t>預付轉正-國教署補助111學年度本市轄屬非營利幼兒園配置教師助理員經費-廍子</t>
  </si>
  <si>
    <t>臺中市廍子非營利幼兒園</t>
  </si>
  <si>
    <t>預付轉正-國教署補助111學年度本市轄屬非營利幼兒園配置教師助理員第2學期經費-大德</t>
  </si>
  <si>
    <t>臺中市大德非營利幼兒園</t>
  </si>
  <si>
    <t>預付轉正-國教署補助111學年度本市轄屬非營利幼兒園配置教師助理員經費-豐樂</t>
  </si>
  <si>
    <t>臺中市豐樂非營利幼兒園</t>
  </si>
  <si>
    <t>112學年度非學團體及機構獎勵金(田中央、錫安山、水崛頭、迦美地)-迦美地</t>
  </si>
  <si>
    <t>迦美地華德福實驗教育機構</t>
  </si>
  <si>
    <t>53國民教育計畫-532國民小學教育-53210000中央政府補助國民小學教育經費-722捐助國內團體</t>
  </si>
  <si>
    <t>112學年度國教署補助本局、本市2所公立學校及4所實驗教育機構推動實驗教育第2期經費-澴宇</t>
  </si>
  <si>
    <t>澴宇蒙特梭利實驗教育機構</t>
  </si>
  <si>
    <t>教育部國民及學前教育署補助本市112學年度(113年1月至7月)準公共幼兒園未因調薪而調整收費者之「園務營運費」補助經費-第1批</t>
  </si>
  <si>
    <t>私立大里光明幼兒園等38園</t>
  </si>
  <si>
    <t>憑證留存-112學年度本市私立至聖幼兒園等29園辦理準公共教保服務機構親職教育講座經費(第1次撥款)</t>
  </si>
  <si>
    <t>私立至聖光明幼兒園等29園</t>
  </si>
  <si>
    <t>教育部國民及學前教育署補助本市112學年度(113年1月至7月)準公共幼兒園未因調薪而調整收費者之「園務營運費」補助經費-第3批</t>
  </si>
  <si>
    <t>55特殊教育計畫-551特殊教育-55110000中央政府補助特殊教育經費-722捐助國內團體</t>
  </si>
  <si>
    <t>本局辦理-補助私立愛兒幼兒園等5園112年提供「教保服務人員在職進修特教專業知能」及「進用專任合格學前特教教師」經費</t>
  </si>
  <si>
    <t>私立愛兒幼兒園等4園</t>
  </si>
  <si>
    <t>私立中山非營利幼兒園</t>
  </si>
  <si>
    <t>56社會教育計畫-561社會教育-56120000各所屬社會教育單位經常門分支計畫-722捐助國內團體</t>
  </si>
  <si>
    <t>本局辦理-補助臺中市山城人文產業發展協會辦理「探索泰雅部落 走讀與創意手作之旅」經費</t>
  </si>
  <si>
    <t>山城人文產業發展協會</t>
  </si>
  <si>
    <t>本局辦理-補助臺中市大雅區生活美學教育協會辦理「113年度臺中市國民中小學學生創意繪畫比賽」經費</t>
  </si>
  <si>
    <t>臺中市大雅區生活美學教育協會</t>
  </si>
  <si>
    <t>5M建築及設備計畫-5M6中央政府補助建築及設備經費-5M610000中央政府補助建築及設備經費-722捐助國內團體</t>
  </si>
  <si>
    <t>本局辦理-國教署補助本市113年度辦理公私立幼兒園汰換及新購幼童專用車經費-私立長憶幼兒園等11園(第1次撥款)</t>
  </si>
  <si>
    <t>私立長憶幼兒園等11園</t>
  </si>
  <si>
    <t>112學年度國教署補助本局、本市2所公立學校及4所實驗教育機構推動實驗教育第2期經費</t>
  </si>
  <si>
    <t>教育部國民及學前教育署補助本市112學年度(113年1月至7月)準公共幼兒園未因調薪而調整收費者之「園務營運費」補助經費-第2批</t>
  </si>
  <si>
    <t>憑證留局-國教署補助本市112學年度準公共幼兒園招收2歲幼兒補助經費第2期款-第2批</t>
  </si>
  <si>
    <t>私立育德幼兒園等152園</t>
  </si>
  <si>
    <t>憑證留存-本市辦理神岡區神岡附幼等校(園)辦理112學年度教保機構親職講座(計113場)--私幼第2次撥款</t>
  </si>
  <si>
    <t>育賢非營利幼兒園等6園</t>
  </si>
  <si>
    <t>憑證留局-國教署補助本市112學年度準公共幼兒園招收2歲幼兒補助經費第2期款-第1批</t>
  </si>
  <si>
    <t>憑證留局-國教署補助112學年度準公共教保服務機構私立孟昇幼兒園辦理親職教育講座所需經費</t>
  </si>
  <si>
    <t>私立孟昇幼兒園</t>
  </si>
  <si>
    <t>憑證留存-國教署核定本市私立德育幼兒園等108園112學年度準公共幼兒園設施設備補助經費</t>
  </si>
  <si>
    <t>私立德育幼兒園等108園</t>
  </si>
  <si>
    <t>預付轉正-國教署補助112學年度非營利幼兒園教師助理員經費-第1期暨追加款-育賢</t>
  </si>
  <si>
    <t>育賢非營利幼兒園</t>
  </si>
  <si>
    <t>預付轉正-國教署補助112學年度非營利幼兒園教師助理員經費-第1期暨追加款-益民</t>
  </si>
  <si>
    <t>益民非營利幼兒園</t>
  </si>
  <si>
    <t>預付轉正-國教署補助112學年度非營利幼兒園教師助理員經費-第1期暨追加款-樹德</t>
  </si>
  <si>
    <t>樹德非營利幼兒園</t>
  </si>
  <si>
    <t>預付轉正-國教署補助112學年度非營利幼兒園教師助理員經費-第1期暨追加款-東峰</t>
  </si>
  <si>
    <t>東峰非營利幼兒園</t>
  </si>
  <si>
    <t>預付轉正-國教署補助112學年度非營利幼兒園教師助理員經費-第1期暨追加款-文昌</t>
  </si>
  <si>
    <t>文昌非營利幼兒園</t>
  </si>
  <si>
    <t>預付轉正-國教署補助112學年度非營利幼兒園教師助理員經費-第1期暨追加款-五權</t>
  </si>
  <si>
    <t>五權非營利幼兒園</t>
  </si>
  <si>
    <t>預付轉正-國教署補助112學年度非營利幼兒園教師助理員經費-第1期暨追加款-潭子</t>
  </si>
  <si>
    <t>潭子非營利幼兒園</t>
  </si>
  <si>
    <t>本局辦理-教育部國教署補助112-2本市私立幼兒園學前身心障礙幼兒教育經費(招收單位)</t>
  </si>
  <si>
    <t>私立保進幼兒園等95園</t>
  </si>
  <si>
    <t>私立天擎幼兒園等138園</t>
  </si>
  <si>
    <t>112學年度國教署補助本局、本市2所公立學校及4所實驗教育機構推動實驗教育第2期經費-楓樹腳</t>
  </si>
  <si>
    <t>楓樹腳福實驗教育機構</t>
  </si>
  <si>
    <t>憑證留局-國教署補助本市112學年度準公共幼兒園招收2歲幼兒補助經費第2期款-第5批</t>
  </si>
  <si>
    <t>憑證留存-國教署核定本市私立德育幼兒園等108園112學年度準公共幼兒園設施設備補助經費-第1梯次</t>
  </si>
  <si>
    <t>憑證留存-國教署核定本市私立德育幼兒園等108園112學年度準公共幼兒園設施設備補助經費-第4梯次</t>
  </si>
  <si>
    <t>憑證留局-國教署補助本市112學年度準公共幼兒園招收2歲幼兒補助經費第2期款-第9批</t>
  </si>
  <si>
    <t>憑證留存-國教署核定本市私立德育幼兒園等108園112學年度準公共幼兒園設施設備補助經費-第2梯次</t>
  </si>
  <si>
    <t>憑證留局-國教署補助本市112學年度準公共幼兒園招收2歲幼兒補助經費第2期款-第3批</t>
  </si>
  <si>
    <t>憑證留局-國教署補助本市112學年度準公共幼兒園招收2歲幼兒補助經費第2期款-第8批</t>
  </si>
  <si>
    <t>憑證留存-國教署核定本市私立逢甲幼兒園等24園112學年度準公共幼兒園設施設備補助經費-第1梯次</t>
  </si>
  <si>
    <t>私立逢甲幼兒園等24園</t>
  </si>
  <si>
    <t>憑證留存-國教署核定本市私立敦煌幼兒園等46園112學年度準公共幼兒園設施設備補助經費-第4梯次</t>
  </si>
  <si>
    <t>私立敦煌幼兒園等46園</t>
  </si>
  <si>
    <t>憑證留存-國教署核定本市私立德育幼兒園等108園112學年度準公共幼兒園設施設備補助經費-第3梯次</t>
  </si>
  <si>
    <t>憑證留存-國教署核定本市私立德育幼兒園等108園112學年度準公共幼兒園設施設備補助經費-第5梯次</t>
  </si>
  <si>
    <t>憑證留局-國教署補助本市112學年度準公共幼兒園招收2歲幼兒補助經費第2期款-第11批</t>
  </si>
  <si>
    <t>憑證留局-國教署補助本市112學年度準公共幼兒園招收2歲幼兒補助經費第2期款-第4批</t>
  </si>
  <si>
    <t>憑證留局-國教署補助本市112學年度準公共幼兒園招收2歲幼兒補助經費第2期款-第10批</t>
  </si>
  <si>
    <t>憑證留存-國教署核定本市私立敦煌幼兒園等46園112學年度準公共幼兒園設施設備補助經費-第2梯次</t>
  </si>
  <si>
    <t>憑證留局-國教署補助本市112學年度準公共幼兒園招收2歲幼兒補助經費第2期款-第7批</t>
  </si>
  <si>
    <t>預付轉正-國教署補助112學年度非營利幼兒園教師助理員經費-第1期暨追加款-弘光平等</t>
  </si>
  <si>
    <t>弘光平等非營利幼兒園</t>
  </si>
  <si>
    <t>預付轉正-國教署補助112學年度非營利幼兒園教師助理員經費-第1期暨追加款-弘光員工子女園</t>
  </si>
  <si>
    <t>弘光員工子女非營利幼兒園</t>
  </si>
  <si>
    <t>憑證留局-國教署補助本市112學年度準公共幼兒園未因調薪而調整收費者之「園務營運費」補助經費第2期款</t>
  </si>
  <si>
    <t>財團法人天主教聖母聖心修女會附設台中市私立惠華幼兒園等21園</t>
  </si>
  <si>
    <t>憑證留局-國教署補助本市112學年度準公共幼兒園招收2歲幼兒補助經費第2期款-第15批</t>
  </si>
  <si>
    <t>憑證留存-國教署核定本市私立敦煌幼兒園等46園112學年度準公共幼兒園設施設備補助經費-第1梯次</t>
  </si>
  <si>
    <t>預付轉正-國教署補助112學年度非營利幼兒園教師助理員經費-第1期暨追加款-安和</t>
  </si>
  <si>
    <t>安和非營利幼兒園</t>
  </si>
  <si>
    <t>憑證留存-國教署核定本市私立敦煌幼兒園等46園112學年度準公共幼兒園設施設備補助經費-第3梯次</t>
  </si>
  <si>
    <t>憑證留存-國教署核定本市私立逢甲幼兒園等24園112學年度準公共幼兒園設施設備補助經費</t>
  </si>
  <si>
    <t>本局辦理-補助中華民國兒童美術教育學會「中華民國第五十五屆世界兒童畫展」活動經費</t>
  </si>
  <si>
    <t>中華民國兒童美術教育學會</t>
  </si>
  <si>
    <t>憑證留局-國教署補助本市112學年度準公共幼兒園招收2歲幼兒補助經費第2期款-第13批</t>
  </si>
  <si>
    <t>私立神岡諾貝爾幼兒園等2園</t>
  </si>
  <si>
    <t>私立一安堂幼兒園等8園</t>
  </si>
  <si>
    <t>憑證留局-國教署補助本市112學年度準公共幼兒園招收2歲幼兒補助經費第2期款-第6批</t>
  </si>
  <si>
    <t>私立慈明高級中學附設臺中市幼兒園等5園</t>
  </si>
  <si>
    <t>私立愛丁寶幼等5園</t>
  </si>
  <si>
    <t>道禾實驗教育機構</t>
  </si>
  <si>
    <t>憑證留局-國教署補助本市112學年度準公共幼兒園招收2歲幼兒補助經費第2期款-第14批</t>
  </si>
  <si>
    <t>私立新秀山幼兒園等3園</t>
  </si>
  <si>
    <t>私立永真幼兒園等8園</t>
  </si>
  <si>
    <t>預付轉正-國教署補助112學年度非營利幼兒園教師助理員經費-第1期暨追加款-廍子</t>
  </si>
  <si>
    <t>廍子非營利幼兒園</t>
  </si>
  <si>
    <t>預付轉正-113學年度仁美及四張犁非營利幼兒園籌備期間經費</t>
  </si>
  <si>
    <t>仁美非營利幼兒園等2園</t>
  </si>
  <si>
    <t>預付轉正-國教署補助112學年度非營利幼兒園教師助理員經費-第1期暨追加款-中華</t>
  </si>
  <si>
    <t>中華非營利幼兒園</t>
  </si>
  <si>
    <t>預付轉正-國教署核定補助112學年度本市職場互助教保服務中心增置教保員人力經費-第2期</t>
  </si>
  <si>
    <t>幼兒教保協會</t>
  </si>
  <si>
    <t>預付轉正-國教署補助112學年度非營利幼兒園教師助理員經費-第1期暨追加款-潭秀</t>
  </si>
  <si>
    <t>潭秀非營利幼兒園</t>
  </si>
  <si>
    <t>憑證留局-國教署補助本市112學年度準公共幼兒園招收2歲幼兒補助經費第2期款-第12批</t>
  </si>
  <si>
    <t>準公共幼兒園</t>
  </si>
  <si>
    <t>憑證留存-國教署核定本市私立德育幼兒園等108園112學年度準公共幼兒園設施設備補助經費-第8梯次</t>
  </si>
  <si>
    <t>57體育及衛生教育計畫-571體育及衛生教育-57110000中央政府補助體育教學及活動經費-722捐助國內團體</t>
  </si>
  <si>
    <t>本局補助臺中市牙醫師公會辦理「2024年全國暨臺中市國小學童潔牙微電影觀摩」經費</t>
  </si>
  <si>
    <t>臺中市牙醫師公會</t>
  </si>
  <si>
    <t>預付轉正-國教署補助112學年度非營利幼兒園教師助理員經費-第1期暨追加款-興大園</t>
  </si>
  <si>
    <t>興大非營利幼兒園</t>
  </si>
  <si>
    <t>預付轉正-國教署補助112學年度非營利幼兒園教師助理員經費-第1期暨追加款-大里</t>
  </si>
  <si>
    <t>大里非營利幼兒園</t>
  </si>
  <si>
    <t>預付轉正-國教署補助112學年度非營利幼兒園教師助理員經費-第1期暨追加款-中山</t>
  </si>
  <si>
    <t>中山非營利幼兒園</t>
  </si>
  <si>
    <t>憑證留局-國教署補助112學年度準公共教保服務機構私立孟昇幼兒園辦理親職教育講座所需經費(第2次撥款)</t>
  </si>
  <si>
    <t>憑證留存-補助臺中市幼兒教育發展學會113年教師節表揚活動費用</t>
  </si>
  <si>
    <t>臺中市幼兒教育發展學會</t>
  </si>
  <si>
    <t>預付轉正-國教署補助112學年度非營利幼兒園教師助理員經費-第1期暨追加款-豐樂</t>
  </si>
  <si>
    <t>豐樂非營利幼兒園</t>
  </si>
  <si>
    <t>預付轉正-國教署補助112學年度非營利幼兒園教師助理員經費-第1期暨追加款-大德</t>
  </si>
  <si>
    <t>大德非營利幼兒園</t>
  </si>
  <si>
    <t>預付轉正-國教署補助112學年度非營利幼兒園教師助理員經費-第1期暨追加款-至善</t>
  </si>
  <si>
    <t>至善非營利幼兒園</t>
  </si>
  <si>
    <t>預付轉正-國教署補助112學年度非營利幼兒園教師助理員經費-第1期暨追加款-弘光中棲</t>
  </si>
  <si>
    <t>弘光非營利幼兒園</t>
  </si>
  <si>
    <t>私立德育幼兒園等109園</t>
  </si>
  <si>
    <t>憑證留存-國教署補助清水區槺榔國小附設幼兒園等11校(園)辦理112學年度推動本土語言融入教保活動課程經費(私幼撥款)</t>
  </si>
  <si>
    <t>清水區槺榔國小附設幼兒園等11校(園)</t>
  </si>
  <si>
    <t>憑證留存-國教署補助清水區甲南國小附設幼兒園等24校(園)辦理112學年度推動本土語言融入教保活動課程經費(私幼撥款)</t>
  </si>
  <si>
    <t>清水區甲南國小附設幼兒園等24校(園)</t>
  </si>
  <si>
    <t>預付轉正-國教署補助112學年度非營利幼兒園教師助理員經費-第1期暨追加款-大雅園</t>
  </si>
  <si>
    <t>大雅非營利幼兒園</t>
  </si>
  <si>
    <t>憑證留局-國教署補助112學年度準公共教保服務機構私立孟昇幼兒園等28園辦理親職教育講座所需經費(第3次撥款)</t>
  </si>
  <si>
    <t>私立孟昇幼兒園等28園</t>
  </si>
  <si>
    <t>本局辦理-112學年度非營利幼兒園早期療育專業團隊專業人員輔導經費(第2期款)(第1次撥款)</t>
  </si>
  <si>
    <t>非營利幼兒園</t>
  </si>
  <si>
    <t>預付轉正-國教署補助112學年度非營利幼兒園教師助理員經費-第1期暨追加款-雙十園</t>
  </si>
  <si>
    <t>雙十準公共幼兒園</t>
  </si>
  <si>
    <t>預付轉正-國教署補助112學年度非營利幼兒園教師助理員經費-第1期暨追加款-后里園</t>
  </si>
  <si>
    <t>后里非營利幼兒園</t>
  </si>
  <si>
    <t>預付轉正-國教署補助112學年度非營利幼兒園教師助理員經費-第1期暨追加款-東英園</t>
  </si>
  <si>
    <t>東英非營利幼兒園</t>
  </si>
  <si>
    <t>預付轉正-國教署補助112學年度非營利幼兒園教師助理員經費-第1期暨追加款-文資園</t>
  </si>
  <si>
    <t>文資非營利幼兒園</t>
  </si>
  <si>
    <t>預付轉正-國教署補助112學年度非營利幼兒園教師助理員經費-第1期暨追加款-內埔園</t>
  </si>
  <si>
    <t>內埔非營利幼兒園</t>
  </si>
  <si>
    <t>預付轉正-國教署補助112學年度非營利幼兒園教師助理員經費-第1期暨追加款-潭陽園</t>
  </si>
  <si>
    <t>潭陽非營利幼兒園</t>
  </si>
  <si>
    <t>本局辦理-補助社團法人台中市幼兒教育暨福利協會113年教師節表揚活動費用</t>
  </si>
  <si>
    <t>憑證留存本局-為撥付台中市幼兒教育學會等6園所辦理113年度教保研習經費</t>
  </si>
  <si>
    <t>台中市幼兒教育學會等6園所</t>
  </si>
  <si>
    <t>本局辦理-國教署補助本市113年度辦理公私立幼兒園汰換及新購幼童專用車經費-私立保進幼兒園等25園(第2次撥款)</t>
  </si>
  <si>
    <t>私立保進幼兒園等25園</t>
  </si>
  <si>
    <t>本局辦理-國教署補助賞識幼兒園等6園辦理112學年度準公共幼兒園輔導計畫經費</t>
  </si>
  <si>
    <t>賞識幼兒園等6園</t>
  </si>
  <si>
    <t>憑證留存-國教署核定本市私立敦煌幼兒園等46園112學年度準公共幼兒園設施設備補助經費</t>
  </si>
  <si>
    <t>本局補助-私立諾貝爾幼兒園等17園112學年度度第5階段(含再審查)特教相關專業人員服務(學前階段)</t>
  </si>
  <si>
    <t>私立大地幼兒園等7園</t>
  </si>
  <si>
    <t>私立諾貝爾幼兒園等10園</t>
  </si>
  <si>
    <t>本局補助-私立春天幼兒園等6園112學年度度第6階段(含再審查)特教相關專業人員服務(學前階段)</t>
  </si>
  <si>
    <t>私立聖雅各幼兒園</t>
  </si>
  <si>
    <t>私立春天幼兒園等5園</t>
  </si>
  <si>
    <t>本局補助--私立初心幼兒園112學年度第6階段(含再審查)教助員服務(學前階段)</t>
  </si>
  <si>
    <t>私立初心幼兒園</t>
  </si>
  <si>
    <t>本局補助-私立天擎幼兒園等10園辦理112學年度第4階段教助員服務(學前階段)</t>
  </si>
  <si>
    <t>私立聖公會幼兒園等5園</t>
  </si>
  <si>
    <t>私立天擎幼兒園等5園</t>
  </si>
  <si>
    <t>本局辦理-112學年度非營利幼兒園早期療育專業團隊專業人員輔導經費(第5次撥款)</t>
  </si>
  <si>
    <t>憑證留存本局-為撥付私立黎明四季藝術幼兒園所辦理113年度教保研習經費</t>
  </si>
  <si>
    <t>私立黎明四季藝術幼兒園</t>
  </si>
  <si>
    <t>本局辦理-廍子非營利幼兒園辦理教育部國民及學前教育署配合推動擴大公共化教保服務政策及績效良好之幼兒園經費(第2次撥款)</t>
  </si>
  <si>
    <t>本局補助-私立初心幼兒園等2園112學年度第5階段(含再審查)教助員服務(學前階段)</t>
  </si>
  <si>
    <t>私立大都會福和幼兒園</t>
  </si>
  <si>
    <t>預付轉正-112年度社區大學校務評鑑獎勵金實施計畫-文山(世貿)</t>
  </si>
  <si>
    <t>文山社區大學(財團法人台中世界貿易中心)</t>
  </si>
  <si>
    <t>預付轉正-112年度社區大學校務評鑑獎勵金實施計畫-北屯(基督)</t>
  </si>
  <si>
    <t>北屯社區大學(社團法人臺中市基督教青年會)</t>
  </si>
  <si>
    <t>預付轉正-112年度社區大學校務評鑑獎勵金實施計畫-雅潭神(感恩)</t>
  </si>
  <si>
    <t>雅潭神社區大學(社團法人臺中市感恩關懷協會)</t>
  </si>
  <si>
    <t>5K其他教育計畫-5K1軍訓教育-5K100100軍訓教育推展與校園安全-722捐助國內團體</t>
  </si>
  <si>
    <t>本局辦理-補助臺灣圓愛全人關懷協會辦理113年度中輟生預防追蹤與復學輔導工作-合作式中途班輔導獎金</t>
  </si>
  <si>
    <t>社團法人台灣圓愛全人關懷協會(創路學園)</t>
  </si>
  <si>
    <t>本局補助-私立加州幼兒園等49園112學年度度第4階段特教相關專業人員服務(學前階段)</t>
  </si>
  <si>
    <t>私立熊寶寶幼兒園等16園</t>
  </si>
  <si>
    <t>私立加州幼兒園等33園</t>
  </si>
  <si>
    <t>本局辦理-教育部國教署補助113-1本市私立幼兒園學前身心障礙幼兒教育經費(招收單位)</t>
  </si>
  <si>
    <t>私立天擎幼兒園等117園</t>
  </si>
  <si>
    <t>私立保進幼兒園等84園</t>
  </si>
  <si>
    <t>憑證留存-本市辦理112學年度神岡區神岡附幼等校(園)教保機構親職教育講座經費(計113場次)第4次撥款</t>
  </si>
  <si>
    <t>神岡區神岡附幼等校(園)</t>
  </si>
  <si>
    <t>憑證留存本局-為撥付私立仁美四季藝術幼兒園所辦理113年度教保研習經費</t>
  </si>
  <si>
    <t>私立仁美四季藝術幼兒園</t>
  </si>
  <si>
    <t>憑證留存-本局辦理112學年度非營利幼兒園早期療育專業團隊專業人員輔導經費(第6次撥款)</t>
  </si>
  <si>
    <t>5L一般行政管理計畫-5L1行政管理及推展-5L100207視導業務-722捐助國內團體</t>
  </si>
  <si>
    <t>本局辦理-113年本市教學卓越獎初選獲獎學校補助4校</t>
  </si>
  <si>
    <t>臺中市潭秀非營利幼兒園、弘光員工子女非營利幼兒園</t>
  </si>
  <si>
    <t>5M建築及設備計畫-5M4其他設備5M400100教育局(處)其他設備-722捐助國內團體</t>
  </si>
  <si>
    <t>本局辦理-國教署補助本市113年度辦理公私立幼兒園汰換及新購幼童專用車經費-私立親子田藝術幼兒園等10園(第3次撥款)</t>
  </si>
  <si>
    <t>私立親子田藝術幼兒園等10園</t>
  </si>
  <si>
    <t>本局辦理-國教署補助本市113年度辦理公私立幼兒園汰換及新購幼童專用車經費-私立親子田藝術幼兒園等10園(第3次撥款)</t>
    <phoneticPr fontId="17" type="noConversion"/>
  </si>
  <si>
    <t>本局辦理-112學年度非營利幼兒園早期療育專業團隊專業人員輔導經費(第4次撥款)</t>
  </si>
  <si>
    <t>本局辦理-補助私立衛道幼兒園等65校辦理準公共教保服務機構112學年度配置教師助理員第2期經費-第3次撥款</t>
  </si>
  <si>
    <t>私立愛兒園幼兒園</t>
  </si>
  <si>
    <t>私立明典幼兒園等3園</t>
  </si>
  <si>
    <t>本局部分補助社團法人台中市智障者家長協會113年辦理特殊教育活動經費</t>
  </si>
  <si>
    <t>本局部分補助社團法人臺中市山海屯啟智協會113年辦理特殊教育活動經費</t>
  </si>
  <si>
    <t>本局辦理-豐樂非營利幼兒園辦理教育部國民及學前教育署配合推動擴大公共化教保服務政策及績效良好之幼兒園經費(第3次撥款)</t>
  </si>
  <si>
    <t>57體育及衛生教育計畫-571體育及衛生教育-57100100體育教學及活動-722捐助國內團體</t>
  </si>
  <si>
    <t>本局辦理-補助社團法人台灣登山教育推展協會辦理2024面山面海教育與安全機制論壇臺中場文集手冊費用(6.運動社團)</t>
  </si>
  <si>
    <t>社團法人台灣登山教育推展協會</t>
  </si>
  <si>
    <t>本局辦理-補助中華龍舜興慈善協會辦理「2024舜福慈善啟人生興愛法髓無極限」全國標語海報比賽經費</t>
  </si>
  <si>
    <t>中華龍舜興慈善協會</t>
  </si>
  <si>
    <t>本局部分補助財團法人新北市私立瑤華仙主社會福利慈善事業基金會113年辦理特殊教育活動經費</t>
  </si>
  <si>
    <t>財團法人新北市私立瑤華仙主社會福利慈善事業基金會</t>
  </si>
  <si>
    <t>本局部分補助社團法人臺中市身心障礙體育總會113年辦理特殊教育活動經費</t>
  </si>
  <si>
    <t>本局部分補助社團法人台中市學習障礙協會113年辦理特殊教育活動經費</t>
  </si>
  <si>
    <t>本局辦理-補助臺中市私立龍鳳兒幼兒園等9園所辦理113年度教保研習經費</t>
  </si>
  <si>
    <t>私立龍鳳兒幼兒園等9園</t>
  </si>
  <si>
    <t>本局部分補助社團法人臺中市赤子心過動症協會113年辦理特殊教育活動經費</t>
  </si>
  <si>
    <t>社團法人臺中市赤子心過動症協會</t>
  </si>
  <si>
    <t>本局部分補助臺中市山海屯聲暉協進會113年辦理特殊教育活動經費</t>
  </si>
  <si>
    <t>本局部分補助社團法人台灣動物輔助治療專業發展協會113年辦理特殊教育活動經費</t>
  </si>
  <si>
    <t>社團法人台灣動物輔助治療專業發展協會</t>
  </si>
  <si>
    <t>113學年度國教署補助本市推動實驗教育計畫經費泰安中坑東汴及4所非學機構</t>
  </si>
  <si>
    <t>四所實驗教育機構(道禾、迦美地、楓樹腳、澴宇)</t>
  </si>
  <si>
    <t>補助113學年度戶外教育及海洋教育計畫</t>
  </si>
  <si>
    <t>善美真華德福實驗教育機構</t>
  </si>
  <si>
    <t>53國民教育計畫-532國民小學教育-53200100國民小學教育行政及督導-722捐助國內團體</t>
  </si>
  <si>
    <t>補助本市2所私立實驗教育學校磊川大地及2所實驗教育機構善美真海聲辦理113學年度國教署補助推動高級中等教育階段實驗教育經費</t>
  </si>
  <si>
    <t>私立磊川華德福實驗教育學校、私立華德福大地實驗教育學校、善美真華德福實驗教育機構、海聲華德福實驗教育機構</t>
  </si>
  <si>
    <t>補助私立弘文高中(國中部)等25校113學年度第1學期身心障礙學生及身心障礙人士子女學雜費減免</t>
  </si>
  <si>
    <t>私立弘文高中(國中部)等25校</t>
  </si>
  <si>
    <t>補助私立開普敦幼兒園等11園113學年度第1階段特教助理人員服務經費(學前階段)</t>
  </si>
  <si>
    <t>私立開普敦幼兒園等11園</t>
  </si>
  <si>
    <t>補助私立大豐幼兒園等5園113學年度第2階段(含再審查)特教助理人員服務經費(學前階段)</t>
  </si>
  <si>
    <t>私立大豐幼兒園等5園</t>
  </si>
  <si>
    <t>補助私立南屯經典人文藝術幼兒園等3園113學年度第3階段(含再審查)特教助理人員服務經費(學前階段)</t>
  </si>
  <si>
    <t>私立南屯經典人文藝術幼兒園等3園</t>
  </si>
  <si>
    <t>補助私立一德幼兒園等40園113學年度第1階段特教相關專業人員服務經費(學前階段)</t>
  </si>
  <si>
    <t>私立一德幼兒園等40園</t>
  </si>
  <si>
    <t>補助私立親日光幼兒園等25園113學年度第2階段(含再審查)特教相關專業人員服務經費(學前階段)</t>
  </si>
  <si>
    <t>私立親日光幼兒園等25園</t>
  </si>
  <si>
    <t>補助私立春天幼兒園113學年度第3階段(含再審查)特教相關專業人員服務經費(學前階段)</t>
  </si>
  <si>
    <t>私立春天幼兒園</t>
  </si>
  <si>
    <t>教育部國教署補助113學年度準公共教保服務機構配置教師助理員經費</t>
  </si>
  <si>
    <t>私立惠華幼兒園等37園</t>
  </si>
  <si>
    <t>教育部國教署補助113學年度學前融合教育教師專業學習社群經費</t>
  </si>
  <si>
    <t>私立尚恩幼兒園等4園</t>
  </si>
  <si>
    <t>教育部國教署補助113學年度教保服務機構辦理融合教育多元輔導計畫經費</t>
  </si>
  <si>
    <t>私立早稻田藝術幼兒園等2園</t>
  </si>
  <si>
    <t>53國民教育計畫-531-國民中學教育-53110000中央政府補助國民中學教育經費-722捐助國內團體</t>
  </si>
  <si>
    <t>113學年度推動客語生活補助計畫</t>
  </si>
  <si>
    <t>私立一心園幼兒園</t>
  </si>
  <si>
    <t>56社會教育計畫-561社會教育-56110000中央政府補助社會教育經費-722捐助國內團體</t>
  </si>
  <si>
    <t>教育部補助113年度樂齡學習工作計畫</t>
  </si>
  <si>
    <t>財團法人天主教曉明社會福利基金會、臺中市安甲溪快樂學堂促進協會、社團法人臺中市善護協會、財團法人臺中市健康全人教育基金會、臺中市和平區健康促進推廣協會、龍井區農會、童綜合醫療社團法人童綜合醫院、臺中市大甲區農會、台中市台語文化協會、臺中市東勢區農會、臺中市南區西川社區發展協會、臺中市大雅區橫山社區發展協會、臺中市大肚區山陽社區發展協會</t>
  </si>
  <si>
    <t>財團法人天主教曉明社會福利基金會（28）+龍井區農會（35）</t>
  </si>
  <si>
    <t>113年度補助社區大學「公民素養週實施計畫/身心障礙成人教育及終身學習活動實施計畫/中低收入戶、新住民、原住民、身心障礙人士就讀社區大學培養生活知能計畫」</t>
  </si>
  <si>
    <t>北屯社大(社團法人臺中市基督教青年會)、文山社大(財團法人台中世界貿易中心)、潭雅神社大(社團法人臺中市感恩關懷協會)、甲安埔社大(社團法人臺中市社造文創美學學會)</t>
  </si>
  <si>
    <t>113年教育部補助本市社區大學計畫</t>
  </si>
  <si>
    <t>北屯社大(社團法人臺中市基督教青年會)、甲安埔社大(社團法人臺中市社造文創美學學會)</t>
  </si>
  <si>
    <t>小額採購(財務)</t>
  </si>
  <si>
    <t>113年教育部補助本市社區大學辦理促進公共參與特色議題計畫</t>
  </si>
  <si>
    <t>北屯社大(社團法人臺中市基督教青年會)、潭雅神社大(社團法人臺中市感恩關懷協會)</t>
  </si>
  <si>
    <t>臺中市113年度促進社大發展在地特色課程計畫-北屯社大等11所</t>
  </si>
  <si>
    <t>教育部補助辦理社區大學113年度獎勵經費-北屯社大等11校</t>
  </si>
  <si>
    <t>甲安埔社大(社團法人臺中市社造文創美學學會)</t>
  </si>
  <si>
    <t>113學年度非營利幼兒園配置教師助理人員經費第1期中央款</t>
  </si>
  <si>
    <t>三光非營利幼兒園等37園</t>
  </si>
  <si>
    <t>113學年度非營利幼兒園配置教師助理人員經費第1期自籌款</t>
  </si>
  <si>
    <t>112學年度非營利幼兒園配置教師助理員經費第2期款</t>
  </si>
  <si>
    <t>三光非營利幼兒園等35園</t>
  </si>
  <si>
    <t>112學年度非營利幼兒園配置教師助理員經費第2次追加款</t>
  </si>
  <si>
    <t>非營利幼兒園及職場互助教保中心113學年度配置助理員早療人員輔導經費第1期款</t>
  </si>
  <si>
    <t>三光非營利幼兒園等39園及土地銀行職場互助教保服務中心等16家</t>
  </si>
  <si>
    <t>113學年度本市職場互助教保服務中心增置教保人力經費案</t>
  </si>
  <si>
    <t>兒童之家職場教保服務中心</t>
  </si>
  <si>
    <t>113學年度準公共幼兒園課程教學輔導與增能研習計畫經費</t>
  </si>
  <si>
    <t>寶樹幼兒園等44園</t>
  </si>
  <si>
    <t>113學年度教保服務機構輔導：專業發展輔導經費</t>
  </si>
  <si>
    <t>弘光平等非營利幼兒園等27校(園)</t>
  </si>
  <si>
    <t>113學年度社區教保資源中心業務經費</t>
  </si>
  <si>
    <t>育德幼兒園</t>
  </si>
  <si>
    <t>113學年度安全議題融入教保教保活動課程計畫</t>
  </si>
  <si>
    <t>尤麗卡幼兒園等2園</t>
  </si>
  <si>
    <t>113年度教保研習</t>
  </si>
  <si>
    <t>私立黎明四季藝術幼兒園等17園</t>
  </si>
  <si>
    <t>113學年度公立及非營利幼兒園試辦臨時照顧服務</t>
  </si>
  <si>
    <t>雙十非營利及豐樂非營利幼兒園</t>
  </si>
  <si>
    <t>112學年度職場互助教保中心配置助理人員及早療專業團隊專業輔導費用</t>
  </si>
  <si>
    <t>土地銀行職場互助教保服務中心等16家</t>
  </si>
  <si>
    <t>112學年度非營利幼兒園早療專業團隊專業人員輔導費用</t>
  </si>
  <si>
    <t>113年度公私立幼兒園汰換及新購幼童專用車經費</t>
  </si>
  <si>
    <t>親子田藝術幼兒園等10園</t>
  </si>
  <si>
    <t>預付教育部補助大安區海墘社區發展協會及新社休閒農業導覽發展協會等2處DOC辦理113年數位機會中心營運計畫及督導計畫</t>
  </si>
  <si>
    <t>大安區海墘社區發展協會及新社休閒農業導覽發展協會</t>
  </si>
  <si>
    <t>Ⅴ</t>
  </si>
  <si>
    <t>5L一般行政管理計畫-5L1行政管理及推展-5L110000中央政府補助其他教育推展經費-722捐助國內團體</t>
  </si>
  <si>
    <t>預付教育部補助外埔區馬鳴國小等2處DOC辦理數位機會中心資訊耗材補充計畫</t>
  </si>
  <si>
    <t>新社休閒農業導覽發展協會</t>
  </si>
  <si>
    <t>就業安定促進計畫-就業安定促進-會費、捐助、補助、分攤、照護、救濟與交流活動費-捐助、補助與獎助-捐助國內團體</t>
  </si>
  <si>
    <t>優化調解環境、更新購置行政設備、提高調處成功率</t>
  </si>
  <si>
    <t>社團法人臺中市(縣)勞資關係協會</t>
  </si>
  <si>
    <t>社團法人台中市勞資關係協會</t>
  </si>
  <si>
    <t>社團法人台中市勞雇關係協會</t>
  </si>
  <si>
    <t>補助行政機關委託民間團體辦理勞資爭議調解實施要點</t>
  </si>
  <si>
    <t xml:space="preserve"> 社團法人台中市勞資關係協會</t>
  </si>
  <si>
    <t xml:space="preserve"> 社團法人臺中市(縣)勞資關係協會</t>
  </si>
  <si>
    <t>就業安定促進計畫-就業服務據點配合推動就業服務業務實施相關計畫-會費、捐助、補助、分攤、照護、救濟與交流活動費-捐助、補助與獎助-捐助國內團體</t>
  </si>
  <si>
    <t>中高齡新進員工個別工作指導獎勵金</t>
  </si>
  <si>
    <t>台中市工業區廠商協進會</t>
  </si>
  <si>
    <t>財團法人弘道老人福利基金會附屬不老夢想推廣中心</t>
  </si>
  <si>
    <t>動物福利管理計畫-動物福利管理業務-會費、捐助、補助、分攤、照護、救濟與交流活動費－捐助、補助與獎助－捐助國內團體</t>
  </si>
  <si>
    <t>113年臺中市民間動物保護團體高齡動物收容處所改善計畫</t>
  </si>
  <si>
    <t>臺中市世界聯合保護動物協會</t>
  </si>
  <si>
    <t>臺中市希望愛生命關懷協會</t>
  </si>
  <si>
    <t>總計</t>
  </si>
  <si>
    <t>列標籤</t>
  </si>
  <si>
    <t xml:space="preserve">加總 - 5 </t>
  </si>
  <si>
    <t>臺中市大肚區公所</t>
  </si>
  <si>
    <t>臺中市大雅區公所</t>
  </si>
  <si>
    <t>臺中市中區區公所</t>
  </si>
  <si>
    <t>臺中市北區區公所</t>
  </si>
  <si>
    <t>臺中市西屯區公所</t>
  </si>
  <si>
    <t>臺中市東勢區公所</t>
  </si>
  <si>
    <t>臺中市南屯區公所</t>
  </si>
  <si>
    <t xml:space="preserve">臺中市政府
消防局 </t>
  </si>
  <si>
    <t>臺中市政府民政局</t>
  </si>
  <si>
    <t>臺中市政府住宅發展工程處</t>
  </si>
  <si>
    <t>臺中市政府新聞局</t>
  </si>
  <si>
    <t xml:space="preserve">臺中市政府農業局 </t>
  </si>
  <si>
    <t>臺中市烏日區公所</t>
  </si>
  <si>
    <t>臺中市梧棲區公所</t>
  </si>
  <si>
    <t>臺中市龍井區公所</t>
  </si>
  <si>
    <t>就業安定促進計畫-就業服務據點配合推動就業服務業務實施相關計畫-會費、捐助、補助、分攤、照護、救濟與交流活動費-捐助、補助與獎助-捐助國內團體</t>
    <phoneticPr fontId="5" type="noConversion"/>
  </si>
  <si>
    <r>
      <rPr>
        <sz val="12"/>
        <rFont val="標楷體"/>
        <family val="4"/>
        <charset val="136"/>
      </rPr>
      <t>臺中市政府現職暨退休公教員工合唱團113年度聯合音樂會</t>
    </r>
    <phoneticPr fontId="1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</si>
</sst>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 #,##0.00_-;_-* &quot;-&quot;??_-;_-@_-"/>
    <numFmt numFmtId="176" formatCode="&quot; &quot;#,##0.00&quot; &quot;;&quot;-&quot;#,##0.00&quot; &quot;;&quot;-&quot;00&quot; &quot;;&quot; &quot;@&quot; &quot;"/>
    <numFmt numFmtId="177" formatCode="\ #,##0.00\ ;\-#,##0.00\ ;\-00\ ;\ @\ "/>
    <numFmt numFmtId="178" formatCode="#,##0_ "/>
    <numFmt numFmtId="179" formatCode="\ #,##0.00\ ;\-#,##0.00\ ;\-#\ ;\ @\ "/>
    <numFmt numFmtId="180" formatCode="#,##0&quot; &quot;;[Red]&quot;(&quot;#,##0&quot;)&quot;"/>
    <numFmt numFmtId="181" formatCode="#,##0.00\ ;\-#,##0.00\ ;\-00\ ;@\ "/>
    <numFmt numFmtId="182" formatCode="_(* #,##0.00_);_(* \(#,##0.00\);_(* &quot;-&quot;??_);_(@_)"/>
    <numFmt numFmtId="183" formatCode="#,##0.00&quot; &quot;;#,##0.00&quot; &quot;;&quot;-&quot;#&quot; &quot;;&quot; &quot;@&quot; &quot;"/>
    <numFmt numFmtId="184" formatCode="#,##0&quot; &quot;;#,##0&quot; &quot;;&quot;-&quot;#&quot; &quot;;&quot; &quot;@&quot; &quot;"/>
    <numFmt numFmtId="185" formatCode="0&quot; &quot;;0&quot; &quot;;&quot;-&quot;#&quot; &quot;;&quot; &quot;@&quot; &quot;"/>
    <numFmt numFmtId="186" formatCode="&quot; &quot;#,##0.00&quot; &quot;;&quot;-&quot;#,##0.00&quot; &quot;;&quot; -&quot;00&quot; &quot;;&quot; &quot;@&quot; &quot;"/>
    <numFmt numFmtId="187" formatCode="00"/>
    <numFmt numFmtId="188" formatCode="#,##0;[Red]#,##0"/>
    <numFmt numFmtId="189" formatCode="&quot; &quot;#,##0&quot; &quot;;&quot;-&quot;#,##0&quot; &quot;;&quot; -&quot;#&quot; &quot;;&quot; &quot;@&quot; &quot;"/>
    <numFmt numFmtId="190" formatCode="_-* #,##0_-;\-* #,##0_-;_-* \-??_-;_-@_-"/>
    <numFmt numFmtId="191" formatCode="&quot; &quot;#,##0&quot; &quot;;&quot;-&quot;#,##0&quot; &quot;;&quot;-&quot;00&quot; &quot;;&quot; &quot;@&quot; &quot;"/>
    <numFmt numFmtId="192" formatCode="#,##0.00&quot; &quot;;&quot;-&quot;#,##0.00&quot; &quot;;&quot;-&quot;00&quot; &quot;;@&quot; &quot;"/>
    <numFmt numFmtId="193" formatCode="&quot; &quot;#,##0.00&quot; &quot;;&quot;-&quot;#,##0.00&quot; &quot;;&quot; -&quot;#&quot; &quot;;&quot; &quot;@&quot; &quot;"/>
    <numFmt numFmtId="194" formatCode="#,##0.00&quot; &quot;;&quot;-&quot;#,##0.00&quot; &quot;;&quot; -&quot;00&quot; &quot;;@&quot; &quot;"/>
    <numFmt numFmtId="195" formatCode="[$NT$-404]#,##0.00;[Red]&quot;-&quot;[$NT$-404]#,##0.00"/>
    <numFmt numFmtId="196" formatCode="#,##0_);[Red]\(#,##0\)"/>
    <numFmt numFmtId="197" formatCode="#,##0.0&quot; &quot;;[Red]&quot;(&quot;#,##0.0&quot;)&quot;"/>
    <numFmt numFmtId="198" formatCode="#,##0\ ;[Red]\(#,##0\)"/>
    <numFmt numFmtId="199" formatCode="#,##0\ ;#,##0\ ;\-#\ ;@\ "/>
    <numFmt numFmtId="200" formatCode="0\ ;0\ ;\-#\ ;@\ "/>
    <numFmt numFmtId="201" formatCode="0&quot; &quot;;0&quot; &quot;;&quot;-&quot;#&quot; &quot;;@&quot; &quot;"/>
    <numFmt numFmtId="202" formatCode="&quot; &quot;#,##0&quot; &quot;;&quot;-&quot;#,##0&quot; &quot;;&quot; -&quot;00&quot; &quot;;&quot; &quot;@&quot; &quot;"/>
    <numFmt numFmtId="203" formatCode="_-* #,##0_-;\-* #,##0_-;_-* &quot;-&quot;??_-;_-@_-"/>
  </numFmts>
  <fonts count="42">
    <font>
      <sz val="12"/>
      <color rgb="FF000000"/>
      <name val="新細明體"/>
      <family val="1"/>
      <charset val="136"/>
    </font>
    <font>
      <sz val="12"/>
      <color theme="1"/>
      <name val="新細明體"/>
      <family val="2"/>
      <charset val="136"/>
      <scheme val="minor"/>
    </font>
    <font>
      <sz val="12"/>
      <color theme="1"/>
      <name val="新細明體"/>
      <family val="2"/>
      <charset val="136"/>
      <scheme val="minor"/>
    </font>
    <font>
      <sz val="12"/>
      <color theme="1"/>
      <name val="新細明體"/>
      <family val="2"/>
      <charset val="136"/>
      <scheme val="minor"/>
    </font>
    <font>
      <sz val="12"/>
      <color rgb="FF000000"/>
      <name val="新細明體"/>
      <family val="1"/>
      <charset val="136"/>
    </font>
    <font>
      <sz val="9"/>
      <name val="新細明體"/>
      <family val="1"/>
      <charset val="136"/>
    </font>
    <font>
      <sz val="14"/>
      <color rgb="FF000000"/>
      <name val="標楷體"/>
      <family val="4"/>
      <charset val="136"/>
    </font>
    <font>
      <sz val="12"/>
      <color indexed="8"/>
      <name val="新細明體"/>
      <family val="1"/>
      <charset val="136"/>
    </font>
    <font>
      <sz val="12"/>
      <name val="新細明體"/>
      <family val="1"/>
      <charset val="136"/>
    </font>
    <font>
      <sz val="10"/>
      <name val="Arial"/>
      <family val="2"/>
    </font>
    <font>
      <sz val="11"/>
      <color rgb="FF000000"/>
      <name val="標楷體"/>
      <family val="4"/>
      <charset val="136"/>
    </font>
    <font>
      <sz val="14"/>
      <color rgb="FFFF0000"/>
      <name val="標楷體"/>
      <family val="4"/>
      <charset val="136"/>
    </font>
    <font>
      <b/>
      <sz val="14"/>
      <color rgb="FF000000"/>
      <name val="標楷體"/>
      <family val="4"/>
      <charset val="136"/>
    </font>
    <font>
      <b/>
      <sz val="9"/>
      <color rgb="FF000000"/>
      <name val="標楷體"/>
      <family val="4"/>
      <charset val="136"/>
    </font>
    <font>
      <b/>
      <sz val="9"/>
      <color indexed="81"/>
      <name val="Tahoma"/>
      <family val="2"/>
    </font>
    <font>
      <b/>
      <sz val="9"/>
      <color indexed="81"/>
      <name val="細明體"/>
      <family val="3"/>
      <charset val="136"/>
    </font>
    <font>
      <sz val="14"/>
      <name val="標楷體"/>
      <family val="4"/>
      <charset val="136"/>
    </font>
    <font>
      <sz val="9"/>
      <name val="標楷體"/>
      <family val="1"/>
      <charset val="136"/>
    </font>
    <font>
      <sz val="9"/>
      <name val="新細明體"/>
      <family val="3"/>
      <charset val="136"/>
      <scheme val="minor"/>
    </font>
    <font>
      <sz val="7"/>
      <name val="標楷體"/>
      <family val="4"/>
      <charset val="136"/>
    </font>
    <font>
      <sz val="9"/>
      <name val="標楷體"/>
      <family val="4"/>
      <charset val="136"/>
    </font>
    <font>
      <sz val="11"/>
      <color rgb="FF000000"/>
      <name val="標楷體2"/>
      <charset val="136"/>
    </font>
    <font>
      <sz val="12"/>
      <color rgb="FF000000"/>
      <name val="新細明體1"/>
      <charset val="136"/>
    </font>
    <font>
      <sz val="12"/>
      <color rgb="FF800080"/>
      <name val="新細明體"/>
      <family val="1"/>
      <charset val="136"/>
    </font>
    <font>
      <b/>
      <i/>
      <sz val="16"/>
      <color rgb="FF000000"/>
      <name val="新細明體"/>
      <family val="1"/>
      <charset val="136"/>
    </font>
    <font>
      <b/>
      <i/>
      <u/>
      <sz val="12"/>
      <color rgb="FF000000"/>
      <name val="新細明體"/>
      <family val="1"/>
      <charset val="136"/>
    </font>
    <font>
      <sz val="11"/>
      <name val="標楷體"/>
      <family val="4"/>
      <charset val="136"/>
    </font>
    <font>
      <sz val="11"/>
      <name val="標楷體"/>
      <family val="1"/>
      <charset val="136"/>
    </font>
    <font>
      <sz val="9"/>
      <name val="新細明體"/>
      <family val="2"/>
      <charset val="136"/>
      <scheme val="minor"/>
    </font>
    <font>
      <b/>
      <sz val="11"/>
      <color indexed="81"/>
      <name val="細明體"/>
      <family val="3"/>
      <charset val="136"/>
    </font>
    <font>
      <sz val="9"/>
      <color indexed="81"/>
      <name val="Tahoma"/>
      <family val="2"/>
    </font>
    <font>
      <sz val="11"/>
      <color indexed="81"/>
      <name val="細明體"/>
      <family val="3"/>
      <charset val="136"/>
    </font>
    <font>
      <u/>
      <sz val="14"/>
      <color rgb="FF000000"/>
      <name val="標楷體"/>
      <family val="4"/>
      <charset val="136"/>
    </font>
    <font>
      <sz val="9"/>
      <name val="標楷體"/>
      <family val="2"/>
      <charset val="136"/>
    </font>
    <font>
      <sz val="12"/>
      <name val="標楷體"/>
      <family val="4"/>
      <charset val="136"/>
    </font>
    <font>
      <sz val="12"/>
      <color rgb="FF000000"/>
      <name val="標楷體"/>
      <family val="4"/>
      <charset val="136"/>
    </font>
    <font>
      <sz val="9"/>
      <color indexed="81"/>
      <name val="細明體"/>
      <family val="3"/>
      <charset val="136"/>
    </font>
    <font>
      <sz val="16"/>
      <color rgb="FF000000"/>
      <name val="標楷體"/>
      <family val="4"/>
      <charset val="136"/>
    </font>
    <font>
      <sz val="12"/>
      <color theme="1"/>
      <name val="標楷體"/>
      <family val="4"/>
      <charset val="136"/>
    </font>
    <font>
      <sz val="13"/>
      <color rgb="FF000000"/>
      <name val="標楷體"/>
      <family val="4"/>
      <charset val="136"/>
    </font>
    <font>
      <b/>
      <sz val="16"/>
      <color rgb="FF000000"/>
      <name val="標楷體"/>
      <family val="4"/>
      <charset val="136"/>
    </font>
    <font>
      <sz val="13.5"/>
      <color rgb="FF000000"/>
      <name val="標楷體"/>
      <family val="4"/>
      <charset val="136"/>
    </font>
  </fonts>
  <fills count="9">
    <fill>
      <patternFill patternType="none"/>
    </fill>
    <fill>
      <patternFill patternType="gray125"/>
    </fill>
    <fill>
      <patternFill patternType="solid">
        <fgColor rgb="FFFFFF00"/>
        <bgColor rgb="FFFFFF00"/>
      </patternFill>
    </fill>
    <fill>
      <patternFill patternType="solid">
        <fgColor theme="0"/>
        <bgColor indexed="64"/>
      </patternFill>
    </fill>
    <fill>
      <patternFill patternType="solid">
        <fgColor theme="0"/>
        <bgColor rgb="FFFFFFFF"/>
      </patternFill>
    </fill>
    <fill>
      <patternFill patternType="solid">
        <fgColor theme="0"/>
        <bgColor rgb="FFFFFF00"/>
      </patternFill>
    </fill>
    <fill>
      <patternFill patternType="solid">
        <fgColor theme="0" tint="-0.499984740745262"/>
        <bgColor indexed="64"/>
      </patternFill>
    </fill>
    <fill>
      <patternFill patternType="solid">
        <fgColor rgb="FFFF99CC"/>
        <bgColor rgb="FFFF99CC"/>
      </patternFill>
    </fill>
    <fill>
      <patternFill patternType="solid">
        <fgColor rgb="FFFFFF00"/>
        <bgColor indexed="64"/>
      </patternFill>
    </fill>
  </fills>
  <borders count="5">
    <border>
      <left/>
      <right/>
      <top/>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diagonalDown="1">
      <left style="thin">
        <color rgb="FF000000"/>
      </left>
      <right style="thin">
        <color rgb="FF000000"/>
      </right>
      <top style="thin">
        <color rgb="FF000000"/>
      </top>
      <bottom style="thin">
        <color rgb="FF000000"/>
      </bottom>
      <diagonal style="thin">
        <color rgb="FF000000"/>
      </diagonal>
    </border>
  </borders>
  <cellStyleXfs count="82">
    <xf numFmtId="0" fontId="0" fillId="0" borderId="0"/>
    <xf numFmtId="177" fontId="7" fillId="0" borderId="0" applyBorder="0" applyProtection="0"/>
    <xf numFmtId="179" fontId="7" fillId="0" borderId="0" applyBorder="0" applyProtection="0"/>
    <xf numFmtId="177" fontId="7" fillId="0" borderId="0" applyBorder="0" applyProtection="0"/>
    <xf numFmtId="0" fontId="7" fillId="0" borderId="0" applyBorder="0" applyProtection="0"/>
    <xf numFmtId="179" fontId="7" fillId="0" borderId="0" applyBorder="0" applyProtection="0"/>
    <xf numFmtId="181" fontId="7" fillId="0" borderId="0" applyBorder="0" applyProtection="0">
      <alignment vertical="center"/>
    </xf>
    <xf numFmtId="179" fontId="7" fillId="0" borderId="0" applyBorder="0" applyProtection="0"/>
    <xf numFmtId="0" fontId="7" fillId="0" borderId="0"/>
    <xf numFmtId="176" fontId="4" fillId="0" borderId="0" applyFont="0" applyBorder="0" applyProtection="0"/>
    <xf numFmtId="0" fontId="3" fillId="0" borderId="0">
      <alignment vertical="center"/>
    </xf>
    <xf numFmtId="177" fontId="4" fillId="0" borderId="0" applyBorder="0" applyProtection="0"/>
    <xf numFmtId="0" fontId="9" fillId="0" borderId="0"/>
    <xf numFmtId="182" fontId="9" fillId="0" borderId="0" applyFont="0" applyFill="0" applyBorder="0" applyAlignment="0" applyProtection="0"/>
    <xf numFmtId="0" fontId="4" fillId="0" borderId="0" applyNumberFormat="0" applyFont="0" applyBorder="0" applyProtection="0">
      <alignment vertical="center"/>
    </xf>
    <xf numFmtId="183" fontId="4" fillId="0" borderId="0" applyFont="0" applyBorder="0" applyProtection="0">
      <alignment vertical="center"/>
    </xf>
    <xf numFmtId="0" fontId="4" fillId="0" borderId="0" applyNumberFormat="0" applyFont="0" applyBorder="0" applyProtection="0"/>
    <xf numFmtId="186" fontId="4" fillId="0" borderId="0" applyFont="0" applyFill="0" applyBorder="0" applyAlignment="0" applyProtection="0"/>
    <xf numFmtId="0" fontId="4" fillId="0" borderId="0" applyNumberFormat="0" applyFont="0" applyBorder="0" applyProtection="0"/>
    <xf numFmtId="0" fontId="8" fillId="0" borderId="0"/>
    <xf numFmtId="0" fontId="4" fillId="0" borderId="0" applyNumberFormat="0" applyFont="0" applyBorder="0" applyProtection="0">
      <alignment vertical="center"/>
    </xf>
    <xf numFmtId="0" fontId="4" fillId="0" borderId="0" applyNumberFormat="0" applyFont="0" applyBorder="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4" fillId="0" borderId="0" applyFont="0" applyFill="0" applyBorder="0" applyAlignment="0" applyProtection="0">
      <alignment vertical="center"/>
    </xf>
    <xf numFmtId="177" fontId="7" fillId="0" borderId="0" applyBorder="0" applyProtection="0"/>
    <xf numFmtId="179" fontId="7" fillId="0" borderId="0" applyBorder="0" applyProtection="0"/>
    <xf numFmtId="0" fontId="10" fillId="0" borderId="0" applyNumberFormat="0" applyBorder="0" applyProtection="0">
      <alignment vertical="center"/>
    </xf>
    <xf numFmtId="186" fontId="4" fillId="0" borderId="0" applyFont="0" applyFill="0" applyBorder="0" applyAlignment="0" applyProtection="0"/>
    <xf numFmtId="183" fontId="4" fillId="0" borderId="0" applyFont="0" applyBorder="0" applyProtection="0">
      <alignment vertical="center"/>
    </xf>
    <xf numFmtId="176" fontId="4" fillId="0" borderId="0"/>
    <xf numFmtId="0" fontId="2" fillId="0" borderId="0">
      <alignment vertical="center"/>
    </xf>
    <xf numFmtId="43" fontId="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0" fontId="19" fillId="0" borderId="0" applyNumberFormat="0" applyFill="0" applyBorder="0" applyAlignment="0"/>
    <xf numFmtId="0" fontId="1" fillId="0" borderId="0">
      <alignment vertical="center"/>
    </xf>
    <xf numFmtId="43" fontId="8"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alignment vertical="center"/>
    </xf>
    <xf numFmtId="192" fontId="4" fillId="0" borderId="0" applyFont="0" applyBorder="0" applyProtection="0"/>
    <xf numFmtId="0" fontId="4" fillId="0" borderId="0" applyNumberFormat="0" applyFont="0" applyBorder="0" applyProtection="0"/>
    <xf numFmtId="0" fontId="4" fillId="0" borderId="0" applyNumberFormat="0" applyFont="0" applyBorder="0" applyProtection="0"/>
    <xf numFmtId="0" fontId="4" fillId="0" borderId="0" applyNumberFormat="0" applyFont="0" applyBorder="0" applyProtection="0"/>
    <xf numFmtId="0" fontId="10" fillId="0" borderId="0" applyNumberFormat="0" applyBorder="0" applyProtection="0">
      <alignment vertical="center"/>
    </xf>
    <xf numFmtId="0" fontId="21" fillId="0" borderId="0" applyNumberFormat="0" applyBorder="0" applyProtection="0">
      <alignment vertical="center"/>
    </xf>
    <xf numFmtId="0" fontId="22" fillId="0" borderId="0" applyNumberFormat="0" applyBorder="0" applyProtection="0">
      <alignment vertical="center"/>
    </xf>
    <xf numFmtId="0" fontId="10" fillId="0" borderId="0" applyNumberFormat="0" applyBorder="0" applyProtection="0">
      <alignment vertical="center"/>
    </xf>
    <xf numFmtId="0" fontId="10" fillId="0" borderId="0" applyNumberFormat="0" applyBorder="0" applyProtection="0">
      <alignment vertical="center"/>
    </xf>
    <xf numFmtId="0" fontId="10" fillId="0" borderId="0" applyNumberFormat="0" applyBorder="0" applyProtection="0">
      <alignment vertical="center"/>
    </xf>
    <xf numFmtId="186" fontId="4" fillId="0" borderId="0" applyFont="0" applyFill="0" applyBorder="0" applyAlignment="0" applyProtection="0"/>
    <xf numFmtId="193" fontId="4" fillId="0" borderId="0" applyFont="0" applyFill="0" applyBorder="0" applyAlignment="0" applyProtection="0"/>
    <xf numFmtId="194" fontId="4" fillId="0" borderId="0" applyFont="0" applyBorder="0" applyProtection="0">
      <alignment vertical="center"/>
    </xf>
    <xf numFmtId="186" fontId="4" fillId="0" borderId="0" applyFont="0" applyFill="0" applyBorder="0" applyAlignment="0" applyProtection="0"/>
    <xf numFmtId="176" fontId="4" fillId="0" borderId="0" applyFont="0" applyBorder="0" applyProtection="0"/>
    <xf numFmtId="193" fontId="4" fillId="0" borderId="0" applyFont="0" applyFill="0" applyBorder="0" applyAlignment="0" applyProtection="0"/>
    <xf numFmtId="193" fontId="4" fillId="0" borderId="0" applyFont="0" applyFill="0" applyBorder="0" applyAlignment="0" applyProtection="0"/>
    <xf numFmtId="186" fontId="22" fillId="0" borderId="0" applyBorder="0" applyProtection="0">
      <alignment vertical="center"/>
    </xf>
    <xf numFmtId="186" fontId="4" fillId="0" borderId="0" applyFont="0" applyFill="0" applyBorder="0" applyAlignment="0" applyProtection="0"/>
    <xf numFmtId="193" fontId="4" fillId="0" borderId="0" applyFont="0" applyFill="0" applyBorder="0" applyAlignment="0" applyProtection="0"/>
    <xf numFmtId="176" fontId="4" fillId="0" borderId="0" applyFont="0" applyBorder="0" applyProtection="0"/>
    <xf numFmtId="193" fontId="4" fillId="0" borderId="0" applyFont="0" applyFill="0" applyBorder="0" applyAlignment="0" applyProtection="0"/>
    <xf numFmtId="193" fontId="4" fillId="0" borderId="0" applyFont="0" applyFill="0" applyBorder="0" applyAlignment="0" applyProtection="0"/>
    <xf numFmtId="0" fontId="23" fillId="7" borderId="0" applyNumberFormat="0" applyBorder="0" applyAlignment="0" applyProtection="0"/>
    <xf numFmtId="183" fontId="4" fillId="0" borderId="0" applyFont="0" applyBorder="0" applyProtection="0"/>
    <xf numFmtId="176" fontId="4" fillId="0" borderId="0" applyFont="0" applyBorder="0" applyProtection="0"/>
    <xf numFmtId="0" fontId="24" fillId="0" borderId="0" applyNumberFormat="0" applyBorder="0" applyProtection="0">
      <alignment horizontal="center"/>
    </xf>
    <xf numFmtId="0" fontId="24" fillId="0" borderId="0" applyNumberFormat="0" applyBorder="0" applyProtection="0">
      <alignment horizontal="center" textRotation="90"/>
    </xf>
    <xf numFmtId="0" fontId="25" fillId="0" borderId="0" applyNumberFormat="0" applyBorder="0" applyProtection="0"/>
    <xf numFmtId="195" fontId="25" fillId="0" borderId="0" applyBorder="0" applyProtection="0"/>
    <xf numFmtId="0" fontId="26" fillId="0" borderId="0">
      <alignment vertical="center"/>
    </xf>
    <xf numFmtId="0" fontId="27" fillId="0" borderId="0">
      <alignment vertical="center"/>
    </xf>
    <xf numFmtId="43" fontId="8" fillId="0" borderId="0" applyFont="0" applyFill="0" applyBorder="0" applyAlignment="0" applyProtection="0"/>
    <xf numFmtId="43" fontId="8" fillId="0" borderId="0" applyFont="0" applyFill="0" applyBorder="0" applyAlignment="0" applyProtection="0"/>
    <xf numFmtId="186" fontId="21" fillId="0" borderId="0" applyFont="0" applyFill="0" applyBorder="0" applyAlignment="0" applyProtection="0">
      <alignment vertical="center"/>
    </xf>
    <xf numFmtId="0" fontId="19" fillId="0" borderId="0" applyNumberFormat="0" applyFill="0" applyBorder="0" applyAlignment="0"/>
    <xf numFmtId="0" fontId="4" fillId="0" borderId="0" applyNumberFormat="0" applyFont="0" applyBorder="0" applyProtection="0"/>
    <xf numFmtId="0" fontId="4" fillId="0" borderId="0" applyNumberFormat="0" applyFont="0" applyBorder="0" applyProtection="0"/>
    <xf numFmtId="0" fontId="9" fillId="0" borderId="0"/>
  </cellStyleXfs>
  <cellXfs count="175">
    <xf numFmtId="0" fontId="0" fillId="0" borderId="0" xfId="0"/>
    <xf numFmtId="0" fontId="6" fillId="0" borderId="0" xfId="14" applyFont="1" applyAlignment="1">
      <alignment horizontal="left" vertical="center"/>
    </xf>
    <xf numFmtId="0" fontId="6" fillId="0" borderId="0" xfId="14" applyFont="1" applyAlignment="1">
      <alignment horizontal="center" vertical="center"/>
    </xf>
    <xf numFmtId="0" fontId="6" fillId="0" borderId="2" xfId="14" applyFont="1" applyBorder="1" applyAlignment="1">
      <alignment horizontal="center" vertical="center" wrapText="1"/>
    </xf>
    <xf numFmtId="0" fontId="6" fillId="0" borderId="0" xfId="14" applyFont="1" applyAlignment="1">
      <alignment vertical="center" wrapText="1"/>
    </xf>
    <xf numFmtId="185" fontId="6" fillId="0" borderId="2" xfId="15" applyNumberFormat="1" applyFont="1" applyBorder="1" applyAlignment="1">
      <alignment horizontal="center" vertical="center" wrapText="1"/>
    </xf>
    <xf numFmtId="0" fontId="6" fillId="0" borderId="0" xfId="16" applyFont="1" applyAlignment="1">
      <alignment vertical="center" wrapText="1"/>
    </xf>
    <xf numFmtId="0" fontId="6" fillId="0" borderId="0" xfId="14" applyFont="1" applyAlignment="1">
      <alignment horizontal="center" vertical="center" wrapText="1"/>
    </xf>
    <xf numFmtId="0" fontId="6" fillId="3" borderId="0" xfId="14" applyFont="1" applyFill="1" applyAlignment="1">
      <alignment vertical="center" wrapText="1"/>
    </xf>
    <xf numFmtId="0" fontId="6" fillId="3" borderId="0" xfId="16" applyFont="1" applyFill="1" applyAlignment="1">
      <alignment vertical="center" wrapText="1"/>
    </xf>
    <xf numFmtId="0" fontId="6" fillId="6" borderId="0" xfId="14" applyFont="1" applyFill="1" applyAlignment="1">
      <alignment vertical="center" wrapText="1"/>
    </xf>
    <xf numFmtId="0" fontId="6" fillId="6" borderId="0" xfId="16" applyFont="1" applyFill="1" applyAlignment="1">
      <alignment vertical="center" wrapText="1"/>
    </xf>
    <xf numFmtId="0" fontId="16" fillId="0" borderId="0" xfId="16" applyFont="1" applyAlignment="1">
      <alignment horizontal="left" vertical="center" wrapText="1"/>
    </xf>
    <xf numFmtId="0" fontId="16" fillId="0" borderId="0" xfId="14" applyFont="1" applyAlignment="1">
      <alignment vertical="center" wrapText="1"/>
    </xf>
    <xf numFmtId="0" fontId="16" fillId="0" borderId="0" xfId="16" applyFont="1" applyAlignment="1">
      <alignment vertical="center" wrapText="1"/>
    </xf>
    <xf numFmtId="0" fontId="6" fillId="0" borderId="0" xfId="14" applyFont="1" applyAlignment="1">
      <alignment horizontal="left" vertical="center" wrapText="1"/>
    </xf>
    <xf numFmtId="0" fontId="6" fillId="0" borderId="0" xfId="16" applyFont="1" applyAlignment="1">
      <alignment horizontal="left" vertical="center" wrapText="1"/>
    </xf>
    <xf numFmtId="0" fontId="12" fillId="0" borderId="0" xfId="16" applyFont="1" applyAlignment="1">
      <alignment vertical="center" wrapText="1"/>
    </xf>
    <xf numFmtId="178" fontId="6" fillId="2" borderId="2" xfId="15" applyNumberFormat="1" applyFont="1" applyFill="1" applyBorder="1" applyAlignment="1">
      <alignment horizontal="right" vertical="center" wrapText="1"/>
    </xf>
    <xf numFmtId="178" fontId="6" fillId="0" borderId="0" xfId="14" applyNumberFormat="1" applyFont="1" applyAlignment="1">
      <alignment horizontal="left" vertical="center" wrapText="1"/>
    </xf>
    <xf numFmtId="0" fontId="6" fillId="0" borderId="0" xfId="14" applyFont="1">
      <alignment vertical="center"/>
    </xf>
    <xf numFmtId="0" fontId="6" fillId="0" borderId="0" xfId="0" applyFont="1"/>
    <xf numFmtId="0" fontId="6" fillId="0" borderId="0" xfId="14" applyFont="1" applyAlignment="1">
      <alignment horizontal="right" vertical="center"/>
    </xf>
    <xf numFmtId="0" fontId="6" fillId="0" borderId="0" xfId="14" applyFont="1" applyBorder="1" applyAlignment="1">
      <alignment horizontal="left" vertical="top" wrapText="1"/>
    </xf>
    <xf numFmtId="0" fontId="6" fillId="0" borderId="0" xfId="14" applyFont="1" applyBorder="1" applyAlignment="1">
      <alignment horizontal="center" vertical="top" wrapText="1"/>
    </xf>
    <xf numFmtId="0" fontId="6" fillId="2" borderId="2" xfId="14" applyFont="1" applyFill="1" applyBorder="1" applyAlignment="1">
      <alignment horizontal="center" vertical="center" wrapText="1"/>
    </xf>
    <xf numFmtId="0" fontId="6" fillId="0" borderId="0" xfId="79" applyFont="1" applyAlignment="1">
      <alignment vertical="center" wrapText="1"/>
    </xf>
    <xf numFmtId="0" fontId="34" fillId="0" borderId="0" xfId="24" applyFont="1" applyAlignment="1">
      <alignment vertical="center" wrapText="1"/>
    </xf>
    <xf numFmtId="0" fontId="35" fillId="0" borderId="2" xfId="79" applyFont="1" applyBorder="1" applyAlignment="1">
      <alignment vertical="center" wrapText="1"/>
    </xf>
    <xf numFmtId="0" fontId="6" fillId="2" borderId="2" xfId="0" applyFont="1" applyFill="1" applyBorder="1"/>
    <xf numFmtId="0" fontId="35" fillId="0" borderId="0" xfId="0" applyFont="1"/>
    <xf numFmtId="0" fontId="35" fillId="0" borderId="3" xfId="0" applyFont="1" applyBorder="1" applyAlignment="1">
      <alignment horizontal="left"/>
    </xf>
    <xf numFmtId="203" fontId="35" fillId="0" borderId="3" xfId="0" applyNumberFormat="1" applyFont="1" applyBorder="1"/>
    <xf numFmtId="0" fontId="35" fillId="0" borderId="3" xfId="0" applyFont="1" applyBorder="1" applyAlignment="1">
      <alignment horizontal="center"/>
    </xf>
    <xf numFmtId="0" fontId="35" fillId="0" borderId="3" xfId="0" pivotButton="1" applyFont="1" applyBorder="1" applyAlignment="1">
      <alignment horizontal="center"/>
    </xf>
    <xf numFmtId="203" fontId="35" fillId="8" borderId="3" xfId="0" applyNumberFormat="1" applyFont="1" applyFill="1" applyBorder="1"/>
    <xf numFmtId="0" fontId="35" fillId="0" borderId="2" xfId="79" applyFont="1" applyBorder="1" applyAlignment="1">
      <alignment horizontal="left" vertical="center" wrapText="1"/>
    </xf>
    <xf numFmtId="0" fontId="34" fillId="0" borderId="2" xfId="0" applyFont="1" applyBorder="1" applyAlignment="1">
      <alignment horizontal="left" vertical="center" wrapText="1"/>
    </xf>
    <xf numFmtId="0" fontId="35" fillId="0" borderId="2" xfId="81" applyFont="1" applyBorder="1" applyAlignment="1">
      <alignment vertical="center" wrapText="1"/>
    </xf>
    <xf numFmtId="0" fontId="38" fillId="0" borderId="2" xfId="81" applyFont="1" applyBorder="1" applyAlignment="1">
      <alignment vertical="center" wrapText="1"/>
    </xf>
    <xf numFmtId="0" fontId="39" fillId="0" borderId="0" xfId="14" applyFont="1" applyAlignment="1">
      <alignment vertical="center" wrapText="1"/>
    </xf>
    <xf numFmtId="203" fontId="35" fillId="0" borderId="2" xfId="37" applyNumberFormat="1" applyFont="1" applyBorder="1" applyAlignment="1">
      <alignment horizontal="right" vertical="center" wrapText="1"/>
    </xf>
    <xf numFmtId="184" fontId="35" fillId="0" borderId="2" xfId="15" applyNumberFormat="1" applyFont="1" applyBorder="1" applyAlignment="1">
      <alignment horizontal="center" vertical="center" wrapText="1"/>
    </xf>
    <xf numFmtId="185" fontId="35" fillId="0" borderId="2" xfId="15" applyNumberFormat="1" applyFont="1" applyBorder="1" applyAlignment="1">
      <alignment horizontal="center" vertical="center" wrapText="1"/>
    </xf>
    <xf numFmtId="0" fontId="35" fillId="0" borderId="2" xfId="16" applyFont="1" applyBorder="1" applyAlignment="1">
      <alignment horizontal="left" vertical="center" wrapText="1"/>
    </xf>
    <xf numFmtId="184" fontId="35" fillId="0" borderId="2" xfId="15" applyNumberFormat="1" applyFont="1" applyBorder="1" applyAlignment="1">
      <alignment horizontal="right" vertical="center" wrapText="1"/>
    </xf>
    <xf numFmtId="184" fontId="35" fillId="0" borderId="2" xfId="15" applyNumberFormat="1" applyFont="1" applyBorder="1" applyAlignment="1">
      <alignment horizontal="left" vertical="center" wrapText="1"/>
    </xf>
    <xf numFmtId="184" fontId="35" fillId="0" borderId="2" xfId="15" applyNumberFormat="1" applyFont="1" applyBorder="1" applyAlignment="1">
      <alignment vertical="center" wrapText="1"/>
    </xf>
    <xf numFmtId="3" fontId="34" fillId="0" borderId="2" xfId="0" applyNumberFormat="1" applyFont="1" applyBorder="1" applyAlignment="1">
      <alignment horizontal="right" vertical="center" wrapText="1"/>
    </xf>
    <xf numFmtId="185" fontId="35" fillId="0" borderId="2" xfId="15" applyNumberFormat="1" applyFont="1" applyBorder="1" applyAlignment="1">
      <alignment horizontal="left" vertical="center" wrapText="1"/>
    </xf>
    <xf numFmtId="180" fontId="35" fillId="0" borderId="2" xfId="15" applyNumberFormat="1" applyFont="1" applyBorder="1" applyAlignment="1">
      <alignment horizontal="right" vertical="center" wrapText="1"/>
    </xf>
    <xf numFmtId="0" fontId="38" fillId="0" borderId="2" xfId="16" applyFont="1" applyBorder="1" applyAlignment="1">
      <alignment horizontal="left" vertical="center" wrapText="1"/>
    </xf>
    <xf numFmtId="180" fontId="38" fillId="0" borderId="2" xfId="15" applyNumberFormat="1" applyFont="1" applyBorder="1" applyAlignment="1">
      <alignment horizontal="right" vertical="center" wrapText="1"/>
    </xf>
    <xf numFmtId="184" fontId="38" fillId="0" borderId="2" xfId="15" applyNumberFormat="1" applyFont="1" applyBorder="1" applyAlignment="1">
      <alignment horizontal="center" vertical="center" wrapText="1"/>
    </xf>
    <xf numFmtId="185" fontId="38" fillId="0" borderId="2" xfId="15" applyNumberFormat="1" applyFont="1" applyBorder="1" applyAlignment="1">
      <alignment horizontal="center" vertical="center" wrapText="1"/>
    </xf>
    <xf numFmtId="185" fontId="38" fillId="0" borderId="2" xfId="15" applyNumberFormat="1" applyFont="1" applyBorder="1" applyAlignment="1">
      <alignment horizontal="left" vertical="center" wrapText="1"/>
    </xf>
    <xf numFmtId="0" fontId="38" fillId="0" borderId="2" xfId="0" applyFont="1" applyBorder="1" applyAlignment="1">
      <alignment horizontal="left" vertical="center" wrapText="1"/>
    </xf>
    <xf numFmtId="0" fontId="34" fillId="0" borderId="2" xfId="16" applyFont="1" applyBorder="1" applyAlignment="1">
      <alignment horizontal="left" vertical="center" wrapText="1"/>
    </xf>
    <xf numFmtId="180" fontId="34" fillId="0" borderId="2" xfId="15" applyNumberFormat="1" applyFont="1" applyBorder="1" applyAlignment="1">
      <alignment horizontal="right" vertical="center"/>
    </xf>
    <xf numFmtId="184" fontId="34" fillId="0" borderId="2" xfId="15" applyNumberFormat="1" applyFont="1" applyBorder="1" applyAlignment="1">
      <alignment horizontal="center" vertical="center" wrapText="1"/>
    </xf>
    <xf numFmtId="184" fontId="34" fillId="0" borderId="2" xfId="15" applyNumberFormat="1" applyFont="1" applyBorder="1" applyAlignment="1">
      <alignment horizontal="left" vertical="center" wrapText="1"/>
    </xf>
    <xf numFmtId="185" fontId="34" fillId="0" borderId="2" xfId="15" applyNumberFormat="1" applyFont="1" applyBorder="1" applyAlignment="1">
      <alignment horizontal="left" vertical="center" wrapText="1"/>
    </xf>
    <xf numFmtId="187" fontId="34" fillId="0" borderId="2" xfId="0" applyNumberFormat="1" applyFont="1" applyBorder="1" applyAlignment="1">
      <alignment horizontal="left" vertical="center" wrapText="1"/>
    </xf>
    <xf numFmtId="178" fontId="34" fillId="0" borderId="2" xfId="0" applyNumberFormat="1" applyFont="1" applyBorder="1" applyAlignment="1">
      <alignment horizontal="right" vertical="center" wrapText="1"/>
    </xf>
    <xf numFmtId="49" fontId="34" fillId="0" borderId="2" xfId="0" applyNumberFormat="1" applyFont="1" applyBorder="1" applyAlignment="1">
      <alignment horizontal="left" vertical="center" wrapText="1"/>
    </xf>
    <xf numFmtId="180" fontId="34" fillId="0" borderId="2" xfId="15" applyNumberFormat="1" applyFont="1" applyBorder="1" applyAlignment="1">
      <alignment horizontal="right" vertical="center" wrapText="1"/>
    </xf>
    <xf numFmtId="185" fontId="34" fillId="0" borderId="2" xfId="15" applyNumberFormat="1" applyFont="1" applyBorder="1" applyAlignment="1">
      <alignment horizontal="center" vertical="center" wrapText="1"/>
    </xf>
    <xf numFmtId="0" fontId="35" fillId="0" borderId="2" xfId="8" applyFont="1" applyBorder="1" applyAlignment="1">
      <alignment horizontal="left" vertical="center" wrapText="1"/>
    </xf>
    <xf numFmtId="187" fontId="35" fillId="0" borderId="2" xfId="28" applyNumberFormat="1" applyFont="1" applyBorder="1" applyAlignment="1">
      <alignment horizontal="left" vertical="center" wrapText="1"/>
    </xf>
    <xf numFmtId="189" fontId="35" fillId="0" borderId="2" xfId="29" applyNumberFormat="1" applyFont="1" applyBorder="1" applyAlignment="1">
      <alignment horizontal="center" vertical="center" wrapText="1"/>
    </xf>
    <xf numFmtId="0" fontId="35" fillId="4" borderId="2" xfId="16" applyFont="1" applyFill="1" applyBorder="1" applyAlignment="1">
      <alignment horizontal="left" vertical="center" wrapText="1"/>
    </xf>
    <xf numFmtId="0" fontId="35" fillId="5" borderId="2" xfId="14" applyFont="1" applyFill="1" applyBorder="1" applyAlignment="1">
      <alignment horizontal="left" vertical="center" wrapText="1"/>
    </xf>
    <xf numFmtId="178" fontId="35" fillId="5" borderId="2" xfId="15" applyNumberFormat="1" applyFont="1" applyFill="1" applyBorder="1" applyAlignment="1">
      <alignment horizontal="right" vertical="center" wrapText="1"/>
    </xf>
    <xf numFmtId="0" fontId="35" fillId="5" borderId="2" xfId="0" applyFont="1" applyFill="1" applyBorder="1" applyAlignment="1">
      <alignment horizontal="left" vertical="center"/>
    </xf>
    <xf numFmtId="0" fontId="35" fillId="4" borderId="2" xfId="16" applyFont="1" applyFill="1" applyBorder="1" applyAlignment="1">
      <alignment vertical="center" wrapText="1"/>
    </xf>
    <xf numFmtId="184" fontId="35" fillId="3" borderId="2" xfId="15" applyNumberFormat="1" applyFont="1" applyFill="1" applyBorder="1" applyAlignment="1">
      <alignment horizontal="center" vertical="center" wrapText="1"/>
    </xf>
    <xf numFmtId="185" fontId="35" fillId="3" borderId="2" xfId="15" applyNumberFormat="1" applyFont="1" applyFill="1" applyBorder="1" applyAlignment="1">
      <alignment horizontal="center" vertical="center" wrapText="1"/>
    </xf>
    <xf numFmtId="0" fontId="35" fillId="5" borderId="2" xfId="0" applyFont="1" applyFill="1" applyBorder="1" applyAlignment="1">
      <alignment horizontal="center"/>
    </xf>
    <xf numFmtId="0" fontId="35" fillId="3" borderId="2" xfId="16" applyFont="1" applyFill="1" applyBorder="1" applyAlignment="1">
      <alignment horizontal="left" vertical="center" wrapText="1"/>
    </xf>
    <xf numFmtId="180" fontId="35" fillId="3" borderId="2" xfId="15" applyNumberFormat="1" applyFont="1" applyFill="1" applyBorder="1" applyAlignment="1">
      <alignment horizontal="right" vertical="center" wrapText="1"/>
    </xf>
    <xf numFmtId="0" fontId="35" fillId="0" borderId="2" xfId="14" applyFont="1" applyBorder="1" applyAlignment="1">
      <alignment vertical="center" wrapText="1"/>
    </xf>
    <xf numFmtId="185" fontId="35" fillId="0" borderId="2" xfId="15" applyNumberFormat="1" applyFont="1" applyBorder="1" applyAlignment="1">
      <alignment vertical="center" wrapText="1"/>
    </xf>
    <xf numFmtId="188" fontId="35" fillId="3" borderId="2" xfId="15" applyNumberFormat="1" applyFont="1" applyFill="1" applyBorder="1" applyAlignment="1">
      <alignment horizontal="right" vertical="center" wrapText="1"/>
    </xf>
    <xf numFmtId="185" fontId="35" fillId="3" borderId="2" xfId="15" applyNumberFormat="1" applyFont="1" applyFill="1" applyBorder="1" applyAlignment="1">
      <alignment horizontal="left" vertical="center" wrapText="1"/>
    </xf>
    <xf numFmtId="0" fontId="35" fillId="0" borderId="2" xfId="16" quotePrefix="1" applyFont="1" applyBorder="1" applyAlignment="1">
      <alignment horizontal="left" vertical="center" wrapText="1"/>
    </xf>
    <xf numFmtId="0" fontId="34" fillId="0" borderId="2" xfId="23" applyNumberFormat="1" applyFont="1" applyBorder="1" applyAlignment="1">
      <alignment horizontal="left" vertical="center" wrapText="1"/>
    </xf>
    <xf numFmtId="1" fontId="34" fillId="0" borderId="2" xfId="16" applyNumberFormat="1" applyFont="1" applyBorder="1" applyAlignment="1">
      <alignment horizontal="right" vertical="center" wrapText="1"/>
    </xf>
    <xf numFmtId="0" fontId="34" fillId="0" borderId="2" xfId="16" applyFont="1" applyBorder="1" applyAlignment="1">
      <alignment horizontal="right" vertical="center" wrapText="1"/>
    </xf>
    <xf numFmtId="187" fontId="34" fillId="0" borderId="2" xfId="38" applyNumberFormat="1" applyFont="1" applyBorder="1" applyAlignment="1">
      <alignment horizontal="left" vertical="center" wrapText="1"/>
    </xf>
    <xf numFmtId="178" fontId="34" fillId="0" borderId="2" xfId="38" applyNumberFormat="1" applyFont="1" applyBorder="1" applyAlignment="1">
      <alignment horizontal="right" vertical="center" wrapText="1"/>
    </xf>
    <xf numFmtId="49" fontId="34" fillId="0" borderId="2" xfId="38" applyNumberFormat="1" applyFont="1" applyBorder="1" applyAlignment="1">
      <alignment horizontal="left" vertical="center" wrapText="1"/>
    </xf>
    <xf numFmtId="0" fontId="34" fillId="0" borderId="2" xfId="4" applyFont="1" applyBorder="1" applyAlignment="1" applyProtection="1">
      <alignment horizontal="left" vertical="center" wrapText="1"/>
    </xf>
    <xf numFmtId="190" fontId="35" fillId="0" borderId="2" xfId="37" applyNumberFormat="1" applyFont="1" applyBorder="1" applyAlignment="1" applyProtection="1">
      <alignment horizontal="center" vertical="center" wrapText="1"/>
    </xf>
    <xf numFmtId="190" fontId="35" fillId="0" borderId="2" xfId="37" applyNumberFormat="1" applyFont="1" applyBorder="1" applyAlignment="1" applyProtection="1">
      <alignment horizontal="left" vertical="center" wrapText="1"/>
    </xf>
    <xf numFmtId="0" fontId="35" fillId="0" borderId="2" xfId="4" applyFont="1" applyBorder="1" applyAlignment="1" applyProtection="1">
      <alignment horizontal="left" vertical="center" wrapText="1"/>
    </xf>
    <xf numFmtId="187" fontId="35" fillId="0" borderId="2" xfId="0" applyNumberFormat="1" applyFont="1" applyBorder="1" applyAlignment="1">
      <alignment horizontal="left" vertical="center" wrapText="1"/>
    </xf>
    <xf numFmtId="178" fontId="34" fillId="0" borderId="2" xfId="0" applyNumberFormat="1" applyFont="1" applyBorder="1" applyAlignment="1">
      <alignment horizontal="left" vertical="center" wrapText="1"/>
    </xf>
    <xf numFmtId="3" fontId="34" fillId="0" borderId="2" xfId="0" applyNumberFormat="1" applyFont="1" applyBorder="1" applyAlignment="1">
      <alignment horizontal="left" vertical="center" wrapText="1"/>
    </xf>
    <xf numFmtId="196" fontId="35" fillId="0" borderId="2" xfId="15" applyNumberFormat="1" applyFont="1" applyBorder="1" applyAlignment="1">
      <alignment horizontal="right" vertical="center" wrapText="1"/>
    </xf>
    <xf numFmtId="196" fontId="35" fillId="0" borderId="2" xfId="16" applyNumberFormat="1" applyFont="1" applyBorder="1" applyAlignment="1">
      <alignment horizontal="right" vertical="center" wrapText="1"/>
    </xf>
    <xf numFmtId="0" fontId="35" fillId="5" borderId="2" xfId="0" applyFont="1" applyFill="1" applyBorder="1" applyAlignment="1">
      <alignment horizontal="center" vertical="center" wrapText="1"/>
    </xf>
    <xf numFmtId="0" fontId="35" fillId="5" borderId="2" xfId="0" applyFont="1" applyFill="1" applyBorder="1" applyAlignment="1">
      <alignment horizontal="left" vertical="center" wrapText="1"/>
    </xf>
    <xf numFmtId="0" fontId="34" fillId="3" borderId="2" xfId="16" applyFont="1" applyFill="1" applyBorder="1" applyAlignment="1">
      <alignment horizontal="left" vertical="center" wrapText="1"/>
    </xf>
    <xf numFmtId="180" fontId="34" fillId="3" borderId="2" xfId="15" applyNumberFormat="1" applyFont="1" applyFill="1" applyBorder="1" applyAlignment="1">
      <alignment horizontal="right" vertical="center" wrapText="1"/>
    </xf>
    <xf numFmtId="184" fontId="34" fillId="3" borderId="2" xfId="15" applyNumberFormat="1" applyFont="1" applyFill="1" applyBorder="1" applyAlignment="1">
      <alignment horizontal="center" vertical="center" wrapText="1"/>
    </xf>
    <xf numFmtId="185" fontId="34" fillId="3" borderId="2" xfId="15" applyNumberFormat="1" applyFont="1" applyFill="1" applyBorder="1" applyAlignment="1">
      <alignment horizontal="center" vertical="center" wrapText="1"/>
    </xf>
    <xf numFmtId="185" fontId="34" fillId="3" borderId="2" xfId="15" applyNumberFormat="1" applyFont="1" applyFill="1" applyBorder="1" applyAlignment="1">
      <alignment horizontal="left" vertical="center" wrapText="1"/>
    </xf>
    <xf numFmtId="197" fontId="34" fillId="3" borderId="2" xfId="15" applyNumberFormat="1" applyFont="1" applyFill="1" applyBorder="1" applyAlignment="1">
      <alignment horizontal="right" vertical="center" wrapText="1"/>
    </xf>
    <xf numFmtId="0" fontId="35" fillId="0" borderId="2" xfId="0" applyFont="1" applyBorder="1" applyAlignment="1">
      <alignment horizontal="left" vertical="center" wrapText="1"/>
    </xf>
    <xf numFmtId="0" fontId="34" fillId="0" borderId="2" xfId="0" applyFont="1" applyBorder="1" applyAlignment="1">
      <alignment horizontal="right" vertical="center"/>
    </xf>
    <xf numFmtId="184" fontId="35" fillId="0" borderId="2" xfId="30" applyNumberFormat="1" applyFont="1" applyBorder="1" applyAlignment="1">
      <alignment horizontal="center" vertical="center" wrapText="1"/>
    </xf>
    <xf numFmtId="184" fontId="35" fillId="0" borderId="2" xfId="30" applyNumberFormat="1" applyFont="1" applyBorder="1" applyAlignment="1">
      <alignment horizontal="left" vertical="center" wrapText="1"/>
    </xf>
    <xf numFmtId="191" fontId="35" fillId="0" borderId="2" xfId="31" applyNumberFormat="1" applyFont="1" applyBorder="1" applyAlignment="1">
      <alignment horizontal="right" vertical="center"/>
    </xf>
    <xf numFmtId="0" fontId="35" fillId="0" borderId="2" xfId="16" applyFont="1" applyBorder="1" applyAlignment="1">
      <alignment vertical="center" wrapText="1"/>
    </xf>
    <xf numFmtId="0" fontId="35" fillId="0" borderId="2" xfId="0" applyFont="1" applyBorder="1" applyAlignment="1">
      <alignment horizontal="center" vertical="center" wrapText="1"/>
    </xf>
    <xf numFmtId="185" fontId="34" fillId="0" borderId="2" xfId="15" applyNumberFormat="1" applyFont="1" applyBorder="1" applyAlignment="1">
      <alignment vertical="center" wrapText="1"/>
    </xf>
    <xf numFmtId="0" fontId="34" fillId="0" borderId="2" xfId="0" applyFont="1" applyBorder="1" applyAlignment="1">
      <alignment vertical="center" wrapText="1"/>
    </xf>
    <xf numFmtId="0" fontId="34" fillId="0" borderId="2" xfId="16" applyFont="1" applyBorder="1" applyAlignment="1">
      <alignment vertical="center" wrapText="1"/>
    </xf>
    <xf numFmtId="185" fontId="38" fillId="0" borderId="2" xfId="15" applyNumberFormat="1" applyFont="1" applyBorder="1" applyAlignment="1">
      <alignment vertical="center" wrapText="1"/>
    </xf>
    <xf numFmtId="0" fontId="38" fillId="0" borderId="2" xfId="0" applyFont="1" applyBorder="1" applyAlignment="1">
      <alignment vertical="center" wrapText="1"/>
    </xf>
    <xf numFmtId="0" fontId="38" fillId="0" borderId="2" xfId="20" applyFont="1" applyBorder="1" applyAlignment="1" applyProtection="1">
      <alignment horizontal="left" vertical="center" wrapText="1"/>
    </xf>
    <xf numFmtId="198" fontId="38" fillId="0" borderId="2" xfId="30" applyNumberFormat="1" applyFont="1" applyBorder="1" applyAlignment="1" applyProtection="1">
      <alignment horizontal="right" vertical="center" wrapText="1"/>
    </xf>
    <xf numFmtId="199" fontId="38" fillId="0" borderId="2" xfId="30" applyNumberFormat="1" applyFont="1" applyBorder="1" applyAlignment="1" applyProtection="1">
      <alignment horizontal="center" vertical="center" wrapText="1"/>
    </xf>
    <xf numFmtId="200" fontId="38" fillId="0" borderId="2" xfId="30" applyNumberFormat="1" applyFont="1" applyBorder="1" applyAlignment="1" applyProtection="1">
      <alignment horizontal="left" vertical="center" wrapText="1"/>
    </xf>
    <xf numFmtId="0" fontId="35" fillId="0" borderId="2" xfId="0" applyFont="1" applyBorder="1" applyAlignment="1">
      <alignment horizontal="center" vertical="center"/>
    </xf>
    <xf numFmtId="0" fontId="35" fillId="0" borderId="2" xfId="0" applyFont="1" applyBorder="1" applyAlignment="1">
      <alignment horizontal="left" vertical="center"/>
    </xf>
    <xf numFmtId="0" fontId="35" fillId="5" borderId="2" xfId="0" applyFont="1" applyFill="1" applyBorder="1"/>
    <xf numFmtId="178" fontId="34" fillId="0" borderId="2" xfId="0" applyNumberFormat="1" applyFont="1" applyBorder="1" applyAlignment="1">
      <alignment horizontal="center" vertical="center" wrapText="1"/>
    </xf>
    <xf numFmtId="0" fontId="34" fillId="0" borderId="2" xfId="0" applyFont="1" applyBorder="1" applyAlignment="1">
      <alignment horizontal="left" vertical="center"/>
    </xf>
    <xf numFmtId="49" fontId="34" fillId="3" borderId="2" xfId="0" applyNumberFormat="1" applyFont="1" applyFill="1" applyBorder="1" applyAlignment="1">
      <alignment horizontal="left" vertical="center" wrapText="1"/>
    </xf>
    <xf numFmtId="49" fontId="38" fillId="0" borderId="2" xfId="0" applyNumberFormat="1" applyFont="1" applyBorder="1" applyAlignment="1">
      <alignment horizontal="left" vertical="center" wrapText="1"/>
    </xf>
    <xf numFmtId="203" fontId="34" fillId="0" borderId="2" xfId="37" applyNumberFormat="1" applyFont="1" applyBorder="1" applyAlignment="1">
      <alignment horizontal="right" vertical="center" wrapText="1"/>
    </xf>
    <xf numFmtId="0" fontId="34" fillId="0" borderId="2" xfId="0" applyFont="1" applyBorder="1" applyAlignment="1">
      <alignment horizontal="center" vertical="center" wrapText="1"/>
    </xf>
    <xf numFmtId="202" fontId="35" fillId="0" borderId="2" xfId="33" applyNumberFormat="1" applyFont="1" applyFill="1" applyBorder="1" applyAlignment="1">
      <alignment vertical="center" wrapText="1"/>
    </xf>
    <xf numFmtId="0" fontId="38" fillId="0" borderId="2" xfId="33" applyNumberFormat="1" applyFont="1" applyFill="1" applyBorder="1" applyAlignment="1">
      <alignment vertical="center" wrapText="1"/>
    </xf>
    <xf numFmtId="0" fontId="38" fillId="0" borderId="2" xfId="79" applyFont="1" applyBorder="1" applyAlignment="1">
      <alignment vertical="center" wrapText="1"/>
    </xf>
    <xf numFmtId="203" fontId="38" fillId="0" borderId="2" xfId="37" applyNumberFormat="1" applyFont="1" applyBorder="1" applyAlignment="1">
      <alignment horizontal="right" vertical="center" wrapText="1"/>
    </xf>
    <xf numFmtId="0" fontId="37" fillId="0" borderId="0" xfId="0" applyFont="1" applyAlignment="1">
      <alignment horizontal="left" vertical="center" wrapText="1"/>
    </xf>
    <xf numFmtId="0" fontId="37" fillId="0" borderId="0" xfId="14" applyFont="1" applyAlignment="1">
      <alignment horizontal="left" vertical="center"/>
    </xf>
    <xf numFmtId="0" fontId="37" fillId="0" borderId="0" xfId="14" applyFont="1" applyAlignment="1">
      <alignment horizontal="center" vertical="center"/>
    </xf>
    <xf numFmtId="0" fontId="41" fillId="0" borderId="0" xfId="14" applyFont="1" applyAlignment="1">
      <alignment vertical="center" wrapText="1"/>
    </xf>
    <xf numFmtId="0" fontId="35" fillId="0" borderId="2" xfId="14" applyFont="1" applyBorder="1" applyAlignment="1">
      <alignment horizontal="left" vertical="center" wrapText="1"/>
    </xf>
    <xf numFmtId="0" fontId="35" fillId="0" borderId="2" xfId="79" applyFont="1" applyBorder="1" applyAlignment="1">
      <alignment horizontal="center" vertical="center" wrapText="1"/>
    </xf>
    <xf numFmtId="0" fontId="35" fillId="0" borderId="2" xfId="15" applyNumberFormat="1" applyFont="1" applyBorder="1" applyAlignment="1">
      <alignment horizontal="left" vertical="center" wrapText="1"/>
    </xf>
    <xf numFmtId="184" fontId="35" fillId="0" borderId="2" xfId="15" applyNumberFormat="1" applyFont="1" applyBorder="1" applyAlignment="1">
      <alignment horizontal="left" vertical="top" wrapText="1"/>
    </xf>
    <xf numFmtId="0" fontId="35" fillId="0" borderId="2" xfId="18" applyFont="1" applyBorder="1" applyAlignment="1">
      <alignment horizontal="left" vertical="center" wrapText="1"/>
    </xf>
    <xf numFmtId="201" fontId="35" fillId="0" borderId="2" xfId="15" applyNumberFormat="1" applyFont="1" applyBorder="1" applyAlignment="1">
      <alignment horizontal="left" vertical="center" wrapText="1"/>
    </xf>
    <xf numFmtId="203" fontId="34" fillId="0" borderId="2" xfId="37" applyNumberFormat="1" applyFont="1" applyBorder="1" applyAlignment="1">
      <alignment horizontal="center" vertical="center" wrapText="1"/>
    </xf>
    <xf numFmtId="201" fontId="35" fillId="0" borderId="2" xfId="15" applyNumberFormat="1" applyFont="1" applyBorder="1" applyAlignment="1">
      <alignment horizontal="center" vertical="center" wrapText="1"/>
    </xf>
    <xf numFmtId="203" fontId="35" fillId="0" borderId="2" xfId="37" applyNumberFormat="1" applyFont="1" applyBorder="1" applyAlignment="1">
      <alignment horizontal="center" vertical="center" wrapText="1"/>
    </xf>
    <xf numFmtId="203" fontId="35" fillId="0" borderId="2" xfId="37" applyNumberFormat="1" applyFont="1" applyFill="1" applyBorder="1" applyAlignment="1">
      <alignment horizontal="center" vertical="center" wrapText="1"/>
    </xf>
    <xf numFmtId="0" fontId="35" fillId="0" borderId="2" xfId="80" applyFont="1" applyBorder="1" applyAlignment="1">
      <alignment horizontal="left" vertical="center" wrapText="1"/>
    </xf>
    <xf numFmtId="202" fontId="35" fillId="0" borderId="2" xfId="17" applyNumberFormat="1" applyFont="1" applyBorder="1" applyAlignment="1">
      <alignment horizontal="left" vertical="center" wrapText="1"/>
    </xf>
    <xf numFmtId="202" fontId="35" fillId="0" borderId="2" xfId="17" applyNumberFormat="1" applyFont="1" applyBorder="1" applyAlignment="1">
      <alignment horizontal="left" vertical="center"/>
    </xf>
    <xf numFmtId="202" fontId="35" fillId="0" borderId="2" xfId="17" applyNumberFormat="1" applyFont="1" applyBorder="1" applyAlignment="1">
      <alignment horizontal="center" vertical="center" wrapText="1"/>
    </xf>
    <xf numFmtId="0" fontId="35" fillId="0" borderId="2" xfId="14" applyFont="1" applyBorder="1" applyAlignment="1">
      <alignment horizontal="center" vertical="center" wrapText="1"/>
    </xf>
    <xf numFmtId="0" fontId="34" fillId="0" borderId="2" xfId="0" applyFont="1" applyBorder="1" applyAlignment="1">
      <alignment horizontal="center" vertical="center"/>
    </xf>
    <xf numFmtId="203" fontId="34" fillId="0" borderId="2" xfId="23" applyNumberFormat="1" applyFont="1" applyFill="1" applyBorder="1" applyAlignment="1">
      <alignment horizontal="center" vertical="center" wrapText="1"/>
    </xf>
    <xf numFmtId="0" fontId="34" fillId="0" borderId="2" xfId="0" applyFont="1" applyBorder="1" applyAlignment="1">
      <alignment horizontal="left" wrapText="1"/>
    </xf>
    <xf numFmtId="0" fontId="34" fillId="0" borderId="2" xfId="0" applyFont="1" applyBorder="1" applyAlignment="1">
      <alignment horizontal="left"/>
    </xf>
    <xf numFmtId="0" fontId="35" fillId="0" borderId="2" xfId="0" applyFont="1" applyBorder="1" applyAlignment="1">
      <alignment vertical="center" wrapText="1"/>
    </xf>
    <xf numFmtId="0" fontId="34" fillId="0" borderId="2" xfId="0" applyFont="1" applyBorder="1" applyAlignment="1">
      <alignment horizontal="left" vertical="top" wrapText="1"/>
    </xf>
    <xf numFmtId="0" fontId="34" fillId="0" borderId="2" xfId="0" applyFont="1" applyBorder="1" applyAlignment="1">
      <alignment horizontal="center" vertical="top" wrapText="1"/>
    </xf>
    <xf numFmtId="203" fontId="34" fillId="0" borderId="2" xfId="37" applyNumberFormat="1" applyFont="1" applyBorder="1" applyAlignment="1">
      <alignment horizontal="right" vertical="center"/>
    </xf>
    <xf numFmtId="0" fontId="34" fillId="0" borderId="2" xfId="0" applyFont="1" applyBorder="1" applyAlignment="1">
      <alignment horizontal="center" wrapText="1"/>
    </xf>
    <xf numFmtId="0" fontId="34" fillId="0" borderId="2" xfId="0" applyFont="1" applyBorder="1" applyAlignment="1">
      <alignment horizontal="center"/>
    </xf>
    <xf numFmtId="0" fontId="6" fillId="2" borderId="2" xfId="14" applyFont="1" applyFill="1" applyBorder="1" applyAlignment="1">
      <alignment horizontal="center" vertical="center" wrapText="1"/>
    </xf>
    <xf numFmtId="0" fontId="6" fillId="2" borderId="4" xfId="0" applyFont="1" applyFill="1" applyBorder="1"/>
    <xf numFmtId="0" fontId="6" fillId="0" borderId="1" xfId="0" applyFont="1" applyBorder="1"/>
    <xf numFmtId="0" fontId="6" fillId="0" borderId="2" xfId="14" applyFont="1" applyBorder="1" applyAlignment="1">
      <alignment horizontal="center" vertical="center" wrapText="1"/>
    </xf>
    <xf numFmtId="0" fontId="6" fillId="0" borderId="2" xfId="14" applyFont="1" applyBorder="1" applyAlignment="1">
      <alignment horizontal="center" vertical="top" wrapText="1"/>
    </xf>
    <xf numFmtId="0" fontId="6" fillId="0" borderId="0" xfId="0" applyFont="1"/>
    <xf numFmtId="0" fontId="37" fillId="0" borderId="1" xfId="0" applyFont="1" applyBorder="1"/>
    <xf numFmtId="0" fontId="39" fillId="0" borderId="1" xfId="0" applyFont="1" applyBorder="1"/>
    <xf numFmtId="0" fontId="40" fillId="0" borderId="0" xfId="14" applyFont="1" applyAlignment="1">
      <alignment horizontal="center" vertical="center"/>
    </xf>
  </cellXfs>
  <cellStyles count="82">
    <cellStyle name="cf1" xfId="66" xr:uid="{95ABA963-7CAF-4EE1-8F33-94F73A631069}"/>
    <cellStyle name="Excel Built-in Comma" xfId="67" xr:uid="{EF5E3B8E-3578-48B7-A3D1-54B9C6F65C62}"/>
    <cellStyle name="Excel_BuiltIn_Comma" xfId="68" xr:uid="{3A0A1D12-8F28-441E-BBCF-245DF9699BEE}"/>
    <cellStyle name="Excel_BuiltIn_Comma 3" xfId="15" xr:uid="{C88CC9E2-FF60-4D17-8BDC-C56604B78B7E}"/>
    <cellStyle name="Excel_BuiltIn_Comma 3 2" xfId="30" xr:uid="{4BAC2BEC-8558-4D4E-8B55-DCA0DF8480C2}"/>
    <cellStyle name="Heading" xfId="69" xr:uid="{DD4BA99B-7476-438F-BB74-909843F98ABC}"/>
    <cellStyle name="Heading1" xfId="70" xr:uid="{0D2B4537-6F00-4F9C-A5F3-010CF0CBD5FF}"/>
    <cellStyle name="Result" xfId="71" xr:uid="{09756FA4-6842-4BED-BA98-B7AB0398DA80}"/>
    <cellStyle name="Result2" xfId="72" xr:uid="{4C610C63-86DC-436B-91C0-BEF2EAF88136}"/>
    <cellStyle name="一般" xfId="0" builtinId="0" customBuiltin="1"/>
    <cellStyle name="一般 10" xfId="44" xr:uid="{56153BD7-C4A5-49F8-A78C-858EF7DAD2AD}"/>
    <cellStyle name="一般 10 2" xfId="21" xr:uid="{D0D07907-0795-4AAD-A24E-0BD178FD2FE9}"/>
    <cellStyle name="一般 10 3" xfId="19" xr:uid="{D630B487-5144-4048-90C7-EF6AB4814B8A}"/>
    <cellStyle name="一般 11" xfId="73" xr:uid="{9ACA4F67-89E8-47F4-8ED9-210DA4DDFD7D}"/>
    <cellStyle name="一般 12" xfId="74" xr:uid="{588B4D11-62D9-4F89-A9FA-C024DA758609}"/>
    <cellStyle name="一般 13" xfId="78" xr:uid="{E68F9600-D27E-4E33-92CA-8C188708B568}"/>
    <cellStyle name="一般 15" xfId="81" xr:uid="{05980547-BA31-420A-AB4C-801743CB6896}"/>
    <cellStyle name="一般 17" xfId="28" xr:uid="{8B9BADA9-375E-4E38-9BA2-44026F816076}"/>
    <cellStyle name="一般 2" xfId="4" xr:uid="{E39FCA46-8A33-44B4-8CA3-FC8B7687FCBA}"/>
    <cellStyle name="一般 2 2" xfId="10" xr:uid="{40CC923A-3AD8-4D4F-B87C-8A60458DE964}"/>
    <cellStyle name="一般 2 2 2" xfId="32" xr:uid="{D5514642-F020-4E66-9354-B8C80B132C26}"/>
    <cellStyle name="一般 2 2 3" xfId="39" xr:uid="{40C4D66D-F9DF-4E23-95C6-3CD8CA204789}"/>
    <cellStyle name="一般 2 2 4" xfId="45" xr:uid="{DCAB027A-4376-415C-B4BF-5416A2B3AC90}"/>
    <cellStyle name="一般 2 6" xfId="46" xr:uid="{43CF71C5-E8A9-4FD0-9982-759BD7B08557}"/>
    <cellStyle name="一般 2 6 2" xfId="24" xr:uid="{336A2A57-BC3B-4DB9-A949-9BAA37B885A7}"/>
    <cellStyle name="一般 2 6 3" xfId="18" xr:uid="{3EF527F2-81EB-4EE4-9A66-3CDCAB0E4151}"/>
    <cellStyle name="一般 3" xfId="8" xr:uid="{5F625775-C390-48EA-A71F-D2D17A7C3C7D}"/>
    <cellStyle name="一般 3 2" xfId="16" xr:uid="{F7F8E36C-E594-4B5C-9F14-8F60625F7D21}"/>
    <cellStyle name="一般 3 2 2" xfId="20" xr:uid="{1935D513-7704-45CC-A3E6-B54EDC7C0B6F}"/>
    <cellStyle name="一般 3 2 2 2" xfId="79" xr:uid="{FB718AF6-141C-40CB-8097-9589216D49D3}"/>
    <cellStyle name="一般 3 6" xfId="14" xr:uid="{BE5960DF-BB02-4062-AC27-9A45AB153686}"/>
    <cellStyle name="一般 4" xfId="12" xr:uid="{126F13E1-577B-469C-B7D9-EE587B4390A8}"/>
    <cellStyle name="一般 4 2" xfId="47" xr:uid="{98DB29AC-9AE3-4E4F-8237-3167BB021255}"/>
    <cellStyle name="一般 5" xfId="38" xr:uid="{A9E6CC0B-DCC7-4C8E-8C11-F50D85720721}"/>
    <cellStyle name="一般 5 2" xfId="48" xr:uid="{F9DB625E-5B49-42E8-86AF-89030AF4F426}"/>
    <cellStyle name="一般 6" xfId="49" xr:uid="{C861D95C-BD29-46F1-8B7A-BB169067F45F}"/>
    <cellStyle name="一般 7" xfId="50" xr:uid="{59877AEA-3DC2-44A6-97D8-B1CA69DD758A}"/>
    <cellStyle name="一般 8" xfId="51" xr:uid="{23267874-239B-4B3D-8FD4-9634781F94F5}"/>
    <cellStyle name="一般 9" xfId="52" xr:uid="{BFF9A28F-88D1-48E0-AC92-B9689D446299}"/>
    <cellStyle name="一般_95考核表-1 4 2" xfId="80" xr:uid="{3C98891A-FF7A-455D-9F0C-A219DADAC434}"/>
    <cellStyle name="千分位" xfId="37" builtinId="3"/>
    <cellStyle name="千分位 10" xfId="31" xr:uid="{CC5FE6D3-B048-443B-B3C0-EF2F48C2586C}"/>
    <cellStyle name="千分位 10 2" xfId="22" xr:uid="{F0BDB1A0-287F-4F8F-9575-6A2BCF9A1CE6}"/>
    <cellStyle name="千分位 10 2 2" xfId="34" xr:uid="{B3D12176-D9A1-48AA-8F31-7C52B953C222}"/>
    <cellStyle name="千分位 10 2 3" xfId="40" xr:uid="{F2E1D9A3-11D0-4272-9897-244CCDA5BA4F}"/>
    <cellStyle name="千分位 10 2 4" xfId="75" xr:uid="{578E5CDD-EB3F-4AF6-B917-9B6AC59BB55F}"/>
    <cellStyle name="千分位 10 3" xfId="53" xr:uid="{54AF2F8C-4C79-444C-8C33-0DBFD6E0669B}"/>
    <cellStyle name="千分位 11" xfId="43" xr:uid="{2F393901-2244-4951-84C7-4F5E569E2992}"/>
    <cellStyle name="千分位 2" xfId="1" xr:uid="{4964EED4-AB5D-48AF-96F9-DD09BCB1960A}"/>
    <cellStyle name="千分位 2 10" xfId="26" xr:uid="{0D7F1483-7E9C-41D0-BDD4-C8FA2A27514B}"/>
    <cellStyle name="千分位 2 2" xfId="2" xr:uid="{16F7DFB3-C9F0-4902-B044-BDB8E8DE311F}"/>
    <cellStyle name="千分位 2 2 2 2" xfId="6" xr:uid="{AC05035E-3957-4A9A-97B1-93A2A2FC7E2C}"/>
    <cellStyle name="千分位 2 2 2 2 2" xfId="55" xr:uid="{9814FFCC-E650-4CAD-8396-A031705BB9B0}"/>
    <cellStyle name="千分位 2 2 6" xfId="27" xr:uid="{A70132DE-F96F-4138-B695-C92BEB78FEB1}"/>
    <cellStyle name="千分位 2 3" xfId="54" xr:uid="{19FBD994-A04D-4E93-B376-D3C10DA41D06}"/>
    <cellStyle name="千分位 2 7" xfId="56" xr:uid="{856E77F4-52CC-4E19-B9B8-10AE4E182A67}"/>
    <cellStyle name="千分位 2 7 2" xfId="23" xr:uid="{06BA1E51-562B-4334-9CE6-7F9F4BB5AFCF}"/>
    <cellStyle name="千分位 2 7 2 2" xfId="35" xr:uid="{190745C6-2D51-4D12-977D-A4846B6585E7}"/>
    <cellStyle name="千分位 2 7 2 3" xfId="41" xr:uid="{CA06DC8D-C948-4D85-BE58-0434F9DFCBFA}"/>
    <cellStyle name="千分位 2 7 2 4" xfId="76" xr:uid="{B7888164-DE9B-4857-AD13-EBCF3E9BB32B}"/>
    <cellStyle name="千分位 2 7 7" xfId="77" xr:uid="{39DD57EC-92B8-4022-BDDC-A140DDBFF114}"/>
    <cellStyle name="千分位 2 7 8" xfId="29" xr:uid="{7A7682F6-2B46-4AA1-9241-1BA1822BF117}"/>
    <cellStyle name="千分位 2 7 9" xfId="17" xr:uid="{2B4F770D-83D3-4AAE-B667-B8B6A1780350}"/>
    <cellStyle name="千分位 2 7 9 2" xfId="57" xr:uid="{3624D1AA-86FA-4612-A427-2BB383409A80}"/>
    <cellStyle name="千分位 2 9" xfId="58" xr:uid="{5CE4B96E-0E64-4412-BED6-3A1F8CA10F8C}"/>
    <cellStyle name="千分位 3" xfId="9" xr:uid="{D5929D51-65CA-4344-8F97-5D89098CDDDC}"/>
    <cellStyle name="千分位 4" xfId="5" xr:uid="{EC77954A-013C-43AC-956D-D4D07E61A5B9}"/>
    <cellStyle name="千分位 4 2" xfId="60" xr:uid="{8F7574FE-7F7A-443E-861A-31A1A0F0007B}"/>
    <cellStyle name="千分位 4 3" xfId="61" xr:uid="{BDF0FB40-8D79-4B74-AA7A-4593AD36ACDF}"/>
    <cellStyle name="千分位 4 4" xfId="59" xr:uid="{F798BCEB-3856-4C50-8CB4-E55A7A0CB3AC}"/>
    <cellStyle name="千分位 5" xfId="7" xr:uid="{234A82AD-DC93-49F0-8EAB-21F2A96EBF79}"/>
    <cellStyle name="千分位 5 2" xfId="62" xr:uid="{269F584E-1858-437A-AD58-E22DCC84252F}"/>
    <cellStyle name="千分位 6" xfId="3" xr:uid="{B9C38BB1-4965-4267-89D0-307C01F2E5BD}"/>
    <cellStyle name="千分位 6 2" xfId="63" xr:uid="{6F8A832A-3B4F-4EEC-AAC9-1884CE4AB9D4}"/>
    <cellStyle name="千分位 7" xfId="11" xr:uid="{3B8CBDD0-5811-4D10-9B09-E2F279764644}"/>
    <cellStyle name="千分位 7 2" xfId="65" xr:uid="{D5A5FAB7-D6EF-49DD-871D-9CE9B4BCE52C}"/>
    <cellStyle name="千分位 7 3" xfId="64" xr:uid="{094B6600-69F6-4993-9C19-EFC7376946DE}"/>
    <cellStyle name="千分位 8" xfId="13" xr:uid="{64AC6DDA-D35E-4B7E-9A24-DE396EFBC86C}"/>
    <cellStyle name="千分位 8 2" xfId="33" xr:uid="{3A85668C-380C-4893-AD57-44D0372A11CC}"/>
    <cellStyle name="千分位 9" xfId="25" xr:uid="{92AB48C0-0283-4D97-8F67-14F1F1B872A6}"/>
    <cellStyle name="千分位 9 2" xfId="36" xr:uid="{3C5E1936-B346-498B-A432-F56E133A98B4}"/>
    <cellStyle name="千分位 9 3" xfId="42" xr:uid="{9BBC2F30-B473-43CB-86CA-92C29B99954F}"/>
  </cellStyles>
  <dxfs count="76">
    <dxf>
      <fill>
        <patternFill>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alignment horizontal="center"/>
    </dxf>
    <dxf>
      <alignment horizontal="center"/>
    </dxf>
    <dxf>
      <numFmt numFmtId="203" formatCode="_-* #,##0_-;\-* #,##0_-;_-* &quot;-&quot;??_-;_-@_-"/>
    </dxf>
    <dxf>
      <font>
        <name val="標楷體"/>
        <family val="4"/>
      </font>
    </dxf>
    <dxf>
      <font>
        <name val="標楷體"/>
        <family val="4"/>
      </font>
    </dxf>
    <dxf>
      <font>
        <name val="標楷體"/>
        <family val="4"/>
      </font>
    </dxf>
    <dxf>
      <font>
        <name val="標楷體"/>
        <family val="4"/>
      </font>
    </dxf>
    <dxf>
      <font>
        <name val="標楷體"/>
        <family val="4"/>
      </font>
    </dxf>
    <dxf>
      <font>
        <name val="標楷體"/>
        <family val="4"/>
      </font>
    </dxf>
    <dxf>
      <font>
        <name val="標楷體"/>
        <family val="4"/>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152400</xdr:colOff>
      <xdr:row>1</xdr:row>
      <xdr:rowOff>32657</xdr:rowOff>
    </xdr:from>
    <xdr:to>
      <xdr:col>0</xdr:col>
      <xdr:colOff>731693</xdr:colOff>
      <xdr:row>2</xdr:row>
      <xdr:rowOff>17599</xdr:rowOff>
    </xdr:to>
    <xdr:pic>
      <xdr:nvPicPr>
        <xdr:cNvPr id="2" name="圖片 1">
          <a:extLst>
            <a:ext uri="{FF2B5EF4-FFF2-40B4-BE49-F238E27FC236}">
              <a16:creationId xmlns:a16="http://schemas.microsoft.com/office/drawing/2014/main" id="{FBFC4856-5131-46DF-A9F6-3D950C653B0B}"/>
            </a:ext>
          </a:extLst>
        </xdr:cNvPr>
        <xdr:cNvPicPr>
          <a:picLocks noChangeAspect="1"/>
        </xdr:cNvPicPr>
      </xdr:nvPicPr>
      <xdr:blipFill>
        <a:blip xmlns:r="http://schemas.openxmlformats.org/officeDocument/2006/relationships" r:embed="rId1"/>
        <a:stretch>
          <a:fillRect/>
        </a:stretch>
      </xdr:blipFill>
      <xdr:spPr>
        <a:xfrm>
          <a:off x="152400" y="356507"/>
          <a:ext cx="579293" cy="251642"/>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黃昱欽" refreshedDate="45695.398355324076" createdVersion="8" refreshedVersion="8" minRefreshableVersion="3" recordCount="10938" xr:uid="{4FFC4709-3651-45B6-8731-BE3C1FA5DBFB}">
  <cacheSource type="worksheet">
    <worksheetSource ref="A7:G10945" sheet="民團4"/>
  </cacheSource>
  <cacheFields count="7">
    <cacheField name="1" numFmtId="0">
      <sharedItems/>
    </cacheField>
    <cacheField name="2" numFmtId="0">
      <sharedItems/>
    </cacheField>
    <cacheField name="3" numFmtId="0">
      <sharedItems/>
    </cacheField>
    <cacheField name="4" numFmtId="0">
      <sharedItems count="60">
        <s v="臺中市議會"/>
        <s v="臺中市政府人事處"/>
        <s v="臺中市政府原住民族事務委員會"/>
        <s v="臺中市政府客家事務委員會"/>
        <s v="臺中市中區區公所"/>
        <s v="臺中市東區區公所"/>
        <s v="臺中市西區區公所"/>
        <s v="臺中市南區區公所"/>
        <s v="臺中市北區區公所"/>
        <s v="臺中市西屯區公所"/>
        <s v="臺中市南屯區公所"/>
        <s v="臺中市北屯區公所"/>
        <s v="臺中市豐原區公所"/>
        <s v="臺中市大里區公所"/>
        <s v="臺中市太平區公所"/>
        <s v="臺中市清水區公所"/>
        <s v="臺中市沙鹿區公所 "/>
        <s v="臺中市大甲區公所"/>
        <s v="臺中市東勢區公所"/>
        <s v="臺中市梧棲區公所"/>
        <s v="臺中市烏日區公所"/>
        <s v="臺中市神岡區公所"/>
        <s v="臺中市大肚區公所"/>
        <s v="臺中市大雅區公所"/>
        <s v="臺中市后里區公所"/>
        <s v="臺中市石岡區公所"/>
        <s v="臺中市霧峰區公所"/>
        <s v="臺中市潭子區公所"/>
        <s v="臺中市龍井區公所"/>
        <s v="臺中市外埔區公所"/>
        <s v="臺中市大安區公所"/>
        <s v="臺中市新社區公所"/>
        <s v="臺中市政府民政局"/>
        <s v="臺中市政府經濟發展局"/>
        <s v="臺中市政府交通局"/>
        <s v="臺中市公共運輸及捷運工程處"/>
        <s v="臺中市政府農業局"/>
        <s v="臺中市動物保護防疫處"/>
        <s v="臺中市海岸資源漁業發展所"/>
        <s v="臺中市政府觀光旅遊局"/>
        <s v="臺中市政府社會局"/>
        <s v="臺中市家庭暴力及性侵害防治中心"/>
        <s v="臺中市政府勞工局"/>
        <s v="臺中市政府勞工局 "/>
        <s v="臺中市勞動檢查處"/>
        <s v="臺中市就業服務處"/>
        <s v="臺中市政府_x000a_消防局 "/>
        <s v="臺中市政府衛生局"/>
        <s v="臺中市政府文化局"/>
        <s v="臺中市文化資產處"/>
        <s v="臺中市立圖書館"/>
        <s v="臺中市政府法制局 "/>
        <s v="臺中市政府新聞局"/>
        <s v="臺中市政府運動局"/>
        <s v="臺中市停車管理處"/>
        <s v="臺中市政府住宅發展工程處"/>
        <s v="臺中市政府環境保護局"/>
        <s v="臺中市政府農業局 "/>
        <s v=" 臺中市政府農業局 "/>
        <s v="臺中市政府教育局"/>
      </sharedItems>
    </cacheField>
    <cacheField name="5 " numFmtId="0">
      <sharedItems containsSemiMixedTypes="0" containsString="0" containsNumber="1" minValue="0" maxValue="180984" count="1174">
        <n v="1823"/>
        <n v="20"/>
        <n v="80"/>
        <n v="55"/>
        <n v="10"/>
        <n v="70"/>
        <n v="75"/>
        <n v="45"/>
        <n v="210"/>
        <n v="100"/>
        <n v="97"/>
        <n v="195"/>
        <n v="825"/>
        <n v="454"/>
        <n v="524"/>
        <n v="580"/>
        <n v="180"/>
        <n v="217"/>
        <n v="2531"/>
        <n v="1870"/>
        <n v="1963"/>
        <n v="1811"/>
        <n v="2335"/>
        <n v="3176"/>
        <n v="1745"/>
        <n v="2608"/>
        <n v="2666"/>
        <n v="1916"/>
        <n v="1958"/>
        <n v="2420"/>
        <n v="1856"/>
        <n v="1984"/>
        <n v="1982"/>
        <n v="1947"/>
        <n v="1920"/>
        <n v="3059"/>
        <n v="2497"/>
        <n v="2754"/>
        <n v="3270"/>
        <n v="2636"/>
        <n v="2804"/>
        <n v="3413"/>
        <n v="2325"/>
        <n v="2646"/>
        <n v="2334"/>
        <n v="1646"/>
        <n v="747"/>
        <n v="398"/>
        <n v="600"/>
        <n v="30"/>
        <n v="29"/>
        <n v="14"/>
        <n v="21"/>
        <n v="24"/>
        <n v="6"/>
        <n v="13"/>
        <n v="595"/>
        <n v="1440"/>
        <n v="40"/>
        <n v="109"/>
        <n v="29.42"/>
        <n v="950"/>
        <n v="22"/>
        <n v="18"/>
        <n v="50"/>
        <n v="78"/>
        <n v="16.600000000000001"/>
        <n v="60"/>
        <n v="39"/>
        <n v="35"/>
        <n v="16.8"/>
        <n v="77"/>
        <n v="48"/>
        <n v="68"/>
        <n v="64"/>
        <n v="25"/>
        <n v="65"/>
        <n v="114"/>
        <n v="56"/>
        <n v="27"/>
        <n v="33"/>
        <n v="90"/>
        <n v="32"/>
        <n v="23"/>
        <n v="37"/>
        <n v="28"/>
        <n v="200"/>
        <n v="15"/>
        <n v="8"/>
        <n v="598"/>
        <n v="184"/>
        <n v="138"/>
        <n v="42.39"/>
        <n v="42.61"/>
        <n v="47"/>
        <n v="43"/>
        <n v="87"/>
        <n v="26"/>
        <n v="42"/>
        <n v="57"/>
        <n v="169"/>
        <n v="31"/>
        <n v="54"/>
        <n v="190"/>
        <n v="116"/>
        <n v="58"/>
        <n v="150"/>
        <n v="130"/>
        <n v="120"/>
        <n v="320"/>
        <n v="106"/>
        <n v="148"/>
        <n v="171"/>
        <n v="103"/>
        <n v="19"/>
        <n v="125"/>
        <n v="370"/>
        <n v="170"/>
        <n v="44"/>
        <n v="700"/>
        <n v="46"/>
        <n v="92"/>
        <n v="52"/>
        <n v="36"/>
        <n v="62"/>
        <n v="11"/>
        <n v="300"/>
        <n v="250"/>
        <n v="264"/>
        <n v="280"/>
        <n v="270"/>
        <n v="295"/>
        <n v="107"/>
        <n v="86"/>
        <n v="122"/>
        <n v="420"/>
        <n v="3602"/>
        <n v="4813"/>
        <n v="4575"/>
        <n v="2000"/>
        <n v="10208"/>
        <n v="220"/>
        <n v="260"/>
        <n v="160"/>
        <n v="225"/>
        <n v="145"/>
        <n v="240"/>
        <n v="766"/>
        <n v="100000"/>
        <n v="1065"/>
        <n v="141900"/>
        <n v="1320"/>
        <n v="51700"/>
        <n v="85550"/>
        <n v="33600"/>
        <n v="20163"/>
        <n v="1660"/>
        <n v="2220"/>
        <n v="2700"/>
        <n v="9040"/>
        <n v="400"/>
        <n v="670"/>
        <n v="4673"/>
        <n v="1565"/>
        <n v="21794"/>
        <n v="1035"/>
        <n v="1669"/>
        <n v="1335"/>
        <n v="11683"/>
        <n v="91"/>
        <n v="349"/>
        <n v="134005"/>
        <n v="27310"/>
        <n v="19025"/>
        <n v="65147"/>
        <n v="6885"/>
        <n v="139977"/>
        <n v="8036"/>
        <n v="68681"/>
        <n v="6235"/>
        <n v="23520"/>
        <n v="12816"/>
        <n v="1506"/>
        <n v="180984"/>
        <n v="5385"/>
        <n v="203"/>
        <n v="473"/>
        <n v="5595"/>
        <n v="2265"/>
        <n v="105"/>
        <n v="2299"/>
        <n v="609"/>
        <n v="2705"/>
        <n v="136"/>
        <n v="191"/>
        <n v="9673"/>
        <n v="6008"/>
        <n v="2"/>
        <n v="98"/>
        <n v="384"/>
        <n v="61"/>
        <n v="7"/>
        <n v="85"/>
        <n v="113"/>
        <n v="17"/>
        <n v="2428"/>
        <n v="807"/>
        <n v="382"/>
        <n v="1768"/>
        <n v="906"/>
        <n v="440"/>
        <n v="108"/>
        <n v="151"/>
        <n v="489"/>
        <n v="257"/>
        <n v="281"/>
        <n v="1740"/>
        <n v="5"/>
        <n v="132"/>
        <n v="882"/>
        <n v="416"/>
        <n v="448"/>
        <n v="1051"/>
        <n v="720"/>
        <n v="51"/>
        <n v="3054"/>
        <n v="63"/>
        <n v="236"/>
        <n v="667"/>
        <n v="946"/>
        <n v="1794"/>
        <n v="121"/>
        <n v="515"/>
        <n v="1260"/>
        <n v="216"/>
        <n v="1589"/>
        <n v="38"/>
        <n v="1836"/>
        <n v="99"/>
        <n v="1158"/>
        <n v="995"/>
        <n v="12"/>
        <n v="346"/>
        <n v="479"/>
        <n v="230"/>
        <n v="143"/>
        <n v="74"/>
        <n v="4"/>
        <n v="981"/>
        <n v="387"/>
        <n v="34"/>
        <n v="2397"/>
        <n v="144"/>
        <n v="3253"/>
        <n v="140"/>
        <n v="301"/>
        <n v="166"/>
        <n v="82"/>
        <n v="463"/>
        <n v="1651"/>
        <n v="854"/>
        <n v="214"/>
        <n v="4983"/>
        <n v="53"/>
        <n v="183"/>
        <n v="2642"/>
        <n v="161"/>
        <n v="310"/>
        <n v="786"/>
        <n v="327"/>
        <n v="340"/>
        <n v="381"/>
        <n v="196"/>
        <n v="233"/>
        <n v="173"/>
        <n v="247"/>
        <n v="3"/>
        <n v="256"/>
        <n v="227"/>
        <n v="16844"/>
        <n v="18553"/>
        <n v="530"/>
        <n v="194"/>
        <n v="162"/>
        <n v="1107"/>
        <n v="347"/>
        <n v="770"/>
        <n v="900"/>
        <n v="450"/>
        <n v="500"/>
        <n v="985"/>
        <n v="546"/>
        <n v="3002"/>
        <n v="93"/>
        <n v="630"/>
        <n v="2167"/>
        <n v="1615"/>
        <n v="308"/>
        <n v="845"/>
        <n v="298"/>
        <n v="1689"/>
        <n v="966"/>
        <n v="4175"/>
        <n v="193"/>
        <n v="303"/>
        <n v="686"/>
        <n v="996"/>
        <n v="89"/>
        <n v="3589"/>
        <n v="922"/>
        <n v="9902"/>
        <n v="168"/>
        <n v="205"/>
        <n v="199"/>
        <n v="657"/>
        <n v="862"/>
        <n v="12148"/>
        <n v="206"/>
        <n v="540"/>
        <n v="575"/>
        <n v="554"/>
        <n v="81"/>
        <n v="597"/>
        <n v="1292"/>
        <n v="466"/>
        <n v="1587"/>
        <n v="1"/>
        <n v="390"/>
        <n v="3525"/>
        <n v="43868"/>
        <n v="3609"/>
        <n v="1842"/>
        <n v="3341"/>
        <n v="30733"/>
        <n v="2563"/>
        <n v="970"/>
        <n v="3108"/>
        <n v="898"/>
        <n v="818"/>
        <n v="2581"/>
        <n v="165"/>
        <n v="353"/>
        <n v="1088"/>
        <n v="7287"/>
        <n v="1080"/>
        <n v="5967"/>
        <n v="433"/>
        <n v="3152"/>
        <n v="7501"/>
        <n v="1135"/>
        <n v="1770"/>
        <n v="12017"/>
        <n v="118"/>
        <n v="88"/>
        <n v="475"/>
        <n v="135"/>
        <n v="239"/>
        <n v="628"/>
        <n v="95"/>
        <n v="345"/>
        <n v="237"/>
        <n v="339"/>
        <n v="617"/>
        <n v="202"/>
        <n v="110"/>
        <n v="9"/>
        <n v="449"/>
        <n v="1275"/>
        <n v="547"/>
        <n v="5543"/>
        <n v="348"/>
        <n v="2683"/>
        <n v="776"/>
        <n v="1130"/>
        <n v="289"/>
        <n v="26768"/>
        <n v="412"/>
        <n v="66"/>
        <n v="336"/>
        <n v="277"/>
        <n v="76"/>
        <n v="508"/>
        <n v="1472"/>
        <n v="2359"/>
        <n v="692"/>
        <n v="221"/>
        <n v="474"/>
        <n v="850"/>
        <n v="604"/>
        <n v="1141"/>
        <n v="1191"/>
        <n v="3035"/>
        <n v="1132"/>
        <n v="158"/>
        <n v="6802"/>
        <n v="59"/>
        <n v="2102"/>
        <n v="2282"/>
        <n v="128"/>
        <n v="690"/>
        <n v="167"/>
        <n v="6493"/>
        <n v="1101"/>
        <n v="556"/>
        <n v="7395"/>
        <n v="484"/>
        <n v="860"/>
        <n v="5342"/>
        <n v="8988"/>
        <n v="1848"/>
        <n v="1618"/>
        <n v="804"/>
        <n v="520"/>
        <n v="1401"/>
        <n v="835"/>
        <n v="1077"/>
        <n v="624"/>
        <n v="619"/>
        <n v="192"/>
        <n v="750"/>
        <n v="393"/>
        <n v="565"/>
        <n v="980"/>
        <n v="6994"/>
        <n v="147"/>
        <n v="697"/>
        <n v="1054"/>
        <n v="800"/>
        <n v="198"/>
        <n v="1600"/>
        <n v="650"/>
        <n v="73"/>
        <n v="447"/>
        <n v="477"/>
        <n v="1350"/>
        <n v="3161"/>
        <n v="2816"/>
        <n v="1527"/>
        <n v="258"/>
        <n v="176"/>
        <n v="189"/>
        <n v="350"/>
        <n v="6724"/>
        <n v="2996"/>
        <n v="813"/>
        <n v="1619"/>
        <n v="920"/>
        <n v="938"/>
        <n v="127"/>
        <n v="330"/>
        <n v="355"/>
        <n v="1500"/>
        <n v="1694"/>
        <n v="1000"/>
        <n v="33008"/>
        <n v="69056"/>
        <n v="3661"/>
        <n v="2500"/>
        <n v="288"/>
        <n v="1717"/>
        <n v="649"/>
        <n v="364"/>
        <n v="715"/>
        <n v="885"/>
        <n v="947"/>
        <n v="1498"/>
        <n v="668"/>
        <n v="2290"/>
        <n v="1100"/>
        <n v="94"/>
        <n v="2746"/>
        <n v="241"/>
        <n v="491"/>
        <n v="779"/>
        <n v="3006"/>
        <n v="1400"/>
        <n v="602"/>
        <n v="3000"/>
        <n v="7385"/>
        <n v="751"/>
        <n v="2130"/>
        <n v="269"/>
        <n v="254"/>
        <n v="1229"/>
        <n v="380"/>
        <n v="251"/>
        <n v="179"/>
        <n v="744"/>
        <n v="445"/>
        <n v="1136"/>
        <n v="1790"/>
        <n v="1200"/>
        <n v="1775"/>
        <n v="1611"/>
        <n v="874"/>
        <n v="360"/>
        <n v="419"/>
        <n v="16"/>
        <n v="1045"/>
        <n v="717"/>
        <n v="499"/>
        <n v="4518"/>
        <n v="2082"/>
        <n v="639"/>
        <n v="550"/>
        <n v="3641"/>
        <n v="72"/>
        <n v="117"/>
        <n v="1507"/>
        <n v="1785"/>
        <n v="2713"/>
        <n v="2231"/>
        <n v="1115"/>
        <n v="2079"/>
        <n v="1648"/>
        <n v="1030"/>
        <n v="2165"/>
        <n v="923"/>
        <n v="1781"/>
        <n v="2655"/>
        <n v="1992"/>
        <n v="689"/>
        <n v="96"/>
        <n v="406"/>
        <n v="286"/>
        <n v="204"/>
        <n v="131"/>
        <n v="623"/>
        <n v="152"/>
        <n v="246"/>
        <n v="252"/>
        <n v="146"/>
        <n v="328"/>
        <n v="124"/>
        <n v="357"/>
        <n v="244"/>
        <n v="262"/>
        <n v="293"/>
        <n v="261"/>
        <n v="389"/>
        <n v="358"/>
        <n v="119"/>
        <n v="282"/>
        <n v="228"/>
        <n v="149"/>
        <n v="369"/>
        <n v="314"/>
        <n v="306"/>
        <n v="231"/>
        <n v="201"/>
        <n v="453"/>
        <n v="375"/>
        <n v="266"/>
        <n v="155"/>
        <n v="232"/>
        <n v="267"/>
        <n v="402"/>
        <n v="126"/>
        <n v="513"/>
        <n v="245"/>
        <n v="368"/>
        <n v="395"/>
        <n v="226"/>
        <n v="234"/>
        <n v="137"/>
        <n v="561"/>
        <n v="41"/>
        <n v="571"/>
        <n v="822"/>
        <n v="699"/>
        <n v="502"/>
        <n v="542"/>
        <n v="69"/>
        <n v="528"/>
        <n v="224"/>
        <n v="259"/>
        <n v="315"/>
        <n v="791"/>
        <n v="334"/>
        <n v="222"/>
        <n v="365"/>
        <n v="434"/>
        <n v="651"/>
        <n v="684"/>
        <n v="312"/>
        <n v="174"/>
        <n v="564"/>
        <n v="229"/>
        <n v="452"/>
        <n v="471"/>
        <n v="268"/>
        <n v="427"/>
        <n v="284"/>
        <n v="123"/>
        <n v="356"/>
        <n v="326"/>
        <n v="354"/>
        <n v="235"/>
        <n v="243"/>
        <n v="248"/>
        <n v="291"/>
        <n v="468"/>
        <n v="83"/>
        <n v="652"/>
        <n v="211"/>
        <n v="223"/>
        <n v="112"/>
        <n v="207"/>
        <n v="344"/>
        <n v="322"/>
        <n v="362"/>
        <n v="249"/>
        <n v="238"/>
        <n v="444"/>
        <n v="139"/>
        <n v="115"/>
        <n v="329"/>
        <n v="129"/>
        <n v="521"/>
        <n v="333"/>
        <n v="0.8"/>
        <n v="279"/>
        <n v="693"/>
        <n v="782"/>
        <n v="745"/>
        <n v="708"/>
        <n v="678"/>
        <n v="682"/>
        <n v="743"/>
        <n v="702"/>
        <n v="711"/>
        <n v="703"/>
        <n v="622"/>
        <n v="721"/>
        <n v="685"/>
        <n v="656"/>
        <n v="642"/>
        <n v="666"/>
        <n v="707"/>
        <n v="910"/>
        <n v="978"/>
        <n v="754"/>
        <n v="765"/>
        <n v="665"/>
        <n v="705"/>
        <n v="663"/>
        <n v="681"/>
        <n v="111"/>
        <n v="725"/>
        <n v="1422"/>
        <n v="1727"/>
        <n v="881"/>
        <n v="407"/>
        <n v="1552"/>
        <n v="517"/>
        <n v="1635"/>
        <n v="2346"/>
        <n v="969"/>
        <n v="805"/>
        <n v="806"/>
        <n v="1016"/>
        <n v="1489"/>
        <n v="1137"/>
        <n v="879"/>
        <n v="1095"/>
        <n v="930"/>
        <n v="1384"/>
        <n v="888"/>
        <n v="824"/>
        <n v="677"/>
        <n v="1180"/>
        <n v="579"/>
        <n v="608"/>
        <n v="843"/>
        <n v="999"/>
        <n v="821"/>
        <n v="383"/>
        <n v="987"/>
        <n v="525"/>
        <n v="1144"/>
        <n v="979"/>
        <n v="1110"/>
        <n v="952"/>
        <n v="392"/>
        <n v="335"/>
        <n v="366"/>
        <n v="417"/>
        <n v="325"/>
        <n v="275"/>
        <n v="163"/>
        <n v="209"/>
        <n v="535"/>
        <n v="79"/>
        <n v="212"/>
        <n v="687"/>
        <n v="263"/>
        <n v="287"/>
        <n v="208"/>
        <n v="265"/>
        <n v="319"/>
        <n v="213"/>
        <n v="175"/>
        <n v="154"/>
        <n v="133"/>
        <n v="49"/>
        <n v="403"/>
        <n v="219"/>
        <n v="274"/>
        <n v="480"/>
        <n v="486"/>
        <n v="834"/>
        <n v="503"/>
        <n v="352"/>
        <n v="414"/>
        <n v="134"/>
        <n v="331"/>
        <n v="178"/>
        <n v="276"/>
        <n v="337"/>
        <n v="342"/>
        <n v="343"/>
        <n v="490"/>
        <n v="410"/>
        <n v="553"/>
        <n v="177"/>
        <n v="273"/>
        <n v="413"/>
        <n v="483"/>
        <n v="290"/>
        <n v="302"/>
        <n v="510"/>
        <n v="197"/>
        <n v="840"/>
        <n v="757"/>
        <n v="142"/>
        <n v="869"/>
        <n v="156"/>
        <n v="391"/>
        <n v="181"/>
        <n v="285"/>
        <n v="186"/>
        <n v="701"/>
        <n v="610"/>
        <n v="1845"/>
        <n v="1691"/>
        <n v="2504"/>
        <n v="893"/>
        <n v="1896"/>
        <n v="323"/>
        <n v="611"/>
        <n v="84"/>
        <n v="823"/>
        <n v="735"/>
        <n v="304"/>
        <n v="321"/>
        <n v="439"/>
        <n v="873"/>
        <n v="187"/>
        <n v="740"/>
        <n v="539"/>
        <n v="781"/>
        <n v="762"/>
        <n v="799"/>
        <n v="726"/>
        <n v="771"/>
        <n v="0.7"/>
        <n v="620"/>
        <n v="774"/>
        <n v="577"/>
        <n v="673"/>
        <n v="719"/>
        <n v="767"/>
        <n v="271"/>
        <n v="1854"/>
        <n v="2434"/>
        <n v="863"/>
        <n v="1711"/>
        <n v="722"/>
        <n v="1339"/>
        <n v="67"/>
        <n v="538"/>
        <n v="1515"/>
        <n v="1991"/>
        <n v="1883"/>
        <n v="1799"/>
        <n v="830"/>
        <n v="558"/>
        <n v="469"/>
        <n v="566"/>
        <n v="504"/>
        <n v="159"/>
        <n v="732"/>
        <n v="706"/>
        <n v="596"/>
        <n v="409"/>
        <n v="536"/>
        <n v="691"/>
        <n v="574"/>
        <n v="589"/>
        <n v="629"/>
        <n v="0.4"/>
        <n v="801"/>
        <n v="710"/>
        <n v="1108"/>
        <n v="647"/>
        <n v="858"/>
        <n v="660"/>
        <n v="438"/>
        <n v="606"/>
        <n v="755"/>
        <n v="761"/>
        <n v="773"/>
        <n v="964"/>
        <n v="638"/>
        <n v="731"/>
        <n v="727"/>
        <n v="423"/>
        <n v="615"/>
        <n v="680"/>
        <n v="442"/>
        <n v="0.1"/>
        <n v="0"/>
        <n v="430"/>
        <n v="307"/>
        <n v="559"/>
        <n v="1418"/>
        <n v="728"/>
        <n v="2864"/>
        <n v="1172"/>
        <n v="1157"/>
        <n v="990"/>
        <n v="1002"/>
        <n v="940"/>
        <n v="374"/>
        <n v="1296"/>
        <n v="456"/>
        <n v="661"/>
        <n v="570"/>
        <n v="2197"/>
        <n v="292"/>
        <n v="341"/>
        <n v="428"/>
        <n v="429"/>
        <n v="255"/>
        <n v="242"/>
        <n v="379"/>
        <n v="586"/>
        <n v="1179"/>
        <n v="404"/>
        <n v="305"/>
        <n v="1069"/>
        <n v="875"/>
        <n v="742"/>
        <n v="848"/>
        <n v="883"/>
        <n v="859"/>
        <n v="832"/>
        <n v="578"/>
        <n v="760"/>
        <n v="892"/>
        <n v="793"/>
        <n v="785"/>
        <n v="775"/>
        <n v="737"/>
        <n v="658"/>
        <n v="418"/>
        <n v="455"/>
        <n v="1998"/>
        <n v="2792"/>
        <n v="3635"/>
        <n v="2989"/>
        <n v="2876"/>
        <n v="1409"/>
        <n v="1525"/>
        <n v="1478"/>
        <n v="1524"/>
        <n v="1572"/>
        <n v="1514"/>
        <n v="1623"/>
        <n v="1526"/>
        <n v="1481"/>
        <n v="1536"/>
        <n v="1354"/>
        <n v="1511"/>
        <n v="1473"/>
        <n v="1490"/>
        <n v="1545"/>
        <n v="1626"/>
        <n v="1499"/>
        <n v="1512"/>
        <n v="481"/>
        <n v="1522"/>
        <n v="1448"/>
        <n v="397"/>
        <n v="432"/>
        <n v="1487"/>
        <n v="1474"/>
        <n v="1363"/>
        <n v="1497"/>
        <n v="1469"/>
        <n v="1445"/>
        <n v="1496"/>
        <n v="377"/>
        <n v="359"/>
        <n v="1451"/>
        <n v="1483"/>
        <n v="1637"/>
        <n v="431"/>
        <n v="1509"/>
        <n v="1495"/>
        <n v="1430"/>
        <n v="1508"/>
        <n v="1590"/>
        <n v="425"/>
        <n v="648"/>
        <n v="1571"/>
        <n v="1554"/>
        <n v="1533"/>
        <n v="1542"/>
        <n v="1555"/>
        <n v="1518"/>
        <n v="1596"/>
        <n v="795"/>
        <n v="828"/>
        <n v="808"/>
        <n v="572"/>
        <n v="878"/>
        <n v="4360"/>
        <n v="5600"/>
        <n v="4228"/>
        <n v="460"/>
        <n v="1433"/>
        <n v="1290"/>
        <n v="2046"/>
        <n v="733"/>
        <n v="1068"/>
        <n v="2338"/>
        <n v="1265"/>
        <n v="1134"/>
        <n v="1256"/>
        <n v="5590"/>
        <n v="7184"/>
        <n v="2400"/>
        <n v="3190"/>
        <n v="7200"/>
        <n v="3199"/>
        <n v="1567"/>
        <n v="7041"/>
        <n v="4800"/>
        <n v="2160"/>
        <n v="7980"/>
        <n v="758"/>
        <n v="1581"/>
        <n v="1170"/>
        <n v="902"/>
        <n v="1985"/>
        <n v="551"/>
        <n v="26506"/>
        <n v="17456"/>
        <n v="798"/>
        <n v="2212"/>
        <n v="297"/>
        <n v="476"/>
        <n v="1022"/>
        <n v="5000"/>
        <n v="101"/>
        <n v="8000"/>
        <n v="21160"/>
        <n v="19799"/>
        <n v="23050"/>
        <n v="1800"/>
        <n v="704"/>
        <n v="10000"/>
        <n v="6300"/>
        <n v="396"/>
        <n v="1167"/>
        <n v="1300"/>
        <n v="2850"/>
        <n v="104"/>
        <n v="18000"/>
        <n v="164"/>
        <n v="102"/>
        <n v="153"/>
        <n v="71"/>
        <n v="3582"/>
        <n v="5900"/>
        <n v="9536"/>
        <n v="4176"/>
        <n v="1988"/>
        <n v="1905"/>
        <n v="1250"/>
        <n v="2200"/>
        <n v="1206"/>
        <n v="759"/>
        <n v="1677"/>
        <n v="2301"/>
        <n v="1759"/>
        <n v="492"/>
        <n v="3755"/>
        <n v="6612"/>
        <n v="998"/>
        <n v="2731"/>
        <n v="3619"/>
        <n v="4966"/>
        <n v="803"/>
        <n v="925"/>
        <n v="2398"/>
        <n v="853"/>
        <n v="3070"/>
        <n v="8556"/>
        <n v="367"/>
        <n v="3158"/>
        <n v="5513"/>
        <n v="3406"/>
        <n v="1645"/>
        <n v="2123"/>
        <n v="1633"/>
        <n v="1530"/>
        <n v="4054"/>
        <n v="157"/>
        <n v="316"/>
        <n v="182"/>
        <n v="215"/>
        <n v="253"/>
        <n v="470"/>
        <n v="218"/>
        <n v="386"/>
        <n v="527"/>
        <n v="172"/>
        <n v="569"/>
        <n v="796"/>
        <n v="494"/>
        <n v="435"/>
        <n v="372"/>
        <n v="313"/>
        <n v="394"/>
        <n v="278"/>
        <n v="317"/>
        <n v="309"/>
        <n v="626"/>
        <n v="621"/>
        <n v="839"/>
        <n v="296"/>
        <n v="645"/>
        <n v="866"/>
        <n v="640"/>
        <n v="653"/>
        <n v="532"/>
        <n v="373"/>
        <n v="783"/>
        <n v="188"/>
        <n v="1073"/>
        <n v="436"/>
        <n v="1103"/>
        <n v="613"/>
        <n v="523"/>
        <n v="897"/>
        <n v="1570"/>
        <n v="482"/>
        <n v="363"/>
        <n v="1652"/>
        <n v="959"/>
        <n v="1269"/>
        <n v="904"/>
        <n v="769"/>
        <n v="627"/>
        <n v="643"/>
        <n v="0.5"/>
        <n v="0.6"/>
        <n v="0.9"/>
        <n v="498"/>
        <n v="501"/>
        <n v="529"/>
        <n v="531"/>
        <n v="518"/>
        <n v="1237"/>
        <n v="916"/>
        <n v="1209"/>
        <n v="1420"/>
        <n v="911"/>
        <n v="936"/>
        <n v="943"/>
        <n v="1494"/>
        <n v="659"/>
        <n v="729"/>
        <n v="749"/>
        <n v="654"/>
        <n v="933"/>
        <n v="905"/>
        <n v="1029"/>
        <n v="939"/>
        <n v="851"/>
        <n v="994"/>
        <n v="838"/>
        <n v="890"/>
        <n v="1020"/>
        <n v="601"/>
        <n v="672"/>
        <n v="1013"/>
        <n v="894"/>
        <n v="2781"/>
        <n v="582"/>
        <n v="583"/>
        <n v="568"/>
        <n v="378"/>
        <n v="541"/>
        <n v="581"/>
        <n v="516"/>
        <n v="519"/>
        <n v="709"/>
        <n v="616"/>
        <n v="849"/>
        <n v="738"/>
        <n v="794"/>
        <n v="884"/>
        <n v="612"/>
        <n v="388"/>
        <n v="1672"/>
        <n v="2024"/>
        <n v="3842"/>
        <n v="1113"/>
        <n v="1215"/>
        <n v="405"/>
        <n v="1395"/>
        <n v="2541"/>
        <n v="3639"/>
        <n v="2603"/>
        <n v="585"/>
        <n v="855"/>
        <n v="945"/>
        <n v="675"/>
        <n v="1025"/>
        <n v="810"/>
        <n v="2143"/>
        <n v="3053"/>
        <n v="2952"/>
        <n v="1468"/>
        <n v="2056"/>
        <n v="1849"/>
        <n v="2932"/>
        <n v="3076"/>
        <n v="4621"/>
        <n v="2078"/>
        <n v="1480"/>
        <n v="1620"/>
        <n v="730"/>
        <n v="1825"/>
        <n v="1912"/>
        <n v="4307"/>
        <n v="5405"/>
        <n v="408"/>
        <n v="1118"/>
        <n v="2185"/>
        <n v="1457"/>
        <n v="9914"/>
        <n v="4903"/>
        <n v="4363"/>
        <n v="5862"/>
        <n v="18125"/>
        <n v="9894"/>
        <n v="17485"/>
        <n v="8256"/>
        <n v="522"/>
        <n v="4100"/>
        <n v="1888"/>
        <n v="1207"/>
        <n v="512"/>
        <n v="694"/>
        <n v="3732"/>
        <n v="880"/>
        <n v="1778"/>
        <n v="1282"/>
        <n v="2047"/>
        <n v="15.2"/>
      </sharedItems>
    </cacheField>
    <cacheField name="6" numFmtId="0">
      <sharedItems/>
    </cacheField>
    <cacheField name="7"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938">
  <r>
    <s v="議事業務-業務管理-獎補助費-對國內團體之捐助"/>
    <s v="作為黨團(政團)辦公及一般所需的費用"/>
    <s v="本會各黨政團"/>
    <x v="0"/>
    <x v="0"/>
    <s v="無"/>
    <m/>
  </r>
  <r>
    <s v="考核訓練-考核獎懲-獎補助費-對國內團體之捐助"/>
    <s v="113年度標竿學習參訪計畫"/>
    <s v="臺中市公務人員協會"/>
    <x v="1"/>
    <x v="1"/>
    <s v="無"/>
    <m/>
  </r>
  <r>
    <s v="待遇福利退休撫卹業務-退休人員活動-獎補助費-對國內團體之捐助"/>
    <s v="臺中市政府現職暨退休公教員工合唱團113年度聯合音樂會"/>
    <s v="臺中市政府現職暨退休公教員工合唱團"/>
    <x v="1"/>
    <x v="1"/>
    <s v="無"/>
    <m/>
  </r>
  <r>
    <s v="待遇福利退休撫卹業務-退休人員活動-獎補助費-對國內團體之捐助"/>
    <s v="志願服務隊特殊訓練服務進修參訪研習活動"/>
    <s v="台中市公教退休人員協會"/>
    <x v="1"/>
    <x v="1"/>
    <s v="無"/>
    <m/>
  </r>
  <r>
    <s v="原住民文教福利業務-教育文化-獎補助費-對國內團體之補助"/>
    <s v="領受復活的生命-經歷五餅二魚的豐盛"/>
    <s v="財團法人台灣基督教長老教會泰雅爾中會達觀教會"/>
    <x v="2"/>
    <x v="1"/>
    <s v="無"/>
    <m/>
  </r>
  <r>
    <s v="原住民文教福利業務-教育文化-獎補助費-對國內團體之補助"/>
    <s v="原住民樂舞閉幕展演補助經費"/>
    <s v="查馬克打繫合唱團"/>
    <x v="2"/>
    <x v="2"/>
    <s v="無"/>
    <m/>
  </r>
  <r>
    <s v="原住民文教福利業務-教育文化-獎補助費-對國內團體之補助"/>
    <s v="113年「部落體驗探索之旅」"/>
    <s v="社團法人台中市福樂豐盛協會"/>
    <x v="2"/>
    <x v="1"/>
    <s v="無"/>
    <m/>
  </r>
  <r>
    <s v="原住民文教福利業務-教育文化-獎補助費-對國內團體之補助"/>
    <s v="2024年原住民家庭親子文化之旅活動"/>
    <s v="社團法人臺中市基督教榮美福音協會"/>
    <x v="2"/>
    <x v="1"/>
    <s v="無"/>
    <m/>
  </r>
  <r>
    <s v="原住民文教福利業務-教育文化-獎補助費-對國內團體之補助"/>
    <s v="慶祝113年度慶祝母親節暨摸彩活動"/>
    <s v="台中市原住民那魯灣關懷協會"/>
    <x v="2"/>
    <x v="1"/>
    <s v="無"/>
    <m/>
  </r>
  <r>
    <s v="原住民文教福利業務-教育文化-獎補助費-對國內團體之補助"/>
    <s v="113年度松鶴文化健康站傳統樂舞交流暨長照業務營運觀摩經費"/>
    <s v="臺中市和平區松鶴社區發展協會"/>
    <x v="2"/>
    <x v="1"/>
    <s v="無"/>
    <m/>
  </r>
  <r>
    <s v="原住民文教福利業務-教育文化-獎補助費-對國內團體之補助"/>
    <s v="113年度臺中市原住民族傳統文化『kilomaan』收穫祭活動"/>
    <s v="臺中市原住民族婦幼協會"/>
    <x v="2"/>
    <x v="1"/>
    <s v="無"/>
    <m/>
  </r>
  <r>
    <s v="原住民文教福利業務-教育文化-獎補助費-對國內團體之補助"/>
    <s v="113年度母親節親職活動"/>
    <s v="社團法人臺灣以馬內利全人發展關懷協會"/>
    <x v="2"/>
    <x v="1"/>
    <s v="無"/>
    <m/>
  </r>
  <r>
    <s v="原住民文教福利業務-教育文化-獎補助費-對國內團體之補助"/>
    <s v="愛在家裏-你陪我長大,我陪你到老,母親節感恩活動"/>
    <s v="臺中市原住民之光勞工關懷協會"/>
    <x v="2"/>
    <x v="1"/>
    <s v="無"/>
    <m/>
  </r>
  <r>
    <s v="原住民文教福利業務-教育文化-獎補助費-對國內團體之補助"/>
    <s v="113年度泰灣美-農情蜜意樂舞文化活動"/>
    <s v="臺中市原住民族人文藝術發展協會"/>
    <x v="2"/>
    <x v="1"/>
    <s v="無"/>
    <m/>
  </r>
  <r>
    <s v="原住民文教福利業務-教育文化-獎補助費-對國內團體之補助"/>
    <s v="113年家庭親子樂活趣"/>
    <s v="臺中市觸愛生命全人關懷協會"/>
    <x v="2"/>
    <x v="3"/>
    <s v="無"/>
    <m/>
  </r>
  <r>
    <s v="原住民文教福利業務-教育文化-獎補助費-對國內團體之補助"/>
    <s v="113年我的超級爸爸親子活動"/>
    <s v="財團法人台灣基督長老教會泰雅爾中會原村教會"/>
    <x v="2"/>
    <x v="4"/>
    <s v="無"/>
    <m/>
  </r>
  <r>
    <s v="原住民文教福利業務-教育文化-獎補助費-對國內團體之補助"/>
    <s v="113年南勢文化健康站文化傳統交流暨觀摩電力設施活動"/>
    <s v="臺中市和平區南勢社區發展協會"/>
    <x v="2"/>
    <x v="1"/>
    <s v="無"/>
    <m/>
  </r>
  <r>
    <s v="原住民文教福利業務-教育文化-獎補助費-對國內團體之補助"/>
    <s v="113年度防詐騙暨法律講座"/>
    <s v="臺中市原住民族獵人教育文化傳承發展協會"/>
    <x v="2"/>
    <x v="4"/>
    <s v="無"/>
    <m/>
  </r>
  <r>
    <s v="原住民文教福利業務-教育文化-獎補助費-對國內團體之補助"/>
    <s v="113年度臺中市和平區體育協會第二屆理事長盃籃球錦標賽"/>
    <s v="臺中市和平區體育協會"/>
    <x v="2"/>
    <x v="4"/>
    <s v="無"/>
    <m/>
  </r>
  <r>
    <s v="原住民文教福利業務-教育文化-獎補助費-對國內團體之補助"/>
    <s v="113年度回到原點，學習新視野部落學習"/>
    <s v="台中市原住民族公共政策研究社"/>
    <x v="2"/>
    <x v="1"/>
    <s v="無"/>
    <m/>
  </r>
  <r>
    <s v="原住民文教福利業務-教育文化-獎補助費-對國內團體之補助"/>
    <s v="113年度一卡皮箱公益廣告計畫"/>
    <s v="臺中市原住民族全人照顧服務協會"/>
    <x v="2"/>
    <x v="5"/>
    <s v="無"/>
    <m/>
  </r>
  <r>
    <s v="原住民文教福利業務-教育文化-獎補助費-對國內團體之補助"/>
    <s v="113年度臺中市原住民族社會教育學習型系列活動補助計畫"/>
    <s v="臺中市都會區原住民家庭服務暨社區人文關懷協會"/>
    <x v="2"/>
    <x v="6"/>
    <s v="無"/>
    <m/>
  </r>
  <r>
    <s v="原住民文教福利業務-教育文化-獎補助費-對國內團體之補助"/>
    <s v="113年暑期親子射箭運動訓練營"/>
    <s v="臺中市原住民體育總會"/>
    <x v="2"/>
    <x v="1"/>
    <s v="無"/>
    <m/>
  </r>
  <r>
    <s v="原住民文教福利業務-教育文化-獎補助費-對國內團體之補助"/>
    <s v="113年度家庭法律講座暨祖孫情愛原續祖父母節活動"/>
    <s v="臺中市原住民族運動總會"/>
    <x v="2"/>
    <x v="7"/>
    <s v="無"/>
    <m/>
  </r>
  <r>
    <s v="原住民文教福利業務-教育文化-獎補助費-對國內團體之補助"/>
    <s v="Vuvu秀原力.樂活社區關懷鄉親同樂會"/>
    <s v="臺中市原住民金峰卡澤塔斯協會"/>
    <x v="2"/>
    <x v="4"/>
    <s v="無"/>
    <m/>
  </r>
  <r>
    <s v="原住民文教福利業務-教育文化-獎補助費-對國內團體之補助"/>
    <s v="113年度台南區原民參訪交流活動"/>
    <s v="臺中市原住民照亮協會謝月英"/>
    <x v="2"/>
    <x v="4"/>
    <s v="無"/>
    <m/>
  </r>
  <r>
    <s v="原住民文教福利業務-教育文化-獎補助費-對國內團體之補助"/>
    <s v="113年原住民阿美族傳統文化收穫祭"/>
    <s v="臺中縣霧峰鄉原住民生活教育協進會"/>
    <x v="2"/>
    <x v="1"/>
    <s v="無"/>
    <m/>
  </r>
  <r>
    <s v="原住民文教福利業務-教育文化-獎補助費-對國內團體之補助"/>
    <s v="113年度臺中市原住民族社會教育學習型系列活動補助計畫"/>
    <s v="臺中市原住民族攝影協會"/>
    <x v="2"/>
    <x v="8"/>
    <s v="無"/>
    <m/>
  </r>
  <r>
    <s v="原住民文教福利業務-教育文化-獎補助費-對國內團體之補助"/>
    <s v="2024年與你在一起兒童品格夏令營"/>
    <s v="臺中市以馬內利全人發展關懷協會"/>
    <x v="2"/>
    <x v="4"/>
    <s v="無"/>
    <m/>
  </r>
  <r>
    <s v="原住民文教福利業務-教育文化-獎補助費-對國內團體之補助"/>
    <s v="113年度文化健康活動"/>
    <s v="臺中市和平區環山社區發展協會"/>
    <x v="2"/>
    <x v="4"/>
    <s v="無"/>
    <m/>
  </r>
  <r>
    <s v="原住民文教福利業務-教育文化-獎補助費-對國內團體之補助"/>
    <s v="臺中市梧棲區原住民生活教育協會理事長盃原住民族傳統射箭賽"/>
    <s v="臺中市梧棲區原住民生活教育協會"/>
    <x v="2"/>
    <x v="1"/>
    <s v="無"/>
    <m/>
  </r>
  <r>
    <s v="原住民文教福利業務-教育文化-獎補助費-對國內團體之補助"/>
    <s v="113年度臺中市原住民食物銀行公益廣告計畫"/>
    <s v="臺中市原住民族勞工權益促進會"/>
    <x v="2"/>
    <x v="5"/>
    <s v="無"/>
    <m/>
  </r>
  <r>
    <s v="原住民文教福利業務-教育文化-獎補助費-對國內團體之補助"/>
    <s v="113年拍瀑拉族牽田走標民俗文化活動暨提倡節約用電節能減碳宣導"/>
    <s v="臺中市沙轆社文化促進會"/>
    <x v="2"/>
    <x v="9"/>
    <s v="無"/>
    <m/>
  </r>
  <r>
    <s v="原住民文教福利業務-教育文化-獎補助費-對國內團體之補助"/>
    <s v="113年度臺中市原住民族社會教育學習型系列活動補助計畫"/>
    <s v="台中市基督教福樂豐盛協會"/>
    <x v="2"/>
    <x v="10"/>
    <s v="無"/>
    <m/>
  </r>
  <r>
    <s v="原住民文教福利業務-教育文化-獎補助費-對國內團體之補助"/>
    <s v="補助社團法人原住民深耕德瑪汶協會辦理「2024德瑪汶澳洲原鄉社區交流"/>
    <s v="社團法人原住民深耕德瑪汶協會"/>
    <x v="2"/>
    <x v="1"/>
    <s v="無"/>
    <m/>
  </r>
  <r>
    <s v="原住民文教福利業務-教育文化-獎補助費-對國內團體之補助"/>
    <s v="113年度臺中市原住民族社會教育學習型系列活動補助計畫"/>
    <s v="臺中市原住民婦女會"/>
    <x v="2"/>
    <x v="11"/>
    <s v="無"/>
    <m/>
  </r>
  <r>
    <s v="原住民文教福利業務-教育文化-獎補助費-對國內團體之補助"/>
    <s v="114年全國原住民族運動會代表隊選拔實施計畫"/>
    <s v="臺中市體育總會"/>
    <x v="2"/>
    <x v="12"/>
    <s v="無"/>
    <m/>
  </r>
  <r>
    <s v="原住民文教福利業務-教育文化-獎補助費-對國內團體之補助"/>
    <s v="113年度泰雅族文化體驗參訪"/>
    <s v="臺中市原住民族文化關懷協會"/>
    <x v="2"/>
    <x v="1"/>
    <s v="無"/>
    <m/>
  </r>
  <r>
    <s v="原住民文教福利業務-教育文化-獎補助費-對國內團體之補助"/>
    <s v="113年度月光原夢樂舞研習活動"/>
    <s v="臺中市原住民族文化教育體育發展協會"/>
    <x v="2"/>
    <x v="4"/>
    <s v="無"/>
    <m/>
  </r>
  <r>
    <s v="原住民文教福利業務-教育文化-獎補助費-對國內團體之補助"/>
    <s v="2024年感恩節慶典主日暨113年度潭子區文健站成果展"/>
    <s v="財團法人台灣基督長老教會豐光教會"/>
    <x v="2"/>
    <x v="4"/>
    <s v="無"/>
    <m/>
  </r>
  <r>
    <s v="原住民文教福利業務-教育文化-獎補助費-對國內團體之補助"/>
    <s v="113年贏將射箭運動訓練營"/>
    <s v="臺中市原住民族傳統射箭贏將運動協會"/>
    <x v="2"/>
    <x v="4"/>
    <s v="無"/>
    <m/>
  </r>
  <r>
    <s v="原住民文教福利業務-教育文化-獎補助費-對國內團體之補助"/>
    <s v="『慕懷泰雅，風華梨山』社區聯合傳統文化活動"/>
    <s v="臺中市和平區佳陽社區發展協會"/>
    <x v="2"/>
    <x v="1"/>
    <s v="無"/>
    <m/>
  </r>
  <r>
    <s v="原住民文教福利業務-教育文化-獎補助費-對國內團體之補助"/>
    <s v="113年度辦理社會福利長期照顧服務研習參訪活動實施計畫"/>
    <s v="臺中市原住民族獵人教育文化傳承發展協會"/>
    <x v="2"/>
    <x v="4"/>
    <s v="無"/>
    <m/>
  </r>
  <r>
    <s v="原住民文教福利業務-教育文化-獎補助費-對國內團體之補助"/>
    <s v="2024年社會福利暨聖誕節傳愛活動"/>
    <s v="臺中市城市豐收協會"/>
    <x v="2"/>
    <x v="1"/>
    <s v="無"/>
    <m/>
  </r>
  <r>
    <s v="原住民文教福利業務-教育文化-獎補助費-對國內團體之補助"/>
    <s v="2024年台中榮美福音教會聖誕系列活動"/>
    <s v="社團法人臺中市基督教榮美福音協會"/>
    <x v="2"/>
    <x v="1"/>
    <s v="無"/>
    <m/>
  </r>
  <r>
    <s v="原住民文教福利業務-教育文化-獎補助費-對國內團體之補助"/>
    <s v="113年kalevaituaqadavannikina活動計畫」"/>
    <s v="臺中市原住民婦女會"/>
    <x v="2"/>
    <x v="1"/>
    <s v="無"/>
    <m/>
  </r>
  <r>
    <s v="原住民文教福利業務-教育文化-獎補助費-對國內團體之補助"/>
    <s v="113年度Tgbin桃山部落傳統渾話泰雅族成年禮活動"/>
    <s v="臺中市和平區桃山社區發展協會"/>
    <x v="2"/>
    <x v="4"/>
    <s v="無"/>
    <m/>
  </r>
  <r>
    <s v="原住民文教福利業務-教育文化-獎補助費-對國內團體之補助"/>
    <s v="2024年社會福利暨聖誕節傳愛活動－聖誕有愛，報傳予您！"/>
    <s v="財團法人台灣基督長老教會豐光教會"/>
    <x v="2"/>
    <x v="1"/>
    <s v="無"/>
    <m/>
  </r>
  <r>
    <s v="原住民文教福利業務-教育文化-獎補助費-對國內團體之補助"/>
    <s v="聖誕圓夢．回家報佳音"/>
    <s v="台灣基督長老教會葡萄園教會"/>
    <x v="2"/>
    <x v="1"/>
    <s v="無"/>
    <m/>
  </r>
  <r>
    <s v="原住民文教福利業務-教育文化-獎補助費-對國內團體之補助"/>
    <s v="補助社團法人台中市基督教向前協會辦理2024年社會福利暨聖誕節傳愛活動"/>
    <s v="社團法人台中市基督教向前協會"/>
    <x v="2"/>
    <x v="1"/>
    <s v="無"/>
    <m/>
  </r>
  <r>
    <s v="原住民文教福利業務-教育文化-獎補助費-對國內團體之補助"/>
    <s v="補助社團法人台中市基督教福樂豐盛協會辦理2024年社會福利暨聖誕節傳愛活動"/>
    <s v="社團法人台中市基督教福樂豐盛協會"/>
    <x v="2"/>
    <x v="1"/>
    <s v="無"/>
    <m/>
  </r>
  <r>
    <s v="原住民文教福利業務-教育文化-獎補助費-對國內團體之補助"/>
    <s v="補助社團法人基督教台灣興起國度協會辦理2024年社會福利暨聖誕節傳愛活動-聖誕奇蹟"/>
    <s v="社團法人基督教台灣興起國度協會"/>
    <x v="2"/>
    <x v="1"/>
    <s v="無"/>
    <m/>
  </r>
  <r>
    <s v="原住民文教福利業務-教育文化-獎補助費-對國內團體之補助"/>
    <s v="補助台灣基督長老教會中布中會清山教會辦理2024社會福利暨聖誕節傳愛活動"/>
    <s v="台灣基督長老教會中布中會清山教會"/>
    <x v="2"/>
    <x v="1"/>
    <s v="無"/>
    <m/>
  </r>
  <r>
    <s v="原住民文教福利業務-教育文化-獎補助費-對國內團體之補助"/>
    <s v="補助財團法人台灣基督長老教會泰雅爾中會博愛教會辦理聖誕詩歌與族語朗讀展演競賽"/>
    <s v="財團法人台灣基督長老教會泰雅爾中會博愛教會"/>
    <x v="2"/>
    <x v="1"/>
    <s v="無"/>
    <m/>
  </r>
  <r>
    <s v="原住民文教福利業務-教育文化-獎補助費-對國內團體之補助"/>
    <s v="113年度原住民學生課後扶植計畫"/>
    <s v="臺中市和平區三叉坑社區發展協會"/>
    <x v="2"/>
    <x v="13"/>
    <s v="無"/>
    <m/>
  </r>
  <r>
    <s v="原住民文教福利業務-教育文化-獎補助費-對國內團體之補助"/>
    <s v="113年度原住民學生課後扶植計畫"/>
    <s v="臺中市原住民族文化教育體育發展協會"/>
    <x v="2"/>
    <x v="14"/>
    <s v="無"/>
    <m/>
  </r>
  <r>
    <s v="原住民文教福利業務-教育文化-獎補助費-對國內團體之補助"/>
    <s v="113年度原住民學生課後扶植計畫"/>
    <s v="臺中市原住民族文化創意產業協會"/>
    <x v="2"/>
    <x v="15"/>
    <s v="無"/>
    <m/>
  </r>
  <r>
    <s v="原住民文教福利業務-教育文化-獎補助費-對國內團體之補助"/>
    <s v="2024年社會福利暨聖誕節傳愛活動-愛在達觀"/>
    <s v="財團法人台灣基督長老教會泰雅爾中會達觀教會"/>
    <x v="2"/>
    <x v="1"/>
    <s v="無"/>
    <m/>
  </r>
  <r>
    <s v="原住民文教福利業務-教育文化-獎補助費-對國內團體之補助"/>
    <s v="2024年社會福利暨聖誕節傳愛活動-讓愛走動"/>
    <s v="臺中市基督教聚光協會"/>
    <x v="2"/>
    <x v="1"/>
    <s v="無"/>
    <m/>
  </r>
  <r>
    <s v="原住民文教福利業務-教育文化-獎補助費-對國內團體之補助"/>
    <s v="2024年社會福利暨聖誕節傳愛活動-愛在雪山"/>
    <s v="財團法人台灣基督長老教會泰雅爾中會雪山教會"/>
    <x v="2"/>
    <x v="1"/>
    <s v="無"/>
    <m/>
  </r>
  <r>
    <s v="原住民文教福利業務-教育文化-獎補助費-對國內團體之補助"/>
    <s v="愛在豐原．健康聖誕邀你一起來"/>
    <s v="財團法人臺灣基督復臨安息日會豐原教會"/>
    <x v="2"/>
    <x v="1"/>
    <s v="無"/>
    <m/>
  </r>
  <r>
    <s v="原住民文教福利業務-教育文化-獎補助費-對國內團體之補助"/>
    <s v="2024年社會福利暨聖誕節傳愛活動"/>
    <s v="財團法人基督教中華循理會太平教會"/>
    <x v="2"/>
    <x v="1"/>
    <s v="無"/>
    <m/>
  </r>
  <r>
    <s v="原住民文教福利業務-教育文化-獎補助費-對國內團體之補助"/>
    <s v="2024聖誕季福音行動"/>
    <s v="社團法人真善美協會"/>
    <x v="2"/>
    <x v="1"/>
    <s v="無"/>
    <m/>
  </r>
  <r>
    <s v="原住民文教福利業務-教育文化-獎補助費-對國內團體之補助"/>
    <s v="原住民族樂舞推廣計畫-原住民樂舞開幕展演補助經費"/>
    <s v="原舞曲文化藝術團"/>
    <x v="2"/>
    <x v="16"/>
    <s v="無"/>
    <m/>
  </r>
  <r>
    <s v="原住民文教福利業務-教育文化-獎補助費-對國內團體之補助"/>
    <s v="都市原住民族學生課後照顧計畫"/>
    <s v="財團法人基督教中華聖潔會清泉崗教會"/>
    <x v="2"/>
    <x v="17"/>
    <s v="無"/>
    <m/>
  </r>
  <r>
    <s v="原住民文教福利業務-教育文化-獎補助費-對國內團體之補助"/>
    <s v="113年沙轆社藝文音樂饗宴"/>
    <s v="臺中市沙轆社文化促進會"/>
    <x v="2"/>
    <x v="1"/>
    <s v="無"/>
    <m/>
  </r>
  <r>
    <s v="原住民文教福利業務-社會福利-獎補助費-對國內團體之補助"/>
    <s v="113年度推展原住民族長期照顧-文化健康站實施計畫"/>
    <s v="臺中市原住民族全人照顧服務協會"/>
    <x v="2"/>
    <x v="18"/>
    <s v="無"/>
    <m/>
  </r>
  <r>
    <s v="原住民文教福利業務-社會福利-獎補助費-對國內團體之補助"/>
    <s v="113年度推展原住民族長期照顧-文化健康站實施計畫"/>
    <s v="臺中市原住民族文化教育體育發展協會"/>
    <x v="2"/>
    <x v="19"/>
    <s v="無"/>
    <m/>
  </r>
  <r>
    <s v="原住民文教福利業務-社會福利-獎補助費-對國內團體之補助"/>
    <s v="113年度推展原住民族長期照顧-文化健康站實施計畫"/>
    <s v="社團法人台中市原住民那魯灣關懷協會"/>
    <x v="2"/>
    <x v="20"/>
    <s v="無"/>
    <m/>
  </r>
  <r>
    <s v="原住民文教福利業務-社會福利-獎補助費-對國內團體之補助"/>
    <s v="113年度推展原住民族長期照顧-文化健康站實施計畫"/>
    <s v="臺中市自強新村原住民族發展協會"/>
    <x v="2"/>
    <x v="21"/>
    <s v="無"/>
    <m/>
  </r>
  <r>
    <s v="原住民文教福利業務-社會福利-獎補助費-對國內團體之補助"/>
    <s v="113年度推展原住民族長期照顧-文化健康站實施計畫"/>
    <s v="財團法人台灣基督長老教會泰雅爾中會松茂教會"/>
    <x v="2"/>
    <x v="22"/>
    <s v="無"/>
    <m/>
  </r>
  <r>
    <s v="原住民文教福利業務-社會福利-獎補助費-對國內團體之補助"/>
    <s v="113年度推展原住民族長期照顧-文化健康站實施計畫"/>
    <s v="臺中市和平區松鶴社區發展協會"/>
    <x v="2"/>
    <x v="23"/>
    <s v="無"/>
    <m/>
  </r>
  <r>
    <s v="原住民文教福利業務-社會福利-獎補助費-對國內團體之補助"/>
    <s v="113年度推展原住民族長期照顧-文化健康站實施計畫"/>
    <s v="臺中市都市原住民族部落文化發展協會"/>
    <x v="2"/>
    <x v="24"/>
    <s v="無"/>
    <m/>
  </r>
  <r>
    <s v="原住民文教福利業務-社會福利-獎補助費-對國內團體之補助"/>
    <s v="113年度推展原住民族長期照顧-文化健康站實施計畫"/>
    <s v="社團法人台中市基督教向前協會"/>
    <x v="2"/>
    <x v="25"/>
    <s v="無"/>
    <m/>
  </r>
  <r>
    <s v="原住民文教福利業務-社會福利-獎補助費-對國內團體之補助"/>
    <s v="113年度推展原住民族長期照顧-文化健康站實施計畫"/>
    <s v="臺中市和平區達觀社區發展協會"/>
    <x v="2"/>
    <x v="26"/>
    <s v="無"/>
    <m/>
  </r>
  <r>
    <s v="原住民文教福利業務-社會福利-獎補助費-對國內團體之補助"/>
    <s v="113年度推展原住民族長期照顧-文化健康站實施計畫"/>
    <s v="臺中市觸愛生命全人關懷協會"/>
    <x v="2"/>
    <x v="27"/>
    <s v="無"/>
    <m/>
  </r>
  <r>
    <s v="原住民文教福利業務-社會福利-獎補助費-對國內團體之補助"/>
    <s v="113年度推展原住民族長期照顧-文化健康站實施計畫"/>
    <s v="財團法人臺灣基督長老教會泰雅爾中會原村教會"/>
    <x v="2"/>
    <x v="28"/>
    <s v="無"/>
    <m/>
  </r>
  <r>
    <s v="原住民文教福利業務-社會福利-獎補助費-對國內團體之補助"/>
    <s v="113年度臺中市都會東區原住民族家庭服務中心"/>
    <s v="臺中市原住民族勞工權益促進會"/>
    <x v="2"/>
    <x v="29"/>
    <s v="無"/>
    <m/>
  </r>
  <r>
    <s v="原住民文教福利業務-社會福利-獎補助費-對國內團體之補助"/>
    <s v="113年度推展原住民族長期照顧-文化健康站實施計畫"/>
    <s v="臺中市都會區原住民家庭服務暨社區人文關懷協會"/>
    <x v="2"/>
    <x v="30"/>
    <s v="無"/>
    <m/>
  </r>
  <r>
    <s v="原住民文教福利業務-社會福利-獎補助費-對國內團體之補助"/>
    <s v="113年度推展原住民族長期照顧-文化健康站實施計畫"/>
    <s v="財團法人台灣基督長老教會豐光教會"/>
    <x v="2"/>
    <x v="31"/>
    <s v="無"/>
    <m/>
  </r>
  <r>
    <s v="原住民文教福利業務-社會福利-獎補助費-對國內團體之補助"/>
    <s v="113年度推展原住民族長期照顧-文化健康站實施計畫"/>
    <s v="臺中市愛鄰關懷協會"/>
    <x v="2"/>
    <x v="32"/>
    <s v="無"/>
    <m/>
  </r>
  <r>
    <s v="原住民文教福利業務-社會福利-獎補助費-對國內團體之補助"/>
    <s v="113年度推展原住民族長期照顧-文化健康站實施計畫"/>
    <s v="臺中市原住民婦女會"/>
    <x v="2"/>
    <x v="33"/>
    <s v="無"/>
    <m/>
  </r>
  <r>
    <s v="原住民文教福利業務-社會福利-獎補助費-對國內團體之補助"/>
    <s v="113年度推展原住民族長期照顧-文化健康站實施計畫"/>
    <s v="財團法人台灣基督長老教會泰雅爾中會哈崙台教會"/>
    <x v="2"/>
    <x v="34"/>
    <s v="無"/>
    <m/>
  </r>
  <r>
    <s v="原住民文教福利業務-社會福利-獎補助費-對國內團體之補助"/>
    <s v="113年度推展原住民族長期照顧-文化健康站實施計畫"/>
    <s v="臺中市和平區環山社區發展協會"/>
    <x v="2"/>
    <x v="35"/>
    <s v="無"/>
    <m/>
  </r>
  <r>
    <s v="原住民文教福利業務-社會福利-獎補助費-對國內團體之補助"/>
    <s v="113年度推展原住民族長期照顧-文化健康站實施計畫"/>
    <s v="臺中市和平區裡冷社區發展協會"/>
    <x v="2"/>
    <x v="36"/>
    <s v="無"/>
    <m/>
  </r>
  <r>
    <s v="原住民文教福利業務-社會福利-獎補助費-對國內團體之補助"/>
    <s v="113年度推展原住民族長期照顧-文化健康站實施計畫"/>
    <s v="臺中市和平區健康促進推廣協會"/>
    <x v="2"/>
    <x v="37"/>
    <s v="無"/>
    <m/>
  </r>
  <r>
    <s v="原住民文教福利業務-社會福利-獎補助費-對國內團體之補助"/>
    <s v="113年度推展原住民族長期照顧-文化健康站實施計畫"/>
    <s v="臺中市和平區南勢社區發展協會"/>
    <x v="2"/>
    <x v="38"/>
    <s v="無"/>
    <m/>
  </r>
  <r>
    <s v="原住民文教福利業務-社會福利-獎補助費-對國內團體之補助"/>
    <s v="113年度推展原住民族長期照顧-文化健康站實施計畫"/>
    <s v="臺中市和平區三叉坑社區發展協會"/>
    <x v="2"/>
    <x v="39"/>
    <s v="無"/>
    <m/>
  </r>
  <r>
    <s v="原住民文教福利業務-社會福利-獎補助費-對國內團體之補助"/>
    <s v="113年度推展原住民族長期照顧-文化健康站實施計畫"/>
    <s v="財團法人台灣基督長老教會泰雅爾中會雪山教會"/>
    <x v="2"/>
    <x v="40"/>
    <s v="無"/>
    <m/>
  </r>
  <r>
    <s v="原住民文教福利業務-社會福利-獎補助費-對國內團體之補助"/>
    <s v="113年度推展原住民族長期照顧-文化健康站實施計畫"/>
    <s v="財團法人基督復臨安息日會台灣原住民教會雙崎教會"/>
    <x v="2"/>
    <x v="41"/>
    <s v="無"/>
    <m/>
  </r>
  <r>
    <s v="原住民文教福利業務-社會福利-獎補助費-對國內團體之補助"/>
    <s v="113年度臺中市都會西區原住民族家庭服務中心"/>
    <s v="台灣原住民族傳統文化暨領域保護協會"/>
    <x v="2"/>
    <x v="42"/>
    <s v="無"/>
    <m/>
  </r>
  <r>
    <s v="原住民文教福利業務-社會福利-獎補助費-對國內團體之補助"/>
    <s v="113年度臺中市和平區原住民族家庭服務中心"/>
    <s v="財團法人水源地文教基金會"/>
    <x v="2"/>
    <x v="43"/>
    <s v="無"/>
    <m/>
  </r>
  <r>
    <s v="原住民文教福利業務-社會福利-獎補助費-對國內團體之補助"/>
    <s v="113年度補助設置市款都會區原住民族家庭服務中心計畫"/>
    <s v="社團法人台中市原住民那魯灣關懷協會"/>
    <x v="2"/>
    <x v="44"/>
    <s v="無"/>
    <m/>
  </r>
  <r>
    <s v="原住民文教福利業務-社會福利-獎補助費-對國內團體之補助"/>
    <s v="113年度推展原住民族長期照顧-文化健康站實施計畫"/>
    <s v="臺中市Raka部落產業永續發展協會"/>
    <x v="2"/>
    <x v="45"/>
    <s v="無"/>
    <m/>
  </r>
  <r>
    <s v="原住民文教福利業務-社會福利-獎補助費-對國內團體之補助"/>
    <s v="113年度推展原住民族長期照顧-文化健康站實施計畫"/>
    <s v="臺中市原住民族獵人教育文化傳承發展協會"/>
    <x v="2"/>
    <x v="46"/>
    <s v="無"/>
    <m/>
  </r>
  <r>
    <s v="原住民文教福利業務-社會福利-獎補助費-對國內團體之補助"/>
    <s v="113年度推展原住民族長期照顧-文化健康站實施計畫"/>
    <s v="臺中市私立百合居家式服務類長期照顧服務機構"/>
    <x v="2"/>
    <x v="47"/>
    <s v="無"/>
    <m/>
  </r>
  <r>
    <s v="原住民文教福利業務-社會福利-獎補助費-對國內團體之補助"/>
    <s v="原住民族委員會113年度推展原住民族長期照顧-文化健康站實施計畫"/>
    <s v="臺中市原住民相互關懷協會"/>
    <x v="2"/>
    <x v="48"/>
    <s v="無"/>
    <m/>
  </r>
  <r>
    <s v="原住民文教福利業務-社會福利-獎補助費-對國內團體之補助"/>
    <s v="113年度文化健康站活力健康操參賽隊伍輔導機制補助計畫"/>
    <s v="臺中市和平區健康促進推廣協會"/>
    <x v="2"/>
    <x v="49"/>
    <s v="無"/>
    <m/>
  </r>
  <r>
    <s v="原住民文教福利業務-社會福利-獎補助費-對國內團體之補助"/>
    <s v="113年度文化健康站活力健康操參賽隊伍輔導機制補助計畫"/>
    <s v="臺中市和平區松鶴社區發展協會黃志祥"/>
    <x v="2"/>
    <x v="49"/>
    <s v="無"/>
    <m/>
  </r>
  <r>
    <s v="原住民文教福利業務-社會福利-獎補助費-對國內團體之補助"/>
    <s v="113年度文化健康站活力健康操參賽隊伍輔導機制補助計畫"/>
    <s v="財團法人台灣基督長老教會豐光教會許進文"/>
    <x v="2"/>
    <x v="49"/>
    <s v="無"/>
    <m/>
  </r>
  <r>
    <s v="原住民文教福利業務-社會福利-獎補助費-對國內團體之補助"/>
    <s v="113年度文化健康站活力健康操參賽隊伍輔導機制補助計畫"/>
    <s v="財團法人基督復臨安息日會台灣原住民教會雙崎教會潘嘉玲"/>
    <x v="2"/>
    <x v="49"/>
    <s v="無"/>
    <m/>
  </r>
  <r>
    <s v="原住民文教福利業務-社會福利-獎補助費-對國內團體之補助"/>
    <s v="113年度文化健康站活力健康操參賽隊伍輔導機制補助計畫"/>
    <s v="臺中市和平區裡冷社區發展協會"/>
    <x v="2"/>
    <x v="49"/>
    <s v="無"/>
    <m/>
  </r>
  <r>
    <s v="原住民文教福利業務-社會福利-獎補助費-對國內團體之補助"/>
    <s v="113年度文化健康站活力健康操參賽隊伍輔導機制補助計畫"/>
    <s v="臺中市和平區松鶴社區發展協會黃志祥"/>
    <x v="2"/>
    <x v="50"/>
    <s v="無"/>
    <m/>
  </r>
  <r>
    <s v="原住民文教福利業務-社會福利-獎補助費-對國內團體之補助"/>
    <s v="113年度文化健康站活力健康操參賽隊伍輔導機制補助計畫"/>
    <s v="財團法人台灣基督長老教會豐光教會許進文"/>
    <x v="2"/>
    <x v="49"/>
    <s v="無"/>
    <m/>
  </r>
  <r>
    <s v="原住民文教福利業務-社會福利-獎補助費-對國內團體之補助"/>
    <s v="113年度文化健康站活力健康操參賽隊伍輔導機制補助計畫"/>
    <s v="財團法人基督復臨安息日會台灣原住民教會雙崎教會潘嘉玲"/>
    <x v="2"/>
    <x v="51"/>
    <s v="無"/>
    <m/>
  </r>
  <r>
    <s v="原住民文教福利業務-社會福利-獎補助費-對國內團體之補助"/>
    <s v="113年度文化健康站活力健康操參賽隊伍輔導機制補助計畫"/>
    <s v="社團法人台中市基督教向前協會"/>
    <x v="2"/>
    <x v="49"/>
    <s v="無"/>
    <m/>
  </r>
  <r>
    <s v="原住民文教福利業務-社會福利-獎補助費-對國內團體之補助"/>
    <s v="113年度文化健康站活力健康操參賽隊伍輔導機制補助計畫"/>
    <s v="臺中市和平區達觀社區發展協會"/>
    <x v="2"/>
    <x v="52"/>
    <s v="無"/>
    <m/>
  </r>
  <r>
    <s v="原住民文教福利業務-社會福利-獎補助費-對國內團體之補助"/>
    <s v="113年度文化健康站活力健康操參賽隊伍輔導機制補助計畫"/>
    <s v="臺中市和平區環山社區發展協會"/>
    <x v="2"/>
    <x v="49"/>
    <s v="無"/>
    <m/>
  </r>
  <r>
    <s v="原住民文教福利業務-社會福利-獎補助費-對國內團體之補助"/>
    <s v="113年度文化健康站活力健康操參賽隊伍輔導機制補助計畫"/>
    <s v="臺中市原住民婦女會呂秀惠"/>
    <x v="2"/>
    <x v="49"/>
    <s v="無"/>
    <m/>
  </r>
  <r>
    <s v="原住民文教福利業務-社會福利-獎補助費-對國內團體之補助"/>
    <s v="113年度文化健康站活力健康操參賽隊伍輔導機制補助計畫"/>
    <s v="臺中市和平區南勢社區發展協會洪明哲"/>
    <x v="2"/>
    <x v="53"/>
    <s v="無"/>
    <m/>
  </r>
  <r>
    <s v="原住民文教福利業務-社會福利-獎補助費-對國內團體之補助"/>
    <s v="113年度文化健康站活力健康操參賽隊伍輔導機制補助計畫"/>
    <s v="臺中市原住民族全人照顧服務協會"/>
    <x v="2"/>
    <x v="54"/>
    <s v="無"/>
    <m/>
  </r>
  <r>
    <s v="原住民文教福利業務-社會福利-獎補助費-對國內團體之補助"/>
    <s v="113年度文化健康站活力健康操參賽隊伍輔導機制補助計畫"/>
    <s v="財團法人台灣基督長老教會泰雅爾中會雪山教會"/>
    <x v="2"/>
    <x v="55"/>
    <s v="無"/>
    <m/>
  </r>
  <r>
    <s v="原住民文教福利業務-社會福利-獎補助費-對國內團體之補助"/>
    <s v="113年度文化健康站活力健康操參賽隊伍輔導機制補助計畫"/>
    <s v="社團法人台中市原住民那魯灣關懷協會"/>
    <x v="2"/>
    <x v="51"/>
    <s v="無"/>
    <m/>
  </r>
  <r>
    <s v="原住民文教福利業務-社會福利-獎補助費-對國內團體之補助"/>
    <s v="113年度公益彩券回饋金補助計畫-大安溪促進原鄉就業計畫"/>
    <s v="保證責任臺中市原民見學勞動合作社"/>
    <x v="2"/>
    <x v="56"/>
    <s v="無"/>
    <m/>
  </r>
  <r>
    <s v="原住民文教福利業務-社會福利-獎補助費-對國內團體之補助"/>
    <s v="113年度推展原住民社會福利服務食物互助援助實體運作設置據點實施計畫"/>
    <s v="臺中市原住民族勞工權益促進會"/>
    <x v="2"/>
    <x v="57"/>
    <s v="無"/>
    <m/>
  </r>
  <r>
    <s v="客家政策研究發展-研究發展業務-獎補助費-對國內團體之捐助"/>
    <s v="2024臺中東勢新丁粄節-展望未來 求文昌"/>
    <s v="臺中市文昌客家發展協會"/>
    <x v="3"/>
    <x v="2"/>
    <s v="無"/>
    <m/>
  </r>
  <r>
    <s v="客家政策研究發展-研究發展業務-獎補助費-對國內團體之捐助"/>
    <s v="2024臺中東勢新丁粄節─傳統新丁粄鬪粄活動"/>
    <s v="臺中市東勢區石城社區發展協會"/>
    <x v="3"/>
    <x v="58"/>
    <s v="無"/>
    <m/>
  </r>
  <r>
    <s v="客家政策研究發展-研究發展業務-獎補助費-對國內團體之捐助"/>
    <s v="2024臺中東勢新丁粄節─傳統新丁粄鬪粄活動"/>
    <s v="臺中市東勢區中寧社區發展協會"/>
    <x v="3"/>
    <x v="59"/>
    <s v="無"/>
    <m/>
  </r>
  <r>
    <s v="客家政策研究發展-研究發展業務-獎補助費-對國內團體之捐助"/>
    <s v="2024臺中東勢新丁粄節─傳統新丁粄鬪粄活動"/>
    <s v="泰安宮"/>
    <x v="3"/>
    <x v="58"/>
    <s v="無"/>
    <m/>
  </r>
  <r>
    <s v="客家政策研究發展-研究發展業務-獎補助費-對國內團體之捐助"/>
    <s v="2024臺中東勢新丁粄節─傳統新丁粄鬪粄活動"/>
    <s v="米粉寮樂善祠"/>
    <x v="3"/>
    <x v="58"/>
    <s v="無"/>
    <m/>
  </r>
  <r>
    <s v="客家政策研究發展-研究發展業務-獎補助費-對國內團體之捐助"/>
    <s v="2024臺中東勢新丁粄節─傳統新丁粄鬪粄活動"/>
    <s v="北興里雙福祠"/>
    <x v="3"/>
    <x v="58"/>
    <s v="無"/>
    <m/>
  </r>
  <r>
    <s v="客家政策研究發展-研究發展業務-獎補助費-對國內團體之捐助"/>
    <s v="2024臺中東勢新丁粄節─傳統新丁粄鬪粄活動"/>
    <s v="永安宮"/>
    <x v="3"/>
    <x v="58"/>
    <s v="無"/>
    <m/>
  </r>
  <r>
    <s v="客家政策研究發展-研究發展業務-獎補助費-對國內團體之捐助"/>
    <s v="2024臺中東勢新丁粄節─傳統新丁粄鬪粄活動"/>
    <s v="永安宮"/>
    <x v="3"/>
    <x v="60"/>
    <s v="無"/>
    <m/>
  </r>
  <r>
    <s v="客家政策研究發展-研究發展業務-獎補助費-對國內團體之捐助"/>
    <s v="2024臺中巧聖仙師文化祭─三仙師環台徒步祈福繞境"/>
    <s v="巧聖仙師廟"/>
    <x v="3"/>
    <x v="61"/>
    <s v="無"/>
    <m/>
  </r>
  <r>
    <s v="客家語言文化推廣-文教推廣業務-獎補助費-對國內團體之捐助"/>
    <s v="新春揮毫綠美化客家族群主流化公益活動"/>
    <s v="社團法人臺中市向陽荷松客家協會"/>
    <x v="3"/>
    <x v="1"/>
    <s v="無"/>
    <m/>
  </r>
  <r>
    <s v="客家語言文化推廣-文教推廣業務-獎補助費-對國內團體之捐助"/>
    <s v="客家墨香暨米食文化政令宣導送好康客家族群主流化活動"/>
    <s v="臺中市向陽社會服務協會"/>
    <x v="3"/>
    <x v="1"/>
    <s v="無"/>
    <m/>
  </r>
  <r>
    <s v="客家語言文化推廣-文教推廣業務-獎補助費-對國內團體之捐助"/>
    <s v="客家墨香暨米食文化政令宣導送好康客家族群主流化活動"/>
    <s v="臺中市福安慈善發展協會"/>
    <x v="3"/>
    <x v="1"/>
    <s v="無"/>
    <m/>
  </r>
  <r>
    <s v="客家語言文化推廣-文教推廣業務-獎補助費-對國內團體之捐助"/>
    <s v="111年大埔客家協會新春迎好客，愛客講好話暨贈春聯活動"/>
    <s v="臺中市大埔客家協會"/>
    <x v="3"/>
    <x v="1"/>
    <s v="無"/>
    <m/>
  </r>
  <r>
    <s v="客家語言文化推廣-文教推廣業務-獎補助費-對國內團體之捐助"/>
    <s v="113年「祥龍迎春—客家米食書法春聯推廣活動」"/>
    <s v="臺中市新社區協成社區發展協會"/>
    <x v="3"/>
    <x v="1"/>
    <s v="無"/>
    <m/>
  </r>
  <r>
    <s v="客家語言文化推廣-文教推廣業務-獎補助費-對國內團體之捐助"/>
    <s v="113年元宵節客家傳統節慶活動"/>
    <s v="臺中市石岡區南眉文化促進會"/>
    <x v="3"/>
    <x v="1"/>
    <s v="無"/>
    <m/>
  </r>
  <r>
    <s v="客家語言文化推廣-文教推廣業務-獎補助費-對國內團體之捐助"/>
    <s v="113年客家慶天穿活動"/>
    <s v="臺中市后里客家協會"/>
    <x v="3"/>
    <x v="58"/>
    <s v="無"/>
    <m/>
  </r>
  <r>
    <s v="客家語言文化推廣-文教推廣業務-獎補助費-對國內團體之捐助"/>
    <s v="快樂fun寒假客家文化成長營"/>
    <s v="中華非營利發展協會"/>
    <x v="3"/>
    <x v="7"/>
    <s v="無"/>
    <m/>
  </r>
  <r>
    <s v="客家語言文化推廣-文教推廣業務-獎補助費-對國內團體之捐助"/>
    <s v="大埔厝客家美食研習慶元宵"/>
    <s v="臺中市潭子區大豐社區發展協會"/>
    <x v="3"/>
    <x v="1"/>
    <s v="無"/>
    <m/>
  </r>
  <r>
    <s v="客家語言文化推廣-文教推廣業務-獎補助費-對國內團體之捐助"/>
    <s v="113年臺中市公教退休人員客家文化推廣活動"/>
    <s v="臺中市公教退休人員協會"/>
    <x v="3"/>
    <x v="1"/>
    <s v="無"/>
    <m/>
  </r>
  <r>
    <s v="客家語言文化推廣-文教推廣業務-獎補助費-對國內團體之捐助"/>
    <s v="茅埔鬧新年暨聚落文史特展"/>
    <s v="臺中市東勢創意執行協會"/>
    <x v="3"/>
    <x v="58"/>
    <s v="無"/>
    <m/>
  </r>
  <r>
    <s v="客家語言文化推廣-文教推廣業務-獎補助費-對國內團體之捐助"/>
    <s v="來就係客作伴來尞天穿"/>
    <s v="臺中市大甲區婦女會"/>
    <x v="3"/>
    <x v="1"/>
    <s v="無"/>
    <m/>
  </r>
  <r>
    <s v="客家語言文化推廣-文教推廣業務-獎補助費-對國內團體之捐助"/>
    <s v="113年忠平母親節感恩暨藝起擾動客家文化傳承親子活動"/>
    <s v="臺中市北屯區忠平社區發展協會"/>
    <x v="3"/>
    <x v="2"/>
    <s v="無"/>
    <m/>
  </r>
  <r>
    <s v="客家語言文化推廣-文教推廣業務-獎補助費-對國內團體之捐助"/>
    <s v="113年臺中市客家語教師增能研習"/>
    <s v="臺中市客家語教師協會"/>
    <x v="3"/>
    <x v="1"/>
    <s v="無"/>
    <m/>
  </r>
  <r>
    <s v="客家語言文化推廣-文教推廣業務-獎補助費-對國內團體之捐助"/>
    <s v="2024國際麒麟獅邀請賽暨文化陣頭踩街活動"/>
    <s v="臺中市體育總會"/>
    <x v="3"/>
    <x v="62"/>
    <s v="無"/>
    <m/>
  </r>
  <r>
    <s v="客家語言文化推廣-文教推廣業務-獎補助費-對國內團體之捐助"/>
    <s v="后里客家慶端午活動"/>
    <s v="臺中市后里客家協會"/>
    <x v="3"/>
    <x v="1"/>
    <s v="無"/>
    <m/>
  </r>
  <r>
    <s v="客家語言文化推廣-文教推廣業務-獎補助費-對國內團體之捐助"/>
    <s v="113年銀髮族客家歌謠傳唱"/>
    <s v="臺中市東勢區壽無疆會"/>
    <x v="3"/>
    <x v="1"/>
    <s v="無"/>
    <m/>
  </r>
  <r>
    <s v="客家語言文化推廣-文教推廣業務-獎補助費-對國內團體之捐助"/>
    <s v="甘蔗崙客家醬菜DIY醃豆腐乳"/>
    <s v="臺中市潭子區甘蔗社區發展協會"/>
    <x v="3"/>
    <x v="63"/>
    <s v="無"/>
    <m/>
  </r>
  <r>
    <s v="客家語言文化推廣-文教推廣業務-獎補助費-對國內團體之捐助"/>
    <s v="客家桌遊樂逍遙"/>
    <s v="臺中市潭子區家興社區發展協會"/>
    <x v="3"/>
    <x v="58"/>
    <s v="無"/>
    <m/>
  </r>
  <r>
    <s v="客家語言文化推廣-文教推廣業務-獎補助費-對國內團體之捐助"/>
    <s v="好客葫蘆墩 𠊎講客 客家米食文化推廣 公私協力設攤宣導活動"/>
    <s v="臺中市福安慈善發展協會"/>
    <x v="3"/>
    <x v="1"/>
    <s v="無"/>
    <m/>
  </r>
  <r>
    <s v="客家語言文化推廣-文教推廣業務-獎補助費-對國內團體之捐助"/>
    <s v="龍來𠊎講客 客墨香拓印之美 美食文化推廣 公益設攤宣導活動"/>
    <s v="臺中市向陽社會服務協會"/>
    <x v="3"/>
    <x v="1"/>
    <s v="無"/>
    <m/>
  </r>
  <r>
    <s v="客家語言文化推廣-文教推廣業務-獎補助費-對國內團體之捐助"/>
    <s v="客藝樂活"/>
    <s v="社團法人中華民國家庭關係發展協進會"/>
    <x v="3"/>
    <x v="1"/>
    <s v="無"/>
    <m/>
  </r>
  <r>
    <s v="客家語言文化推廣-文教推廣業務-獎補助費-對國內團體之捐助"/>
    <s v="113年全國中正盃客家武術錦標賽"/>
    <s v="中華民國少林拳道協會"/>
    <x v="3"/>
    <x v="1"/>
    <s v="無"/>
    <m/>
  </r>
  <r>
    <s v="客家語言文化推廣-文教推廣業務-獎補助費-對國內團體之捐助"/>
    <s v="跨縣市客家藝文團體展演交流活動"/>
    <s v="臺中市陽明客家協會"/>
    <x v="3"/>
    <x v="1"/>
    <s v="無"/>
    <m/>
  </r>
  <r>
    <s v="客家語言文化推廣-文教推廣業務-獎補助費-對國內團體之捐助"/>
    <s v="112年度大埔客家山歌與短劇培訓計畫"/>
    <s v="臺中市東勢區弘韻婦女音樂協進會"/>
    <x v="3"/>
    <x v="1"/>
    <s v="無"/>
    <m/>
  </r>
  <r>
    <s v="客家語言文化推廣-文教推廣業務-獎補助費-對國內團體之捐助"/>
    <s v="大埔客家傳統樂器弦鼓培訓計畫"/>
    <s v="臺中市大埔客音傳統曲藝發展協會"/>
    <x v="3"/>
    <x v="49"/>
    <s v="無"/>
    <m/>
  </r>
  <r>
    <s v="客家語言文化推廣-文教推廣業務-獎補助費-對國內團體之捐助"/>
    <s v="東勢客家歌謠研習班"/>
    <s v="臺中市東勢區廣興社區發展協會"/>
    <x v="3"/>
    <x v="49"/>
    <s v="無"/>
    <m/>
  </r>
  <r>
    <s v="客家語言文化推廣-文教推廣業務-獎補助費-對國內團體之捐助"/>
    <s v="客家歌謠研習營"/>
    <s v="臺中市陽明客家協會"/>
    <x v="3"/>
    <x v="53"/>
    <s v="無"/>
    <m/>
  </r>
  <r>
    <s v="客家語言文化推廣-文教推廣業務-獎補助費-對國內團體之捐助"/>
    <s v="粽藝傳承~客家米食暨節能省電宣導活動"/>
    <s v="臺中市大安區頂安社區發展協會"/>
    <x v="3"/>
    <x v="1"/>
    <s v="無"/>
    <m/>
  </r>
  <r>
    <s v="客家語言文化推廣-文教推廣業務-獎補助費-對國內團體之捐助"/>
    <s v="阿罩霧哈客神農文化祭布袋戲"/>
    <s v="五洲園掌中劇團"/>
    <x v="3"/>
    <x v="58"/>
    <s v="無"/>
    <m/>
  </r>
  <r>
    <s v="客家語言文化推廣-文教推廣業務-獎補助費-對國內團體之捐助"/>
    <s v="客家食藝研習"/>
    <s v="臺中市石岡區傳統美食文化推廣協會"/>
    <x v="3"/>
    <x v="1"/>
    <s v="無"/>
    <m/>
  </r>
  <r>
    <s v="客家語言文化推廣-文教推廣業務-獎補助費-對國內團體之捐助"/>
    <s v="下城社區113年客家歌謠研習"/>
    <s v="臺中市東勢區下城社區發展協會"/>
    <x v="3"/>
    <x v="1"/>
    <s v="無"/>
    <m/>
  </r>
  <r>
    <s v="客家語言文化推廣-文教推廣業務-獎補助費-對國內團體之捐助"/>
    <s v="推廣客家傳統美食文化研習"/>
    <s v="臺中市東勢泰昌客家婦女協會"/>
    <x v="3"/>
    <x v="1"/>
    <s v="無"/>
    <m/>
  </r>
  <r>
    <s v="客家語言文化推廣-文教推廣業務-獎補助費-對國內團體之捐助"/>
    <s v="客家米粽粢粑薪傳嬤、媽手藝慶端午"/>
    <s v="臺中市潭子區聚興社區發展協會"/>
    <x v="3"/>
    <x v="1"/>
    <s v="無"/>
    <m/>
  </r>
  <r>
    <s v="客家語言文化推廣-文教推廣業務-獎補助費-對國內團體之捐助"/>
    <s v="113年「龍飛鳳翔~桐舞翩翩有藝思客家文化暨民俗舞蹈推廣活動"/>
    <s v="台中市土風舞協會"/>
    <x v="3"/>
    <x v="64"/>
    <s v="無"/>
    <m/>
  </r>
  <r>
    <s v="客家語言文化推廣-文教推廣業務-獎補助費-對國內團體之捐助"/>
    <s v="客家美食製作研習"/>
    <s v="臺中市石岡區金星社區發展協會"/>
    <x v="3"/>
    <x v="1"/>
    <s v="無"/>
    <m/>
  </r>
  <r>
    <s v="客家語言文化推廣-文教推廣業務-獎補助費-對國內團體之捐助"/>
    <s v="113年客家弦樂班研習"/>
    <s v="臺中市外埔客家文化協會"/>
    <x v="3"/>
    <x v="1"/>
    <s v="無"/>
    <m/>
  </r>
  <r>
    <s v="客家語言文化推廣-文教推廣業務-獎補助費-對國內團體之捐助"/>
    <s v="客家布應用製品"/>
    <s v="臺中市石岡客家美食促進協會"/>
    <x v="3"/>
    <x v="1"/>
    <s v="無"/>
    <m/>
  </r>
  <r>
    <s v="客家語言文化推廣-文教推廣業務-獎補助費-對國內團體之捐助"/>
    <s v="客家美食傳承"/>
    <s v="臺中市石岡區和盛社區發展協會"/>
    <x v="3"/>
    <x v="1"/>
    <s v="無"/>
    <m/>
  </r>
  <r>
    <s v="客家語言文化推廣-文教推廣業務-獎補助費-對國內團體之捐助"/>
    <s v="歡喜來唱客家歌"/>
    <s v="大屯客家藝術團"/>
    <x v="3"/>
    <x v="1"/>
    <s v="無"/>
    <m/>
  </r>
  <r>
    <s v="客家語言文化推廣-文教推廣業務-獎補助費-對國內團體之捐助"/>
    <s v="七月天公發揚大埔客家傳唱文化活動"/>
    <s v="東勢農民老人會"/>
    <x v="3"/>
    <x v="1"/>
    <s v="無"/>
    <m/>
  </r>
  <r>
    <s v="客家語言文化推廣-文教推廣業務-獎補助費-對國內團體之捐助"/>
    <s v="客家創意美食"/>
    <s v="臺中市石岡區龍興社區發展協會"/>
    <x v="3"/>
    <x v="1"/>
    <s v="無"/>
    <m/>
  </r>
  <r>
    <s v="客家語言文化推廣-文教推廣業務-獎補助費-對國內團體之捐助"/>
    <s v="客家傳統民俗文化與婦女自我成長研習活動"/>
    <s v="臺中市東勢區社區媽媽教室協會"/>
    <x v="3"/>
    <x v="58"/>
    <s v="無"/>
    <m/>
  </r>
  <r>
    <s v="客家語言文化推廣-文教推廣業務-獎補助費-對國內團體之捐助"/>
    <s v="新社區客庄重要民俗慶典-「九庄媽過爐遶境」懷舊照片展"/>
    <s v="臺中市新社區九庄媽文化協會"/>
    <x v="3"/>
    <x v="65"/>
    <s v="無"/>
    <m/>
  </r>
  <r>
    <s v="客家語言文化推廣-文教推廣業務-獎補助費-對國內團體之捐助"/>
    <s v="快樂fun暑假客家文化成長營"/>
    <s v="臺中市德明慈善會"/>
    <x v="3"/>
    <x v="58"/>
    <s v="無"/>
    <m/>
  </r>
  <r>
    <s v="客家語言文化推廣-文教推廣業務-獎補助費-對國內團體之捐助"/>
    <s v="113年大埔音客家歌曲研習"/>
    <s v="大甲河之聲合唱團"/>
    <x v="3"/>
    <x v="1"/>
    <s v="無"/>
    <m/>
  </r>
  <r>
    <s v="客家語言文化推廣-文教推廣業務-獎補助費-對國內團體之捐助"/>
    <s v="弦樂二胡基礎課程"/>
    <s v="台中市客家公共事務協會"/>
    <x v="3"/>
    <x v="1"/>
    <s v="無"/>
    <m/>
  </r>
  <r>
    <s v="客家語言文化推廣-文教推廣業務-獎補助費-對國內團體之捐助"/>
    <s v="客家文化傳承-舞動歌謠山歌"/>
    <s v="臺中市東勢客家民謠研進會"/>
    <x v="3"/>
    <x v="66"/>
    <s v="無"/>
    <m/>
  </r>
  <r>
    <s v="客家語言文化推廣-文教推廣業務-獎補助費-對國內團體之捐助"/>
    <s v="樂活客家當生趣"/>
    <s v="社團法人台灣鼎傳慈善協會"/>
    <x v="3"/>
    <x v="7"/>
    <s v="無"/>
    <m/>
  </r>
  <r>
    <s v="客家語言文化推廣-文教推廣業務-獎補助費-對國內團體之捐助"/>
    <s v="2024現代客家歌謠合唱劇場＜轉兜~那些日子/恁久以來＞"/>
    <s v="台中藝術家市民合唱團"/>
    <x v="3"/>
    <x v="1"/>
    <s v="無"/>
    <m/>
  </r>
  <r>
    <s v="客家語言文化推廣-文教推廣業務-獎補助費-對國內團體之捐助"/>
    <s v="共下來唱客家歌"/>
    <s v="阿比百樂團"/>
    <x v="3"/>
    <x v="67"/>
    <s v="無"/>
    <m/>
  </r>
  <r>
    <s v="客家語言文化推廣-文教推廣業務-獎補助費-對國內團體之捐助"/>
    <s v="在地客家語言與植物文化共創計畫"/>
    <s v="財團法人中華基督教福音信義傳道會"/>
    <x v="3"/>
    <x v="68"/>
    <s v="無"/>
    <m/>
  </r>
  <r>
    <s v="客家語言文化推廣-文教推廣業務-獎補助費-對國內團體之捐助"/>
    <s v="113年萬興客家歌謠班"/>
    <s v="臺中市石岡區萬興社區發展協會"/>
    <x v="3"/>
    <x v="1"/>
    <s v="無"/>
    <m/>
  </r>
  <r>
    <s v="客家語言文化推廣-文教推廣業務-獎補助費-對國內團體之捐助"/>
    <s v="113年萬安成長班客家種子研習"/>
    <s v="臺中市石岡區萬安社區發展協會"/>
    <x v="3"/>
    <x v="1"/>
    <s v="無"/>
    <m/>
  </r>
  <r>
    <s v="客家語言文化推廣-文教推廣業務-獎補助費-對國內團體之捐助"/>
    <s v="重陽飲水思源體驗客家文化公益設攤宣導活動"/>
    <s v="社團法人臺中市向陽荷松客家協會"/>
    <x v="3"/>
    <x v="1"/>
    <s v="無"/>
    <m/>
  </r>
  <r>
    <s v="客家語言文化推廣-文教推廣業務-獎補助費-對國內團體之捐助"/>
    <s v="113年重陽敬老傳統美食做艾草粄活動"/>
    <s v="台中市南屯區鎮平社區發展協會"/>
    <x v="3"/>
    <x v="1"/>
    <s v="無"/>
    <m/>
  </r>
  <r>
    <s v="客家語言文化推廣-文教推廣業務-獎補助費-對國內團體之捐助"/>
    <s v="客語新知新住民客語朗讀培訓計畫"/>
    <s v="社團法人台中市春天女性成長協會"/>
    <x v="3"/>
    <x v="69"/>
    <s v="無"/>
    <m/>
  </r>
  <r>
    <s v="客家語言文化推廣-文教推廣業務-獎補助費-對國內團體之捐助"/>
    <s v="113年度饗樂中秋客家柚見龜殼"/>
    <s v="臺中市大安區龜殼社區發展協會"/>
    <x v="3"/>
    <x v="64"/>
    <s v="無"/>
    <m/>
  </r>
  <r>
    <s v="客家語言文化推廣-文教推廣業務-獎補助費-對國內團體之捐助"/>
    <s v="東勢區農會客家樂曲研習班"/>
    <s v="東勢區農會"/>
    <x v="3"/>
    <x v="58"/>
    <s v="無"/>
    <m/>
  </r>
  <r>
    <s v="客家語言文化推廣-文教推廣業務-獎補助費-對國內團體之捐助"/>
    <s v="新平好客俱樂部傳遞客家特色"/>
    <s v="臺中市北屯區新平社區發展協會"/>
    <x v="3"/>
    <x v="69"/>
    <s v="無"/>
    <m/>
  </r>
  <r>
    <s v="客家語言文化推廣-文教推廣業務-獎補助費-對國內團體之捐助"/>
    <s v="品味客家協成好滋味"/>
    <s v="臺中市新社區協成社區發展協會"/>
    <x v="3"/>
    <x v="3"/>
    <s v="無"/>
    <m/>
  </r>
  <r>
    <s v="客家語言文化推廣-文教推廣業務-獎補助費-對國內團體之捐助"/>
    <s v="同音共律學客謠"/>
    <s v="社團法人臺中市春天女性成長協會"/>
    <x v="3"/>
    <x v="70"/>
    <s v="無"/>
    <m/>
  </r>
  <r>
    <s v="客家語言文化推廣-文教推廣業務-獎補助費-對國內團體之捐助"/>
    <s v="關懷老人跨界音樂會行過盡看人生的春夏秋冬研習計畫"/>
    <s v="香頌合唱團"/>
    <x v="3"/>
    <x v="71"/>
    <s v="無"/>
    <m/>
  </r>
  <r>
    <s v="客家語言文化推廣-文教推廣業務-獎補助費-對國內團體之捐助"/>
    <s v="客庄姊妹一起來東勢客庄婦女性平教育講座暨客家歌謠與手作課程"/>
    <s v="臺中市東勢區新移民家庭關懷協會"/>
    <x v="3"/>
    <x v="72"/>
    <s v="無"/>
    <m/>
  </r>
  <r>
    <s v="客家語言文化推廣-文教推廣業務-獎補助費-對國內團體之捐助"/>
    <s v="以客家美食重現傳統四炆四炒美食競賽"/>
    <s v="臺中市石岡客家美食促進協會"/>
    <x v="3"/>
    <x v="72"/>
    <s v="無"/>
    <m/>
  </r>
  <r>
    <s v="客家語言文化推廣-文教推廣業務-獎補助費-對國內團體之捐助"/>
    <s v="現代客家歌謠詞曲正音暨合唱技巧研習"/>
    <s v="台中藝術家女聲合唱團"/>
    <x v="3"/>
    <x v="69"/>
    <s v="無"/>
    <m/>
  </r>
  <r>
    <s v="客家語言文化推廣-文教推廣業務-獎補助費-對國內團體之捐助"/>
    <s v="113年收冬戲來客庄看戲暨和平福山宮客家文化館客家獅頭創作欣賞"/>
    <s v="臺中市和平區和平社區發展協會"/>
    <x v="3"/>
    <x v="62"/>
    <s v="無"/>
    <m/>
  </r>
  <r>
    <s v="客家語言文化推廣-文教推廣業務-獎補助費-對國內團體之捐助"/>
    <s v="客語學習及客家小吃研習客家花布圍裙製作計畫"/>
    <s v="臺中市石岡區九房社區發展協會"/>
    <x v="3"/>
    <x v="1"/>
    <s v="無"/>
    <m/>
  </r>
  <r>
    <s v="客家語言文化推廣-文教推廣業務-獎補助費-對國內團體之捐助"/>
    <s v="以客家美食重現傳統還平安民俗感恩慶典"/>
    <s v="臺中市石岡區南眉文化促進會"/>
    <x v="3"/>
    <x v="73"/>
    <s v="無"/>
    <m/>
  </r>
  <r>
    <s v="客家語言文化推廣-文教推廣業務-獎補助費-對國內團體之捐助"/>
    <s v="2024客家大仙公文化祭布袋戲"/>
    <s v="五洲園今日掌中劇團"/>
    <x v="3"/>
    <x v="49"/>
    <s v="無"/>
    <m/>
  </r>
  <r>
    <s v="客家語言文化推廣-文教推廣業務-獎補助費-對國內團體之捐助"/>
    <s v="廣興客家歌謠研習班"/>
    <s v="臺中市東勢區廣興社區發展協會"/>
    <x v="3"/>
    <x v="1"/>
    <s v="無"/>
    <m/>
  </r>
  <r>
    <s v="客家語言文化推廣-文教推廣業務-獎補助費-對國內團體之捐助"/>
    <s v="113年臺中市客家語及英語雙向教學研習"/>
    <s v="臺中市客家語教師協會"/>
    <x v="3"/>
    <x v="74"/>
    <s v="無"/>
    <m/>
  </r>
  <r>
    <s v="客家語言文化推廣-文教推廣業務-獎補助費-對國內團體之捐助"/>
    <s v="客家歌謠研習"/>
    <s v="臺中市東勢區上城社區發展協會"/>
    <x v="3"/>
    <x v="1"/>
    <s v="無"/>
    <m/>
  </r>
  <r>
    <s v="客家語言文化推廣-文教推廣業務-獎補助費-對國內團體之捐助"/>
    <s v="2024臺中市客家歌謠烏克麗麗彈唱班"/>
    <s v="臺中市客家文創音樂發展協會"/>
    <x v="3"/>
    <x v="1"/>
    <s v="無"/>
    <m/>
  </r>
  <r>
    <s v="客家語言文化推廣-文教推廣業務-獎補助費-對國內團體之捐助"/>
    <s v="兒童現代客家歌謠合唱年度訓練"/>
    <s v="台中藝術家兒童合唱團"/>
    <x v="3"/>
    <x v="1"/>
    <s v="無"/>
    <m/>
  </r>
  <r>
    <s v="客家語言文化推廣-文教推廣業務-獎補助費-對國內團體之捐助"/>
    <s v="東勢區農會中阮樂曲研習班"/>
    <s v="臺中市東勢區農會"/>
    <x v="3"/>
    <x v="1"/>
    <s v="無"/>
    <m/>
  </r>
  <r>
    <s v="客家語言文化推廣-文教推廣業務-獎補助費-對國內團體之捐助"/>
    <s v="全國木匠創藝文化節暨豐原巧聖先師廟文化館開幕活動"/>
    <s v="臺中市豐原巧聖先師慈善會"/>
    <x v="3"/>
    <x v="9"/>
    <s v="無"/>
    <m/>
  </r>
  <r>
    <s v="客家語言文化推廣-文教推廣業務-獎補助費-對國內團體之捐助"/>
    <s v="臺中市東勢區中嵙社區113年度藝揚中嵙客家國樂研習學苑"/>
    <s v="臺中市東勢區中嵙社區展協會"/>
    <x v="3"/>
    <x v="58"/>
    <s v="無"/>
    <m/>
  </r>
  <r>
    <s v="區公所業務-民政業務-獎補助費-對團體捐助"/>
    <s v="補助「113年臺中市中區體育會運動舞蹈成果展」"/>
    <s v="中區體育會"/>
    <x v="4"/>
    <x v="3"/>
    <s v="無"/>
    <m/>
  </r>
  <r>
    <s v="區公所業務-民政業務-獎補助費-對團體捐助"/>
    <s v="補助「113年運動i臺灣2.0計畫-臺中市中區體育會登山健行嘉年華」"/>
    <s v="中區體育會"/>
    <x v="4"/>
    <x v="64"/>
    <s v="無"/>
    <m/>
  </r>
  <r>
    <s v="區公所業務-民政業務-獎補助費-對團體捐助"/>
    <s v="補助「113年臺中市中區體育會潭雅神綠園道自行車踩風活動」"/>
    <s v="中區體育會"/>
    <x v="4"/>
    <x v="73"/>
    <s v="無"/>
    <m/>
  </r>
  <r>
    <s v="區公所業務-民政業務-獎補助費-對國內團體之捐助"/>
    <s v="113年運動i臺灣2.0計畫-空手道錦嘉年華邀請賽暨臺中市東區體育會理事長盃空手道錦標賽活動"/>
    <s v="臺中市東區體育會"/>
    <x v="5"/>
    <x v="58"/>
    <s v="無"/>
    <m/>
  </r>
  <r>
    <s v="區公所業務-民政業務-獎補助費-對國內團體之捐助"/>
    <s v="113年東區區長盃樂樂棒球錦標賽"/>
    <s v="臺中市東區體育會"/>
    <x v="5"/>
    <x v="49"/>
    <s v="無"/>
    <m/>
  </r>
  <r>
    <s v="區公所業務-民政業務-獎補助費-對國內團體之捐助"/>
    <s v="113年運動i臺灣2.0計畫-慶祝母親節社區舞蹈嘉年華活動"/>
    <s v="臺中市東區體育會"/>
    <x v="5"/>
    <x v="1"/>
    <s v="無"/>
    <m/>
  </r>
  <r>
    <s v="區公所業務-民政業務-獎補助費-對國內團體之捐助"/>
    <s v="臺中市東區國民小學田徑選拔賽"/>
    <s v="臺中市東區體育會"/>
    <x v="5"/>
    <x v="75"/>
    <s v="無"/>
    <m/>
  </r>
  <r>
    <s v="區公所業務-民政業務-獎補助費-對國內團體之捐助"/>
    <s v="113年運動i臺灣2.0計畫社區運動嘉年華活動"/>
    <s v="臺中市東區體育會"/>
    <x v="5"/>
    <x v="2"/>
    <s v="無"/>
    <m/>
  </r>
  <r>
    <s v="區公所業務-民政業務-獎補助費-對國內團體之捐助"/>
    <s v="113年臺中市旭日東昇盃樂棒球錦標賽"/>
    <s v="臺中市東區體育會"/>
    <x v="5"/>
    <x v="64"/>
    <s v="無"/>
    <m/>
  </r>
  <r>
    <s v="區公所業務-民政業務-獎補助費-對國內團體之捐助"/>
    <s v="臺中市東區主委盃基層空手道對抗賽"/>
    <s v="臺中市東區體育會"/>
    <x v="5"/>
    <x v="76"/>
    <s v="無"/>
    <m/>
  </r>
  <r>
    <s v="區公所業務-民政業務 -獎補助費-對國內團體之捐助"/>
    <s v="辦理113年臺中市西區區長盃籃球邀請賽經費"/>
    <s v="台中市西區體育會"/>
    <x v="6"/>
    <x v="77"/>
    <s v="無"/>
    <m/>
  </r>
  <r>
    <s v="區公所業務-民政業務 -獎補助費-對國內團體之捐助"/>
    <s v="辦理113年臺中市區長盃生態健行趴趴go經費"/>
    <s v="台中市西區體育會"/>
    <x v="6"/>
    <x v="67"/>
    <s v="無"/>
    <m/>
  </r>
  <r>
    <s v="區公所業務-民政業務 -獎補助費-對國內團體之捐助"/>
    <s v="辦理2024年臺中市鐵馬逍遙巡禮活動經費"/>
    <s v="台中市西區體育會"/>
    <x v="6"/>
    <x v="78"/>
    <s v="無"/>
    <m/>
  </r>
  <r>
    <s v="區公所業務-民政業務 -獎補助費-對國內團體之捐助"/>
    <s v="辦理臺中市區長盃創意有氧體能運動舞蹈觀摩競賽活動經費"/>
    <s v="台中市西區體育會"/>
    <x v="6"/>
    <x v="67"/>
    <s v="無"/>
    <m/>
  </r>
  <r>
    <s v="區公所業務-民政業務 -獎補助費-對國內團體之捐助"/>
    <s v="辦理113年臺中市區長盃武藝嘉年華聯誼會活動經費"/>
    <s v="台中市西區體育會"/>
    <x v="6"/>
    <x v="67"/>
    <s v="無"/>
    <m/>
  </r>
  <r>
    <s v="區公所業務-民政業務-獎補助費-對國內團體之捐助"/>
    <s v="113年度理事長盃社區桌球聯誼比賽"/>
    <s v="臺中市南區體育會"/>
    <x v="7"/>
    <x v="49"/>
    <s v="無"/>
    <m/>
  </r>
  <r>
    <s v="區公所業務-民政業務-獎補助費-對國內團體之捐助"/>
    <s v="113年[迎向健康]南區春季健行活動"/>
    <s v="臺中市南區體育會"/>
    <x v="7"/>
    <x v="64"/>
    <s v="無"/>
    <m/>
  </r>
  <r>
    <s v="區公所業務-民政業務-獎補助費-對國內團體之捐助"/>
    <s v="113年南區體育會運動舞蹈活動補助費"/>
    <s v="臺中市南區體育會"/>
    <x v="7"/>
    <x v="1"/>
    <s v="無"/>
    <m/>
  </r>
  <r>
    <s v="區公所業務-民政業務-獎補助費-對國內團體之捐助"/>
    <s v="臺中市南區體育會保齡球理事長盃聯誼賽獎補助費"/>
    <s v="臺中市南區體育會"/>
    <x v="7"/>
    <x v="64"/>
    <s v="無"/>
    <m/>
  </r>
  <r>
    <s v="區公所業務-民政業務-獎補助費-對國內團體之捐助"/>
    <s v="113年度台中市南區全民水上運動嘉年華休閒活動"/>
    <s v="臺中市南區體育會"/>
    <x v="7"/>
    <x v="49"/>
    <s v="無"/>
    <m/>
  </r>
  <r>
    <s v="區公所業務-民政業務-獎補助費-對國內團體之捐助"/>
    <s v="113年南區體育會暑期溜冰直排輪夏令營活動"/>
    <s v="臺中市南區體育會"/>
    <x v="7"/>
    <x v="1"/>
    <s v="無"/>
    <m/>
  </r>
  <r>
    <s v="區公所業務-民政業務-獎補助費-對國內團體之捐助"/>
    <s v="113年台中市南區獨輪車體驗營"/>
    <s v="臺中市南區體育會"/>
    <x v="7"/>
    <x v="1"/>
    <s v="無"/>
    <m/>
  </r>
  <r>
    <s v="區公所業務-民政業務-獎補助費-對國內團體之捐助"/>
    <s v="臺中市南區體育會113年度高爾夫球研習營"/>
    <s v="臺中市南區體育會"/>
    <x v="7"/>
    <x v="1"/>
    <s v="無"/>
    <m/>
  </r>
  <r>
    <s v="區公所業務-民政業務-獎補助費-對國內團體之捐助"/>
    <s v="113年臺中市南區足球夏令營"/>
    <s v="臺中市南區體育會"/>
    <x v="7"/>
    <x v="1"/>
    <s v="無"/>
    <m/>
  </r>
  <r>
    <s v="區公所業務-民政業務-獎補助費-對國內團體之捐助"/>
    <s v="113年南區跆拳道研習體驗營"/>
    <s v="臺中市南區體育會"/>
    <x v="7"/>
    <x v="1"/>
    <s v="無"/>
    <m/>
  </r>
  <r>
    <s v="區公所業務-民政業務-獎補助費-對國內團體之捐助"/>
    <s v="113年《龍騰瑞氣~舞漾南區》舞蹈觀摩聯誼活動"/>
    <s v="臺中市南區體育會"/>
    <x v="7"/>
    <x v="64"/>
    <s v="無"/>
    <m/>
  </r>
  <r>
    <s v="區公所業務-民政業務-獎補助費-對國內團體之捐助"/>
    <s v="113年度重陽盃門球邀請賽"/>
    <s v="臺中市南區體育會"/>
    <x v="7"/>
    <x v="64"/>
    <s v="無"/>
    <m/>
  </r>
  <r>
    <s v="區公所業務-民政業務-獎補助費-對國內團體之捐助"/>
    <s v="南區113年單車樂活行"/>
    <s v="臺中市南區體育會"/>
    <x v="7"/>
    <x v="58"/>
    <s v="無"/>
    <m/>
  </r>
  <r>
    <s v="區公所業務-民政業務-獎補助費-對國內團體之捐助"/>
    <s v="113年台中市南區長青太極拳研習營"/>
    <s v="臺中市南區體育會"/>
    <x v="7"/>
    <x v="1"/>
    <s v="無"/>
    <m/>
  </r>
  <r>
    <s v="區公所業務-民政業務-獎補助費-對國內團體之捐助"/>
    <s v="113年度理事長盃不老棒球邀請賽"/>
    <s v="臺中市南區體育會"/>
    <x v="7"/>
    <x v="64"/>
    <s v="無"/>
    <m/>
  </r>
  <r>
    <s v="區公所業務-民政業務-獎補助費-對國內團體之捐助"/>
    <s v="付113年運動I臺灣2.0計畫-臺中市北區桌球社區聯誼賽"/>
    <s v="臺中市北區體育會"/>
    <x v="8"/>
    <x v="5"/>
    <s v="無"/>
    <m/>
  </r>
  <r>
    <s v="區公所業務-民政業務-獎補助費-對國內團體之捐助"/>
    <s v="付113年臺中市北區體育會理事長盃外丹功展演"/>
    <s v="臺中市北區體育會"/>
    <x v="8"/>
    <x v="1"/>
    <s v="無"/>
    <m/>
  </r>
  <r>
    <s v="區公所業務-民政業務-獎補助費-對國內團體之捐助"/>
    <s v="付113年運動I臺灣2.0計畫-臺中市北區羽球社區聯誼賽"/>
    <s v="臺中市北區體育會"/>
    <x v="8"/>
    <x v="67"/>
    <s v="無"/>
    <m/>
  </r>
  <r>
    <s v="區公所業務-民政業務-獎補助費-對國內團體之捐助"/>
    <s v="付113年臺中市北區理事長盃親子水上活動"/>
    <s v="臺中市北區體育會"/>
    <x v="8"/>
    <x v="1"/>
    <s v="無"/>
    <m/>
  </r>
  <r>
    <s v="區公所業務-民政業務-獎補助費-對國內團體之捐助"/>
    <s v="支北區體育會辦理體育活動經費113年運動i臺灣2.0計畫北區單車路跑嘉年華"/>
    <s v="臺中市北區體育會"/>
    <x v="8"/>
    <x v="2"/>
    <s v="無"/>
    <m/>
  </r>
  <r>
    <s v="區公所業務-民政業務-獎補助費-對國內團體之捐助"/>
    <s v="支補助北區體育會辦理「113年台中市北區理事長盃合氣道演武競賽大會」經費核銷"/>
    <s v="臺中市北區體育會"/>
    <x v="8"/>
    <x v="1"/>
    <s v="無"/>
    <m/>
  </r>
  <r>
    <s v="區公所業務-民政業務-獎補助費-對國內團體之捐助"/>
    <s v="支補助北區體育會辦理「113年臺中市北區體育會理事長盃排舞表演賽」經費核銷"/>
    <s v="臺中市北區體育會"/>
    <x v="8"/>
    <x v="5"/>
    <s v="無"/>
    <m/>
  </r>
  <r>
    <s v="區公所業務-民政業務-獎補助費-對國內團體之捐助"/>
    <s v="支臺中市北區體育會辦理「113年臺中市北區體育會理事長盃熱舞大賽」補助經費核銷"/>
    <s v="臺中市北區體育會"/>
    <x v="8"/>
    <x v="64"/>
    <s v="無"/>
    <m/>
  </r>
  <r>
    <s v="區公所業務-民政業務-獎補助費-對國內團體之捐助"/>
    <s v="支臺中市北區體育會辦理「113年臺中市北區體育會理事長盃全國圍棋公開賽」補助經費核銷"/>
    <s v="臺中市北區體育會"/>
    <x v="8"/>
    <x v="1"/>
    <s v="無"/>
    <m/>
  </r>
  <r>
    <s v="區公所業務-民政業務-獎補助費-對國內團體之捐助"/>
    <s v="付補助北區體育會辦理體育活動經費-113年臺中市北區體育會理事長盃太極拳邀請賽"/>
    <s v="臺中市北區體育會"/>
    <x v="8"/>
    <x v="1"/>
    <s v="無"/>
    <m/>
  </r>
  <r>
    <s v="區公所業務-民政業務-獎補助費-對國內團體之捐助"/>
    <s v="補助北區體育會辦理體育活動經費-113年運動i臺灣2.0計畫-北區登山樂活動嘉年華"/>
    <s v="臺中市北區體育會"/>
    <x v="8"/>
    <x v="67"/>
    <s v="無"/>
    <m/>
  </r>
  <r>
    <s v="區公所業務-民政業務-獎補助費-對國內團體之捐助"/>
    <s v="付補助北區體育會辦理體育活動經費-113年臺中市北區體育會理事長盃元極舞邀請賽"/>
    <s v="臺中市北區體育會"/>
    <x v="8"/>
    <x v="1"/>
    <s v="無"/>
    <m/>
  </r>
  <r>
    <s v="區公所業務-民政業務-獎補助費-對國內團體之捐助"/>
    <s v="辦理2024年臺中市休閒鐵馬papago巡禮活動"/>
    <s v="臺中市西屯區體育會"/>
    <x v="9"/>
    <x v="67"/>
    <s v="無"/>
    <m/>
  </r>
  <r>
    <s v="區公所業務-民政業務-獎補助費-對國內團體之捐助"/>
    <s v="辦理113臺中市西屯區體育會排舞研習會"/>
    <s v="臺中市西屯區體育會"/>
    <x v="9"/>
    <x v="49"/>
    <s v="無"/>
    <m/>
  </r>
  <r>
    <s v="區公所業務-民政業務-獎補助費-對國內團體之捐助"/>
    <s v="113臺中市體育志工大隊西屯區中隊健走日"/>
    <s v="臺中市西屯區體育會"/>
    <x v="9"/>
    <x v="49"/>
    <s v="無"/>
    <m/>
  </r>
  <r>
    <s v="區公所業務-民政業務-獎補助費-對國內團體之捐助"/>
    <s v="113年臺中市西屯區體育會『活力協和』樂之足球聯誼賽"/>
    <s v="臺中市西屯區體育會"/>
    <x v="9"/>
    <x v="49"/>
    <s v="無"/>
    <m/>
  </r>
  <r>
    <s v="區公所業務-民政業務-獎補助費-對國內團體之捐助"/>
    <s v="臺中市西屯區生態健行登山趴趴走"/>
    <s v="臺中市西屯區體育會"/>
    <x v="9"/>
    <x v="49"/>
    <s v="無"/>
    <m/>
  </r>
  <r>
    <s v="區公所業務-民政業務-獎補助費-對國內團體之捐助"/>
    <s v="113年臺中市西屯區體育會土風舞研習會"/>
    <s v="臺中市西屯區體育會"/>
    <x v="9"/>
    <x v="49"/>
    <s v="無"/>
    <m/>
  </r>
  <r>
    <s v="區公所業務-民政業務-獎補助費-對國內團體之捐助"/>
    <s v="113年臺中市西屯區體育會有氧能運動研習會"/>
    <s v="臺中市西屯區體育會"/>
    <x v="9"/>
    <x v="49"/>
    <s v="無"/>
    <m/>
  </r>
  <r>
    <s v="區公所業務-民政業務-獎補助費-對國內團體之捐助"/>
    <s v="113年臺中市運動大會西屯區田徑國小選拔競賽"/>
    <s v="臺中市西屯區體育會"/>
    <x v="9"/>
    <x v="79"/>
    <s v="無"/>
    <m/>
  </r>
  <r>
    <s v="區公所業務-民政業務-獎補助費-對國內團體之捐助"/>
    <s v="113年臺中市西屯區體育會流行舞研習會"/>
    <s v="臺中市西屯區體育會"/>
    <x v="9"/>
    <x v="49"/>
    <s v="無"/>
    <m/>
  </r>
  <r>
    <s v="區公所業務-民政業務-獎補助費-對國內團體之捐助"/>
    <s v="113年臺中市西屯區體育會多元趣味球球聯賽"/>
    <s v="臺中市西屯區體育會"/>
    <x v="9"/>
    <x v="67"/>
    <s v="無"/>
    <m/>
  </r>
  <r>
    <s v="區公所業務-民政業務-獎補助費-對國內團體之捐助"/>
    <s v="113年臺中市西屯區體育會空手道研習會"/>
    <s v="臺中市西屯區體育會"/>
    <x v="9"/>
    <x v="49"/>
    <s v="無"/>
    <m/>
  </r>
  <r>
    <s v="區公所業務-民政業務-獎補助費-對國內團體之捐助"/>
    <s v="113年臺中市西屯區職工慢速壘球交流聯誼賽"/>
    <s v="臺中市西屯區體育會"/>
    <x v="9"/>
    <x v="58"/>
    <s v="無"/>
    <m/>
  </r>
  <r>
    <s v="區公所業務-民政業務-獎補助費-對國內團體之捐助"/>
    <s v="113年臺中市西屯區體育會跆拳道研習會"/>
    <s v="臺中市西屯區體育會"/>
    <x v="9"/>
    <x v="80"/>
    <s v="無"/>
    <m/>
  </r>
  <r>
    <s v="區公所業務-民政業務-獎補助費-對國內團體之捐助"/>
    <s v="113年臺中市西屯區體育會運動舞蹈研習會"/>
    <s v="臺中市西屯區體育會"/>
    <x v="9"/>
    <x v="49"/>
    <s v="無"/>
    <m/>
  </r>
  <r>
    <s v="區公所業務-民政業務-獎補助費-對國內團體之捐助"/>
    <s v="113年西屯區體育會參訪員林市長盃舞蹈競賽嘉年華"/>
    <s v="臺中市西屯區體育會"/>
    <x v="9"/>
    <x v="64"/>
    <s v="無"/>
    <m/>
  </r>
  <r>
    <s v="區公所業務-民政業務-獎補助費-對國內團體之捐助"/>
    <s v="113年臺中市南屯區體育會多元趣味體育嘉年華會"/>
    <s v="臺中市南屯區體育會"/>
    <x v="10"/>
    <x v="67"/>
    <s v="無"/>
    <m/>
  </r>
  <r>
    <s v="區公所業務-民政業務-獎補助費-對國內團體之捐助"/>
    <s v="113年臺中市南屯區體育會拉筋功研習班"/>
    <s v="臺中市南屯區體育會"/>
    <x v="10"/>
    <x v="1"/>
    <s v="無"/>
    <m/>
  </r>
  <r>
    <s v="區公所業務-民政業務-獎補助費-對國內團體之捐助"/>
    <s v="113年臺中市南屯區體育會流行舞研習班"/>
    <s v="臺中市南屯區體育會"/>
    <x v="10"/>
    <x v="1"/>
    <s v="無"/>
    <m/>
  </r>
  <r>
    <s v="區公所業務-民政業務-獎補助費-對國內團體之捐助"/>
    <s v="113年臺中市南屯區體育會_x000a_氣功研習班"/>
    <s v="臺中市南屯區體育會"/>
    <x v="10"/>
    <x v="1"/>
    <s v="無"/>
    <m/>
  </r>
  <r>
    <s v="區公所業務-民政業務-獎補助費-對國內團體之捐助"/>
    <s v="113年臺中市南屯區體育會舞武展演聯誼會"/>
    <s v="臺中市南屯區體育會"/>
    <x v="10"/>
    <x v="67"/>
    <s v="無"/>
    <m/>
  </r>
  <r>
    <s v="區公所業務-民政業務-獎補助費-對國內團體之捐助"/>
    <s v="113年臺中市南屯區體育會_x000a_太極拳研習班"/>
    <s v="臺中市南屯區體育會"/>
    <x v="10"/>
    <x v="1"/>
    <s v="無"/>
    <m/>
  </r>
  <r>
    <s v="區公所業務-民政業務-獎補助費-對國內團體之捐助"/>
    <s v="113年臺中市南屯區體育會_x000a_溜冰研習班"/>
    <s v="臺中市南屯區體育會"/>
    <x v="10"/>
    <x v="1"/>
    <s v="無"/>
    <m/>
  </r>
  <r>
    <s v="區公所業務-民政業務-獎補助費-對國內團體之捐助"/>
    <s v="113年臺中市南屯區體育會_x000a_足球研習班"/>
    <s v="臺中市南屯區體育會"/>
    <x v="10"/>
    <x v="1"/>
    <s v="無"/>
    <m/>
  </r>
  <r>
    <s v="區公所業務-民政業務-獎補助費-對國內團體之捐助"/>
    <s v="113年臺中市南屯區體育會_x000a_土風舞研習班"/>
    <s v="臺中市南屯區體育會"/>
    <x v="10"/>
    <x v="1"/>
    <s v="無"/>
    <m/>
  </r>
  <r>
    <s v="區公所業務-民政業務-獎補助費-對國內團體之捐助"/>
    <s v="113年臺中市南屯區體育會有氧體能運動研習班"/>
    <s v="臺中市南屯區體育會"/>
    <x v="10"/>
    <x v="1"/>
    <s v="無"/>
    <m/>
  </r>
  <r>
    <s v="區公所業務-民政業務-獎補助費-對國內團體之捐助"/>
    <s v="113年臺中市南屯區體育會廣場舞研習班"/>
    <s v="臺中市南屯區體育會"/>
    <x v="10"/>
    <x v="1"/>
    <s v="無"/>
    <m/>
  </r>
  <r>
    <s v="區公所業務-民政業務-獎補助費-對國內團體之捐助"/>
    <s v="113年臺中市南屯區體育會鄉野健行登山日"/>
    <s v="臺中市南屯區體育會"/>
    <x v="10"/>
    <x v="1"/>
    <s v="無"/>
    <m/>
  </r>
  <r>
    <s v="區公所業務-民政業務-獎補助費-對國內團體之捐助"/>
    <s v="113年臺中市南屯區體育會舞龍研習班"/>
    <s v="臺中市南屯區體育會"/>
    <x v="10"/>
    <x v="1"/>
    <s v="無"/>
    <m/>
  </r>
  <r>
    <s v="區公所業務-民政業務-獎補助費-對國內團體之捐助"/>
    <s v="113年臺中市南屯區體育會跆拳道研習班"/>
    <s v="臺中市南屯區體育會"/>
    <x v="10"/>
    <x v="49"/>
    <s v="無"/>
    <m/>
  </r>
  <r>
    <s v="區公所業務-民政業務-獎補助費-對國內團體之捐助"/>
    <s v="113年臺中市南屯區體育會直排輪研習班"/>
    <s v="臺中市南屯區體育會"/>
    <x v="10"/>
    <x v="1"/>
    <s v="無"/>
    <m/>
  </r>
  <r>
    <s v="區公所業務-民政業務-獎補助費-對國內團體之捐助"/>
    <s v="113年臺中市南屯區體育會武術研習班"/>
    <s v="臺中市南屯區體育會"/>
    <x v="10"/>
    <x v="1"/>
    <s v="無"/>
    <m/>
  </r>
  <r>
    <s v="區公所業務-民政業務-獎補助費-對國內團體之捐助"/>
    <s v="113年臺中市南屯區體育會運動舞蹈成果展"/>
    <s v="臺中市南屯區體育會"/>
    <x v="10"/>
    <x v="49"/>
    <s v="無"/>
    <m/>
  </r>
  <r>
    <s v="區公所業務-民政業務-獎補助費-對國內團體之捐助"/>
    <s v="113年臺中市南屯區體育會理事長盃籃球邀請賽"/>
    <s v="臺中市南屯區體育會"/>
    <x v="10"/>
    <x v="64"/>
    <s v="無"/>
    <m/>
  </r>
  <r>
    <s v="區公所業務-民政業務-獎補助費-對國內團體之捐助"/>
    <s v="113年度臺中市議長盃單車運動減碳健身活動"/>
    <s v="臺中市南屯區體育會"/>
    <x v="10"/>
    <x v="58"/>
    <s v="無"/>
    <m/>
  </r>
  <r>
    <s v="區公所業務-民政業務-獎補助費-對國內團體之捐助"/>
    <s v="113年臺中市北屯區體育會理事長盃土風舞觀摩會"/>
    <s v="臺中市北屯區體育會"/>
    <x v="11"/>
    <x v="1"/>
    <s v="無"/>
    <m/>
  </r>
  <r>
    <s v="區公所業務-民政業務-獎補助費-對國內團體之捐助"/>
    <s v="113年臺中市北屯區體育會花式溜冰選手培訓"/>
    <s v="臺中市北屯區體育會"/>
    <x v="11"/>
    <x v="5"/>
    <s v="無"/>
    <m/>
  </r>
  <r>
    <s v="區公所業務-民政業務-獎補助費-對國內團體之捐助"/>
    <s v="113年臺中市北屯區體育會理事長盃青春熱舞秀"/>
    <s v="臺中市北屯區體育會"/>
    <x v="11"/>
    <x v="5"/>
    <s v="無"/>
    <m/>
  </r>
  <r>
    <s v="區公所業務-民政業務-獎補助費-對國內團體之捐助"/>
    <s v="113年臺中市北屯區體育會理事長盃慢速壘球邀請賽"/>
    <s v="臺中市北屯區體育會"/>
    <x v="11"/>
    <x v="1"/>
    <s v="無"/>
    <m/>
  </r>
  <r>
    <s v="區公所業務-民政業務-獎補助費-對國內團體之捐助"/>
    <s v="113年運動i臺灣2.0計畫-北屯區登山健行嘉年華"/>
    <s v="臺中市北屯區體育會"/>
    <x v="11"/>
    <x v="64"/>
    <s v="無"/>
    <m/>
  </r>
  <r>
    <s v="區公所業務-民政業務-獎補助費-對國內團體之捐助"/>
    <s v="113年臺中市北屯區體育會理事長盃全國圍棋公開賽"/>
    <s v="臺中市北屯區體育會"/>
    <x v="11"/>
    <x v="1"/>
    <s v="無"/>
    <m/>
  </r>
  <r>
    <s v="區公所業務-民政業務-獎補助費-對國內團體之捐助"/>
    <s v="113年臺中市北屯區體育會合氣道演武競賽"/>
    <s v="臺中市北屯區體育會"/>
    <x v="11"/>
    <x v="1"/>
    <s v="無"/>
    <m/>
  </r>
  <r>
    <s v="區公所業務-民政業務-獎補助費-對國內團體之捐助"/>
    <s v="113年臺中市北屯區體育會理事長盃外丹功展演活動"/>
    <s v="臺中市北屯區體育會"/>
    <x v="11"/>
    <x v="1"/>
    <s v="無"/>
    <m/>
  </r>
  <r>
    <s v="區公所業務-民政業務-獎補助費-對國內團體之捐助"/>
    <s v="113年運動i台灣2.0計畫臺中市北屯區羽球社區聯誼賽"/>
    <s v="臺中市北屯區體育會"/>
    <x v="11"/>
    <x v="64"/>
    <s v="無"/>
    <m/>
  </r>
  <r>
    <s v="區公所業務-民政業務-獎補助費-對國內團體之捐助"/>
    <s v="113年運動i臺灣2.0計畫-北屯區單車路跑嘉年華"/>
    <s v="臺中市北屯區體育會"/>
    <x v="11"/>
    <x v="5"/>
    <s v="無"/>
    <m/>
  </r>
  <r>
    <s v="區公所業務-民政業務-獎補助費-對國內團體之捐助"/>
    <s v="113年臺中市北屯區體育會元極舞觀摩賽活動"/>
    <s v="臺中市北屯區體育會"/>
    <x v="11"/>
    <x v="1"/>
    <s v="無"/>
    <m/>
  </r>
  <r>
    <s v="區公所業務-民政業務-獎補助費-對國內團體之捐助"/>
    <s v="113年運動i臺灣2.0計畫-北屯區桌球社區聯誼賽"/>
    <s v="臺中市北屯區體育會"/>
    <x v="11"/>
    <x v="81"/>
    <s v="無"/>
    <m/>
  </r>
  <r>
    <s v="區公所業務-民政業務-獎補助費-對國內團體之捐助"/>
    <s v="113年台中市北屯區體育會理事長盃暨寶麗金籃球邀請賽"/>
    <s v="臺中市北屯區體育會"/>
    <x v="11"/>
    <x v="1"/>
    <s v="無"/>
    <m/>
  </r>
  <r>
    <s v="區公所業務-民政業務-獎補助費-對國內團體之捐助"/>
    <s v="113年臺中市豐原區體育會理事長盃高爾夫球錦標賽"/>
    <s v="臺中市豐原區體育會"/>
    <x v="12"/>
    <x v="69"/>
    <s v="無"/>
    <m/>
  </r>
  <r>
    <s v="區公所業務-民政業務-獎補助費-對國內團體之捐助"/>
    <s v="113年臺中市豐原區體育會理事長盃迷你網球團體錦標賽"/>
    <s v="臺中市豐原區體育會"/>
    <x v="12"/>
    <x v="58"/>
    <s v="無"/>
    <m/>
  </r>
  <r>
    <s v="區公所業務-民政業務-獎補助費-對國內團體之捐助"/>
    <s v="113年運動i台灣2.0計畫-臺中市豐原區桌球社區聯誼賽"/>
    <s v="臺中市豐原區體育會"/>
    <x v="12"/>
    <x v="49"/>
    <s v="無"/>
    <m/>
  </r>
  <r>
    <s v="區公所業務-民政業務-獎補助費-對國內團體之捐助"/>
    <s v="113年臺中市豐原區體育會理事長盃排舞創意觀摩會"/>
    <s v="臺中市豐原區體育會"/>
    <x v="12"/>
    <x v="58"/>
    <s v="無"/>
    <m/>
  </r>
  <r>
    <s v="區公所業務-民政業務-獎補助費-對國內團體之捐助"/>
    <s v="113年臺中市豐原區體育會理事長盃滑輪溜冰邀請賽"/>
    <s v="臺中市豐原區體育會"/>
    <x v="12"/>
    <x v="5"/>
    <s v="無"/>
    <m/>
  </r>
  <r>
    <s v="區公所業務-民政業務-獎補助費-對國內團體之捐助"/>
    <s v="2024臺中市豐原區體育會理事長盃軟式網球邀請賽"/>
    <s v="臺中市豐原區體育會"/>
    <x v="12"/>
    <x v="69"/>
    <s v="無"/>
    <m/>
  </r>
  <r>
    <s v="區公所業務-民政業務-獎補助費-對國內團體之捐助"/>
    <s v="113年臺中市豐原區體育會理事長盃太極拳觀摩賽"/>
    <s v="臺中市豐原區體育會"/>
    <x v="12"/>
    <x v="58"/>
    <s v="無"/>
    <m/>
  </r>
  <r>
    <s v="區公所業務-民政業務-獎補助費-對國內團體之捐助"/>
    <s v="113年臺中市豐原區體育會理事長盃桌球錦標賽"/>
    <s v="臺中市豐原區體育會"/>
    <x v="12"/>
    <x v="49"/>
    <s v="無"/>
    <m/>
  </r>
  <r>
    <s v="區公所業務-民政業務-獎補助費-對國內團體之捐助"/>
    <s v="113年運動i台灣2.0計畫-臺中市豐原區運動嘉年華暨表揚推展體育有功人員大會"/>
    <s v="臺中市豐原區體育會"/>
    <x v="12"/>
    <x v="2"/>
    <s v="無"/>
    <m/>
  </r>
  <r>
    <s v="區公所業務-民政業務-獎補助費-對國內團體之捐助"/>
    <s v="113年臺中市豐原區體育會葫蘆墩盃桌球錦標賽"/>
    <s v="臺中市豐原區體育會"/>
    <x v="12"/>
    <x v="1"/>
    <s v="無"/>
    <m/>
  </r>
  <r>
    <s v="區公所業務-民政業務-獎補助費-對國內團體之捐助"/>
    <s v="2024臺中市豐原區體育會理事長盃網球邀請賽"/>
    <s v="臺中市豐原區體育會"/>
    <x v="12"/>
    <x v="64"/>
    <s v="無"/>
    <m/>
  </r>
  <r>
    <s v="區公所業務-民政業務-獎補助費-對國內團體之捐助"/>
    <s v="113年臺中市豐原區體育業務研習"/>
    <s v="臺中市豐原區體育會"/>
    <x v="12"/>
    <x v="1"/>
    <s v="無"/>
    <m/>
  </r>
  <r>
    <s v="區公所業務-民政業務-獎補助費-對國內團體之捐助"/>
    <s v="113年臺中市豐原區體育會理事長盃合氣道錦標賽"/>
    <s v="臺中市豐原區體育會"/>
    <x v="12"/>
    <x v="1"/>
    <s v="無"/>
    <m/>
  </r>
  <r>
    <s v="區公所業務-民政業務-獎補助費-對國內團體之捐助"/>
    <s v="113年臺中市豐原區體育會理事長盃保齡球錦標賽"/>
    <s v="臺中市豐原區體育會"/>
    <x v="12"/>
    <x v="58"/>
    <s v="無"/>
    <m/>
  </r>
  <r>
    <s v="區公所業務-民政業務-獎補助費-對國內團體之捐助"/>
    <s v="113年臺中市豐原區體育會理事長盃慢速壘球錦標賽"/>
    <s v="臺中市豐原區體育會"/>
    <x v="12"/>
    <x v="64"/>
    <s v="無"/>
    <m/>
  </r>
  <r>
    <s v="區公所業務-民政業務-獎補助費-對國內團體之捐助"/>
    <s v="113年臺中市大里區國民小學田徑錦標賽裁判費"/>
    <s v="臺中市大里區體育會"/>
    <x v="13"/>
    <x v="82"/>
    <s v="無"/>
    <m/>
  </r>
  <r>
    <s v="區公所業務-民政業務-獎補助費-對國內團體之捐助"/>
    <s v="113年大里區運動會太極拳錦標賽暨選手選拔活動"/>
    <s v="臺中市大里區體育會"/>
    <x v="13"/>
    <x v="83"/>
    <s v="無"/>
    <m/>
  </r>
  <r>
    <s v="區公所業務-民政業務-獎補助費-對國內團體之捐助"/>
    <s v="113年臺中市大里區運動會網球錦標賽暨選拔活動"/>
    <s v="臺中市大里區體育會"/>
    <x v="13"/>
    <x v="82"/>
    <s v="無"/>
    <m/>
  </r>
  <r>
    <s v="區公所業務-民政業務-獎補助費-對國內團體之捐助"/>
    <s v="113年排舞運動嘉年華聯誼活動"/>
    <s v="臺中市大里區體育會"/>
    <x v="13"/>
    <x v="49"/>
    <s v="無"/>
    <m/>
  </r>
  <r>
    <s v="區公所業務-民政業務-獎補助費-對國內團體之捐助"/>
    <s v="113年大里區高爾夫球錦標賽暨選手選拔活動"/>
    <s v="臺中市大里區體育會"/>
    <x v="13"/>
    <x v="58"/>
    <s v="無"/>
    <m/>
  </r>
  <r>
    <s v="區公所業務-民政業務-獎補助費-對國內團體之捐助"/>
    <s v="113年大里區運動會保齡球錦標賽暨選拔活動"/>
    <s v="臺中市大里區體育會"/>
    <x v="13"/>
    <x v="50"/>
    <s v="無"/>
    <m/>
  </r>
  <r>
    <s v="區公所業務-民政業務-獎補助費-對國內團體之捐助"/>
    <s v="113年大里區運動會槌球錦標賽暨選拔活動"/>
    <s v="臺中市大里區體育會"/>
    <x v="13"/>
    <x v="58"/>
    <s v="無"/>
    <m/>
  </r>
  <r>
    <s v="區公所業務-民政業務-獎補助費-對國內團體之捐助"/>
    <s v="113年臺中市大里區國民小學田徑錦標賽活動"/>
    <s v="臺中市大里區體育會"/>
    <x v="13"/>
    <x v="72"/>
    <s v="無"/>
    <m/>
  </r>
  <r>
    <s v="區公所業務-民政業務-獎補助費-對國內團體之捐助"/>
    <s v="113年大里區基層慢速壘球推廣賽活動"/>
    <s v="臺中市大里區體育會"/>
    <x v="13"/>
    <x v="5"/>
    <s v="無"/>
    <m/>
  </r>
  <r>
    <s v="區公所業務-民政業務-獎補助費-對國內團體之捐助"/>
    <s v="113年臺中市大里區體育會游泳委員會游泳運動嘉年華活動"/>
    <s v="臺中市大里區體育會"/>
    <x v="13"/>
    <x v="49"/>
    <s v="無"/>
    <m/>
  </r>
  <r>
    <s v="區公所業務-民政業務-獎補助費-對國內團體之捐助"/>
    <s v="113年臺中市體育總會理事長盃九九體育節表揚體育有功人員暨全民健走活動"/>
    <s v="臺中市大里區體育會"/>
    <x v="13"/>
    <x v="64"/>
    <s v="無"/>
    <m/>
  </r>
  <r>
    <s v="區公所業務-民政業務-獎補助費-對國內團體之捐助"/>
    <s v="辦理113年大里區體育會理事長盃匹克球錦標賽活動"/>
    <s v="臺中市大里區體育會"/>
    <x v="13"/>
    <x v="1"/>
    <s v="無"/>
    <m/>
  </r>
  <r>
    <s v="區公所業務-民政業務-獎補助費-對國內團體之捐助"/>
    <s v="辦理113年大里區生物能氣功委員會氣功精進聯誼活動"/>
    <s v="臺中市大里區體育會"/>
    <x v="13"/>
    <x v="62"/>
    <s v="無"/>
    <m/>
  </r>
  <r>
    <s v="區公所業務-民政業務-獎補助費-對國內團體之捐助"/>
    <s v="辦理臺中市大里區113年土風舞運動嘉年華聯誼舞會活動"/>
    <s v="臺中市大里區體育會"/>
    <x v="13"/>
    <x v="80"/>
    <s v="無"/>
    <m/>
  </r>
  <r>
    <s v="區公所業務-民政業務-獎補助費-對國內團體之捐助"/>
    <s v="辦理113年大里區體育會理事長盃溜冰競賽活動"/>
    <s v="臺中市大里區體育會"/>
    <x v="13"/>
    <x v="7"/>
    <s v="無"/>
    <m/>
  </r>
  <r>
    <s v="區公所業務-民政業務-獎補助費-對國內團體之捐助"/>
    <s v="辦理113年大里區體育會理事長盃桌球邀請賽活動"/>
    <s v="臺中市大里區體育會"/>
    <x v="13"/>
    <x v="84"/>
    <s v="無"/>
    <m/>
  </r>
  <r>
    <s v="區公所業務-民政業務-獎補助費-對國內團體之捐助"/>
    <s v="辦理113年慢壘夏季裁判員講（研）習活動"/>
    <s v="臺中市大里區體育會"/>
    <x v="13"/>
    <x v="63"/>
    <s v="無"/>
    <m/>
  </r>
  <r>
    <s v="區公所業務-民政業務-獎補助費-對國內團體之捐助"/>
    <s v="參加「113年全國手球錦標賽」活動集訓"/>
    <s v="臺中市大里區體育會"/>
    <x v="13"/>
    <x v="85"/>
    <s v="無"/>
    <m/>
  </r>
  <r>
    <s v="區公所業務-民政業務-獎補助費-對國內團體之捐助"/>
    <s v="辦理113年大里區體育會理事長盃樂樂棒球錦標賽活動"/>
    <s v="臺中市大里區體育會"/>
    <x v="13"/>
    <x v="69"/>
    <s v="無"/>
    <m/>
  </r>
  <r>
    <s v="區公所業務-民政業務-獎補助費-對國內團體之捐助"/>
    <s v="辦理113年臺中市大里區體育會志工中隊成長研習營活動"/>
    <s v="臺中市大里區體育會"/>
    <x v="13"/>
    <x v="69"/>
    <s v="無"/>
    <m/>
  </r>
  <r>
    <s v="區公所業務-民政業務-獎補助費-對國內團體之捐助"/>
    <s v="辦理113年足球體適能推廣體驗營活動"/>
    <s v="臺中市大里區體育會"/>
    <x v="13"/>
    <x v="62"/>
    <s v="無"/>
    <m/>
  </r>
  <r>
    <s v="區公所業務-民政業務-獎補助費-對國內團體之捐助"/>
    <s v="騎遊星願紫風車環保健康行"/>
    <s v="臺中市太平區體育會"/>
    <x v="14"/>
    <x v="49"/>
    <s v="無"/>
    <m/>
  </r>
  <r>
    <s v="區公所業務-民政業務-獎補助費-對國內團體之捐助"/>
    <s v="2024年度成棒聯賽活動"/>
    <s v="臺中市太平區體育會"/>
    <x v="14"/>
    <x v="49"/>
    <s v="無"/>
    <m/>
  </r>
  <r>
    <s v="區公所業務-民政業務-獎補助費-對國內團體之捐助"/>
    <s v="113年度理事長盃槌球邀請賽"/>
    <s v="臺中市太平區體育會"/>
    <x v="14"/>
    <x v="49"/>
    <s v="無"/>
    <m/>
  </r>
  <r>
    <s v="區公所業務-民政業務-獎補助費-對國內團體之捐助"/>
    <s v="臺灣2.0計劃─臺中市太平區自由式溜冰速度過樁暨極限運動嘉年華活動"/>
    <s v="臺中市太平區體育會"/>
    <x v="14"/>
    <x v="49"/>
    <s v="無"/>
    <m/>
  </r>
  <r>
    <s v="區公所業務-民政業務-獎補助費-對國內團體之捐助"/>
    <s v="113年度瑜珈基礎研習班"/>
    <s v="臺中市太平區體育會"/>
    <x v="14"/>
    <x v="49"/>
    <s v="無"/>
    <m/>
  </r>
  <r>
    <s v="區公所業務-民政業務-獎補助費-對國內團體之捐助"/>
    <s v="113年臺中市太平區第四屆跆拳道基層運動體驗班"/>
    <s v="臺中市太平區體育會"/>
    <x v="14"/>
    <x v="49"/>
    <s v="無"/>
    <m/>
  </r>
  <r>
    <s v="區公所業務-民政業務-獎補助費-對國內團體之捐助"/>
    <s v="113年臺中市太平區國小組田徑培訓"/>
    <s v="臺中市太平區體育會"/>
    <x v="14"/>
    <x v="49"/>
    <s v="無"/>
    <m/>
  </r>
  <r>
    <s v="區公所業務-民政業務-獎補助費-對國內團體之捐助"/>
    <s v="113年運動i臺灣2.0計劃-臺中市太平區跆拳道運動嘉年華活動"/>
    <s v="臺中市太平區體育會"/>
    <x v="14"/>
    <x v="49"/>
    <s v="無"/>
    <m/>
  </r>
  <r>
    <s v="區公所業務-民政業務-獎補助費-對國內團體之捐助"/>
    <s v="113年太平區理事長盃籃球賽活動"/>
    <s v="臺中市太平區體育會"/>
    <x v="14"/>
    <x v="49"/>
    <s v="無"/>
    <m/>
  </r>
  <r>
    <s v="區公所業務-民政業務-獎補助費-對國內團體之捐助"/>
    <s v="節能減碳樂活健康行"/>
    <s v="臺中市太平區體育會"/>
    <x v="14"/>
    <x v="75"/>
    <s v="無"/>
    <m/>
  </r>
  <r>
    <s v="區公所業務-民政業務-獎補助費-對國內團體之捐助"/>
    <s v="113年大坪林羽球錦標賽"/>
    <s v="臺中市太平區體育會"/>
    <x v="14"/>
    <x v="49"/>
    <s v="無"/>
    <m/>
  </r>
  <r>
    <s v="區公所業務-民政業務-獎補助費-對國內團體之捐助"/>
    <s v="113年運動i臺灣2.0計畫─臺中市太平區健行淨山舞蹈運動嘉年華活動"/>
    <s v="臺中市太平區體育會"/>
    <x v="14"/>
    <x v="49"/>
    <s v="無"/>
    <m/>
  </r>
  <r>
    <s v="區公所業務-民政業務-獎補助費-對國內團體之捐助"/>
    <s v="113年臺中市太平區主委盃溜冰錦標賽"/>
    <s v="臺中市太平區體育會"/>
    <x v="14"/>
    <x v="49"/>
    <s v="無"/>
    <m/>
  </r>
  <r>
    <s v="區公所業務-民政業務-獎補助費-對國內團體之捐助"/>
    <s v="113年臺中市太平區主委盃自由式速度過樁錦標賽"/>
    <s v="臺中市太平區體育會"/>
    <x v="14"/>
    <x v="49"/>
    <s v="無"/>
    <m/>
  </r>
  <r>
    <s v="區公所業務-民政業務-獎補助費-對國內團體之捐助"/>
    <s v="113年舞蹈、跳繩、呼拉圈、全民愛運動"/>
    <s v="臺中市太平區體育會"/>
    <x v="14"/>
    <x v="49"/>
    <s v="無"/>
    <m/>
  </r>
  <r>
    <s v="區公所業務-民政業務-獎補助費-對國內團體之捐助"/>
    <s v="113年推廣瑜珈有氧運動"/>
    <s v="臺中市太平區體育會"/>
    <x v="14"/>
    <x v="75"/>
    <s v="無"/>
    <m/>
  </r>
  <r>
    <s v="區公所業務-民政業務-獎補助費-對國內團體之捐助"/>
    <s v="健行樂活健康行活動"/>
    <s v="臺中市太平區體育會"/>
    <x v="14"/>
    <x v="69"/>
    <s v="無"/>
    <m/>
  </r>
  <r>
    <s v="區公所業務-民政業務-獎補助費-對國內團體之捐助"/>
    <s v="113年活力舞蹈嘉年華"/>
    <s v="臺中市太平區體育會"/>
    <x v="14"/>
    <x v="69"/>
    <s v="無"/>
    <m/>
  </r>
  <r>
    <s v="區公所業務-民政業務-獎補助費-對國內團體之捐助"/>
    <s v="113年理事長盃羽球賽"/>
    <s v="臺中市太平區體育會"/>
    <x v="14"/>
    <x v="49"/>
    <s v="無"/>
    <m/>
  </r>
  <r>
    <s v="區公所業務-民政業務-獎補助費-對國內團體之捐助"/>
    <s v="113年度合氣道研習班"/>
    <s v="臺中市太平區體育會"/>
    <x v="14"/>
    <x v="49"/>
    <s v="無"/>
    <m/>
  </r>
  <r>
    <s v="區公所業務-民政業務-獎補助費-對國內團體之捐助"/>
    <s v="113年健康運動騎鐵馬活動"/>
    <s v="臺中市太平區體育會"/>
    <x v="14"/>
    <x v="69"/>
    <s v="無"/>
    <m/>
  </r>
  <r>
    <s v="區公所業務-民政業務-獎補助費-對國內團體之捐助"/>
    <s v="地面高爾夫球113年會內研習友誼賽"/>
    <s v="臺中市太平區體育會"/>
    <x v="14"/>
    <x v="49"/>
    <s v="無"/>
    <m/>
  </r>
  <r>
    <s v="區公所業務-民政業務-獎補助費-對國內團體之捐助"/>
    <s v="113年主委盃壘球賽"/>
    <s v="臺中市太平區體育會"/>
    <x v="14"/>
    <x v="49"/>
    <s v="無"/>
    <m/>
  </r>
  <r>
    <s v="區公所業務-民政業務-獎補助費-對國內團體之捐助"/>
    <s v="桌球競技觀摩活動"/>
    <s v="臺中市太平區體育會"/>
    <x v="14"/>
    <x v="75"/>
    <s v="無"/>
    <m/>
  </r>
  <r>
    <s v="區公所業務-民政業務-獎補助費-對國內團體之捐助"/>
    <s v="文化參訪暨節約用電活動"/>
    <s v="臺中市民防總隊民防大隊清水中隊高美分隊"/>
    <x v="15"/>
    <x v="1"/>
    <s v="無"/>
    <m/>
  </r>
  <r>
    <s v="區公所業務-民政業務-獎補助費-對國內團體之捐助"/>
    <s v="文化參訪暨節約用電活動"/>
    <s v="臺中市民防總隊民防大隊清水中隊大秀分隊"/>
    <x v="15"/>
    <x v="1"/>
    <s v="無"/>
    <m/>
  </r>
  <r>
    <s v="區公所業務-民政業務-獎補助費-對國內團體之捐助"/>
    <s v="文化參訪暨節約用電活動"/>
    <s v="臺中市民防總隊義勇警察大隊清水中隊三田分隊"/>
    <x v="15"/>
    <x v="1"/>
    <s v="無"/>
    <m/>
  </r>
  <r>
    <s v="區公所業務-民政業務-獎補助費-對國內團體之捐助"/>
    <s v="文化參訪暨節約用電活動"/>
    <s v="臺中市民防總隊民防大隊清水中隊三田分隊"/>
    <x v="15"/>
    <x v="1"/>
    <s v="無"/>
    <m/>
  </r>
  <r>
    <s v="區公所業務-民政業務-獎補助費-對國內團體之捐助"/>
    <s v="文化參訪暨節約用電活動"/>
    <s v="臺中市民防總隊義勇警察大隊清水中隊清水分隊"/>
    <x v="15"/>
    <x v="1"/>
    <s v="無"/>
    <m/>
  </r>
  <r>
    <s v="區公所業務-民政業務-獎補助費-對國內團體之捐助"/>
    <s v="區長盃圍棋賽暨節約用電宣傳活動"/>
    <s v="臺中市清水區體育會"/>
    <x v="15"/>
    <x v="1"/>
    <s v="無"/>
    <m/>
  </r>
  <r>
    <s v="區公所業務-民政業務-獎補助費-對國內團體之捐助"/>
    <s v="區長盃槌球賽暨節約用電宣傳活動"/>
    <s v="臺中市清水區體育會"/>
    <x v="15"/>
    <x v="1"/>
    <s v="無"/>
    <m/>
  </r>
  <r>
    <s v="區公所業務-民政業務-獎補助費-對國內團體之捐助"/>
    <s v="區長盃外內丹功邀請賽暨節約用電宣傳活動"/>
    <s v="臺中市清水區體育會"/>
    <x v="15"/>
    <x v="1"/>
    <s v="無"/>
    <m/>
  </r>
  <r>
    <s v="區公所業務-民政業務-獎補助費-對國內團體之捐助"/>
    <s v="太極拳錦標賽暨節約用電宣傳活動"/>
    <s v="臺中市清水區體育會"/>
    <x v="15"/>
    <x v="1"/>
    <s v="無"/>
    <m/>
  </r>
  <r>
    <s v="區公所業務-民政業務-獎補助費-對國內團體之捐助"/>
    <s v="區長盃網球賽暨節約用電宣傳活動"/>
    <s v="臺中市清水區體育會"/>
    <x v="15"/>
    <x v="1"/>
    <s v="無"/>
    <m/>
  </r>
  <r>
    <s v="區公所業務-民政業務-獎補助費-對國內團體之捐助"/>
    <s v="區長盃桌球賽暨節約用電宣傳活動"/>
    <s v="臺中市清水區體育會"/>
    <x v="15"/>
    <x v="1"/>
    <s v="無"/>
    <m/>
  </r>
  <r>
    <s v="區公所業務-民政業務-獎補助費-對國內團體之捐助"/>
    <s v="區長盃劍道賽暨節約用電宣傳活動"/>
    <s v="臺中市清水區體育會"/>
    <x v="15"/>
    <x v="1"/>
    <s v="無"/>
    <m/>
  </r>
  <r>
    <s v="區公所業務-民政業務-獎補助費-對國內團體之捐助"/>
    <s v="區長盃慢壘賽暨節約用電宣傳活動"/>
    <s v="臺中市清水區體育會"/>
    <x v="15"/>
    <x v="1"/>
    <s v="無"/>
    <m/>
  </r>
  <r>
    <s v="區公所業務-民政業務-獎補助費-對國內團體之捐助"/>
    <s v="體育嘉年華會暨節約用電宣導活動"/>
    <s v="臺中市清水區體育會"/>
    <x v="15"/>
    <x v="86"/>
    <s v="無"/>
    <m/>
  </r>
  <r>
    <s v="區公所業務-民政業務-獎補助費-對國內團體之捐助"/>
    <s v="文化交流參訪暨節約用電宣導活動"/>
    <s v="臺中市民防總隊義勇警察大隊清水中隊大秀分隊"/>
    <x v="15"/>
    <x v="1"/>
    <s v="無"/>
    <m/>
  </r>
  <r>
    <s v="區公所業務-民政業務-獎補助費-對國內團體之捐助"/>
    <s v="文化交流參訪暨節約用電宣導活動"/>
    <s v="臺中市民防總隊義勇警察大隊清水中隊"/>
    <x v="15"/>
    <x v="4"/>
    <s v="無"/>
    <m/>
  </r>
  <r>
    <s v="區公所業務-民政業務-獎補助費-對國內團體之捐助"/>
    <s v="道路踩風親子運動嘉年華"/>
    <s v="臺中市清水區體育會"/>
    <x v="15"/>
    <x v="67"/>
    <s v="無"/>
    <m/>
  </r>
  <r>
    <s v="區公所業務-民政業務-獎補助費-對國內團體之捐助"/>
    <s v="清水區長盃羽球錦標賽暨節約用電宣傳活動"/>
    <s v="臺中市清水區體育會"/>
    <x v="15"/>
    <x v="1"/>
    <s v="無"/>
    <m/>
  </r>
  <r>
    <s v="區公所業務-民政業務-獎補助費-對國內團體之捐助"/>
    <s v="第十屆清水區長盃道路溜冰及路跑嘉年華"/>
    <s v="臺中市清水區體育會"/>
    <x v="15"/>
    <x v="1"/>
    <s v="無"/>
    <m/>
  </r>
  <r>
    <s v="區公所業務-民政業務-獎補助費-對國內團體之捐助"/>
    <s v="臺中市清水區113暑假田徑培育訓練營暨節約用電宣導活動"/>
    <s v="臺中市清水區體育會"/>
    <x v="15"/>
    <x v="1"/>
    <s v="無"/>
    <m/>
  </r>
  <r>
    <s v="區公所業務-民政業務-獎補助費-對國內團體之捐助"/>
    <s v="籃球社區聯誼賽暨清水區區長盃3對3籃球賽"/>
    <s v="臺中市清水區體育會"/>
    <x v="15"/>
    <x v="1"/>
    <s v="無"/>
    <m/>
  </r>
  <r>
    <s v="區公所業務-民政業務-獎補助費-對國內團體之捐助"/>
    <s v="113年清水區長盃國際標準舞公開賽暨節約用電宣導活動"/>
    <s v="臺中市清水區體育會"/>
    <x v="15"/>
    <x v="1"/>
    <s v="無"/>
    <m/>
  </r>
  <r>
    <s v="區公所業務-民政業務-獎補助費-對國內團體之捐助"/>
    <s v="113年區長盃親子健康休閒路跑賽暨節約用電宣導活動"/>
    <s v="臺中市清水區體育會"/>
    <x v="15"/>
    <x v="1"/>
    <s v="無"/>
    <m/>
  </r>
  <r>
    <s v="區公所業務-民政業務-獎補助費-對國內團體之捐助"/>
    <s v="區長盃足球錦標賽暨節約用電宣導活動"/>
    <s v="臺中市清水區體育會"/>
    <x v="15"/>
    <x v="1"/>
    <s v="無"/>
    <m/>
  </r>
  <r>
    <s v="區公所業務-經建業務-獎補助費-對國內團體之捐助"/>
    <s v="會員及眷屬參訪活動暨節約用電宣導活動"/>
    <s v="臺中市清水第二公有零售市場自治會"/>
    <x v="15"/>
    <x v="1"/>
    <s v="無"/>
    <m/>
  </r>
  <r>
    <s v="區公所業務-經建業務-獎補助費-對國內團體之捐助"/>
    <s v="自治會幹部參訪活動暨節約用電宣導活動"/>
    <s v="臺中市清水第一公有零售市場自治會"/>
    <x v="15"/>
    <x v="1"/>
    <s v="無"/>
    <m/>
  </r>
  <r>
    <s v="社政業務-社會福利-社會福利-獎補助費-對國內團體之捐助"/>
    <s v="113年度元旦親子健行暨節約用電宣導活動"/>
    <s v="臺中市清水勵學會"/>
    <x v="15"/>
    <x v="1"/>
    <s v="無"/>
    <m/>
  </r>
  <r>
    <s v="社政業務-社會福利-社會福利-獎補助費-對國內團體之捐助"/>
    <s v="春節關懷據點圍爐活動暨節約用電宣導活動"/>
    <s v="臺中市好生活愛護關懷協會"/>
    <x v="15"/>
    <x v="1"/>
    <s v="無"/>
    <m/>
  </r>
  <r>
    <s v="社政業務-社會福利-社會福利-獎補助費-對國內團體之捐助"/>
    <s v="113年度春節成果發表會暨全民節約用電宣導活動"/>
    <s v="臺中市元極舞推廣協會"/>
    <x v="15"/>
    <x v="87"/>
    <s v="無"/>
    <m/>
  </r>
  <r>
    <s v="社政業務-社會福利-社會福利-獎補助費-對國內團體之捐助"/>
    <s v="社會福利業務宣導暨潔淨能源宣導活動"/>
    <s v="臺中市福韻技藝推廣協會"/>
    <x v="15"/>
    <x v="4"/>
    <s v="無"/>
    <m/>
  </r>
  <r>
    <s v="社政業務-社會福利-社會福利-獎補助費-對國內團體之捐助"/>
    <s v="113年度境外績優社區參訪暨節約用電宣導活動"/>
    <s v="臺中市清水區文昌社區發展協會"/>
    <x v="15"/>
    <x v="1"/>
    <s v="無"/>
    <m/>
  </r>
  <r>
    <s v="社政業務-社會福利-社會福利-獎補助費-對國內團體之捐助"/>
    <s v="境外績優社區參訪暨節約用電宣導活動"/>
    <s v="臺中市清水區國姓社區發展協會"/>
    <x v="15"/>
    <x v="1"/>
    <s v="無"/>
    <m/>
  </r>
  <r>
    <s v="社政業務-社會福利-社會福利-獎補助費-對國內團體之捐助"/>
    <s v="文化巡禮參訪暨節約用電宣導活動"/>
    <s v="臺中市清水西社老人會"/>
    <x v="15"/>
    <x v="1"/>
    <s v="無"/>
    <m/>
  </r>
  <r>
    <s v="社政業務-社會福利-社會福利-獎補助費-對國內團體之捐助"/>
    <s v="文化參訪暨節約用電用油宣導活動"/>
    <s v="臺中市高西幸福歌唱協會"/>
    <x v="15"/>
    <x v="1"/>
    <s v="無"/>
    <m/>
  </r>
  <r>
    <s v="社政業務-社會福利-社會福利-獎補助費-對國內團體之捐助"/>
    <s v="公益船釣比賽暨節約能源用電宣導活動"/>
    <s v="臺中市一支釣漁船協會"/>
    <x v="15"/>
    <x v="1"/>
    <s v="無"/>
    <m/>
  </r>
  <r>
    <s v="社政業務-社會福利-社會福利-獎補助費-對國內團體之捐助"/>
    <s v="文化參訪暨節約用電宣導活動"/>
    <s v="臺中市寶天宮歌友協會"/>
    <x v="15"/>
    <x v="4"/>
    <s v="無"/>
    <m/>
  </r>
  <r>
    <s v="社政業務-社會福利-社會福利-獎補助費-對國內團體之捐助"/>
    <s v="社會福利政策暨節約用電宣導活動"/>
    <s v="臺中市竹籬笆文化協會"/>
    <x v="15"/>
    <x v="1"/>
    <s v="無"/>
    <m/>
  </r>
  <r>
    <s v="社政業務-社會福利-社會福利-獎補助費-對國內團體之捐助"/>
    <s v="境外績優社區參訪暨節約用電宣導活動"/>
    <s v="臺中市清水區高東社區發展協會"/>
    <x v="15"/>
    <x v="1"/>
    <s v="無"/>
    <m/>
  </r>
  <r>
    <s v="社政業務-社會福利-社會福利-獎補助費-對國內團體之捐助"/>
    <s v="會員境外績優社區參訪暨節約用電宣導活動"/>
    <s v="臺中市清水區橋頭社區發展協會"/>
    <x v="15"/>
    <x v="1"/>
    <s v="無"/>
    <m/>
  </r>
  <r>
    <s v="社政業務-社會福利-社會福利-獎補助費-對國內團體之捐助"/>
    <s v="母親節感恩暨推廣節約能源宣導活動"/>
    <s v="臺中縣家庭福利推展協會"/>
    <x v="15"/>
    <x v="1"/>
    <s v="無"/>
    <m/>
  </r>
  <r>
    <s v="社政業務-社會福利-社會福利-獎補助費-對國內團體之捐助"/>
    <s v="母親節健康講座暨節約用電宣導活動"/>
    <s v="臺中市清水區靈泉社區發展協會"/>
    <x v="15"/>
    <x v="1"/>
    <s v="無"/>
    <m/>
  </r>
  <r>
    <s v="社政業務-社會福利-社會福利-獎補助費-對國內團體之捐助"/>
    <s v="會員績優社區參訪暨節約用電宣導活動"/>
    <s v="臺中市清水區四塊厝社區發展協會"/>
    <x v="15"/>
    <x v="1"/>
    <s v="無"/>
    <m/>
  </r>
  <r>
    <s v="社政業務-社會福利-社會福利-獎補助費-對國內團體之捐助"/>
    <s v="文化參訪暨節約用電宣導活動"/>
    <s v="臺中市天公文化發展協會"/>
    <x v="15"/>
    <x v="1"/>
    <s v="無"/>
    <m/>
  </r>
  <r>
    <s v="社政業務-社會福利-社會福利-獎補助費-對國內團體之捐助"/>
    <s v="文化參訪節約用電、節能減碳宣導活動"/>
    <s v="臺中市高北長青協會"/>
    <x v="15"/>
    <x v="1"/>
    <s v="無"/>
    <m/>
  </r>
  <r>
    <s v="社政業務-社會福利-社會福利-獎補助費-對國內團體之捐助"/>
    <s v="母親節成果發表會暨全民節約用電宣導活動"/>
    <s v="臺中市清水區蓮姿韻律舞蹈協會"/>
    <x v="15"/>
    <x v="4"/>
    <s v="無"/>
    <m/>
  </r>
  <r>
    <s v="社政業務-社會福利-社會福利-獎補助費-對國內團體之捐助"/>
    <s v="境外績優社區參訪及節約用電宣導活動"/>
    <s v="臺中市清水區菁埔社區發展協會"/>
    <x v="15"/>
    <x v="1"/>
    <s v="無"/>
    <m/>
  </r>
  <r>
    <s v="社政業務-社會福利-社會福利-獎補助費-對國內團體之捐助"/>
    <s v="小願享藝趣暨節約用電宣導活動"/>
    <s v="臺中市清水小願文化創意協會"/>
    <x v="15"/>
    <x v="4"/>
    <s v="無"/>
    <m/>
  </r>
  <r>
    <s v="社政業務-社會福利-社會福利-獎補助費-對國內團體之捐助"/>
    <s v="社區居民健康講座暨節約用電宣導活動"/>
    <s v="臺中市清水區海風社區發展協會"/>
    <x v="15"/>
    <x v="1"/>
    <s v="無"/>
    <m/>
  </r>
  <r>
    <s v="社政業務-社會福利-社會福利-獎補助費-對國內團體之捐助"/>
    <s v="傳統文化技藝交流活動暨節約用電宣導活動"/>
    <s v="臺中市成功文化交流協會"/>
    <x v="15"/>
    <x v="1"/>
    <s v="無"/>
    <m/>
  </r>
  <r>
    <s v="社政業務-社會福利-社會福利-獎補助費-對國內團體之捐助"/>
    <s v="親子植樹暨節約用電宣導活動"/>
    <s v="臺中市清水路跑觀光協會"/>
    <x v="15"/>
    <x v="1"/>
    <s v="無"/>
    <m/>
  </r>
  <r>
    <s v="社政業務-社會福利-社會福利-獎補助費-對國內團體之捐助"/>
    <s v="關懷獨居老人弱勢家庭活動暨節約用電宣導活動"/>
    <s v="臺中市德光慈善關懷協會"/>
    <x v="15"/>
    <x v="1"/>
    <s v="無"/>
    <m/>
  </r>
  <r>
    <s v="社政業務-社會福利-社會福利-獎補助費-對國內團體之捐助"/>
    <s v="祥龍迎春揮毫及製作春節盆花暨節約用電宣導活動"/>
    <s v="臺中市清水區南寧社區發展協會"/>
    <x v="15"/>
    <x v="1"/>
    <s v="無"/>
    <m/>
  </r>
  <r>
    <s v="社政業務-社會福利-社會福利-獎補助費-對國內團體之捐助"/>
    <s v="文化參訪暨節約用電宣導活動"/>
    <s v="臺中市清水區幸福老人會"/>
    <x v="15"/>
    <x v="1"/>
    <s v="無"/>
    <m/>
  </r>
  <r>
    <s v="社政業務-社會福利-社會福利-獎補助費-對國內團體之捐助"/>
    <s v="防火及防災意識暨節約用電宣導活動"/>
    <s v="臺中市清水區婦女防火宣導協會"/>
    <x v="15"/>
    <x v="1"/>
    <s v="無"/>
    <m/>
  </r>
  <r>
    <s v="社政業務-社會福利-社會福利-獎補助費-對國內團體之捐助"/>
    <s v="文化參訪暨節約用電宣導活動"/>
    <s v="臺中市清水老人會"/>
    <x v="15"/>
    <x v="1"/>
    <s v="無"/>
    <m/>
  </r>
  <r>
    <s v="社政業務-社會福利-社會福利-獎補助費-對國內團體之捐助"/>
    <s v="全民歌唱研習參訪及節約用電宣導活動"/>
    <s v="臺中市牛罵頭歌唱協會"/>
    <x v="15"/>
    <x v="1"/>
    <s v="無"/>
    <m/>
  </r>
  <r>
    <s v="社政業務-社會福利-社會福利-獎補助費-對國內團體之捐助"/>
    <s v="會員參訪及節約用電、推廣乾淨能源宣導活動"/>
    <s v="臺中市臨江里樂活環境愛護關懷協會"/>
    <x v="15"/>
    <x v="1"/>
    <s v="無"/>
    <m/>
  </r>
  <r>
    <s v="社政業務-社會福利-社會福利-獎補助費-對國內團體之捐助"/>
    <s v="文化新知交流暨節約用電宣導活動"/>
    <s v="臺中市橋頭幸福長青協會"/>
    <x v="15"/>
    <x v="4"/>
    <s v="無"/>
    <m/>
  </r>
  <r>
    <s v="社政業務-社會福利-社會福利-獎補助費-對國內團體之捐助"/>
    <s v="節能減碳綠美化宣導參訪活動"/>
    <s v="臺中市清水區楊厝社區發展協會"/>
    <x v="15"/>
    <x v="1"/>
    <s v="無"/>
    <m/>
  </r>
  <r>
    <s v="社政業務-社會福利-社會福利-獎補助費-對國內團體之捐助"/>
    <s v="端午節粽香愛心暨節約用電宣導活動"/>
    <s v="臺中市清水區武鹿社區發展協會"/>
    <x v="15"/>
    <x v="1"/>
    <s v="無"/>
    <m/>
  </r>
  <r>
    <s v="社政業務-社會福利-社會福利-獎補助費-對國內團體之捐助"/>
    <s v="會員績優社區參訪暨節約用電宣導活動"/>
    <s v="臺中市清水區海濱社區發展協會"/>
    <x v="15"/>
    <x v="1"/>
    <s v="無"/>
    <m/>
  </r>
  <r>
    <s v="社政業務-社會福利-社會福利-獎補助費-對國內團體之捐助"/>
    <s v="粽香愛心關懷老人及弱勢暨節約用電、用油及港務等宣導活動"/>
    <s v="臺中市中社長壽歌唱協會"/>
    <x v="15"/>
    <x v="4"/>
    <s v="無"/>
    <m/>
  </r>
  <r>
    <s v="社政業務-社會福利-社會福利-獎補助費-對國內團體之捐助"/>
    <s v="文化參訪暨節約用電宣導活動"/>
    <s v="臺中市海濱關懷協會"/>
    <x v="15"/>
    <x v="1"/>
    <s v="無"/>
    <m/>
  </r>
  <r>
    <s v="社政業務-社會福利-社會福利-獎補助費-對國內團體之捐助"/>
    <s v="弱勢婦女提昇工作能力暨節約用電宣導活動"/>
    <s v="臺中市清水婦女會"/>
    <x v="15"/>
    <x v="9"/>
    <s v="無"/>
    <m/>
  </r>
  <r>
    <s v="社政業務-社會福利-社會福利-獎補助費-對國內團體之捐助"/>
    <s v="協會文化參訪暨節約用電宣導活動"/>
    <s v="臺中市高西里長壽協會"/>
    <x v="15"/>
    <x v="1"/>
    <s v="無"/>
    <m/>
  </r>
  <r>
    <s v="社政業務-社會福利-社會福利-獎補助費-對國內團體之捐助"/>
    <s v="境外績優社區參訪暨節約用電及節能減碳宣導活動"/>
    <s v="臺中市清水區高西社區發展協會"/>
    <x v="15"/>
    <x v="1"/>
    <s v="無"/>
    <m/>
  </r>
  <r>
    <s v="社政業務-社會福利-社會福利-獎補助費-對國內團體之捐助"/>
    <s v="境外績優社區參訪及節約用電宣導活動"/>
    <s v="臺中市清水區中興社區發展協會"/>
    <x v="15"/>
    <x v="1"/>
    <s v="無"/>
    <m/>
  </r>
  <r>
    <s v="社政業務-社會福利-社會福利-獎補助費-對國內團體之捐助"/>
    <s v="北部地區文化參訪暨節約用電宣導活動"/>
    <s v="台中縣清水鎮福德老人會"/>
    <x v="15"/>
    <x v="1"/>
    <s v="無"/>
    <m/>
  </r>
  <r>
    <s v="社政業務-社會福利-社會福利-獎補助費-對國內團體之捐助"/>
    <s v="會員參訪研習暨節約用電宣導活動"/>
    <s v="臺中市清水民眾服務社"/>
    <x v="15"/>
    <x v="1"/>
    <s v="無"/>
    <m/>
  </r>
  <r>
    <s v="社政業務-社會福利-社會福利-獎補助費-對國內團體之捐助"/>
    <s v="學習成長講座暨節約用電宣導活動"/>
    <s v="臺中市清水婦女會"/>
    <x v="15"/>
    <x v="67"/>
    <s v="無"/>
    <m/>
  </r>
  <r>
    <s v="社政業務-社會福利-社會福利-獎補助費-對國內團體之捐助"/>
    <s v="文化參訪暨節約用電宣導活動"/>
    <s v="臺中市高西愛心媽媽舞蹈協會"/>
    <x v="15"/>
    <x v="1"/>
    <s v="無"/>
    <m/>
  </r>
  <r>
    <s v="社政業務-社會福利-社會福利-獎補助費-對國內團體之捐助"/>
    <s v="環境綠美化參訪暨節約用電宣導活動"/>
    <s v="臺中市清水區東山社區發展協會"/>
    <x v="15"/>
    <x v="1"/>
    <s v="無"/>
    <m/>
  </r>
  <r>
    <s v="社政業務-社會福利-社會福利-獎補助費-對國內團體之捐助"/>
    <s v="境外績優社區參訪暨節約用電、中油節能減碳宣導活動"/>
    <s v="臺中市清水區高北社區發展協會"/>
    <x v="15"/>
    <x v="1"/>
    <s v="無"/>
    <m/>
  </r>
  <r>
    <s v="社政業務-社會福利-社會福利-獎補助費-對國內團體之捐助"/>
    <s v="第廿七屆獅子盃少年鋼琴參訪演奏會活動"/>
    <s v="國際獅子會中華民國總會台灣省台中縣第四分會"/>
    <x v="15"/>
    <x v="4"/>
    <s v="無"/>
    <m/>
  </r>
  <r>
    <s v="社政業務-社會福利-社會福利-獎補助費-對國內團體之捐助"/>
    <s v="中秋節晚會暨節能減碳宣導活動"/>
    <s v="臺中市清水區清水社區發展協會"/>
    <x v="15"/>
    <x v="1"/>
    <s v="無"/>
    <m/>
  </r>
  <r>
    <s v="社政業務-社會福利-社會福利-獎補助費-對國內團體之捐助"/>
    <s v="團圓慶中秋關懷弱勢暨節約用電、臺中港務及業務宣導活動"/>
    <s v="臺中市清水區田寮社區發展協會"/>
    <x v="15"/>
    <x v="1"/>
    <s v="無"/>
    <m/>
  </r>
  <r>
    <s v="社政業務-社會福利-社會福利-獎補助費-對國內團體之捐助"/>
    <s v="社區老人文化參訪暨節約用電宣導活動"/>
    <s v="臺中市高美樂齡老人協會"/>
    <x v="15"/>
    <x v="88"/>
    <s v="無"/>
    <m/>
  </r>
  <r>
    <s v="社政業務-社會福利-社會福利-獎補助費-對國內團體之捐助"/>
    <s v="重陽敬老暨長照2.0宣導暨節約用電宣導活動"/>
    <s v="臺中市清水區秀水社區發展協會"/>
    <x v="15"/>
    <x v="1"/>
    <s v="無"/>
    <m/>
  </r>
  <r>
    <s v="社政業務-社會福利-社會福利-獎補助費-對國內團體之捐助"/>
    <s v="心靈療癒講座暨慶中秋活動及節約用電用油港務業務郵政業務宣導活動"/>
    <s v="臺中市婦幼安全關懷協會"/>
    <x v="15"/>
    <x v="1"/>
    <s v="無"/>
    <m/>
  </r>
  <r>
    <s v="社政業務-社會福利-社會福利-獎補助費-對國內團體之捐助"/>
    <s v="鰲峰山健行淨山、節約用電及港務宣導等活動"/>
    <s v="臺中市清水後備憲兵荷松協會"/>
    <x v="15"/>
    <x v="1"/>
    <s v="無"/>
    <m/>
  </r>
  <r>
    <s v="社政業務-社會福利-社會福利-獎補助費-對國內團體之捐助"/>
    <s v="績優社區參訪暨節約用電宣導活動"/>
    <s v="臺中市清水區吳厝社區發展協會"/>
    <x v="15"/>
    <x v="1"/>
    <s v="無"/>
    <m/>
  </r>
  <r>
    <s v="社政業務-社會福利-社會福利-獎補助費-對國內團體之捐助"/>
    <s v="重陽敬老健康講座活動及節約用電宣導活動"/>
    <s v="臺中市清水福德長青會"/>
    <x v="15"/>
    <x v="1"/>
    <s v="無"/>
    <m/>
  </r>
  <r>
    <s v="社政業務-社會福利-社會福利-獎補助費-對國內團體之捐助"/>
    <s v="喜逢豐月歡慶中秋暨節約用電宣導活動"/>
    <s v="臺中市清水區南社社區發展協會"/>
    <x v="15"/>
    <x v="1"/>
    <s v="無"/>
    <m/>
  </r>
  <r>
    <s v="社政業務-社會福利-社會福利-獎補助費-對國內團體之捐助"/>
    <s v="慶中秋社會福利業務宣導活動及節約用電宣導活動"/>
    <s v="臺中市臺中港區經濟繁榮促進會"/>
    <x v="15"/>
    <x v="1"/>
    <s v="無"/>
    <m/>
  </r>
  <r>
    <s v="社政業務-社會福利-社會福利-獎補助費-對國內團體之捐助"/>
    <s v="慶祝重陽節關懷社區人瑞暨節約用電宣導活動"/>
    <s v="臺中市西社巷弄長照關懷協會"/>
    <x v="15"/>
    <x v="1"/>
    <s v="無"/>
    <m/>
  </r>
  <r>
    <s v="社政業務-社會福利-社會福利-獎補助費-對國內團體之捐助"/>
    <s v="中秋慶團圓暨節約用電宣導活動"/>
    <s v="臺中市清水區高美社區發展協會"/>
    <x v="15"/>
    <x v="1"/>
    <s v="無"/>
    <m/>
  </r>
  <r>
    <s v="社政業務-社會福利-社會福利-獎補助費-對國內團體之捐助"/>
    <s v="境外績優社區參訪暨節約用電宣導活動"/>
    <s v="臺中市清水區鰲峰社區發展協會"/>
    <x v="15"/>
    <x v="1"/>
    <s v="無"/>
    <m/>
  </r>
  <r>
    <s v="社政業務-社會福利-社會福利-獎補助費-對國內團體之捐助"/>
    <s v="會員境外績優社區參訪暨節約用電宣導活動"/>
    <s v="臺中市清水區頂湳社區發展協會"/>
    <x v="15"/>
    <x v="1"/>
    <s v="無"/>
    <m/>
  </r>
  <r>
    <s v="社政業務-社會福利-社會福利-獎補助費-對國內團體之捐助"/>
    <s v="績優社區參訪暨節約用電宣導活動"/>
    <s v="臺中市清水區北寧社區發展協會"/>
    <x v="15"/>
    <x v="1"/>
    <s v="無"/>
    <m/>
  </r>
  <r>
    <s v="社政業務-社會福利-社會福利-獎補助費-對國內團體之捐助"/>
    <s v="境外績優社區參訪暨節約用電宣導活動"/>
    <s v="臺中市清水區西寧社區發展協會"/>
    <x v="15"/>
    <x v="1"/>
    <s v="無"/>
    <m/>
  </r>
  <r>
    <s v="社政業務-社會福利-社會福利-獎補助費-對國內團體之捐助"/>
    <s v="績優社區參訪暨節約用電宣導活動"/>
    <s v="臺中市清水區新高南社區發展協會"/>
    <x v="15"/>
    <x v="1"/>
    <s v="無"/>
    <m/>
  </r>
  <r>
    <s v="社政業務-社會福利-社會福利-獎補助費-對國內團體之捐助"/>
    <s v="文化參訪節約用電節能減碳宣導活動"/>
    <s v="臺中市鰲峰長青協會"/>
    <x v="15"/>
    <x v="1"/>
    <s v="無"/>
    <m/>
  </r>
  <r>
    <s v="社政業務-社會福利-社會福利-獎補助費-對國內團體之捐助"/>
    <s v="老人文化參訪暨節約用電宣導活動"/>
    <s v="臺中市清水天德老人會"/>
    <x v="15"/>
    <x v="1"/>
    <s v="無"/>
    <m/>
  </r>
  <r>
    <s v="社政業務-社會福利-社會福利-獎補助費-對國內團體之捐助"/>
    <s v="境外績優社區參訪暨節約用油電宣導活動"/>
    <s v="臺中市清水區下湳社區發展協會"/>
    <x v="15"/>
    <x v="1"/>
    <s v="無"/>
    <m/>
  </r>
  <r>
    <s v="社政業務-社會福利-社會福利-獎補助費-對國內團體之捐助"/>
    <s v="長青文化參訪暨節約用電宣導活動"/>
    <s v="臺中市東山長青關懷協會"/>
    <x v="15"/>
    <x v="1"/>
    <s v="無"/>
    <m/>
  </r>
  <r>
    <s v="社政業務-社會福利-社會福利-獎補助費-對國內團體之捐助"/>
    <s v="境外績優社區參訪暨節約用電宣導活動"/>
    <s v="台中市清水區西社社區發展協會"/>
    <x v="15"/>
    <x v="1"/>
    <s v="無"/>
    <m/>
  </r>
  <r>
    <s v="社政業務-社會福利-社會福利-獎補助費-對國內團體之捐助"/>
    <s v="社區業務推展研討會暨節約用電宣導活動"/>
    <s v="臺中市清水區槺榔社區發展協會"/>
    <x v="15"/>
    <x v="1"/>
    <s v="無"/>
    <m/>
  </r>
  <r>
    <s v="社政業務-社會福利-社會福利-獎補助費-對國內團體之捐助"/>
    <s v="關心老人健康活動暨節約用電港務業務宣導"/>
    <s v="臺中市港區金龍長青會"/>
    <x v="15"/>
    <x v="1"/>
    <s v="無"/>
    <m/>
  </r>
  <r>
    <s v="社政業務-社會福利-社會福利-獎補助費-對國內團體之捐助"/>
    <s v="里民境外績優社區參訪暨節約用電及節能減碳宣導活動"/>
    <s v="臺中市清水區甲南社區發展協會"/>
    <x v="15"/>
    <x v="1"/>
    <s v="無"/>
    <m/>
  </r>
  <r>
    <s v="社政業務-社會福利-社會福利-獎補助費-對國內團體之捐助"/>
    <s v="會員境外績優社區參訪暨節約用電宣導活動"/>
    <s v="臺中市清水區新中社社區發展協會"/>
    <x v="15"/>
    <x v="1"/>
    <s v="無"/>
    <m/>
  </r>
  <r>
    <s v="區公所業務-民政業務-獎補助費-對國內團體之捐助 "/>
    <s v="113年臺中市沙鹿區區長盃游泳錦標賽活動 "/>
    <s v="臺中市沙鹿區體育會 "/>
    <x v="16"/>
    <x v="5"/>
    <s v="無 "/>
    <m/>
  </r>
  <r>
    <s v="區公所業務-民政業務-獎補助費-對國內團體之捐助 "/>
    <s v="113年臺中市沙鹿區區長太極拳錦標賽活動 "/>
    <s v="臺中市沙鹿區體育會 "/>
    <x v="16"/>
    <x v="67"/>
    <s v="無 "/>
    <m/>
  </r>
  <r>
    <s v="區公所業務-民政業務-獎補助費-對國內團體之捐助 "/>
    <s v="113年臺中市沙鹿區區長盃溜冰錦標賽"/>
    <s v="臺中市沙鹿區體育會 "/>
    <x v="16"/>
    <x v="5"/>
    <s v="無 "/>
    <m/>
  </r>
  <r>
    <s v="區公所業務-民政業務-獎補助費-對國內團體之捐助 "/>
    <s v="113年度強化義消人員救災能力專業訓練暨災害預防、用電安全及節約用電宣導活動"/>
    <s v="臺中市義勇消防總隊第四大隊沙鹿分隊"/>
    <x v="16"/>
    <x v="1"/>
    <s v="無 "/>
    <m/>
  </r>
  <r>
    <s v="區公所業務-民政業務-獎補助費-對國內團體之捐助 "/>
    <s v="113年度提升婦宣人員防災宣導專業訓練暨災害預防宣導、用電安全及節約用電宣導活動 "/>
    <s v="臺中市義勇消防總隊婦女防火宣導大隊第四中隊沙鹿分隊 "/>
    <x v="16"/>
    <x v="1"/>
    <s v="無 "/>
    <m/>
  </r>
  <r>
    <s v="區公所業務-民政業務-獎補助費-對國內團體之捐助 "/>
    <s v="113年度強化義交人員救災能力專業訓練暨災害預防、用電安全及節約用電宣導活動"/>
    <s v="臺中市交通義勇警察大隊清水中隊"/>
    <x v="16"/>
    <x v="1"/>
    <s v="無 "/>
    <m/>
  </r>
  <r>
    <s v="區公所業務-民政業務-獎補助費-對國內團體之捐助 "/>
    <s v="113年臺中市沙鹿區區長盃國小田徑錦標賽"/>
    <s v="臺中市沙鹿區體育會 "/>
    <x v="16"/>
    <x v="5"/>
    <s v="無 "/>
    <m/>
  </r>
  <r>
    <s v="區公所業務-民政業務-獎補助費-對國內團體之捐助 "/>
    <s v="113年臺中市沙鹿區區長盃槌球錦標賽暨節約用電宣導活動 "/>
    <s v="臺中市沙鹿區體育會 "/>
    <x v="16"/>
    <x v="2"/>
    <s v="無 "/>
    <m/>
  </r>
  <r>
    <s v="區公所業務-民政業務-獎補助費-對國內團體之捐助 "/>
    <s v="113年臺中市沙鹿區區長盃足球錦標賽暨節約用電宣導活動"/>
    <s v="臺中市沙鹿區體育會 "/>
    <x v="16"/>
    <x v="81"/>
    <s v="無 "/>
    <m/>
  </r>
  <r>
    <s v="區公所業務-民政業務-獎補助費-對國內團體之捐助 "/>
    <s v="113年強化婦女防火宣導人員宣導能力專業訓練暨用電安全及節約用電、災害預防宣導活動 "/>
    <s v="臺中市義勇消防總隊婦女防火宣導大隊第四中隊清泉分隊 "/>
    <x v="16"/>
    <x v="1"/>
    <s v="無 "/>
    <m/>
  </r>
  <r>
    <s v="區公所業務-民政業務-獎補助費-對國內團體之捐助 "/>
    <s v="113年強化義消人員救災專業訓練暨災害預防、用電安全及節約用電宣導活動 "/>
    <s v="臺中市義勇消防總隊第四大隊清泉分隊 "/>
    <x v="16"/>
    <x v="1"/>
    <s v="無 "/>
    <m/>
  </r>
  <r>
    <s v="區公所業務-民政業務-獎補助費-對國內團體之捐助 "/>
    <s v="113年臺中市沙鹿區區長盃棒球錦標賽暨節約用電宣導活動 "/>
    <s v="臺中市沙鹿區體育會 "/>
    <x v="16"/>
    <x v="2"/>
    <s v="無 "/>
    <m/>
  </r>
  <r>
    <s v="區公所業務-民政業務-獎補助費-對國內團體之捐助 "/>
    <s v="113年臺中市沙鹿區理事長盃籃球錦標賽"/>
    <s v="臺中市沙鹿區體育會 "/>
    <x v="16"/>
    <x v="81"/>
    <s v="無 "/>
    <m/>
  </r>
  <r>
    <s v="區公所業務-民政業務-獎補助費-對國內團體之捐助 "/>
    <s v="113年臺中市沙鹿區區長盃羽球錦標賽活動 "/>
    <s v="臺中市沙鹿區體育會 "/>
    <x v="16"/>
    <x v="2"/>
    <s v="無 "/>
    <m/>
  </r>
  <r>
    <s v="區公所業務-民政業務-獎補助費-對國內團體之捐助 "/>
    <s v="113年臺中市沙鹿區區長盃慢壘錦標賽活動 "/>
    <s v="臺中市沙鹿區體育會 "/>
    <x v="16"/>
    <x v="81"/>
    <s v="無 "/>
    <m/>
  </r>
  <r>
    <s v="區公所業務-民政業務-獎補助費-對國內團體之捐助 "/>
    <s v="113年臺中市沙鹿區區長盃網球錦標賽"/>
    <s v="臺中市沙鹿區體育會 "/>
    <x v="16"/>
    <x v="5"/>
    <s v="無 "/>
    <m/>
  </r>
  <r>
    <s v="區公所業務-民政業務-獎補助費-對國內團體之捐助"/>
    <s v="113年社區活力健康展演暨親子健行活動"/>
    <s v="臺中市大甲區體育會"/>
    <x v="17"/>
    <x v="49"/>
    <s v="無"/>
    <m/>
  </r>
  <r>
    <s v="區公所業務-民政業務-獎補助費-對國內團體之捐助"/>
    <s v="113年暑期有氧舞蹈研習活動"/>
    <s v="臺中市大甲區體育會"/>
    <x v="17"/>
    <x v="87"/>
    <s v="無"/>
    <m/>
  </r>
  <r>
    <s v="區公所業務-民政業務-獎補助費-對國內團體之捐助"/>
    <s v="113年理事長盃手球邀請賽"/>
    <s v="臺中市大甲區體育會"/>
    <x v="17"/>
    <x v="49"/>
    <s v="無"/>
    <m/>
  </r>
  <r>
    <s v="區公所業務-民政業務-獎補助費-對國內團體之捐助"/>
    <s v="113年推廣社區元極舞班隊研習"/>
    <s v="臺中市大甲區體育會"/>
    <x v="17"/>
    <x v="87"/>
    <s v="無"/>
    <m/>
  </r>
  <r>
    <s v="區公所業務-民政業務-獎補助費-對國內團體之捐助"/>
    <s v="113年理事長盃桌球錦標賽"/>
    <s v="臺中市大甲區體育會"/>
    <x v="17"/>
    <x v="49"/>
    <s v="無"/>
    <m/>
  </r>
  <r>
    <s v="區公所業務-民政業務-獎補助費-對國內團體之捐助"/>
    <s v="113年理事長盃土風舞觀摩賽"/>
    <s v="臺中市大甲區體育會"/>
    <x v="17"/>
    <x v="49"/>
    <s v="無"/>
    <m/>
  </r>
  <r>
    <s v="區公所業務-民政業務-獎補助費-對國內團體之捐助"/>
    <s v="113年理事長盃元極舞觀摩賽"/>
    <s v="臺中市大甲區體育會"/>
    <x v="17"/>
    <x v="49"/>
    <s v="無"/>
    <m/>
  </r>
  <r>
    <s v="區公所業務-民政業務-獎補助費-對國內團體之捐助"/>
    <s v="113年推廣社區排舞班隊研習"/>
    <s v="臺中市大甲區體育會"/>
    <x v="17"/>
    <x v="87"/>
    <s v="無"/>
    <m/>
  </r>
  <r>
    <s v="區公所業務-民政業務-獎補助費-對國內團體之捐助"/>
    <s v="113年理事長盃國術觀摩賽"/>
    <s v="臺中市大甲區體育會"/>
    <x v="17"/>
    <x v="49"/>
    <s v="無"/>
    <m/>
  </r>
  <r>
    <s v="區公所業務-民政業務-獎補助費-對國內團體之捐助"/>
    <s v="113年理事長盃槌球錦標賽"/>
    <s v="臺中市大甲區體育會"/>
    <x v="17"/>
    <x v="49"/>
    <s v="無"/>
    <m/>
  </r>
  <r>
    <s v="區公所業務-民政業務-獎補助費-對國內團體之捐助"/>
    <s v="113年推廣社區武術研習營"/>
    <s v="臺中市大甲區體育會"/>
    <x v="17"/>
    <x v="87"/>
    <s v="無"/>
    <m/>
  </r>
  <r>
    <s v="區公所業務-民政業務-獎補助費-對國內團體之捐助"/>
    <s v="113年志工中隊自我成長課程研習暨外埠參觀"/>
    <s v="臺中市大甲區體育會"/>
    <x v="17"/>
    <x v="67"/>
    <s v="無"/>
    <m/>
  </r>
  <r>
    <s v="區公所業務-民政業務-獎補助費-對國內團體之捐助"/>
    <s v="113年推廣青少年國術研習營"/>
    <s v="臺中市大甲區體育會"/>
    <x v="17"/>
    <x v="87"/>
    <s v="無"/>
    <m/>
  </r>
  <r>
    <s v="區公所業務-民政業務-獎補助費-對國內團體之捐助"/>
    <s v="113年理事長盃戰術漆彈運動邀請賽"/>
    <s v="臺中市大甲區體育會"/>
    <x v="17"/>
    <x v="49"/>
    <s v="無"/>
    <m/>
  </r>
  <r>
    <s v="區公所業務-民政業務-獎補助費-對國內團體之捐助"/>
    <s v="113年漆彈運動研習營"/>
    <s v="臺中市大甲區體育會"/>
    <x v="17"/>
    <x v="87"/>
    <s v="無"/>
    <m/>
  </r>
  <r>
    <s v="區公所業務-民政業務-獎補助費-對國內團體之捐助"/>
    <s v="113年理事長盃太極拳觀摩賽"/>
    <s v="臺中市大甲區體育會"/>
    <x v="17"/>
    <x v="49"/>
    <s v="無"/>
    <m/>
  </r>
  <r>
    <s v="區公所業務-民政業務-獎補助費-對國內團體之捐助"/>
    <s v="113年理事長盃籃球邀請賽"/>
    <s v="臺中市大甲區體育會"/>
    <x v="17"/>
    <x v="49"/>
    <s v="無"/>
    <m/>
  </r>
  <r>
    <s v="區公所業務-民政業務-獎補助費-對國內團體之捐助"/>
    <s v="113年推廣軟式網球暑期訓練班"/>
    <s v="臺中市大甲區體育會"/>
    <x v="17"/>
    <x v="87"/>
    <s v="無"/>
    <m/>
  </r>
  <r>
    <s v="區公所業務-民政業務-獎補助費-對國內團體之捐助"/>
    <s v="113年推廣小學聯盟手球班研習活動"/>
    <s v="臺中市大甲區體育會"/>
    <x v="17"/>
    <x v="87"/>
    <s v="無"/>
    <m/>
  </r>
  <r>
    <s v="區公所業務-民政業務-獎補助費-對國內團體之捐助"/>
    <s v="113年山海屯社區軟式網球精英錦標賽"/>
    <s v="臺中市大甲區體育會"/>
    <x v="17"/>
    <x v="58"/>
    <s v="無"/>
    <m/>
  </r>
  <r>
    <s v="區公所業務-民政業務-獎補助費-對國內團體之捐助"/>
    <s v="113年推廣暑期網球訓練班活動"/>
    <s v="臺中市大甲區體育會"/>
    <x v="17"/>
    <x v="87"/>
    <s v="無"/>
    <m/>
  </r>
  <r>
    <s v="區公所業務-民政業務-獎補助費-對國內團體之捐助"/>
    <s v="113年理事長盃慢速壘球邀請賽"/>
    <s v="臺中市大甲區體育會"/>
    <x v="17"/>
    <x v="49"/>
    <s v="無"/>
    <m/>
  </r>
  <r>
    <s v="區公所業務-民政業務-獎補助費-對國內團體之捐助"/>
    <s v="113年理事長盃排舞觀摩賽"/>
    <s v="臺中市大甲區體育會"/>
    <x v="17"/>
    <x v="49"/>
    <s v="無"/>
    <m/>
  </r>
  <r>
    <s v="區公所業務-民政業務-獎補助費-對國內團體之捐助"/>
    <s v="113年雙溪網球精英邀請賽"/>
    <s v="臺中市大甲區體育會"/>
    <x v="17"/>
    <x v="58"/>
    <s v="無"/>
    <m/>
  </r>
  <r>
    <s v="區公所業務-民政業務-獎補助費-對國內團體之捐助"/>
    <s v="113年社區親子漆彈(水彈槍)運動營"/>
    <s v="臺中市大甲區體育會"/>
    <x v="17"/>
    <x v="49"/>
    <s v="無"/>
    <m/>
  </r>
  <r>
    <s v="區公所業務-民政業務-獎補助費-對國內團體之捐助"/>
    <s v="113年推廣社區自由車騎乘聯誼逍遙遊"/>
    <s v="臺中市大甲區體育會"/>
    <x v="17"/>
    <x v="49"/>
    <s v="無"/>
    <m/>
  </r>
  <r>
    <s v="區公所業務-民政業務-獎補助費-對國內團體之捐助"/>
    <s v="113年理事長盃網球邀請賽"/>
    <s v="臺中市大甲區體育會"/>
    <x v="17"/>
    <x v="49"/>
    <s v="無"/>
    <m/>
  </r>
  <r>
    <s v="區公所業務-民政業務-獎補助費-對國內團體之捐助"/>
    <s v="113年理事長盃軟式網球錦標賽"/>
    <s v="臺中市大甲區體育會"/>
    <x v="17"/>
    <x v="49"/>
    <s v="無"/>
    <m/>
  </r>
  <r>
    <s v="區公所業務-民政業務-獎補助費-對國內團體之捐助"/>
    <s v="113年推廣社區土風舞班隊研習"/>
    <s v="臺中市大甲區體育會"/>
    <x v="17"/>
    <x v="87"/>
    <s v="無"/>
    <m/>
  </r>
  <r>
    <s v="區公所業務-經建業務-獎補助費-對國內團體之捐助"/>
    <s v="113年度風力發電回饋金使用計畫"/>
    <s v="臺中市大甲區建興社區發展協會"/>
    <x v="17"/>
    <x v="89"/>
    <s v="無"/>
    <m/>
  </r>
  <r>
    <s v="區公所業務-經建業務-獎補助費-對國內團體之捐助"/>
    <s v="113年度風力發電回饋金使用計畫"/>
    <s v="臺中市大甲區福德社區發展協會"/>
    <x v="17"/>
    <x v="90"/>
    <s v="無"/>
    <m/>
  </r>
  <r>
    <s v="區公所業務-經建業務-獎補助費-對國內團體之捐助"/>
    <s v="113年度風力發電回饋金使用計畫"/>
    <s v="臺中市大甲區西岐社區發展協會"/>
    <x v="17"/>
    <x v="91"/>
    <s v="無"/>
    <m/>
  </r>
  <r>
    <s v="區公所業務-民政業務-獎補助費-對國內團體之捐助"/>
    <s v="113年山城盃直排輪溜冰錦標賽計畫經費"/>
    <s v="臺中市東勢區體育會"/>
    <x v="18"/>
    <x v="64"/>
    <s v="無"/>
    <m/>
  </r>
  <r>
    <s v="區公所業務-民政業務-獎補助費-對國內團體之捐助"/>
    <s v="113年臺中市東勢區區長盃羽球邀請賽計畫活動經費"/>
    <s v="臺中市東勢區體育會"/>
    <x v="18"/>
    <x v="81"/>
    <s v="無"/>
    <m/>
  </r>
  <r>
    <s v="區公所業務-民政業務-獎補助費-對國內團體之捐助"/>
    <s v="113年活力山城有氧運動舞觀摩研習計畫活動經費"/>
    <s v="臺中市東勢區體育會"/>
    <x v="18"/>
    <x v="75"/>
    <s v="無"/>
    <m/>
  </r>
  <r>
    <s v="區公所業務-民政業務-獎補助費-對國內團體之捐助"/>
    <s v="2024臺中市活力山城節電盃國中小校際游泳錦標賽計畫活動經費"/>
    <s v="臺中市東勢區體育會"/>
    <x v="18"/>
    <x v="7"/>
    <s v="無"/>
    <m/>
  </r>
  <r>
    <s v="區公所業務-民政業務-獎補助費-對國內團體之捐助"/>
    <s v="113年東勢區體育會理事長盃慢速壘球邀請賽活動經費"/>
    <s v="臺中市東勢區體育會"/>
    <x v="18"/>
    <x v="69"/>
    <s v="無"/>
    <m/>
  </r>
  <r>
    <s v="區公所業務-民政業務-獎補助費-對國內團體之捐助"/>
    <s v="113年活力山城羽球教學及競技推廣實施計畫活動經費"/>
    <s v="臺中市東勢區體育會"/>
    <x v="18"/>
    <x v="7"/>
    <s v="無"/>
    <m/>
  </r>
  <r>
    <s v="區公所業務-民政業務-獎補助費-對國內團體之捐助"/>
    <s v="113年度元極舞-金蓮普開研習活動計畫活動經費"/>
    <s v="臺中市東勢區體育會"/>
    <x v="18"/>
    <x v="75"/>
    <s v="無"/>
    <m/>
  </r>
  <r>
    <s v="區公所業務-民政業務-獎補助費-對國內團體之捐助"/>
    <s v="113年臺中市東勢區區長盃槌球錦標賽活動經費"/>
    <s v="臺中市東勢區體育會"/>
    <x v="18"/>
    <x v="92"/>
    <s v="無"/>
    <m/>
  </r>
  <r>
    <s v="區公所業務-民政業務-獎補助費-對國內團體之捐助"/>
    <s v="113年太極拳十三式太極拳研習計畫活動經費"/>
    <s v="臺中市東勢區體育會"/>
    <x v="18"/>
    <x v="75"/>
    <s v="無"/>
    <m/>
  </r>
  <r>
    <s v="區公所業務-民政業務-獎補助費-對國內團體之捐助"/>
    <s v="113年東勢區體育會理事長盃軟式網球邀請賽計畫活動經費"/>
    <s v="臺中市東勢區體育會"/>
    <x v="18"/>
    <x v="49"/>
    <s v="無"/>
    <m/>
  </r>
  <r>
    <s v="區公所業務-民政業務-獎補助費-對國內團體之捐助"/>
    <s v="113年東勢區體育會理事長盃硬式網球邀請賽計畫活動經費"/>
    <s v="臺中市東勢區體育會"/>
    <x v="18"/>
    <x v="69"/>
    <s v="無"/>
    <m/>
  </r>
  <r>
    <s v="區公所業務-民政業務-獎補助費-對國內團體之捐助"/>
    <s v="113年度少林武術-太極棒研習計畫活動經費"/>
    <s v="臺中市東勢區體育會"/>
    <x v="18"/>
    <x v="75"/>
    <s v="無"/>
    <m/>
  </r>
  <r>
    <s v="區公所業務-民政業務-獎補助費-對國內團體之捐助"/>
    <s v="113年與龍共舞親子運動舞研習計畫活動經費"/>
    <s v="臺中市東勢區體育會"/>
    <x v="18"/>
    <x v="87"/>
    <s v="無"/>
    <m/>
  </r>
  <r>
    <s v="區公所業務-民政業務-獎補助費-對國內團體之捐助"/>
    <s v="113年東勢區活力山城游泳教學及訓練成果發表會活動經費"/>
    <s v="臺中市東勢區體育會"/>
    <x v="18"/>
    <x v="93"/>
    <s v="無"/>
    <m/>
  </r>
  <r>
    <s v="區公所業務-人文業務-獎補助費-對國內團體之捐助"/>
    <s v="113年度客庄文藝復興運動推動實施計畫-講客大本營募集-客語誦經疏文與科儀推動活動經費（第二預備金）"/>
    <s v="臺中市東勢區體育會"/>
    <x v="18"/>
    <x v="64"/>
    <s v="無"/>
    <m/>
  </r>
  <r>
    <s v="區公所業務-人文業務-獎補助費-對國內團體之捐助"/>
    <s v="「113年度客庒文藝復興運動推動實施計畫-講客大本營募集-客家喝茶站」福隆農夫市集講客喝茶站活動經費（第二預備金）"/>
    <s v="臺中市東勢區體育會"/>
    <x v="18"/>
    <x v="58"/>
    <s v="無"/>
    <m/>
  </r>
  <r>
    <s v="區公所業務-人文業務-獎補助費-對國內團體之捐助"/>
    <s v="113年度客庒文藝復興運動推動實施計畫-社區文化力「客家信仰文化及傳統技藝研習-客家信仰文化-寮下印象研習」活動經費（第二預備金）"/>
    <s v="臺中市東勢區體育會"/>
    <x v="18"/>
    <x v="58"/>
    <s v="無"/>
    <m/>
  </r>
  <r>
    <s v="區公所業務-人文業務-獎補助費-對國內團體之捐助"/>
    <s v="「113年度客庒文藝復興運動推動實施計畫-講客大本營募集-客語誦經疏文與科儀推動」臺中市文昌客家發展協會活動經費（第二預備金）"/>
    <s v="臺中市東勢區體育會"/>
    <x v="18"/>
    <x v="64"/>
    <s v="無"/>
    <m/>
  </r>
  <r>
    <s v="區公所業務-人文業務-獎補助費-對國內團體之捐助"/>
    <s v="113年度客庒文藝復興運動推動實施計畫-客語社區營造「講客大本營募集-客家喝茶站」-詒福濟安宮講客喝茶站活動經費（第二預備金）"/>
    <s v="臺中市東勢區體育會"/>
    <x v="18"/>
    <x v="58"/>
    <s v="無"/>
    <m/>
  </r>
  <r>
    <s v="區公所業務-民政業務-獎補助費-對國內團體之捐助"/>
    <s v="辦理體育活動經費-網球比賽"/>
    <s v="臺中市梧棲區體育會"/>
    <x v="19"/>
    <x v="94"/>
    <s v="無"/>
    <m/>
  </r>
  <r>
    <s v="區公所業務-民政業務-獎補助費-對國內團體之捐助"/>
    <s v="辦理體育活動經費-太極拳觀摩賽"/>
    <s v="臺中市梧棲區體育會"/>
    <x v="19"/>
    <x v="58"/>
    <s v="無"/>
    <m/>
  </r>
  <r>
    <s v="區公所業務-民政業務-獎補助費-對國內團體之捐助"/>
    <s v="辦理體育活動經費-武術彈腿比賽"/>
    <s v="臺中市梧棲區體育會"/>
    <x v="19"/>
    <x v="85"/>
    <s v="無"/>
    <m/>
  </r>
  <r>
    <s v="區公所業務-民政業務-獎補助費-對國內團體之捐助"/>
    <s v="辦理體育活動經費-拔河比賽"/>
    <s v="臺中市梧棲區體育會"/>
    <x v="19"/>
    <x v="67"/>
    <s v="無"/>
    <m/>
  </r>
  <r>
    <s v="區公所業務-民政業務-獎補助費-對國內團體之捐助"/>
    <s v="辦理體育活動經費-田徑比賽"/>
    <s v="臺中市梧棲區體育會"/>
    <x v="19"/>
    <x v="95"/>
    <s v="無"/>
    <m/>
  </r>
  <r>
    <s v="區公所業務-民政業務-獎補助費-對國內團體之捐助"/>
    <s v="辦理體育活動經費-排球比賽"/>
    <s v="臺中市梧棲區體育會"/>
    <x v="19"/>
    <x v="1"/>
    <s v="無"/>
    <m/>
  </r>
  <r>
    <s v="區公所業務-民政業務-獎補助費-對國內團體之捐助"/>
    <s v="補助本區體育會辦理體育活動經費-棒球比賽"/>
    <s v="臺中市梧棲區體育會"/>
    <x v="19"/>
    <x v="49"/>
    <s v="無"/>
    <m/>
  </r>
  <r>
    <s v="區公所業務-民政業務-獎補助費-對國內團體之捐助"/>
    <s v="辦理體育活動經費-舞蹈比賽"/>
    <s v="臺中市梧棲區體育會"/>
    <x v="19"/>
    <x v="6"/>
    <s v="無"/>
    <m/>
  </r>
  <r>
    <s v="區公所業務-民政業務-獎補助費-對國內團體之捐助"/>
    <s v="辦理體育活動經費-籃球比賽"/>
    <s v="臺中市梧棲區體育會"/>
    <x v="19"/>
    <x v="2"/>
    <s v="無"/>
    <m/>
  </r>
  <r>
    <s v="區公所業務-民政業務-獎補助費-對國內團體之捐助"/>
    <s v="辦理體育活動經費-保齡球比賽"/>
    <s v="臺中市梧棲區體育會"/>
    <x v="19"/>
    <x v="58"/>
    <s v="無"/>
    <m/>
  </r>
  <r>
    <s v="區公所業務-民政業務-獎補助費-對國內團體之捐助"/>
    <s v="補助本區體育會辦理體育活動經費-跆拳道比賽"/>
    <s v="臺中市梧棲區體育會"/>
    <x v="19"/>
    <x v="5"/>
    <s v="無"/>
    <m/>
  </r>
  <r>
    <s v="區公所業務-民政業務-獎補助費-對國內團體之捐助"/>
    <s v="補助本區體育會辦理體育活動經費-桌球比賽"/>
    <s v="臺中市梧棲區體育會"/>
    <x v="19"/>
    <x v="96"/>
    <s v="無"/>
    <m/>
  </r>
  <r>
    <s v="社政業務-社會福利-社會福利-獎補助費-對國內團體之捐助"/>
    <s v="辦理「成長教室烹飪研習活動暨推廣節約用電、臺中港務及業務宣導活動」"/>
    <s v="臺中市梧棲區永寧社區發展協會"/>
    <x v="19"/>
    <x v="4"/>
    <s v="無"/>
    <m/>
  </r>
  <r>
    <s v="社政業務-社會福利-社會福利-獎補助費-對國內團體之捐助"/>
    <s v="辦理「草湳里、草湳社區歲末關懷春節送暖暨支持天然氣節能減碳活動」"/>
    <s v="臺中市梧棲區草湳社區發展協會"/>
    <x v="19"/>
    <x v="1"/>
    <s v="無"/>
    <m/>
  </r>
  <r>
    <s v="社政業務-社會福利-社會福利-獎補助費-對國內團體之捐助"/>
    <s v="辦理「活力勇健走暨節約用電宣導活動」"/>
    <s v="臺中市梧棲區大村社區發展協會"/>
    <x v="19"/>
    <x v="4"/>
    <s v="無"/>
    <m/>
  </r>
  <r>
    <s v="社政業務-社會福利-社會福利-獎補助費-對國內團體之捐助"/>
    <s v="辦理「歲末迎春書藝薪傳春聯揮毫暨推廣節約用電宣導活動」"/>
    <s v="臺中市梧棲區興農社區發展協會"/>
    <x v="19"/>
    <x v="4"/>
    <s v="無"/>
    <m/>
  </r>
  <r>
    <s v="社政業務-社會福利-社會福利-獎補助費-對國內團體之捐助"/>
    <s v="辦理「2024梧棲老街歲末迎新嘉年華系列暨節約用電宣導活動」"/>
    <s v="台中縣梧棲鎮藝術文化協會李璇華"/>
    <x v="19"/>
    <x v="1"/>
    <s v="無"/>
    <m/>
  </r>
  <r>
    <s v="社政業務-社會福利-社會福利-獎補助費-對國內團體之捐助"/>
    <s v="辦理「迎春揮毫慶歲末暨節約用電天然氣節約節能宣導活動」"/>
    <s v="臺中市梧棲區大村社區發展協會"/>
    <x v="19"/>
    <x v="4"/>
    <s v="無"/>
    <m/>
  </r>
  <r>
    <s v="社政業務-社會福利-社會福利-獎補助費-對國內團體之捐助"/>
    <s v="辦理「迎春揮毫贈春聯暨節約用電宣導活動」"/>
    <s v="臺中市梧棲區大庄社區發展協會"/>
    <x v="19"/>
    <x v="4"/>
    <s v="無"/>
    <m/>
  </r>
  <r>
    <s v="社政業務-社會福利-社會福利-獎補助費-對國內團體之捐助"/>
    <s v="辦理「推廣地方民俗文化─甜粿發粿傳承關懷弱勢節約用電天然氣節約節能宣導活動」"/>
    <s v="臺中市梧棲區大庄社區發展協會"/>
    <x v="19"/>
    <x v="4"/>
    <s v="無"/>
    <m/>
  </r>
  <r>
    <s v="社政業務-社會福利-社會福利-獎補助費-對國內團體之捐助"/>
    <s v="辦理「大庄社區長者歲末圍爐、志工感恩餐會暨節約用電天然氣節約節能減碳宣導活動」"/>
    <s v="臺中市梧棲區大庄社區發展協會"/>
    <x v="19"/>
    <x v="4"/>
    <s v="無"/>
    <m/>
  </r>
  <r>
    <s v="社政業務-社會福利-社會福利-獎補助費-對國內團體之捐助"/>
    <s v="辦理「梧棲區福德里、社區春聯揮毫暨天然氣節能減碳及節約用電宣導活動」"/>
    <s v="臺中市梧棲區福德社區發展協會"/>
    <x v="19"/>
    <x v="4"/>
    <s v="無"/>
    <m/>
  </r>
  <r>
    <s v="社政業務-社會福利-社會福利-獎補助費-對國內團體之捐助"/>
    <s v="辦理「頂寮社區名家揮毫送春聯暨節約用電宣導活動」"/>
    <s v="臺中市梧棲區頂寮社區發展協會"/>
    <x v="19"/>
    <x v="4"/>
    <s v="無"/>
    <m/>
  </r>
  <r>
    <s v="社政業務-社會福利-社會福利-獎補助費-對國內團體之捐助"/>
    <s v="辦理「歡慶元宵節親子滾元宵暨節約用電宣導活動」"/>
    <s v="臺中市梧棲區海興社區發展協會"/>
    <x v="19"/>
    <x v="4"/>
    <s v="無"/>
    <m/>
  </r>
  <r>
    <s v="社政業務-社會福利-社會福利-獎補助費-對國內團體之捐助"/>
    <s v="辦理「關懷弱勢暨據點長者與志工表揚節約用電宣導活動」"/>
    <s v="臺中市梧棲區大村社區發展協會"/>
    <x v="19"/>
    <x v="4"/>
    <s v="無"/>
    <m/>
  </r>
  <r>
    <s v="社政業務-社會福利-社會福利-獎補助費-對國內團體之捐助"/>
    <s v="辦理「南簡社區觀摩交流暨節約用電宣導活動」"/>
    <s v="臺中市梧棲區南簡社區發展協會"/>
    <x v="19"/>
    <x v="4"/>
    <s v="無"/>
    <m/>
  </r>
  <r>
    <s v="社政業務-社會福利-社會福利-獎補助費-對國內團體之捐助"/>
    <s v="辦理「元宵燈籠親子彩繪暨節約用電宣導活動」"/>
    <s v="臺中市梧棲區下寮社區發展協會"/>
    <x v="19"/>
    <x v="4"/>
    <s v="無"/>
    <m/>
  </r>
  <r>
    <s v="社政業務-社會福利-社會福利-獎補助費-對國內團體之捐助"/>
    <s v="辦理「環保志工辦理生態環境觀摩暨支持天然氣節能減碳宣導活動」"/>
    <s v="臺中市梧棲區草湳社區發展協會"/>
    <x v="19"/>
    <x v="4"/>
    <s v="無"/>
    <m/>
  </r>
  <r>
    <s v="社政業務-社會福利-社會福利-獎補助費-對國內團體之捐助"/>
    <s v="辦理「社區推廣傳統民俗節慶文化暨節約用電、港務業務宣導暨里民活動」"/>
    <s v="臺中市梧棲區草湳社區發展協會"/>
    <x v="19"/>
    <x v="4"/>
    <s v="無"/>
    <m/>
  </r>
  <r>
    <s v="社政業務-社會福利-社會福利-獎補助費-對國內團體之捐助"/>
    <s v="辦理「社會福利業務宣導暨潔淨能源宣導活動」"/>
    <s v="臺中市福韻技藝推廣協會"/>
    <x v="19"/>
    <x v="4"/>
    <s v="無"/>
    <m/>
  </r>
  <r>
    <s v="社政業務-社會福利-社會福利-獎補助費-對國內團體之捐助"/>
    <s v="辦理「社區文化新知交流暨液化天然氣能源節約用電宣導活動」"/>
    <s v="臺中市梧棲區文化社區發展協會"/>
    <x v="19"/>
    <x v="1"/>
    <s v="無"/>
    <m/>
  </r>
  <r>
    <s v="社政業務-社會福利-社會福利-獎補助費-對國內團體之捐助"/>
    <s v="辦理「成長教室土風舞班成果發表會暨節約用電宣導活動」"/>
    <s v="臺中市梧棲區海興社區發展協會"/>
    <x v="19"/>
    <x v="1"/>
    <s v="無"/>
    <m/>
  </r>
  <r>
    <s v="社政業務-社會福利-社會福利-獎補助費-對國內團體之捐助"/>
    <s v="辦理「辦理淨山環保愛地球暨節約能源、節約用電、港務業務宣導活動」"/>
    <s v="臺中市紫丁香藝文協會"/>
    <x v="19"/>
    <x v="4"/>
    <s v="無"/>
    <m/>
  </r>
  <r>
    <s v="社政業務-社會福利-社會福利-獎補助費-對國內團體之捐助"/>
    <s v="辦理「照顧關懷據點績優社區觀摩交流暨節約用電宣導活動」"/>
    <s v="臺中市梧棲區大庄社區發展協會"/>
    <x v="19"/>
    <x v="1"/>
    <s v="無"/>
    <m/>
  </r>
  <r>
    <s v="社政業務-社會福利-社會福利-獎補助費-對國內團體之捐助"/>
    <s v="辦理「興農社區長壽俱樂部文化觀摩暨支持電源開發、天然氣節能減碳宣導活動」"/>
    <s v="臺中市梧棲區興農社區發展協會"/>
    <x v="19"/>
    <x v="1"/>
    <s v="無"/>
    <m/>
  </r>
  <r>
    <s v="社政業務-社會福利-社會福利-獎補助費-對國內團體之捐助"/>
    <s v="辦理「樂活梧棲祥和家庭親子健行暨節約用電宣導活動」"/>
    <s v="臺中市梧棲區興農社區發展協會"/>
    <x v="19"/>
    <x v="1"/>
    <s v="無"/>
    <m/>
  </r>
  <r>
    <s v="社政業務-社會福利-社會福利-獎補助費-對國內團體之捐助"/>
    <s v="辦理「慶祝母親節讚揚大會及關懷弱勢暨節約用電、天然氣節能減碳、臺中港務及業務宣導活動」"/>
    <s v="臺中市梧棲區永寧社區發展協會"/>
    <x v="19"/>
    <x v="1"/>
    <s v="無"/>
    <m/>
  </r>
  <r>
    <s v="社政業務-社會福利-社會福利-獎補助費-對國內團體之捐助"/>
    <s v="辦理「溫馨媽感恩情、防止家庭暴力發生暨節約用電、港務宣導里民活動」"/>
    <s v="臺中市梧棲區大村社區發展協會"/>
    <x v="19"/>
    <x v="4"/>
    <s v="無"/>
    <m/>
  </r>
  <r>
    <s v="社政業務-社會福利-社會福利-獎補助費-對國內團體之捐助"/>
    <s v="辦理「社區醫療講座暨節約用電港務宣導里民活動」"/>
    <s v="臺中市梧棲區文化社區發展協會"/>
    <x v="19"/>
    <x v="4"/>
    <s v="無"/>
    <m/>
  </r>
  <r>
    <s v="社政業務-社會福利-社會福利-獎補助費-對國內團體之捐助"/>
    <s v="辦理「模範婆媳表揚暨節約用電、推展港務宣導活動」"/>
    <s v="臺中市梧棲區婦女會"/>
    <x v="19"/>
    <x v="1"/>
    <s v="無"/>
    <m/>
  </r>
  <r>
    <s v="社政業務-社會福利-社會福利-獎補助費-對國內團體之捐助"/>
    <s v="辦理「社區幹部文化新知交流暨節約用電液化天然氣能源宣導活動」"/>
    <s v="臺中市梧棲區文化社區發展協會"/>
    <x v="19"/>
    <x v="1"/>
    <s v="無"/>
    <m/>
  </r>
  <r>
    <s v="社政業務-社會福利-社會福利-獎補助費-對國內團體之捐助"/>
    <s v="辦理「長壽俱樂部績優社區參訪暨節約用電、天然氣節能減碳宣導」"/>
    <s v="臺中市梧棲區下寮社區發展協會"/>
    <x v="19"/>
    <x v="1"/>
    <s v="無"/>
    <m/>
  </r>
  <r>
    <s v="社政業務-社會福利-社會福利-獎補助費-對國內團體之捐助"/>
    <s v="辦理「環保志工生態環境觀摩暨節約用電宣導活動」"/>
    <s v="臺中市梧棲區福德社區發展協會"/>
    <x v="19"/>
    <x v="1"/>
    <s v="無"/>
    <m/>
  </r>
  <r>
    <s v="社政業務-社會福利-社會福利-獎補助費-對國內團體之捐助"/>
    <s v="辦理「113年端午佳節粽子飄香暨節約用電宣導活動」"/>
    <s v="臺中市梧棲區南簡社區發展協會"/>
    <x v="19"/>
    <x v="4"/>
    <s v="無"/>
    <m/>
  </r>
  <r>
    <s v="社政業務-社會福利-社會福利-獎補助費-對國內團體之捐助"/>
    <s v="辦理「大庄社區長壽俱樂部績優社區觀摩暨節約用電天然氣節約節能減碳宣導活動」"/>
    <s v="臺中市梧棲區大庄社區發展協會"/>
    <x v="19"/>
    <x v="1"/>
    <s v="無"/>
    <m/>
  </r>
  <r>
    <s v="社政業務-社會福利-社會福利-獎補助費-對國內團體之捐助"/>
    <s v="辦理「粽葉飄香賀端午關懷弱勢暨節約用電天然氣節約節能減碳臺中港務業務宣導活動」"/>
    <s v="臺中市梧棲區大庄社區發展協會"/>
    <x v="19"/>
    <x v="1"/>
    <s v="無"/>
    <m/>
  </r>
  <r>
    <s v="社政業務-社會福利-社會福利-獎補助費-對國內團體之捐助"/>
    <s v="辦理「梧棲區福德里慶端午暨天然氣節能減碳及節約用電推廣港務宣導」"/>
    <s v="臺中市梧棲區福德社區發展協會"/>
    <x v="19"/>
    <x v="4"/>
    <s v="無"/>
    <m/>
  </r>
  <r>
    <s v="社政業務-社會福利-社會福利-獎補助費-對國內團體之捐助"/>
    <s v="辦理「粽葉飄香賀端午暨推廣節約用電、天然氣節能減碳宣導活動」"/>
    <s v="臺中市梧棲區下寮社區發展協會"/>
    <x v="19"/>
    <x v="1"/>
    <s v="無"/>
    <m/>
  </r>
  <r>
    <s v="社政業務-社會福利-社會福利-獎補助費-對國內團體之捐助"/>
    <s v="辦理「傳統文化交流講座暨潔淨能源、港務業務宣導」"/>
    <s v="臺中市成功文化交流協會"/>
    <x v="19"/>
    <x v="4"/>
    <s v="無"/>
    <m/>
  </r>
  <r>
    <s v="社政業務-社會福利-社會福利-獎補助費-對國內團體之捐助"/>
    <s v="辦理「113年度美化環境贈樹苗、空氣污染防制暨節能減碳港務宣導活動」"/>
    <s v="臺中市綠生活公益推廣協會"/>
    <x v="19"/>
    <x v="4"/>
    <s v="無"/>
    <m/>
  </r>
  <r>
    <s v="社政業務-社會福利-社會福利-獎補助費-對國內團體之捐助"/>
    <s v="辦理「氣功十八式社區環保暨節約用電宣導活動」"/>
    <s v="臺中市梧棲區體育館氣功協會"/>
    <x v="19"/>
    <x v="4"/>
    <s v="無"/>
    <m/>
  </r>
  <r>
    <s v="社政業務-社會福利-社會福利-獎補助費-對國內團體之捐助"/>
    <s v="辦理「113年元極舞愛護地球淨山暨節約用電宣導活動」"/>
    <s v="臺中市梧棲區元極舞協會"/>
    <x v="19"/>
    <x v="4"/>
    <s v="無"/>
    <m/>
  </r>
  <r>
    <s v="社政業務-社會福利-社會福利-獎補助費-對國內團體之捐助"/>
    <s v="辦理「長壽俱樂部境外績優社區觀摩交流節能減碳暨天然氣使用安全宣導活動」"/>
    <s v="臺中市梧棲區南簡社區發展協會"/>
    <x v="19"/>
    <x v="4"/>
    <s v="無"/>
    <m/>
  </r>
  <r>
    <s v="社政業務-社會福利-社會福利-獎補助費-對國內團體之捐助"/>
    <s v="辦理「成長教室烹飪研習活動暨天然氣節能減碳、臺中港務及業務宣導活動」"/>
    <s v="臺中市梧棲區永寧社區發展協會"/>
    <x v="19"/>
    <x v="4"/>
    <s v="無"/>
    <m/>
  </r>
  <r>
    <s v="社政業務-社會福利-社會福利-獎補助費-對國內團體之捐助"/>
    <s v="辦理「大庄社區采韻舞蹈班績優社區觀摩暨節約用電天然氣節約節能減碳宣導活動」"/>
    <s v="臺中市梧棲區大庄社區發展協會"/>
    <x v="19"/>
    <x v="1"/>
    <s v="無"/>
    <m/>
  </r>
  <r>
    <s v="社政業務-社會福利-社會福利-獎補助費-對國內團體之捐助"/>
    <s v="辦理「永安社區成長教室參訪績優社區觀摩交流暨推廣節約用電及天然氣節能減碳宣導活動」"/>
    <s v="臺中市梧棲區永安社區發展協會"/>
    <x v="19"/>
    <x v="4"/>
    <s v="無"/>
    <m/>
  </r>
  <r>
    <s v="社政業務-社會福利-社會福利-獎補助費-對國內團體之捐助"/>
    <s v="辦理「慶祝端午節體驗包粽子暨節約用電天然氣節約節能減碳、港務業務宣導活動」"/>
    <s v="臺中市梧棲區大村社區發展協會"/>
    <x v="19"/>
    <x v="1"/>
    <s v="無"/>
    <m/>
  </r>
  <r>
    <s v="社政業務-社會福利-社會福利-獎補助費-對國內團體之捐助"/>
    <s v="辦理「關懷社區老人暨節約用電、港務宣導活動」"/>
    <s v="臺中市圳岸慈善會"/>
    <x v="19"/>
    <x v="4"/>
    <s v="無"/>
    <m/>
  </r>
  <r>
    <s v="社政業務-社會福利-社會福利-獎補助費-對國內團體之捐助"/>
    <s v="辦理「興農社區成長教室境外社區交流觀摩暨節約用電宣導活動」"/>
    <s v="臺中市梧棲區興農社區發展協會"/>
    <x v="19"/>
    <x v="1"/>
    <s v="無"/>
    <m/>
  </r>
  <r>
    <s v="社政業務-社會福利-社會福利-獎補助費-對國內團體之捐助"/>
    <s v="辦理「關懷老人暨節約能源、推廣液化天然氣宣導活動」"/>
    <s v="臺中市友愛協進會"/>
    <x v="19"/>
    <x v="4"/>
    <s v="無"/>
    <m/>
  </r>
  <r>
    <s v="社政業務-社會福利-社會福利-獎補助費-對國內團體之捐助"/>
    <s v="辦理「永安社區發展協會參訪績優社區觀摩交流暨推廣節約用電及天然氣節能減碳宣導活動」"/>
    <s v="臺中市梧棲區永安社區發展協會"/>
    <x v="19"/>
    <x v="1"/>
    <s v="無"/>
    <m/>
  </r>
  <r>
    <s v="社政業務-社會福利-社會福利-獎補助費-對國內團體之捐助"/>
    <s v="辦理「發揚傳統米食文化系列活動暨節約用電宣導」"/>
    <s v="臺中市梧棲區下寮社區發展協會"/>
    <x v="19"/>
    <x v="1"/>
    <s v="無"/>
    <m/>
  </r>
  <r>
    <s v="社政業務-社會福利-社會福利-獎補助費-對國內團體之捐助"/>
    <s v="辦理「清淨家園暨資源回收暨推廣節約用電宣導活動」"/>
    <s v="臺中市梧棲區中和社區發展協會"/>
    <x v="19"/>
    <x v="1"/>
    <s v="無"/>
    <m/>
  </r>
  <r>
    <s v="社政業務-社會福利-社會福利-獎補助費-對國內團體之捐助"/>
    <s v="辦理「2024年蓮塘蔡十八年普關懷弱勢暨節約用電宣導活動」"/>
    <s v="臺中市蓮塘蔡十八年普發展協會蔡榮鑫"/>
    <x v="19"/>
    <x v="4"/>
    <s v="無"/>
    <m/>
  </r>
  <r>
    <s v="社政業務-社會福利-社會福利-獎補助費-對國內團體之捐助"/>
    <s v="辦理「民俗文化紅龜粿傳承關懷弱勢暨節約用電天然氣節約節能減碳宣導活動」"/>
    <s v="臺中市梧棲區大庄社區發展協會"/>
    <x v="19"/>
    <x v="4"/>
    <s v="無"/>
    <m/>
  </r>
  <r>
    <s v="社政業務-社會福利-社會福利-獎補助費-對國內團體之捐助"/>
    <s v="辦理「大庄社區成長班績優社區觀摩暨節約用電天然氣節約節能減碳宣導活動」"/>
    <s v="臺中市梧棲區大庄社區發展協會"/>
    <x v="19"/>
    <x v="4"/>
    <s v="無"/>
    <m/>
  </r>
  <r>
    <s v="社政業務-社會福利-社會福利-獎補助費-對國內團體之捐助"/>
    <s v="辦理「長壽俱樂部文化新知交流暨液化天然氣能源節約用電宣導活動」"/>
    <s v="臺中市梧棲區文化社區發展協會"/>
    <x v="19"/>
    <x v="1"/>
    <s v="無"/>
    <m/>
  </r>
  <r>
    <s v="社政業務-社會福利-社會福利-獎補助費-對國內團體之捐助"/>
    <s v="辦理「環保志工生態環境觀摩暨節約用電宣導活動」"/>
    <s v="臺中市梧棲區文化社區發展協會"/>
    <x v="19"/>
    <x v="1"/>
    <s v="無"/>
    <m/>
  </r>
  <r>
    <s v="社政業務-社會福利-社會福利-獎補助費-對國內團體之捐助"/>
    <s v="辦理「孝親祖父母節關懷弱勢暨節約用電、港務業務宣導里民活動」"/>
    <s v="臺中市梧棲區大村社區發展協會"/>
    <x v="19"/>
    <x v="4"/>
    <s v="無"/>
    <m/>
  </r>
  <r>
    <s v="社政業務-社會福利-社會福利-獎補助費-對國內團體之捐助"/>
    <s v="辦理「興農有愛─溫馨中秋情暨節約用電宣導活動」"/>
    <s v="臺中市梧棲區興農社區發展協會"/>
    <x v="19"/>
    <x v="1"/>
    <s v="無"/>
    <m/>
  </r>
  <r>
    <s v="社政業務-社會福利-社會福利-獎補助費-對國內團體之捐助"/>
    <s v="辦理「慶中秋社會福利業務宣導活動及節約用電宣導」"/>
    <s v="臺中市臺中港區經濟繁榮促進會"/>
    <x v="19"/>
    <x v="4"/>
    <s v="無"/>
    <m/>
  </r>
  <r>
    <s v="社政業務-社會福利-社會福利-獎補助費-對國內團體之捐助"/>
    <s v="辦理「慶祝重陽節模範老人表揚暨節約用電、推展港務宣導活動」"/>
    <s v="臺中市梧棲區海興社區發展協會"/>
    <x v="19"/>
    <x v="1"/>
    <s v="無"/>
    <m/>
  </r>
  <r>
    <s v="社政業務-社會福利-社會福利-獎補助費-對國內團體之捐助"/>
    <s v="辦理「績優社區交流暨推廣天然氣節能減碳宣導活動」"/>
    <s v="臺中市梧棲區中和社區發展協會"/>
    <x v="19"/>
    <x v="1"/>
    <s v="無"/>
    <m/>
  </r>
  <r>
    <s v="社政業務-社會福利-社會福利-獎補助費-對國內團體之捐助"/>
    <s v="辦理「績優社區觀摩暨推廣節約用電宣導活動」"/>
    <s v="臺中市梧棲區永寧社區發展協會"/>
    <x v="19"/>
    <x v="1"/>
    <s v="無"/>
    <m/>
  </r>
  <r>
    <s v="社政業務-社會福利-社會福利-獎補助費-對國內團體之捐助"/>
    <s v="辦理「梧棲區福德中秋藝文活動暨天然氣節能減碳及節約用電推廣港務宣導」"/>
    <s v="臺中市梧棲區福德社區發展協會"/>
    <x v="19"/>
    <x v="1"/>
    <s v="無"/>
    <m/>
  </r>
  <r>
    <s v="社政業務-社會福利-社會福利-獎補助費-對國內團體之捐助"/>
    <s v="辦理「重陽敬老擁老同樂暨支持電源開發、天然氣節能減碳宣導活動及節能減碳臺中港務分公司港務宣導」"/>
    <s v="臺中市梧棲區安仁社區發展協會"/>
    <x v="19"/>
    <x v="1"/>
    <s v="無"/>
    <m/>
  </r>
  <r>
    <s v="社政業務-社會福利-社會福利-獎補助費-對國內團體之捐助"/>
    <s v="辦理「長壽俱樂部『長長久久‧有您真好』重陽關懷弱勢老人暨節約用電、液化天然氣能源、港務宣導活動"/>
    <s v="臺中市梧棲區文化社區發展協會"/>
    <x v="19"/>
    <x v="1"/>
    <s v="無"/>
    <m/>
  </r>
  <r>
    <s v="社政業務-社會福利-社會福利-獎補助費-對國內團體之捐助"/>
    <s v="辦理「敬老尊賢九九重陽節社區長者慶生會暨節約用電臺中港務業務宣導里民活動」"/>
    <s v="臺中市梧棲區大庄社區發展協會"/>
    <x v="19"/>
    <x v="4"/>
    <s v="無"/>
    <m/>
  </r>
  <r>
    <s v="社政業務-社會福利-社會福利-獎補助費-對國內團體之捐助"/>
    <s v="補助梧棲區婦女會辦理「梧棲婦女會會員新知研習暨節約用電宣導活動」"/>
    <s v="臺中市梧棲區婦女會"/>
    <x v="19"/>
    <x v="1"/>
    <s v="無"/>
    <m/>
  </r>
  <r>
    <s v="社政業務-社會福利-社會福利-獎補助費-對國內團體之捐助"/>
    <s v="辦理「慶祝重陽節關懷社區老人暨節約用電宣導活動」"/>
    <s v="臺中市梧棲區永寧社區發展協會"/>
    <x v="19"/>
    <x v="1"/>
    <s v="無"/>
    <m/>
  </r>
  <r>
    <s v="社政業務-社會福利-社會福利-獎補助費-對國內團體之捐助"/>
    <s v="辦理「績優社區研習暨支持電源開發、天然氣節能減碳宣導活動」"/>
    <s v="臺中市梧棲區安仁社區發展協會"/>
    <x v="19"/>
    <x v="1"/>
    <s v="無"/>
    <m/>
  </r>
  <r>
    <s v="社政業務-社會福利-社會福利-獎補助費-對國內團體之捐助"/>
    <s v="辦理「重陽節銀髮族養生之道關懷弱勢暨節約用電暨天然氣節約節能宣導活動」"/>
    <s v="臺中市梧棲區大村社區發展協會"/>
    <x v="19"/>
    <x v="1"/>
    <s v="無"/>
    <m/>
  </r>
  <r>
    <s v="社政業務-社會福利-社會福利-獎補助費-對國內團體之捐助"/>
    <s v="辦理「辦理第十屆高齡健康活力運動會邀請賽暨節約用電宣導活動」"/>
    <s v="臺中市梧棲區海興社區發展協會"/>
    <x v="19"/>
    <x v="1"/>
    <s v="無"/>
    <m/>
  </r>
  <r>
    <s v="社政業務-社會福利-社會福利-獎補助費-對國內團體之捐助"/>
    <s v="辦理「社區照顧關懷據點參訪觀摩活動暨節約用電、天然氣節約節能宣導」"/>
    <s v="臺中市梧棲區大村社區發展協會"/>
    <x v="19"/>
    <x v="1"/>
    <s v="無"/>
    <m/>
  </r>
  <r>
    <s v="社政業務-社會福利-社會福利-獎補助費-對國內團體之捐助"/>
    <s v="辦理「關懷社區老人送溫情暨節約用電宣導活動」"/>
    <s v="臺中市梧棲區中和社區發展協會"/>
    <x v="19"/>
    <x v="1"/>
    <s v="無"/>
    <m/>
  </r>
  <r>
    <s v="社政業務-社會福利-社會福利-獎補助費-對國內團體之捐助"/>
    <s v="辦理「港洲盃趣味棒壘球賽暨宣導托育升級紅不讓、節能減碳、港務業務及乾淨能源政令宣導活動」"/>
    <s v="臺中市海線文化關懷協會"/>
    <x v="19"/>
    <x v="4"/>
    <s v="無"/>
    <m/>
  </r>
  <r>
    <s v="社政業務-社會福利-社會福利-獎補助費-對國內團體之捐助"/>
    <s v="辦理「關懷社區老人參訪觀摩活動暨節約用電宣導」"/>
    <s v="臺中市圳岸慈善會"/>
    <x v="19"/>
    <x v="4"/>
    <s v="無"/>
    <m/>
  </r>
  <r>
    <s v="社政業務-社會福利-社會福利-獎補助費-對國內團體之捐助"/>
    <s v="辦理「環保志工隊辦理績優社區交流暨節約用電宣導活動」"/>
    <s v="臺中市梧棲區中正社區發展協會"/>
    <x v="19"/>
    <x v="1"/>
    <s v="無"/>
    <m/>
  </r>
  <r>
    <s v="社政業務-社會福利-社會福利-獎補助費-對國內團體之捐助"/>
    <s v="辦理「老街人文特色研習暨推廣節約用電宣導活動」"/>
    <s v="台中縣梧棲鎮老街再造協會"/>
    <x v="19"/>
    <x v="4"/>
    <s v="無"/>
    <m/>
  </r>
  <r>
    <s v="社政業務-社會福利-社會福利-獎補助費-對國內團體之捐助"/>
    <s v="辦理「據點觀摩暨支持天然氣節能減碳宣導活動」"/>
    <s v="臺中市梧棲區草湳社區發展協會"/>
    <x v="19"/>
    <x v="1"/>
    <s v="無"/>
    <m/>
  </r>
  <r>
    <s v="社政業務-社會福利-社會福利-獎補助費-對國內團體之捐助"/>
    <s v="辦理「環保志工隊績優社區觀摩暨生態體驗、節約用電宣導」"/>
    <s v="臺中市梧棲區大村社區發展協會"/>
    <x v="19"/>
    <x v="1"/>
    <s v="無"/>
    <m/>
  </r>
  <r>
    <s v="社政業務-社會福利-社會福利-獎補助費-對國內團體之捐助"/>
    <s v="辦理「「用愛心包圍」家扶中心親子戶外參訪暨節約用電及港務業務宣導活動」"/>
    <s v="社團法人臺中市群禮關懷協會"/>
    <x v="19"/>
    <x v="1"/>
    <s v="無"/>
    <m/>
  </r>
  <r>
    <s v="社政業務-社會福利-社會福利-獎補助費-對國內團體之捐助"/>
    <s v="辦理「永安社區關懷弱勢送溫情暨節約用電天然氣節約節能減碳臺中港務業務宣導活動」"/>
    <s v="臺中市梧棲區永安社區發展協會"/>
    <x v="19"/>
    <x v="1"/>
    <s v="無"/>
    <m/>
  </r>
  <r>
    <s v="社政業務-社會福利-社會福利-獎補助費-對國內團體之捐助"/>
    <s v="辦理「圓圓滿滿凜冬溫暖人文關懷之節約用電暨港務業務宣導里民活動」"/>
    <s v="臺中市梧棲區草湳社區發展協會"/>
    <x v="19"/>
    <x v="1"/>
    <s v="無"/>
    <m/>
  </r>
  <r>
    <s v="社政業務-社會福利-社會福利-獎補助費-對國內團體之捐助"/>
    <s v="辦理「頂寮社區社區報成果發表暨節約用電宣導活動」"/>
    <s v="臺中市梧棲區頂寮社區發展協會"/>
    <x v="19"/>
    <x v="1"/>
    <s v="無"/>
    <m/>
  </r>
  <r>
    <s v="社政業務-社會福利-社會福利-獎補助費-對國內團體之捐助"/>
    <s v="辦理「社區文化新知交流暨液化天然氣能源節約用電宣導活動」"/>
    <s v="臺中市梧棲區文化社區發展協會"/>
    <x v="19"/>
    <x v="1"/>
    <s v="無"/>
    <m/>
  </r>
  <r>
    <s v="社政業務-社會福利-社會福利-獎補助費-對國內團體之捐助"/>
    <s v="辦理「頂寮社區健康講座暨節約用電宣導活動」"/>
    <s v="臺中市梧棲區頂寮社區發展協會"/>
    <x v="19"/>
    <x v="1"/>
    <s v="無"/>
    <m/>
  </r>
  <r>
    <s v="社政業務-社會福利-社會福利-獎補助費-對國內團體之捐助"/>
    <s v="辦理「成長教室烹飪研習活動暨推廣節約用電宣導活動」"/>
    <s v="臺中市梧棲區永寧社區發展協會"/>
    <x v="19"/>
    <x v="1"/>
    <s v="無"/>
    <m/>
  </r>
  <r>
    <s v="社政業務-社會福利-社會福利-獎補助費-對國內團體之捐助"/>
    <s v="辦理「清淨家園暨資源回收暨推廣節約用電宣導活動」"/>
    <s v="臺中市梧棲區中和社區發展協會"/>
    <x v="19"/>
    <x v="1"/>
    <s v="無"/>
    <m/>
  </r>
  <r>
    <s v="社政業務-社會福利-社會福利-獎補助費-對國內團體之捐助"/>
    <s v="辦理「冬至暖心趣味搓湯圓暨節約用電宣導活動」"/>
    <s v="臺中市梧棲區興農社區發展協會"/>
    <x v="19"/>
    <x v="4"/>
    <s v="無"/>
    <m/>
  </r>
  <r>
    <s v="社政業務-社會福利-社會福利-獎補助費-對國內團體之捐助"/>
    <s v="辦理「社區長者歲末圍爐感恩餐會暨節約用電、推展港務宣導里民活動」"/>
    <s v="臺中市梧棲區海興社區發展協會"/>
    <x v="19"/>
    <x v="1"/>
    <s v="無"/>
    <m/>
  </r>
  <r>
    <s v="社政業務-社會福利-社會福利-獎補助費-對國內團體之捐助"/>
    <s v="辦理「社區幹部績優社區觀摩暨生態體驗節約用電天然氣節約節能宣導活動」"/>
    <s v="臺中市梧棲區大村社區發展協會"/>
    <x v="19"/>
    <x v="1"/>
    <s v="無"/>
    <m/>
  </r>
  <r>
    <s v="社政業務-社會福利-社會福利-獎補助費-對國內團體之捐助"/>
    <s v="辦理「永安社區迎冬至人團圓暨關懷社區老人與推廣節約用電活動」"/>
    <s v="臺中市梧棲區永安社區發展協會"/>
    <x v="19"/>
    <x v="4"/>
    <s v="無"/>
    <m/>
  </r>
  <r>
    <s v="社政業務-社會福利-社會福利-獎補助費-對國內團體之捐助"/>
    <s v="辦理「南簡社區據點觀摩交流暨節約用電宣導活動」"/>
    <s v="臺中市梧棲區南簡社區發展協會"/>
    <x v="19"/>
    <x v="1"/>
    <s v="無"/>
    <m/>
  </r>
  <r>
    <s v="社政業務-社會福利-社會福利-獎補助費-對國內團體之捐助"/>
    <s v="辦理「梧棲區福德里冬至搓湯圓添團圓暨天然氣節能減碳及節約用電推廣港務宣導」"/>
    <s v="臺中市梧棲區福德社區發展協會"/>
    <x v="19"/>
    <x v="1"/>
    <s v="無"/>
    <m/>
  </r>
  <r>
    <s v="社政業務-社會福利-社會福利-獎補助費-對國內團體之捐助"/>
    <s v="辦理「大家作伙來做紅龜粿暨節約用電宣導活動」"/>
    <s v="臺中市梧棲區頂寮社區發展協會"/>
    <x v="19"/>
    <x v="1"/>
    <s v="無"/>
    <m/>
  </r>
  <r>
    <s v="社政業務-社會福利-社會福利-獎補助費-對國內團體之捐助"/>
    <s v="辦理「關懷弱勢圓滿搓湯圓平安幸福暨節約用電宣導活動」"/>
    <s v="臺中市梧棲區南簡社區發展協會"/>
    <x v="19"/>
    <x v="1"/>
    <s v="無"/>
    <m/>
  </r>
  <r>
    <s v="社政業務-社會福利-社會福利-獎補助費-對國內團體之捐助"/>
    <s v="辦理「歡樂聖誕節系列活動暨友善環境廢棄物利用、節約用電宣導活動」"/>
    <s v="臺中市梧棲區下寮社區發展協會"/>
    <x v="19"/>
    <x v="4"/>
    <s v="無"/>
    <m/>
  </r>
  <r>
    <s v="區公所業務-民政業務-獎補助費- 對國內團體之捐助"/>
    <s v="「113年度理事長盃太極八卦掌表演賽活動」補助經費"/>
    <s v="臺中市烏日區體育會"/>
    <x v="20"/>
    <x v="1"/>
    <s v="無"/>
    <m/>
  </r>
  <r>
    <s v="區公所業務-民政業務-獎補助費- 對國內團體之捐助"/>
    <s v="「113年度理事長盃中華外丹功架式錦標賽活動」補助經費"/>
    <s v="臺中市烏日區體育會"/>
    <x v="20"/>
    <x v="1"/>
    <s v="無"/>
    <m/>
  </r>
  <r>
    <s v="區公所業務-民政業務-獎補助費- 對國內團體之捐助"/>
    <s v="「113年理事長盃網球邀請賽」補助經費"/>
    <s v="臺中市烏日區體育會"/>
    <x v="20"/>
    <x v="1"/>
    <s v="無"/>
    <m/>
  </r>
  <r>
    <s v="區公所業務-民政業務-獎補助費- 對國內團體之捐助"/>
    <s v="「113年理事長盃國武術邀請賽活動」補助經費"/>
    <s v="臺中市烏日區體育會"/>
    <x v="20"/>
    <x v="1"/>
    <s v="無"/>
    <m/>
  </r>
  <r>
    <s v="區公所業務-民政業務-獎補助費- 對國內團體之捐助"/>
    <s v="「113年理事長盃跆拳道邀請賽活動」補助經費"/>
    <s v="臺中市烏日區體育會"/>
    <x v="20"/>
    <x v="1"/>
    <s v="無"/>
    <m/>
  </r>
  <r>
    <s v="區公所業務-民政業務-獎補助費- 對國內團體之捐助"/>
    <s v="「113年理事長盃高爾夫球邀請賽活動」補助經費"/>
    <s v="臺中市烏日區體育會"/>
    <x v="20"/>
    <x v="1"/>
    <s v="無"/>
    <m/>
  </r>
  <r>
    <s v="區公所業務-民政業務-獎補助費- 對國內團體之捐助"/>
    <s v="「113年理事長盃足球邀請賽活動」補助經費"/>
    <s v="臺中市烏日區體育會"/>
    <x v="20"/>
    <x v="1"/>
    <s v="無"/>
    <m/>
  </r>
  <r>
    <s v="區公所業務-民政業務-獎補助費- 對國內團體之捐助"/>
    <s v="「113年暑期溜冰夏令營活動」補助經費"/>
    <s v="臺中市烏日區體育會"/>
    <x v="20"/>
    <x v="1"/>
    <s v="無"/>
    <m/>
  </r>
  <r>
    <s v="區公所業務-民政業務-獎補助費- 對國內團體之捐助"/>
    <s v="「113年理事長盃舞龍、舞獅、戰鼓邀請賽活動」補助經費"/>
    <s v="臺中市烏日區體育會"/>
    <x v="20"/>
    <x v="1"/>
    <s v="無"/>
    <m/>
  </r>
  <r>
    <s v="區公所業務-民政業務-獎補助費- 對國內團體之捐助"/>
    <s v="「113年理事長盃運動舞蹈交流觀摩賽活動」補助經費"/>
    <s v="臺中市烏日區體育會"/>
    <x v="20"/>
    <x v="1"/>
    <s v="無"/>
    <m/>
  </r>
  <r>
    <s v="區公所業務-民政業務-獎補助費- 對國內團體之捐助"/>
    <s v="「113年理事長盃排舞觀摩賽活動」補助經費"/>
    <s v="臺中市烏日區體育會"/>
    <x v="20"/>
    <x v="1"/>
    <s v="無"/>
    <m/>
  </r>
  <r>
    <s v="區公所業務-民政業務-獎補助費- 對國內團體之捐助"/>
    <s v="「113年理事長盃棒球比賽活動」補助經費"/>
    <s v="臺中市烏日區體育會"/>
    <x v="20"/>
    <x v="1"/>
    <s v="無"/>
    <m/>
  </r>
  <r>
    <s v="區公所業務-民政業務-獎補助費- 對國內團體之捐助"/>
    <s v="「113年臺中市烏日區體育會【理事長盃】活力健康齊步走活動」"/>
    <s v="臺中市烏日區體育會"/>
    <x v="20"/>
    <x v="1"/>
    <s v="無"/>
    <m/>
  </r>
  <r>
    <s v="區公所業務-民政業務-獎補助費- 對國內團體之捐助"/>
    <s v="「113年臺中市烏日區體育會高智爾球委員會113年度聯賽計畫」"/>
    <s v="臺中市烏日區體育會"/>
    <x v="20"/>
    <x v="1"/>
    <s v="無"/>
    <m/>
  </r>
  <r>
    <s v="區公所業務-民政業務-獎補助費- 對國內團體之捐助"/>
    <s v="「臺中市烏日區體育會理事長盃軟式網球邀請賽」"/>
    <s v="臺中市烏日區體育會"/>
    <x v="20"/>
    <x v="1"/>
    <s v="無"/>
    <m/>
  </r>
  <r>
    <s v="區公所業務-民政業務-獎補助費- 對國內團體之捐助"/>
    <s v="「臺中市烏日區體育會113年理事長盃社區羽球賽活動」"/>
    <s v="臺中市烏日區體育會"/>
    <x v="20"/>
    <x v="64"/>
    <s v="無"/>
    <m/>
  </r>
  <r>
    <s v="區公所業務-民政業務-獎補助費- 對國內團體之捐助"/>
    <s v="「113年度臺中市烏日區體育會『理事長盃』土風舞舞蹈交流觀摩賽」"/>
    <s v="臺中市烏日區體育會"/>
    <x v="20"/>
    <x v="1"/>
    <s v="無"/>
    <m/>
  </r>
  <r>
    <s v="區公所業務-民政業務-獎補助費- 對國內團體之捐助"/>
    <s v="「113年度臺中市烏日區體育會『理事長盃』槌球邀請賽活動」"/>
    <s v="臺中市烏日區體育會"/>
    <x v="20"/>
    <x v="1"/>
    <s v="無"/>
    <m/>
  </r>
  <r>
    <s v="區公所業務-民政業務-獎補助費- 對國內團體之捐助"/>
    <s v="「113年度臺中市烏日區體育會『理事長盃』排球錦標賽活動」"/>
    <s v="臺中市烏日區體育會"/>
    <x v="20"/>
    <x v="1"/>
    <s v="無"/>
    <m/>
  </r>
  <r>
    <s v="區公所業務-民政業務-獎補助費- 對國內團體之捐助"/>
    <s v="「臺中市烏日區親子健康歡喜跑走活動」"/>
    <s v="臺中市烏日區體育會"/>
    <x v="20"/>
    <x v="64"/>
    <s v="無"/>
    <m/>
  </r>
  <r>
    <s v="區公所業務-民政業務-獎補助費- 對國內團體之捐助"/>
    <s v="「113年臺中市烏日區體育會理事長盃仁德桌球邀請賽」"/>
    <s v="臺中市烏日區體育會"/>
    <x v="20"/>
    <x v="1"/>
    <s v="無"/>
    <m/>
  </r>
  <r>
    <s v="區公所業務-民政業務-獎補助費- 對國內團體之捐助"/>
    <s v="「113年臺中市烏日區體育會理事長盃匹克球邀請賽」"/>
    <s v="臺中市烏日區體育會"/>
    <x v="20"/>
    <x v="64"/>
    <s v="無"/>
    <m/>
  </r>
  <r>
    <s v="區公所業務-民政業務-獎補助費- 對國內團體之捐助"/>
    <s v="「113年臺中市烏日區體育會理事長盃全民壘球邀請賽」"/>
    <s v="臺中市烏日區體育會"/>
    <x v="20"/>
    <x v="64"/>
    <s v="無"/>
    <m/>
  </r>
  <r>
    <s v="區公所業務-民政業務-獎補助費-對國內團體之捐助"/>
    <s v="補助體育會辦理113年度理事長盃國小田徑錦標賽活動經費。"/>
    <s v="台中市神岡區體育會"/>
    <x v="21"/>
    <x v="49"/>
    <s v="無"/>
    <m/>
  </r>
  <r>
    <s v="區公所業務-民政業務-獎補助費-對國內團體之捐助"/>
    <s v="補助神岡體育會辦理113年度理事長盃溜冰錦標賽活動經費。"/>
    <s v="台中市神岡區體育會"/>
    <x v="21"/>
    <x v="49"/>
    <s v="無"/>
    <m/>
  </r>
  <r>
    <s v="區公所業務-民政業務-獎補助費-對國內團體之捐助"/>
    <s v="補助神岡體育會辦理113年度理事長盃慢速壘球錦標賽活動經費。"/>
    <s v="台中市神岡區體育會"/>
    <x v="21"/>
    <x v="49"/>
    <s v="無"/>
    <m/>
  </r>
  <r>
    <s v="區公所業務-民政業務-獎補助費-對國內團體之捐助"/>
    <s v="補助神岡體育會辦理113年度理事長盃槌球錦標賽活動經費。"/>
    <s v="台中市神岡區體育會"/>
    <x v="21"/>
    <x v="49"/>
    <s v="無"/>
    <m/>
  </r>
  <r>
    <s v="區公所業務-民政業務-獎補助費-對國內團體之捐助"/>
    <s v="補助神岡體育會辦理113年度理事長盃外丹功錦標賽活動"/>
    <s v="台中市神岡區體育會"/>
    <x v="21"/>
    <x v="49"/>
    <s v="無"/>
    <m/>
  </r>
  <r>
    <s v="區公所業務-民政業務-獎補助費-對國內團體之捐助"/>
    <s v="補助神岡體育會辦理113年度理事長盃德州排舞嘉年華會活動"/>
    <s v="台中市神岡區體育會"/>
    <x v="21"/>
    <x v="49"/>
    <s v="無"/>
    <m/>
  </r>
  <r>
    <s v="區公所業務-民政業務-獎補助費-對國內團體之捐助"/>
    <s v="補助體育會辦理113年度理事長盃棒球錦標賽活動經費。"/>
    <s v="台中市神岡區體育會"/>
    <x v="21"/>
    <x v="49"/>
    <s v="無"/>
    <m/>
  </r>
  <r>
    <s v="區公所業務-民政業務-獎補助費-對國內團體之捐助"/>
    <s v="補助神岡體育會辦理113年度理事長盃自行車參觀社區活動經費。"/>
    <s v="台中市神岡區體育會"/>
    <x v="21"/>
    <x v="49"/>
    <s v="無"/>
    <m/>
  </r>
  <r>
    <s v="區公所業務-民政業務-獎補助費-對國內團體之捐助"/>
    <s v="補助體育會辦理113年度理事長盃跆拳道錦標賽活動經費。"/>
    <s v="台中市神岡區體育會"/>
    <x v="21"/>
    <x v="49"/>
    <s v="無"/>
    <m/>
  </r>
  <r>
    <s v="區公所業務-民政業務-獎補助費-對國內團體之捐助"/>
    <s v="補助體育會辦理113年理事長盃元極舞觀摩活動經費。"/>
    <s v="台中市神岡區體育會"/>
    <x v="21"/>
    <x v="49"/>
    <s v="無"/>
    <m/>
  </r>
  <r>
    <s v="區公所業務-民政業務-獎補助費-對國內團體之捐助"/>
    <s v="補助體育會辦理神岡區嫦娥奔月馬拉松嘉年華會活動經費。"/>
    <s v="台中市神岡區體育會"/>
    <x v="21"/>
    <x v="81"/>
    <s v="無"/>
    <m/>
  </r>
  <r>
    <s v="區公所業務-民政業務-獎補助費-對國內團體之捐助"/>
    <s v="補助體育會辦理113年理事長盃拔河錦標賽活動經費。"/>
    <s v="台中市神岡區體育會"/>
    <x v="21"/>
    <x v="49"/>
    <s v="無"/>
    <m/>
  </r>
  <r>
    <s v="區公所業務-民政業務-獎補助費-對國內團體之捐助"/>
    <s v="補助體育會辦理113年理事長盃土風舞活動經費。"/>
    <s v="台中市神岡區體育會"/>
    <x v="21"/>
    <x v="49"/>
    <s v="無"/>
    <m/>
  </r>
  <r>
    <s v="區公所業務-民政業務-獎補助費-對國內團體之捐助"/>
    <s v="補助神岡體育會辦理113年度理事長盃13式太極拳觀摩賽活動經費。"/>
    <s v="台中市神岡區體育會"/>
    <x v="21"/>
    <x v="49"/>
    <s v="無"/>
    <m/>
  </r>
  <r>
    <s v="區公所業務-民政業務-獎補助費-對國內團體之捐助"/>
    <s v="補助神岡體育會辦理113年度理事長盃少年籃球錦標賽活動經費。"/>
    <s v="台中市神岡區體育會"/>
    <x v="21"/>
    <x v="49"/>
    <s v="無"/>
    <m/>
  </r>
  <r>
    <s v="區公所業務-民政業務-獎補助費-對國內圑體之捐助"/>
    <s v="補助體育會辦理區長盃羽球邀請賽活動經費"/>
    <s v="臺中市大肚區體育會"/>
    <x v="22"/>
    <x v="5"/>
    <s v="無"/>
    <m/>
  </r>
  <r>
    <s v="區公所業務-民政業務-獎補助費-對國內圑體之捐助"/>
    <s v="補助體育會辦理113年萬里長城登山健行活動經費"/>
    <s v="臺中市大肚區體育會"/>
    <x v="22"/>
    <x v="9"/>
    <s v="無"/>
    <m/>
  </r>
  <r>
    <s v="區公所業務-民政業務-獎補助費-對國內圑體之捐助"/>
    <s v="補助臺中市民防總隊義勇警察大隊烏日中隊瑞井分隊績優隊員表揚暨節約能源用電安全宣導活動"/>
    <s v="臺中市民防總隊義勇警察大隊烏日中隊瑞_x000a_井分隊"/>
    <x v="22"/>
    <x v="1"/>
    <s v="無"/>
    <m/>
  </r>
  <r>
    <s v="區公所業務-民政業務-獎補助費-對國內圑體之捐助"/>
    <s v="補助體育會辦理113年大龍盃網球邀請賽活動經費"/>
    <s v="臺中市大肚區體育會"/>
    <x v="22"/>
    <x v="1"/>
    <s v="無"/>
    <m/>
  </r>
  <r>
    <s v="區公所業務-民政業務-獎補助費-對國內圑體之捐助"/>
    <s v="補助體育會辦理113年臺中市大肚區小學田徑選拔賽體育活動經費"/>
    <s v="臺中市大肚區體育會"/>
    <x v="22"/>
    <x v="9"/>
    <s v="無"/>
    <m/>
  </r>
  <r>
    <s v="區公所業務-民政業務-獎補助費-對國內圑體之捐助"/>
    <s v="補助體育會辦理113年大肚區區長盃軟式網球邀請賽活動經費"/>
    <s v="臺中市大肚區體育會"/>
    <x v="22"/>
    <x v="1"/>
    <s v="無"/>
    <m/>
  </r>
  <r>
    <s v="區公所業務-民政業務-獎補助費-對國內圑體之捐助"/>
    <s v="補助體育會辦理113年大肚區太極拳觀摩成果表演賽活動經費"/>
    <s v="臺中市大肚區體育會"/>
    <x v="22"/>
    <x v="58"/>
    <s v="無"/>
    <m/>
  </r>
  <r>
    <s v="區公所業務-民政業務-獎補助費-對國內圑體之捐助"/>
    <s v="補助辦理113年臺中市大肚區體育會田徑訓練營體育活動經費"/>
    <s v="臺中市大肚區體育會"/>
    <x v="22"/>
    <x v="64"/>
    <s v="無"/>
    <m/>
  </r>
  <r>
    <s v="區公所業務-民政業務-獎補助費-對國內圑體之捐助"/>
    <s v="台電補助蔗廍守望相助隊辦理業務訓練交流暨節能減碳及推廣乾淨能源政策宣導活動"/>
    <s v="臺中市大肚區蔗廍里守望相助推行委員會"/>
    <x v="22"/>
    <x v="4"/>
    <s v="無"/>
    <m/>
  </r>
  <r>
    <s v="區公所業務-民政業務-獎補助費-對國內圑體之捐助"/>
    <s v="補助體育會辦理113年台中市大肚區全民舞蹈活動經費"/>
    <s v="臺中市大肚區體育會"/>
    <x v="22"/>
    <x v="49"/>
    <s v="無"/>
    <m/>
  </r>
  <r>
    <s v="區公所業務-民政業務-獎補助費-對國內圑體之捐助"/>
    <s v="補助烏日警察志工中隊瑞井分隊業務參訪暨節能減碳推廣及乾淨能源政策宣導活動"/>
    <s v="烏日警察志工中隊瑞井分隊"/>
    <x v="22"/>
    <x v="87"/>
    <s v="無"/>
    <m/>
  </r>
  <r>
    <s v="區公所業務-民政業務-獎補助費-對國內圑體之捐助"/>
    <s v="補助體育會辦理113年大肚區區長盃游泳分齡錦標賽活動經費"/>
    <s v="臺中市大肚區體育會"/>
    <x v="22"/>
    <x v="2"/>
    <s v="無"/>
    <m/>
  </r>
  <r>
    <s v="區公所業務-民政業務-獎補助費-對國內圑體之捐助"/>
    <s v="補助體育會辦理113年大肚區中秋健走活動經費"/>
    <s v="臺中市大肚區體育會"/>
    <x v="22"/>
    <x v="49"/>
    <s v="無"/>
    <m/>
  </r>
  <r>
    <s v="區公所業務-民政業務-獎補助費-對國內圑體之捐助"/>
    <s v="補助頂街守望相助推行委會辦理業務訓練文化觀摩支持電源開發宣導活動"/>
    <s v="臺中市大肚區頂街里守望相助推行委員會"/>
    <x v="22"/>
    <x v="87"/>
    <s v="無"/>
    <m/>
  </r>
  <r>
    <s v="區公所業務-民政業務-獎補助費-對國內圑體之捐助"/>
    <s v="補助體育會辦理大肚區區長盃桌球聯誼賽活動經費"/>
    <s v="臺中市大肚區體育會"/>
    <x v="22"/>
    <x v="1"/>
    <s v="無"/>
    <m/>
  </r>
  <r>
    <s v="區公所業務-民政業務-獎補助費-對國內團體之捐助"/>
    <s v="臺中市賀新春書寫春聯比賽暨春聯揮毫活動"/>
    <s v="臺中市大雅區生活美學教育協會"/>
    <x v="23"/>
    <x v="4"/>
    <s v="無"/>
    <m/>
  </r>
  <r>
    <s v="區公所業務-民政業務-獎補助費-對國內團體之捐助"/>
    <s v="113年度區長盃槌球聯誼賽活動"/>
    <s v="臺中市大雅體育會"/>
    <x v="23"/>
    <x v="97"/>
    <s v="無"/>
    <m/>
  </r>
  <r>
    <s v="區公所業務-民政業務-獎補助費-對國內團體之捐助"/>
    <s v="113年度區長盃保齡球錦標賽活動"/>
    <s v="臺中市大雅體育會"/>
    <x v="23"/>
    <x v="98"/>
    <s v="無"/>
    <m/>
  </r>
  <r>
    <s v="區公所業務-民政業務-獎補助費-對國內團體之捐助"/>
    <s v="113年度區長盃網球聯誼賽活動"/>
    <s v="臺中市大雅體育會"/>
    <x v="23"/>
    <x v="75"/>
    <s v="無"/>
    <m/>
  </r>
  <r>
    <s v="區公所業務-民政業務-獎補助費-對國內團體之捐助"/>
    <s v="113年度區長盃籃球賽活動"/>
    <s v="臺中市大雅體育會"/>
    <x v="23"/>
    <x v="99"/>
    <s v="無"/>
    <m/>
  </r>
  <r>
    <s v="區公所業務-民政業務-獎補助費-對國內團體之捐助"/>
    <s v="113年度寶貝媽咪動起來活動經費"/>
    <s v="臺中市大雅體育會"/>
    <x v="23"/>
    <x v="83"/>
    <s v="無"/>
    <m/>
  </r>
  <r>
    <s v="區公所業務-民政業務-獎補助費-對國內團體之捐助"/>
    <s v="113年度推廣體育活動大會暨24週年慶活動"/>
    <s v="臺中市大雅體育會"/>
    <x v="23"/>
    <x v="100"/>
    <s v="無"/>
    <m/>
  </r>
  <r>
    <s v="區公所業務-民政業務-獎補助費-對國內團體之捐助"/>
    <s v="113年度區長盃桌球錦標賽活動"/>
    <s v="臺中市大雅體育會"/>
    <x v="23"/>
    <x v="101"/>
    <s v="無"/>
    <m/>
  </r>
  <r>
    <s v="區公所業務-民政業務-獎補助費-對國內團體之捐助"/>
    <s v="113年度保齡球假期育樂營活動"/>
    <s v="臺中市大雅體育會"/>
    <x v="23"/>
    <x v="102"/>
    <s v="無"/>
    <m/>
  </r>
  <r>
    <s v="區公所業務-民政業務-獎補助費-對國內團體之捐助"/>
    <s v="113年親子原民市集"/>
    <s v="台中市大雅區教育發展協會"/>
    <x v="23"/>
    <x v="9"/>
    <s v="無"/>
    <m/>
  </r>
  <r>
    <s v="區公所業務-民政業務-獎補助費-對國內團體之捐助"/>
    <s v="2024Daya藝童親子嘉年華市集"/>
    <s v="台中市大雅區教育發展協會"/>
    <x v="23"/>
    <x v="103"/>
    <s v="無"/>
    <m/>
  </r>
  <r>
    <s v="區公所業務-民政業務-獎補助費-對國內團體之捐助"/>
    <s v="113年度假日籃球聯賽活動"/>
    <s v="臺中市大雅體育會"/>
    <x v="23"/>
    <x v="104"/>
    <s v="無"/>
    <m/>
  </r>
  <r>
    <s v="區公所業務-民政業務-獎補助費-對國內團體之捐助"/>
    <s v="113年度區長盃外丹功錦標賽活動"/>
    <s v="臺中市大雅體育會"/>
    <x v="23"/>
    <x v="49"/>
    <s v="無"/>
    <m/>
  </r>
  <r>
    <s v="區公所業務-民政業務-獎補助費-對國內團體之捐助"/>
    <s v="113年度理事長盃太極拳會員聯誼賽活動"/>
    <s v="臺中市大雅體育會"/>
    <x v="23"/>
    <x v="79"/>
    <s v="無"/>
    <m/>
  </r>
  <r>
    <s v="區公所業務-民政業務-獎補助費-對國內團體之捐助"/>
    <s v="充實警政安全設備"/>
    <s v="臺中市后里區廣福環保志工小隊"/>
    <x v="24"/>
    <x v="87"/>
    <s v="無"/>
    <m/>
  </r>
  <r>
    <s v="區公所業務-民政業務-獎補助費-對國內團體之捐助"/>
    <s v="充實警政安全設備"/>
    <s v="臺中市后里區公館環保志工小隊"/>
    <x v="24"/>
    <x v="94"/>
    <s v="無"/>
    <m/>
  </r>
  <r>
    <s v="區公所業務-民政業務-獎補助費-對國內團體之捐助"/>
    <s v="充實警政安全設備"/>
    <s v="臺中市后里區厚里里守望相助推行委員會"/>
    <x v="24"/>
    <x v="105"/>
    <s v="無"/>
    <m/>
  </r>
  <r>
    <s v="區公所業務-民政業務-獎補助費-對國內團體之捐助"/>
    <s v="充實安全衛生設備"/>
    <s v="臺中市后里區厚里里守望相助推行委員會"/>
    <x v="24"/>
    <x v="97"/>
    <s v="無"/>
    <m/>
  </r>
  <r>
    <s v="區公所業務-民政業務-獎補助費-對國內團體之捐助"/>
    <s v="充實警政安全設備"/>
    <s v="臺中市后里區厚里里守望相助推行委員會"/>
    <x v="24"/>
    <x v="98"/>
    <s v="無"/>
    <m/>
  </r>
  <r>
    <s v="區公所業務-民政業務-獎補助費-對國內團體之捐助"/>
    <s v="113年體育志工研習暨社團業務研討會"/>
    <s v="臺中市后里體育會"/>
    <x v="24"/>
    <x v="1"/>
    <s v="無"/>
    <m/>
  </r>
  <r>
    <s v="區公所業務-民政業務-獎補助費-對國內團體之捐助"/>
    <s v="113年后里區暑期網球訓練班"/>
    <s v="臺中市后里體育會"/>
    <x v="24"/>
    <x v="4"/>
    <s v="無"/>
    <m/>
  </r>
  <r>
    <s v="區公所業務-民政業務-獎補助費-對國內團體之捐助"/>
    <s v="113年救生員訓練班"/>
    <s v="臺中市后里體育會"/>
    <x v="24"/>
    <x v="64"/>
    <s v="無"/>
    <m/>
  </r>
  <r>
    <s v="區公所業務-民政業務-獎補助費-對國內團體之捐助"/>
    <s v="113年體育嘉年華活動"/>
    <s v="臺中市后里體育會"/>
    <x v="24"/>
    <x v="106"/>
    <s v="無"/>
    <m/>
  </r>
  <r>
    <s v="區公所業務-民政業務-獎補助費-對國內團體之捐助"/>
    <s v="113年初級游泳教學訓練班"/>
    <s v="臺中市后里體育會"/>
    <x v="24"/>
    <x v="64"/>
    <s v="無"/>
    <m/>
  </r>
  <r>
    <s v="區公所業務-民政業務-獎補助費-對國內團體之捐助"/>
    <s v="臺中市后里元極舞113年中秋聯誼舞集總複習暨趣味比賽活動"/>
    <s v="臺中市后里體育會"/>
    <x v="24"/>
    <x v="58"/>
    <s v="無"/>
    <m/>
  </r>
  <r>
    <s v="區公所業務-民政業務-獎補助費-對國內團體之捐助"/>
    <s v="113年臺中市后里區環保盃桌球邀請賽"/>
    <s v="臺中市后里體育會"/>
    <x v="24"/>
    <x v="2"/>
    <s v="無"/>
    <m/>
  </r>
  <r>
    <s v="區公所業務-民政業務-獎補助費-對國內團體之捐助"/>
    <s v="113年后里區太極拳表演賽"/>
    <s v="臺中市后里體育會"/>
    <x v="24"/>
    <x v="58"/>
    <s v="無"/>
    <m/>
  </r>
  <r>
    <s v="區公所業務-民政業務-獎補助費-對國內團體之捐助"/>
    <s v="113年后里區生物能醫學氣功表演賽活動"/>
    <s v="臺中市后里體育會"/>
    <x v="24"/>
    <x v="58"/>
    <s v="無"/>
    <m/>
  </r>
  <r>
    <s v="區公所業務-民政業務-獎補助費-對國內團體之捐助"/>
    <s v="113年單車快樂遊"/>
    <s v="臺中市后里體育會"/>
    <x v="24"/>
    <x v="64"/>
    <s v="無"/>
    <m/>
  </r>
  <r>
    <s v="區公所業務-民政業務-獎補助費-對國內團體之捐助"/>
    <s v="各項設備"/>
    <s v="臺中市后里區仁里里守望相助推行委員會"/>
    <x v="24"/>
    <x v="1"/>
    <s v="無"/>
    <m/>
  </r>
  <r>
    <s v="區公所業務-民政業務-獎補助費-對國內團體之捐助"/>
    <s v="參訪社區守望相助隊活動"/>
    <s v="臺中市后里區仁里里守望相助推行委員會"/>
    <x v="24"/>
    <x v="107"/>
    <s v="無"/>
    <m/>
  </r>
  <r>
    <s v="區公所業務-民政業務-獎補助費-對國內團體之捐助"/>
    <s v="環境教育觀摩活動"/>
    <s v="臺中市后里區仁里環保志工小隊"/>
    <x v="24"/>
    <x v="108"/>
    <s v="無"/>
    <m/>
  </r>
  <r>
    <s v="一般建築及設備-一般建築及設備-獎補助費-對國內團體之捐助"/>
    <s v="充實警政安全設備"/>
    <s v="臺中市后里區廣福里守望相助推行委員會"/>
    <x v="24"/>
    <x v="49"/>
    <s v="無"/>
    <m/>
  </r>
  <r>
    <s v="一般建築及設備-一般建築及設備-獎補助費-對國內團體之捐助"/>
    <s v="充實警政安全設備"/>
    <s v="臺中市后里區廣福環保志工小隊"/>
    <x v="24"/>
    <x v="75"/>
    <s v="無"/>
    <m/>
  </r>
  <r>
    <s v="一般建築及設備-一般建築及設備-獎補助費-對國內團體之捐助"/>
    <s v="充實環保回收設備"/>
    <s v="臺中市后里區公館環保志工小隊"/>
    <x v="24"/>
    <x v="109"/>
    <s v="無"/>
    <m/>
  </r>
  <r>
    <s v="一般建築及設備-一般建築及設備-獎補助費-對國內團體之捐助"/>
    <s v="充實安全衛生設備"/>
    <s v="臺中市后里區厚里里守望相助推行委員會"/>
    <x v="24"/>
    <x v="99"/>
    <s v="無"/>
    <m/>
  </r>
  <r>
    <s v="一般建築及設備-一般建築及設備-獎補助費-對國內團體之捐助"/>
    <s v="充實警政安全設備"/>
    <s v="臺中市后里區厚里里守望相助推行委員會"/>
    <x v="24"/>
    <x v="85"/>
    <s v="無"/>
    <m/>
  </r>
  <r>
    <s v="一般建築及設備-一般建築及設備-獎補助費-對國內團體之捐助"/>
    <s v="充實安全衛生設備"/>
    <s v="臺中市后里區厚里里守望相助推行委員會"/>
    <x v="24"/>
    <x v="110"/>
    <s v="無"/>
    <m/>
  </r>
  <r>
    <s v="一般建築及設備-一般建築及設備-獎補助費-對國內團體之捐助"/>
    <s v="充實文化教育設備"/>
    <s v="臺中市后里區厚里社區發展協會"/>
    <x v="24"/>
    <x v="111"/>
    <s v="無"/>
    <m/>
  </r>
  <r>
    <s v="一般建築及設備-一般建築及設備-獎補助費-對國內團體之捐助"/>
    <s v="充實環保回收設備"/>
    <s v="臺中市后里區后里社區發展協會"/>
    <x v="24"/>
    <x v="112"/>
    <s v="無"/>
    <m/>
  </r>
  <r>
    <s v="一般建築及設備-一般建築及設備-獎補助費-對國內團體之捐助"/>
    <s v="充實環保回收設備"/>
    <s v="臺中市后里區后里社區發展協會"/>
    <x v="24"/>
    <x v="2"/>
    <s v="無"/>
    <m/>
  </r>
  <r>
    <s v="一般建築及設備-一般建築及設備-獎補助費-對國內團體之捐助"/>
    <s v="充實警政安全設備"/>
    <s v="臺中市后里區公館社區發展協會"/>
    <x v="24"/>
    <x v="113"/>
    <s v="無"/>
    <m/>
  </r>
  <r>
    <s v="一般建築及設備-一般建築及設備-獎補助費-對國內團體之捐助"/>
    <s v="充實設備購置"/>
    <s v="臺中市后里區仁里社區發展協會"/>
    <x v="24"/>
    <x v="49"/>
    <s v="無"/>
    <m/>
  </r>
  <r>
    <s v="農林管理業務-農林管理業務--獎補助費-對國內團體之捐助"/>
    <s v="傳統米食製作教學活動"/>
    <s v="后里區仁里里第一家政班"/>
    <x v="24"/>
    <x v="1"/>
    <s v="無"/>
    <m/>
  </r>
  <r>
    <s v="農林管理業務-農林管理業務--獎補助費-對國內團體之捐助"/>
    <s v="農產品包裝紙箱"/>
    <s v="臺中市后里區果樹(梨)產銷班第1班"/>
    <x v="24"/>
    <x v="1"/>
    <s v="無"/>
    <m/>
  </r>
  <r>
    <s v="農林管理業務-農林管理業務--獎補助費-對國內團體之捐助"/>
    <s v="農產品包裝紙箱"/>
    <s v="臺中市后里區花卉產銷班第十五班"/>
    <x v="24"/>
    <x v="7"/>
    <s v="無"/>
    <m/>
  </r>
  <r>
    <s v="農林管理業務-農林管理業務--獎補助費-對國內團體之捐助"/>
    <s v="農產品包裝紙箱"/>
    <s v="后里區蔬菜產銷班第十五班"/>
    <x v="24"/>
    <x v="1"/>
    <s v="無"/>
    <m/>
  </r>
  <r>
    <s v="農林管理業務-農林管理業務--獎補助費-對國內團體之捐助"/>
    <s v="農產品包裝紙箱"/>
    <s v="臺中市后里區梨產銷班第五班"/>
    <x v="24"/>
    <x v="7"/>
    <s v="無"/>
    <m/>
  </r>
  <r>
    <s v="農林管理業務-農林管理業務--獎補助費-對國內團體之捐助"/>
    <s v="農產品包裝紙箱"/>
    <s v="臺中市后里區梨產銷班第二班"/>
    <x v="24"/>
    <x v="7"/>
    <s v="無"/>
    <m/>
  </r>
  <r>
    <s v="農林管理業務-農林管理業務--獎補助費-對國內團體之捐助"/>
    <s v="農產品包裝紙箱"/>
    <s v="臺中市后里區果樹產銷班第一班"/>
    <x v="24"/>
    <x v="7"/>
    <s v="無"/>
    <m/>
  </r>
  <r>
    <s v="農林管理業務-農林管理業務--獎補助費-對國內團體之捐助"/>
    <s v="農產品包裝紙箱"/>
    <s v="臺中市后里區果樹產銷班第三班"/>
    <x v="24"/>
    <x v="7"/>
    <s v="無"/>
    <m/>
  </r>
  <r>
    <s v="農林管理業務-農林管理業務--獎補助費-對國內團體之捐助"/>
    <s v="農產品包裝紙箱"/>
    <s v="臺中市后里區花卉產銷班第2班"/>
    <x v="24"/>
    <x v="7"/>
    <s v="無"/>
    <m/>
  </r>
  <r>
    <s v="農林管理業務-農林管理業務--獎補助費-對國內團體之捐助"/>
    <s v="農產品包裝紙箱"/>
    <s v="臺中市后里區果樹產銷班第十八班"/>
    <x v="24"/>
    <x v="7"/>
    <s v="無"/>
    <m/>
  </r>
  <r>
    <s v="農林管理業務-農林管理業務--獎補助費-對國內團體之捐助"/>
    <s v="農產品包裝紙箱"/>
    <s v="臺中市后里區蔬菜產銷班第十四班"/>
    <x v="24"/>
    <x v="7"/>
    <s v="無"/>
    <m/>
  </r>
  <r>
    <s v="農林管理業務-農林管理業務--獎補助費-對國內團體之捐助"/>
    <s v="農產品包裝紙箱"/>
    <s v="臺中市后里區養蜂產銷班第一班"/>
    <x v="24"/>
    <x v="7"/>
    <s v="無"/>
    <m/>
  </r>
  <r>
    <s v="農林管理業務-農林管理業務--獎補助費-對國內團體之捐助"/>
    <s v="農產品包裝紙箱"/>
    <s v="臺中市后里區果樹產銷班第四班"/>
    <x v="24"/>
    <x v="1"/>
    <s v="無"/>
    <m/>
  </r>
  <r>
    <s v="農林管理業務-農林管理業務--獎補助費-對國內團體之捐助"/>
    <s v="農產品包裝紙箱"/>
    <s v="后里區花卉產銷班第一班"/>
    <x v="24"/>
    <x v="1"/>
    <s v="無"/>
    <m/>
  </r>
  <r>
    <s v="農林管理業務-農林管理業務--獎補助費-對國內團體之捐助"/>
    <s v="農產品包裝紙箱"/>
    <s v="后里區桃產銷第一班"/>
    <x v="24"/>
    <x v="1"/>
    <s v="無"/>
    <m/>
  </r>
  <r>
    <s v="農林管理業務-農林管理業務--獎補助費-對國內團體之捐助"/>
    <s v="農產品包裝紙箱"/>
    <s v="臺中市后里區花卉產銷班第九班"/>
    <x v="24"/>
    <x v="1"/>
    <s v="無"/>
    <m/>
  </r>
  <r>
    <s v="農林管理業務-農林管理業務--獎補助費-對國內團體之捐助"/>
    <s v="農產品包裝紙箱"/>
    <s v="后里區蔬菜產銷第六班"/>
    <x v="24"/>
    <x v="1"/>
    <s v="無"/>
    <m/>
  </r>
  <r>
    <s v="農林管理業務-農林管理業務--獎補助費-對國內團體之捐助"/>
    <s v="農產品包裝紙箱"/>
    <s v="后里區葡萄產銷班第二班"/>
    <x v="24"/>
    <x v="7"/>
    <s v="無"/>
    <m/>
  </r>
  <r>
    <s v="農林管理業務-農林管理業務--獎補助費-對國內團體之捐助"/>
    <s v="農產品包裝紙箱"/>
    <s v="后里區蔬菜產銷班第五班"/>
    <x v="24"/>
    <x v="1"/>
    <s v="無"/>
    <m/>
  </r>
  <r>
    <s v="農林管理業務-農林管理業務--獎補助費-對國內團體之捐助"/>
    <s v="農產品包裝紙箱"/>
    <s v="后里區蔬菜產銷班第十一班"/>
    <x v="24"/>
    <x v="1"/>
    <s v="無"/>
    <m/>
  </r>
  <r>
    <s v="農林管理業務-農林管理業務--獎補助費-對國內團體之捐助"/>
    <s v="農產品包裝紙箱"/>
    <s v="臺中市后里區果樹產銷班第十四班"/>
    <x v="24"/>
    <x v="1"/>
    <s v="無"/>
    <m/>
  </r>
  <r>
    <s v="農林管理業務-農林管理業務--獎補助費-對國內團體之捐助"/>
    <s v="年度觀摩研習活動"/>
    <s v="臺中市后里區梨產銷班第五班"/>
    <x v="24"/>
    <x v="1"/>
    <s v="無"/>
    <m/>
  </r>
  <r>
    <s v="農林管理業務-農林管理業務--獎補助費-對國內團體之捐助"/>
    <s v="年度觀摩研習活動"/>
    <s v="臺中市后里區果樹產銷班第四班"/>
    <x v="24"/>
    <x v="1"/>
    <s v="無"/>
    <m/>
  </r>
  <r>
    <s v="農林管理業務-農林管理業務--獎補助費-對國內團體之捐助"/>
    <s v="年度觀摩研習活動"/>
    <s v="臺中市后里區果樹產銷班第三班"/>
    <x v="24"/>
    <x v="1"/>
    <s v="無"/>
    <m/>
  </r>
  <r>
    <s v="農林管理業務-農林管理業務--獎補助費-對國內團體之捐助"/>
    <s v="年度觀摩研習活動"/>
    <s v="臺中市后里區梨產銷班第六班"/>
    <x v="24"/>
    <x v="1"/>
    <s v="無"/>
    <m/>
  </r>
  <r>
    <s v="農林管理業務-農林管理業務--獎補助費-對國內團體之捐助"/>
    <s v="環境教育觀摩活動"/>
    <s v="臺中市后里區仁里第二家政班"/>
    <x v="24"/>
    <x v="1"/>
    <s v="無"/>
    <m/>
  </r>
  <r>
    <s v="社政業務-社會福利-社會福利-獎補助費-對國內團體之捐助"/>
    <s v="安全衛生草地音樂會"/>
    <s v="臺中市后里區后里社區發展協會"/>
    <x v="24"/>
    <x v="86"/>
    <s v="無"/>
    <m/>
  </r>
  <r>
    <s v="社政業務-社會福利-社會福利-獎補助費-對國內團體之捐助"/>
    <s v="充實環保回收設備"/>
    <s v="臺中市后里區后里社區發展協會"/>
    <x v="24"/>
    <x v="114"/>
    <s v="無"/>
    <m/>
  </r>
  <r>
    <s v="社政業務-社會福利-社會福利-獎補助費-對國內團體之捐助"/>
    <s v="長青俱樂部環境教育觀摩活動"/>
    <s v="臺中市后里區仁里社區發展協會"/>
    <x v="24"/>
    <x v="1"/>
    <s v="無"/>
    <m/>
  </r>
  <r>
    <s v="社政業務-社會福利-社會福利-獎補助費-對國內團體之捐助"/>
    <s v="長青俱樂部年度會員大會活動"/>
    <s v="臺中市后里區仁里社區發展協會"/>
    <x v="24"/>
    <x v="1"/>
    <s v="無"/>
    <m/>
  </r>
  <r>
    <s v="區公所業務-民政業務-獎補助費-對國內團體之捐助"/>
    <s v="辦理石岡區113年度電火圳步道健行活動"/>
    <s v="臺中市石岡區體育會"/>
    <x v="25"/>
    <x v="64"/>
    <s v="無"/>
    <m/>
  </r>
  <r>
    <s v="社政業務-社會福利-社會福利-獎補助費-對國內團體之捐助"/>
    <s v="節能省電宣導活動"/>
    <s v="臺中市石岡區傳統美食文化推廣協會"/>
    <x v="25"/>
    <x v="4"/>
    <s v="無"/>
    <m/>
  </r>
  <r>
    <s v="社政業務-社會福利-社會福利-獎補助費-對國內團體之捐助"/>
    <s v="節能省電宣導活動"/>
    <s v="臺中市石岡區梅子社區發展協會"/>
    <x v="25"/>
    <x v="4"/>
    <s v="無"/>
    <m/>
  </r>
  <r>
    <s v="社政業務-社會福利-社會福利-獎補助費-對國內團體之捐助"/>
    <s v="節能省電宣導活動"/>
    <s v="臺中市石岡大埔客家民俗文化協會"/>
    <x v="25"/>
    <x v="4"/>
    <s v="無"/>
    <m/>
  </r>
  <r>
    <s v="社政業務-社會福利-社會福利-獎補助費-對國內團體之捐助"/>
    <s v="節能省電宣導活動"/>
    <s v="臺中市石岡區石岡社區發展協會"/>
    <x v="25"/>
    <x v="4"/>
    <s v="無"/>
    <m/>
  </r>
  <r>
    <s v="社政業務-社會福利-社會福利-獎補助費-對國內團體之捐助"/>
    <s v="節能省電宣導活動"/>
    <s v="臺中市石岡區和盛社區發展協會"/>
    <x v="25"/>
    <x v="4"/>
    <s v="無"/>
    <m/>
  </r>
  <r>
    <s v="社政業務-社會福利-社會福利-獎補助費-對國內團體之捐助"/>
    <s v="節能省電宣導活動"/>
    <s v="臺中市石岡客家美食促進協會"/>
    <x v="25"/>
    <x v="4"/>
    <s v="無"/>
    <m/>
  </r>
  <r>
    <s v="社政業務-社會福利-社會福利-獎補助費-對國內團體之捐助"/>
    <s v="節能省電宣導活動"/>
    <s v="臺中市石岡區土牛社區發展協會"/>
    <x v="25"/>
    <x v="4"/>
    <s v="無"/>
    <m/>
  </r>
  <r>
    <s v="社政業務-社會福利-社會福利-獎補助費-對國內團體之捐助"/>
    <s v="節能省電宣導活動"/>
    <s v="臺中市石岡區新移民女性家庭關懷協會"/>
    <x v="25"/>
    <x v="4"/>
    <s v="無"/>
    <m/>
  </r>
  <r>
    <s v="社政業務-社會福利-社會福利-獎補助費-對國內團體之捐助"/>
    <s v="節能省電宣導活動"/>
    <s v="臺中市石岡人家園再造協會"/>
    <x v="25"/>
    <x v="4"/>
    <s v="無"/>
    <m/>
  </r>
  <r>
    <s v="社政業務-社會福利-社會福利-獎補助費-對國內團體之捐助"/>
    <s v="節能省電宣導活動"/>
    <s v="臺中市石岡區南眉文化促進會"/>
    <x v="25"/>
    <x v="4"/>
    <s v="無"/>
    <m/>
  </r>
  <r>
    <s v="社政業務-社會福利-社會福利-獎補助費-對國內團體之捐助"/>
    <s v="節能省電宣導活動"/>
    <s v="臺中市石岡區九房社區發展協會"/>
    <x v="25"/>
    <x v="4"/>
    <s v="無"/>
    <m/>
  </r>
  <r>
    <s v="社政業務-社會福利-社會福利-獎補助費-對國內團體之捐助"/>
    <s v="節能省電宣導活動"/>
    <s v="臺中市石岡區金星社區發展協會"/>
    <x v="25"/>
    <x v="4"/>
    <s v="無"/>
    <m/>
  </r>
  <r>
    <s v="社政業務-社會福利-社會福利-獎補助費-對國內團體之捐助"/>
    <s v="節能省電宣導活動"/>
    <s v="臺中市石岡區龍興社區發展協會"/>
    <x v="25"/>
    <x v="4"/>
    <s v="無"/>
    <m/>
  </r>
  <r>
    <s v="社政業務-社會福利-社會福利-獎補助費-對國內團體之捐助"/>
    <s v="節能省電宣導活動"/>
    <s v="臺中市石岡區體育會"/>
    <x v="25"/>
    <x v="4"/>
    <s v="無"/>
    <m/>
  </r>
  <r>
    <s v="社政業務-社會福利-社會福利-獎補助費-對國內團體之捐助"/>
    <s v="節能省電宣導活動"/>
    <s v="臺中市石岡區德興社區發展協會鄧清秀"/>
    <x v="25"/>
    <x v="4"/>
    <s v="無"/>
    <m/>
  </r>
  <r>
    <s v="社政業務-社會福利-社會福利-獎補助費-對國內團體之捐助"/>
    <s v="節能省電宣導活動"/>
    <s v="臺中市石岡區萬安社區發展協會"/>
    <x v="25"/>
    <x v="4"/>
    <s v="無"/>
    <m/>
  </r>
  <r>
    <s v="區公所業務-民政業務-獎補助費-對國內團體之捐助"/>
    <s v="113年臺中市霧峰區體育會理事長盃太極拳錦標賽"/>
    <s v="臺中市霧峰區體育會"/>
    <x v="26"/>
    <x v="58"/>
    <s v="無"/>
    <m/>
  </r>
  <r>
    <s v="區公所業務-民政業務-獎補助費-對國內團體之捐助"/>
    <s v="113年臺中市霧峰區體育會排舞成果發表會活動"/>
    <s v="臺中市霧峰區體育會"/>
    <x v="26"/>
    <x v="49"/>
    <s v="無"/>
    <m/>
  </r>
  <r>
    <s v="區公所業務-民政業務-獎補助費-對國內團體之捐助"/>
    <s v="113年臺中市霧峰區體育會理事長盃國小田徑錦標賽"/>
    <s v="臺中市霧峰區體育會"/>
    <x v="26"/>
    <x v="5"/>
    <s v="無"/>
    <m/>
  </r>
  <r>
    <s v="區公所業務-民政業務-獎補助費-對國內團體之捐助"/>
    <s v="113年臺中市霧峰區體育會高爾夫球夏季賽"/>
    <s v="臺中市霧峰區體育會"/>
    <x v="26"/>
    <x v="4"/>
    <s v="無"/>
    <m/>
  </r>
  <r>
    <s v="區公所業務-民政業務-獎補助費-對國內團體之捐助"/>
    <s v="113年臺中市霧峰區體育會主委盃慢速壘球錦標賽"/>
    <s v="臺中市霧峰區體育會"/>
    <x v="26"/>
    <x v="49"/>
    <s v="無"/>
    <m/>
  </r>
  <r>
    <s v="區公所業務-民政業務-獎補助費-對國內團體之捐助"/>
    <s v="113年臺中市霧峰區體育會主委盃網球錦標賽"/>
    <s v="臺中市霧峰區體育會"/>
    <x v="26"/>
    <x v="49"/>
    <s v="無"/>
    <m/>
  </r>
  <r>
    <s v="區公所業務-民政業務-獎補助費-對國內團體之捐助"/>
    <s v="113年臺中市霧峰區體育會跆拳道夏令營"/>
    <s v="臺中市霧峰區體育會"/>
    <x v="26"/>
    <x v="49"/>
    <s v="無"/>
    <m/>
  </r>
  <r>
    <s v="區公所業務-民政業務-獎補助費-對國內團體之捐助"/>
    <s v="113年臺中市霧峰區體育會溜冰夏令營活動"/>
    <s v="臺中市霧峰區體育會"/>
    <x v="26"/>
    <x v="49"/>
    <s v="無"/>
    <m/>
  </r>
  <r>
    <s v="區公所業務-民政業務-獎補助費-對國內團體之捐助"/>
    <s v="113年臺中市霧峰區體育會主委盃撞球錦標賽活動"/>
    <s v="臺中市霧峰區體育會"/>
    <x v="26"/>
    <x v="49"/>
    <s v="無"/>
    <m/>
  </r>
  <r>
    <s v="區公所業務-民政業務-獎補助費-對國內團體之捐助"/>
    <s v="113年臺中市霧峰區體育會生物能養生氣功社區研習觀摩活動"/>
    <s v="臺中市霧峰區體育會"/>
    <x v="26"/>
    <x v="58"/>
    <s v="無"/>
    <m/>
  </r>
  <r>
    <s v="區公所業務-民政業務-獎補助費-對國內團體之捐助"/>
    <s v="113年臺中市霧峰區體育會高爾夫球秋季賽"/>
    <s v="臺中市霧峰區體育會"/>
    <x v="26"/>
    <x v="4"/>
    <s v="無"/>
    <m/>
  </r>
  <r>
    <s v="區公所業務-民政業務-獎補助費-對國內團體之捐助"/>
    <s v="113年臺中市霧峰區體育會理事長盃槌球錦標賽"/>
    <s v="臺中市霧峰區體育會"/>
    <x v="26"/>
    <x v="58"/>
    <s v="無"/>
    <m/>
  </r>
  <r>
    <s v="區公所業務-民政業務-獎補助費-對國內團體之捐助"/>
    <s v="113年臺中市霧峰區體育會主委盃桌球錦標賽"/>
    <s v="臺中市霧峰區體育會"/>
    <x v="26"/>
    <x v="58"/>
    <s v="無"/>
    <m/>
  </r>
  <r>
    <s v="區公所業務-民政業務-獎補助費-對國內團體之捐助"/>
    <s v="113年臺中市霧峰區體育會主委盃羽球錦標賽"/>
    <s v="臺中市霧峰區體育會"/>
    <x v="26"/>
    <x v="58"/>
    <s v="無"/>
    <m/>
  </r>
  <r>
    <s v="區公所業務-民政業務-獎補助費-對國內團體之捐助"/>
    <s v="113年臺中市霧峰區體育會運動舞蹈研習舞會活動"/>
    <s v="臺中市霧峰區體育會"/>
    <x v="26"/>
    <x v="58"/>
    <s v="無"/>
    <m/>
  </r>
  <r>
    <s v="區公所業務-民政業務-獎補助費-對國內團體之捐助"/>
    <s v="113年臺中市霧峰區體育會霧峰國中校友盃暨社區籃球錦標賽"/>
    <s v="臺中市霧峰區體育會"/>
    <x v="26"/>
    <x v="58"/>
    <s v="無"/>
    <m/>
  </r>
  <r>
    <s v="區公所業務-民政業務-獎補助費-對國內團體之捐助"/>
    <s v="113學年度臺中市霧峰區高級中等以下學校家長會長暨教育志工隊長聯合交接典禮-台電促協金"/>
    <s v="臺中市霧峰家長會長協會"/>
    <x v="26"/>
    <x v="9"/>
    <s v="無"/>
    <m/>
  </r>
  <r>
    <s v="區公所業務-民政業務-獎補助費-對國內團體之捐助"/>
    <s v="113年臺中市霧峰區體育會高爾夫球冬季賽"/>
    <s v="臺中市霧峰區體育會"/>
    <x v="26"/>
    <x v="4"/>
    <s v="無"/>
    <m/>
  </r>
  <r>
    <s v="區公所業務-民政業務-獎補助費-對國內團體之捐助"/>
    <s v="113年臺中市霧峰區體育會高爾夫球春季賽"/>
    <s v="臺中市霧峰區體育會"/>
    <x v="26"/>
    <x v="4"/>
    <s v="無"/>
    <m/>
  </r>
  <r>
    <s v="區公所業務-人文業務-獎補助費-對國內團體之捐助"/>
    <s v="113年臺中市霧峰區體育會參訪觀摩暨幹部研習交流活動-台電促協金"/>
    <s v="臺中市霧峰區體育會"/>
    <x v="26"/>
    <x v="49"/>
    <s v="無"/>
    <m/>
  </r>
  <r>
    <s v="區公所業務-人文業務-獎補助費-對國內團體之捐助"/>
    <s v="2024霧峰向日葵家園銀髮族幼兒園與身心障礙者融合教育研習-台電促協金"/>
    <s v="臺中市霧峰向日葵家園融合教育推廣協會"/>
    <x v="26"/>
    <x v="87"/>
    <s v="無"/>
    <m/>
  </r>
  <r>
    <s v="區公所業務-人文業務-獎補助費-對國內團體之捐助"/>
    <s v="113年臺中市霧峰區國小田徑優秀運動員訓練暨節約用電宣導活動-台電促協金"/>
    <s v="臺中市霧峰區體育會"/>
    <x v="26"/>
    <x v="58"/>
    <s v="無"/>
    <m/>
  </r>
  <r>
    <s v="區公所業務-人文業務-獎補助費-對國內團體之捐助"/>
    <s v="113年度中秋節活動-月圓悅滿阿罩霧活動-台電促協金"/>
    <s v="臺中市霧峰區北勢社區發展協會"/>
    <x v="26"/>
    <x v="49"/>
    <s v="無"/>
    <m/>
  </r>
  <r>
    <s v="區公所業務-人文業務-獎補助費-對國內團體之捐助"/>
    <s v="113年度本鄉社區親子日.大手牽小手一起來健走活動-台電促協金"/>
    <s v="臺中市霧峰區本鄉社區發展協會"/>
    <x v="26"/>
    <x v="49"/>
    <s v="無"/>
    <m/>
  </r>
  <r>
    <s v="區公所業務-人文業務-獎補助費-對國內團體之捐助"/>
    <s v="13年度尊親敬老健康促進暨社會福利宣導活動-台電促協金"/>
    <s v="臺中市北溝文化協進會連倉富"/>
    <x v="26"/>
    <x v="1"/>
    <s v="無"/>
    <m/>
  </r>
  <r>
    <s v="區公所業務-人文業務-獎補助費-對國內團體之捐助"/>
    <s v="113年度節約用電宣導活動-台電促協金"/>
    <s v="臺中市霧峰區五福社區發展協會"/>
    <x v="26"/>
    <x v="58"/>
    <s v="無"/>
    <m/>
  </r>
  <r>
    <s v="區公所業務-人文業務-獎補助費-對國內團體之捐助"/>
    <s v="113年尊親敬老健康促進祝福關懷暨節能減碳宣導活動-台電促協金"/>
    <s v="臺中市吉峰福德神明協會陳清金"/>
    <x v="26"/>
    <x v="87"/>
    <s v="無"/>
    <m/>
  </r>
  <r>
    <s v="區公所業務-人文業務-獎補助費-對國內團體之捐助"/>
    <s v="森林可愛動物遊行扮裝比賽暨節能減碳宣導活動-台電促協金"/>
    <s v="臺中市霧峰區桐林社區發展協會"/>
    <x v="26"/>
    <x v="4"/>
    <s v="無"/>
    <m/>
  </r>
  <r>
    <s v="區公所業務-人文業務-獎補助費-對國內團體之捐助"/>
    <s v="113年臺中市霧峰區參訪暨愛護地球節能減碳宣導-台電促協金"/>
    <s v="臺中市霧峰區婦女會"/>
    <x v="26"/>
    <x v="1"/>
    <s v="無"/>
    <m/>
  </r>
  <r>
    <s v="區公所業務-人文業務-獎補助費-對國內團體之捐助"/>
    <s v="113年度關懷長者節能減碳宣導活動-台電促協金"/>
    <s v="臺中市霧峰區本堂社區發展協會"/>
    <x v="26"/>
    <x v="1"/>
    <s v="無"/>
    <m/>
  </r>
  <r>
    <s v="區公所業務-人文業務-獎補助費-對國內團體之捐助"/>
    <s v="113年度春聯揮毫暨節能減碳宣導活動-台電促協金"/>
    <s v="臺中市霧峰區萬豐社區發展協會"/>
    <x v="26"/>
    <x v="49"/>
    <s v="無"/>
    <m/>
  </r>
  <r>
    <s v="一般建築及設備-一般建築及設備-獎補助費-對國內團體之捐助"/>
    <s v="購置救難設施-台電促協金"/>
    <s v="臺中市義勇消防總隊第三大隊霧峰分隊"/>
    <x v="26"/>
    <x v="64"/>
    <s v="無"/>
    <m/>
  </r>
  <r>
    <s v="一般建築及設備-一般建築及設備-獎補助費-對國內團體之捐助"/>
    <s v="購置救難設施-台電促協金"/>
    <s v="中華民國搜救總隊霧峰分隊宋鉻棟"/>
    <x v="26"/>
    <x v="64"/>
    <s v="無"/>
    <m/>
  </r>
  <r>
    <s v="一般建築及設備-一般建築及設備-獎補助費-對國內團體之捐助"/>
    <s v="購置救難設施-台電促協金"/>
    <s v="臺中市霧峰救援協會"/>
    <x v="26"/>
    <x v="64"/>
    <s v="無"/>
    <m/>
  </r>
  <r>
    <s v="社政業務-社會福利-社會福利-獎補助費-對國內團體之捐助"/>
    <s v="長春俱樂部（老人會）「社區服務暨節能減碳參訪活動」經費-台電促協金"/>
    <s v="臺中市霧峰區甲寅社區發展協會"/>
    <x v="26"/>
    <x v="81"/>
    <s v="無"/>
    <m/>
  </r>
  <r>
    <s v="社政業務-社會福利-社會福利-獎補助費-對國內團體之捐助"/>
    <s v="社區服務暨節能減碳參訪活動」經費-台電促協金"/>
    <s v="臺中市霧峰區甲寅社區發展協會"/>
    <x v="26"/>
    <x v="81"/>
    <s v="無"/>
    <m/>
  </r>
  <r>
    <s v="區公所業務-民政業務-獎補助費-對國內團體之捐助"/>
    <s v="潭子區體育會辦理「113年臺中市潭子區體育會土風舞委員會訓練營」"/>
    <s v="臺中市潭子區體育會"/>
    <x v="27"/>
    <x v="1"/>
    <s v="無"/>
    <m/>
  </r>
  <r>
    <s v="區公所業務-民政業務-獎補助費-對國內團體之捐助"/>
    <s v="潭子區體育會辦理「113年臺中市潭子區區長盃國小田徑錦標賽」"/>
    <s v="臺中市潭子區體育會"/>
    <x v="27"/>
    <x v="64"/>
    <s v="無"/>
    <m/>
  </r>
  <r>
    <s v="區公所業務-民政業務-獎補助費-對國內團體之捐助"/>
    <s v="潭子區體育會辦理「113年臺中市潭子區體育會廣場舞委員會訓練營」"/>
    <s v="臺中市潭子區體育會"/>
    <x v="27"/>
    <x v="1"/>
    <s v="無"/>
    <m/>
  </r>
  <r>
    <s v="區公所業務-民政業務-獎補助費-對國內團體之捐助"/>
    <s v="潭子區體育會辦理「113年臺中市潭子區區長盃保齡球錦標賽」"/>
    <s v="臺中市潭子區體育會"/>
    <x v="27"/>
    <x v="1"/>
    <s v="無"/>
    <m/>
  </r>
  <r>
    <s v="區公所業務-民政業務-獎補助費-對國內團體之捐助"/>
    <s v="潭子區體育會辦理「113年臺中市潭子區區長盃撞球錦標賽」"/>
    <s v="臺中市潭子區體育會"/>
    <x v="27"/>
    <x v="1"/>
    <s v="無"/>
    <m/>
  </r>
  <r>
    <s v="區公所業務-民政業務-獎補助費-對國內團體之捐助"/>
    <s v="潭子區體育會辦理「113年臺中市潭子區區長盃身心障礙暨家屬志工保齡球錦標賽」"/>
    <s v="臺中市潭子區體育會"/>
    <x v="27"/>
    <x v="1"/>
    <s v="無"/>
    <m/>
  </r>
  <r>
    <s v="區公所業務-民政業務-獎補助費-對國內團體之捐助"/>
    <s v="潭子區體育會辦理「113年臺中市潭子區體育會軟式網球錦標賽」"/>
    <s v="臺中市潭子區體育會"/>
    <x v="27"/>
    <x v="1"/>
    <s v="無"/>
    <m/>
  </r>
  <r>
    <s v="區公所業務-民政業務-獎補助費-對國內團體之捐助"/>
    <s v="潭子區體育會辦理「113年臺中市潭子區長盃網球錦標賽」"/>
    <s v="臺中市潭子區體育會"/>
    <x v="27"/>
    <x v="1"/>
    <s v="無"/>
    <m/>
  </r>
  <r>
    <s v="區公所業務-民政業務-獎補助費-對國內團體之捐助"/>
    <s v="潭子區體育會辦理「113年臺中市潭子區體育會元極舞蹈訓練營」"/>
    <s v="臺中市潭子區體育會"/>
    <x v="27"/>
    <x v="1"/>
    <s v="無"/>
    <m/>
  </r>
  <r>
    <s v="區公所業務-民政業務-獎補助費-對國內團體之捐助"/>
    <s v="潭子區體育會辦理「113年臺中市潭子區體育會跆拳道訓練營」"/>
    <s v="臺中市潭子區體育會"/>
    <x v="27"/>
    <x v="1"/>
    <s v="無"/>
    <m/>
  </r>
  <r>
    <s v="區公所業務-民政業務-獎補助費-對國內團體之捐助"/>
    <s v="潭子區體育會辦理「113年臺中市潭子區體育會華陀五禽之戲訓練營」"/>
    <s v="臺中市潭子區體育會"/>
    <x v="27"/>
    <x v="1"/>
    <s v="無"/>
    <m/>
  </r>
  <r>
    <s v="區公所業務-民政業務-獎補助費-對國內團體之捐助"/>
    <s v="潭子區體育會辦理「113年臺中市潭子區體育會體育運動舞蹈」"/>
    <s v="臺中市潭子區體育會"/>
    <x v="27"/>
    <x v="1"/>
    <s v="無"/>
    <m/>
  </r>
  <r>
    <s v="區公所業務-民政業務-獎補助費-對國內團體之捐助"/>
    <s v="潭子區體育會辦理「113年臺中市潭子區體育會慢速壘球委員會訓練營」"/>
    <s v="臺中市潭子區體育會"/>
    <x v="27"/>
    <x v="1"/>
    <s v="無"/>
    <m/>
  </r>
  <r>
    <s v="區公所業務-民政業務-獎補助費-對國內團體之捐助"/>
    <s v="潭子區體育會辦理「113年臺中市潭子區太極拳訓練營」"/>
    <s v="臺中市潭子區體育會"/>
    <x v="27"/>
    <x v="1"/>
    <s v="無"/>
    <m/>
  </r>
  <r>
    <s v="區公所業務-民政業務-獎補助費-對國內團體之捐助"/>
    <s v="潭子區體育會辦理「113年臺中市潭子區體育會排舞訓練營」"/>
    <s v="臺中市潭子區體育會"/>
    <x v="27"/>
    <x v="1"/>
    <s v="無"/>
    <m/>
  </r>
  <r>
    <s v="區公所業務-民政業務-獎補助費-對國內團體之捐助"/>
    <s v="潭子區體育會辦理「113年臺中市潭子區區長國際標準舞成果發表會」"/>
    <s v="臺中市潭子區體育會"/>
    <x v="27"/>
    <x v="1"/>
    <s v="無"/>
    <m/>
  </r>
  <r>
    <s v="區公所業務-民政業務-獎補助費-對國內團體之捐助"/>
    <s v="潭子區體育會辦理「113年臺中市潭子區長盃槌球錦標賽」"/>
    <s v="臺中市潭子區體育會"/>
    <x v="27"/>
    <x v="1"/>
    <s v="無"/>
    <m/>
  </r>
  <r>
    <s v="區公所業務-民政業務-獎補助費-對國內團體之捐助"/>
    <s v="本區體育會辦理「113年臺中市潭子區體育會手球訓練營」"/>
    <s v="臺中市潭子區體育會"/>
    <x v="27"/>
    <x v="1"/>
    <s v="無"/>
    <m/>
  </r>
  <r>
    <s v="區公所業務-民政業務-獎補助費-對國內團體之捐助"/>
    <s v="本區體育會辦理「113年臺中市潭子區體育會籃球錦標賽」"/>
    <s v="臺中市潭子區體育會"/>
    <x v="27"/>
    <x v="49"/>
    <s v="無"/>
    <m/>
  </r>
  <r>
    <s v="區公所業務-民政業務-獎補助費-對國內團體之捐助"/>
    <s v="本區體育會辦理「113年臺中市潭子區體育會排球訓練營」"/>
    <s v="臺中市潭子區體育會"/>
    <x v="27"/>
    <x v="1"/>
    <s v="無"/>
    <m/>
  </r>
  <r>
    <s v="區公所業務-民政業務-獎補助費-對國內團體之捐助"/>
    <s v="潭子區體育會辦理「113年臺中市潭子區體育會太極拳暨中華生物能醫學氣功交流活動1」"/>
    <s v="臺中市潭子區體育會"/>
    <x v="27"/>
    <x v="58"/>
    <s v="無"/>
    <m/>
  </r>
  <r>
    <s v="區公所業務-民政業務-獎補助費-對國內團體之捐助"/>
    <s v="潭子區體育會辦理「113年臺中市潭子區體育會土風舞交流觀摩活動」"/>
    <s v="臺中市潭子區體育會"/>
    <x v="27"/>
    <x v="67"/>
    <s v="無"/>
    <m/>
  </r>
  <r>
    <s v="區公所業務-民政業務-獎補助費-對國內團體之捐助"/>
    <s v="潭子區體育會辦理「113年臺中市潭子區優秀選手培育訓練營」"/>
    <s v="臺中市潭子區體育會"/>
    <x v="27"/>
    <x v="5"/>
    <s v="無"/>
    <m/>
  </r>
  <r>
    <s v="區公所業務-民政業務-獎補助費-對國內團體之捐助"/>
    <s v="潭子區體育會辦理「113年臺中市潭子區體育會國際標準舞暨廣場舞舞蹈研討活動」"/>
    <s v="臺中市潭子區體育會"/>
    <x v="27"/>
    <x v="67"/>
    <s v="無"/>
    <m/>
  </r>
  <r>
    <s v="區公所業務-民政業務-獎補助費-對國內團體之捐助"/>
    <s v="潭子區體育會辦理「113年臺中市潭子區區長盃軟式網球錦標賽」"/>
    <s v="臺中市潭子區體育會"/>
    <x v="27"/>
    <x v="1"/>
    <s v="無"/>
    <m/>
  </r>
  <r>
    <s v="區公所業務-民政業務-獎補助費-對國內團體之捐助"/>
    <s v="潭子區體育會辦理「113年臺中市潭子區體育會拔河訓練營」"/>
    <s v="臺中市潭子區體育會"/>
    <x v="27"/>
    <x v="1"/>
    <s v="無"/>
    <m/>
  </r>
  <r>
    <s v="區公所業務-民政業務-獎補助費-對國內團體之捐助"/>
    <s v="安燈祈福新春團拜宗教文化慶典暨節能減碳政策宣導活動(台電年度促協金、台電專案)"/>
    <s v="奉天宮"/>
    <x v="28"/>
    <x v="58"/>
    <s v="無"/>
    <m/>
  </r>
  <r>
    <s v="區公所業務-民政業務-獎補助費-對國內團體之捐助"/>
    <s v="慶祝清水祖師聖誕新春祈福闔家平安暨節能減碳宣導活動(台電年度促協金、台電專案)"/>
    <s v="龍泉岩"/>
    <x v="28"/>
    <x v="58"/>
    <s v="無"/>
    <m/>
  </r>
  <r>
    <s v="區公所業務-民政業務-獎補助費-對國內團體之捐助"/>
    <s v="九天玄女娘娘萬壽暨安座五十週年慶祝壽大典及聖壽福宴暨節能減碳及推行乾淨能源宣導活動(台電年度促協金、台電專案)"/>
    <s v="朝奉宮"/>
    <x v="28"/>
    <x v="58"/>
    <s v="無"/>
    <m/>
  </r>
  <r>
    <s v="區公所業務-民政業務-獎補助費-對國內團體之捐助"/>
    <s v="安燈祈福慶元宵猜燈謎及迎春送暖關懷老人暨節能減碳宣導活動(台電年度促協金、台電專案)"/>
    <s v="順福宮"/>
    <x v="28"/>
    <x v="64"/>
    <s v="無"/>
    <m/>
  </r>
  <r>
    <s v="區公所業務-民政業務-獎補助費-對國內團體之捐助"/>
    <s v="宗教文化遶境祈福暨節能減碳及推廣乾淨能源政策宣導活動(台電專案)"/>
    <s v="順福宮"/>
    <x v="28"/>
    <x v="49"/>
    <s v="無"/>
    <m/>
  </r>
  <r>
    <s v="區公所業務-民政業務-獎補助費-對國內團體之捐助"/>
    <s v="宗教文化參訪交流暨節能減碳宣導活動(台電促協金、台電專案)"/>
    <s v="保安宮"/>
    <x v="28"/>
    <x v="58"/>
    <s v="無"/>
    <m/>
  </r>
  <r>
    <s v="區公所業務-民政業務-獎補助費-對國內團體之捐助"/>
    <s v="文化祭活動暨節約用電宣導活動(台電專案、台電促協金)"/>
    <s v="聖德宮"/>
    <x v="28"/>
    <x v="109"/>
    <s v="無"/>
    <m/>
  </r>
  <r>
    <s v="區公所業務-民政業務-獎補助費-對國內團體之捐助"/>
    <s v="113年度楊家將宗教文化交流暨節約用電宣導活動(台電促協金、台電專案)"/>
    <s v="天波府"/>
    <x v="28"/>
    <x v="58"/>
    <s v="無"/>
    <m/>
  </r>
  <r>
    <s v="區公所業務-民政業務-獎補助費-對國內團體之捐助"/>
    <s v="113年淨山暨節能減碳宣導活動(台電年度促協金)"/>
    <s v="巧聖先師廟"/>
    <x v="28"/>
    <x v="1"/>
    <s v="無"/>
    <m/>
  </r>
  <r>
    <s v="區公所業務-民政業務-獎補助費-對國內團體之捐助"/>
    <s v="新春揮毫贈春聯暨節能減碳政策宣導活動(台電年度促協金)"/>
    <s v="永和宮管理委員會"/>
    <x v="28"/>
    <x v="1"/>
    <s v="無"/>
    <m/>
  </r>
  <r>
    <s v="區公所業務-民政業務-獎補助費-對國內團體之捐助"/>
    <s v="113年體育業務研討及表揚推展體育有功人員暨節能減碳宣導活動(台電年度促協金)"/>
    <s v="臺中市龍井區體育會"/>
    <x v="28"/>
    <x v="1"/>
    <s v="無"/>
    <m/>
  </r>
  <r>
    <s v="區公所業務-民政業務-獎補助費-對國內團體之捐助"/>
    <s v="龍井區體育會運動舞蹈觀摩研習暨防災宣導(台電專案)"/>
    <s v="臺中市龍井區體育會"/>
    <x v="28"/>
    <x v="49"/>
    <s v="無"/>
    <m/>
  </r>
  <r>
    <s v="區公所業務-民政業務-獎補助費-對國內團體之捐助"/>
    <s v="113年臺中市龍井盃棒球錦標賽暨防災宣導(台電專案)"/>
    <s v="臺中市龍井區體育會"/>
    <x v="28"/>
    <x v="64"/>
    <s v="無"/>
    <m/>
  </r>
  <r>
    <s v="區公所業務-民政業務-獎補助費-對國內團體之捐助"/>
    <s v="113年臺中市龍井區體育會理事長盃直排輪溜冰賽暨防災宣導(台電專案)"/>
    <s v="臺中市龍井區體育會"/>
    <x v="28"/>
    <x v="58"/>
    <s v="無"/>
    <m/>
  </r>
  <r>
    <s v="區公所業務-民政業務-獎補助費-對國內團體之捐助"/>
    <s v="龍井區體育會理事長盃太極拳傳統武藝觀摩暨防災宣導(台電專案)"/>
    <s v="臺中市龍井區體育會"/>
    <x v="28"/>
    <x v="58"/>
    <s v="無"/>
    <m/>
  </r>
  <r>
    <s v="區公所業務-民政業務-獎補助費-對國內團體之捐助"/>
    <s v="龍井區體育會民俗技藝文化巡禮暨防災宣導(台電專案)"/>
    <s v="臺中市龍井區體育會"/>
    <x v="28"/>
    <x v="49"/>
    <s v="無"/>
    <m/>
  </r>
  <r>
    <s v="區公所業務-民政業務-獎補助費-對國內團體之捐助"/>
    <s v="113年龍井區體育會肚皮舞觀摩研習暨防災宣導(台電專案)"/>
    <s v="臺中市龍井區體育會"/>
    <x v="28"/>
    <x v="49"/>
    <s v="無"/>
    <m/>
  </r>
  <r>
    <s v="區公所業務-民政業務-獎補助費-對國內團體之捐助"/>
    <s v="113年龍井區體育會桌球暑期育樂營暨節能減碳宣導(台電年度促協金)"/>
    <s v="臺中市龍井區體育會"/>
    <x v="28"/>
    <x v="1"/>
    <s v="無"/>
    <m/>
  </r>
  <r>
    <s v="區公所業務-民政業務-獎補助費-對國內團體之捐助"/>
    <s v="水上安全教育暨防災宣導"/>
    <s v="臺中市龍井區體育會"/>
    <x v="28"/>
    <x v="58"/>
    <s v="無"/>
    <m/>
  </r>
  <r>
    <s v="區公所業務-民政業務-獎補助費-對國內團體之捐助"/>
    <s v="113年龍井區體育會理事長盃排球錦標賽暨防災宣導"/>
    <s v="臺中市龍井區體育會"/>
    <x v="28"/>
    <x v="49"/>
    <s v="無"/>
    <m/>
  </r>
  <r>
    <s v="區公所業務-民政業務-獎補助費-對國內團體之捐助"/>
    <s v="113年龍井區體育會手球活動營暨防災宣導"/>
    <s v="臺中市龍井區體育會"/>
    <x v="28"/>
    <x v="49"/>
    <s v="無"/>
    <m/>
  </r>
  <r>
    <s v="區公所業務-民政業務-獎補助費-對國內團體之捐助"/>
    <s v="龍井區體育會國武術觀摩研習暨防災宣導"/>
    <s v="臺中市龍井區體育會"/>
    <x v="28"/>
    <x v="49"/>
    <s v="無"/>
    <m/>
  </r>
  <r>
    <s v="區公所業務-民政業務-獎補助費-對國內團體之捐助"/>
    <s v="舞動春青流行舞蹈觀摩研習暨防災宣導"/>
    <s v="臺中市龍井區體育會"/>
    <x v="28"/>
    <x v="49"/>
    <s v="無"/>
    <m/>
  </r>
  <r>
    <s v="區公所業務-民政業務-獎補助費-對國內團體之捐助"/>
    <s v="113年龍井盃跆拳道觀摩賽暨防災宣導"/>
    <s v="臺中市龍井區體育會"/>
    <x v="28"/>
    <x v="67"/>
    <s v="無"/>
    <m/>
  </r>
  <r>
    <s v="區公所業務-民政業務-獎補助費-對國內團體之捐助"/>
    <s v="113年體育業務外埠參訪觀摩暨節能減碳宣導活動經費"/>
    <s v="臺中市龍井區體育會"/>
    <x v="28"/>
    <x v="1"/>
    <s v="無"/>
    <m/>
  </r>
  <r>
    <s v="區公所業務-民政業務-獎補助費-對國內團體之捐助"/>
    <s v="龍井區體育會土風舞觀摩研習暨防災宣導"/>
    <s v="臺中市龍井區體育會"/>
    <x v="28"/>
    <x v="49"/>
    <s v="無"/>
    <m/>
  </r>
  <r>
    <s v="區公所業務-民政業務-獎補助費-對國內團體之捐助"/>
    <s v="113年龍井區體育會排舞觀摩研習暨防災宣導"/>
    <s v="臺中市龍井區體育會"/>
    <x v="28"/>
    <x v="49"/>
    <s v="無"/>
    <m/>
  </r>
  <r>
    <s v="區公所業務-民政業務-獎補助費-對國內團體之捐助"/>
    <s v="龍井區體育會樂活瑜珈研習暨防災宣導"/>
    <s v="臺中市龍井區體育會"/>
    <x v="28"/>
    <x v="49"/>
    <s v="無"/>
    <m/>
  </r>
  <r>
    <s v="區公所業務-民政業務-獎補助費-對國內團體之捐助"/>
    <s v="臺中市龍井區體育會113年度理事長盃羽球錦標賽暨防災宣導"/>
    <s v="臺中市龍井區體育會"/>
    <x v="28"/>
    <x v="64"/>
    <s v="無"/>
    <m/>
  </r>
  <r>
    <s v="區公所業務-民政業務-獎補助費-對國內團體之捐助"/>
    <s v="二十七週年慶及績優隊員表揚暨節能減碳推廣乾淨能源政策宣導活動(台電年度促協金、中油專案、台電專案)"/>
    <s v="臺中市龍井區龍津里守望相助推行委員會"/>
    <x v="28"/>
    <x v="5"/>
    <s v="無"/>
    <m/>
  </r>
  <r>
    <s v="區公所業務-民政業務-獎補助費-對國內團體之捐助"/>
    <s v="113年業務訓練交流暨節能減碳及推廣乾淨能源政策宣導活動(台電年度促協金、中油專案、台電專案)"/>
    <s v="臺中市龍井區龍津里守望相助推行委員會"/>
    <x v="28"/>
    <x v="107"/>
    <s v="無"/>
    <m/>
  </r>
  <r>
    <s v="區公所業務-民政業務-獎補助費-對國內團體之捐助"/>
    <s v="35週年慶及績優隊員表揚及榮譽隊員表揚暨節約能源用電安全及推廣乾淨能源政策宣導活動(台電年度促協金、台電專案、中油專案)"/>
    <s v="臺中市龍井區麗水里守望相助推行委員會"/>
    <x v="28"/>
    <x v="106"/>
    <s v="無"/>
    <m/>
  </r>
  <r>
    <s v="區公所業務-民政業務-獎補助費-對國內團體之捐助"/>
    <s v="勤務訓練暨節約能源用電安全及推廣乾淨能源政策宣導活動(台電年度促金協金、中油專案)"/>
    <s v="臺中市龍井區麗水里守望相助推行委員會"/>
    <x v="28"/>
    <x v="64"/>
    <s v="無"/>
    <m/>
  </r>
  <r>
    <s v="區公所業務-民政業務-獎補助費-對國內團體之捐助"/>
    <s v="113年度隊員文化教育共學參訪暨節能減碳及推廣乾淨能源政策宣導活動(台電年度促協金、中油專案、台電專案)"/>
    <s v="臺中市龍井區山腳里守望相助推行委員會"/>
    <x v="28"/>
    <x v="107"/>
    <s v="無"/>
    <m/>
  </r>
  <r>
    <s v="區公所業務-民政業務-獎補助費-對國內團體之捐助"/>
    <s v="19週年隊慶及績優隊員表揚及新、卸任隊長交接暨節能減碳及推廣潔淨能源政策宣導活動(台電年度促協金、中油專案)"/>
    <s v="臺中市龍井區山腳里守望相助推行委員會"/>
    <x v="28"/>
    <x v="69"/>
    <s v="無"/>
    <m/>
  </r>
  <r>
    <s v="區公所業務-民政業務-獎補助費-對國內團體之捐助"/>
    <s v="113年春季參訪暨節能減碳及推廣乾淨能源政策宣導活動(台電年度促協金、中油專案、台電專案)"/>
    <s v="臺中市龍井區龍東里守望相助推行委員會"/>
    <x v="28"/>
    <x v="108"/>
    <s v="無"/>
    <m/>
  </r>
  <r>
    <s v="區公所業務-民政業務-獎補助費-對國內團體之捐助"/>
    <s v="會慶祝二十七週年隊慶及績優人員表揚暨節能減碳及推廣乾淨能源政策宣導活動(台電年度促協金)"/>
    <s v="臺中市龍井區龍東里守望相助推行委員會"/>
    <x v="28"/>
    <x v="1"/>
    <s v="無"/>
    <m/>
  </r>
  <r>
    <s v="區公所業務-民政業務-獎補助費-對國內團體之捐助"/>
    <s v="勤務訓練暨節約能源用電安全推廣乾淨能源政策宣導活動(台電年度促協金、中油專案、台電專案)"/>
    <s v="臺中市龍井區田中里守望相助推行委員會"/>
    <x v="28"/>
    <x v="107"/>
    <s v="無"/>
    <m/>
  </r>
  <r>
    <s v="區公所業務-民政業務-獎補助費-對國內團體之捐助"/>
    <s v="22週年慶暨績優隊員表揚及推廣乾淨能源政策宣導活動(台電年度促協金)"/>
    <s v="臺中市龍井區田中里守望相助推行委員會"/>
    <x v="28"/>
    <x v="1"/>
    <s v="無"/>
    <m/>
  </r>
  <r>
    <s v="區公所業務-民政業務-獎補助費-對國內團體之捐助"/>
    <s v="113年業務訓練交流暨節能減碳及推廣乾淨能源政策宣導活動(台電年度促協金、中油專案、台電專案)"/>
    <s v="臺中市龍井區三德里守望相助推行委員會"/>
    <x v="28"/>
    <x v="107"/>
    <s v="無"/>
    <m/>
  </r>
  <r>
    <s v="區公所業務-民政業務-獎補助費-對國內團體之捐助"/>
    <s v="二十五週年慶及新、卸任隊長交接及績優隊員表揚暨節能減碳推廣乾淨能源政策宣導活動(中油專案、台電專案)"/>
    <s v="臺中市龍井區三德里守望相助推行委員會"/>
    <x v="28"/>
    <x v="9"/>
    <s v="無"/>
    <m/>
  </r>
  <r>
    <s v="區公所業務-民政業務-獎補助費-對國內團體之捐助"/>
    <s v="113年文化交流觀摩及關懷弱勢團體暨節能減碳及推廣乾淨能源政策宣導(台電年度促協金、中油專案、台電專案)"/>
    <s v="臺中市龍井區福田里守望相助推行委員會"/>
    <x v="28"/>
    <x v="108"/>
    <s v="無"/>
    <m/>
  </r>
  <r>
    <s v="區公所業務-民政業務-獎補助費-對國內團體之捐助"/>
    <s v="26週年隊慶績優隊員表揚暨節能減碳及關懷單親弱勢家庭及推廣乾淨能源政策宣導活動(台電年度促協金、中油專案)"/>
    <s v="臺中市龍井區福田里守望相助推行委員會"/>
    <x v="28"/>
    <x v="69"/>
    <s v="無"/>
    <m/>
  </r>
  <r>
    <s v="區公所業務-民政業務-獎補助費-對國內團體之捐助"/>
    <s v="113年度親子活動暨節能減碳與推廣乾淨能源政策宣導活動(台電年度促協金、中油專案、台電專案)"/>
    <s v="臺中市龍井區竹坑里守望相助推行委員會"/>
    <x v="28"/>
    <x v="115"/>
    <s v="無"/>
    <m/>
  </r>
  <r>
    <s v="區公所業務-民政業務-獎補助費-對國內團體之捐助"/>
    <s v="教育訓練及二十九週年績優隊員表揚暨節能減碳宣導活動(台電年度促協金、中油專案、台電專案)"/>
    <s v="臺中市龍井區竹坑里守望相助推行委員會"/>
    <x v="28"/>
    <x v="64"/>
    <s v="無"/>
    <m/>
  </r>
  <r>
    <s v="區公所業務-民政業務-獎補助費-對國內團體之捐助"/>
    <s v="113年文化交流觀摩暨節能減碳宣導活動(台電年度促協金、中油專案、台電專案)"/>
    <s v="臺中市龍井區忠和里守望相助推行委員會"/>
    <x v="28"/>
    <x v="116"/>
    <s v="無"/>
    <m/>
  </r>
  <r>
    <s v="區公所業務-民政業務-獎補助費-對國內團體之捐助"/>
    <s v="23週年隊慶績優隊員表揚暨節能減碳及關懷弱勢老人及推廣乾淨能源政策宣導活動(台電年度促協金、台電專案、中油專案)"/>
    <s v="臺中市龍井區忠和里守望相助推行委員會"/>
    <x v="28"/>
    <x v="117"/>
    <s v="無"/>
    <m/>
  </r>
  <r>
    <s v="區公所業務-民政業務-獎補助費-對國內團體之捐助"/>
    <s v="113年協助社區治安維護暨積極開發綠色新能源及節約能源宣導活動(台電年度促協金、中油專案、台電專案)"/>
    <s v="臺中市龍井區龍泉里守望相助推行委員會"/>
    <x v="28"/>
    <x v="107"/>
    <s v="無"/>
    <m/>
  </r>
  <r>
    <s v="區公所業務-民政業務-獎補助費-對國內團體之捐助"/>
    <s v="113年週年隊慶績優人員表揚暨推廣乾淨能源及節能減碳宣導活動(台電年度促協金)"/>
    <s v="臺中市龍井區龍泉里守望相助推行委員會"/>
    <x v="28"/>
    <x v="1"/>
    <s v="無"/>
    <m/>
  </r>
  <r>
    <s v="區公所業務-民政業務-獎補助費-對國內團體之捐助"/>
    <s v="二十五週年慶及新、卸任隊長交接及績優隊員表揚暨節能減碳推廣乾淨能源政策宣導活動(台電年度促協金)"/>
    <s v="臺中市龍井區三德里守望相助推行委員會"/>
    <x v="28"/>
    <x v="1"/>
    <s v="無"/>
    <m/>
  </r>
  <r>
    <s v="區公所業務-民政業務-獎補助費-對國內團體之捐助"/>
    <s v="年終績優人員表揚及用電安全宣導暨推廣乾淨能源政策宣導活動(台電年度促協金)"/>
    <s v="臺中市義勇消防總隊第四大隊犁份分隊"/>
    <x v="28"/>
    <x v="1"/>
    <s v="無"/>
    <m/>
  </r>
  <r>
    <s v="區公所業務-民政業務-獎補助費-對國內團體之捐助"/>
    <s v="移地訓練暨節約用電安全宣導暨推廣乾淨能源政策宣導活動(台電專案)"/>
    <s v="臺中市義勇消防總隊第四大隊犁份分隊"/>
    <x v="28"/>
    <x v="1"/>
    <s v="無"/>
    <m/>
  </r>
  <r>
    <s v="區公所業務-民政業務-獎補助費-對國內團體之捐助"/>
    <s v="婦宣績優人員表揚暨節能減碳宣導及推廣乾淨能源活動(台電年度促協金、公所、台電專案)"/>
    <s v="臺中市義勇消防總隊婦女防火宣導大隊第四中隊龍井分隊"/>
    <x v="28"/>
    <x v="67"/>
    <s v="無"/>
    <m/>
  </r>
  <r>
    <s v="區公所業務-民政業務-獎補助費-對國內團體之捐助"/>
    <s v="績優協勤人員表揚暨節能減碳與推廣乾淨能源政策宣導活動(台電年度促協金、台電專案)"/>
    <s v="臺中市民防總隊義勇警察大隊烏日中隊龍井分隊"/>
    <x v="28"/>
    <x v="118"/>
    <s v="無"/>
    <m/>
  </r>
  <r>
    <s v="區公所業務-民政業務-獎補助費-對國內團體之捐助"/>
    <s v="業務觀摩暨支持推廣節能減碳節約用電宣導活動(台電年度促協金、台電專案)"/>
    <s v="臺中市民防總隊義勇警察大隊烏日中隊龍井分隊"/>
    <x v="28"/>
    <x v="7"/>
    <s v="無"/>
    <m/>
  </r>
  <r>
    <s v="區公所業務-民政業務-獎補助費-對國內團體之捐助"/>
    <s v="113年績優協勤人員表揚暨支持節能減碳與推廣乾淨能源政策宣導活動(台電年度促協金、中油專案、台電專案)"/>
    <s v="臺中市民防總隊義勇警察大隊烏日中隊麗水分隊"/>
    <x v="28"/>
    <x v="64"/>
    <s v="無"/>
    <m/>
  </r>
  <r>
    <s v="區公所業務-民政業務-獎補助費-對國內團體之捐助"/>
    <s v="文化交流觀摩暨節能減碳及推廣乾淨能源政策宣導活動(台電年度促協金、中油專案、台電專案)"/>
    <s v="臺中市民防總隊義勇警察大隊烏日中隊龍津分隊"/>
    <x v="28"/>
    <x v="64"/>
    <s v="無"/>
    <m/>
  </r>
  <r>
    <s v="區公所業務-民政業務-獎補助費-對國內團體之捐助"/>
    <s v="教育文化訓練暨節能減碳宣導活動(台電年度促協金、中油專案、台電專案)"/>
    <s v="臺中市民防總隊義勇警察大隊烏日中隊犁份分隊"/>
    <x v="28"/>
    <x v="67"/>
    <s v="無"/>
    <m/>
  </r>
  <r>
    <s v="區公所業務-民政業務-獎補助費-對國內團體之捐助"/>
    <s v="績優人員表揚及交通安全教育暨節能減碳及推廣乾淨能源政策宣導活動(台電年度促協金、中油專案、台電專案)"/>
    <s v="臺中市民防總隊義勇警察大隊烏日中隊龍東分隊"/>
    <x v="28"/>
    <x v="7"/>
    <s v="無"/>
    <m/>
  </r>
  <r>
    <s v="區公所業務-民政業務-獎補助費-對國內團體之捐助"/>
    <s v="113年度績優人員表揚暨節約用電安全宣導與推廣乾淨能源政策宣導活動(台電年度促協金定)"/>
    <s v="臺中市民防總隊民防大隊烏日中隊龍井民防分隊"/>
    <x v="28"/>
    <x v="1"/>
    <s v="無"/>
    <m/>
  </r>
  <r>
    <s v="區公所業務-民政業務-獎補助費-對國內團體之捐助"/>
    <s v="業務觀摩暨支持推廣節能減碳節約用電宣導活動(台電年度促協金、中油專案、台電專案)"/>
    <s v="臺中市民防總隊民防大隊烏日中隊龍井民防分隊"/>
    <x v="28"/>
    <x v="64"/>
    <s v="無"/>
    <m/>
  </r>
  <r>
    <s v="區公所業務-民政業務-獎補助費-對國內團體之捐助"/>
    <s v="重要節日維護安全工作服務績優隊員表揚及節約用電、節能減碳暨推廣乾淨能源政策宣導活動(台電年度促協金、台電專案、中油專案)"/>
    <s v="臺中市民防總隊民防大隊烏日中隊犁份分隊"/>
    <x v="28"/>
    <x v="3"/>
    <s v="無"/>
    <m/>
  </r>
  <r>
    <s v="區公所業務-民政業務-獎補助費-對國內團體之捐助"/>
    <s v="業務參訪境外觀摩教育訓練及節約用電、節能減碳暨推廣乾淨能源政策宣導活動(台電專案)"/>
    <s v="臺中市民防總隊民防大隊烏日中隊犁份分隊"/>
    <x v="28"/>
    <x v="75"/>
    <s v="無"/>
    <m/>
  </r>
  <r>
    <s v="區公所業務-民政業務-獎補助費-對國內團體之捐助"/>
    <s v="績優隊員表揚及新任幹部就職暨推廣乾淨能源政策宣導活動(台電專案、中油專案)"/>
    <s v="臺中市民防總隊民防大隊烏日中隊龍東分隊"/>
    <x v="28"/>
    <x v="64"/>
    <s v="無"/>
    <m/>
  </r>
  <r>
    <s v="區公所業務-民政業務-獎補助費-對國內團體之捐助"/>
    <s v="績優隊員表揚及新任幹部就職暨推廣乾淨能源政策宣導活動(台電年度促協金)"/>
    <s v="臺中市民防總隊民防大隊烏日中隊龍東分隊"/>
    <x v="28"/>
    <x v="1"/>
    <s v="無"/>
    <m/>
  </r>
  <r>
    <s v="區公所業務-民政業務-獎補助費-對國內團體之捐助"/>
    <s v="境外研習觀摩暨用電安全宣導及推廣乾淨能源政策宣導活動(台電專案、中油專案)"/>
    <s v="臺中市民防總隊民防大隊烏日中隊龍東分隊"/>
    <x v="28"/>
    <x v="49"/>
    <s v="無"/>
    <m/>
  </r>
  <r>
    <s v="區公所業務-民政業務-獎補助費-對國內團體之捐助"/>
    <s v="愛自己就是愛家人親子活動暨節能減碳及推廣乾淨能源政策宣導活動(台電年度促協金、台電專案、中油專案)"/>
    <s v="臺中市龍井區忠和里環保志工第一小隊"/>
    <x v="28"/>
    <x v="64"/>
    <s v="無"/>
    <m/>
  </r>
  <r>
    <s v="區公所業務-民政業務-獎補助費-對國內團體之捐助"/>
    <s v="113年度環保志工績優人員表揚暨節能減碳宣導活動(台電年度促協金)"/>
    <s v="台中市龍井區龍津里環保志工第三小隊"/>
    <x v="28"/>
    <x v="1"/>
    <s v="無"/>
    <m/>
  </r>
  <r>
    <s v="區公所業務-民政業務-獎補助費-對國內團體之捐助"/>
    <s v="業務觀摩暨支持推廣節能減碳節約用電宣導活動(台電年度促協金、中油專案、台電專案)"/>
    <s v="臺中市民防總隊民防大隊烏日民防中隊龍津分隊"/>
    <x v="28"/>
    <x v="76"/>
    <s v="無"/>
    <m/>
  </r>
  <r>
    <s v="區公所業務-民政業務-獎補助費-對國內團體之捐助"/>
    <s v="自然生態環境教育觀摩暨節能減碳政策宣導活動(台電年度促協金、中油專案、台電專案)"/>
    <s v="臺中市龍井區麗水里環保志工第二小隊"/>
    <x v="28"/>
    <x v="7"/>
    <s v="無"/>
    <m/>
  </r>
  <r>
    <s v="區公所業務-民政業務-獎補助費-對國內團體之捐助"/>
    <s v="登革熱防治與美化環境花藝講座暨節能減碳宣導活動(台電年度促協金、中油專案)"/>
    <s v="臺中市龍井區麗水里環保志工第二小隊"/>
    <x v="28"/>
    <x v="64"/>
    <s v="無"/>
    <m/>
  </r>
  <r>
    <s v="區公所業務-民政業務-獎補助費-對國內團體之捐助"/>
    <s v="境外文化生態觀摩暨節能減碳及推廣潔淨能源政策宣導活動(台電年度促協金、台電專案)"/>
    <s v="臺中市龍井區山腳里環保志工第五小隊"/>
    <x v="28"/>
    <x v="76"/>
    <s v="無"/>
    <m/>
  </r>
  <r>
    <s v="區公所業務-民政業務-獎補助費-對國內團體之捐助"/>
    <s v="觀摩及節能減碳曁推廣乾淨能源政策宣導活動(台電年度促協金、中油專案)"/>
    <s v="臺中市龍井區龍崗里環保志工隊第九小隊"/>
    <x v="28"/>
    <x v="69"/>
    <s v="無"/>
    <m/>
  </r>
  <r>
    <s v="區公所業務-民政業務-獎補助費-對國內團體之捐助"/>
    <s v="113年度環保志工教育觀摩暨節能減碳宣導活動(台電年度促協金、中油專案、台電專案)"/>
    <s v="臺中市龍井區東海里環保志工第十三小隊"/>
    <x v="28"/>
    <x v="7"/>
    <s v="無"/>
    <m/>
  </r>
  <r>
    <s v="區公所業務-民政業務-獎補助費-對國內團體之捐助"/>
    <s v="113年度志工業務觀摩暨節能減碳及推廣乾淨能源政策宣導活動(台電年度促協金、台電專案)"/>
    <s v="臺中市龍井區龍東里環保志工第六小隊"/>
    <x v="28"/>
    <x v="69"/>
    <s v="無"/>
    <m/>
  </r>
  <r>
    <s v="區公所業務-民政業務-獎補助費-對國內團體之捐助"/>
    <s v="績優志工表揚暨節約用電宣導活動(台電年度促協金、台電專案)"/>
    <s v="臺中市龍井區龍泉里環保志工第十七小隊"/>
    <x v="28"/>
    <x v="69"/>
    <s v="無"/>
    <m/>
  </r>
  <r>
    <s v="區公所業務-民政業務-獎補助費-對國內團體之捐助"/>
    <s v="志工文化交流暨節約用電及推廣乾淨能源宣導活動(台電專案、中油專案)"/>
    <s v="臺中市龍井區龍泉里環保志工第十七小隊"/>
    <x v="28"/>
    <x v="69"/>
    <s v="無"/>
    <m/>
  </r>
  <r>
    <s v="區公所業務-民政業務-獎補助費-對國內團體之捐助"/>
    <s v="113年度環保志工績優人員表揚及節能減碳宣導活動"/>
    <s v="臺中市龍井區福田里環保志工第七小隊"/>
    <x v="28"/>
    <x v="1"/>
    <s v="無"/>
    <m/>
  </r>
  <r>
    <s v="區公所業務-民政業務-獎補助費-對國內團體之捐助"/>
    <s v="113年度環保志工業務交流暨宣導低碳生活推廣乾淨能源政策活動(台電年度促協金、中油專案、台電專案)"/>
    <s v="臺中市龍井區新庄里環保志工第八小隊"/>
    <x v="28"/>
    <x v="7"/>
    <s v="無"/>
    <m/>
  </r>
  <r>
    <s v="區公所業務-民政業務-獎補助費-對國內團體之捐助"/>
    <s v="教育訓練宣導暨節約能源用電安全推廣乾淨能源政策宣導活動(台電年度促協金、中油專案、台電專案)"/>
    <s v="臺中市龍井區田中里環保志工第十小隊"/>
    <x v="28"/>
    <x v="76"/>
    <s v="無"/>
    <m/>
  </r>
  <r>
    <s v="區公所業務-民政業務-獎補助費-對國內團體之捐助"/>
    <s v="文化觀摩暨節能減碳及港務業務宣導活動(台電年度促協金、中油專案、台電專案)"/>
    <s v="臺中市龍井區龍崗里環保志工第十四小隊"/>
    <x v="28"/>
    <x v="67"/>
    <s v="無"/>
    <m/>
  </r>
  <r>
    <s v="區公所業務-民政業務-獎補助費-對國內團體之捐助"/>
    <s v="生態觀摩暨推廣潔淨能源政策及節能減碳宣導活動(台電年度促協金、中油專案、台電專案)"/>
    <s v="臺中市龍井區南寮里環保志工第十五小隊"/>
    <x v="28"/>
    <x v="67"/>
    <s v="無"/>
    <m/>
  </r>
  <r>
    <s v="區公所業務-民政業務-獎補助費-對國內團體之捐助"/>
    <s v="環保教育觀摩及文化交流暨節能減碳及推廣乾淨能源政策宣導活動(台電年度促協金、中油專案、台電專案)"/>
    <s v="臺中市龍井區龍西里環保志工第十六小隊"/>
    <x v="28"/>
    <x v="64"/>
    <s v="無"/>
    <m/>
  </r>
  <r>
    <s v="區公所業務-民政業務-獎補助費-對國內團體之捐助"/>
    <s v="環保志工績優表揚暨節能減碳及推廣乾淨能源政策宣導活動(中油專案、台電專案)"/>
    <s v="臺中市龍井區三德里環保志工第十八小隊"/>
    <x v="28"/>
    <x v="75"/>
    <s v="無"/>
    <m/>
  </r>
  <r>
    <s v="區公所業務-民政業務-獎補助費-對國內團體之捐助"/>
    <s v="113年度績優表揚暨節能減碳及推廣乾淨能源政策宣導活動(台電年度促協金)"/>
    <s v="臺中市龍井區三德里環保志工第十八小隊"/>
    <x v="28"/>
    <x v="1"/>
    <s v="無"/>
    <m/>
  </r>
  <r>
    <s v="區公所業務-民政業務-獎補助費-對國內團體之捐助"/>
    <s v="環保資源再生教育訓練及文化交流觀摩暨節能減碳及推廣乾淨能源政策宣導活動(中油專案)"/>
    <s v="臺中市龍井區三德里環保志工第十八小隊"/>
    <x v="28"/>
    <x v="4"/>
    <s v="無"/>
    <m/>
  </r>
  <r>
    <s v="區公所業務-民政業務-獎補助費-對國內團體之捐助"/>
    <s v="境外文化生態教育及推廣乾淨能源暨節能減碳宣導活動(台電年度促協金、中油專案、台電專案)"/>
    <s v="臺中市龍井區新東里環保志工第十九小隊"/>
    <x v="28"/>
    <x v="7"/>
    <s v="無"/>
    <m/>
  </r>
  <r>
    <s v="區公所業務-民政業務-獎補助費-對國內團體之捐助"/>
    <s v="境外環保、文化交流暨節能減碳宣導及推廣乾淨能源政策(台電年度促協金、中油專案)"/>
    <s v="臺中市龍井區竹坑里環保志工第十一小隊"/>
    <x v="28"/>
    <x v="69"/>
    <s v="無"/>
    <m/>
  </r>
  <r>
    <s v="區公所業務-民政業務-獎補助費-對國內團體之捐助"/>
    <s v="登革熱防治暨節能減碳宣導及推廣乾淨能源政策(台電專案)"/>
    <s v="臺中市龍井區竹坑里環保志工第十一小隊"/>
    <x v="28"/>
    <x v="87"/>
    <s v="無"/>
    <m/>
  </r>
  <r>
    <s v="區公所業務-民政業務-獎補助費-對國內團體之捐助"/>
    <s v="環保志工教育宣導暨節能減碳及推廣乾淨能源政策宣導活動(台電年度促協金)"/>
    <s v="台中市龍井區龍津里環保志工第四小隊"/>
    <x v="28"/>
    <x v="1"/>
    <s v="無"/>
    <m/>
  </r>
  <r>
    <s v="區公所業務-民政業務-獎補助費-對國內團體之捐助"/>
    <s v="環保志工觀摩及節能減碳曁推廣乾淨能源政策宣導活動(台電專案核定)"/>
    <s v="台中市龍井區龍崗里環保志工第九小隊"/>
    <x v="28"/>
    <x v="1"/>
    <s v="無"/>
    <m/>
  </r>
  <r>
    <s v="區公所業務-民政業務-獎補助費-對國內團體之捐助"/>
    <s v="113年度志工業務觀摩暨節能減碳及推廣乾淨能源政策宣導活動(台電專案、台電年度促協金)"/>
    <s v="烏日警察志工中隊龍東分隊"/>
    <x v="28"/>
    <x v="69"/>
    <s v="無"/>
    <m/>
  </r>
  <r>
    <s v="區公所業務-民政業務-獎補助費-對國內團體之捐助"/>
    <s v="113年度志工業務觀摩暨節能減碳及推廣乾淨能源政策宣導活動(台電專案、台電年度促協金、中油專案)"/>
    <s v="烏日警察志工中隊龍井分隊"/>
    <x v="28"/>
    <x v="3"/>
    <s v="無"/>
    <m/>
  </r>
  <r>
    <s v="區公所業務-民政業務-獎補助費-對國內團體之捐助"/>
    <s v="20週年慶暨績優隊員表揚及推廣乾淨能源政策宣導活動(台電年度促協金)"/>
    <s v="烏日警察志工中隊龍井分隊"/>
    <x v="28"/>
    <x v="4"/>
    <s v="無"/>
    <m/>
  </r>
  <r>
    <s v="區公所業務-民政業務-獎補助費-對國內團體之捐助"/>
    <s v="113年臺中市市長盃射箭錦標賽"/>
    <s v="臺中市體育總會射箭委員會"/>
    <x v="28"/>
    <x v="1"/>
    <s v="無"/>
    <m/>
  </r>
  <r>
    <s v="區公所業務-民政業務-獎補助費-對國內團體之捐助"/>
    <s v="勤務訓練暨隊長交接暨節約能源用電安全及推廣乾淨能源政策宣導活動(台電年度促協金)"/>
    <s v="臺中市民防總隊民防大隊烏日中隊麗水分隊張崇仁"/>
    <x v="28"/>
    <x v="1"/>
    <s v="無"/>
    <m/>
  </r>
  <r>
    <s v="區公所業務-民政業務-獎補助費-對國內團體之捐助"/>
    <s v="113年婦宣人員感恩餐會暨節約用電安全宣導暨推廣乾淨能源政策宣導活動(台電年度促協金)"/>
    <s v="臺中市義勇消防總隊婦女防火宣導大隊第四中隊犁份分隊楊雲芳"/>
    <x v="28"/>
    <x v="1"/>
    <s v="無"/>
    <m/>
  </r>
  <r>
    <s v="區公所業務-民政業務-獎補助費-對國內團體之捐助"/>
    <s v="年終績優人員表揚及用電安全暨支持電源開發推廣乾淨能源宣導活動(台電專案)"/>
    <s v="臺中市義勇消防總隊第四大隊龍井分隊"/>
    <x v="28"/>
    <x v="1"/>
    <s v="無"/>
    <m/>
  </r>
  <r>
    <s v="區公所業務-人文業務-獎補助費-對國內團體之捐助"/>
    <s v="113年迎春送暖關懷弱勢團體暨節能減碳及推廣乾淨能源政策宣導活動(台電年度促協金)"/>
    <s v="臺中市龍井後備憲兵荷松協會"/>
    <x v="28"/>
    <x v="1"/>
    <s v="無"/>
    <m/>
  </r>
  <r>
    <s v="區公所業務-人文業務-獎補助費-對國內團體之捐助"/>
    <s v="113年關懷弱勢慶中秋暨節能減碳及推廣乾淨能源政策宣導活動"/>
    <s v="臺中市龍井後備憲兵荷松協會"/>
    <x v="28"/>
    <x v="1"/>
    <s v="無"/>
    <m/>
  </r>
  <r>
    <s v="農林管理業務-農林管理業務-獎補助費-對國內團體之捐助"/>
    <s v="113年「優質農業交流觀摩暨節能減碳推廣乾淨能源宣導活動」經費(台電年度促協金、台電專案、中油專案)"/>
    <s v="臺中市龍井區雜糧產銷班第三班"/>
    <x v="28"/>
    <x v="64"/>
    <s v="無"/>
    <m/>
  </r>
  <r>
    <s v="農林管理業務-農林管理業務-獎補助費-對國內團體之捐助"/>
    <s v="113年度龍井區各界慶祝農民節表彰大會(台電年度促協金)"/>
    <s v="臺中市龍井區農會"/>
    <x v="28"/>
    <x v="1"/>
    <s v="無"/>
    <m/>
  </r>
  <r>
    <s v="農林管理業務-農林管理業務-獎補助費-對國內團體之捐助"/>
    <s v="辦理農民種植水稻有機質肥料經費(台電年度促協金)"/>
    <s v="臺中市龍井區農會"/>
    <x v="28"/>
    <x v="119"/>
    <s v="無"/>
    <m/>
  </r>
  <r>
    <s v="農林管理業務-農林管理業務-獎補助費-對國內團體之捐助"/>
    <s v="辦理「區外農業觀摩暨支持電源開發及推廣乾淨能源宣導活動」經費"/>
    <s v="龍井區甘藷產銷班第一班"/>
    <x v="28"/>
    <x v="1"/>
    <s v="無"/>
    <m/>
  </r>
  <r>
    <s v="農林管理業務-農林管理業務-獎補助費-對國內團體之捐助"/>
    <s v="辦理「區外農業觀摩暨支持電源開發及推廣乾淨能源宣導活動」經費"/>
    <s v="龍井區甘藷產銷班第二班"/>
    <x v="28"/>
    <x v="1"/>
    <s v="無"/>
    <m/>
  </r>
  <r>
    <s v="農林管理業務-農林管理業務-獎補助費-對國內團體之捐助"/>
    <s v="辦理「合理施肥正確用藥研習會暨節能減碳宣導活動」經費"/>
    <s v="臺中市龍井區蔬菜產銷班第1班"/>
    <x v="28"/>
    <x v="1"/>
    <s v="無"/>
    <m/>
  </r>
  <r>
    <s v="農林管理業務-農林管理業務-獎補助費-對國內團體之捐助"/>
    <s v="辦理「合理施肥正確用藥研習會暨節能減碳宣導活動」經費"/>
    <s v="臺中市龍井區蔬菜產銷班第2班"/>
    <x v="28"/>
    <x v="1"/>
    <s v="無"/>
    <m/>
  </r>
  <r>
    <s v="農林管理業務-農林管理業務-獎補助費-對國內團體之捐助"/>
    <s v="辦理「合理施肥正確用藥研習會暨節能減碳宣導活動」經費"/>
    <s v="臺中市龍井區蔬菜產銷班第3班"/>
    <x v="28"/>
    <x v="1"/>
    <s v="無"/>
    <m/>
  </r>
  <r>
    <s v="農林管理業務-農林管理業務-獎補助費-對國內團體之捐助"/>
    <s v="辦理蔬菜產銷班第1、2、3班聯合辦理「生產與行銷作業區外觀摩暨支持電源開發及推廣乾淨能源宣導活動」"/>
    <s v="臺中市龍井區蔬菜產銷班第1班"/>
    <x v="28"/>
    <x v="81"/>
    <s v="無"/>
    <m/>
  </r>
  <r>
    <s v="農林管理業務-農林管理業務-獎補助費-對國內團體之捐助"/>
    <s v="辦理區外農業觀摩暨支持電源開發及推廣乾淨能源宣導活動"/>
    <s v="龍井區甘藷產銷班第一班"/>
    <x v="28"/>
    <x v="1"/>
    <s v="無"/>
    <m/>
  </r>
  <r>
    <s v="農林管理業務-農林管理業務-獎補助費-對國內團體之捐助"/>
    <s v="辦理區外農業觀摩暨支持電源開發及推廣乾淨能源宣導活動"/>
    <s v="龍井區甘藷產銷班第二班"/>
    <x v="28"/>
    <x v="1"/>
    <s v="無"/>
    <m/>
  </r>
  <r>
    <s v="社政業務-社會福利-獎補助費-對國內團體之捐助"/>
    <s v="墊付案轉正-志工愛家人親子活動暨節能減碳及推廣乾淨能源政策宣導活動(台電年度促協金)"/>
    <s v="臺中市環保慈善會"/>
    <x v="28"/>
    <x v="1"/>
    <s v="無"/>
    <m/>
  </r>
  <r>
    <s v="社政業務-社會福利-獎補助費-對國內團體之捐助"/>
    <s v="墊付案轉正-中秋賞月慶團圓暨推廣乾淨能源宣導活動(台電年度促協金)"/>
    <s v="臺中市龍井區山腳社區發展協會"/>
    <x v="28"/>
    <x v="1"/>
    <s v="無"/>
    <m/>
  </r>
  <r>
    <s v="社政業務-社會福利-獎補助費-對國內團體之捐助"/>
    <s v="墊付案轉正-112年慶祝重陽節尊賢敬老暨支持電源開發及節能減碳推廣乾淨能源宣導活動(台電年度促協金)"/>
    <s v="臺中市龍井區忠和社區發展協會"/>
    <x v="28"/>
    <x v="1"/>
    <s v="無"/>
    <m/>
  </r>
  <r>
    <s v="社政業務-社會福利-獎補助費-對國內團體之捐助"/>
    <s v="墊付案轉正-中秋佳節慶團圓暨宣導節約用電推廣乾淨能源活動(台電年度促協金)"/>
    <s v="臺中市龍井區環保建設福利協進會"/>
    <x v="28"/>
    <x v="1"/>
    <s v="無"/>
    <m/>
  </r>
  <r>
    <s v="社政業務-社會福利-獎補助費-對國內團體之捐助"/>
    <s v="墊付案轉正-多肉植栽手作暨CRPD身心障礙者權利公約、節約用電宣導活動(台電年度促協金)"/>
    <s v="臺中市龍井身心障礙者協會"/>
    <x v="28"/>
    <x v="1"/>
    <s v="無"/>
    <m/>
  </r>
  <r>
    <s v="社政業務-社會福利-獎補助費-對國內團體之捐助"/>
    <s v="墊付案轉正-社區照顧關懷據點成果展及慶祝九九重陽節暨節能減碳宣導活動(台電年度促協金)"/>
    <s v="臺中市龍井區田中社區發展協會"/>
    <x v="28"/>
    <x v="4"/>
    <s v="無"/>
    <m/>
  </r>
  <r>
    <s v="社政業務-社會福利-獎補助費-對國內團體之捐助"/>
    <s v="墊付案轉正-112年度兔來運轉慶重陽敬老暨節能減碳宣導活動(台電年度促協金)"/>
    <s v="財團法人台中市私立普濟社會福利慈善事業基金會"/>
    <x v="28"/>
    <x v="1"/>
    <s v="無"/>
    <m/>
  </r>
  <r>
    <s v="社政業務-社會福利-獎補助費-對國內團體之捐助"/>
    <s v="墊付案轉正-112年度長者才藝成果發表暨節能減碳宣導活動(台電年度促協金)"/>
    <s v="台中市龍龍社區關懷協會"/>
    <x v="28"/>
    <x v="1"/>
    <s v="無"/>
    <m/>
  </r>
  <r>
    <s v="社政業務-社會福利-獎補助費-對國內團體之捐助"/>
    <s v="墊付案轉正-塔山下的部落生態文化觀摩暨節能減碳宣導活動(台電年度促協金)"/>
    <s v="臺中市龍井區太極氣功健身會"/>
    <x v="28"/>
    <x v="1"/>
    <s v="無"/>
    <m/>
  </r>
  <r>
    <s v="社政業務-社會福利-獎補助費-對國內團體之捐助"/>
    <s v="墊付案轉正-112年志工服務觀摩暨支持能源開發及節能減碳宣導活動(台電年度促協金)"/>
    <s v="台中縣龍井鄉祥安促進協會"/>
    <x v="28"/>
    <x v="1"/>
    <s v="無"/>
    <m/>
  </r>
  <r>
    <s v="社政業務-社會福利-獎補助費-對國內團體之捐助"/>
    <s v="墊付案轉正-112年關懷據點成果展暨績優志工表揚及政令宣導活動(台電年度促協金)"/>
    <s v="臺中市龍井區龍津社區發展協會"/>
    <x v="28"/>
    <x v="1"/>
    <s v="無"/>
    <m/>
  </r>
  <r>
    <s v="社政業務-社會福利-獎補助費-對國內團體之捐助"/>
    <s v="慶祝父親節暨推廣乾淨能源宣導活動經費(台電年度促協金)"/>
    <s v="臺中市環保慈善會"/>
    <x v="28"/>
    <x v="1"/>
    <s v="無"/>
    <m/>
  </r>
  <r>
    <s v="社政業務-社會福利-獎補助費-對國內團體之捐助"/>
    <s v="照顧關懷據點成果展暨節能減碳宣導活動(台電年度促協金)"/>
    <s v="臺中市龍井區東海社區發展協會"/>
    <x v="28"/>
    <x v="1"/>
    <s v="無"/>
    <m/>
  </r>
  <r>
    <s v="社政業務-社會福利-獎補助費-對國內團體之捐助"/>
    <s v="東海社區婦女文化交流暨節能減碳宣導活動(台電促協金)"/>
    <s v="臺中市龍井區東海社區發展協會"/>
    <x v="28"/>
    <x v="1"/>
    <s v="無"/>
    <m/>
  </r>
  <r>
    <s v="社政業務-社會福利-獎補助費-對國內團體之捐助"/>
    <s v="東海藝術街跳蚤市集暨節能減碳宣導活動(台電促協金)"/>
    <s v="臺中市東海藝術街文創協會"/>
    <x v="28"/>
    <x v="1"/>
    <s v="無"/>
    <m/>
  </r>
  <r>
    <s v="社政業務-社會福利-獎補助費-對國內團體之捐助"/>
    <s v="龍華富貴迎春揮毫寫春聯暨節能減碳及推廣潔淨能源政策宣導活動(台電年度促協金)"/>
    <s v="臺中市龍井區山腳社區發展協會"/>
    <x v="28"/>
    <x v="1"/>
    <s v="無"/>
    <m/>
  </r>
  <r>
    <s v="社政業務-社會福利-獎補助費-對國內團體之捐助"/>
    <s v="長照2.0簡介＆常見詐騙手法解析暨節約用電宣導(台電年度促協金)"/>
    <s v="臺中市龍井身心障礙者協會"/>
    <x v="28"/>
    <x v="1"/>
    <s v="無"/>
    <m/>
  </r>
  <r>
    <s v="社政業務-社會福利-獎補助費-對國內團體之捐助"/>
    <s v="113年無障礙檢測生態教育研習暨支持液化天然氣能源政策、節能減碳節約用電宣導(台電年度促協金)"/>
    <s v="臺中市龍井身心障礙者協會"/>
    <x v="28"/>
    <x v="1"/>
    <s v="無"/>
    <m/>
  </r>
  <r>
    <s v="社政業務-社會福利-獎補助費-對國內團體之捐助"/>
    <s v="身心障礙福利＆節約用電宣導暨手作編織活動(台電促協金)"/>
    <s v="臺中市龍井身心障礙者協會"/>
    <x v="28"/>
    <x v="1"/>
    <s v="無"/>
    <m/>
  </r>
  <r>
    <s v="社政業務-社會福利-獎補助費-對國內團體之捐助"/>
    <s v="植得癒見園藝治療課暨節約用電珍惜能源宣導經費(台電年度促協金)"/>
    <s v="臺中市龍井身心障礙者協會"/>
    <x v="28"/>
    <x v="1"/>
    <s v="無"/>
    <m/>
  </r>
  <r>
    <s v="社政業務-社會福利-獎補助費-對國內團體之捐助"/>
    <s v="年度績優人員表揚暨節約能源及推廣乾淨能源政策宣導活動(台電年度促協金)"/>
    <s v="臺中市龍井區麗水社區推展協會"/>
    <x v="28"/>
    <x v="1"/>
    <s v="無"/>
    <m/>
  </r>
  <r>
    <s v="社政業務-社會福利-獎補助費-對國內團體之捐助"/>
    <s v="元宵佳節喜迎春寒冬送暖暨支持節約能源及推廣乾淨能源政策宣導活動(台電年度促協金)"/>
    <s v="臺中市龍井區麗水社區發展協會"/>
    <x v="28"/>
    <x v="1"/>
    <s v="無"/>
    <m/>
  </r>
  <r>
    <s v="社政業務-社會福利-獎補助費-對國內團體之捐助"/>
    <s v="新春團拜賀新年暨節能減碳及推廣乾淨能源政策宣導活動(台電年度促協金)"/>
    <s v="臺中市龍井區忠和社區發展促進會"/>
    <x v="28"/>
    <x v="1"/>
    <s v="無"/>
    <m/>
  </r>
  <r>
    <s v="社政業務-社會福利-獎補助費-對國內團體之捐助"/>
    <s v="登山健行淨山、菸害防制暨節能減碳及維護港區環境政策宣導活動(台電年度促協金)"/>
    <s v="臺中市後備憲兵荷松協會"/>
    <x v="28"/>
    <x v="1"/>
    <s v="無"/>
    <m/>
  </r>
  <r>
    <s v="社政業務-社會福利-獎補助費-對國內團體之捐助"/>
    <s v="113年度會員尊老敬賢及防火宣導講座暨節能減碳及推廣潔淨能源政策宣導活動(台電年度促協金)"/>
    <s v="中華民國春林尊親會"/>
    <x v="28"/>
    <x v="1"/>
    <s v="無"/>
    <m/>
  </r>
  <r>
    <s v="社政業務-社會福利-獎補助費-對國內團體之捐助"/>
    <s v="113年度志工參訪觀摩暨節能減碳宣導活動(台電年度促協金)"/>
    <s v="臺中市龍井區敬老關懷協會"/>
    <x v="28"/>
    <x v="1"/>
    <s v="無"/>
    <m/>
  </r>
  <r>
    <s v="社政業務-社會福利-獎補助費-對國內團體之捐助"/>
    <s v="113年度關懷志工戶外交流暨節能減碳宣導活動(台電年度促協金)"/>
    <s v="臺中市龍井區麗水關懷福利協會"/>
    <x v="28"/>
    <x v="1"/>
    <s v="無"/>
    <m/>
  </r>
  <r>
    <s v="社政業務-社會福利-獎補助費-對國內團體之捐助"/>
    <s v="113年度文化交流觀摩暨節能減碳及推廣乾淨能源政策宣導活動(台電年度促協金)"/>
    <s v="臺中市龍井區龍津長壽協會"/>
    <x v="28"/>
    <x v="1"/>
    <s v="無"/>
    <m/>
  </r>
  <r>
    <s v="社政業務-社會福利-獎補助費-對國內團體之捐助"/>
    <s v="113年度甲辰年恭迎大甲鎮瀾宮天上聖母遶境進香暨節能減碳及推廣乾淨能源政策宣導活動(台電年度促協金)"/>
    <s v="臺中市龍井區媽祖護祐關懷協會"/>
    <x v="28"/>
    <x v="1"/>
    <s v="無"/>
    <m/>
  </r>
  <r>
    <s v="社政業務-社會福利-獎補助費-對國內團體之捐助"/>
    <s v="113年度會員文化交流暨支持節約用電及推廣乾淨能源政策宣導活動(台電年度促協金)"/>
    <s v="臺中市龍井區水裡港藝文福利協會"/>
    <x v="28"/>
    <x v="1"/>
    <s v="無"/>
    <m/>
  </r>
  <r>
    <s v="社政業務-社會福利-獎補助費-對國內團體之捐助"/>
    <s v="美學與生活插花講座暨節能減碳宣導活動(台電年度促協金)"/>
    <s v="臺中市龍井區水裡港藝文福利協會"/>
    <x v="28"/>
    <x v="1"/>
    <s v="無"/>
    <m/>
  </r>
  <r>
    <s v="社政業務-社會福利-獎補助費-對國內團體之捐助"/>
    <s v="113年健康講座吃安心食安心暨節約能源宣導活動(台電年度促協金)"/>
    <s v="臺中市龍井區惜福關懷協會"/>
    <x v="28"/>
    <x v="1"/>
    <s v="無"/>
    <m/>
  </r>
  <r>
    <s v="社政業務-社會福利-獎補助費-對國內團體之捐助"/>
    <s v="113年度文化學習暨支持台電能源開發及節能減碳宣導活動(台電年度促協金)"/>
    <s v="臺中市龍井區元極舞協會"/>
    <x v="28"/>
    <x v="1"/>
    <s v="無"/>
    <m/>
  </r>
  <r>
    <s v="社政業務-社會福利-獎補助費-對國內團體之捐助"/>
    <s v="113年度北部文化觀摩暨節能減碳、再生資源宣導活動(台電年度促協金)"/>
    <s v="台中市龍井區土風舞協會"/>
    <x v="28"/>
    <x v="1"/>
    <s v="無"/>
    <m/>
  </r>
  <r>
    <s v="社政業務-社會福利-獎補助費-對國內團體之捐助"/>
    <s v="113年度義工服務文化觀摩暨支持電源開發推廣乾淨能源政策宣導活動(台電年度促協金)"/>
    <s v="臺中市龍井區交通義工服務協會"/>
    <x v="28"/>
    <x v="1"/>
    <s v="無"/>
    <m/>
  </r>
  <r>
    <s v="社政業務-社會福利-獎補助費-對國內團體之捐助"/>
    <s v="113年度愛鄉文化觀摩暨節能減碳宣導活動(台電年度促協金)"/>
    <s v="台中市龍井區愛鄉土文化協會"/>
    <x v="28"/>
    <x v="1"/>
    <s v="無"/>
    <m/>
  </r>
  <r>
    <s v="社政業務-社會福利-獎補助費-對國內團體之捐助"/>
    <s v="113年度慶祝母親節暨社區治安與節能減碳愛地球宣導活動(台電年度促協金)"/>
    <s v="臺中市龍井區舞蹈協會"/>
    <x v="28"/>
    <x v="1"/>
    <s v="無"/>
    <m/>
  </r>
  <r>
    <s v="社政業務-社會福利-獎補助費-對國內團體之捐助"/>
    <s v="113年度環保教育及績優人員表揚暨節約能源及推廣乾淨能源政策宣導活動(台電年度促協金)"/>
    <s v="臺中市龍井區環保建設福利協進會"/>
    <x v="28"/>
    <x v="1"/>
    <s v="無"/>
    <m/>
  </r>
  <r>
    <s v="社政業務-社會福利-獎補助費-對國內團體之捐助"/>
    <s v="113年環保教育觀摩活動暨支持電源開發與節能減碳宣導活動(台電年度促協金)"/>
    <s v="臺中市龍井區環保建設福利協進會"/>
    <x v="28"/>
    <x v="1"/>
    <s v="無"/>
    <m/>
  </r>
  <r>
    <s v="社政業務-社會福利-獎補助費-對國內團體之捐助"/>
    <s v="113年度業務觀摩暨推廣節約能源宣導(台電年度促協金)"/>
    <s v="臺中市龍井區三德里長青協會"/>
    <x v="28"/>
    <x v="1"/>
    <s v="無"/>
    <m/>
  </r>
  <r>
    <s v="社政業務-社會福利-獎補助費-對國內團體之捐助"/>
    <s v="113年度文化交流暨支持節約能源及推廣乾淨能源政策宣導活動經費(台電促協金)"/>
    <s v="臺中市龍井區麗水長壽協進會"/>
    <x v="28"/>
    <x v="1"/>
    <s v="無"/>
    <m/>
  </r>
  <r>
    <s v="社政業務-社會福利-獎補助費-對國內團體之捐助"/>
    <s v="關懷老人愛心送暖暨支持節約能源及推廣乾淨能源政策宣導活動(台電年度促協金)"/>
    <s v="臺中市龍井區麗水長壽協進會"/>
    <x v="28"/>
    <x v="1"/>
    <s v="無"/>
    <m/>
  </r>
  <r>
    <s v="社政業務-社會福利-獎補助費-對國內團體之捐助"/>
    <s v="113年度模範志工表揚暨社區治安與節能減碳愛地球宣導活動(台電年度促協金)"/>
    <s v="臺中市龍井心橋愛心關懷協會"/>
    <x v="28"/>
    <x v="4"/>
    <s v="無"/>
    <m/>
  </r>
  <r>
    <s v="社政業務-社會福利-獎補助費-對國內團體之捐助"/>
    <s v="113年度藝文知性文化交流觀摩暨節能減碳及政令宣導活動(台電年度促協金)"/>
    <s v="臺中市龍目井文化協會"/>
    <x v="28"/>
    <x v="1"/>
    <s v="無"/>
    <m/>
  </r>
  <r>
    <s v="社政業務-社會福利-獎補助費-對國內團體之捐助"/>
    <s v="113年度水域自救教育訓練及文化交流暨節能減碳及推廣乾淨能源宣導活動(台電年度促協金)"/>
    <s v="臺中市龍井游泳協會"/>
    <x v="28"/>
    <x v="1"/>
    <s v="無"/>
    <m/>
  </r>
  <r>
    <s v="社政業務-社會福利-獎補助費-對國內團體之捐助"/>
    <s v="113年度外埠觀摩暨節約用電宣導活動(台電年度促協金)"/>
    <s v="臺中市龍津教育志工協會"/>
    <x v="28"/>
    <x v="1"/>
    <s v="無"/>
    <m/>
  </r>
  <r>
    <s v="社政業務-社會福利-獎補助費-對國內團體之捐助"/>
    <s v="113年度績優社區觀摩及文化交流暨節能減碳及推廣乾淨能源政策宣導活動(台電年度促協金)"/>
    <s v="臺中市茄投社區關懷協進會"/>
    <x v="28"/>
    <x v="1"/>
    <s v="無"/>
    <m/>
  </r>
  <r>
    <s v="社政業務-社會福利-獎補助費-對國內團體之捐助"/>
    <s v="長壽俱樂部會員文化交流知性觀摩暨節能減碳及推廣乾淨能源政策宣導活動"/>
    <s v="臺中市茄投社區關懷協進會"/>
    <x v="28"/>
    <x v="1"/>
    <s v="無"/>
    <m/>
  </r>
  <r>
    <s v="社政業務-社會福利-獎補助費-對國內團體之捐助"/>
    <s v="辦理「瑜珈境外環保觀摩暨節能減碳宣導活動」經費(3/11)(台電年度促協金)"/>
    <s v="臺中市龍井瑜珈協會"/>
    <x v="28"/>
    <x v="1"/>
    <s v="無"/>
    <m/>
  </r>
  <r>
    <s v="社政業務-社會福利-獎補助費-對國內團體之捐助"/>
    <s v="113年度北部社區觀摩暨推廣乾淨能源政策宣導活動(台電年度促協金)"/>
    <s v="臺中市社區福利推展協會"/>
    <x v="28"/>
    <x v="1"/>
    <s v="無"/>
    <m/>
  </r>
  <r>
    <s v="社政業務-社會福利-獎補助費-對國內團體之捐助"/>
    <s v="辦理「龍津里蚵寮社區關懷弱勢及老人暨節約用電宣導活動」經費(台電年度促協金)"/>
    <s v="臺中市社區福利推展協會"/>
    <x v="28"/>
    <x v="1"/>
    <s v="無"/>
    <m/>
  </r>
  <r>
    <s v="社政業務-社會福利-獎補助費-對國內團體之捐助"/>
    <s v="113年度關懷老人戶外交流暨推廣乾淨能源政策宣導活動(台電年度促協金)"/>
    <s v="臺中市龍井區龍東社區老人福利推廣協會"/>
    <x v="28"/>
    <x v="1"/>
    <s v="無"/>
    <m/>
  </r>
  <r>
    <s v="社政業務-社會福利-獎補助費-對國內團體之捐助"/>
    <s v="113年度境外成長交流觀摩暨節約能源及推廣乾淨能源政策宣導活動(台電年度促協金)"/>
    <s v="臺中市龍井區麗水社區推展協會"/>
    <x v="28"/>
    <x v="1"/>
    <s v="無"/>
    <m/>
  </r>
  <r>
    <s v="社政業務-社會福利-獎補助費-對國內團體之捐助"/>
    <s v="113年度婦女成長班環境保護績優社區觀摩暨節能減碳及推廣乾淨能源政策宣導活動(台電年度促協金)"/>
    <s v="臺中市龍井區田中社區發展協會"/>
    <x v="28"/>
    <x v="1"/>
    <s v="無"/>
    <m/>
  </r>
  <r>
    <s v="社政業務-社會福利-獎補助費-對國內團體之捐助"/>
    <s v="113年度關懷老人戶外觀摩暨節約能源用電安全及推廣乾淨能源政策宣導活動(台電年度促協金)"/>
    <s v="臺中市龍井田中關懷社區藝文體育協會"/>
    <x v="28"/>
    <x v="1"/>
    <s v="無"/>
    <m/>
  </r>
  <r>
    <s v="社政業務-社會福利-獎補助費-對國內團體之捐助"/>
    <s v="113年度南部境外觀摩暨港務業務、節約用電宣導經費(台電年度促協金)"/>
    <s v="臺中市臺灣楊府元帥文化協會"/>
    <x v="28"/>
    <x v="1"/>
    <s v="無"/>
    <m/>
  </r>
  <r>
    <s v="社政業務-社會福利-獎補助費-對國內團體之捐助"/>
    <s v="113年度敬老、志工學習教育訓練交流研習暨支持能源開發宣導活動(台電促協金)"/>
    <s v="財團法人台中市私立銀同碧湖陳氏社會福利基金會"/>
    <x v="28"/>
    <x v="1"/>
    <s v="無"/>
    <m/>
  </r>
  <r>
    <s v="社政業務-社會福利-獎補助費-對國內團體之捐助"/>
    <s v="113年度瑞里悠美山林生態文化觀摩暨節能減碳宣導活動(台電促協金)"/>
    <s v="臺中市龍井區太極氣功健身會"/>
    <x v="28"/>
    <x v="1"/>
    <s v="無"/>
    <m/>
  </r>
  <r>
    <s v="社政業務-社會福利-獎補助費-對國內團體之捐助"/>
    <s v="文化觀摩暨電源開發及節能減碳宣導活動(台電促協金)"/>
    <s v="臺中市龍井區心路導護志工協會"/>
    <x v="28"/>
    <x v="1"/>
    <s v="無"/>
    <m/>
  </r>
  <r>
    <s v="社政業務-社會福利-獎補助費-對國內團體之捐助"/>
    <s v="竹坑家政班親子文化活動觀摩暨節能減碳宣導活動(台電促協金)"/>
    <s v="臺中市龍井區竹坑里好逗陣共榮協會"/>
    <x v="28"/>
    <x v="1"/>
    <s v="無"/>
    <m/>
  </r>
  <r>
    <s v="社政業務-社會福利-獎補助費-對國內團體之捐助"/>
    <s v="親子健走活動暨節能減碳宣導活動經費(台電年度促協金)"/>
    <s v="臺中市龍井區竹坑里好逗陣共榮協會"/>
    <x v="28"/>
    <x v="1"/>
    <s v="無"/>
    <m/>
  </r>
  <r>
    <s v="社政業務-社會福利-獎補助費-對國內團體之捐助"/>
    <s v="2024龍田家族淨山健行節能減碳及推廣乾淨能源政策宣導活動(台電促協金)"/>
    <s v="臺中市龍田乒乓舞蹈藝文體育協會"/>
    <x v="28"/>
    <x v="1"/>
    <s v="無"/>
    <m/>
  </r>
  <r>
    <s v="社政業務-社會福利-獎補助費-對國內團體之捐助"/>
    <s v="113年志工服務觀摩暨支持能源開發及節能減碳宣導活動(台電促協金)"/>
    <s v="台中縣龍井鄉祥安促進協會"/>
    <x v="28"/>
    <x v="1"/>
    <s v="無"/>
    <m/>
  </r>
  <r>
    <s v="社政業務-社會福利-獎補助費-對國內團體之捐助"/>
    <s v="辦理「境外環保觀摩暨節能減碳宣導活動」經費(台電年度促協金)"/>
    <s v="臺中市龍井區竹坑社區發展協會"/>
    <x v="28"/>
    <x v="1"/>
    <s v="無"/>
    <m/>
  </r>
  <r>
    <s v="社政業務-社會福利-獎補助費-對國內團體之捐助"/>
    <s v="辦理「中秋節社區老人關懷據點才藝表演秀暨節能減碳及港務業務宣導活動」經費(台電年度促協金)"/>
    <s v="臺中市龍井區福田社區發展協會"/>
    <x v="28"/>
    <x v="4"/>
    <s v="無"/>
    <m/>
  </r>
  <r>
    <s v="社政業務-社會福利-獎補助費-對國內團體之捐助"/>
    <s v="辦理「龍東社區婦女成長班文化交流觀摩及關懷單親家庭暨節能減碳及推廣乾淨能源政策宣導活動」經費台電年度促協金)"/>
    <s v="臺中市龍井區龍東社區發展協會"/>
    <x v="28"/>
    <x v="1"/>
    <s v="無"/>
    <m/>
  </r>
  <r>
    <s v="社政業務-社會福利-獎補助費-對國內團體之捐助"/>
    <s v="辦理「113年秋夜晚風社區才藝成果發表會及節能減碳暨政令宣導活動」經費(台電年度促協金)"/>
    <s v="臺中市龍井區三德社區發展協會"/>
    <x v="28"/>
    <x v="4"/>
    <s v="無"/>
    <m/>
  </r>
  <r>
    <s v="社政業務-社會福利-獎補助費-對國內團體之捐助"/>
    <s v="辦理「文化觀摩暨節能減碳宣導活動」經費(台電年度促協金)"/>
    <s v="臺中市龍井區惜福關懷協會"/>
    <x v="28"/>
    <x v="1"/>
    <s v="無"/>
    <m/>
  </r>
  <r>
    <s v="社政業務-社會福利-獎補助費-對國內團體之捐助"/>
    <s v="辦理推廣樂齡終身學習觀念暨節能減碳宣導活動(台電年度促協金)"/>
    <s v="臺中市龍井區麗水長壽協進會"/>
    <x v="28"/>
    <x v="1"/>
    <s v="無"/>
    <m/>
  </r>
  <r>
    <s v="社政業務-社會福利-獎補助費-對國內團體之捐助"/>
    <s v="慶祝重陽敬老活動暨節能減碳及推廣乾淨能源政策宣導活動(台電年度促協金)"/>
    <s v="臺中市龍井區龍津長壽協會"/>
    <x v="28"/>
    <x v="1"/>
    <s v="無"/>
    <m/>
  </r>
  <r>
    <s v="社政業務-社會福利-獎補助費-對國內團體之捐助"/>
    <s v="113年度慶祝重陽節尊賢敬老暨支持電源開發及節能減碳推廣乾淨能源宣導活動(台電年度促協金)"/>
    <s v="臺中市龍井區忠和社區發展協會"/>
    <x v="28"/>
    <x v="1"/>
    <s v="無"/>
    <m/>
  </r>
  <r>
    <s v="社政業務-社會福利-獎補助費-對國內團體之捐助"/>
    <s v="辦理各項活動及集會研習之用(台電促協金"/>
    <s v="臺中市龍井區新東社區發展協會"/>
    <x v="28"/>
    <x v="58"/>
    <s v="無"/>
    <m/>
  </r>
  <r>
    <s v="社政業務-社會福利-獎補助費-對國內團體之捐助"/>
    <s v="辦理「中秋佳節慶團圓暨宣導節約用電推廣乾淨能源活動」經費(台電年度促協金)"/>
    <s v="臺中市龍井區環保建設福利協進會"/>
    <x v="28"/>
    <x v="1"/>
    <s v="無"/>
    <m/>
  </r>
  <r>
    <s v="社政業務-社會福利-獎補助費-對國內團體之捐助"/>
    <s v="辦理「113年度參訪名剎文化觀摩暨節約用電節能減碳宣導活動」經費(台電年度促協金)"/>
    <s v="臺中市菩提苑共修關懷慈善會"/>
    <x v="28"/>
    <x v="1"/>
    <s v="無"/>
    <m/>
  </r>
  <r>
    <s v="社政業務-社會福利-獎補助費-對國內團體之捐助"/>
    <s v="辦理「文化觀摩暨節能減碳宣導活動」經費(台電年度促協金)"/>
    <s v="臺中市馮氏宗親會"/>
    <x v="28"/>
    <x v="1"/>
    <s v="無"/>
    <m/>
  </r>
  <r>
    <s v="社政業務-社會福利-獎補助費-對國內團體之捐助"/>
    <s v="辦理「社區成長教室-婦女成長班113年度境外生態觀摩暨節能減碳及推廣潔淨能源政策宣導活動」經費(台電年度促協金)"/>
    <s v="臺中市龍井區山腳社區發展協會"/>
    <x v="28"/>
    <x v="1"/>
    <s v="無"/>
    <m/>
  </r>
  <r>
    <s v="社政業務-社會福利-獎補助費-對國內團體之捐助"/>
    <s v="辦理「中秋慶團圓暨推廣乾淨能源宣導活動」經費(台電年度促協金)"/>
    <s v="臺中市龍井區山腳社區發展協會"/>
    <x v="28"/>
    <x v="1"/>
    <s v="無"/>
    <m/>
  </r>
  <r>
    <s v="社政業務-社會福利-獎補助費-對國內團體之捐助"/>
    <s v="辦理「幸福龍東.中秋聯歡晚會暨推廣乾淨能源政策宣導活動」經費(台電年度促協金)"/>
    <s v="臺中市龍井區龍東社區發展協會"/>
    <x v="28"/>
    <x v="1"/>
    <s v="無"/>
    <m/>
  </r>
  <r>
    <s v="社政業務-社會福利-獎補助費-對國內團體之捐助"/>
    <s v="辦理犯罪預防宣導暨節約用電宣導及推廣乾淨能源活動(台電年度促協金)"/>
    <s v="臺中市龍井區老人會"/>
    <x v="28"/>
    <x v="114"/>
    <s v="無"/>
    <m/>
  </r>
  <r>
    <s v="社政業務-社會福利-獎補助費-對國內團體之捐助"/>
    <s v="辦理「社區成長教室生態文化教育觀摩暨節約用電宣導活動」經費(台電年度促協金)"/>
    <s v="臺中市龍井區龍崗社區發展協會"/>
    <x v="28"/>
    <x v="1"/>
    <s v="無"/>
    <m/>
  </r>
  <r>
    <s v="社政業務-社會福利-獎補助費-對國內團體之捐助"/>
    <s v="辦理「歲末送暖關懷老人及單親弱勢家庭暨節能減碳及港務業務宣導活動」經費(台電年度促協金)"/>
    <s v="臺中市龍井區龍崗社區發展協會"/>
    <x v="28"/>
    <x v="4"/>
    <s v="無"/>
    <m/>
  </r>
  <r>
    <s v="社政業務-社會福利-獎補助費-對國內團體之捐助"/>
    <s v="辦理「關懷老人健康久久長壽久久暨支持新建燃氣機組計畫及宣導節能減碳活動」經費(台電年度促協金)"/>
    <s v="臺中市龍井區田中社區發展協會"/>
    <x v="28"/>
    <x v="1"/>
    <s v="無"/>
    <m/>
  </r>
  <r>
    <s v="社政業務-社會福利-獎補助費-對國內團體之捐助"/>
    <s v="補助臺中市龍井區田中社區發展協會辦理「社區照顧關懷據點能減碳宣導活動」經費(11/1)(台電年度促協金"/>
    <s v="臺中市龍井區田中社區發展協會"/>
    <x v="28"/>
    <x v="4"/>
    <s v="無"/>
    <m/>
  </r>
  <r>
    <s v="社政業務-社會福利-獎補助費-對國內團體之捐助"/>
    <s v="辦理「歡慶中秋，關懷敬老暨推廣乾淨能源及港務宣導活動」經費(台電年度促協金)"/>
    <s v="臺中市龍井區敬老關懷協會"/>
    <x v="28"/>
    <x v="1"/>
    <s v="無"/>
    <m/>
  </r>
  <r>
    <s v="社政業務-社會福利-獎補助費-對國內團體之捐助"/>
    <s v="辦理「113年度龍馬精神慶重陽敬老暨節能減碳宣導活動」經費(台電年度促協金)"/>
    <s v="財團法人台中市私立普濟社會福利慈善事業基金會"/>
    <x v="28"/>
    <x v="1"/>
    <s v="無"/>
    <m/>
  </r>
  <r>
    <s v="社政業務-社會福利-獎補助費-對國內團體之捐助"/>
    <s v="辦理「秋節敬老暨推廣乾淨能源、支持市政業務、節能減碳、港務宣導活動」經費(台電年度促協金)"/>
    <s v="臺中市龍井區南寮親子關懷協會"/>
    <x v="28"/>
    <x v="1"/>
    <s v="無"/>
    <m/>
  </r>
  <r>
    <s v="社政業務-社會福利-獎補助費-對國內團體之捐助"/>
    <s v="辦理「歲末關懷老人及清寒弱勢家庭暨節能減碳及港務業務宣導活動」經費(台電年度促協金)"/>
    <s v="臺中市龍井區龍西社區發展協會"/>
    <x v="28"/>
    <x v="4"/>
    <s v="無"/>
    <m/>
  </r>
  <r>
    <s v="社政業務-社會福利-獎補助費-對國內團體之捐助"/>
    <s v="辦理「活力愛運動第三屆親子健行與互動體能暨節能減碳愛地球宣導活動」經費(台電年度促協金)"/>
    <s v="臺中市活力運動推廣協會"/>
    <x v="28"/>
    <x v="1"/>
    <s v="無"/>
    <m/>
  </r>
  <r>
    <s v="社政業務-社會福利-獎補助費-對國內團體之捐助"/>
    <s v="辦理「會員與志工境外自然生態參訪暨節能減碳愛地球宣導活動」經費(台電年度促協金)"/>
    <s v="臺中市活力運動推廣協會"/>
    <x v="28"/>
    <x v="1"/>
    <s v="無"/>
    <m/>
  </r>
  <r>
    <s v="社政業務-社會福利-獎補助費-對國內團體之捐助"/>
    <s v="辦理「長者才藝成果發表暨節能減碳宣導活動」經費(台電年度促協金)"/>
    <s v="台中市龍龍社區關懷協會"/>
    <x v="28"/>
    <x v="1"/>
    <s v="無"/>
    <m/>
  </r>
  <r>
    <s v="社政業務-社會福利-獎補助費-對國內團體之捐助"/>
    <s v="辦理「2024第一屆「龍井同濟盃」3對3籃球賽暨節約用電宣導及推廣乾淨能源活動」經費(台電年度促協金)"/>
    <s v="臺中市龍井區體育發展協會"/>
    <x v="28"/>
    <x v="1"/>
    <s v="無"/>
    <m/>
  </r>
  <r>
    <s v="社政業務-社會福利-獎補助費-對國內團體之捐助"/>
    <s v="辦理「生態文化教育觀摩暨節約用電宣導活動」經費(台電年度促協金)"/>
    <s v="台中市龍井中華外內丹功研究學會"/>
    <x v="28"/>
    <x v="1"/>
    <s v="無"/>
    <m/>
  </r>
  <r>
    <s v="社政業務-社會福利-獎補助費-對國內團體之捐助"/>
    <s v="辦理「「鍾愛一生健康講座」暨支持電源開發節能減碳港務業務宣導活動」經費(台電年度促協金)"/>
    <s v="台中縣龍井鄉祥安促進協會"/>
    <x v="28"/>
    <x v="1"/>
    <s v="無"/>
    <m/>
  </r>
  <r>
    <s v="社政業務-社會福利-獎補助費-對國內團體之捐助"/>
    <s v="辦理「113年召集人及志工服務觀摩暨支持能源開發及節能減碳宣導活動」經費(台電年度促協金)"/>
    <s v="臺中市龍井區婦女會"/>
    <x v="28"/>
    <x v="1"/>
    <s v="無"/>
    <m/>
  </r>
  <r>
    <s v="社政業務-社會福利-獎補助費-對國內團體之捐助"/>
    <s v="辦理「113年慶祝母親節「運動愛台灣、健康登山趣」及模範婆媳績優小組長表揚暨支持電源開發推廣乾淨能源港務業務宣導活動」經費(台電年度促協金)"/>
    <s v="臺中市龍井區婦女會"/>
    <x v="28"/>
    <x v="1"/>
    <s v="無"/>
    <m/>
  </r>
  <r>
    <s v="區公所業務-民政業務-獎補助費-對國內團體之捐助"/>
    <s v="補助外埔區體育會理事長盃慢跑活動經費"/>
    <s v="臺中市外埔區體育會"/>
    <x v="29"/>
    <x v="64"/>
    <s v="無"/>
    <m/>
  </r>
  <r>
    <s v="區公所業務-民政業務-獎補助費-對國內團體之捐助"/>
    <s v="補助外埔區體育會理事長盃槌球邀請賽"/>
    <s v="臺中市外埔區體育會"/>
    <x v="29"/>
    <x v="64"/>
    <s v="無"/>
    <m/>
  </r>
  <r>
    <s v="區公所業務-民政業務-獎補助費-對國內團體之捐助"/>
    <s v="補助外埔區體育會土風舞委員會理事長盃成果發表觀摩會"/>
    <s v="臺中市外埔區體育會"/>
    <x v="29"/>
    <x v="64"/>
    <s v="無"/>
    <m/>
  </r>
  <r>
    <s v="區公所業務-民政業務-獎補助費-對國內團體之捐助"/>
    <s v="補助外埔區體育會理事長盃籃球邀請賽"/>
    <s v="臺中市外埔區體育會"/>
    <x v="29"/>
    <x v="64"/>
    <s v="無"/>
    <m/>
  </r>
  <r>
    <s v="區公所業務-民政業務-獎補助費-對國內團體之捐助"/>
    <s v="補助外埔區體育會理事長盃手球賽"/>
    <s v="臺中市外埔區體育會"/>
    <x v="29"/>
    <x v="64"/>
    <s v="無"/>
    <m/>
  </r>
  <r>
    <s v="區公所業務-民政業務-獎補助費-對國內團體之捐助"/>
    <s v="補助外埔區體育會理事長盃瑜珈輕流動活動"/>
    <s v="臺中市外埔區體育會"/>
    <x v="29"/>
    <x v="64"/>
    <s v="無"/>
    <m/>
  </r>
  <r>
    <s v="區公所業務-民政業務-獎補助費-對國內團體之捐助"/>
    <s v="補助外埔區體育會太極拳表演暨樂活健走活動"/>
    <s v="臺中市外埔區體育會"/>
    <x v="29"/>
    <x v="64"/>
    <s v="無"/>
    <m/>
  </r>
  <r>
    <s v="區公所業務-民政業務-獎補助費-對國內團體之捐助"/>
    <s v="補助外埔區體育會理事長盃生物能醫學氣功體驗郊外野餐暨氣功表演活動"/>
    <s v="臺中市外埔區體育會"/>
    <x v="29"/>
    <x v="64"/>
    <s v="無"/>
    <m/>
  </r>
  <r>
    <s v="區公所業務-民政業務-獎補助費-對國內團體之捐助"/>
    <s v="補助外埔區體育會理事長盃羽球賽"/>
    <s v="臺中市外埔區體育會"/>
    <x v="29"/>
    <x v="64"/>
    <s v="無"/>
    <m/>
  </r>
  <r>
    <s v="區公所業務-民政業務-獎補助費-對國內團體之捐助"/>
    <s v="113年臺中市外埔區理事長盃單車逍遙遊活動"/>
    <s v="臺中市外埔區體育會"/>
    <x v="29"/>
    <x v="64"/>
    <s v="無"/>
    <m/>
  </r>
  <r>
    <s v="區公所業務-民政業務-獎補助費-對國內團體之捐助"/>
    <s v="大安區體育會辦理慶祝113年母親節全民登山健行活動"/>
    <s v="臺中市大安區體育會"/>
    <x v="30"/>
    <x v="108"/>
    <s v="無"/>
    <m/>
  </r>
  <r>
    <s v="區公所業務-民政業務-獎補助費-對國內團體之捐助"/>
    <s v="大安區體育會辦理臺中市大安區113年迎向健康土風舞表演活動"/>
    <s v="臺中市大安區體育會"/>
    <x v="30"/>
    <x v="64"/>
    <s v="無"/>
    <m/>
  </r>
  <r>
    <s v="區公所業務-民政業務-獎補助費-對國內團體之捐助"/>
    <s v="大安區體育會辦理臺中市大安區113年迎向健康桌球邀請賽活動"/>
    <s v="臺中市大安區體育會"/>
    <x v="30"/>
    <x v="64"/>
    <s v="無"/>
    <m/>
  </r>
  <r>
    <s v="區公所業務-民政業務-獎補助費-對國內團體之捐助"/>
    <s v="大安區體育會辦理臺中市大安區113年迎向健康趣味遊戲錦標賽競賽活動"/>
    <s v="臺中市大安區體育會"/>
    <x v="30"/>
    <x v="107"/>
    <s v="無"/>
    <m/>
  </r>
  <r>
    <s v="區公所業務-民政業務-獎補助費-對國內團體之捐助"/>
    <s v="大安區體育會辦理臺中市大安區113年迎向健康羽球邀請賽活動"/>
    <s v="臺中市大安區體育會"/>
    <x v="30"/>
    <x v="64"/>
    <s v="無"/>
    <m/>
  </r>
  <r>
    <s v="區公所業務-民政業務-獎補助費-對國內團體之捐助"/>
    <s v="大安區體育會辦理臺中市大安區113年迎向健康秋季健行活動"/>
    <s v="臺中市大安區體育會"/>
    <x v="30"/>
    <x v="107"/>
    <s v="無"/>
    <m/>
  </r>
  <r>
    <s v="社政業務-社會福利-獎補助費-對國內團體之捐助"/>
    <s v="南庄社區發展協會辦理113年績優社區觀摩活動"/>
    <s v="臺中市大安區南庄社區發展協會"/>
    <x v="30"/>
    <x v="58"/>
    <s v="無"/>
    <m/>
  </r>
  <r>
    <s v="社政業務-社會福利-獎補助費-對國內團體之捐助"/>
    <s v="海墘社區發展協會辦理搭乘公車應注意那些知訊宣導講座"/>
    <s v="臺中市大安區海墘社區發展協會"/>
    <x v="30"/>
    <x v="120"/>
    <s v="無"/>
    <m/>
  </r>
  <r>
    <s v="社政業務-社會福利-獎補助費-對國內團體之捐助"/>
    <s v="安中社區發展協會辦理113年資源回收宣導暨元宵節晚會"/>
    <s v="臺中市大安區安中社區發展協會"/>
    <x v="30"/>
    <x v="120"/>
    <s v="無"/>
    <m/>
  </r>
  <r>
    <s v="社政業務-社會福利-獎補助費-對國內團體之捐助"/>
    <s v="頂安社區銀髮志工觀摩活動"/>
    <s v="臺中市大安區頂安社區發展協會"/>
    <x v="30"/>
    <x v="87"/>
    <s v="無"/>
    <m/>
  </r>
  <r>
    <s v="社政業務-社會福利-獎補助費-對國內團體之捐助"/>
    <s v="永安社區發展協會辦理搓湯圓燈籠DIY猜燈謎慶元宵活動"/>
    <s v="臺中市大安區永安社區發展協會"/>
    <x v="30"/>
    <x v="49"/>
    <s v="無"/>
    <m/>
  </r>
  <r>
    <s v="社政業務-社會福利-獎補助費-對國內團體之捐助"/>
    <s v="頂安社區發展協會辦理頂安社區會員觀摩活動"/>
    <s v="臺中市大安區頂安社區發展協會"/>
    <x v="30"/>
    <x v="64"/>
    <s v="無"/>
    <m/>
  </r>
  <r>
    <s v="社政業務-社會福利-獎補助費-對國內團體之捐助"/>
    <s v="龜殼社區發展協會辦理113年度市外績優社區觀摩活動"/>
    <s v="臺中市大安區龜殼社區發展協會"/>
    <x v="30"/>
    <x v="121"/>
    <s v="無"/>
    <m/>
  </r>
  <r>
    <s v="社政業務-社會福利-獎補助費-對國內團體之捐助"/>
    <s v="南埔社區發展協會辦理「垃圾分類、資源回收，改善居家環境」活動"/>
    <s v="臺中市大安區南埔社區發展協會"/>
    <x v="30"/>
    <x v="121"/>
    <s v="無"/>
    <m/>
  </r>
  <r>
    <s v="社政業務-社會福利-獎補助費-對國內團體之捐助"/>
    <s v="防止延緩失智宣導暨元宵燈謎晚會活動"/>
    <s v="臺中市大安區福德社區發展協會"/>
    <x v="30"/>
    <x v="120"/>
    <s v="無"/>
    <m/>
  </r>
  <r>
    <s v="社政業務-社會福利-獎補助費-對國內團體之捐助"/>
    <s v="南庄社區發展協會辦理113年空汙防治宣導暨中秋月團圓晚會活動"/>
    <s v="臺中市大安區南庄社區發展協會"/>
    <x v="30"/>
    <x v="122"/>
    <s v="無"/>
    <m/>
  </r>
  <r>
    <s v="社政業務-社會福利-獎補助費-對國內團體之捐助"/>
    <s v="南埔社區發展協會辦理環保宣導暨中秋晚會活動"/>
    <s v="臺中市大安區南埔社區發展協會"/>
    <x v="30"/>
    <x v="121"/>
    <s v="無"/>
    <m/>
  </r>
  <r>
    <s v="社政業務-社會福利-獎補助費-對國內團體之捐助"/>
    <s v="龜殼社區發展協會辦理113年度重陽敬老暨關懷弱勢活動"/>
    <s v="臺中市大安區龜殼社區發展協會"/>
    <x v="30"/>
    <x v="78"/>
    <s v="無"/>
    <m/>
  </r>
  <r>
    <s v="社政業務-社會福利-獎補助費-對國內團體之捐助"/>
    <s v="113年花好月圓慶中秋暨空氣污染防治節能減碳宣導活動-福德社區"/>
    <s v="臺中市大安區福德社區發展協會"/>
    <x v="30"/>
    <x v="120"/>
    <s v="無"/>
    <m/>
  </r>
  <r>
    <s v="社政業務-社會福利-獎補助費-對國內團體之捐助"/>
    <s v="113年度頂安社區空氣污染防制宣導暨中秋節聯歡晚會活動"/>
    <s v="臺中市大安區頂安社區發展協會"/>
    <x v="30"/>
    <x v="1"/>
    <s v="無"/>
    <m/>
  </r>
  <r>
    <s v="社政業務-社會福利-獎補助費-對國內團體之捐助"/>
    <s v="頂安社區發展協會辦理「探訪海的音符＊風的故鄉；健康起步走」活動"/>
    <s v="臺中市大安區頂安社區發展協會"/>
    <x v="30"/>
    <x v="95"/>
    <s v="無"/>
    <m/>
  </r>
  <r>
    <s v="社政業務-社會福利-獎補助費-對國內團體之捐助"/>
    <s v="龜殼社區發展協會辦理113年度志工境外社區觀摩活動"/>
    <s v="臺中市大安區龜殼社區發展協會"/>
    <x v="30"/>
    <x v="123"/>
    <s v="無"/>
    <m/>
  </r>
  <r>
    <s v="社政業務-社會福利-獎補助費-對國內團體之捐助"/>
    <s v="永安社區發展協會辦理113年永安社區防火防災防震宣導活動"/>
    <s v="臺中市大安區永安社區發展協會"/>
    <x v="30"/>
    <x v="120"/>
    <s v="無"/>
    <m/>
  </r>
  <r>
    <s v="社政業務-社會福利-獎補助費-對國內團體之捐助"/>
    <s v="永安社區發展協會辦理113年度會員績優社區參訪活動"/>
    <s v="臺中市大安區永安社區發展協會"/>
    <x v="30"/>
    <x v="124"/>
    <s v="無"/>
    <m/>
  </r>
  <r>
    <s v="社政業務-社會福利-獎補助費-對國內團體之捐助"/>
    <s v="頂安社區發展協會辦理高齡長者防火暨長照宣導活動"/>
    <s v="臺中市大安區頂安社區發展協會"/>
    <x v="30"/>
    <x v="78"/>
    <s v="無"/>
    <m/>
  </r>
  <r>
    <s v="社政業務-社會福利-獎補助費-對國內團體之捐助"/>
    <s v="海墘社區發展協會辦理機車打燈左轉彎注意來車保平安宣導講座"/>
    <s v="臺中市大安區海墘社區發展協會"/>
    <x v="30"/>
    <x v="120"/>
    <s v="無"/>
    <m/>
  </r>
  <r>
    <s v="區公所業務-民政業務-獎補助費-對國內團體之捐助"/>
    <s v="補助本區體育會辦理體育活動經費-113年新社體育會理事長盃籃球比賽"/>
    <s v="臺中市新社體育會"/>
    <x v="31"/>
    <x v="64"/>
    <s v="無"/>
    <m/>
  </r>
  <r>
    <s v="區公所業務-民政業務-獎補助費-對國內團體之捐助"/>
    <s v="補助本區體育會辦理體育活動經費--113年新社體育會理事長盃木球錦標賽"/>
    <s v="臺中市新社體育會"/>
    <x v="31"/>
    <x v="64"/>
    <s v="無"/>
    <m/>
  </r>
  <r>
    <s v="區公所業務-民政業務-獎補助費-對國內團體之捐助"/>
    <s v="補助本區體育會辦理體育活動經費-113年度臺中市新社體育會理事長盃攀樹趣味賽"/>
    <s v="臺中市新社體育會"/>
    <x v="31"/>
    <x v="64"/>
    <s v="無"/>
    <m/>
  </r>
  <r>
    <s v="區公所業務-民政業務-獎補助費-對國內團體之捐助"/>
    <s v="補助本區體育會辦理體育活動經費-113年度臺中市新社體育會理事長盃羽球比賽"/>
    <s v="臺中市新社體育會"/>
    <x v="31"/>
    <x v="64"/>
    <s v="無"/>
    <m/>
  </r>
  <r>
    <s v="區公所業務-民政業務-獎補助費-對國內團體之捐助"/>
    <s v="補助本區體育會辦理體育活動經費-113年度臺中市新社體育會理事長盃鐵馬挑戰賽"/>
    <s v="臺中市新社體育會"/>
    <x v="31"/>
    <x v="64"/>
    <s v="無"/>
    <m/>
  </r>
  <r>
    <s v="區公所業務-民政業務-獎補助費-對國內團體之捐助"/>
    <s v="補助本區體育會辦理體育活動經費-113年度臺中市新社體育會理事長盃慢跑遊新社"/>
    <s v="臺中市新社體育會"/>
    <x v="31"/>
    <x v="64"/>
    <s v="無"/>
    <m/>
  </r>
  <r>
    <s v="區公所業務-民政業務-獎補助費-對國內團體之捐助"/>
    <s v="113年臺中市體育總會理事長盃新社區樂活健走逍遙遊活動"/>
    <s v="臺中市新社體育會"/>
    <x v="31"/>
    <x v="49"/>
    <s v="無"/>
    <m/>
  </r>
  <r>
    <s v="勤務管理-勤務管理業務-獎補助費-對團體之捐助"/>
    <s v="全民國防教育宣導活動"/>
    <s v="臺中市後備憲兵荷松協會"/>
    <x v="32"/>
    <x v="1"/>
    <s v="無"/>
    <m/>
  </r>
  <r>
    <s v="勤務管理-勤務管理業務-獎補助費-對團體之捐助"/>
    <s v="113年度「親子生態體驗暨全民國防宣導活動」"/>
    <s v="臺中市豐原區後備憲兵荷松協會"/>
    <x v="32"/>
    <x v="125"/>
    <s v="無"/>
    <m/>
  </r>
  <r>
    <s v="勤務管理-勤務管理業務-獎補助費-對團體之捐助"/>
    <s v="「熱血後憲樂活龍井暨全民國防教育宣導活動」"/>
    <s v="臺中市龍井後備憲兵荷松協會"/>
    <x v="32"/>
    <x v="1"/>
    <s v="無"/>
    <m/>
  </r>
  <r>
    <s v="勤務管理-勤務管理業務-獎補助費-對團體之捐助"/>
    <s v="「全民國防教育宣導暨捐血公益活動」"/>
    <s v="臺中市西區後備憲兵荷松協會"/>
    <x v="32"/>
    <x v="1"/>
    <s v="無"/>
    <m/>
  </r>
  <r>
    <s v="勤務管理-勤務管理業務-獎補助費-對團體之捐助"/>
    <s v="捐血送愛心暨全民國防教育宣導活動"/>
    <s v="臺中市北屯後備憲兵荷松協會"/>
    <x v="32"/>
    <x v="1"/>
    <s v="無"/>
    <m/>
  </r>
  <r>
    <s v="勤務管理-勤務管理業務-獎補助費-對團體之捐助"/>
    <s v="公益捐血活動暨全民國防教育宣導活動暨節能減碳能源宣導活動"/>
    <s v="臺中市霧峰後備憲兵荷松協會"/>
    <x v="32"/>
    <x v="1"/>
    <s v="無"/>
    <m/>
  </r>
  <r>
    <s v="勤務管理-勤務管理業務-獎補助費-對團體之捐助"/>
    <s v="113度「全民國防及公益捐血」活動"/>
    <s v="臺中市太平區後備憲兵荷松協會"/>
    <x v="32"/>
    <x v="1"/>
    <s v="無"/>
    <m/>
  </r>
  <r>
    <s v="勤務管理-勤務管理業務-獎補助費-對團體之捐助"/>
    <s v="全民國防教育宣導暨愛心捐血活動"/>
    <s v="臺中市大肚後備憲兵荷松協會"/>
    <x v="32"/>
    <x v="1"/>
    <s v="無"/>
    <m/>
  </r>
  <r>
    <s v="勤務管理-勤務管理業務-獎補助費-對團體之捐助"/>
    <s v="113年度「柚見中秋聯歡暨全民國防教育宣導」"/>
    <s v="臺中市后里後備憲兵荷松協會"/>
    <x v="32"/>
    <x v="1"/>
    <s v="無"/>
    <m/>
  </r>
  <r>
    <s v="勤務管理-勤務管理業務-獎補助費-對團體之捐助"/>
    <s v="「全民國防教育暨捐血公益活動」"/>
    <s v="臺中市北區後備憲兵荷松協會"/>
    <x v="32"/>
    <x v="1"/>
    <s v="無"/>
    <m/>
  </r>
  <r>
    <s v="勤務管理-勤務管理業務-獎補助費-對團體之捐助"/>
    <s v="「全民國防教育暨節能減碳宣導捐血公益活動」"/>
    <s v="臺中市南屯區後備憲兵荷松協會"/>
    <x v="32"/>
    <x v="1"/>
    <s v="無"/>
    <m/>
  </r>
  <r>
    <s v="勤務管理-勤務管理業務-獎補助費-對團體之捐助"/>
    <s v="「捐血趁『憲』在~全民國防教育宣導暨節能宣導活動」"/>
    <s v="臺中市西屯後備憲兵荷松協會"/>
    <x v="32"/>
    <x v="1"/>
    <s v="無"/>
    <m/>
  </r>
  <r>
    <s v="勤務管理-勤務管理業務-獎補助費-對團體之捐助"/>
    <s v="113年度會員大會及全民國防軍事教育及募兵活動"/>
    <s v="臺中市海軍陸戰隊退伍隊員協會"/>
    <x v="32"/>
    <x v="1"/>
    <s v="無"/>
    <m/>
  </r>
  <r>
    <s v="勤務管理-勤務管理業務-獎補助費-對團體之捐助"/>
    <s v="「​113年宣導全民國防教育暨捐血活動」"/>
    <s v="臺中市神岡區後備憲兵荷松協會"/>
    <x v="32"/>
    <x v="1"/>
    <s v="無"/>
    <m/>
  </r>
  <r>
    <s v="勤務管理-勤務管理業務-獎補助費-對團體之捐助"/>
    <s v="全民國防教育宣導暨捐血公益活動"/>
    <s v="臺中市南區後備憲兵荷松協會"/>
    <x v="32"/>
    <x v="1"/>
    <s v="無"/>
    <m/>
  </r>
  <r>
    <s v="勤務管理-勤務管理業務-獎補助費-對團體之捐助"/>
    <s v="113年度「捐血送愛心暨全民國防教育及消防教育宣導」活動"/>
    <s v="臺中市大雅區後備憲兵荷松協會"/>
    <x v="32"/>
    <x v="1"/>
    <s v="無"/>
    <m/>
  </r>
  <r>
    <s v="勤務管理-勤務管理業務-獎補助費-對團體之捐助"/>
    <s v="113年「鰲峰山健行淨山、節能健身做環保、節約用電暨全民國防教育及港務宣導」活動"/>
    <s v="臺中市清水後備憲兵荷松協會"/>
    <x v="32"/>
    <x v="1"/>
    <s v="無"/>
    <m/>
  </r>
  <r>
    <s v="勤務管理-勤務管理業務-獎補助費-對團體之捐助"/>
    <s v="「黃埔81宣導全民國防教育及敬軍愛民捐血活動」"/>
    <s v="中華民國黃埔８１同學會"/>
    <x v="32"/>
    <x v="1"/>
    <s v="無"/>
    <m/>
  </r>
  <r>
    <s v="勤務管理-勤務管理業務-獎補助費-對團體之捐助"/>
    <s v="113年「全民國防教育宣導暨會員親子聯誼」活動"/>
    <s v="台中市太平區青溪協會"/>
    <x v="32"/>
    <x v="1"/>
    <s v="無"/>
    <m/>
  </r>
  <r>
    <s v="勤務管理-勤務管理業務-獎補助費-對團體之捐助"/>
    <s v="中秋聯誼暨全民國防教育宣導活動"/>
    <s v="臺中市外埔後備憲兵荷松協會"/>
    <x v="32"/>
    <x v="1"/>
    <s v="無"/>
    <m/>
  </r>
  <r>
    <s v="勤務管理-勤務管理業務-獎補助費-對團體之捐助"/>
    <s v="113年全民國防教育宣導暨會員聯誼"/>
    <s v="臺中市青溪總會"/>
    <x v="32"/>
    <x v="1"/>
    <s v="無"/>
    <m/>
  </r>
  <r>
    <s v="勤務管理-勤務管理業務-獎補助費-對團體之捐助"/>
    <s v="113年宣導全民國防教育暨捐血活動"/>
    <s v="台中市西區青溪協會"/>
    <x v="32"/>
    <x v="1"/>
    <s v="無"/>
    <m/>
  </r>
  <r>
    <s v="勤務管理-勤務管理業務-獎補助費-對團體之捐助"/>
    <s v="113年「全民國防教育宣導暨會員聯誼」活動"/>
    <s v="臺中市大雅青溪協會"/>
    <x v="32"/>
    <x v="1"/>
    <s v="無"/>
    <m/>
  </r>
  <r>
    <s v="勤務管理-勤務管理業務-獎補助費-對團體之捐助"/>
    <s v="「全民國防教育小小兵戰鬥營活動」"/>
    <s v="臺中市中央軍事院校校友會"/>
    <x v="32"/>
    <x v="1"/>
    <s v="無"/>
    <m/>
  </r>
  <r>
    <s v="勤務管理-勤務管理業務-獎補助費-對團體之捐助"/>
    <s v="臺中市直轄市退伍軍人協會全民國防教育宣導暨會員代表大會"/>
    <s v="臺中市直轄市退伍軍人協會"/>
    <x v="32"/>
    <x v="1"/>
    <s v="無"/>
    <m/>
  </r>
  <r>
    <s v="產業發展與管理-工商業規劃與發展-獎補助費-對國內團體之捐助"/>
    <s v="臺中市旅行商業同業公會-2024ATTA臺中國際旅展"/>
    <s v="臺中市旅行商業同業公會"/>
    <x v="33"/>
    <x v="126"/>
    <s v="無"/>
    <m/>
  </r>
  <r>
    <s v="產業發展與管理-工商業規劃與發展-獎補助費-對國內團體之捐助"/>
    <s v="臺中市大臺中裝潢材料商業同業公會-2024台灣永續發展及低碳綠建築展"/>
    <s v="臺中市大臺中裝潢材料商業同業公會"/>
    <x v="33"/>
    <x v="127"/>
    <s v="無"/>
    <m/>
  </r>
  <r>
    <s v="產業發展與管理-工商業規劃與發展-獎補助費-對國內團體之捐助"/>
    <s v="臺中市工程技術顧問商業同業公會-台灣國際建築室內設計建材展"/>
    <s v="臺中市工程技術顧問商業同業公會"/>
    <x v="33"/>
    <x v="127"/>
    <s v="無"/>
    <m/>
  </r>
  <r>
    <s v="產業發展與管理-工商業規劃與發展-獎補助費-對國內團體之捐助"/>
    <s v="華夏國際文旅觀光協會-2024第一屆台中市原民觀光產業論壇研討會"/>
    <s v="華夏國際文旅觀光協會"/>
    <x v="33"/>
    <x v="9"/>
    <s v="無"/>
    <m/>
  </r>
  <r>
    <s v="產業發展與管理-工商業規劃與發展-獎補助費-對國內團體之捐助"/>
    <s v="台灣神經脊椎外科醫學會-第十五屆亞太脊椎年會"/>
    <s v="台灣神經脊椎外科醫學會"/>
    <x v="33"/>
    <x v="126"/>
    <s v="無"/>
    <m/>
  </r>
  <r>
    <s v="產業發展與管理-工商業規劃與發展-獎補助費-對國內團體之捐助"/>
    <s v="臺中市糕餅商業同業公會-吃好餅閱讀台中"/>
    <s v="臺中市糕餅商業同業公會"/>
    <x v="33"/>
    <x v="126"/>
    <s v="無"/>
    <m/>
  </r>
  <r>
    <s v="產業發展與管理-工商業規劃與發展-獎補助費-對國內團體之捐助"/>
    <s v="中華民國消費電子學會-2024臺灣消費電子國際研討會"/>
    <s v="中華民國消費電子學會"/>
    <x v="33"/>
    <x v="128"/>
    <s v="無"/>
    <m/>
  </r>
  <r>
    <s v="產業發展與管理-工商業規劃與發展-獎補助費-對國內團體之捐助"/>
    <s v="臺中市產業故事館發展協會-產業領航文化傳承臺中故事生活節"/>
    <s v="臺中市產業故事館發展協會"/>
    <x v="33"/>
    <x v="126"/>
    <s v="無"/>
    <m/>
  </r>
  <r>
    <s v="產業發展與管理-工商業規劃與發展-獎補助費-對國內團體之捐助"/>
    <s v="臺中市好禮協會-第三屆好禮購BUY節慵懶慢點X減塑市集"/>
    <s v="臺中市好禮協會"/>
    <x v="33"/>
    <x v="126"/>
    <s v="無"/>
    <m/>
  </r>
  <r>
    <s v="產業發展與管理-工商業規劃與發展-獎補助費-對國內團體之捐助"/>
    <s v="台灣放射腫瘤學會-第一屆台韓放腫交流會議暨2024台灣放射腫瘤學會及中華民國醫學物理學會聯合學術研討會"/>
    <s v="台灣放射腫瘤學會"/>
    <x v="33"/>
    <x v="129"/>
    <s v="無"/>
    <m/>
  </r>
  <r>
    <s v="產業發展與管理-工商業規劃與發展-獎補助費-對國內團體之捐助"/>
    <s v="臺灣學生方程式協會-第四屆臺灣盃學生方程式聯賽"/>
    <s v="臺灣學生方程式協會"/>
    <x v="33"/>
    <x v="126"/>
    <s v="無"/>
    <m/>
  </r>
  <r>
    <s v="產業發展與管理-工商業規劃與發展-獎補助費-對國內團體之捐助"/>
    <s v="臺灣積體電路設計學會-第三十五屆超大型積體電路設計暨計算機輔助設計研討會"/>
    <s v="臺灣積體電路設計學會"/>
    <x v="33"/>
    <x v="126"/>
    <s v="無"/>
    <m/>
  </r>
  <r>
    <s v="產業發展與管理-工商業規劃與發展-獎補助費-對國內團體之捐助"/>
    <s v="台灣雷射鈑金發展協會-2024台灣鈑金雷射應用展"/>
    <s v="台灣雷射鈑金發展協會"/>
    <x v="33"/>
    <x v="126"/>
    <s v="無"/>
    <m/>
  </r>
  <r>
    <s v="產業發展與管理-工商業規劃與發展-獎補助費-對國內團體之捐助"/>
    <s v="社團法人台中市亞哥國際青年商會-在地優秀青年創業家選拔典禮"/>
    <s v="社團法人台中市亞哥國際青年商會"/>
    <x v="33"/>
    <x v="75"/>
    <s v="無"/>
    <m/>
  </r>
  <r>
    <s v="產業發展與管理-工商業規劃與發展-獎補助費-對國內團體之捐助"/>
    <s v="台中市台中國際青年商會-台中青商成立六十五周年慶典暨第三十七屆亞太觀光振興研討會議"/>
    <s v="台中市台中國際青年商會"/>
    <x v="33"/>
    <x v="64"/>
    <s v="無"/>
    <m/>
  </r>
  <r>
    <s v="產業發展與管理-工商業規劃與發展-獎補助費-對國內團體之捐助"/>
    <s v="臺中市直轄市酒類商業同業公會-2024台中國際品酒節"/>
    <s v="臺中市直轄市酒類商業同業公會"/>
    <x v="33"/>
    <x v="130"/>
    <s v="無"/>
    <m/>
  </r>
  <r>
    <s v="產業發展與管理-工商業規劃與發展-獎補助費-對國內團體之捐助"/>
    <s v="臺中市女子美容商業同業公會-2024創建自我品牌打造流量新浪潮論壇"/>
    <s v="臺中市女子美容商業同業公會"/>
    <x v="33"/>
    <x v="129"/>
    <s v="無"/>
    <m/>
  </r>
  <r>
    <s v="產業發展與管理-工商業規劃與發展-獎補助費-對國內團體之捐助"/>
    <s v="台中市國際工商經營研究社-2024挖綠金IMC國際永續展"/>
    <s v="台中市國際工商經營研究社"/>
    <x v="33"/>
    <x v="127"/>
    <s v="無"/>
    <m/>
  </r>
  <r>
    <s v="產業發展與管理-工商業規劃與發展-獎補助費-對國內團體之捐助"/>
    <s v="亞洲大學-第49屆國際大學生程式設計競賽-亞州區臺中站"/>
    <s v="財團法人亞洲大學"/>
    <x v="33"/>
    <x v="131"/>
    <s v="無"/>
    <m/>
  </r>
  <r>
    <s v="產業發展與管理-工商業規劃與發展-獎補助費-對國內團體之捐助"/>
    <s v="元宇宙大聯盟-2024NASA黑克松臺中賽"/>
    <s v="元宇宙大聯盟"/>
    <x v="33"/>
    <x v="126"/>
    <s v="無"/>
    <m/>
  </r>
  <r>
    <s v="產業發展與管理-工商業規劃與發展-獎補助費-對國內團體之捐助"/>
    <s v="台灣感性學會-2024感性工程與情感研究國際研討會"/>
    <s v="社團法人台灣感性學會"/>
    <x v="33"/>
    <x v="132"/>
    <s v="無"/>
    <m/>
  </r>
  <r>
    <s v="產業發展與管理-工商業規劃與發展-獎補助費-對國內團體之捐助"/>
    <s v="台灣福爾摩沙電子競技協會-台灣福爾摩沙電子競技社群賽事讚讚盃"/>
    <s v="台灣福爾摩沙電子競技協會"/>
    <x v="33"/>
    <x v="129"/>
    <s v="無"/>
    <m/>
  </r>
  <r>
    <s v="產業發展與管理-工商業規劃與發展-獎補助費-對國內團體之捐助"/>
    <s v="中山醫學大學附設醫院-2024大數據醫學研究國際研討會"/>
    <s v="中山醫學大學附設醫院"/>
    <x v="33"/>
    <x v="133"/>
    <s v="無"/>
    <m/>
  </r>
  <r>
    <s v="產業發展與管理-工商業規劃與發展-獎補助費-對國內團體之捐助"/>
    <s v="臺中市中小企業服務中心辦理112年度服務工作計畫第3期款沖銷"/>
    <s v="臺中市中小企業服務中心"/>
    <x v="33"/>
    <x v="134"/>
    <s v="無"/>
    <m/>
  </r>
  <r>
    <s v="產業發展與管理-工商業規劃與發展-獎補助費-對國內團體之捐助"/>
    <s v="臺中市中小企業服務中心辦理112年度服務工作計畫第1期款"/>
    <s v="臺中市中小企業服務中心"/>
    <x v="33"/>
    <x v="135"/>
    <s v="無"/>
    <m/>
  </r>
  <r>
    <s v="產業發展與管理-工商業規劃與發展-獎補助費-對國內團體之捐助"/>
    <s v="臺中市中小企業服務中心辦理112年度服務工作計畫第2期款"/>
    <s v="臺中市中小企業服務中心"/>
    <x v="33"/>
    <x v="135"/>
    <s v="無"/>
    <m/>
  </r>
  <r>
    <s v="產業發展與管理-招商及投資協調-獎補助費-對國內團體之捐助"/>
    <s v="臺中市工商發展投資策進會113年第1-3月經費核銷"/>
    <s v="臺中市工商發展投資策進會"/>
    <x v="33"/>
    <x v="136"/>
    <s v="無"/>
    <m/>
  </r>
  <r>
    <s v="產業發展與管理-招商及投資協調-獎補助費-對國內團體之捐助"/>
    <s v="臺中市工商發展投資策進會113年第二期(4-6月)補助款"/>
    <s v="臺中市工商發展投資策進會"/>
    <x v="33"/>
    <x v="137"/>
    <s v="無"/>
    <m/>
  </r>
  <r>
    <s v="產業發展與管理-招商及投資協調-獎補助費-對國內團體之捐助"/>
    <s v="臺中市工商發展投資策進會113年7-9月第一期補助款"/>
    <s v="臺中市工商發展投資策進會"/>
    <x v="33"/>
    <x v="138"/>
    <s v="無"/>
    <m/>
  </r>
  <r>
    <s v="產業發展與管理-招商及投資協調-獎補助費-對國內團體之捐助"/>
    <s v="臺中市工商發展投資策進會113年第1-3月經費核銷"/>
    <s v="臺中市工商發展投資策進會"/>
    <x v="33"/>
    <x v="139"/>
    <s v="無"/>
    <m/>
  </r>
  <r>
    <s v="產業發展與管理-招商及投資協調-獎補助費-對國內團體之捐助"/>
    <s v="臺中市工商發展投資策進會113年第10-12月經費核銷"/>
    <s v="臺中市工商發展投資策進會"/>
    <x v="33"/>
    <x v="140"/>
    <s v="無"/>
    <m/>
  </r>
  <r>
    <s v="工業管理及輔導-工業管理-獎補助費-對國內團體之捐助"/>
    <s v="臺中地區工業團體會務活動及表揚活動。"/>
    <s v="台中市工業會"/>
    <x v="33"/>
    <x v="127"/>
    <s v="無"/>
    <m/>
  </r>
  <r>
    <s v="工業管理及輔導-工業管理-獎補助費-對國內團體之捐助"/>
    <s v="臺中地區工業團體會務活動及表揚活動(總工業會)。"/>
    <s v="臺中市總工業會"/>
    <x v="33"/>
    <x v="127"/>
    <s v="無"/>
    <m/>
  </r>
  <r>
    <s v="商圈管理及輔導-商圈管理及輔導-獎補助費-對國內團體之捐助"/>
    <s v="臺中港區經濟繁榮促進會商圈管理委員會行政功能作業補助費"/>
    <s v="臺中市臺中港區經濟繁榮促進會"/>
    <x v="33"/>
    <x v="1"/>
    <s v="無"/>
    <m/>
  </r>
  <r>
    <s v="商圈管理及輔導-商圈管理及輔導-獎補助費-對國內團體之捐助"/>
    <s v="天津路服飾商圈管理委員會行政功能作業補助費"/>
    <s v="台中市天津路服飾商圈管理委員會"/>
    <x v="33"/>
    <x v="1"/>
    <s v="無"/>
    <m/>
  </r>
  <r>
    <s v="商圈管理及輔導-商圈管理及輔導-獎補助費-對國內團體之捐助"/>
    <s v="東海藝術街商圈管理委員會行政功能作業補助費"/>
    <s v="臺中市東海藝術街商店街區管理委員會"/>
    <x v="33"/>
    <x v="1"/>
    <s v="無"/>
    <m/>
  </r>
  <r>
    <s v="商圈管理及輔導-商圈管理及輔導-獎補助費-對國內團體之捐助"/>
    <s v="臺中市大甲觀光商店街區商圈管理委員會行政功能作業補助費"/>
    <s v="臺中市大甲觀光商店街區管理委員會"/>
    <x v="33"/>
    <x v="1"/>
    <s v="無"/>
    <m/>
  </r>
  <r>
    <s v="商圈管理及輔導-商圈管理及輔導-獎補助費-對國內團體之捐助"/>
    <s v="一中街商圈管理委員會行政功能作業補助費"/>
    <s v="一中街(含育才南街)商店管理委員會"/>
    <x v="33"/>
    <x v="1"/>
    <s v="無"/>
    <m/>
  </r>
  <r>
    <s v="商圈管理及輔導-商圈管理及輔導-獎補助費-對國內團體之捐助"/>
    <s v="本市新社區休閒農業商圈管理委員會行政功能作業補助費"/>
    <s v="臺中市新社區休閒農業導覽發展協會"/>
    <x v="33"/>
    <x v="1"/>
    <s v="無"/>
    <m/>
  </r>
  <r>
    <s v="商圈管理及輔導-商圈管理及輔導-獎補助費-對國內團體之捐助"/>
    <s v="自由路五金電料商圈管理委員會行政功能作業補助費"/>
    <s v="臺中市自由路五金電料商圈管理委員會"/>
    <x v="33"/>
    <x v="1"/>
    <s v="無"/>
    <m/>
  </r>
  <r>
    <s v="商圈管理及輔導-商圈管理及輔導-獎補助費-對國內團體之捐助"/>
    <s v="和平區谷關社區商圈管理委員會行政功能作業補助費"/>
    <s v="臺中市和平區谷關社區發展協會"/>
    <x v="33"/>
    <x v="1"/>
    <s v="無"/>
    <m/>
  </r>
  <r>
    <s v="商圈管理及輔導-商圈管理及輔導-獎補助費-對國內團體之捐助"/>
    <s v="本市后里區泰安社區發展協會商圈管理委員會行政功能作業補助費"/>
    <s v="臺中市后里區泰安社區發展協會"/>
    <x v="33"/>
    <x v="1"/>
    <s v="無"/>
    <m/>
  </r>
  <r>
    <s v="商圈管理及輔導-商圈管理及輔導-獎補助費-對國內團體之捐助"/>
    <s v="臺中市天津路服飾商圈辦理「天津曬衣節-直播PK賽O2O」活動經費"/>
    <s v="台中市天津路服飾商圈管理委員會"/>
    <x v="33"/>
    <x v="8"/>
    <s v="無"/>
    <m/>
  </r>
  <r>
    <s v="商圈管理及輔導-商圈管理及輔導-獎補助費-對國內團體之捐助"/>
    <s v="東勢區形象商圈管理委員會行政功能作業補助費"/>
    <s v="臺中市東勢區形象商圈發展協會"/>
    <x v="33"/>
    <x v="1"/>
    <s v="無"/>
    <m/>
  </r>
  <r>
    <s v="商圈管理及輔導-商圈管理及輔導-獎補助費-對國內團體之捐助"/>
    <s v="臺中市自由路商圈辦理「太陽餅達人趣味賽」活動經費"/>
    <s v="臺中市中區自由路商圈管理委員會"/>
    <x v="33"/>
    <x v="16"/>
    <s v="無"/>
    <m/>
  </r>
  <r>
    <s v="商圈管理及輔導-商圈管理及輔導-獎補助費-對國內團體之捐助"/>
    <s v="太平樹孝商圈管理委員會行政功能作業補助費"/>
    <s v="臺中市太平樹孝商圈管理委員會"/>
    <x v="33"/>
    <x v="1"/>
    <s v="無"/>
    <m/>
  </r>
  <r>
    <s v="商圈管理及輔導-商圈管理及輔導-獎補助費-對國內團體之捐助"/>
    <s v="臺中市太平樹孝商圈辦理「黃金小徑啟動儀式VS樹孝好好購市集」活動經費"/>
    <s v="臺中市太平樹孝商圈管理委員會"/>
    <x v="33"/>
    <x v="86"/>
    <s v="無"/>
    <m/>
  </r>
  <r>
    <s v="商圈管理及輔導-商圈管理及輔導-獎補助費-對國內團體之捐助"/>
    <s v="臺中市自由五金電料商圈辦理「2024年自由五金電料商圈Youtube打造計畫」活動經費"/>
    <s v="臺中市自由路五金電料商圈管理委員會"/>
    <x v="33"/>
    <x v="16"/>
    <s v="無"/>
    <m/>
  </r>
  <r>
    <s v="商圈管理及輔導-商圈管理及輔導-獎補助費-對國內團體之捐助"/>
    <s v="臺中市大雅學府商圈執行「歡樂遊學府。麥香飄大雅」活動經費"/>
    <s v="臺中市大雅學府商圈管理委員會"/>
    <x v="33"/>
    <x v="141"/>
    <s v="無"/>
    <m/>
  </r>
  <r>
    <s v="商圈管理及輔導-商圈管理及輔導-獎補助費-對國內團體之捐助"/>
    <s v="臺中市電子街商圈辦理「酷城市墊腳石-電腦組裝X一元競標」活動經費"/>
    <s v="台中市電子街行人徒步區管理委員會"/>
    <x v="33"/>
    <x v="16"/>
    <s v="無"/>
    <m/>
  </r>
  <r>
    <s v="商圈管理及輔導-商圈管理及輔導-獎補助費-對國內團體之捐助"/>
    <s v="臺中市精明一街商圈辦理「爵對值感-秋季趕集趣」活動經費"/>
    <s v="精明一街管理委員會"/>
    <x v="33"/>
    <x v="86"/>
    <s v="無"/>
    <m/>
  </r>
  <r>
    <s v="商圈管理及輔導-商圈管理及輔導-獎補助費-對國內團體之捐助"/>
    <s v="臺中市美術園道商圈辦理「2024異國美食燭光晚宴」活動經費"/>
    <s v="美術園道商店街管理委員會"/>
    <x v="33"/>
    <x v="142"/>
    <s v="無"/>
    <m/>
  </r>
  <r>
    <s v="商圈管理及輔導-商圈管理及輔導-獎補助費-對國內團體之捐助"/>
    <s v="大坑商圈管理委員會行政功能作業補助費"/>
    <s v="台中市大坑商圈管理委員會"/>
    <x v="33"/>
    <x v="1"/>
    <s v="無"/>
    <m/>
  </r>
  <r>
    <s v="商圈管理及輔導-商圈管理及輔導-獎補助費-對國內團體之捐助"/>
    <s v="臺中市東勢區形象商圈辦理「吉利市小夥伴-美梨醬公仔彩繪比賽」活動經費"/>
    <s v="臺中市東勢區形象商圈發展協會"/>
    <x v="33"/>
    <x v="16"/>
    <s v="無"/>
    <m/>
  </r>
  <r>
    <s v="商圈管理及輔導-商圈管理及輔導-獎補助費-對國內團體之捐助"/>
    <s v="美術園道商店街商圈管理委員會行政功能作業補助費"/>
    <s v="美術園道商店街管理委員會"/>
    <x v="33"/>
    <x v="1"/>
    <s v="無"/>
    <m/>
  </r>
  <r>
    <s v="商圈管理及輔導-商圈管理及輔導-獎補助費-對國內團體之捐助"/>
    <s v="臺中市和平區谷關商圈辦理「慢活谷關樂遊泰雅」活動經費"/>
    <s v="臺中市和平區谷關社區發展協會"/>
    <x v="33"/>
    <x v="16"/>
    <s v="無"/>
    <m/>
  </r>
  <r>
    <s v="商圈管理及輔導-商圈管理及輔導-獎補助費-對國內團體之捐助"/>
    <s v="臺中市大坑商圈辦理2024大坑商圈-玩味大坑活動經費"/>
    <s v="台中市大坑商圈管理委員會"/>
    <x v="33"/>
    <x v="16"/>
    <s v="無"/>
    <m/>
  </r>
  <r>
    <s v="商圈管理及輔導-商圈管理及輔導-獎補助費-對國內團體之捐助"/>
    <s v="昌平皮鞋商店街商圈管理委員會行政功能作業補助費"/>
    <s v="昌平皮鞋商店街區管理委員會"/>
    <x v="33"/>
    <x v="1"/>
    <s v="無"/>
    <m/>
  </r>
  <r>
    <s v="商圈管理及輔導-商圈管理及輔導-獎補助費-對國內團體之捐助"/>
    <s v="豐原區廟東復興商圈管理委員會行政功能作業補助費"/>
    <s v="臺中市豐原區廟東復興商圈管理委員會"/>
    <x v="33"/>
    <x v="1"/>
    <s v="無"/>
    <m/>
  </r>
  <r>
    <s v="商圈管理及輔導-商圈管理及輔導-獎補助費-對國內團體之捐助"/>
    <s v="臺中市大隆路商圈辦理「巧手創意節2-樂音響起溫馨手作市集派對」活動經費"/>
    <s v="大隆路商店街管理委員會"/>
    <x v="33"/>
    <x v="16"/>
    <s v="無"/>
    <m/>
  </r>
  <r>
    <s v="商圈管理及輔導-商圈管理及輔導-獎補助費-對國內團體之捐助"/>
    <s v="電子街行人徒步區商圈管理委員會行政功能作業補助費"/>
    <s v="台中市電子街行人徒步區管理委員會"/>
    <x v="33"/>
    <x v="1"/>
    <s v="無"/>
    <m/>
  </r>
  <r>
    <s v="商圈管理及輔導-商圈管理及輔導-獎補助費-對國內團體之捐助"/>
    <s v="逢甲商店街商圈管理委員會行政功能作業補助費"/>
    <s v="台中市逢甲商店街區管理委員會"/>
    <x v="33"/>
    <x v="1"/>
    <s v="無"/>
    <m/>
  </r>
  <r>
    <s v="商圈管理及輔導-商圈管理及輔導-獎補助費-對國內團體之捐助"/>
    <s v="繼光商店街行人徒步區商圈管理委員會行政功能作業補助費"/>
    <s v="台中市繼光商店街行人徒步區管理委員會"/>
    <x v="33"/>
    <x v="1"/>
    <s v="無"/>
    <m/>
  </r>
  <r>
    <s v="商圈管理及輔導-商圈管理及輔導-獎補助費-對國內團體之捐助"/>
    <s v="臺中市大隆路商店街區商圈管理委員會行政功能作業補助費"/>
    <s v="大隆路商店街管理委員會"/>
    <x v="33"/>
    <x v="1"/>
    <s v="無"/>
    <m/>
  </r>
  <r>
    <s v="商圈管理及輔導-商圈管理及輔導-獎補助費-對國內團體之捐助"/>
    <s v="臺中市大甲商圈辦理「探索大甲-鄉鎮解謎趣」活動經費"/>
    <s v="臺中市大甲觀光商店街區管理委員會"/>
    <x v="33"/>
    <x v="8"/>
    <s v="無"/>
    <m/>
  </r>
  <r>
    <s v="商圈管理及輔導-商圈管理及輔導-獎補助費-對國內團體之捐助"/>
    <s v="臺中市中區自由路商圈管理委員會行政功能作業補助費"/>
    <s v="臺中市中區自由路商圈管理委員會"/>
    <x v="33"/>
    <x v="1"/>
    <s v="無"/>
    <m/>
  </r>
  <r>
    <s v="商圈管理及輔導-商圈管理及輔導-獎補助費-對國內團體之捐助"/>
    <s v="大雅學府商圈管理委員會行政功能作業補助費"/>
    <s v="臺中市大雅學府商圈管理委員會"/>
    <x v="33"/>
    <x v="1"/>
    <s v="無"/>
    <m/>
  </r>
  <r>
    <s v="商圈管理及輔導-商圈管理及輔導-獎補助費-對國內團體之捐助"/>
    <s v="臺中市大里中興商圈管理委員會行政功能作業補助費"/>
    <s v="臺中市大里中興商圈管理委員會"/>
    <x v="33"/>
    <x v="1"/>
    <s v="無"/>
    <m/>
  </r>
  <r>
    <s v="商圈管理及輔導-商圈管理及輔導-獎補助費-對國內團體之捐助"/>
    <s v="臺中市后里區泰安商圈辦理「泰安永續遊低碳好好玩」活動經費"/>
    <s v="臺中市后里區泰安社區發展協會"/>
    <x v="33"/>
    <x v="106"/>
    <s v="無"/>
    <m/>
  </r>
  <r>
    <s v="商圈管理及輔導-商圈管理及輔導-獎補助費-對國內團體之捐助"/>
    <s v="臺中市東海藝術商圈辦理「夏日晚風東海沁涼美食節」活動經費"/>
    <s v="臺中市東海藝術街商店街區管理委員會"/>
    <x v="33"/>
    <x v="129"/>
    <s v="無"/>
    <m/>
  </r>
  <r>
    <s v="商圈管理及輔導-商圈管理及輔導-獎補助費-對國內團體之捐助"/>
    <s v="臺中市臺中港區梧棲商圈辦理「港區航行吧點亮舶來品」活動經費"/>
    <s v="臺中市臺中港區經濟繁榮促進會"/>
    <x v="33"/>
    <x v="106"/>
    <s v="無"/>
    <m/>
  </r>
  <r>
    <s v="商圈管理及輔導-商圈管理及輔導-獎補助費-對國內團體之捐助"/>
    <s v="臺中市商店街區或商圈辦理評鑑第一階段獎金"/>
    <s v="台中市電子街行人徒步區管理委員會"/>
    <x v="33"/>
    <x v="79"/>
    <s v="無"/>
    <m/>
  </r>
  <r>
    <s v="商圈管理及輔導-商圈管理及輔導-獎補助費-對國內團體之捐助"/>
    <s v="臺中市商店街區或商圈辦理評鑑第一階段獎金"/>
    <s v="台中市天津路服飾商圈管理委員會"/>
    <x v="33"/>
    <x v="79"/>
    <s v="無"/>
    <m/>
  </r>
  <r>
    <s v="商圈管理及輔導-商圈管理及輔導-獎補助費-對國內團體之捐助"/>
    <s v="臺中市商店街區或商圈辦理評鑑第一階段獎金"/>
    <s v="一中街(含育才南街)商店管理委員會"/>
    <x v="33"/>
    <x v="79"/>
    <s v="無"/>
    <m/>
  </r>
  <r>
    <s v="商圈管理及輔導-商圈管理及輔導-獎補助費-對國內團體之捐助"/>
    <s v="臺中市商店街區或商圈辦理評鑑第一階段獎金"/>
    <s v="台中市逢甲商店街區管理委員會"/>
    <x v="33"/>
    <x v="79"/>
    <s v="無"/>
    <m/>
  </r>
  <r>
    <s v="商圈管理及輔導-商圈管理及輔導-獎補助費-對國內團體之捐助"/>
    <s v="臺中市商店街區或商圈辦理評鑑第一階段獎金"/>
    <s v="臺中市中區自由路商圈管理委員會"/>
    <x v="33"/>
    <x v="79"/>
    <s v="無"/>
    <m/>
  </r>
  <r>
    <s v="商圈管理及輔導-商圈管理及輔導-獎補助費-對國內團體之捐助"/>
    <s v="臺中市商店街區或商圈辦理評鑑第一階段獎金"/>
    <s v="臺中市太平樹孝商圈管理委員會"/>
    <x v="33"/>
    <x v="79"/>
    <s v="無"/>
    <m/>
  </r>
  <r>
    <s v="商圈管理及輔導-商圈管理及輔導-獎補助費-對國內團體之捐助"/>
    <s v="臺中市商店街區或商圈辦理評鑑第一階段獎金"/>
    <s v="昌平皮鞋商店街區管理委員會"/>
    <x v="33"/>
    <x v="79"/>
    <s v="無"/>
    <m/>
  </r>
  <r>
    <s v="商圈管理及輔導-商圈管理及輔導-獎補助費-對國內團體之捐助"/>
    <s v="臺中市商店街區或商圈辦理評鑑第一階段獎金"/>
    <s v="台中市大坑商圈管理委員會"/>
    <x v="33"/>
    <x v="79"/>
    <s v="無"/>
    <m/>
  </r>
  <r>
    <s v="商圈管理及輔導-商圈管理及輔導-獎補助費-對國內團體之捐助"/>
    <s v="臺中市商店街區或商圈辦理評鑑第一階段獎金"/>
    <s v="臺中市大里中興商圈管理委員會"/>
    <x v="33"/>
    <x v="79"/>
    <s v="無"/>
    <m/>
  </r>
  <r>
    <s v="商圈管理及輔導-商圈管理及輔導-獎補助費-對國內團體之捐助"/>
    <s v="臺中市商店街區或商圈辦理評鑑第一階段獎金"/>
    <s v="臺中市自由路五金電料商圈管理委員會"/>
    <x v="33"/>
    <x v="79"/>
    <s v="無"/>
    <m/>
  </r>
  <r>
    <s v="商圈管理及輔導-商圈管理及輔導-獎補助費-對國內團體之捐助"/>
    <s v="臺中市商店街區或商圈辦理評鑑第一階段獎金"/>
    <s v="臺中市新社區休閒農業導覽發展協會"/>
    <x v="33"/>
    <x v="79"/>
    <s v="無"/>
    <m/>
  </r>
  <r>
    <s v="商圈管理及輔導-商圈管理及輔導-獎補助費-對國內團體之捐助"/>
    <s v="臺中市商店街區或商圈辦理評鑑第一階段獎金"/>
    <s v="美術園道商店街管理委員會"/>
    <x v="33"/>
    <x v="79"/>
    <s v="無"/>
    <m/>
  </r>
  <r>
    <s v="商圈管理及輔導-商圈管理及輔導-獎補助費-對國內團體之捐助"/>
    <s v="臺中市商店街區或商圈辦理評鑑第一階段獎金"/>
    <s v="臺中市豐原區廟東復興商圈管理委員會"/>
    <x v="33"/>
    <x v="79"/>
    <s v="無"/>
    <m/>
  </r>
  <r>
    <s v="商圈管理及輔導-商圈管理及輔導-獎補助費-對國內團體之捐助"/>
    <s v="臺中市商店街區或商圈辦理評鑑第一階段獎金"/>
    <s v="臺中市后里區泰安社區發展協會"/>
    <x v="33"/>
    <x v="79"/>
    <s v="無"/>
    <m/>
  </r>
  <r>
    <s v="商圈管理及輔導-商圈管理及輔導-獎補助費-對國內團體之捐助"/>
    <s v="臺中市商店街區或商圈辦理評鑑第一階段獎金"/>
    <s v="臺中市東勢區形象商圈發展協會"/>
    <x v="33"/>
    <x v="79"/>
    <s v="無"/>
    <m/>
  </r>
  <r>
    <s v="商圈管理及輔導-商圈管理及輔導-獎補助費-對國內團體之捐助"/>
    <s v="臺中市商店街區或商圈辦理評鑑第一階段獎金"/>
    <s v="臺中市東海藝術街商店街區管理委員會"/>
    <x v="33"/>
    <x v="79"/>
    <s v="無"/>
    <m/>
  </r>
  <r>
    <s v="商圈管理及輔導-商圈管理及輔導-獎補助費-對國內團體之捐助"/>
    <s v="臺中市商店街區或商圈辦理評鑑第一階段獎金"/>
    <s v="臺中市大甲觀光商店街區管理委員會"/>
    <x v="33"/>
    <x v="79"/>
    <s v="無"/>
    <m/>
  </r>
  <r>
    <s v="商圈管理及輔導-商圈管理及輔導-獎補助費-對國內團體之捐助"/>
    <s v="臺中市商店街區或商圈辦理評鑑第一階段獎金"/>
    <s v="臺中市大雅學府商圈管理委員會"/>
    <x v="33"/>
    <x v="79"/>
    <s v="無"/>
    <m/>
  </r>
  <r>
    <s v="商圈管理及輔導-商圈管理及輔導-獎補助費-對國內團體之捐助"/>
    <s v="臺中市商店街區或商圈辦理評鑑第一階段獎金"/>
    <s v="台中市繼光商店街行人徒步區管理委員會"/>
    <x v="33"/>
    <x v="79"/>
    <s v="無"/>
    <m/>
  </r>
  <r>
    <s v="商圈管理及輔導-商圈管理及輔導-獎補助費-對國內團體之捐助"/>
    <s v="臺中市商店街區或商圈辦理評鑑第一階段獎金"/>
    <s v="臺中市和平區谷關社區發展協會"/>
    <x v="33"/>
    <x v="79"/>
    <s v="無"/>
    <m/>
  </r>
  <r>
    <s v="商圈管理及輔導-商圈管理及輔導-獎補助費-對國內團體之捐助"/>
    <s v="臺中市商店街區或商圈辦理評鑑第一階段獎金"/>
    <s v="臺中市政府經濟發展局暫收租款專戶"/>
    <x v="33"/>
    <x v="67"/>
    <s v="無"/>
    <m/>
  </r>
  <r>
    <s v="商圈管理及輔導-商圈管理及輔導-獎補助費-對國內團體之捐助"/>
    <s v="臺中市一中街商圈辦理「一中商圈聖誕辦桌趴」活動經費"/>
    <s v="一中街(含育才南街)商店管理委員會"/>
    <x v="33"/>
    <x v="16"/>
    <s v="無"/>
    <m/>
  </r>
  <r>
    <s v="商圈管理及輔導-商圈管理及輔導-獎補助費-對國內團體之捐助"/>
    <s v="臺中市繼光商圈辦理「2024年繼光商圈新活力踩街去」活動經費"/>
    <s v="台中市繼光商店街行人徒步區管理委員會"/>
    <x v="33"/>
    <x v="16"/>
    <s v="無"/>
    <m/>
  </r>
  <r>
    <s v="商圈管理及輔導-商圈管理及輔導-獎補助費-對國內團體之捐助"/>
    <s v="臺中市逢甲商圈辦理「暢遊逢甲美食天際-主題數位集點計畫」活動經費"/>
    <s v="台中市逢甲商店街區管理委員會"/>
    <x v="33"/>
    <x v="143"/>
    <s v="無"/>
    <m/>
  </r>
  <r>
    <s v="商圈管理及輔導-商圈管理及輔導-獎補助費-對國內團體之捐助"/>
    <s v="臺中市豐原復興商圈辦理「原來是藝術家DIY-2.0」活動經費"/>
    <s v="臺中市豐原區廟東復興商圈管理委員會"/>
    <x v="33"/>
    <x v="86"/>
    <s v="無"/>
    <m/>
  </r>
  <r>
    <s v="商圈管理及輔導-商圈管理及輔導-獎補助費-對國內團體之捐助"/>
    <s v="臺中市昌平皮鞋商圈辦理「昌平購物大亨」活動經費"/>
    <s v="昌平皮鞋商店街區管理委員會"/>
    <x v="33"/>
    <x v="16"/>
    <s v="無"/>
    <m/>
  </r>
  <r>
    <s v="商圈管理及輔導-商圈管理及輔導-獎補助費-對國內團體之捐助"/>
    <s v="臺中市商店街區或商圈辦理評鑑第二階段獎金"/>
    <s v="台中市天津路服飾商圈管理委員會"/>
    <x v="33"/>
    <x v="81"/>
    <s v="無"/>
    <m/>
  </r>
  <r>
    <s v="商圈管理及輔導-商圈管理及輔導-獎補助費-對國內團體之捐助"/>
    <s v="臺中市商店街區或商圈辦理評鑑第二階段獎金"/>
    <s v="一中街(含育才南街)商店管理委員會"/>
    <x v="33"/>
    <x v="144"/>
    <s v="無"/>
    <m/>
  </r>
  <r>
    <s v="商圈管理及輔導-商圈管理及輔導-獎補助費-對國內團體之捐助"/>
    <s v="臺中市商店街區或商圈辦理評鑑第二階段獎金"/>
    <s v="臺中市中區自由路商圈管理委員會"/>
    <x v="33"/>
    <x v="81"/>
    <s v="無"/>
    <m/>
  </r>
  <r>
    <s v="商圈管理及輔導-商圈管理及輔導-獎補助費-對國內團體之捐助"/>
    <s v="臺中市商店街區或商圈辦理評鑑第二階段獎金"/>
    <s v="臺中市太平樹孝商圈管理委員會"/>
    <x v="33"/>
    <x v="81"/>
    <s v="無"/>
    <m/>
  </r>
  <r>
    <s v="商圈管理及輔導-商圈管理及輔導-獎補助費-對國內團體之捐助"/>
    <s v="臺中市商店街區或商圈辦理評鑑第二階段獎金"/>
    <s v="台中市大坑商圈管理委員會"/>
    <x v="33"/>
    <x v="7"/>
    <s v="無"/>
    <m/>
  </r>
  <r>
    <s v="商圈管理及輔導-商圈管理及輔導-獎補助費-對國內團體之捐助"/>
    <s v="臺中市商店街區或商圈辦理評鑑第二階段獎金"/>
    <s v="臺中市大里中興商圈管理委員會"/>
    <x v="33"/>
    <x v="7"/>
    <s v="無"/>
    <m/>
  </r>
  <r>
    <s v="商圈管理及輔導-商圈管理及輔導-獎補助費-對國內團體之捐助"/>
    <s v="臺中市商店街區或商圈辦理評鑑第二階段獎金"/>
    <s v="臺中市自由路五金電料商圈管理委員會"/>
    <x v="33"/>
    <x v="81"/>
    <s v="無"/>
    <m/>
  </r>
  <r>
    <s v="商圈管理及輔導-商圈管理及輔導-獎補助費-對國內團體之捐助"/>
    <s v="臺中市商店街區或商圈辦理評鑑第二階段獎金"/>
    <s v="臺中市新社區休閒農業導覽發展協會"/>
    <x v="33"/>
    <x v="81"/>
    <s v="無"/>
    <m/>
  </r>
  <r>
    <s v="商圈管理及輔導-商圈管理及輔導-獎補助費-對國內團體之捐助"/>
    <s v="臺中市商店街區或商圈辦理評鑑第二階段獎金"/>
    <s v="美術園道商店街管理委員會"/>
    <x v="33"/>
    <x v="81"/>
    <s v="無"/>
    <m/>
  </r>
  <r>
    <s v="商圈管理及輔導-商圈管理及輔導-獎補助費-對國內團體之捐助"/>
    <s v="臺中市商店街區或商圈辦理評鑑第二階段獎金"/>
    <s v="臺中市豐原區廟東復興商圈管理委員會"/>
    <x v="33"/>
    <x v="81"/>
    <s v="無"/>
    <m/>
  </r>
  <r>
    <s v="商圈管理及輔導-商圈管理及輔導-獎補助費-對國內團體之捐助"/>
    <s v="臺中市商店街區或商圈辦理評鑑第二階段獎金"/>
    <s v="臺中市東勢區形象商圈發展協會"/>
    <x v="33"/>
    <x v="81"/>
    <s v="無"/>
    <m/>
  </r>
  <r>
    <s v="商圈管理及輔導-商圈管理及輔導-獎補助費-對國內團體之捐助"/>
    <s v="臺中市商店街區或商圈辦理評鑑第二階段獎金"/>
    <s v="臺中市東海藝術街商店街區管理委員會"/>
    <x v="33"/>
    <x v="81"/>
    <s v="無"/>
    <m/>
  </r>
  <r>
    <s v="商圈管理及輔導-商圈管理及輔導-獎補助費-對國內團體之捐助"/>
    <s v="臺中市商店街區或商圈辦理評鑑第二階段獎金"/>
    <s v="臺中市大甲觀光商店街區管理委員會"/>
    <x v="33"/>
    <x v="81"/>
    <s v="無"/>
    <m/>
  </r>
  <r>
    <s v="商圈管理及輔導-商圈管理及輔導-獎補助費-對國內團體之捐助"/>
    <s v="臺中市商店街區或商圈辦理評鑑第二階段獎金"/>
    <s v="臺中市和平區谷關社區發展協會"/>
    <x v="33"/>
    <x v="81"/>
    <s v="無"/>
    <m/>
  </r>
  <r>
    <s v="商圈管理及輔導-商圈管理及輔導-獎補助費-對國內團體之捐助"/>
    <s v="臺中市商店街區或商圈辦理評鑑第二階段獎金(14家)"/>
    <s v="臺中市政府經濟發展局暫收租款專戶"/>
    <x v="33"/>
    <x v="145"/>
    <s v="無"/>
    <m/>
  </r>
  <r>
    <s v="商圈管理及輔導-商圈管理及輔導-獎補助費-對國內團體之捐助"/>
    <s v="臺中市大里中興商圈辦理「2024花杙溫情」活動經費"/>
    <s v="臺中市大里中興商圈管理委員會"/>
    <x v="33"/>
    <x v="141"/>
    <s v="無"/>
    <m/>
  </r>
  <r>
    <s v="商圈管理及輔導-商圈管理及輔導-獎補助費-對國內團體之捐助"/>
    <s v="臺中市新社區休閒農業商圈辦理「花海尋蹤智遊趣」活動經費"/>
    <s v="臺中市新社區休閒農業導覽發展協會"/>
    <x v="33"/>
    <x v="146"/>
    <s v="無"/>
    <m/>
  </r>
  <r>
    <s v="商業管理及輔導-商業管理-獎補助費-對國內團體之捐助"/>
    <s v="臺中市大臺中商業會辦理78屆商人節大會一案"/>
    <s v="臺中市大臺中商業會陳槐培"/>
    <x v="33"/>
    <x v="127"/>
    <s v="無"/>
    <m/>
  </r>
  <r>
    <s v="商業管理及輔導-商業管理-獎補助費-對國內團體之捐助"/>
    <s v="臺中市商業會辦理78屆商人節大會一案"/>
    <s v="臺中市商業會"/>
    <x v="33"/>
    <x v="127"/>
    <s v="無"/>
    <m/>
  </r>
  <r>
    <s v="交通管理業務-運輸管理-獎補助費-其他補助及捐助"/>
    <s v="113年2月臺中市計程車彈性運輸營運補助款-區域三"/>
    <s v="台灣大車隊股份有限公司"/>
    <x v="34"/>
    <x v="147"/>
    <s v="有 "/>
    <s v="台灣大車隊股份有限公司"/>
  </r>
  <r>
    <s v="交通管理業務-交通工程-獎補助費-其他補助及捐助"/>
    <s v="臺中市公共自行車租賃系統會員前30分鐘免費補助計畫"/>
    <s v="微笑單車股份有限公司(補助騎乘民眾)"/>
    <x v="34"/>
    <x v="148"/>
    <s v="無"/>
    <m/>
  </r>
  <r>
    <s v="大眾運輸管理及工程-大眾運輸規劃-獎補助費-對國內團體之捐助"/>
    <s v="112年度武陵櫻花季梨山端疏運公共運輸行銷宣傳計畫"/>
    <s v="豐原汽車客運股份有限公司"/>
    <x v="35"/>
    <x v="149"/>
    <s v="無"/>
    <m/>
  </r>
  <r>
    <s v="一般建築及設備-一般建築及設備-獎補助費-對國內團體之捐助"/>
    <s v="111年電動大客車示範計畫-汰舊換新45、99、105、525路33輛甲類電動大客車"/>
    <s v="中鹿汽車客運股份有限公司"/>
    <x v="35"/>
    <x v="150"/>
    <s v="有"/>
    <s v="華德動能科技股份有限公司"/>
  </r>
  <r>
    <s v="一般建築及設備-一般建築及設備-獎補助費-對國內團體之捐助"/>
    <s v="112年臺中市公共運輸行動支付驗票設備整合補助計畫"/>
    <s v="全航汽車客運股份有限公司"/>
    <x v="35"/>
    <x v="151"/>
    <s v="無"/>
    <m/>
  </r>
  <r>
    <s v="一般建築及設備-一般建築及設備-獎補助費-對國內團體之捐助"/>
    <s v="111年度交通部電動大客車示範計畫補助-汰舊換新-200路「中興幹線」22輛甲類電動大客車"/>
    <s v="台中汽車客運股份有限公司"/>
    <x v="35"/>
    <x v="152"/>
    <s v="有"/>
    <s v="健誠國際汽車實業股份有限公司"/>
  </r>
  <r>
    <s v="一般建築及設備-一般建築及設備-獎補助費-對國內團體之捐助"/>
    <s v="110年度交通部電動大客車示範計畫補助-汰舊換新304路「港區藝術中心-新民高中」29輛甲類電動大客車"/>
    <s v="台中汽車客運股份有限公司"/>
    <x v="35"/>
    <x v="153"/>
    <s v="有"/>
    <s v="華德動能科技股份有限公司"/>
  </r>
  <r>
    <s v="一般建築及設備-一般建築及設備-獎補助費-對國內團體之捐助"/>
    <s v="111年電動大客車示範計畫-汰舊換新305路16輛電動大客車"/>
    <s v="巨業交通股份有限公司"/>
    <x v="35"/>
    <x v="154"/>
    <s v="有"/>
    <s v="華德動能科技股份有限公司"/>
  </r>
  <r>
    <s v="一般建築及設備-一般建築及設備-獎補助費-對國內團體之捐助"/>
    <s v="110年度交通部補助電動大客車計畫-汰舊換新323路8輛甲類電動大客車"/>
    <s v="台中汽車客運股份有限公司"/>
    <x v="35"/>
    <x v="155"/>
    <s v="無"/>
    <m/>
  </r>
  <r>
    <s v="一般建築及設備-一般建築及設備-獎補助費-對國內團體之捐助"/>
    <s v="112年臺中市公共運輸行動支付驗票設備整合補助計畫"/>
    <s v="巨業交通股份有限公司"/>
    <x v="35"/>
    <x v="156"/>
    <s v="無"/>
    <m/>
  </r>
  <r>
    <s v="一般建築及設備-一般建築及設備-獎補助費-對國內團體之捐助"/>
    <s v="112年臺中市公共運輸行動支付驗票設備整合補助計畫"/>
    <s v="中台灣客運股份有限公司"/>
    <x v="35"/>
    <x v="157"/>
    <s v="無"/>
    <m/>
  </r>
  <r>
    <s v="一般建築及設備-一般建築及設備-獎補助費-對國內團體之捐助"/>
    <s v="112年臺中市公共運輸行動支付驗票設備整合補助計畫"/>
    <s v="中鹿汽車客運股份有限公司"/>
    <x v="35"/>
    <x v="158"/>
    <s v="無"/>
    <m/>
  </r>
  <r>
    <s v="一般建築及設備-一般建築及設備-獎補助費-對國內團體之捐助"/>
    <s v="112年臺中市公共運輸行動支付驗票設備整合補助計畫"/>
    <s v="統聯汽車客運股份有限公司"/>
    <x v="35"/>
    <x v="159"/>
    <s v="無"/>
    <m/>
  </r>
  <r>
    <s v="一般建築及設備-一般建築及設備-獎補助費-對國內團體之捐助"/>
    <s v="112年臺中市公共運輸行動支付驗票設備整合補助計畫"/>
    <s v="國光汽車客運股份有限公司"/>
    <x v="35"/>
    <x v="160"/>
    <s v="無"/>
    <m/>
  </r>
  <r>
    <s v="一般建築及設備-一般建築及設備-獎補助費-對國內團體之捐助"/>
    <s v="112年臺中市公共運輸行動支付驗票設備整合補助計畫"/>
    <s v="總達客運股份有限公司"/>
    <x v="35"/>
    <x v="67"/>
    <s v="無"/>
    <m/>
  </r>
  <r>
    <s v="大眾運輸管理及工程-大眾運輸規劃-獎補助費-對國內團體之捐助"/>
    <s v="「113年武陵櫻花季梨山端疏運及公共運輸行銷宣傳計畫」派車支援「113年武陵櫻花季梨山端接駁疏運」接駁費用"/>
    <s v="豐原汽車客運股份有限公司"/>
    <x v="35"/>
    <x v="161"/>
    <s v="無"/>
    <m/>
  </r>
  <r>
    <s v="一般建築及設備-一般建築及設備-獎補助費-對國內團體之捐助"/>
    <s v="110年度交通部補助電動大客車計畫汰舊換新89路【嶺東科技大學-東門橋】2輛甲類電動大客車"/>
    <s v="中鹿汽車客運股份有限公司"/>
    <x v="35"/>
    <x v="162"/>
    <s v="無"/>
    <m/>
  </r>
  <r>
    <s v="一般建築及設備-一般建築及設備-獎補助費-對國內團體之捐助"/>
    <s v="111年度公路公共運輸服務升級計畫-市區汽車客運業車輛汰舊換新-總達客運1輛甲類低地板大客車"/>
    <s v="總達客運股份有限公司"/>
    <x v="35"/>
    <x v="163"/>
    <s v="無"/>
    <m/>
  </r>
  <r>
    <s v="一般建築及設備-一般建築及設備-獎補助費-對國內團體之捐助"/>
    <s v="111年度公路公共運輸服務升級計畫-市區汽車客運業車輛汰舊換新-中鹿客運10輛甲類低地板大客車、2輛乙類普通大客車及4輛乙類無障礙大客車"/>
    <s v="中鹿汽車客運股份有限公司"/>
    <x v="35"/>
    <x v="164"/>
    <s v="無"/>
    <m/>
  </r>
  <r>
    <s v="一般建築及設備-一般建築及設備-獎補助費-對國內團體之捐助"/>
    <s v="113年度「臺中市政府交通局辦理市區客運業者車輛裝置先進駕駛輔助系統設備輔助作業"/>
    <s v="建明汽車客運股份有限公司"/>
    <x v="35"/>
    <x v="73"/>
    <s v="無"/>
    <m/>
  </r>
  <r>
    <s v="一般建築及設備-一般建築及設備-獎補助費-對國內團體之捐助"/>
    <s v="110年度交通部補助電動大客車計畫新闢路線「巨業沙鹿站-靜宜大學」巨業交通2輛甲類電動大客車"/>
    <s v="巨業交通股份有限公司"/>
    <x v="35"/>
    <x v="165"/>
    <s v="無"/>
    <m/>
  </r>
  <r>
    <s v="一般建築及設備-一般建築及設備-獎補助費-對國內團體之捐助"/>
    <s v="113年臺中市公共運輸行動支付驗票設備整合補助計畫"/>
    <s v="全航汽車客運股份有限公司"/>
    <x v="35"/>
    <x v="129"/>
    <s v="無"/>
    <m/>
  </r>
  <r>
    <s v="一般建築及設備-一般建築及設備-獎補助費-對國內團體之捐助"/>
    <s v="113年臺中市公共運輸行動支付驗票設備整合補助計畫"/>
    <s v="巨業交通股份有限公司"/>
    <x v="35"/>
    <x v="143"/>
    <s v="無"/>
    <m/>
  </r>
  <r>
    <s v="一般建築及設備-一般建築及設備-獎補助費-對國內團體之捐助"/>
    <s v="108年度交通部補助電動大客車計畫新闢路線921路「豐原東站-捷運北屯總站(敦富路)」中鹿客運5輛甲類電動大客車"/>
    <s v="中鹿汽車客運股份有限公司"/>
    <x v="35"/>
    <x v="166"/>
    <s v="無"/>
    <m/>
  </r>
  <r>
    <s v="一般建築及設備-一般建築及設備-獎補助費-對國內團體之捐助"/>
    <s v="108年度交通部補助電動大客車計畫汰舊換新617路「臺中港旅客服務中心-仁友停車場」中鹿客運4輛甲類電動大客車"/>
    <s v="中鹿汽車客運股份有限公司"/>
    <x v="35"/>
    <x v="167"/>
    <s v="無"/>
    <m/>
  </r>
  <r>
    <s v="一般建築及設備-一般建築及設備-獎補助費-對國內團體之捐助"/>
    <s v="108年度交通部補助電動大客車計畫新闢路線83路「捷運文心森林公園站-仁友停車場」中鹿客運4輛甲類電動大客車"/>
    <s v="中鹿汽車客運股份有限公司"/>
    <x v="35"/>
    <x v="167"/>
    <s v="無"/>
    <m/>
  </r>
  <r>
    <s v="一般建築及設備-一般建築及設備-獎補助費-對國內團體之捐助"/>
    <s v="111年電動大客車計畫-汰舊換新-台中客運【307梧棲觀光漁港-新民高中(含副線)】5輛甲類電動大客車"/>
    <s v="台中汽車客運股份有限公司"/>
    <x v="35"/>
    <x v="168"/>
    <s v="無"/>
    <m/>
  </r>
  <r>
    <s v="一般建築及設備-一般建築及設備-獎補助費-對國內團體之捐助"/>
    <s v="113年臺中市公共運輸行動支付驗票設備整合補助計畫"/>
    <s v="苗栗汽車客運股份有限公司"/>
    <x v="35"/>
    <x v="2"/>
    <s v="無"/>
    <m/>
  </r>
  <r>
    <s v="一般建築及設備-一般建築及設備-獎補助費-對國內團體之捐助"/>
    <s v="113年臺中市公共運輸行動支付驗票設備整合補助計畫"/>
    <s v="睿奕交通股份有限公司"/>
    <x v="35"/>
    <x v="143"/>
    <s v="無"/>
    <m/>
  </r>
  <r>
    <s v="一般建築及設備-一般建築及設備-獎補助費-對國內團體之捐助"/>
    <s v="113年臺中市政府交通局辦理市區客運業者車輛裝置先進駕駛輔助系統設備輔助作業"/>
    <s v="東南汽車客運股份有限公司台中分公司"/>
    <x v="35"/>
    <x v="83"/>
    <s v="無"/>
    <m/>
  </r>
  <r>
    <s v="大眾運輸管理及工程-大眾運輸規劃-獎補助費-對國內團體之捐助"/>
    <s v="113年度公路公共運輸服務升級計畫「公車進校園-靜宜大學301路營運費用」"/>
    <s v="統聯汽車客運股份有限公司"/>
    <x v="35"/>
    <x v="169"/>
    <s v="無"/>
    <m/>
  </r>
  <r>
    <s v="大眾運輸管理及工程-大眾運輸規劃-獎補助費-對國內團體之捐助"/>
    <s v="113年度公路公共運輸服務升級計畫「公車進校園-龍津高中105路、大甲高工813路營運費用」"/>
    <s v="中鹿汽車客運股份有限公司"/>
    <x v="35"/>
    <x v="68"/>
    <s v="無"/>
    <m/>
  </r>
  <r>
    <s v="大眾運輸管理及工程-大眾運輸規劃-獎補助費-對國內團體之捐助"/>
    <s v="113年度公路公共運輸服務升級計畫「公車進校園-靜宜大學368路營運費用」"/>
    <s v="巨業交通股份有限公司"/>
    <x v="35"/>
    <x v="170"/>
    <s v="無"/>
    <m/>
  </r>
  <r>
    <s v="大眾運輸管理及工程-大眾運輸規劃-獎補助費-對國內團體之捐助"/>
    <s v="113年度公路公共運輸服務升級計畫「公車進校園-朝陽科技大學249延營運費用」"/>
    <s v="全航汽車客運股份有限公司"/>
    <x v="35"/>
    <x v="79"/>
    <s v="無"/>
    <m/>
  </r>
  <r>
    <s v="大眾運輸管理及工程-大眾運輸規劃-獎補助費-對國內團體之捐助"/>
    <s v="113年度公路公共運輸服務升級計畫「公車進校園-朝陽科技大學281延營運費用」"/>
    <s v="中台灣客運股份有限公司"/>
    <x v="35"/>
    <x v="90"/>
    <s v="無"/>
    <m/>
  </r>
  <r>
    <s v="大眾運輸管理及工程-大眾運輸規劃-獎補助費-對國內團體之捐助"/>
    <s v="113年度臺中市市區汽車客運業營運虧損補貼計畫(既有、移撥路線)"/>
    <s v="豐原汽車客運股份有限公司"/>
    <x v="35"/>
    <x v="171"/>
    <s v="無"/>
    <m/>
  </r>
  <r>
    <s v="大眾運輸管理及工程-大眾運輸規劃-獎補助費-對國內團體之捐助"/>
    <s v="113年度臺中市市區汽車客運業營運虧損補貼計畫(既有、移撥路線)"/>
    <s v="巨業交通股份有限公司"/>
    <x v="35"/>
    <x v="172"/>
    <s v="無"/>
    <m/>
  </r>
  <r>
    <s v="大眾運輸管理及工程-大眾運輸規劃-獎補助費-對國內團體之捐助"/>
    <s v="113年度臺中市市區汽車客運業營運虧損補貼計畫(既有、移撥路線)"/>
    <s v="全航汽車客運股份有限公司"/>
    <x v="35"/>
    <x v="173"/>
    <s v="無"/>
    <m/>
  </r>
  <r>
    <s v="大眾運輸管理及工程-大眾運輸規劃-獎補助費-對國內團體之捐助"/>
    <s v="113年度臺中市市區汽車客運業營運虧損補貼計畫(既有、移撥路線)"/>
    <s v="統聯汽車客運股份有限公司"/>
    <x v="35"/>
    <x v="174"/>
    <s v="無"/>
    <m/>
  </r>
  <r>
    <s v="大眾運輸管理及工程-大眾運輸規劃-獎補助費-對國內團體之捐助"/>
    <s v="113年度臺中市市區汽車客運業營運虧損補貼計畫(既有、移撥路線)"/>
    <s v="總達客運股份有限公司"/>
    <x v="35"/>
    <x v="175"/>
    <s v="無"/>
    <m/>
  </r>
  <r>
    <s v="大眾運輸管理及工程-大眾運輸規劃-獎補助費-對國內團體之捐助"/>
    <s v="113年度臺中市市區汽車客運業營運虧損補貼計畫(既有、移撥路線)"/>
    <s v="中台灣客運股份有限公司"/>
    <x v="35"/>
    <x v="176"/>
    <s v="無"/>
    <m/>
  </r>
  <r>
    <s v="大眾運輸管理及工程-大眾運輸規劃-獎補助費-對國內團體之捐助"/>
    <s v="113年度臺中市市區汽車客運業營運虧損補貼計畫(既有、移撥路線)"/>
    <s v="睿奕交通股份有限公司"/>
    <x v="35"/>
    <x v="177"/>
    <s v="無"/>
    <m/>
  </r>
  <r>
    <s v="大眾運輸管理及工程-大眾運輸規劃-獎補助費-對國內團體之捐助"/>
    <s v="113年度臺中市市區汽車客運業營運虧損補貼計畫(既有、移撥路線)"/>
    <s v="中鹿汽車客運股份有限公司"/>
    <x v="35"/>
    <x v="178"/>
    <s v="無"/>
    <m/>
  </r>
  <r>
    <s v="大眾運輸管理及工程-大眾運輸規劃-獎補助費-對國內團體之捐助"/>
    <s v="113年度臺中市市區汽車客運業營運虧損補貼計畫(既有、移撥路線)"/>
    <s v="國光汽車客運股份有限公司"/>
    <x v="35"/>
    <x v="179"/>
    <s v="無"/>
    <m/>
  </r>
  <r>
    <s v="大眾運輸管理及工程-大眾運輸規劃-獎補助費-對國內團體之捐助"/>
    <s v="113年度臺中市市區汽車客運業營運虧損補貼計畫(既有、移撥路線)"/>
    <s v="東南汽車客運股份有限公司"/>
    <x v="35"/>
    <x v="180"/>
    <s v="無"/>
    <m/>
  </r>
  <r>
    <s v="大眾運輸管理及工程-大眾運輸規劃-獎補助費-對國內團體之捐助"/>
    <s v="113年度臺中市市區汽車客運業營運虧損補貼計畫(既有、移撥路線)"/>
    <s v="建明汽車客運股份有限公司"/>
    <x v="35"/>
    <x v="181"/>
    <s v="無"/>
    <m/>
  </r>
  <r>
    <s v="大眾運輸管理及工程-大眾運輸規劃-獎補助費-對國內團體之捐助"/>
    <s v="113年度臺中市市區汽車客運業營運虧損補貼計畫(既有、移撥路線)"/>
    <s v="苗栗汽車客運股份有限公司"/>
    <x v="35"/>
    <x v="182"/>
    <s v="無"/>
    <m/>
  </r>
  <r>
    <s v="大眾運輸管理及工程-大眾運輸規劃-獎補助費-對國內團體之捐助"/>
    <s v="113年度臺中市市區汽車客運業營運虧損補貼計畫(既有、移撥路線)"/>
    <s v="台中汽車客運股份有限公司"/>
    <x v="35"/>
    <x v="183"/>
    <s v="無"/>
    <m/>
  </r>
  <r>
    <s v="大眾運輸管理及工程-大眾運輸規劃-獎補助費-對國內團體之捐助"/>
    <s v="113年度臺中市市區汽車客運業營運虧損補貼計畫(既有、移撥路線)"/>
    <s v="和欣汽車客運股份有限公司"/>
    <x v="35"/>
    <x v="184"/>
    <s v="無"/>
    <m/>
  </r>
  <r>
    <s v="一般建築及設備-一般建築及設備-獎補助費-對國內團體之捐助"/>
    <s v="113年度「臺中市政府交通局辦理市區客運業者車輛裝置先進駕駛輔助系統設備輔助作業"/>
    <s v="睿奕交通股份有限公司"/>
    <x v="35"/>
    <x v="130"/>
    <s v="無"/>
    <m/>
  </r>
  <r>
    <s v="一般建築及設備-一般建築及設備-獎補助費-對國內團體之捐助"/>
    <s v="113年度「臺中市政府交通局辦理市區客運業者車輛裝置先進駕駛輔助系統設備輔助作業"/>
    <s v="中鹿汽車客運股份有限公司"/>
    <x v="35"/>
    <x v="185"/>
    <s v="無"/>
    <m/>
  </r>
  <r>
    <s v="一般建築及設備-一般建築及設備-獎補助費-對國內團體之捐助"/>
    <s v="113年度「臺中市政府交通局辦理市區客運業者車輛裝置先進駕駛輔助系統設備輔助作業"/>
    <s v="巨業交通股份有限公司"/>
    <x v="35"/>
    <x v="186"/>
    <s v="無"/>
    <m/>
  </r>
  <r>
    <s v="一般建築及設備-一般建築及設備-獎補助費-對國內團體之捐助"/>
    <s v="113年度「臺中市政府交通局辦理市區客運業者車輛裝置先進駕駛輔助系統設備輔助作業"/>
    <s v="台中汽車客運股份有限公司"/>
    <x v="35"/>
    <x v="187"/>
    <s v="無"/>
    <m/>
  </r>
  <r>
    <s v="一般建築及設備-一般建築及設備-獎補助費-對國內團體之捐助"/>
    <s v="113年度「臺中市政府交通局辦理市區客運業者車輛裝置先進駕駛輔助系統設備輔助作業"/>
    <s v="豐原汽車客運股份有限公司"/>
    <x v="35"/>
    <x v="188"/>
    <s v="無"/>
    <m/>
  </r>
  <r>
    <s v="一般建築及設備-一般建築及設備-獎補助費-對國內團體之捐助"/>
    <s v="113年度「臺中市政府交通局辦理市區客運業者車輛裝置先進駕駛輔助系統設備輔助作業"/>
    <s v="睿奕交通股份有限公司"/>
    <x v="35"/>
    <x v="189"/>
    <s v="無"/>
    <m/>
  </r>
  <r>
    <s v="一般建築及設備-一般建築及設備-獎補助費-對國內團體之捐助"/>
    <s v="113年度「臺中市政府交通局辦理市區客運業者車輛裝置先進駕駛輔助系統設備輔助作業"/>
    <s v="統聯汽車客運股份有限公司"/>
    <x v="35"/>
    <x v="190"/>
    <s v="無"/>
    <m/>
  </r>
  <r>
    <s v="一般建築及設備-一般建築及設備-獎補助費-對國內團體之捐助"/>
    <s v="113年度「臺中市政府交通局辦理市區客運業者車輛裝置先進駕駛輔助系統設備輔助作業"/>
    <s v="台中汽車客運股份有限公司"/>
    <x v="35"/>
    <x v="191"/>
    <s v="無"/>
    <m/>
  </r>
  <r>
    <s v="一般建築及設備-一般建築及設備-獎補助費-對國內團體之捐助"/>
    <s v="113年度「臺中市政府交通局辦理市區客運業者車輛裝置先進駕駛輔助系統設備輔助作業"/>
    <s v="中台灣客運股份有限公司"/>
    <x v="35"/>
    <x v="192"/>
    <s v="無"/>
    <m/>
  </r>
  <r>
    <s v="一般建築及設備-一般建築及設備-獎補助費-對國內團體之捐助"/>
    <s v="113年度「臺中市政府交通局辦理市區客運業者車輛裝置先進駕駛輔助系統設備輔助作業"/>
    <s v="苗栗汽車客運股份有限公司"/>
    <x v="35"/>
    <x v="193"/>
    <s v="無"/>
    <m/>
  </r>
  <r>
    <s v="一般建築及設備-一般建築及設備-獎補助費-對國內團體之捐助"/>
    <s v="113年度「臺中市政府交通局辦理市區客運業者車輛裝置先進駕駛輔助系統設備輔助作業"/>
    <s v="國光汽車客運股份有限公司"/>
    <x v="35"/>
    <x v="194"/>
    <s v="無"/>
    <m/>
  </r>
  <r>
    <s v="一般建築及設備-一般建築及設備-獎補助費-對國內團體之捐助"/>
    <s v="113年度「臺中市電動公車老舊電池汰換計畫」-7輛電動大客車"/>
    <s v="中鹿汽車客運股份有限公司"/>
    <x v="35"/>
    <x v="195"/>
    <s v="無"/>
    <m/>
  </r>
  <r>
    <s v="一般建築及設備-一般建築及設備-獎補助費-對國內團體之捐助"/>
    <s v="109年度交通部補助電動大客車計畫汰舊換新52路「忠明進化建成線」9輛甲類電動大客車"/>
    <s v="中鹿汽車客運股份有限公司"/>
    <x v="35"/>
    <x v="196"/>
    <s v="無"/>
    <m/>
  </r>
  <r>
    <s v="一般建築及設備-一般建築及設備-獎補助費-對國內團體之捐助"/>
    <s v="109年度交通部補助電動大客車計畫汰舊換新123路「慈濟醫院-梧棲觀光漁港」9輛甲類電動大客車"/>
    <s v="中鹿汽車客運股份有限公司"/>
    <x v="35"/>
    <x v="196"/>
    <s v="無"/>
    <m/>
  </r>
  <r>
    <s v="一般建築及設備-一般建築及設備-獎補助費-對國內團體之捐助"/>
    <s v="113年臺中市公共運輸行動支付驗票設備整合補助計畫"/>
    <s v="睿奕交通股份有限公司"/>
    <x v="35"/>
    <x v="9"/>
    <s v="無"/>
    <m/>
  </r>
  <r>
    <s v="農業管理與輔導業務-農政及作物生產輔導-獎補助費-對國內團體之捐助"/>
    <s v="113年度臺中市農產品標章驗證輔導計畫"/>
    <s v="上豐農產行"/>
    <x v="36"/>
    <x v="59"/>
    <s v="無"/>
    <m/>
  </r>
  <r>
    <s v="農業管理與輔導業務-農政及作物生產輔導-獎補助費-對國內團體之捐助"/>
    <s v="113年度臺中市有機及有機轉型期驗證加碼補助計畫"/>
    <s v="玉美生技股份有限公司"/>
    <x v="36"/>
    <x v="114"/>
    <s v="無"/>
    <m/>
  </r>
  <r>
    <s v="農業管理與輔導業務-農政及作物生產輔導-獎補助費-對國內團體之捐助"/>
    <s v="113年度臺中市有機及有機轉型期驗證加碼補助計畫"/>
    <s v="好樂農莊休閒農場"/>
    <x v="36"/>
    <x v="197"/>
    <s v="無"/>
    <m/>
  </r>
  <r>
    <s v="農業管理與輔導業務-農政及作物生產輔導-獎補助費-對國內團體之捐助"/>
    <s v="113年度金三角蔬果運銷合作社農業作物類生產設備設施改善補助計畫"/>
    <s v="有限責任台中市金三角蔬果運銷合作社"/>
    <x v="36"/>
    <x v="98"/>
    <s v="無"/>
    <m/>
  </r>
  <r>
    <s v="農業管理與輔導業務-農政及作物生產輔導-獎補助費-對國內團體之捐助"/>
    <s v="113年度臺中市補助農業產銷班運作經費計畫"/>
    <s v="有限責任台中市金三角蔬果運銷合作社"/>
    <x v="36"/>
    <x v="49"/>
    <s v="無"/>
    <m/>
  </r>
  <r>
    <s v="農業管理與輔導業務-農政及作物生產輔導-獎補助費-對國內團體之捐助"/>
    <s v="112年度友善環境植物保護資材推廣計畫"/>
    <s v="有限責任台中市農業生產合作社"/>
    <x v="36"/>
    <x v="198"/>
    <s v="無"/>
    <m/>
  </r>
  <r>
    <s v="農業管理與輔導業務-農政及作物生產輔導-獎補助費-對國內團體之捐助"/>
    <s v="113年度農業生產合作社農業作物類生產設備設施改善補助計畫"/>
    <s v="有限責任台中市農業生產合作社"/>
    <x v="36"/>
    <x v="90"/>
    <s v="無"/>
    <m/>
  </r>
  <r>
    <s v="農業管理與輔導業務-農政及作物生產輔導-獎補助費-對國內團體之捐助"/>
    <s v="113年度臺中市政府農業局國產有機質肥料加碼補助計畫"/>
    <s v="有限責任台中市農業生產合作社"/>
    <x v="36"/>
    <x v="199"/>
    <s v="無"/>
    <m/>
  </r>
  <r>
    <s v="農業管理與輔導業務-農政及作物生產輔導-獎補助費-對國內團體之捐助"/>
    <s v="113年度臺中市補助農業產銷班運作經費計畫"/>
    <s v="有限責任台中市農業生產合作社"/>
    <x v="36"/>
    <x v="67"/>
    <s v="無"/>
    <m/>
  </r>
  <r>
    <s v="農業管理與輔導業務-農政及作物生產輔導-獎補助費-對國內團體之捐助"/>
    <s v="112年有機農業田間栽培及肥培管理講習計畫"/>
    <s v="有限責任台灣食在安心農產運銷合作社"/>
    <x v="36"/>
    <x v="5"/>
    <s v="無"/>
    <m/>
  </r>
  <r>
    <s v="農業管理與輔導業務-農政及作物生產輔導-獎補助費-對國內團體之捐助"/>
    <s v="112年度臺中市有機農業生產及加工設備輔導計畫"/>
    <s v="有限責任台灣食在安心農產運銷合作社"/>
    <x v="36"/>
    <x v="83"/>
    <s v="無"/>
    <m/>
  </r>
  <r>
    <s v="農業管理與輔導業務-農政及作物生產輔導-獎補助費-對國內團體之捐助"/>
    <s v="112年度國產有機質肥料推廣計畫"/>
    <s v="有限責任臺中市東勢農產運銷合作社"/>
    <x v="36"/>
    <x v="131"/>
    <s v="無"/>
    <m/>
  </r>
  <r>
    <s v="農業管理與輔導業務-農政及作物生產輔導-獎補助費-對國內團體之捐助"/>
    <s v="112年度國產微生物肥料及農田地力肥料推廣計畫"/>
    <s v="有限責任臺中市東勢農產運銷合作社"/>
    <x v="36"/>
    <x v="200"/>
    <s v="無"/>
    <m/>
  </r>
  <r>
    <s v="農業管理與輔導業務-農政及作物生產輔導-獎補助費-對國內團體之捐助"/>
    <s v="113年度東勢農產運銷合作社農業作物類生產設備設施改善補助計畫"/>
    <s v="有限責任臺中市東勢農產運銷合作社"/>
    <x v="36"/>
    <x v="201"/>
    <s v="無"/>
    <m/>
  </r>
  <r>
    <s v="農業管理與輔導業務-農政及作物生產輔導-獎補助費-對國內團體之捐助"/>
    <s v="113年度國產微生物肥料及農田地力肥料推廣計畫"/>
    <s v="有限責任臺中市東勢農產運銷合作社"/>
    <x v="36"/>
    <x v="200"/>
    <s v="無"/>
    <m/>
  </r>
  <r>
    <s v="農業管理與輔導業務-農政及作物生產輔導-獎補助費-對國內團體之捐助"/>
    <s v="113年度臺中市政府農業局國產有機質肥料加碼補助計畫"/>
    <s v="有限責任臺中市東勢農產運銷合作社"/>
    <x v="36"/>
    <x v="202"/>
    <s v="無"/>
    <m/>
  </r>
  <r>
    <s v="農業管理與輔導業務-農政及作物生產輔導-獎補助費-對國內團體之捐助"/>
    <s v="113年度臺中市補助農業產銷班運作經費計畫"/>
    <s v="有限責任臺中市東勢農產運銷合作社"/>
    <x v="36"/>
    <x v="1"/>
    <s v="無"/>
    <m/>
  </r>
  <r>
    <s v="農業管理與輔導業務-農政及作物生產輔導-獎補助費-對國內團體之捐助"/>
    <s v="112年度友善環境植物保護資材推廣計畫"/>
    <s v="有限責任臺中市青果生產合作社"/>
    <x v="36"/>
    <x v="63"/>
    <s v="無"/>
    <m/>
  </r>
  <r>
    <s v="農業管理與輔導業務-農政及作物生產輔導-獎補助費-對國內團體之捐助"/>
    <s v="113年度青果生產合作社農業作物類生產設備設施改善補助計畫"/>
    <s v="有限責任臺中市青果生產合作社"/>
    <x v="36"/>
    <x v="125"/>
    <s v="無"/>
    <m/>
  </r>
  <r>
    <s v="農業管理與輔導業務-農政及作物生產輔導-獎補助費-對國內團體之捐助"/>
    <s v="113年度臺中市政府農業局國產有機質肥料加碼補助計畫"/>
    <s v="有限責任臺中市青果生產合作社"/>
    <x v="36"/>
    <x v="203"/>
    <s v="無"/>
    <m/>
  </r>
  <r>
    <s v="農業管理與輔導業務-農政及作物生產輔導-獎補助費-對國內團體之捐助"/>
    <s v="113年度臺中市補助農業產銷班運作經費計畫"/>
    <s v="有限責任臺中市青果生產合作社"/>
    <x v="36"/>
    <x v="1"/>
    <s v="無"/>
    <m/>
  </r>
  <r>
    <s v="農業管理與輔導業務-農政及作物生產輔導-獎補助費-對國內團體之捐助"/>
    <s v="112年度友善環境植物保護資材推廣計畫"/>
    <s v="有限責任臺中市梨山蔬果運銷合作社"/>
    <x v="36"/>
    <x v="201"/>
    <s v="無"/>
    <m/>
  </r>
  <r>
    <s v="農業管理與輔導業務-農政及作物生產輔導-獎補助費-對國內團體之捐助"/>
    <s v="112年度國產有機質肥料推廣計畫"/>
    <s v="有限責任臺中市梨山蔬果運銷合作社"/>
    <x v="36"/>
    <x v="99"/>
    <s v="無"/>
    <m/>
  </r>
  <r>
    <s v="農業管理與輔導業務-農政及作物生產輔導-獎補助費-對國內團體之捐助"/>
    <s v="113年度臺中市政府農業局國產有機質肥料加碼補助計畫"/>
    <s v="有限責任臺中市梨山蔬果運銷合作社"/>
    <x v="36"/>
    <x v="204"/>
    <s v="無"/>
    <m/>
  </r>
  <r>
    <s v="農業管理與輔導業務-農政及作物生產輔導-獎補助費-對國內團體之捐助"/>
    <s v="112年度國產有機質肥料推廣計畫"/>
    <s v="有限責任臺中市富農運銷合作社"/>
    <x v="36"/>
    <x v="205"/>
    <s v="無"/>
    <m/>
  </r>
  <r>
    <s v="農業管理與輔導業務-農政及作物生產輔導-獎補助費-對國內團體之捐助"/>
    <s v="113年度國產有機質肥料推廣計畫"/>
    <s v="有限責任臺中市富農運銷合作社"/>
    <x v="36"/>
    <x v="206"/>
    <s v="無"/>
    <m/>
  </r>
  <r>
    <s v="農業管理與輔導業務-農政及作物生產輔導-獎補助費-對國內團體之捐助"/>
    <s v="113年度臺中市政府農業局國產有機質肥料加碼補助計畫"/>
    <s v="有限責任臺中市富農運銷合作社"/>
    <x v="36"/>
    <x v="207"/>
    <s v="無"/>
    <m/>
  </r>
  <r>
    <s v="農業管理與輔導業務-農政及作物生產輔導-獎補助費-對國內團體之捐助"/>
    <s v="112年度友善環境植物保護資材推廣計畫"/>
    <s v="有限責任臺中市農產運銷合作社"/>
    <x v="36"/>
    <x v="198"/>
    <s v="無"/>
    <m/>
  </r>
  <r>
    <s v="農業管理與輔導業務-農政及作物生產輔導-獎補助費-對國內團體之捐助"/>
    <s v="112年度國產有機質肥料推廣計畫"/>
    <s v="有限責任臺中市農產運銷合作社"/>
    <x v="36"/>
    <x v="208"/>
    <s v="無"/>
    <m/>
  </r>
  <r>
    <s v="農業管理與輔導業務-農政及作物生產輔導-獎補助費-對國內團體之捐助"/>
    <s v="113年度國產有機質肥料推廣計畫"/>
    <s v="有限責任臺中市農產運銷合作社"/>
    <x v="36"/>
    <x v="209"/>
    <s v="無"/>
    <m/>
  </r>
  <r>
    <s v="農業管理與輔導業務-農政及作物生產輔導-獎補助費-對國內團體之捐助"/>
    <s v="113年度國產微生物肥料及農田地力肥料推廣計畫"/>
    <s v="有限責任臺中市農產運銷合作社"/>
    <x v="36"/>
    <x v="71"/>
    <s v="無"/>
    <m/>
  </r>
  <r>
    <s v="農業管理與輔導業務-農政及作物生產輔導-獎補助費-對國內團體之捐助"/>
    <s v="113年度臺中市政府農業局國產有機質肥料加碼補助計畫"/>
    <s v="有限責任臺中市農產運銷合作社"/>
    <x v="36"/>
    <x v="210"/>
    <s v="無"/>
    <m/>
  </r>
  <r>
    <s v="農業管理與輔導業務-農政及作物生產輔導-獎補助費-對國內團體之捐助"/>
    <s v="113年度臺中市補助農業產銷班運作經費計畫"/>
    <s v="有限責任臺中市農產運銷合作社"/>
    <x v="36"/>
    <x v="1"/>
    <s v="無"/>
    <m/>
  </r>
  <r>
    <s v="農業管理與輔導業務-農政及作物生產輔導-獎補助費-對國內團體之捐助"/>
    <s v="113年度臺中市農產品標章驗證輔導計畫"/>
    <s v="忠和農產行"/>
    <x v="36"/>
    <x v="5"/>
    <s v="無"/>
    <m/>
  </r>
  <r>
    <s v="農業管理與輔導業務-農政及作物生產輔導-獎補助費-對國內團體之捐助"/>
    <s v="112年水果產業結構調整計畫"/>
    <s v="東勢區果樹產銷班第81班"/>
    <x v="36"/>
    <x v="91"/>
    <s v="無"/>
    <m/>
  </r>
  <r>
    <s v="農業管理與輔導業務-農政及作物生產輔導-獎補助費-對國內團體之捐助"/>
    <s v="113年度臺中市農產品標章驗證輔導計畫"/>
    <s v="枝宗碾米工廠分廠"/>
    <x v="36"/>
    <x v="211"/>
    <s v="無"/>
    <m/>
  </r>
  <r>
    <s v="農業管理與輔導業務-農政及作物生產輔導-獎補助費-對國內團體之捐助"/>
    <s v="113年度果菜運銷合作社農業作物類生產設備設施改善補助計畫"/>
    <s v="保證責任台中市果菜運銷合作社"/>
    <x v="36"/>
    <x v="212"/>
    <s v="無"/>
    <m/>
  </r>
  <r>
    <s v="農業管理與輔導業務-農政及作物生產輔導-獎補助費-對國內團體之捐助"/>
    <s v="113年度臺中市補助農業產銷班運作經費計畫"/>
    <s v="保證責任台中市果菜運銷合作社"/>
    <x v="36"/>
    <x v="1"/>
    <s v="無"/>
    <m/>
  </r>
  <r>
    <s v="農業管理與輔導業務-農政及作物生產輔導-獎補助費-對國內團體之捐助"/>
    <s v="113年強化農民團體蔬菜生產設備計畫"/>
    <s v="保證責任台中市果菜運銷合作社"/>
    <x v="36"/>
    <x v="9"/>
    <s v="無"/>
    <m/>
  </r>
  <r>
    <s v="農業管理與輔導業務-農政及作物生產輔導-獎補助費-對國內團體之捐助"/>
    <s v="112年度友善環境植物保護資材推廣計畫"/>
    <s v="保證責任台灣省青果運銷合作社台中分社"/>
    <x v="36"/>
    <x v="213"/>
    <s v="無"/>
    <m/>
  </r>
  <r>
    <s v="農業管理與輔導業務-農政及作物生產輔導-獎補助費-對國內團體之捐助"/>
    <s v="113年度台灣省青果運銷合作社台中分社農業作物類生產設備設施改善補助計畫"/>
    <s v="保證責任台灣省青果運銷合作社台中分社"/>
    <x v="36"/>
    <x v="214"/>
    <s v="無"/>
    <m/>
  </r>
  <r>
    <s v="農業管理與輔導業務-農政及作物生產輔導-獎補助費-對國內團體之捐助"/>
    <s v="113年度國產微生物肥料及農田地力肥料推廣計畫"/>
    <s v="保證責任台灣省青果運銷合作社台中分社"/>
    <x v="36"/>
    <x v="215"/>
    <s v="無"/>
    <m/>
  </r>
  <r>
    <s v="農業管理與輔導業務-農政及作物生產輔導-獎補助費-對國內團體之捐助"/>
    <s v="113年度臺中市政府農業局國產有機質肥料加碼補助計畫"/>
    <s v="保證責任台灣省青果運銷合作社台中分社"/>
    <x v="36"/>
    <x v="216"/>
    <s v="無"/>
    <m/>
  </r>
  <r>
    <s v="農業管理與輔導業務-農政及作物生產輔導-獎補助費-對國內團體之捐助"/>
    <s v="113年度臺中市補助農業產銷班運作經費計畫"/>
    <s v="保證責任台灣省青果運銷合作社台中分社"/>
    <x v="36"/>
    <x v="130"/>
    <s v="無"/>
    <m/>
  </r>
  <r>
    <s v="農業管理與輔導業務-農政及作物生產輔導-獎補助費-對國內團體之捐助"/>
    <s v="113年度臺中市農產品標章驗證輔導計畫"/>
    <s v="保證責任臺中市大甲農業生產合作社"/>
    <x v="36"/>
    <x v="6"/>
    <s v="無"/>
    <m/>
  </r>
  <r>
    <s v="農業管理與輔導業務-農政及作物生產輔導-獎補助費-對國內團體之捐助"/>
    <s v="113年度國產有機質肥料推廣計畫"/>
    <s v="保證責任臺中市中都農業生產合作社"/>
    <x v="36"/>
    <x v="217"/>
    <s v="無"/>
    <m/>
  </r>
  <r>
    <s v="農業管理與輔導業務-農政及作物生產輔導-獎補助費-對國內團體之捐助"/>
    <s v="113年度臺中市農產品標章驗證輔導計畫"/>
    <s v="保證責任臺中市中都農業生產合作社"/>
    <x v="36"/>
    <x v="218"/>
    <s v="無"/>
    <m/>
  </r>
  <r>
    <s v="農業管理與輔導業務-農政及作物生產輔導-獎補助費-對國內團體之捐助"/>
    <s v="112年水果產業結構調整計畫"/>
    <s v="保證責任臺中市明正蔬果運銷合作社"/>
    <x v="36"/>
    <x v="135"/>
    <s v="無"/>
    <m/>
  </r>
  <r>
    <s v="農業管理與輔導業務-農政及作物生產輔導-獎補助費-對國內團體之捐助"/>
    <s v="113年水果產業結構調整計畫"/>
    <s v="保證責任臺中市明正蔬果運銷合作社"/>
    <x v="36"/>
    <x v="219"/>
    <s v="無"/>
    <m/>
  </r>
  <r>
    <s v="農業管理與輔導業務-農政及作物生產輔導-獎補助費-對國內團體之捐助"/>
    <s v="112年度國產微生物肥料及農田地力肥料推廣計畫"/>
    <s v="保證責任臺灣省青果運銷合作社台中分社"/>
    <x v="36"/>
    <x v="220"/>
    <s v="無"/>
    <m/>
  </r>
  <r>
    <s v="農業管理與輔導業務-農政及作物生產輔導-獎補助費-對國內團體之捐助"/>
    <s v="113年度臺中市補助農業產銷班運作經費計畫"/>
    <s v="保證責任臺灣紅大農產運銷合作社"/>
    <x v="36"/>
    <x v="64"/>
    <s v="無"/>
    <m/>
  </r>
  <r>
    <s v="農業管理與輔導業務-農政及作物生產輔導-獎補助費-對國內團體之捐助"/>
    <s v="113年度臺中市有機及有機轉型期驗證加碼補助計畫"/>
    <s v="隆谷科技農業股份有限公司"/>
    <x v="36"/>
    <x v="101"/>
    <s v="無"/>
    <m/>
  </r>
  <r>
    <s v="農業管理與輔導業務-農政及作物生產輔導-獎補助費-對國內團體之捐助"/>
    <s v="112年水稻產業專案輔導施用含稻草分解菌有機質肥料推廣計畫"/>
    <s v="臺中市大甲區農會"/>
    <x v="36"/>
    <x v="142"/>
    <s v="無"/>
    <m/>
  </r>
  <r>
    <s v="農業管理與輔導業務-農政及作物生產輔導-獎補助費-對國內團體之捐助"/>
    <s v="112年有機農業適用肥料推廣計畫"/>
    <s v="臺中市大甲區農會"/>
    <x v="36"/>
    <x v="145"/>
    <s v="無"/>
    <m/>
  </r>
  <r>
    <s v="農業管理與輔導業務-農政及作物生產輔導-獎補助費-對國內團體之捐助"/>
    <s v="112年度友善環境植物保護資材推廣計畫"/>
    <s v="臺中市大甲區農會"/>
    <x v="36"/>
    <x v="221"/>
    <s v="無"/>
    <m/>
  </r>
  <r>
    <s v="農業管理與輔導業務-農政及作物生產輔導-獎補助費-對國內團體之捐助"/>
    <s v="112年度國產有機質肥料推廣計畫"/>
    <s v="臺中市大甲區農會"/>
    <x v="36"/>
    <x v="222"/>
    <s v="無"/>
    <m/>
  </r>
  <r>
    <s v="農業管理與輔導業務-農政及作物生產輔導-獎補助費-對國內團體之捐助"/>
    <s v="112年度臺中市有機農業生產及加工設備輔導計畫"/>
    <s v="臺中市大甲區農會"/>
    <x v="36"/>
    <x v="160"/>
    <s v="無"/>
    <m/>
  </r>
  <r>
    <s v="農業管理與輔導業務-農政及作物生產輔導-獎補助費-對國內團體之捐助"/>
    <s v="112年度優質營農環境專區計畫"/>
    <s v="臺中市大甲區農會"/>
    <x v="36"/>
    <x v="223"/>
    <s v="無"/>
    <m/>
  </r>
  <r>
    <s v="農業管理與輔導業務-農政及作物生產輔導-獎補助費-對國內團體之捐助"/>
    <s v="112年強化水稻優良品種推廣與種源管理計畫"/>
    <s v="臺中市大甲區農會"/>
    <x v="36"/>
    <x v="224"/>
    <s v="無"/>
    <m/>
  </r>
  <r>
    <s v="農業管理與輔導業務-農政及作物生產輔導-獎補助費-對國內團體之捐助"/>
    <s v="112年臺中市有機米供校園午餐使用計畫"/>
    <s v="臺中市大甲區農會"/>
    <x v="36"/>
    <x v="225"/>
    <s v="無"/>
    <m/>
  </r>
  <r>
    <s v="農業管理與輔導業務-農政及作物生產輔導-獎補助費-對國內團體之捐助"/>
    <s v="112年輔導大專業農擴大經營規模計畫"/>
    <s v="臺中市大甲區農會"/>
    <x v="36"/>
    <x v="226"/>
    <s v="無"/>
    <m/>
  </r>
  <r>
    <s v="農業管理與輔導業務-農政及作物生產輔導-獎補助費-對國內團體之捐助"/>
    <s v="113年度大甲區青蔥捲葉型炭疽病防治計畫"/>
    <s v="臺中市大甲區農會"/>
    <x v="36"/>
    <x v="227"/>
    <s v="無"/>
    <m/>
  </r>
  <r>
    <s v="農業管理與輔導業務-農政及作物生產輔導-獎補助費-對國內團體之捐助"/>
    <s v="113年度大甲區農業作物類生產設備設施改善補助計畫"/>
    <s v="臺中市大甲區農會"/>
    <x v="36"/>
    <x v="98"/>
    <s v="無"/>
    <m/>
  </r>
  <r>
    <s v="農業管理與輔導業務-農政及作物生產輔導-獎補助費-對國內團體之捐助"/>
    <s v="113年度水稻病蟲害綜合防治資材計畫"/>
    <s v="臺中市大甲區農會"/>
    <x v="36"/>
    <x v="228"/>
    <s v="無"/>
    <m/>
  </r>
  <r>
    <s v="農業管理與輔導業務-農政及作物生產輔導-獎補助費-對國內團體之捐助"/>
    <s v="113年度水稻產業專案輔導施用含稻草分解菌有機質肥料推廣計畫"/>
    <s v="臺中市大甲區農會"/>
    <x v="36"/>
    <x v="142"/>
    <s v="無"/>
    <m/>
  </r>
  <r>
    <s v="農業管理與輔導業務-農政及作物生產輔導-獎補助費-對國內團體之捐助"/>
    <s v="113年度國產有機質肥料推廣計畫"/>
    <s v="臺中市大甲區農會"/>
    <x v="36"/>
    <x v="229"/>
    <s v="無"/>
    <m/>
  </r>
  <r>
    <s v="農業管理與輔導業務-農政及作物生產輔導-獎補助費-對國內團體之捐助"/>
    <s v="113年度國產微生物肥料及農田地力肥料推廣計畫"/>
    <s v="臺中市大甲區農會"/>
    <x v="36"/>
    <x v="141"/>
    <s v="無"/>
    <m/>
  </r>
  <r>
    <s v="農業管理與輔導業務-農政及作物生產輔導-獎補助費-對國內團體之捐助"/>
    <s v="113年度農業產銷班組織輔導計畫"/>
    <s v="臺中市大甲區農會"/>
    <x v="36"/>
    <x v="55"/>
    <s v="無"/>
    <m/>
  </r>
  <r>
    <s v="農業管理與輔導業務-農政及作物生產輔導-獎補助費-對國內團體之捐助"/>
    <s v="113年度臺中市大甲區補助農業產銷班運作經費計畫"/>
    <s v="臺中市大甲區農會"/>
    <x v="36"/>
    <x v="103"/>
    <s v="無"/>
    <m/>
  </r>
  <r>
    <s v="農業管理與輔導業務-農政及作物生產輔導-獎補助費-對國內團體之捐助"/>
    <s v="113年度臺中市有機及有機轉型期驗證加碼補助計畫"/>
    <s v="臺中市大甲區農會"/>
    <x v="36"/>
    <x v="54"/>
    <s v="無"/>
    <m/>
  </r>
  <r>
    <s v="農業管理與輔導業務-農政及作物生產輔導-獎補助費-對國內團體之捐助"/>
    <s v="113年度臺中市有機及有機轉型期驗證加碼補助計畫"/>
    <s v="臺中市大甲區農會"/>
    <x v="36"/>
    <x v="197"/>
    <s v="無"/>
    <m/>
  </r>
  <r>
    <s v="農業管理與輔導業務-農政及作物生產輔導-獎補助費-對國內團體之捐助"/>
    <s v="113年度臺中市有機米供學校午餐使用計畫"/>
    <s v="臺中市大甲區農會"/>
    <x v="36"/>
    <x v="230"/>
    <s v="無"/>
    <m/>
  </r>
  <r>
    <s v="農業管理與輔導業務-農政及作物生產輔導-獎補助費-對國內團體之捐助"/>
    <s v="113年度臺中市有機農業適用肥料推廣計畫"/>
    <s v="臺中市大甲區農會"/>
    <x v="36"/>
    <x v="231"/>
    <s v="無"/>
    <m/>
  </r>
  <r>
    <s v="農業管理與輔導業務-農政及作物生產輔導-獎補助費-對國內團體之捐助"/>
    <s v="113年度臺中市政府農業局國產有機質肥料加碼補助計畫"/>
    <s v="臺中市大甲區農會"/>
    <x v="36"/>
    <x v="232"/>
    <s v="無"/>
    <m/>
  </r>
  <r>
    <s v="農業管理與輔導業務-農政及作物生產輔導-獎補助費-對國內團體之捐助"/>
    <s v="113年度臺中市補助農民稻草剪段防止焚燒稻草計畫"/>
    <s v="臺中市大甲區農會"/>
    <x v="36"/>
    <x v="233"/>
    <s v="無"/>
    <m/>
  </r>
  <r>
    <s v="農業管理與輔導業務-農政及作物生產輔導-獎補助費-對國內團體之捐助"/>
    <s v="113年度臺中市農產品標章驗證輔導計畫"/>
    <s v="臺中市大甲區農會"/>
    <x v="36"/>
    <x v="234"/>
    <s v="無"/>
    <m/>
  </r>
  <r>
    <s v="農業管理與輔導業務-農政及作物生產輔導-獎補助費-對國內團體之捐助"/>
    <s v="113年度臺中市優質芋頭評鑑活動計畫"/>
    <s v="臺中市大甲區農會"/>
    <x v="36"/>
    <x v="127"/>
    <s v="無"/>
    <m/>
  </r>
  <r>
    <s v="農業管理與輔導業務-農政及作物生產輔導-獎補助費-對國內團體之捐助"/>
    <s v="113年度優質營農環境專區計畫"/>
    <s v="臺中市大甲區農會"/>
    <x v="36"/>
    <x v="235"/>
    <s v="無"/>
    <m/>
  </r>
  <r>
    <s v="農業管理與輔導業務-農政及作物生產輔導-獎補助費-對國內團體之捐助"/>
    <s v="113年強化水稻優良品種推廣與種原管理計畫"/>
    <s v="臺中市大甲區農會"/>
    <x v="36"/>
    <x v="236"/>
    <s v="無"/>
    <m/>
  </r>
  <r>
    <s v="農業管理與輔導業務-農政及作物生產輔導-獎補助費-對國內團體之捐助"/>
    <s v="113年第1期作補助農民繳售公糧運費補助計畫"/>
    <s v="臺中市大甲區農會"/>
    <x v="36"/>
    <x v="237"/>
    <s v="無"/>
    <m/>
  </r>
  <r>
    <s v="農業管理與輔導業務-農政及作物生產輔導-獎補助費-對國內團體之捐助"/>
    <s v="113年第2期作公糧運費補助計畫"/>
    <s v="臺中市大甲區農會"/>
    <x v="36"/>
    <x v="238"/>
    <s v="無"/>
    <m/>
  </r>
  <r>
    <s v="農業管理與輔導業務-農政及作物生產輔導-獎補助費-對國內團體之捐助"/>
    <s v="113年臺灣稻米達人選拔計畫"/>
    <s v="臺中市大甲區農會"/>
    <x v="36"/>
    <x v="2"/>
    <s v="無"/>
    <m/>
  </r>
  <r>
    <s v="農業管理與輔導業務-農政及作物生產輔導-獎補助費-對國內團體之捐助"/>
    <s v="113年輔導大專業農擴大經營規模計畫"/>
    <s v="臺中市大甲區農會"/>
    <x v="36"/>
    <x v="1"/>
    <s v="無"/>
    <m/>
  </r>
  <r>
    <s v="農業管理與輔導業務-農政及作物生產輔導-獎補助費-對國內團體之捐助"/>
    <s v="綠色環境給付計畫"/>
    <s v="臺中市大甲區農會"/>
    <x v="36"/>
    <x v="239"/>
    <s v="有"/>
    <s v="農興貿易有限公司"/>
  </r>
  <r>
    <s v="農業管理與輔導業務-農政及作物生產輔導-獎補助費-對國內團體之捐助"/>
    <s v="綠色環境給付計畫"/>
    <s v="臺中市大甲區農會"/>
    <x v="36"/>
    <x v="240"/>
    <s v="無"/>
    <m/>
  </r>
  <r>
    <s v="農業管理與輔導業務-農政及作物生產輔導-獎補助費-對國內團體之捐助"/>
    <s v="112年水稻產業專案輔導施用含稻草分解菌有機質肥料推廣計畫"/>
    <s v="臺中市大安區農會"/>
    <x v="36"/>
    <x v="65"/>
    <s v="無"/>
    <m/>
  </r>
  <r>
    <s v="農業管理與輔導業務-農政及作物生產輔導-獎補助費-對國內團體之捐助"/>
    <s v="112年有機農業適用肥料推廣計畫"/>
    <s v="臺中市大安區農會"/>
    <x v="36"/>
    <x v="241"/>
    <s v="無"/>
    <m/>
  </r>
  <r>
    <s v="農業管理與輔導業務-農政及作物生產輔導-獎補助費-對國內團體之捐助"/>
    <s v="112年度友善環境植物保護資材推廣計畫"/>
    <s v="臺中市大安區農會"/>
    <x v="36"/>
    <x v="122"/>
    <s v="無"/>
    <m/>
  </r>
  <r>
    <s v="農業管理與輔導業務-農政及作物生產輔導-獎補助費-對國內團體之捐助"/>
    <s v="112年度國產有機質肥料推廣計畫"/>
    <s v="臺中市大安區農會"/>
    <x v="36"/>
    <x v="242"/>
    <s v="無"/>
    <m/>
  </r>
  <r>
    <s v="農業管理與輔導業務-農政及作物生產輔導-獎補助費-對國內團體之捐助"/>
    <s v="112年度優質營農環境專區計畫"/>
    <s v="臺中市大安區農會"/>
    <x v="36"/>
    <x v="243"/>
    <s v="無"/>
    <m/>
  </r>
  <r>
    <s v="農業管理與輔導業務-農政及作物生產輔導-獎補助費-對國內團體之捐助"/>
    <s v="112年強化水稻優良品種推廣與種源管理計畫"/>
    <s v="臺中市大安區農會"/>
    <x v="36"/>
    <x v="50"/>
    <s v="無"/>
    <m/>
  </r>
  <r>
    <s v="農業管理與輔導業務-農政及作物生產輔導-獎補助費-對國內團體之捐助"/>
    <s v="113年度大安區青蔥捲葉型炭疽病防治計畫"/>
    <s v="臺中市大安區農會"/>
    <x v="36"/>
    <x v="244"/>
    <s v="無"/>
    <m/>
  </r>
  <r>
    <s v="農業管理與輔導業務-農政及作物生產輔導-獎補助費-對國內團體之捐助"/>
    <s v="113年度大安區農業作物類生產設備設施改善補助計畫"/>
    <s v="臺中市大安區農會"/>
    <x v="36"/>
    <x v="101"/>
    <s v="無"/>
    <m/>
  </r>
  <r>
    <s v="農業管理與輔導業務-農政及作物生產輔導-獎補助費-對國內團體之捐助"/>
    <s v="113年度大安區優質大安葱評鑑推廣活動計畫"/>
    <s v="臺中市大安區農會"/>
    <x v="36"/>
    <x v="245"/>
    <s v="無"/>
    <m/>
  </r>
  <r>
    <s v="農業管理與輔導業務-農政及作物生產輔導-獎補助費-對國內團體之捐助"/>
    <s v="113年度水稻病蟲害綜合防治資材計畫"/>
    <s v="臺中市大安區農會"/>
    <x v="36"/>
    <x v="228"/>
    <s v="無"/>
    <m/>
  </r>
  <r>
    <s v="農業管理與輔導業務-農政及作物生產輔導-獎補助費-對國內團體之捐助"/>
    <s v="113年度國產有機質肥料推廣計畫"/>
    <s v="臺中市大安區農會"/>
    <x v="36"/>
    <x v="146"/>
    <s v="無"/>
    <m/>
  </r>
  <r>
    <s v="農業管理與輔導業務-農政及作物生產輔導-獎補助費-對國內團體之捐助"/>
    <s v="113年度國產微生物肥料及農田地力肥料推廣計畫"/>
    <s v="臺中市大安區農會"/>
    <x v="36"/>
    <x v="246"/>
    <s v="無"/>
    <m/>
  </r>
  <r>
    <s v="農業管理與輔導業務-農政及作物生產輔導-獎補助費-對國內團體之捐助"/>
    <s v="113年度農業產銷班組織輔導計畫"/>
    <s v="臺中市大安區農會"/>
    <x v="36"/>
    <x v="247"/>
    <s v="無"/>
    <m/>
  </r>
  <r>
    <s v="農業管理與輔導業務-農政及作物生產輔導-獎補助費-對國內團體之捐助"/>
    <s v="113年度臺中市大安區補助農業產銷班運作經費計畫"/>
    <s v="臺中市大安區農會"/>
    <x v="36"/>
    <x v="106"/>
    <s v="無"/>
    <m/>
  </r>
  <r>
    <s v="農業管理與輔導業務-農政及作物生產輔導-獎補助費-對國內團體之捐助"/>
    <s v="113年度臺中市有機農業適用肥料推廣計畫"/>
    <s v="臺中市大安區農會"/>
    <x v="36"/>
    <x v="54"/>
    <s v="無"/>
    <m/>
  </r>
  <r>
    <s v="農業管理與輔導業務-農政及作物生產輔導-獎補助費-對國內團體之捐助"/>
    <s v="113年度臺中市補助農民稻草剪段防止焚燒稻草計畫"/>
    <s v="臺中市大安區農會"/>
    <x v="36"/>
    <x v="248"/>
    <s v="無"/>
    <m/>
  </r>
  <r>
    <s v="農業管理與輔導業務-農政及作物生產輔導-獎補助費-對國內團體之捐助"/>
    <s v="113年度臺中市農產品標章驗證輔導計畫"/>
    <s v="臺中市大安區農會"/>
    <x v="36"/>
    <x v="201"/>
    <s v="無"/>
    <m/>
  </r>
  <r>
    <s v="農業管理與輔導業務-農政及作物生產輔導-獎補助費-對國內團體之捐助"/>
    <s v="113年度臺中市農產品標章驗證輔導計畫"/>
    <s v="臺中市大安區農會"/>
    <x v="36"/>
    <x v="249"/>
    <s v="無"/>
    <m/>
  </r>
  <r>
    <s v="農業管理與輔導業務-農政及作物生產輔導-獎補助費-對國內團體之捐助"/>
    <s v="113年度優質營農環境專區計畫"/>
    <s v="臺中市大安區農會"/>
    <x v="36"/>
    <x v="182"/>
    <s v="無"/>
    <m/>
  </r>
  <r>
    <s v="農業管理與輔導業務-農政及作物生產輔導-獎補助費-對國內團體之捐助"/>
    <s v="113年強化水稻優良品種推廣與種原管理計畫"/>
    <s v="臺中市大安區農會"/>
    <x v="36"/>
    <x v="250"/>
    <s v="無"/>
    <m/>
  </r>
  <r>
    <s v="農業管理與輔導業務-農政及作物生產輔導-獎補助費-對國內團體之捐助"/>
    <s v="113年第1期作補助農民繳售公糧運費補助計畫"/>
    <s v="臺中市大安區農會"/>
    <x v="36"/>
    <x v="251"/>
    <s v="無"/>
    <m/>
  </r>
  <r>
    <s v="農業管理與輔導業務-農政及作物生產輔導-獎補助費-對國內團體之捐助"/>
    <s v="113年第2期作公糧運費補助計畫"/>
    <s v="臺中市大安區農會"/>
    <x v="36"/>
    <x v="252"/>
    <s v="無"/>
    <m/>
  </r>
  <r>
    <s v="農業管理與輔導業務-農政及作物生產輔導-獎補助費-對國內團體之捐助"/>
    <s v="113年輔導大專業農擴大經營規模計畫"/>
    <s v="臺中市大安區農會"/>
    <x v="36"/>
    <x v="1"/>
    <s v="無"/>
    <m/>
  </r>
  <r>
    <s v="農業管理與輔導業務-農政及作物生產輔導-獎補助費-對國內團體之捐助"/>
    <s v="綠色環境給付計畫"/>
    <s v="臺中市大安區農會"/>
    <x v="36"/>
    <x v="253"/>
    <s v="有"/>
    <s v="農友種苗股份有限公司"/>
  </r>
  <r>
    <s v="農業管理與輔導業務-農政及作物生產輔導-獎補助費-對國內團體之捐助"/>
    <s v="112年水稻產業專案輔導施用含稻草分解菌有機質肥料推廣計畫"/>
    <s v="臺中市大肚區農會"/>
    <x v="36"/>
    <x v="116"/>
    <s v="無"/>
    <m/>
  </r>
  <r>
    <s v="農業管理與輔導業務-農政及作物生產輔導-獎補助費-對國內團體之捐助"/>
    <s v="112年度友善環境植物保護資材推廣計畫"/>
    <s v="臺中市大肚區農會"/>
    <x v="36"/>
    <x v="217"/>
    <s v="無"/>
    <m/>
  </r>
  <r>
    <s v="農業管理與輔導業務-農政及作物生產輔導-獎補助費-對國內團體之捐助"/>
    <s v="112年度國產有機質肥料推廣計畫"/>
    <s v="臺中市大肚區農會"/>
    <x v="36"/>
    <x v="127"/>
    <s v="無"/>
    <m/>
  </r>
  <r>
    <s v="農業管理與輔導業務-農政及作物生產輔導-獎補助費-對國內團體之捐助"/>
    <s v="112年強化水稻優良品種推廣與種源管理計畫"/>
    <s v="臺中市大肚區農會"/>
    <x v="36"/>
    <x v="82"/>
    <s v="無"/>
    <m/>
  </r>
  <r>
    <s v="農業管理與輔導業務-農政及作物生產輔導-獎補助費-對國內團體之捐助"/>
    <s v="113年度大肚區農業作物類生產設備設施改善補助計畫"/>
    <s v="臺中市大肚區農會"/>
    <x v="36"/>
    <x v="254"/>
    <s v="無"/>
    <m/>
  </r>
  <r>
    <s v="農業管理與輔導業務-農政及作物生產輔導-獎補助費-對國內團體之捐助"/>
    <s v="113年度水稻病蟲害綜合防治資材計畫"/>
    <s v="臺中市大肚區農會"/>
    <x v="36"/>
    <x v="255"/>
    <s v="無"/>
    <m/>
  </r>
  <r>
    <s v="農業管理與輔導業務-農政及作物生產輔導-獎補助費-對國內團體之捐助"/>
    <s v="113年度水稻產業專案輔導施用含稻草分解菌有機質肥料推廣計畫"/>
    <s v="臺中市大肚區農會"/>
    <x v="36"/>
    <x v="116"/>
    <s v="無"/>
    <m/>
  </r>
  <r>
    <s v="農業管理與輔導業務-農政及作物生產輔導-獎補助費-對國內團體之捐助"/>
    <s v="113年度國產有機質肥料推廣計畫"/>
    <s v="臺中市大肚區農會"/>
    <x v="36"/>
    <x v="256"/>
    <s v="無"/>
    <m/>
  </r>
  <r>
    <s v="農業管理與輔導業務-農政及作物生產輔導-獎補助費-對國內團體之捐助"/>
    <s v="113年度農業產銷班組織輔導計畫"/>
    <s v="臺中市大肚區農會"/>
    <x v="36"/>
    <x v="201"/>
    <s v="無"/>
    <m/>
  </r>
  <r>
    <s v="農業管理與輔導業務-農政及作物生產輔導-獎補助費-對國內團體之捐助"/>
    <s v="113年度臺中市大肚區補助農業產銷班運作經費計畫"/>
    <s v="臺中市大肚區農會"/>
    <x v="36"/>
    <x v="141"/>
    <s v="無"/>
    <m/>
  </r>
  <r>
    <s v="農業管理與輔導業務-農政及作物生產輔導-獎補助費-對國內團體之捐助"/>
    <s v="113年度臺中市政府農業局國產有機質肥料加碼補助計畫"/>
    <s v="臺中市大肚區農會"/>
    <x v="36"/>
    <x v="257"/>
    <s v="無"/>
    <m/>
  </r>
  <r>
    <s v="農業管理與輔導業務-農政及作物生產輔導-獎補助費-對國內團體之捐助"/>
    <s v="113年度臺中市補助農民辦理稻草剪段防止焚燒稻草計畫"/>
    <s v="臺中市大肚區農會"/>
    <x v="36"/>
    <x v="258"/>
    <s v="無"/>
    <m/>
  </r>
  <r>
    <s v="農業管理與輔導業務-農政及作物生產輔導-獎補助費-對國內團體之捐助"/>
    <s v="113年強化水稻優良品種推廣與種原管理計畫"/>
    <s v="臺中市大肚區農會"/>
    <x v="36"/>
    <x v="123"/>
    <s v="無"/>
    <m/>
  </r>
  <r>
    <s v="農業管理與輔導業務-農政及作物生產輔導-獎補助費-對國內團體之捐助"/>
    <s v="113年第1期作補助農民繳售公糧運費補助計畫"/>
    <s v="臺中市大肚區農會"/>
    <x v="36"/>
    <x v="259"/>
    <s v="無"/>
    <m/>
  </r>
  <r>
    <s v="農業管理與輔導業務-農政及作物生產輔導-獎補助費-對國內團體之捐助"/>
    <s v="113年第2期作公糧運費補助計畫"/>
    <s v="臺中市大肚區農會"/>
    <x v="36"/>
    <x v="132"/>
    <s v="無"/>
    <m/>
  </r>
  <r>
    <s v="農業管理與輔導業務-農政及作物生產輔導-獎補助費-對國內團體之捐助"/>
    <s v="綠色環境給付計畫"/>
    <s v="臺中市大肚區農會"/>
    <x v="36"/>
    <x v="260"/>
    <s v="無"/>
    <m/>
  </r>
  <r>
    <s v="農業管理與輔導業務-農政及作物生產輔導-獎補助費-對國內團體之捐助"/>
    <s v="112年水果產業結構調整計畫"/>
    <s v="臺中市大里區農會"/>
    <x v="36"/>
    <x v="52"/>
    <s v="無"/>
    <m/>
  </r>
  <r>
    <s v="農業管理與輔導業務-農政及作物生產輔導-獎補助費-對國內團體之捐助"/>
    <s v="112年水稻產業專案輔導施用含稻草分解菌有機質肥料推廣計畫"/>
    <s v="臺中市大里區農會"/>
    <x v="36"/>
    <x v="16"/>
    <s v="無"/>
    <m/>
  </r>
  <r>
    <s v="農業管理與輔導業務-農政及作物生產輔導-獎補助費-對國內團體之捐助"/>
    <s v="112年有機農業田間栽培及肥培管理講習計畫"/>
    <s v="臺中市大里區農會"/>
    <x v="36"/>
    <x v="69"/>
    <s v="無"/>
    <m/>
  </r>
  <r>
    <s v="農業管理與輔導業務-農政及作物生產輔導-獎補助費-對國內團體之捐助"/>
    <s v="112年度友善環境植物保護資材推廣計畫"/>
    <s v="臺中市大里區農會"/>
    <x v="36"/>
    <x v="261"/>
    <s v="無"/>
    <m/>
  </r>
  <r>
    <s v="農業管理與輔導業務-農政及作物生產輔導-獎補助費-對國內團體之捐助"/>
    <s v="112年度國產有機質肥料推廣計畫"/>
    <s v="臺中市大里區農會"/>
    <x v="36"/>
    <x v="262"/>
    <s v="無"/>
    <m/>
  </r>
  <r>
    <s v="農業管理與輔導業務-農政及作物生產輔導-獎補助費-對國內團體之捐助"/>
    <s v="112年度臺中市有機農業生產及加工設備輔導計畫"/>
    <s v="臺中市大里區農會"/>
    <x v="36"/>
    <x v="9"/>
    <s v="無"/>
    <m/>
  </r>
  <r>
    <s v="農業管理與輔導業務-農政及作物生產輔導-獎補助費-對國內團體之捐助"/>
    <s v="112年強化水稻優良品種推廣與種源管理計畫"/>
    <s v="臺中市大里區農會"/>
    <x v="36"/>
    <x v="87"/>
    <s v="無"/>
    <m/>
  </r>
  <r>
    <s v="農業管理與輔導業務-農政及作物生產輔導-獎補助費-對國內團體之捐助"/>
    <s v="112年臺中市有機米供校園午餐使用計畫"/>
    <s v="臺中市大里區農會"/>
    <x v="36"/>
    <x v="263"/>
    <s v="無"/>
    <m/>
  </r>
  <r>
    <s v="農業管理與輔導業務-農政及作物生產輔導-獎補助費-對國內團體之捐助"/>
    <s v="113年水果產業結構調整計畫"/>
    <s v="臺中市大里區農會"/>
    <x v="36"/>
    <x v="1"/>
    <s v="無"/>
    <m/>
  </r>
  <r>
    <s v="農業管理與輔導業務-農政及作物生產輔導-獎補助費-對國內團體之捐助"/>
    <s v="113年度大里區農業作物類生產設備設施改善補助計畫"/>
    <s v="臺中市大里區農會"/>
    <x v="36"/>
    <x v="130"/>
    <s v="無"/>
    <m/>
  </r>
  <r>
    <s v="農業管理與輔導業務-農政及作物生產輔導-獎補助費-對國內團體之捐助"/>
    <s v="113年度水稻病蟲害綜合防治資材計畫"/>
    <s v="臺中市大里區農會"/>
    <x v="36"/>
    <x v="264"/>
    <s v="無"/>
    <m/>
  </r>
  <r>
    <s v="農業管理與輔導業務-農政及作物生產輔導-獎補助費-對國內團體之捐助"/>
    <s v="113年度水稻產業專案輔導施用含稻草分解菌有機質肥料推廣計畫"/>
    <s v="臺中市大里區農會"/>
    <x v="36"/>
    <x v="16"/>
    <s v="無"/>
    <m/>
  </r>
  <r>
    <s v="農業管理與輔導業務-農政及作物生產輔導-獎補助費-對國內團體之捐助"/>
    <s v="113年度春季蘭花評鑑補助計畫"/>
    <s v="臺中市大里區農會"/>
    <x v="36"/>
    <x v="126"/>
    <s v="無"/>
    <m/>
  </r>
  <r>
    <s v="農業管理與輔導業務-農政及作物生產輔導-獎補助費-對國內團體之捐助"/>
    <s v="113年度荔枝椿象生物防治計畫"/>
    <s v="臺中市大里區農會"/>
    <x v="36"/>
    <x v="4"/>
    <s v="無"/>
    <m/>
  </r>
  <r>
    <s v="農業管理與輔導業務-農政及作物生產輔導-獎補助費-對國內團體之捐助"/>
    <s v="113年度國產有機質肥料推廣計畫"/>
    <s v="臺中市大里區農會"/>
    <x v="36"/>
    <x v="265"/>
    <s v="無"/>
    <m/>
  </r>
  <r>
    <s v="農業管理與輔導業務-農政及作物生產輔導-獎補助費-對國內團體之捐助"/>
    <s v="113年度國產微生物肥料及農田地力肥料推廣計畫"/>
    <s v="臺中市大里區農會"/>
    <x v="36"/>
    <x v="266"/>
    <s v="無"/>
    <m/>
  </r>
  <r>
    <s v="農業管理與輔導業務-農政及作物生產輔導-獎補助費-對國內團體之捐助"/>
    <s v="113年度農業產銷班組織輔導計畫"/>
    <s v="臺中市大里區農會"/>
    <x v="36"/>
    <x v="125"/>
    <s v="無"/>
    <m/>
  </r>
  <r>
    <s v="農業管理與輔導業務-農政及作物生產輔導-獎補助費-對國內團體之捐助"/>
    <s v="113年度臺中市大里區補助農業產銷班運作經費計畫"/>
    <s v="臺中市大里區農會"/>
    <x v="36"/>
    <x v="267"/>
    <s v="無"/>
    <m/>
  </r>
  <r>
    <s v="農業管理與輔導業務-農政及作物生產輔導-獎補助費-對國內團體之捐助"/>
    <s v="113年度臺中市政府農業局國產有機質肥料加碼補助計畫"/>
    <s v="臺中市大里區農會"/>
    <x v="36"/>
    <x v="268"/>
    <s v="無"/>
    <m/>
  </r>
  <r>
    <s v="農業管理與輔導業務-農政及作物生產輔導-獎補助費-對國內團體之捐助"/>
    <s v="113年度臺中市補助農民辦理稻草剪段防止焚燒稻草計畫"/>
    <s v="臺中市大里區農會"/>
    <x v="36"/>
    <x v="269"/>
    <s v="無"/>
    <m/>
  </r>
  <r>
    <s v="農業管理與輔導業務-農政及作物生產輔導-獎補助費-對國內團體之捐助"/>
    <s v="113年度養蜂產銷輔導計畫"/>
    <s v="臺中市大里區農會"/>
    <x v="36"/>
    <x v="270"/>
    <s v="無"/>
    <m/>
  </r>
  <r>
    <s v="農業管理與輔導業務-農政及作物生產輔導-獎補助費-對國內團體之捐助"/>
    <s v="113年荔枝椿象化學防治及防治宣導講習會計畫"/>
    <s v="臺中市大里區農會"/>
    <x v="36"/>
    <x v="271"/>
    <s v="無"/>
    <m/>
  </r>
  <r>
    <s v="農業管理與輔導業務-農政及作物生產輔導-獎補助費-對國內團體之捐助"/>
    <s v="113年強化水稻優良品種推廣與種原管理計畫"/>
    <s v="臺中市大里區農會"/>
    <x v="36"/>
    <x v="55"/>
    <s v="無"/>
    <m/>
  </r>
  <r>
    <s v="農業管理與輔導業務-農政及作物生產輔導-獎補助費-對國內團體之捐助"/>
    <s v="113年第1期作補助農民繳售公糧運費補助計畫"/>
    <s v="臺中市大里區農會"/>
    <x v="36"/>
    <x v="245"/>
    <s v="無"/>
    <m/>
  </r>
  <r>
    <s v="農業管理與輔導業務-農政及作物生產輔導-獎補助費-對國內團體之捐助"/>
    <s v="113年第2期作公糧運費補助計畫"/>
    <s v="臺中市大里區農會"/>
    <x v="36"/>
    <x v="63"/>
    <s v="無"/>
    <m/>
  </r>
  <r>
    <s v="農業管理與輔導業務-農政及作物生產輔導-獎補助費-對國內團體之捐助"/>
    <s v="臺中市112年度梨山地區東方果實蠅防治示範計畫"/>
    <s v="臺中市大里區農會"/>
    <x v="36"/>
    <x v="272"/>
    <s v="無"/>
    <m/>
  </r>
  <r>
    <s v="農業管理與輔導業務-農政及作物生產輔導-獎補助費-對國內團體之捐助"/>
    <s v="臺中市113年度梨山地區東方果實蠅防治示範計畫"/>
    <s v="臺中市大里區農會"/>
    <x v="36"/>
    <x v="273"/>
    <s v="無"/>
    <m/>
  </r>
  <r>
    <s v="農業管理與輔導業務-農政及作物生產輔導-獎補助費-對國內團體之捐助"/>
    <s v="113年度臺中市有機及有機轉型期驗證加碼補助計畫"/>
    <s v="臺中市大里區稻米產銷班第一班"/>
    <x v="36"/>
    <x v="4"/>
    <s v="無"/>
    <m/>
  </r>
  <r>
    <s v="農業管理與輔導業務-農政及作物生產輔導-獎補助費-對國內團體之捐助"/>
    <s v="112年有機農業適用肥料推廣計畫"/>
    <s v="臺中市大雅區農會"/>
    <x v="36"/>
    <x v="53"/>
    <s v="無"/>
    <m/>
  </r>
  <r>
    <s v="農業管理與輔導業務-農政及作物生產輔導-獎補助費-對國內團體之捐助"/>
    <s v="112年度國產有機質肥料推廣計畫"/>
    <s v="臺中市大雅區農會"/>
    <x v="36"/>
    <x v="67"/>
    <s v="無"/>
    <m/>
  </r>
  <r>
    <s v="農業管理與輔導業務-農政及作物生產輔導-獎補助費-對國內團體之捐助"/>
    <s v="112年強化水稻優良品種推廣與種源管理計畫"/>
    <s v="臺中市大雅區農會"/>
    <x v="36"/>
    <x v="87"/>
    <s v="無"/>
    <m/>
  </r>
  <r>
    <s v="農業管理與輔導業務-農政及作物生產輔導-獎補助費-對國內團體之捐助"/>
    <s v="112年臺中市有機米供校園午餐使用計畫"/>
    <s v="臺中市大雅區農會"/>
    <x v="36"/>
    <x v="263"/>
    <s v="無"/>
    <m/>
  </r>
  <r>
    <s v="農業管理與輔導業務-農政及作物生產輔導-獎補助費-對國內團體之捐助"/>
    <s v="113年度大雅區農業作物類生產設備設施改善補助計畫"/>
    <s v="臺中市大雅區農會"/>
    <x v="36"/>
    <x v="274"/>
    <s v="無"/>
    <m/>
  </r>
  <r>
    <s v="農業管理與輔導業務-農政及作物生產輔導-獎補助費-對國內團體之捐助"/>
    <s v="113年度水稻病蟲害綜合防治資材計畫"/>
    <s v="臺中市大雅區農會"/>
    <x v="36"/>
    <x v="143"/>
    <s v="無"/>
    <m/>
  </r>
  <r>
    <s v="農業管理與輔導業務-農政及作物生產輔導-獎補助費-對國內團體之捐助"/>
    <s v="113年度國產有機質肥料推廣計畫"/>
    <s v="臺中市大雅區農會"/>
    <x v="36"/>
    <x v="275"/>
    <s v="無"/>
    <m/>
  </r>
  <r>
    <s v="農業管理與輔導業務-農政及作物生產輔導-獎補助費-對國內團體之捐助"/>
    <s v="113年度國產微生物肥料及農田地力肥料推廣計畫"/>
    <s v="臺中市大雅區農會"/>
    <x v="36"/>
    <x v="120"/>
    <s v="無"/>
    <m/>
  </r>
  <r>
    <s v="農業管理與輔導業務-農政及作物生產輔導-獎補助費-對國內團體之捐助"/>
    <s v="113年度農業產銷班組織輔導計畫"/>
    <s v="臺中市大雅區農會"/>
    <x v="36"/>
    <x v="247"/>
    <s v="無"/>
    <m/>
  </r>
  <r>
    <s v="農業管理與輔導業務-農政及作物生產輔導-獎補助費-對國內團體之捐助"/>
    <s v="113年度臺中市大雅區補助農業產銷班運作經費計畫"/>
    <s v="臺中市大雅區農會"/>
    <x v="36"/>
    <x v="108"/>
    <s v="無"/>
    <m/>
  </r>
  <r>
    <s v="農業管理與輔導業務-農政及作物生產輔導-獎補助費-對國內團體之捐助"/>
    <s v="113年度臺中市有機農業適用肥料推廣計畫"/>
    <s v="臺中市大雅區農會"/>
    <x v="36"/>
    <x v="53"/>
    <s v="無"/>
    <m/>
  </r>
  <r>
    <s v="農業管理與輔導業務-農政及作物生產輔導-獎補助費-對國內團體之捐助"/>
    <s v="113年度臺中市政府農業局國產有機質肥料加碼補助計畫"/>
    <s v="臺中市大雅區農會"/>
    <x v="36"/>
    <x v="54"/>
    <s v="無"/>
    <m/>
  </r>
  <r>
    <s v="農業管理與輔導業務-農政及作物生產輔導-獎補助費-對國內團體之捐助"/>
    <s v="113年度臺中市補助農民辦理稻草剪段防止焚燒稻草計畫"/>
    <s v="臺中市大雅區農會"/>
    <x v="36"/>
    <x v="218"/>
    <s v="無"/>
    <m/>
  </r>
  <r>
    <s v="農業管理與輔導業務-農政及作物生產輔導-獎補助費-對國內團體之捐助"/>
    <s v="113年荔枝椿象化學防治及防治宣導講習會計畫"/>
    <s v="臺中市大雅區農會"/>
    <x v="36"/>
    <x v="276"/>
    <s v="無"/>
    <m/>
  </r>
  <r>
    <s v="農業管理與輔導業務-農政及作物生產輔導-獎補助費-對國內團體之捐助"/>
    <s v="113年強化水稻優良品種推廣與種原管理計畫"/>
    <s v="臺中市大雅區農會"/>
    <x v="36"/>
    <x v="63"/>
    <s v="無"/>
    <m/>
  </r>
  <r>
    <s v="農業管理與輔導業務-農政及作物生產輔導-獎補助費-對國內團體之捐助"/>
    <s v="113年第1期作補助農民繳售公糧運費補助計畫"/>
    <s v="臺中市大雅區農會"/>
    <x v="36"/>
    <x v="277"/>
    <s v="無"/>
    <m/>
  </r>
  <r>
    <s v="農業管理與輔導業務-農政及作物生產輔導-獎補助費-對國內團體之捐助"/>
    <s v="113年第2期作公糧運費補助計畫"/>
    <s v="臺中市大雅區農會"/>
    <x v="36"/>
    <x v="247"/>
    <s v="無"/>
    <m/>
  </r>
  <r>
    <s v="農業管理與輔導業務-農政及作物生產輔導-獎補助費-對國內團體之捐助"/>
    <s v="112年度友善環境植物保護資材推廣計畫"/>
    <s v="臺中市太平區農會"/>
    <x v="36"/>
    <x v="278"/>
    <s v="無"/>
    <m/>
  </r>
  <r>
    <s v="農業管理與輔導業務-農政及作物生產輔導-獎補助費-對國內團體之捐助"/>
    <s v="112年度國產有機質肥料推廣計畫"/>
    <s v="臺中市太平區農會"/>
    <x v="36"/>
    <x v="279"/>
    <s v="無"/>
    <m/>
  </r>
  <r>
    <s v="農業管理與輔導業務-農政及作物生產輔導-獎補助費-對國內團體之捐助"/>
    <s v="113年度太平區農業作物類生產設備設施改善補助計畫"/>
    <s v="臺中市太平區農會"/>
    <x v="36"/>
    <x v="210"/>
    <s v="無"/>
    <m/>
  </r>
  <r>
    <s v="農業管理與輔導業務-農政及作物生產輔導-獎補助費-對國內團體之捐助"/>
    <s v="113年度荔枝椿象生物防治計畫"/>
    <s v="臺中市太平區農會"/>
    <x v="36"/>
    <x v="1"/>
    <s v="無"/>
    <m/>
  </r>
  <r>
    <s v="農業管理與輔導業務-農政及作物生產輔導-獎補助費-對國內團體之捐助"/>
    <s v="113年度國產有機質肥料推廣計畫"/>
    <s v="臺中市太平區農會"/>
    <x v="36"/>
    <x v="280"/>
    <s v="無"/>
    <m/>
  </r>
  <r>
    <s v="農業管理與輔導業務-農政及作物生產輔導-獎補助費-對國內團體之捐助"/>
    <s v="113年度國產微生物肥料及農田地力肥料推廣計畫"/>
    <s v="臺中市太平區農會"/>
    <x v="36"/>
    <x v="52"/>
    <s v="無"/>
    <m/>
  </r>
  <r>
    <s v="農業管理與輔導業務-農政及作物生產輔導-獎補助費-對國內團體之捐助"/>
    <s v="113年度農業產銷班組織輔導計畫"/>
    <s v="臺中市太平區農會"/>
    <x v="36"/>
    <x v="75"/>
    <s v="無"/>
    <m/>
  </r>
  <r>
    <s v="農業管理與輔導業務-農政及作物生產輔導-獎補助費-對國內團體之捐助"/>
    <s v="113年度臺中市太平區補助農業產銷班運作經費計畫"/>
    <s v="臺中市太平區農會"/>
    <x v="36"/>
    <x v="281"/>
    <s v="無"/>
    <m/>
  </r>
  <r>
    <s v="農業管理與輔導業務-農政及作物生產輔導-獎補助費-對國內團體之捐助"/>
    <s v="113年度臺中市太平區養蜂資材補助計畫"/>
    <s v="臺中市太平區農會"/>
    <x v="36"/>
    <x v="126"/>
    <s v="無"/>
    <m/>
  </r>
  <r>
    <s v="農業管理與輔導業務-農政及作物生產輔導-獎補助費-對國內團體之捐助"/>
    <s v="113年度臺中市太平區優質水蜜桃果品評鑑活動計畫"/>
    <s v="臺中市太平區農會"/>
    <x v="36"/>
    <x v="86"/>
    <s v="無"/>
    <m/>
  </r>
  <r>
    <s v="農業管理與輔導業務-農政及作物生產輔導-獎補助費-對國內團體之捐助"/>
    <s v="113年度臺中市太平區優質枇杷評鑑活動計畫"/>
    <s v="臺中市太平區農會"/>
    <x v="36"/>
    <x v="282"/>
    <s v="無"/>
    <m/>
  </r>
  <r>
    <s v="農業管理與輔導業務-農政及作物生產輔導-獎補助費-對國內團體之捐助"/>
    <s v="113年度臺中市政府農業局國產有機質肥料加碼補助計畫"/>
    <s v="臺中市太平區農會"/>
    <x v="36"/>
    <x v="283"/>
    <s v="無"/>
    <m/>
  </r>
  <r>
    <s v="農業管理與輔導業務-農政及作物生產輔導-獎補助費-對國內團體之捐助"/>
    <s v="113年荔枝椿象化學防治及防治宣導講習會執行經費計畫"/>
    <s v="臺中市太平區農會"/>
    <x v="36"/>
    <x v="284"/>
    <s v="無"/>
    <m/>
  </r>
  <r>
    <s v="農業管理與輔導業務-農政及作物生產輔導-獎補助費-對國內團體之捐助"/>
    <s v="113年第1期作補助農民繳售公糧運費補助計畫"/>
    <s v="臺中市太平區農會"/>
    <x v="36"/>
    <x v="88"/>
    <s v="無"/>
    <m/>
  </r>
  <r>
    <s v="農業管理與輔導業務-農政及作物生產輔導-獎補助費-對國內團體之捐助"/>
    <s v="臺中市112年度梨山地區東方果實蠅防治示範計畫"/>
    <s v="臺中市太平區農會"/>
    <x v="36"/>
    <x v="285"/>
    <s v="無"/>
    <m/>
  </r>
  <r>
    <s v="農業管理與輔導業務-農政及作物生產輔導-獎補助費-對國內團體之捐助"/>
    <s v="臺中市113年度梨山地區東方果實蠅防治示範計畫"/>
    <s v="臺中市太平區農會"/>
    <x v="36"/>
    <x v="286"/>
    <s v="無"/>
    <m/>
  </r>
  <r>
    <s v="農業管理與輔導業務-農政及作物生產輔導-獎補助費-對國內團體之捐助"/>
    <s v="112年強化水稻優良品種推廣與種源管理計畫"/>
    <s v="臺中市水稻育苗協會"/>
    <x v="36"/>
    <x v="114"/>
    <s v="無"/>
    <m/>
  </r>
  <r>
    <s v="農業管理與輔導業務-農政及作物生產輔導-獎補助費-對國內團體之捐助"/>
    <s v="113年度臺中市水稻育苗中心稻種秧苗綜合防治計畫"/>
    <s v="臺中市水稻育苗協會"/>
    <x v="36"/>
    <x v="287"/>
    <s v="無"/>
    <m/>
  </r>
  <r>
    <s v="農業管理與輔導業務-農政及作物生產輔導-獎補助費-對國內團體之捐助"/>
    <s v="113年強化水稻優良品種推廣與種原管理計畫"/>
    <s v="臺中市水稻育苗協會"/>
    <x v="36"/>
    <x v="1"/>
    <s v="無"/>
    <m/>
  </r>
  <r>
    <s v="農業管理與輔導業務-農政及作物生產輔導-獎補助費-對國內團體之捐助"/>
    <s v="112年水稻產業專案輔導施用含稻草分解菌有機質肥料推廣計畫"/>
    <s v="臺中市外埔區農會"/>
    <x v="36"/>
    <x v="288"/>
    <s v="無"/>
    <m/>
  </r>
  <r>
    <s v="農業管理與輔導業務-農政及作物生產輔導-獎補助費-對國內團體之捐助"/>
    <s v="112年有機農業田間栽培及肥培管理講習計畫"/>
    <s v="臺中市外埔區農會"/>
    <x v="36"/>
    <x v="69"/>
    <s v="無"/>
    <m/>
  </r>
  <r>
    <s v="農業管理與輔導業務-農政及作物生產輔導-獎補助費-對國內團體之捐助"/>
    <s v="112年有機農業適用肥料推廣計畫"/>
    <s v="臺中市外埔區農會"/>
    <x v="36"/>
    <x v="77"/>
    <s v="無"/>
    <m/>
  </r>
  <r>
    <s v="農業管理與輔導業務-農政及作物生產輔導-獎補助費-對國內團體之捐助"/>
    <s v="112年度友善環境植物保護資材推廣計畫"/>
    <s v="臺中市外埔區農會"/>
    <x v="36"/>
    <x v="289"/>
    <s v="無"/>
    <m/>
  </r>
  <r>
    <s v="農業管理與輔導業務-農政及作物生產輔導-獎補助費-對國內團體之捐助"/>
    <s v="112年度國產微生物肥料及農田地力肥料推廣計畫"/>
    <s v="臺中市外埔區農會"/>
    <x v="36"/>
    <x v="76"/>
    <s v="無"/>
    <m/>
  </r>
  <r>
    <s v="農業管理與輔導業務-農政及作物生產輔導-獎補助費-對國內團體之捐助"/>
    <s v="112年強化水稻優良品種推廣與種源管理計畫"/>
    <s v="臺中市外埔區農會"/>
    <x v="36"/>
    <x v="4"/>
    <s v="無"/>
    <m/>
  </r>
  <r>
    <s v="農業管理與輔導業務-農政及作物生產輔導-獎補助費-對國內團體之捐助"/>
    <s v="112年臺中市有機米供校園午餐使用計畫"/>
    <s v="臺中市外埔區農會"/>
    <x v="36"/>
    <x v="263"/>
    <s v="無"/>
    <m/>
  </r>
  <r>
    <s v="農業管理與輔導業務-農政及作物生產輔導-獎補助費-對國內團體之捐助"/>
    <s v="113年度水稻病蟲害綜合防治資材計畫"/>
    <s v="臺中市外埔區農會"/>
    <x v="36"/>
    <x v="290"/>
    <s v="無"/>
    <m/>
  </r>
  <r>
    <s v="農業管理與輔導業務-農政及作物生產輔導-獎補助費-對國內團體之捐助"/>
    <s v="113年度水稻產業專案輔導施用含稻草分解菌有機質肥料推廣計畫"/>
    <s v="臺中市外埔區農會"/>
    <x v="36"/>
    <x v="8"/>
    <s v="無"/>
    <m/>
  </r>
  <r>
    <s v="農業管理與輔導業務-農政及作物生產輔導-獎補助費-對國內團體之捐助"/>
    <s v="113年度外埔區農業作物類生產設備設施改善補助計畫"/>
    <s v="臺中市外埔區農會"/>
    <x v="36"/>
    <x v="291"/>
    <s v="無"/>
    <m/>
  </r>
  <r>
    <s v="農業管理與輔導業務-農政及作物生產輔導-獎補助費-對國內團體之捐助"/>
    <s v="113年度國產有機質肥料推廣計畫"/>
    <s v="臺中市外埔區農會"/>
    <x v="36"/>
    <x v="292"/>
    <s v="無"/>
    <m/>
  </r>
  <r>
    <s v="農業管理與輔導業務-農政及作物生產輔導-獎補助費-對國內團體之捐助"/>
    <s v="113年度國產微生物肥料及農田地力肥料推廣計畫"/>
    <s v="臺中市外埔區農會"/>
    <x v="36"/>
    <x v="293"/>
    <s v="無"/>
    <m/>
  </r>
  <r>
    <s v="農業管理與輔導業務-農政及作物生產輔導-獎補助費-對國內團體之捐助"/>
    <s v="113年度農業產銷班組織輔導計畫"/>
    <s v="臺中市外埔區農會"/>
    <x v="36"/>
    <x v="71"/>
    <s v="無"/>
    <m/>
  </r>
  <r>
    <s v="農業管理與輔導業務-農政及作物生產輔導-獎補助費-對國內團體之捐助"/>
    <s v="113年度臺中市外埔區補助農業產銷班運作經費計畫"/>
    <s v="臺中市外埔區農會"/>
    <x v="36"/>
    <x v="294"/>
    <s v="無"/>
    <m/>
  </r>
  <r>
    <s v="農業管理與輔導業務-農政及作物生產輔導-獎補助費-對國內團體之捐助"/>
    <s v="113年度臺中市外埔區農會養蜂產銷班智慧蜂箱示範計畫"/>
    <s v="臺中市外埔區農會"/>
    <x v="36"/>
    <x v="141"/>
    <s v="無"/>
    <m/>
  </r>
  <r>
    <s v="農業管理與輔導業務-農政及作物生產輔導-獎補助費-對國內團體之捐助"/>
    <s v="113年度臺中市有機農業適用肥料推廣計畫"/>
    <s v="臺中市外埔區農會"/>
    <x v="36"/>
    <x v="203"/>
    <s v="無"/>
    <m/>
  </r>
  <r>
    <s v="農業管理與輔導業務-農政及作物生產輔導-獎補助費-對國內團體之捐助"/>
    <s v="113年度臺中市政府農業局國產有機質肥料加碼補助計畫"/>
    <s v="臺中市外埔區農會"/>
    <x v="36"/>
    <x v="295"/>
    <s v="無"/>
    <m/>
  </r>
  <r>
    <s v="農業管理與輔導業務-農政及作物生產輔導-獎補助費-對國內團體之捐助"/>
    <s v="113年度臺中市補助農民辦理稻草剪段防止焚燒稻草計畫"/>
    <s v="臺中市外埔區農會"/>
    <x v="36"/>
    <x v="296"/>
    <s v="無"/>
    <m/>
  </r>
  <r>
    <s v="農業管理與輔導業務-農政及作物生產輔導-獎補助費-對國內團體之捐助"/>
    <s v="113年度臺中市農產品標章驗證輔導計畫"/>
    <s v="臺中市外埔區農會"/>
    <x v="36"/>
    <x v="297"/>
    <s v="無"/>
    <m/>
  </r>
  <r>
    <s v="農業管理與輔導業務-農政及作物生產輔導-獎補助費-對國內團體之捐助"/>
    <s v="113年度臺中市稻田彩繪示範計畫"/>
    <s v="臺中市外埔區農會"/>
    <x v="36"/>
    <x v="298"/>
    <s v="無"/>
    <m/>
  </r>
  <r>
    <s v="農業管理與輔導業務-農政及作物生產輔導-獎補助費-對國內團體之捐助"/>
    <s v="113年度臺中市優質紅龍果評鑑活動計畫"/>
    <s v="臺中市外埔區農會"/>
    <x v="36"/>
    <x v="299"/>
    <s v="無"/>
    <m/>
  </r>
  <r>
    <s v="農業管理與輔導業務-農政及作物生產輔導-獎補助費-對國內團體之捐助"/>
    <s v="113年參加全國農業競賽獲獎補助計畫"/>
    <s v="臺中市外埔區農會"/>
    <x v="36"/>
    <x v="6"/>
    <s v="無"/>
    <m/>
  </r>
  <r>
    <s v="農業管理與輔導業務-農政及作物生產輔導-獎補助費-對國內團體之捐助"/>
    <s v="113年強化水稻優良品種推廣與種原管理計畫"/>
    <s v="臺中市外埔區農會"/>
    <x v="36"/>
    <x v="69"/>
    <s v="無"/>
    <m/>
  </r>
  <r>
    <s v="農業管理與輔導業務-農政及作物生產輔導-獎補助費-對國內團體之捐助"/>
    <s v="113年第1期作補助農民繳售公糧運費補助計畫"/>
    <s v="臺中市外埔區農會"/>
    <x v="36"/>
    <x v="300"/>
    <s v="無"/>
    <m/>
  </r>
  <r>
    <s v="農業管理與輔導業務-農政及作物生產輔導-獎補助費-對國內團體之捐助"/>
    <s v="113年第2期作公糧運費補助計畫"/>
    <s v="臺中市外埔區農會"/>
    <x v="36"/>
    <x v="130"/>
    <s v="無"/>
    <m/>
  </r>
  <r>
    <s v="農業管理與輔導業務-農政及作物生產輔導-獎補助費-對國內團體之捐助"/>
    <s v="113年臺灣稻米達人選拔計畫"/>
    <s v="臺中市外埔區農會"/>
    <x v="36"/>
    <x v="122"/>
    <s v="無"/>
    <m/>
  </r>
  <r>
    <s v="農業管理與輔導業務-農政及作物生產輔導-獎補助費-對國內團體之捐助"/>
    <s v="113年輔導大專業農擴大經營規模計畫"/>
    <s v="臺中市外埔區農會"/>
    <x v="36"/>
    <x v="55"/>
    <s v="無"/>
    <m/>
  </r>
  <r>
    <s v="農業管理與輔導業務-農政及作物生產輔導-獎補助費-對國內團體之捐助"/>
    <s v="綠色環境給付計畫"/>
    <s v="臺中市外埔區農會"/>
    <x v="36"/>
    <x v="301"/>
    <s v="無"/>
    <m/>
  </r>
  <r>
    <s v="農業管理與輔導業務-農政及作物生產輔導-獎補助費-對國內團體之捐助"/>
    <s v="112年水果產業結構調整計畫"/>
    <s v="臺中市石岡區農會"/>
    <x v="36"/>
    <x v="64"/>
    <s v="無"/>
    <m/>
  </r>
  <r>
    <s v="農業管理與輔導業務-農政及作物生產輔導-獎補助費-對國內團體之捐助"/>
    <s v="112年水果產業結構調整計畫"/>
    <s v="臺中市石岡區農會"/>
    <x v="36"/>
    <x v="194"/>
    <s v="無"/>
    <m/>
  </r>
  <r>
    <s v="農業管理與輔導業務-農政及作物生產輔導-獎補助費-對國內團體之捐助"/>
    <s v="112年度友善環境植物保護資材推廣計畫"/>
    <s v="臺中市石岡區農會"/>
    <x v="36"/>
    <x v="246"/>
    <s v="無"/>
    <m/>
  </r>
  <r>
    <s v="農業管理與輔導業務-農政及作物生產輔導-獎補助費-對國內團體之捐助"/>
    <s v="112年度國產有機質肥料推廣計畫"/>
    <s v="臺中市石岡區農會"/>
    <x v="36"/>
    <x v="302"/>
    <s v="無"/>
    <m/>
  </r>
  <r>
    <s v="農業管理與輔導業務-農政及作物生產輔導-獎補助費-對國內團體之捐助"/>
    <s v="112年度國產微生物肥料及農田地力肥料推廣計畫"/>
    <s v="臺中市石岡區農會"/>
    <x v="36"/>
    <x v="303"/>
    <s v="無"/>
    <m/>
  </r>
  <r>
    <s v="農業管理與輔導業務-農政及作物生產輔導-獎補助費-對國內團體之捐助"/>
    <s v="112年特作產業結構調整暨建構產業新價值鏈計畫"/>
    <s v="臺中市石岡區農會"/>
    <x v="36"/>
    <x v="9"/>
    <s v="無"/>
    <m/>
  </r>
  <r>
    <s v="農業管理與輔導業務-農政及作物生產輔導-獎補助費-對國內團體之捐助"/>
    <s v="113年水果產業結構調整計畫"/>
    <s v="臺中市石岡區農會"/>
    <x v="36"/>
    <x v="304"/>
    <s v="無"/>
    <m/>
  </r>
  <r>
    <s v="農業管理與輔導業務-農政及作物生產輔導-獎補助費-對國內團體之捐助"/>
    <s v="113年度石岡區農業作物類生產設備設施改善補助計畫"/>
    <s v="臺中市石岡區農會"/>
    <x v="36"/>
    <x v="305"/>
    <s v="無"/>
    <m/>
  </r>
  <r>
    <s v="農業管理與輔導業務-農政及作物生產輔導-獎補助費-對國內團體之捐助"/>
    <s v="113年度國產有機質肥料推廣計畫獎補助費計畫"/>
    <s v="臺中市石岡區農會"/>
    <x v="36"/>
    <x v="306"/>
    <s v="無"/>
    <m/>
  </r>
  <r>
    <s v="農業管理與輔導業務-農政及作物生產輔導-獎補助費-對國內團體之捐助"/>
    <s v="113年度國產微生物肥料及農田地力肥料推廣計畫"/>
    <s v="臺中市石岡區農會"/>
    <x v="36"/>
    <x v="307"/>
    <s v="無"/>
    <m/>
  </r>
  <r>
    <s v="農業管理與輔導業務-農政及作物生產輔導-獎補助費-對國內團體之捐助"/>
    <s v="113年度農業產銷班組織輔導計畫"/>
    <s v="臺中市石岡區農會"/>
    <x v="36"/>
    <x v="83"/>
    <s v="無"/>
    <m/>
  </r>
  <r>
    <s v="農業管理與輔導業務-農政及作物生產輔導-獎補助費-對國內團體之捐助"/>
    <s v="113年度臺中市石岡區補助農業產銷班運作經費計畫"/>
    <s v="臺中市石岡區農會"/>
    <x v="36"/>
    <x v="288"/>
    <s v="無"/>
    <m/>
  </r>
  <r>
    <s v="農業管理與輔導業務-農政及作物生產輔導-獎補助費-對國內團體之捐助"/>
    <s v="113年度臺中市政府農業局國產有機質肥料加碼補助計畫"/>
    <s v="臺中市石岡區農會"/>
    <x v="36"/>
    <x v="308"/>
    <s v="無"/>
    <m/>
  </r>
  <r>
    <s v="農業管理與輔導業務-農政及作物生產輔導-獎補助費-對國內團體之捐助"/>
    <s v="113年荔枝椿象化學防治及防治宣導講習會計畫"/>
    <s v="臺中市石岡區農會"/>
    <x v="36"/>
    <x v="125"/>
    <s v="無"/>
    <m/>
  </r>
  <r>
    <s v="農業管理與輔導業務-農政及作物生產輔導-獎補助費-對國內團體之捐助"/>
    <s v="112年水稻產業專案輔導施用含稻草分解菌有機質肥料推廣計畫"/>
    <s v="臺中市后里區農會"/>
    <x v="36"/>
    <x v="135"/>
    <s v="無"/>
    <m/>
  </r>
  <r>
    <s v="農業管理與輔導業務-農政及作物生產輔導-獎補助費-對國內團體之捐助"/>
    <s v="112年有機農業適用肥料推廣計畫"/>
    <s v="臺中市后里區農會"/>
    <x v="36"/>
    <x v="88"/>
    <s v="無"/>
    <m/>
  </r>
  <r>
    <s v="農業管理與輔導業務-農政及作物生產輔導-獎補助費-對國內團體之捐助"/>
    <s v="112年度友善環境植物保護資材推廣計畫"/>
    <s v="臺中市后里區農會"/>
    <x v="36"/>
    <x v="309"/>
    <s v="無"/>
    <m/>
  </r>
  <r>
    <s v="農業管理與輔導業務-農政及作物生產輔導-獎補助費-對國內團體之捐助"/>
    <s v="112年度國產有機質肥料推廣計畫"/>
    <s v="臺中市后里區農會"/>
    <x v="36"/>
    <x v="310"/>
    <s v="無"/>
    <m/>
  </r>
  <r>
    <s v="農業管理與輔導業務-農政及作物生產輔導-獎補助費-對國內團體之捐助"/>
    <s v="112年度國產微生物肥料及農田地力肥料推廣計畫"/>
    <s v="臺中市后里區農會"/>
    <x v="36"/>
    <x v="311"/>
    <s v="無"/>
    <m/>
  </r>
  <r>
    <s v="農業管理與輔導業務-農政及作物生產輔導-獎補助費-對國內團體之捐助"/>
    <s v="112年度臺中市有機農業溫(網)室設備補助計畫"/>
    <s v="臺中市后里區農會"/>
    <x v="36"/>
    <x v="312"/>
    <s v="無"/>
    <m/>
  </r>
  <r>
    <s v="農業管理與輔導業務-農政及作物生產輔導-獎補助費-對國內團體之捐助"/>
    <s v="112年強化水稻優良品種推廣與種源管理計畫"/>
    <s v="臺中市后里區農會"/>
    <x v="36"/>
    <x v="98"/>
    <s v="無"/>
    <m/>
  </r>
  <r>
    <s v="農業管理與輔導業務-農政及作物生產輔導-獎補助費-對國內團體之捐助"/>
    <s v="112年臺中市有機米供校園午餐使用計畫"/>
    <s v="臺中市后里區農會"/>
    <x v="36"/>
    <x v="263"/>
    <s v="無"/>
    <m/>
  </r>
  <r>
    <s v="農業管理與輔導業務-農政及作物生產輔導-獎補助費-對國內團體之捐助"/>
    <s v="113年度水稻病蟲害綜合防治資材計畫"/>
    <s v="臺中市后里區農會"/>
    <x v="36"/>
    <x v="313"/>
    <s v="無"/>
    <m/>
  </r>
  <r>
    <s v="農業管理與輔導業務-農政及作物生產輔導-獎補助費-對國內團體之捐助"/>
    <s v="113年度水稻產業專案輔導施用含稻草分解菌有機質肥料推廣計畫"/>
    <s v="臺中市后里區農會"/>
    <x v="36"/>
    <x v="314"/>
    <s v="無"/>
    <m/>
  </r>
  <r>
    <s v="農業管理與輔導業務-農政及作物生產輔導-獎補助費-對國內團體之捐助"/>
    <s v="113年度后里區農業作物類生產設備設施改善補助計畫"/>
    <s v="臺中市后里區農會"/>
    <x v="36"/>
    <x v="315"/>
    <s v="無"/>
    <m/>
  </r>
  <r>
    <s v="農業管理與輔導業務-農政及作物生產輔導-獎補助費-對國內團體之捐助"/>
    <s v="113年度國產有機質肥料推廣計畫"/>
    <s v="臺中市后里區農會"/>
    <x v="36"/>
    <x v="316"/>
    <s v="無"/>
    <m/>
  </r>
  <r>
    <s v="農業管理與輔導業務-農政及作物生產輔導-獎補助費-對國內團體之捐助"/>
    <s v="113年度國產微生物肥料及農田地力肥料推廣計畫"/>
    <s v="臺中市后里區農會"/>
    <x v="36"/>
    <x v="72"/>
    <s v="無"/>
    <m/>
  </r>
  <r>
    <s v="農業管理與輔導業務-農政及作物生產輔導-獎補助費-對國內團體之捐助"/>
    <s v="113年度農業產銷班組織輔導計畫"/>
    <s v="臺中市后里區農會"/>
    <x v="36"/>
    <x v="83"/>
    <s v="無"/>
    <m/>
  </r>
  <r>
    <s v="農業管理與輔導業務-農政及作物生產輔導-獎補助費-對國內團體之捐助"/>
    <s v="113年度臺中市后里區補助農業產銷班運作經費計畫"/>
    <s v="臺中市后里區農會"/>
    <x v="36"/>
    <x v="119"/>
    <s v="無"/>
    <m/>
  </r>
  <r>
    <s v="農業管理與輔導業務-農政及作物生產輔導-獎補助費-對國內團體之捐助"/>
    <s v="113年度臺中市有機農業適用肥料推廣計畫"/>
    <s v="臺中市后里區農會"/>
    <x v="36"/>
    <x v="88"/>
    <s v="無"/>
    <m/>
  </r>
  <r>
    <s v="農業管理與輔導業務-農政及作物生產輔導-獎補助費-對國內團體之捐助"/>
    <s v="113年度臺中市政府農業局國產有機質肥料加碼補助計畫"/>
    <s v="臺中市后里區農會"/>
    <x v="36"/>
    <x v="317"/>
    <s v="無"/>
    <m/>
  </r>
  <r>
    <s v="農業管理與輔導業務-農政及作物生產輔導-獎補助費-對國內團體之捐助"/>
    <s v="113年度臺中市補助農民辦理稻草剪段防止焚燒稻草計畫"/>
    <s v="臺中市后里區農會"/>
    <x v="36"/>
    <x v="318"/>
    <s v="無"/>
    <m/>
  </r>
  <r>
    <s v="農業管理與輔導業務-農政及作物生產輔導-獎補助費-對國內團體之捐助"/>
    <s v="113年度臺中市農產品標章驗證輔導計畫"/>
    <s v="臺中市后里區農會"/>
    <x v="36"/>
    <x v="68"/>
    <s v="無"/>
    <m/>
  </r>
  <r>
    <s v="農業管理與輔導業務-農政及作物生產輔導-獎補助費-對國內團體之捐助"/>
    <s v="113年度臺中市寶島甘露梨果品評鑑活動計畫"/>
    <s v="臺中市后里區農會"/>
    <x v="36"/>
    <x v="126"/>
    <s v="無"/>
    <m/>
  </r>
  <r>
    <s v="農業管理與輔導業務-農政及作物生產輔導-獎補助費-對國內團體之捐助"/>
    <s v="113年強化水稻優良品種推廣與種原管理計畫"/>
    <s v="臺中市后里區農會"/>
    <x v="36"/>
    <x v="65"/>
    <s v="無"/>
    <m/>
  </r>
  <r>
    <s v="農業管理與輔導業務-農政及作物生產輔導-獎補助費-對國內團體之捐助"/>
    <s v="113年第1期作補助農民繳售公糧運費補助計畫"/>
    <s v="臺中市后里區農會"/>
    <x v="36"/>
    <x v="319"/>
    <s v="無"/>
    <m/>
  </r>
  <r>
    <s v="農業管理與輔導業務-農政及作物生產輔導-獎補助費-對國內團體之捐助"/>
    <s v="113年第2期作公糧運費補助計畫"/>
    <s v="臺中市后里區農會"/>
    <x v="36"/>
    <x v="202"/>
    <s v="無"/>
    <m/>
  </r>
  <r>
    <s v="農業管理與輔導業務-農政及作物生產輔導-獎補助費-對國內團體之捐助"/>
    <s v="113年臺灣稻米達人選拔計畫"/>
    <s v="臺中市后里區農會"/>
    <x v="36"/>
    <x v="2"/>
    <s v="無"/>
    <m/>
  </r>
  <r>
    <s v="農業管理與輔導業務-農政及作物生產輔導-獎補助費-對國內團體之捐助"/>
    <s v="綠色環境給付計畫"/>
    <s v="臺中市后里區農會"/>
    <x v="36"/>
    <x v="320"/>
    <s v="無"/>
    <m/>
  </r>
  <r>
    <s v="農業管理與輔導業務-農政及作物生產輔導-獎補助費-對國內團體之捐助"/>
    <s v="112年有機農業田間栽培及肥培管理講習計畫"/>
    <s v="臺中市有機農業發展協會"/>
    <x v="36"/>
    <x v="69"/>
    <s v="無"/>
    <m/>
  </r>
  <r>
    <s v="農業管理與輔導業務-農政及作物生產輔導-獎補助費-對國內團體之捐助"/>
    <s v="112年有機農業適用肥料推廣計畫"/>
    <s v="臺中市有機農業發展協會"/>
    <x v="36"/>
    <x v="321"/>
    <s v="無"/>
    <m/>
  </r>
  <r>
    <s v="農業管理與輔導業務-農政及作物生產輔導-獎補助費-對國內團體之捐助"/>
    <s v="112年度臺中市有機農業生產及加工設備輔導計畫"/>
    <s v="臺中市有機農業發展協會"/>
    <x v="36"/>
    <x v="322"/>
    <s v="無"/>
    <m/>
  </r>
  <r>
    <s v="農業管理與輔導業務-農政及作物生產輔導-獎補助費-對國內團體之捐助"/>
    <s v="112年度臺中市有機農業適用肥料推廣計畫"/>
    <s v="臺中市有機農業發展協會"/>
    <x v="36"/>
    <x v="247"/>
    <s v="無"/>
    <m/>
  </r>
  <r>
    <s v="農業管理與輔導業務-農政及作物生產輔導-獎補助費-對國內團體之捐助"/>
    <s v="113年度臺中市有機農業適用肥料推廣計畫"/>
    <s v="臺中市有機農業發展協會"/>
    <x v="36"/>
    <x v="118"/>
    <s v="無"/>
    <m/>
  </r>
  <r>
    <s v="農業管理與輔導業務-農政及作物生產輔導-獎補助費-對國內團體之捐助"/>
    <s v="113年度臺中市政府農業局國產有機質肥料加碼補助計畫"/>
    <s v="臺中市有機農業發展協會"/>
    <x v="36"/>
    <x v="54"/>
    <s v="無"/>
    <m/>
  </r>
  <r>
    <s v="農業管理與輔導業務-農政及作物生產輔導-獎補助費-對國內團體之捐助"/>
    <s v="112年水稻產業專案輔導施用含稻草分解菌有機質肥料推廣計畫"/>
    <s v="臺中市沙鹿區農會"/>
    <x v="36"/>
    <x v="250"/>
    <s v="無"/>
    <m/>
  </r>
  <r>
    <s v="農業管理與輔導業務-農政及作物生產輔導-獎補助費-對國內團體之捐助"/>
    <s v="112年度國產有機質肥料推廣計畫"/>
    <s v="臺中市沙鹿區農會"/>
    <x v="36"/>
    <x v="323"/>
    <s v="無"/>
    <m/>
  </r>
  <r>
    <s v="農業管理與輔導業務-農政及作物生產輔導-獎補助費-對國內團體之捐助"/>
    <s v="113年度沙鹿區農業作物類生產設備設施改善補助計畫"/>
    <s v="臺中市沙鹿區農會"/>
    <x v="36"/>
    <x v="324"/>
    <s v="無"/>
    <m/>
  </r>
  <r>
    <s v="農業管理與輔導業務-農政及作物生產輔導-獎補助費-對國內團體之捐助"/>
    <s v="113年度國產有機質肥料推廣計畫"/>
    <s v="臺中市沙鹿區農會"/>
    <x v="36"/>
    <x v="325"/>
    <s v="無"/>
    <m/>
  </r>
  <r>
    <s v="農業管理與輔導業務-農政及作物生產輔導-獎補助費-對國內團體之捐助"/>
    <s v="113年度農業產銷班組織輔導計畫"/>
    <s v="臺中市沙鹿區農會"/>
    <x v="36"/>
    <x v="326"/>
    <s v="無"/>
    <m/>
  </r>
  <r>
    <s v="農業管理與輔導業務-農政及作物生產輔導-獎補助費-對國內團體之捐助"/>
    <s v="113年度臺中市沙鹿區補助農業產銷班運作經費計畫"/>
    <s v="臺中市沙鹿區農會"/>
    <x v="36"/>
    <x v="1"/>
    <s v="無"/>
    <m/>
  </r>
  <r>
    <s v="農業管理與輔導業務-農政及作物生產輔導-獎補助費-對國內團體之捐助"/>
    <s v="113年度臺中市政府農業局國產有機質肥料加碼補助計畫"/>
    <s v="臺中市沙鹿區農會"/>
    <x v="36"/>
    <x v="327"/>
    <s v="無"/>
    <m/>
  </r>
  <r>
    <s v="農業管理與輔導業務-農政及作物生產輔導-獎補助費-對國內團體之捐助"/>
    <s v="113年度臺中市補助農民辦理稻草剪段防止焚燒稻草計畫"/>
    <s v="臺中市沙鹿區農會"/>
    <x v="36"/>
    <x v="77"/>
    <s v="無"/>
    <m/>
  </r>
  <r>
    <s v="農業管理與輔導業務-農政及作物生產輔導-獎補助費-對國內團體之捐助"/>
    <s v="113年第1期作補助農民繳售公糧運費補助計畫"/>
    <s v="臺中市沙鹿區農會"/>
    <x v="36"/>
    <x v="244"/>
    <s v="無"/>
    <m/>
  </r>
  <r>
    <s v="農業管理與輔導業務-農政及作物生產輔導-獎補助費-對國內團體之捐助"/>
    <s v="113年第2期作公糧運費補助計畫"/>
    <s v="臺中市沙鹿區農會"/>
    <x v="36"/>
    <x v="51"/>
    <s v="無"/>
    <m/>
  </r>
  <r>
    <s v="農業管理與輔導業務-農政及作物生產輔導-獎補助費-對國內團體之捐助"/>
    <s v="113年度水稻病蟲害綜合防治資材計畫"/>
    <s v="臺中市沙鹿區農會供銷部各項業務專戶"/>
    <x v="36"/>
    <x v="74"/>
    <s v="無"/>
    <m/>
  </r>
  <r>
    <s v="農業管理與輔導業務-農政及作物生產輔導-獎補助費-對國內團體之捐助"/>
    <s v="112年有機農業田間栽培及肥培管理講習計畫"/>
    <s v="臺中市和平區農會"/>
    <x v="36"/>
    <x v="189"/>
    <s v="無"/>
    <m/>
  </r>
  <r>
    <s v="農業管理與輔導業務-農政及作物生產輔導-獎補助費-對國內團體之捐助"/>
    <s v="112年有機農業適用肥料推廣計畫"/>
    <s v="臺中市和平區農會"/>
    <x v="36"/>
    <x v="197"/>
    <s v="無"/>
    <m/>
  </r>
  <r>
    <s v="農業管理與輔導業務-農政及作物生產輔導-獎補助費-對國內團體之捐助"/>
    <s v="112年度友善環境植物保護資材推廣計畫"/>
    <s v="臺中市和平區農會"/>
    <x v="36"/>
    <x v="328"/>
    <s v="無"/>
    <m/>
  </r>
  <r>
    <s v="農業管理與輔導業務-農政及作物生產輔導-獎補助費-對國內團體之捐助"/>
    <s v="112年度國產有機質肥料推廣計畫"/>
    <s v="臺中市和平區農會"/>
    <x v="36"/>
    <x v="329"/>
    <s v="無"/>
    <m/>
  </r>
  <r>
    <s v="農業管理與輔導業務-農政及作物生產輔導-獎補助費-對國內團體之捐助"/>
    <s v="112年度國產微生物肥料及農田地力肥料推廣計畫"/>
    <s v="臺中市和平區農會"/>
    <x v="36"/>
    <x v="330"/>
    <s v="無"/>
    <m/>
  </r>
  <r>
    <s v="農業管理與輔導業務-農政及作物生產輔導-獎補助費-對國內團體之捐助"/>
    <s v="112年度推動臺灣名茶計畫"/>
    <s v="臺中市和平區農會"/>
    <x v="36"/>
    <x v="67"/>
    <s v="無"/>
    <m/>
  </r>
  <r>
    <s v="農業管理與輔導業務-農政及作物生產輔導-獎補助費-對國內團體之捐助"/>
    <s v="113年度和平區原住民農業作物類生產設備設施改善補助計畫"/>
    <s v="臺中市和平區農會"/>
    <x v="36"/>
    <x v="331"/>
    <s v="無"/>
    <m/>
  </r>
  <r>
    <s v="農業管理與輔導業務-農政及作物生產輔導-獎補助費-對國內團體之捐助"/>
    <s v="113年度和平區農業作物類生產設備設施改善補助計畫"/>
    <s v="臺中市和平區農會"/>
    <x v="36"/>
    <x v="332"/>
    <s v="無"/>
    <m/>
  </r>
  <r>
    <s v="農業管理與輔導業務-農政及作物生產輔導-獎補助費-對國內團體之捐助"/>
    <s v="113年度國產有機質肥料推廣計畫"/>
    <s v="臺中市和平區農會"/>
    <x v="36"/>
    <x v="333"/>
    <s v="無"/>
    <m/>
  </r>
  <r>
    <s v="農業管理與輔導業務-農政及作物生產輔導-獎補助費-對國內團體之捐助"/>
    <s v="113年度國產微生物肥料及農田地力肥料推廣計畫"/>
    <s v="臺中市和平區農會"/>
    <x v="36"/>
    <x v="334"/>
    <s v="無"/>
    <m/>
  </r>
  <r>
    <s v="農業管理與輔導業務-農政及作物生產輔導-獎補助費-對國內團體之捐助"/>
    <s v="113年度農業產銷班組織輔導計畫"/>
    <s v="臺中市和平區農會"/>
    <x v="36"/>
    <x v="64"/>
    <s v="無"/>
    <m/>
  </r>
  <r>
    <s v="農業管理與輔導業務-農政及作物生產輔導-獎補助費-對國內團體之捐助"/>
    <s v="113年度臺中市有機農業適用肥料推廣計畫"/>
    <s v="臺中市和平區農會"/>
    <x v="36"/>
    <x v="247"/>
    <s v="無"/>
    <m/>
  </r>
  <r>
    <s v="農業管理與輔導業務-農政及作物生產輔導-獎補助費-對國內團體之捐助"/>
    <s v="113年度臺中市和平區補助農業產銷班運作經費計畫"/>
    <s v="臺中市和平區農會"/>
    <x v="36"/>
    <x v="335"/>
    <s v="無"/>
    <m/>
  </r>
  <r>
    <s v="農業管理與輔導業務-農政及作物生產輔導-獎補助費-對國內團體之捐助"/>
    <s v="113年度臺中市政府農業局國產有機質肥料加碼補助計畫"/>
    <s v="臺中市和平區農會"/>
    <x v="36"/>
    <x v="336"/>
    <s v="無"/>
    <m/>
  </r>
  <r>
    <s v="農業管理與輔導業務-農政及作物生產輔導-獎補助費-對國內團體之捐助"/>
    <s v="113年特作產業結構調整暨建構產業新價值鏈計畫"/>
    <s v="臺中市和平區農會"/>
    <x v="36"/>
    <x v="337"/>
    <s v="無"/>
    <m/>
  </r>
  <r>
    <s v="農業管理與輔導業務-農政及作物生產輔導-獎補助費-對國內團體之捐助"/>
    <s v="臺中市112年度梨山地區東方果實蠅防治示範計畫"/>
    <s v="臺中市和平區農會"/>
    <x v="36"/>
    <x v="338"/>
    <s v="無"/>
    <m/>
  </r>
  <r>
    <s v="農業管理與輔導業務-農政及作物生產輔導-獎補助費-對國內團體之捐助"/>
    <s v="臺中市113年度梨山地區東方果實蠅防治示範計畫"/>
    <s v="臺中市和平區農會"/>
    <x v="36"/>
    <x v="339"/>
    <s v="無"/>
    <m/>
  </r>
  <r>
    <s v="農業管理與輔導業務-農政及作物生產輔導-獎補助費-對國內團體之捐助"/>
    <s v="113年水果產業結構調整計畫"/>
    <s v="臺中市東勢區果樹產銷班第81班"/>
    <x v="36"/>
    <x v="340"/>
    <s v="無"/>
    <m/>
  </r>
  <r>
    <s v="農業管理與輔導業務-農政及作物生產輔導-獎補助費-對國內團體之捐助"/>
    <s v="112年水果產業結構調整計畫"/>
    <s v="臺中市東勢區農會"/>
    <x v="36"/>
    <x v="341"/>
    <s v="無"/>
    <m/>
  </r>
  <r>
    <s v="農業管理與輔導業務-農政及作物生產輔導-獎補助費-對國內團體之捐助"/>
    <s v="112年度友善環境植物保護資材推廣計畫"/>
    <s v="臺中市東勢區農會"/>
    <x v="36"/>
    <x v="342"/>
    <s v="無"/>
    <m/>
  </r>
  <r>
    <s v="農業管理與輔導業務-農政及作物生產輔導-獎補助費-對國內團體之捐助"/>
    <s v="112年度國產有機質肥料推廣計畫"/>
    <s v="臺中市東勢區農會"/>
    <x v="36"/>
    <x v="343"/>
    <s v="無"/>
    <m/>
  </r>
  <r>
    <s v="農業管理與輔導業務-農政及作物生產輔導-獎補助費-對國內團體之捐助"/>
    <s v="112年度國產微生物肥料及農田地力肥料推廣計畫"/>
    <s v="臺中市東勢區農會"/>
    <x v="36"/>
    <x v="344"/>
    <s v="無"/>
    <m/>
  </r>
  <r>
    <s v="農業管理與輔導業務-農政及作物生產輔導-獎補助費-對國內團體之捐助"/>
    <s v="112年國產有機質肥料推廣計畫"/>
    <s v="臺中市東勢區農會"/>
    <x v="36"/>
    <x v="345"/>
    <s v="無"/>
    <m/>
  </r>
  <r>
    <s v="農業管理與輔導業務-農政及作物生產輔導-獎補助費-對國內團體之捐助"/>
    <s v="113年水果產業結構調整計畫"/>
    <s v="臺中市東勢區農會"/>
    <x v="36"/>
    <x v="346"/>
    <s v="無"/>
    <m/>
  </r>
  <r>
    <s v="農業管理與輔導業務-農政及作物生產輔導-獎補助費-對國內團體之捐助"/>
    <s v="113年度東勢區農業作物類生產設備設施改善補助計畫"/>
    <s v="臺中市東勢區農會"/>
    <x v="36"/>
    <x v="347"/>
    <s v="無"/>
    <m/>
  </r>
  <r>
    <s v="農業管理與輔導業務-農政及作物生產輔導-獎補助費-對國內團體之捐助"/>
    <s v="113年度國產有機質肥料推廣計畫"/>
    <s v="臺中市東勢區農會"/>
    <x v="36"/>
    <x v="348"/>
    <s v="無"/>
    <m/>
  </r>
  <r>
    <s v="農業管理與輔導業務-農政及作物生產輔導-獎補助費-對國內團體之捐助"/>
    <s v="113年度國產微生物肥料及農田地力肥料推廣計畫"/>
    <s v="臺中市東勢區農會"/>
    <x v="36"/>
    <x v="349"/>
    <s v="無"/>
    <m/>
  </r>
  <r>
    <s v="農業管理與輔導業務-農政及作物生產輔導-獎補助費-對國內團體之捐助"/>
    <s v="113年度農業產銷班組織輔導計畫"/>
    <s v="臺中市東勢區農會"/>
    <x v="36"/>
    <x v="64"/>
    <s v="無"/>
    <m/>
  </r>
  <r>
    <s v="農業管理與輔導業務-農政及作物生產輔導-獎補助費-對國內團體之捐助"/>
    <s v="113年度臺中市東勢區補助農業產銷班運作經費計畫"/>
    <s v="臺中市東勢區農會"/>
    <x v="36"/>
    <x v="350"/>
    <s v="無"/>
    <m/>
  </r>
  <r>
    <s v="農業管理與輔導業務-農政及作物生產輔導-獎補助費-對國內團體之捐助"/>
    <s v="113年度臺中市政府農業局國產有機質肥料加碼補助計畫"/>
    <s v="臺中市東勢區農會"/>
    <x v="36"/>
    <x v="351"/>
    <s v="無"/>
    <m/>
  </r>
  <r>
    <s v="農業管理與輔導業務-農政及作物生產輔導-獎補助費-對國內團體之捐助"/>
    <s v="113年度臺中市優質茂谷柑果品評鑑活動計畫"/>
    <s v="臺中市東勢區農會"/>
    <x v="36"/>
    <x v="126"/>
    <s v="無"/>
    <m/>
  </r>
  <r>
    <s v="農業管理與輔導業務-農政及作物生產輔導-獎補助費-對國內團體之捐助"/>
    <s v="113年度臺中市優質高接梨果品評鑑補助計畫"/>
    <s v="臺中市東勢區農會"/>
    <x v="36"/>
    <x v="126"/>
    <s v="無"/>
    <m/>
  </r>
  <r>
    <s v="農業管理與輔導業務-農政及作物生產輔導-獎補助費-對國內團體之捐助"/>
    <s v="臺中市112年度梨山地區東方果實蠅防治示範計畫"/>
    <s v="臺中市東勢區農會"/>
    <x v="36"/>
    <x v="352"/>
    <s v="無"/>
    <m/>
  </r>
  <r>
    <s v="農業管理與輔導業務-農政及作物生產輔導-獎補助費-對國內團體之捐助"/>
    <s v="臺中市113年度梨山地區東方果實蠅防治示範計畫"/>
    <s v="臺中市東勢區農會"/>
    <x v="36"/>
    <x v="261"/>
    <s v="無"/>
    <m/>
  </r>
  <r>
    <s v="農業管理與輔導業務-農政及作物生產輔導-獎補助費-對國內團體之捐助"/>
    <s v="112年水稻產業專案輔導施用含稻草分解菌有機質肥料推廣計畫"/>
    <s v="臺中市烏日區農會"/>
    <x v="36"/>
    <x v="126"/>
    <s v="無"/>
    <m/>
  </r>
  <r>
    <s v="農業管理與輔導業務-農政及作物生產輔導-獎補助費-對國內團體之捐助"/>
    <s v="112年度友善環境植物保護資材推廣計畫"/>
    <s v="臺中市烏日區農會"/>
    <x v="36"/>
    <x v="353"/>
    <s v="無"/>
    <m/>
  </r>
  <r>
    <s v="農業管理與輔導業務-農政及作物生產輔導-獎補助費-對國內團體之捐助"/>
    <s v="112年度國產有機質肥料推廣計畫"/>
    <s v="臺中市烏日區農會"/>
    <x v="36"/>
    <x v="354"/>
    <s v="無"/>
    <m/>
  </r>
  <r>
    <s v="農業管理與輔導業務-農政及作物生產輔導-獎補助費-對國內團體之捐助"/>
    <s v="112年度國產微生物肥料及農田地力肥料推廣計畫"/>
    <s v="臺中市烏日區農會"/>
    <x v="36"/>
    <x v="217"/>
    <s v="無"/>
    <m/>
  </r>
  <r>
    <s v="農業管理與輔導業務-農政及作物生產輔導-獎補助費-對國內團體之捐助"/>
    <s v="112年強化水稻優良品種推廣與種源管理計畫"/>
    <s v="臺中市烏日區農會"/>
    <x v="36"/>
    <x v="73"/>
    <s v="無"/>
    <m/>
  </r>
  <r>
    <s v="農業管理與輔導業務-農政及作物生產輔導-獎補助費-對國內團體之捐助"/>
    <s v="113年度水稻病蟲害綜合防治資材計畫"/>
    <s v="臺中市烏日區農會"/>
    <x v="36"/>
    <x v="355"/>
    <s v="無"/>
    <m/>
  </r>
  <r>
    <s v="農業管理與輔導業務-農政及作物生產輔導-獎補助費-對國內團體之捐助"/>
    <s v="113年度水稻產業專案輔導施用含稻草分解菌有機質肥料推廣計畫"/>
    <s v="臺中市烏日區農會"/>
    <x v="36"/>
    <x v="277"/>
    <s v="無"/>
    <m/>
  </r>
  <r>
    <s v="農業管理與輔導業務-農政及作物生產輔導-獎補助費-對國內團體之捐助"/>
    <s v="113年度國產有機質肥料推廣計畫"/>
    <s v="臺中市烏日區農會"/>
    <x v="36"/>
    <x v="165"/>
    <s v="無"/>
    <m/>
  </r>
  <r>
    <s v="農業管理與輔導業務-農政及作物生產輔導-獎補助費-對國內團體之捐助"/>
    <s v="113年度農業產銷班組織輔導計畫"/>
    <s v="臺中市烏日區農會"/>
    <x v="36"/>
    <x v="54"/>
    <s v="無"/>
    <m/>
  </r>
  <r>
    <s v="農業管理與輔導業務-農政及作物生產輔導-獎補助費-對國內團體之捐助"/>
    <s v="113年度臺中市政府農業局國產有機質肥料加碼補助計畫"/>
    <s v="臺中市烏日區農會"/>
    <x v="36"/>
    <x v="356"/>
    <s v="無"/>
    <m/>
  </r>
  <r>
    <s v="農業管理與輔導業務-農政及作物生產輔導-獎補助費-對國內團體之捐助"/>
    <s v="113年度臺中市烏日區補助農業產銷班運作經費計畫"/>
    <s v="臺中市烏日區農會"/>
    <x v="36"/>
    <x v="117"/>
    <s v="無"/>
    <m/>
  </r>
  <r>
    <s v="農業管理與輔導業務-農政及作物生產輔導-獎補助費-對國內團體之捐助"/>
    <s v="113年度臺中市補助農民辦理稻草剪段防止焚燒稻草計畫"/>
    <s v="臺中市烏日區農會"/>
    <x v="36"/>
    <x v="160"/>
    <s v="無"/>
    <m/>
  </r>
  <r>
    <s v="農業管理與輔導業務-農政及作物生產輔導-獎補助費-對國內團體之捐助"/>
    <s v="113年參加全國農業競賽獲獎補助計畫"/>
    <s v="臺中市烏日區農會"/>
    <x v="36"/>
    <x v="289"/>
    <s v="無"/>
    <m/>
  </r>
  <r>
    <s v="農業管理與輔導業務-農政及作物生產輔導-獎補助費-對國內團體之捐助"/>
    <s v="113年強化水稻優良品種推廣與種原管理計畫"/>
    <s v="臺中市烏日區農會"/>
    <x v="36"/>
    <x v="321"/>
    <s v="無"/>
    <m/>
  </r>
  <r>
    <s v="農業管理與輔導業務-農政及作物生產輔導-獎補助費-對國內團體之捐助"/>
    <s v="113年第1期作補助農民繳售公糧運費補助計畫"/>
    <s v="臺中市烏日區農會"/>
    <x v="36"/>
    <x v="357"/>
    <s v="無"/>
    <m/>
  </r>
  <r>
    <s v="農業管理與輔導業務-農政及作物生產輔導-獎補助費-對國內團體之捐助"/>
    <s v="113年第2期作公糧運費補助計畫"/>
    <s v="臺中市烏日區農會"/>
    <x v="36"/>
    <x v="276"/>
    <s v="無"/>
    <m/>
  </r>
  <r>
    <s v="農業管理與輔導業務-農政及作物生產輔導-獎補助費-對國內團體之捐助"/>
    <s v="113年臺灣稻米達人選拔計畫"/>
    <s v="臺中市烏日區農會"/>
    <x v="36"/>
    <x v="2"/>
    <s v="無"/>
    <m/>
  </r>
  <r>
    <s v="農業管理與輔導業務-農政及作物生產輔導-獎補助費-對國內團體之捐助"/>
    <s v="112年水稻產業專案輔導施用含稻草分解菌有機質肥料推廣計畫"/>
    <s v="臺中市神岡區農會"/>
    <x v="36"/>
    <x v="108"/>
    <s v="無"/>
    <m/>
  </r>
  <r>
    <s v="農業管理與輔導業務-農政及作物生產輔導-獎補助費-對國內團體之捐助"/>
    <s v="112年度國產有機質肥料推廣計畫"/>
    <s v="臺中市神岡區農會"/>
    <x v="36"/>
    <x v="88"/>
    <s v="無"/>
    <m/>
  </r>
  <r>
    <s v="農業管理與輔導業務-農政及作物生產輔導-獎補助費-對國內團體之捐助"/>
    <s v="112年強化水稻優良品種推廣與種源管理計畫"/>
    <s v="臺中市神岡區農會"/>
    <x v="36"/>
    <x v="7"/>
    <s v="無"/>
    <m/>
  </r>
  <r>
    <s v="農業管理與輔導業務-農政及作物生產輔導-獎補助費-對國內團體之捐助"/>
    <s v="113年度水稻病蟲害綜合防治資材計畫"/>
    <s v="臺中市神岡區農會"/>
    <x v="36"/>
    <x v="88"/>
    <s v="無"/>
    <m/>
  </r>
  <r>
    <s v="農業管理與輔導業務-農政及作物生產輔導-獎補助費-對國內團體之捐助"/>
    <s v="113年度水稻產業專案輔導施用含稻草分解菌有機質肥料推廣計畫"/>
    <s v="臺中市神岡區農會"/>
    <x v="36"/>
    <x v="358"/>
    <s v="無"/>
    <m/>
  </r>
  <r>
    <s v="農業管理與輔導業務-農政及作物生產輔導-獎補助費-對國內團體之捐助"/>
    <s v="113年度神岡區農業作物類生產設備設施改善補助計畫"/>
    <s v="臺中市神岡區農會"/>
    <x v="36"/>
    <x v="275"/>
    <s v="無"/>
    <m/>
  </r>
  <r>
    <s v="農業管理與輔導業務-農政及作物生產輔導-獎補助費-對國內團體之捐助"/>
    <s v="113年度荔枝椿象生物防治計畫"/>
    <s v="臺中市神岡區農會"/>
    <x v="36"/>
    <x v="247"/>
    <s v="無"/>
    <m/>
  </r>
  <r>
    <s v="農業管理與輔導業務-農政及作物生產輔導-獎補助費-對國內團體之捐助"/>
    <s v="113年度農業產銷班組織輔導計畫"/>
    <s v="臺中市神岡區農會"/>
    <x v="36"/>
    <x v="247"/>
    <s v="無"/>
    <m/>
  </r>
  <r>
    <s v="農業管理與輔導業務-農政及作物生產輔導-獎補助費-對國內團體之捐助"/>
    <s v="113年度臺中市政府農業局國產有機質肥料加碼補助計畫"/>
    <s v="臺中市神岡區農會"/>
    <x v="36"/>
    <x v="321"/>
    <s v="無"/>
    <m/>
  </r>
  <r>
    <s v="農業管理與輔導業務-農政及作物生產輔導-獎補助費-對國內團體之捐助"/>
    <s v="113年度臺中市神岡區補助農業產銷班運作經費計畫"/>
    <s v="臺中市神岡區農會"/>
    <x v="36"/>
    <x v="1"/>
    <s v="無"/>
    <m/>
  </r>
  <r>
    <s v="農業管理與輔導業務-農政及作物生產輔導-獎補助費-對國內團體之捐助"/>
    <s v="113年度臺中市補助農民辦理稻草剪段防止焚燒稻草計畫"/>
    <s v="臺中市神岡區農會"/>
    <x v="36"/>
    <x v="355"/>
    <s v="無"/>
    <m/>
  </r>
  <r>
    <s v="農業管理與輔導業務-農政及作物生產輔導-獎補助費-對國內團體之捐助"/>
    <s v="113年荔枝椿象化學防治及防治宣導講習會計畫"/>
    <s v="臺中市神岡區農會"/>
    <x v="36"/>
    <x v="85"/>
    <s v="無"/>
    <m/>
  </r>
  <r>
    <s v="農業管理與輔導業務-農政及作物生產輔導-獎補助費-對國內團體之捐助"/>
    <s v="113年強化水稻優良品種推廣與種原管理計畫"/>
    <s v="臺中市神岡區農會"/>
    <x v="36"/>
    <x v="224"/>
    <s v="無"/>
    <m/>
  </r>
  <r>
    <s v="農業管理與輔導業務-農政及作物生產輔導-獎補助費-對國內團體之捐助"/>
    <s v="113年第1期作補助農民繳售公糧運費補助計畫"/>
    <s v="臺中市神岡區農會"/>
    <x v="36"/>
    <x v="359"/>
    <s v="無"/>
    <m/>
  </r>
  <r>
    <s v="農業管理與輔導業務-農政及作物生產輔導-獎補助費-對國內團體之捐助"/>
    <s v="113年第2期作公糧運費補助計畫"/>
    <s v="臺中市神岡區農會"/>
    <x v="36"/>
    <x v="241"/>
    <s v="無"/>
    <m/>
  </r>
  <r>
    <s v="農業管理與輔導業務-農政及作物生產輔導-獎補助費-對國內團體之捐助"/>
    <s v="112年水稻產業專案輔導施用含稻草分解菌有機質肥料推廣計畫"/>
    <s v="臺中市梧棲區農會"/>
    <x v="36"/>
    <x v="107"/>
    <s v="無"/>
    <m/>
  </r>
  <r>
    <s v="農業管理與輔導業務-農政及作物生產輔導-獎補助費-對國內團體之捐助"/>
    <s v="112年度國產有機質肥料推廣計畫"/>
    <s v="臺中市梧棲區農會"/>
    <x v="36"/>
    <x v="49"/>
    <s v="無"/>
    <m/>
  </r>
  <r>
    <s v="農業管理與輔導業務-農政及作物生產輔導-獎補助費-對國內團體之捐助"/>
    <s v="113年度水稻病蟲害綜合防治資材計畫"/>
    <s v="臺中市梧棲區農會"/>
    <x v="36"/>
    <x v="274"/>
    <s v="無"/>
    <m/>
  </r>
  <r>
    <s v="農業管理與輔導業務-農政及作物生產輔導-獎補助費-對國內團體之捐助"/>
    <s v="113年度水稻產業專案輔導施用含稻草分解菌有機質肥料推廣計畫"/>
    <s v="臺中市梧棲區農會"/>
    <x v="36"/>
    <x v="9"/>
    <s v="無"/>
    <m/>
  </r>
  <r>
    <s v="農業管理與輔導業務-農政及作物生產輔導-獎補助費-對國內團體之捐助"/>
    <s v="113年度國產有機質肥料推廣計畫"/>
    <s v="臺中市梧棲區農會"/>
    <x v="36"/>
    <x v="360"/>
    <s v="無"/>
    <m/>
  </r>
  <r>
    <s v="農業管理與輔導業務-農政及作物生產輔導-獎補助費-對國內團體之捐助"/>
    <s v="113年度農業產銷班組織輔導計畫"/>
    <s v="臺中市梧棲區農會"/>
    <x v="36"/>
    <x v="197"/>
    <s v="無"/>
    <m/>
  </r>
  <r>
    <s v="農業管理與輔導業務-農政及作物生產輔導-獎補助費-對國內團體之捐助"/>
    <s v="113年度臺中市政府農業局國產有機質肥料加碼補助計畫"/>
    <s v="臺中市梧棲區農會"/>
    <x v="36"/>
    <x v="217"/>
    <s v="無"/>
    <m/>
  </r>
  <r>
    <s v="農業管理與輔導業務-農政及作物生產輔導-獎補助費-對國內團體之捐助"/>
    <s v="113年度臺中市梧棲區補助農業產銷班運作經費計畫"/>
    <s v="臺中市梧棲區農會"/>
    <x v="36"/>
    <x v="58"/>
    <s v="無"/>
    <m/>
  </r>
  <r>
    <s v="農業管理與輔導業務-農政及作物生產輔導-獎補助費-對國內團體之捐助"/>
    <s v="113年度臺中市補助農民辦理稻草剪段防止焚燒稻草計畫"/>
    <s v="臺中市梧棲區農會"/>
    <x v="36"/>
    <x v="361"/>
    <s v="無"/>
    <m/>
  </r>
  <r>
    <s v="農業管理與輔導業務-農政及作物生產輔導-獎補助費-對國內團體之捐助"/>
    <s v="113年度臺中市農產品標章驗證輔導計畫"/>
    <s v="臺中市梧棲區農會"/>
    <x v="36"/>
    <x v="73"/>
    <s v="無"/>
    <m/>
  </r>
  <r>
    <s v="農業管理與輔導業務-農政及作物生產輔導-獎補助費-對國內團體之捐助"/>
    <s v="113年第1期作補助農民繳售公糧運費補助計畫"/>
    <s v="臺中市梧棲區農會"/>
    <x v="36"/>
    <x v="362"/>
    <s v="無"/>
    <m/>
  </r>
  <r>
    <s v="農業管理與輔導業務-農政及作物生產輔導-獎補助費-對國內團體之捐助"/>
    <s v="113年第2期作公糧運費補助計畫"/>
    <s v="臺中市梧棲區農會"/>
    <x v="36"/>
    <x v="114"/>
    <s v="無"/>
    <m/>
  </r>
  <r>
    <s v="農業管理與輔導業務-農政及作物生產輔導-獎補助費-對國內團體之捐助"/>
    <s v="綠色環境給付計畫"/>
    <s v="臺中市梧棲區農會"/>
    <x v="36"/>
    <x v="363"/>
    <s v="無"/>
    <m/>
  </r>
  <r>
    <s v="農業管理與輔導業務-農政及作物生產輔導-獎補助費-對國內團體之捐助"/>
    <s v="112年水稻產業專案輔導施用含稻草分解菌有機質肥料推廣計畫"/>
    <s v="臺中市清水區農會"/>
    <x v="36"/>
    <x v="364"/>
    <s v="無"/>
    <m/>
  </r>
  <r>
    <s v="農業管理與輔導業務-農政及作物生產輔導-獎補助費-對國內團體之捐助"/>
    <s v="112年有機農業田間栽培及肥培管理講習計畫"/>
    <s v="臺中市清水區農會"/>
    <x v="36"/>
    <x v="80"/>
    <s v="無"/>
    <m/>
  </r>
  <r>
    <s v="農業管理與輔導業務-農政及作物生產輔導-獎補助費-對國內團體之捐助"/>
    <s v="112年度友善環境植物保護資材推廣計畫"/>
    <s v="臺中市清水區農會"/>
    <x v="36"/>
    <x v="197"/>
    <s v="無"/>
    <m/>
  </r>
  <r>
    <s v="農業管理與輔導業務-農政及作物生產輔導-獎補助費-對國內團體之捐助"/>
    <s v="112年度國產微生物肥料及農田地力肥料推廣計畫"/>
    <s v="臺中市清水區農會"/>
    <x v="36"/>
    <x v="87"/>
    <s v="無"/>
    <m/>
  </r>
  <r>
    <s v="農業管理與輔導業務-農政及作物生產輔導-獎補助費-對國內團體之捐助"/>
    <s v="112年強化水稻優良品種推廣與種源管理計畫"/>
    <s v="臺中市清水區農會"/>
    <x v="36"/>
    <x v="365"/>
    <s v="無"/>
    <m/>
  </r>
  <r>
    <s v="農業管理與輔導業務-農政及作物生產輔導-獎補助費-對國內團體之捐助"/>
    <s v="112年臺中市有機米供校園午餐使用計畫"/>
    <s v="臺中市清水區農會"/>
    <x v="36"/>
    <x v="263"/>
    <s v="無"/>
    <m/>
  </r>
  <r>
    <s v="農業管理與輔導業務-農政及作物生產輔導-獎補助費-對國內團體之捐助"/>
    <s v="113年度水稻病蟲害綜合防治資材計畫"/>
    <s v="臺中市清水區農會"/>
    <x v="36"/>
    <x v="141"/>
    <s v="無"/>
    <m/>
  </r>
  <r>
    <s v="農業管理與輔導業務-農政及作物生產輔導-獎補助費-對國內團體之捐助"/>
    <s v="113年度水稻產業專案輔導施用含稻草分解菌有機質肥料推廣計畫"/>
    <s v="臺中市清水區農會"/>
    <x v="36"/>
    <x v="107"/>
    <s v="無"/>
    <m/>
  </r>
  <r>
    <s v="農業管理與輔導業務-農政及作物生產輔導-獎補助費-對國內團體之捐助"/>
    <s v="113年度國產微生物肥料及農田地力肥料推廣計畫"/>
    <s v="臺中市清水區農會"/>
    <x v="36"/>
    <x v="125"/>
    <s v="無"/>
    <m/>
  </r>
  <r>
    <s v="農業管理與輔導業務-農政及作物生產輔導-獎補助費-對國內團體之捐助"/>
    <s v="113年度清水區農業作物類生產設備設施改善補助計畫"/>
    <s v="臺中市清水區農會"/>
    <x v="36"/>
    <x v="99"/>
    <s v="無"/>
    <m/>
  </r>
  <r>
    <s v="農業管理與輔導業務-農政及作物生產輔導-獎補助費-對國內團體之捐助"/>
    <s v="113年度農業產銷班組織輔導計畫"/>
    <s v="臺中市清水區農會"/>
    <x v="36"/>
    <x v="247"/>
    <s v="無"/>
    <m/>
  </r>
  <r>
    <s v="農業管理與輔導業務-農政及作物生產輔導-獎補助費-對國內團體之捐助"/>
    <s v="113年度臺中市有機農業適用肥料推廣計畫"/>
    <s v="臺中市清水區農會"/>
    <x v="36"/>
    <x v="197"/>
    <s v="無"/>
    <m/>
  </r>
  <r>
    <s v="農業管理與輔導業務-農政及作物生產輔導-獎補助費-對國內團體之捐助"/>
    <s v="113年度臺中市政府農業局國產有機質肥料加碼補助計畫"/>
    <s v="臺中市清水區農會"/>
    <x v="36"/>
    <x v="198"/>
    <s v="無"/>
    <m/>
  </r>
  <r>
    <s v="農業管理與輔導業務-農政及作物生產輔導-獎補助費-對國內團體之捐助"/>
    <s v="113年度臺中市清水區補助農業產銷班運作經費計畫"/>
    <s v="臺中市清水區農會"/>
    <x v="36"/>
    <x v="364"/>
    <s v="無"/>
    <m/>
  </r>
  <r>
    <s v="農業管理與輔導業務-農政及作物生產輔導-獎補助費-對國內團體之捐助"/>
    <s v="113年度臺中市補助農民辦理稻草剪段防止焚燒稻草計畫"/>
    <s v="臺中市清水區農會"/>
    <x v="36"/>
    <x v="366"/>
    <s v="無"/>
    <m/>
  </r>
  <r>
    <s v="農業管理與輔導業務-農政及作物生產輔導-獎補助費-對國內團體之捐助"/>
    <s v="113年強化水稻優良品種推廣與種原管理計畫"/>
    <s v="臺中市清水區農會"/>
    <x v="36"/>
    <x v="241"/>
    <s v="無"/>
    <m/>
  </r>
  <r>
    <s v="農業管理與輔導業務-農政及作物生產輔導-獎補助費-對國內團體之捐助"/>
    <s v="113年第1期作補助農民繳售公糧運費補助計畫"/>
    <s v="臺中市清水區農會"/>
    <x v="36"/>
    <x v="367"/>
    <s v="無"/>
    <m/>
  </r>
  <r>
    <s v="農業管理與輔導業務-農政及作物生產輔導-獎補助費-對國內團體之捐助"/>
    <s v="113年第2期作公糧運費補助計畫"/>
    <s v="臺中市清水區農會"/>
    <x v="36"/>
    <x v="198"/>
    <s v="無"/>
    <m/>
  </r>
  <r>
    <s v="農業管理與輔導業務-農政及作物生產輔導-獎補助費-對國內團體之捐助"/>
    <s v="綠色環境給付計畫"/>
    <s v="臺中市清水區農會"/>
    <x v="36"/>
    <x v="368"/>
    <s v="無"/>
    <m/>
  </r>
  <r>
    <s v="農業管理與輔導業務-農政及作物生產輔導-獎補助費-對國內團體之捐助"/>
    <s v="112年度友善環境植物保護資材推廣計畫"/>
    <s v="臺中市植物保護商業同業公會"/>
    <x v="36"/>
    <x v="353"/>
    <s v="無"/>
    <m/>
  </r>
  <r>
    <s v="農業管理與輔導業務-農政及作物生產輔導-獎補助費-對國內團體之捐助"/>
    <s v="112年有機農業適用肥料推廣計畫"/>
    <s v="臺中市新社區農會"/>
    <x v="36"/>
    <x v="87"/>
    <s v="無"/>
    <m/>
  </r>
  <r>
    <s v="農業管理與輔導業務-農政及作物生產輔導-獎補助費-對國內團體之捐助"/>
    <s v="112年度友善環境植物保護資材推廣計畫"/>
    <s v="臺中市新社區農會"/>
    <x v="36"/>
    <x v="304"/>
    <s v="無"/>
    <m/>
  </r>
  <r>
    <s v="農業管理與輔導業務-農政及作物生產輔導-獎補助費-對國內團體之捐助"/>
    <s v="112年度臺中市有機農業溫(網)室設備補助計畫"/>
    <s v="臺中市新社區農會"/>
    <x v="36"/>
    <x v="48"/>
    <s v="無"/>
    <m/>
  </r>
  <r>
    <s v="農業管理與輔導業務-農政及作物生產輔導-獎補助費-對國內團體之捐助"/>
    <s v="112年強化植物有害生物防範措施計畫之百合病蟲害防治宣導講習會計畫"/>
    <s v="臺中市新社區農會"/>
    <x v="36"/>
    <x v="87"/>
    <s v="無"/>
    <m/>
  </r>
  <r>
    <s v="農業管理與輔導業務-農政及作物生產輔導-獎補助費-對國內團體之捐助"/>
    <s v="112年臺中市有機米供校園午餐使用計畫"/>
    <s v="臺中市新社區農會"/>
    <x v="36"/>
    <x v="63"/>
    <s v="無"/>
    <m/>
  </r>
  <r>
    <s v="農業管理與輔導業務-農政及作物生產輔導-獎補助費-對國內團體之捐助"/>
    <s v="113年度國產有機質肥料推廣計畫"/>
    <s v="臺中市新社區農會"/>
    <x v="36"/>
    <x v="369"/>
    <s v="無"/>
    <m/>
  </r>
  <r>
    <s v="農業管理與輔導業務-農政及作物生產輔導-獎補助費-對國內團體之捐助"/>
    <s v="113年度國產微生物肥料及農田地力肥料推廣計畫"/>
    <s v="臺中市新社區農會"/>
    <x v="36"/>
    <x v="370"/>
    <s v="無"/>
    <m/>
  </r>
  <r>
    <s v="農業管理與輔導業務-農政及作物生產輔導-獎補助費-對國內團體之捐助"/>
    <s v="113年度新社區農業作物類生產設備設施改善補助計畫"/>
    <s v="臺中市新社區農會"/>
    <x v="36"/>
    <x v="371"/>
    <s v="無"/>
    <m/>
  </r>
  <r>
    <s v="農業管理與輔導業務-農政及作物生產輔導-獎補助費-對國內團體之捐助"/>
    <s v="113年度新社區農業作物類生產設備設施改善補助計畫"/>
    <s v="臺中市新社區農會"/>
    <x v="36"/>
    <x v="247"/>
    <s v="無"/>
    <m/>
  </r>
  <r>
    <s v="農業管理與輔導業務-農政及作物生產輔導-獎補助費-對國內團體之捐助"/>
    <s v="113年度農業產銷班組織輔導計畫"/>
    <s v="臺中市新社區農會"/>
    <x v="36"/>
    <x v="58"/>
    <s v="無"/>
    <m/>
  </r>
  <r>
    <s v="農業管理與輔導業務-農政及作物生產輔導-獎補助費-對國內團體之捐助"/>
    <s v="113年度臺中市政府農業局國產有機質肥料加碼補助計畫"/>
    <s v="臺中市新社區農會"/>
    <x v="36"/>
    <x v="270"/>
    <s v="無"/>
    <m/>
  </r>
  <r>
    <s v="農業管理與輔導業務-農政及作物生產輔導-獎補助費-對國內團體之捐助"/>
    <s v="113年度臺中市香菇產業建設發展計畫"/>
    <s v="臺中市新社區農會"/>
    <x v="36"/>
    <x v="372"/>
    <s v="無"/>
    <m/>
  </r>
  <r>
    <s v="農業管理與輔導業務-農政及作物生產輔導-獎補助費-對國內團體之捐助"/>
    <s v="113年度臺中市新社區補助農業產銷班運作經費計畫"/>
    <s v="臺中市新社區農會"/>
    <x v="36"/>
    <x v="373"/>
    <s v="無"/>
    <m/>
  </r>
  <r>
    <s v="農業管理與輔導業務-農政及作物生產輔導-獎補助費-對國內團體之捐助"/>
    <s v="113年度臺中市新社區優質香菇評鑑活動計畫"/>
    <s v="臺中市新社區農會"/>
    <x v="36"/>
    <x v="106"/>
    <s v="無"/>
    <m/>
  </r>
  <r>
    <s v="農業管理與輔導業務-農政及作物生產輔導-獎補助費-對國內團體之捐助"/>
    <s v="113年度臺中市農產品標章驗證輔導計畫"/>
    <s v="臺中市新社區農會"/>
    <x v="36"/>
    <x v="130"/>
    <s v="無"/>
    <m/>
  </r>
  <r>
    <s v="農業管理與輔導業務-農政及作物生產輔導-獎補助費-對國內團體之捐助"/>
    <s v="113年度臺中市優質葡萄評鑑活動計畫"/>
    <s v="臺中市新社區農會"/>
    <x v="36"/>
    <x v="374"/>
    <s v="無"/>
    <m/>
  </r>
  <r>
    <s v="農業管理與輔導業務-農政及作物生產輔導-獎補助費-對國內團體之捐助"/>
    <s v="112年有機農業田間栽培及肥培管理講習計畫"/>
    <s v="臺中市農事人才訓練發展協會"/>
    <x v="36"/>
    <x v="5"/>
    <s v="無"/>
    <m/>
  </r>
  <r>
    <s v="農業管理與輔導業務-農政及作物生產輔導-獎補助費-對國內團體之捐助"/>
    <s v="113年度臺中市化學肥料運費補助計畫"/>
    <s v="臺中市農會"/>
    <x v="36"/>
    <x v="375"/>
    <s v="無"/>
    <m/>
  </r>
  <r>
    <s v="農業管理與輔導業務-農政及作物生產輔導-獎補助費-對國內團體之捐助"/>
    <s v="113年度臺中市有機及有機轉型期驗證加碼補助計畫"/>
    <s v="臺中市農會"/>
    <x v="36"/>
    <x v="247"/>
    <s v="無"/>
    <m/>
  </r>
  <r>
    <s v="農業管理與輔導業務-農政及作物生產輔導-獎補助費-對國內團體之捐助"/>
    <s v="113年特作產業結構調整暨建構產業新價值鏈計畫"/>
    <s v="臺中市農會"/>
    <x v="36"/>
    <x v="376"/>
    <s v="無"/>
    <m/>
  </r>
  <r>
    <s v="農業管理與輔導業務-農政及作物生產輔導-獎補助費-對國內團體之捐助"/>
    <s v="112年有機農業田間栽培及肥培管理講習計畫"/>
    <s v="臺中市農業創生協會"/>
    <x v="36"/>
    <x v="5"/>
    <s v="無"/>
    <m/>
  </r>
  <r>
    <s v="農業管理與輔導業務-農政及作物生產輔導-獎補助費-對國內團體之捐助"/>
    <s v="113年度水稻病蟲害綜合防治資材計畫"/>
    <s v="臺中市臺中地區農會"/>
    <x v="36"/>
    <x v="9"/>
    <s v="無"/>
    <m/>
  </r>
  <r>
    <s v="農業管理與輔導業務-農政及作物生產輔導-獎補助費-對國內團體之捐助"/>
    <s v="113年度國產微生物肥料及農田地力肥料推廣計畫"/>
    <s v="臺中市臺中地區農會"/>
    <x v="36"/>
    <x v="377"/>
    <s v="無"/>
    <m/>
  </r>
  <r>
    <s v="農業管理與輔導業務-農政及作物生產輔導-獎補助費-對國內團體之捐助"/>
    <s v="113年度農業產銷班組織輔導計畫"/>
    <s v="臺中市臺中地區農會"/>
    <x v="36"/>
    <x v="88"/>
    <s v="無"/>
    <m/>
  </r>
  <r>
    <s v="農業管理與輔導業務-農政及作物生產輔導-獎補助費-對國內團體之捐助"/>
    <s v="113年度臺中市北屯區優質麻竹筍評鑑活動計畫"/>
    <s v="臺中市臺中地區農會"/>
    <x v="36"/>
    <x v="107"/>
    <s v="無"/>
    <m/>
  </r>
  <r>
    <s v="農業管理與輔導業務-農政及作物生產輔導-獎補助費-對國內團體之捐助"/>
    <s v="113年度臺中市政府農業局國產有機質肥料加碼補助計畫"/>
    <s v="臺中市臺中地區農會"/>
    <x v="36"/>
    <x v="378"/>
    <s v="無"/>
    <m/>
  </r>
  <r>
    <s v="農業管理與輔導業務-農政及作物生產輔導-獎補助費-對國內團體之捐助"/>
    <s v="113年度臺中市補助農民稻草剪段防止焚燒稻草計畫"/>
    <s v="臺中市臺中地區農會"/>
    <x v="36"/>
    <x v="327"/>
    <s v="無"/>
    <m/>
  </r>
  <r>
    <s v="農業管理與輔導業務-農政及作物生產輔導-獎補助費-對國內團體之捐助"/>
    <s v="113年度臺中市臺中地區補助農業產銷班運作經費計畫"/>
    <s v="臺中市臺中地區農會"/>
    <x v="36"/>
    <x v="244"/>
    <s v="無"/>
    <m/>
  </r>
  <r>
    <s v="農業管理與輔導業務-農政及作物生產輔導-獎補助費-對國內團體之捐助"/>
    <s v="113年度臺中地區農業作物類生產設備設施改善補助計畫"/>
    <s v="臺中市臺中地區農會"/>
    <x v="36"/>
    <x v="379"/>
    <s v="無"/>
    <m/>
  </r>
  <r>
    <s v="農業管理與輔導業務-農政及作物生產輔導-獎補助費-對國內團體之捐助"/>
    <s v="113年強化水稻優良品種推廣與種原管理計畫"/>
    <s v="臺中市臺中地區農會"/>
    <x v="36"/>
    <x v="75"/>
    <s v="無"/>
    <m/>
  </r>
  <r>
    <s v="農業管理與輔導業務-農政及作物生產輔導-獎補助費-對國內團體之捐助"/>
    <s v="113年第2期作公糧運費補助計畫"/>
    <s v="臺中市臺中地區農會"/>
    <x v="36"/>
    <x v="380"/>
    <s v="無"/>
    <m/>
  </r>
  <r>
    <s v="農業管理與輔導業務-農政及作物生產輔導-獎補助費-對國內團體之捐助"/>
    <s v="113年第1期作補助農民繳售公糧運費補助計畫"/>
    <s v="臺中市臺中地區農會供銷部"/>
    <x v="36"/>
    <x v="381"/>
    <s v="無"/>
    <m/>
  </r>
  <r>
    <s v="農業管理與輔導業務-農政及作物生產輔導-獎補助費-對國內團體之捐助"/>
    <s v="112年水稻產業專案輔導施用含稻草分解菌有機質肥料推廣計畫"/>
    <s v="臺中市潭子區農會"/>
    <x v="36"/>
    <x v="81"/>
    <s v="無"/>
    <m/>
  </r>
  <r>
    <s v="農業管理與輔導業務-農政及作物生產輔導-獎補助費-對國內團體之捐助"/>
    <s v="112年度友善環境植物保護資材推廣計畫"/>
    <s v="臺中市潭子區農會"/>
    <x v="36"/>
    <x v="99"/>
    <s v="無"/>
    <m/>
  </r>
  <r>
    <s v="農業管理與輔導業務-農政及作物生產輔導-獎補助費-對國內團體之捐助"/>
    <s v="112年度國產有機質肥料推廣計畫"/>
    <s v="臺中市潭子區農會"/>
    <x v="36"/>
    <x v="382"/>
    <s v="無"/>
    <m/>
  </r>
  <r>
    <s v="農業管理與輔導業務-農政及作物生產輔導-獎補助費-對國內團體之捐助"/>
    <s v="112年度國產微生物肥料及農田地力肥料推廣計畫"/>
    <s v="臺中市潭子區農會"/>
    <x v="36"/>
    <x v="111"/>
    <s v="無"/>
    <m/>
  </r>
  <r>
    <s v="農業管理與輔導業務-農政及作物生產輔導-獎補助費-對國內團體之捐助"/>
    <s v="112年強化水稻優良品種推廣與種源管理計畫"/>
    <s v="臺中市潭子區農會"/>
    <x v="36"/>
    <x v="54"/>
    <s v="無"/>
    <m/>
  </r>
  <r>
    <s v="農業管理與輔導業務-農政及作物生產輔導-獎補助費-對國內團體之捐助"/>
    <s v="112年臺中市有機米供校園午餐使用計畫"/>
    <s v="臺中市潭子區農會"/>
    <x v="36"/>
    <x v="263"/>
    <s v="無"/>
    <m/>
  </r>
  <r>
    <s v="農業管理與輔導業務-農政及作物生產輔導-獎補助費-對國內團體之捐助"/>
    <s v="113年水果產業結構調整計畫"/>
    <s v="臺中市潭子區農會"/>
    <x v="36"/>
    <x v="4"/>
    <s v="無"/>
    <m/>
  </r>
  <r>
    <s v="農業管理與輔導業務-農政及作物生產輔導-獎補助費-對國內團體之捐助"/>
    <s v="113年度水稻病蟲害綜合防治資材計畫"/>
    <s v="臺中市潭子區農會"/>
    <x v="36"/>
    <x v="134"/>
    <s v="無"/>
    <m/>
  </r>
  <r>
    <s v="農業管理與輔導業務-農政及作物生產輔導-獎補助費-對國內團體之捐助"/>
    <s v="113年度水稻產業專案輔導施用含稻草分解菌有機質肥料推廣計畫"/>
    <s v="臺中市潭子區農會"/>
    <x v="36"/>
    <x v="133"/>
    <s v="無"/>
    <m/>
  </r>
  <r>
    <s v="農業管理與輔導業務-農政及作物生產輔導-獎補助費-對國內團體之捐助"/>
    <s v="113年度國產有機質肥料推廣計畫"/>
    <s v="臺中市潭子區農會"/>
    <x v="36"/>
    <x v="383"/>
    <s v="無"/>
    <m/>
  </r>
  <r>
    <s v="農業管理與輔導業務-農政及作物生產輔導-獎補助費-對國內團體之捐助"/>
    <s v="113年度國產微生物肥料及農田地力肥料推廣計畫"/>
    <s v="臺中市潭子區農會"/>
    <x v="36"/>
    <x v="321"/>
    <s v="無"/>
    <m/>
  </r>
  <r>
    <s v="農業管理與輔導業務-農政及作物生產輔導-獎補助費-對國內團體之捐助"/>
    <s v="113年度農業產銷班組織輔導計畫"/>
    <s v="臺中市潭子區農會"/>
    <x v="36"/>
    <x v="365"/>
    <s v="無"/>
    <m/>
  </r>
  <r>
    <s v="農業管理與輔導業務-農政及作物生產輔導-獎補助費-對國內團體之捐助"/>
    <s v="113年度臺中市政府農業局國產有機質肥料加碼補助計畫"/>
    <s v="臺中市潭子區農會"/>
    <x v="36"/>
    <x v="384"/>
    <s v="無"/>
    <m/>
  </r>
  <r>
    <s v="農業管理與輔導業務-農政及作物生產輔導-獎補助費-對國內團體之捐助"/>
    <s v="113年度臺中市補助農民稻草剪段防止焚燒稻草計畫"/>
    <s v="臺中市潭子區農會"/>
    <x v="36"/>
    <x v="385"/>
    <s v="無"/>
    <m/>
  </r>
  <r>
    <s v="農業管理與輔導業務-農政及作物生產輔導-獎補助費-對國內團體之捐助"/>
    <s v="113年度臺中市農產品標章驗證輔導計畫"/>
    <s v="臺中市潭子區農會"/>
    <x v="36"/>
    <x v="63"/>
    <s v="無"/>
    <m/>
  </r>
  <r>
    <s v="農業管理與輔導業務-農政及作物生產輔導-獎補助費-對國內團體之捐助"/>
    <s v="113年度臺中市潭子區補助農業產銷班運作經費計畫"/>
    <s v="臺中市潭子區農會"/>
    <x v="36"/>
    <x v="127"/>
    <s v="無"/>
    <m/>
  </r>
  <r>
    <s v="農業管理與輔導業務-農政及作物生產輔導-獎補助費-對國內團體之捐助"/>
    <s v="113年度潭子區農業作物類生產設備設施改善補助計畫"/>
    <s v="臺中市潭子區農會"/>
    <x v="36"/>
    <x v="386"/>
    <s v="無"/>
    <m/>
  </r>
  <r>
    <s v="農業管理與輔導業務-農政及作物生產輔導-獎補助費-對國內團體之捐助"/>
    <s v="113年荔枝椿象化學防治及防治宣導講習會計畫"/>
    <s v="臺中市潭子區農會"/>
    <x v="36"/>
    <x v="87"/>
    <s v="無"/>
    <m/>
  </r>
  <r>
    <s v="農業管理與輔導業務-農政及作物生產輔導-獎補助費-對國內團體之捐助"/>
    <s v="113年強化水稻優良品種推廣與種原管理計畫"/>
    <s v="臺中市潭子區農會"/>
    <x v="36"/>
    <x v="125"/>
    <s v="無"/>
    <m/>
  </r>
  <r>
    <s v="農業管理與輔導業務-農政及作物生產輔導-獎補助費-對國內團體之捐助"/>
    <s v="112年水稻產業專案輔導施用含稻草分解菌有機質肥料推廣計畫"/>
    <s v="臺中市龍井區農會"/>
    <x v="36"/>
    <x v="387"/>
    <s v="無"/>
    <m/>
  </r>
  <r>
    <s v="農業管理與輔導業務-農政及作物生產輔導-獎補助費-對國內團體之捐助"/>
    <s v="112年度友善環境植物保護資材推廣計畫"/>
    <s v="臺中市龍井區農會"/>
    <x v="36"/>
    <x v="197"/>
    <s v="無"/>
    <m/>
  </r>
  <r>
    <s v="農業管理與輔導業務-農政及作物生產輔導-獎補助費-對國內團體之捐助"/>
    <s v="112年度國產有機質肥料推廣計畫"/>
    <s v="臺中市龍井區農會"/>
    <x v="36"/>
    <x v="388"/>
    <s v="無"/>
    <m/>
  </r>
  <r>
    <s v="農業管理與輔導業務-農政及作物生產輔導-獎補助費-對國內團體之捐助"/>
    <s v="113年度水稻病蟲害綜合防治資材計畫"/>
    <s v="臺中市龍井區農會"/>
    <x v="36"/>
    <x v="46"/>
    <s v="無"/>
    <m/>
  </r>
  <r>
    <s v="農業管理與輔導業務-農政及作物生產輔導-獎補助費-對國內團體之捐助"/>
    <s v="113年度水稻產業專案輔導施用含稻草分解菌有機質肥料推廣計畫"/>
    <s v="臺中市龍井區農會"/>
    <x v="36"/>
    <x v="389"/>
    <s v="無"/>
    <m/>
  </r>
  <r>
    <s v="農業管理與輔導業務-農政及作物生產輔導-獎補助費-對國內團體之捐助"/>
    <s v="113年度國產有機質肥料推廣計畫"/>
    <s v="臺中市龍井區農會"/>
    <x v="36"/>
    <x v="236"/>
    <s v="無"/>
    <m/>
  </r>
  <r>
    <s v="農業管理與輔導業務-農政及作物生產輔導-獎補助費-對國內團體之捐助"/>
    <s v="113年度農業產銷班組織輔導計畫"/>
    <s v="臺中市龍井區農會"/>
    <x v="36"/>
    <x v="217"/>
    <s v="無"/>
    <m/>
  </r>
  <r>
    <s v="農業管理與輔導業務-農政及作物生產輔導-獎補助費-對國內團體之捐助"/>
    <s v="113年度臺中市政府農業局國產有機質肥料加碼補助計畫"/>
    <s v="臺中市龍井區農會"/>
    <x v="36"/>
    <x v="197"/>
    <s v="無"/>
    <m/>
  </r>
  <r>
    <s v="農業管理與輔導業務-農政及作物生產輔導-獎補助費-對國內團體之捐助"/>
    <s v="113年度臺中市補助農民辦理稻草剪段防止焚燒稻草計畫"/>
    <s v="臺中市龍井區農會"/>
    <x v="36"/>
    <x v="390"/>
    <s v="無"/>
    <m/>
  </r>
  <r>
    <s v="農業管理與輔導業務-農政及作物生產輔導-獎補助費-對國內團體之捐助"/>
    <s v="113年度臺中市農產品標章驗證輔導計畫"/>
    <s v="臺中市龍井區農會"/>
    <x v="36"/>
    <x v="69"/>
    <s v="無"/>
    <m/>
  </r>
  <r>
    <s v="農業管理與輔導業務-農政及作物生產輔導-獎補助費-對國內團體之捐助"/>
    <s v="113年度臺中市龍井區補助農業產銷班運作經費計畫"/>
    <s v="臺中市龍井區農會"/>
    <x v="36"/>
    <x v="117"/>
    <s v="無"/>
    <m/>
  </r>
  <r>
    <s v="農業管理與輔導業務-農政及作物生產輔導-獎補助費-對國內團體之捐助"/>
    <s v="113年度臺中市優質西瓜評鑑活動計畫"/>
    <s v="臺中市龍井區農會"/>
    <x v="36"/>
    <x v="127"/>
    <s v="無"/>
    <m/>
  </r>
  <r>
    <s v="農業管理與輔導業務-農政及作物生產輔導-獎補助費-對國內團體之捐助"/>
    <s v="113年度龍井區農業作物類生產設備設施改善補助計畫"/>
    <s v="臺中市龍井區農會"/>
    <x v="36"/>
    <x v="86"/>
    <s v="無"/>
    <m/>
  </r>
  <r>
    <s v="農業管理與輔導業務-農政及作物生產輔導-獎補助費-對國內團體之捐助"/>
    <s v="113年第1期作補助農民繳售公糧運費補助計畫"/>
    <s v="臺中市龍井區農會"/>
    <x v="36"/>
    <x v="391"/>
    <s v="無"/>
    <m/>
  </r>
  <r>
    <s v="農業管理與輔導業務-農政及作物生產輔導-獎補助費-對國內團體之捐助"/>
    <s v="113年第2期作公糧運費補助計畫"/>
    <s v="臺中市龍井區農會"/>
    <x v="36"/>
    <x v="77"/>
    <s v="無"/>
    <m/>
  </r>
  <r>
    <s v="農業管理與輔導業務-農政及作物生產輔導-獎補助費-對國內團體之捐助"/>
    <s v="113年第2期作公糧運費補助計畫"/>
    <s v="臺中市龍井區農會"/>
    <x v="36"/>
    <x v="356"/>
    <s v="無"/>
    <m/>
  </r>
  <r>
    <s v="農業管理與輔導業務-農政及作物生產輔導-獎補助費-對國內團體之捐助"/>
    <s v="綠色環境給付計畫"/>
    <s v="臺中市龍井區農會"/>
    <x v="36"/>
    <x v="392"/>
    <s v="無"/>
    <m/>
  </r>
  <r>
    <s v="農業管理與輔導業務-農政及作物生產輔導-獎補助費-對國內團體之捐助"/>
    <s v="113年度臺中市農產品標章驗證輔導計畫"/>
    <s v="臺中市龍井區稻米產銷班第1班"/>
    <x v="36"/>
    <x v="1"/>
    <s v="無"/>
    <m/>
  </r>
  <r>
    <s v="農業管理與輔導業務-農政及作物生產輔導-獎補助費-對國內團體之捐助"/>
    <s v="112年水果產業結構調整計畫"/>
    <s v="臺中市豐原區農會"/>
    <x v="36"/>
    <x v="106"/>
    <s v="無"/>
    <m/>
  </r>
  <r>
    <s v="農業管理與輔導業務-農政及作物生產輔導-獎補助費-對國內團體之捐助"/>
    <s v="112年水果產業結構調整計畫"/>
    <s v="臺中市豐原區農會"/>
    <x v="36"/>
    <x v="58"/>
    <s v="無"/>
    <m/>
  </r>
  <r>
    <s v="農業管理與輔導業務-農政及作物生產輔導-獎補助費-對國內團體之捐助"/>
    <s v="112年水稻產業專案輔導施用含稻草分解菌有機質肥料推廣計畫"/>
    <s v="臺中市豐原區農會"/>
    <x v="36"/>
    <x v="98"/>
    <s v="無"/>
    <m/>
  </r>
  <r>
    <s v="農業管理與輔導業務-農政及作物生產輔導-獎補助費-對國內團體之捐助"/>
    <s v="112年度友善環境植物保護資材推廣計畫"/>
    <s v="臺中市豐原區農會"/>
    <x v="36"/>
    <x v="393"/>
    <s v="無"/>
    <m/>
  </r>
  <r>
    <s v="農業管理與輔導業務-農政及作物生產輔導-獎補助費-對國內團體之捐助"/>
    <s v="112年度國產有機質肥料推廣計畫"/>
    <s v="臺中市豐原區農會"/>
    <x v="36"/>
    <x v="394"/>
    <s v="無"/>
    <m/>
  </r>
  <r>
    <s v="農業管理與輔導業務-農政及作物生產輔導-獎補助費-對國內團體之捐助"/>
    <s v="112年度國產微生物肥料及農田地力肥料推廣計畫"/>
    <s v="臺中市豐原區農會"/>
    <x v="36"/>
    <x v="395"/>
    <s v="無"/>
    <m/>
  </r>
  <r>
    <s v="農業管理與輔導業務-農政及作物生產輔導-獎補助費-對國內團體之捐助"/>
    <s v="113年水果產業結構調整計畫"/>
    <s v="臺中市豐原區農會"/>
    <x v="36"/>
    <x v="2"/>
    <s v="無"/>
    <m/>
  </r>
  <r>
    <s v="農業管理與輔導業務-農政及作物生產輔導-獎補助費-對國內團體之捐助"/>
    <s v="113年度水稻病蟲害綜合防治資材計畫"/>
    <s v="臺中市豐原區農會"/>
    <x v="36"/>
    <x v="79"/>
    <s v="無"/>
    <m/>
  </r>
  <r>
    <s v="農業管理與輔導業務-農政及作物生產輔導-獎補助費-對國內團體之捐助"/>
    <s v="113年度水稻產業專案輔導施用含稻草分解菌有機質肥料推廣計畫"/>
    <s v="臺中市豐原區農會"/>
    <x v="36"/>
    <x v="82"/>
    <s v="無"/>
    <m/>
  </r>
  <r>
    <s v="農業管理與輔導業務-農政及作物生產輔導-獎補助費-對國內團體之捐助"/>
    <s v="113年度水稻產業專案輔導施用含稻草分解菌有機質肥料推廣計畫"/>
    <s v="臺中市豐原區農會"/>
    <x v="36"/>
    <x v="1"/>
    <s v="無"/>
    <m/>
  </r>
  <r>
    <s v="農業管理與輔導業務-農政及作物生產輔導-獎補助費-對國內團體之捐助"/>
    <s v="113年度荔枝椿象生物防治計畫"/>
    <s v="臺中市豐原區農會"/>
    <x v="36"/>
    <x v="396"/>
    <s v="無"/>
    <m/>
  </r>
  <r>
    <s v="農業管理與輔導業務-農政及作物生產輔導-獎補助費-對國內團體之捐助"/>
    <s v="113年度國產微生物肥料及農田地力肥料推廣計畫"/>
    <s v="臺中市豐原區農會"/>
    <x v="36"/>
    <x v="118"/>
    <s v="無"/>
    <m/>
  </r>
  <r>
    <s v="農業管理與輔導業務-農政及作物生產輔導-獎補助費-對國內團體之捐助"/>
    <s v="113年度農業產銷班組織輔導計畫"/>
    <s v="臺中市豐原區農會"/>
    <x v="36"/>
    <x v="55"/>
    <s v="無"/>
    <m/>
  </r>
  <r>
    <s v="農業管理與輔導業務-農政及作物生產輔導-獎補助費-對國內團體之捐助"/>
    <s v="113年度臺中市政府農業局國產有機質肥料加碼補助計畫"/>
    <s v="臺中市豐原區農會"/>
    <x v="36"/>
    <x v="397"/>
    <s v="無"/>
    <m/>
  </r>
  <r>
    <s v="農業管理與輔導業務-農政及作物生產輔導-獎補助費-對國內團體之捐助"/>
    <s v="113年度臺中市補助農民辦理稻草剪段防止焚燒稻草計畫"/>
    <s v="臺中市豐原區農會"/>
    <x v="36"/>
    <x v="80"/>
    <s v="無"/>
    <m/>
  </r>
  <r>
    <s v="農業管理與輔導業務-農政及作物生產輔導-獎補助費-對國內團體之捐助"/>
    <s v="113年度臺中市農產品標章驗證輔導計畫"/>
    <s v="臺中市豐原區農會"/>
    <x v="36"/>
    <x v="398"/>
    <s v="無"/>
    <m/>
  </r>
  <r>
    <s v="農業管理與輔導業務-農政及作物生產輔導-獎補助費-對國內團體之捐助"/>
    <s v="113年度臺中市優質椪柑評鑑活動計畫"/>
    <s v="臺中市豐原區農會"/>
    <x v="36"/>
    <x v="126"/>
    <s v="無"/>
    <m/>
  </r>
  <r>
    <s v="農業管理與輔導業務-農政及作物生產輔導-獎補助費-對國內團體之捐助"/>
    <s v="113年度臺中市豐原區補助農業產銷班運作經費計畫"/>
    <s v="臺中市豐原區農會"/>
    <x v="36"/>
    <x v="116"/>
    <s v="無"/>
    <m/>
  </r>
  <r>
    <s v="農業管理與輔導業務-農政及作物生產輔導-獎補助費-對國內團體之捐助"/>
    <s v="113年度臺中市豐原區農特產品評鑑獎勵補助計畫"/>
    <s v="臺中市豐原區農會"/>
    <x v="36"/>
    <x v="289"/>
    <s v="無"/>
    <m/>
  </r>
  <r>
    <s v="農業管理與輔導業務-農政及作物生產輔導-獎補助費-對國內團體之捐助"/>
    <s v="113年度豐原區農業作物類生產設備設施改善補助計畫"/>
    <s v="臺中市豐原區農會"/>
    <x v="36"/>
    <x v="337"/>
    <s v="無"/>
    <m/>
  </r>
  <r>
    <s v="農業管理與輔導業務-農政及作物生產輔導-獎補助費-對國內團體之捐助"/>
    <s v="112年水稻產業專案輔導施用含稻草分解菌有機質肥料推廣計畫"/>
    <s v="臺中市霧峰區農會"/>
    <x v="36"/>
    <x v="399"/>
    <s v="無"/>
    <m/>
  </r>
  <r>
    <s v="農業管理與輔導業務-農政及作物生產輔導-獎補助費-對國內團體之捐助"/>
    <s v="112年度友善環境植物保護資材推廣計畫"/>
    <s v="臺中市霧峰區農會"/>
    <x v="36"/>
    <x v="400"/>
    <s v="無"/>
    <m/>
  </r>
  <r>
    <s v="農業管理與輔導業務-農政及作物生產輔導-獎補助費-對國內團體之捐助"/>
    <s v="112年度全國荔枝椿象化學防治及防治宣導講習計畫"/>
    <s v="臺中市霧峰區農會"/>
    <x v="36"/>
    <x v="72"/>
    <s v="無"/>
    <m/>
  </r>
  <r>
    <s v="農業管理與輔導業務-農政及作物生產輔導-獎補助費-對國內團體之捐助"/>
    <s v="112年度國產有機質肥料推廣計畫"/>
    <s v="臺中市霧峰區農會"/>
    <x v="36"/>
    <x v="401"/>
    <s v="無"/>
    <m/>
  </r>
  <r>
    <s v="農業管理與輔導業務-農政及作物生產輔導-獎補助費-對國內團體之捐助"/>
    <s v="112年度優質營農環境專區計畫"/>
    <s v="臺中市霧峰區農會"/>
    <x v="36"/>
    <x v="402"/>
    <s v="無"/>
    <m/>
  </r>
  <r>
    <s v="農業管理與輔導業務-農政及作物生產輔導-獎補助費-對國內團體之捐助"/>
    <s v="112年強化水稻優良品種推廣與種源管理計畫"/>
    <s v="臺中市霧峰區農會"/>
    <x v="36"/>
    <x v="403"/>
    <s v="無"/>
    <m/>
  </r>
  <r>
    <s v="農業管理與輔導業務-農政及作物生產輔導-獎補助費-對國內團體之捐助"/>
    <s v="112年臺中市有機米供校園午餐使用計畫"/>
    <s v="臺中市霧峰區農會"/>
    <x v="36"/>
    <x v="404"/>
    <s v="無"/>
    <m/>
  </r>
  <r>
    <s v="農業管理與輔導業務-農政及作物生產輔導-獎補助費-對國內團體之捐助"/>
    <s v="113年度水稻病蟲害綜合防治資材計畫"/>
    <s v="臺中市霧峰區農會"/>
    <x v="36"/>
    <x v="405"/>
    <s v="無"/>
    <m/>
  </r>
  <r>
    <s v="農業管理與輔導業務-農政及作物生產輔導-獎補助費-對國內團體之捐助"/>
    <s v="113年度水稻產業專案輔導施用含稻草分解菌有機質肥料推廣計畫"/>
    <s v="臺中市霧峰區農會"/>
    <x v="36"/>
    <x v="406"/>
    <s v="無"/>
    <m/>
  </r>
  <r>
    <s v="農業管理與輔導業務-農政及作物生產輔導-獎補助費-對國內團體之捐助"/>
    <s v="113年度荔枝椿象生物防治計畫"/>
    <s v="臺中市霧峰區農會"/>
    <x v="36"/>
    <x v="75"/>
    <s v="無"/>
    <m/>
  </r>
  <r>
    <s v="農業管理與輔導業務-農政及作物生產輔導-獎補助費-對國內團體之捐助"/>
    <s v="113年度國產有機質肥料推廣計畫"/>
    <s v="臺中市霧峰區農會"/>
    <x v="36"/>
    <x v="407"/>
    <s v="無"/>
    <m/>
  </r>
  <r>
    <s v="農業管理與輔導業務-農政及作物生產輔導-獎補助費-對國內團體之捐助"/>
    <s v="113年度國產微生物肥料及農田地力肥料推廣計畫"/>
    <s v="臺中市霧峰區農會"/>
    <x v="36"/>
    <x v="85"/>
    <s v="無"/>
    <m/>
  </r>
  <r>
    <s v="農業管理與輔導業務-農政及作物生產輔導-獎補助費-對國內團體之捐助"/>
    <s v="113年度農業產銷班組織輔導計畫"/>
    <s v="臺中市霧峰區農會"/>
    <x v="36"/>
    <x v="75"/>
    <s v="無"/>
    <m/>
  </r>
  <r>
    <s v="農業管理與輔導業務-農政及作物生產輔導-獎補助費-對國內團體之捐助"/>
    <s v="113年度臺中市有機米供學校午餐使用計畫"/>
    <s v="臺中市霧峰區農會"/>
    <x v="36"/>
    <x v="408"/>
    <s v="無"/>
    <m/>
  </r>
  <r>
    <s v="農業管理與輔導業務-農政及作物生產輔導-獎補助費-對國內團體之捐助"/>
    <s v="113年度臺中市政府農業局國產有機質肥料加碼補助計畫"/>
    <s v="臺中市霧峰區農會"/>
    <x v="36"/>
    <x v="409"/>
    <s v="無"/>
    <m/>
  </r>
  <r>
    <s v="農業管理與輔導業務-農政及作物生產輔導-獎補助費-對國內團體之捐助"/>
    <s v="113年度臺中市補助農民辦理稻草剪段防止焚燒稻草計畫"/>
    <s v="臺中市霧峰區農會"/>
    <x v="36"/>
    <x v="410"/>
    <s v="無"/>
    <m/>
  </r>
  <r>
    <s v="農業管理與輔導業務-農政及作物生產輔導-獎補助費-對國內團體之捐助"/>
    <s v="113年度臺中市農產品標章驗證輔導計畫"/>
    <s v="臺中市霧峰區農會"/>
    <x v="36"/>
    <x v="411"/>
    <s v="無"/>
    <m/>
  </r>
  <r>
    <s v="農業管理與輔導業務-農政及作物生產輔導-獎補助費-對國內團體之捐助"/>
    <s v="113年度臺中市霧峰區補助農業產銷班運作經費計畫"/>
    <s v="臺中市霧峰區農會"/>
    <x v="36"/>
    <x v="412"/>
    <s v="無"/>
    <m/>
  </r>
  <r>
    <s v="農業管理與輔導業務-農政及作物生產輔導-獎補助費-對國內團體之捐助"/>
    <s v="113年度優質營農環境專區計畫"/>
    <s v="臺中市霧峰區農會"/>
    <x v="36"/>
    <x v="413"/>
    <s v="無"/>
    <m/>
  </r>
  <r>
    <s v="農業管理與輔導業務-農政及作物生產輔導-獎補助費-對國內團體之捐助"/>
    <s v="113年度霧峰區農業作物類生產設備設施改善補助計"/>
    <s v="臺中市霧峰區農會"/>
    <x v="36"/>
    <x v="414"/>
    <s v="無"/>
    <m/>
  </r>
  <r>
    <s v="農業管理與輔導業務-農政及作物生產輔導-獎補助費-對國內團體之捐助"/>
    <s v="113年荔枝椿象化學防治及防治宣導講習會計畫"/>
    <s v="臺中市霧峰區農會"/>
    <x v="36"/>
    <x v="415"/>
    <s v="無"/>
    <m/>
  </r>
  <r>
    <s v="農業管理與輔導業務-農政及作物生產輔導-獎補助費-對國內團體之捐助"/>
    <s v="113年強化水稻優良品種推廣與種原管理計畫"/>
    <s v="臺中市霧峰區農會"/>
    <x v="36"/>
    <x v="416"/>
    <s v="無"/>
    <m/>
  </r>
  <r>
    <s v="農業管理與輔導業務-農政及作物生產輔導-獎補助費-對國內團體之捐助"/>
    <s v="113年第1期作補助農民繳售公糧運費補助計畫"/>
    <s v="臺中市霧峰區農會"/>
    <x v="36"/>
    <x v="272"/>
    <s v="無"/>
    <m/>
  </r>
  <r>
    <s v="農業管理與輔導業務-農政及作物生產輔導-獎補助費-對國內團體之捐助"/>
    <s v="113年第2期作公糧運費補助計畫"/>
    <s v="臺中市霧峰區農會"/>
    <x v="36"/>
    <x v="54"/>
    <s v="無"/>
    <m/>
  </r>
  <r>
    <s v="農業管理與輔導業務-農政及作物生產輔導-獎補助費-對國內團體之捐助"/>
    <s v="113年臺灣稻米達人選拔計畫"/>
    <s v="臺中市霧峰區農會"/>
    <x v="36"/>
    <x v="2"/>
    <s v="無"/>
    <m/>
  </r>
  <r>
    <s v="農業管理與輔導業務-農政及作物生產輔導-獎補助費-對國內團體之捐助"/>
    <s v="臺中市112年度梨山地區東方果實蠅防治示範計畫"/>
    <s v="臺中市霧峰區農會"/>
    <x v="36"/>
    <x v="124"/>
    <s v="無"/>
    <m/>
  </r>
  <r>
    <s v="農業管理與輔導業務-農政及作物生產輔導-獎補助費-對國內團體之捐助"/>
    <s v="臺中市113年度梨山地區東方果實蠅防治示範計畫"/>
    <s v="臺中市霧峰區農會"/>
    <x v="36"/>
    <x v="6"/>
    <s v="無"/>
    <m/>
  </r>
  <r>
    <s v="農業管理與輔導業務-農政及作物生產輔導-獎補助費-對國內團體之捐助"/>
    <s v="113年度臺中市有機及有機轉型期驗證加碼補助計畫"/>
    <s v="臺中市霧峰區農會有關農委會專案計畫專戶"/>
    <x v="36"/>
    <x v="51"/>
    <s v="無"/>
    <m/>
  </r>
  <r>
    <s v="農業管理與輔導業務-農政及作物生產輔導-獎補助費-對國內團體之捐助"/>
    <s v="112年度友善環境植物保護資材推廣計畫"/>
    <s v="臺中地區農會"/>
    <x v="36"/>
    <x v="204"/>
    <s v="無"/>
    <m/>
  </r>
  <r>
    <s v="農業管理與輔導業務-農政及作物生產輔導-獎補助費-對國內團體之捐助"/>
    <s v="112年強化水稻優良品種推廣與種源管理計畫"/>
    <s v="臺中地區農會"/>
    <x v="36"/>
    <x v="250"/>
    <s v="無"/>
    <m/>
  </r>
  <r>
    <s v="農業管理與輔導業務-農政及作物生產輔導-獎補助費-對國內團體之捐助"/>
    <s v="113年度臺中市有機及有機轉型期驗證加碼補助計畫"/>
    <s v="銥光農業科技股份有限公司"/>
    <x v="36"/>
    <x v="63"/>
    <s v="無"/>
    <m/>
  </r>
  <r>
    <s v="農業管理與輔導業務-農政及作物生產輔導-獎補助費-對國內團體之捐助"/>
    <s v="113年度臺中市農產品標章驗證輔導計畫"/>
    <s v="歐森農場"/>
    <x v="36"/>
    <x v="398"/>
    <s v="無"/>
    <m/>
  </r>
  <r>
    <s v="農業管理與輔導業務-農政及作物生產輔導-獎補助費-對國內團體之捐助"/>
    <s v="113年第1期作補助農民繳售公糧運費補助計畫"/>
    <s v="潭子區農會供銷部"/>
    <x v="36"/>
    <x v="417"/>
    <s v="無"/>
    <m/>
  </r>
  <r>
    <s v="農業管理與輔導業務-農政及作物生產輔導-獎補助費-對國內團體之捐助"/>
    <s v="113年第2期作公糧運費補助計畫"/>
    <s v="潭子區農會供銷部"/>
    <x v="36"/>
    <x v="49"/>
    <s v="無"/>
    <m/>
  </r>
  <r>
    <s v="農業管理與輔導業務-農會及休閒農業輔導-獎補助費-對國內團體之捐助"/>
    <s v="112年度休閒農場查核及輔導管理計畫"/>
    <s v="小路休閒農場"/>
    <x v="36"/>
    <x v="107"/>
    <s v="無"/>
    <m/>
  </r>
  <r>
    <s v="農業管理與輔導業務-農會及休閒農業輔導-獎補助費-對國內團體之捐助"/>
    <s v="113年度臺中市休閒農場查核及輔導管理計畫"/>
    <s v="文山休閒農場蘇曉涵"/>
    <x v="36"/>
    <x v="67"/>
    <s v="無"/>
    <m/>
  </r>
  <r>
    <s v="農業管理與輔導業務-農會及休閒農業輔導-獎補助費-對國內團體之捐助"/>
    <s v="臺中市烏日區五光社區五張犁在地產業行銷-五光食色活動"/>
    <s v="台中市烏日區五光社區發展協會"/>
    <x v="36"/>
    <x v="86"/>
    <s v="無"/>
    <m/>
  </r>
  <r>
    <s v="農業管理與輔導業務-農會及休閒農業輔導-獎補助費-對國內團體之捐助"/>
    <s v="臺中市烏日區五光社區五張犁稻草文化傳承計畫"/>
    <s v="台中市烏日區五光社區發展協會"/>
    <x v="36"/>
    <x v="9"/>
    <s v="無"/>
    <m/>
  </r>
  <r>
    <s v="農業管理與輔導業務-農會及休閒農業輔導-獎補助費-對國內團體之捐助"/>
    <s v="2023貓仔坑步道健行暨社區產業行銷推廣活動"/>
    <s v="后里區仁里社區"/>
    <x v="36"/>
    <x v="418"/>
    <s v="無"/>
    <m/>
  </r>
  <r>
    <s v="農業管理與輔導業務-農會及休閒農業輔導-獎補助費-對國內團體之捐助"/>
    <s v="112年度休閒農場查核及輔導管理計畫"/>
    <s v="好農丘休閒農場"/>
    <x v="36"/>
    <x v="9"/>
    <s v="無"/>
    <m/>
  </r>
  <r>
    <s v="農業管理與輔導業務-農會及休閒農業輔導-獎補助費-對國內團體之捐助"/>
    <s v="臺中市神岡區溪洲社區113年度馬廄舒活市集直播行銷活動"/>
    <s v="社團法人臺中市神岡區溪洲社區發展協會"/>
    <x v="36"/>
    <x v="86"/>
    <s v="無"/>
    <m/>
  </r>
  <r>
    <s v="農業管理與輔導業務-農會及休閒農業輔導-獎補助費-對國內團體之捐助"/>
    <s v="112年度休閒農場查核及輔導管理計畫"/>
    <s v="新社莊園休閒農場"/>
    <x v="36"/>
    <x v="107"/>
    <s v="無"/>
    <m/>
  </r>
  <r>
    <s v="農業管理與輔導業務-農會及休閒農業輔導-獎補助費-對國內團體之捐助"/>
    <s v="臺中市大甲區太白社區泉鄉芋稻節推廣活動"/>
    <s v="臺中市大甲區太白社區發展協會"/>
    <x v="36"/>
    <x v="134"/>
    <s v="無"/>
    <m/>
  </r>
  <r>
    <s v="農業管理與輔導業務-農會及休閒農業輔導-獎補助費-對國內團體之捐助"/>
    <s v="112年臺中市休閒農業區跨域輔導計畫"/>
    <s v="臺中市大甲區農會"/>
    <x v="36"/>
    <x v="419"/>
    <s v="無"/>
    <m/>
  </r>
  <r>
    <s v="農業管理與輔導業務-農會及休閒農業輔導-獎補助費-對國內團體之捐助"/>
    <s v="113年度大甲區農會農民節表揚活動計畫"/>
    <s v="臺中市大甲區農會"/>
    <x v="36"/>
    <x v="106"/>
    <s v="無"/>
    <m/>
  </r>
  <r>
    <s v="農業管理與輔導業務-農會及休閒農業輔導-獎補助費-對國內團體之捐助"/>
    <s v="113年度臺中市休閒農業區輔導計畫"/>
    <s v="臺中市大甲區農會"/>
    <x v="36"/>
    <x v="129"/>
    <s v="無"/>
    <m/>
  </r>
  <r>
    <s v="農業管理與輔導業務-農會及休閒農業輔導-獎補助費-對國內團體之捐助"/>
    <s v="臺中市大安區頂安社區濱海公園周邊河口生態認識計畫"/>
    <s v="臺中市大安區頂安社區發展協會"/>
    <x v="36"/>
    <x v="6"/>
    <s v="無"/>
    <m/>
  </r>
  <r>
    <s v="農業管理與輔導業務-農會及休閒農業輔導-獎補助費-對國內團體之捐助"/>
    <s v="113年大安區各界慶祝農民節表揚暨安泉米推廣行銷活動計畫"/>
    <s v="臺中市大安區農會"/>
    <x v="36"/>
    <x v="106"/>
    <s v="無"/>
    <m/>
  </r>
  <r>
    <s v="農業管理與輔導業務-農會及休閒農業輔導-獎補助費-對國內團體之捐助"/>
    <s v="113年度大安飛天豬ANNO節暨農畜產品推廣計畫"/>
    <s v="臺中市大安區農會"/>
    <x v="36"/>
    <x v="127"/>
    <s v="無"/>
    <m/>
  </r>
  <r>
    <s v="農業管理與輔導業務-農會及休閒農業輔導-獎補助費-對國內團體之捐助"/>
    <s v="113年度大安區米食推廣暨歡慶母親節活動計畫"/>
    <s v="臺中市大安區農會"/>
    <x v="36"/>
    <x v="9"/>
    <s v="無"/>
    <m/>
  </r>
  <r>
    <s v="農業管理與輔導業務-農會及休閒農業輔導-獎補助費-對國內團體之捐助"/>
    <s v="2024臺中市大肚區西瓜產業推廣活動"/>
    <s v="臺中市大肚區農會"/>
    <x v="36"/>
    <x v="5"/>
    <s v="無"/>
    <m/>
  </r>
  <r>
    <s v="農業管理與輔導業務-農會及休閒農業輔導-獎補助費-對國內團體之捐助"/>
    <s v="大肚區各界慶祝113年度農民節表彰大會暨節約能源宣導活動"/>
    <s v="臺中市大肚區農會"/>
    <x v="36"/>
    <x v="106"/>
    <s v="無"/>
    <m/>
  </r>
  <r>
    <s v="農業管理與輔導業務-農會及休閒農業輔導-獎補助費-對國內團體之捐助"/>
    <s v="竹仔坑有染工坊植物染創意研習活動"/>
    <s v="臺中市大里區竹仔坑社區發展協會"/>
    <x v="36"/>
    <x v="9"/>
    <s v="無"/>
    <m/>
  </r>
  <r>
    <s v="農業管理與輔導業務-農會及休閒農業輔導-獎補助費-對國內團體之捐助"/>
    <s v="皇帝筆繪染竹仔坑～產業行銷活動"/>
    <s v="臺中市大里區竹仔坑社區發展協會"/>
    <x v="36"/>
    <x v="272"/>
    <s v="無"/>
    <m/>
  </r>
  <r>
    <s v="農業管理與輔導業務-農會及休閒農業輔導-獎補助費-對國內團體之捐助"/>
    <s v="臺中市大里區竹仔坑社區循環經濟-植物染及皇帝筍竹纖維毛筆產業行銷活動"/>
    <s v="臺中市大里區竹仔坑社區發展協會"/>
    <x v="36"/>
    <x v="420"/>
    <s v="無"/>
    <m/>
  </r>
  <r>
    <s v="農業管理與輔導業務-農會及休閒農業輔導-獎補助費-對國內團體之捐助"/>
    <s v="臺中市大里區竹仔坑社區學習平台增能中心-植物染戶外體驗區環境改善計畫"/>
    <s v="臺中市大里區竹仔坑社區發展協會"/>
    <x v="36"/>
    <x v="86"/>
    <s v="無"/>
    <m/>
  </r>
  <r>
    <s v="農業管理與輔導業務-農會及休閒農業輔導-獎補助費-對國內團體之捐助"/>
    <s v="113年度推廣在地特色暨輔導農村高齡計畫"/>
    <s v="臺中市大里區農會"/>
    <x v="36"/>
    <x v="9"/>
    <s v="無"/>
    <m/>
  </r>
  <r>
    <s v="農業管理與輔導業務-農會及休閒農業輔導-獎補助費-對國內團體之捐助"/>
    <s v="大里區各界慶祝113年度農民節大會實施計畫"/>
    <s v="臺中市大里區農會"/>
    <x v="36"/>
    <x v="106"/>
    <s v="無"/>
    <m/>
  </r>
  <r>
    <s v="農業管理與輔導業務-農會及休閒農業輔導-獎補助費-對國內團體之捐助"/>
    <s v="113年度大雅區農會標竿學習活動計畫"/>
    <s v="臺中市大雅區農會"/>
    <x v="36"/>
    <x v="421"/>
    <s v="無"/>
    <m/>
  </r>
  <r>
    <s v="農業管理與輔導業務-農會及休閒農業輔導-獎補助費-對國內團體之捐助"/>
    <s v="113年度臺中市大雅區小麥產業文化節活動計畫"/>
    <s v="臺中市大雅區農會"/>
    <x v="36"/>
    <x v="422"/>
    <s v="無"/>
    <m/>
  </r>
  <r>
    <s v="農業管理與輔導業務-農會及休閒農業輔導-獎補助費-對國內團體之捐助"/>
    <s v="113年度臺中市大雅區農會新建農業產銷推廣大樓工程計畫"/>
    <s v="臺中市大雅區農會"/>
    <x v="36"/>
    <x v="423"/>
    <s v="無"/>
    <m/>
  </r>
  <r>
    <s v="農業管理與輔導業務-農會及休閒農業輔導-獎補助費-對國內團體之捐助"/>
    <s v="臺中市大雅區各界慶祝113年農民節計畫"/>
    <s v="臺中市大雅區農會"/>
    <x v="36"/>
    <x v="106"/>
    <s v="無"/>
    <m/>
  </r>
  <r>
    <s v="農業管理與輔導業務-農會及休閒農業輔導-獎補助費-對國內團體之捐助"/>
    <s v="公老坪柿季之美活動"/>
    <s v="臺中市公老坪產業發展協會"/>
    <x v="36"/>
    <x v="86"/>
    <s v="無"/>
    <m/>
  </r>
  <r>
    <s v="農業管理與輔導業務-農會及休閒農業輔導-獎補助費-對國內團體之捐助"/>
    <s v="臺中市豐原區公老坪社區113年好柿成雙活動"/>
    <s v="臺中市公老坪產業發展協會"/>
    <x v="36"/>
    <x v="424"/>
    <s v="無"/>
    <m/>
  </r>
  <r>
    <s v="農業管理與輔導業務-農會及休閒農業輔導-獎補助費-對國內團體之捐助"/>
    <s v="觀摩研習活動"/>
    <s v="臺中市太平區車籠埔文化發展協會"/>
    <x v="36"/>
    <x v="101"/>
    <s v="無"/>
    <m/>
  </r>
  <r>
    <s v="農業管理與輔導業務-農會及休閒農業輔導-獎補助費-對國內團體之捐助"/>
    <s v="臺中市太平區東汴社區磅空市集活動〈隧道市集〉"/>
    <s v="臺中市太平區東汴社區發展協會"/>
    <x v="36"/>
    <x v="86"/>
    <s v="無"/>
    <m/>
  </r>
  <r>
    <s v="農業管理與輔導業務-農會及休閒農業輔導-獎補助費-對國內團體之捐助"/>
    <s v="112年臺中市休閒農業區跨域輔導計畫"/>
    <s v="臺中市太平區農會"/>
    <x v="36"/>
    <x v="425"/>
    <s v="無"/>
    <m/>
  </r>
  <r>
    <s v="農業管理與輔導業務-農會及休閒農業輔導-獎補助費-對國內團體之捐助"/>
    <s v="113年度臺中市休閒農業區輔導計畫"/>
    <s v="臺中市太平區農會"/>
    <x v="36"/>
    <x v="426"/>
    <s v="無"/>
    <m/>
  </r>
  <r>
    <s v="農業管理與輔導業務-農會及休閒農業輔導-獎補助費-對國內團體之捐助"/>
    <s v="113年度臺中市枇杷農特產品產業文化計畫"/>
    <s v="臺中市太平區農會"/>
    <x v="36"/>
    <x v="119"/>
    <s v="無"/>
    <m/>
  </r>
  <r>
    <s v="農業管理與輔導業務-農會及休閒農業輔導-獎補助費-對國內團體之捐助"/>
    <s v="臺中市太平區各界慶祝113年度農民節表彰大會計畫"/>
    <s v="臺中市太平區農會"/>
    <x v="36"/>
    <x v="86"/>
    <s v="無"/>
    <m/>
  </r>
  <r>
    <s v="農業管理與輔導業務-農會及休閒農業輔導-獎補助費-對國內團體之捐助"/>
    <s v="臺中市太平區農會113年輔導農村高齡者綠色照顧計畫"/>
    <s v="臺中市太平區農會"/>
    <x v="36"/>
    <x v="427"/>
    <s v="無"/>
    <m/>
  </r>
  <r>
    <s v="農業管理與輔導業務-農會及休閒農業輔導-獎補助費-對國內團體之捐助"/>
    <s v="臺中市太平區興隆社區生態調查及旅遊推廣計畫"/>
    <s v="臺中市太平區興隆社區發展協會"/>
    <x v="36"/>
    <x v="9"/>
    <s v="無"/>
    <m/>
  </r>
  <r>
    <s v="農業管理與輔導業務-農會及休閒農業輔導-獎補助費-對國內團體之捐助"/>
    <s v="興隆社區周邊步道修繕維護計畫"/>
    <s v="臺中市太平區興隆社區發展協會"/>
    <x v="36"/>
    <x v="86"/>
    <s v="無"/>
    <m/>
  </r>
  <r>
    <s v="農業管理與輔導業務-農會及休閒農業輔導-獎補助費-對國內團體之捐助"/>
    <s v="社區高鐵生活綠廊景觀營造結合傳統廟宇土角建築與文化計畫"/>
    <s v="臺中市外埔馬鳴社區發展協會"/>
    <x v="36"/>
    <x v="86"/>
    <s v="無"/>
    <m/>
  </r>
  <r>
    <s v="農業管理與輔導業務-農會及休閒農業輔導-獎補助費-對國內團體之捐助"/>
    <s v="112年土城社區筊白筍筊踏實地日活動"/>
    <s v="臺中市外埔區土城社區發展協會"/>
    <x v="36"/>
    <x v="86"/>
    <s v="無"/>
    <m/>
  </r>
  <r>
    <s v="農業管理與輔導業務-農會及休閒農業輔導-獎補助費-對國內團體之捐助"/>
    <s v="臺中市外埔區土城社區113土城3好好筊情好農產好料理計畫"/>
    <s v="臺中市外埔區土城社區發展協會"/>
    <x v="36"/>
    <x v="11"/>
    <s v="無"/>
    <m/>
  </r>
  <r>
    <s v="農業管理與輔導業務-農會及休閒農業輔導-獎補助費-對國內團體之捐助"/>
    <s v="112年中山黃金稻浪慢活體驗活動"/>
    <s v="臺中市外埔區中山社區發展協會"/>
    <x v="36"/>
    <x v="9"/>
    <s v="無"/>
    <m/>
  </r>
  <r>
    <s v="農業管理與輔導業務-農會及休閒農業輔導-獎補助費-對國內團體之捐助"/>
    <s v="中山米公園環境改善計畫"/>
    <s v="臺中市外埔區中山社區發展協會"/>
    <x v="36"/>
    <x v="428"/>
    <s v="無"/>
    <m/>
  </r>
  <r>
    <s v="農業管理與輔導業務-農會及休閒農業輔導-獎補助費-對國內團體之捐助"/>
    <s v="六分社區綠廊道周邊環境改善第四期計畫"/>
    <s v="臺中市外埔區六分社區發展協會"/>
    <x v="36"/>
    <x v="86"/>
    <s v="無"/>
    <m/>
  </r>
  <r>
    <s v="農業管理與輔導業務-農會及休閒農業輔導-獎補助費-對國內團體之捐助"/>
    <s v="馬鳴社區第二級產業產品包裝設計計畫"/>
    <s v="臺中市外埔區馬鳴社區發展協會"/>
    <x v="36"/>
    <x v="9"/>
    <s v="無"/>
    <m/>
  </r>
  <r>
    <s v="農業管理與輔導業務-農會及休閒農業輔導-獎補助費-對國內團體之捐助"/>
    <s v="臺中市外埔區馬鳴社區生活傳統土角建築小公園活化閒置空間計畫"/>
    <s v="臺中市外埔區馬鳴社區發展協會"/>
    <x v="36"/>
    <x v="86"/>
    <s v="無"/>
    <m/>
  </r>
  <r>
    <s v="農業管理與輔導業務-農會及休閒農業輔導-獎補助費-對國內團體之捐助"/>
    <s v="112年臺中市休閒農業區跨域輔導計畫"/>
    <s v="臺中市外埔區農會"/>
    <x v="36"/>
    <x v="429"/>
    <s v="無"/>
    <m/>
  </r>
  <r>
    <s v="農業管理與輔導業務-農會及休閒農業輔導-獎補助費-對國內團體之捐助"/>
    <s v="113年度外埔區各界慶祝農民節表彰大會計畫"/>
    <s v="臺中市外埔區農會"/>
    <x v="36"/>
    <x v="106"/>
    <s v="無"/>
    <m/>
  </r>
  <r>
    <s v="農業管理與輔導業務-農會及休閒農業輔導-獎補助費-對國內團體之捐助"/>
    <s v="113年度臺中市休閒農業區輔導計畫"/>
    <s v="臺中市外埔區農會"/>
    <x v="36"/>
    <x v="430"/>
    <s v="無"/>
    <m/>
  </r>
  <r>
    <s v="農業管理與輔導業務-農會及休閒農業輔導-獎補助費-對國內團體之捐助"/>
    <s v="113年度臺中市休閒農業場域服務優化計畫"/>
    <s v="臺中市外埔區農會"/>
    <x v="36"/>
    <x v="431"/>
    <s v="無"/>
    <m/>
  </r>
  <r>
    <s v="農業管理與輔導業務-農會及休閒農業輔導-獎補助費-對國內團體之捐助"/>
    <s v="社區農塘周邊環境改善計畫"/>
    <s v="臺中市石岡區梅子社區發展協會"/>
    <x v="36"/>
    <x v="86"/>
    <s v="無"/>
    <m/>
  </r>
  <r>
    <s v="農業管理與輔導業務-農會及休閒農業輔導-獎補助費-對國內團體之捐助"/>
    <s v="臺中市石岡區梅子社區我等就來戲山歌-初階客家歌謠與戲劇研習計畫"/>
    <s v="臺中市石岡區梅子社區發展協會"/>
    <x v="36"/>
    <x v="238"/>
    <s v="無"/>
    <m/>
  </r>
  <r>
    <s v="農業管理與輔導業務-農會及休閒農業輔導-獎補助費-對國內團體之捐助"/>
    <s v="臺中市石岡區梅子社區悠遊客庄農情體驗規劃營計畫"/>
    <s v="臺中市石岡區梅子社區發展協會"/>
    <x v="36"/>
    <x v="86"/>
    <s v="無"/>
    <m/>
  </r>
  <r>
    <s v="農業管理與輔導業務-農會及休閒農業輔導-獎補助費-對國內團體之捐助"/>
    <s v="112年臺中市休閒農業區跨域輔導計畫"/>
    <s v="臺中市石岡區農會"/>
    <x v="36"/>
    <x v="126"/>
    <s v="無"/>
    <m/>
  </r>
  <r>
    <s v="農業管理與輔導業務-農會及休閒農業輔導-獎補助費-對國內團體之捐助"/>
    <s v="113年度石岡區農會創立一百週年慶祝活動計畫"/>
    <s v="臺中市石岡區農會"/>
    <x v="36"/>
    <x v="61"/>
    <s v="無"/>
    <m/>
  </r>
  <r>
    <s v="農業管理與輔導業務-農會及休閒農業輔導-獎補助費-對國內團體之捐助"/>
    <s v="113年度臺中市石岡區柚見中秋音樂晚會計畫"/>
    <s v="臺中市石岡區農會"/>
    <x v="36"/>
    <x v="86"/>
    <s v="無"/>
    <m/>
  </r>
  <r>
    <s v="農業管理與輔導業務-農會及休閒農業輔導-獎補助費-對國內團體之捐助"/>
    <s v="113年度臺中市休閒農業區輔導計畫"/>
    <s v="臺中市石岡區農會"/>
    <x v="36"/>
    <x v="86"/>
    <s v="無"/>
    <m/>
  </r>
  <r>
    <s v="農業管理與輔導業務-農會及休閒農業輔導-獎補助費-對國內團體之捐助"/>
    <s v="石岡區農會慶祝農民節表揚活動計畫"/>
    <s v="臺中市石岡區農會"/>
    <x v="36"/>
    <x v="106"/>
    <s v="無"/>
    <m/>
  </r>
  <r>
    <s v="農業管理與輔導業務-農會及休閒農業輔導-獎補助費-對國內團體之捐助"/>
    <s v="四季花開梨好梅子-梅子社區客家歌謠暨空靈鼓表演藝術研習活動"/>
    <s v="臺中市石岡梅子社區發展協會"/>
    <x v="36"/>
    <x v="9"/>
    <s v="無"/>
    <m/>
  </r>
  <r>
    <s v="農業管理與輔導業務-農會及休閒農業輔導-獎補助費-對國內團體之捐助"/>
    <s v="觀摩研習活動"/>
    <s v="臺中市后里區眉山社區發展協會"/>
    <x v="36"/>
    <x v="50"/>
    <s v="無"/>
    <m/>
  </r>
  <r>
    <s v="農業管理與輔導業務-農會及休閒農業輔導-獎補助費-對國內團體之捐助"/>
    <s v="泰安櫻花芋見米-食農教育深度體驗計畫"/>
    <s v="臺中市后里區泰安社區發展協會"/>
    <x v="36"/>
    <x v="86"/>
    <s v="無"/>
    <m/>
  </r>
  <r>
    <s v="農業管理與輔導業務-農會及休閒農業輔導-獎補助費-對國內團體之捐助"/>
    <s v="臺中市后里區泰安社區懷舊泰安農遊產業行銷活動"/>
    <s v="臺中市后里區泰安社區發展協會"/>
    <x v="36"/>
    <x v="86"/>
    <s v="無"/>
    <m/>
  </r>
  <r>
    <s v="農業管理與輔導業務-農會及休閒農業輔導-獎補助費-對國內團體之捐助"/>
    <s v="112年臺中市休閒農業區跨域輔導計畫"/>
    <s v="臺中市后里區農會"/>
    <x v="36"/>
    <x v="432"/>
    <s v="無"/>
    <m/>
  </r>
  <r>
    <s v="農業管理與輔導業務-農會及休閒農業輔導-獎補助費-對國內團體之捐助"/>
    <s v="113年度臺中市休閒農業區輔導計畫"/>
    <s v="臺中市后里區農會"/>
    <x v="36"/>
    <x v="433"/>
    <s v="無"/>
    <m/>
  </r>
  <r>
    <s v="農業管理與輔導業務-農會及休閒農業輔導-獎補助費-對國內團體之捐助"/>
    <s v="113年度臺中市休閒農業場域服務優化計畫"/>
    <s v="臺中市后里區農會"/>
    <x v="36"/>
    <x v="263"/>
    <s v="無"/>
    <m/>
  </r>
  <r>
    <s v="農業管理與輔導業務-農會及休閒農業輔導-獎補助費-對國內團體之捐助"/>
    <s v="113年度臺中市后里區各界慶祝農民節表揚活動大會計畫"/>
    <s v="臺中市后里區農會"/>
    <x v="36"/>
    <x v="106"/>
    <s v="無"/>
    <m/>
  </r>
  <r>
    <s v="農業管理與輔導業務-農會及休閒農業輔導-獎補助費-對國內團體之捐助"/>
    <s v="112年度聯合社區四塊厝福德祠周邊環境改善計畫"/>
    <s v="臺中市后里區聯合社區發展協會"/>
    <x v="36"/>
    <x v="86"/>
    <s v="無"/>
    <m/>
  </r>
  <r>
    <s v="農業管理與輔導業務-農會及休閒農業輔導-獎補助費-對國內團體之捐助"/>
    <s v="112年農村再生執行計畫-聯合社區花農教育體驗活動"/>
    <s v="臺中市后里區聯合社區發展協會"/>
    <x v="36"/>
    <x v="101"/>
    <s v="無"/>
    <m/>
  </r>
  <r>
    <s v="農業管理與輔導業務-農會及休閒農業輔導-獎補助費-對國內團體之捐助"/>
    <s v="臺中市后里區聯合社區來十三張探尋馬鈴薯故鄉活動"/>
    <s v="臺中市后里區聯合社區發展協會"/>
    <x v="36"/>
    <x v="86"/>
    <s v="無"/>
    <m/>
  </r>
  <r>
    <s v="農業管理與輔導業務-農會及休閒農業輔導-獎補助費-對國內團體之捐助"/>
    <s v="臺中市后里區聯合社區尋找馬鈴薯舌尖美味計畫"/>
    <s v="臺中市后里區聯合社區發展協會"/>
    <x v="36"/>
    <x v="303"/>
    <s v="無"/>
    <m/>
  </r>
  <r>
    <s v="農業管理與輔導業務-農會及休閒農業輔導-獎補助費-對國內團體之捐助"/>
    <s v="113年度沙鹿區各界慶祝農民節表彰大會暨節約用電宣導活動計畫"/>
    <s v="臺中市沙鹿區農會"/>
    <x v="36"/>
    <x v="106"/>
    <s v="無"/>
    <m/>
  </r>
  <r>
    <s v="農業管理與輔導業務-農會及休閒農業輔導-獎補助費-對國內團體之捐助"/>
    <s v="113年度臺中市海線地區農業推廣活動計畫"/>
    <s v="臺中市沙鹿區農會"/>
    <x v="36"/>
    <x v="126"/>
    <s v="無"/>
    <m/>
  </r>
  <r>
    <s v="農業管理與輔導業務-農會及休閒農業輔導-獎補助費-對國內團體之捐助"/>
    <s v="臺中市和平區大雪山社區春筍香濃螢賓客-大雪山LONGSTAY活動"/>
    <s v="臺中市和平區大雪山社區發展協會"/>
    <x v="36"/>
    <x v="86"/>
    <s v="無"/>
    <m/>
  </r>
  <r>
    <s v="農業管理與輔導業務-農會及休閒農業輔導-獎補助費-對國內團體之捐助"/>
    <s v="臺中市和平區大雪山社區原生植物教學園區戶外教室傢俱製作及周邊維護改善計畫"/>
    <s v="臺中市和平區大雪山社區發展協會"/>
    <x v="36"/>
    <x v="86"/>
    <s v="無"/>
    <m/>
  </r>
  <r>
    <s v="農業管理與輔導業務-農會及休閒農業輔導-獎補助費-對國內團體之捐助"/>
    <s v="社區安心梨產業文化活動"/>
    <s v="臺中市和平區和平社區發展協會"/>
    <x v="36"/>
    <x v="86"/>
    <s v="無"/>
    <m/>
  </r>
  <r>
    <s v="農業管理與輔導業務-農會及休閒農業輔導-獎補助費-對國內團體之捐助"/>
    <s v="112年松鶴部落泰雅傳統狩獵技藝傳承活動"/>
    <s v="臺中市和平區松鶴社區發展協會"/>
    <x v="36"/>
    <x v="86"/>
    <s v="無"/>
    <m/>
  </r>
  <r>
    <s v="農業管理與輔導業務-農會及休閒農業輔導-獎補助費-對國內團體之捐助"/>
    <s v="112年德芙蘭部落泰雅編織技藝研習計畫"/>
    <s v="臺中市和平區松鶴社區發展協會"/>
    <x v="36"/>
    <x v="86"/>
    <s v="無"/>
    <m/>
  </r>
  <r>
    <s v="農業管理與輔導業務-農會及休閒農業輔導-獎補助費-對國內團體之捐助"/>
    <s v="112年臺中市休閒農業區跨域輔導計畫"/>
    <s v="臺中市和平區農會"/>
    <x v="36"/>
    <x v="434"/>
    <s v="無"/>
    <m/>
  </r>
  <r>
    <s v="農業管理與輔導業務-農會及休閒農業輔導-獎補助費-對國內團體之捐助"/>
    <s v="113年度臺中市休閒農業區輔導計畫"/>
    <s v="臺中市和平區農會"/>
    <x v="36"/>
    <x v="374"/>
    <s v="無"/>
    <m/>
  </r>
  <r>
    <s v="農業管理與輔導業務-農會及休閒農業輔導-獎補助費-對國內團體之捐助"/>
    <s v="113年度臺中市休閒農業場域服務優化計畫"/>
    <s v="臺中市和平區農會"/>
    <x v="36"/>
    <x v="276"/>
    <s v="無"/>
    <m/>
  </r>
  <r>
    <s v="農業管理與輔導業務-農會及休閒農業輔導-獎補助費-對國內團體之捐助"/>
    <s v="113年度臺中市和平區優良農民授獎活動計畫"/>
    <s v="臺中市和平區農會"/>
    <x v="36"/>
    <x v="106"/>
    <s v="無"/>
    <m/>
  </r>
  <r>
    <s v="農業管理與輔導業務-農會及休閒農業輔導-獎補助費-對國內團體之捐助"/>
    <s v="東陽社區友善土地栽種技術研習計畫"/>
    <s v="臺中市東陽休閒產業發展協會"/>
    <x v="36"/>
    <x v="9"/>
    <s v="無"/>
    <m/>
  </r>
  <r>
    <s v="農業管理與輔導業務-農會及休閒農業輔導-獎補助費-對國內團體之捐助"/>
    <s v="東陽社區清谷巷道路邊坡及排水改善計畫"/>
    <s v="臺中市東陽休閒產業發展協會"/>
    <x v="36"/>
    <x v="86"/>
    <s v="無"/>
    <m/>
  </r>
  <r>
    <s v="農業管理與輔導業務-農會及休閒農業輔導-獎補助費-對國內團體之捐助"/>
    <s v="臺中市豐原區東陽社區社區友善農法栽種研習空間改善計畫"/>
    <s v="臺中市東陽休閒產業發展協會"/>
    <x v="36"/>
    <x v="86"/>
    <s v="無"/>
    <m/>
  </r>
  <r>
    <s v="農業管理與輔導業務-農會及休閒農業輔導-獎補助費-對國內團體之捐助"/>
    <s v="臺中市豐原區東陽社區烏牛欄坑低碳遊程規劃計畫"/>
    <s v="臺中市東陽休閒產業發展協會"/>
    <x v="36"/>
    <x v="9"/>
    <s v="無"/>
    <m/>
  </r>
  <r>
    <s v="農業管理與輔導業務-農會及休閒農業輔導-獎補助費-對國內團體之捐助"/>
    <s v="112年中嵙社區高接梨產業推廣活動"/>
    <s v="臺中市東勢區中嵙社區發展協會"/>
    <x v="36"/>
    <x v="126"/>
    <s v="無"/>
    <m/>
  </r>
  <r>
    <s v="農業管理與輔導業務-農會及休閒農業輔導-獎補助費-對國內團體之捐助"/>
    <s v="晴耕雨讀客庄墨香-多元客語傳承研習活動"/>
    <s v="臺中市東勢區中嵙社區發展協會"/>
    <x v="36"/>
    <x v="9"/>
    <s v="無"/>
    <m/>
  </r>
  <r>
    <s v="農業管理與輔導業務-農會及休閒農業輔導-獎補助費-對國內團體之捐助"/>
    <s v="臺中市東勢區中嵙社區農村素材多元創意行銷計畫"/>
    <s v="臺中市東勢區中嵙社區發展協會"/>
    <x v="36"/>
    <x v="86"/>
    <s v="無"/>
    <m/>
  </r>
  <r>
    <s v="農業管理與輔導業務-農會及休閒農業輔導-獎補助費-對國內團體之捐助"/>
    <s v="臺中市東勢區明正社區培根課程彩繪柑香・箱傳心產業活動"/>
    <s v="臺中市東勢區明正社區發展協會"/>
    <x v="36"/>
    <x v="9"/>
    <s v="無"/>
    <m/>
  </r>
  <r>
    <s v="農業管理與輔導業務-農會及休閒農業輔導-獎補助費-對國內團體之捐助"/>
    <s v="臺中市東勢區慶福社區空間活化再利用-天梯景觀維護計畫"/>
    <s v="臺中市東勢區軟埤坑休閒產業發展協會"/>
    <x v="36"/>
    <x v="86"/>
    <s v="無"/>
    <m/>
  </r>
  <r>
    <s v="農業管理與輔導業務-農會及休閒農業輔導-獎補助費-對國內團體之捐助"/>
    <s v="112年度休閒農場查核及輔導管理計畫"/>
    <s v="臺中市東勢區農會"/>
    <x v="36"/>
    <x v="81"/>
    <s v="無"/>
    <m/>
  </r>
  <r>
    <s v="農業管理與輔導業務-農會及休閒農業輔導-獎補助費-對國內團體之捐助"/>
    <s v="112年臺中市休閒農業區跨域輔導計畫"/>
    <s v="臺中市東勢區農會"/>
    <x v="36"/>
    <x v="435"/>
    <s v="無"/>
    <m/>
  </r>
  <r>
    <s v="農業管理與輔導業務-農會及休閒農業輔導-獎補助費-對國內團體之捐助"/>
    <s v="113年度山城農業推廣學習中心營運計畫"/>
    <s v="臺中市東勢區農會"/>
    <x v="36"/>
    <x v="436"/>
    <s v="無"/>
    <m/>
  </r>
  <r>
    <s v="農業管理與輔導業務-農會及休閒農業輔導-獎補助費-對國內團體之捐助"/>
    <s v="113年度東勢區各界慶祝農民節表揚活動計畫"/>
    <s v="臺中市東勢區農會"/>
    <x v="36"/>
    <x v="86"/>
    <s v="無"/>
    <m/>
  </r>
  <r>
    <s v="農業管理與輔導業務-農會及休閒農業輔導-獎補助費-對國內團體之捐助"/>
    <s v="113年度臺中市休閒農業區輔導計畫"/>
    <s v="臺中市東勢區農會"/>
    <x v="36"/>
    <x v="437"/>
    <s v="無"/>
    <m/>
  </r>
  <r>
    <s v="農業管理與輔導業務-農會及休閒農業輔導-獎補助費-對國內團體之捐助"/>
    <s v="113年度臺中市休閒農業場域服務優化計畫"/>
    <s v="臺中市東勢區農會"/>
    <x v="36"/>
    <x v="118"/>
    <s v="無"/>
    <m/>
  </r>
  <r>
    <s v="農業管理與輔導業務-農會及休閒農業輔導-獎補助費-對國內團體之捐助"/>
    <s v="113年臺中市東勢區高接梨整合行銷暨梨饗東勢~採梨趣"/>
    <s v="臺中市東勢區農會"/>
    <x v="36"/>
    <x v="160"/>
    <s v="無"/>
    <m/>
  </r>
  <r>
    <s v="農業管理與輔導業務-農會及休閒農業輔導-獎補助費-對國內團體之捐助"/>
    <s v="113年臺中市蔬果花卉產業特色研習計畫"/>
    <s v="臺中市東勢區農會"/>
    <x v="36"/>
    <x v="146"/>
    <s v="無"/>
    <m/>
  </r>
  <r>
    <s v="農業管理與輔導業務-農會及休閒農業輔導-獎補助費-對國內團體之捐助"/>
    <s v="五張犁在地產業行銷-五光食色活動"/>
    <s v="臺中市烏日區五光社區發展協會"/>
    <x v="36"/>
    <x v="86"/>
    <s v="無"/>
    <m/>
  </r>
  <r>
    <s v="農業管理與輔導業務-農會及休閒農業輔導-獎補助費-對國內團體之捐助"/>
    <s v="113年度花現溪尾．農業響宴嘉年華會"/>
    <s v="臺中市烏日區農會"/>
    <x v="36"/>
    <x v="86"/>
    <s v="無"/>
    <m/>
  </r>
  <r>
    <s v="農業管理與輔導業務-農會及休閒農業輔導-獎補助費-對國內團體之捐助"/>
    <s v="113年度臺中市烏日區農會金穗米鄉．農綜登場農業推廣活動計畫"/>
    <s v="臺中市烏日區農會"/>
    <x v="36"/>
    <x v="438"/>
    <s v="無"/>
    <m/>
  </r>
  <r>
    <s v="農業管理與輔導業務-農會及休閒農業輔導-獎補助費-對國內團體之捐助"/>
    <s v="臺中市烏日區各界慶祝113年度農民節大會活動計畫"/>
    <s v="臺中市烏日區農會"/>
    <x v="36"/>
    <x v="106"/>
    <s v="無"/>
    <m/>
  </r>
  <r>
    <s v="農業管理與輔導業務-農會及休閒農業輔導-獎補助費-對國內團體之捐助"/>
    <s v="臺中市神岡區113年新庄社區產業-攏來食荔枝計畫"/>
    <s v="臺中市神岡區新庄社區發展協會"/>
    <x v="36"/>
    <x v="439"/>
    <s v="無"/>
    <m/>
  </r>
  <r>
    <s v="農業管理與輔導業務-農會及休閒農業輔導-獎補助費-對國內團體之捐助"/>
    <s v="臺中市神岡區新庄社區113年新庄荔枝節-美好生活荔量全開活動"/>
    <s v="臺中市神岡區新庄社區發展協會"/>
    <x v="36"/>
    <x v="440"/>
    <s v="無"/>
    <m/>
  </r>
  <r>
    <s v="農業管理與輔導業務-農會及休閒農業輔導-獎補助費-對國內團體之捐助"/>
    <s v="下溪洲圳水圳文化尋根研習活動"/>
    <s v="臺中市神岡區溪洲社區發展協會"/>
    <x v="36"/>
    <x v="198"/>
    <s v="無"/>
    <m/>
  </r>
  <r>
    <s v="農業管理與輔導業務-農會及休閒農業輔導-獎補助費-對國內團體之捐助"/>
    <s v="溪洲社區馬廄舒活市集直撥行銷活動"/>
    <s v="臺中市神岡區溪洲社區發展協會"/>
    <x v="36"/>
    <x v="86"/>
    <s v="無"/>
    <m/>
  </r>
  <r>
    <s v="農業管理與輔導業務-農會及休閒農業輔導-獎補助費-對國內團體之捐助"/>
    <s v="113年度多元米食體驗暨農特產品推廣活動計畫"/>
    <s v="臺中市神岡區農會"/>
    <x v="36"/>
    <x v="117"/>
    <s v="無"/>
    <m/>
  </r>
  <r>
    <s v="農業管理與輔導業務-農會及休閒農業輔導-獎補助費-對國內團體之捐助"/>
    <s v="113年度神農家政食農教育多元體驗學習活動計畫"/>
    <s v="臺中市神岡區農會"/>
    <x v="36"/>
    <x v="441"/>
    <s v="無"/>
    <m/>
  </r>
  <r>
    <s v="農業管理與輔導業務-農會及休閒農業輔導-獎補助費-對國內團體之捐助"/>
    <s v="113年臺中市在地農產料理研習及食農教育推廣計畫"/>
    <s v="臺中市神岡區農會"/>
    <x v="36"/>
    <x v="9"/>
    <s v="無"/>
    <m/>
  </r>
  <r>
    <s v="農業管理與輔導業務-農會及休閒農業輔導-獎補助費-對國內團體之捐助"/>
    <s v="113年臺中市銀髮樂活農產品芳香療法研習計畫"/>
    <s v="臺中市神岡區農會"/>
    <x v="36"/>
    <x v="11"/>
    <s v="無"/>
    <m/>
  </r>
  <r>
    <s v="農業管理與輔導業務-農會及休閒農業輔導-獎補助費-對國內團體之捐助"/>
    <s v="2024欣欣向龍旺神農優良農民表揚暨新廣米農特產品推廣活動計畫"/>
    <s v="臺中市神岡區農會"/>
    <x v="36"/>
    <x v="106"/>
    <s v="無"/>
    <m/>
  </r>
  <r>
    <s v="農業管理與輔導業務-農會及休閒農業輔導-獎補助費-對國內團體之捐助"/>
    <s v="2024龍來拔蘿蔔農趣樂親子體驗活動"/>
    <s v="臺中市梧棲區農會"/>
    <x v="36"/>
    <x v="106"/>
    <s v="無"/>
    <m/>
  </r>
  <r>
    <s v="農業管理與輔導業務-農會及休閒農業輔導-獎補助費-對國內團體之捐助"/>
    <s v="梧棲區各界慶祝113年農民節表彰暨節約用電宣導活動"/>
    <s v="臺中市梧棲區農會"/>
    <x v="36"/>
    <x v="106"/>
    <s v="無"/>
    <m/>
  </r>
  <r>
    <s v="農業管理與輔導業務-農會及休閒農業輔導-獎補助費-對國內團體之捐助"/>
    <s v="臺中市梧棲區農會市民農園暨食農教育推廣園區示範計畫"/>
    <s v="臺中市梧棲區農會"/>
    <x v="36"/>
    <x v="61"/>
    <s v="無"/>
    <m/>
  </r>
  <r>
    <s v="農業管理與輔導業務-農會及休閒農業輔導-獎補助費-對國內團體之捐助"/>
    <s v="113年度清水區農會倉庫資產文藝活化第3.5期工程補助計畫"/>
    <s v="臺中市清水區農會"/>
    <x v="36"/>
    <x v="442"/>
    <s v="無"/>
    <m/>
  </r>
  <r>
    <s v="農業管理與輔導業務-農會及休閒農業輔導-獎補助費-對國內團體之捐助"/>
    <s v="113年度臺中市清水區各界慶祝農民節表彰大會活動"/>
    <s v="臺中市清水區農會"/>
    <x v="36"/>
    <x v="106"/>
    <s v="無"/>
    <m/>
  </r>
  <r>
    <s v="農業管理與輔導業務-農會及休閒農業輔導-獎補助費-對國內團體之捐助"/>
    <s v="113年會員活動研習課程計畫"/>
    <s v="臺中市傑出農民協會"/>
    <x v="36"/>
    <x v="49"/>
    <s v="無"/>
    <m/>
  </r>
  <r>
    <s v="農業管理與輔導業務-農會及休閒農業輔導-獎補助費-對國內團體之捐助"/>
    <s v="113年會員活動標竿學習輔導計畫"/>
    <s v="臺中市傑出農民協會"/>
    <x v="36"/>
    <x v="108"/>
    <s v="無"/>
    <m/>
  </r>
  <r>
    <s v="農業管理與輔導業務-農會及休閒農業輔導-獎補助費-對國內團體之捐助"/>
    <s v="臺中市新社區中和社區113年度文化繪本研習計畫"/>
    <s v="臺中市新社區中和社區發展協會"/>
    <x v="36"/>
    <x v="9"/>
    <s v="無"/>
    <m/>
  </r>
  <r>
    <s v="農業管理與輔導業務-農會及休閒農業輔導-獎補助費-對國內團體之捐助"/>
    <s v="臺中市新社區中和社區113年產業聯盟平台機制運作計畫"/>
    <s v="臺中市新社區中和社區發展協會"/>
    <x v="36"/>
    <x v="11"/>
    <s v="無"/>
    <m/>
  </r>
  <r>
    <s v="農業管理與輔導業務-農會及休閒農業輔導-獎補助費-對國內團體之捐助"/>
    <s v="協成社區香菇節創意體驗行銷活動"/>
    <s v="臺中市新社區協成社區發展協會"/>
    <x v="36"/>
    <x v="9"/>
    <s v="無"/>
    <m/>
  </r>
  <r>
    <s v="農業管理與輔導業務-農會及休閒農業輔導-獎補助費-對國內團體之捐助"/>
    <s v="協成社區核心聚落休憩空間營造計畫"/>
    <s v="臺中市新社區協成社區發展協會"/>
    <x v="36"/>
    <x v="313"/>
    <s v="無"/>
    <m/>
  </r>
  <r>
    <s v="農業管理與輔導業務-農會及休閒農業輔導-獎補助費-對國內團體之捐助"/>
    <s v="協成香菇產業品牌建置與食農深度體驗計畫"/>
    <s v="臺中市新社區協成社區發展協會"/>
    <x v="36"/>
    <x v="86"/>
    <s v="無"/>
    <m/>
  </r>
  <r>
    <s v="農業管理與輔導業務-農會及休閒農業輔導-獎補助費-對國內團體之捐助"/>
    <s v="臺中市新社區協成社區香菇產業品牌推廣與人才培育活動"/>
    <s v="臺中市新社區協成社區發展協會"/>
    <x v="36"/>
    <x v="86"/>
    <s v="無"/>
    <m/>
  </r>
  <r>
    <s v="農業管理與輔導業務-農會及休閒農業輔導-獎補助費-對國內團體之捐助"/>
    <s v="臺中市新社區東興社區農村文化節慶推廣及傳承活動"/>
    <s v="臺中市新社區東興社區發展協會"/>
    <x v="36"/>
    <x v="86"/>
    <s v="無"/>
    <m/>
  </r>
  <r>
    <s v="農業管理與輔導業務-農會及休閒農業輔導-獎補助費-對國內團體之捐助"/>
    <s v="112年崑南社區農村食農教育體驗活動"/>
    <s v="臺中市新社區崑南社區發展協會"/>
    <x v="36"/>
    <x v="78"/>
    <s v="無"/>
    <m/>
  </r>
  <r>
    <s v="農業管理與輔導業務-農會及休閒農業輔導-獎補助費-對國內團體之捐助"/>
    <s v="臺中市新社區崑南社區發展協會113年崑南社區農村食農教育體驗活動"/>
    <s v="臺中市新社區崑南社區發展協會"/>
    <x v="36"/>
    <x v="9"/>
    <s v="無"/>
    <m/>
  </r>
  <r>
    <s v="農業管理與輔導業務-農會及休閒農業輔導-獎補助費-對國內團體之捐助"/>
    <s v="112年臺中市休閒農業區跨域輔導計畫"/>
    <s v="臺中市新社區農會"/>
    <x v="36"/>
    <x v="443"/>
    <s v="無"/>
    <m/>
  </r>
  <r>
    <s v="農業管理與輔導業務-農會及休閒農業輔導-獎補助費-對國內團體之捐助"/>
    <s v="113年度臺中市休閒農業區輔導計畫"/>
    <s v="臺中市新社區農會"/>
    <x v="36"/>
    <x v="444"/>
    <s v="無"/>
    <m/>
  </r>
  <r>
    <s v="農業管理與輔導業務-農會及休閒農業輔導-獎補助費-對國內團體之捐助"/>
    <s v="113年度臺中市休閒農業場域服務優化計畫"/>
    <s v="臺中市新社區農會"/>
    <x v="36"/>
    <x v="276"/>
    <s v="無"/>
    <m/>
  </r>
  <r>
    <s v="農業管理與輔導業務-農會及休閒農業輔導-獎補助費-對國內團體之捐助"/>
    <s v="113年度臺中市新社區跨域休閒行銷推廣活動計畫"/>
    <s v="臺中市新社區農會"/>
    <x v="36"/>
    <x v="445"/>
    <s v="無"/>
    <m/>
  </r>
  <r>
    <s v="農業管理與輔導業務-農會及休閒農業輔導-獎補助費-對國內團體之捐助"/>
    <s v="113年度臺中市新社區農會慶祝農民節表彰活動計畫"/>
    <s v="臺中市新社區農會"/>
    <x v="36"/>
    <x v="106"/>
    <s v="無"/>
    <m/>
  </r>
  <r>
    <s v="農業管理與輔導業務-農會及休閒農業輔導-獎補助費-對國內團體之捐助"/>
    <s v="113年度龍耀菇筍聯姻記者會暨千人宴菇筍產業文化推廣計畫"/>
    <s v="臺中市新社區農會"/>
    <x v="36"/>
    <x v="48"/>
    <s v="無"/>
    <m/>
  </r>
  <r>
    <s v="農業管理與輔導業務-農會及休閒農業輔導-獎補助費-對國內團體之捐助"/>
    <s v="113年臺中市新社區農會三部門(農事、四健、家政)標竿學習計畫"/>
    <s v="臺中市新社區農會"/>
    <x v="36"/>
    <x v="160"/>
    <s v="無"/>
    <m/>
  </r>
  <r>
    <s v="農業管理與輔導業務-農會及休閒農業輔導-獎補助費-對國內團體之捐助"/>
    <s v="福興社區老街老風味再現計畫"/>
    <s v="臺中市新社區福興社區發展協會"/>
    <x v="36"/>
    <x v="9"/>
    <s v="無"/>
    <m/>
  </r>
  <r>
    <s v="農業管理與輔導業務-農會及休閒農業輔導-獎補助費-對國內團體之捐助"/>
    <s v="福興社區淨零碳排研習與低碳遊程規劃計畫"/>
    <s v="臺中市新社區福興社區發展協會"/>
    <x v="36"/>
    <x v="238"/>
    <s v="無"/>
    <m/>
  </r>
  <r>
    <s v="農業管理與輔導業務-農會及休閒農業輔導-獎補助費-對國內團體之捐助"/>
    <s v="臺中市新社區福興社區麻竹坑低碳慢活悠遊計畫"/>
    <s v="臺中市新社區福興社區發展協會"/>
    <x v="36"/>
    <x v="9"/>
    <s v="無"/>
    <m/>
  </r>
  <r>
    <s v="農業管理與輔導業務-農會及休閒農業輔導-獎補助費-對國內團體之捐助"/>
    <s v="臺中市新社區福興社區親子休憩場域改善計畫"/>
    <s v="臺中市新社區福興社區發展協會彭文欽"/>
    <x v="36"/>
    <x v="86"/>
    <s v="無"/>
    <m/>
  </r>
  <r>
    <s v="農業管理與輔導業務-農會及休閒農業輔導-獎補助費-對國內團體之捐助"/>
    <s v="113年度臺中市休閒農場查核及輔導管理計畫"/>
    <s v="臺中市農會"/>
    <x v="36"/>
    <x v="81"/>
    <s v="無"/>
    <m/>
  </r>
  <r>
    <s v="農業管理與輔導業務-農會及休閒農業輔導-獎補助費-對國內團體之捐助"/>
    <s v="113年度臺中市創新農業推廣活動計畫"/>
    <s v="臺中市農會"/>
    <x v="36"/>
    <x v="446"/>
    <s v="無"/>
    <m/>
  </r>
  <r>
    <s v="農業管理與輔導業務-農會及休閒農業輔導-獎補助費-對國內團體之捐助"/>
    <s v="113年度臺中市農會114年農會屆次改選選務工作講習計畫"/>
    <s v="臺中市農會"/>
    <x v="36"/>
    <x v="119"/>
    <s v="無"/>
    <m/>
  </r>
  <r>
    <s v="農業管理與輔導業務-農會及休閒農業輔導-獎補助費-對國內團體之捐助"/>
    <s v="113年度臺中市農業技術交流及農產加值推廣計畫"/>
    <s v="臺中市農會"/>
    <x v="36"/>
    <x v="126"/>
    <s v="無"/>
    <m/>
  </r>
  <r>
    <s v="農業管理與輔導業務-農會及休閒農業輔導-獎補助費-對國內團體之捐助"/>
    <s v="臺中市各界慶祝113年度農民節表彰大會活動"/>
    <s v="臺中市農會"/>
    <x v="36"/>
    <x v="447"/>
    <s v="無"/>
    <m/>
  </r>
  <r>
    <s v="農業管理與輔導業務-農會及休閒農業輔導-獎補助費-對國內團體之捐助"/>
    <s v="113年度農村婦女培養第二專長—龍轉乾坤‧好運龍來拼布研習計畫"/>
    <s v="臺中市臺中地區農會"/>
    <x v="36"/>
    <x v="448"/>
    <s v="無"/>
    <m/>
  </r>
  <r>
    <s v="農業管理與輔導業務-農會及休閒農業輔導-獎補助費-對國內團體之捐助"/>
    <s v="113年臺中市農村環保綠能編織計畫"/>
    <s v="臺中市臺中地區農會"/>
    <x v="36"/>
    <x v="449"/>
    <s v="無"/>
    <m/>
  </r>
  <r>
    <s v="農業管理與輔導業務-農會及休閒農業輔導-獎補助費-對國內團體之捐助"/>
    <s v="臺中市臺中地區各界慶祝113年農民節大會暨農業推廣成果展活動計畫"/>
    <s v="臺中市臺中地區農會"/>
    <x v="36"/>
    <x v="86"/>
    <s v="無"/>
    <m/>
  </r>
  <r>
    <s v="農業管理與輔導業務-農會及休閒農業輔導-獎補助費-對國內團體之捐助"/>
    <s v="113年度潭子區各界慶祝農民節表彰大會計畫"/>
    <s v="臺中市潭子區農會"/>
    <x v="36"/>
    <x v="106"/>
    <s v="無"/>
    <m/>
  </r>
  <r>
    <s v="農業管理與輔導業務-農會及休閒農業輔導-獎補助費-對國內團體之捐助"/>
    <s v="113年度潭農搖滾馬鈴薯產業文化推廣活動計畫"/>
    <s v="臺中市潭子區農會"/>
    <x v="36"/>
    <x v="450"/>
    <s v="無"/>
    <m/>
  </r>
  <r>
    <s v="農業管理與輔導業務-農會及休閒農業輔導-獎補助費-對國內團體之捐助"/>
    <s v="113年度『綠映龍井』農業文化創新產業發展計畫"/>
    <s v="臺中市龍井區農會"/>
    <x v="36"/>
    <x v="451"/>
    <s v="無"/>
    <m/>
  </r>
  <r>
    <s v="農業管理與輔導業務-農會及休閒農業輔導-獎補助費-對國內團體之捐助"/>
    <s v="113年度高齡活躍暨綠色照顧嘉年華-銀寶活躍福氣啦"/>
    <s v="臺中市龍井區農會"/>
    <x v="36"/>
    <x v="106"/>
    <s v="無"/>
    <m/>
  </r>
  <r>
    <s v="農業管理與輔導業務-農會及休閒農業輔導-獎補助費-對國內團體之捐助"/>
    <s v="113年度龍井區各界慶祝農民節表彰大會暨節約用電宣導活動計畫"/>
    <s v="臺中市龍井區農會"/>
    <x v="36"/>
    <x v="106"/>
    <s v="無"/>
    <m/>
  </r>
  <r>
    <s v="農業管理與輔導業務-農會及休閒農業輔導-獎補助費-對國內團體之捐助"/>
    <s v="112年大南嵩社區產業活化-柚見橙精天然DIY"/>
    <s v="臺中市豐原區大南嵩社區發展協會"/>
    <x v="36"/>
    <x v="69"/>
    <s v="無"/>
    <m/>
  </r>
  <r>
    <s v="農業管理與輔導業務-農會及休閒農業輔導-獎補助費-對國內團體之捐助"/>
    <s v="東南社區米食產業行銷活動"/>
    <s v="臺中市豐原區東湳社區發展協會"/>
    <x v="36"/>
    <x v="9"/>
    <s v="無"/>
    <m/>
  </r>
  <r>
    <s v="農業管理與輔導業務-農會及休閒農業輔導-獎補助費-對國內團體之捐助"/>
    <s v="113年度豐原區農會慶祝農民節計畫"/>
    <s v="臺中市豐原區農會"/>
    <x v="36"/>
    <x v="106"/>
    <s v="無"/>
    <m/>
  </r>
  <r>
    <s v="農業管理與輔導業務-農會及休閒農業輔導-獎補助費-對國內團體之捐助"/>
    <s v="豐原區農會113年豐原區農會信用部營業廳場域改善計畫"/>
    <s v="臺中市豐原區農會"/>
    <x v="36"/>
    <x v="106"/>
    <s v="無"/>
    <m/>
  </r>
  <r>
    <s v="農業管理與輔導業務-農會及休閒農業輔導-獎補助費-對國內團體之捐助"/>
    <s v="臺中市豐原區鎌村社區農產品加工設計計畫"/>
    <s v="臺中市豐原區鎌村社區發展協會"/>
    <x v="36"/>
    <x v="106"/>
    <s v="無"/>
    <m/>
  </r>
  <r>
    <s v="農業管理與輔導業務-農會及休閒農業輔導-獎補助費-對國內團體之捐助"/>
    <s v="鎌村社區-玫瑰產業鏈行銷推廣活動"/>
    <s v="臺中市豐原區鎌村社區發展協會"/>
    <x v="36"/>
    <x v="86"/>
    <s v="無"/>
    <m/>
  </r>
  <r>
    <s v="農業管理與輔導業務-農會及休閒農業輔導-獎補助費-對國內團體之捐助"/>
    <s v="鎌村社區發現鎌村趣產業活化活動"/>
    <s v="臺中市豐原區鎌村社區發展協會"/>
    <x v="36"/>
    <x v="303"/>
    <s v="無"/>
    <m/>
  </r>
  <r>
    <s v="農業管理與輔導業務-農會及休閒農業輔導-獎補助費-對國內團體之捐助"/>
    <s v="丁台憶農趣旅遊活動"/>
    <s v="臺中市霧峰區丁台社區發展協會"/>
    <x v="36"/>
    <x v="307"/>
    <s v="無"/>
    <m/>
  </r>
  <r>
    <s v="農業管理與輔導業務-農會及休閒農業輔導-獎補助費-對國內團體之捐助"/>
    <s v="臺中市霧峰區五福社區探索農田的神奇之旅活動"/>
    <s v="臺中市霧峰區五福社區發展協會陳慶華"/>
    <x v="36"/>
    <x v="86"/>
    <s v="無"/>
    <m/>
  </r>
  <r>
    <s v="農業管理與輔導業務-農會及休閒農業輔導-獎補助費-對國內團體之捐助"/>
    <s v="臺中市霧峰區五福社區擁抱綠色生活培力成長課程計畫"/>
    <s v="臺中市霧峰區五福社區發展協會陳慶華"/>
    <x v="36"/>
    <x v="86"/>
    <s v="無"/>
    <m/>
  </r>
  <r>
    <s v="農業管理與輔導業務-農會及休閒農業輔導-獎補助費-對國內團體之捐助"/>
    <s v="六股田-食農教育場域設置計畫"/>
    <s v="臺中市霧峰區六股社區發展協會"/>
    <x v="36"/>
    <x v="86"/>
    <s v="無"/>
    <m/>
  </r>
  <r>
    <s v="農業管理與輔導業務-農會及休閒農業輔導-獎補助費-對國內團體之捐助"/>
    <s v="四德社區田邊市集食農教育活動"/>
    <s v="臺中市霧峰區四德社區發展協會"/>
    <x v="36"/>
    <x v="11"/>
    <s v="無"/>
    <m/>
  </r>
  <r>
    <s v="農業管理與輔導業務-農會及休閒農業輔導-獎補助費-對國內團體之捐助"/>
    <s v="113年度臺中市霧峰區農會農民節計畫"/>
    <s v="臺中市霧峰區農會"/>
    <x v="36"/>
    <x v="106"/>
    <s v="無"/>
    <m/>
  </r>
  <r>
    <s v="農業管理與輔導業務-農會及休閒農業輔導-獎補助費-對國內團體之捐助"/>
    <s v="阿罩霧農學市集"/>
    <s v="臺中市霧峰區舊正社區發展協會"/>
    <x v="36"/>
    <x v="106"/>
    <s v="無"/>
    <m/>
  </r>
  <r>
    <s v="農業管理與輔導業務-農會及休閒農業輔導-獎補助費-對國內團體之捐助"/>
    <s v="臺中市霧峰區舊正社區田間植物探索之旅計畫"/>
    <s v="臺中市霧峰區舊正社區發展協會"/>
    <x v="36"/>
    <x v="9"/>
    <s v="無"/>
    <m/>
  </r>
  <r>
    <s v="農業管理與輔導業務-農會及休閒農業輔導-獎補助費-對國內團體之捐助"/>
    <s v="臺中市霧峰區舊正社區阿罩霧農學市集持續探索活動"/>
    <s v="臺中市霧峰區舊正社區發展協會"/>
    <x v="36"/>
    <x v="127"/>
    <s v="無"/>
    <m/>
  </r>
  <r>
    <s v="農業管理與輔導業務-農會及休閒農業輔導-獎補助費-對國內團體之捐助"/>
    <s v="臺中市霧峰區舊正社區農樂園食農基地計畫"/>
    <s v="臺中市霧峰區舊正社區發展協會"/>
    <x v="36"/>
    <x v="86"/>
    <s v="無"/>
    <m/>
  </r>
  <r>
    <s v="農業管理與輔導業務-農會及休閒農業輔導-獎補助費-對國內團體之捐助"/>
    <s v="舊正社區水系生態廊道復育計畫"/>
    <s v="臺中市霧峰區舊正社區發展協會"/>
    <x v="36"/>
    <x v="9"/>
    <s v="無"/>
    <m/>
  </r>
  <r>
    <s v="農業管理與輔導業務-農會及休閒農業輔導-獎補助費-對國內團體之捐助"/>
    <s v="舊甘心-療癒陪力成長研習計畫"/>
    <s v="臺中市霧峰區舊正社區發展協會"/>
    <x v="36"/>
    <x v="86"/>
    <s v="無"/>
    <m/>
  </r>
  <r>
    <s v="農業管理與輔導業務-畜牧行政輔導-獎補助費-對國內團體之捐助"/>
    <s v="112年度養豬產業躍升加值發展計畫"/>
    <s v="有限責任臺中市養豬運銷合作社"/>
    <x v="36"/>
    <x v="441"/>
    <s v="無"/>
    <m/>
  </r>
  <r>
    <s v="農業管理與輔導業務-畜牧行政輔導-獎補助費-對國內團體之捐助"/>
    <s v="113年度養豬產業耀升加值發展計畫"/>
    <s v="有限責任臺中市養豬運銷合作社"/>
    <x v="36"/>
    <x v="452"/>
    <s v="無"/>
    <m/>
  </r>
  <r>
    <s v="農業管理與輔導業務-畜牧行政輔導-獎補助費-對國內團體之捐助"/>
    <s v="113年養豬產業躍升加值發展計畫"/>
    <s v="有限責任臺中市養豬運銷合作社"/>
    <x v="36"/>
    <x v="129"/>
    <s v="無"/>
    <m/>
  </r>
  <r>
    <s v="農業管理與輔導業務-畜牧行政輔導-獎補助費-對國內團體之捐助"/>
    <s v="113年優良肉品推廣計畫"/>
    <s v="有限責任臺中市養豬運銷合作社"/>
    <x v="36"/>
    <x v="453"/>
    <s v="無"/>
    <m/>
  </r>
  <r>
    <s v="農業管理與輔導業務-畜牧行政輔導-獎補助費-對國內團體之捐助"/>
    <s v="112年度建構肉品批發市場現代化屠宰及冷鏈設施設備計畫"/>
    <s v="臺中市大安區農會"/>
    <x v="36"/>
    <x v="454"/>
    <s v="有"/>
    <s v="阡富營造工程有限公司"/>
  </r>
  <r>
    <s v="農業管理與輔導業務-畜牧行政輔導-獎補助費-對國內團體之捐助"/>
    <s v="112年度畜牧廢棄物管理及資源化推動計畫"/>
    <s v="臺中市大安區農會"/>
    <x v="36"/>
    <x v="64"/>
    <s v="無"/>
    <m/>
  </r>
  <r>
    <s v="農業管理與輔導業務-畜牧行政輔導-獎補助費-對國內團體之捐助"/>
    <s v="113年度建構肉品批發市場現代化屠宰及冷鏈設施設備計畫"/>
    <s v="臺中市大安區農會"/>
    <x v="36"/>
    <x v="455"/>
    <s v="有"/>
    <s v="阡富營造工程有限公司"/>
  </r>
  <r>
    <s v="農業管理與輔導業務-畜牧行政輔導-獎補助費-對國內團體之捐助"/>
    <s v="113年度禽畜糞處理與資源化利用計畫"/>
    <s v="臺中市大安區農會"/>
    <x v="36"/>
    <x v="64"/>
    <s v="無"/>
    <m/>
  </r>
  <r>
    <s v="農業管理與輔導業務-畜牧行政輔導-獎補助費-對國內團體之捐助"/>
    <s v="112年度牛羊產業結構調整計畫"/>
    <s v="臺中市外埔區乳牛產銷班第一班"/>
    <x v="36"/>
    <x v="49"/>
    <s v="無"/>
    <m/>
  </r>
  <r>
    <s v="農業管理與輔導業務-畜牧行政輔導-獎補助費-對國內團體之捐助"/>
    <s v="113年度養牛產業結構調整計畫"/>
    <s v="臺中市外埔區乳牛產銷班第一班"/>
    <x v="36"/>
    <x v="49"/>
    <s v="無"/>
    <m/>
  </r>
  <r>
    <s v="農業管理與輔導業務-畜牧行政輔導-獎補助費-對國內團體之捐助"/>
    <s v="112年度牛羊產業結構調整計畫"/>
    <s v="臺中市乳羊產銷班第一班"/>
    <x v="36"/>
    <x v="75"/>
    <s v="無"/>
    <m/>
  </r>
  <r>
    <s v="農業管理與輔導業務-畜牧行政輔導-獎補助費-對國內團體之捐助"/>
    <s v="113年度養羊產業結構調整計畫"/>
    <s v="臺中市乳羊產銷班第一班"/>
    <x v="36"/>
    <x v="75"/>
    <s v="無"/>
    <m/>
  </r>
  <r>
    <s v="農業管理與輔導業務-畜牧行政輔導-獎補助費-對國內團體之捐助"/>
    <s v="113年度神岡區農特產品神農蛋彩盒包裝資材強化改善補助計畫"/>
    <s v="臺中市神岡區農會"/>
    <x v="36"/>
    <x v="103"/>
    <s v="無"/>
    <m/>
  </r>
  <r>
    <s v="農業管理與輔導業務-畜牧行政輔導-獎補助費-對國內團體之捐助"/>
    <s v="113年度家畜保險業務管理計晝"/>
    <s v="臺中市農會"/>
    <x v="36"/>
    <x v="108"/>
    <s v="無"/>
    <m/>
  </r>
  <r>
    <s v="農業管理與輔導業務-畜牧行政輔導-獎補助費-對國內團體之捐助"/>
    <s v="113年度家畜保險業務管理計晝"/>
    <s v="臺中市臺中地區農會"/>
    <x v="36"/>
    <x v="81"/>
    <s v="無"/>
    <m/>
  </r>
  <r>
    <s v="農業管理與輔導業務-畜牧行政輔導-獎補助費-對國內團體之捐助"/>
    <s v="113年度斃死畜禽及畜牧廢棄資源再利用計晝"/>
    <s v="臺中市臺中地區農會"/>
    <x v="36"/>
    <x v="82"/>
    <s v="無"/>
    <m/>
  </r>
  <r>
    <s v="農業管理與輔導業務-畜牧行政輔導-獎補助費-對國內團體之捐助"/>
    <s v="113年度廚餘養豬戶改善轉用飼料配方再利用教育計晝"/>
    <s v="臺中市廚餘養豬協會"/>
    <x v="36"/>
    <x v="58"/>
    <s v="無"/>
    <m/>
  </r>
  <r>
    <s v="農業管理與輔導業務-畜牧行政輔導-獎補助費-對國內團體之捐助"/>
    <s v="113年度加強羊肉品質管理計畫"/>
    <s v="臺中市養羊協會"/>
    <x v="36"/>
    <x v="74"/>
    <s v="無"/>
    <m/>
  </r>
  <r>
    <s v="農業管理與輔導業務-畜牧行政輔導-獎補助費-對國內團體之捐助"/>
    <s v="112年度養鹿產業結構調整計畫"/>
    <s v="臺中市養鹿協會"/>
    <x v="36"/>
    <x v="49"/>
    <s v="無"/>
    <m/>
  </r>
  <r>
    <s v="農業管理與輔導業務-畜牧行政輔導-獎補助費-對國內團體之捐助"/>
    <s v="113年度養鹿行銷推廣計晝"/>
    <s v="臺中市養鹿協會"/>
    <x v="36"/>
    <x v="244"/>
    <s v="無"/>
    <m/>
  </r>
  <r>
    <s v="農業管理與輔導業務-畜牧行政輔導-獎補助費-對國內團體之捐助"/>
    <s v="113年度養鹿產業結構調整計畫"/>
    <s v="臺中市養鹿協會"/>
    <x v="36"/>
    <x v="49"/>
    <s v="無"/>
    <m/>
  </r>
  <r>
    <s v="農業管理與輔導業務-畜牧行政輔導-獎補助費-對國內團體之捐助"/>
    <s v="112年度精進家畜保險業務計畫"/>
    <s v="臺中市養豬協會"/>
    <x v="36"/>
    <x v="78"/>
    <s v="無"/>
    <m/>
  </r>
  <r>
    <s v="農業管理與輔導業務-畜牧行政輔導-獎補助費-對國內團體之捐助"/>
    <s v="112年度臺中市養豬協會建構斃死畜禽化製集運車1輛計畫"/>
    <s v="臺中市養豬協會"/>
    <x v="36"/>
    <x v="456"/>
    <s v="有"/>
    <s v="裕益汽車股份有限公司"/>
  </r>
  <r>
    <s v="農業管理與輔導業務-畜牧行政輔導-獎補助費-對國內團體之捐助"/>
    <s v="112年度養豬產業躍升加值發展計畫"/>
    <s v="臺中市養豬協會"/>
    <x v="36"/>
    <x v="79"/>
    <s v="無"/>
    <m/>
  </r>
  <r>
    <s v="農業管理與輔導業務-畜牧行政輔導-獎補助費-對國內團體之捐助"/>
    <s v="113年協助改善北汕溪流域養豬場水質計畫"/>
    <s v="臺中市養豬協會"/>
    <x v="36"/>
    <x v="86"/>
    <s v="無"/>
    <m/>
  </r>
  <r>
    <s v="農業管理與輔導業務-畜牧行政輔導-獎補助費-對國內團體之捐助"/>
    <s v="113年度精進家畜保險業務計畫"/>
    <s v="臺中市養豬協會"/>
    <x v="36"/>
    <x v="67"/>
    <s v="無"/>
    <m/>
  </r>
  <r>
    <s v="農業管理與輔導業務-畜牧行政輔導-獎補助費-對國內團體之捐助"/>
    <s v="113年度臺中市加強畜牧產場斃死畜禽清運處理及再利用計畫"/>
    <s v="臺中市養豬協會"/>
    <x v="36"/>
    <x v="457"/>
    <s v="無"/>
    <m/>
  </r>
  <r>
    <s v="農業管理與輔導業務-畜牧行政輔導-獎補助費-對國內團體之捐助"/>
    <s v="113年度養豬產業躍升加值發展計畫"/>
    <s v="臺中市養豬協會"/>
    <x v="36"/>
    <x v="79"/>
    <s v="無"/>
    <m/>
  </r>
  <r>
    <s v="農業管理與輔導業務-畜牧行政輔導-獎補助費-對國內團體之捐助"/>
    <s v="113年臺中市養豬產銷班加強服務養豬戶計畫"/>
    <s v="臺中市養豬協會"/>
    <x v="36"/>
    <x v="289"/>
    <s v="無"/>
    <m/>
  </r>
  <r>
    <s v="農業管理與輔導業務-畜牧行政輔導-獎補助費-對國內團體之捐助"/>
    <s v="113年度加強家禽飼養管理計畫"/>
    <s v="臺中市養雞協會"/>
    <x v="36"/>
    <x v="81"/>
    <s v="無"/>
    <m/>
  </r>
  <r>
    <s v="農業管理與輔導業務-畜牧行政輔導-獎補助費-對國內團體之捐助"/>
    <s v="113年度生物安全講習及品牌行銷建立推廣計畫"/>
    <s v="臺中市養雞協會"/>
    <x v="36"/>
    <x v="458"/>
    <s v="無"/>
    <m/>
  </r>
  <r>
    <s v="農業管理與輔導業務-畜牧行政輔導-獎補助費-對國內團體之捐助"/>
    <s v="113年度家禽產業保險補助計畫"/>
    <s v="臺中市養雞協會"/>
    <x v="36"/>
    <x v="125"/>
    <s v="無"/>
    <m/>
  </r>
  <r>
    <s v="農業管理與輔導業務-運銷加工輔導-獎補助費-對國內團體之捐助"/>
    <s v="113年度臺中果菜批發市場能源永續運用與農產品運銷發展計畫"/>
    <s v="台中果菜運銷股份有限公司"/>
    <x v="36"/>
    <x v="457"/>
    <s v="無"/>
    <m/>
  </r>
  <r>
    <s v="農業管理與輔導業務-運銷加工輔導-獎補助費-對國內團體之捐助"/>
    <s v="臺中市111/112年期柑橘加工計畫"/>
    <s v="宏宇農產生技企業有限公司"/>
    <x v="36"/>
    <x v="203"/>
    <s v="無"/>
    <m/>
  </r>
  <r>
    <s v="農業管理與輔導業務-運銷加工輔導-獎補助費-對國內團體之捐助"/>
    <s v="臺中市111/112年期柑橘加工計畫"/>
    <s v="佳美食品工業股份有限公司"/>
    <x v="36"/>
    <x v="459"/>
    <s v="無"/>
    <m/>
  </r>
  <r>
    <s v="農業管理與輔導業務-運銷加工輔導-獎補助費-對國內團體之捐助"/>
    <s v="臺中市111/112年度芋頭加工計畫"/>
    <s v="佳圓生技有限公司"/>
    <x v="36"/>
    <x v="460"/>
    <s v="無"/>
    <m/>
  </r>
  <r>
    <s v="農業管理與輔導業務-運銷加工輔導-獎補助費-對國內團體之捐助"/>
    <s v="臺中市111/112年度芋頭加工計畫"/>
    <s v="尚順食品有限公司"/>
    <x v="36"/>
    <x v="461"/>
    <s v="無"/>
    <m/>
  </r>
  <r>
    <s v="農業管理與輔導業務-運銷加工輔導-獎補助費-對國內團體之捐助"/>
    <s v="臺中市111/112年期柑橘加工計畫"/>
    <s v="保證責任台灣省青果運銷合作社"/>
    <x v="36"/>
    <x v="113"/>
    <s v="無"/>
    <m/>
  </r>
  <r>
    <s v="農業管理與輔導業務-運銷加工輔導-獎補助費-對國內團體之捐助"/>
    <s v="113年度龍運花伴好運攏來農特產品及花卉推廣計畫"/>
    <s v="保證責任台灣區花卉運銷合作社林坤田"/>
    <x v="36"/>
    <x v="462"/>
    <s v="無"/>
    <m/>
  </r>
  <r>
    <s v="農業管理與輔導業務-運銷加工輔導-獎補助費-對國內團體之捐助"/>
    <s v="113年臺中市花卉批發市場促進花卉消費措施計畫"/>
    <s v="保證責任台灣區花卉運銷合作社林坤田"/>
    <x v="36"/>
    <x v="463"/>
    <s v="無"/>
    <m/>
  </r>
  <r>
    <s v="農業管理與輔導業務-運銷加工輔導-獎補助費-對國內團體之捐助"/>
    <s v="臺中市111/112年度芋頭加工計畫"/>
    <s v="保證責任臺中市大甲農業生產合作社"/>
    <x v="36"/>
    <x v="464"/>
    <s v="無"/>
    <m/>
  </r>
  <r>
    <s v="農業管理與輔導業務-運銷加工輔導-獎補助費-對國內團體之捐助"/>
    <s v="113年度建構農產品冷鏈物流及品質確保示範體系計畫一智慧菇類冷鏈處理及包裝升級計畫"/>
    <s v="保證責任臺中市尚薪農業生產合作社劉啟葦"/>
    <x v="36"/>
    <x v="465"/>
    <s v="無"/>
    <m/>
  </r>
  <r>
    <s v="農業管理與輔導業務-運銷加工輔導-獎補助費-對國內團體之捐助"/>
    <s v="臺中市111/112年期柑橘加工計畫"/>
    <s v="建昌食品股份有限公司"/>
    <x v="36"/>
    <x v="466"/>
    <s v="無"/>
    <m/>
  </r>
  <r>
    <s v="農業管理與輔導業務-運銷加工輔導-獎補助費-對國內團體之捐助"/>
    <s v="臺中市111/112年度芋頭加工計畫"/>
    <s v="富士鮮品股份有限公司"/>
    <x v="36"/>
    <x v="58"/>
    <s v="無"/>
    <m/>
  </r>
  <r>
    <s v="農業管理與輔導業務-運銷加工輔導-獎補助費-對國內團體之捐助"/>
    <s v="113年度永芋愛禾臺中市芋頭暨優質農特產品推廣行銷計畫"/>
    <s v="臺中市大甲區農會"/>
    <x v="36"/>
    <x v="127"/>
    <s v="無"/>
    <m/>
  </r>
  <r>
    <s v="農業管理與輔導業務-運銷加工輔導-獎補助費-對國內團體之捐助"/>
    <s v="113年度提升穀物採收自動化作業效能計畫"/>
    <s v="臺中市大安區農會"/>
    <x v="36"/>
    <x v="467"/>
    <s v="有"/>
    <s v="亞樂米企業有限公司"/>
  </r>
  <r>
    <s v="農業管理與輔導業務-運銷加工輔導-獎補助費-對國內團體之捐助"/>
    <s v="113年度臺中市優質農特產及安農五寶推廣行銷計畫"/>
    <s v="臺中市大安區農會"/>
    <x v="36"/>
    <x v="453"/>
    <s v="無"/>
    <m/>
  </r>
  <r>
    <s v="農業管理與輔導業務-運銷加工輔導-獎補助費-對國內團體之捐助"/>
    <s v="臺中市111/112年度芋頭加工計畫"/>
    <s v="臺中市大安區農會"/>
    <x v="36"/>
    <x v="377"/>
    <s v="無"/>
    <m/>
  </r>
  <r>
    <s v="農業管理與輔導業務-運銷加工輔導-獎補助費-對國內團體之捐助"/>
    <s v="113年度臺中市花現大肚幸福傳遞插花藝術推廣計畫"/>
    <s v="臺中市大肚區農會"/>
    <x v="36"/>
    <x v="67"/>
    <s v="無"/>
    <m/>
  </r>
  <r>
    <s v="農業管理與輔導業務-運銷加工輔導-獎補助費-對國內團體之捐助"/>
    <s v="113年度台中蜂華國產蜂蜜品牌創新行銷推廣活動計畫"/>
    <s v="臺中市大里區農會"/>
    <x v="36"/>
    <x v="119"/>
    <s v="無"/>
    <m/>
  </r>
  <r>
    <s v="農業管理與輔導業務-運銷加工輔導-獎補助費-對國內團體之捐助"/>
    <s v="113年度春季蘭花展暨臺中市農特產品行銷推廣活動計畫"/>
    <s v="臺中市大里區農會"/>
    <x v="36"/>
    <x v="127"/>
    <s v="無"/>
    <m/>
  </r>
  <r>
    <s v="農業管理與輔導業務-運銷加工輔導-獎補助費-對國內團體之捐助"/>
    <s v="113年度臺中市大里區農產品加工加值開發暨設備及成果發表計畫"/>
    <s v="臺中市大里區農會"/>
    <x v="36"/>
    <x v="468"/>
    <s v="無"/>
    <m/>
  </r>
  <r>
    <s v="農業管理與輔導業務-運銷加工輔導-獎補助費-對國內團體之捐助"/>
    <s v="臺中市農業行銷推廣職能訓練研習計畫"/>
    <s v="臺中市大里區農會"/>
    <x v="36"/>
    <x v="469"/>
    <s v="無"/>
    <m/>
  </r>
  <r>
    <s v="農業管理與輔導業務-運銷加工輔導-獎補助費-對國內團體之捐助"/>
    <s v="113年度臺中市全農報稻臺中龍賀計畫"/>
    <s v="臺中市外埔區農會"/>
    <x v="36"/>
    <x v="106"/>
    <s v="無"/>
    <m/>
  </r>
  <r>
    <s v="農業管理與輔導業務-運銷加工輔導-獎補助費-對國內團體之捐助"/>
    <s v="113年度臺中市柑橘類拓銷國外市場獎勵計畫"/>
    <s v="臺中市石岡區農會"/>
    <x v="36"/>
    <x v="470"/>
    <s v="無"/>
    <m/>
  </r>
  <r>
    <s v="農業管理與輔導業務-運銷加工輔導-獎補助費-對國內團體之捐助"/>
    <s v="113年度臺中市優質農特產品春季茂谷柑行銷計畫"/>
    <s v="臺中市石岡區農會"/>
    <x v="36"/>
    <x v="318"/>
    <s v="無"/>
    <m/>
  </r>
  <r>
    <s v="農業管理與輔導業務-運銷加工輔導-獎補助費-對國內團體之捐助"/>
    <s v="臺中市111/112年期柑橘加工計畫"/>
    <s v="臺中市石岡區農會"/>
    <x v="36"/>
    <x v="471"/>
    <s v="無"/>
    <m/>
  </r>
  <r>
    <s v="農業管理與輔導業務-運銷加工輔導-獎補助費-對國內團體之捐助"/>
    <s v="113年度臺中市優質花卉暨馬鈴薯農特產品推廣行銷計畫"/>
    <s v="臺中市后里區農會"/>
    <x v="36"/>
    <x v="472"/>
    <s v="無"/>
    <m/>
  </r>
  <r>
    <s v="農業管理與輔導業務-運銷加工輔導-獎補助費-對國內團體之捐助"/>
    <s v="113年度臺中市優質農產品集運設備提升補助計畫"/>
    <s v="臺中市后里區農會"/>
    <x v="36"/>
    <x v="473"/>
    <s v="無"/>
    <m/>
  </r>
  <r>
    <s v="農業管理與輔導業務-運銷加工輔導-獎補助費-對國內團體之捐助"/>
    <s v="2024臺中市皐月杜鵑花季展活動計畫"/>
    <s v="臺中市后里區農會"/>
    <x v="36"/>
    <x v="126"/>
    <s v="無"/>
    <m/>
  </r>
  <r>
    <s v="農業管理與輔導業務-運銷加工輔導-獎補助費-對國內團體之捐助"/>
    <s v="臺中市111/112年期柑橘加工計畫"/>
    <s v="臺中市后里區農會"/>
    <x v="36"/>
    <x v="83"/>
    <s v="無"/>
    <m/>
  </r>
  <r>
    <s v="農業管理與輔導業務-運銷加工輔導-獎補助費-對國內團體之捐助"/>
    <s v="113年度梨饗柿桔臺中市優質農特產品推廣行銷計畫"/>
    <s v="臺中市東勢區農會"/>
    <x v="36"/>
    <x v="106"/>
    <s v="無"/>
    <m/>
  </r>
  <r>
    <s v="農業管理與輔導業務-運銷加工輔導-獎補助費-對國內團體之捐助"/>
    <s v="113年度臺中市東勢區農會推廣優質茂谷柑收購計畫"/>
    <s v="臺中市東勢區農會"/>
    <x v="36"/>
    <x v="474"/>
    <s v="無"/>
    <m/>
  </r>
  <r>
    <s v="農業管理與輔導業務-運銷加工輔導-獎補助費-對國內團體之捐助"/>
    <s v="113年臺中市優質茂谷柑春季多元通路行銷活動計畫"/>
    <s v="臺中市東勢區農會"/>
    <x v="36"/>
    <x v="475"/>
    <s v="無"/>
    <m/>
  </r>
  <r>
    <s v="農業管理與輔導業務-運銷加工輔導-獎補助費-對國內團體之捐助"/>
    <s v="臺中市111/112年期柑橘加工計畫"/>
    <s v="臺中市東勢區農會"/>
    <x v="36"/>
    <x v="476"/>
    <s v="無"/>
    <m/>
  </r>
  <r>
    <s v="農業管理與輔導業務-運銷加工輔導-獎補助費-對國內團體之捐助"/>
    <s v="113年度臺中市神岡區農會安全稻米生產設施改善工程計畫"/>
    <s v="臺中市神岡區農會"/>
    <x v="36"/>
    <x v="477"/>
    <s v="有"/>
    <s v="高峯農機工程有限公司"/>
  </r>
  <r>
    <s v="農業管理與輔導業務-運銷加工輔導-獎補助費-對國內團體之捐助"/>
    <s v="113年度新社花海暨臺中國際花毯節優質農特產品行銷推廣活動計畫"/>
    <s v="臺中市新社區農會"/>
    <x v="36"/>
    <x v="478"/>
    <s v="有"/>
    <s v="高碲設計傳播有限公司"/>
  </r>
  <r>
    <s v="農業管理與輔導業務-運銷加工輔導-獎補助費-對國內團體之捐助"/>
    <s v="113年度新社區促進花卉產業運作計畫"/>
    <s v="臺中市新社區農會"/>
    <x v="36"/>
    <x v="122"/>
    <s v="無"/>
    <m/>
  </r>
  <r>
    <s v="農業管理與輔導業務-運銷加工輔導-獎補助費-對國內團體之捐助"/>
    <s v="113年度臺中市新社區加工設備設施改善補助計畫"/>
    <s v="臺中市新社區農會"/>
    <x v="36"/>
    <x v="479"/>
    <s v="無"/>
    <m/>
  </r>
  <r>
    <s v="農業管理與輔導業務-運銷加工輔導-獎補助費-對國內團體之捐助"/>
    <s v="113年度臺中市蔬果暨香菇產業競爭力提昇計畫"/>
    <s v="臺中市新社區農會"/>
    <x v="36"/>
    <x v="468"/>
    <s v="無"/>
    <m/>
  </r>
  <r>
    <s v="農業管理與輔導業務-運銷加工輔導-獎補助費-對國內團體之捐助"/>
    <s v="113年度臺中市優質枇杷暨農特產品展售活動計畫"/>
    <s v="臺中市新社區農會"/>
    <x v="36"/>
    <x v="441"/>
    <s v="無"/>
    <m/>
  </r>
  <r>
    <s v="農業管理與輔導業務-運銷加工輔導-獎補助費-對國內團體之捐助"/>
    <s v="113年度臺中市優質葡萄暨農特產品展售活動計畫"/>
    <s v="臺中市新社區農會"/>
    <x v="36"/>
    <x v="441"/>
    <s v="無"/>
    <m/>
  </r>
  <r>
    <s v="農業管理與輔導業務-運銷加工輔導-獎補助費-對國內團體之捐助"/>
    <s v="臺中市111/112年期柑橘加工計畫"/>
    <s v="臺中市新社區農會"/>
    <x v="36"/>
    <x v="118"/>
    <s v="無"/>
    <m/>
  </r>
  <r>
    <s v="農業管理與輔導業務-運銷加工輔導-獎補助費-對國內團體之捐助"/>
    <s v="113年度臺中市農特產品行銷通路拓展計畫"/>
    <s v="臺中市農會"/>
    <x v="36"/>
    <x v="48"/>
    <s v="無"/>
    <m/>
  </r>
  <r>
    <s v="農業管理與輔導業務-運銷加工輔導-獎補助費-對國內團體之捐助"/>
    <s v="113年度臺中地區國產大豆及農產品宣傳行銷計畫"/>
    <s v="臺中市農會"/>
    <x v="36"/>
    <x v="48"/>
    <s v="無"/>
    <m/>
  </r>
  <r>
    <s v="農業管理與輔導業務-運銷加工輔導-獎補助費-對國內團體之捐助"/>
    <s v="113年度臺中農特產多元行銷推廣活動計畫"/>
    <s v="臺中市農會"/>
    <x v="36"/>
    <x v="480"/>
    <s v="有"/>
    <s v="聯利媒體股份有限公司"/>
  </r>
  <r>
    <s v="農業管理與輔導業務-運銷加工輔導-獎補助費-對國內團體之捐助"/>
    <s v="113年度臺中領鮮農產品（黃金玉冷筍）品牌行銷推廣暨浪漫竹光音樂晚會活動"/>
    <s v="臺中市臺中地區農會"/>
    <x v="36"/>
    <x v="126"/>
    <s v="無"/>
    <m/>
  </r>
  <r>
    <s v="農業管理與輔導業務-運銷加工輔導-獎補助費-對國內團體之捐助"/>
    <s v="臺中市111/112年期柑橘加工計畫"/>
    <s v="臺中市潭子區農會"/>
    <x v="36"/>
    <x v="247"/>
    <s v="無"/>
    <m/>
  </r>
  <r>
    <s v="農業管理與輔導業務-運銷加工輔導-獎補助費-對國內團體之捐助"/>
    <s v="113年度臺中市振興西瓜產業調節及農產品行銷計畫"/>
    <s v="臺中市龍井區農會"/>
    <x v="36"/>
    <x v="481"/>
    <s v="無"/>
    <m/>
  </r>
  <r>
    <s v="農業管理與輔導業務-運銷加工輔導-獎補助費-對國內團體之捐助"/>
    <s v="2024大甲媽祖繞境農特產品推廣行銷計畫"/>
    <s v="臺中市龍井區農會"/>
    <x v="36"/>
    <x v="482"/>
    <s v="無"/>
    <m/>
  </r>
  <r>
    <s v="農業管理與輔導業務-運銷加工輔導-獎補助費-對國內團體之捐助"/>
    <s v="113年度臺中市豐原區柑橘大蔥暨農特產品在地食材創新行銷計畫"/>
    <s v="臺中市豐原區農會"/>
    <x v="36"/>
    <x v="86"/>
    <s v="無"/>
    <m/>
  </r>
  <r>
    <s v="農業管理與輔導業務-運銷加工輔導-獎補助費-對國內團體之捐助"/>
    <s v="臺中市111/112年期柑橘加工計畫"/>
    <s v="臺中市豐原區農會"/>
    <x v="36"/>
    <x v="483"/>
    <s v="無"/>
    <m/>
  </r>
  <r>
    <s v="農業管理與輔導業務-運銷加工輔導-獎補助費-對國內團體之捐助"/>
    <s v="113年度台中市菇類食農推廣暨數位行銷計畫"/>
    <s v="臺中市霧峰區農會"/>
    <x v="36"/>
    <x v="15"/>
    <s v="無"/>
    <m/>
  </r>
  <r>
    <s v="農業管理與輔導業務-運銷加工輔導-獎補助費-對國內團體之捐助"/>
    <s v="113年度臺中市酒品整合行銷計畫"/>
    <s v="臺中市霧峰區農會"/>
    <x v="36"/>
    <x v="484"/>
    <s v="無"/>
    <m/>
  </r>
  <r>
    <s v="農業管理與輔導業務-運銷加工輔導-獎補助費-對國內團體之捐助"/>
    <s v="113年度臺中市霧峰區農會行銷與庫存系統及設備同步提升計畫"/>
    <s v="臺中市霧峰區農會"/>
    <x v="36"/>
    <x v="127"/>
    <s v="無"/>
    <m/>
  </r>
  <r>
    <s v="農業管理與輔導業務-運銷加工輔導-獎補助費-對國內團體之捐助"/>
    <s v="標竿農產直銷超市行銷計畫"/>
    <s v="臺中市霧峰區農會"/>
    <x v="36"/>
    <x v="48"/>
    <s v="無"/>
    <m/>
  </r>
  <r>
    <s v="農業管理與輔導業務-運銷加工輔導-獎補助費-對國內團體之捐助"/>
    <s v="臺中市111/112年期柑橘加工計畫"/>
    <s v="臺中地區農會"/>
    <x v="36"/>
    <x v="485"/>
    <s v="無"/>
    <m/>
  </r>
  <r>
    <s v="林業與自然保育管理業務-林政與自然保育管理-獎補助費-對國內團體之捐助"/>
    <s v="113年度臺中市海洋保育工作計畫"/>
    <s v="中華鯨豚協會"/>
    <x v="36"/>
    <x v="486"/>
    <s v="無"/>
    <m/>
  </r>
  <r>
    <s v="林業與自然保育管理業務-林政與自然保育管理-獎補助費-對國內團體之捐助"/>
    <s v="113年度臺日樹木醫學研討會暨臺中市受保護樹木保及維護人才培訓認證計畫"/>
    <s v="台灣樹木醫學學會"/>
    <x v="36"/>
    <x v="368"/>
    <s v="無"/>
    <m/>
  </r>
  <r>
    <s v="林業與自然保育管理業務-林政與自然保育管理-獎補助費-對國內團體之捐助"/>
    <s v="113年度石虎棲地重要議題論壇"/>
    <s v="社團法人台灣石虎保育協會"/>
    <x v="36"/>
    <x v="431"/>
    <s v="無"/>
    <m/>
  </r>
  <r>
    <s v="林業與自然保育管理業務-林政與自然保育管理-獎補助費-對國內團體之捐助"/>
    <s v="113年度臺中市瀕危物種（石虎）及重要棲地生態服務給付推動計畫"/>
    <s v="社團法人台灣石虎保育協會"/>
    <x v="36"/>
    <x v="430"/>
    <s v="無"/>
    <m/>
  </r>
  <r>
    <s v="林業與自然保育管理業務-林政與自然保育管理-獎補助費-對國內團體之捐助"/>
    <s v="112年度臺中市入侵植物防治計畫"/>
    <s v="社團法人台灣野鳥協會"/>
    <x v="36"/>
    <x v="81"/>
    <s v="無"/>
    <m/>
  </r>
  <r>
    <s v="林業與自然保育管理業務-林政與自然保育管理-獎補助費-對國內團體之捐助"/>
    <s v="113年度臺中市生態保育教育推廣與高美溼地陸蟹巡守計畫"/>
    <s v="社團法人台灣野鳥協會"/>
    <x v="36"/>
    <x v="126"/>
    <s v="無"/>
    <m/>
  </r>
  <r>
    <s v="林業與自然保育管理業務-林政與自然保育管理-獎補助費-對國內團體之捐助"/>
    <s v="113年度臺中市猛禽調查與生物多樣性保育推廣計畫"/>
    <s v="社團法人台灣野鳥協會"/>
    <x v="36"/>
    <x v="487"/>
    <s v="無"/>
    <m/>
  </r>
  <r>
    <s v="林業與自然保育管理業務-林政與自然保育管理-獎補助費-對國內團體之捐助"/>
    <s v="112年度林產產銷輔導計畫"/>
    <s v="臺中市石岡區農會"/>
    <x v="36"/>
    <x v="364"/>
    <s v="無"/>
    <m/>
  </r>
  <r>
    <s v="林業與自然保育管理業務-林政與自然保育管理-獎補助費-對國內團體之捐助"/>
    <s v="113年林產產銷輔導計畫"/>
    <s v="臺中市石岡區農會"/>
    <x v="36"/>
    <x v="58"/>
    <s v="無"/>
    <m/>
  </r>
  <r>
    <s v="林業與自然保育管理業務-林政與自然保育管理-獎補助費-對國內團體之捐助"/>
    <s v="112年度林產產銷輔導計畫"/>
    <s v="臺中市和平區農會"/>
    <x v="36"/>
    <x v="364"/>
    <s v="無"/>
    <m/>
  </r>
  <r>
    <s v="林業與自然保育管理業務-林政與自然保育管理-獎補助費-對國內團體之捐助"/>
    <s v="113年林產產銷輔導計畫計畫"/>
    <s v="臺中市和平區農會"/>
    <x v="36"/>
    <x v="141"/>
    <s v="無"/>
    <m/>
  </r>
  <r>
    <s v="林業與自然保育管理業務-林政與自然保育管理-獎補助費-對國內團體之捐助"/>
    <s v="112年度林產產銷輔導計畫"/>
    <s v="臺中市東勢區農會"/>
    <x v="36"/>
    <x v="202"/>
    <s v="無"/>
    <m/>
  </r>
  <r>
    <s v="林業與自然保育管理業務-林政與自然保育管理-獎補助費-對國內團體之捐助"/>
    <s v="113年林產產銷輔導計畫"/>
    <s v="臺中市東勢區農會"/>
    <x v="36"/>
    <x v="117"/>
    <s v="無"/>
    <m/>
  </r>
  <r>
    <s v="林業與自然保育管理業務-林政與自然保育管理-獎補助費-對國內團體之捐助"/>
    <s v="山坡地森林火災政策宣導活動計畫"/>
    <s v="臺中市後備憲兵荷松協會"/>
    <x v="36"/>
    <x v="1"/>
    <s v="無"/>
    <m/>
  </r>
  <r>
    <s v="林業與自然保育管理業務-林政與自然保育管理-獎補助費-對國內團體之捐助"/>
    <s v="113年度高美野生動物保護區互花米草調查移除暨大肚溪口野生動物保護區生態調查教育推廣計畫"/>
    <s v="臺中市海岸資源漁業發展所"/>
    <x v="36"/>
    <x v="126"/>
    <s v="無"/>
    <m/>
  </r>
  <r>
    <s v="林業與自然保育管理業務-林政與自然保育管理-獎補助費-對國內團體之捐助"/>
    <s v="112年度臺中市生物多樣性保育及入侵種管理計畫"/>
    <s v="臺中市野生動物保育學會"/>
    <x v="36"/>
    <x v="488"/>
    <s v="無"/>
    <m/>
  </r>
  <r>
    <s v="林業與自然保育管理業務-林政與自然保育管理-獎補助費-對國內團體之捐助"/>
    <s v="112年度臺中市野生動物危害農業防治及危害動物管理計畫"/>
    <s v="臺中市野生動物保育學會"/>
    <x v="36"/>
    <x v="489"/>
    <s v="無"/>
    <m/>
  </r>
  <r>
    <s v="林業與自然保育管理業務-林政與自然保育管理-獎補助費-對國內團體之捐助"/>
    <s v="112年度臺中市綠鬣蜥防治宣導計畫"/>
    <s v="臺中市野生動物保育學會"/>
    <x v="36"/>
    <x v="117"/>
    <s v="無"/>
    <m/>
  </r>
  <r>
    <s v="林業與自然保育管理業務-林政與自然保育管理-獎補助費-對國內團體之捐助"/>
    <s v="113年度1999臺中市民一碼通野生動物保護計畫"/>
    <s v="臺中市野生動物保育學會"/>
    <x v="36"/>
    <x v="490"/>
    <s v="無"/>
    <m/>
  </r>
  <r>
    <s v="林業與自然保育管理業務-林政與自然保育管理-獎補助費-對國內團體之捐助"/>
    <s v="113年度臺中市蛇類檢核與野放計畫"/>
    <s v="臺中市野生動物保育學會"/>
    <x v="36"/>
    <x v="491"/>
    <s v="無"/>
    <m/>
  </r>
  <r>
    <s v="林業與自然保育管理業務-林政與自然保育管理-獎補助費-對國內團體之捐助"/>
    <s v="113年度臺中市野生動物危害農業防治計畫"/>
    <s v="臺中市野生動物保育學會"/>
    <x v="36"/>
    <x v="492"/>
    <s v="無"/>
    <m/>
  </r>
  <r>
    <s v="林業與自然保育管理業務-林政與自然保育管理-獎補助費-對國內團體之捐助"/>
    <s v="113年度臺中市野生動物救傷與暫時收容計畫"/>
    <s v="臺中市野生動物保育學會"/>
    <x v="36"/>
    <x v="493"/>
    <s v="無"/>
    <m/>
  </r>
  <r>
    <s v="林業與自然保育管理業務-林政與自然保育管理-獎補助費-對國內團體之捐助"/>
    <s v="113年度臺中市斑腿樹蛙與海蟾蜍調查移除與生物多樣性宣導計畫"/>
    <s v="臺中市野生動物保育學會"/>
    <x v="36"/>
    <x v="494"/>
    <s v="無"/>
    <m/>
  </r>
  <r>
    <s v="林業與自然保育管理業務-林政與自然保育管理-獎補助費-對國內團體之捐助"/>
    <s v="113年度臺中市綠鬣蜥防治宣導計畫"/>
    <s v="臺中市野生動物保育學會"/>
    <x v="36"/>
    <x v="495"/>
    <s v="無"/>
    <m/>
  </r>
  <r>
    <s v="林業與自然保育管理業務-林政與自然保育管理-獎補助費-對國內團體之捐助"/>
    <s v="112年度林產產銷輔導計畫"/>
    <s v="臺中市臺中地區農會"/>
    <x v="36"/>
    <x v="364"/>
    <s v="無"/>
    <m/>
  </r>
  <r>
    <s v="林業與自然保育管理業務-林政與自然保育管理-獎補助費-對國內團體之捐助"/>
    <s v="113年林產產銷輔導計畫"/>
    <s v="臺中市臺中地區農會"/>
    <x v="36"/>
    <x v="141"/>
    <s v="無"/>
    <m/>
  </r>
  <r>
    <s v="林業與自然保育管理業務-林政與自然保育管理-獎補助費-對國內團體之捐助"/>
    <s v="112年度林產產銷輔導計畫"/>
    <s v="臺中市豐原區農會"/>
    <x v="36"/>
    <x v="202"/>
    <s v="無"/>
    <m/>
  </r>
  <r>
    <s v="林業與自然保育管理業務-林政與自然保育管理-獎補助費-對國內團體之捐助"/>
    <s v="113年林產產銷輔導計畫"/>
    <s v="臺中市豐原區農會"/>
    <x v="36"/>
    <x v="117"/>
    <s v="無"/>
    <m/>
  </r>
  <r>
    <s v="動物保護與管理-動物保護-獎補助費-對國內團體之捐助"/>
    <s v="112年第2次友善街犬貓計畫"/>
    <s v="社團法人台灣之心愛護動物協會"/>
    <x v="37"/>
    <x v="170"/>
    <s v="無"/>
    <m/>
  </r>
  <r>
    <s v="動物保護與管理-動物保護-獎補助費-對國內團體之捐助"/>
    <s v="112年第2次友善街犬貓計畫"/>
    <s v="社團法人台灣動物保護協進會"/>
    <x v="37"/>
    <x v="10"/>
    <s v="無"/>
    <m/>
  </r>
  <r>
    <s v="動物保護與管理-動物保護-獎補助費-對國內團體之捐助"/>
    <s v="112年第2次友善街犬貓計畫"/>
    <s v="社團法人臺中市橋烽關懷生命協會"/>
    <x v="37"/>
    <x v="307"/>
    <s v="無"/>
    <m/>
  </r>
  <r>
    <s v="動物保護與管理-動物保護-獎補助費-對國內團體之捐助"/>
    <s v="112年第2次友善街犬貓計畫"/>
    <s v="社團法人臺中市獸醫師公會"/>
    <x v="37"/>
    <x v="496"/>
    <s v="無"/>
    <m/>
  </r>
  <r>
    <s v="動物保護與管理-動物保護-獎補助費-對國內團體之捐助"/>
    <s v="112年臺中市遊蕩犬管理家戶訪查計畫"/>
    <s v="台灣寵物全方位教育發展救援協會"/>
    <x v="37"/>
    <x v="320"/>
    <s v="無"/>
    <m/>
  </r>
  <r>
    <s v="動物保護與管理-動物保護-獎補助費-對國內團體之捐助"/>
    <s v="112年動物保護宣導活動"/>
    <s v="台中市寵物商業同業公會"/>
    <x v="37"/>
    <x v="358"/>
    <s v="無"/>
    <m/>
  </r>
  <r>
    <s v="動物保護與管理-動物保護-獎補助費-對國內團體之捐助"/>
    <s v="辦理搖滾威力動物保護教育計劃"/>
    <s v="社團法人臺中市好幸運協會"/>
    <x v="37"/>
    <x v="58"/>
    <s v="無"/>
    <m/>
  </r>
  <r>
    <s v="動物保護與管理-動物保護-獎補助費-對國內團體之捐助"/>
    <s v="辦理日常養護活動"/>
    <s v="社團法人臺中市橋烽關懷生命協會"/>
    <x v="37"/>
    <x v="1"/>
    <s v="無"/>
    <m/>
  </r>
  <r>
    <s v="動物保護與管理-動物保護-獎補助費-對國內團體之捐助"/>
    <s v="113年度高齡動物健康預防保健"/>
    <s v="社團法人台中市世界聯合保護動物協會"/>
    <x v="37"/>
    <x v="1"/>
    <s v="無"/>
    <m/>
  </r>
  <r>
    <s v="動物保護與管理-動物保護-獎補助費-對國內團體之捐助"/>
    <s v="113年犬貓認養及宣導活動"/>
    <s v="社團法人臺中市希望愛生命關懷協會"/>
    <x v="37"/>
    <x v="1"/>
    <s v="無"/>
    <m/>
  </r>
  <r>
    <s v="動物保護與管理-動物保護-獎補助費-對國內團體之捐助"/>
    <s v="動物醫療環境品質提升"/>
    <s v="社團法人臺中市獸醫師公會"/>
    <x v="37"/>
    <x v="1"/>
    <s v="無"/>
    <m/>
  </r>
  <r>
    <s v="動物保護與管理-動物保護-獎補助費-對國內團體之捐助"/>
    <s v="113年動物保護宣導活動"/>
    <s v="社團法人臺中市好幸運協會"/>
    <x v="37"/>
    <x v="497"/>
    <s v="無"/>
    <m/>
  </r>
  <r>
    <s v="動物保護與管理-動物保護-獎補助費-對國內團體之捐助"/>
    <s v="流浪動物救援認養宣導"/>
    <s v="台灣福爾摩沙保護動物協會"/>
    <x v="37"/>
    <x v="1"/>
    <s v="無"/>
    <m/>
  </r>
  <r>
    <s v="動物保護與管理-動物保護-獎補助費-對國內團體之捐助"/>
    <s v="流浪動物救援絕育及認養活動"/>
    <s v="臺中市大里區保護動物協會"/>
    <x v="37"/>
    <x v="1"/>
    <s v="無"/>
    <m/>
  </r>
  <r>
    <s v="動物保護與管理-動物保護-獎補助費-對國內團體之捐助"/>
    <s v="113年動物保護宣導活動"/>
    <s v="台中市動物福利推動協會"/>
    <x v="37"/>
    <x v="1"/>
    <s v="無"/>
    <m/>
  </r>
  <r>
    <s v="動物保護與管理-動物收容-獎補助費-對國內團體之捐助"/>
    <s v="113年臺中市友善街犬貓計畫"/>
    <s v="社團法人台灣之心愛護動物協會"/>
    <x v="37"/>
    <x v="451"/>
    <s v="無"/>
    <m/>
  </r>
  <r>
    <s v="動物保護與管理-動物收容-獎補助費-對國內團體之捐助"/>
    <s v="113年臺中市友善街犬貓計畫"/>
    <s v="社團法人臺中市獸醫師公會"/>
    <x v="37"/>
    <x v="498"/>
    <s v="無"/>
    <m/>
  </r>
  <r>
    <s v="動物保護與管理-動物收容-獎補助費-對國內團體之捐助"/>
    <s v="113年臺中市友善街犬貓計畫"/>
    <s v="社團法人臺中市希望愛生命關懷協會"/>
    <x v="37"/>
    <x v="289"/>
    <s v="無"/>
    <m/>
  </r>
  <r>
    <s v="動物保護與管理-動物收容-獎補助費-對國內團體之捐助"/>
    <s v="113年臺中市友善街犬貓計畫"/>
    <s v="社團法人臺中市橋烽關懷生命協會"/>
    <x v="37"/>
    <x v="360"/>
    <s v="無"/>
    <m/>
  </r>
  <r>
    <s v="動物保護與管理-動物收容-獎補助費-對國內團體之捐助"/>
    <s v="113年臺中市友善街犬貓計畫"/>
    <s v="社團法人台灣動物保護協進會"/>
    <x v="37"/>
    <x v="499"/>
    <s v="無"/>
    <m/>
  </r>
  <r>
    <s v="漁業及海岸管理-漁業行政及漁港管理-獎補助費-對國內團體之捐助"/>
    <s v="112年度臺中市保護區及自然地景經營管理計畫"/>
    <s v="社團法人台灣野鳥協會"/>
    <x v="38"/>
    <x v="500"/>
    <s v="無"/>
    <m/>
  </r>
  <r>
    <s v="漁業及海岸管理-漁業行政及漁港管理-獎補助費-對國內團體之捐助"/>
    <s v="113年度高美野生動物保護區互花米草調查移除暨大肚溪口耶生動物保護區生態調查教育推廣計畫"/>
    <s v="社團法人台灣野鳥協會"/>
    <x v="38"/>
    <x v="134"/>
    <s v="無"/>
    <m/>
  </r>
  <r>
    <s v="漁業及海岸管理-漁業行政及漁港管理-獎補助費-對國內團體之捐助"/>
    <s v="113年高美野生動物保護區及週邊經營管理計畫"/>
    <s v="臺中市高美觀光文化促進會"/>
    <x v="38"/>
    <x v="501"/>
    <s v="無"/>
    <m/>
  </r>
  <r>
    <s v="漁業及海岸管理-漁業行政及漁港管理-獎補助費-對國內團體之捐助"/>
    <s v="高美濕地生態保育及教育推廣計畫"/>
    <s v="臺中市高美觀光文化促進會"/>
    <x v="38"/>
    <x v="15"/>
    <s v="無"/>
    <m/>
  </r>
  <r>
    <s v="漁業及海岸管理-漁業行政及漁港管理-獎補助費-對國內團體之捐助"/>
    <s v="113年度高美野生動物保護區經營管理計畫"/>
    <s v="臺中市高美愛鄉協會"/>
    <x v="38"/>
    <x v="502"/>
    <s v="無"/>
    <m/>
  </r>
  <r>
    <s v="漁業及海岸管理-漁業行政及漁港管理-獎補助費-對國內團體之捐助"/>
    <s v="漁民節慶祝大會及電力宣導活動"/>
    <s v="臺中市臺中區漁會"/>
    <x v="38"/>
    <x v="127"/>
    <s v="無"/>
    <m/>
  </r>
  <r>
    <s v="漁業及海岸管理-漁業行政及漁港管理-獎補助費-對國內團體之捐助"/>
    <s v="松柏漁港生鱻市集開幕系列活動"/>
    <s v="臺中市臺中區漁會"/>
    <x v="38"/>
    <x v="427"/>
    <s v="無"/>
    <m/>
  </r>
  <r>
    <s v="漁業及海岸管理-漁業行政及漁港管理-獎補助費-對國內團體之捐助"/>
    <s v="松柏漁港生鱻市集推廣海洋及食魚教育系列活動"/>
    <s v="臺中市臺中區漁會"/>
    <x v="38"/>
    <x v="503"/>
    <s v="無"/>
    <m/>
  </r>
  <r>
    <s v="漁業及海岸管理-漁業行政及漁港管理-獎補助費-對國內團體之捐助"/>
    <s v="在地漁產品推廣與供應行銷活動"/>
    <s v="臺中市臺中區漁會"/>
    <x v="38"/>
    <x v="504"/>
    <s v="無"/>
    <m/>
  </r>
  <r>
    <s v="漁業及海岸管理-漁業行政及漁港管理-獎補助費-對國內團體之捐助"/>
    <s v="水產品檢驗計畫"/>
    <s v="臺中市臺中區漁會"/>
    <x v="38"/>
    <x v="9"/>
    <s v="無"/>
    <m/>
  </r>
  <r>
    <s v="漁業及海岸管理-漁業行政及漁港管理-獎補助費-對國內團體之捐助"/>
    <s v="113年度臺中市臺中區漁會溯源水產品推廣行銷活動計畫"/>
    <s v="臺中市臺中區漁會"/>
    <x v="38"/>
    <x v="63"/>
    <s v="無"/>
    <m/>
  </r>
  <r>
    <s v="漁業及海岸管理-漁業行政及漁港管理-獎補助費-對國內團體之捐助"/>
    <s v="梧棲漁港製冰廠興建工程」(第2年)計畫"/>
    <s v="臺中市臺中區漁會"/>
    <x v="38"/>
    <x v="505"/>
    <s v="無"/>
    <m/>
  </r>
  <r>
    <s v="漁業及海岸管理-漁業行政及漁港管理-獎補助費-對國內團體之捐助"/>
    <s v="臺中市食水嵙溪封溪護魚河段巡護及資源保育教育計畫"/>
    <s v="社團法人臺中市白冷圳水流域發展協會"/>
    <x v="38"/>
    <x v="55"/>
    <s v="無"/>
    <m/>
  </r>
  <r>
    <s v="漁業及海岸管理-漁業行政及漁港管理-獎補助費-對國內團體之捐助"/>
    <s v="臺中市中嵙社區發展協會封溪護魚河段巡護及資源保育教育計畫"/>
    <s v="臺中市東勢區中嵙社區發展協會"/>
    <x v="38"/>
    <x v="55"/>
    <s v="無"/>
    <m/>
  </r>
  <r>
    <s v="觀光管理-觀光旅遊行銷與推廣-獎補助費-對國內團體之捐助"/>
    <s v="2024永續發展課程交流分享會"/>
    <s v="臺中市樂活觀光產業聯盟協會"/>
    <x v="39"/>
    <x v="3"/>
    <s v="無"/>
    <m/>
  </r>
  <r>
    <s v="觀光管理-觀光旅遊行銷與推廣-獎補助費-對國內團體之捐助"/>
    <s v="2024歡樂慶元宵"/>
    <s v="台中市北區賴興社區發展協會"/>
    <x v="39"/>
    <x v="358"/>
    <s v="無"/>
    <m/>
  </r>
  <r>
    <s v="觀光管理-觀光旅遊行銷與推廣-獎補助費-對國內團體之捐助"/>
    <s v="鈴蘭通散步納涼會"/>
    <s v="社團法人台灣中城再生文化協會"/>
    <x v="39"/>
    <x v="160"/>
    <s v="無"/>
    <m/>
  </r>
  <r>
    <s v="觀光管理-觀光旅遊行銷與推廣-獎補助費-對國內團體之捐助"/>
    <s v="113年我愛大臺中樂活觀光文化推廣活動"/>
    <s v="臺中市大甲區新移民女性家庭關懷協會"/>
    <x v="39"/>
    <x v="49"/>
    <s v="無"/>
    <m/>
  </r>
  <r>
    <s v="觀光管理-觀光旅遊行銷與推廣-獎補助費-對國內團體之捐助"/>
    <s v="113年日南里元宵節親子健行踩街活動"/>
    <s v="臺中市大甲區日南社區發展協會"/>
    <x v="39"/>
    <x v="49"/>
    <s v="無"/>
    <m/>
  </r>
  <r>
    <s v="觀光管理-觀光旅遊行銷與推廣-獎補助費-對國內團體之捐助"/>
    <s v="玩美大臺中-樂活文化生態采風"/>
    <s v="臺中市大甲區婦女會"/>
    <x v="39"/>
    <x v="58"/>
    <s v="無"/>
    <m/>
  </r>
  <r>
    <s v="觀光管理-觀光旅遊行銷與推廣-獎補助費-對國內團體之捐助"/>
    <s v="平昌櫻花祭"/>
    <s v="臺中市北屯區平昌社區發展協會"/>
    <x v="39"/>
    <x v="5"/>
    <s v="無"/>
    <m/>
  </r>
  <r>
    <s v="觀光管理-觀光旅遊行銷與推廣-獎補助費-對國內團體之捐助"/>
    <s v="2024小願遊海線尋龍廚"/>
    <s v="臺中市清水小願文化創意協會"/>
    <x v="39"/>
    <x v="58"/>
    <s v="無"/>
    <m/>
  </r>
  <r>
    <s v="觀光管理-觀光旅遊行銷與推廣-獎補助費-對國內團體之捐助"/>
    <s v="2024鐵道追福-郵輪專列逍遙遊活動"/>
    <s v="臺中市葫蘆墩觀光發展協會"/>
    <x v="39"/>
    <x v="506"/>
    <s v="無"/>
    <m/>
  </r>
  <r>
    <s v="觀光管理-觀光旅遊行銷與推廣-獎補助費-對國內團體之捐助"/>
    <s v="永安社區健走活動"/>
    <s v="臺中市大安區永安社區發展協會"/>
    <x v="39"/>
    <x v="64"/>
    <s v="無"/>
    <m/>
  </r>
  <r>
    <s v="觀光管理-觀光旅遊行銷與推廣-獎補助費-對國內團體之捐助"/>
    <s v="2024尋訪市定古蹟─日南火車站"/>
    <s v="臺中市大甲區孟春社區發展協會"/>
    <x v="39"/>
    <x v="64"/>
    <s v="無"/>
    <m/>
  </r>
  <r>
    <s v="觀光管理-觀光旅遊行銷與推廣-獎補助費-對國內團體之捐助"/>
    <s v="113年探索大甲鐵砧山觀光生態健行活動"/>
    <s v="臺中市大甲區文武社區發展協會"/>
    <x v="39"/>
    <x v="67"/>
    <s v="無"/>
    <m/>
  </r>
  <r>
    <s v="觀光管理-觀光旅遊行銷與推廣-獎補助費-對國內團體之捐助"/>
    <s v="2024大雅學府商圈元宵暨觀光行銷活動"/>
    <s v="臺中市大雅學府商圈管理委員會"/>
    <x v="39"/>
    <x v="507"/>
    <s v="無"/>
    <m/>
  </r>
  <r>
    <s v="觀光管理-觀光旅遊行銷與推廣-獎補助費-對國內團體之捐助"/>
    <s v="臺中市后里區單車快樂遊2024節能減碳暨支持電源開發節約能源宣導反毒活動"/>
    <s v="臺中市后里單車協會"/>
    <x v="39"/>
    <x v="67"/>
    <s v="無"/>
    <m/>
  </r>
  <r>
    <s v="觀光管理-觀光旅遊行銷與推廣-獎補助費-對國內團體之捐助"/>
    <s v="魅力臺中霧峰藝文饗宴"/>
    <s v="臺中市霧峰區本堂社區發展協會"/>
    <x v="39"/>
    <x v="64"/>
    <s v="無"/>
    <m/>
  </r>
  <r>
    <s v="觀光管理-觀光旅遊行銷與推廣-獎補助費-對國內團體之捐助"/>
    <s v="2024年第一屆台中市原民觀光產業論壇研討會"/>
    <s v="華夏國際文旅觀光協會"/>
    <x v="39"/>
    <x v="143"/>
    <s v="無"/>
    <m/>
  </r>
  <r>
    <s v="觀光管理-觀光旅遊行銷與推廣-獎補助費-對國內團體之捐助"/>
    <s v="113年我們一起去旅遊-發現台中的美"/>
    <s v="臺中市酷狗藍在地成長協會"/>
    <x v="39"/>
    <x v="64"/>
    <s v="無"/>
    <m/>
  </r>
  <r>
    <s v="觀光管理-觀光旅遊行銷與推廣-獎補助費-對國內團體之捐助"/>
    <s v="樂齡長者與慢飛天使媽祖迺鐵砧山關懷活動"/>
    <s v="國際獅子會中華民國總會台灣省台中縣大甲鎮安甲獅子會"/>
    <x v="39"/>
    <x v="49"/>
    <s v="無"/>
    <m/>
  </r>
  <r>
    <s v="觀光管理-觀光旅遊行銷與推廣-獎補助費-對國內團體之捐助"/>
    <s v="鰲峰音樂饗宴活動"/>
    <s v="臺中市戀戀鰲峰樂音協會"/>
    <x v="39"/>
    <x v="58"/>
    <s v="無"/>
    <m/>
  </r>
  <r>
    <s v="觀光管理-觀光旅遊行銷與推廣-獎補助費-對國內團體之捐助"/>
    <s v="113年度中秋晚會人間情、慶團圓暨關懷弱勢族群"/>
    <s v="臺中市大甲區奉化社區發展協會"/>
    <x v="39"/>
    <x v="49"/>
    <s v="無"/>
    <m/>
  </r>
  <r>
    <s v="觀光管理-觀光旅遊行銷與推廣-獎補助費-對國內團體之捐助"/>
    <s v="探訪海的音符＊風的故鄉；健康起步走"/>
    <s v="臺中市大安區頂安社區發展協會"/>
    <x v="39"/>
    <x v="58"/>
    <s v="無"/>
    <m/>
  </r>
  <r>
    <s v="觀光管理-觀光旅遊行銷與推廣-獎補助費-對國內團體之捐助"/>
    <s v="大玩臺中愛上鐵砧山親子彩繪風箏"/>
    <s v="臺中市三奶夫人關懷協會"/>
    <x v="39"/>
    <x v="1"/>
    <s v="無"/>
    <m/>
  </r>
  <r>
    <s v="觀光管理-觀光旅遊行銷與推廣-獎補助費-對國內團體之捐助"/>
    <s v="與尼有約 大玩台中-東南亞嘉年華會"/>
    <s v="社團法人臺中市國際關懷印尼協會"/>
    <x v="39"/>
    <x v="1"/>
    <s v="無"/>
    <m/>
  </r>
  <r>
    <s v="觀光管理-觀光旅遊行銷與推廣-獎補助費-對國內團體之捐助"/>
    <s v="悠遊忘憂谷訪古尋幽健行go"/>
    <s v="臺中市鄉村永續生活發展協會"/>
    <x v="39"/>
    <x v="1"/>
    <s v="無"/>
    <m/>
  </r>
  <r>
    <s v="觀光管理-觀光旅遊行銷與推廣-獎補助費-對國內團體之捐助"/>
    <s v="113年甲安埔元極舞鐵砧山巡禮古蹟活動"/>
    <s v="臺中市甲安埔元極舞協會"/>
    <x v="39"/>
    <x v="49"/>
    <s v="無"/>
    <m/>
  </r>
  <r>
    <s v="觀光管理-觀光旅遊行銷與推廣-獎補助費-對國內團體之捐助"/>
    <s v="113江南巡禮社區好風光活動"/>
    <s v="臺中市大甲區江南社區發展協會"/>
    <x v="39"/>
    <x v="49"/>
    <s v="無"/>
    <m/>
  </r>
  <r>
    <s v="觀光管理-觀光旅遊行銷與推廣-獎補助費-對國內團體之捐助"/>
    <s v="旅宿業丙種職業安全衛生業務主管訓練專班"/>
    <s v="臺中市旅館商業同業公會"/>
    <x v="39"/>
    <x v="91"/>
    <s v="無"/>
    <m/>
  </r>
  <r>
    <s v="觀光管理-觀光旅遊行銷與推廣-獎補助費-對國內團體之捐助"/>
    <s v="113認識大甲城觀光文化健行起步走"/>
    <s v="臺中市大甲區平安社區發展協會"/>
    <x v="39"/>
    <x v="64"/>
    <s v="無"/>
    <m/>
  </r>
  <r>
    <s v="觀光管理-觀光旅遊行銷與推廣-獎補助費-對國內團體之捐助"/>
    <s v="鐵砧頂店古蹟巡禮暨登山健行活動"/>
    <s v="臺中市大甲區頂店社區發展協會"/>
    <x v="39"/>
    <x v="49"/>
    <s v="無"/>
    <m/>
  </r>
  <r>
    <s v="觀光管理-觀光旅遊行銷與推廣-獎補助費-對國內團體之捐助"/>
    <s v="台中市228公園親子潑水趣"/>
    <s v="中華民國微笑天使協會"/>
    <x v="39"/>
    <x v="49"/>
    <s v="無"/>
    <m/>
  </r>
  <r>
    <s v="觀光管理-觀光旅遊行銷與推廣-獎補助費-對國內團體之捐助"/>
    <s v="新美老街巷古廟宇彩繪新活力健行活動"/>
    <s v="臺中市大甲區新美社區發展協會"/>
    <x v="39"/>
    <x v="1"/>
    <s v="無"/>
    <m/>
  </r>
  <r>
    <s v="觀光管理-觀光旅遊行銷與推廣-獎補助費-對國內團體之捐助"/>
    <s v="113年度臺中市大安區松雅里慶贊廣澤尊王聖誕千秋暨中秋聯歡晚會"/>
    <s v="臺中市大安區松雅社區發展協會"/>
    <x v="39"/>
    <x v="67"/>
    <s v="無"/>
    <m/>
  </r>
  <r>
    <s v="觀光管理-觀光旅遊行銷與推廣-獎補助費-對國內團體之捐助"/>
    <s v="穿梭群山峻嶺的水圳芳蹤"/>
    <s v="社團法人臺中市白冷圳水流域發展協會"/>
    <x v="39"/>
    <x v="1"/>
    <s v="無"/>
    <m/>
  </r>
  <r>
    <s v="觀光管理-觀光旅遊行銷與推廣-獎補助費-對國內團體之捐助"/>
    <s v="濱海祭"/>
    <s v="臺中市海線觀光發展協會"/>
    <x v="39"/>
    <x v="49"/>
    <s v="無"/>
    <m/>
  </r>
  <r>
    <s v="觀光管理-觀光旅遊行銷與推廣-獎補助費-對國內團體之捐助"/>
    <s v="2024樂活旅遊護照及形象影片"/>
    <s v="臺中市樂活觀光產業聯盟協會"/>
    <x v="39"/>
    <x v="49"/>
    <s v="無"/>
    <m/>
  </r>
  <r>
    <s v="觀光管理-觀光旅遊行銷與推廣-獎補助費-對國內團體之捐助"/>
    <s v="113年度康河音樂饗宴-關懷弱勢團體親子團圓慶中秋"/>
    <s v="臺中市大里區永隆社區發展協會"/>
    <x v="39"/>
    <x v="67"/>
    <s v="無"/>
    <m/>
  </r>
  <r>
    <s v="觀光管理-觀光旅遊行銷與推廣-獎補助費-對國內團體之捐助"/>
    <s v="臺中市外埔水流東桐花步道健行暨推動地方觀光活動"/>
    <s v="臺中市外埔後備憲兵荷松協會"/>
    <x v="39"/>
    <x v="49"/>
    <s v="無"/>
    <m/>
  </r>
  <r>
    <s v="觀光管理-觀光旅遊行銷與推廣-獎補助費-對國內團體之捐助"/>
    <s v="太平盛世88潑水節、爸爸被水潑暨關懷新住民活動"/>
    <s v="臺中市太平區中山社區發展協會"/>
    <x v="39"/>
    <x v="49"/>
    <s v="無"/>
    <m/>
  </r>
  <r>
    <s v="觀光管理-觀光旅遊行銷與推廣-獎補助費-對國內團體之捐助"/>
    <s v="臺中好禮協會AI智慧觀光國際化應用推廣"/>
    <s v="臺中市好禮協會"/>
    <x v="39"/>
    <x v="68"/>
    <s v="無"/>
    <m/>
  </r>
  <r>
    <s v="觀光管理-觀光旅遊行銷與推廣-獎補助費-對國內團體之捐助"/>
    <s v="台中青商成立六十五週年慶典暨第三十七屆亞太觀光振興研討會議"/>
    <s v="台中市台中國際青年商會"/>
    <x v="39"/>
    <x v="49"/>
    <s v="無"/>
    <m/>
  </r>
  <r>
    <s v="觀光管理-觀光旅遊行銷與推廣-獎補助費-對國內團體之捐助"/>
    <s v="113年運動i臺灣2.0計畫-2024臺中市體育嘉年華會"/>
    <s v="臺中市體育總會"/>
    <x v="39"/>
    <x v="9"/>
    <s v="無"/>
    <m/>
  </r>
  <r>
    <s v="觀光管理-觀光旅遊行銷與推廣-獎補助費-對國內團體之捐助"/>
    <s v="113年度元極舞人文 生態探索健行活動"/>
    <s v="大甲區體育會元極舞委員會"/>
    <x v="39"/>
    <x v="49"/>
    <s v="無"/>
    <m/>
  </r>
  <r>
    <s v="觀光管理-觀光旅遊行銷與推廣-獎補助費-對國內團體之捐助"/>
    <s v="113年度海線觀光資源點推廣計畫"/>
    <s v="臺中縣梧棲老街再造協會"/>
    <x v="39"/>
    <x v="58"/>
    <s v="無"/>
    <m/>
  </r>
  <r>
    <s v="觀光管理-觀光旅遊行銷與推廣-獎補助費-對國內團體之捐助"/>
    <s v="113年中區都市原住民教會聯合豐年感恩祭暨大雅文化觀光禮讚"/>
    <s v="台灣原住民族傳統文化暨領域保護協會"/>
    <x v="39"/>
    <x v="64"/>
    <s v="無"/>
    <m/>
  </r>
  <r>
    <s v="觀光管理-觀光旅遊行銷與推廣-獎補助費-對國內團體之捐助"/>
    <s v="2024歡樂聖誕主題變裝走秀X性平宣導活動"/>
    <s v="臺中市大雅區大雅社區發展協會"/>
    <x v="39"/>
    <x v="364"/>
    <s v="無"/>
    <m/>
  </r>
  <r>
    <s v="觀光管理-觀光旅遊行銷與推廣-獎補助費-對國內團體之捐助"/>
    <s v="2024樂活運動旅遊觀光媒合會"/>
    <s v="臺中市樂活觀光產業聯盟協會"/>
    <x v="39"/>
    <x v="364"/>
    <s v="無"/>
    <m/>
  </r>
  <r>
    <s v="觀光管理-觀光旅遊行銷與推廣-獎補助費-對國內團體之捐助"/>
    <s v="2025順心福『春曙迎百福~蛇歲納千祥』跨年晚會活動"/>
    <s v="台中市藝文協進會"/>
    <x v="39"/>
    <x v="74"/>
    <s v="無"/>
    <m/>
  </r>
  <r>
    <s v="觀光管理-觀光旅遊行銷與推廣-獎補助費-對國內團體之捐助"/>
    <s v="2024台灣愛樂壓大賽活動"/>
    <s v="社團法人台灣咖啡發展協會"/>
    <x v="39"/>
    <x v="49"/>
    <s v="無"/>
    <m/>
  </r>
  <r>
    <s v="社會救濟-社會救濟-社會救助-獎補助費-對國內團體之捐助"/>
    <s v="「歲末寒冬送暖圍爐宴」遊民服務方案"/>
    <s v="臺中市後車頭發展協會"/>
    <x v="40"/>
    <x v="64"/>
    <s v="無"/>
    <m/>
  </r>
  <r>
    <s v="社政業務-社會福利-推行老人福利-獎補助費-對國內團體之捐助"/>
    <s v="附設私立輔順仁愛之家服務費計畫"/>
    <s v="財團法人台中市順天宮輔順將軍廟"/>
    <x v="40"/>
    <x v="508"/>
    <s v="無"/>
    <m/>
  </r>
  <r>
    <s v="社政業務-社會福利-推行老人福利-獎補助費-對國內團體之捐助"/>
    <s v="老人健康講座研習活動"/>
    <s v="臺中市大雅老人會"/>
    <x v="40"/>
    <x v="1"/>
    <s v="無"/>
    <m/>
  </r>
  <r>
    <s v="社政業務-社會福利-推行老人福利-獎補助費-對國內團體之捐助"/>
    <s v="一般性獎助經費獎助財團法人臺中市私立長生老人長期照護中心辦理「服務費」計畫"/>
    <s v="財團法人臺中市私立長生老人長期照護中心"/>
    <x v="40"/>
    <x v="509"/>
    <s v="無"/>
    <m/>
  </r>
  <r>
    <s v="社政業務-社會福利-推行老人福利-獎補助費-對國內團體之捐助"/>
    <s v="附設臺中市私立松柏園老人養護中心"/>
    <s v="財團法人臺灣省私立永信社會福利基金會"/>
    <x v="40"/>
    <x v="510"/>
    <s v="無"/>
    <m/>
  </r>
  <r>
    <s v="社政業務-社會福利-推行老人福利-獎補助費-對國內團體之捐助"/>
    <s v="附設臺中市私立廣達老人長期照顧中心(養護型)服務費"/>
    <s v="財團法人臺中市私立廣達社會福利慈善事業基金會"/>
    <x v="40"/>
    <x v="511"/>
    <s v="無"/>
    <m/>
  </r>
  <r>
    <s v="社政業務-社會福利-推行老人福利-獎補助費-對國內團體之捐助"/>
    <s v="一般性獎助經費獎助財團法人臺中市私立好耆老人長期照顧中心(養護型)辦理服務費計畫"/>
    <s v="團法人臺中市私立好耆老人長期照顧中心(養護型)"/>
    <x v="40"/>
    <x v="512"/>
    <s v="無"/>
    <m/>
  </r>
  <r>
    <s v="社政業務-社會福利-推行老人福利-獎補助費-對國內團體之捐助"/>
    <s v="附設臺中市私立田園老人養護中心計畫"/>
    <s v="財團法人臺中市私立公老坪社會福利慈善事業基金會"/>
    <x v="40"/>
    <x v="513"/>
    <s v="無"/>
    <m/>
  </r>
  <r>
    <s v="社政業務-社會福利-推行老人福利-獎補助費-對國內團體之捐助"/>
    <s v="附設私立輔順仁愛之家服務費計畫"/>
    <s v="財團法人台中市順天宮輔順將軍廟"/>
    <x v="40"/>
    <x v="514"/>
    <s v="無"/>
    <m/>
  </r>
  <r>
    <s v="社政業務-社會福利-推行老人福利-獎補助費-對國內團體之捐助"/>
    <s v="附設台中市私立信義老人養護中心計畫"/>
    <s v="財團法人中華基督教福音信義傳道會"/>
    <x v="40"/>
    <x v="515"/>
    <s v="無"/>
    <m/>
  </r>
  <r>
    <s v="社政業務-社會福利-推行老人福利-獎補助費-對國內團體之捐助"/>
    <s v="附設臺中市私立廣達老人長期照顧中心(養護型)服務費計畫"/>
    <s v="財團法人臺中市私立廣達社會福利慈善事業基金會"/>
    <x v="40"/>
    <x v="516"/>
    <s v="無"/>
    <m/>
  </r>
  <r>
    <s v="社政業務-社會福利-推行老人福利-獎補助費-對國內團體之捐助"/>
    <s v="一般性獎助經費獎助財團法人臺中市私立好耆老人長期照顧中心(養護型)辦理服務費計畫"/>
    <s v="財團法人臺中市私立好耆老人長期照顧中心(養護型)"/>
    <x v="40"/>
    <x v="517"/>
    <s v="無"/>
    <m/>
  </r>
  <r>
    <s v="社政業務-社會福利-推行老人福利-獎補助費-對國內團體之捐助"/>
    <s v="一般性獎助經費獎助財團法人臺中市私立長生老人長期照護中心辦理服務費計畫"/>
    <s v="財團法人臺中市私立長生老人長期照護中心"/>
    <x v="40"/>
    <x v="518"/>
    <s v="無"/>
    <m/>
  </r>
  <r>
    <s v="社政業務-社會福利-推行老人福利-獎補助費-對國內團體之捐助"/>
    <s v="一般性獎助經費獎助財團法人臺灣省私立永信社會福利基金會辦理附設臺中市私立松柏園老人養護中心服務費計畫"/>
    <s v="財團法人臺灣省私立永信社會福利基金會"/>
    <x v="40"/>
    <x v="519"/>
    <s v="無"/>
    <m/>
  </r>
  <r>
    <s v="社政業務-社會福利-推行老人福利-獎補助費-對國內團體之捐助"/>
    <s v="一般性獎助經費獎助財團法人臺中市私立公老坪社會福利慈善事業基金會辦理附設臺中市私立田園老人養護中心服務費計畫"/>
    <s v="財團法人臺中市私立公老坪社會福利慈善事業基金會"/>
    <x v="40"/>
    <x v="520"/>
    <s v="無"/>
    <m/>
  </r>
  <r>
    <s v="社政業務-社會福利-推行老人福利-獎補助費-對國內團體之捐助"/>
    <s v="一般性獎助經費獎助財團法人中華基督教福音信義傳道會辦理附設台中市私立信義老人養護中心服務費計畫"/>
    <s v="財團法人中華基督教福音信義傳道會"/>
    <x v="40"/>
    <x v="515"/>
    <s v="無"/>
    <m/>
  </r>
  <r>
    <s v="社政業務-社會福利-人民團體-獎補助費-對國內團體之捐助"/>
    <s v="揮毫春聯中醫健檢重視性騷擾防治工作宣導"/>
    <s v="臺中市向陽社會服務協會"/>
    <x v="40"/>
    <x v="1"/>
    <s v="無"/>
    <m/>
  </r>
  <r>
    <s v="社政業務-社會福利-人民團體-獎補助費-對國內團體之捐助"/>
    <s v="元旦親子健行暨節約用電宣導活動"/>
    <s v="臺中市清水勵學會"/>
    <x v="40"/>
    <x v="4"/>
    <s v="無"/>
    <m/>
  </r>
  <r>
    <s v="社政業務-社會福利-人民團體-獎補助費-對國內團體之捐助"/>
    <s v="113年度千人健行暨淨山環保、綠地美化暨賀新春贈春聯活動"/>
    <s v="台中縣大里崇光國際獅子會"/>
    <x v="40"/>
    <x v="1"/>
    <s v="無"/>
    <m/>
  </r>
  <r>
    <s v="社政業務-社會福利-人民團體-獎補助費-對國內團體之捐助"/>
    <s v="環保防疫關懷老人心動起來"/>
    <s v="社團法人芳馨文化交流慈善會"/>
    <x v="40"/>
    <x v="1"/>
    <s v="無"/>
    <m/>
  </r>
  <r>
    <s v="社政業務-社會福利-人民團體-獎補助費-對國內團體之捐助"/>
    <s v="新春揮毫中醫健檢重視性騷擾防治工作宣導"/>
    <s v="社團法人臺中市向陽荷松客家協會"/>
    <x v="40"/>
    <x v="1"/>
    <s v="無"/>
    <m/>
  </r>
  <r>
    <s v="社政業務-社會福利-人民團體-獎補助費-對國內團體之捐助"/>
    <s v="新春拓印年畫贈春聯重視性騷擾防治工作宣導"/>
    <s v="臺中市福安慈善發展協會"/>
    <x v="40"/>
    <x v="241"/>
    <s v="無"/>
    <m/>
  </r>
  <r>
    <s v="社政業務-社會福利-人民團體-獎補助費-對國內團體之捐助"/>
    <s v="『寒冬送暖~傳愛到和平暨反毒反暴力宣導』社服活動"/>
    <s v="社團法人臺中市若昶家庭關懷協會"/>
    <x v="40"/>
    <x v="241"/>
    <s v="無"/>
    <m/>
  </r>
  <r>
    <s v="社政業務-社會福利-人民團體-獎補助費-對國內團體之捐助"/>
    <s v="感恩~112年富足~113年"/>
    <s v="中華興進文化關懷協會曾清金"/>
    <x v="40"/>
    <x v="63"/>
    <s v="無"/>
    <m/>
  </r>
  <r>
    <s v="社政業務-社會福利-人民團體-獎補助費-對國內團體之捐助"/>
    <s v="福運龍來春聯揮毫活動"/>
    <s v="臺中市葫蘆墩書畫促進協會劉汾鏌"/>
    <x v="40"/>
    <x v="241"/>
    <s v="無"/>
    <m/>
  </r>
  <r>
    <s v="社政業務-社會福利-人民團體-獎補助費-對國內團體之捐助"/>
    <s v="113年龍飛鳳舞迎新春會館成果發表"/>
    <s v="社團法人臺中市好伴照顧協會"/>
    <x v="40"/>
    <x v="1"/>
    <s v="無"/>
    <m/>
  </r>
  <r>
    <s v="社政業務-社會福利-人民團體-獎補助費-對國內團體之捐助"/>
    <s v="2024臺中市棒球隊招生資訊博覽會暨親子棒球運動嘉年華活動"/>
    <s v="社團法人臺中市夢想三級棒球協進會"/>
    <x v="40"/>
    <x v="1"/>
    <s v="無"/>
    <m/>
  </r>
  <r>
    <s v="社政業務-社會福利-人民團體-獎補助費-對國內團體之捐助"/>
    <s v="關心弱勢單親兒童課後輔導教育學習社服活動"/>
    <s v="臺中市臺中女國際同濟會張晏禎"/>
    <x v="40"/>
    <x v="55"/>
    <s v="無"/>
    <m/>
  </r>
  <r>
    <s v="社政業務-社會福利-人民團體-獎補助費-對國內團體之捐助"/>
    <s v="寒冬送暖暨垃圾分類環保宣導活動"/>
    <s v="臺中市展新國際同濟會"/>
    <x v="40"/>
    <x v="55"/>
    <s v="無"/>
    <m/>
  </r>
  <r>
    <s v="社政業務-社會福利-人民團體-獎補助費-對國內團體之捐助"/>
    <s v="113年度第十九屆送愛心到家扶寒冬送暖年終圍爐活動"/>
    <s v="國際獅子會中華民國總會臺灣省臺中縣中英獅子會"/>
    <x v="40"/>
    <x v="63"/>
    <s v="無"/>
    <m/>
  </r>
  <r>
    <s v="社政業務-社會福利-人民團體-獎補助費-對國內團體之捐助"/>
    <s v="義剪暨愛心送暖社服活動"/>
    <s v="台中市玄德國際同濟會"/>
    <x v="40"/>
    <x v="241"/>
    <s v="無"/>
    <m/>
  </r>
  <r>
    <s v="社政業務-社會福利-人民團體-獎補助費-對國內團體之捐助"/>
    <s v="臺中市高齡暨企業志工躍升計畫"/>
    <s v="南區西川社區發展協會"/>
    <x v="40"/>
    <x v="105"/>
    <s v="無"/>
    <m/>
  </r>
  <r>
    <s v="社政業務-社會福利-人民團體-獎補助費-對國內團體之捐助"/>
    <s v="臺中市高齡暨企業志工躍升計畫"/>
    <s v="神岡區北庄社區發展協會"/>
    <x v="40"/>
    <x v="64"/>
    <s v="無"/>
    <m/>
  </r>
  <r>
    <s v="社政業務-社會福利-人民團體-獎補助費-對國內團體之捐助"/>
    <s v="臺中市高齡暨企業志工躍升計畫"/>
    <s v="烏日區成功社區發展協會"/>
    <x v="40"/>
    <x v="263"/>
    <s v="無"/>
    <m/>
  </r>
  <r>
    <s v="社政業務-社會福利-人民團體-獎補助費-對國內團體之捐助"/>
    <s v="臺中市高齡暨企業志工躍升計畫"/>
    <s v="豐原區鎌村社區發展協會"/>
    <x v="40"/>
    <x v="198"/>
    <s v="無"/>
    <m/>
  </r>
  <r>
    <s v="社政業務-社會福利-人民團體-獎補助費-對國內團體之捐助"/>
    <s v="臺中市高齡暨企業志工躍升計畫"/>
    <s v="豐原區翁社社區發展協會"/>
    <x v="40"/>
    <x v="6"/>
    <s v="無"/>
    <m/>
  </r>
  <r>
    <s v="社政業務-社會福利-人民團體-獎補助費-對國內團體之捐助"/>
    <s v="臺中市高齡暨企業志工躍升計畫"/>
    <s v="臺中市港尾社區長青協會"/>
    <x v="40"/>
    <x v="94"/>
    <s v="無"/>
    <m/>
  </r>
  <r>
    <s v="社政業務-社會福利-人民團體-獎補助費-對國內團體之捐助"/>
    <s v="臺中市高齡暨企業志工躍升計畫"/>
    <s v="財團法人拓凱教育基金會"/>
    <x v="40"/>
    <x v="113"/>
    <s v="無"/>
    <m/>
  </r>
  <r>
    <s v="社政業務-社會福利-人民團體-獎補助費-對國內團體之捐助"/>
    <s v="臺中市高齡暨企業志工躍升計畫"/>
    <s v="財團法人臺灣省私立永信社會福利基金會"/>
    <x v="40"/>
    <x v="78"/>
    <s v="無"/>
    <m/>
  </r>
  <r>
    <s v="社政業務-社會福利-人民團體-獎補助費-對國內團體之捐助"/>
    <s v="「歲末迎新書法家揮毫贈春聯」暨寒冬送暖關懷活動"/>
    <s v="臺中市下(庄-土+部)庄福德協會魏榮祥"/>
    <x v="40"/>
    <x v="497"/>
    <s v="無"/>
    <m/>
  </r>
  <r>
    <s v="社政業務-社會福利-人民團體-獎補助費-對國內團體之捐助"/>
    <s v="公益伴我行愛心暖人心歲末冬令愛心關懷活動"/>
    <s v="臺中市玉皇文化發展協會黃志仁"/>
    <x v="40"/>
    <x v="1"/>
    <s v="無"/>
    <m/>
  </r>
  <r>
    <s v="社政業務-社會福利-人民團體-獎補助費-對國內團體之捐助"/>
    <s v="弱勢家庭歲末寒冬送暖慶團圓圍爐活動"/>
    <s v="國際獅子會中華民國總會台灣省台中縣大雅中央獅子會"/>
    <x v="40"/>
    <x v="63"/>
    <s v="無"/>
    <m/>
  </r>
  <r>
    <s v="社政業務-社會福利-人民團體-獎補助費-對國內團體之捐助"/>
    <s v="歲末寒冬送溫情~圍爐年菜關懷弱勢家庭社服活動暨消防安全宣導講座"/>
    <s v="臺中市植福國際同濟會"/>
    <x v="40"/>
    <x v="241"/>
    <s v="無"/>
    <m/>
  </r>
  <r>
    <s v="社政業務-社會福利-人民團體-獎補助費-對國內團體之捐助"/>
    <s v="冬令慰助活動"/>
    <s v="台中市大雅國際同濟會張全銘"/>
    <x v="40"/>
    <x v="87"/>
    <s v="無"/>
    <m/>
  </r>
  <r>
    <s v="社政業務-社會福利-人民團體-獎補助費-對國內團體之捐助"/>
    <s v="春節成果發表會暨全民節約用電宣導活動"/>
    <s v="臺中市元極舞推廣協會"/>
    <x v="40"/>
    <x v="241"/>
    <s v="無"/>
    <m/>
  </r>
  <r>
    <s v="社政業務-社會福利-人民團體-獎補助費-對國內團體之捐助"/>
    <s v="新春團拜關懷弱勢暨預防山坡地森林火災政策宣導"/>
    <s v="臺中市後備憲兵荷松協會"/>
    <x v="40"/>
    <x v="64"/>
    <s v="無"/>
    <m/>
  </r>
  <r>
    <s v="社政業務-社會福利-人民團體-獎補助費-對國內團體之捐助"/>
    <s v="攜手團結共創美好活動"/>
    <s v="社團法人中華商氏宗親會"/>
    <x v="40"/>
    <x v="63"/>
    <s v="無"/>
    <m/>
  </r>
  <r>
    <s v="社政業務-社會福利-人民團體-獎補助費-對國內團體之捐助"/>
    <s v="113年客家慶天穿活動"/>
    <s v="臺中市后里客家協會"/>
    <x v="40"/>
    <x v="241"/>
    <s v="無"/>
    <m/>
  </r>
  <r>
    <s v="社政業務-社會福利-人民團體-獎補助費-對國內團體之捐助"/>
    <s v="慶元宵搓湯圓老中少樂泡泡計畫"/>
    <s v="臺中市后里區火車頭社區營造促進協會"/>
    <x v="40"/>
    <x v="4"/>
    <s v="無"/>
    <m/>
  </r>
  <r>
    <s v="社政業務-社會福利-人民團體-獎補助費-對國內團體之捐助"/>
    <s v="多元和諧~展現性平的真善美講座"/>
    <s v="社團法人臺中市大安區婦女會"/>
    <x v="40"/>
    <x v="1"/>
    <s v="無"/>
    <m/>
  </r>
  <r>
    <s v="社政業務-社會福利-人民團體-獎補助費-對國內團體之捐助"/>
    <s v="傳遞溫暖與愛~關懷惠明盲校社服活動"/>
    <s v="臺中市雙十國際同濟會"/>
    <x v="40"/>
    <x v="497"/>
    <s v="無"/>
    <m/>
  </r>
  <r>
    <s v="社政業務-社會福利-人民團體-獎補助費-對國內團體之捐助"/>
    <s v="現今長照資源分配與失智症連結之相關議題"/>
    <s v="臺中市失智防治協會黃尚堅"/>
    <x v="40"/>
    <x v="4"/>
    <s v="無"/>
    <m/>
  </r>
  <r>
    <s v="社政業務-社會福利-人民團體-獎補助費-對國內團體之捐助"/>
    <s v="113年度慶祝婦女節快樂烏溪健走"/>
    <s v="臺中市烏日區婦女會"/>
    <x v="40"/>
    <x v="1"/>
    <s v="無"/>
    <m/>
  </r>
  <r>
    <s v="社政業務-社會福利-人民團體-獎補助費-對國內團體之捐助"/>
    <s v="關懷弱勢兒童課後輔導教育學習暨反毒反暴力宣導社服活動"/>
    <s v="臺中市仁愛國際同濟會"/>
    <x v="40"/>
    <x v="55"/>
    <s v="無"/>
    <m/>
  </r>
  <r>
    <s v="社政業務-社會福利-人民團體-獎補助費-對國內團體之捐助"/>
    <s v="平安燈開燈祈福儀式暨消防安全宣導公益活動"/>
    <s v="臺中市梨仔園福德慈善協會林標權"/>
    <x v="40"/>
    <x v="241"/>
    <s v="無"/>
    <m/>
  </r>
  <r>
    <s v="社政業務-社會福利-人民團體-獎補助費-對國內團體之捐助"/>
    <s v="捐血暨防災知識、兒少保護宣導公益活動"/>
    <s v="臺中市西區後備憲兵荷松協會"/>
    <x v="40"/>
    <x v="241"/>
    <s v="無"/>
    <m/>
  </r>
  <r>
    <s v="社政業務-社會福利-人民團體-獎補助費-對國內團體之捐助"/>
    <s v="捐血憲愛心暨防火知識宣導公益活動"/>
    <s v="臺中市西屯後備憲兵荷松協會游喨光"/>
    <x v="40"/>
    <x v="241"/>
    <s v="無"/>
    <m/>
  </r>
  <r>
    <s v="社政業務-社會福利-人民團體-獎補助費-對國內團體之捐助"/>
    <s v="113年度公益捐血活動"/>
    <s v="臺中市霧峰四季早泳協會"/>
    <x v="40"/>
    <x v="1"/>
    <s v="無"/>
    <m/>
  </r>
  <r>
    <s v="社政業務-社會福利-人民團體-獎補助費-對國內團體之捐助"/>
    <s v="舞蹈嘉年華暨社區治安與節能減碳愛地球宣導活動"/>
    <s v="臺中市龍井區舞蹈協會"/>
    <x v="40"/>
    <x v="1"/>
    <s v="無"/>
    <m/>
  </r>
  <r>
    <s v="社政業務-社會福利-人民團體-獎補助費-對國內團體之捐助"/>
    <s v="「春季圍爐一家人~公益」活動"/>
    <s v="社團法人臺中市愛鄰舍關懷協會"/>
    <x v="40"/>
    <x v="87"/>
    <s v="無"/>
    <m/>
  </r>
  <r>
    <s v="社政業務-社會福利-人民團體-獎補助費-對國內團體之捐助"/>
    <s v="「上楓社區環保綠生活講座」活動"/>
    <s v="臺中市上楓總體營造協會"/>
    <x v="40"/>
    <x v="87"/>
    <s v="無"/>
    <m/>
  </r>
  <r>
    <s v="社政業務-社會福利-人民團體-獎補助費-對國內團體之捐助"/>
    <s v="輕鬆紓壓－社區公益服務活動"/>
    <s v="臺中市經絡推拿養生協會"/>
    <x v="40"/>
    <x v="497"/>
    <s v="無"/>
    <m/>
  </r>
  <r>
    <s v="社政業務-社會福利-人民團體-獎補助費-對國內團體之捐助"/>
    <s v="社會福利業務宣導暨潔淨能源宣導"/>
    <s v="臺中市福韻技藝推廣協會"/>
    <x v="40"/>
    <x v="1"/>
    <s v="無"/>
    <m/>
  </r>
  <r>
    <s v="社政業務-社會福利-人民團體-獎補助費-對國內團體之捐助"/>
    <s v="樂活潭子親子寫生繪畫活動經費"/>
    <s v="臺中市潭子國際青年商會"/>
    <x v="40"/>
    <x v="49"/>
    <s v="無"/>
    <m/>
  </r>
  <r>
    <s v="社政業務-社會福利-人民團體-獎補助費-對國內團體之捐助"/>
    <s v="豐原區國中、小學繪畫寫生比賽暨植樹綠美化活動"/>
    <s v="臺中市豐原青溪協會吳(火+冏)彬"/>
    <x v="40"/>
    <x v="51"/>
    <s v="無"/>
    <m/>
  </r>
  <r>
    <s v="一般建築及設備-一般建築及設備-獎補助費-對國內團體之捐助"/>
    <s v="附設臺中市私立普濟老人長期照顧中心(養護型)公共安全設施設備-自動撒水設備計畫"/>
    <s v="財團法人臺中市私立普濟社會福利慈善事業基金會"/>
    <x v="40"/>
    <x v="461"/>
    <s v="無"/>
    <m/>
  </r>
  <r>
    <s v="一般建築及設備-一般建築及設備-獎補助費-對國內團體之捐助"/>
    <s v="附設臺中市私立普濟老人長期照顧中心(養護型)修繕費-電路設施汰換計畫"/>
    <s v="財團法人臺中市私立普濟社會福利慈善事業基金會"/>
    <x v="40"/>
    <x v="126"/>
    <s v="無"/>
    <m/>
  </r>
  <r>
    <s v="一般建築及設備-一般建築及設備-獎補助費-對國內團體之捐助"/>
    <s v="附設臺中市私立永耕老人養護中心修繕費-寢室隔間與樓板密接整修計畫"/>
    <s v="財團法人臺中市私立永耕社會福利基金會"/>
    <x v="40"/>
    <x v="141"/>
    <s v="無"/>
    <m/>
  </r>
  <r>
    <s v="一般建築及設備-一般建築及設備-獎補助費-對國內團體之捐助"/>
    <s v="附設臺中市私立田園老人養護中心公共安全設施設備費-自動撒水設備"/>
    <s v="財團法人臺中市私立公老坪社會福利慈善事業基金會"/>
    <x v="40"/>
    <x v="521"/>
    <s v="無"/>
    <m/>
  </r>
  <r>
    <s v="一般建築及設備-一般建築及設備-獎補助費-對國內團體之捐助"/>
    <s v="附設臺中市私立廣達老人長期照顧中心(養護型)-119火災通報裝置計畫"/>
    <s v="財團法人臺中市私立廣達社會福利慈善事業基金會"/>
    <x v="40"/>
    <x v="522"/>
    <s v="無"/>
    <m/>
  </r>
  <r>
    <s v="一般建築及設備-一般建築及設備-獎補助費-對國內團體之捐助"/>
    <s v="附設臺中市私立普濟老人長期照顧中心(養護型)修繕費-電路設施汰換計畫"/>
    <s v="財團法人臺中市私立普濟社會福利慈善事業基金會"/>
    <x v="40"/>
    <x v="126"/>
    <s v="無"/>
    <m/>
  </r>
  <r>
    <s v="一般建築及設備-一般建築及設備-獎補助費-對國內團體之捐助"/>
    <s v="附設臺中市私立永耕老人養護中心修繕費-寢室隔間與樓板密接整修計畫"/>
    <s v="財團法人臺中市私立永耕社會福利基金會"/>
    <x v="40"/>
    <x v="141"/>
    <s v="無"/>
    <m/>
  </r>
  <r>
    <s v="一般建築及設備-一般建築及設備-獎補助費-對國內團體之捐助"/>
    <s v="附設臺中市私立普濟老人長期照顧中心(養護型)-自動撒水設備計畫"/>
    <s v="財團法人臺中市私立普濟社會福利慈善事業基金會"/>
    <x v="40"/>
    <x v="461"/>
    <s v="無"/>
    <m/>
  </r>
  <r>
    <s v="一般建築及設備-一般建築及設備-獎補助費-對國內團體之捐助"/>
    <s v="附設臺中市私立田園老人養護中心公共安全設施設備費-自動撒水設備計畫"/>
    <s v="財團法人臺中市私立公老坪社會福利慈善事業基金會"/>
    <x v="40"/>
    <x v="521"/>
    <s v="無"/>
    <m/>
  </r>
  <r>
    <s v="社政業務-社會福利-婦女福利-獎補助費-對國內團體之捐助"/>
    <s v="【再愛一次】性平電影之夜~消除對婦女一切形式歧視公約與多元平權座談會"/>
    <s v="社團法人台灣新移民協會"/>
    <x v="40"/>
    <x v="204"/>
    <s v="無"/>
    <m/>
  </r>
  <r>
    <s v="社政業務-社會福利-婦女福利-獎補助費-對國內團體之捐助"/>
    <s v="梳情話意-臻愛自己木梳DIY暨慶祝母親節活動"/>
    <s v="臺中市大甲區新移民女性家庭關懷協會"/>
    <x v="40"/>
    <x v="1"/>
    <s v="無"/>
    <m/>
  </r>
  <r>
    <s v="社政業務-社會福利-婦女福利-獎補助費-對國內團體之捐助"/>
    <s v="【平權有愛、性別無礙】性別平等法法規宣傳活動"/>
    <s v="臺中市三奶夫人關懷協會衛國順"/>
    <x v="40"/>
    <x v="4"/>
    <s v="無"/>
    <m/>
  </r>
  <r>
    <s v="社政業務-社會福利-婦女福利-獎補助費-對國內團體之捐助"/>
    <s v="婦女生活資訊教育訓練"/>
    <s v="社團法人臺中市復興產業協會"/>
    <x v="40"/>
    <x v="241"/>
    <s v="無"/>
    <m/>
  </r>
  <r>
    <s v="社政業務-社會福利-婦女福利-獎補助費-對國內團體之捐助"/>
    <s v="挺過家破人亡悲痛．返校打造第三人生—逆境重生媽媽李鳳珠榮獲全球熱愛生命獎章帶動關懷弱勢活動"/>
    <s v="財團法人周大觀文教基金會"/>
    <x v="40"/>
    <x v="1"/>
    <s v="無"/>
    <m/>
  </r>
  <r>
    <s v="社政業務-社會福利-青少年兒童福利-獎補助費-對國內團體之捐助"/>
    <s v="「基本救命術BLS證照」課程"/>
    <s v="臺中市嬰幼兒福利聯合會"/>
    <x v="40"/>
    <x v="1"/>
    <s v="無"/>
    <m/>
  </r>
  <r>
    <s v="社政業務-社會福利-青少年兒童福利-獎補助費-對國內團體之捐助"/>
    <s v="育有未滿二歲兒童育兒津貼親職教育講座"/>
    <s v="臺中市私立上元得福托嬰中心林韋伶"/>
    <x v="40"/>
    <x v="50"/>
    <s v="無"/>
    <m/>
  </r>
  <r>
    <s v="社政業務-社會福利-青少年兒童福利-獎補助費-對國內團體之捐助"/>
    <s v="「嬰幼兒急救訓練-基本救命術訓練」課程"/>
    <s v="中華國際托育中心發展協會"/>
    <x v="40"/>
    <x v="63"/>
    <s v="無"/>
    <m/>
  </r>
  <r>
    <s v="社政業務-社會福利-青少年兒童福利-獎補助費-對國內團體之捐助"/>
    <s v="113年公共化及準公共托嬰中心照顧比優化獎助"/>
    <s v="臺中市私立卡吉雅比托嬰中心洪西欽"/>
    <x v="40"/>
    <x v="250"/>
    <s v="無"/>
    <m/>
  </r>
  <r>
    <s v="社政業務-社會福利-青少年兒童福利-獎補助費-對國內團體之捐助"/>
    <s v="113年公共化及準公共托嬰中心照顧比優化獎助"/>
    <s v="臺中市私立芊日托嬰中心林秋萍"/>
    <x v="40"/>
    <x v="506"/>
    <s v="無"/>
    <m/>
  </r>
  <r>
    <s v="社政業務-社會福利-青少年兒童福利-獎補助費-對國內團體之捐助"/>
    <s v="113年公共化及準公共托嬰中心照顧比優化獎助"/>
    <s v="臺中市私立勁寶兒福安托嬰中心"/>
    <x v="40"/>
    <x v="115"/>
    <s v="無"/>
    <m/>
  </r>
  <r>
    <s v="社政業務-社會福利-青少年兒童福利-獎補助費-對國內團體之捐助"/>
    <s v="113年公共化及準公共托嬰中心照顧比優化獎助"/>
    <s v="臺中市私立小紅帽托嬰中心"/>
    <x v="40"/>
    <x v="523"/>
    <s v="無"/>
    <m/>
  </r>
  <r>
    <s v="社政業務-社會福利-青少年兒童福利-獎補助費-對國內團體之捐助"/>
    <s v="113年公共化及準公共托嬰中心照顧比優化獎助"/>
    <s v="臺中市私立小菲力托嬰中心"/>
    <x v="40"/>
    <x v="524"/>
    <s v="無"/>
    <m/>
  </r>
  <r>
    <s v="社政業務-社會福利-青少年兒童福利-獎補助費-對國內團體之捐助"/>
    <s v="113年公共化及準公共托嬰中心照顧比優化獎助"/>
    <s v="臺中市私立佩樂達托嬰中心廖述正"/>
    <x v="40"/>
    <x v="327"/>
    <s v="無"/>
    <m/>
  </r>
  <r>
    <s v="社政業務-社會福利-青少年兒童福利-獎補助費-對國內團體之捐助"/>
    <s v="113年公共化及準公共托嬰中心照顧比優化獎助"/>
    <s v="臺中市私立巨采福科托嬰中心"/>
    <x v="40"/>
    <x v="356"/>
    <s v="無"/>
    <m/>
  </r>
  <r>
    <s v="社政業務-社會福利-青少年兒童福利-獎補助費-對國內團體之捐助"/>
    <s v="113年公共化及準公共托嬰中心照顧比優化獎助"/>
    <s v="臺中市私立小教室托嬰中心"/>
    <x v="40"/>
    <x v="525"/>
    <s v="無"/>
    <m/>
  </r>
  <r>
    <s v="社政業務-社會福利-青少年兒童福利-獎補助費-對國內團體之捐助"/>
    <s v="113年公共化及準公共托嬰中心照顧比優化獎助"/>
    <s v="臺中市私立小貝果托嬰中心"/>
    <x v="40"/>
    <x v="458"/>
    <s v="無"/>
    <m/>
  </r>
  <r>
    <s v="社政業務-社會福利-青少年兒童福利-獎補助費-對國內團體之捐助"/>
    <s v="113年公共化及準公共托嬰中心照顧比優化獎助"/>
    <s v="臺中市私立佑子園托嬰中心張百穗"/>
    <x v="40"/>
    <x v="488"/>
    <s v="無"/>
    <m/>
  </r>
  <r>
    <s v="社政業務-社會福利-青少年兒童福利-獎補助費-對國內團體之捐助"/>
    <s v="113年公共化及準公共托嬰中心照顧比優化獎助"/>
    <s v="臺中市私立馨苗安順托嬰中心"/>
    <x v="40"/>
    <x v="471"/>
    <s v="無"/>
    <m/>
  </r>
  <r>
    <s v="社政業務-社會福利-青少年兒童福利-獎補助費-對國內團體之捐助"/>
    <s v="113年公共化及準公共托嬰中心照顧比優化獎助"/>
    <s v="臺中市私立奇蒙兒托嬰中心劉勝騏"/>
    <x v="40"/>
    <x v="526"/>
    <s v="無"/>
    <m/>
  </r>
  <r>
    <s v="社政業務-社會福利-青少年兒童福利-獎補助費-對國內團體之捐助"/>
    <s v="113年公共化及準公共托嬰中心照顧比優化獎助"/>
    <s v="臺中市私立愛樂紛托嬰中心陳櫻珊"/>
    <x v="40"/>
    <x v="278"/>
    <s v="無"/>
    <m/>
  </r>
  <r>
    <s v="社政業務-社會福利-青少年兒童福利-獎補助費-對國內團體之捐助"/>
    <s v="113年公共化及準公共托嬰中心照顧比優化獎助"/>
    <s v="臺中市私立東華托嬰中心陳慧宜"/>
    <x v="40"/>
    <x v="364"/>
    <s v="無"/>
    <m/>
  </r>
  <r>
    <s v="社政業務-社會福利-青少年兒童福利-獎補助費-對國內團體之捐助"/>
    <s v="113年公共化及準公共托嬰中心照顧比優化獎助"/>
    <s v="臺中市私立滿果國際托嬰中心"/>
    <x v="40"/>
    <x v="527"/>
    <s v="無"/>
    <m/>
  </r>
  <r>
    <s v="社政業務-社會福利-青少年兒童福利-獎補助費-對國內團體之捐助"/>
    <s v="113年公共化及準公共托嬰中心照顧比優化獎助"/>
    <s v="臺中市私立小牧童成都托嬰中心"/>
    <x v="40"/>
    <x v="528"/>
    <s v="無"/>
    <m/>
  </r>
  <r>
    <s v="社政業務-社會福利-青少年兒童福利-獎補助費-對國內團體之捐助"/>
    <s v="113年公共化及準公共托嬰中心照顧比優化獎助"/>
    <s v="臺中市私立福星兒托嬰中心"/>
    <x v="40"/>
    <x v="529"/>
    <s v="無"/>
    <m/>
  </r>
  <r>
    <s v="社政業務-社會福利-青少年兒童福利-獎補助費-對國內團體之捐助"/>
    <s v="113年公共化及準公共托嬰中心照顧比優化獎助"/>
    <s v="臺中市私立領袖甜心托嬰中心李織州"/>
    <x v="40"/>
    <x v="530"/>
    <s v="無"/>
    <m/>
  </r>
  <r>
    <s v="社政業務-社會福利-青少年兒童福利-獎補助費-對國內團體之捐助"/>
    <s v="113年公共化及準公共托嬰中心照顧比優化獎助"/>
    <s v="臺中市私立手中寶托嬰中心林惠珍"/>
    <x v="40"/>
    <x v="129"/>
    <s v="無"/>
    <m/>
  </r>
  <r>
    <s v="社政業務-社會福利-青少年兒童福利-獎補助費-對國內團體之捐助"/>
    <s v="113年公共化及準公共托嬰中心照顧比優化獎助"/>
    <s v="臺中市私立圓圓托嬰中心"/>
    <x v="40"/>
    <x v="531"/>
    <s v="無"/>
    <m/>
  </r>
  <r>
    <s v="社政業務-社會福利-青少年兒童福利-獎補助費-對國內團體之捐助"/>
    <s v="113年公共化及準公共托嬰中心照顧比優化獎助"/>
    <s v="臺中市私立小腳ㄚ托嬰中心"/>
    <x v="40"/>
    <x v="266"/>
    <s v="無"/>
    <m/>
  </r>
  <r>
    <s v="社政業務-社會福利-青少年兒童福利-獎補助費-對國內團體之捐助"/>
    <s v="113年公共化及準公共托嬰中心照顧比優化獎助"/>
    <s v="臺中市私立咕咕鳥太平托嬰中心陳翠伶"/>
    <x v="40"/>
    <x v="532"/>
    <s v="無"/>
    <m/>
  </r>
  <r>
    <s v="社政業務-社會福利-青少年兒童福利-獎補助費-對國內團體之捐助"/>
    <s v="113年公共化及準公共托嬰中心照顧比優化獎助"/>
    <s v="臺中市私立安琪兒托嬰中心許美娥"/>
    <x v="40"/>
    <x v="533"/>
    <s v="無"/>
    <m/>
  </r>
  <r>
    <s v="社政業務-社會福利-青少年兒童福利-獎補助費-對國內團體之捐助"/>
    <s v="113年公共化及準公共托嬰中心照顧比優化獎助"/>
    <s v="臺中市私立安琪兒大雅托嬰中心許美娥"/>
    <x v="40"/>
    <x v="340"/>
    <s v="無"/>
    <m/>
  </r>
  <r>
    <s v="社政業務-社會福利-青少年兒童福利-獎補助費-對國內團體之捐助"/>
    <s v="113年公共化及準公共托嬰中心照顧比優化獎助"/>
    <s v="臺中市私立兒晴大雅分校托嬰中心林盈吟"/>
    <x v="40"/>
    <x v="534"/>
    <s v="無"/>
    <m/>
  </r>
  <r>
    <s v="社政業務-社會福利-青少年兒童福利-獎補助費-對國內團體之捐助"/>
    <s v="113年公共化及準公共托嬰中心照顧比優化獎助"/>
    <s v="臺中市私立大里領袖甜心托嬰中心李織州"/>
    <x v="40"/>
    <x v="535"/>
    <s v="無"/>
    <m/>
  </r>
  <r>
    <s v="社政業務-社會福利-青少年兒童福利-獎補助費-對國內團體之捐助"/>
    <s v="113年公共化及準公共托嬰中心照顧比優化獎助"/>
    <s v="臺中市私立春禾托嬰中心"/>
    <x v="40"/>
    <x v="536"/>
    <s v="無"/>
    <m/>
  </r>
  <r>
    <s v="社政業務-社會福利-青少年兒童福利-獎補助費-對國內團體之捐助"/>
    <s v="113年公共化及準公共托嬰中心照顧比優化獎助"/>
    <s v="臺中市私立莘芽托嬰中心魏可欣"/>
    <x v="40"/>
    <x v="340"/>
    <s v="無"/>
    <m/>
  </r>
  <r>
    <s v="社政業務-社會福利-青少年兒童福利-獎補助費-對國內團體之捐助"/>
    <s v="113年公共化及準公共托嬰中心照顧比優化獎助"/>
    <s v="臺中市私立愛麗絲托嬰中心"/>
    <x v="40"/>
    <x v="537"/>
    <s v="無"/>
    <m/>
  </r>
  <r>
    <s v="社政業務-社會福利-青少年兒童福利-獎補助費-對國內團體之捐助"/>
    <s v="113年公共化及準公共托嬰中心照顧比優化獎助"/>
    <s v="臺中市私立貝貝兒托嬰中心謝雅竹"/>
    <x v="40"/>
    <x v="6"/>
    <s v="無"/>
    <m/>
  </r>
  <r>
    <s v="社政業務-社會福利-青少年兒童福利-獎補助費-對國內團體之捐助"/>
    <s v="113年公共化及準公共托嬰中心照顧比優化獎助"/>
    <s v="臺中市私立比咪托嬰中心"/>
    <x v="40"/>
    <x v="352"/>
    <s v="無"/>
    <m/>
  </r>
  <r>
    <s v="社政業務-社會福利-青少年兒童福利-獎補助費-對國內團體之捐助"/>
    <s v="113年公共化及準公共托嬰中心照顧比優化獎助"/>
    <s v="臺中市私立夏綠蒂托嬰中心"/>
    <x v="40"/>
    <x v="128"/>
    <s v="無"/>
    <m/>
  </r>
  <r>
    <s v="社政業務-社會福利-青少年兒童福利-獎補助費-對國內團體之捐助"/>
    <s v="113年公共化及準公共托嬰中心照顧比優化獎助"/>
    <s v="臺中市私立茱莉安托嬰中心"/>
    <x v="40"/>
    <x v="439"/>
    <s v="無"/>
    <m/>
  </r>
  <r>
    <s v="社政業務-社會福利-青少年兒童福利-獎補助費-對國內團體之捐助"/>
    <s v="113年公共化及準公共托嬰中心照顧比優化獎助"/>
    <s v="臺中市私立樂艾兒托嬰中心"/>
    <x v="40"/>
    <x v="84"/>
    <s v="無"/>
    <m/>
  </r>
  <r>
    <s v="社政業務-社會福利-青少年兒童福利-獎補助費-對國內團體之捐助"/>
    <s v="113年公共化及準公共托嬰中心照顧比優化獎助"/>
    <s v="台中市私立巨采托嬰中心"/>
    <x v="40"/>
    <x v="538"/>
    <s v="無"/>
    <m/>
  </r>
  <r>
    <s v="社政業務-社會福利-青少年兒童福利-獎補助費-對國內團體之捐助"/>
    <s v="113年公共化及準公共托嬰中心照顧比優化獎助"/>
    <s v="臺中市私立小梧桐托嬰中心"/>
    <x v="40"/>
    <x v="539"/>
    <s v="無"/>
    <m/>
  </r>
  <r>
    <s v="社政業務-社會福利-青少年兒童福利-獎補助費-對國內團體之捐助"/>
    <s v="113年公共化及準公共托嬰中心照顧比優化獎助"/>
    <s v="臺中市私立棉花糖托嬰中心"/>
    <x v="40"/>
    <x v="170"/>
    <s v="無"/>
    <m/>
  </r>
  <r>
    <s v="社政業務-社會福利-青少年兒童福利-獎補助費-對國內團體之捐助"/>
    <s v="113年公共化及準公共托嬰中心照顧比優化獎助"/>
    <s v="台中市私立馨苗托嬰中心"/>
    <x v="40"/>
    <x v="540"/>
    <s v="無"/>
    <m/>
  </r>
  <r>
    <s v="社政業務-社會福利-青少年兒童福利-獎補助費-對國內團體之捐助"/>
    <s v="113年公共化及準公共托嬰中心照顧比優化獎助"/>
    <s v="臺中市私立向日葵托嬰中心陳盈如"/>
    <x v="40"/>
    <x v="541"/>
    <s v="無"/>
    <m/>
  </r>
  <r>
    <s v="社政業務-社會福利-青少年兒童福利-獎補助費-對國內團體之捐助"/>
    <s v="113年公共化及準公共托嬰中心照顧比優化獎助"/>
    <s v="臺中市私立美樂地托嬰中心"/>
    <x v="40"/>
    <x v="542"/>
    <s v="無"/>
    <m/>
  </r>
  <r>
    <s v="社政業務-社會福利-青少年兒童福利-獎補助費-對國內團體之捐助"/>
    <s v="113年公共化及準公共托嬰中心照顧比優化獎助"/>
    <s v="臺中市私立小腳丫永興托嬰中心劉子崟"/>
    <x v="40"/>
    <x v="352"/>
    <s v="無"/>
    <m/>
  </r>
  <r>
    <s v="社政業務-社會福利-青少年兒童福利-獎補助費-對國內團體之捐助"/>
    <s v="113年公共化及準公共托嬰中心照顧比優化獎助"/>
    <s v="臺中市私立愛無限托嬰中心"/>
    <x v="40"/>
    <x v="277"/>
    <s v="無"/>
    <m/>
  </r>
  <r>
    <s v="社政業務-社會福利-青少年兒童福利-獎補助費-對國內團體之捐助"/>
    <s v="113年公共化及準公共托嬰中心照顧比優化獎助"/>
    <s v="臺中市私立大語托嬰中心"/>
    <x v="40"/>
    <x v="543"/>
    <s v="無"/>
    <m/>
  </r>
  <r>
    <s v="社政業務-社會福利-青少年兒童福利-獎補助費-對國內團體之捐助"/>
    <s v="113年公共化及準公共托嬰中心照顧比優化獎助"/>
    <s v="臺中市私立聖恩天使托嬰中心林至君"/>
    <x v="40"/>
    <x v="544"/>
    <s v="無"/>
    <m/>
  </r>
  <r>
    <s v="社政業務-社會福利-青少年兒童福利-獎補助費-對國內團體之捐助"/>
    <s v="113年公共化及準公共托嬰中心照顧比優化獎助"/>
    <s v="臺中市私立聖恩彼得托嬰中心林至君"/>
    <x v="40"/>
    <x v="106"/>
    <s v="無"/>
    <m/>
  </r>
  <r>
    <s v="社政業務-社會福利-青少年兒童福利-獎補助費-對國內團體之捐助"/>
    <s v="113年公共化及準公共托嬰中心照顧比優化獎助"/>
    <s v="臺中市私立上元得福托嬰中心林韋伶"/>
    <x v="40"/>
    <x v="228"/>
    <s v="無"/>
    <m/>
  </r>
  <r>
    <s v="社政業務-社會福利-青少年兒童福利-獎補助費-對國內團體之捐助"/>
    <s v="113年公共化及準公共托嬰中心照顧比優化獎助"/>
    <s v="臺中市私立安安托嬰中心許美娥"/>
    <x v="40"/>
    <x v="317"/>
    <s v="無"/>
    <m/>
  </r>
  <r>
    <s v="社政業務-社會福利-青少年兒童福利-獎補助費-對國內團體之捐助"/>
    <s v="113年公共化及準公共托嬰中心照顧比優化獎助"/>
    <s v="臺中市私立寶貝愛兒園托嬰中心周玉薰"/>
    <x v="40"/>
    <x v="67"/>
    <s v="無"/>
    <m/>
  </r>
  <r>
    <s v="社政業務-社會福利-青少年兒童福利-獎補助費-對國內團體之捐助"/>
    <s v="113年公共化及準公共托嬰中心照顧比優化獎助"/>
    <s v="臺中市私立樂芙兒經貿托嬰中心"/>
    <x v="40"/>
    <x v="497"/>
    <s v="無"/>
    <m/>
  </r>
  <r>
    <s v="社政業務-社會福利-青少年兒童福利-獎補助費-對國內團體之捐助"/>
    <s v="113年公共化及準公共托嬰中心照顧比優化獎助"/>
    <s v="臺中市私立淳瑟托嬰中心"/>
    <x v="40"/>
    <x v="545"/>
    <s v="無"/>
    <m/>
  </r>
  <r>
    <s v="社政業務-社會福利-青少年兒童福利-獎補助費-對國內團體之捐助"/>
    <s v="113年公共化及準公共托嬰中心照顧比優化獎助"/>
    <s v="台中市私立肯格魯托嬰中心"/>
    <x v="40"/>
    <x v="535"/>
    <s v="無"/>
    <m/>
  </r>
  <r>
    <s v="社政業務-社會福利-青少年兒童福利-獎補助費-對國內團體之捐助"/>
    <s v="育有未滿二歲兒童育兒津貼親職教育講座"/>
    <s v="臺中市南區藍興堡發展協會蔡明昌"/>
    <x v="40"/>
    <x v="204"/>
    <s v="無"/>
    <m/>
  </r>
  <r>
    <s v="社政業務-社會福利-青少年兒童福利-獎補助費-對國內團體之捐助"/>
    <s v="113年公共化及準公共托嬰中心照顧比優化獎助"/>
    <s v="臺中市私立禾早托嬰中心陳澧臻"/>
    <x v="40"/>
    <x v="370"/>
    <s v="無"/>
    <m/>
  </r>
  <r>
    <s v="社政業務-社會福利-青少年兒童福利-獎補助費-對國內團體之捐助"/>
    <s v="弱勢家庭兒童【2024歡樂兒童嘉年華—聯合國兒童權利公約】愛心公益活動"/>
    <s v="社團法人中華立德慈善協會"/>
    <x v="40"/>
    <x v="1"/>
    <s v="無"/>
    <m/>
  </r>
  <r>
    <s v="社政業務-社會福利-青少年兒童福利-獎補助費-對國內團體之捐助"/>
    <s v="「基本救命術BLS證照」課程"/>
    <s v="臺中市嬰幼兒福利聯合會"/>
    <x v="40"/>
    <x v="1"/>
    <s v="無"/>
    <m/>
  </r>
  <r>
    <s v="社政業務-社會福利-青少年兒童福利-獎補助費-對國內團體之捐助"/>
    <s v="113年公共化及準公共托嬰中心照顧比優化獎助"/>
    <s v="臺中市私立布朗尼托嬰中心"/>
    <x v="40"/>
    <x v="546"/>
    <s v="無"/>
    <m/>
  </r>
  <r>
    <s v="社政業務-社會福利-青少年兒童福利-獎補助費-對國內團體之捐助"/>
    <s v="113年公共化及準公共托嬰中心照顧比優化獎助"/>
    <s v="臺中市私立安德森托嬰中心"/>
    <x v="40"/>
    <x v="547"/>
    <s v="無"/>
    <m/>
  </r>
  <r>
    <s v="社政業務-社會福利-青少年兒童福利-獎補助費-對國內團體之捐助"/>
    <s v="113年公共化及準公共托嬰中心照顧比優化獎助"/>
    <s v="臺中市私立樂芙兒托嬰中心陳韋汝"/>
    <x v="40"/>
    <x v="360"/>
    <s v="無"/>
    <m/>
  </r>
  <r>
    <s v="社政業務-社會福利-青少年兒童福利-獎補助費-對國內團體之捐助"/>
    <s v="113年公共化及準公共托嬰中心照顧比優化獎助"/>
    <s v="臺中市私立萊恩托嬰中心劉世崇"/>
    <x v="40"/>
    <x v="548"/>
    <s v="無"/>
    <m/>
  </r>
  <r>
    <s v="社政業務-社會福利-青少年兒童福利-獎補助費-對國內團體之捐助"/>
    <s v="113年公共化及準公共托嬰中心照顧比優化獎助"/>
    <s v="臺中市私立華樂比巧樺托嬰中心"/>
    <x v="40"/>
    <x v="115"/>
    <s v="無"/>
    <m/>
  </r>
  <r>
    <s v="社政業務-社會福利-青少年兒童福利-獎補助費-對國內團體之捐助"/>
    <s v="113年公共化及準公共托嬰中心照顧比優化獎助"/>
    <s v="臺中市私立巧寶貝托嬰中心林辛沛"/>
    <x v="40"/>
    <x v="107"/>
    <s v="無"/>
    <m/>
  </r>
  <r>
    <s v="社政業務-社會福利-青少年兒童福利-獎補助費-對國內團體之捐助"/>
    <s v="113年公共化及準公共托嬰中心照顧比優化獎助"/>
    <s v="臺中市私立親貝兒托嬰中心"/>
    <x v="40"/>
    <x v="543"/>
    <s v="無"/>
    <m/>
  </r>
  <r>
    <s v="社政業務-社會福利-青少年兒童福利-獎補助費-對國內團體之捐助"/>
    <s v="113年公共化及準公共托嬰中心照顧比優化獎助"/>
    <s v="臺中市私立愛兒園托嬰中心"/>
    <x v="40"/>
    <x v="115"/>
    <s v="無"/>
    <m/>
  </r>
  <r>
    <s v="社政業務-社會福利-青少年兒童福利-獎補助費-對國內團體之捐助"/>
    <s v="113年公共化及準公共托嬰中心照顧比優化獎助"/>
    <s v="臺中市私立艾娃托嬰中心"/>
    <x v="40"/>
    <x v="541"/>
    <s v="無"/>
    <m/>
  </r>
  <r>
    <s v="社政業務-社會福利-青少年兒童福利-獎補助費-對國內團體之捐助"/>
    <s v="113年公共化及準公共托嬰中心照顧比優化獎助"/>
    <s v="臺中市私立1000天育兒托嬰中心"/>
    <x v="40"/>
    <x v="549"/>
    <s v="無"/>
    <m/>
  </r>
  <r>
    <s v="社政業務-社會福利-青少年兒童福利-獎補助費-對國內團體之捐助"/>
    <s v="113年公共化及準公共托嬰中心照顧比優化獎助"/>
    <s v="臺中市私立小蘋果托嬰中心陳旎詩"/>
    <x v="40"/>
    <x v="550"/>
    <s v="無"/>
    <m/>
  </r>
  <r>
    <s v="社政業務-社會福利-青少年兒童福利-獎補助費-對國內團體之捐助"/>
    <s v="113年公共化及準公共托嬰中心照顧比優化獎助"/>
    <s v="臺中市私立華樂比托嬰中心"/>
    <x v="40"/>
    <x v="551"/>
    <s v="無"/>
    <m/>
  </r>
  <r>
    <s v="社政業務-社會福利-青少年兒童福利-獎補助費-對國內團體之捐助"/>
    <s v="113年公共化及準公共托嬰中心照顧比優化獎助"/>
    <s v="臺中市私立上安托嬰中心"/>
    <x v="40"/>
    <x v="313"/>
    <s v="無"/>
    <m/>
  </r>
  <r>
    <s v="社政業務-社會福利-青少年兒童福利-獎補助費-對國內團體之捐助"/>
    <s v="113年公共化及準公共托嬰中心照顧比優化獎助"/>
    <s v="臺中市私立皇家寶貝托嬰中心李淑娟"/>
    <x v="40"/>
    <x v="552"/>
    <s v="無"/>
    <m/>
  </r>
  <r>
    <s v="社政業務-社會福利-青少年兒童福利-獎補助費-對國內團體之捐助"/>
    <s v="113年公共化及準公共托嬰中心照顧比優化獎助"/>
    <s v="臺中市私立渤斯貝爾托嬰中心"/>
    <x v="40"/>
    <x v="370"/>
    <s v="無"/>
    <m/>
  </r>
  <r>
    <s v="社政業務-社會福利-青少年兒童福利-獎補助費-對國內團體之捐助"/>
    <s v="113年公共化及準公共托嬰中心照顧比優化獎助"/>
    <s v="臺中市私立摩爾托嬰中心傅憲偉"/>
    <x v="40"/>
    <x v="553"/>
    <s v="無"/>
    <m/>
  </r>
  <r>
    <s v="社政業務-社會福利-青少年兒童福利-獎補助費-對國內團體之捐助"/>
    <s v="113年公共化及準公共托嬰中心照顧比優化獎助"/>
    <s v="臺中市私立承欣托嬰中心鐘凡淇"/>
    <x v="40"/>
    <x v="495"/>
    <s v="無"/>
    <m/>
  </r>
  <r>
    <s v="社政業務-社會福利-青少年兒童福利-獎補助費-對國內團體之捐助"/>
    <s v="113年公共化及準公共托嬰中心照顧比優化獎助"/>
    <s v="臺中市私立希望之丘托嬰中心"/>
    <x v="40"/>
    <x v="554"/>
    <s v="無"/>
    <m/>
  </r>
  <r>
    <s v="社政業務-社會福利-青少年兒童福利-獎補助費-對國內團體之捐助"/>
    <s v="113年公共化及準公共托嬰中心照顧比優化獎助"/>
    <s v="臺中市私立哈佛兒托嬰中心林逸蓁"/>
    <x v="40"/>
    <x v="211"/>
    <s v="無"/>
    <m/>
  </r>
  <r>
    <s v="社政業務-社會福利-青少年兒童福利-獎補助費-對國內團體之捐助"/>
    <s v="113年公共化及準公共托嬰中心照顧比優化獎助"/>
    <s v="臺中市私立約克托嬰中心周玉薰"/>
    <x v="40"/>
    <x v="123"/>
    <s v="無"/>
    <m/>
  </r>
  <r>
    <s v="社政業務-社會福利-青少年兒童福利-獎補助費-對國內團體之捐助"/>
    <s v="113年公共化及準公共托嬰中心照顧比優化獎助"/>
    <s v="臺中市私立喬凱立托嬰中心黃采芝"/>
    <x v="40"/>
    <x v="145"/>
    <s v="無"/>
    <m/>
  </r>
  <r>
    <s v="社政業務-社會福利-青少年兒童福利-獎補助費-對國內團體之捐助"/>
    <s v="113年公共化及準公共托嬰中心照顧比優化獎助"/>
    <s v="臺中市私立小熊多元智慧托嬰中心"/>
    <x v="40"/>
    <x v="555"/>
    <s v="無"/>
    <m/>
  </r>
  <r>
    <s v="社政業務-社會福利-青少年兒童福利-獎補助費-對國內團體之捐助"/>
    <s v="113年公共化及準公共托嬰中心照顧比優化獎助"/>
    <s v="臺中市私立小熊多元智慧上安托嬰中心"/>
    <x v="40"/>
    <x v="556"/>
    <s v="無"/>
    <m/>
  </r>
  <r>
    <s v="社政業務-社會福利-青少年兒童福利-獎補助費-對國內團體之捐助"/>
    <s v="113年公共化及準公共托嬰中心照顧比優化獎助"/>
    <s v="臺中市私立喜禾托嬰中心"/>
    <x v="40"/>
    <x v="526"/>
    <s v="無"/>
    <m/>
  </r>
  <r>
    <s v="社政業務-社會福利-青少年兒童福利-獎補助費-對國內團體之捐助"/>
    <s v="113年公共化及準公共托嬰中心照顧比優化獎助"/>
    <s v="臺中市私立橘寶貝托嬰中心"/>
    <x v="40"/>
    <x v="557"/>
    <s v="無"/>
    <m/>
  </r>
  <r>
    <s v="社政業務-社會福利-青少年兒童福利-獎補助費-對國內團體之捐助"/>
    <s v="113年公共化及準公共托嬰中心照顧比優化獎助"/>
    <s v="臺中市私立小牧童托嬰中心"/>
    <x v="40"/>
    <x v="218"/>
    <s v="無"/>
    <m/>
  </r>
  <r>
    <s v="社政業務-社會福利-青少年兒童福利-獎補助費-對國內團體之捐助"/>
    <s v="113年公共化及準公共托嬰中心照顧比優化獎助"/>
    <s v="臺中市私立咕咕鳥嶺東托嬰中心"/>
    <x v="40"/>
    <x v="554"/>
    <s v="無"/>
    <m/>
  </r>
  <r>
    <s v="社政業務-社會福利-青少年兒童福利-獎補助費-對國內團體之捐助"/>
    <s v="113年公共化及準公共托嬰中心照顧比優化獎助"/>
    <s v="臺中市私立咕咕鳥托嬰中心"/>
    <x v="40"/>
    <x v="558"/>
    <s v="無"/>
    <m/>
  </r>
  <r>
    <s v="社政業務-社會福利-青少年兒童福利-獎補助費-對國內團體之捐助"/>
    <s v="113年公共化及準公共托嬰中心照顧比優化獎助"/>
    <s v="臺中市私立優而堡托嬰中心謝建成"/>
    <x v="40"/>
    <x v="559"/>
    <s v="無"/>
    <m/>
  </r>
  <r>
    <s v="社政業務-社會福利-青少年兒童福利-獎補助費-對國內團體之捐助"/>
    <s v="113年公共化及準公共托嬰中心照顧比優化獎助"/>
    <s v="臺中市私立優而堡文新托嬰中心謝建成"/>
    <x v="40"/>
    <x v="202"/>
    <s v="無"/>
    <m/>
  </r>
  <r>
    <s v="社政業務-社會福利-青少年兒童福利-獎補助費-對國內團體之捐助"/>
    <s v="113年公共化及準公共托嬰中心照顧比優化獎助"/>
    <s v="臺中市私立桃樂絲托嬰中心"/>
    <x v="40"/>
    <x v="115"/>
    <s v="無"/>
    <m/>
  </r>
  <r>
    <s v="社政業務-社會福利-青少年兒童福利-獎補助費-對國內團體之捐助"/>
    <s v="113年公共化及準公共托嬰中心照顧比優化獎助"/>
    <s v="臺中市私立小木馬托嬰中心陳泰宏"/>
    <x v="40"/>
    <x v="560"/>
    <s v="無"/>
    <m/>
  </r>
  <r>
    <s v="社政業務-社會福利-青少年兒童福利-獎補助費-對國內團體之捐助"/>
    <s v="113年公共化及準公共托嬰中心照顧比優化獎助"/>
    <s v="台中市私立上晴托嬰中心楊坤振"/>
    <x v="40"/>
    <x v="106"/>
    <s v="無"/>
    <m/>
  </r>
  <r>
    <s v="社政業務-社會福利-青少年兒童福利-獎補助費-對國內團體之捐助"/>
    <s v="113年公共化及準公共托嬰中心照顧比優化獎助"/>
    <s v="臺中市私立文采永定托嬰中心"/>
    <x v="40"/>
    <x v="561"/>
    <s v="無"/>
    <m/>
  </r>
  <r>
    <s v="社政業務-社會福利-青少年兒童福利-獎補助費-對國內團體之捐助"/>
    <s v="113年公共化及準公共托嬰中心照顧比優化獎助"/>
    <s v="臺中市私立愛寶托嬰中心顧淑真"/>
    <x v="40"/>
    <x v="110"/>
    <s v="無"/>
    <m/>
  </r>
  <r>
    <s v="社政業務-社會福利-青少年兒童福利-獎補助費-對國內團體之捐助"/>
    <s v="臺中市兒少資訊安全宣導校園巡演"/>
    <s v="中華愛心公益協會"/>
    <x v="40"/>
    <x v="365"/>
    <s v="無"/>
    <m/>
  </r>
  <r>
    <s v="社政業務-社會福利-青少年兒童福利-獎補助費-對國內團體之捐助"/>
    <s v="113年公共化及準公共托嬰中心照顧比優化獎助"/>
    <s v="臺中市私立育大托嬰中心"/>
    <x v="40"/>
    <x v="274"/>
    <s v="無"/>
    <m/>
  </r>
  <r>
    <s v="社政業務-社會福利-青少年兒童福利-獎補助費-對國內團體之捐助"/>
    <s v="113年公共化及準公共托嬰中心照顧比優化獎助"/>
    <s v="臺中市私立文馨托嬰中心陳惠玉"/>
    <x v="40"/>
    <x v="440"/>
    <s v="無"/>
    <m/>
  </r>
  <r>
    <s v="社政業務-社會福利-青少年兒童福利-獎補助費-對國內團體之捐助"/>
    <s v="113年公共化及準公共托嬰中心照顧比優化獎助"/>
    <s v="臺中市私立小熊多元智慧烏日托嬰中心"/>
    <x v="40"/>
    <x v="562"/>
    <s v="無"/>
    <m/>
  </r>
  <r>
    <s v="社政業務-社會福利-青少年兒童福利-獎補助費-對國內團體之捐助"/>
    <s v="113年公共化及準公共托嬰中心照顧比優化獎助"/>
    <s v="臺中市私立小貝貝托嬰中心彌勒衍敏"/>
    <x v="40"/>
    <x v="552"/>
    <s v="無"/>
    <m/>
  </r>
  <r>
    <s v="社政業務-社會福利-青少年兒童福利-獎補助費-對國內團體之捐助"/>
    <s v="113年公共化及準公共托嬰中心照顧比優化獎助"/>
    <s v="臺中市私立唯喜托嬰中心彌勒衍敏"/>
    <x v="40"/>
    <x v="541"/>
    <s v="無"/>
    <m/>
  </r>
  <r>
    <s v="社政業務-社會福利-青少年兒童福利-獎補助費-對國內團體之捐助"/>
    <s v="113年公共化及準公共托嬰中心照顧比優化獎助"/>
    <s v="臺中市私立國郁托嬰中心"/>
    <x v="40"/>
    <x v="506"/>
    <s v="無"/>
    <m/>
  </r>
  <r>
    <s v="社政業務-社會福利-青少年兒童福利-獎補助費-對國內團體之捐助"/>
    <s v="113年公共化及準公共托嬰中心照顧比優化獎助"/>
    <s v="臺中市私立貝兒喜托嬰中心林于靖"/>
    <x v="40"/>
    <x v="160"/>
    <s v="無"/>
    <m/>
  </r>
  <r>
    <s v="社政業務-社會福利-青少年兒童福利-獎補助費-對國內團體之捐助"/>
    <s v="113年公共化及準公共托嬰中心照顧比優化獎助"/>
    <s v="臺中市私立貝姆托嬰中心陳宥榛"/>
    <x v="40"/>
    <x v="507"/>
    <s v="無"/>
    <m/>
  </r>
  <r>
    <s v="社政業務-社會福利-青少年兒童福利-獎補助費-對國內團體之捐助"/>
    <s v="113年公共化及準公共托嬰中心照顧比優化獎助"/>
    <s v="臺中市私立甯甯托嬰中心"/>
    <x v="40"/>
    <x v="440"/>
    <s v="無"/>
    <m/>
  </r>
  <r>
    <s v="社政業務-社會福利-青少年兒童福利-獎補助費-對國內團體之捐助"/>
    <s v="113年公共化及準公共托嬰中心照顧比優化獎助"/>
    <s v="臺中市私立耶思瑪亞托嬰中心"/>
    <x v="40"/>
    <x v="563"/>
    <s v="無"/>
    <m/>
  </r>
  <r>
    <s v="社政業務-社會福利-青少年兒童福利-獎補助費-對國內團體之捐助"/>
    <s v="113年公共化及準公共托嬰中心照顧比優化獎助"/>
    <s v="臺中市私立夏荷托嬰中心"/>
    <x v="40"/>
    <x v="277"/>
    <s v="無"/>
    <m/>
  </r>
  <r>
    <s v="社政業務-社會福利-青少年兒童福利-獎補助費-對國內團體之捐助"/>
    <s v="113年公共化及準公共托嬰中心照顧比優化獎助"/>
    <s v="台中市私立耶思托嬰中心"/>
    <x v="40"/>
    <x v="564"/>
    <s v="無"/>
    <m/>
  </r>
  <r>
    <s v="社政業務-社會福利-青少年兒童福利-獎補助費-對國內團體之捐助"/>
    <s v="113年公共化及準公共托嬰中心照顧比優化獎助"/>
    <s v="臺中市私立芸元托嬰中心"/>
    <x v="40"/>
    <x v="400"/>
    <s v="無"/>
    <m/>
  </r>
  <r>
    <s v="社政業務-社會福利-青少年兒童福利-獎補助費-對國內團體之捐助"/>
    <s v="113年公共化及準公共托嬰中心照顧比優化獎助"/>
    <s v="臺中市私立陽光托嬰中心吳俊熤"/>
    <x v="40"/>
    <x v="278"/>
    <s v="無"/>
    <m/>
  </r>
  <r>
    <s v="社政業務-社會福利-青少年兒童福利-獎補助費-對國內團體之捐助"/>
    <s v="113年公共化及準公共托嬰中心照顧比優化獎助"/>
    <s v="臺中市私立喜悅托嬰中心陳富汝"/>
    <x v="40"/>
    <x v="134"/>
    <s v="無"/>
    <m/>
  </r>
  <r>
    <s v="社政業務-社會福利-青少年兒童福利-獎補助費-對國內團體之捐助"/>
    <s v="113年公共化及準公共托嬰中心照顧比優化獎助"/>
    <s v="臺中市私立宜兒美托嬰中心"/>
    <x v="40"/>
    <x v="400"/>
    <s v="無"/>
    <m/>
  </r>
  <r>
    <s v="社政業務-社會福利-青少年兒童福利-獎補助費-對國內團體之捐助"/>
    <s v="『I生活，I自己』臺中市網路安全戲劇演出宣導活動"/>
    <s v="台灣關懷社會公益服務協會"/>
    <x v="40"/>
    <x v="4"/>
    <s v="無"/>
    <m/>
  </r>
  <r>
    <s v="社政業務-社會福利-青少年兒童福利-獎補助費-對國內團體之捐助"/>
    <s v="113年公共化及準公共托嬰中心照顧比優化獎助"/>
    <s v="臺中市私立小熊多元智慧梧棲托嬰中心"/>
    <x v="40"/>
    <x v="565"/>
    <s v="無"/>
    <m/>
  </r>
  <r>
    <s v="社政業務-社會福利-青少年兒童福利-獎補助費-對國內團體之捐助"/>
    <s v="育有未滿二歲兒童育兒津貼親職教育講座"/>
    <s v="臺中市私立國郁托嬰中心"/>
    <x v="40"/>
    <x v="125"/>
    <s v="無"/>
    <m/>
  </r>
  <r>
    <s v="社政業務-社會福利-青少年兒童福利-獎補助費-對國內團體之捐助"/>
    <s v="育有未滿二歲兒童育兒津貼親職教育講座"/>
    <s v="臺中市私立小熊多元智慧上安托嬰中心"/>
    <x v="40"/>
    <x v="4"/>
    <s v="無"/>
    <m/>
  </r>
  <r>
    <s v="社政業務-社會福利-青少年兒童福利-獎補助費-對國內團體之捐助"/>
    <s v="育有未滿二歲兒童育兒津貼親職教育講座"/>
    <s v="臺中市教保人員福利協會詹春茂"/>
    <x v="40"/>
    <x v="217"/>
    <s v="無"/>
    <m/>
  </r>
  <r>
    <s v="社政業務-社會福利-青少年兒童福利-獎補助費-對國內團體之捐助"/>
    <s v="「基本救命術BLS證照」課程"/>
    <s v="臺中市嬰幼兒福利聯合會"/>
    <x v="40"/>
    <x v="1"/>
    <s v="無"/>
    <m/>
  </r>
  <r>
    <s v="社政業務-社會福利-青少年兒童福利-獎補助費-對國內團體之捐助"/>
    <s v="育有未滿二歲兒童育兒津貼親職教育講座"/>
    <s v="臺中市私立小熊多元智慧烏日托嬰中心"/>
    <x v="40"/>
    <x v="125"/>
    <s v="無"/>
    <m/>
  </r>
  <r>
    <s v="社政業務-社會福利-青少年兒童福利-獎補助費-對國內團體之捐助"/>
    <s v="育有未滿二歲兒童育兒津貼親職教育講座"/>
    <s v="臺中市私立小熊多元智慧梧棲托嬰中心"/>
    <x v="40"/>
    <x v="4"/>
    <s v="無"/>
    <m/>
  </r>
  <r>
    <s v="社政業務-社會福利-推行老人福利-獎補助費-對國內團體之捐助"/>
    <s v="獨居老人關懷訪視服務計畫關懷服務費及行政管理費"/>
    <s v="臺中市大雅區文雅社區發展協會劉亦銘"/>
    <x v="40"/>
    <x v="365"/>
    <s v="無"/>
    <m/>
  </r>
  <r>
    <s v="社政業務-社會福利-推行老人福利-獎補助費-對國內團體之捐助"/>
    <s v="建立社區照顧關懷據點並設置巷弄長照站"/>
    <s v="社團法人臺中市大雅區橫山社區發展協會"/>
    <x v="40"/>
    <x v="1"/>
    <s v="無"/>
    <m/>
  </r>
  <r>
    <s v="社政業務-社會福利-推行老人福利-獎補助費-對國內團體之捐助"/>
    <s v="建立社區照顧關懷據點並設置巷弄長照站"/>
    <s v="臺中市麥之鄉產業發展協會"/>
    <x v="40"/>
    <x v="1"/>
    <s v="無"/>
    <m/>
  </r>
  <r>
    <s v="社政業務-社會福利-推行老人福利-獎補助費-對國內團體之捐助"/>
    <s v="建立社區照顧關懷據點並設置巷弄長照站"/>
    <s v="臺中市弘馨社會福利關懷協會(福順)"/>
    <x v="40"/>
    <x v="1"/>
    <s v="無"/>
    <m/>
  </r>
  <r>
    <s v="社政業務-社會福利-推行老人福利-獎補助費-對國內團體之捐助"/>
    <s v="建立社區照顧關懷據點並設置巷弄長照站"/>
    <s v="社團法人臺中市復興產業協會"/>
    <x v="40"/>
    <x v="1"/>
    <s v="無"/>
    <m/>
  </r>
  <r>
    <s v="社政業務-社會福利-推行老人福利-獎補助費-對國內團體之捐助"/>
    <s v="建立社區照顧關懷據點並設置巷弄長照站"/>
    <s v="台中市西屯區福瑞社區發展協會"/>
    <x v="40"/>
    <x v="4"/>
    <s v="無"/>
    <m/>
  </r>
  <r>
    <s v="社政業務-社會福利-推行老人福利-獎補助費-對國內團體之捐助"/>
    <s v="建立社區照顧關懷據點"/>
    <s v="臺中市大里區大新社區發展協會"/>
    <x v="40"/>
    <x v="4"/>
    <s v="無"/>
    <m/>
  </r>
  <r>
    <s v="社政業務-社會福利-推行老人福利-獎補助費-對國內團體之捐助"/>
    <s v="建立社區照顧關懷據點"/>
    <s v="臺中市大里區大新社區發展協會"/>
    <x v="40"/>
    <x v="1"/>
    <s v="無"/>
    <m/>
  </r>
  <r>
    <s v="社政業務-社會福利-推行老人福利-獎補助費-對國內團體之捐助"/>
    <s v="建立社區照顧關懷據點"/>
    <s v="臺中市大里區中新社區發展協會(關懷據點)"/>
    <x v="40"/>
    <x v="1"/>
    <s v="無"/>
    <m/>
  </r>
  <r>
    <s v="社政業務-社會福利-推行老人福利-獎補助費-對國內團體之捐助"/>
    <s v="建立社區照顧關懷據點並設置巷弄長照站"/>
    <s v="臺中市霧峰區萊園社區發展協會"/>
    <x v="40"/>
    <x v="1"/>
    <s v="無"/>
    <m/>
  </r>
  <r>
    <s v="社政業務-社會福利-推行老人福利-獎補助費-對國內團體之捐助"/>
    <s v="建立社區照顧關懷據點並設置巷弄長照站"/>
    <s v="臺中市霧峰區桐林社區發展協會"/>
    <x v="40"/>
    <x v="1"/>
    <s v="無"/>
    <m/>
  </r>
  <r>
    <s v="社政業務-社會福利-推行老人福利-獎補助費-對國內團體之捐助"/>
    <s v="建立社區照顧關懷據點並設置巷弄長照站"/>
    <s v="臺中市弘馨社會福利關懷協會(積善)"/>
    <x v="40"/>
    <x v="1"/>
    <s v="無"/>
    <m/>
  </r>
  <r>
    <s v="社政業務-社會福利-推行老人福利-獎補助費-對國內團體之捐助"/>
    <s v="建立社區照顧關懷據點並設置巷弄長照站"/>
    <s v="臺中市工學長青協進會"/>
    <x v="40"/>
    <x v="1"/>
    <s v="無"/>
    <m/>
  </r>
  <r>
    <s v="社政業務-社會福利-推行老人福利-獎補助費-對國內團體之捐助"/>
    <s v="建立社區照顧關懷據點並設置巷弄長照站"/>
    <s v="臺中市南區西川社區發展協會"/>
    <x v="40"/>
    <x v="1"/>
    <s v="無"/>
    <m/>
  </r>
  <r>
    <s v="社政業務-社會福利-推行老人福利-獎補助費-對國內團體之捐助"/>
    <s v="建立社區照顧關懷據點並設置巷弄長照站"/>
    <s v="台中市南區江川社區發展協會"/>
    <x v="40"/>
    <x v="1"/>
    <s v="無"/>
    <m/>
  </r>
  <r>
    <s v="社政業務-社會福利-推行老人福利-獎補助費-對國內團體之捐助"/>
    <s v="建立社區照顧關懷據點並設置巷弄長照站"/>
    <s v="社團法人中華傳愛社區服務協會(幸福樂齡)"/>
    <x v="40"/>
    <x v="1"/>
    <s v="無"/>
    <m/>
  </r>
  <r>
    <s v="社政業務-社會福利-推行老人福利-獎補助費-對國內團體之捐助"/>
    <s v="獨居老人關懷訪視服務計畫關懷服務費及行政管理費"/>
    <s v="臺中市潭仔墘永續發展協會"/>
    <x v="40"/>
    <x v="276"/>
    <s v="無"/>
    <m/>
  </r>
  <r>
    <s v="社政業務-社會福利-推行老人福利-獎補助費-對國內團體之捐助"/>
    <s v="獨居老人關懷訪視服務計畫關懷服務費及行政管理費"/>
    <s v="臺中市神岡區岸裡社區發展協會"/>
    <x v="40"/>
    <x v="201"/>
    <s v="無"/>
    <m/>
  </r>
  <r>
    <s v="社政業務-社會福利-推行老人福利-獎補助費-對國內團體之捐助"/>
    <s v="獨居老人關懷訪視服務計畫關懷服務費及行政管理費"/>
    <s v="臺中市西屯區林厝社區發展協會"/>
    <x v="40"/>
    <x v="276"/>
    <s v="無"/>
    <m/>
  </r>
  <r>
    <s v="社政業務-社會福利-推行老人福利-獎補助費-對國內團體之捐助"/>
    <s v="獨居老人關懷訪視服務計畫關懷服務費及行政管理費"/>
    <s v="財團法人天主教聖母聖心修女會"/>
    <x v="40"/>
    <x v="497"/>
    <s v="無"/>
    <m/>
  </r>
  <r>
    <s v="社政業務-社會福利-推行老人福利-獎補助費-對國內團體之捐助"/>
    <s v="獨居老人關懷訪視服務計畫關懷服務費及行政管理費"/>
    <s v="臺中市神岡區北庄社區發展協會"/>
    <x v="40"/>
    <x v="88"/>
    <s v="無"/>
    <m/>
  </r>
  <r>
    <s v="社政業務-社會福利-推行老人福利-獎補助費-對國內團體之捐助"/>
    <s v="獨居老人關懷訪視服務計畫關懷服務費及行政管理費"/>
    <s v="財團法人全成社會福利基金會"/>
    <x v="40"/>
    <x v="363"/>
    <s v="無"/>
    <m/>
  </r>
  <r>
    <s v="社政業務-社會福利-推行老人福利-獎補助費-對國內團體之捐助"/>
    <s v="獨居老人關懷訪視服務計畫關懷服務費及行政管理費"/>
    <s v="臺中市南區藍興堡發展協會蔡明昌"/>
    <x v="40"/>
    <x v="566"/>
    <s v="無"/>
    <m/>
  </r>
  <r>
    <s v="社政業務-社會福利-推行老人福利-獎補助費-對國內團體之捐助"/>
    <s v="獨居老人關懷訪視服務計畫關懷服務費及行政管理費"/>
    <s v="財團法人弘道老人福利基金會"/>
    <x v="40"/>
    <x v="365"/>
    <s v="無"/>
    <m/>
  </r>
  <r>
    <s v="社政業務-社會福利-推行老人福利-獎補助費-對國內團體之捐助"/>
    <s v="獨居老人關懷訪視服務計畫關懷服務費及行政管理費"/>
    <s v="臺中市新社區東興社區發展協會彭玄法"/>
    <x v="40"/>
    <x v="54"/>
    <s v="無"/>
    <m/>
  </r>
  <r>
    <s v="社政業務-社會福利-推行老人福利-獎補助費-對國內團體之捐助"/>
    <s v="獨居老人關懷訪視服務計畫關懷服務費及行政管理費"/>
    <s v="台中市西屯區上德社區發展協會楊琇媛"/>
    <x v="40"/>
    <x v="83"/>
    <s v="無"/>
    <m/>
  </r>
  <r>
    <s v="社政業務-社會福利-推行老人福利-獎補助費-對國內團體之捐助"/>
    <s v="獨居老人關懷訪視服務計畫關懷服務費及行政管理費"/>
    <s v="臺中市東勢區石城社區發展協會詹勇助"/>
    <x v="40"/>
    <x v="197"/>
    <s v="無"/>
    <m/>
  </r>
  <r>
    <s v="社政業務-社會福利-推行老人福利-獎補助費-對國內團體之捐助"/>
    <s v="獨居老人關懷訪視服務計畫關懷服務費及行政管理費"/>
    <s v="台中市神岡區豐洲社區發展協會"/>
    <x v="40"/>
    <x v="75"/>
    <s v="無"/>
    <m/>
  </r>
  <r>
    <s v="社政業務-社會福利-推行老人福利-獎補助費-對國內團體之捐助"/>
    <s v="113年度多功能日間托老中心計畫"/>
    <s v="財團法人彭婉如文教基金會"/>
    <x v="40"/>
    <x v="567"/>
    <s v="無"/>
    <m/>
  </r>
  <r>
    <s v="社政業務-社會福利-推行老人福利-獎補助費-對國內團體之捐助"/>
    <s v="113年度多功能日間托老中心計畫"/>
    <s v="財團法人彭婉如文教基金會"/>
    <x v="40"/>
    <x v="84"/>
    <s v="無"/>
    <m/>
  </r>
  <r>
    <s v="社政業務-社會福利-推行老人福利-獎補助費-對國內團體之捐助"/>
    <s v="建立社區照顧關懷據點"/>
    <s v="台中市北屯區松茂社區發展協會"/>
    <x v="40"/>
    <x v="1"/>
    <s v="無"/>
    <m/>
  </r>
  <r>
    <s v="社政業務-社會福利-推行老人福利-獎補助費-對國內團體之捐助"/>
    <s v="建立社區照顧關懷據點並設置巷弄長照站"/>
    <s v="臺中市北屯區四民社區發展協會"/>
    <x v="40"/>
    <x v="1"/>
    <s v="無"/>
    <m/>
  </r>
  <r>
    <s v="社政業務-社會福利-推行老人福利-獎補助費-對國內團體之捐助"/>
    <s v="建立社區照顧關懷據點並設置巷弄長照站"/>
    <s v="臺中市北屯區廍子社區發展協會"/>
    <x v="40"/>
    <x v="1"/>
    <s v="無"/>
    <m/>
  </r>
  <r>
    <s v="社政業務-社會福利-推行老人福利-獎補助費-對國內團體之捐助"/>
    <s v="建立社區照顧關懷據點"/>
    <s v="台中市北屯區后庄社區發展協會"/>
    <x v="40"/>
    <x v="1"/>
    <s v="無"/>
    <m/>
  </r>
  <r>
    <s v="社政業務-社會福利-推行老人福利-獎補助費-對國內團體之捐助"/>
    <s v="建立社區照顧關懷據點"/>
    <s v="社團法人臺中市珍愛加恩關懷協會"/>
    <x v="40"/>
    <x v="1"/>
    <s v="無"/>
    <m/>
  </r>
  <r>
    <s v="社政業務-社會福利-推行老人福利-獎補助費-對國內團體之捐助"/>
    <s v="建立社區照顧關懷據點並設置巷弄長照站"/>
    <s v="台中市北屯區和平社區發展協會"/>
    <x v="40"/>
    <x v="1"/>
    <s v="無"/>
    <m/>
  </r>
  <r>
    <s v="社政業務-社會福利-推行老人福利-獎補助費-對國內團體之捐助"/>
    <s v="建立社區照顧關懷據點並設置巷弄長照站"/>
    <s v="財團法人台中市私立無極證道院社會福利慈善事業基金會"/>
    <x v="40"/>
    <x v="1"/>
    <s v="無"/>
    <m/>
  </r>
  <r>
    <s v="社政業務-社會福利-推行老人福利-獎補助費-對國內團體之捐助"/>
    <s v="建立社區照顧關懷據點並設置巷弄長照站"/>
    <s v="臺中市北屯區水湳社區發展協會"/>
    <x v="40"/>
    <x v="1"/>
    <s v="無"/>
    <m/>
  </r>
  <r>
    <s v="社政業務-社會福利-推行老人福利-獎補助費-對國內團體之捐助"/>
    <s v="建立社區照顧關懷據點並設置巷弄長照站"/>
    <s v="社團法人中華傳愛社區服務協會(幸福樂齡)"/>
    <x v="40"/>
    <x v="49"/>
    <s v="無"/>
    <m/>
  </r>
  <r>
    <s v="社政業務-社會福利-推行老人福利-獎補助費-對國內團體之捐助"/>
    <s v="獨居老人關懷訪視服務計畫關懷服務費及行政管理費"/>
    <s v="社團法人臺中市忘憂草協會"/>
    <x v="40"/>
    <x v="263"/>
    <s v="無"/>
    <m/>
  </r>
  <r>
    <s v="社政業務-社會福利-推行老人福利-獎補助費-對國內團體之捐助"/>
    <s v="113年長青生活資訊研習"/>
    <s v="臺中市潭子區甘蔗社區發展協會"/>
    <x v="40"/>
    <x v="1"/>
    <s v="無"/>
    <m/>
  </r>
  <r>
    <s v="社政業務-社會福利-推行老人福利-獎補助費-對國內團體之捐助"/>
    <s v="建立社區照顧關懷據點並設置巷弄長照站之充實設施設備費用-資本門"/>
    <s v="臺中市豐原區翁子社區發展協會"/>
    <x v="40"/>
    <x v="49"/>
    <s v="無"/>
    <m/>
  </r>
  <r>
    <s v="社政業務-社會福利-推行老人福利-獎補助費-對國內團體之捐助"/>
    <s v="建立社區照顧關懷據點並設置巷弄長照站之開辦設施設備費用-經常門"/>
    <s v="臺中市豐原區大南嵩社區發展協會李宜峰"/>
    <x v="40"/>
    <x v="69"/>
    <s v="無"/>
    <m/>
  </r>
  <r>
    <s v="社政業務-社會福利-推行老人福利-獎補助費-對國內團體之捐助"/>
    <s v="建立社區照顧關懷據點並設置巷弄長照站之充實設施設備費用-經常門"/>
    <s v="臺中市豐原區南村社區發展協會林炎煌"/>
    <x v="40"/>
    <x v="85"/>
    <s v="無"/>
    <m/>
  </r>
  <r>
    <s v="社政業務-社會福利-推行老人福利-獎補助費-對國內團體之捐助"/>
    <s v="建立社區照顧關懷據點並設置巷弄長照站之充實設施設備費用-資本門"/>
    <s v="臺中市豐原區南村社區發展協會林炎煌"/>
    <x v="40"/>
    <x v="62"/>
    <s v="無"/>
    <m/>
  </r>
  <r>
    <s v="社政業務-社會福利-推行老人福利-獎補助費-對國內團體之捐助"/>
    <s v="建立社區照顧關懷據點並設置巷弄長照站之充實設施設備費用-經常門"/>
    <s v="臺中市大雅區西寶社區發展協會劉進福"/>
    <x v="40"/>
    <x v="123"/>
    <s v="無"/>
    <m/>
  </r>
  <r>
    <s v="社政業務-社會福利-推行老人福利-獎補助費-對國內團體之捐助"/>
    <s v="建立社區照顧關懷據點並設置巷弄長照站之充實設施設備費用-資本門"/>
    <s v="臺中市大雅區西寶社區發展協會劉進福"/>
    <x v="40"/>
    <x v="51"/>
    <s v="無"/>
    <m/>
  </r>
  <r>
    <s v="社政業務-社會福利-推行老人福利-獎補助費-對國內團體之捐助"/>
    <s v="113年度充實設施設備-經常門"/>
    <s v="社團法人台中市興福關懷協會"/>
    <x v="40"/>
    <x v="497"/>
    <s v="無"/>
    <m/>
  </r>
  <r>
    <s v="社政業務-社會福利-推行老人福利-獎補助費-對國內團體之捐助"/>
    <s v="建立社區照顧關懷據點並設置巷弄長照站之充實設施設備費用-經常門"/>
    <s v="臺中市霧峰區南勢社區發展協會李俊英"/>
    <x v="40"/>
    <x v="1"/>
    <s v="無"/>
    <m/>
  </r>
  <r>
    <s v="社政業務-社會福利-推行老人福利-獎補助費-對國內團體之捐助"/>
    <s v="建立社區照顧關懷據點"/>
    <s v="臺中市大里區塗城社區發展協會"/>
    <x v="40"/>
    <x v="49"/>
    <s v="無"/>
    <m/>
  </r>
  <r>
    <s v="社政業務-社會福利-推行老人福利-獎補助費-對國內團體之捐助"/>
    <s v="建立社區照顧關懷據點並設置巷弄長照站"/>
    <s v="臺中市豐原區翁明社區發展協會"/>
    <x v="40"/>
    <x v="1"/>
    <s v="無"/>
    <m/>
  </r>
  <r>
    <s v="社政業務-社會福利-推行老人福利-獎補助費-對國內團體之捐助"/>
    <s v="建立社區照顧關懷據點並設置巷弄長照站"/>
    <s v="臺中市霧峰區丁台社區發展協會"/>
    <x v="40"/>
    <x v="1"/>
    <s v="無"/>
    <m/>
  </r>
  <r>
    <s v="社政業務-社會福利-推行老人福利-獎補助費-對國內團體之捐助"/>
    <s v="建立社區照顧關懷據點並設置巷弄長照站"/>
    <s v="臺中市霧峰區北柳社區發展協會"/>
    <x v="40"/>
    <x v="1"/>
    <s v="無"/>
    <m/>
  </r>
  <r>
    <s v="社政業務-社會福利-推行老人福利-獎補助費-對國內團體之捐助"/>
    <s v="建立社區照顧關懷據點並設置巷弄長照站"/>
    <s v="財團法人台中市私立甘霖社會福利慈善事業基金會"/>
    <x v="40"/>
    <x v="1"/>
    <s v="無"/>
    <m/>
  </r>
  <r>
    <s v="社政業務-社會福利-推行老人福利-獎補助費-對國內團體之捐助"/>
    <s v="建立社區照顧關懷據點並設置巷弄長照站"/>
    <s v="臺中市霧峰區錦榮社區發展協會"/>
    <x v="40"/>
    <x v="49"/>
    <s v="無"/>
    <m/>
  </r>
  <r>
    <s v="社政業務-社會福利-推行老人福利-獎補助費-對國內團體之捐助"/>
    <s v="建立社區照顧關懷據點並設置巷弄長照站"/>
    <s v="臺中市霧峰區南柳社區發展協會"/>
    <x v="40"/>
    <x v="49"/>
    <s v="無"/>
    <m/>
  </r>
  <r>
    <s v="社政業務-社會福利-推行老人福利-獎補助費-對國內團體之捐助"/>
    <s v="建立社區照顧關懷據點並設置巷弄長照站"/>
    <s v="財團法人弘道老人福利基金會"/>
    <x v="40"/>
    <x v="50"/>
    <s v="無"/>
    <m/>
  </r>
  <r>
    <s v="社政業務-社會福利-推行老人福利-獎補助費-對國內團體之捐助"/>
    <s v="建立社區照顧關懷據點並設置巷弄長照站之充實設施設備費用-資本門"/>
    <s v="臺中市大里區瑞城社區發展協會吳德熙"/>
    <x v="40"/>
    <x v="80"/>
    <s v="無"/>
    <m/>
  </r>
  <r>
    <s v="社政業務-社會福利-推行老人福利-獎補助費-對國內團體之捐助"/>
    <s v="建立社區照顧關懷據點並設置巷弄長照站之充實廚房設施設備費用-資本門"/>
    <s v="臺中市大里區瑞城社區發展協會吳德熙"/>
    <x v="40"/>
    <x v="85"/>
    <s v="無"/>
    <m/>
  </r>
  <r>
    <s v="社政業務-社會福利-推行老人福利-獎補助費-對國內團體之捐助"/>
    <s v="建立社區照顧關懷據點並設置巷弄長照站之充實設施設備費用-經常門"/>
    <s v="臺中市敦親睦鄰藝術文化協會詹玉霞"/>
    <x v="40"/>
    <x v="53"/>
    <s v="無"/>
    <m/>
  </r>
  <r>
    <s v="社政業務-社會福利-推行老人福利-獎補助費-對國內團體之捐助"/>
    <s v="建立社區照顧關懷據點並設置巷弄長照站之充實設施設備費用-資本門"/>
    <s v="臺中市敦親睦鄰藝術文化協會詹玉霞"/>
    <x v="40"/>
    <x v="380"/>
    <s v="無"/>
    <m/>
  </r>
  <r>
    <s v="社政業務-社會福利-推行老人福利-獎補助費-對國內團體之捐助"/>
    <s v="建立社區照顧關懷據點並設置巷弄長照站之充實設施設備費用-經常門"/>
    <s v="社團法人臺中市春天女性成長協會"/>
    <x v="40"/>
    <x v="1"/>
    <s v="無"/>
    <m/>
  </r>
  <r>
    <s v="社政業務-社會福利-推行老人福利-獎補助費-對國內團體之捐助"/>
    <s v="建立社區照顧關懷據點之充實設施設備-經常門"/>
    <s v="臺中市沙鹿區清泉社區發展協會蔡國欣"/>
    <x v="40"/>
    <x v="63"/>
    <s v="無"/>
    <m/>
  </r>
  <r>
    <s v="社政業務-社會福利-推行老人福利-獎補助費-對國內團體之捐助"/>
    <s v="建立社區照顧關懷據點並設置巷弄長照站之充實設施設備費用-經常門"/>
    <s v="台中市東勢區上城社區發展協會張玉雲李月霞"/>
    <x v="40"/>
    <x v="4"/>
    <s v="無"/>
    <m/>
  </r>
  <r>
    <s v="社政業務-社會福利-推行老人福利-獎補助費-對國內團體之捐助"/>
    <s v="建立社區照顧關懷據點"/>
    <s v="臺中市大里區東興社區發展協會"/>
    <x v="40"/>
    <x v="1"/>
    <s v="無"/>
    <m/>
  </r>
  <r>
    <s v="社政業務-社會福利-推行老人福利-獎補助費-對國內團體之捐助"/>
    <s v="建立社區照顧關懷據點並設置巷弄長照站"/>
    <s v="社團法人台灣基督教好牧人全人關顧協會"/>
    <x v="40"/>
    <x v="1"/>
    <s v="無"/>
    <m/>
  </r>
  <r>
    <s v="社政業務-社會福利-推行老人福利-獎補助費-對國內團體之捐助"/>
    <s v="建立社區照顧關懷據點並設置巷弄長照站之充實設施設備費用-經常門"/>
    <s v="社團法人臺中市西區大和社區發展協會"/>
    <x v="40"/>
    <x v="54"/>
    <s v="無"/>
    <m/>
  </r>
  <r>
    <s v="社政業務-社會福利-推行老人福利-獎補助費-對國內團體之捐助"/>
    <s v="建立社區照顧關懷據點並設置巷弄長照站之充實設施設備費用-資本門"/>
    <s v="社團法人台中市沐風60長者之愛關懷協會"/>
    <x v="40"/>
    <x v="50"/>
    <s v="無"/>
    <m/>
  </r>
  <r>
    <s v="社政業務-社會福利-推行老人福利-獎補助費-對國內團體之捐助"/>
    <s v="建立社區照顧關懷據點並設置巷弄長照站之充實設施設備"/>
    <s v="社團法人台中市沐風60長者之愛關懷協會"/>
    <x v="40"/>
    <x v="52"/>
    <s v="無"/>
    <m/>
  </r>
  <r>
    <s v="社政業務-社會福利-推行老人福利-獎補助費-對國內團體之捐助"/>
    <s v="建立社區照顧關懷據點並設置巷弄長照站之充實設施設備費用-經常門"/>
    <s v="臺中市大甲區幸福社區發展協會"/>
    <x v="40"/>
    <x v="123"/>
    <s v="無"/>
    <m/>
  </r>
  <r>
    <s v="社政業務-社會福利-推行老人福利-獎補助費-對國內團體之捐助"/>
    <s v="建立社區照顧關懷據點並設置巷弄長照站之充實設施設備費用-經常門"/>
    <s v="臺中市沙鹿區斗抵社區發展協會"/>
    <x v="40"/>
    <x v="97"/>
    <s v="無"/>
    <m/>
  </r>
  <r>
    <s v="社政業務-社會福利-推行老人福利-獎補助費-對國內團體之捐助"/>
    <s v="建立社區照顧關懷據點並設置巷弄長照站之充實設施設備費用-經常門"/>
    <s v="社團法人中華傳愛社區服務協會"/>
    <x v="40"/>
    <x v="87"/>
    <s v="無"/>
    <m/>
  </r>
  <r>
    <s v="社政業務-社會福利-推行老人福利-獎補助費-對國內團體之捐助"/>
    <s v="建立社區照顧關懷據點並設置巷弄長照站之充實設施設備費用-經常門"/>
    <s v="臺中市南區西川社區發展協會"/>
    <x v="40"/>
    <x v="87"/>
    <s v="無"/>
    <m/>
  </r>
  <r>
    <s v="社政業務-社會福利-推行老人福利-獎補助費-對國內團體之捐助"/>
    <s v="建立社區照顧關懷據點並設置巷弄長照站之充實設施設備費用-資本門"/>
    <s v="臺中市南區西川社區發展協會"/>
    <x v="40"/>
    <x v="87"/>
    <s v="無"/>
    <m/>
  </r>
  <r>
    <s v="社政業務-社會福利-推行老人福利-獎補助費-對國內團體之捐助"/>
    <s v="建立社區照顧關懷據點並設置巷弄長照站之充實設施設備費用-經常門"/>
    <s v="臺中市弘馨社會福利關懷協會"/>
    <x v="40"/>
    <x v="365"/>
    <s v="無"/>
    <m/>
  </r>
  <r>
    <s v="社政業務-社會福利-推行老人福利-獎補助費-對國內團體之捐助"/>
    <s v="建立社區照顧關懷據點並設置巷弄長照站之充實設施設備費用-資本門"/>
    <s v="臺中市弘馨社會福利關懷協會"/>
    <x v="40"/>
    <x v="98"/>
    <s v="無"/>
    <m/>
  </r>
  <r>
    <s v="社政業務-社會福利-推行老人福利-獎補助費-對國內團體之捐助"/>
    <s v="建立社區照顧關懷據點並設置巷弄長照站之充實設施設備費用-資本門"/>
    <s v="臺中市弘馨社會福利關懷協會"/>
    <x v="40"/>
    <x v="118"/>
    <s v="無"/>
    <m/>
  </r>
  <r>
    <s v="社政業務-社會福利-推行老人福利-獎補助費-對國內團體之捐助"/>
    <s v="建立社區照顧關懷據點並設置巷弄長照站之充實設施設備費用-經常門"/>
    <s v="臺中市弘馨社會福利關懷協會"/>
    <x v="40"/>
    <x v="201"/>
    <s v="無"/>
    <m/>
  </r>
  <r>
    <s v="社政業務-社會福利-推行老人福利-獎補助費-對國內團體之捐助"/>
    <s v="建立社區照顧關懷據點並設置巷弄長照站"/>
    <s v="社團法人臺中市基督教豐盛協會"/>
    <x v="40"/>
    <x v="123"/>
    <s v="無"/>
    <m/>
  </r>
  <r>
    <s v="社政業務-社會福利-推行老人福利-獎補助費-對國內團體之捐助"/>
    <s v="日間托老服務計畫暨建立社區照顧關懷據點並設置巷弄長照站"/>
    <s v="社團法人臺中市清心社區福祉發展協會(大里清心長青快樂學堂)"/>
    <x v="40"/>
    <x v="1"/>
    <s v="無"/>
    <m/>
  </r>
  <r>
    <s v="社政業務-社會福利-推行老人福利-獎補助費-對國內團體之捐助"/>
    <s v="建立社區照顧關懷據點並設置巷弄長照站"/>
    <s v="中華民國紅心字會"/>
    <x v="40"/>
    <x v="1"/>
    <s v="無"/>
    <m/>
  </r>
  <r>
    <s v="社政業務-社會福利-推行老人福利-獎補助費-對國內團體之捐助"/>
    <s v="建立社區照顧關懷據點"/>
    <s v="財團法人基督教台灣信義會"/>
    <x v="40"/>
    <x v="49"/>
    <s v="無"/>
    <m/>
  </r>
  <r>
    <s v="社政業務-社會福利-推行老人福利-獎補助費-對國內團體之捐助"/>
    <s v="建立社區照顧關懷據點"/>
    <s v="台中市北屯區松勇社區發展協會"/>
    <x v="40"/>
    <x v="1"/>
    <s v="無"/>
    <m/>
  </r>
  <r>
    <s v="社政業務-社會福利-推行老人福利-獎補助費-對國內團體之捐助"/>
    <s v="建立社區照顧關懷據點"/>
    <s v="臺中市太平區永隆社區發展協會"/>
    <x v="40"/>
    <x v="1"/>
    <s v="無"/>
    <m/>
  </r>
  <r>
    <s v="社政業務-社會福利-推行老人福利-獎補助費-對國內團體之捐助"/>
    <s v="建立社區照顧關懷據點"/>
    <s v="臺中市太平區平安社區發展協會"/>
    <x v="40"/>
    <x v="1"/>
    <s v="無"/>
    <m/>
  </r>
  <r>
    <s v="社政業務-社會福利-推行老人福利-獎補助費-對國內團體之捐助"/>
    <s v="建立社區照顧關懷據點並設置巷弄長照站"/>
    <s v="臺中市大雅區西寶社區發展協會"/>
    <x v="40"/>
    <x v="1"/>
    <s v="無"/>
    <m/>
  </r>
  <r>
    <s v="社政業務-社會福利-推行老人福利-獎補助費-對國內團體之捐助"/>
    <s v="建立社區照顧關懷據點並設置巷弄長照站"/>
    <s v="臺中市大雅區大楓社區發展協會"/>
    <x v="40"/>
    <x v="4"/>
    <s v="無"/>
    <m/>
  </r>
  <r>
    <s v="社政業務-社會福利-推行老人福利-獎補助費-對國內團體之捐助"/>
    <s v="建立社區照顧關懷據點"/>
    <s v="臺中市大里區新仁社區發展協會"/>
    <x v="40"/>
    <x v="1"/>
    <s v="無"/>
    <m/>
  </r>
  <r>
    <s v="社政業務-社會福利-推行老人福利-獎補助費-對國內團體之捐助"/>
    <s v="建立社區照顧關懷據點"/>
    <s v="臺中市大里區瑞城社區發展協會"/>
    <x v="40"/>
    <x v="1"/>
    <s v="無"/>
    <m/>
  </r>
  <r>
    <s v="社政業務-社會福利-推行老人福利-獎補助費-對國內團體之捐助"/>
    <s v="建立社區照顧關懷據點並設置巷弄長照站"/>
    <s v="臺中市豐原區翁社社區發展協會"/>
    <x v="40"/>
    <x v="49"/>
    <s v="無"/>
    <m/>
  </r>
  <r>
    <s v="社政業務-社會福利-推行老人福利-獎補助費-對國內團體之捐助"/>
    <s v="建立社區照顧關懷據點並設置巷弄長照站"/>
    <s v="台中市豐原區豐原社區發展協會"/>
    <x v="40"/>
    <x v="1"/>
    <s v="無"/>
    <m/>
  </r>
  <r>
    <s v="社政業務-社會福利-推行老人福利-獎補助費-對國內團體之捐助"/>
    <s v="建立社區照顧關懷據點並設置巷弄長照站"/>
    <s v="臺中市霧峰區北柳社區發展協會"/>
    <x v="40"/>
    <x v="123"/>
    <s v="無"/>
    <m/>
  </r>
  <r>
    <s v="社政業務-社會福利-推行老人福利-獎補助費-對國內團體之捐助"/>
    <s v="建立社區照顧關懷據點並設置巷弄長照站"/>
    <s v="臺中市霧峰區舊正社區發展協會"/>
    <x v="40"/>
    <x v="1"/>
    <s v="無"/>
    <m/>
  </r>
  <r>
    <s v="社政業務-社會福利-推行老人福利-獎補助費-對國內團體之捐助"/>
    <s v="建立社區照顧關懷據點並設置巷弄長照站"/>
    <s v="臺中市霧峰區錦榮社區發展協會"/>
    <x v="40"/>
    <x v="1"/>
    <s v="無"/>
    <m/>
  </r>
  <r>
    <s v="社政業務-社會福利-推行老人福利-獎補助費-對國內團體之捐助"/>
    <s v="建立社區照顧關懷據點並設置巷弄長照站"/>
    <s v="臺中市梧棲區草湳社區發展協會"/>
    <x v="40"/>
    <x v="123"/>
    <s v="無"/>
    <m/>
  </r>
  <r>
    <s v="社政業務-社會福利-推行老人福利-獎補助費-對國內團體之捐助"/>
    <s v="建立社區照顧關懷據點並設置巷弄長照站"/>
    <s v="臺中市幸福關懷發展協會"/>
    <x v="40"/>
    <x v="123"/>
    <s v="無"/>
    <m/>
  </r>
  <r>
    <s v="社政業務-社會福利-推行老人福利-獎補助費-對國內團體之捐助"/>
    <s v="建立社區照顧關懷據點並設置巷弄長照站"/>
    <s v="臺中市大雅區大楓社區發展協會"/>
    <x v="40"/>
    <x v="1"/>
    <s v="無"/>
    <m/>
  </r>
  <r>
    <s v="社政業務-社會福利-推行老人福利-獎補助費-對國內團體之捐助"/>
    <s v="建立社區照顧關懷據點並設置巷弄長照站"/>
    <s v="台中市西屯區福瑞社區發展協會"/>
    <x v="40"/>
    <x v="49"/>
    <s v="無"/>
    <m/>
  </r>
  <r>
    <s v="社政業務-社會福利-推行老人福利-獎補助費-對國內團體之捐助"/>
    <s v="建立社區照顧關懷據點並設置巷弄長照站"/>
    <s v="臺中市豐原區翁明社區發展協會"/>
    <x v="40"/>
    <x v="123"/>
    <s v="無"/>
    <m/>
  </r>
  <r>
    <s v="社政業務-社會福利-推行老人福利-獎補助費-對國內團體之捐助"/>
    <s v="建立社區照顧關懷據點並設置巷弄長照站"/>
    <s v="臺中市弘馨社會福利關懷協會"/>
    <x v="40"/>
    <x v="123"/>
    <s v="無"/>
    <m/>
  </r>
  <r>
    <s v="社政業務-社會福利-推行老人福利-獎補助費-對國內團體之捐助"/>
    <s v="建立社區照顧關懷據點並設置巷弄長照站"/>
    <s v="臺中市弘馨社會福利關懷協會"/>
    <x v="40"/>
    <x v="123"/>
    <s v="無"/>
    <m/>
  </r>
  <r>
    <s v="社政業務-社會福利-推行老人福利-獎補助費-對國內團體之捐助"/>
    <s v="建立社區照顧關懷據點並設置巷弄站長照站"/>
    <s v="共生宅發展協會"/>
    <x v="40"/>
    <x v="123"/>
    <s v="無"/>
    <m/>
  </r>
  <r>
    <s v="社政業務-社會福利-推行老人福利-獎補助費-對國內團體之捐助"/>
    <s v="建立社區照顧關懷據點並設置巷弄站長照站"/>
    <s v="正和書院"/>
    <x v="40"/>
    <x v="123"/>
    <s v="無"/>
    <m/>
  </r>
  <r>
    <s v="社政業務-社會福利-推行老人福利-獎補助費-對國內團體之捐助"/>
    <s v="建立社區照顧關懷據點並設置巷弄長照站之充實設施設備費用-經常門"/>
    <s v="臺中市潭子區聚興社區發展協會林曾美珠"/>
    <x v="40"/>
    <x v="88"/>
    <s v="無"/>
    <m/>
  </r>
  <r>
    <s v="社政業務-社會福利-推行老人福利-獎補助費-對國內團體之捐助"/>
    <s v="建立社區照顧關懷據點並設置巷弄長照站之開辦設施設備費用-資本門"/>
    <s v="臺中市豐原區南村里愛護您關照協會謝見忠"/>
    <x v="40"/>
    <x v="380"/>
    <s v="無"/>
    <m/>
  </r>
  <r>
    <s v="社政業務-社會福利-推行老人福利-獎補助費-對國內團體之捐助"/>
    <s v="建立社區照顧關懷據點並設置巷弄長照站之開辦設施設備費用-經常門"/>
    <s v="臺中市豐原區南村里愛護您關照協會謝見忠"/>
    <x v="40"/>
    <x v="53"/>
    <s v="無"/>
    <m/>
  </r>
  <r>
    <s v="社政業務-社會福利-推行老人福利-獎補助費-對國內團體之捐助"/>
    <s v="建立社區照顧關懷據點之充實設施設備-經常門"/>
    <s v="臺中市沙鹿區鹿寮社區發展協會"/>
    <x v="40"/>
    <x v="365"/>
    <s v="無"/>
    <m/>
  </r>
  <r>
    <s v="社政業務-社會福利-推行老人福利-獎補助費-對國內團體之捐助"/>
    <s v="社區照顧關懷據點整合性補助計畫-「春節期間加強關懷獨居老人服務計畫之據點圍爐服務案」"/>
    <s v="財團法人天主教聖母聖心修女會"/>
    <x v="40"/>
    <x v="1"/>
    <s v="無"/>
    <m/>
  </r>
  <r>
    <s v="社政業務-社會福利-推行老人福利-獎補助費-對國內團體之捐助"/>
    <s v="建立社區照顧關懷據點"/>
    <s v="臺中市正緣文教慈善會"/>
    <x v="40"/>
    <x v="1"/>
    <s v="無"/>
    <m/>
  </r>
  <r>
    <s v="社政業務-社會福利-推行老人福利-獎補助費-對國內團體之捐助"/>
    <s v="建立社區照顧關懷據點並設置巷弄長照站"/>
    <s v="臺中市大雅區西寶社區發展協會"/>
    <x v="40"/>
    <x v="49"/>
    <s v="無"/>
    <m/>
  </r>
  <r>
    <s v="社政業務-社會福利-推行老人福利-獎補助費-對國內團體之捐助"/>
    <s v="建立社區照顧關懷據點"/>
    <s v="社團法人臺中市長幼關懷協會"/>
    <x v="40"/>
    <x v="1"/>
    <s v="無"/>
    <m/>
  </r>
  <r>
    <s v="社政業務-社會福利-推行老人福利-獎補助費-對國內團體之捐助"/>
    <s v="建立社區照顧關懷據點並設置巷弄長照站"/>
    <s v="臺中市豐原區南村社區發展協會"/>
    <x v="40"/>
    <x v="49"/>
    <s v="無"/>
    <m/>
  </r>
  <r>
    <s v="社政業務-社會福利-推行老人福利-獎補助費-對國內團體之捐助"/>
    <s v="建立社區照顧關懷據點並設置巷弄長照站"/>
    <s v="台中市南區平和社區發展協會"/>
    <x v="40"/>
    <x v="1"/>
    <s v="無"/>
    <m/>
  </r>
  <r>
    <s v="社政業務-社會福利-推行老人福利-獎補助費-對國內團體之捐助"/>
    <s v="建立社區照顧關懷據點並設置巷弄長照站"/>
    <s v="社團法人臺中市仁和樂活長青協會"/>
    <x v="40"/>
    <x v="1"/>
    <s v="無"/>
    <m/>
  </r>
  <r>
    <s v="社政業務-社會福利-推行老人福利-獎補助費-對國內團體之捐助"/>
    <s v="建立社區照顧關懷據點並設置巷弄長照站"/>
    <s v="財團法人天主教聖心基金會"/>
    <x v="40"/>
    <x v="1"/>
    <s v="無"/>
    <m/>
  </r>
  <r>
    <s v="社政業務-社會福利-推行老人福利-獎補助費-對國內團體之捐助"/>
    <s v="社區照顧關懷據點整合性補助計畫之「春節期間加強關懷獨居老人服務計畫之據點圍爐服務案」"/>
    <s v="財團法人福智慈善基金會"/>
    <x v="40"/>
    <x v="63"/>
    <s v="無"/>
    <m/>
  </r>
  <r>
    <s v="社政業務-社會福利-推行老人福利-獎補助費-對國內團體之捐助"/>
    <s v="建立社區照顧關懷據點並設置巷弄長照站之開辦費"/>
    <s v="臺中市頂橋仔發展協會蔡昀諠"/>
    <x v="40"/>
    <x v="72"/>
    <s v="無"/>
    <m/>
  </r>
  <r>
    <s v="社政業務-社會福利-推行老人福利-獎補助費-對國內團體之捐助"/>
    <s v="建立社區照顧關懷據點並設置巷弄長照站之充實設施設備費用-經常門"/>
    <s v="財團法人環宇國際文化教育基金會"/>
    <x v="40"/>
    <x v="88"/>
    <s v="無"/>
    <m/>
  </r>
  <r>
    <s v="社政業務-社會福利-推行老人福利-獎補助費-對國內團體之捐助"/>
    <s v="清明佳節社區長青美食技藝傳承活動"/>
    <s v="臺中市環保慈善會何昀真"/>
    <x v="40"/>
    <x v="1"/>
    <s v="無"/>
    <m/>
  </r>
  <r>
    <s v="社政業務-社會福利-推行老人福利-獎補助費-對國內團體之捐助"/>
    <s v="建立社區照顧關懷據點並設置巷弄長照站之充實設施設備費用-經常門"/>
    <s v="臺中市潭子區新田社區發展協會"/>
    <x v="40"/>
    <x v="247"/>
    <s v="無"/>
    <m/>
  </r>
  <r>
    <s v="社政業務-社會福利-推行老人福利-獎補助費-對國內團體之捐助"/>
    <s v="建立社區照顧關懷據點並設置巷弄長照站之充實設施設備費用-經常門"/>
    <s v="臺中市沙鹿區六路社區發展協會林清立"/>
    <x v="40"/>
    <x v="54"/>
    <s v="無"/>
    <m/>
  </r>
  <r>
    <s v="社政業務-社會福利-推行老人福利-獎補助費-對國內團體之捐助"/>
    <s v="建立社區照顧關懷據點並設置巷弄長照站"/>
    <s v="臺中市烏日區三和社區發展協會"/>
    <x v="40"/>
    <x v="123"/>
    <s v="無"/>
    <m/>
  </r>
  <r>
    <s v="社政業務-社會福利-推行老人福利-獎補助費-對國內團體之捐助"/>
    <s v="建立社區照顧關懷據點並設置巷弄長照站"/>
    <s v="臺中市西屯區何明社區發展協會"/>
    <x v="40"/>
    <x v="123"/>
    <s v="無"/>
    <m/>
  </r>
  <r>
    <s v="社政業務-社會福利-推行老人福利-獎補助費-對國內團體之捐助"/>
    <s v="建立社區照顧關懷據點並設置巷弄長照站"/>
    <s v="鎌村社區發展協會—鎌村社區照顧關懷據點"/>
    <x v="40"/>
    <x v="123"/>
    <s v="無"/>
    <m/>
  </r>
  <r>
    <s v="社政業務-社會福利-推行老人福利-獎補助費-對國內團體之捐助"/>
    <s v="建立社區照顧關懷據點並設置巷弄長照站"/>
    <s v="台中市西屯區永安社區發展協會"/>
    <x v="40"/>
    <x v="123"/>
    <s v="無"/>
    <m/>
  </r>
  <r>
    <s v="社政業務-社會福利-推行老人福利-獎補助費-對國內團體之捐助"/>
    <s v="建立社區照顧關懷據點並設置巷弄站長照站"/>
    <s v="臺中市烏日區三和社區發展協會"/>
    <x v="40"/>
    <x v="123"/>
    <s v="無"/>
    <m/>
  </r>
  <r>
    <s v="社政業務-社會福利-推行老人福利-獎補助費-對國內團體之捐助"/>
    <s v="建立社區照顧關懷據點並設置巷弄長照站"/>
    <s v="臺中市豐原區豐田社區發展協會"/>
    <x v="40"/>
    <x v="123"/>
    <s v="無"/>
    <m/>
  </r>
  <r>
    <s v="社政業務-社會福利-推行老人福利-獎補助費-對國內團體之捐助"/>
    <s v="建立社區照顧關懷據點並設置巷弄長照站"/>
    <s v="社團法人中華民國紫宸運動文教協會"/>
    <x v="40"/>
    <x v="123"/>
    <s v="無"/>
    <m/>
  </r>
  <r>
    <s v="社政業務-社會福利-推行老人福利-獎補助費-對國內團體之捐助"/>
    <s v="建立社區照顧關懷據點並設置巷弄長照站"/>
    <s v="臺中市霧峰區丁台社區發展協會"/>
    <x v="40"/>
    <x v="123"/>
    <s v="無"/>
    <m/>
  </r>
  <r>
    <s v="社政業務-社會福利-推行老人福利-獎補助費-對國內團體之捐助"/>
    <s v="建立社區照顧關懷據點並設置巷弄長照站"/>
    <s v="臺中市霧峰區六股社區發展協會王原祥"/>
    <x v="40"/>
    <x v="123"/>
    <s v="無"/>
    <m/>
  </r>
  <r>
    <s v="社政業務-社會福利-推行老人福利-獎補助費-對國內團體之捐助"/>
    <s v="建立社區照顧關懷據點並設置巷弄長照站"/>
    <s v="臺中市霧峰區桐林社區發展協會"/>
    <x v="40"/>
    <x v="123"/>
    <s v="無"/>
    <m/>
  </r>
  <r>
    <s v="社政業務-社會福利-推行老人福利-獎補助費-對國內團體之捐助"/>
    <s v="建立社區照顧關懷據點並設置巷弄長照站"/>
    <s v="臺中市豐原區田心社區發展協會"/>
    <x v="40"/>
    <x v="49"/>
    <s v="無"/>
    <m/>
  </r>
  <r>
    <s v="社政業務-社會福利-推行老人福利-獎補助費-對國內團體之捐助"/>
    <s v="建立社區照顧關懷據點並設置巷弄長照站"/>
    <s v="臺中市豐原區翁明社區發展協會"/>
    <x v="40"/>
    <x v="49"/>
    <s v="無"/>
    <m/>
  </r>
  <r>
    <s v="社政業務-社會福利-推行老人福利-獎補助費-對國內團體之捐助"/>
    <s v="建立社區照顧關懷據點並設置巷弄長照站"/>
    <s v="臺中市霧峰區吉峰社區發展協會"/>
    <x v="40"/>
    <x v="49"/>
    <s v="無"/>
    <m/>
  </r>
  <r>
    <s v="社政業務-社會福利-推行老人福利-獎補助費-對國內團體之捐助"/>
    <s v="建立社區照顧關懷據點並設置巷弄長照站"/>
    <s v="臺中市霧峰區六股社區發展協會"/>
    <x v="40"/>
    <x v="49"/>
    <s v="無"/>
    <m/>
  </r>
  <r>
    <s v="社政業務-社會福利-推行老人福利-獎補助費-對國內團體之捐助"/>
    <s v="建立社區照顧關懷據點並設置巷弄長照站"/>
    <s v="財團法人臺中市私立哥尼流社會福利慈善事業基金會"/>
    <x v="40"/>
    <x v="49"/>
    <s v="無"/>
    <m/>
  </r>
  <r>
    <s v="社政業務-社會福利-推行老人福利-獎補助費-對國內團體之捐助"/>
    <s v="建立社區照顧關懷據點"/>
    <s v="臺中市興安柳陽關懷協會"/>
    <x v="40"/>
    <x v="1"/>
    <s v="無"/>
    <m/>
  </r>
  <r>
    <s v="社政業務-社會福利-推行老人福利-獎補助費-對國內團體之捐助"/>
    <s v="建立社區照顧關懷據點"/>
    <s v="財團法人基督教台灣信義會"/>
    <x v="40"/>
    <x v="1"/>
    <s v="無"/>
    <m/>
  </r>
  <r>
    <s v="社政業務-社會福利-推行老人福利-獎補助費-對國內團體之捐助"/>
    <s v="建立社區照顧關懷據點"/>
    <s v="臺中市北屯社區文化推廣協會"/>
    <x v="40"/>
    <x v="1"/>
    <s v="無"/>
    <m/>
  </r>
  <r>
    <s v="社政業務-社會福利-推行老人福利-獎補助費-對國內團體之捐助"/>
    <s v="建立社區照顧關懷據點並設置巷弄長照站"/>
    <s v="臺中市南區南門社區發展協會"/>
    <x v="40"/>
    <x v="1"/>
    <s v="無"/>
    <m/>
  </r>
  <r>
    <s v="社政業務-社會福利-推行老人福利-獎補助費-對國內團體之捐助"/>
    <s v="建立社區照顧關懷據點並設置巷弄長照站"/>
    <s v="財團法人臺中市私立哥尼流社會福利慈善事業基金會"/>
    <x v="40"/>
    <x v="1"/>
    <s v="無"/>
    <m/>
  </r>
  <r>
    <s v="社政業務-社會福利-推行老人福利-獎補助費-對國內團體之捐助"/>
    <s v="建立社區照顧關懷據點並設置巷弄長照站"/>
    <s v="臺中市北屯區松和社區發展協會"/>
    <x v="40"/>
    <x v="1"/>
    <s v="無"/>
    <m/>
  </r>
  <r>
    <s v="社政業務-社會福利-推行老人福利-獎補助費-對國內團體之捐助"/>
    <s v="建立社區照顧關懷據點並設置巷弄長照站"/>
    <s v="社團法人臺中市西區大和社區發展協會"/>
    <x v="40"/>
    <x v="50"/>
    <s v="無"/>
    <m/>
  </r>
  <r>
    <s v="社政業務-社會福利-推行老人福利-獎補助費-對國內團體之捐助"/>
    <s v="建立社區照顧關懷據點並設置巷弄長照站"/>
    <s v="財團法人伽耶山基金會"/>
    <x v="40"/>
    <x v="123"/>
    <s v="無"/>
    <m/>
  </r>
  <r>
    <s v="社政業務-社會福利-推行老人福利-獎補助費-對國內團體之捐助"/>
    <s v="建立社區照顧關懷據點並設置巷弄長照站"/>
    <s v="臺中市豐原區南村社區發展協會"/>
    <x v="40"/>
    <x v="123"/>
    <s v="無"/>
    <m/>
  </r>
  <r>
    <s v="社政業務-社會福利-推行老人福利-獎補助費-對國內團體之捐助"/>
    <s v="溫馨五月情-愛在五月感謝媽媽"/>
    <s v="海墘社區照顧關懷據點"/>
    <x v="40"/>
    <x v="1"/>
    <s v="無"/>
    <m/>
  </r>
  <r>
    <s v="社政業務-社會福利-推行老人福利-獎補助費-對國內團體之捐助"/>
    <s v="建立社區照顧關懷據點並設置巷弄長照站之預防及延緩失能照護計畫"/>
    <s v="臺中市大雅區上楓社區發展協會"/>
    <x v="40"/>
    <x v="123"/>
    <s v="無"/>
    <m/>
  </r>
  <r>
    <s v="社政業務-社會福利-推行老人福利-獎補助費-對國內團體之捐助"/>
    <s v="建立社區照顧關懷據點並設置巷弄長照站之充實設施設備費用-經常門"/>
    <s v="臺中市宜佳人文關懷協會"/>
    <x v="40"/>
    <x v="64"/>
    <s v="無"/>
    <m/>
  </r>
  <r>
    <s v="社政業務-社會福利-推行老人福利-獎補助費-對國內團體之捐助"/>
    <s v="社區照顧關懷據點整合性補助計畫-「銀髮公共服務案」"/>
    <s v="財團法人天主教聖母聖心修女會"/>
    <x v="40"/>
    <x v="4"/>
    <s v="無"/>
    <m/>
  </r>
  <r>
    <s v="社政業務-社會福利-推行老人福利-獎補助費-對國內團體之捐助"/>
    <s v="樂齡活力唱出生命力"/>
    <s v="臺中市大甲區太白社區發展協會"/>
    <x v="40"/>
    <x v="1"/>
    <s v="無"/>
    <m/>
  </r>
  <r>
    <s v="社政業務-社會福利-推行老人福利-獎補助費-對國內團體之捐助"/>
    <s v="建立社區照顧關懷據點並設置巷弄長照站"/>
    <s v="臺中市沙鹿區清泉社區發展協會"/>
    <x v="40"/>
    <x v="123"/>
    <s v="無"/>
    <m/>
  </r>
  <r>
    <s v="社政業務-社會福利-推行老人福利-獎補助費-對國內團體之捐助"/>
    <s v="建立社區照顧關懷據點並設置巷弄長照站"/>
    <s v="臺中市石岡區萬興社區發展協會"/>
    <x v="40"/>
    <x v="123"/>
    <s v="無"/>
    <m/>
  </r>
  <r>
    <s v="社政業務-社會福利-推行老人福利-獎補助費-對國內團體之捐助"/>
    <s v="建立社區照顧關懷據點並設置巷弄長照站"/>
    <s v="臺中市大里區仁德社區發展協會"/>
    <x v="40"/>
    <x v="123"/>
    <s v="無"/>
    <m/>
  </r>
  <r>
    <s v="社政業務-社會福利-推行老人福利-獎補助費-對國內團體之捐助"/>
    <s v="建立社區照顧關懷據點並設置巷弄長照站"/>
    <s v="臺中市霧峰區丁台社區發展協會"/>
    <x v="40"/>
    <x v="49"/>
    <s v="無"/>
    <m/>
  </r>
  <r>
    <s v="社政業務-社會福利-推行老人福利-獎補助費-對國內團體之捐助"/>
    <s v="建立社區照顧關懷據點並設置巷弄長照站"/>
    <s v="臺中市霧峰區北柳社區發展協會"/>
    <x v="40"/>
    <x v="4"/>
    <s v="無"/>
    <m/>
  </r>
  <r>
    <s v="社政業務-社會福利-推行老人福利-獎補助費-對國內團體之捐助"/>
    <s v="建立社區照顧關懷據點並設置巷弄長照站之充實設施設備費用-經常門"/>
    <s v="臺中市東勢區下新社區發展協會"/>
    <x v="40"/>
    <x v="85"/>
    <s v="無"/>
    <m/>
  </r>
  <r>
    <s v="社政業務-社會福利-推行老人福利-獎補助費-對國內團體之捐助"/>
    <s v="建立社區照顧關懷據點並設置巷弄長照站"/>
    <s v="臺中市霧峰區舊正社區發展協會"/>
    <x v="40"/>
    <x v="49"/>
    <s v="無"/>
    <m/>
  </r>
  <r>
    <s v="社政業務-社會福利-推行老人福利-獎補助費-對國內團體之捐助"/>
    <s v="建立社區照顧關懷據點並設置巷弄長照站之充實設施設備費用-資本門"/>
    <s v="臺中市大雅區上楓社區發展協會"/>
    <x v="40"/>
    <x v="7"/>
    <s v="無"/>
    <m/>
  </r>
  <r>
    <s v="社政業務-社會福利-推行老人福利-獎補助費-對國內團體之捐助"/>
    <s v="建立社區照顧關懷據點並設置巷弄長照站之充實設施設備費用-經常門"/>
    <s v="臺中市大雅區上楓社區發展協會"/>
    <x v="40"/>
    <x v="217"/>
    <s v="無"/>
    <m/>
  </r>
  <r>
    <s v="社政業務-社會福利-推行老人福利-獎補助費-對國內團體之捐助"/>
    <s v="建立社區照顧關懷據點並設置巷弄長照站之充實設施設備費用-經常門"/>
    <s v="臺中市大雅區上雅社區發展協會關懷據點"/>
    <x v="40"/>
    <x v="55"/>
    <s v="無"/>
    <m/>
  </r>
  <r>
    <s v="社政業務-社會福利-推行老人福利-獎補助費-對國內團體之捐助"/>
    <s v="建立社區照顧關懷據點並設置巷弄長照站之充實設施設備費用-資本門"/>
    <s v="臺中市大雅區上雅社區發展協會關懷據點"/>
    <x v="40"/>
    <x v="49"/>
    <s v="無"/>
    <m/>
  </r>
  <r>
    <s v="社政業務-社會福利-推行老人福利-獎補助費-對國內團體之捐助"/>
    <s v="建立社區照顧關懷據點之開辦設施設備費-資本門"/>
    <s v="臺中市太平區平安社區發展協會"/>
    <x v="40"/>
    <x v="380"/>
    <s v="無"/>
    <m/>
  </r>
  <r>
    <s v="社政業務-社會福利-推行老人福利-獎補助費-對國內團體之捐助"/>
    <s v="建立社區照顧關懷據點之開辦設施設備費-經常門"/>
    <s v="臺中市太平區平安社區發展協會"/>
    <x v="40"/>
    <x v="62"/>
    <s v="無"/>
    <m/>
  </r>
  <r>
    <s v="社政業務-社會福利-推行老人福利-獎補助費-對國內團體之捐助"/>
    <s v="建立社區照顧關懷據點並設置巷弄長照站之充實設施設備費用-經常門"/>
    <s v="臺中市太平區新城社區發展協會"/>
    <x v="40"/>
    <x v="114"/>
    <s v="無"/>
    <m/>
  </r>
  <r>
    <s v="社政業務-社會福利-推行老人福利-獎補助費-對國內團體之捐助"/>
    <s v="建立社區照顧關懷據點並設置巷弄長照站之充實設施設備費用-資本門"/>
    <s v="臺中市太平區永平社區發展協會"/>
    <x v="40"/>
    <x v="95"/>
    <s v="無"/>
    <m/>
  </r>
  <r>
    <s v="社政業務-社會福利-推行老人福利-獎補助費-對國內團體之捐助"/>
    <s v="建立社區照顧關懷據點並設置巷弄長照站之充實設施設備費用-經常門"/>
    <s v="臺中市太平區永平社區發展協會"/>
    <x v="40"/>
    <x v="201"/>
    <s v="無"/>
    <m/>
  </r>
  <r>
    <s v="社政業務-社會福利-推行老人福利-獎補助費-對國內團體之捐助"/>
    <s v="建立社區照顧關懷據點並設置巷弄長照站之充實設施設備費用-經常門"/>
    <s v="臺中市太平區永成社區發展協會"/>
    <x v="40"/>
    <x v="1"/>
    <s v="無"/>
    <m/>
  </r>
  <r>
    <s v="社政業務-社會福利-推行老人福利-獎補助費-對國內團體之捐助"/>
    <s v="建立社區照顧關懷據點並設置巷弄長照站之充實設施設備費"/>
    <s v="財團法人台中市私立甘霖社會福利慈善事業基金會"/>
    <x v="40"/>
    <x v="365"/>
    <s v="無"/>
    <m/>
  </r>
  <r>
    <s v="社政業務-社會福利-推行老人福利-獎補助費-對國內團體之捐助"/>
    <s v="建立社區照顧關懷據點並設置巷弄長照站之充實設施設備費用-經常門"/>
    <s v="臺中市大甲區文武社區發展協會(衛生福利部長照服務發展基金獎助經費)"/>
    <x v="40"/>
    <x v="4"/>
    <s v="無"/>
    <m/>
  </r>
  <r>
    <s v="社政業務-社會福利-推行老人福利-獎補助費-對國內團體之捐助"/>
    <s v="建立社區照顧關懷據點並設置巷弄長照站之開辦設施設備費用-經常門"/>
    <s v="台中市北區樂英社區發展協會"/>
    <x v="40"/>
    <x v="75"/>
    <s v="無"/>
    <m/>
  </r>
  <r>
    <s v="社政業務-社會福利-推行老人福利-獎補助費-對國內團體之捐助"/>
    <s v="建立社區照顧關懷據點並設置巷弄長照站之充實設施設備費用-資本門"/>
    <s v="臺中市霧峰區北柳社區發展協會廖招慈"/>
    <x v="40"/>
    <x v="64"/>
    <s v="無"/>
    <m/>
  </r>
  <r>
    <s v="社政業務-社會福利-推行老人福利-獎補助費-對國內團體之捐助"/>
    <s v="建立社區照顧關懷據點並設置巷弄長照站之預防及延緩失能照護計畫"/>
    <s v="臺中市大甲區日南社區發展協會"/>
    <x v="40"/>
    <x v="123"/>
    <s v="無"/>
    <m/>
  </r>
  <r>
    <s v="社政業務-社會福利-推行老人福利-獎補助費-對國內團體之捐助"/>
    <s v="建立社區照顧關懷據點並設置巷弄站之「預防及延緩失能照護計畫費用」"/>
    <s v="社團法人臺中市沐風60長者之愛關懷協會"/>
    <x v="40"/>
    <x v="123"/>
    <s v="無"/>
    <m/>
  </r>
  <r>
    <s v="社政業務-社會福利-推行老人福利-獎補助費-對國內團體之捐助"/>
    <s v="建立社區照顧關懷據點並設置巷弄長照站"/>
    <s v="台中市南屯區三厝社區發展協會"/>
    <x v="40"/>
    <x v="123"/>
    <s v="無"/>
    <m/>
  </r>
  <r>
    <s v="社政業務-社會福利-推行老人福利-獎補助費-對國內團體之捐助"/>
    <s v="建立社區照顧關懷據點並設置巷弄長照站"/>
    <s v="臺中市大甲區聖母發展協會"/>
    <x v="40"/>
    <x v="123"/>
    <s v="無"/>
    <m/>
  </r>
  <r>
    <s v="社政業務-社會福利-推行老人福利-獎補助費-對國內團體之捐助"/>
    <s v="建立社區照顧關懷據點並設置巷弄長照站"/>
    <s v="臺中市石岡區萬安社區發展協會"/>
    <x v="40"/>
    <x v="123"/>
    <s v="無"/>
    <m/>
  </r>
  <r>
    <s v="社政業務-社會福利-推行老人福利-獎補助費-對國內團體之捐助"/>
    <s v="建立社區照顧關懷據點並設置巷弄長照站"/>
    <s v="臺中市浩德人文關懷協會"/>
    <x v="40"/>
    <x v="123"/>
    <s v="無"/>
    <m/>
  </r>
  <r>
    <s v="社政業務-社會福利-推行老人福利-獎補助費-對國內團體之捐助"/>
    <s v="建立社區照顧關懷據點並設置巷弄站長照站"/>
    <s v="臺中市烏日區湖日社區發展協會"/>
    <x v="40"/>
    <x v="123"/>
    <s v="無"/>
    <m/>
  </r>
  <r>
    <s v="社政業務-社會福利-推行老人福利-獎補助費-對國內團體之捐助"/>
    <s v="建立社區照顧關懷據點並設置巷弄長照站"/>
    <s v="臺中市豐原區豐田社區發展協會"/>
    <x v="40"/>
    <x v="49"/>
    <s v="無"/>
    <m/>
  </r>
  <r>
    <s v="社政業務-社會福利-推行老人福利-獎補助費-對國內團體之捐助"/>
    <s v="建立社區照顧關懷據點"/>
    <s v="臺中市太平區永平社區發展協會"/>
    <x v="40"/>
    <x v="1"/>
    <s v="無"/>
    <m/>
  </r>
  <r>
    <s v="社政業務-社會福利-推行老人福利-獎補助費-對國內團體之捐助"/>
    <s v="建立社區照顧關懷據點"/>
    <s v="臺中市太平區太平社區發展協會"/>
    <x v="40"/>
    <x v="1"/>
    <s v="無"/>
    <m/>
  </r>
  <r>
    <s v="社政業務-社會福利-推行老人福利-獎補助費-對國內團體之捐助"/>
    <s v="建立社區照顧關懷據點"/>
    <s v="臺中市太平區頭汴社區發展協會"/>
    <x v="40"/>
    <x v="1"/>
    <s v="無"/>
    <m/>
  </r>
  <r>
    <s v="社政業務-社會福利-推行老人福利-獎補助費-對國內團體之捐助"/>
    <s v="建立社區照顧關懷據點並設置巷弄長照站"/>
    <s v="台中市西屯區福瑞社區發展協會"/>
    <x v="40"/>
    <x v="1"/>
    <s v="無"/>
    <m/>
  </r>
  <r>
    <s v="社政業務-社會福利-推行老人福利-獎補助費-對國內團體之捐助"/>
    <s v="建立社區照顧關懷據點並設置巷弄站長照站"/>
    <s v="台中市烏日區五光社區發展協會"/>
    <x v="40"/>
    <x v="123"/>
    <s v="無"/>
    <m/>
  </r>
  <r>
    <s v="社政業務-社會福利-推行老人福利-獎補助費-對國內團體之捐助"/>
    <s v="端午節綁粽子送溫馨"/>
    <s v="臺中市大甲區銅安社區發展協會"/>
    <x v="40"/>
    <x v="1"/>
    <s v="無"/>
    <m/>
  </r>
  <r>
    <s v="社政業務-社會福利-推行老人福利-獎補助費-對國內團體之捐助"/>
    <s v="社區照顧關懷據點整合性補助計畫「春節期間加強關懷獨居老人之服務計畫之據點圍爐服務」"/>
    <s v="社團法人台灣優質生命協會"/>
    <x v="40"/>
    <x v="1"/>
    <s v="無"/>
    <m/>
  </r>
  <r>
    <s v="社政業務-社會福利-推行老人福利-獎補助費-對國內團體之捐助"/>
    <s v="建立社區照顧關懷據點之充實廚房設施設備費用-資本門"/>
    <s v="臺中市大里區大新社區發展協會"/>
    <x v="40"/>
    <x v="49"/>
    <s v="無"/>
    <m/>
  </r>
  <r>
    <s v="社政業務-社會福利-推行老人福利-獎補助費-對國內團體之捐助"/>
    <s v="建立社區照顧關懷據點並設置巷弄長照站之「預防及延緩失能照護計畫費用」"/>
    <s v="臺中市伯樂城鄉關懷協會蘇志蜂"/>
    <x v="40"/>
    <x v="123"/>
    <s v="無"/>
    <m/>
  </r>
  <r>
    <s v="社政業務-社會福利-推行老人福利-獎補助費-對國內團體之捐助"/>
    <s v="建立社區照顧關懷據點並設置巷弄長照站之充實設施設備費用-經常門"/>
    <s v="臺中市大甲區文曲社區發展協會"/>
    <x v="40"/>
    <x v="49"/>
    <s v="無"/>
    <m/>
  </r>
  <r>
    <s v="社政業務-社會福利-推行老人福利-獎補助費-對國內團體之捐助"/>
    <s v="建立社區照顧關懷據點並設置巷弄長照站之充實設施設備費用-資本門"/>
    <s v="臺中市幸福關懷發展協會黃俊源"/>
    <x v="40"/>
    <x v="49"/>
    <s v="無"/>
    <m/>
  </r>
  <r>
    <s v="社政業務-社會福利-推行老人福利-獎補助費-對國內團體之捐助"/>
    <s v="建立社區照顧關懷據點並設置巷弄長照站之充實設施設備費用-經常門"/>
    <s v="臺中市幸福關懷發展協會黃俊源"/>
    <x v="40"/>
    <x v="241"/>
    <s v="無"/>
    <m/>
  </r>
  <r>
    <s v="社政業務-社會福利-推行老人福利-獎補助費-對國內團體之捐助"/>
    <s v="建立社區照顧關懷據點並設置巷弄長照站之充實設施設備費用-資本門"/>
    <s v="臺中市霧峰區六股社區發展協會王原祥"/>
    <x v="40"/>
    <x v="82"/>
    <s v="無"/>
    <m/>
  </r>
  <r>
    <s v="社政業務-社會福利-推行老人福利-獎補助費-對國內團體之捐助"/>
    <s v="建立社區照顧關懷據點並設置巷弄長照站之充實設施設備費用-經常門"/>
    <s v="臺中市霧峰區六股社區發展協會王原祥"/>
    <x v="40"/>
    <x v="63"/>
    <s v="無"/>
    <m/>
  </r>
  <r>
    <s v="社政業務-社會福利-推行老人福利-獎補助費-對國內團體之捐助"/>
    <s v="建立社區照顧關懷據點並設置巷弄長照站之「預防及延緩失能照護計畫費用」"/>
    <s v="財團法人臺中市私立宜家社會福利慈善基金會"/>
    <x v="40"/>
    <x v="123"/>
    <s v="無"/>
    <m/>
  </r>
  <r>
    <s v="社政業務-社會福利-推行老人福利-獎補助費-對國內團體之捐助"/>
    <s v="建立社區照顧關懷據點並設置巷弄長照站"/>
    <s v="臺中市豐原區翁子社區發展協會"/>
    <x v="40"/>
    <x v="49"/>
    <s v="無"/>
    <m/>
  </r>
  <r>
    <s v="社政業務-社會福利-推行老人福利-獎補助費-對國內團體之捐助"/>
    <s v="建立社區照顧關懷據點"/>
    <s v="臺中市大肚區成功社區發展協會"/>
    <x v="40"/>
    <x v="123"/>
    <s v="無"/>
    <m/>
  </r>
  <r>
    <s v="社政業務-社會福利-推行老人福利-獎補助費-對國內團體之捐助"/>
    <s v="建立社區照顧關懷據點"/>
    <s v="臺中市大肚區蔗社區發展協會"/>
    <x v="40"/>
    <x v="123"/>
    <s v="無"/>
    <m/>
  </r>
  <r>
    <s v="社政業務-社會福利-推行老人福利-獎補助費-對國內團體之捐助"/>
    <s v="建立社區照顧關懷據點並設置巷弄長照站"/>
    <s v="臺中市后里區眉山社區發展協會照顧關懷據點"/>
    <x v="40"/>
    <x v="123"/>
    <s v="無"/>
    <m/>
  </r>
  <r>
    <s v="社政業務-社會福利-推行老人福利-獎補助費-對國內團體之捐助"/>
    <s v="建立社區照顧關懷據點並設置巷弄長照站"/>
    <s v="臺中市豐原區田心社區發展協會"/>
    <x v="40"/>
    <x v="123"/>
    <s v="無"/>
    <m/>
  </r>
  <r>
    <s v="社政業務-社會福利-推行老人福利-獎補助費-對國內團體之捐助"/>
    <s v="建立社區照顧關懷據點並設置巷弄長照站"/>
    <s v="臺中市霧峰區南柳社區發展協會"/>
    <x v="40"/>
    <x v="123"/>
    <s v="無"/>
    <m/>
  </r>
  <r>
    <s v="社政業務-社會福利-推行老人福利-獎補助費-對國內團體之捐助"/>
    <s v="建立社區照顧關懷據點並設置巷弄長照站"/>
    <s v="臺中市東海恩福關懷協會"/>
    <x v="40"/>
    <x v="123"/>
    <s v="無"/>
    <m/>
  </r>
  <r>
    <s v="社政業務-社會福利-推行老人福利-獎補助費-對國內團體之捐助"/>
    <s v="建立社區照顧關懷據點並設置巷弄長照站"/>
    <s v="臺中市東海恩福關懷協會"/>
    <x v="40"/>
    <x v="49"/>
    <s v="無"/>
    <m/>
  </r>
  <r>
    <s v="社政業務-社會福利-推行老人福利-獎補助費-對國內團體之捐助"/>
    <s v="建立社區照顧關懷據點並設置巷弄長照站之預防及延緩失能照護計畫"/>
    <s v="臺中市好生活愛護關懷協會"/>
    <x v="40"/>
    <x v="123"/>
    <s v="無"/>
    <m/>
  </r>
  <r>
    <s v="社政業務-社會福利-推行老人福利-獎補助費-對國內團體之捐助"/>
    <s v="建立社區照顧關懷據點之充實設施設備-經常門"/>
    <s v="臺中市清水區南社社區發展協會"/>
    <x v="40"/>
    <x v="241"/>
    <s v="無"/>
    <m/>
  </r>
  <r>
    <s v="社政業務-社會福利-推行老人福利-獎補助費-對國內團體之捐助"/>
    <s v="端午節銀髮族包粽子暨康樂活動"/>
    <s v="臺中市大甲區江南社區發展協會"/>
    <x v="40"/>
    <x v="1"/>
    <s v="無"/>
    <m/>
  </r>
  <r>
    <s v="社政業務-社會福利-推行老人福利-獎補助費-對國內團體之捐助"/>
    <s v="端午佳節粽飄香-關懷弱勢老人"/>
    <s v="台中市南屯區寶山社區發展協會"/>
    <x v="40"/>
    <x v="1"/>
    <s v="無"/>
    <m/>
  </r>
  <r>
    <s v="社政業務-社會福利-推行老人福利-獎補助費-對國內團體之捐助"/>
    <s v="建立社區照顧關懷據點之充實設施設備費用-經常門"/>
    <s v="臺中市大雅區秀山社區發展協會吳士生"/>
    <x v="40"/>
    <x v="80"/>
    <s v="無"/>
    <m/>
  </r>
  <r>
    <s v="社政業務-社會福利-推行老人福利-獎補助費-對國內團體之捐助"/>
    <s v="建立社區照顧關懷據點並設置巷弄長照站之充實設施設備費用-經常門"/>
    <s v="臺中市十三寮聚落發展協會蔡(工+中)玲"/>
    <x v="40"/>
    <x v="250"/>
    <s v="無"/>
    <m/>
  </r>
  <r>
    <s v="社政業務-社會福利-推行老人福利-獎補助費-對國內團體之捐助"/>
    <s v="建立社區照顧關懷據點並設置巷弄長照站之充實設施設備費用-資本門"/>
    <s v="臺中市十三寮聚落發展協會蔡(工+中)玲"/>
    <x v="40"/>
    <x v="497"/>
    <s v="無"/>
    <m/>
  </r>
  <r>
    <s v="社政業務-社會福利-推行老人福利-獎補助費-對國內團體之捐助"/>
    <s v="粽香愛心慶端陽"/>
    <s v="臺中市西社巷弄長照關懷協會楊生熙"/>
    <x v="40"/>
    <x v="1"/>
    <s v="無"/>
    <m/>
  </r>
  <r>
    <s v="社政業務-社會福利-推行老人福利-獎補助費-對國內團體之捐助"/>
    <s v="建立社區照顧關懷據點"/>
    <s v="臺中市北屯區新平社區發展協會"/>
    <x v="40"/>
    <x v="49"/>
    <s v="無"/>
    <m/>
  </r>
  <r>
    <s v="社政業務-社會福利-推行老人福利-獎補助費-對國內團體之捐助"/>
    <s v="建立社區照顧關懷據點"/>
    <s v="社團法人臺中市長幼關懷協會"/>
    <x v="40"/>
    <x v="49"/>
    <s v="無"/>
    <m/>
  </r>
  <r>
    <s v="社政業務-社會福利-推行老人福利-獎補助費-對國內團體之捐助"/>
    <s v="建立社區照顧關懷據點並設置巷弄長照站"/>
    <s v="臺中市大雅區大楓社區發展協會"/>
    <x v="40"/>
    <x v="123"/>
    <s v="無"/>
    <m/>
  </r>
  <r>
    <s v="社政業務-社會福利-推行老人福利-獎補助費-對國內團體之捐助"/>
    <s v="建立社區照顧關懷據點並設置巷弄長照站"/>
    <s v="臺中市三和社區福利發展協進會"/>
    <x v="40"/>
    <x v="123"/>
    <s v="無"/>
    <m/>
  </r>
  <r>
    <s v="社政業務-社會福利-推行老人福利-獎補助費-對國內團體之捐助"/>
    <s v="建立社區照顧關懷據點並設置巷弄長照站"/>
    <s v="社團法人臺中市福康關懷協會"/>
    <x v="40"/>
    <x v="123"/>
    <s v="無"/>
    <m/>
  </r>
  <r>
    <s v="社政業務-社會福利-推行老人福利-獎補助費-對國內團體之捐助"/>
    <s v="建立社區照顧關懷據點"/>
    <s v="臺中市大肚區大肚社區發展協會"/>
    <x v="40"/>
    <x v="123"/>
    <s v="無"/>
    <m/>
  </r>
  <r>
    <s v="社政業務-社會福利-推行老人福利-獎補助費-對國內團體之捐助"/>
    <s v="建立社區照顧關懷據點"/>
    <s v="臺中市幸福心志工協會"/>
    <x v="40"/>
    <x v="123"/>
    <s v="無"/>
    <m/>
  </r>
  <r>
    <s v="社政業務-社會福利-推行老人福利-獎補助費-對國內團體之捐助"/>
    <s v="建立社區照顧關懷據點"/>
    <s v="臺中市大肚區磺溪社區發展協會"/>
    <x v="40"/>
    <x v="123"/>
    <s v="無"/>
    <m/>
  </r>
  <r>
    <s v="社政業務-社會福利-推行老人福利-獎補助費-對國內團體之捐助"/>
    <s v="建立社區照顧關懷據點並設置巷弄站長照站"/>
    <s v="臺中市烏日區烏日社區發展協會"/>
    <x v="40"/>
    <x v="123"/>
    <s v="無"/>
    <m/>
  </r>
  <r>
    <s v="社政業務-社會福利-推行老人福利-獎補助費-對國內團體之捐助"/>
    <s v="社區照顧關懷據點整合性補助計畫之「據點觀摩」"/>
    <s v="財團法人弘道老人福利基金會"/>
    <x v="40"/>
    <x v="49"/>
    <s v="無"/>
    <m/>
  </r>
  <r>
    <s v="社政業務-社會福利-推行老人福利-獎補助費-對國內團體之捐助"/>
    <s v="建立社區照顧關懷據點並設置巷弄長照站"/>
    <s v="台中市西屯區永安社區發展協會"/>
    <x v="40"/>
    <x v="4"/>
    <s v="無"/>
    <m/>
  </r>
  <r>
    <s v="社政業務-社會福利-推行老人福利-獎補助費-對國內團體之捐助"/>
    <s v="建立社區照顧關懷據點"/>
    <s v="臺中市太平區永隆社區發展協會"/>
    <x v="40"/>
    <x v="49"/>
    <s v="無"/>
    <m/>
  </r>
  <r>
    <s v="社政業務-社會福利-推行老人福利-獎補助費-對國內團體之捐助"/>
    <s v="建立社區照顧關懷據點"/>
    <s v="臺中市太平區永平社區發展協會"/>
    <x v="40"/>
    <x v="49"/>
    <s v="無"/>
    <m/>
  </r>
  <r>
    <s v="社政業務-社會福利-推行老人福利-獎補助費-對國內團體之捐助"/>
    <s v="建立社區照顧關懷據點並設置巷弄長照站"/>
    <s v="臺中市沙鹿區興安社區發展協會"/>
    <x v="40"/>
    <x v="123"/>
    <s v="無"/>
    <m/>
  </r>
  <r>
    <s v="社政業務-社會福利-推行老人福利-獎補助費-對國內團體之捐助"/>
    <s v="建立社區照顧關懷據點並設置巷弄長照站"/>
    <s v="社團法人臺中市福康關懷協會"/>
    <x v="40"/>
    <x v="123"/>
    <s v="無"/>
    <m/>
  </r>
  <r>
    <s v="社政業務-社會福利-推行老人福利-獎補助費-對國內團體之捐助"/>
    <s v="建立社區照顧關懷據點並設置巷弄長照站"/>
    <s v="臺中市墩仔腳庄文化創生發展協會"/>
    <x v="40"/>
    <x v="123"/>
    <s v="無"/>
    <m/>
  </r>
  <r>
    <s v="社政業務-社會福利-推行老人福利-獎補助費-對國內團體之捐助"/>
    <s v="建立社區照顧關懷據點並設置巷弄長照站"/>
    <s v="臺中市后里區墩東社區發展協會"/>
    <x v="40"/>
    <x v="123"/>
    <s v="無"/>
    <m/>
  </r>
  <r>
    <s v="社政業務-社會福利-推行老人福利-獎補助費-對國內團體之捐助"/>
    <s v="青銀走讀、書寫臺中、描繪故鄉"/>
    <s v="臺中市圓心元協會"/>
    <x v="40"/>
    <x v="1"/>
    <s v="無"/>
    <m/>
  </r>
  <r>
    <s v="社政業務-社會福利-推行老人福利-獎補助費-對國內團體之捐助"/>
    <s v="老人資訊研習課程"/>
    <s v="臺中市潭子區大豐社區發展協會"/>
    <x v="40"/>
    <x v="1"/>
    <s v="無"/>
    <m/>
  </r>
  <r>
    <s v="社政業務-社會福利-推行老人福利-獎補助費-對國內團體之捐助"/>
    <s v="建立社區照顧關懷據點之充實設施設備-經常門+資本門"/>
    <s v="臺中市藍興長青協會蔡垂峰"/>
    <x v="40"/>
    <x v="51"/>
    <s v="無"/>
    <m/>
  </r>
  <r>
    <s v="社政業務-社會福利-推行老人福利-獎補助費-對國內團體之捐助"/>
    <s v="建立社區照顧關懷據點之充實設施設備-經常門"/>
    <s v="財團法人台中市私立甘霖社會福利慈善事業基金會"/>
    <x v="40"/>
    <x v="217"/>
    <s v="無"/>
    <m/>
  </r>
  <r>
    <s v="社政業務-社會福利-推行老人福利-獎補助費-對國內團體之捐助"/>
    <s v="獨居老人關懷訪視服務計畫關懷服務費及行政管理費"/>
    <s v="臺中市大甲區幸福社區發展協會"/>
    <x v="40"/>
    <x v="197"/>
    <s v="無"/>
    <m/>
  </r>
  <r>
    <s v="社政業務-社會福利-推行老人福利-獎補助費-對國內團體之捐助"/>
    <s v="一般性獎助計畫經費申請獎助項目及基準之充實設施設備費-經常門"/>
    <s v="臺中市石岡區南眉文化促進會"/>
    <x v="40"/>
    <x v="88"/>
    <s v="無"/>
    <m/>
  </r>
  <r>
    <s v="社政業務-社會福利-推行老人福利-獎補助費-對國內團體之捐助"/>
    <s v="建立社區照顧關懷據點之充實設施設備-經常門"/>
    <s v="臺中市西區民龍社區發展協會"/>
    <x v="40"/>
    <x v="65"/>
    <s v="無"/>
    <m/>
  </r>
  <r>
    <s v="社政業務-社會福利-推行老人福利-獎補助費-對國內團體之捐助"/>
    <s v="建立社區照顧關懷據點之充實設施設備-經常門"/>
    <s v="社團法人台灣省慈心協會"/>
    <x v="40"/>
    <x v="88"/>
    <s v="無"/>
    <m/>
  </r>
  <r>
    <s v="社政業務-社會福利-推行老人福利-獎補助費-對國內團體之捐助"/>
    <s v="建立社區照顧關懷據點並設置巷弄長照站"/>
    <s v="台中市豐原區豐原社區發展協會"/>
    <x v="40"/>
    <x v="4"/>
    <s v="無"/>
    <m/>
  </r>
  <r>
    <s v="社政業務-社會福利-推行老人福利-獎補助費-對國內團體之捐助"/>
    <s v="建立社區照顧關懷據點並設置巷弄長照站"/>
    <s v="臺中市敦親睦鄰藝術文化協會"/>
    <x v="40"/>
    <x v="1"/>
    <s v="無"/>
    <m/>
  </r>
  <r>
    <s v="社政業務-社會福利-推行老人福利-獎補助費-對國內團體之捐助"/>
    <s v="建立社區照顧關懷據點並設置巷弄長照站"/>
    <s v="臺中市大雅區上雅社區發展協會關懷據點"/>
    <x v="40"/>
    <x v="1"/>
    <s v="無"/>
    <m/>
  </r>
  <r>
    <s v="社政業務-社會福利-推行老人福利-獎補助費-對國內團體之捐助"/>
    <s v="建立社區照顧關懷據點並設置巷弄長照站"/>
    <s v="臺中市大雅區大雅社區發展協會"/>
    <x v="40"/>
    <x v="1"/>
    <s v="無"/>
    <m/>
  </r>
  <r>
    <s v="社政業務-社會福利-推行老人福利-獎補助費-對國內團體之捐助"/>
    <s v="建立社區照顧關懷據點並設置巷弄長照站"/>
    <s v="臺中市豐原區南村社區發展協會"/>
    <x v="40"/>
    <x v="1"/>
    <s v="無"/>
    <m/>
  </r>
  <r>
    <s v="社政業務-社會福利-推行老人福利-獎補助費-對國內團體之捐助"/>
    <s v="建立社區照顧關懷據點並設置巷弄長照站"/>
    <s v="社團法人中華民國紫宸運動文教協會"/>
    <x v="40"/>
    <x v="1"/>
    <s v="無"/>
    <m/>
  </r>
  <r>
    <s v="社政業務-社會福利-推行老人福利-獎補助費-對國內團體之捐助"/>
    <s v="建立社區照顧關懷據點並設置巷弄長照站"/>
    <s v="臺中市豐原區翁社社區發展協會"/>
    <x v="40"/>
    <x v="1"/>
    <s v="無"/>
    <m/>
  </r>
  <r>
    <s v="社政業務-社會福利-推行老人福利-獎補助費-對國內團體之捐助"/>
    <s v="建立社區照顧關懷據點並設置巷弄長照站"/>
    <s v="臺中市豐原區豐田社區發展協會"/>
    <x v="40"/>
    <x v="1"/>
    <s v="無"/>
    <m/>
  </r>
  <r>
    <s v="社政業務-社會福利-推行老人福利-獎補助費-對國內團體之捐助"/>
    <s v="聚興113年長青生活科技研習"/>
    <s v="台中市潭子區聚興社區發展協會"/>
    <x v="40"/>
    <x v="1"/>
    <s v="無"/>
    <m/>
  </r>
  <r>
    <s v="社政業務-社會福利-推行老人福利-獎補助費-對國內團體之捐助"/>
    <s v="獨居老人關懷訪視服務計畫關懷服務費及行政管理費"/>
    <s v="臺中市新社區崑南社區發展協會"/>
    <x v="40"/>
    <x v="276"/>
    <s v="無"/>
    <m/>
  </r>
  <r>
    <s v="社政業務-社會福利-推行老人福利-獎補助費-對國內團體之捐助"/>
    <s v="獨居老人關懷訪視服務計畫關懷服務費及行政管理費"/>
    <s v="臺中市豐原區南村社區發展協會林炎煌"/>
    <x v="40"/>
    <x v="326"/>
    <s v="無"/>
    <m/>
  </r>
  <r>
    <s v="社政業務-社會福利-推行老人福利-獎補助費-對國內團體之捐助"/>
    <s v="獨居老人關懷訪視服務計畫關懷服務費及行政管理費"/>
    <s v="臺中市霧峰區丁台社區發展協會"/>
    <x v="40"/>
    <x v="217"/>
    <s v="無"/>
    <m/>
  </r>
  <r>
    <s v="社政業務-社會福利-推行老人福利-獎補助費-對國內團體之捐助"/>
    <s v="獨居老人關懷訪視服務計畫關懷服務費及行政管理費"/>
    <s v="臺中市伯樂城鄉關懷協會蘇志蜂"/>
    <x v="40"/>
    <x v="88"/>
    <s v="無"/>
    <m/>
  </r>
  <r>
    <s v="社政業務-社會福利-推行老人福利-獎補助費-對國內團體之捐助"/>
    <s v="建立社區照顧關懷據點並設置巷弄長照站"/>
    <s v="臺中市大雅區上雅社區發展協會關懷據點"/>
    <x v="40"/>
    <x v="1"/>
    <s v="無"/>
    <m/>
  </r>
  <r>
    <s v="社政業務-社會福利-推行老人福利-獎補助費-對國內團體之捐助"/>
    <s v="建立社區照顧關懷據點並設置巷弄長照站"/>
    <s v="臺中市十三寮聚落發展協會"/>
    <x v="40"/>
    <x v="1"/>
    <s v="無"/>
    <m/>
  </r>
  <r>
    <s v="社政業務-社會福利-推行老人福利-獎補助費-對國內團體之捐助"/>
    <s v="建立社區照顧關懷據點並設置巷弄長照站"/>
    <s v="臺中市港尾社區長青協會"/>
    <x v="40"/>
    <x v="1"/>
    <s v="無"/>
    <m/>
  </r>
  <r>
    <s v="社政業務-社會福利-推行老人福利-獎補助費-對國內團體之捐助"/>
    <s v="建立社區照顧關懷據點並設置巷弄長照站"/>
    <s v="社團法人台中市婦幼關懷成長協會"/>
    <x v="40"/>
    <x v="1"/>
    <s v="無"/>
    <m/>
  </r>
  <r>
    <s v="社政業務-社會福利-推行老人福利-獎補助費-對國內團體之捐助"/>
    <s v="建立社區照顧關懷據點並設置巷弄長照站"/>
    <s v="社團法人台中市惠來關懷服務協會(惠來)"/>
    <x v="40"/>
    <x v="1"/>
    <s v="無"/>
    <m/>
  </r>
  <r>
    <s v="社政業務-社會福利-推行老人福利-獎補助費-對國內團體之捐助"/>
    <s v="建立社區照顧關懷據點並設置巷弄長照站"/>
    <s v="台中市西屯區永安社區發展協會"/>
    <x v="40"/>
    <x v="1"/>
    <s v="無"/>
    <m/>
  </r>
  <r>
    <s v="社政業務-社會福利-推行老人福利-獎補助費-對國內團體之捐助"/>
    <s v="建立社區照顧關懷據點並設置巷弄長照站"/>
    <s v="台中市豐原區豐原社區發展協會"/>
    <x v="40"/>
    <x v="49"/>
    <s v="無"/>
    <m/>
  </r>
  <r>
    <s v="社政業務-社會福利-推行老人福利-獎補助費-對國內團體之捐助"/>
    <s v="社區照顧關懷據點整合性補助計畫之「春節期間加強關懷獨居老人服務計畫之據點圍爐服務案」"/>
    <s v="臺中市大雅區上楓社區發展協會"/>
    <x v="40"/>
    <x v="1"/>
    <s v="無"/>
    <m/>
  </r>
  <r>
    <s v="社政業務-社會福利-推行老人福利-獎補助費-對國內團體之捐助"/>
    <s v="社區照顧關懷據點整合性補助計畫之「潛力型單位試辦補助」"/>
    <s v="臺中市烏日區螺潭社區發展協會"/>
    <x v="40"/>
    <x v="1"/>
    <s v="無"/>
    <m/>
  </r>
  <r>
    <s v="社政業務-社會福利-推行老人福利-獎補助費-對國內團體之捐助"/>
    <s v="建立社區照顧關懷據點並設置巷弄長照站"/>
    <s v="臺中市豐原區豐榮社區發展協會"/>
    <x v="40"/>
    <x v="1"/>
    <s v="無"/>
    <m/>
  </r>
  <r>
    <s v="社政業務-社會福利-推行老人福利-獎補助費-對國內團體之捐助"/>
    <s v="建立社區照顧關懷據點並設置巷弄長照站"/>
    <s v="臺中市豐原區圳寮社區發展協會"/>
    <x v="40"/>
    <x v="1"/>
    <s v="無"/>
    <m/>
  </r>
  <r>
    <s v="社政業務-社會福利-推行老人福利-獎補助費-對國內團體之捐助"/>
    <s v="113年度充實設施設備-經常門"/>
    <s v="財團法人臺中市私立豐盛社會福利慈善事業基金會"/>
    <x v="40"/>
    <x v="204"/>
    <s v="無"/>
    <m/>
  </r>
  <r>
    <s v="社政業務-社會福利-推行老人福利-獎補助費-對國內團體之捐助"/>
    <s v="建立社區照顧關懷據點並設置巷弄長照站"/>
    <s v="臺中市豐原區田心社區發展協會"/>
    <x v="40"/>
    <x v="1"/>
    <s v="無"/>
    <m/>
  </r>
  <r>
    <s v="社政業務-社會福利-推行老人福利-獎補助費-對國內團體之捐助"/>
    <s v="獨居老人關懷訪視服務計畫關懷服務費及行政管理費"/>
    <s v="台中市西屯區大石社區發展協會"/>
    <x v="40"/>
    <x v="58"/>
    <s v="無"/>
    <m/>
  </r>
  <r>
    <s v="社政業務-社會福利-推行老人福利-獎補助費-對國內團體之捐助"/>
    <s v="獨居老人關懷訪視服務計畫關懷服務費及行政管理費"/>
    <s v="臺中市潭子區東寶社區發展協會"/>
    <x v="40"/>
    <x v="201"/>
    <s v="無"/>
    <m/>
  </r>
  <r>
    <s v="社政業務-社會福利-推行老人福利-獎補助費-對國內團體之捐助"/>
    <s v="獨居老人關懷訪視服務計畫關懷服務費及行政管理費"/>
    <s v="臺中市東勢區興隆社區發展協會"/>
    <x v="40"/>
    <x v="54"/>
    <s v="無"/>
    <m/>
  </r>
  <r>
    <s v="社政業務-社會福利-推行老人福利-獎補助費-對國內團體之捐助"/>
    <s v="獨居老人關懷訪視服務計畫關懷服務費及行政管理費"/>
    <s v="財團法人向上社會福利基金會"/>
    <x v="40"/>
    <x v="276"/>
    <s v="無"/>
    <m/>
  </r>
  <r>
    <s v="社政業務-社會福利-推行老人福利-獎補助費-對國內團體之捐助"/>
    <s v="獨居老人關懷訪視服務計畫關懷服務費及行政管理費"/>
    <s v="財團法人天主教聖心基金會"/>
    <x v="40"/>
    <x v="247"/>
    <s v="無"/>
    <m/>
  </r>
  <r>
    <s v="社政業務-社會福利-推行老人福利-獎補助費-對國內團體之捐助"/>
    <s v="獨居老人關懷訪視服務計畫關懷服務費及行政管理費"/>
    <s v="臺中市石岡區金星社區發展協會"/>
    <x v="40"/>
    <x v="51"/>
    <s v="無"/>
    <m/>
  </r>
  <r>
    <s v="社政業務-社會福利-推行老人福利-獎補助費-對國內團體之捐助"/>
    <s v="獨居老人關懷訪視服務計畫關懷服務費及行政管理費"/>
    <s v="臺中市西屯區何明社區發展協會趙淑妙"/>
    <x v="40"/>
    <x v="87"/>
    <s v="無"/>
    <m/>
  </r>
  <r>
    <s v="社政業務-社會福利-推行老人福利-獎補助費-對國內團體之捐助"/>
    <s v="獨居老人關懷訪視服務計畫關懷服務費及行政管理費"/>
    <s v="臺中市東勢區泰昌社區發展協會"/>
    <x v="40"/>
    <x v="247"/>
    <s v="無"/>
    <m/>
  </r>
  <r>
    <s v="社政業務-社會福利-推行老人福利-獎補助費-對國內團體之捐助"/>
    <s v="一般性獎助計畫經費申請獎助項目及基準之充實設施設備費-經常門"/>
    <s v="臺中市后里元極舞協會"/>
    <x v="40"/>
    <x v="217"/>
    <s v="無"/>
    <m/>
  </r>
  <r>
    <s v="社政業務-社會福利-推行老人福利-獎補助費-對國內團體之捐助"/>
    <s v="獨居老人關懷訪視服務計畫關懷服務費及行政管理費"/>
    <s v="臺中市豐原區鎌村社區發展協會"/>
    <x v="40"/>
    <x v="241"/>
    <s v="無"/>
    <m/>
  </r>
  <r>
    <s v="社政業務-社會福利-推行老人福利-獎補助費-對國內團體之捐助"/>
    <s v="獨居老人關懷訪視服務計畫關懷服務費及行政管理費"/>
    <s v="臺中市東勢區詒福社區發展協會"/>
    <x v="40"/>
    <x v="217"/>
    <s v="無"/>
    <m/>
  </r>
  <r>
    <s v="社政業務-社會福利-推行老人福利-獎補助費-對國內團體之捐助"/>
    <s v="獨居老人關懷訪視服務計畫關懷服務費及行政管理費"/>
    <s v="社團法人台中市愛鄰社區服務協會"/>
    <x v="40"/>
    <x v="125"/>
    <s v="無"/>
    <m/>
  </r>
  <r>
    <s v="社政業務-社會福利-推行老人福利-獎補助費-對國內團體之捐助"/>
    <s v="獨居老人關懷訪視服務計畫關懷服務費及行政管理費"/>
    <s v="臺中市和平區健康促進推廣協會"/>
    <x v="40"/>
    <x v="431"/>
    <s v="無"/>
    <m/>
  </r>
  <r>
    <s v="社政業務-社會福利-推行老人福利-獎補助費-對國內團體之捐助"/>
    <s v="獨居老人關懷訪視服務計畫關懷服務費及行政管理費"/>
    <s v="臺中市后里區泰安社區發展協會"/>
    <x v="40"/>
    <x v="217"/>
    <s v="無"/>
    <m/>
  </r>
  <r>
    <s v="社政業務-社會福利-推行老人福利-獎補助費-對國內團體之捐助"/>
    <s v="預防走失愛心手鍊暨失蹤協尋計畫"/>
    <s v="中華民國老人福利推動聯盟"/>
    <x v="40"/>
    <x v="358"/>
    <s v="無"/>
    <m/>
  </r>
  <r>
    <s v="社政業務-社會福利-推行老人福利-獎補助費-對國內團體之捐助"/>
    <s v="獨居老人關懷訪視服務計畫關懷服務費及行政管理費"/>
    <s v="財團法人天主教曉明社會福利基金會"/>
    <x v="40"/>
    <x v="276"/>
    <s v="無"/>
    <m/>
  </r>
  <r>
    <s v="社政業務-社會福利-推行老人福利-獎補助費-對國內團體之捐助"/>
    <s v="獨居老人關懷訪視服務計畫關懷服務費及行政管理費"/>
    <s v="臺中市藍興長青協會蔡垂峰"/>
    <x v="40"/>
    <x v="52"/>
    <s v="無"/>
    <m/>
  </r>
  <r>
    <s v="社政業務-社會福利-推行老人福利-獎補助費-對國內團體之捐助"/>
    <s v="獨居老人關懷訪視服務計畫關懷服務費及行政管理費"/>
    <s v="臺中市大雅護老協會"/>
    <x v="40"/>
    <x v="566"/>
    <s v="無"/>
    <m/>
  </r>
  <r>
    <s v="社政業務-社會福利-推行老人福利-獎補助費-對國內團體之捐助"/>
    <s v="獨居老人關懷訪視服務計畫關懷服務費及行政管理費"/>
    <s v="臺中市東勢區下新社區發展協會"/>
    <x v="40"/>
    <x v="201"/>
    <s v="無"/>
    <m/>
  </r>
  <r>
    <s v="社政業務-社會福利-推行老人福利-獎補助費-對國內團體之捐助"/>
    <s v="獨居老人關懷訪視服務計畫關懷服務費及行政管理費"/>
    <s v="社團法人臺中市東勢農民老人會"/>
    <x v="40"/>
    <x v="123"/>
    <s v="無"/>
    <m/>
  </r>
  <r>
    <s v="社政業務-社會福利-推行老人福利-獎補助費-對國內團體之捐助"/>
    <s v="獨居老人關懷訪視服務計畫關懷服務費及行政管理費"/>
    <s v="臺中市豐原區翁明社區發展協會張林(悅-兌+V+兄)容"/>
    <x v="40"/>
    <x v="125"/>
    <s v="無"/>
    <m/>
  </r>
  <r>
    <s v="社政業務-社會福利-推行老人福利-獎補助費-對國內團體之捐助"/>
    <s v="獨居老人關懷訪視服務計畫關懷服務費及行政管理費"/>
    <s v="臺中市石岡區萬安社區發展協會"/>
    <x v="40"/>
    <x v="201"/>
    <s v="無"/>
    <m/>
  </r>
  <r>
    <s v="社政業務-社會福利-推行老人福利-獎補助費-對國內團體之捐助"/>
    <s v="獨居老人關懷訪視服務計畫關懷服務費及行政管理費"/>
    <s v="財團法人老五老基金會"/>
    <x v="40"/>
    <x v="87"/>
    <s v="無"/>
    <m/>
  </r>
  <r>
    <s v="社政業務-社會福利-推行老人福利-獎補助費-對國內團體之捐助"/>
    <s v="獨居老人關懷訪視服務計畫關懷服務費及行政管理費"/>
    <s v="長春居家護理所廖子瑩"/>
    <x v="40"/>
    <x v="53"/>
    <s v="無"/>
    <m/>
  </r>
  <r>
    <s v="社政業務-社會福利-推行老人福利-獎補助費-對國內團體之捐助"/>
    <s v="獨居老人關懷訪視服務計畫關懷服務費及行政管理費"/>
    <s v="臺中市神岡區社口社區發展協會關懷據點"/>
    <x v="40"/>
    <x v="247"/>
    <s v="無"/>
    <m/>
  </r>
  <r>
    <s v="社政業務-社會福利-推行老人福利-獎補助費-對國內團體之捐助"/>
    <s v="獨居老人關懷訪視服務計畫關懷服務費及行政管理費"/>
    <s v="臺中市神岡區大社社區發展協會"/>
    <x v="40"/>
    <x v="217"/>
    <s v="無"/>
    <m/>
  </r>
  <r>
    <s v="社政業務-社會福利-推行老人福利-獎補助費-對國內團體之捐助"/>
    <s v="獨居老人關懷訪視服務計畫關懷服務費及行政管理費"/>
    <s v="臺中市霧峰區甲寅社區發展協會"/>
    <x v="40"/>
    <x v="1"/>
    <s v="無"/>
    <m/>
  </r>
  <r>
    <s v="社政業務-社會福利-推行老人福利-獎補助費-對國內團體之捐助"/>
    <s v="獨居老人關懷訪視服務計畫關懷服務費及行政管理費"/>
    <s v="臺中市港尾社區長青協會"/>
    <x v="40"/>
    <x v="217"/>
    <s v="無"/>
    <m/>
  </r>
  <r>
    <s v="社政業務-社會福利-推行老人福利-獎補助費-對國內團體之捐助"/>
    <s v="獨居老人關懷訪視服務計畫關懷服務費及行政管理費"/>
    <s v="臺中市東勢區慶東社區發展協會"/>
    <x v="40"/>
    <x v="54"/>
    <s v="無"/>
    <m/>
  </r>
  <r>
    <s v="社政業務-社會福利-推行老人福利-獎補助費-對國內團體之捐助"/>
    <s v="建立社區照顧關懷據點並設置巷弄長照站之充實設施設備費用-經常門"/>
    <s v="臺中市東勢區石城社區發展協會詹勇助"/>
    <x v="40"/>
    <x v="64"/>
    <s v="無"/>
    <m/>
  </r>
  <r>
    <s v="社政業務-社會福利-推行老人福利-獎補助費-對國內團體之捐助"/>
    <s v="建立社區照顧關懷據點"/>
    <s v="臺中市北屯區新平社區發展協會"/>
    <x v="40"/>
    <x v="1"/>
    <s v="無"/>
    <m/>
  </r>
  <r>
    <s v="社政業務-社會福利-推行老人福利-獎補助費-對國內團體之捐助"/>
    <s v="建立社區照顧關懷據點並設置巷弄長照站"/>
    <s v="社團法人台中市惠來關懷服務協會(鵬程)"/>
    <x v="40"/>
    <x v="1"/>
    <s v="無"/>
    <m/>
  </r>
  <r>
    <s v="社政業務-社會福利-推行老人福利-獎補助費-對國內團體之捐助"/>
    <s v="建立社區照顧關懷據點並設置巷弄長照站"/>
    <s v="臺中市東海恩福關懷協會"/>
    <x v="40"/>
    <x v="1"/>
    <s v="無"/>
    <m/>
  </r>
  <r>
    <s v="社政業務-社會福利-推行老人福利-獎補助費-對國內團體之捐助"/>
    <s v="建立社區照顧關懷據點並設置巷弄長照站"/>
    <s v="臺中市霧峰區南柳社區發展協會"/>
    <x v="40"/>
    <x v="1"/>
    <s v="無"/>
    <m/>
  </r>
  <r>
    <s v="社政業務-社會福利-推行老人福利-獎補助費-對國內團體之捐助"/>
    <s v="建立社區照顧關懷據點並設置巷弄長照站"/>
    <s v="臺中市霧峰區吉峰社區發展協會"/>
    <x v="40"/>
    <x v="1"/>
    <s v="無"/>
    <m/>
  </r>
  <r>
    <s v="社政業務-社會福利-推行老人福利-獎補助費-對國內團體之捐助"/>
    <s v="建立社區照顧關懷據點並設置巷弄長照站"/>
    <s v="臺中市霧峰區六股社區發展協會"/>
    <x v="40"/>
    <x v="1"/>
    <s v="無"/>
    <m/>
  </r>
  <r>
    <s v="社政業務-社會福利-推行老人福利-獎補助費-對國內團體之捐助"/>
    <s v="建立社區照顧關懷據點並設置巷弄長照站"/>
    <s v="臺中市霧峰區舊正社區發展協會"/>
    <x v="40"/>
    <x v="4"/>
    <s v="無"/>
    <m/>
  </r>
  <r>
    <s v="社政業務-社會福利-推行老人福利-獎補助費-對國內團體之捐助"/>
    <s v="獨居老人關懷訪視服務計畫關懷服務費及行政管理費"/>
    <s v="臺中市新社區大南社區發展協會"/>
    <x v="40"/>
    <x v="54"/>
    <s v="無"/>
    <m/>
  </r>
  <r>
    <s v="社政業務-社會福利-推行老人福利-獎補助費-對國內團體之捐助"/>
    <s v="獨居老人關懷訪視服務計畫關懷服務費及行政管理費"/>
    <s v="臺中市龍井區東海社區發展協會"/>
    <x v="40"/>
    <x v="101"/>
    <s v="無"/>
    <m/>
  </r>
  <r>
    <s v="社政業務-社會福利-推行老人福利-獎補助費-對國內團體之捐助"/>
    <s v="獨居老人關懷訪視服務計畫關懷服務費及行政管理費"/>
    <s v="財團法人臺灣省私立永信社會福利基金會"/>
    <x v="40"/>
    <x v="101"/>
    <s v="無"/>
    <m/>
  </r>
  <r>
    <s v="社政業務-社會福利-推行老人福利-獎補助費-對國內團體之捐助"/>
    <s v="獨居老人關懷訪視服務計畫關懷服務費及行政管理費"/>
    <s v="臺中市東勢區中嵙社區發展協會"/>
    <x v="40"/>
    <x v="276"/>
    <s v="無"/>
    <m/>
  </r>
  <r>
    <s v="社政業務-社會福利-推行老人福利-獎補助費-對國內團體之捐助"/>
    <s v="獨居老人關懷訪視服務計畫關懷服務費及行政管理費"/>
    <s v="吳榮益台中市北區錦村社區發展協會"/>
    <x v="40"/>
    <x v="326"/>
    <s v="無"/>
    <m/>
  </r>
  <r>
    <s v="社政業務-社會福利-推行老人福利-獎補助費-對國內團體之捐助"/>
    <s v="獨居老人關懷訪視服務計畫關懷服務費及行政管理費"/>
    <s v="財團法人台中市私立甘霖社會福利慈善事業基金會"/>
    <x v="40"/>
    <x v="201"/>
    <s v="無"/>
    <m/>
  </r>
  <r>
    <s v="社政業務-社會福利-推行老人福利-獎補助費-對國內團體之捐助"/>
    <s v="獨居老人關懷訪視服務計畫關懷服務費及行政管理費"/>
    <s v="社團法人臺中市福康關懷協會"/>
    <x v="40"/>
    <x v="63"/>
    <s v="無"/>
    <m/>
  </r>
  <r>
    <s v="社政業務-社會福利-推行老人福利-獎補助費-對國內團體之捐助"/>
    <s v="獨居老人關懷訪視服務計畫關懷服務費及行政管理費"/>
    <s v="台中市西區大忠社區發展協會"/>
    <x v="40"/>
    <x v="247"/>
    <s v="無"/>
    <m/>
  </r>
  <r>
    <s v="社政業務-社會福利-推行老人福利-獎補助費-對國內團體之捐助"/>
    <s v="獨居老人關懷訪視服務計畫關懷服務費及行政管理費"/>
    <s v="台中市何成長青協會"/>
    <x v="40"/>
    <x v="83"/>
    <s v="無"/>
    <m/>
  </r>
  <r>
    <s v="社政業務-社會福利-推行老人福利-獎補助費-對國內團體之捐助"/>
    <s v="獨居老人關懷訪視服務計畫關懷服務費及行政管理費"/>
    <s v="臺中市霧峰區舊正社區發展協會"/>
    <x v="40"/>
    <x v="68"/>
    <s v="無"/>
    <m/>
  </r>
  <r>
    <s v="社政業務-社會福利-身心障礙福利-獎補助費-對國內團體之捐助"/>
    <s v="身心障礙者嚴重情緒行為正向支持整合模式計畫"/>
    <s v="財團法人瑪利亞社會福利基金會"/>
    <x v="40"/>
    <x v="568"/>
    <s v="無"/>
    <m/>
  </r>
  <r>
    <s v="社政業務-社會福利-身心障礙福利-獎補助費-對國內團體之捐助"/>
    <s v="臺中市到宅式與社區式身心障礙者臨時及短期照顧服務計畫"/>
    <s v="財團法人台中市私立龍眼林社會福利慈善事業基金會"/>
    <x v="40"/>
    <x v="124"/>
    <s v="無"/>
    <m/>
  </r>
  <r>
    <s v="社政業務-社會福利-身心障礙福利-獎補助費-對國內團體之捐助"/>
    <s v="臺中市辦理身心障礙者社區式服務輔導計畫"/>
    <s v="中華民國幸福家庭促進協會"/>
    <x v="40"/>
    <x v="264"/>
    <s v="無"/>
    <m/>
  </r>
  <r>
    <s v="社政業務-社會福利-身心障礙福利-獎補助費-對國內團體之捐助"/>
    <s v="精神障礙者協作模式服務據點計畫"/>
    <s v="社團法人臺中市心樂活關懷協會"/>
    <x v="40"/>
    <x v="569"/>
    <s v="無"/>
    <m/>
  </r>
  <r>
    <s v="社政業務-社會福利-身心障礙福利-獎補助費-對國內團體之捐助"/>
    <s v="臺中市身心障礙者社區日間作業設施服務計畫"/>
    <s v="社團法人臺中市身心障礙者福利關懷協會"/>
    <x v="40"/>
    <x v="570"/>
    <s v="無"/>
    <m/>
  </r>
  <r>
    <s v="社政業務-社會福利-身心障礙福利-獎補助費-對國內團體之捐助"/>
    <s v="身心障礙者社區日間作業設施服務計畫"/>
    <s v="財團法人天主教會台中教區附設立達啟能訓練中心"/>
    <x v="40"/>
    <x v="318"/>
    <s v="無"/>
    <m/>
  </r>
  <r>
    <s v="社政業務-社會福利-身心障礙福利-獎補助費-對國內團體之捐助"/>
    <s v="身心障礙者家庭托顧服務"/>
    <s v="財團法人臺中市私立肯納自閉症社會福利基金會"/>
    <x v="40"/>
    <x v="106"/>
    <s v="無"/>
    <m/>
  </r>
  <r>
    <s v="社政業務-社會福利-身心障礙福利-獎補助費-對國內團體之捐助"/>
    <s v="身心障礙者家庭托顧服務"/>
    <s v="財團法人臺中市私立肯納自閉症社會福利基金會"/>
    <x v="40"/>
    <x v="571"/>
    <s v="無"/>
    <m/>
  </r>
  <r>
    <s v="社政業務-社會福利-身心障礙福利-獎補助費-對國內團體之捐助"/>
    <s v="身心障礙者家庭托顧服務"/>
    <s v="社團法人臺中市山海屯啟智協會"/>
    <x v="40"/>
    <x v="9"/>
    <s v="無"/>
    <m/>
  </r>
  <r>
    <s v="社政業務-社會福利-身心障礙福利-獎補助費-對國內團體之捐助"/>
    <s v="臺中市到宅式與社區式身心障礙者臨時及短期照顧服務計畫"/>
    <s v="社團法人臺中市大恆樂齡協會"/>
    <x v="40"/>
    <x v="65"/>
    <s v="無"/>
    <m/>
  </r>
  <r>
    <s v="社政業務-社會福利-身心障礙福利-獎補助費-對國內團體之捐助"/>
    <s v="臺中市到宅式與社區式身心障礙者臨時及短期照顧服務計畫"/>
    <s v="社團法人臺灣省社區關懷協會"/>
    <x v="40"/>
    <x v="307"/>
    <s v="無"/>
    <m/>
  </r>
  <r>
    <s v="社政業務-社會福利-身心障礙福利-獎補助費-對國內團體之捐助"/>
    <s v="臺中市機構式身心障礙者臨時及短期照顧服務計畫"/>
    <s v="財團法人瑪利亞社會福利基金會附設瑪利亞學園"/>
    <x v="40"/>
    <x v="63"/>
    <s v="無"/>
    <m/>
  </r>
  <r>
    <s v="社政業務-社會福利-身心障礙福利-獎補助費-對國內團體之捐助"/>
    <s v="臺中市機構式身心障礙者臨時及短期照顧服務計畫"/>
    <s v="台中市愛心家園"/>
    <x v="40"/>
    <x v="211"/>
    <s v="無"/>
    <m/>
  </r>
  <r>
    <s v="社政業務-社會福利-身心障礙福利-獎補助費-對國內團體之捐助"/>
    <s v="臺中市燒燙傷與顏面損傷者生活重建服務計畫"/>
    <s v="財團法人陽光社會福利基金會"/>
    <x v="40"/>
    <x v="572"/>
    <s v="無"/>
    <m/>
  </r>
  <r>
    <s v="社政業務-社會福利-身心障礙福利-獎補助費-對國內團體之捐助"/>
    <s v="臺中市身心障礙者社區日間作業設施服務計畫"/>
    <s v="社團法人臺中市山海屯啟智協會"/>
    <x v="40"/>
    <x v="573"/>
    <s v="無"/>
    <m/>
  </r>
  <r>
    <s v="社政業務-社會福利-身心障礙福利-獎補助費-對國內團體之捐助"/>
    <s v="臺中市身心障礙者社區日間作業設施服務計畫"/>
    <s v="社團法人台中市康復之友協會"/>
    <x v="40"/>
    <x v="574"/>
    <s v="無"/>
    <m/>
  </r>
  <r>
    <s v="社政業務-社會福利-身心障礙福利-獎補助費-對國內團體之捐助"/>
    <s v="臺中市身心障礙者社區日間作業設施服務計畫"/>
    <s v="社團法人台灣福氣社區關懷協會"/>
    <x v="40"/>
    <x v="558"/>
    <s v="無"/>
    <m/>
  </r>
  <r>
    <s v="社政業務-社會福利-身心障礙福利-獎補助費-對國內團體之捐助"/>
    <s v="臺中市身心障礙者社區日間作業設施服務計畫"/>
    <s v="財團法人臺中市私立信望愛智能發展中心"/>
    <x v="40"/>
    <x v="558"/>
    <s v="無"/>
    <m/>
  </r>
  <r>
    <s v="社政業務-社會福利-身心障礙福利-獎補助費-對國內團體之捐助"/>
    <s v="臺中市身心障礙者社區日間作業設施服務計畫"/>
    <s v="財團法人臺中市私立信望愛智能發展中心"/>
    <x v="40"/>
    <x v="500"/>
    <s v="無"/>
    <m/>
  </r>
  <r>
    <s v="社政業務-社會福利-身心障礙福利-獎補助費-對國內團體之捐助"/>
    <s v="臺中市身心障礙者社區日間作業設施服務計畫"/>
    <s v="財團法人中華民國唐氏症基金會"/>
    <x v="40"/>
    <x v="573"/>
    <s v="無"/>
    <m/>
  </r>
  <r>
    <s v="社政業務-社會福利-身心障礙福利-獎補助費-對國內團體之捐助"/>
    <s v="臺中市到宅式與社區式身心障礙者臨時及短期照顧服務計畫"/>
    <s v="伍愛長期照顧服務有限公司"/>
    <x v="40"/>
    <x v="211"/>
    <s v="無"/>
    <m/>
  </r>
  <r>
    <s v="社政業務-社會福利-身心障礙福利-獎補助費-對國內團體之捐助"/>
    <s v="臺中市到宅式與社區式身心障礙者臨時及短期照顧服務計畫"/>
    <s v="佑齡股份有限公司附設臺中市私立安馨居家長照機構吳許暉"/>
    <x v="40"/>
    <x v="6"/>
    <s v="無"/>
    <m/>
  </r>
  <r>
    <s v="社政業務-社會福利-身心障礙福利-獎補助費-對國內團體之捐助"/>
    <s v="臺中市到宅式與社區式身心障礙者臨時及短期照顧服務計畫"/>
    <s v="社團法人臺中市山海屯啟智協會"/>
    <x v="40"/>
    <x v="108"/>
    <s v="無"/>
    <m/>
  </r>
  <r>
    <s v="社政業務-社會福利-身心障礙福利-獎補助費-對國內團體之捐助"/>
    <s v="臺中市到宅式與社區式身心障礙者臨時及短期照顧服務計畫"/>
    <s v="有限責任臺中市家圓照顧服務勞動合作社附設臺中市私立家圓居家式服務類長期照顧服務機構"/>
    <x v="40"/>
    <x v="241"/>
    <s v="無"/>
    <m/>
  </r>
  <r>
    <s v="社政業務-社會福利-身心障礙福利-獎補助費-對國內團體之捐助"/>
    <s v="臺中市機構式身心障礙者臨時及短期照顧服務計畫"/>
    <s v="財團法人天主教會台中教區附設台中市私立慈愛智能發展中心"/>
    <x v="40"/>
    <x v="257"/>
    <s v="無"/>
    <m/>
  </r>
  <r>
    <s v="社政業務-社會福利-身心障礙福利-獎補助費-對國內團體之捐助"/>
    <s v="臺中市身心障礙者社區日間作業設施服務計畫"/>
    <s v="財團法人臺中市私立肯納自閉症社會福利基金會"/>
    <x v="40"/>
    <x v="575"/>
    <s v="無"/>
    <m/>
  </r>
  <r>
    <s v="社政業務-社會福利-身心障礙福利-獎補助費-對國內團體之捐助"/>
    <s v="臺中市身心障礙者社區日間作業設施服務計畫"/>
    <s v="財團法人臺中市私立肯納自閉症社會福利基金會"/>
    <x v="40"/>
    <x v="484"/>
    <s v="無"/>
    <m/>
  </r>
  <r>
    <s v="社政業務-社會福利-身心障礙福利-獎補助費-對國內團體之捐助"/>
    <s v="臺中市身心障礙者社區日間作業設施服務計畫"/>
    <s v="財團法人臺中市私立宜家社會福利慈善基金會"/>
    <x v="40"/>
    <x v="576"/>
    <s v="無"/>
    <m/>
  </r>
  <r>
    <s v="社政業務-社會福利-身心障礙福利-獎補助費-對國內團體之捐助"/>
    <s v="臺中市到宅式與社區式身心障礙者臨時及短期照顧服務計畫"/>
    <s v="台灣家安社區關懷服務協會私立家安居家長照機構"/>
    <x v="40"/>
    <x v="72"/>
    <s v="無"/>
    <m/>
  </r>
  <r>
    <s v="社政業務-社會福利-身心障礙福利-獎補助費-對國內團體之捐助"/>
    <s v="上半年消防設施更換保養維修費用"/>
    <s v="財團法人向上社會福利基金會"/>
    <x v="40"/>
    <x v="169"/>
    <s v="無"/>
    <m/>
  </r>
  <r>
    <s v="社政業務-社會福利-身心障礙福利-獎補助費-對國內團體之捐助"/>
    <s v="臺中市身心障礙者社區式日間照顧服務計畫"/>
    <s v="社團法人優樂協會"/>
    <x v="40"/>
    <x v="200"/>
    <s v="無"/>
    <m/>
  </r>
  <r>
    <s v="社政業務-社會福利-身心障礙福利-獎補助費-對國內團體之捐助"/>
    <s v="臺中市成年身心障礙者社區居住宗教文化活動帽子、毛巾、紅布條"/>
    <s v="品澄實業社蔡若蕎"/>
    <x v="40"/>
    <x v="123"/>
    <s v="無"/>
    <m/>
  </r>
  <r>
    <s v="社政業務-社會福利-身心障礙福利-獎補助費-對國內團體之捐助"/>
    <s v="臺中市成年身心障礙者社區居住宗教文化活動計畫保險"/>
    <s v="張紋華"/>
    <x v="40"/>
    <x v="197"/>
    <s v="無"/>
    <m/>
  </r>
  <r>
    <s v="社政業務-社會福利-人民團體-獎補助費-對國內團體之捐助"/>
    <s v="新年新希望-三八快樂GO"/>
    <s v="臺中市潭子區婦女會"/>
    <x v="40"/>
    <x v="1"/>
    <s v="無"/>
    <m/>
  </r>
  <r>
    <s v="社政業務-社會福利-人民團體-獎補助費-對國內團體之捐助"/>
    <s v="太極養生拳路研習暨關懷弱勢老人"/>
    <s v="臺中市梧棲區太極養生拳路推廣協會"/>
    <x v="40"/>
    <x v="63"/>
    <s v="無"/>
    <m/>
  </r>
  <r>
    <s v="社政業務-社會福利-人民團體-獎補助費-對國內團體之捐助"/>
    <s v="「義勇服務研習會」活動"/>
    <s v="臺中市梧棲區義勇服務協會"/>
    <x v="40"/>
    <x v="1"/>
    <s v="無"/>
    <m/>
  </r>
  <r>
    <s v="社政業務-社會福利-人民團體-獎補助費-對國內團體之捐助"/>
    <s v="「113年度太極拳敬老嘉年華暨節約能源宣導」活動"/>
    <s v="臺中市太極拳華佗五禽之戲協會"/>
    <x v="40"/>
    <x v="1"/>
    <s v="無"/>
    <m/>
  </r>
  <r>
    <s v="社政業務-社會福利-人民團體-獎補助費-對國內團體之捐助"/>
    <s v="113年環境教育推廣活動"/>
    <s v="臺中市山東同鄉會"/>
    <x v="40"/>
    <x v="1"/>
    <s v="無"/>
    <m/>
  </r>
  <r>
    <s v="社政業務-社會福利-人民團體-獎補助費-對國內團體之捐助"/>
    <s v="「媽祖籤詩研習」活動"/>
    <s v="台灣大甲聖母慈善會陳正和"/>
    <x v="40"/>
    <x v="4"/>
    <s v="無"/>
    <m/>
  </r>
  <r>
    <s v="社政業務-社會福利-人民團體-獎補助費-對國內團體之捐助"/>
    <s v="113年環境教育活動"/>
    <s v="臺中市中央軍事院校校友會"/>
    <x v="40"/>
    <x v="63"/>
    <s v="無"/>
    <m/>
  </r>
  <r>
    <s v="社政業務-社會福利-人民團體-獎補助費-對國內團體之捐助"/>
    <s v="「健康講座暨節約用電、港務業務宣導」活動"/>
    <s v="臺中市高北長青協會"/>
    <x v="40"/>
    <x v="241"/>
    <s v="無"/>
    <m/>
  </r>
  <r>
    <s v="社政業務-社會福利-人民團體-獎補助費-對國內團體之捐助"/>
    <s v="113年大肚萬里長城登山步道淨山健康活動"/>
    <s v="臺中市大肚萬里長城登山協會"/>
    <x v="40"/>
    <x v="1"/>
    <s v="無"/>
    <m/>
  </r>
  <r>
    <s v="社政業務-社會福利-人民團體-獎補助費-對國內團體之捐助"/>
    <s v="113年拍瀑拉族祖頌曲、樁米織布舞舞蹈發表會"/>
    <s v="臺中市拍瀑拉族藝文發展協會"/>
    <x v="40"/>
    <x v="1"/>
    <s v="無"/>
    <m/>
  </r>
  <r>
    <s v="社政業務-社會福利-人民團體-獎補助費-對國內團體之捐助"/>
    <s v="「週年慶銀髪族歌謠歡唱」活動"/>
    <s v="臺中市東勢區壽無疆會"/>
    <x v="40"/>
    <x v="63"/>
    <s v="無"/>
    <m/>
  </r>
  <r>
    <s v="社政業務-社會福利-人民團體-獎補助費-對國內團體之捐助"/>
    <s v="愛健康齊步走活動"/>
    <s v="社團法人台灣玉融兩岸文化經濟發展促進會"/>
    <x v="40"/>
    <x v="1"/>
    <s v="無"/>
    <m/>
  </r>
  <r>
    <s v="社政業務-社會福利-人民團體-獎補助費-對國內團體之捐助"/>
    <s v="臺中市后里區單車快樂遊2024節能減碳暨支持電源開發節約能源宣導反毒活動"/>
    <s v="臺中市后里單車協會"/>
    <x v="40"/>
    <x v="64"/>
    <s v="無"/>
    <m/>
  </r>
  <r>
    <s v="社政業務-社會福利-人民團體-獎補助費-對國內團體之捐助"/>
    <s v="結緣齋會"/>
    <s v="社團法人臺中市如意輪觀音協會"/>
    <x v="40"/>
    <x v="1"/>
    <s v="無"/>
    <m/>
  </r>
  <r>
    <s v="社政業務-社會福利-人民團體-獎補助費-對國內團體之捐助"/>
    <s v="傳遞溫暖與愛~關懷台中育嬰院社服活動"/>
    <s v="臺中市豪松國際同濟會江志鵬"/>
    <x v="40"/>
    <x v="55"/>
    <s v="無"/>
    <m/>
  </r>
  <r>
    <s v="社政業務-社會福利-人民團體-獎補助費-對國內團體之捐助"/>
    <s v="送愛到原鄉部落關懷山地小學活動"/>
    <s v="臺中市水湳國際同濟會葉豐慶"/>
    <x v="40"/>
    <x v="87"/>
    <s v="無"/>
    <m/>
  </r>
  <r>
    <s v="社政業務-社會福利-人民團體-獎補助費-對國內團體之捐助"/>
    <s v="用愛守護燦爛童顏迎向幸福人生活動經費"/>
    <s v="臺中市忠義國際同濟會"/>
    <x v="40"/>
    <x v="241"/>
    <s v="無"/>
    <m/>
  </r>
  <r>
    <s v="社政業務-社會福利-人民團體-獎補助費-對國內團體之捐助"/>
    <s v="「113年度臺中市親子互動」活動"/>
    <s v="臺中市酷狗藍在地成長協會"/>
    <x v="40"/>
    <x v="1"/>
    <s v="無"/>
    <m/>
  </r>
  <r>
    <s v="社政業務-社會福利-人民團體-獎補助費-對國內團體之捐助"/>
    <s v="「推展健康長青活動暨支持電源開發宣導及推展潔淨能源宣導」活動"/>
    <s v="臺中市龍井區老人會"/>
    <x v="40"/>
    <x v="1"/>
    <s v="無"/>
    <m/>
  </r>
  <r>
    <s v="社政業務-社會福利-人民團體-獎補助費-對國內團體之捐助"/>
    <s v="「健康長青.幸福久久」活動"/>
    <s v="台中市大安區長春會"/>
    <x v="40"/>
    <x v="1"/>
    <s v="無"/>
    <m/>
  </r>
  <r>
    <s v="社政業務-社會福利-人民團體-獎補助費-對國內團體之捐助"/>
    <s v="「模範志工表揚暨社區治安與節能減碳愛地球宣導」活動"/>
    <s v="臺中市龍井心橋愛心關懷協會"/>
    <x v="40"/>
    <x v="87"/>
    <s v="無"/>
    <m/>
  </r>
  <r>
    <s v="社政業務-社會福利-人民團體-獎補助費-對國內團體之捐助"/>
    <s v="送愛到十方啟能中心~珍愛歡喜兒社服活動"/>
    <s v="臺中市優質文教國際同濟會"/>
    <x v="40"/>
    <x v="241"/>
    <s v="無"/>
    <m/>
  </r>
  <r>
    <s v="社政業務-社會福利-人民團體-獎補助費-對國內團體之捐助"/>
    <s v="「冬令救濟及關懷弱勢」活動"/>
    <s v="臺中市國姓里關懷協會"/>
    <x v="40"/>
    <x v="1"/>
    <s v="無"/>
    <m/>
  </r>
  <r>
    <s v="社政業務-社會福利-人民團體-獎補助費-對國內團體之捐助"/>
    <s v="「公益愛心捐血暨關懷弱勢宣導」活動"/>
    <s v="臺中市友愛協進會"/>
    <x v="40"/>
    <x v="87"/>
    <s v="無"/>
    <m/>
  </r>
  <r>
    <s v="社政業務-社會福利-人民團體-獎補助費-對國內團體之捐助"/>
    <s v="「2024節能減碳愛地球－植樹贈苗新森活」活動"/>
    <s v="台中市都市發展協會"/>
    <x v="40"/>
    <x v="1"/>
    <s v="無"/>
    <m/>
  </r>
  <r>
    <s v="社政業務-社會福利-人民團體-獎補助費-對國內團體之捐助"/>
    <s v="「植物療癒」活動"/>
    <s v="社團法人臺中市耆樂協會"/>
    <x v="40"/>
    <x v="4"/>
    <s v="無"/>
    <m/>
  </r>
  <r>
    <s v="社政業務-社會福利-人民團體-獎補助費-對國內團體之捐助"/>
    <s v="113年度會長盃槌球錦標賽"/>
    <s v="社團法人臺中市老人會"/>
    <x v="40"/>
    <x v="49"/>
    <s v="無"/>
    <m/>
  </r>
  <r>
    <s v="社政業務-社會福利-人民團體-獎補助費-對國內團體之捐助"/>
    <s v="「福龍報喜~新移民回娘家家庭共學」活動"/>
    <s v="臺中市石岡區新移民女性家庭關懷協會"/>
    <x v="40"/>
    <x v="241"/>
    <s v="無"/>
    <m/>
  </r>
  <r>
    <s v="社政業務-社會福利-人民團體-獎補助費-對國內團體之捐助"/>
    <s v="2024年度霧峰向日葵家園多世代融合教育研習活動"/>
    <s v="臺中市霧峰向日葵家園融合教育推廣協會"/>
    <x v="40"/>
    <x v="497"/>
    <s v="無"/>
    <m/>
  </r>
  <r>
    <s v="社政業務-社會福利-人民團體-獎補助費-對國內團體之捐助"/>
    <s v="「下寮愛鄰守護研習會」活動"/>
    <s v="臺中市梧棲區下寮愛鄰守護發展協會"/>
    <x v="40"/>
    <x v="87"/>
    <s v="無"/>
    <m/>
  </r>
  <r>
    <s v="社政業務-社會福利-人民團體-獎補助費-對國內團體之捐助"/>
    <s v="「公益船釣比賽暨節約能源用電宣導」活動"/>
    <s v="臺中市一支釣漁船協會"/>
    <x v="40"/>
    <x v="241"/>
    <s v="無"/>
    <m/>
  </r>
  <r>
    <s v="社政業務-社會福利-人民團體-獎補助費-對國內團體之捐助"/>
    <s v="關懷鐵山國小弱勢兒童課後輔導教育學習社服活動"/>
    <s v="臺中市育聖國際同濟會"/>
    <x v="40"/>
    <x v="87"/>
    <s v="無"/>
    <m/>
  </r>
  <r>
    <s v="社政業務-社會福利-人民團體-獎補助費-對國內團體之捐助"/>
    <s v="「親子淨山暨推行環保愛地球節能減碳與健康運動」活動"/>
    <s v="臺中市清水區中社妞妞律動協會"/>
    <x v="40"/>
    <x v="51"/>
    <s v="無"/>
    <m/>
  </r>
  <r>
    <s v="社政業務-社會福利-人民團體-獎補助費-對國內團體之捐助"/>
    <s v="「沙鹿區樂齡運動舞蹈及健康研習活動」"/>
    <s v="臺中市樂活運動人文推廣協會陳科求"/>
    <x v="40"/>
    <x v="1"/>
    <s v="無"/>
    <m/>
  </r>
  <r>
    <s v="社政業務-社會福利-人民團體-獎補助費-對國內團體之捐助"/>
    <s v="第35屆倫理文化演講會"/>
    <s v="社團法人中華民國倫理研究學會"/>
    <x v="40"/>
    <x v="49"/>
    <s v="無"/>
    <m/>
  </r>
  <r>
    <s v="社政業務-社會福利-人民團體-獎補助費-對國內團體之捐助"/>
    <s v="關懷后里啟明學校課後輔導培育專才活動"/>
    <s v="臺中市南屯國際同濟會徐麗如"/>
    <x v="40"/>
    <x v="87"/>
    <s v="無"/>
    <m/>
  </r>
  <r>
    <s v="社政業務-社會福利-人民團體-獎補助費-對國內團體之捐助"/>
    <s v="113年度會員作品聯展活動"/>
    <s v="台中縣大甲書畫協會"/>
    <x v="40"/>
    <x v="1"/>
    <s v="無"/>
    <m/>
  </r>
  <r>
    <s v="社政業務-社會福利-人民團體-獎補助費-對國內團體之捐助"/>
    <s v="親子公益積木　放下3C保母　享受天倫時光"/>
    <s v="臺中市天行慈善文化促進會陳子霖"/>
    <x v="40"/>
    <x v="4"/>
    <s v="無"/>
    <m/>
  </r>
  <r>
    <s v="社政業務-社會福利-人民團體-獎補助費-對國內團體之捐助"/>
    <s v="「2024大甲媽祖繞境暨青年學習愛與分享」活動"/>
    <s v="社團法人中華民國青年公益促進協會"/>
    <x v="40"/>
    <x v="4"/>
    <s v="無"/>
    <m/>
  </r>
  <r>
    <s v="社政業務-社會福利-人民團體-獎補助費-對國內團體之捐助"/>
    <s v="水岸昌隆義氣豐發臺中市2024年親子繪畫寫生比賽"/>
    <s v="台中市豐原國際同濟會"/>
    <x v="40"/>
    <x v="87"/>
    <s v="無"/>
    <m/>
  </r>
  <r>
    <s v="社政業務-社會福利-人民團體-獎補助費-對國內團體之捐助"/>
    <s v="「113年度第十四屆紫受親子寫生比賽暨節能減碳美好生活宣導」活動"/>
    <s v="社團法人臺中市紫受慈善功德會"/>
    <x v="40"/>
    <x v="1"/>
    <s v="無"/>
    <m/>
  </r>
  <r>
    <s v="社政業務-社會福利-人民團體-獎補助費-對國內團體之捐助"/>
    <s v="反毒、反霸凌、反暴力、反飆車．關懷兒童、青少年嘉年華會2024第十三屆教育盃『超級A咖』校園才藝競賽活動"/>
    <s v="臺中市太平教育發展協會湯銘華"/>
    <x v="40"/>
    <x v="241"/>
    <s v="無"/>
    <m/>
  </r>
  <r>
    <s v="社政業務-社會福利-人民團體-獎補助費-對國內團體之捐助"/>
    <s v="梧棲走大轎活動"/>
    <s v="臺中市梧棲區朝元人文推廣協會"/>
    <x v="40"/>
    <x v="1"/>
    <s v="無"/>
    <m/>
  </r>
  <r>
    <s v="社政業務-社會福利-人民團體-獎補助費-對國內團體之捐助"/>
    <s v="「太極氣功健康樂活暨節約能源宣導」活動"/>
    <s v="臺中市龍井區太極氣功健身會"/>
    <x v="40"/>
    <x v="51"/>
    <s v="無"/>
    <m/>
  </r>
  <r>
    <s v="社政業務-社會福利-人民團體-獎補助費-對國內團體之捐助"/>
    <s v="113年親子健行淨山暨節約用電宣導活動"/>
    <s v="臺中市港都環保景觀志工協會"/>
    <x v="40"/>
    <x v="1"/>
    <s v="無"/>
    <m/>
  </r>
  <r>
    <s v="社政業務-社會福利-人民團體-獎補助費-對國內團體之捐助"/>
    <s v="「113年度春季愛心米暨物資發放」活動"/>
    <s v="臺中市太平區永成長億弱勢關懷協會"/>
    <x v="40"/>
    <x v="1"/>
    <s v="無"/>
    <m/>
  </r>
  <r>
    <s v="社政業務-社會福利-人民團體-獎補助費-對國內團體之捐助"/>
    <s v="真善美盃公益講座暨卡拉OK歌唱比賽"/>
    <s v="台中市真善美國際同濟會"/>
    <x v="40"/>
    <x v="55"/>
    <s v="無"/>
    <m/>
  </r>
  <r>
    <s v="社政業務-社會福利-人民團體-獎補助費-對國內團體之捐助"/>
    <s v="「氣功十八法示範觀摩暨成果說明會」活動"/>
    <s v="臺中市梧棲區氣功十八法協會劉燕"/>
    <x v="40"/>
    <x v="63"/>
    <s v="無"/>
    <m/>
  </r>
  <r>
    <s v="社政業務-社會福利-人民團體-獎補助費-對國內團體之捐助"/>
    <s v="「慶祝113年母親節大會及系列邁向陽光健康長壽趣味競賽」活動"/>
    <s v="臺中市樂天協會"/>
    <x v="40"/>
    <x v="4"/>
    <s v="無"/>
    <m/>
  </r>
  <r>
    <s v="社政業務-社會福利-人民團體-獎補助費-對國內團體之捐助"/>
    <s v="「113年度文化學習暨支持台電能源開發及節能減碳宣導」活動"/>
    <s v="臺中市龍井區元極舞協會"/>
    <x v="40"/>
    <x v="1"/>
    <s v="無"/>
    <m/>
  </r>
  <r>
    <s v="社政業務-社會福利-人民團體-獎補助費-對國內團體之捐助"/>
    <s v="烏日藝起來暨作伙來關懷弱勢團體"/>
    <s v="臺中市烏日區藝術家學會林金池"/>
    <x v="40"/>
    <x v="241"/>
    <s v="無"/>
    <m/>
  </r>
  <r>
    <s v="社政業務-社會福利-人民團體-獎補助費-對國內團體之捐助"/>
    <s v="富裕一生系列講座(三十)-富裕一生巡迴列車"/>
    <s v="社團法人台中市羅莎莉亞國際同濟會"/>
    <x v="40"/>
    <x v="87"/>
    <s v="無"/>
    <m/>
  </r>
  <r>
    <s v="社政業務-社會福利-人民團體-獎補助費-對國內團體之捐助"/>
    <s v="「113年度臨江里慶端午粽葉飄香、關懷弱勢暨推動再生能源、推廣乾淨能源宣導、愛護河川、臺中港港務及節約用電宣導」活動"/>
    <s v="臺中市臨江里樂活環境愛護關懷協會"/>
    <x v="40"/>
    <x v="87"/>
    <s v="無"/>
    <m/>
  </r>
  <r>
    <s v="社政業務-社會福利-人民團體-獎補助費-對國內團體之捐助"/>
    <s v="「健康講座暨節約用電、用氣用油、港務業務宣導」活動"/>
    <s v="臺中市高美樂齡老人協會"/>
    <x v="40"/>
    <x v="241"/>
    <s v="無"/>
    <m/>
  </r>
  <r>
    <s v="社政業務-社會福利-人民團體-獎補助費-對國內團體之捐助"/>
    <s v="「健康操研習暨成果說明會」活動"/>
    <s v="臺中市梧棲區健康操推廣協會"/>
    <x v="40"/>
    <x v="63"/>
    <s v="無"/>
    <m/>
  </r>
  <r>
    <s v="社政業務-社會福利-人民團體-獎補助費-對國內團體之捐助"/>
    <s v="「慶祝113年度母親節成果發表會暨全民節約用電宣導活動」"/>
    <s v="臺中市清水區蓮姿韻律舞蹈協會"/>
    <x v="40"/>
    <x v="241"/>
    <s v="無"/>
    <m/>
  </r>
  <r>
    <s v="社政業務-社會福利-人民團體-獎補助費-對國內團體之捐助"/>
    <s v="「推廣在地神轎運動-民俗文化之傳承活動」"/>
    <s v="臺中市神轎運動推廣協會"/>
    <x v="40"/>
    <x v="1"/>
    <s v="無"/>
    <m/>
  </r>
  <r>
    <s v="社政業務-社會福利-人民團體-獎補助費-對國內團體之捐助"/>
    <s v="「愛的密度，作夥來照顧」感謝有您母親節活動"/>
    <s v="台中市龍龍社區關懷協會"/>
    <x v="40"/>
    <x v="1"/>
    <s v="無"/>
    <m/>
  </r>
  <r>
    <s v="社政業務-社會福利-人民團體-獎補助費-對國內團體之捐助"/>
    <s v="保羅哈里斯之友感恩早餐宴暨社會福利分享講座"/>
    <s v="社團法人臺中市國美扶輪社"/>
    <x v="40"/>
    <x v="9"/>
    <s v="無"/>
    <m/>
  </r>
  <r>
    <s v="社政業務-社會福利-人民團體-獎補助費-對國內團體之捐助"/>
    <s v="社區文化新知交流暨液化天然氣能源節約用電宣導活動"/>
    <s v="臺中市梧棲區文化社區發展協會"/>
    <x v="40"/>
    <x v="1"/>
    <s v="無"/>
    <m/>
  </r>
  <r>
    <s v="社政業務-社會福利-人民團體-獎補助費-對國內團體之捐助"/>
    <s v="「2024愛傳承關懷演唱會」活動"/>
    <s v="社團法人台灣優質生命協會"/>
    <x v="40"/>
    <x v="81"/>
    <s v="無"/>
    <m/>
  </r>
  <r>
    <s v="社政業務-社會福利-人民團體-獎補助費-對國內團體之捐助"/>
    <s v="「多元樂活有氧體智能」活動"/>
    <s v="世界和平聯合會台灣協會"/>
    <x v="40"/>
    <x v="87"/>
    <s v="無"/>
    <m/>
  </r>
  <r>
    <s v="社政業務-社會福利-人民團體-獎補助費-對國內團體之捐助"/>
    <s v="「慶祝母親節暨宣導醫藥常識保健講座」活動"/>
    <s v="臺中市潭陽社區長壽會陳西源"/>
    <x v="40"/>
    <x v="1"/>
    <s v="無"/>
    <m/>
  </r>
  <r>
    <s v="社政業務-社會福利-人民團體-獎補助費-對國內團體之捐助"/>
    <s v="「113年度運動i台灣2.0-環抱大肚舞蹈嘉年華」活動"/>
    <s v="臺中市大肚土風舞協會孫志仲"/>
    <x v="40"/>
    <x v="1"/>
    <s v="無"/>
    <m/>
  </r>
  <r>
    <s v="社政業務-社會福利-人民團體-獎補助費-對國內團體之捐助"/>
    <s v="「活躍婦女關懷飛揚-共創幸福家園」活動"/>
    <s v="臺中市大甲區婦女會"/>
    <x v="40"/>
    <x v="64"/>
    <s v="無"/>
    <m/>
  </r>
  <r>
    <s v="社政業務-社會福利-人民團體-獎補助費-對國內團體之捐助"/>
    <s v="健康青春齊步走~親子同遊健走活動"/>
    <s v="臺中市大康河生態環保發展協會"/>
    <x v="40"/>
    <x v="1"/>
    <s v="無"/>
    <m/>
  </r>
  <r>
    <s v="社政業務-社會福利-人民團體-獎補助費-對國內團體之捐助"/>
    <s v="「好漢坡淨山健行活動」"/>
    <s v="臺中市阿罩霧登山協會"/>
    <x v="40"/>
    <x v="1"/>
    <s v="無"/>
    <m/>
  </r>
  <r>
    <s v="社政業務-社會福利-人民團體-獎補助費-對國內團體之捐助"/>
    <s v="「性別平等宣導暨親子同樂活動」"/>
    <s v="臺中市活力幸福城市協會"/>
    <x v="40"/>
    <x v="1"/>
    <s v="無"/>
    <m/>
  </r>
  <r>
    <s v="社政業務-社會福利-人民團體-獎補助費-對國內團體之捐助"/>
    <s v="「捐血有愛.我愛捐血」活動"/>
    <s v="臺中市慈善愛扶社陳靜誼"/>
    <x v="40"/>
    <x v="4"/>
    <s v="無"/>
    <m/>
  </r>
  <r>
    <s v="社政業務-社會福利-人民團體-獎補助費-對國內團體之捐助"/>
    <s v="「感恩母親節公益」活動"/>
    <s v="社團法人臺中市大元福德會"/>
    <x v="40"/>
    <x v="87"/>
    <s v="無"/>
    <m/>
  </r>
  <r>
    <s v="社政業務-社會福利-人民團體-獎補助費-對國內團體之捐助"/>
    <s v="老人健保與社會福利宣導活動"/>
    <s v="台中市王游尤沈宗親會"/>
    <x v="40"/>
    <x v="1"/>
    <s v="無"/>
    <m/>
  </r>
  <r>
    <s v="社政業務-社會福利-人民團體-獎補助費-對國內團體之捐助"/>
    <s v="「模範婆媳表揚暨節約用電、推展港務宣導」活動"/>
    <s v="臺中市梧棲區婦女會"/>
    <x v="40"/>
    <x v="87"/>
    <s v="無"/>
    <m/>
  </r>
  <r>
    <s v="社政業務-社會福利-人民團體-獎補助費-對國內團體之捐助"/>
    <s v="「關懷弱勢族群及獨居老人暨節約用電宣導」活動"/>
    <s v="臺中市安寧民防志工服務協會楊銀椿"/>
    <x v="40"/>
    <x v="87"/>
    <s v="無"/>
    <m/>
  </r>
  <r>
    <s v="社政業務-社會福利-人民團體-獎補助費-對國內團體之捐助"/>
    <s v="2024傳統文化交流暨社區健走活動"/>
    <s v="臺中市烏日區仁德里媽祖遶境十八庄文化推廣協會"/>
    <x v="40"/>
    <x v="1"/>
    <s v="無"/>
    <m/>
  </r>
  <r>
    <s v="社政業務-社會福利-人民團體-獎補助費-對國內團體之捐助"/>
    <s v="「113年關懷老中青登山漫活健走」活動"/>
    <s v="臺中市大肚區婦女會"/>
    <x v="40"/>
    <x v="49"/>
    <s v="無"/>
    <m/>
  </r>
  <r>
    <s v="社政業務-社會福利-人民團體-獎補助費-對國內團體之捐助"/>
    <s v="「2024年世界環保日系列活動【垃圾減量分類與資源回收環保宣導】」經費"/>
    <s v="臺中市霧峰國際青年商會"/>
    <x v="40"/>
    <x v="1"/>
    <s v="無"/>
    <m/>
  </r>
  <r>
    <s v="社政業務-社會福利-人民團體-獎補助費-對國內團體之捐助"/>
    <s v="「龍『粽』飄香樂活端午」活動"/>
    <s v="臺中市協成長青協會"/>
    <x v="40"/>
    <x v="1"/>
    <s v="無"/>
    <m/>
  </r>
  <r>
    <s v="社政業務-社會福利-人民團體-獎補助費-對國內團體之捐助"/>
    <s v="「113年《黎光盃》槌球錦標賽」活動"/>
    <s v="台中市黎光槌球協會"/>
    <x v="40"/>
    <x v="87"/>
    <s v="無"/>
    <m/>
  </r>
  <r>
    <s v="社政業務-社會福利-人民團體-獎補助費-對國內團體之捐助"/>
    <s v="「113年慶祝母親節才藝大會」活動"/>
    <s v="臺中市東勢農民老人會"/>
    <x v="40"/>
    <x v="87"/>
    <s v="無"/>
    <m/>
  </r>
  <r>
    <s v="社政業務-社會福利-人民團體-獎補助費-對國內團體之捐助"/>
    <s v="保羅哈理斯之夜暨市政宣導及社會服務座談會"/>
    <s v="社團法人臺中市東南扶輪社"/>
    <x v="40"/>
    <x v="9"/>
    <s v="無"/>
    <m/>
  </r>
  <r>
    <s v="社政業務-社會福利-人民團體-獎補助費-對國內團體之捐助"/>
    <s v="大愛童心影展公益活動"/>
    <s v="臺中市天母國際同濟會"/>
    <x v="40"/>
    <x v="4"/>
    <s v="無"/>
    <m/>
  </r>
  <r>
    <s v="社政業務-社會福利-人民團體-獎補助費-對國內團體之捐助"/>
    <s v="大愛童心影展公益活動"/>
    <s v="台中市四海女國際同濟會林美惠"/>
    <x v="40"/>
    <x v="4"/>
    <s v="無"/>
    <m/>
  </r>
  <r>
    <s v="社政業務-社會福利-人民團體-獎補助費-對國內團體之捐助"/>
    <s v="國際同濟會台灣總會2023-2024全國兒童才藝薪傳獎總決賽"/>
    <s v="台中市光明國際同濟會"/>
    <x v="40"/>
    <x v="87"/>
    <s v="無"/>
    <m/>
  </r>
  <r>
    <s v="社政業務-社會福利-人民團體-獎補助費-對國內團體之捐助"/>
    <s v="「臺中市太平太極拳協會113年楊氏48式太極拳研習活動」"/>
    <s v="臺中市太平太極拳協會"/>
    <x v="40"/>
    <x v="241"/>
    <s v="無"/>
    <m/>
  </r>
  <r>
    <s v="社政業務-社會福利-人民團體-獎補助費-對國內團體之捐助"/>
    <s v="「113年元極舞觀摩研習暨市政建設宣導與政令宣導」"/>
    <s v="臺中市梧棲區元極舞協會"/>
    <x v="40"/>
    <x v="241"/>
    <s v="無"/>
    <m/>
  </r>
  <r>
    <s v="社政業務-社會福利-人民團體-獎補助費-對國內團體之捐助"/>
    <s v="「113年度沙鹿區中華外內丹功錦標賽暨節約能源宣導活動」"/>
    <s v="台中縣沙鹿鎮中華外內丹功運動協會"/>
    <x v="40"/>
    <x v="87"/>
    <s v="無"/>
    <m/>
  </r>
  <r>
    <s v="社政業務-社會福利-人民團體-獎補助費-對國內團體之捐助"/>
    <s v="「公益捐血活動暨全民國防教育宣導活動暨節能減碳能源宣導」活動"/>
    <s v="臺中市霧峰後備憲兵荷松協會"/>
    <x v="40"/>
    <x v="1"/>
    <s v="無"/>
    <m/>
  </r>
  <r>
    <s v="社政業務-社會福利-人民團體-獎補助費-對國內團體之捐助"/>
    <s v="「2024愛相隨行無礙~樂活健康無礙體驗」活動"/>
    <s v="社團法人臺中市產業園區同慈會"/>
    <x v="40"/>
    <x v="241"/>
    <s v="無"/>
    <m/>
  </r>
  <r>
    <s v="社政業務-社會福利-人民團體-獎補助費-對國內團體之捐助"/>
    <s v="食來運轉宣導教育及繪畫比賽暨低碳永續家園宣導公益社服活動"/>
    <s v="台中市同一鑫國際同濟會"/>
    <x v="40"/>
    <x v="4"/>
    <s v="無"/>
    <m/>
  </r>
  <r>
    <s v="社政業務-社會福利-人民團體-獎補助費-對國內團體之捐助"/>
    <s v="「端午佳節關懷弱勢族群」活動"/>
    <s v="社團法人臺中市群愛慈善會"/>
    <x v="40"/>
    <x v="204"/>
    <s v="無"/>
    <m/>
  </r>
  <r>
    <s v="社政業務-社會福利-人民團體-獎補助費-對國內團體之捐助"/>
    <s v="「全民熱血捐血愛心活動暨節約能源用電宣導」活動"/>
    <s v="臺中市南勢里愛心協會"/>
    <x v="40"/>
    <x v="4"/>
    <s v="無"/>
    <m/>
  </r>
  <r>
    <s v="社政業務-社會福利-人民團體-獎補助費-對國內團體之捐助"/>
    <s v="愛之歌　國樂音樂創意　創造暴力零容忍社會活動"/>
    <s v="臺中市現代國樂發展協會"/>
    <x v="40"/>
    <x v="4"/>
    <s v="無"/>
    <m/>
  </r>
  <r>
    <s v="社政業務-社會福利-人民團體-獎補助費-對國內團體之捐助"/>
    <s v="113年度歡慶母親節活動暨市集派對-慈暉洗塵(腳)反哺思親活動"/>
    <s v="臺中市南區藍興堡發展協會蔡明昌"/>
    <x v="40"/>
    <x v="1"/>
    <s v="無"/>
    <m/>
  </r>
  <r>
    <s v="社政業務-社會福利-人民團體-獎補助費-對國內團體之捐助"/>
    <s v="家庭暴力宣導活動"/>
    <s v="社團法人中華民國優質家庭教育發展促進會"/>
    <x v="40"/>
    <x v="4"/>
    <s v="無"/>
    <m/>
  </r>
  <r>
    <s v="社政業務-社會福利-人民團體-獎補助費-對國內團體之捐助"/>
    <s v="「113年度東勢林業文化園區森林療癒研習活動」"/>
    <s v="臺中市松柏林業推廣協會陳奕煌"/>
    <x v="40"/>
    <x v="51"/>
    <s v="無"/>
    <m/>
  </r>
  <r>
    <s v="社政業務-社會福利-人民團體-獎補助費-對國內團體之捐助"/>
    <s v="捐血送愛心暨關懷弱勢活動"/>
    <s v="臺中市北屯後備憲兵荷松協會"/>
    <x v="40"/>
    <x v="241"/>
    <s v="無"/>
    <m/>
  </r>
  <r>
    <s v="社政業務-社會福利-人民團體-獎補助費-對國內團體之捐助"/>
    <s v="臺中市市政與全民國防教育宣導"/>
    <s v="台中市陸軍官校校友會徐家輝"/>
    <x v="40"/>
    <x v="1"/>
    <s v="無"/>
    <m/>
  </r>
  <r>
    <s v="社政業務-社會福利-人民團體-獎補助費-對國內團體之捐助"/>
    <s v="少棒圓夢~光隆好棒暨反毒反暴力宣導公益社服活動"/>
    <s v="臺中市嘉葉國際同濟會章娜"/>
    <x v="40"/>
    <x v="241"/>
    <s v="無"/>
    <m/>
  </r>
  <r>
    <s v="社政業務-社會福利-人民團體-獎補助費-對國內團體之捐助"/>
    <s v="113年度「龍開鴻運慶元宵」燈謎晚會暨節約用電宣導活動"/>
    <s v="臺中市沙鹿社會服務文化發展協會黃慶喬"/>
    <x v="40"/>
    <x v="1"/>
    <s v="無"/>
    <m/>
  </r>
  <r>
    <s v="社政業務-社會福利-人民團體-獎補助費-對國內團體之捐助"/>
    <s v="113年度「稅務宣導及公益捐血」活動"/>
    <s v="臺中市太平區後備憲兵荷松協會"/>
    <x v="40"/>
    <x v="1"/>
    <s v="無"/>
    <m/>
  </r>
  <r>
    <s v="社政業務-社會福利-人民團體-獎補助費-對國內團體之捐助"/>
    <s v="環保燈籠設計比賽"/>
    <s v="臺中市臺中女國際青年商會"/>
    <x v="40"/>
    <x v="4"/>
    <s v="無"/>
    <m/>
  </r>
  <r>
    <s v="社政業務-社會福利-人民團體-獎補助費-對國內團體之捐助"/>
    <s v="「反詐騙、不酒駕宣導暨節能減碳宣導」活動"/>
    <s v="臺中市梧棲區安寧交通志工服務協會"/>
    <x v="40"/>
    <x v="1"/>
    <s v="無"/>
    <m/>
  </r>
  <r>
    <s v="社政業務-社會福利-人民團體-獎補助費-對國內團體之捐助"/>
    <s v="福山才藝推展業務參訪暨攜手反毒舞出健康人生"/>
    <s v="臺中市大肚區福山才藝推展協會"/>
    <x v="40"/>
    <x v="1"/>
    <s v="無"/>
    <m/>
  </r>
  <r>
    <s v="社政業務-社會福利-人民團體-獎補助費-對國內團體之捐助"/>
    <s v="「113年親子植樹暨節約用電宣導」活動"/>
    <s v="臺中市清水路跑觀光協會"/>
    <x v="40"/>
    <x v="1"/>
    <s v="無"/>
    <m/>
  </r>
  <r>
    <s v="社政業務-社會福利-人民團體-獎補助費-對國內團體之捐助"/>
    <s v="傳統文化交流講座暨潔淨能源、港務業務宣導"/>
    <s v="臺中市成功文化交流協會"/>
    <x v="40"/>
    <x v="1"/>
    <s v="無"/>
    <m/>
  </r>
  <r>
    <s v="社政業務-社會福利-人民團體-獎補助費-對國內團體之捐助"/>
    <s v="全國女同濟聯誼活動暨表揚傑出公益女同濟、傑出公益女企業家"/>
    <s v="臺中市好幸福國際同濟會梁賴安惠"/>
    <x v="40"/>
    <x v="67"/>
    <s v="無"/>
    <m/>
  </r>
  <r>
    <s v="社政業務-社會福利-人民團體-獎補助費-對國內團體之捐助"/>
    <s v="「2024全民健康、運動、舞蹈動起來活力賽及愛心關懷弱勢持續推廣性別平等暨節能護地球宣導」活動"/>
    <s v="臺中市大肚區婦女關懷協會"/>
    <x v="40"/>
    <x v="1"/>
    <s v="無"/>
    <m/>
  </r>
  <r>
    <s v="社政業務-社會福利-人民團體-獎補助費-對國內團體之捐助"/>
    <s v="113年臺中市生命教育活動"/>
    <s v="台灣原住民族文化推廣協會"/>
    <x v="40"/>
    <x v="241"/>
    <s v="無"/>
    <m/>
  </r>
  <r>
    <s v="社政業務-社會福利-人民團體-獎補助費-對國內團體之捐助"/>
    <s v="113年沙轆社藝文音樂饗宴活動"/>
    <s v="臺中市沙轆社文化促進會"/>
    <x v="40"/>
    <x v="1"/>
    <s v="無"/>
    <m/>
  </r>
  <r>
    <s v="社政業務-社會福利-人民團體-獎補助費-對國內團體之捐助"/>
    <s v="活力運動舞蹈觀摩研習暨節約用電及推廣港務宣導活動"/>
    <s v="臺中市活力運動推廣協會"/>
    <x v="40"/>
    <x v="1"/>
    <s v="無"/>
    <m/>
  </r>
  <r>
    <s v="社政業務-社會福利-人民團體-獎補助費-對國內團體之捐助"/>
    <s v="南管祭典音樂研習班"/>
    <s v="台灣淡南民俗文化研究會"/>
    <x v="40"/>
    <x v="1"/>
    <s v="無"/>
    <m/>
  </r>
  <r>
    <s v="社政業務-社會福利-人民團體-獎補助費-對國內團體之捐助"/>
    <s v="「健康與疾病預防講座暨潔淨能源、港務業務宣導」活動"/>
    <s v="臺中市橋頭幸福長青協會"/>
    <x v="40"/>
    <x v="4"/>
    <s v="無"/>
    <m/>
  </r>
  <r>
    <s v="社政業務-社會福利-人民團體-獎補助費-對國內團體之捐助"/>
    <s v="「迎春送暖關懷弱勢團體暨節能減碳及推廣乾淨能源政策宣導」活動"/>
    <s v="臺中市龍井後備憲兵荷松協會廖展績"/>
    <x v="40"/>
    <x v="1"/>
    <s v="無"/>
    <m/>
  </r>
  <r>
    <s v="社政業務-社會福利-人民團體-獎補助費-對國內團體之捐助"/>
    <s v="「113年度台中市教師職業工會盃羽球錦標賽」活動"/>
    <s v="臺中市教師會張永青"/>
    <x v="40"/>
    <x v="88"/>
    <s v="無"/>
    <m/>
  </r>
  <r>
    <s v="社政業務-社會福利-人民團體-獎補助費-對國內團體之捐助"/>
    <s v="「113年度清水區全民歌唱研習觀摩及節約用電宣導活動」"/>
    <s v="臺中市牛罵頭歌唱協會許錦英"/>
    <x v="40"/>
    <x v="4"/>
    <s v="無"/>
    <m/>
  </r>
  <r>
    <s v="一般建築及設備-一般建築及設備-獎補助費-對國內團體之捐助"/>
    <s v="113年度建立社區照顧關懷據點並設置巷弄長照站之充實設施設備費用-資本門"/>
    <s v="社團法人台中市東區東英社區發展協會"/>
    <x v="40"/>
    <x v="49"/>
    <s v="無"/>
    <m/>
  </r>
  <r>
    <s v="一般建築及設備-一般建築及設備-獎補助費-對國內團體之捐助"/>
    <s v="一般性獎助計畫經費申請獎助項目及基準之充實設施設備費-資本門"/>
    <s v="財團法人老五老基金會"/>
    <x v="40"/>
    <x v="52"/>
    <s v="無"/>
    <m/>
  </r>
  <r>
    <s v="一般建築及設備-一般建築及設備-獎補助費-對國內團體之捐助"/>
    <s v="建立社區照顧關懷據點並設置巷弄長照站之充實設施設備費用-資本門"/>
    <s v="台中市東區東興社區發展協會"/>
    <x v="40"/>
    <x v="52"/>
    <s v="無"/>
    <m/>
  </r>
  <r>
    <s v="一般建築及設備-一般建築及設備-獎補助費-對國內團體之捐助"/>
    <s v="建立社區照顧關懷據點並設置巷弄長照站之充實設施設備費用-資本門"/>
    <s v="臺中市新社區月湖社區發展協會高清源"/>
    <x v="40"/>
    <x v="82"/>
    <s v="無"/>
    <m/>
  </r>
  <r>
    <s v="一般建築及設備-一般建築及設備-獎補助費-對國內團體之捐助"/>
    <s v="建立社區照顧關懷據點並設置巷弄長照站之充實設施設備費用-資本門"/>
    <s v="臺中市東勢區中嵙社區發展協會"/>
    <x v="40"/>
    <x v="64"/>
    <s v="無"/>
    <m/>
  </r>
  <r>
    <s v="一般建築及設備-一般建築及設備-獎補助費-對國內團體之捐助"/>
    <s v="一般性獎助計畫經費申請獎助項目及基準之充實設施設備費-資本門"/>
    <s v="臺中市后里區聯合社區發展協會關懷據點"/>
    <x v="40"/>
    <x v="64"/>
    <s v="無"/>
    <m/>
  </r>
  <r>
    <s v="一般建築及設備-一般建築及設備-獎補助費-對國內團體之捐助"/>
    <s v="建立社區照顧關懷據點並設置巷弄長照站之「充實設施設備」費用-資本門"/>
    <s v="臺中市沙鹿區公明社區發展協會"/>
    <x v="40"/>
    <x v="64"/>
    <s v="無"/>
    <m/>
  </r>
  <r>
    <s v="一般建築及設備-一般建築及設備-獎補助費-對國內團體之捐助"/>
    <s v="建立社區照顧關懷據點之充實設施設備-資本門"/>
    <s v="台中市南屯區向心社區發展協會"/>
    <x v="40"/>
    <x v="64"/>
    <s v="無"/>
    <m/>
  </r>
  <r>
    <s v="一般建築及設備-一般建築及設備-獎補助費-對國內團體之捐助"/>
    <s v="建立社區照顧關懷據點並設置巷弄長照站之「充實設施設備」費用-資本門"/>
    <s v="臺中市好生活愛護關懷協會"/>
    <x v="40"/>
    <x v="64"/>
    <s v="無"/>
    <m/>
  </r>
  <r>
    <s v="一般建築及設備-一般建築及設備-獎補助費-對國內團體之捐助"/>
    <s v="建立社區照顧關懷據點並設置巷弄長照站之「充實設施設備」費用-資本門"/>
    <s v="臺中市沙鹿區沙鹿社區發展協會"/>
    <x v="40"/>
    <x v="64"/>
    <s v="無"/>
    <m/>
  </r>
  <r>
    <s v="一般建築及設備-一般建築及設備-獎補助費-對國內團體之捐助"/>
    <s v="建立社區照顧關懷據點之開辦設施設備費用-資本門"/>
    <s v="臺中市豐原區大南嵩社區發展協會李宜峰"/>
    <x v="40"/>
    <x v="76"/>
    <s v="無"/>
    <m/>
  </r>
  <r>
    <s v="一般建築及設備-一般建築及設備-獎補助費-對國內團體之捐助"/>
    <s v="建立社區照顧關懷據點之充實設施設備-資本門"/>
    <s v="社團法人台中市興福關懷協會"/>
    <x v="40"/>
    <x v="74"/>
    <s v="無"/>
    <m/>
  </r>
  <r>
    <s v="一般建築及設備-一般建築及設備-獎補助費-對國內團體之捐助"/>
    <s v="建立社區照顧關懷據點之充實設施設備費用-資本門"/>
    <s v="臺中市霧峰區南勢社區發展協會李俊英"/>
    <x v="40"/>
    <x v="75"/>
    <s v="無"/>
    <m/>
  </r>
  <r>
    <s v="一般建築及設備-一般建築及設備-獎補助費-對國內團體之捐助"/>
    <s v="建立社區照顧關懷據點並設置巷弄長照站之充實設施設備費用-資本門"/>
    <s v="社團法人臺中市春天女性成長協會"/>
    <x v="40"/>
    <x v="50"/>
    <s v="無"/>
    <m/>
  </r>
  <r>
    <s v="一般建築及設備-一般建築及設備-獎補助費-對國內團體之捐助"/>
    <s v="建立社區照顧關懷據點之充實設施設備-資本門"/>
    <s v="臺中市沙鹿區清泉社區發展協會蔡國欣"/>
    <x v="40"/>
    <x v="49"/>
    <s v="無"/>
    <m/>
  </r>
  <r>
    <s v="一般建築及設備-一般建築及設備-獎補助費-對國內團體之捐助"/>
    <s v="建立社區照顧關懷據點並設置巷弄長照站之充實設施設備費用-資本門"/>
    <s v="台中市東勢區上城社區發展協會張玉雲李月霞"/>
    <x v="40"/>
    <x v="58"/>
    <s v="無"/>
    <m/>
  </r>
  <r>
    <s v="一般建築及設備-一般建築及設備-獎補助費-對國內團體之捐助"/>
    <s v="建立社區照顧關懷據點之充實設施設備費用-資本門"/>
    <s v="臺中市太平區光隆社區發展協會"/>
    <x v="40"/>
    <x v="64"/>
    <s v="無"/>
    <m/>
  </r>
  <r>
    <s v="一般建築及設備-一般建築及設備-獎補助費-對國內團體之捐助"/>
    <s v="建立社區照顧關懷據點並設置巷弄長照站之充實設施設備費用-資本門"/>
    <s v="社團法人臺中市西區大和社區發展協會"/>
    <x v="40"/>
    <x v="246"/>
    <s v="無"/>
    <m/>
  </r>
  <r>
    <s v="一般建築及設備-一般建築及設備-獎補助費-對國內團體之捐助"/>
    <s v="建立社區照顧關懷據點之充實設施設備費用-資本門"/>
    <s v="台中市南區南和社區發展協會"/>
    <x v="40"/>
    <x v="64"/>
    <s v="無"/>
    <m/>
  </r>
  <r>
    <s v="一般建築及設備-一般建築及設備-獎補助費-對國內團體之捐助"/>
    <s v="建立社區照顧關懷據點並設置巷弄長照站之充實設施設備費用-資本門"/>
    <s v="臺中市大甲區幸福社區發展協會"/>
    <x v="40"/>
    <x v="87"/>
    <s v="無"/>
    <m/>
  </r>
  <r>
    <s v="一般建築及設備-一般建築及設備-獎補助費-對國內團體之捐助"/>
    <s v="建立社區照顧關懷據點之充實設施設備-資本門"/>
    <s v="臺中市沙鹿區洛泉社區發展協會"/>
    <x v="40"/>
    <x v="64"/>
    <s v="無"/>
    <m/>
  </r>
  <r>
    <s v="一般建築及設備-一般建築及設備-獎補助費-對國內團體之捐助"/>
    <s v="建立社區照顧關懷據點並設置巷弄長照站之充實設施設備費用-資本門"/>
    <s v="臺中市沙鹿區斗抵社區發展協會"/>
    <x v="40"/>
    <x v="53"/>
    <s v="無"/>
    <m/>
  </r>
  <r>
    <s v="一般建築及設備-一般建築及設備-獎補助費-對國內團體之捐助"/>
    <s v="建立社區照顧關懷據點之充實設施設備費用-資本門"/>
    <s v="社團法人中華傳愛社區服務協會"/>
    <x v="40"/>
    <x v="50"/>
    <s v="無"/>
    <m/>
  </r>
  <r>
    <s v="一般建築及設備-一般建築及設備-獎補助費-對國內團體之捐助"/>
    <s v="建立社區照顧關懷據點之充實設施設備費用-資本門"/>
    <s v="台中市南區崇倫社區發展協會"/>
    <x v="40"/>
    <x v="63"/>
    <s v="無"/>
    <m/>
  </r>
  <r>
    <s v="一般建築及設備-一般建築及設備-獎補助費-對國內團體之捐助"/>
    <s v="建立社區照顧關懷據點並設置巷弄長照站之充實設施設備費用-資本門"/>
    <s v="臺中市潭子區聚興社區發展協會林曾美珠"/>
    <x v="40"/>
    <x v="84"/>
    <s v="無"/>
    <m/>
  </r>
  <r>
    <s v="一般建築及設備-一般建築及設備-獎補助費-對國內團體之捐助"/>
    <s v="建立社區照顧關懷據點並設置巷弄長照站之充實設施設備費用-資本門"/>
    <s v="臺中市沙鹿區鹿寮社區發展協會"/>
    <x v="40"/>
    <x v="566"/>
    <s v="無"/>
    <m/>
  </r>
  <r>
    <s v="一般建築及設備-一般建築及設備-獎補助費-對國內團體之捐助"/>
    <s v="建立社區照顧關懷據點並設置巷弄長照站之開辦費"/>
    <s v="臺中市頂橋仔發展協會蔡昀諠"/>
    <x v="40"/>
    <x v="263"/>
    <s v="無"/>
    <m/>
  </r>
  <r>
    <s v="一般建築及設備-一般建築及設備-獎補助費-對國內團體之捐助"/>
    <s v="建立社區照顧關懷據點之充實設施設備-資本門"/>
    <s v="台中市南屯區三厝社區發展協會"/>
    <x v="40"/>
    <x v="49"/>
    <s v="無"/>
    <m/>
  </r>
  <r>
    <s v="一般建築及設備-一般建築及設備-獎補助費-對國內團體之捐助"/>
    <s v="建立社區照顧關懷據點並設置巷弄長照站之充實設施設備費用-資本門"/>
    <s v="臺中市潭子區新田社區發展協會"/>
    <x v="40"/>
    <x v="365"/>
    <s v="無"/>
    <m/>
  </r>
  <r>
    <s v="一般建築及設備-一般建築及設備-獎補助費-對國內團體之捐助"/>
    <s v="建立社區照顧關懷據點並設置巷弄長照站之充實設施設備費用-資本門"/>
    <s v="臺中市沙鹿區六路社區發展協會林清立"/>
    <x v="40"/>
    <x v="118"/>
    <s v="無"/>
    <m/>
  </r>
  <r>
    <s v="一般建築及設備-一般建築及設備-獎補助費-對國內團體之捐助"/>
    <s v="建立社區照顧關懷據點之充實設施設備-資本門"/>
    <s v="臺中市沙鹿區興安社區發展協會"/>
    <x v="40"/>
    <x v="64"/>
    <s v="無"/>
    <m/>
  </r>
  <r>
    <s v="一般建築及設備-一般建築及設備-獎補助費-對國內團體之捐助"/>
    <s v="建立社區照顧關懷據點並設置巷弄長照站之充實設施設備費用-資本門"/>
    <s v="臺中市東勢區下新社區發展協會"/>
    <x v="40"/>
    <x v="62"/>
    <s v="無"/>
    <m/>
  </r>
  <r>
    <s v="一般建築及設備-一般建築及設備-獎補助費-對國內團體之捐助"/>
    <s v="建立社區照顧關懷據點並設置巷弄長照站之充實設施設備費用-資本門"/>
    <s v="臺中市太平區新城社區發展協會"/>
    <x v="40"/>
    <x v="49"/>
    <s v="無"/>
    <m/>
  </r>
  <r>
    <s v="一般建築及設備-一般建築及設備-獎補助費-對國內團體之捐助"/>
    <s v="建立社區照顧關懷據點並設置巷弄長照站之充實設施設備費用-資本門"/>
    <s v="臺中市太平區永成社區發展協會"/>
    <x v="40"/>
    <x v="49"/>
    <s v="無"/>
    <m/>
  </r>
  <r>
    <s v="一般建築及設備-一般建築及設備-獎補助費-對國內團體之捐助"/>
    <s v="建立社區照顧關懷據點並設置巷弄長照站之充實設施設備費用-資本門"/>
    <s v="臺中市大甲區文武社區發展協會(衛生福利部長照服務發展基金獎助經費)"/>
    <x v="40"/>
    <x v="58"/>
    <s v="無"/>
    <m/>
  </r>
  <r>
    <s v="一般建築及設備-一般建築及設備-獎補助費-對國內團體之捐助"/>
    <s v="建立社區照顧關懷據點並設置巷弄長照站之充實設施設備費用-資本門"/>
    <s v="台中市北區樂英社區發展協會"/>
    <x v="40"/>
    <x v="75"/>
    <s v="無"/>
    <m/>
  </r>
  <r>
    <s v="一般建築及設備-一般建築及設備-獎補助費-對國內團體之捐助"/>
    <s v="建立社區照顧關懷據點並設置巷弄長照站之充實設施設備費用-資本門"/>
    <s v="臺中市大甲區文曲社區發展協會"/>
    <x v="40"/>
    <x v="1"/>
    <s v="無"/>
    <m/>
  </r>
  <r>
    <s v="一般建築及設備-一般建築及設備-獎補助費-對國內團體之捐助"/>
    <s v="建立社區照顧關懷據點並設置巷弄長照站之充實設施設備費用-資本門"/>
    <s v="臺中市清水區武鹿社區發展協會"/>
    <x v="40"/>
    <x v="72"/>
    <s v="無"/>
    <m/>
  </r>
  <r>
    <s v="一般建築及設備-一般建築及設備-獎補助費-對國內團體之捐助"/>
    <s v="建立社區照顧關懷據點並設置巷弄長照站之充實設施設備費用-資本門"/>
    <s v="臺中市清水區南社社區發展協會"/>
    <x v="40"/>
    <x v="236"/>
    <s v="無"/>
    <m/>
  </r>
  <r>
    <s v="一般建築及設備-一般建築及設備-獎補助費-對國內團體之捐助"/>
    <s v="建立社區照顧關懷據點之充實設施設備費用-資本門"/>
    <s v="臺中市太平區新高社區發展協會"/>
    <x v="40"/>
    <x v="64"/>
    <s v="無"/>
    <m/>
  </r>
  <r>
    <s v="一般建築及設備-一般建築及設備-獎補助費-對國內團體之捐助"/>
    <s v="建立社區照顧關懷據點之充實設施設備費用-資本門"/>
    <s v="臺中市大雅區秀山社區發展協會吳士生"/>
    <x v="40"/>
    <x v="88"/>
    <s v="無"/>
    <m/>
  </r>
  <r>
    <s v="一般建築及設備-一般建築及設備-獎補助費-對國內團體之捐助"/>
    <s v="建立社區照顧關懷據點之充實設施設備費用-資本門"/>
    <s v="台中市烏日區學田社區發展協會"/>
    <x v="40"/>
    <x v="52"/>
    <s v="無"/>
    <m/>
  </r>
  <r>
    <s v="一般建築及設備-一般建築及設備-獎補助費-對國內團體之捐助"/>
    <s v="建立社區照顧關懷據點並設置巷弄長照站之充實設施設備費用-資本門"/>
    <s v="臺中市新社區崑南社區發展協會廖銘洲"/>
    <x v="40"/>
    <x v="64"/>
    <s v="無"/>
    <m/>
  </r>
  <r>
    <s v="一般建築及設備-一般建築及設備-獎補助費-對國內團體之捐助"/>
    <s v="建立社區照顧關懷據點之充實設施設備-資本門"/>
    <s v="臺中市藍興長青協會蔡垂峰"/>
    <x v="40"/>
    <x v="51"/>
    <s v="無"/>
    <m/>
  </r>
  <r>
    <s v="一般建築及設備-一般建築及設備-獎補助費-對國內團體之捐助"/>
    <s v="建立社區照顧關懷據點之充實設施設備-資本門"/>
    <s v="財團法人台中市私立甘霖社會福利慈善事業基金會"/>
    <x v="40"/>
    <x v="7"/>
    <s v="無"/>
    <m/>
  </r>
  <r>
    <s v="一般建築及設備-一般建築及設備-獎補助費-對國內團體之捐助"/>
    <s v="一般性獎助計畫經費申請獎助項目及基準之充實設施設備費-資本門"/>
    <s v="臺中市石岡區南眉文化促進會"/>
    <x v="40"/>
    <x v="69"/>
    <s v="無"/>
    <m/>
  </r>
  <r>
    <s v="一般建築及設備-一般建築及設備-獎補助費-對國內團體之捐助"/>
    <s v="建立社區照顧關懷據點之充實設施設備-資本門"/>
    <s v="臺中市西區民龍社區發展協會"/>
    <x v="40"/>
    <x v="52"/>
    <s v="無"/>
    <m/>
  </r>
  <r>
    <s v="一般建築及設備-一般建築及設備-獎補助費-對國內團體之捐助"/>
    <s v="建立社區照顧關懷據點之充實設施設備-資本門"/>
    <s v="社團法人台灣省慈心協會"/>
    <x v="40"/>
    <x v="122"/>
    <s v="無"/>
    <m/>
  </r>
  <r>
    <s v="一般建築及設備-一般建築及設備-獎補助費-對國內團體之捐助"/>
    <s v="建立社區照顧關懷據點之充實設施設備-資本門"/>
    <s v="臺中市西區忠明社區發展協會"/>
    <x v="40"/>
    <x v="64"/>
    <s v="無"/>
    <m/>
  </r>
  <r>
    <s v="一般建築及設備-一般建築及設備-獎補助費-對國內團體之捐助"/>
    <s v="一般性獎助計畫經費申請獎助項目及基準之充實設施設備費-資本門"/>
    <s v="臺中市后里區墩東社區發展協會"/>
    <x v="40"/>
    <x v="49"/>
    <s v="無"/>
    <m/>
  </r>
  <r>
    <s v="一般建築及設備-一般建築及設備-獎補助費-對國內團體之捐助"/>
    <s v="一般性獎助計畫經費申請獎助項目及基準之充實設施設備費-資本門"/>
    <s v="臺中市后里元極舞協會"/>
    <x v="40"/>
    <x v="75"/>
    <s v="無"/>
    <m/>
  </r>
  <r>
    <s v="一般建築及設備-一般建築及設備-獎補助費-對國內團體之捐助"/>
    <s v="建立社區照顧關懷據點並設置巷弄長照站之充實設施設備費用-資本門"/>
    <s v="臺中市新社區大南社區發展協會洪卉家"/>
    <x v="40"/>
    <x v="64"/>
    <s v="無"/>
    <m/>
  </r>
  <r>
    <s v="一般建築及設備-一般建築及設備-獎補助費-對國內團體之捐助"/>
    <s v="建立社區照顧關懷據點並設置巷弄長照站之充實設施設備費用-資本門"/>
    <s v="臺中市烏日區三和社區發展協會"/>
    <x v="40"/>
    <x v="64"/>
    <s v="無"/>
    <m/>
  </r>
  <r>
    <s v="社政業務-社會福利-婦女福利-獎補助費-對國內團體之捐助"/>
    <s v="綻放視野~橋接未來社會資源連結提升計畫"/>
    <s v="台中市艾馨婦女協進會"/>
    <x v="40"/>
    <x v="87"/>
    <s v="無"/>
    <m/>
  </r>
  <r>
    <s v="社政業務-社會福利-婦女福利-獎補助費-對國內團體之捐助"/>
    <s v="支BPW國際女性領袖學院培育活動"/>
    <s v="台灣國際職業婦女協會"/>
    <x v="40"/>
    <x v="49"/>
    <s v="無"/>
    <m/>
  </r>
  <r>
    <s v="社政業務-社會福利-婦女福利-獎補助費-對國內團體之捐助"/>
    <s v="113年網路性別暴力宣導"/>
    <s v="社團法人中華民國優質家庭教育發展促進會"/>
    <x v="40"/>
    <x v="1"/>
    <s v="無"/>
    <m/>
  </r>
  <r>
    <s v="社政業務-社會福利-婦女福利-獎補助費-對國內團體之捐助"/>
    <s v="知識與愛，育兒同步，悅享成長：原住民育齡婦女育兒知能成長培力計畫"/>
    <s v="臺灣基督長老教會哈崙台教會林芳珠"/>
    <x v="40"/>
    <x v="87"/>
    <s v="無"/>
    <m/>
  </r>
  <r>
    <s v="社政業務-社會福利-婦女福利-獎補助費-對國內團體之捐助"/>
    <s v="馨花朵朵開感恩母親節"/>
    <s v="台中市烏日區光明社區發展協會"/>
    <x v="40"/>
    <x v="1"/>
    <s v="無"/>
    <m/>
  </r>
  <r>
    <s v="社政業務-社會福利-婦女福利-獎補助費-對國內團體之捐助"/>
    <s v="113民生社區女性培力計畫-HER護顧女力，社區更有力"/>
    <s v="臺中市豐原區民生社區發展協會"/>
    <x v="40"/>
    <x v="1"/>
    <s v="無"/>
    <m/>
  </r>
  <r>
    <s v="社政業務-社會福利-婦女福利-獎補助費-對國內團體之捐助"/>
    <s v="『因夢想而美麗』墨情山水澗畫展活動"/>
    <s v="財團法人臺中市私立向日葵社會福利慈善事業基金會"/>
    <x v="40"/>
    <x v="1"/>
    <s v="無"/>
    <m/>
  </r>
  <r>
    <s v="社政業務-社會福利-青少年兒童福利-獎補助費-對國內團體之捐助"/>
    <s v="撥付臺中市私立小熊多元智慧上安托嬰中心辦理育有未滿二歲兒童育兒津貼親職教育講座(計畫編號:113014)"/>
    <s v="臺中市私立小熊多元智慧上安托嬰中心"/>
    <x v="40"/>
    <x v="54"/>
    <s v="無"/>
    <m/>
  </r>
  <r>
    <s v="社政業務-社會福利-青少年兒童福利-獎補助費-對國內團體之捐助"/>
    <s v="育有未滿二歲兒童育兒津貼親職教育講座"/>
    <s v="臺中市公設民營霧峰國小托嬰中心潘玉娟"/>
    <x v="40"/>
    <x v="4"/>
    <s v="無"/>
    <m/>
  </r>
  <r>
    <s v="社政業務-社會福利-青少年兒童福利-獎補助費-對國內團體之捐助"/>
    <s v="育有未滿二歲兒童育兒津貼親職教育講座"/>
    <s v="社團法人臺中市嬰幼兒福利聯合會"/>
    <x v="40"/>
    <x v="241"/>
    <s v="無"/>
    <m/>
  </r>
  <r>
    <s v="社政業務-社會福利-青少年兒童福利-獎補助費-對國內團體之捐助"/>
    <s v="育有未滿二歲兒童育兒津貼親職教育講座"/>
    <s v="社團法人臺中市嬰幼兒福利聯合會"/>
    <x v="40"/>
    <x v="241"/>
    <s v="無"/>
    <m/>
  </r>
  <r>
    <s v="社政業務-社會福利-青少年兒童福利-獎補助費-對國內團體之捐助"/>
    <s v="育有未滿二歲兒童育兒津貼親職教育講座"/>
    <s v="社團法人臺中市嬰幼兒福利聯合會"/>
    <x v="40"/>
    <x v="55"/>
    <s v="無"/>
    <m/>
  </r>
  <r>
    <s v="社政業務-社會福利-青少年兒童福利-獎補助費-對國內團體之捐助"/>
    <s v="育有未滿二歲兒童育兒津貼親職教育講座"/>
    <s v="台灣聚焦兒童發展協會"/>
    <x v="40"/>
    <x v="55"/>
    <s v="無"/>
    <m/>
  </r>
  <r>
    <s v="社政業務-社會福利-青少年兒童福利-獎補助費-對國內團體之捐助"/>
    <s v="育有未滿二歲兒童育兒津貼親職教育講座"/>
    <s v="臺中市公設民營大雅托嬰中心林正俠"/>
    <x v="40"/>
    <x v="276"/>
    <s v="無"/>
    <m/>
  </r>
  <r>
    <s v="社政業務-社會福利-青少年兒童福利-獎補助費-對國內團體之捐助"/>
    <s v="育有未滿二歲兒童育兒津貼親職教育講座"/>
    <s v="臺中市永馨全人關懷協會鄭碧嫻"/>
    <x v="40"/>
    <x v="62"/>
    <s v="無"/>
    <m/>
  </r>
  <r>
    <s v="社政業務-社會福利-青少年兒童福利-獎補助費-對國內團體之捐助"/>
    <s v="臺中市北屯區小衛星-113年兒少及家庭社區支持服務方案"/>
    <s v="社團法人臺中市珍愛加恩關懷協會"/>
    <x v="40"/>
    <x v="561"/>
    <s v="無"/>
    <m/>
  </r>
  <r>
    <s v="社政業務-社會福利-青少年兒童福利-獎補助費-對國內團體之捐助"/>
    <s v="臺中市北屯區小衛星-113年兒少及家庭社區支持服務方案"/>
    <s v="社團法人臺中市珍愛加恩關懷協會"/>
    <x v="40"/>
    <x v="577"/>
    <s v="無"/>
    <m/>
  </r>
  <r>
    <s v="社政業務-社會福利-青少年兒童福利-獎補助費-對國內團體之捐助"/>
    <s v="113年公共化及準公共托嬰中心照顧比優化獎助"/>
    <s v="臺中市私立愛寶托嬰中心顧淑真"/>
    <x v="40"/>
    <x v="234"/>
    <s v="無"/>
    <m/>
  </r>
  <r>
    <s v="社政業務-社會福利-青少年兒童福利-獎補助費-對國內團體之捐助"/>
    <s v="113年公共化及準公共托嬰中心照顧比優化獎助"/>
    <s v="臺中市私立圓圓托嬰中心"/>
    <x v="40"/>
    <x v="115"/>
    <s v="無"/>
    <m/>
  </r>
  <r>
    <s v="社政業務-社會福利-青少年兒童福利-獎補助費-對國內團體之捐助"/>
    <s v="113年公共化及準公共托嬰中心照顧比優化獎助"/>
    <s v="臺中市私立小紅帽托嬰中心"/>
    <x v="40"/>
    <x v="551"/>
    <s v="無"/>
    <m/>
  </r>
  <r>
    <s v="社政業務-社會福利-青少年兒童福利-獎補助費-對國內團體之捐助"/>
    <s v="113年公共化及準公共托嬰中心照顧比優化獎助"/>
    <s v="臺中市私立布朗尼托嬰中心"/>
    <x v="40"/>
    <x v="127"/>
    <s v="無"/>
    <m/>
  </r>
  <r>
    <s v="社政業務-社會福利-青少年兒童福利-獎補助費-對國內團體之捐助"/>
    <s v="強化社會安全網第二期計畫-精進及擴充兒少家外安置資源方案特殊需求或身心障礙兒少照顧支援計畫"/>
    <s v="財團法人天主教善牧社會福利基金會"/>
    <x v="40"/>
    <x v="68"/>
    <s v="無"/>
    <m/>
  </r>
  <r>
    <s v="社政業務-社會福利-青少年兒童福利-獎補助費-對國內團體之捐助"/>
    <s v="臺中市北區、太平區小衛星-113年兒少及家庭社區支持服務方案"/>
    <s v="社團法人中華傳愛社區服務協會"/>
    <x v="40"/>
    <x v="17"/>
    <s v="無"/>
    <m/>
  </r>
  <r>
    <s v="社政業務-社會福利-青少年兒童福利-獎補助費-對國內團體之捐助"/>
    <s v="臺中市北區、太平區小衛星-113年兒少及家庭社區支持服務方案"/>
    <s v="社團法人中華傳愛社區服務協會"/>
    <x v="40"/>
    <x v="578"/>
    <s v="無"/>
    <m/>
  </r>
  <r>
    <s v="社政業務-社會福利-青少年兒童福利-獎補助費-對國內團體之捐助"/>
    <s v="113年公共化及準公共托嬰中心照顧比優化獎助"/>
    <s v="臺中市私立大里領袖甜心托嬰中心李織州"/>
    <x v="40"/>
    <x v="579"/>
    <s v="無"/>
    <m/>
  </r>
  <r>
    <s v="社政業務-社會福利-青少年兒童福利-獎補助費-對國內團體之捐助"/>
    <s v="育有未滿二歲兒童育兒津貼親職教育講座"/>
    <s v="臺中市私立上元得福托嬰中心林韋伶"/>
    <x v="40"/>
    <x v="87"/>
    <s v="無"/>
    <m/>
  </r>
  <r>
    <s v="社政業務-社會福利-青少年兒童福利-獎補助費-對國內團體之捐助"/>
    <s v="臺中市霧峰區小衛星-113年兒少及家庭社區支持服務方案"/>
    <s v="臺中市霧峰區丁台社區發展協會"/>
    <x v="40"/>
    <x v="548"/>
    <s v="無"/>
    <m/>
  </r>
  <r>
    <s v="社政業務-社會福利-青少年兒童福利-獎補助費-對國內團體之捐助"/>
    <s v="臺中市霧峰區小衛星-113年兒少及家庭社區支持服務方案"/>
    <s v="臺中市霧峰區丁台社區發展協會"/>
    <x v="40"/>
    <x v="580"/>
    <s v="無"/>
    <m/>
  </r>
  <r>
    <s v="社政業務-社會福利-青少年兒童福利-獎補助費-對國內團體之捐助"/>
    <s v="臺中市大雅區小衛星-113年兒少及家庭社區支持服務方案"/>
    <s v="社團法人台灣基督教社會關懷協會"/>
    <x v="40"/>
    <x v="378"/>
    <s v="無"/>
    <m/>
  </r>
  <r>
    <s v="社政業務-社會福利-青少年兒童福利-獎補助費-對國內團體之捐助"/>
    <s v="臺中市大雅區小衛星-113年兒少及家庭社區支持服務方案"/>
    <s v="社團法人台灣基督教社會關懷協會"/>
    <x v="40"/>
    <x v="561"/>
    <s v="無"/>
    <m/>
  </r>
  <r>
    <s v="社政業務-社會福利-青少年兒童福利-獎補助費-對國內團體之捐助"/>
    <s v="113年公共化及準公共托嬰中心照顧比優化獎助"/>
    <s v="臺中市私立愛麗絲托嬰中心"/>
    <x v="40"/>
    <x v="109"/>
    <s v="無"/>
    <m/>
  </r>
  <r>
    <s v="社政業務-社會福利-青少年兒童福利-獎補助費-對國內團體之捐助"/>
    <s v="113年公共化及準公共托嬰中心照顧比優化獎助"/>
    <s v="臺中市私立小貝果托嬰中心"/>
    <x v="40"/>
    <x v="275"/>
    <s v="無"/>
    <m/>
  </r>
  <r>
    <s v="社政業務-社會福利-青少年兒童福利-獎補助費-對國內團體之捐助"/>
    <s v="113年公共化及準公共托嬰中心照顧比優化獎助"/>
    <s v="臺中市私立春禾托嬰中心"/>
    <x v="40"/>
    <x v="127"/>
    <s v="無"/>
    <m/>
  </r>
  <r>
    <s v="社政業務-社會福利-青少年兒童福利-獎補助費-對國內團體之捐助"/>
    <s v="113年公共化及準公共托嬰中心照顧比優化獎助"/>
    <s v="臺中市私立愛無限托嬰中心"/>
    <x v="40"/>
    <x v="127"/>
    <s v="無"/>
    <m/>
  </r>
  <r>
    <s v="社政業務-社會福利-青少年兒童福利-獎補助費-對國內團體之捐助"/>
    <s v="113年公共化及準公共托嬰中心照顧比優化獎助"/>
    <s v="臺中市私立勁寶兒福安托嬰中心"/>
    <x v="40"/>
    <x v="115"/>
    <s v="無"/>
    <m/>
  </r>
  <r>
    <s v="社政業務-社會福利-青少年兒童福利-獎補助費-對國內團體之捐助"/>
    <s v="臺中市西區小衛星-113年兒少及家庭社區支持服務方案"/>
    <s v="社團法人台中市基督教青年會"/>
    <x v="40"/>
    <x v="16"/>
    <s v="無"/>
    <m/>
  </r>
  <r>
    <s v="社政業務-社會福利-青少年兒童福利-獎補助費-對國內團體之捐助"/>
    <s v="臺中市西區小衛星-113年兒少及家庭社區支持服務方案"/>
    <s v="社團法人台中市基督教青年會"/>
    <x v="40"/>
    <x v="481"/>
    <s v="無"/>
    <m/>
  </r>
  <r>
    <s v="社政業務-社會福利-青少年兒童福利-獎補助費-對國內團體之捐助"/>
    <s v="臺中市沙鹿區小衛星-113年兒少及家庭社區支持服務方案"/>
    <s v="社團法人中華漢翔百元扶幼協會"/>
    <x v="40"/>
    <x v="548"/>
    <s v="無"/>
    <m/>
  </r>
  <r>
    <s v="社政業務-社會福利-青少年兒童福利-獎補助費-對國內團體之捐助"/>
    <s v="臺中市沙鹿區小衛星-113年兒少及家庭社區支持服務方案"/>
    <s v="社團法人中華漢翔百元扶幼協會"/>
    <x v="40"/>
    <x v="242"/>
    <s v="無"/>
    <m/>
  </r>
  <r>
    <s v="社政業務-社會福利-青少年兒童福利-獎補助費-對國內團體之捐助"/>
    <s v="臺中市南區、南屯區小衛星-113年兒少及家庭社區支持服務方案"/>
    <s v="社團法人台灣陽光婦女協會"/>
    <x v="40"/>
    <x v="581"/>
    <s v="無"/>
    <m/>
  </r>
  <r>
    <s v="社政業務-社會福利-青少年兒童福利-獎補助費-對國內團體之捐助"/>
    <s v="臺中市南區、南屯區小衛星-113年兒少及家庭社區支持服務方案"/>
    <s v="社團法人台灣陽光婦女協會"/>
    <x v="40"/>
    <x v="582"/>
    <s v="無"/>
    <m/>
  </r>
  <r>
    <s v="社政業務-社會福利-青少年兒童福利-獎補助費-對國內團體之捐助"/>
    <s v="113年公共化及準公共托嬰中心照顧比優化獎助"/>
    <s v="臺中市私立滿果國際托嬰中心"/>
    <x v="40"/>
    <x v="583"/>
    <s v="無"/>
    <m/>
  </r>
  <r>
    <s v="社政業務-社會福利-青少年兒童福利-獎補助費-對國內團體之捐助"/>
    <s v="113年公共化及準公共托嬰中心照顧比優化獎助"/>
    <s v="臺中市私立夏荷托嬰中心"/>
    <x v="40"/>
    <x v="127"/>
    <s v="無"/>
    <m/>
  </r>
  <r>
    <s v="社政業務-社會福利-青少年兒童福利-獎補助費-對國內團體之捐助"/>
    <s v="臺中市西屯區小衛星-113年兒少及家庭社區支持服務方案"/>
    <s v="社團法人中華民國扶弱成長協會"/>
    <x v="40"/>
    <x v="584"/>
    <s v="無"/>
    <m/>
  </r>
  <r>
    <s v="社政業務-社會福利-青少年兒童福利-獎補助費-對國內團體之捐助"/>
    <s v="臺中市太平區中華小衛星-113年兒少及家庭社區支持服務方案"/>
    <s v="社團法人中華青少年純潔運動協會"/>
    <x v="40"/>
    <x v="585"/>
    <s v="無"/>
    <m/>
  </r>
  <r>
    <s v="社政業務-社會福利-青少年兒童福利-獎補助費-對國內團體之捐助"/>
    <s v="臺中市西屯區小衛星-113年兒少及家庭社區支持服務方案"/>
    <s v="社團法人中華民國扶弱成長協會"/>
    <x v="40"/>
    <x v="586"/>
    <s v="無"/>
    <m/>
  </r>
  <r>
    <s v="社政業務-社會福利-青少年兒童福利-獎補助費-對國內團體之捐助"/>
    <s v="臺中市太平區中華小衛星-113年兒少及家庭社區支持服務方案"/>
    <s v="社團法人中華青少年純潔運動協會"/>
    <x v="40"/>
    <x v="528"/>
    <s v="無"/>
    <m/>
  </r>
  <r>
    <s v="社政業務-社會福利-青少年兒童福利-獎補助費-對國內團體之捐助"/>
    <s v="113年公共化及準公共托嬰中心照顧比優化獎助"/>
    <s v="臺中市私立領袖甜心托嬰中心李織州"/>
    <x v="40"/>
    <x v="587"/>
    <s v="無"/>
    <m/>
  </r>
  <r>
    <s v="社政業務-社會福利-青少年兒童福利-獎補助費-對國內團體之捐助"/>
    <s v="臺中市后里區小衛星-113年兒少及家庭社區支持服務方案"/>
    <s v="社團法人臺中市助扶關懷協會"/>
    <x v="40"/>
    <x v="588"/>
    <s v="無"/>
    <m/>
  </r>
  <r>
    <s v="社政業務-社會福利-青少年兒童福利-獎補助費-對國內團體之捐助"/>
    <s v="臺中市后里區小衛星-113年兒少及家庭社區支持服務方案"/>
    <s v="社團法人臺中市助扶關懷協會"/>
    <x v="40"/>
    <x v="589"/>
    <s v="無"/>
    <m/>
  </r>
  <r>
    <s v="社政業務-社會福利-青少年兒童福利-獎補助費-對國內團體之捐助"/>
    <s v="臺中市豐原區北陽小衛星-113年兒少及家庭社區支持服務方案"/>
    <s v="社團法人臺中市社區文化協進會"/>
    <x v="40"/>
    <x v="590"/>
    <s v="無"/>
    <m/>
  </r>
  <r>
    <s v="社政業務-社會福利-青少年兒童福利-獎補助費-對國內團體之捐助"/>
    <s v="臺中市豐原區北陽小衛星-113年兒少及家庭社區支持服務方案"/>
    <s v="社團法人臺中市社區文化協進會"/>
    <x v="40"/>
    <x v="591"/>
    <s v="無"/>
    <m/>
  </r>
  <r>
    <s v="社政業務-社會福利-青少年兒童福利-獎補助費-對國內團體之捐助"/>
    <s v="113年公共化及準公共托嬰中心照顧比優化獎助"/>
    <s v="臺中市私立佩樂達托嬰中心廖述正"/>
    <x v="40"/>
    <x v="592"/>
    <s v="無"/>
    <m/>
  </r>
  <r>
    <s v="社政業務-社會福利-青少年兒童福利-獎補助費-對國內團體之捐助"/>
    <s v="113年公共化及準公共托嬰中心照顧比優化獎助"/>
    <s v="臺中市私立巧寶貝托嬰中心林辛沛"/>
    <x v="40"/>
    <x v="358"/>
    <s v="無"/>
    <m/>
  </r>
  <r>
    <s v="社政業務-社會福利-青少年兒童福利-獎補助費-對國內團體之捐助"/>
    <s v="113年公共化及準公共托嬰中心照顧比優化獎助"/>
    <s v="臺中市私立樂艾兒托嬰中心"/>
    <x v="40"/>
    <x v="98"/>
    <s v="無"/>
    <m/>
  </r>
  <r>
    <s v="社政業務-社會福利-青少年兒童福利-獎補助費-對國內團體之捐助"/>
    <s v="113年公共化及準公共托嬰中心照顧比優化獎助"/>
    <s v="臺中市私立茱莉安托嬰中心"/>
    <x v="40"/>
    <x v="115"/>
    <s v="無"/>
    <m/>
  </r>
  <r>
    <s v="社政業務-社會福利-青少年兒童福利-獎補助費-對國內團體之捐助"/>
    <s v="113年公共化及準公共托嬰中心照顧比優化獎助"/>
    <s v="臺中市私立優而堡文新托嬰中心謝建成"/>
    <x v="40"/>
    <x v="134"/>
    <s v="無"/>
    <m/>
  </r>
  <r>
    <s v="社政業務-社會福利-青少年兒童福利-獎補助費-對國內團體之捐助"/>
    <s v="113年公共化及準公共托嬰中心照顧比優化獎助"/>
    <s v="臺中市私立比咪托嬰中心"/>
    <x v="40"/>
    <x v="104"/>
    <s v="無"/>
    <m/>
  </r>
  <r>
    <s v="社政業務-社會福利-青少年兒童福利-獎補助費-對國內團體之捐助"/>
    <s v="113年公共化及準公共托嬰中心照顧比優化獎助"/>
    <s v="臺中市私立親貝兒托嬰中心"/>
    <x v="40"/>
    <x v="275"/>
    <s v="無"/>
    <m/>
  </r>
  <r>
    <s v="社政業務-社會福利-青少年兒童福利-獎補助費-對國內團體之捐助"/>
    <s v="113年公共化及準公共托嬰中心照顧比優化獎助"/>
    <s v="臺中市私立未來托嬰中心"/>
    <x v="40"/>
    <x v="99"/>
    <s v="無"/>
    <m/>
  </r>
  <r>
    <s v="社政業務-社會福利-青少年兒童福利-獎補助費-對國內團體之捐助"/>
    <s v="113年公共化及準公共托嬰中心照顧比優化獎助"/>
    <s v="臺中市私立安安托嬰中心許美娥"/>
    <x v="40"/>
    <x v="593"/>
    <s v="無"/>
    <m/>
  </r>
  <r>
    <s v="社政業務-社會福利-青少年兒童福利-獎補助費-對國內團體之捐助"/>
    <s v="113年公共化及準公共托嬰中心照顧比優化獎助"/>
    <s v="臺中市私立馨苗安順托嬰中心"/>
    <x v="40"/>
    <x v="587"/>
    <s v="無"/>
    <m/>
  </r>
  <r>
    <s v="社政業務-社會福利-青少年兒童福利-獎補助費-對國內團體之捐助"/>
    <s v="113年公共化及準公共托嬰中心照顧比優化獎助"/>
    <s v="臺中市私立聖恩彼得托嬰中心林至君"/>
    <x v="40"/>
    <x v="574"/>
    <s v="無"/>
    <m/>
  </r>
  <r>
    <s v="社政業務-社會福利-青少年兒童福利-獎補助費-對國內團體之捐助"/>
    <s v="113年公共化及準公共托嬰中心照顧比優化獎助"/>
    <s v="台中市私立馨苗托嬰中心"/>
    <x v="40"/>
    <x v="594"/>
    <s v="無"/>
    <m/>
  </r>
  <r>
    <s v="社政業務-社會福利-青少年兒童福利-獎補助費-對國內團體之捐助"/>
    <s v="113年公共化及準公共托嬰中心照顧比優化獎助"/>
    <s v="臺中市私立淳瑟托嬰中心"/>
    <x v="40"/>
    <x v="595"/>
    <s v="無"/>
    <m/>
  </r>
  <r>
    <s v="社政業務-社會福利-青少年兒童福利-獎補助費-對國內團體之捐助"/>
    <s v="113年公共化及準公共托嬰中心照顧比優化獎助"/>
    <s v="臺中市私立優而堡托嬰中心謝建成"/>
    <x v="40"/>
    <x v="11"/>
    <s v="無"/>
    <m/>
  </r>
  <r>
    <s v="社政業務-社會福利-青少年兒童福利-獎補助費-對國內團體之捐助"/>
    <s v="113年公共化及準公共托嬰中心照顧比優化獎助"/>
    <s v="臺中市私立甯甯托嬰中心"/>
    <x v="40"/>
    <x v="134"/>
    <s v="無"/>
    <m/>
  </r>
  <r>
    <s v="社政業務-社會福利-青少年兒童福利-獎補助費-對國內團體之捐助"/>
    <s v="113年公共化及準公共托嬰中心照顧比優化獎助"/>
    <s v="臺中市私立皇家寶貝托嬰中心李淑娟"/>
    <x v="40"/>
    <x v="596"/>
    <s v="無"/>
    <m/>
  </r>
  <r>
    <s v="社政業務-社會福利-青少年兒童福利-獎補助費-對國內團體之捐助"/>
    <s v="113年公共化及準公共托嬰中心照顧比優化獎助"/>
    <s v="臺中市私立大語托嬰中心"/>
    <x v="40"/>
    <x v="273"/>
    <s v="無"/>
    <m/>
  </r>
  <r>
    <s v="社政業務-社會福利-青少年兒童福利-獎補助費-對國內團體之捐助"/>
    <s v="113年公共化及準公共托嬰中心照顧比優化獎助"/>
    <s v="臺中市私立莘芽托嬰中心魏可欣"/>
    <x v="40"/>
    <x v="127"/>
    <s v="無"/>
    <m/>
  </r>
  <r>
    <s v="社政業務-社會福利-青少年兒童福利-獎補助費-對國內團體之捐助"/>
    <s v="113年公共化及準公共托嬰中心照顧比優化獎助"/>
    <s v="臺中市私立芊悅托嬰中心"/>
    <x v="40"/>
    <x v="198"/>
    <s v="無"/>
    <m/>
  </r>
  <r>
    <s v="社政業務-社會福利-青少年兒童福利-獎補助費-對國內團體之捐助"/>
    <s v="113年公共化及準公共托嬰中心照顧比優化獎助"/>
    <s v="臺中市私立咕咕鳥太平托嬰中心陳翠伶"/>
    <x v="40"/>
    <x v="543"/>
    <s v="無"/>
    <m/>
  </r>
  <r>
    <s v="社政業務-社會福利-青少年兒童福利-獎補助費-對國內團體之捐助"/>
    <s v="113年公共化及準公共托嬰中心照顧比優化獎助"/>
    <s v="臺中市私立東華托嬰中心陳慧宜"/>
    <x v="40"/>
    <x v="145"/>
    <s v="無"/>
    <m/>
  </r>
  <r>
    <s v="社政業務-社會福利-青少年兒童福利-獎補助費-對國內團體之捐助"/>
    <s v="113年公共化及準公共托嬰中心照顧比優化獎助"/>
    <s v="臺中市私立聖恩天使托嬰中心林至君"/>
    <x v="40"/>
    <x v="144"/>
    <s v="無"/>
    <m/>
  </r>
  <r>
    <s v="社政業務-社會福利-青少年兒童福利-獎補助費-對國內團體之捐助"/>
    <s v="113年公共化及準公共托嬰中心照顧比優化獎助"/>
    <s v="臺中市私立子優托嬰中心"/>
    <x v="40"/>
    <x v="203"/>
    <s v="無"/>
    <m/>
  </r>
  <r>
    <s v="社政業務-社會福利-青少年兒童福利-獎補助費-對國內團體之捐助"/>
    <s v="113年公共化及準公共托嬰中心照顧比優化獎助"/>
    <s v="臺中市私立艾娃托嬰中心"/>
    <x v="40"/>
    <x v="77"/>
    <s v="無"/>
    <m/>
  </r>
  <r>
    <s v="社政業務-社會福利-青少年兒童福利-獎補助費-對國內團體之捐助"/>
    <s v="113年公共化及準公共托嬰中心照顧比優化獎助"/>
    <s v="臺中市私立小熊多元智慧托嬰中心"/>
    <x v="40"/>
    <x v="597"/>
    <s v="無"/>
    <m/>
  </r>
  <r>
    <s v="社政業務-社會福利-青少年兒童福利-獎補助費-對國內團體之捐助"/>
    <s v="113年公共化及準公共托嬰中心照顧比優化獎助"/>
    <s v="臺中市私立哈佛兒托嬰中心林逸蓁"/>
    <x v="40"/>
    <x v="127"/>
    <s v="無"/>
    <m/>
  </r>
  <r>
    <s v="社政業務-社會福利-青少年兒童福利-獎補助費-對國內團體之捐助"/>
    <s v="113年公共化及準公共托嬰中心照顧比優化獎助"/>
    <s v="台中市私立肯格魯托嬰中心"/>
    <x v="40"/>
    <x v="598"/>
    <s v="無"/>
    <m/>
  </r>
  <r>
    <s v="社政業務-社會福利-青少年兒童福利-獎補助費-對國內團體之捐助"/>
    <s v="113年公共化及準公共托嬰中心照顧比優化獎助"/>
    <s v="臺中市私立尼荳人文托嬰中心江燕鳳"/>
    <x v="40"/>
    <x v="127"/>
    <s v="無"/>
    <m/>
  </r>
  <r>
    <s v="社政業務-社會福利-青少年兒童福利-獎補助費-對國內團體之捐助"/>
    <s v="113年公共化及準公共托嬰中心照顧比優化獎助"/>
    <s v="臺中市私立桃樂絲托嬰中心"/>
    <x v="40"/>
    <x v="127"/>
    <s v="無"/>
    <m/>
  </r>
  <r>
    <s v="社政業務-社會福利-青少年兒童福利-獎補助費-對國內團體之捐助"/>
    <s v="113年公共化及準公共托嬰中心照顧比優化獎助"/>
    <s v="臺中市私立安琪兒托嬰中心許美娥"/>
    <x v="40"/>
    <x v="599"/>
    <s v="無"/>
    <m/>
  </r>
  <r>
    <s v="社政業務-社會福利-青少年兒童福利-獎補助費-對國內團體之捐助"/>
    <s v="113年公共化及準公共托嬰中心照顧比優化獎助"/>
    <s v="臺中市私立小教室托嬰中心"/>
    <x v="40"/>
    <x v="127"/>
    <s v="無"/>
    <m/>
  </r>
  <r>
    <s v="社政業務-社會福利-青少年兒童福利-獎補助費-對國內團體之捐助"/>
    <s v="113年公共化及準公共托嬰中心照顧比優化獎助"/>
    <s v="臺中市私立樂芙兒托嬰中心陳韋汝"/>
    <x v="40"/>
    <x v="244"/>
    <s v="無"/>
    <m/>
  </r>
  <r>
    <s v="社政業務-社會福利-青少年兒童福利-獎補助費-對國內團體之捐助"/>
    <s v="113年公共化及準公共托嬰中心照顧比優化獎助"/>
    <s v="臺中市私立唯喜托嬰中心彌勒衍敏"/>
    <x v="40"/>
    <x v="507"/>
    <s v="無"/>
    <m/>
  </r>
  <r>
    <s v="社政業務-社會福利-青少年兒童福利-獎補助費-對國內團體之捐助"/>
    <s v="113年公共化及準公共托嬰中心照顧比優化獎助"/>
    <s v="臺中市私立華樂比托嬰中心"/>
    <x v="40"/>
    <x v="551"/>
    <s v="無"/>
    <m/>
  </r>
  <r>
    <s v="社政業務-社會福利-青少年兒童福利-獎補助費-對國內團體之捐助"/>
    <s v="113年公共化及準公共托嬰中心照顧比優化獎助"/>
    <s v="臺中市私立安琪兒大雅托嬰中心許美娥"/>
    <x v="40"/>
    <x v="226"/>
    <s v="無"/>
    <m/>
  </r>
  <r>
    <s v="社政業務-社會福利-青少年兒童福利-獎補助費-對國內團體之捐助"/>
    <s v="113年公共化及準公共托嬰中心照顧比優化獎助"/>
    <s v="臺中市私立小貝貝托嬰中心彌勒衍敏"/>
    <x v="40"/>
    <x v="600"/>
    <s v="無"/>
    <m/>
  </r>
  <r>
    <s v="社政業務-社會福利-青少年兒童福利-獎補助費-對國內團體之捐助"/>
    <s v="113年公共化及準公共托嬰中心照顧比優化獎助"/>
    <s v="臺中市私立貝貝兒托嬰中心謝雅竹"/>
    <x v="40"/>
    <x v="307"/>
    <s v="無"/>
    <m/>
  </r>
  <r>
    <s v="社政業務-社會福利-青少年兒童福利-獎補助費-對國內團體之捐助"/>
    <s v="113年公共化及準公共托嬰中心照顧比優化獎助"/>
    <s v="臺中市私立咕咕鳥托嬰中心"/>
    <x v="40"/>
    <x v="601"/>
    <s v="無"/>
    <m/>
  </r>
  <r>
    <s v="社政業務-社會福利-青少年兒童福利-獎補助費-對國內團體之捐助"/>
    <s v="113年公共化及準公共托嬰中心照顧比優化獎助"/>
    <s v="臺中市私立夏綠蒂托嬰中心"/>
    <x v="40"/>
    <x v="127"/>
    <s v="無"/>
    <m/>
  </r>
  <r>
    <s v="社政業務-社會福利-青少年兒童福利-獎補助費-對國內團體之捐助"/>
    <s v="113年公共化及準公共托嬰中心照顧比優化獎助"/>
    <s v="臺中市私立咕咕鳥嶺東托嬰中心"/>
    <x v="40"/>
    <x v="537"/>
    <s v="無"/>
    <m/>
  </r>
  <r>
    <s v="社政業務-社會福利-青少年兒童福利-獎補助費-對國內團體之捐助"/>
    <s v="113年公共化及準公共托嬰中心照顧比優化獎助"/>
    <s v="臺中市私立喬凱立托嬰中心黃采芝"/>
    <x v="40"/>
    <x v="418"/>
    <s v="無"/>
    <m/>
  </r>
  <r>
    <s v="社政業務-社會福利-青少年兒童福利-獎補助費-對國內團體之捐助"/>
    <s v="113年公共化及準公共托嬰中心照顧比優化獎助"/>
    <s v="臺中市私立愛兒園托嬰中心"/>
    <x v="40"/>
    <x v="115"/>
    <s v="無"/>
    <m/>
  </r>
  <r>
    <s v="社政業務-社會福利-青少年兒童福利-獎補助費-對國內團體之捐助"/>
    <s v="113年公共化及準公共托嬰中心照顧比優化獎助"/>
    <s v="臺中市私立卡吉雅比托嬰中心洪西欽"/>
    <x v="40"/>
    <x v="602"/>
    <s v="無"/>
    <m/>
  </r>
  <r>
    <s v="社政業務-社會福利-青少年兒童福利-獎補助費-對國內團體之捐助"/>
    <s v="113年公共化及準公共托嬰中心照顧比優化獎助"/>
    <s v="臺中市私立1000天育兒托嬰中心"/>
    <x v="40"/>
    <x v="141"/>
    <s v="無"/>
    <m/>
  </r>
  <r>
    <s v="社政業務-社會福利-青少年兒童福利-獎補助費-對國內團體之捐助"/>
    <s v="113年公共化及準公共托嬰中心照顧比優化獎助"/>
    <s v="臺中市私立上元得福托嬰中心林韋伶"/>
    <x v="40"/>
    <x v="603"/>
    <s v="無"/>
    <m/>
  </r>
  <r>
    <s v="社政業務-社會福利-青少年兒童福利-獎補助費-對國內團體之捐助"/>
    <s v="113年公共化及準公共托嬰中心照顧比優化獎助"/>
    <s v="臺中市私立小腳ㄚ托嬰中心"/>
    <x v="40"/>
    <x v="541"/>
    <s v="無"/>
    <m/>
  </r>
  <r>
    <s v="社政業務-社會福利-青少年兒童福利-獎補助費-對國內團體之捐助"/>
    <s v="113年公共化及準公共托嬰中心照顧比優化獎助"/>
    <s v="臺中市私立禾早托嬰中心陳澧臻"/>
    <x v="40"/>
    <x v="540"/>
    <s v="無"/>
    <m/>
  </r>
  <r>
    <s v="社政業務-社會福利-青少年兒童福利-獎補助費-對國內團體之捐助"/>
    <s v="育有未滿二歲兒童育兒津貼親職教育講座"/>
    <s v="臺中市南區藍興堡發展協會蔡明昌"/>
    <x v="40"/>
    <x v="204"/>
    <s v="無"/>
    <m/>
  </r>
  <r>
    <s v="社政業務-社會福利-青少年兒童福利-獎補助費-對國內團體之捐助"/>
    <s v="113年公共化及準公共托嬰中心照顧比優化獎助"/>
    <s v="臺中市私立文馨托嬰中心陳惠玉"/>
    <x v="40"/>
    <x v="114"/>
    <s v="無"/>
    <m/>
  </r>
  <r>
    <s v="社政業務-社會福利-青少年兒童福利-獎補助費-對國內團體之捐助"/>
    <s v="113年公共化及準公共托嬰中心照顧比優化獎助"/>
    <s v="臺中市私立愛樂紛托嬰中心陳櫻珊"/>
    <x v="40"/>
    <x v="227"/>
    <s v="無"/>
    <m/>
  </r>
  <r>
    <s v="社政業務-社會福利-青少年兒童福利-獎補助費-對國內團體之捐助"/>
    <s v="113年公共化及準公共托嬰中心照顧比優化獎助"/>
    <s v="臺中市私立美樂地托嬰中心"/>
    <x v="40"/>
    <x v="127"/>
    <s v="無"/>
    <m/>
  </r>
  <r>
    <s v="社政業務-社會福利-青少年兒童福利-獎補助費-對國內團體之捐助"/>
    <s v="113年公共化及準公共托嬰中心照顧比優化獎助"/>
    <s v="臺中市私立小菲力托嬰中心"/>
    <x v="40"/>
    <x v="604"/>
    <s v="無"/>
    <m/>
  </r>
  <r>
    <s v="社政業務-社會福利-青少年兒童福利-獎補助費-對國內團體之捐助"/>
    <s v="113年公共化及準公共托嬰中心照顧比優化獎助"/>
    <s v="臺中市私立安德森托嬰中心"/>
    <x v="40"/>
    <x v="546"/>
    <s v="無"/>
    <m/>
  </r>
  <r>
    <s v="社政業務-社會福利-青少年兒童福利-獎補助費-對國內團體之捐助"/>
    <s v="113年公共化及準公共托嬰中心照顧比優化獎助"/>
    <s v="臺中市私立慈祐園托嬰中心周明華"/>
    <x v="40"/>
    <x v="431"/>
    <s v="無"/>
    <m/>
  </r>
  <r>
    <s v="社政業務-社會福利-青少年兒童福利-獎補助費-對國內團體之捐助"/>
    <s v="113年公共化及準公共托嬰中心照顧比優化獎助"/>
    <s v="臺中市私立陽光托嬰中心吳俊熤"/>
    <x v="40"/>
    <x v="605"/>
    <s v="無"/>
    <m/>
  </r>
  <r>
    <s v="社政業務-社會福利-青少年兒童福利-獎補助費-對國內團體之捐助"/>
    <s v="113年公共化及準公共托嬰中心照顧比優化獎助"/>
    <s v="臺中市私立上安托嬰中心"/>
    <x v="40"/>
    <x v="606"/>
    <s v="無"/>
    <m/>
  </r>
  <r>
    <s v="社政業務-社會福利-青少年兒童福利-獎補助費-對國內團體之捐助"/>
    <s v="113年公共化及準公共托嬰中心照顧比優化獎助"/>
    <s v="臺中市私立小牧童成都托嬰中心"/>
    <x v="40"/>
    <x v="548"/>
    <s v="無"/>
    <m/>
  </r>
  <r>
    <s v="社政業務-社會福利-青少年兒童福利-獎補助費-對國內團體之捐助"/>
    <s v="113年公共化及準公共托嬰中心照顧比優化獎助"/>
    <s v="臺中市私立樂芙兒經貿托嬰中心"/>
    <x v="40"/>
    <x v="78"/>
    <s v="無"/>
    <m/>
  </r>
  <r>
    <s v="社政業務-社會福利-青少年兒童福利-獎補助費-對國內團體之捐助"/>
    <s v="113年公共化及準公共托嬰中心照顧比優化獎助"/>
    <s v="臺中市私立奇蒙兒托嬰中心劉勝騏"/>
    <x v="40"/>
    <x v="607"/>
    <s v="無"/>
    <m/>
  </r>
  <r>
    <s v="社政業務-社會福利-青少年兒童福利-獎補助費-對國內團體之捐助"/>
    <s v="113年公共化及準公共托嬰中心照顧比優化獎助"/>
    <s v="臺中市私立寶貝愛兒園托嬰中心周玉薰"/>
    <x v="40"/>
    <x v="1"/>
    <s v="無"/>
    <m/>
  </r>
  <r>
    <s v="社政業務-社會福利-青少年兒童福利-獎補助費-對國內團體之捐助"/>
    <s v="113年公共化及準公共托嬰中心照顧比優化獎助"/>
    <s v="臺中市私立佑子園托嬰中心張百穗"/>
    <x v="40"/>
    <x v="551"/>
    <s v="無"/>
    <m/>
  </r>
  <r>
    <s v="社政業務-社會福利-青少年兒童福利-獎補助費-對國內團體之捐助"/>
    <s v="113年公共化及準公共托嬰中心照顧比優化獎助"/>
    <s v="臺中市私立兒晴大雅分校托嬰中心林盈吟"/>
    <x v="40"/>
    <x v="608"/>
    <s v="無"/>
    <m/>
  </r>
  <r>
    <s v="社政業務-社會福利-青少年兒童福利-獎補助費-對國內團體之捐助"/>
    <s v="113年公共化及準公共托嬰中心照顧比優化獎助"/>
    <s v="臺中市私立手中寶托嬰中心林惠珍"/>
    <x v="40"/>
    <x v="227"/>
    <s v="無"/>
    <m/>
  </r>
  <r>
    <s v="社政業務-社會福利-青少年兒童福利-獎補助費-對國內團體之捐助"/>
    <s v="113年公共化及準公共托嬰中心照顧比優化獎助"/>
    <s v="臺中市私立希望之丘托嬰中心"/>
    <x v="40"/>
    <x v="551"/>
    <s v="無"/>
    <m/>
  </r>
  <r>
    <s v="社政業務-社會福利-青少年兒童福利-獎補助費-對國內團體之捐助"/>
    <s v="113年公共化及準公共托嬰中心照顧比優化獎助"/>
    <s v="臺中市私立育大托嬰中心"/>
    <x v="40"/>
    <x v="609"/>
    <s v="無"/>
    <m/>
  </r>
  <r>
    <s v="社政業務-社會福利-青少年兒童福利-獎補助費-對國內團體之捐助"/>
    <s v="113年公共化及準公共托嬰中心照顧比優化獎助"/>
    <s v="臺中市私立文采永定托嬰中心"/>
    <x v="40"/>
    <x v="130"/>
    <s v="無"/>
    <m/>
  </r>
  <r>
    <s v="社政業務-社會福利-青少年兒童福利-獎補助費-對國內團體之捐助"/>
    <s v="113年公共化及準公共托嬰中心照顧比優化獎助"/>
    <s v="臺中市私立小熊多元智慧上安托嬰中心"/>
    <x v="40"/>
    <x v="610"/>
    <s v="無"/>
    <m/>
  </r>
  <r>
    <s v="社政業務-社會福利-青少年兒童福利-獎補助費-對國內團體之捐助"/>
    <s v="113年公共化及準公共托嬰中心照顧比優化獎助"/>
    <s v="臺中市私立巨采福科托嬰中心"/>
    <x v="40"/>
    <x v="611"/>
    <s v="無"/>
    <m/>
  </r>
  <r>
    <s v="社政業務-社會福利-青少年兒童福利-獎補助費-對國內團體之捐助"/>
    <s v="113年公共化及準公共托嬰中心照顧比優化獎助"/>
    <s v="臺中市私立小牧童托嬰中心"/>
    <x v="40"/>
    <x v="231"/>
    <s v="無"/>
    <m/>
  </r>
  <r>
    <s v="社政業務-社會福利-青少年兒童福利-獎補助費-對國內團體之捐助"/>
    <s v="113年公共化及準公共托嬰中心照顧比優化獎助"/>
    <s v="臺中市私立小木馬托嬰中心"/>
    <x v="40"/>
    <x v="551"/>
    <s v="無"/>
    <m/>
  </r>
  <r>
    <s v="社政業務-社會福利-青少年兒童福利-獎補助費-對國內團體之捐助"/>
    <s v="113年公共化及準公共托嬰中心照顧比優化獎助"/>
    <s v="臺中市私立渤斯貝爾托嬰中心"/>
    <x v="40"/>
    <x v="612"/>
    <s v="無"/>
    <m/>
  </r>
  <r>
    <s v="社政業務-社會福利-青少年兒童福利-獎補助費-對國內團體之捐助"/>
    <s v="113年公共化及準公共托嬰中心照顧比優化獎助"/>
    <s v="臺中市私立棉花糖托嬰中心"/>
    <x v="40"/>
    <x v="613"/>
    <s v="無"/>
    <m/>
  </r>
  <r>
    <s v="社政業務-社會福利-青少年兒童福利-獎補助費-對國內團體之捐助"/>
    <s v="113年公共化及準公共托嬰中心照顧比優化獎助"/>
    <s v="臺中市私立小梧桐托嬰中心"/>
    <x v="40"/>
    <x v="594"/>
    <s v="無"/>
    <m/>
  </r>
  <r>
    <s v="社政業務-社會福利-青少年兒童福利-獎補助費-對國內團體之捐助"/>
    <s v="113年公共化及準公共托嬰中心照顧比優化獎助"/>
    <s v="臺中市私立喜禾托嬰中心"/>
    <x v="40"/>
    <x v="115"/>
    <s v="無"/>
    <m/>
  </r>
  <r>
    <s v="社政業務-社會福利-青少年兒童福利-獎補助費-對國內團體之捐助"/>
    <s v="113年公共化及準公共托嬰中心照顧比優化獎助"/>
    <s v="臺中市私立萊恩托嬰中心陳冠璋"/>
    <x v="40"/>
    <x v="614"/>
    <s v="無"/>
    <m/>
  </r>
  <r>
    <s v="社政業務-社會福利-青少年兒童福利-獎補助費-對國內團體之捐助"/>
    <s v="113年公共化及準公共托嬰中心照顧比優化獎助"/>
    <s v="台中市私立巨采托嬰中心"/>
    <x v="40"/>
    <x v="418"/>
    <s v="無"/>
    <m/>
  </r>
  <r>
    <s v="社政業務-社會福利-青少年兒童福利-獎補助費-對國內團體之捐助"/>
    <s v="113年公共化及準公共托嬰中心照顧比優化獎助"/>
    <s v="臺中市私立芸元托嬰中心"/>
    <x v="40"/>
    <x v="127"/>
    <s v="無"/>
    <m/>
  </r>
  <r>
    <s v="社政業務-社會福利-青少年兒童福利-獎補助費-對國內團體之捐助"/>
    <s v="113年公共化及準公共托嬰中心照顧比優化獎助"/>
    <s v="臺中市私立貝姆托嬰中心陳宥榛"/>
    <x v="40"/>
    <x v="615"/>
    <s v="無"/>
    <m/>
  </r>
  <r>
    <s v="社政業務-社會福利-青少年兒童福利-獎補助費-對國內團體之捐助"/>
    <s v="113年公共化及準公共托嬰中心照顧比優化獎助"/>
    <s v="臺中市私立宜兒美托嬰中心"/>
    <x v="40"/>
    <x v="77"/>
    <s v="無"/>
    <m/>
  </r>
  <r>
    <s v="社政業務-社會福利-青少年兒童福利-獎補助費-對國內團體之捐助"/>
    <s v="113年公共化及準公共托嬰中心照顧比優化獎助"/>
    <s v="臺中市私立承欣托嬰中心鐘凡淇"/>
    <x v="40"/>
    <x v="616"/>
    <s v="無"/>
    <m/>
  </r>
  <r>
    <s v="社政業務-社會福利-青少年兒童福利-獎補助費-對國內團體之捐助"/>
    <s v="正向教養於幼兒園與家庭中的實踐"/>
    <s v="無限發展教育協會"/>
    <x v="40"/>
    <x v="88"/>
    <s v="無"/>
    <m/>
  </r>
  <r>
    <s v="社政業務-社會福利-青少年兒童福利-獎補助費-對國內團體之捐助"/>
    <s v="特殊需求兒童的正向教養"/>
    <s v="無限發展教育協會"/>
    <x v="40"/>
    <x v="247"/>
    <s v="無"/>
    <m/>
  </r>
  <r>
    <s v="社政業務-社會福利-青少年兒童福利-獎補助費-對國內團體之捐助"/>
    <s v="113年公共化及準公共托嬰中心照顧比優化獎助"/>
    <s v="臺中市私立福星兒托嬰中心"/>
    <x v="40"/>
    <x v="141"/>
    <s v="無"/>
    <m/>
  </r>
  <r>
    <s v="社政業務-社會福利-青少年兒童福利-獎補助費-對國內團體之捐助"/>
    <s v="育有未滿二歲兒童育兒津貼親職教育講座"/>
    <s v="中華民國文創觀光發展協會陳謦妃"/>
    <x v="40"/>
    <x v="79"/>
    <s v="無"/>
    <m/>
  </r>
  <r>
    <s v="社政業務-社會福利-青少年兒童福利-獎補助費-對國內團體之捐助"/>
    <s v="113年公共化及準公共托嬰中心照顧比優化獎助"/>
    <s v="臺中市私立喜悅托嬰中心陳富汝"/>
    <x v="40"/>
    <x v="533"/>
    <s v="無"/>
    <m/>
  </r>
  <r>
    <s v="社政業務-社會福利-青少年兒童福利-獎補助費-對國內團體之捐助"/>
    <s v="113年公共化及準公共托嬰中心照顧比優化獎助"/>
    <s v="台中市私立耶思托嬰中心"/>
    <x v="40"/>
    <x v="352"/>
    <s v="無"/>
    <m/>
  </r>
  <r>
    <s v="社政業務-社會福利-青少年兒童福利-獎補助費-對國內團體之捐助"/>
    <s v="113年公共化及準公共托嬰中心照顧比優化獎助"/>
    <s v="臺中市私立耶思瑪亞托嬰中心"/>
    <x v="40"/>
    <x v="562"/>
    <s v="無"/>
    <m/>
  </r>
  <r>
    <s v="社政業務-社會福利-青少年兒童福利-獎補助費-對國內團體之捐助"/>
    <s v="113年公共化及準公共托嬰中心照顧比優化獎助"/>
    <s v="臺中市私立貝兒喜托嬰中心林于靖"/>
    <x v="40"/>
    <x v="551"/>
    <s v="無"/>
    <m/>
  </r>
  <r>
    <s v="社政業務-社會福利-青少年兒童福利-獎補助費-對國內團體之捐助"/>
    <s v="113年公共化及準公共托嬰中心照顧比優化獎助"/>
    <s v="臺中市私立橘寶貝托嬰中心"/>
    <x v="40"/>
    <x v="617"/>
    <s v="無"/>
    <m/>
  </r>
  <r>
    <s v="社政業務-社會福利-青少年兒童福利-獎補助費-對國內團體之捐助"/>
    <s v="113年公共化及準公共托嬰中心照顧比優化獎助"/>
    <s v="臺中市私立國郁托嬰中心"/>
    <x v="40"/>
    <x v="236"/>
    <s v="無"/>
    <m/>
  </r>
  <r>
    <s v="社政業務-社會福利-青少年兒童福利-獎補助費-對國內團體之捐助"/>
    <s v="113年公共化及準公共托嬰中心照顧比優化獎助"/>
    <s v="臺中市私立小腳丫永興托嬰中心劉子崟"/>
    <x v="40"/>
    <x v="231"/>
    <s v="無"/>
    <m/>
  </r>
  <r>
    <s v="社政業務-社會福利-青少年兒童福利-獎補助費-對國內團體之捐助"/>
    <s v="育有未滿二歲兒童育兒津貼親職教育講座"/>
    <s v="臺中市私立小熊多元智慧上安托嬰中心"/>
    <x v="40"/>
    <x v="88"/>
    <s v="無"/>
    <m/>
  </r>
  <r>
    <s v="社政業務-社會福利-青少年兒童福利-獎補助費-對國內團體之捐助"/>
    <s v="113年公共化及準公共托嬰中心照顧比優化獎助"/>
    <s v="臺中市私立小熊多元智慧梧棲托嬰中心"/>
    <x v="40"/>
    <x v="618"/>
    <s v="無"/>
    <m/>
  </r>
  <r>
    <s v="社政業務-社會福利-青少年兒童福利-獎補助費-對國內團體之捐助"/>
    <s v="113年公共化及準公共托嬰中心照顧比優化獎助"/>
    <s v="臺中市私立小熊多元智慧烏日托嬰中心"/>
    <x v="40"/>
    <x v="619"/>
    <s v="無"/>
    <m/>
  </r>
  <r>
    <s v="社政業務-社會福利-青少年兒童福利-獎補助費-對國內團體之捐助"/>
    <s v="113年公共化及準公共托嬰中心照顧比優化獎助"/>
    <s v="台中市私立上晴托嬰中心楊坤振"/>
    <x v="40"/>
    <x v="606"/>
    <s v="無"/>
    <m/>
  </r>
  <r>
    <s v="社政業務-社會福利-青少年兒童福利-獎補助費-對國內團體之捐助"/>
    <s v="2024北臺中青少年暑期研習營(繪畫班)"/>
    <s v="臺中市外埔區體育會"/>
    <x v="40"/>
    <x v="75"/>
    <s v="無"/>
    <m/>
  </r>
  <r>
    <s v="社政業務-社會福利-青少年兒童福利-獎補助費-對國內團體之捐助"/>
    <s v="113年公共化及準公共托嬰中心照顧比優化獎助"/>
    <s v="臺中市私立小蘋果托嬰中心陳旎詩"/>
    <x v="40"/>
    <x v="360"/>
    <s v="無"/>
    <m/>
  </r>
  <r>
    <s v="社政業務-社會福利-青少年兒童福利-獎補助費-對國內團體之捐助"/>
    <s v="育有未滿二歲兒童育兒津貼親職教育講座"/>
    <s v="台中市南區長春社區發展協會"/>
    <x v="40"/>
    <x v="204"/>
    <s v="無"/>
    <m/>
  </r>
  <r>
    <s v="社政業務-社會福利-青少年兒童福利-獎補助費-對國內團體之捐助"/>
    <s v="育有未滿二歲兒童育兒津貼親職教育講座"/>
    <s v="臺中市私立約克托嬰中心周玉薰"/>
    <x v="40"/>
    <x v="88"/>
    <s v="無"/>
    <m/>
  </r>
  <r>
    <s v="社政業務-社會福利-青少年兒童福利-獎補助費-對國內團體之捐助"/>
    <s v="育有未滿二歲兒童育兒津貼親職教育講座"/>
    <s v="臺中市私立小熊多元智慧梧棲托嬰中心"/>
    <x v="40"/>
    <x v="247"/>
    <s v="無"/>
    <m/>
  </r>
  <r>
    <s v="社政業務-社會福利-青少年兒童福利-獎補助費-對國內團體之捐助"/>
    <s v="育有未滿二歲兒童育兒津貼親職教育講座"/>
    <s v="社團法人臺中市春天兒童教育發展協會"/>
    <x v="40"/>
    <x v="204"/>
    <s v="無"/>
    <m/>
  </r>
  <r>
    <s v="社政業務-社會福利-推行老人福利-獎補助費-對國內團體之捐助"/>
    <s v="113年度社區照顧關懷據點整合性補助計畫之「春節期間加強關懷獨居老人服務計畫之據點圍爐服務案」"/>
    <s v="財團法人福智慈善基金會"/>
    <x v="40"/>
    <x v="1"/>
    <s v="無"/>
    <m/>
  </r>
  <r>
    <s v="社政業務-社會福利-推行老人福利-獎補助費-對國內團體之捐助"/>
    <s v="端午佳節社區長青文康暨關懷弱勢活動"/>
    <s v="臺中市清水老人會"/>
    <x v="40"/>
    <x v="1"/>
    <s v="無"/>
    <m/>
  </r>
  <r>
    <s v="社政業務-社會福利-推行老人福利-獎補助費-對國內團體之捐助"/>
    <s v="獨居老人關懷訪視服務計畫關懷服務費及行政管理費"/>
    <s v="臺中市霧峰區丁台社區發展協會"/>
    <x v="40"/>
    <x v="217"/>
    <s v="無"/>
    <m/>
  </r>
  <r>
    <s v="社政業務-社會福利-推行老人福利-獎補助費-對國內團體之捐助"/>
    <s v="獨居老人關懷訪視服務計畫關懷服務費及行政管理費"/>
    <s v="臺中市大甲區幸福社區發展協會"/>
    <x v="40"/>
    <x v="276"/>
    <s v="無"/>
    <m/>
  </r>
  <r>
    <s v="社政業務-社會福利-推行老人福利-獎補助費-對國內團體之捐助"/>
    <s v="獨居老人關懷訪視服務計畫關懷服務費及行政管理費"/>
    <s v="臺中市豐原區南村社區發展協會林炎煌"/>
    <x v="40"/>
    <x v="326"/>
    <s v="無"/>
    <m/>
  </r>
  <r>
    <s v="社政業務-社會福利-推行老人福利-獎補助費-對國內團體之捐助"/>
    <s v="獨居老人關懷訪視服務計畫關懷服務費及行政管理費"/>
    <s v="吳榮益台中市北區錦村社區發展協會"/>
    <x v="40"/>
    <x v="326"/>
    <s v="無"/>
    <m/>
  </r>
  <r>
    <s v="社政業務-社會福利-推行老人福利-獎補助費-對國內團體之捐助"/>
    <s v="社區照顧關懷據點整合性補助計畫之「充實廚房設備案」"/>
    <s v="台中市北屯區后庄社區發展協會"/>
    <x v="40"/>
    <x v="52"/>
    <s v="無"/>
    <m/>
  </r>
  <r>
    <s v="社政業務-社會福利-推行老人福利-獎補助費-對國內團體之捐助"/>
    <s v="建立社區照顧關懷據點並設置巷弄長照站之充實設施設備費用-資本門"/>
    <s v="社團法人台中市厝邊關懷協會"/>
    <x v="40"/>
    <x v="1"/>
    <s v="無"/>
    <m/>
  </r>
  <r>
    <s v="社政業務-社會福利-推行老人福利-獎補助費-對國內團體之捐助"/>
    <s v="建立社區照顧關懷據點並設置巷弄長照站之充實設施設備費用-經常門"/>
    <s v="社團法人台中市厝邊關懷協會"/>
    <x v="40"/>
    <x v="497"/>
    <s v="無"/>
    <m/>
  </r>
  <r>
    <s v="社政業務-社會福利-推行老人福利-獎補助費-對國內團體之捐助"/>
    <s v="建立社區照顧關懷據點並設置巷弄長照站之充實設施設備費用-資本門"/>
    <s v="社團法人臺中市北屯區三光社區發展協會"/>
    <x v="40"/>
    <x v="49"/>
    <s v="無"/>
    <m/>
  </r>
  <r>
    <s v="社政業務-社會福利-推行老人福利-獎補助費-對國內團體之捐助"/>
    <s v="建立社區照顧關懷據點並設置巷弄長照站之充實設施設備費用-經常門"/>
    <s v="社團法人臺中市北屯區三光社區發展協會"/>
    <x v="40"/>
    <x v="204"/>
    <s v="無"/>
    <m/>
  </r>
  <r>
    <s v="社政業務-社會福利-推行老人福利-獎補助費-對國內團體之捐助"/>
    <s v="建立社區照顧關懷據點並設置巷弄長照站之充實設施設備費用-資本門"/>
    <s v="臺中市北屯區四民社區發展協會"/>
    <x v="40"/>
    <x v="7"/>
    <s v="無"/>
    <m/>
  </r>
  <r>
    <s v="社政業務-社會福利-推行老人福利-獎補助費-對國內團體之捐助"/>
    <s v="建立社區照顧關懷據點並設置巷弄長照站之充實設施設備費用經常門計畫"/>
    <s v="臺中市北屯區四民社區發展協會"/>
    <x v="40"/>
    <x v="197"/>
    <s v="無"/>
    <m/>
  </r>
  <r>
    <s v="社政業務-社會福利-推行老人福利-獎補助費-對國內團體之捐助"/>
    <s v="建立社區照顧關懷據點並設置巷弄長照站"/>
    <s v="社團法人台灣家庭關懷協會"/>
    <x v="40"/>
    <x v="497"/>
    <s v="無"/>
    <m/>
  </r>
  <r>
    <s v="社政業務-社會福利-推行老人福利-獎補助費-對國內團體之捐助"/>
    <s v="建立社區照顧關懷據點並設置巷弄長照站"/>
    <s v="台中市北屯區松茂社區發展協會"/>
    <x v="40"/>
    <x v="49"/>
    <s v="無"/>
    <m/>
  </r>
  <r>
    <s v="社政業務-社會福利-推行老人福利-獎補助費-對國內團體之捐助"/>
    <s v="建立社區照顧關懷據點並設置巷弄長照站"/>
    <s v="臺中市港尾社區長青協會"/>
    <x v="40"/>
    <x v="123"/>
    <s v="無"/>
    <m/>
  </r>
  <r>
    <s v="社政業務-社會福利-推行老人福利-獎補助費-對國內團體之捐助"/>
    <s v="建立社區照顧關懷據點並設置巷弄長照站"/>
    <s v="台中市西屯區協和社區發展協會"/>
    <x v="40"/>
    <x v="123"/>
    <s v="無"/>
    <m/>
  </r>
  <r>
    <s v="社政業務-社會福利-推行老人福利-獎補助費-對國內團體之捐助"/>
    <s v="建立社區照顧關懷據點並設置巷弄長照站"/>
    <s v="臺中市伯樂城鄉關懷協會"/>
    <x v="40"/>
    <x v="123"/>
    <s v="無"/>
    <m/>
  </r>
  <r>
    <s v="社政業務-社會福利-推行老人福利-獎補助費-對國內團體之捐助"/>
    <s v="建立社區照顧關懷據點並設置巷弄長照站之開辦費用-經常門"/>
    <s v="台中市東區東門社區發展協會"/>
    <x v="40"/>
    <x v="64"/>
    <s v="無"/>
    <m/>
  </r>
  <r>
    <s v="社政業務-社會福利-推行老人福利-獎補助費-對國內團體之捐助"/>
    <s v="建立社區照顧關懷據點並設置巷弄長照站之充實設施設備費用-經常門"/>
    <s v="溪壩社區照顧關懷站"/>
    <x v="40"/>
    <x v="201"/>
    <s v="無"/>
    <m/>
  </r>
  <r>
    <s v="社政業務-社會福利-推行老人福利-獎補助費-對國內團體之捐助"/>
    <s v="獨居老人關懷訪視服務計畫關懷服務費及行政管理費"/>
    <s v="臺中市潭子區東寶社區發展協會"/>
    <x v="40"/>
    <x v="217"/>
    <s v="無"/>
    <m/>
  </r>
  <r>
    <s v="社政業務-社會福利-推行老人福利-獎補助費-對國內團體之捐助"/>
    <s v="113年度端午粽愛心暨環境教育宣導活動及節約用水宣導及關懷社區長者宣導計畫"/>
    <s v="臺中市大安區永安社區發展協會"/>
    <x v="40"/>
    <x v="4"/>
    <s v="無"/>
    <m/>
  </r>
  <r>
    <s v="社政業務-社會福利-推行老人福利-獎補助費-對國內團體之捐助"/>
    <s v="建立社區照顧關懷據點並設置巷弄長照站之充實設施設備費用-經常門"/>
    <s v="社團法人中華民國失智者照顧協會"/>
    <x v="40"/>
    <x v="1"/>
    <s v="無"/>
    <m/>
  </r>
  <r>
    <s v="社政業務-社會福利-推行老人福利-獎補助費-對國內團體之捐助"/>
    <s v="建立社區照顧關懷據點並設置巷弄長照站"/>
    <s v="臺中市龍井區山腳社區發展協會"/>
    <x v="40"/>
    <x v="123"/>
    <s v="無"/>
    <m/>
  </r>
  <r>
    <s v="社政業務-社會福利-推行老人福利-獎補助費-對國內團體之捐助"/>
    <s v="建立社區照顧關懷據點"/>
    <s v="臺中市幸福心志工協會"/>
    <x v="40"/>
    <x v="123"/>
    <s v="無"/>
    <m/>
  </r>
  <r>
    <s v="社政業務-社會福利-推行老人福利-獎補助費-對國內團體之捐助"/>
    <s v="建立社區照顧關懷據點並設置巷弄長照站"/>
    <s v="臺中市大甲區中山社區發展協會"/>
    <x v="40"/>
    <x v="123"/>
    <s v="無"/>
    <m/>
  </r>
  <r>
    <s v="社政業務-社會福利-推行老人福利-獎補助費-對國內團體之捐助"/>
    <s v="建立社區照顧關懷據點並設置巷弄長照站"/>
    <s v="臺中市大甲區中山社區發展協會"/>
    <x v="40"/>
    <x v="123"/>
    <s v="無"/>
    <m/>
  </r>
  <r>
    <s v="社政業務-社會福利-推行老人福利-獎補助費-對國內團體之捐助"/>
    <s v="建立社區照顧關懷據點並設置巷弄長照站"/>
    <s v="臺中市大甲區頂店社區發展協會"/>
    <x v="40"/>
    <x v="123"/>
    <s v="無"/>
    <m/>
  </r>
  <r>
    <s v="社政業務-社會福利-推行老人福利-獎補助費-對國內團體之捐助"/>
    <s v="建立社區照顧關懷據點並設置巷弄長照站"/>
    <s v="臺中市太平區興隆社區發展協會"/>
    <x v="40"/>
    <x v="123"/>
    <s v="無"/>
    <m/>
  </r>
  <r>
    <s v="社政業務-社會福利-推行老人福利-獎補助費-對國內團體之捐助"/>
    <s v="建立社區照顧關懷據點並設置巷弄長照站"/>
    <s v="財團法人台中市私立甘霖社會福利慈善事業基金會"/>
    <x v="40"/>
    <x v="123"/>
    <s v="無"/>
    <m/>
  </r>
  <r>
    <s v="社政業務-社會福利-推行老人福利-獎補助費-對國內團體之捐助"/>
    <s v="建立社區照顧關懷據點並設置巷弄長照站"/>
    <s v="臺中市霧峰區北柳社區發展協會"/>
    <x v="40"/>
    <x v="123"/>
    <s v="無"/>
    <m/>
  </r>
  <r>
    <s v="社政業務-社會福利-推行老人福利-獎補助費-對國內團體之捐助"/>
    <s v="獨居老人關懷訪視服務計畫關懷服務費及行政管理費"/>
    <s v="臺中市東勢區興隆社區發展協會"/>
    <x v="40"/>
    <x v="54"/>
    <s v="無"/>
    <m/>
  </r>
  <r>
    <s v="社政業務-社會福利-推行老人福利-獎補助費-對國內團體之捐助"/>
    <s v="獨居老人關懷訪視服務計畫關懷服務費及行政管理費"/>
    <s v="臺中市西屯區林厝社區發展協會"/>
    <x v="40"/>
    <x v="276"/>
    <s v="無"/>
    <m/>
  </r>
  <r>
    <s v="社政業務-社會福利-推行老人福利-獎補助費-對國內團體之捐助"/>
    <s v="獨居老人關懷訪視服務計畫關懷服務費及行政管理費"/>
    <s v="臺中市豐原區鎌村社區發展協會"/>
    <x v="40"/>
    <x v="241"/>
    <s v="無"/>
    <m/>
  </r>
  <r>
    <s v="社政業務-社會福利-推行老人福利-獎補助費-對國內團體之捐助"/>
    <s v="獨居老人關懷訪視服務計畫關懷服務費及行政管理費"/>
    <s v="臺中市西屯區何明社區發展協會趙淑妙"/>
    <x v="40"/>
    <x v="87"/>
    <s v="無"/>
    <m/>
  </r>
  <r>
    <s v="社政業務-社會福利-推行老人福利-獎補助費-對國內團體之捐助"/>
    <s v="獨居老人關懷訪視服務計畫關懷服務費及行政管理費"/>
    <s v="台中市西屯區上德社區發展協會楊琇媛"/>
    <x v="40"/>
    <x v="83"/>
    <s v="無"/>
    <m/>
  </r>
  <r>
    <s v="社政業務-社會福利-推行老人福利-獎補助費-對國內團體之捐助"/>
    <s v="預防走失愛心手鍊暨失蹤協尋計畫"/>
    <s v="中華民國老人福利推動聯盟"/>
    <x v="40"/>
    <x v="358"/>
    <s v="無"/>
    <m/>
  </r>
  <r>
    <s v="社政業務-社會福利-推行老人福利-獎補助費-對國內團體之捐助"/>
    <s v="建立社區照顧關懷據點並設置巷弄長照站之預防及延緩失能照護計畫"/>
    <s v="財團法人中華民國佛教慈濟慈善事業基金會"/>
    <x v="40"/>
    <x v="80"/>
    <s v="無"/>
    <m/>
  </r>
  <r>
    <s v="社政業務-社會福利-推行老人福利-獎補助費-對國內團體之捐助"/>
    <s v="獨居老人關懷訪視服務計畫關懷服務費及行政管理費"/>
    <s v="臺中市神岡區大社社區發展協會"/>
    <x v="40"/>
    <x v="247"/>
    <s v="無"/>
    <m/>
  </r>
  <r>
    <s v="社政業務-社會福利-推行老人福利-獎補助費-對國內團體之捐助"/>
    <s v="獨居老人關懷訪視服務計畫關懷服務費及行政管理費"/>
    <s v="長春居家護理所廖子瑩"/>
    <x v="40"/>
    <x v="82"/>
    <s v="無"/>
    <m/>
  </r>
  <r>
    <s v="社政業務-社會福利-推行老人福利-獎補助費-對國內團體之捐助"/>
    <s v="獨居老人關懷訪視服務計畫關懷服務費及行政管理費"/>
    <s v="臺中市東勢區泰昌社區發展協會"/>
    <x v="40"/>
    <x v="247"/>
    <s v="無"/>
    <m/>
  </r>
  <r>
    <s v="社政業務-社會福利-推行老人福利-獎補助費-對國內團體之捐助"/>
    <s v="獨居老人關懷訪視服務計畫關懷服務費及行政管理費"/>
    <s v="臺中市新社區崑南社區發展協會"/>
    <x v="40"/>
    <x v="276"/>
    <s v="無"/>
    <m/>
  </r>
  <r>
    <s v="社政業務-社會福利-推行老人福利-獎補助費-對國內團體之捐助"/>
    <s v="獨居老人關懷訪視服務計畫關懷服務費及行政管理費"/>
    <s v="社團法人台中市愛鄰社區服務協會"/>
    <x v="40"/>
    <x v="4"/>
    <s v="無"/>
    <m/>
  </r>
  <r>
    <s v="社政業務-社會福利-推行老人福利-獎補助費-對國內團體之捐助"/>
    <s v="獨居老人關懷訪視服務計畫關懷服務費及行政管理費"/>
    <s v="財團法人天主教聖心基金會"/>
    <x v="40"/>
    <x v="247"/>
    <s v="無"/>
    <m/>
  </r>
  <r>
    <s v="社政業務-社會福利-推行老人福利-獎補助費-對國內團體之捐助"/>
    <s v="獨居老人關懷訪視服務計畫關懷服務費及行政管理費"/>
    <s v="社團法人臺中市復興產業協會"/>
    <x v="40"/>
    <x v="125"/>
    <s v="無"/>
    <m/>
  </r>
  <r>
    <s v="社政業務-社會福利-推行老人福利-獎補助費-對國內團體之捐助"/>
    <s v="獨居老人關懷訪視服務計畫關懷服務費及行政管理費"/>
    <s v="臺中市豐原區南村里愛護您關照協會謝見忠"/>
    <x v="40"/>
    <x v="54"/>
    <s v="無"/>
    <m/>
  </r>
  <r>
    <s v="社政業務-社會福利-推行老人福利-獎補助費-對國內團體之捐助"/>
    <s v="獨居老人關懷訪視服務計畫關懷服務費及行政管理費"/>
    <s v="台中市西區大忠社區發展協會"/>
    <x v="40"/>
    <x v="217"/>
    <s v="無"/>
    <m/>
  </r>
  <r>
    <s v="社政業務-社會福利-推行老人福利-獎補助費-對國內團體之捐助"/>
    <s v="獨居老人關懷訪視服務計畫關懷服務費及行政管理費"/>
    <s v="財團法人向上社會福利基金會"/>
    <x v="40"/>
    <x v="247"/>
    <s v="無"/>
    <m/>
  </r>
  <r>
    <s v="社政業務-社會福利-推行老人福利-獎補助費-對國內團體之捐助"/>
    <s v="建立社區照顧關懷據點並設置巷弄長照站"/>
    <s v="臺中市龍井區東海社區發展協會"/>
    <x v="40"/>
    <x v="123"/>
    <s v="無"/>
    <m/>
  </r>
  <r>
    <s v="社政業務-社會福利-推行老人福利-獎補助費-對國內團體之捐助"/>
    <s v="建立社區照顧關懷據點"/>
    <s v="社團法人臺中市天恩社區關懷協會"/>
    <x v="40"/>
    <x v="123"/>
    <s v="無"/>
    <m/>
  </r>
  <r>
    <s v="社政業務-社會福利-推行老人福利-獎補助費-對國內團體之捐助"/>
    <s v="建立社區照顧關懷據點"/>
    <s v="社團法人臺中市好伴照顧協會"/>
    <x v="40"/>
    <x v="123"/>
    <s v="無"/>
    <m/>
  </r>
  <r>
    <s v="社政業務-社會福利-推行老人福利-獎補助費-對國內團體之捐助"/>
    <s v="建立社區照顧關懷據點"/>
    <s v="臺中市大肚區成功社區發展協會"/>
    <x v="40"/>
    <x v="123"/>
    <s v="無"/>
    <m/>
  </r>
  <r>
    <s v="社政業務-社會福利-推行老人福利-獎補助費-對國內團體之捐助"/>
    <s v="建立社區照顧關懷據點"/>
    <s v="臺中市大肚區大東社區發展協會"/>
    <x v="40"/>
    <x v="123"/>
    <s v="無"/>
    <m/>
  </r>
  <r>
    <s v="社政業務-社會福利-推行老人福利-獎補助費-對國內團體之捐助"/>
    <s v="建立社區照顧關懷據點並設置巷弄站長照站"/>
    <s v="臺中市烏日區溪壩社區發展協會"/>
    <x v="40"/>
    <x v="123"/>
    <s v="無"/>
    <m/>
  </r>
  <r>
    <s v="社政業務-社會福利-推行老人福利-獎補助費-對國內團體之捐助"/>
    <s v="建立社區照顧關懷據點並設置巷弄站長照站"/>
    <s v="正和書院"/>
    <x v="40"/>
    <x v="123"/>
    <s v="無"/>
    <m/>
  </r>
  <r>
    <s v="社政業務-社會福利-推行老人福利-獎補助費-對國內團體之捐助"/>
    <s v="建立社區照顧關懷據點並設置巷弄站長照站"/>
    <s v="臺中市烏日區東園社區發展協會"/>
    <x v="40"/>
    <x v="123"/>
    <s v="無"/>
    <m/>
  </r>
  <r>
    <s v="社政業務-社會福利-推行老人福利-獎補助費-對國內團體之捐助"/>
    <s v="建立社區照顧關懷據點並設置巷弄站長照站"/>
    <s v="臺中市烏日區光明社區發展協會"/>
    <x v="40"/>
    <x v="123"/>
    <s v="無"/>
    <m/>
  </r>
  <r>
    <s v="社政業務-社會福利-推行老人福利-獎補助費-對國內團體之捐助"/>
    <s v="建立社區照顧關懷據點並設置巷弄長照站"/>
    <s v="臺中市潭子區家福健康促進協會"/>
    <x v="40"/>
    <x v="123"/>
    <s v="無"/>
    <m/>
  </r>
  <r>
    <s v="社政業務-社會福利-推行老人福利-獎補助費-對國內團體之捐助"/>
    <s v="建立社區照顧關懷據點並設置巷弄長照站"/>
    <s v="財團法人臺中市私立信望愛智能發展中心"/>
    <x v="40"/>
    <x v="123"/>
    <s v="無"/>
    <m/>
  </r>
  <r>
    <s v="社政業務-社會福利-推行老人福利-獎補助費-對國內團體之捐助"/>
    <s v="建立社區照顧關懷據點並設置巷弄長照站"/>
    <s v="財團法人台中市私立無極證道院社會福利慈善事業基金會"/>
    <x v="40"/>
    <x v="123"/>
    <s v="無"/>
    <m/>
  </r>
  <r>
    <s v="社政業務-社會福利-推行老人福利-獎補助費-對國內團體之捐助"/>
    <s v="建立社區照顧關懷據點並設置巷弄長照站"/>
    <s v="社團法人台灣優質生命協會（優樂齡社區照顧關懷據點）"/>
    <x v="40"/>
    <x v="49"/>
    <s v="無"/>
    <m/>
  </r>
  <r>
    <s v="社政業務-社會福利-推行老人福利-獎補助費-對國內團體之捐助"/>
    <s v="獨居老人關懷訪視服務計畫關懷服務費及行政管理費"/>
    <s v="臺中市神岡區北庄社區發展協會"/>
    <x v="40"/>
    <x v="365"/>
    <s v="無"/>
    <m/>
  </r>
  <r>
    <s v="社政業務-社會福利-推行老人福利-獎補助費-對國內團體之捐助"/>
    <s v="獨居老人關懷訪視服務計畫關懷服務費及行政管理費"/>
    <s v="財團法人天主教曉明社會福利基金會"/>
    <x v="40"/>
    <x v="276"/>
    <s v="無"/>
    <m/>
  </r>
  <r>
    <s v="社政業務-社會福利-推行老人福利-獎補助費-對國內團體之捐助"/>
    <s v="獨居老人關懷訪視服務計畫關懷服務費及行政管理費"/>
    <s v="臺中市后里區泰安社區發展協會"/>
    <x v="40"/>
    <x v="217"/>
    <s v="無"/>
    <m/>
  </r>
  <r>
    <s v="社政業務-社會福利-推行老人福利-獎補助費-對國內團體之捐助"/>
    <s v="獨居老人關懷訪視服務計畫關懷服務費及行政管理費"/>
    <s v="臺中市神岡區神岡社區發展協會關懷據點"/>
    <x v="40"/>
    <x v="620"/>
    <s v="無"/>
    <m/>
  </r>
  <r>
    <s v="社政業務-社會福利-推行老人福利-獎補助費-對國內團體之捐助"/>
    <s v="獨居老人關懷訪視服務計畫關懷服務費及行政管理費"/>
    <s v="臺中市伯樂城鄉關懷協會蘇志蜂"/>
    <x v="40"/>
    <x v="88"/>
    <s v="無"/>
    <m/>
  </r>
  <r>
    <s v="社政業務-社會福利-推行老人福利-獎補助費-對國內團體之捐助"/>
    <s v="獨居老人關懷訪視服務計畫關懷服務費及行政管理費"/>
    <s v="財團法人台中市私立甘霖社會福利慈善事業基金會"/>
    <x v="40"/>
    <x v="201"/>
    <s v="無"/>
    <m/>
  </r>
  <r>
    <s v="社政業務-社會福利-推行老人福利-獎補助費-對國內團體之捐助"/>
    <s v="獨居老人關懷訪視服務計畫關懷服務費及行政管理費"/>
    <s v="臺中市霧峰區甲寅社區發展協會"/>
    <x v="40"/>
    <x v="51"/>
    <s v="無"/>
    <m/>
  </r>
  <r>
    <s v="社政業務-社會福利-推行老人福利-獎補助費-對國內團體之捐助"/>
    <s v="獨居老人關懷訪視服務計畫關懷服務費及行政管理費"/>
    <s v="社團法人臺中市福康關懷協會"/>
    <x v="40"/>
    <x v="51"/>
    <s v="無"/>
    <m/>
  </r>
  <r>
    <s v="社政業務-社會福利-推行老人福利-獎補助費-對國內團體之捐助"/>
    <s v="建立社區照顧關懷據點之充實設施設備-經常門"/>
    <s v="社團法人臺中市忘憂草協會"/>
    <x v="40"/>
    <x v="64"/>
    <s v="無"/>
    <m/>
  </r>
  <r>
    <s v="社政業務-社會福利-推行老人福利-獎補助費-對國內團體之捐助"/>
    <s v="「老人防跌健康講座」活動"/>
    <s v="臺中市大安區南庄社區發展協會"/>
    <x v="40"/>
    <x v="1"/>
    <s v="無"/>
    <m/>
  </r>
  <r>
    <s v="社政業務-社會福利-推行老人福利-獎補助費-對國內團體之捐助"/>
    <s v="建立社區照顧關懷據點並設置巷弄長照站"/>
    <s v="臺中市大甲區頂店社區發展協會"/>
    <x v="40"/>
    <x v="123"/>
    <s v="無"/>
    <m/>
  </r>
  <r>
    <s v="社政業務-社會福利-推行老人福利-獎補助費-對國內團體之捐助"/>
    <s v="建立社區照顧關懷據點並設置巷弄長照站"/>
    <s v="臺中市大甲區頂店社區發展協會"/>
    <x v="40"/>
    <x v="123"/>
    <s v="無"/>
    <m/>
  </r>
  <r>
    <s v="社政業務-社會福利-推行老人福利-獎補助費-對國內團體之捐助"/>
    <s v="社區照顧關懷據點整合性補助計畫-「潛力型單位試辦」"/>
    <s v="臺中市太平人文關懷協會吳慧娟"/>
    <x v="40"/>
    <x v="1"/>
    <s v="無"/>
    <m/>
  </r>
  <r>
    <s v="社政業務-社會福利-推行老人福利-獎補助費-對國內團體之捐助"/>
    <s v="獨居老人關懷訪視服務計畫關懷服務費及行政管理費"/>
    <s v="臺中市東勢區中嵙社區發展協會"/>
    <x v="40"/>
    <x v="247"/>
    <s v="無"/>
    <m/>
  </r>
  <r>
    <s v="社政業務-社會福利-推行老人福利-獎補助費-對國內團體之捐助"/>
    <s v="獨居老人關懷訪視服務計畫關懷服務費及行政管理費"/>
    <s v="臺中市東勢區石城社區發展協會詹勇助"/>
    <x v="40"/>
    <x v="276"/>
    <s v="無"/>
    <m/>
  </r>
  <r>
    <s v="社政業務-社會福利-推行老人福利-獎補助費-對國內團體之捐助"/>
    <s v="獨居老人關懷訪視服務計畫關懷服務費及行政管理費"/>
    <s v="社團法人臺中市東勢農民老人會"/>
    <x v="40"/>
    <x v="69"/>
    <s v="無"/>
    <m/>
  </r>
  <r>
    <s v="社政業務-社會福利-推行老人福利-獎補助費-對國內團體之捐助"/>
    <s v="獨居老人關懷訪視服務計畫關懷服務費及行政管理費"/>
    <s v="社團法人臺中市春天女性成長協會"/>
    <x v="40"/>
    <x v="58"/>
    <s v="無"/>
    <m/>
  </r>
  <r>
    <s v="社政業務-社會福利-推行老人福利-獎補助費-對國內團體之捐助"/>
    <s v="獨居老人關懷訪視服務計畫關懷服務費及行政管理費"/>
    <s v="臺中市石岡區萬安社區發展協會"/>
    <x v="40"/>
    <x v="54"/>
    <s v="無"/>
    <m/>
  </r>
  <r>
    <s v="社政業務-社會福利-推行老人福利-獎補助費-對國內團體之捐助"/>
    <s v="獨居老人關懷訪視服務計畫關懷服務費及行政管理費"/>
    <s v="臺中市大雅護老協會"/>
    <x v="40"/>
    <x v="118"/>
    <s v="無"/>
    <m/>
  </r>
  <r>
    <s v="社政業務-社會福利-推行老人福利-獎補助費-對國內團體之捐助"/>
    <s v="獨居老人關懷訪視服務計畫關懷服務費及行政管理費"/>
    <s v="臺中市神岡區社口社區發展協會關懷據點"/>
    <x v="40"/>
    <x v="217"/>
    <s v="無"/>
    <m/>
  </r>
  <r>
    <s v="社政業務-社會福利-推行老人福利-獎補助費-對國內團體之捐助"/>
    <s v="獨居老人關懷訪視服務計畫關懷服務費及行政管理費"/>
    <s v="臺中市東勢區下新社區發展協會"/>
    <x v="40"/>
    <x v="365"/>
    <s v="無"/>
    <m/>
  </r>
  <r>
    <s v="社政業務-社會福利-推行老人福利-獎補助費-對國內團體之捐助"/>
    <s v="獨居老人關懷訪視服務計畫關懷服務費及行政管理費"/>
    <s v="臺中市港尾社區長青協會"/>
    <x v="40"/>
    <x v="217"/>
    <s v="無"/>
    <m/>
  </r>
  <r>
    <s v="社政業務-社會福利-推行老人福利-獎補助費-對國內團體之捐助"/>
    <s v="獨居老人關懷訪視服務計畫關懷服務費及行政管理費"/>
    <s v="財團法人全成社會福利基金會"/>
    <x v="40"/>
    <x v="621"/>
    <s v="無"/>
    <m/>
  </r>
  <r>
    <s v="社政業務-社會福利-推行老人福利-獎補助費-對國內團體之捐助"/>
    <s v="獨居老人關懷訪視服務計畫關懷服務費及行政管理費"/>
    <s v="臺中市霧峰區舊正社區發展協會"/>
    <x v="40"/>
    <x v="98"/>
    <s v="無"/>
    <m/>
  </r>
  <r>
    <s v="社政業務-社會福利-推行老人福利-獎補助費-對國內團體之捐助"/>
    <s v="獨居老人關懷訪視服務計畫關懷服務費及行政管理費"/>
    <s v="中華民國紅心字會"/>
    <x v="40"/>
    <x v="197"/>
    <s v="無"/>
    <m/>
  </r>
  <r>
    <s v="社政業務-社會福利-推行老人福利-獎補助費-對國內團體之捐助"/>
    <s v="獨居老人關懷訪視服務計畫關懷服務費及行政管理費"/>
    <s v="臺中市霧峰區吉峰社區發展協會"/>
    <x v="40"/>
    <x v="54"/>
    <s v="無"/>
    <m/>
  </r>
  <r>
    <s v="社政業務-社會福利-推行老人福利-獎補助費-對國內團體之捐助"/>
    <s v="獨居老人關懷訪視服務計畫關懷服務費及行政管理費"/>
    <s v="臺中市藍興長青協會蔡垂峰"/>
    <x v="40"/>
    <x v="62"/>
    <s v="無"/>
    <m/>
  </r>
  <r>
    <s v="社政業務-社會福利-推行老人福利-獎補助費-對國內團體之捐助"/>
    <s v="獨居老人關懷訪視服務計畫關懷服務費及行政管理費"/>
    <s v="臺中市東勢區慶東社區發展協會"/>
    <x v="40"/>
    <x v="54"/>
    <s v="無"/>
    <m/>
  </r>
  <r>
    <s v="社政業務-社會福利-推行老人福利-獎補助費-對國內團體之捐助"/>
    <s v="獨居老人關懷訪視服務計畫關懷服務費及行政管理費"/>
    <s v="臺中市豐原區翁明社區發展協會張林(悅-兌+V+兄)容"/>
    <x v="40"/>
    <x v="4"/>
    <s v="無"/>
    <m/>
  </r>
  <r>
    <s v="社政業務-社會福利-推行老人福利-獎補助費-對國內團體之捐助"/>
    <s v="獨居老人關懷訪視服務計畫關懷服務費及行政管理費"/>
    <s v="社團法人臺中市忘憂草協會"/>
    <x v="40"/>
    <x v="120"/>
    <s v="無"/>
    <m/>
  </r>
  <r>
    <s v="社政業務-社會福利-推行老人福利-獎補助費-對國內團體之捐助"/>
    <s v="獨居老人關懷訪視服務計畫關懷服務費及行政管理費"/>
    <s v="財團法人弘道老人福利基金會"/>
    <x v="40"/>
    <x v="204"/>
    <s v="無"/>
    <m/>
  </r>
  <r>
    <s v="社政業務-社會福利-推行老人福利-獎補助費-對國內團體之捐助"/>
    <s v="獨居老人關懷訪視服務計畫關懷服務費及行政管理費"/>
    <s v="財團法人臺灣省私立永信社會福利基金會"/>
    <x v="40"/>
    <x v="250"/>
    <s v="無"/>
    <m/>
  </r>
  <r>
    <s v="社政業務-社會福利-推行老人福利-獎補助費-對國內團體之捐助"/>
    <s v="獨居老人關懷訪視服務計畫關懷服務費及行政管理費"/>
    <s v="臺中市石岡區萬興社區發展協會"/>
    <x v="40"/>
    <x v="204"/>
    <s v="無"/>
    <m/>
  </r>
  <r>
    <s v="社政業務-社會福利-推行老人福利-獎補助費-對國內團體之捐助"/>
    <s v="獨居老人關懷訪視服務計畫關懷服務費及行政管理費"/>
    <s v="臺中市龍井區東海社區發展協會"/>
    <x v="40"/>
    <x v="84"/>
    <s v="無"/>
    <m/>
  </r>
  <r>
    <s v="社政業務-社會福利-推行老人福利-獎補助費-對國內團體之捐助"/>
    <s v="獨居老人關懷訪視服務計畫關懷服務費及行政管理費"/>
    <s v="臺中市和平區健康促進推廣協會"/>
    <x v="40"/>
    <x v="71"/>
    <s v="無"/>
    <m/>
  </r>
  <r>
    <s v="社政業務-社會福利-推行老人福利-獎補助費-對國內團體之捐助"/>
    <s v="臺中市政府社會局推動日間托老服務(長青快樂學堂)補助計畫"/>
    <s v="財團法人臺灣省私立永信社會福利基金會"/>
    <x v="40"/>
    <x v="622"/>
    <s v="無"/>
    <m/>
  </r>
  <r>
    <s v="社政業務-社會福利-推行老人福利-獎補助費-對國內團體之捐助"/>
    <s v="獨居老人關懷訪視服務計畫關懷服務費及行政管理費"/>
    <s v="社團法人臺中市神岡區溪洲社區發展協會"/>
    <x v="40"/>
    <x v="197"/>
    <s v="無"/>
    <m/>
  </r>
  <r>
    <s v="社政業務-社會福利-推行老人福利-獎補助費-對國內團體之捐助"/>
    <s v="獨居老人關懷訪視服務計畫關懷服務費及行政管理費"/>
    <s v="臺中市南區藍興堡發展協會蔡明昌"/>
    <x v="40"/>
    <x v="224"/>
    <s v="無"/>
    <m/>
  </r>
  <r>
    <s v="社政業務-社會福利-推行老人福利-獎補助費-對國內團體之捐助"/>
    <s v="獨居老人關懷訪視服務計畫關懷服務費及行政管理費"/>
    <s v="台中市神岡區豐洲社區發展協會"/>
    <x v="40"/>
    <x v="53"/>
    <s v="無"/>
    <m/>
  </r>
  <r>
    <s v="社政業務-社會福利-推行老人福利-獎補助費-對國內團體之捐助"/>
    <s v="獨居老人關懷訪視服務計畫關懷服務費及行政管理費"/>
    <s v="臺中市東勢區詒福社區發展協會"/>
    <x v="40"/>
    <x v="54"/>
    <s v="無"/>
    <m/>
  </r>
  <r>
    <s v="社政業務-社會福利-推行老人福利-獎補助費-對國內團體之捐助"/>
    <s v="獨居老人關懷訪視服務計畫關懷服務費及行政管理費"/>
    <s v="臺中市潭仔墘永續發展協會"/>
    <x v="40"/>
    <x v="204"/>
    <s v="無"/>
    <m/>
  </r>
  <r>
    <s v="社政業務-社會福利-推行老人福利-獎補助費-對國內團體之捐助"/>
    <s v="獨居老人關懷訪視服務計畫關懷服務費及行政管理費"/>
    <s v="財團法人老五老基金會"/>
    <x v="40"/>
    <x v="53"/>
    <s v="無"/>
    <m/>
  </r>
  <r>
    <s v="社政業務-社會福利-推行老人福利-獎補助費-對國內團體之捐助"/>
    <s v="獨居老人關懷訪視服務計畫關懷服務費及行政管理費"/>
    <s v="臺中市石岡區金星社區發展協會"/>
    <x v="40"/>
    <x v="51"/>
    <s v="無"/>
    <m/>
  </r>
  <r>
    <s v="社政業務-社會福利-推行老人福利-獎補助費-對國內團體之捐助"/>
    <s v="建立社區照顧關懷據點並設置巷弄長照站之租金水電費用"/>
    <s v="財團法人弘道老人福利基金會"/>
    <x v="40"/>
    <x v="241"/>
    <s v="無"/>
    <m/>
  </r>
  <r>
    <s v="社政業務-社會福利-推行老人福利-獎補助費-對國內團體之捐助"/>
    <s v="臺中市政府社會局推動日間托老服務(長青快樂學堂)計畫暨建立社區照顧關懷據點並設置巷弄長照站"/>
    <s v="財團法人弘道老人福利基金會"/>
    <x v="40"/>
    <x v="623"/>
    <s v="無"/>
    <m/>
  </r>
  <r>
    <s v="社政業務-社會福利-推行老人福利-獎補助費-對國內團體之捐助"/>
    <s v="建立社區照顧關懷據點"/>
    <s v="財團法人一貫道崇正基金會(大里站)"/>
    <x v="40"/>
    <x v="49"/>
    <s v="無"/>
    <m/>
  </r>
  <r>
    <s v="社政業務-社會福利-推行老人福利-獎補助費-對國內團體之捐助"/>
    <s v="建立社區照顧關懷據點並設置巷弄長照站"/>
    <s v="臺中市東勢區上城社區發展協會"/>
    <x v="40"/>
    <x v="123"/>
    <s v="無"/>
    <m/>
  </r>
  <r>
    <s v="社政業務-社會福利-推行老人福利-獎補助費-對國內團體之捐助"/>
    <s v="建立社區照顧關懷據點並設置巷弄長照站"/>
    <s v="臺中市東勢區慶東社區發展協會"/>
    <x v="40"/>
    <x v="123"/>
    <s v="無"/>
    <m/>
  </r>
  <r>
    <s v="社政業務-社會福利-推行老人福利-獎補助費-對國內團體之捐助"/>
    <s v="建立社區照顧關懷據點並設置巷弄長照站"/>
    <s v="台中市西屯區永安社區發展協會"/>
    <x v="40"/>
    <x v="123"/>
    <s v="無"/>
    <m/>
  </r>
  <r>
    <s v="社政業務-社會福利-推行老人福利-獎補助費-對國內團體之捐助"/>
    <s v="建立社區照顧關懷據點並設置巷弄長照站"/>
    <s v="社團法人台灣優質生命協會(優樂齡卓越據點)"/>
    <x v="40"/>
    <x v="123"/>
    <s v="無"/>
    <m/>
  </r>
  <r>
    <s v="社政業務-社會福利-推行老人福利-獎補助費-對國內團體之捐助"/>
    <s v="建立社區照顧關懷據點並設置巷弄長照站"/>
    <s v="社團法人台灣優質生命協會(優樂齡卓越據點)"/>
    <x v="40"/>
    <x v="123"/>
    <s v="無"/>
    <m/>
  </r>
  <r>
    <s v="社政業務-社會福利-推行老人福利-獎補助費-對國內團體之捐助"/>
    <s v="建立社區照顧關懷據點並設置巷弄長照站"/>
    <s v="臺中市霧峰區六股社區發展協會"/>
    <x v="40"/>
    <x v="49"/>
    <s v="無"/>
    <m/>
  </r>
  <r>
    <s v="社政業務-社會福利-推行老人福利-獎補助費-對國內團體之捐助"/>
    <s v="獨居老人關懷訪視服務計畫關懷服務費及行政管理費"/>
    <s v="臺中市大雅區文雅社區發展協會劉亦銘"/>
    <x v="40"/>
    <x v="51"/>
    <s v="無"/>
    <m/>
  </r>
  <r>
    <s v="社政業務-社會福利-推行老人福利-獎補助費-對國內團體之捐助"/>
    <s v="建立社區照顧關懷據點並設置巷弄長照站之充實設施設備費用-資本門"/>
    <s v="臺中市潭子區家福健康促進協會"/>
    <x v="40"/>
    <x v="49"/>
    <s v="無"/>
    <m/>
  </r>
  <r>
    <s v="社政業務-社會福利-推行老人福利-獎補助費-對國內團體之捐助"/>
    <s v="建立社區照顧關懷據點之充實設施設備-經常門"/>
    <s v="臺中市樂活銀髮族交流協會"/>
    <x v="40"/>
    <x v="247"/>
    <s v="無"/>
    <m/>
  </r>
  <r>
    <s v="社政業務-社會福利-推行老人福利-獎補助費-對國內團體之捐助"/>
    <s v="113年度多功能日間托老中心計畫"/>
    <s v="財團法人彭婉如文教基金會"/>
    <x v="40"/>
    <x v="476"/>
    <s v="無"/>
    <m/>
  </r>
  <r>
    <s v="社政業務-社會福利-推行老人福利-獎補助費-對國內團體之捐助"/>
    <s v="建立社區照顧關懷據點並設置巷弄長照站"/>
    <s v="財團法人天主教聖心基金會"/>
    <x v="40"/>
    <x v="624"/>
    <s v="無"/>
    <m/>
  </r>
  <r>
    <s v="社政業務-社會福利-推行老人福利-獎補助費-對國內團體之捐助"/>
    <s v="建立社區照顧關懷據點並設置巷弄長照站"/>
    <s v="社團法人台中市健行關懷社區協會"/>
    <x v="40"/>
    <x v="625"/>
    <s v="無"/>
    <m/>
  </r>
  <r>
    <s v="社政業務-社會福利-推行老人福利-獎補助費-對國內團體之捐助"/>
    <s v="建立社區照顧關懷據點並設置巷弄長照站"/>
    <s v="社團法人台中市啟明重建福利協會"/>
    <x v="40"/>
    <x v="626"/>
    <s v="無"/>
    <m/>
  </r>
  <r>
    <s v="社政業務-社會福利-推行老人福利-獎補助費-對國內團體之捐助"/>
    <s v="建立社區照顧關懷據點並設置巷弄長照站之據點觀摩補助"/>
    <s v="財團法人弘道老人福利基金會"/>
    <x v="40"/>
    <x v="49"/>
    <s v="無"/>
    <m/>
  </r>
  <r>
    <s v="社政業務-社會福利-推行老人福利-獎補助費-對國內團體之捐助"/>
    <s v="建立社區照顧關懷據點並設置巷弄長照站"/>
    <s v="社團法人中華民國失智者照顧協會"/>
    <x v="40"/>
    <x v="119"/>
    <s v="無"/>
    <m/>
  </r>
  <r>
    <s v="社政業務-社會福利-推行老人福利-獎補助費-對國內團體之捐助"/>
    <s v="建立社區照顧關懷據點並設置巷弄長照站之租金水電費用"/>
    <s v="臺中市霧峰區北柳社區發展協會廖招慈"/>
    <x v="40"/>
    <x v="1"/>
    <s v="無"/>
    <m/>
  </r>
  <r>
    <s v="社政業務-社會福利-推行老人福利-獎補助費-對國內團體之捐助"/>
    <s v="建立社區照顧關懷據點並設置巷弄長照站"/>
    <s v="社團法人臺中市好伴照顧協會"/>
    <x v="40"/>
    <x v="627"/>
    <s v="無"/>
    <m/>
  </r>
  <r>
    <s v="社政業務-社會福利-推行老人福利-獎補助費-對國內團體之捐助"/>
    <s v="建立社區照顧關懷據點並設置巷弄長照站"/>
    <s v="社團法人台中市東區東信社區發展協會"/>
    <x v="40"/>
    <x v="625"/>
    <s v="無"/>
    <m/>
  </r>
  <r>
    <s v="社政業務-社會福利-推行老人福利-獎補助費-對國內團體之捐助"/>
    <s v="建立社區照顧關懷據點並設置巷弄長照站"/>
    <s v="財團法人台灣基督長老教會忠孝路教會"/>
    <x v="40"/>
    <x v="627"/>
    <s v="無"/>
    <m/>
  </r>
  <r>
    <s v="社政業務-社會福利-推行老人福利-獎補助費-對國內團體之捐助"/>
    <s v="建立社區照顧關懷據點並設置巷弄長照站"/>
    <s v="臺中市太平區福隆社區發展協會"/>
    <x v="40"/>
    <x v="625"/>
    <s v="無"/>
    <m/>
  </r>
  <r>
    <s v="社政業務-社會福利-推行老人福利-獎補助費-對國內團體之捐助"/>
    <s v="建立社區照顧關懷據點並設置巷弄長照站"/>
    <s v="臺中市太平區興隆社區發展協會"/>
    <x v="40"/>
    <x v="625"/>
    <s v="無"/>
    <m/>
  </r>
  <r>
    <s v="社政業務-社會福利-推行老人福利-獎補助費-對國內團體之捐助"/>
    <s v="臺中市日間托老服務(長青快樂學堂)補助計畫暨建立社區照顧關懷據點並設置巷弄長照站"/>
    <s v="財團法人天主教聖母聖心修女會"/>
    <x v="40"/>
    <x v="628"/>
    <s v="無"/>
    <m/>
  </r>
  <r>
    <s v="社政業務-社會福利-推行老人福利-獎補助費-對國內團體之捐助"/>
    <s v="臺中市日間托老服務(長青快樂學堂)補助計畫暨建立社區照顧關懷據點並設置巷弄長照站"/>
    <s v="財團法人天主教聖母聖心修女會"/>
    <x v="40"/>
    <x v="629"/>
    <s v="無"/>
    <m/>
  </r>
  <r>
    <s v="社政業務-社會福利-推行老人福利-獎補助費-對國內團體之捐助"/>
    <s v="建立社區照顧關懷據點並設置巷弄長照站"/>
    <s v="臺中市神岡區圳堵社區發展協會"/>
    <x v="40"/>
    <x v="430"/>
    <s v="無"/>
    <m/>
  </r>
  <r>
    <s v="社政業務-社會福利-推行老人福利-獎補助費-對國內團體之捐助"/>
    <s v="建立社區照顧關懷據點並設置巷弄長照站"/>
    <s v="財團法人弘道老人福利基金會"/>
    <x v="40"/>
    <x v="577"/>
    <s v="無"/>
    <m/>
  </r>
  <r>
    <s v="社政業務-社會福利-推行老人福利-獎補助費-對國內團體之捐助"/>
    <s v="獨居老人關懷訪視服務計畫關懷服務費及行政管理費"/>
    <s v="台中市何成長青協會"/>
    <x v="40"/>
    <x v="83"/>
    <s v="無"/>
    <m/>
  </r>
  <r>
    <s v="社政業務-社會福利-推行老人福利-獎補助費-對國內團體之捐助"/>
    <s v="獨居老人關懷訪視服務計畫關懷服務費及行政管理費"/>
    <s v="臺中市新社區大南社區發展協會"/>
    <x v="40"/>
    <x v="217"/>
    <s v="無"/>
    <m/>
  </r>
  <r>
    <s v="社政業務-社會福利-推行老人福利-獎補助費-對國內團體之捐助"/>
    <s v="建立社區照顧關懷據點並設置巷弄長照站"/>
    <s v="臺中市和平區健康促進推廣協會"/>
    <x v="40"/>
    <x v="630"/>
    <s v="無"/>
    <m/>
  </r>
  <r>
    <s v="社政業務-社會福利-推行老人福利-獎補助費-對國內團體之捐助"/>
    <s v="建立社區照顧關懷據點並設置巷弄長照站"/>
    <s v="臺中市霧峰區六股社區發展協會王原祥"/>
    <x v="40"/>
    <x v="631"/>
    <s v="無"/>
    <m/>
  </r>
  <r>
    <s v="社政業務-社會福利-推行老人福利-獎補助費-對國內團體之捐助"/>
    <s v="建立社區照顧關懷據點並設置巷弄長照站"/>
    <s v="臺中市大甲區頂店社區發展協會"/>
    <x v="40"/>
    <x v="625"/>
    <s v="無"/>
    <m/>
  </r>
  <r>
    <s v="社政業務-社會福利-推行老人福利-獎補助費-對國內團體之捐助"/>
    <s v="建立社區照顧關懷據點並設置巷弄長照站之充實設施設備費用-資本門"/>
    <s v="臺中市霧峰區丁台社區發展協會"/>
    <x v="40"/>
    <x v="49"/>
    <s v="無"/>
    <m/>
  </r>
  <r>
    <s v="社政業務-社會福利-推行老人福利-獎補助費-對國內團體之捐助"/>
    <s v="建立社區照顧關懷據點並設置巷弄長照站之充實設施設備費用-經常門"/>
    <s v="臺中市霧峰區丁台社區發展協會"/>
    <x v="40"/>
    <x v="114"/>
    <s v="無"/>
    <m/>
  </r>
  <r>
    <s v="社政業務-社會福利-推行老人福利-獎補助費-對國內團體之捐助"/>
    <s v="建立社區照顧關懷據點並設置巷弄長照站之「租金水電費用」"/>
    <s v="臺中市豐原區翁明社區發展協會張林(悅-兌+V+兄)容"/>
    <x v="40"/>
    <x v="4"/>
    <s v="無"/>
    <m/>
  </r>
  <r>
    <s v="社政業務-社會福利-推行老人福利-獎補助費-對國內團體之捐助"/>
    <s v="建立社區照顧關懷據點之充實設施設備費用-經常門"/>
    <s v="臺中市霧峰區本堂社區發展協會"/>
    <x v="40"/>
    <x v="201"/>
    <s v="無"/>
    <m/>
  </r>
  <r>
    <s v="社政業務-社會福利-推行老人福利-獎補助費-對國內團體之捐助"/>
    <s v="建立社區照顧關懷據點並設置巷弄長照站之租金水電費用"/>
    <s v="財團法人台中市私立甘霖社會福利慈善事業基金會"/>
    <x v="40"/>
    <x v="16"/>
    <s v="無"/>
    <m/>
  </r>
  <r>
    <s v="社政業務-社會福利-推行老人福利-獎補助費-對國內團體之捐助"/>
    <s v="建立社區照顧關懷據點並設置巷弄長照站之「預防及延緩失能照護計畫費用」"/>
    <s v="財團法人臺中市私立信望愛智能發展中心"/>
    <x v="40"/>
    <x v="123"/>
    <s v="無"/>
    <m/>
  </r>
  <r>
    <s v="社政業務-社會福利-推行老人福利-獎補助費-對國內團體之捐助"/>
    <s v="建立社區照顧關懷據點並設置巷弄長照站之「預防及延緩失能照護計畫費用」"/>
    <s v="財團法人中華民國佛教慈濟慈善事業基金會"/>
    <x v="40"/>
    <x v="123"/>
    <s v="無"/>
    <m/>
  </r>
  <r>
    <s v="社政業務-社會福利-推行老人福利-獎補助費-對國內團體之捐助"/>
    <s v="社區照顧關懷據點整合性補助計畫-「潛力型單位試辦」"/>
    <s v="社團法人中華起初全人教育關懷協會"/>
    <x v="40"/>
    <x v="1"/>
    <s v="無"/>
    <m/>
  </r>
  <r>
    <s v="社政業務-社會福利-推行老人福利-獎補助費-對國內團體之捐助"/>
    <s v="建立社區照顧關懷據點並設置巷弄長照站之充實設施設備費用-經常門"/>
    <s v="臺中市大甲區銅安社區發展協會"/>
    <x v="40"/>
    <x v="62"/>
    <s v="無"/>
    <m/>
  </r>
  <r>
    <s v="社政業務-社會福利-推行老人福利-獎補助費-對國內團體之捐助"/>
    <s v="建立社區照顧關懷據點並設置巷弄長照站之「租金水電費用」"/>
    <s v="臺中市豐原區圳寮社區發展協會"/>
    <x v="40"/>
    <x v="4"/>
    <s v="無"/>
    <m/>
  </r>
  <r>
    <s v="社政業務-社會福利-推行老人福利-獎補助費-對國內團體之捐助"/>
    <s v="建立社區照顧關懷據點並設置巷弄站之「預防及延緩失能照護計畫費用」"/>
    <s v="財團法人中華民國佛教慈濟慈善事業基金會"/>
    <x v="40"/>
    <x v="123"/>
    <s v="無"/>
    <m/>
  </r>
  <r>
    <s v="社政業務-社會福利-推行老人福利-獎補助費-對國內團體之捐助"/>
    <s v="建立社區照顧關懷據點並設置巷弄長照站之「租金水電費用」"/>
    <s v="臺中市豐原區田心社區發展協會丁敏倉"/>
    <x v="40"/>
    <x v="169"/>
    <s v="無"/>
    <m/>
  </r>
  <r>
    <s v="社政業務-社會福利-推行老人福利-獎補助費-對國內團體之捐助"/>
    <s v="建立社區照顧關懷據點並設置巷弄長照站之租金水電費用"/>
    <s v="臺中市太平區永隆社區發展協會"/>
    <x v="40"/>
    <x v="53"/>
    <s v="無"/>
    <m/>
  </r>
  <r>
    <s v="社政業務-社會福利-推行老人福利-獎補助費-對國內團體之捐助"/>
    <s v="建立社區照顧關懷據點並設置巷弄長照站"/>
    <s v="財團法人台中市私立甘霖社會福利慈善事業基金會"/>
    <x v="40"/>
    <x v="632"/>
    <s v="無"/>
    <m/>
  </r>
  <r>
    <s v="社政業務-社會福利-推行老人福利-獎補助費-對國內團體之捐助"/>
    <s v="社區照顧關懷據點整合性補助計畫-「據點觀摩補助案」"/>
    <s v="財團法人天主教聖母聖心修女會"/>
    <x v="40"/>
    <x v="49"/>
    <s v="無"/>
    <m/>
  </r>
  <r>
    <s v="社政業務-社會福利-推行老人福利-獎補助費-對國內團體之捐助"/>
    <s v="建立社區照顧關懷據點並設置巷弄長照站之「租金水電費用」"/>
    <s v="社團法人中華民國紫宸運動文教協會呂芳瑩"/>
    <x v="40"/>
    <x v="16"/>
    <s v="無"/>
    <m/>
  </r>
  <r>
    <s v="社政業務-社會福利-推行老人福利-獎補助費-對國內團體之捐助"/>
    <s v="建立社區照顧關懷據點並設置巷弄長照站之「預防及延緩失能照護計畫費用」"/>
    <s v="臺中市外埔區永豐社區發展協會"/>
    <x v="40"/>
    <x v="79"/>
    <s v="無"/>
    <m/>
  </r>
  <r>
    <s v="社政業務-社會福利-推行老人福利-獎補助費-對國內團體之捐助"/>
    <s v="獨居老人關懷訪視服務計畫關懷服務費及行政管理費"/>
    <s v="財團法人天主教聖母聖心修女會"/>
    <x v="40"/>
    <x v="497"/>
    <s v="無"/>
    <m/>
  </r>
  <r>
    <s v="社政業務-社會福利-推行老人福利-獎補助費-對國內團體之捐助"/>
    <s v="建立社區照顧關懷據點並設置巷弄長照站"/>
    <s v="臺中市東勢區石城社區發展協會詹勇助"/>
    <x v="40"/>
    <x v="625"/>
    <s v="無"/>
    <m/>
  </r>
  <r>
    <s v="社政業務-社會福利-推行老人福利-獎補助費-對國內團體之捐助"/>
    <s v="建立社區照顧關懷據點並設置巷弄長照站"/>
    <s v="臺中市東勢區慶東社區發展協會"/>
    <x v="40"/>
    <x v="625"/>
    <s v="無"/>
    <m/>
  </r>
  <r>
    <s v="社政業務-社會福利-推行老人福利-獎補助費-對國內團體之捐助"/>
    <s v="建立社區照顧關懷據點並設置巷弄長照站"/>
    <s v="臺中市霧峰區北柳社區發展協會廖招慈"/>
    <x v="40"/>
    <x v="388"/>
    <s v="無"/>
    <m/>
  </r>
  <r>
    <s v="社政業務-社會福利-推行老人福利-獎補助費-對國內團體之捐助"/>
    <s v="建立社區照顧關懷據點並設置巷弄長照站"/>
    <s v="臺中市沙鹿區沙鹿社區發展協會"/>
    <x v="40"/>
    <x v="633"/>
    <s v="無"/>
    <m/>
  </r>
  <r>
    <s v="社政業務-社會福利-推行老人福利-獎補助費-對國內團體之捐助"/>
    <s v="建立社區照顧關懷據點並設置巷弄長照站"/>
    <s v="臺中市石岡區萬安社區發展協會"/>
    <x v="40"/>
    <x v="625"/>
    <s v="無"/>
    <m/>
  </r>
  <r>
    <s v="社政業務-社會福利-推行老人福利-獎補助費-對國內團體之捐助"/>
    <s v="建立社區照顧關懷據點並設置巷弄長照站之「租金水電費用」"/>
    <s v="臺中市豐原區翁子社區發展協會"/>
    <x v="40"/>
    <x v="204"/>
    <s v="無"/>
    <m/>
  </r>
  <r>
    <s v="社政業務-社會福利-推行老人福利-獎補助費-對國內團體之捐助"/>
    <s v="建立社區照顧關懷據點並設置巷弄長照站之「租金水電費用」"/>
    <s v="臺中市豐原區豐田社區發展協會"/>
    <x v="40"/>
    <x v="201"/>
    <s v="無"/>
    <m/>
  </r>
  <r>
    <s v="社政業務-社會福利-推行老人福利-獎補助費-對國內團體之捐助"/>
    <s v="建立社區照顧關懷據點之充實設施設備-經常門"/>
    <s v="財團法人中華民國佛教慈濟慈善事業基金會"/>
    <x v="40"/>
    <x v="87"/>
    <s v="無"/>
    <m/>
  </r>
  <r>
    <s v="社政業務-社會福利-推行老人福利-獎補助費-對國內團體之捐助"/>
    <s v="建立社區照顧關懷據點並設置巷弄長照站之租金水電費用"/>
    <s v="臺中市弘馨社會福利關懷協會"/>
    <x v="40"/>
    <x v="54"/>
    <s v="無"/>
    <m/>
  </r>
  <r>
    <s v="社政業務-社會福利-推行老人福利-獎補助費-對國內團體之捐助"/>
    <s v="建立社區照顧關懷據點並設置巷弄長照站之預防及延緩失能照護計畫"/>
    <s v="臺中市大甲區建興社區發展協會"/>
    <x v="40"/>
    <x v="123"/>
    <s v="無"/>
    <m/>
  </r>
  <r>
    <s v="社政業務-社會福利-推行老人福利-獎補助費-對國內團體之捐助"/>
    <s v="建立社區照顧關懷據點並設置巷弄長照站之預防及延緩失能照護計畫"/>
    <s v="臺中市大甲區日南社區發展協會"/>
    <x v="40"/>
    <x v="123"/>
    <s v="無"/>
    <m/>
  </r>
  <r>
    <s v="社政業務-社會福利-推行老人福利-獎補助費-對國內團體之捐助"/>
    <s v="建立社區照顧關懷據點並設置巷弄長照站之「預防及延緩失能照護計畫費用」"/>
    <s v="社團法人臺中市沐風60長者之愛關懷協會"/>
    <x v="40"/>
    <x v="123"/>
    <s v="無"/>
    <m/>
  </r>
  <r>
    <s v="社政業務-社會福利-推行老人福利-獎補助費-對國內團體之捐助"/>
    <s v="建立社區照顧關懷據點並設置巷弄長照站之租金水電費用"/>
    <s v="中華民國紅心字會"/>
    <x v="40"/>
    <x v="250"/>
    <s v="無"/>
    <m/>
  </r>
  <r>
    <s v="社政業務-社會福利-推行老人福利-獎補助費-對國內團體之捐助"/>
    <s v="建立社區照顧關懷據點暨巷弄長照站之「租金水電費用」"/>
    <s v="臺中市大雅區文雅社區發展協會劉亦銘"/>
    <x v="40"/>
    <x v="72"/>
    <s v="無"/>
    <m/>
  </r>
  <r>
    <s v="社政業務-社會福利-推行老人福利-獎補助費-對國內團體之捐助"/>
    <s v="建立社區照顧關懷據點暨巷弄長照站之「租金水電費用」"/>
    <s v="臺中市麥之鄉產業發展協會張文炎"/>
    <x v="40"/>
    <x v="211"/>
    <s v="無"/>
    <m/>
  </r>
  <r>
    <s v="社政業務-社會福利-推行老人福利-獎補助費-對國內團體之捐助"/>
    <s v="建立社區照顧關懷據點之充實設施設備費用-資本門"/>
    <s v="社團法人台灣基督教好牧人全人關顧協會"/>
    <x v="40"/>
    <x v="49"/>
    <s v="無"/>
    <m/>
  </r>
  <r>
    <s v="社政業務-社會福利-推行老人福利-獎補助費-對國內團體之捐助"/>
    <s v="建立社區照顧關懷據點並設置巷弄長照站之「租金水電費用」"/>
    <s v="臺中市豐原區翁社社區發展協會"/>
    <x v="40"/>
    <x v="72"/>
    <s v="無"/>
    <m/>
  </r>
  <r>
    <s v="社政業務-社會福利-推行老人福利-獎補助費-對國內團體之捐助"/>
    <s v="建立社區照顧關懷據點之充實廚房設施設備費用-經常門"/>
    <s v="臺中市霧峰區桐林社區發展協會"/>
    <x v="40"/>
    <x v="247"/>
    <s v="無"/>
    <m/>
  </r>
  <r>
    <s v="社政業務-社會福利-推行老人福利-獎補助費-對國內團體之捐助"/>
    <s v="建立社區照顧關懷據點之充實設施設備費用-經常門"/>
    <s v="臺中市大甲區德化社區發展協會"/>
    <x v="40"/>
    <x v="247"/>
    <s v="無"/>
    <m/>
  </r>
  <r>
    <s v="社政業務-社會福利-推行老人福利-獎補助費-對國內團體之捐助"/>
    <s v="建立社區照顧關懷據點並設置巷弄長照站之租金水電費用"/>
    <s v="財團法人水源地文教基金會"/>
    <x v="40"/>
    <x v="123"/>
    <s v="無"/>
    <m/>
  </r>
  <r>
    <s v="社政業務-社會福利-推行老人福利-獎補助費-對國內團體之捐助"/>
    <s v="建立社區照顧關懷據點並設置巷弄長照站之充實設施設備費用-資本門"/>
    <s v="臺中市大里區塗城社區發展協會"/>
    <x v="40"/>
    <x v="80"/>
    <s v="無"/>
    <m/>
  </r>
  <r>
    <s v="社政業務-社會福利-推行老人福利-獎補助費-對國內團體之捐助"/>
    <s v="建立社區照顧關懷據點並設置巷弄長照站之充實設施設備費用-經常門"/>
    <s v="臺中市大里區塗城社區發展協會"/>
    <x v="40"/>
    <x v="88"/>
    <s v="無"/>
    <m/>
  </r>
  <r>
    <s v="社政業務-社會福利-推行老人福利-獎補助費-對國內團體之捐助"/>
    <s v="建立社區照顧關懷據點並設置巷弄長照站之租金水電費用"/>
    <s v="台中市北屯區仁愛社區發展協會"/>
    <x v="40"/>
    <x v="53"/>
    <s v="無"/>
    <m/>
  </r>
  <r>
    <s v="社政業務-社會福利-推行老人福利-獎補助費-對國內團體之捐助"/>
    <s v="建立社區照顧關懷據點並設置巷弄長照站之租金水電費用"/>
    <s v="臺中市弘馨社會福利關懷協會"/>
    <x v="40"/>
    <x v="217"/>
    <s v="無"/>
    <m/>
  </r>
  <r>
    <s v="社政業務-社會福利-推行老人福利-獎補助費-對國內團體之捐助"/>
    <s v="建立社區照顧關懷據點並設置巷弄長照站之租金水電費用"/>
    <s v="社團法人臺中市北屯區三光社區發展協會"/>
    <x v="40"/>
    <x v="63"/>
    <s v="無"/>
    <m/>
  </r>
  <r>
    <s v="社政業務-社會福利-推行老人福利-獎補助費-對國內團體之捐助"/>
    <s v="建立社區照顧關懷據點並設置巷弄長照站之租金水電費用"/>
    <s v="財團法人臺中市私立肯納自閉症社會福利基金會"/>
    <x v="40"/>
    <x v="62"/>
    <s v="無"/>
    <m/>
  </r>
  <r>
    <s v="社政業務-社會福利-推行老人福利-獎補助費-對國內團體之捐助"/>
    <s v="建立社區照顧關懷據點並設置巷弄長照站之租金水電費用"/>
    <s v="臺中市工學長青協進會王文明"/>
    <x v="40"/>
    <x v="98"/>
    <s v="無"/>
    <m/>
  </r>
  <r>
    <s v="社政業務-社會福利-推行老人福利-獎補助費-對國內團體之捐助"/>
    <s v="建立社區照顧關懷據點並設置巷弄長照站"/>
    <s v="臺中市東勢區中嵙社區發展協會"/>
    <x v="40"/>
    <x v="202"/>
    <s v="無"/>
    <m/>
  </r>
  <r>
    <s v="社政業務-社會福利-推行老人福利-獎補助費-對國內團體之捐助"/>
    <s v="建立社區照顧關懷據點並設置巷弄長照站"/>
    <s v="臺中市石岡區萬安社區發展協會"/>
    <x v="40"/>
    <x v="123"/>
    <s v="無"/>
    <m/>
  </r>
  <r>
    <s v="社政業務-社會福利-推行老人福利-獎補助費-對國內團體之捐助"/>
    <s v="建立社區照顧關懷據點並設置巷弄長照站"/>
    <s v="臺中市清水區南社社區發展協會"/>
    <x v="40"/>
    <x v="123"/>
    <s v="無"/>
    <m/>
  </r>
  <r>
    <s v="社政業務-社會福利-推行老人福利-獎補助費-對國內團體之捐助"/>
    <s v="建立社區照顧關懷據點"/>
    <s v="臺中市大肚區社腳社區發展協會"/>
    <x v="40"/>
    <x v="123"/>
    <s v="無"/>
    <m/>
  </r>
  <r>
    <s v="社政業務-社會福利-推行老人福利-獎補助費-對國內團體之捐助"/>
    <s v="建立社區照顧關懷據點並設置巷弄長照站之租金水電費用"/>
    <s v="社團法人臺中市仁和樂活長青協會"/>
    <x v="40"/>
    <x v="123"/>
    <s v="無"/>
    <m/>
  </r>
  <r>
    <s v="社政業務-社會福利-推行老人福利-獎補助費-對國內團體之捐助"/>
    <s v="建立社區照顧關懷據點並設置巷弄長照站之租金水電費用"/>
    <s v="社團法人台灣優質生命協會"/>
    <x v="40"/>
    <x v="65"/>
    <s v="無"/>
    <m/>
  </r>
  <r>
    <s v="社政業務-社會福利-推行老人福利-獎補助費-對國內團體之捐助"/>
    <s v="建立社區照顧關懷據點之充實設施設備費用-經常門"/>
    <s v="台中市西屯區福和社區發展協會"/>
    <x v="40"/>
    <x v="114"/>
    <s v="無"/>
    <m/>
  </r>
  <r>
    <s v="社政業務-社會福利-推行老人福利-獎補助費-對國內團體之捐助"/>
    <s v="建立社區照顧關懷據點並設置巷弄長照站之充實設施設備費用-經常門"/>
    <s v="社團法人台中市婦幼關懷成長協會"/>
    <x v="40"/>
    <x v="75"/>
    <s v="無"/>
    <m/>
  </r>
  <r>
    <s v="社政業務-社會福利-推行老人福利-獎補助費-對國內團體之捐助"/>
    <s v="建立社區照顧關懷據點並設置巷弄長照站之充實設施設備費用-經常門"/>
    <s v="臺中市龍井區山腳社區發展協會"/>
    <x v="40"/>
    <x v="1"/>
    <s v="無"/>
    <m/>
  </r>
  <r>
    <s v="社政業務-社會福利-推行老人福利-獎補助費-對國內團體之捐助"/>
    <s v="建立社區照顧關懷據點並設置巷弄長照站之「預防及延緩失能照護計畫費用-第一期」"/>
    <s v="臺中市龍井區山腳社區發展協會"/>
    <x v="40"/>
    <x v="123"/>
    <s v="無"/>
    <m/>
  </r>
  <r>
    <s v="社政業務-社會福利-推行老人福利-獎補助費-對國內團體之捐助"/>
    <s v="建立社區照顧關懷據點並設置巷弄長照站之「租金水電費用」"/>
    <s v="台中市豐原區豐原社區發展協會"/>
    <x v="40"/>
    <x v="87"/>
    <s v="無"/>
    <m/>
  </r>
  <r>
    <s v="社政業務-社會福利-推行老人福利-獎補助費-對國內團體之捐助"/>
    <s v="建立社區照顧關懷據點並設置巷弄長照站之租金水電費用"/>
    <s v="社團法人台中市厝邊關懷協會"/>
    <x v="40"/>
    <x v="63"/>
    <s v="無"/>
    <m/>
  </r>
  <r>
    <s v="社政業務-社會福利-推行老人福利-獎補助費-對國內團體之捐助"/>
    <s v="建立社區照顧關懷據點並設置巷弄長照站之充實設施設備費用-經常門"/>
    <s v="吳榮益台中市北區錦村社區發展協會"/>
    <x v="40"/>
    <x v="497"/>
    <s v="無"/>
    <m/>
  </r>
  <r>
    <s v="社政業務-社會福利-推行老人福利-獎補助費-對國內團體之捐助"/>
    <s v="建立社區照顧關懷據點並設置巷弄長照站"/>
    <s v="財團法人中華民國佛教慈濟慈善事業基金會"/>
    <x v="40"/>
    <x v="357"/>
    <s v="無"/>
    <m/>
  </r>
  <r>
    <s v="社政業務-社會福利-推行老人福利-獎補助費-對國內團體之捐助"/>
    <s v="建立社區照顧關懷據點並設置巷弄長照站"/>
    <s v="財團法人中華民國佛教慈濟慈善事業基金會"/>
    <x v="40"/>
    <x v="634"/>
    <s v="無"/>
    <m/>
  </r>
  <r>
    <s v="社政業務-社會福利-推行老人福利-獎補助費-對國內團體之捐助"/>
    <s v="社區照顧關懷據點整合性補助計畫之「充實廚房設備案」"/>
    <s v="台中市南區江川社區發展協會"/>
    <x v="40"/>
    <x v="49"/>
    <s v="無"/>
    <m/>
  </r>
  <r>
    <s v="社政業務-社會福利-推行老人福利-獎補助費-對國內團體之捐助"/>
    <s v="建立社區照顧關懷據點並設置巷弄長照站"/>
    <s v="鎌村社區發展協會—鎌村社區照顧關懷據點"/>
    <x v="40"/>
    <x v="635"/>
    <s v="無"/>
    <m/>
  </r>
  <r>
    <s v="社政業務-社會福利-推行老人福利-獎補助費-對國內團體之捐助"/>
    <s v="建立社區照顧關懷據點並設置巷弄長照站"/>
    <s v="臺中市豐原區南村里愛護您關照協會謝見忠"/>
    <x v="40"/>
    <x v="636"/>
    <s v="無"/>
    <m/>
  </r>
  <r>
    <s v="社政業務-社會福利-推行老人福利-獎補助費-對國內團體之捐助"/>
    <s v="建立社區照顧關懷據點並設置巷弄長照站"/>
    <s v="中華民國紅心字會"/>
    <x v="40"/>
    <x v="637"/>
    <s v="無"/>
    <m/>
  </r>
  <r>
    <s v="社政業務-社會福利-推行老人福利-獎補助費-對國內團體之捐助"/>
    <s v="建立社區照顧關懷據點並設置巷弄長照站之充實設施設備費用-經常門"/>
    <s v="台中市北區賴興社區發展協會"/>
    <x v="40"/>
    <x v="125"/>
    <s v="無"/>
    <m/>
  </r>
  <r>
    <s v="社政業務-社會福利-推行老人福利-獎補助費-對國內團體之捐助"/>
    <s v="建立社區照顧關懷據點並設置巷弄長照站之據點觀摩補助"/>
    <s v="台中市北屯區仁愛社區發展協會"/>
    <x v="40"/>
    <x v="49"/>
    <s v="無"/>
    <m/>
  </r>
  <r>
    <s v="社政業務-社會福利-推行老人福利-獎補助費-對國內團體之捐助"/>
    <s v="社區照顧關懷據點整合性補助計畫-「春節期間加強關懷獨居老人服務計畫之據點圍爐服務案」"/>
    <s v="財團法人天主教聖母聖心修女會"/>
    <x v="40"/>
    <x v="1"/>
    <s v="無"/>
    <m/>
  </r>
  <r>
    <s v="社政業務-社會福利-推行老人福利-獎補助費-對國內團體之捐助"/>
    <s v="建立社區照顧關懷據點並設置巷弄長照站之租金水電費用"/>
    <s v="台中市南區江川社區發展協會"/>
    <x v="40"/>
    <x v="72"/>
    <s v="無"/>
    <m/>
  </r>
  <r>
    <s v="社政業務-社會福利-推行老人福利-獎補助費-對國內團體之捐助"/>
    <s v="建立社區照顧關懷據點並設置巷弄長照站之充實設施設備費用-經常門"/>
    <s v="臺中市和平區和平社區發展協會陳奕正"/>
    <x v="40"/>
    <x v="1"/>
    <s v="無"/>
    <m/>
  </r>
  <r>
    <s v="社政業務-社會福利-推行老人福利-獎補助費-對國內團體之捐助"/>
    <s v="建立社區照顧關懷據點並設置巷弄長照站之充實廚房設施設備費用-經常門"/>
    <s v="臺中市大里區塗城社區發展協會"/>
    <x v="40"/>
    <x v="204"/>
    <s v="無"/>
    <m/>
  </r>
  <r>
    <s v="社政業務-社會福利-推行老人福利-獎補助費-對國內團體之捐助"/>
    <s v="建立社區照顧關懷據點並設置巷弄長照站之充實廚房設施設備費用-資本門"/>
    <s v="臺中市大里區塗城社區發展協會"/>
    <x v="40"/>
    <x v="88"/>
    <s v="無"/>
    <m/>
  </r>
  <r>
    <s v="社政業務-社會福利-推行老人福利-獎補助費-對國內團體之捐助"/>
    <s v="建立社區照顧關懷據點並設置巷弄長照站"/>
    <s v="社團法人東英社區發展協會"/>
    <x v="40"/>
    <x v="123"/>
    <s v="無"/>
    <m/>
  </r>
  <r>
    <s v="社政業務-社會福利-推行老人福利-獎補助費-對國內團體之捐助"/>
    <s v="建立社區照顧關懷據點"/>
    <s v="臺中市正緣文教慈善會"/>
    <x v="40"/>
    <x v="1"/>
    <s v="無"/>
    <m/>
  </r>
  <r>
    <s v="社政業務-社會福利-推行老人福利-獎補助費-對國內團體之捐助"/>
    <s v="建立社區照顧關懷據點並設置巷弄長照站"/>
    <s v="社團法人婦幼關懷協會"/>
    <x v="40"/>
    <x v="123"/>
    <s v="無"/>
    <m/>
  </r>
  <r>
    <s v="社政業務-社會福利-推行老人福利-獎補助費-對國內團體之捐助"/>
    <s v="建立社區照顧關懷據點並設置巷弄長照站"/>
    <s v="台中市南區江川社區發展協會"/>
    <x v="40"/>
    <x v="49"/>
    <s v="無"/>
    <m/>
  </r>
  <r>
    <s v="社政業務-社會福利-推行老人福利-獎補助費-對國內團體之捐助"/>
    <s v="建立社區照顧關懷據點並設置巷弄長照站"/>
    <s v="社團法人台灣基督教好牧人全人關顧協會(民族)"/>
    <x v="40"/>
    <x v="49"/>
    <s v="無"/>
    <m/>
  </r>
  <r>
    <s v="社政業務-社會福利-推行老人福利-獎補助費-對國內團體之捐助"/>
    <s v="建立社區照顧關懷據點並設置巷弄長照站之充實設施設備費用-資本門"/>
    <s v="臺中市大里區大新社區發展協會"/>
    <x v="40"/>
    <x v="50"/>
    <s v="無"/>
    <m/>
  </r>
  <r>
    <s v="社政業務-社會福利-推行老人福利-獎補助費-對國內團體之捐助"/>
    <s v="建立社區照顧關懷據點並設置巷弄長照站之充實設施設備費用-經常門"/>
    <s v="臺中市大里區大新社區發展協會"/>
    <x v="40"/>
    <x v="52"/>
    <s v="無"/>
    <m/>
  </r>
  <r>
    <s v="社政業務-社會福利-推行老人福利-獎補助費-對國內團體之捐助"/>
    <s v="建立社區照顧關懷據點並設置巷弄長照站之租金水電費用"/>
    <s v="台中市南區長春社區發展協會"/>
    <x v="40"/>
    <x v="69"/>
    <s v="無"/>
    <m/>
  </r>
  <r>
    <s v="社政業務-社會福利-推行老人福利-獎補助費-對國內團體之捐助"/>
    <s v="建立社區照顧關懷據點並設置巷弄長照站之開辦設施設備費用-經常門"/>
    <s v="臺中市潭子區栗林社區發展協會余鈴環"/>
    <x v="40"/>
    <x v="85"/>
    <s v="無"/>
    <m/>
  </r>
  <r>
    <s v="社政業務-社會福利-推行老人福利-獎補助費-對國內團體之捐助"/>
    <s v="建立社區照顧關懷據點並設置巷弄長照站計畫之預防延緩經費"/>
    <s v="財團法人環宇國際文化教育基金會"/>
    <x v="40"/>
    <x v="123"/>
    <s v="無"/>
    <m/>
  </r>
  <r>
    <s v="社政業務-社會福利-推行老人福利-獎補助費-對國內團體之捐助"/>
    <s v="一般性獎助計畫經費申請獎助項目及基準之充實設施設備費-經常門"/>
    <s v="臺中市石岡區金星社區發展協會"/>
    <x v="40"/>
    <x v="114"/>
    <s v="無"/>
    <m/>
  </r>
  <r>
    <s v="社政業務-社會福利-推行老人福利-獎補助費-對國內團體之捐助"/>
    <s v="建立社區照顧關懷據點並設置巷弄長照站之租金水電費用"/>
    <s v="臺中市霧峰區舊正社區發展協會"/>
    <x v="40"/>
    <x v="431"/>
    <s v="無"/>
    <m/>
  </r>
  <r>
    <s v="社政業務-社會福利-推行老人福利-獎補助費-對國內團體之捐助"/>
    <s v="建立社區照顧關懷據點並設置巷弄長照站之充實設施設備費用-經常門"/>
    <s v="臺中市武陵長壽關懷協會"/>
    <x v="40"/>
    <x v="4"/>
    <s v="無"/>
    <m/>
  </r>
  <r>
    <s v="社政業務-社會福利-推行老人福利-獎補助費-對國內團體之捐助"/>
    <s v="建立社區照顧關懷據點並設置巷弄長照站之充實設施設備費用-資本門"/>
    <s v="臺中市霧峰區舊正社區發展協會"/>
    <x v="40"/>
    <x v="7"/>
    <s v="無"/>
    <m/>
  </r>
  <r>
    <s v="社政業務-社會福利-推行老人福利-獎補助費-對國內團體之捐助"/>
    <s v="建立社區照顧關懷據點並設置巷弄長照站之充實設施設備費用-經常門"/>
    <s v="臺中市霧峰區舊正社區發展協會"/>
    <x v="40"/>
    <x v="217"/>
    <s v="無"/>
    <m/>
  </r>
  <r>
    <s v="社政業務-社會福利-推行老人福利-獎補助費-對國內團體之捐助"/>
    <s v="建立社區照顧關懷據點並設置巷弄長照站之租金水電費用"/>
    <s v="台中市南區福順社區發展協會"/>
    <x v="40"/>
    <x v="16"/>
    <s v="無"/>
    <m/>
  </r>
  <r>
    <s v="社政業務-社會福利-推行老人福利-獎補助費-對國內團體之捐助"/>
    <s v="建立社區照顧關懷據點暨巷弄長照站之「租金水電費用」"/>
    <s v="臺中市大雅區上楓社區發展協會"/>
    <x v="40"/>
    <x v="72"/>
    <s v="無"/>
    <m/>
  </r>
  <r>
    <s v="社政業務-社會福利-推行老人福利-獎補助費-對國內團體之捐助"/>
    <s v="建立社區照顧關懷據點並設置巷弄長照站之充實設施設備費用-資本門"/>
    <s v="臺中市霧峰區桐林社區發展協會"/>
    <x v="40"/>
    <x v="64"/>
    <s v="無"/>
    <m/>
  </r>
  <r>
    <s v="社政業務-社會福利-推行老人福利-獎補助費-對國內團體之捐助"/>
    <s v="社區照顧關懷據點整合性補助計畫之「充實廚房設備案」"/>
    <s v="臺中市霧峰區舊正社區發展協會"/>
    <x v="40"/>
    <x v="52"/>
    <s v="無"/>
    <m/>
  </r>
  <r>
    <s v="社政業務-社會福利-推行老人福利-獎補助費-對國內團體之捐助"/>
    <s v="社區照顧關懷據點整合性補助計畫之「充實廚房設備案」"/>
    <s v="臺中市霧峰區舊正社區發展協會"/>
    <x v="40"/>
    <x v="365"/>
    <s v="無"/>
    <m/>
  </r>
  <r>
    <s v="社政業務-社會福利-推行老人福利-獎補助費-對國內團體之捐助"/>
    <s v="建立社區照顧關懷據點並設置巷弄長照站之充實設施設備費用-經常門"/>
    <s v="臺中市東勢區詒福社區發展協會"/>
    <x v="40"/>
    <x v="1"/>
    <s v="無"/>
    <m/>
  </r>
  <r>
    <s v="社政業務-社會福利-推行老人福利-獎補助費-對國內團體之捐助"/>
    <s v="建立社區照顧關懷據點並設置巷弄長照站之充實設施設備費用-資本門"/>
    <s v="財團法人臺中市私立信望愛智能發展中心"/>
    <x v="40"/>
    <x v="49"/>
    <s v="無"/>
    <m/>
  </r>
  <r>
    <s v="社政業務-社會福利-推行老人福利-獎補助費-對國內團體之捐助"/>
    <s v="建立社區照顧關懷據點並設置巷弄長照站之充實設施設備費用-經常門"/>
    <s v="財團法人臺中市私立信望愛智能發展中心"/>
    <x v="40"/>
    <x v="55"/>
    <s v="無"/>
    <m/>
  </r>
  <r>
    <s v="社政業務-社會福利-推行老人福利-獎補助費-對國內團體之捐助"/>
    <s v="建立社區照顧關懷據點並設置巷弄長照站之充實設施設備費用-資本門"/>
    <s v="財團法人中華民國佛教慈濟慈善事業基金會"/>
    <x v="40"/>
    <x v="49"/>
    <s v="無"/>
    <m/>
  </r>
  <r>
    <s v="社政業務-社會福利-推行老人福利-獎補助費-對國內團體之捐助"/>
    <s v="建立社區照顧關懷據點並設置巷弄長照站之充實設施設備費用-經常門"/>
    <s v="財團法人中華民國佛教慈濟慈善事業基金會"/>
    <x v="40"/>
    <x v="204"/>
    <s v="無"/>
    <m/>
  </r>
  <r>
    <s v="社政業務-社會福利-推行老人福利-獎補助費-對國內團體之捐助"/>
    <s v="建立社區照顧關懷據點並設置巷弄長照站之充實設施設備費用-經常門"/>
    <s v="臺中市潭子區家福社區發展協會簡順盛"/>
    <x v="40"/>
    <x v="82"/>
    <s v="無"/>
    <m/>
  </r>
  <r>
    <s v="社政業務-社會福利-推行老人福利-獎補助費-對國內團體之捐助"/>
    <s v="建立社區照顧關懷據點並設置巷弄長照站之租金水電費用"/>
    <s v="財團法人臺中市私立哥尼流社會福利慈善事業基金會"/>
    <x v="40"/>
    <x v="88"/>
    <s v="無"/>
    <m/>
  </r>
  <r>
    <s v="社政業務-社會福利-推行老人福利-獎補助費-對國內團體之捐助"/>
    <s v="建立社區照顧關懷據點並設置巷弄長照站之租金水電費用"/>
    <s v="財團法人天主教聖心基金會"/>
    <x v="40"/>
    <x v="250"/>
    <s v="無"/>
    <m/>
  </r>
  <r>
    <s v="社政業務-社會福利-推行老人福利-獎補助費-對國內團體之捐助"/>
    <s v="建立社區照顧關懷據點並設置巷弄長照站之租金水電費用"/>
    <s v="社團法人臺中市復興產業協會"/>
    <x v="40"/>
    <x v="54"/>
    <s v="無"/>
    <m/>
  </r>
  <r>
    <s v="社政業務-社會福利-推行老人福利-獎補助費-對國內團體之捐助"/>
    <s v="一般性獎助計畫經費申請獎助項目及基準之充實設施設備費-經常門"/>
    <s v="臺中市石岡區龍興社區發展協會"/>
    <x v="40"/>
    <x v="217"/>
    <s v="無"/>
    <m/>
  </r>
  <r>
    <s v="社政業務-社會福利-推行老人福利-獎補助費-對國內團體之捐助"/>
    <s v="建立社區照顧關懷據點之租金水電費用"/>
    <s v="臺中市成功愛心關懷協會"/>
    <x v="40"/>
    <x v="217"/>
    <s v="無"/>
    <m/>
  </r>
  <r>
    <s v="社政業務-社會福利-推行老人福利-獎補助費-對國內團體之捐助"/>
    <s v="建立社區照顧關懷據點之租金水電費用"/>
    <s v="臺中市正緣文教慈善會"/>
    <x v="40"/>
    <x v="217"/>
    <s v="無"/>
    <m/>
  </r>
  <r>
    <s v="社政業務-社會福利-推行老人福利-獎補助費-對國內團體之捐助"/>
    <s v="建立社區照顧關懷據點之租金水電費用"/>
    <s v="臺中市太平區平安社區發展協會"/>
    <x v="40"/>
    <x v="197"/>
    <s v="無"/>
    <m/>
  </r>
  <r>
    <s v="社政業務-社會福利-推行老人福利-獎補助費-對國內團體之捐助"/>
    <s v="建立社區照顧關懷據點並設置巷弄長照站之充實設施設備費用-經常門"/>
    <s v="臺中市大里區永隆社區發展協會"/>
    <x v="40"/>
    <x v="1"/>
    <s v="無"/>
    <m/>
  </r>
  <r>
    <s v="社政業務-社會福利-推行老人福利-獎補助費-對國內團體之捐助"/>
    <s v="建立社區照顧關懷據點之充實設施設備費用-經常門"/>
    <s v="臺中市環保慈善會何昀真"/>
    <x v="40"/>
    <x v="247"/>
    <s v="無"/>
    <m/>
  </r>
  <r>
    <s v="社政業務-社會福利-推行老人福利-獎補助費-對國內團體之捐助"/>
    <s v="獨居老人關懷訪視服務計畫關懷服務費及行政管理費"/>
    <s v="臺中市神岡區岸裡社區發展協會"/>
    <x v="40"/>
    <x v="201"/>
    <s v="無"/>
    <m/>
  </r>
  <r>
    <s v="社政業務-社會福利-推行老人福利-獎補助費-對國內團體之捐助"/>
    <s v="建立社區照顧關懷據點並設置巷弄站"/>
    <s v="財團法人中華民國佛教慈濟慈善事業基金會"/>
    <x v="40"/>
    <x v="635"/>
    <s v="無"/>
    <m/>
  </r>
  <r>
    <s v="社政業務-社會福利-推行老人福利-獎補助費-對國內團體之捐助"/>
    <s v="建立社區照顧關懷據點並設置巷弄長照站之充實設施設備費用-經常門"/>
    <s v="臺中市龍井區龍東社區發展協會"/>
    <x v="40"/>
    <x v="64"/>
    <s v="無"/>
    <m/>
  </r>
  <r>
    <s v="社政業務-社會福利-推行老人福利-獎補助費-對國內團體之捐助"/>
    <s v="建立社區照顧關懷據點並設置巷弄長照站"/>
    <s v="臺中市霧峰區六股社區發展協會"/>
    <x v="40"/>
    <x v="123"/>
    <s v="無"/>
    <m/>
  </r>
  <r>
    <s v="社政業務-社會福利-推行老人福利-獎補助費-對國內團體之捐助"/>
    <s v="建立社區照顧關懷據點並設置巷弄長照站"/>
    <s v="臺中市霧峰區北柳社區發展協會"/>
    <x v="40"/>
    <x v="49"/>
    <s v="無"/>
    <m/>
  </r>
  <r>
    <s v="社政業務-社會福利-推行老人福利-獎補助費-對國內團體之捐助"/>
    <s v="建立社區照顧關懷據點並設置巷弄長照站"/>
    <s v="臺中市霧峰區北柳社區發展協會"/>
    <x v="40"/>
    <x v="4"/>
    <s v="無"/>
    <m/>
  </r>
  <r>
    <s v="社政業務-社會福利-推行老人福利-獎補助費-對國內團體之捐助"/>
    <s v="建立社區照顧關懷據點之充實設施設備-經常門"/>
    <s v="臺中市沙鹿區晉江社區發展協會"/>
    <x v="40"/>
    <x v="201"/>
    <s v="無"/>
    <m/>
  </r>
  <r>
    <s v="社政業務-社會福利-推行老人福利-獎補助費-對國內團體之捐助"/>
    <s v="建立社區照顧關懷據點並設置巷弄長照站及建立社區照顧關懷據點"/>
    <s v="社團法人台中市啟明重建福利協會"/>
    <x v="40"/>
    <x v="123"/>
    <s v="無"/>
    <m/>
  </r>
  <r>
    <s v="社政業務-社會福利-推行老人福利-獎補助費-對國內團體之捐助"/>
    <s v="建立社區照顧關懷據點並設置巷弄長照站"/>
    <s v="臺中市南區西川社區發展協會"/>
    <x v="40"/>
    <x v="625"/>
    <s v="無"/>
    <m/>
  </r>
  <r>
    <s v="社政業務-社會福利-推行老人福利-獎補助費-對國內團體之捐助"/>
    <s v="建立社區照顧關懷據點並設置巷弄長照站"/>
    <s v="臺中市梧棲區福德社區發展協會"/>
    <x v="40"/>
    <x v="123"/>
    <s v="無"/>
    <m/>
  </r>
  <r>
    <s v="社政業務-社會福利-推行老人福利-獎補助費-對國內團體之捐助"/>
    <s v="建立社區照顧關懷據點並設置巷弄長照站"/>
    <s v="臺中市和平區和平社區發展協會陳奕正"/>
    <x v="40"/>
    <x v="638"/>
    <s v="無"/>
    <m/>
  </r>
  <r>
    <s v="社政業務-社會福利-推行老人福利-獎補助費-對國內團體之捐助"/>
    <s v="建立社區照顧關懷據點並設置巷弄長照站"/>
    <s v="社團法人臺中市人文關懷協會"/>
    <x v="40"/>
    <x v="123"/>
    <s v="無"/>
    <m/>
  </r>
  <r>
    <s v="社政業務-社會福利-推行老人福利-獎補助費-對國內團體之捐助"/>
    <s v="建立社區照顧關懷據點並設置巷弄長照站"/>
    <s v="臺中市東勢區石城社區發展協會"/>
    <x v="40"/>
    <x v="123"/>
    <s v="無"/>
    <m/>
  </r>
  <r>
    <s v="社政業務-社會福利-推行老人福利-獎補助費-對國內團體之捐助"/>
    <s v="建立社區照顧關懷據點並設置巷弄長照站"/>
    <s v="臺中市東勢區慶東社區發展協會"/>
    <x v="40"/>
    <x v="123"/>
    <s v="無"/>
    <m/>
  </r>
  <r>
    <s v="社政業務-社會福利-推行老人福利-獎補助費-對國內團體之捐助"/>
    <s v="建立社區照顧關懷據點並設置巷弄長照站"/>
    <s v="臺中市南區西川社區發展協會"/>
    <x v="40"/>
    <x v="49"/>
    <s v="無"/>
    <m/>
  </r>
  <r>
    <s v="社政業務-社會福利-推行老人福利-獎補助費-對國內團體之捐助"/>
    <s v="建立社區照顧關懷據點並設置巷弄長照站"/>
    <s v="臺中市弘馨社會福利關懷協會(積善)"/>
    <x v="40"/>
    <x v="49"/>
    <s v="無"/>
    <m/>
  </r>
  <r>
    <s v="社政業務-社會福利-推行老人福利-獎補助費-對國內團體之捐助"/>
    <s v="建立社區照顧關懷據點並設置巷弄長照站"/>
    <s v="臺中市弘馨社會福利關懷協會(福順)"/>
    <x v="40"/>
    <x v="49"/>
    <s v="無"/>
    <m/>
  </r>
  <r>
    <s v="社政業務-社會福利-推行老人福利-獎補助費-對國內團體之捐助"/>
    <s v="建立社區照顧關懷據點並設置巷弄長照站"/>
    <s v="臺中市北屯區四民社區發展協會"/>
    <x v="40"/>
    <x v="49"/>
    <s v="無"/>
    <m/>
  </r>
  <r>
    <s v="社政業務-社會福利-推行老人福利-獎補助費-對國內團體之捐助"/>
    <s v="建立社區照顧關懷據點"/>
    <s v="臺中市正緣文教慈善會"/>
    <x v="40"/>
    <x v="49"/>
    <s v="無"/>
    <m/>
  </r>
  <r>
    <s v="社政業務-社會福利-推行老人福利-獎補助費-對國內團體之捐助"/>
    <s v="建立社區照顧關懷據點並設置巷弄長照站"/>
    <s v="社團法人台灣基督教好牧人全人關顧協會(民族)"/>
    <x v="40"/>
    <x v="4"/>
    <s v="無"/>
    <m/>
  </r>
  <r>
    <s v="社政業務-社會福利-推行老人福利-獎補助費-對國內團體之捐助"/>
    <s v="建立社區照顧關懷據點"/>
    <s v="臺中市永平社區發展協會"/>
    <x v="40"/>
    <x v="49"/>
    <s v="無"/>
    <m/>
  </r>
  <r>
    <s v="社政業務-社會福利-推行老人福利-獎補助費-對國內團體之捐助"/>
    <s v="建立社區照顧關懷據點並設置巷弄長照站"/>
    <s v="台中市西屯區永安社區發展協會"/>
    <x v="40"/>
    <x v="123"/>
    <s v="無"/>
    <m/>
  </r>
  <r>
    <s v="社政業務-社會福利-推行老人福利-獎補助費-對國內團體之捐助"/>
    <s v="建立社區照顧關懷據點並設置巷弄長照站"/>
    <s v="社團法人臺中市惠來關懷服務協會"/>
    <x v="40"/>
    <x v="123"/>
    <s v="無"/>
    <m/>
  </r>
  <r>
    <s v="社政業務-社會福利-推行老人福利-獎補助費-對國內團體之捐助"/>
    <s v="建立社區照顧關懷據點並設置巷弄長照站"/>
    <s v="社團法人臺中市惠來關懷服務協會(惠來據點)"/>
    <x v="40"/>
    <x v="123"/>
    <s v="無"/>
    <m/>
  </r>
  <r>
    <s v="社政業務-社會福利-推行老人福利-獎補助費-對國內團體之捐助"/>
    <s v="建立社區照顧關懷據點並設置巷弄長照站"/>
    <s v="台中市西屯區福瑞社區發展協會"/>
    <x v="40"/>
    <x v="123"/>
    <s v="無"/>
    <m/>
  </r>
  <r>
    <s v="社政業務-社會福利-推行老人福利-獎補助費-對國內團體之捐助"/>
    <s v="建立社區照顧關懷據點並設置巷弄長照站"/>
    <s v="社團法人台灣基督教好牧人全人關顧協會(內新據點)"/>
    <x v="40"/>
    <x v="123"/>
    <s v="無"/>
    <m/>
  </r>
  <r>
    <s v="社政業務-社會福利-推行老人福利-獎補助費-對國內團體之捐助"/>
    <s v="建立社區照顧關懷據點並設置巷弄長照站"/>
    <s v="臺中市石岡區龍興社區發展協會"/>
    <x v="40"/>
    <x v="123"/>
    <s v="無"/>
    <m/>
  </r>
  <r>
    <s v="社政業務-社會福利-推行老人福利-獎補助費-對國內團體之捐助"/>
    <s v="建立社區照顧關懷據點並設置巷弄長照站"/>
    <s v="財團法人台中市私立甘霖社會福利慈善事業基金會"/>
    <x v="40"/>
    <x v="123"/>
    <s v="無"/>
    <m/>
  </r>
  <r>
    <s v="社政業務-社會福利-推行老人福利-獎補助費-對國內團體之捐助"/>
    <s v="建立社區照顧關懷據點並設置巷弄站長照站"/>
    <s v="臺中市烏日區烏日社區發展協會"/>
    <x v="40"/>
    <x v="123"/>
    <s v="無"/>
    <m/>
  </r>
  <r>
    <s v="社政業務-社會福利-推行老人福利-獎補助費-對國內團體之捐助"/>
    <s v="建立社區照顧關懷據點並設置巷弄站長照站"/>
    <s v="臺中市烏日區仁德社區發展協會"/>
    <x v="40"/>
    <x v="123"/>
    <s v="無"/>
    <m/>
  </r>
  <r>
    <s v="社政業務-社會福利-推行老人福利-獎補助費-對國內團體之捐助"/>
    <s v="建立社區照顧關懷據點並設置巷弄長照站"/>
    <s v="臺中市東勢區泰昌社區發展協會"/>
    <x v="40"/>
    <x v="123"/>
    <s v="無"/>
    <m/>
  </r>
  <r>
    <s v="社政業務-社會福利-推行老人福利-獎補助費-對國內團體之捐助"/>
    <s v="建立社區照顧關懷據點並設置巷弄長照站"/>
    <s v="臺中市新社區崑南社區發展協會"/>
    <x v="40"/>
    <x v="123"/>
    <s v="無"/>
    <m/>
  </r>
  <r>
    <s v="社政業務-社會福利-推行老人福利-獎補助費-對國內團體之捐助"/>
    <s v="建立社區照顧關懷據點並設置巷弄站長照站"/>
    <s v="財團法人臺中市私立童庭社會福利慈善事業基金會"/>
    <x v="40"/>
    <x v="123"/>
    <s v="無"/>
    <m/>
  </r>
  <r>
    <s v="社政業務-社會福利-推行老人福利-獎補助費-對國內團體之捐助"/>
    <s v="建立社區照顧關懷據點並設置巷弄站長照站"/>
    <s v="財團法人臺中市私立童庭社會福利慈善事業基金會"/>
    <x v="40"/>
    <x v="123"/>
    <s v="無"/>
    <m/>
  </r>
  <r>
    <s v="社政業務-社會福利-推行老人福利-獎補助費-對國內團體之捐助"/>
    <s v="建立社區照顧關懷據點並設置巷弄長照站"/>
    <s v="臺中市太平區福隆社區發展協會"/>
    <x v="40"/>
    <x v="123"/>
    <s v="無"/>
    <m/>
  </r>
  <r>
    <s v="社政業務-社會福利-推行老人福利-獎補助費-對國內團體之捐助"/>
    <s v="建立社區照顧關懷據點並設置巷弄長照站"/>
    <s v="臺中市太平區興隆社區發展協會"/>
    <x v="40"/>
    <x v="123"/>
    <s v="無"/>
    <m/>
  </r>
  <r>
    <s v="社政業務-社會福利-推行老人福利-獎補助費-對國內團體之捐助"/>
    <s v="建立社區照顧關懷據點並設置巷弄長照站"/>
    <s v="臺中市石岡區萬興社區發展協會"/>
    <x v="40"/>
    <x v="123"/>
    <s v="無"/>
    <m/>
  </r>
  <r>
    <s v="社政業務-社會福利-推行老人福利-獎補助費-對國內團體之捐助"/>
    <s v="建立社區照顧關懷據點並設置巷弄長照站"/>
    <s v="臺中市北屯區四民社區發展協會"/>
    <x v="40"/>
    <x v="123"/>
    <s v="無"/>
    <m/>
  </r>
  <r>
    <s v="社政業務-社會福利-推行老人福利-獎補助費-對國內團體之捐助"/>
    <s v="建立社區照顧關懷據點並設置巷弄長照站"/>
    <s v="台中市北屯區松和社區發展協會"/>
    <x v="40"/>
    <x v="123"/>
    <s v="無"/>
    <m/>
  </r>
  <r>
    <s v="社政業務-社會福利-推行老人福利-獎補助費-對國內團體之捐助"/>
    <s v="建立社區照顧關懷據點並設置巷弄長照站"/>
    <s v="社團法人臺中市北屯區三光社區發展協會"/>
    <x v="40"/>
    <x v="123"/>
    <s v="無"/>
    <m/>
  </r>
  <r>
    <s v="社政業務-社會福利-推行老人福利-獎補助費-對國內團體之捐助"/>
    <s v="建立社區照顧關懷據點之租金水電費用"/>
    <s v="臺中市太平區太平社區發展協會"/>
    <x v="40"/>
    <x v="88"/>
    <s v="無"/>
    <m/>
  </r>
  <r>
    <s v="社政業務-社會福利-推行老人福利-獎補助費-對國內團體之捐助"/>
    <s v="建立社區照顧關懷據點並設置巷弄長照站"/>
    <s v="社團法人臺中市惠來關懷服務協會(鵬程據點)"/>
    <x v="40"/>
    <x v="123"/>
    <s v="無"/>
    <m/>
  </r>
  <r>
    <s v="社政業務-社會福利-推行老人福利-獎補助費-對國內團體之捐助"/>
    <s v="建立社區照顧關懷據點並設置巷弄長照站"/>
    <s v="社團法人臺中市惠來關懷服務協會(惠來據點)"/>
    <x v="40"/>
    <x v="123"/>
    <s v="無"/>
    <m/>
  </r>
  <r>
    <s v="社政業務-社會福利-推行老人福利-獎補助費-對國內團體之捐助"/>
    <s v="建立社區照顧關懷據點並設置巷弄長照站"/>
    <s v="台中市西屯區上石社區發展協會"/>
    <x v="40"/>
    <x v="123"/>
    <s v="無"/>
    <m/>
  </r>
  <r>
    <s v="社政業務-社會福利-推行老人福利-獎補助費-對國內團體之捐助"/>
    <s v="建立社區照顧關懷據點並設置巷弄長照站"/>
    <s v="臺中市霧峰區北柳社區發展協會"/>
    <x v="40"/>
    <x v="123"/>
    <s v="無"/>
    <m/>
  </r>
  <r>
    <s v="社政業務-社會福利-推行老人福利-獎補助費-對國內團體之捐助"/>
    <s v="建立社區照顧關懷據點並設置巷弄長照站"/>
    <s v="臺中市霧峰區六股社區發展協會"/>
    <x v="40"/>
    <x v="123"/>
    <s v="無"/>
    <m/>
  </r>
  <r>
    <s v="社政業務-社會福利-推行老人福利-獎補助費-對國內團體之捐助"/>
    <s v="建立社區照顧關懷據點並設置巷弄長照站"/>
    <s v="臺中市霧峰區北柳社區發展協會"/>
    <x v="40"/>
    <x v="123"/>
    <s v="無"/>
    <m/>
  </r>
  <r>
    <s v="社政業務-社會福利-推行老人福利-獎補助費-對國內團體之捐助"/>
    <s v="建立社區照顧關懷據點並設置巷弄長照站"/>
    <s v="臺中市霧峰區北柳社區發展協會"/>
    <x v="40"/>
    <x v="123"/>
    <s v="無"/>
    <m/>
  </r>
  <r>
    <s v="社政業務-社會福利-推行老人福利-獎補助費-對國內團體之捐助"/>
    <s v="建立社區照顧關懷據點並設置巷弄長照站"/>
    <s v="臺中市三和社區福利發展協進會"/>
    <x v="40"/>
    <x v="49"/>
    <s v="無"/>
    <m/>
  </r>
  <r>
    <s v="社政業務-社會福利-推行老人福利-獎補助費-對國內團體之捐助"/>
    <s v="建立社區照顧關懷據點並設置巷弄長照站"/>
    <s v="社團法人中華傳愛社區服務協會(幸福樂齡)"/>
    <x v="40"/>
    <x v="49"/>
    <s v="無"/>
    <m/>
  </r>
  <r>
    <s v="社政業務-社會福利-推行老人福利-獎補助費-對國內團體之捐助"/>
    <s v="建立社區照顧關懷據點並設置巷弄長照站"/>
    <s v="臺中市南區西川社區發展協會"/>
    <x v="40"/>
    <x v="1"/>
    <s v="無"/>
    <m/>
  </r>
  <r>
    <s v="社政業務-社會福利-推行老人福利-獎補助費-對國內團體之捐助"/>
    <s v="建立社區照顧關懷據點並設置巷弄長照站"/>
    <s v="社團法人臺中市感恩關懷協會"/>
    <x v="40"/>
    <x v="123"/>
    <s v="無"/>
    <m/>
  </r>
  <r>
    <s v="社政業務-社會福利-推行老人福利-獎補助費-對國內團體之捐助"/>
    <s v="建立社區照顧關懷據點並設置巷弄長照站"/>
    <s v="臺中市潭仔墘社區文化協會"/>
    <x v="40"/>
    <x v="123"/>
    <s v="無"/>
    <m/>
  </r>
  <r>
    <s v="社政業務-社會福利-推行老人福利-獎補助費-對國內團體之捐助"/>
    <s v="建立社區照顧關懷據點並設置巷弄長照站"/>
    <s v="社團法人臺中市幸福關懷發展協會"/>
    <x v="40"/>
    <x v="123"/>
    <s v="無"/>
    <m/>
  </r>
  <r>
    <s v="社政業務-社會福利-推行老人福利-獎補助費-對國內團體之捐助"/>
    <s v="建立社區照顧關懷據點並設置巷弄長照站"/>
    <s v="社團法人臺中市感恩關懷協會"/>
    <x v="40"/>
    <x v="123"/>
    <s v="無"/>
    <m/>
  </r>
  <r>
    <s v="社政業務-社會福利-推行老人福利-獎補助費-對國內團體之捐助"/>
    <s v="建立社區照顧關懷據點並設置巷弄長照站"/>
    <s v="臺中市大雅區大雅社區發展協會"/>
    <x v="40"/>
    <x v="123"/>
    <s v="無"/>
    <m/>
  </r>
  <r>
    <s v="社政業務-社會福利-推行老人福利-獎補助費-對國內團體之捐助"/>
    <s v="建立社區照顧關懷據點並設置巷弄長照站"/>
    <s v="社團法人中華民國紫宸運動文教協會"/>
    <x v="40"/>
    <x v="123"/>
    <s v="無"/>
    <m/>
  </r>
  <r>
    <s v="社政業務-社會福利-推行老人福利-獎補助費-對國內團體之捐助"/>
    <s v="社區照顧關懷據點整合性補助計畫之「租金水電費用補助」"/>
    <s v="臺中市豐原區南村社區發展協會林炎煌"/>
    <x v="40"/>
    <x v="497"/>
    <s v="無"/>
    <m/>
  </r>
  <r>
    <s v="社政業務-社會福利-推行老人福利-獎補助費-對國內團體之捐助"/>
    <s v="建立社區照顧關懷據點暨巷弄長照站之「租金水電費用」"/>
    <s v="臺中市大雅區上雅社區發展協會關懷據點"/>
    <x v="40"/>
    <x v="55"/>
    <s v="無"/>
    <m/>
  </r>
  <r>
    <s v="社政業務-社會福利-推行老人福利-獎補助費-對國內團體之捐助"/>
    <s v="建立社區照顧關懷據點暨巷弄長照站之「租金水電費用」"/>
    <s v="臺中市大雅區西寶社區發展協會劉進福"/>
    <x v="40"/>
    <x v="54"/>
    <s v="無"/>
    <m/>
  </r>
  <r>
    <s v="社政業務-社會福利-推行老人福利-獎補助費-對國內團體之捐助"/>
    <s v="建立社區照顧關懷據點暨巷弄長照站之「租金水電費用」"/>
    <s v="臺中市十三寮聚落發展協會黃楚尊"/>
    <x v="40"/>
    <x v="224"/>
    <s v="無"/>
    <m/>
  </r>
  <r>
    <s v="社政業務-社會福利-推行老人福利-獎補助費-對國內團體之捐助"/>
    <s v="建立社區照顧關懷據點"/>
    <s v="臺中市大肚區新興社區發展協會"/>
    <x v="40"/>
    <x v="123"/>
    <s v="無"/>
    <m/>
  </r>
  <r>
    <s v="社政業務-社會福利-推行老人福利-獎補助費-對國內團體之捐助"/>
    <s v="建立社區照顧關懷據點並設置巷弄長照站"/>
    <s v="臺中市石岡區萬興社區發展協會"/>
    <x v="40"/>
    <x v="123"/>
    <s v="無"/>
    <m/>
  </r>
  <r>
    <s v="社政業務-社會福利-推行老人福利-獎補助費-對國內團體之捐助"/>
    <s v="建立社區照顧關懷據點並設置巷弄長照站"/>
    <s v="社團法人台灣優質生命協會"/>
    <x v="40"/>
    <x v="639"/>
    <s v="無"/>
    <m/>
  </r>
  <r>
    <s v="社政業務-社會福利-推行老人福利-獎補助費-對國內團體之捐助"/>
    <s v="獨居老人關懷訪視服務計畫關懷服務費及行政管理費"/>
    <s v="臺中市新社區東興社區發展協會彭玄法"/>
    <x v="40"/>
    <x v="54"/>
    <s v="無"/>
    <m/>
  </r>
  <r>
    <s v="社政業務-社會福利-推行老人福利-獎補助費-對國內團體之捐助"/>
    <s v="建立社區照顧關懷據點並設置巷弄長照站"/>
    <s v="社團法人台中市東區東信社區發展協會"/>
    <x v="40"/>
    <x v="123"/>
    <s v="無"/>
    <m/>
  </r>
  <r>
    <s v="社政業務-社會福利-推行老人福利-獎補助費-對國內團體之捐助"/>
    <s v="建立社區照顧關懷據點並設置巷弄長照站"/>
    <s v="財團法人台灣基督教長老教會忠孝路教會"/>
    <x v="40"/>
    <x v="123"/>
    <s v="無"/>
    <m/>
  </r>
  <r>
    <s v="社政業務-社會福利-推行老人福利-獎補助費-對國內團體之捐助"/>
    <s v="建立社區照顧關懷據點並設置巷弄長照站"/>
    <s v="社團法人臺中市惠來關懷服務協會(鵬程據點)"/>
    <x v="40"/>
    <x v="123"/>
    <s v="無"/>
    <m/>
  </r>
  <r>
    <s v="社政業務-社會福利-推行老人福利-獎補助費-對國內團體之捐助"/>
    <s v="建立社區照顧關懷據點並設置巷弄長照站"/>
    <s v="臺中市潭仔墘社區文化協會"/>
    <x v="40"/>
    <x v="123"/>
    <s v="無"/>
    <m/>
  </r>
  <r>
    <s v="社政業務-社會福利-推行老人福利-獎補助費-對國內團體之捐助"/>
    <s v="建立社區照顧關懷據點並設置巷弄長照站"/>
    <s v="臺中市豐原區豐榮社區發展協會"/>
    <x v="40"/>
    <x v="123"/>
    <s v="無"/>
    <m/>
  </r>
  <r>
    <s v="社政業務-社會福利-推行老人福利-獎補助費-對國內團體之捐助"/>
    <s v="建立社區照顧關懷據點並設置巷弄長照站"/>
    <s v="台中市西屯區福瑞社區發展協會"/>
    <x v="40"/>
    <x v="49"/>
    <s v="無"/>
    <m/>
  </r>
  <r>
    <s v="社政業務-社會福利-推行老人福利-獎補助費-對國內團體之捐助"/>
    <s v="建立社區照顧關懷據點"/>
    <s v="臺中市北屯區后庄社區發展協會"/>
    <x v="40"/>
    <x v="1"/>
    <s v="無"/>
    <m/>
  </r>
  <r>
    <s v="社政業務-社會福利-推行老人福利-獎補助費-對國內團體之捐助"/>
    <s v="建立社區照顧關懷據點"/>
    <s v="臺中市大肚區新興社區發展協會"/>
    <x v="40"/>
    <x v="123"/>
    <s v="無"/>
    <m/>
  </r>
  <r>
    <s v="社政業務-社會福利-推行老人福利-獎補助費-對國內團體之捐助"/>
    <s v="建立社區照顧關懷據點"/>
    <s v="臺中市大肚區社腳社區發展協會"/>
    <x v="40"/>
    <x v="123"/>
    <s v="無"/>
    <m/>
  </r>
  <r>
    <s v="社政業務-社會福利-推行老人福利-獎補助費-對國內團體之捐助"/>
    <s v="建立社區照顧關懷據點"/>
    <s v="臺中市大肚區大肚社區發展協會"/>
    <x v="40"/>
    <x v="123"/>
    <s v="無"/>
    <m/>
  </r>
  <r>
    <s v="社政業務-社會福利-推行老人福利-獎補助費-對國內團體之捐助"/>
    <s v="建立社區照顧關懷據點並設置巷弄長照站"/>
    <s v="臺中市神岡區北庄社區發展協會"/>
    <x v="40"/>
    <x v="123"/>
    <s v="無"/>
    <m/>
  </r>
  <r>
    <s v="社政業務-社會福利-推行老人福利-獎補助費-對國內團體之捐助"/>
    <s v="建立社區照顧關懷據點並設置巷弄站長照站"/>
    <s v="臺中市烏日區三和社區發展協會"/>
    <x v="40"/>
    <x v="123"/>
    <s v="無"/>
    <m/>
  </r>
  <r>
    <s v="社政業務-社會福利-推行老人福利-獎補助費-對國內團體之捐助"/>
    <s v="建立社區照顧關懷據點並設置巷弄站長照站"/>
    <s v="臺中市烏日區九德社區發展協會"/>
    <x v="40"/>
    <x v="123"/>
    <s v="無"/>
    <m/>
  </r>
  <r>
    <s v="社政業務-社會福利-推行老人福利-獎補助費-對國內團體之捐助"/>
    <s v="建立社區照顧關懷據點並設置巷弄長照站"/>
    <s v="臺中市沙鹿區清泉社區發展協會"/>
    <x v="40"/>
    <x v="123"/>
    <s v="無"/>
    <m/>
  </r>
  <r>
    <s v="社政業務-社會福利-推行老人福利-獎補助費-對國內團體之捐助"/>
    <s v="建立社區照顧關懷據點並設置巷弄長照站"/>
    <s v="臺中市沙鹿區沙鹿社區發展協會"/>
    <x v="40"/>
    <x v="123"/>
    <s v="無"/>
    <m/>
  </r>
  <r>
    <s v="社政業務-社會福利-推行老人福利-獎補助費-對國內團體之捐助"/>
    <s v="建立社區照顧關懷據點並設置巷弄長照站"/>
    <s v="臺中市沙鹿區沙鹿社區發展協會"/>
    <x v="40"/>
    <x v="123"/>
    <s v="無"/>
    <m/>
  </r>
  <r>
    <s v="社政業務-社會福利-推行老人福利-獎補助費-對國內團體之捐助"/>
    <s v="建立社區照顧關懷據點並設置巷弄長照站"/>
    <s v="社團法人台灣優質生命協會"/>
    <x v="40"/>
    <x v="640"/>
    <s v="無"/>
    <m/>
  </r>
  <r>
    <s v="社政業務-社會福利-推行老人福利-獎補助費-對國內團體之捐助"/>
    <s v="建立社區照顧關懷據點並設置巷弄長照站"/>
    <s v="臺中市石岡區萬安社區發展協會"/>
    <x v="40"/>
    <x v="123"/>
    <s v="無"/>
    <m/>
  </r>
  <r>
    <s v="社政業務-社會福利-推行老人福利-獎補助費-對國內團體之捐助"/>
    <s v="建立社區照顧關懷據點並設置巷弄長照站之充實設施設備費用-經常門"/>
    <s v="臺中市豐原區豐榮社區發展協會"/>
    <x v="40"/>
    <x v="62"/>
    <s v="無"/>
    <m/>
  </r>
  <r>
    <s v="社政業務-社會福利-推行老人福利-獎補助費-對國內團體之捐助"/>
    <s v="建立社區照顧關懷據點並設置巷弄長照站之「租金水電費用」"/>
    <s v="臺中市豐原區豐榮社區發展協會"/>
    <x v="40"/>
    <x v="88"/>
    <s v="無"/>
    <m/>
  </r>
  <r>
    <s v="社政業務-社會福利-推行老人福利-獎補助費-對國內團體之捐助"/>
    <s v="臺中市日間托老服務(長青快樂學堂)補助計畫暨建立社區照顧關懷據點並設置巷弄長照站"/>
    <s v="財團法人弘道老人福利基金會"/>
    <x v="40"/>
    <x v="272"/>
    <s v="無"/>
    <m/>
  </r>
  <r>
    <s v="社政業務-社會福利-推行老人福利-獎補助費-對國內團體之捐助"/>
    <s v="建立社區照顧關懷據點並設置巷弄長照站"/>
    <s v="臺中市弘馨社會福利關懷協會(積善)"/>
    <x v="40"/>
    <x v="49"/>
    <s v="無"/>
    <m/>
  </r>
  <r>
    <s v="社政業務-社會福利-推行老人福利-獎補助費-對國內團體之捐助"/>
    <s v="建立社區照顧關懷據點並設置巷弄長照站"/>
    <s v="臺中市敦親睦鄰藝術文化協會"/>
    <x v="40"/>
    <x v="49"/>
    <s v="無"/>
    <m/>
  </r>
  <r>
    <s v="社政業務-社會福利-推行老人福利-獎補助費-對國內團體之捐助"/>
    <s v="建立社區照顧關懷據點並設置巷弄長照站"/>
    <s v="臺中市大雅區西寶社區發展協會"/>
    <x v="40"/>
    <x v="49"/>
    <s v="無"/>
    <m/>
  </r>
  <r>
    <s v="社政業務-社會福利-推行老人福利-獎補助費-對國內團體之捐助"/>
    <s v="建立社區照顧關懷據點並設置巷弄長照站"/>
    <s v="臺中市豐原區南村里愛護您關照協會"/>
    <x v="40"/>
    <x v="49"/>
    <s v="無"/>
    <m/>
  </r>
  <r>
    <s v="社政業務-社會福利-推行老人福利-獎補助費-對國內團體之捐助"/>
    <s v="建立社區照顧關懷據點並設置巷弄長照站"/>
    <s v="臺中市豐原區鎌村社區發展協會"/>
    <x v="40"/>
    <x v="49"/>
    <s v="無"/>
    <m/>
  </r>
  <r>
    <s v="社政業務-社會福利-推行老人福利-獎補助費-對國內團體之捐助"/>
    <s v="建立社區照顧關懷據點並設置巷弄長照站之租金水電"/>
    <s v="台中市南區南門社區發展協會"/>
    <x v="40"/>
    <x v="53"/>
    <s v="無"/>
    <m/>
  </r>
  <r>
    <s v="社政業務-社會福利-推行老人福利-獎補助費-對國內團體之捐助"/>
    <s v="建立社區照顧關懷據點並設置巷弄長照站"/>
    <s v="財團法人福智慈善基金會(公益據點)"/>
    <x v="40"/>
    <x v="123"/>
    <s v="無"/>
    <m/>
  </r>
  <r>
    <s v="社政業務-社會福利-推行老人福利-獎補助費-對國內團體之捐助"/>
    <s v="建立社區照顧關懷據點並設置巷弄長照站"/>
    <s v="社團法人臺中市大恆樂齡協會"/>
    <x v="40"/>
    <x v="123"/>
    <s v="無"/>
    <m/>
  </r>
  <r>
    <s v="社政業務-社會福利-推行老人福利-獎補助費-對國內團體之捐助"/>
    <s v="建立社區照顧關懷據點並設置巷弄長照站"/>
    <s v="社團法人臺中市豐富幸福社區關懷協會"/>
    <x v="40"/>
    <x v="123"/>
    <s v="無"/>
    <m/>
  </r>
  <r>
    <s v="社政業務-社會福利-推行老人福利-獎補助費-對國內團體之捐助"/>
    <s v="建立社區照顧關懷據點並設置巷弄長照站"/>
    <s v="財團法人全成社會福利基金會"/>
    <x v="40"/>
    <x v="123"/>
    <s v="無"/>
    <m/>
  </r>
  <r>
    <s v="社政業務-社會福利-推行老人福利-獎補助費-對國內團體之捐助"/>
    <s v="建立社區照顧關懷據點並設置巷弄長照站"/>
    <s v="臺中市南屯區中台社區發展協會"/>
    <x v="40"/>
    <x v="123"/>
    <s v="無"/>
    <m/>
  </r>
  <r>
    <s v="社政業務-社會福利-推行老人福利-獎補助費-對國內團體之捐助"/>
    <s v="建立社區照顧關懷據點並設置巷弄長照站"/>
    <s v="財團法人中華民國佛教慈濟慈善事業基金會(南屯據點)"/>
    <x v="40"/>
    <x v="123"/>
    <s v="無"/>
    <m/>
  </r>
  <r>
    <s v="社政業務-社會福利-推行老人福利-獎補助費-對國內團體之捐助"/>
    <s v="建立社區照顧關懷據點並設置巷弄長照站"/>
    <s v="財團法人中華民國佛教慈濟慈善事業基金會(南屯據點)"/>
    <x v="40"/>
    <x v="123"/>
    <s v="無"/>
    <m/>
  </r>
  <r>
    <s v="社政業務-社會福利-推行老人福利-獎補助費-對國內團體之捐助"/>
    <s v="建立社區照顧關懷據點並設置巷弄長照站"/>
    <s v="台中市南屯區三厝社區發展協會"/>
    <x v="40"/>
    <x v="123"/>
    <s v="無"/>
    <m/>
  </r>
  <r>
    <s v="社政業務-社會福利-推行老人福利-獎補助費-對國內團體之捐助"/>
    <s v="建立社區照顧關懷據點並設置巷弄長照站"/>
    <s v="臺中市北屯區廍子社區發展協會"/>
    <x v="40"/>
    <x v="4"/>
    <s v="無"/>
    <m/>
  </r>
  <r>
    <s v="社政業務-社會福利-推行老人福利-獎補助費-對國內團體之捐助"/>
    <s v="建立社區照顧關懷據點並設置巷弄長照站"/>
    <s v="臺中市石岡區金星社區發展協會"/>
    <x v="40"/>
    <x v="123"/>
    <s v="無"/>
    <m/>
  </r>
  <r>
    <s v="社政業務-社會福利-推行老人福利-獎補助費-對國內團體之捐助"/>
    <s v="建立社區照顧關懷據點並設置巷弄長照站"/>
    <s v="臺中市潭子區家福健康促進協會"/>
    <x v="40"/>
    <x v="123"/>
    <s v="無"/>
    <m/>
  </r>
  <r>
    <s v="社政業務-社會福利-推行老人福利-獎補助費-對國內團體之捐助"/>
    <s v="建立社區照顧關懷據點並設置巷弄長照站"/>
    <s v="臺中市霧峰區六股社區發展協會"/>
    <x v="40"/>
    <x v="123"/>
    <s v="無"/>
    <m/>
  </r>
  <r>
    <s v="社政業務-社會福利-推行老人福利-獎補助費-對國內團體之捐助"/>
    <s v="建立社區照顧關懷據點並設置巷弄長照站"/>
    <s v="臺中市豐原區豐田社區發展協會"/>
    <x v="40"/>
    <x v="123"/>
    <s v="無"/>
    <m/>
  </r>
  <r>
    <s v="社政業務-社會福利-推行老人福利-獎補助費-對國內團體之捐助"/>
    <s v="建立社區照顧關懷據點並設置巷弄長照站"/>
    <s v="臺中市豐原區翁社社區發展協會"/>
    <x v="40"/>
    <x v="123"/>
    <s v="無"/>
    <m/>
  </r>
  <r>
    <s v="社政業務-社會福利-推行老人福利-獎補助費-對國內團體之捐助"/>
    <s v="建立社區照顧關懷據點並設置巷弄長照站"/>
    <s v="臺中市豐原區圳寮社區發展協會"/>
    <x v="40"/>
    <x v="123"/>
    <s v="無"/>
    <m/>
  </r>
  <r>
    <s v="社政業務-社會福利-推行老人福利-獎補助費-對國內團體之捐助"/>
    <s v="建立社區照顧關懷據點並設置巷弄長照站"/>
    <s v="臺中市南區西川社區發展協會"/>
    <x v="40"/>
    <x v="49"/>
    <s v="無"/>
    <m/>
  </r>
  <r>
    <s v="社政業務-社會福利-推行老人福利-獎補助費-對國內團體之捐助"/>
    <s v="建立社區照顧關懷據點並設置巷弄長照站"/>
    <s v="臺中市沙鹿區清泉社區發展協會"/>
    <x v="40"/>
    <x v="123"/>
    <s v="無"/>
    <m/>
  </r>
  <r>
    <s v="社政業務-社會福利-推行老人福利-獎補助費-對國內團體之捐助"/>
    <s v="建立社區照顧關懷據點並設置巷弄長照站"/>
    <s v="臺中市清水區南社社區發展協會"/>
    <x v="40"/>
    <x v="123"/>
    <s v="無"/>
    <m/>
  </r>
  <r>
    <s v="社政業務-社會福利-推行老人福利-獎補助費-對國內團體之捐助"/>
    <s v="建立社區照顧關懷據點並設置巷弄長照站"/>
    <s v="臺中市神岡區圳堵社區發展協會"/>
    <x v="40"/>
    <x v="123"/>
    <s v="無"/>
    <m/>
  </r>
  <r>
    <s v="社政業務-社會福利-推行老人福利-獎補助費-對國內團體之捐助"/>
    <s v="建立社區照顧關懷據點暨巷弄長照站之「租金水電費用」"/>
    <s v="臺中市大雅區大雅社區發展協會"/>
    <x v="40"/>
    <x v="49"/>
    <s v="無"/>
    <m/>
  </r>
  <r>
    <s v="社政業務-社會福利-推行老人福利-獎補助費-對國內團體之捐助"/>
    <s v="建立社區照顧關懷據點並設置巷弄長照站"/>
    <s v="臺中市十三寮聚落發展協會黃楚尊"/>
    <x v="40"/>
    <x v="625"/>
    <s v="無"/>
    <m/>
  </r>
  <r>
    <s v="社政業務-社會福利-推行老人福利-獎補助費-對國內團體之捐助"/>
    <s v="建立社區照顧關懷據點並設置巷弄長照站"/>
    <s v="臺中市神岡區北庄社區發展協會"/>
    <x v="40"/>
    <x v="641"/>
    <s v="無"/>
    <m/>
  </r>
  <r>
    <s v="社政業務-社會福利-推行老人福利-獎補助費-對國內團體之捐助"/>
    <s v="建立社區照顧關懷據點並設置巷弄長照站之租金水電費用"/>
    <s v="臺中市北屯區松和社區發展協會"/>
    <x v="40"/>
    <x v="98"/>
    <s v="無"/>
    <m/>
  </r>
  <r>
    <s v="社政業務-社會福利-推行老人福利-獎補助費-對國內團體之捐助"/>
    <s v="建立社區照顧關懷據點"/>
    <s v="臺中市大肚區大肚社區發展協會"/>
    <x v="40"/>
    <x v="123"/>
    <s v="無"/>
    <m/>
  </r>
  <r>
    <s v="社政業務-社會福利-推行老人福利-獎補助費-對國內團體之捐助"/>
    <s v="建立社區照顧關懷據點並設置巷弄長照站"/>
    <s v="臺中市大甲區頂店社區發展協會"/>
    <x v="40"/>
    <x v="123"/>
    <s v="無"/>
    <m/>
  </r>
  <r>
    <s v="社政業務-社會福利-推行老人福利-獎補助費-對國內團體之捐助"/>
    <s v="建立社區照顧關懷據點並設置巷弄長照站"/>
    <s v="臺中市梧棲區福德社區發展協會"/>
    <x v="40"/>
    <x v="123"/>
    <s v="無"/>
    <m/>
  </r>
  <r>
    <s v="社政業務-社會福利-推行老人福利-獎補助費-對國內團體之捐助"/>
    <s v="建立社區照顧關懷據點並設置巷弄長照站"/>
    <s v="臺中市豐原區南村社區發展協會"/>
    <x v="40"/>
    <x v="123"/>
    <s v="無"/>
    <m/>
  </r>
  <r>
    <s v="社政業務-社會福利-推行老人福利-獎補助費-對國內團體之捐助"/>
    <s v="建立社區照顧關懷據點並設置巷弄長照站"/>
    <s v="臺中市大甲區頂店社區發展協會"/>
    <x v="40"/>
    <x v="123"/>
    <s v="無"/>
    <m/>
  </r>
  <r>
    <s v="社政業務-社會福利-推行老人福利-獎補助費-對國內團體之捐助"/>
    <s v="建立社區照顧關懷據點並設置巷弄長照站之預防及延緩失能照護計畫"/>
    <s v="臺中市大雅區上楓社區發展協會"/>
    <x v="40"/>
    <x v="123"/>
    <s v="無"/>
    <m/>
  </r>
  <r>
    <s v="社政業務-社會福利-推行老人福利-獎補助費-對國內團體之捐助"/>
    <s v="建立社區照顧關懷據點並設置巷弄長照站之預防及延緩失能照護計畫"/>
    <s v="臺中市大甲區幸福社區發展協會"/>
    <x v="40"/>
    <x v="123"/>
    <s v="無"/>
    <m/>
  </r>
  <r>
    <s v="社政業務-社會福利-推行老人福利-獎補助費-對國內團體之捐助"/>
    <s v="建立社區照顧關懷據點並設置巷弄長照站之「預防及延緩失能照護計畫費用」"/>
    <s v="財團法人中華民國佛教慈濟慈善事業基金會"/>
    <x v="40"/>
    <x v="50"/>
    <s v="無"/>
    <m/>
  </r>
  <r>
    <s v="社政業務-社會福利-推行老人福利-獎補助費-對國內團體之捐助"/>
    <s v="建立社區照顧關懷據點並設置巷弄長照站"/>
    <s v="臺中市新社區崑南社區發展協會廖銘洲"/>
    <x v="40"/>
    <x v="625"/>
    <s v="無"/>
    <m/>
  </r>
  <r>
    <s v="社政業務-社會福利-推行老人福利-獎補助費-對國內團體之捐助"/>
    <s v="建立社區照顧關懷據點並設置巷弄長照站"/>
    <s v="臺中市石岡區龍興社區發展協會"/>
    <x v="40"/>
    <x v="625"/>
    <s v="無"/>
    <m/>
  </r>
  <r>
    <s v="社政業務-社會福利-推行老人福利-獎補助費-對國內團體之捐助"/>
    <s v="建立社區照顧關懷據點並設置巷弄長照站"/>
    <s v="臺中市龍井區東海社區發展協會"/>
    <x v="40"/>
    <x v="625"/>
    <s v="無"/>
    <m/>
  </r>
  <r>
    <s v="社政業務-社會福利-推行老人福利-獎補助費-對國內團體之捐助"/>
    <s v="建立社區照顧關懷據點並設置巷弄長照站之充實設施設備費用-資本門"/>
    <s v="臺中市大雅區大雅社區發展協會"/>
    <x v="40"/>
    <x v="49"/>
    <s v="無"/>
    <m/>
  </r>
  <r>
    <s v="社政業務-社會福利-推行老人福利-獎補助費-對國內團體之捐助"/>
    <s v="建立社區照顧關懷據點並設置巷弄長照站之充實設施設備費用-經常門"/>
    <s v="臺中市大雅區大雅社區發展協會"/>
    <x v="40"/>
    <x v="114"/>
    <s v="無"/>
    <m/>
  </r>
  <r>
    <s v="社政業務-社會福利-推行老人福利-獎補助費-對國內團體之捐助"/>
    <s v="建立社區照顧關懷據點並設置巷弄長照站"/>
    <s v="臺中市龍井區東海社區發展協會"/>
    <x v="40"/>
    <x v="123"/>
    <s v="無"/>
    <m/>
  </r>
  <r>
    <s v="社政業務-社會福利-推行老人福利-獎補助費-對國內團體之捐助"/>
    <s v="建立社區照顧關懷據點並設置巷弄長照站"/>
    <s v="台中市西屯區何安社區發展協會"/>
    <x v="40"/>
    <x v="123"/>
    <s v="無"/>
    <m/>
  </r>
  <r>
    <s v="社政業務-社會福利-推行老人福利-獎補助費-對國內團體之捐助"/>
    <s v="建立社區照顧關懷據點並設置巷弄長照站之開辦設施設備費用-資本門"/>
    <s v="臺中市烏日區螺潭社區發展協會葉進龍"/>
    <x v="40"/>
    <x v="263"/>
    <s v="無"/>
    <m/>
  </r>
  <r>
    <s v="社政業務-社會福利-推行老人福利-獎補助費-對國內團體之捐助"/>
    <s v="建立社區照顧關懷據點並設置巷弄長照站"/>
    <s v="台中市東勢區上城社區發展協會張玉雲李月霞"/>
    <x v="40"/>
    <x v="625"/>
    <s v="無"/>
    <m/>
  </r>
  <r>
    <s v="社政業務-社會福利-推行老人福利-獎補助費-對國內團體之捐助"/>
    <s v="建立社區照顧關懷據點之充實設施設備-經常門"/>
    <s v="臺中市清水區秀水社區發展協會"/>
    <x v="40"/>
    <x v="1"/>
    <s v="無"/>
    <m/>
  </r>
  <r>
    <s v="社政業務-社會福利-推行老人福利-獎補助費-對國內團體之捐助"/>
    <s v="建立社區照顧關懷據點並設置巷弄長照站"/>
    <s v="台中市西屯區永安社區發展協會"/>
    <x v="40"/>
    <x v="625"/>
    <s v="無"/>
    <m/>
  </r>
  <r>
    <s v="社政業務-社會福利-推行老人福利-獎補助費-對國內團體之捐助"/>
    <s v="建立社區照顧關懷據點並設置巷弄長照站"/>
    <s v="社團法人臺中市紅十字會"/>
    <x v="40"/>
    <x v="642"/>
    <s v="無"/>
    <m/>
  </r>
  <r>
    <s v="社政業務-社會福利-推行老人福利-獎補助費-對國內團體之捐助"/>
    <s v="建立社區照顧關懷據點並設置巷弄長照站"/>
    <s v="社團法人臺中市惠來關懷服務協會"/>
    <x v="40"/>
    <x v="625"/>
    <s v="無"/>
    <m/>
  </r>
  <r>
    <s v="社政業務-社會福利-推行老人福利-獎補助費-對國內團體之捐助"/>
    <s v="建立社區照顧關懷據點並設置巷弄長照站"/>
    <s v="台中市西屯區福瑞社區發展協會"/>
    <x v="40"/>
    <x v="643"/>
    <s v="無"/>
    <m/>
  </r>
  <r>
    <s v="社政業務-社會福利-推行老人福利-獎補助費-對國內團體之捐助"/>
    <s v="建立社區照顧關懷據點並設置巷弄長照站"/>
    <s v="社團法人臺中市惠來關懷服務協會"/>
    <x v="40"/>
    <x v="625"/>
    <s v="無"/>
    <m/>
  </r>
  <r>
    <s v="社政業務-社會福利-推行老人福利-獎補助費-對國內團體之捐助"/>
    <s v="建立社區照顧關懷據點並設置巷弄長照站及建立社區照顧關懷據點"/>
    <s v="台中市尾張仔文化發展協會"/>
    <x v="40"/>
    <x v="123"/>
    <s v="無"/>
    <m/>
  </r>
  <r>
    <s v="社政業務-社會福利-推行老人福利-獎補助費-對國內團體之捐助"/>
    <s v="建立社區照顧關懷據點並設置巷弄長照站及建立社區照顧關懷據點"/>
    <s v="台中市北區建成社區發展協會"/>
    <x v="40"/>
    <x v="123"/>
    <s v="無"/>
    <m/>
  </r>
  <r>
    <s v="社政業務-社會福利-推行老人福利-獎補助費-對國內團體之捐助"/>
    <s v="建立社區照顧關懷據點"/>
    <s v="臺中市大肚區萬興社區發展協會"/>
    <x v="40"/>
    <x v="123"/>
    <s v="無"/>
    <m/>
  </r>
  <r>
    <s v="社政業務-社會福利-推行老人福利-獎補助費-對國內團體之捐助"/>
    <s v="建立社區照顧關懷據點"/>
    <s v="社團法人臺中市天恩社區關懷協會"/>
    <x v="40"/>
    <x v="123"/>
    <s v="無"/>
    <m/>
  </r>
  <r>
    <s v="社政業務-社會福利-推行老人福利-獎補助費-對國內團體之捐助"/>
    <s v="建立社區照顧關懷據點"/>
    <s v="臺中市大肚區社腳社區發展協會"/>
    <x v="40"/>
    <x v="123"/>
    <s v="無"/>
    <m/>
  </r>
  <r>
    <s v="社政業務-社會福利-推行老人福利-獎補助費-對國內團體之捐助"/>
    <s v="建立社區照顧關懷據點"/>
    <s v="臺中市大肚區磺溪社區發展協會"/>
    <x v="40"/>
    <x v="123"/>
    <s v="無"/>
    <m/>
  </r>
  <r>
    <s v="社政業務-社會福利-推行老人福利-獎補助費-對國內團體之捐助"/>
    <s v="建立社區照顧關懷據點"/>
    <s v="臺中市大肚區蔗(庄-土+部)社區發展協會"/>
    <x v="40"/>
    <x v="123"/>
    <s v="無"/>
    <m/>
  </r>
  <r>
    <s v="社政業務-社會福利-推行老人福利-獎補助費-對國內團體之捐助"/>
    <s v="建立社區照顧關懷據點並設置巷弄站長照站"/>
    <s v="臺中市烏日區烏日社區發展協會"/>
    <x v="40"/>
    <x v="123"/>
    <s v="無"/>
    <m/>
  </r>
  <r>
    <s v="社政業務-社會福利-推行老人福利-獎補助費-對國內團體之捐助"/>
    <s v="建立社區照顧關懷據點並設置巷弄站長照站"/>
    <s v="台中市烏日區五光社區發展協會"/>
    <x v="40"/>
    <x v="123"/>
    <s v="無"/>
    <m/>
  </r>
  <r>
    <s v="社政業務-社會福利-推行老人福利-獎補助費-對國內團體之捐助"/>
    <s v="建立社區照顧關懷據點並設置巷弄站長照站"/>
    <s v="臺中市烏日區東園社區發展協會"/>
    <x v="40"/>
    <x v="123"/>
    <s v="無"/>
    <m/>
  </r>
  <r>
    <s v="社政業務-社會福利-推行老人福利-獎補助費-對國內團體之捐助"/>
    <s v="建立社區照顧關懷據點並設置巷弄站長照站"/>
    <s v="臺中市烏日區九德社區發展協會"/>
    <x v="40"/>
    <x v="123"/>
    <s v="無"/>
    <m/>
  </r>
  <r>
    <s v="社政業務-社會福利-推行老人福利-獎補助費-對國內團體之捐助"/>
    <s v="建立社區照顧關懷據點並設置巷弄長照站"/>
    <s v="台中市東勢區上城社區發展協會"/>
    <x v="40"/>
    <x v="123"/>
    <s v="無"/>
    <m/>
  </r>
  <r>
    <s v="社政業務-社會福利-推行老人福利-獎補助費-對國內團體之捐助"/>
    <s v="建立社區照顧關懷據點並設置巷弄長照站"/>
    <s v="臺中市東勢區興隆社區發展協會"/>
    <x v="40"/>
    <x v="123"/>
    <s v="無"/>
    <m/>
  </r>
  <r>
    <s v="社政業務-社會福利-推行老人福利-獎補助費-對國內團體之捐助"/>
    <s v="建立社區照顧關懷據點並設置巷弄長照站"/>
    <s v="臺中市新社區崑南社區發展協會"/>
    <x v="40"/>
    <x v="123"/>
    <s v="無"/>
    <m/>
  </r>
  <r>
    <s v="社政業務-社會福利-推行老人福利-獎補助費-對國內團體之捐助"/>
    <s v="建立社區照顧關懷據點並設置巷弄長照站"/>
    <s v="社團法人臺中市春天女性成長協會"/>
    <x v="40"/>
    <x v="123"/>
    <s v="無"/>
    <m/>
  </r>
  <r>
    <s v="社政業務-社會福利-推行老人福利-獎補助費-對國內團體之捐助"/>
    <s v="建立社區照顧關懷據點並設置巷弄長照站"/>
    <s v="臺中市東勢區中嵙社區發展協會"/>
    <x v="40"/>
    <x v="506"/>
    <s v="無"/>
    <m/>
  </r>
  <r>
    <s v="社政業務-社會福利-推行老人福利-獎補助費-對國內團體之捐助"/>
    <s v="建立社區照顧關懷據點並設置巷弄長照站"/>
    <s v="臺中市石岡區萬安社區發展協會"/>
    <x v="40"/>
    <x v="123"/>
    <s v="無"/>
    <m/>
  </r>
  <r>
    <s v="社政業務-社會福利-推行老人福利-獎補助費-對國內團體之捐助"/>
    <s v="建立社區照顧關懷據點並設置巷弄長照站之租金水電費用"/>
    <s v="財團法人台中市私立無極證道院社會福利慈善事業基金會"/>
    <x v="40"/>
    <x v="53"/>
    <s v="無"/>
    <m/>
  </r>
  <r>
    <s v="社政業務-社會福利-推行老人福利-獎補助費-對國內團體之捐助"/>
    <s v="建立社區照顧關懷據點並設置巷弄長照站"/>
    <s v="臺中市西屯區何明社區發展協會"/>
    <x v="40"/>
    <x v="123"/>
    <s v="無"/>
    <m/>
  </r>
  <r>
    <s v="社政業務-社會福利-推行老人福利-獎補助費-對國內團體之捐助"/>
    <s v="建立社區照顧關懷據點並設置巷弄長照站之充實設施設備費用-經常門"/>
    <s v="臺中市東勢區泰昌社區發展協會"/>
    <x v="40"/>
    <x v="247"/>
    <s v="無"/>
    <m/>
  </r>
  <r>
    <s v="社政業務-社會福利-推行老人福利-獎補助費-對國內團體之捐助"/>
    <s v="建立社區照顧關懷據點並設置巷弄長照站"/>
    <s v="臺中市幸福關懷發展協會"/>
    <x v="40"/>
    <x v="123"/>
    <s v="無"/>
    <m/>
  </r>
  <r>
    <s v="社政業務-社會福利-推行老人福利-獎補助費-對國內團體之捐助"/>
    <s v="建立社區照顧關懷據點並設置巷弄長照站"/>
    <s v="臺中市霧峰區六股社區發展協會"/>
    <x v="40"/>
    <x v="123"/>
    <s v="無"/>
    <m/>
  </r>
  <r>
    <s v="社政業務-社會福利-推行老人福利-獎補助費-對國內團體之捐助"/>
    <s v="建立社區照顧關懷據點並設置巷弄長照站"/>
    <s v="社團法人台中市惠來關懷服務協會"/>
    <x v="40"/>
    <x v="49"/>
    <s v="無"/>
    <m/>
  </r>
  <r>
    <s v="社政業務-社會福利-推行老人福利-獎補助費-對國內團體之捐助"/>
    <s v="建立社區照顧關懷據點並設置巷弄長照站"/>
    <s v="財團法人台中市私立無極證道院社會福利慈善事業基金會"/>
    <x v="40"/>
    <x v="49"/>
    <s v="無"/>
    <m/>
  </r>
  <r>
    <s v="社政業務-社會福利-推行老人福利-獎補助費-對國內團體之捐助"/>
    <s v="「第21屆全國老人『金韻獎』歌唱才藝大賽」活動"/>
    <s v="台灣老人聯誼協會"/>
    <x v="40"/>
    <x v="1"/>
    <s v="無"/>
    <m/>
  </r>
  <r>
    <s v="社政業務-社會福利-推行老人福利-獎補助費-對國內團體之捐助"/>
    <s v="建立社區照顧關懷據點並設置巷弄長照站"/>
    <s v="臺中市東勢區泰昌社區發展協會"/>
    <x v="40"/>
    <x v="644"/>
    <s v="無"/>
    <m/>
  </r>
  <r>
    <s v="社政業務-社會福利-推行老人福利-獎補助費-對國內團體之捐助"/>
    <s v="建立社區照顧關懷據點並設置巷弄長照站"/>
    <s v="社團法人台灣基督教好牧人全人關顧協會"/>
    <x v="40"/>
    <x v="625"/>
    <s v="無"/>
    <m/>
  </r>
  <r>
    <s v="社政業務-社會福利-推行老人福利-獎補助費-對國內團體之捐助"/>
    <s v="建立社區照顧關懷據點並設置巷弄長照站之預防及延緩失能照護計畫"/>
    <s v="臺中市沙鹿區洛泉社區發展協會"/>
    <x v="40"/>
    <x v="123"/>
    <s v="無"/>
    <m/>
  </r>
  <r>
    <s v="社政業務-社會福利-推行老人福利-獎補助費-對國內團體之捐助"/>
    <s v="社區照顧關懷據點整合性補助計畫之「潛力型單位試辦」"/>
    <s v="社團法人台灣喜信家庭關懷協會台中辦事處"/>
    <x v="40"/>
    <x v="1"/>
    <s v="無"/>
    <m/>
  </r>
  <r>
    <s v="社政業務-社會福利-推行老人福利-獎補助費-對國內團體之捐助"/>
    <s v="建立社區照顧關懷據點並設置巷弄站之「預防及延緩失能照護計畫費用」"/>
    <s v="社團法人臺中市沐風60長者之愛關懷協會"/>
    <x v="40"/>
    <x v="80"/>
    <s v="無"/>
    <m/>
  </r>
  <r>
    <s v="社政業務-社會福利-推行老人福利-獎補助費-對國內團體之捐助"/>
    <s v="建立社區照顧關懷據點之充實設施設備-經常門"/>
    <s v="臺中市清水區橋頭社區發展協會"/>
    <x v="40"/>
    <x v="497"/>
    <s v="無"/>
    <m/>
  </r>
  <r>
    <s v="社政業務-社會福利-推行老人福利-獎補助費-對國內團體之捐助"/>
    <s v="建立社區照顧關懷據點之充實設施設備費用-資本門"/>
    <s v="財團法人台中市私立無極證道院社會福利慈善事業基金會"/>
    <x v="40"/>
    <x v="7"/>
    <s v="無"/>
    <m/>
  </r>
  <r>
    <s v="社政業務-社會福利-推行老人福利-獎補助費-對國內團體之捐助"/>
    <s v="建立社區照顧關懷據點並設置巷弄長照站"/>
    <s v="臺中市東勢區興隆社區發展協會"/>
    <x v="40"/>
    <x v="123"/>
    <s v="無"/>
    <m/>
  </r>
  <r>
    <s v="社政業務-社會福利-推行老人福利-獎補助費-對國內團體之捐助"/>
    <s v="建立社區照顧關懷據點並設置巷弄長照站"/>
    <s v="臺中市大里區仁德社區發展協會"/>
    <x v="40"/>
    <x v="123"/>
    <s v="無"/>
    <m/>
  </r>
  <r>
    <s v="社政業務-社會福利-推行老人福利-獎補助費-對國內團體之捐助"/>
    <s v="建立社區照顧關懷據點並設置巷弄長照站"/>
    <s v="臺中市后里區墩東社區發展協會"/>
    <x v="40"/>
    <x v="123"/>
    <s v="無"/>
    <m/>
  </r>
  <r>
    <s v="社政業務-社會福利-推行老人福利-獎補助費-對國內團體之捐助"/>
    <s v="建立社區照顧關懷據點並設置巷弄長照站"/>
    <s v="台中市西區藍興社區發展協會"/>
    <x v="40"/>
    <x v="101"/>
    <s v="無"/>
    <m/>
  </r>
  <r>
    <s v="社政業務-社會福利-推行老人福利-獎補助費-對國內團體之捐助"/>
    <s v="建立社區照顧關懷據點"/>
    <s v="社團法人臺中市珍愛加恩關懷協會"/>
    <x v="40"/>
    <x v="49"/>
    <s v="無"/>
    <m/>
  </r>
  <r>
    <s v="社政業務-社會福利-推行老人福利-獎補助費-對國內團體之捐助"/>
    <s v="建立社區照顧關懷據點"/>
    <s v="台中市北屯區松茂社區發展協會"/>
    <x v="40"/>
    <x v="49"/>
    <s v="無"/>
    <m/>
  </r>
  <r>
    <s v="社政業務-社會福利-推行老人福利-獎補助費-對國內團體之捐助"/>
    <s v="附設臺中市私立普濟老人長期照顧中心(養護型)服務費計畫"/>
    <s v="財團法人台中市私立普濟社會福利慈善事業基金會"/>
    <x v="40"/>
    <x v="645"/>
    <s v="無"/>
    <m/>
  </r>
  <r>
    <s v="社政業務-社會福利-推行老人福利-獎補助費-對國內團體之捐助"/>
    <s v="建立社區照顧關懷據點並設置巷弄站"/>
    <s v="財團法人全成社會福利基金會"/>
    <x v="40"/>
    <x v="322"/>
    <s v="無"/>
    <m/>
  </r>
  <r>
    <s v="社政業務-社會福利-推行老人福利-獎補助費-對國內團體之捐助"/>
    <s v="社區照顧關懷據點整合性補助計畫之充實廚房設備費用-資本門"/>
    <s v="台中市西屯區永安社區發展協會"/>
    <x v="40"/>
    <x v="49"/>
    <s v="無"/>
    <m/>
  </r>
  <r>
    <s v="社政業務-社會福利-推行老人福利-獎補助費-對國內團體之捐助"/>
    <s v="建立社區照顧關懷據點並設置巷弄長照站之充實設施設備費用-經常門"/>
    <s v="臺中市大甲區聖母發展協會"/>
    <x v="40"/>
    <x v="64"/>
    <s v="無"/>
    <m/>
  </r>
  <r>
    <s v="社政業務-社會福利-推行老人福利-獎補助費-對國內團體之捐助"/>
    <s v="113年度本市日間托老服務計畫暨建立社區照顧關懷據點並設置巷弄長照站"/>
    <s v="社團法人臺中市清心社區福祉發展協會"/>
    <x v="40"/>
    <x v="52"/>
    <s v="無"/>
    <m/>
  </r>
  <r>
    <s v="社政業務-社會福利-推行老人福利-獎補助費-對國內團體之捐助"/>
    <s v="建立社區照顧關懷據點並設置巷弄長照站"/>
    <s v="臺中市三和社區福利發展協進會"/>
    <x v="40"/>
    <x v="123"/>
    <s v="無"/>
    <m/>
  </r>
  <r>
    <s v="社政業務-社會福利-推行老人福利-獎補助費-對國內團體之捐助"/>
    <s v="建立社區照顧關懷據點並設置巷弄長照站之「預防及延緩失能照護計畫費用」"/>
    <s v="臺中市梧棲區大庄社區發展協會林聖雄"/>
    <x v="40"/>
    <x v="506"/>
    <s v="無"/>
    <m/>
  </r>
  <r>
    <s v="社政業務-社會福利-推行老人福利-獎補助費-對國內團體之捐助"/>
    <s v="建立社區照顧關懷據點之充實設施設備-經常門"/>
    <s v="台中市西區藍興社區發展協會"/>
    <x v="40"/>
    <x v="79"/>
    <s v="無"/>
    <m/>
  </r>
  <r>
    <s v="社政業務-社會福利-推行老人福利-獎補助費-對國內團體之捐助"/>
    <s v="113年度臺中市建立社區照顧關懷據點並設置巷弄長照站"/>
    <s v="社團法人臺中市福康關懷協會"/>
    <x v="40"/>
    <x v="646"/>
    <s v="無"/>
    <m/>
  </r>
  <r>
    <s v="社政業務-社會福利-推行老人福利-獎補助費-對國內團體之捐助"/>
    <s v="建立社區照顧關懷據點並設置巷弄長照站"/>
    <s v="台中市南屯區三厝社區發展協會"/>
    <x v="40"/>
    <x v="647"/>
    <s v="無"/>
    <m/>
  </r>
  <r>
    <s v="社政業務-社會福利-推行老人福利-獎補助費-對國內團體之捐助"/>
    <s v="建立社區照顧關懷據點並設置巷弄長照站"/>
    <s v="臺中市大甲區銅安社區發展協會"/>
    <x v="40"/>
    <x v="123"/>
    <s v="無"/>
    <m/>
  </r>
  <r>
    <s v="社政業務-社會福利-推行老人福利-獎補助費-對國內團體之捐助"/>
    <s v="建立社區照顧關懷據點並設置巷弄長照站"/>
    <s v="臺中市大甲區中山社區發展協會"/>
    <x v="40"/>
    <x v="123"/>
    <s v="無"/>
    <m/>
  </r>
  <r>
    <s v="社政業務-社會福利-推行老人福利-獎補助費-對國內團體之捐助"/>
    <s v="建立社區照顧關懷據點並設置巷弄長照站"/>
    <s v="臺中市東海恩福關懷協會"/>
    <x v="40"/>
    <x v="123"/>
    <s v="無"/>
    <m/>
  </r>
  <r>
    <s v="社政業務-社會福利-推行老人福利-獎補助費-對國內團體之捐助"/>
    <s v="建立社區照顧關懷據點並設置巷弄長照站"/>
    <s v="台中市南屯區三厝社區發展協會"/>
    <x v="40"/>
    <x v="625"/>
    <s v="無"/>
    <m/>
  </r>
  <r>
    <s v="社政業務-社會福利-推行老人福利-獎補助費-對國內團體之捐助"/>
    <s v="建立社區照顧關懷據點並設置巷弄長照站之「預防及延緩失能照護計畫費用-第二期」"/>
    <s v="臺中市龍井區山腳社區發展協會"/>
    <x v="40"/>
    <x v="123"/>
    <s v="無"/>
    <m/>
  </r>
  <r>
    <s v="社政業務-社會福利-推行老人福利-獎補助費-對國內團體之捐助"/>
    <s v="建立社區照顧關懷據點並設置巷弄站長照站"/>
    <s v="臺中市烏日區仁德社區發展協會"/>
    <x v="40"/>
    <x v="123"/>
    <s v="無"/>
    <m/>
  </r>
  <r>
    <s v="社政業務-社會福利-推行老人福利-獎補助費-對國內團體之捐助"/>
    <s v="建立社區照顧關懷據點並設置巷弄長照站"/>
    <s v="臺中市人文關懷協會"/>
    <x v="40"/>
    <x v="123"/>
    <s v="無"/>
    <m/>
  </r>
  <r>
    <s v="社政業務-社會福利-推行老人福利-獎補助費-對國內團體之捐助"/>
    <s v="建立社區照顧關懷據點並設置巷弄長照站"/>
    <s v="臺中市霧峰區南柳社區發展協會"/>
    <x v="40"/>
    <x v="123"/>
    <s v="無"/>
    <m/>
  </r>
  <r>
    <s v="社政業務-社會福利-推行老人福利-獎補助費-對國內團體之捐助"/>
    <s v="建立社區照顧關懷據點並設置巷弄長照站之預防及延緩失能照護計畫"/>
    <s v="臺中市好生活愛護關懷協會"/>
    <x v="40"/>
    <x v="123"/>
    <s v="無"/>
    <m/>
  </r>
  <r>
    <s v="社政業務-社會福利-推行老人福利-獎補助費-對國內團體之捐助"/>
    <s v="銀髮關懷情．樂活攜手行~關懷獨居老人暨表揚模範祖父母行動公益活動"/>
    <s v="臺中市樂活銀髮族交流協會"/>
    <x v="40"/>
    <x v="1"/>
    <s v="無"/>
    <m/>
  </r>
  <r>
    <s v="社政業務-社會福利-推行老人福利-獎補助費-對國內團體之捐助"/>
    <s v="建立社區照顧關懷據點並設置巷弄長照站"/>
    <s v="台中市南屯區向心社區發展協會"/>
    <x v="40"/>
    <x v="123"/>
    <s v="無"/>
    <m/>
  </r>
  <r>
    <s v="社政業務-社會福利-推行老人福利-獎補助費-對國內團體之捐助"/>
    <s v="建立社區照顧關懷據點並設置巷弄長照站"/>
    <s v="臺中市沙鹿區興安社區發展協會"/>
    <x v="40"/>
    <x v="123"/>
    <s v="無"/>
    <m/>
  </r>
  <r>
    <s v="社政業務-社會福利-推行老人福利-獎補助費-對國內團體之捐助"/>
    <s v="建立社區照顧關懷據點並設置巷弄長照站"/>
    <s v="社團法人台中市活出美好關懷協會"/>
    <x v="40"/>
    <x v="123"/>
    <s v="無"/>
    <m/>
  </r>
  <r>
    <s v="社政業務-社會福利-推行老人福利-獎補助費-對國內團體之捐助"/>
    <s v="建立社區照顧關懷據點並設置巷弄長照站"/>
    <s v="臺中市霧峰區萊園社區發展協會"/>
    <x v="40"/>
    <x v="123"/>
    <s v="無"/>
    <m/>
  </r>
  <r>
    <s v="社政業務-社會福利-推行老人福利-獎補助費-對國內團體之捐助"/>
    <s v="建立社區照顧關懷據點並設置巷弄長照站"/>
    <s v="社團法人臺中市仁和樂活長青協會"/>
    <x v="40"/>
    <x v="49"/>
    <s v="無"/>
    <m/>
  </r>
  <r>
    <s v="社政業務-社會福利-推行老人福利-獎補助費-對國內團體之捐助"/>
    <s v="建立社區照顧關懷據點並設置巷弄長照站"/>
    <s v="臺中市北屯區(庄-土+部)子社區發展協會"/>
    <x v="40"/>
    <x v="49"/>
    <s v="無"/>
    <m/>
  </r>
  <r>
    <s v="社政業務-社會福利-推行老人福利-獎補助費-對國內團體之捐助"/>
    <s v="建立社區照顧關懷據點並設置巷弄長照站"/>
    <s v="臺中市大里區立德社區發展協會"/>
    <x v="40"/>
    <x v="123"/>
    <s v="無"/>
    <m/>
  </r>
  <r>
    <s v="社政業務-社會福利-推行老人福利-獎補助費-對國內團體之捐助"/>
    <s v="建立社區照顧關懷據點並設置巷弄長照站"/>
    <s v="臺中市大里區立德社區發展協會"/>
    <x v="40"/>
    <x v="123"/>
    <s v="無"/>
    <m/>
  </r>
  <r>
    <s v="社政業務-社會福利-推行老人福利-獎補助費-對國內團體之捐助"/>
    <s v="113年度臺中市日間托老服務(長青快樂學堂)計畫暨建立社區照顧關懷據點並設置巷弄長照站"/>
    <s v="社團法人臺中市清心社區福祉發展協會柯文卿"/>
    <x v="40"/>
    <x v="56"/>
    <s v="無"/>
    <m/>
  </r>
  <r>
    <s v="社政業務-社會福利-推行老人福利-獎補助費-對國內團體之捐助"/>
    <s v="113年度本市日間托老服務計畫暨建立社區照顧關懷據點並設置巷弄長照站"/>
    <s v="社團法人中華傳愛社區服務協會(豐富惠明長青快樂學堂)"/>
    <x v="40"/>
    <x v="1"/>
    <s v="無"/>
    <m/>
  </r>
  <r>
    <s v="社政業務-社會福利-推行老人福利-獎補助費-對國內團體之捐助"/>
    <s v="建立社區照顧關懷據點並設置巷弄長照站"/>
    <s v="臺中市東勢區石城社區發展協會"/>
    <x v="40"/>
    <x v="123"/>
    <s v="無"/>
    <m/>
  </r>
  <r>
    <s v="社政業務-社會福利-推行老人福利-獎補助費-對國內團體之捐助"/>
    <s v="建立社區照顧關懷據點並設置巷弄長照站"/>
    <s v="臺中市東勢區泰昌社區發展協會"/>
    <x v="40"/>
    <x v="123"/>
    <s v="無"/>
    <m/>
  </r>
  <r>
    <s v="社政業務-社會福利-推行老人福利-獎補助費-對國內團體之捐助"/>
    <s v="建立社區照顧關懷據點並設置巷弄長照站"/>
    <s v="臺中市新社區大南社區發展協會"/>
    <x v="40"/>
    <x v="123"/>
    <s v="無"/>
    <m/>
  </r>
  <r>
    <s v="社政業務-社會福利-推行老人福利-獎補助費-對國內團體之捐助"/>
    <s v="建立社區照顧關懷據點並設置巷弄長照站"/>
    <s v="臺中市新社區馬力埔社區發展協會"/>
    <x v="40"/>
    <x v="123"/>
    <s v="無"/>
    <m/>
  </r>
  <r>
    <s v="社政業務-社會福利-推行老人福利-獎補助費-對國內團體之捐助"/>
    <s v="建立社區照顧關懷據點並設置巷弄長照站"/>
    <s v="社團法人臺中市北屯區三光社區發展協會"/>
    <x v="40"/>
    <x v="123"/>
    <s v="無"/>
    <m/>
  </r>
  <r>
    <s v="社政業務-社會福利-推行老人福利-獎補助費-對國內團體之捐助"/>
    <s v="臺中市政府社會局推動日間托老服務(長青快樂學堂)補助計畫"/>
    <s v="社團法人中華傳愛社區服務協會杜明達"/>
    <x v="40"/>
    <x v="648"/>
    <s v="無"/>
    <m/>
  </r>
  <r>
    <s v="社政業務-社會福利-推行老人福利-獎補助費-對國內團體之捐助"/>
    <s v="建立社區照顧關懷據點並設置巷弄長照站之充實設施設備費(資本門)"/>
    <s v="臺中市北屯區(庄-土+部)子社區發展協會"/>
    <x v="40"/>
    <x v="58"/>
    <s v="無"/>
    <m/>
  </r>
  <r>
    <s v="社政業務-社會福利-推行老人福利-獎補助費-對國內團體之捐助"/>
    <s v="建立社區照顧關懷據點並設置巷弄長照站之充實設施設備費(經常門)"/>
    <s v="臺中市北屯區(庄-土+部)子社區發展協會"/>
    <x v="40"/>
    <x v="125"/>
    <s v="無"/>
    <m/>
  </r>
  <r>
    <s v="社政業務-社會福利-推行老人福利-獎補助費-對國內團體之捐助"/>
    <s v="建立社區照顧關懷據點"/>
    <s v="社團法人臺中市好伴照顧協會"/>
    <x v="40"/>
    <x v="123"/>
    <s v="無"/>
    <m/>
  </r>
  <r>
    <s v="社政業務-社會福利-推行老人福利-獎補助費-對國內團體之捐助"/>
    <s v="建立社區照顧關懷據點並設置巷弄站長照站"/>
    <s v="臺中市烏日區溪壩社區發展協會"/>
    <x v="40"/>
    <x v="123"/>
    <s v="無"/>
    <m/>
  </r>
  <r>
    <s v="社政業務-社會福利-推行老人福利-獎補助費-對國內團體之捐助"/>
    <s v="建立社區照顧關懷據點並設置巷弄長照站"/>
    <s v="臺中市大甲區文武社區發展協會"/>
    <x v="40"/>
    <x v="123"/>
    <s v="無"/>
    <m/>
  </r>
  <r>
    <s v="社政業務-社會福利-推行老人福利-獎補助費-對國內團體之捐助"/>
    <s v="建立社區照顧關懷據點並設置巷弄長照站"/>
    <s v="臺中市大甲區文曲社區發展協"/>
    <x v="40"/>
    <x v="123"/>
    <s v="無"/>
    <m/>
  </r>
  <r>
    <s v="社政業務-社會福利-推行老人福利-獎補助費-對國內團體之捐助"/>
    <s v="建立社區照顧關懷據點並設置巷弄長照站"/>
    <s v="臺中市大安區頂安社區發展協會"/>
    <x v="40"/>
    <x v="123"/>
    <s v="無"/>
    <m/>
  </r>
  <r>
    <s v="社政業務-社會福利-推行老人福利-獎補助費-對國內團體之捐助"/>
    <s v="建立社區照顧關懷據點並設置巷弄長照站之預防及延緩失能照護計畫-第二期"/>
    <s v="臺中市大甲區幸福社區發展協會"/>
    <x v="40"/>
    <x v="123"/>
    <s v="無"/>
    <m/>
  </r>
  <r>
    <s v="社政業務-社會福利-推行老人福利-獎補助費-對國內團體之捐助"/>
    <s v="建立社區照顧關懷據點並設置巷弄長照站之「預防及延緩失能照護計畫費用」"/>
    <s v="財團法人臺中市私立信望愛智能發展中心"/>
    <x v="40"/>
    <x v="123"/>
    <s v="無"/>
    <m/>
  </r>
  <r>
    <s v="社政業務-社會福利-推行老人福利-獎補助費-對國內團體之捐助"/>
    <s v="建立社區照顧關懷據點並設置巷弄長照站"/>
    <s v="臺中市豐原區南村里愛護您關照協會"/>
    <x v="40"/>
    <x v="123"/>
    <s v="無"/>
    <m/>
  </r>
  <r>
    <s v="社政業務-社會福利-推行老人福利-獎補助費-對國內團體之捐助"/>
    <s v="建立社區照顧關懷據點並設置巷弄長照站"/>
    <s v="臺中市豐原區圳寮社區發展協會"/>
    <x v="40"/>
    <x v="123"/>
    <s v="無"/>
    <m/>
  </r>
  <r>
    <s v="社政業務-社會福利-推行老人福利-獎補助費-對國內團體之捐助"/>
    <s v="建立社區照顧關懷據點並設置巷弄長照站"/>
    <s v="臺中市豐原區豐榮社區發展協會"/>
    <x v="40"/>
    <x v="123"/>
    <s v="無"/>
    <m/>
  </r>
  <r>
    <s v="社政業務-社會福利-推行老人福利-獎補助費-對國內團體之捐助"/>
    <s v="建立社區照顧關懷據點並設置巷弄長照站"/>
    <s v="臺中市豐原區翁子社區發展協會"/>
    <x v="40"/>
    <x v="123"/>
    <s v="無"/>
    <m/>
  </r>
  <r>
    <s v="社政業務-社會福利-推行老人福利-獎補助費-對國內團體之捐助"/>
    <s v="建立社區照顧關懷據點並設置巷弄長照站"/>
    <s v="社團法人中華民國紫宸運動文教協會"/>
    <x v="40"/>
    <x v="123"/>
    <s v="無"/>
    <m/>
  </r>
  <r>
    <s v="社政業務-社會福利-推行老人福利-獎補助費-對國內團體之捐助"/>
    <s v="建立社區照顧關懷據點並設置巷弄長照站"/>
    <s v="臺中市港尾社區長青協會"/>
    <x v="40"/>
    <x v="123"/>
    <s v="無"/>
    <m/>
  </r>
  <r>
    <s v="社政業務-社會福利-推行老人福利-獎補助費-對國內團體之捐助"/>
    <s v="建立社區照顧關懷據點並設置巷弄長照站"/>
    <s v="社團法人台中市惠來關懷服務協會"/>
    <x v="40"/>
    <x v="123"/>
    <s v="無"/>
    <m/>
  </r>
  <r>
    <s v="社政業務-社會福利-推行老人福利-獎補助費-對國內團體之捐助"/>
    <s v="建立社區照顧關懷據點並設置巷弄長照站"/>
    <s v="台中市西屯區福瑞社區發展協會"/>
    <x v="40"/>
    <x v="123"/>
    <s v="無"/>
    <m/>
  </r>
  <r>
    <s v="社政業務-社會福利-推行老人福利-獎補助費-對國內團體之捐助"/>
    <s v="建立社區照顧關懷據點並設置巷弄長照站"/>
    <s v="台中市龍龍社區關懷協會"/>
    <x v="40"/>
    <x v="123"/>
    <s v="無"/>
    <m/>
  </r>
  <r>
    <s v="社政業務-社會福利-推行老人福利-獎補助費-對國內團體之捐助"/>
    <s v="建立社區照顧關懷據點並設置巷弄長照站"/>
    <s v="臺中市龍井區田中社區發展協會"/>
    <x v="40"/>
    <x v="123"/>
    <s v="無"/>
    <m/>
  </r>
  <r>
    <s v="社政業務-社會福利-推行老人福利-獎補助費-對國內團體之捐助"/>
    <s v="建立社區照顧關懷據點並設置巷弄長照站及建立社區照顧關懷據點"/>
    <s v="社團法人臺中市篤行關懷協會"/>
    <x v="40"/>
    <x v="123"/>
    <s v="無"/>
    <m/>
  </r>
  <r>
    <s v="社政業務-社會福利-推行老人福利-獎補助費-對國內團體之捐助"/>
    <s v="建立社區照顧關懷據點"/>
    <s v="臺中市大肚區瑞井社區發展協會"/>
    <x v="40"/>
    <x v="123"/>
    <s v="無"/>
    <m/>
  </r>
  <r>
    <s v="社政業務-社會福利-推行老人福利-獎補助費-對國內團體之捐助"/>
    <s v="建立社區照顧關懷據點"/>
    <s v="臺中市大肚區營埔社區發展協會"/>
    <x v="40"/>
    <x v="123"/>
    <s v="無"/>
    <m/>
  </r>
  <r>
    <s v="社政業務-社會福利-推行老人福利-獎補助費-對國內團體之捐助"/>
    <s v="建立社區照顧關懷據點並設置巷弄長照站"/>
    <s v="社團法人臺中市大恆樂齡協會"/>
    <x v="40"/>
    <x v="632"/>
    <s v="無"/>
    <m/>
  </r>
  <r>
    <s v="社政業務-社會福利-推行老人福利-獎補助費-對國內團體之捐助"/>
    <s v="建立社區照顧關懷據點並設置巷弄長照站之預防及延緩失能照護計畫"/>
    <s v="臺中市沙鹿區鹿寮社區發展協會"/>
    <x v="40"/>
    <x v="50"/>
    <s v="無"/>
    <m/>
  </r>
  <r>
    <s v="社政業務-社會福利-推行老人福利-獎補助費-對國內團體之捐助"/>
    <s v="建立社區照顧關懷據點並設置巷弄長照站之預防及延緩失能照護計畫"/>
    <s v="臺中市沙鹿區鹿寮社區發展協會"/>
    <x v="40"/>
    <x v="49"/>
    <s v="無"/>
    <m/>
  </r>
  <r>
    <s v="社政業務-社會福利-推行老人福利-獎補助費-對國內團體之捐助"/>
    <s v="附設私立輔順仁愛之家服務費計畫"/>
    <s v="財團法人台中市順天宮輔順將軍廟"/>
    <x v="40"/>
    <x v="649"/>
    <s v="無"/>
    <m/>
  </r>
  <r>
    <s v="社政業務-社會福利-推行老人福利-獎補助費-對國內團體之捐助"/>
    <s v="建立社區照顧關懷據點並設置巷弄長照站"/>
    <s v="台中市西屯區永安社區發展協會"/>
    <x v="40"/>
    <x v="123"/>
    <s v="無"/>
    <m/>
  </r>
  <r>
    <s v="社政業務-社會福利-推行老人福利-獎補助費-對國內團體之捐助"/>
    <s v="建立社區照顧關懷據點並設置巷弄長照站之預防及延緩失能照護計畫-第二期"/>
    <s v="臺中市大甲區建興社區發展協會"/>
    <x v="40"/>
    <x v="123"/>
    <s v="無"/>
    <m/>
  </r>
  <r>
    <s v="社政業務-社會福利-推行老人福利-獎補助費-對國內團體之捐助"/>
    <s v="建立社區照顧關懷據點並設置巷弄長照站之充實設施設備費用-經常門"/>
    <s v="臺中市新福樂齡關懷協會"/>
    <x v="40"/>
    <x v="114"/>
    <s v="無"/>
    <m/>
  </r>
  <r>
    <s v="社政業務-社會福利-推行老人福利-獎補助費-對國內團體之捐助"/>
    <s v="建立社區照顧關懷據點並設置巷弄長照站"/>
    <s v="台中市西區藍興社區發展協會"/>
    <x v="40"/>
    <x v="49"/>
    <s v="無"/>
    <m/>
  </r>
  <r>
    <s v="社政業務-社會福利-推行老人福利-獎補助費-對國內團體之捐助"/>
    <s v="建立社區照顧關懷據點並設置巷弄長照站"/>
    <s v="臺中市新福樂齡關懷協會"/>
    <x v="40"/>
    <x v="123"/>
    <s v="無"/>
    <m/>
  </r>
  <r>
    <s v="社政業務-社會福利-推行老人福利-獎補助費-對國內團體之捐助"/>
    <s v="建立社區照顧關懷據點並設置巷弄長照站"/>
    <s v="臺中市武陵長壽關懷協會"/>
    <x v="40"/>
    <x v="123"/>
    <s v="無"/>
    <m/>
  </r>
  <r>
    <s v="社政業務-社會福利-推行老人福利-獎補助費-對國內團體之捐助"/>
    <s v="建立社區照顧關懷據點並設置巷弄長照站"/>
    <s v="社團法人台中市厝邊關懷協會"/>
    <x v="40"/>
    <x v="123"/>
    <s v="無"/>
    <m/>
  </r>
  <r>
    <s v="社政業務-社會福利-推行老人福利-獎補助費-對國內團體之捐助"/>
    <s v="附設臺中市私立永耕老人養護中心計畫"/>
    <s v="財團法人臺中市私立永耕社會福利基金會"/>
    <x v="40"/>
    <x v="650"/>
    <s v="無"/>
    <m/>
  </r>
  <r>
    <s v="社政業務-社會福利-推行老人福利-獎補助費-對國內團體之捐助"/>
    <s v="「113年慶祝祖父母節暨模範爺奶表揚」活動"/>
    <s v="台中市犁頭店長青會"/>
    <x v="40"/>
    <x v="1"/>
    <s v="無"/>
    <m/>
  </r>
  <r>
    <s v="社政業務-社會福利-推行老人福利-獎補助費-對國內團體之捐助"/>
    <s v="建立社區照顧關懷據點並設置巷弄長照站"/>
    <s v="社團法人臺中市東區富仁社區發展協會"/>
    <x v="40"/>
    <x v="123"/>
    <s v="無"/>
    <m/>
  </r>
  <r>
    <s v="社政業務-社會福利-推行老人福利-獎補助費-對國內團體之捐助"/>
    <s v="建立社區照顧關懷據點"/>
    <s v="臺中市正緣文教慈善會"/>
    <x v="40"/>
    <x v="49"/>
    <s v="無"/>
    <m/>
  </r>
  <r>
    <s v="社政業務-社會福利-推行老人福利-獎補助費-對國內團體之捐助"/>
    <s v="建立社區照顧關懷據點並設置巷弄長照站"/>
    <s v="臺中市黎明城鄉發展協會"/>
    <x v="40"/>
    <x v="123"/>
    <s v="無"/>
    <m/>
  </r>
  <r>
    <s v="社政業務-社會福利-推行老人福利-獎補助費-對國內團體之捐助"/>
    <s v="建立社區照顧關懷據點並設置巷弄長照站"/>
    <s v="臺中市石岡區金星社區發展協會"/>
    <x v="40"/>
    <x v="123"/>
    <s v="無"/>
    <m/>
  </r>
  <r>
    <s v="社政業務-社會福利-推行老人福利-獎補助費-對國內團體之捐助"/>
    <s v="建立社區照顧關懷據點並設置巷弄長照站"/>
    <s v="臺中市龍井區新庄社區發展協會"/>
    <x v="40"/>
    <x v="123"/>
    <s v="無"/>
    <m/>
  </r>
  <r>
    <s v="社政業務-社會福利-推行老人福利-獎補助費-對國內團體之捐助"/>
    <s v="建立社區照顧關懷據點並設置巷弄長照站"/>
    <s v="社團法人台中市婦幼關懷成長協會"/>
    <x v="40"/>
    <x v="123"/>
    <s v="無"/>
    <m/>
  </r>
  <r>
    <s v="社政業務-社會福利-推行老人福利-獎補助費-對國內團體之捐助"/>
    <s v="建立社區照顧關懷據點並設置巷弄長照站"/>
    <s v="臺中市西屯區何明社區發展協"/>
    <x v="40"/>
    <x v="123"/>
    <s v="無"/>
    <m/>
  </r>
  <r>
    <s v="社政業務-社會福利-推行老人福利-獎補助費-對國內團體之捐助"/>
    <s v="建立社區照顧關懷據點並設置巷弄長照站"/>
    <s v="臺中市龍井區新東社區發展協會辦理"/>
    <x v="40"/>
    <x v="123"/>
    <s v="無"/>
    <m/>
  </r>
  <r>
    <s v="社政業務-社會福利-推行老人福利-獎補助費-對國內團體之捐助"/>
    <s v="建立社區照顧關懷據點並設置巷弄長照站"/>
    <s v="臺中市清水老人會"/>
    <x v="40"/>
    <x v="506"/>
    <s v="無"/>
    <m/>
  </r>
  <r>
    <s v="社政業務-社會福利-推行老人福利-獎補助費-對國內團體之捐助"/>
    <s v="建立社區照顧關懷據點並設置巷弄長照站"/>
    <s v="臺中市清水區武鹿社區發展協會"/>
    <x v="40"/>
    <x v="506"/>
    <s v="無"/>
    <m/>
  </r>
  <r>
    <s v="社政業務-社會福利-推行老人福利-獎補助費-對國內團體之捐助"/>
    <s v="建立社區照顧關懷據點並設置巷弄長照站"/>
    <s v="台中市西屯區上石社區發展協會"/>
    <x v="40"/>
    <x v="123"/>
    <s v="無"/>
    <m/>
  </r>
  <r>
    <s v="社政業務-社會福利-推行老人福利-獎補助費-對國內團體之捐助"/>
    <s v="建立社區照顧關懷據點並設置巷弄長照站"/>
    <s v="臺中市十三寮聚落發展協會"/>
    <x v="40"/>
    <x v="4"/>
    <s v="無"/>
    <m/>
  </r>
  <r>
    <s v="社政業務-社會福利-推行老人福利-獎補助費-對國內團體之捐助"/>
    <s v="建立社區照顧關懷據點"/>
    <s v="臺中市大里區瑞城社區發展協會"/>
    <x v="40"/>
    <x v="49"/>
    <s v="無"/>
    <m/>
  </r>
  <r>
    <s v="社政業務-社會福利-推行老人福利-獎補助費-對國內團體之捐助"/>
    <s v="建立社區照顧關懷據點並設置巷弄長照站"/>
    <s v=" 中華民國紅心字會"/>
    <x v="40"/>
    <x v="4"/>
    <s v="無"/>
    <m/>
  </r>
  <r>
    <s v="社政業務-社會福利-身心障礙福利-獎補助費-對國內團體之捐助"/>
    <s v="臺中市德水園身心障礙教養院「113年（上半年）消防安全設備檢測、簽證及申報作業」"/>
    <s v="財團法人童傳盛文教基金會"/>
    <x v="40"/>
    <x v="72"/>
    <s v="無"/>
    <m/>
  </r>
  <r>
    <s v="社政業務-社會福利-身心障礙福利-獎補助費-對國內團體之捐助"/>
    <s v="臺中市德水園身心障礙教養院「113年上半年消防設備維修」"/>
    <s v="財團法人童傳盛文教基金會"/>
    <x v="40"/>
    <x v="533"/>
    <s v="無"/>
    <m/>
  </r>
  <r>
    <s v="社政業務-社會福利-身心障礙福利-獎補助費-對國內團體之捐助"/>
    <s v="身心障礙者嚴重情緒行為正向支持整合模式計畫"/>
    <s v="財團法人瑪利亞社會福利基金會"/>
    <x v="40"/>
    <x v="651"/>
    <s v="無"/>
    <m/>
  </r>
  <r>
    <s v="社政業務-社會福利-身心障礙福利-獎補助費-對國內團體之捐助"/>
    <s v="113年身心障礙家庭照顧者支持服務補助計畫"/>
    <s v="社團法人臺中市紅十字會"/>
    <x v="40"/>
    <x v="652"/>
    <s v="無"/>
    <m/>
  </r>
  <r>
    <s v="社政業務-社會福利-身心障礙福利-獎補助費-對國內團體之捐助"/>
    <s v="113年臺中市身心障礙者社區式日間服務布建計畫"/>
    <s v="社團法人臺中市長幼關懷協會"/>
    <x v="40"/>
    <x v="653"/>
    <s v="無"/>
    <m/>
  </r>
  <r>
    <s v="社政業務-社會福利-身心障礙福利-獎補助費-對國內團體之捐助"/>
    <s v="臺中市機構式身心障礙者臨時及短期照顧服務計畫"/>
    <s v="財團法人台灣兒童暨家庭扶助基金會附設台中市私立家扶發展學園"/>
    <x v="40"/>
    <x v="364"/>
    <s v="無"/>
    <m/>
  </r>
  <r>
    <s v="社政業務-社會福利-身心障礙福利-獎補助費-對國內團體之捐助"/>
    <s v="臺中市身心障礙者自立生活支持計畫"/>
    <s v="財團法人伊甸社會福利基金會"/>
    <x v="40"/>
    <x v="654"/>
    <s v="無"/>
    <m/>
  </r>
  <r>
    <s v="社政業務-社會福利-身心障礙福利-獎補助費-對國內團體之捐助"/>
    <s v="113年臺中市到宅式與社區式身心障礙者臨時及短期照顧服務計畫"/>
    <s v="財團法人台中市私立龍眼林社會福利慈善事業基金會"/>
    <x v="40"/>
    <x v="224"/>
    <s v="無"/>
    <m/>
  </r>
  <r>
    <s v="社政業務-社會福利-身心障礙福利-獎補助費-對國內團體之捐助"/>
    <s v="113年臺中市機構式身心障礙者臨時及短期照顧服務計畫"/>
    <s v="財團法人瑪利亞社會福利基金會附設瑪利亞學園"/>
    <x v="40"/>
    <x v="276"/>
    <s v="無"/>
    <m/>
  </r>
  <r>
    <s v="社政業務-社會福利-身心障礙福利-獎補助費-對國內團體之捐助"/>
    <s v="臺中市機構式身心障礙者臨時及短期照顧服務計畫"/>
    <s v="台中市愛心家園"/>
    <x v="40"/>
    <x v="125"/>
    <s v="無"/>
    <m/>
  </r>
  <r>
    <s v="社政業務-社會福利-身心障礙福利-獎補助費-對國內團體之捐助"/>
    <s v="113年臺中市到宅式與社區式身心障礙者臨時及短期照顧服務計畫"/>
    <s v="伍愛長期照顧服務有限公司"/>
    <x v="40"/>
    <x v="276"/>
    <s v="無"/>
    <m/>
  </r>
  <r>
    <s v="社政業務-社會福利-身心障礙福利-獎補助費-對國內團體之捐助"/>
    <s v="113年臺中市到宅式與社區式身心障礙者臨時及短期照顧服務計畫"/>
    <s v="台灣家安社區關懷服務協會私立家安居家長照機構"/>
    <x v="40"/>
    <x v="497"/>
    <s v="無"/>
    <m/>
  </r>
  <r>
    <s v="社政業務-社會福利-身心障礙福利-獎補助費-對國內團體之捐助"/>
    <s v="臺中市機構式身心障礙者臨時及短期照顧服務計畫"/>
    <s v="財團法人天主教會台中教區附設台中市私立慈愛智能發展中心"/>
    <x v="40"/>
    <x v="114"/>
    <s v="無"/>
    <m/>
  </r>
  <r>
    <s v="社政業務-社會福利-身心障礙福利-獎補助費-對國內團體之捐助"/>
    <s v="113年臺中市燒燙傷與顏面損傷者生活重建服務計畫"/>
    <s v="財團法人陽光社會福利基金會"/>
    <x v="40"/>
    <x v="416"/>
    <s v="無"/>
    <m/>
  </r>
  <r>
    <s v="社政業務-社會福利-身心障礙福利-獎補助費-對國內團體之捐助"/>
    <s v="臺中市成年身心障礙者社區居住與生活服務計畫"/>
    <s v="財團法人向上社會福利基金會"/>
    <x v="40"/>
    <x v="318"/>
    <s v="無"/>
    <m/>
  </r>
  <r>
    <s v="社政業務-社會福利-身心障礙福利-獎補助費-對國內團體之捐助"/>
    <s v="113年身心障礙家庭照顧者支持服務補助計畫"/>
    <s v="社團法人臺中市紅十字會"/>
    <x v="40"/>
    <x v="547"/>
    <s v="無"/>
    <m/>
  </r>
  <r>
    <s v="社政業務-社會福利-身心障礙福利-獎補助費-對國內團體之捐助"/>
    <s v="113年身心障礙者家庭托顧服務"/>
    <s v="社團法人臺中市山海屯啟智協會"/>
    <x v="40"/>
    <x v="655"/>
    <s v="無"/>
    <m/>
  </r>
  <r>
    <s v="社政業務-社會福利-身心障礙福利-獎補助費-對國內團體之捐助"/>
    <s v="113年度身心障礙者家庭托顧服務"/>
    <s v="財團法人臺中市私立肯納自閉症社會福利基金會"/>
    <x v="40"/>
    <x v="656"/>
    <s v="無"/>
    <m/>
  </r>
  <r>
    <s v="社政業務-社會福利-身心障礙福利-獎補助費-對國內團體之捐助"/>
    <s v="113年臺中市到宅式與社區式身心障礙者臨時及短期照顧服務計畫"/>
    <s v="祥和長照服務有限公司私立祥和居家長照機構黃玉觀"/>
    <x v="40"/>
    <x v="54"/>
    <s v="無"/>
    <m/>
  </r>
  <r>
    <s v="社政業務-社會福利-身心障礙福利-獎補助費-對國內團體之捐助"/>
    <s v="113年臺中市到宅式與社區式身心障礙者臨時及短期照顧服務計畫"/>
    <s v="社團法人苗栗縣智障福利協進會"/>
    <x v="40"/>
    <x v="217"/>
    <s v="無"/>
    <m/>
  </r>
  <r>
    <s v="社政業務-社會福利-身心障礙福利-獎補助費-對國內團體之捐助"/>
    <s v="臺中市身心障礙者社區日間作業設施服務計畫"/>
    <s v="社團法人臺中市山海屯啟智協會"/>
    <x v="40"/>
    <x v="657"/>
    <s v="無"/>
    <m/>
  </r>
  <r>
    <s v="社政業務-社會福利-身心障礙福利-獎補助費-對國內團體之捐助"/>
    <s v="臺中市身心障礙者社區日間作業設施服務計畫"/>
    <s v="社團法人台灣福氣社區關懷協會"/>
    <x v="40"/>
    <x v="658"/>
    <s v="無"/>
    <m/>
  </r>
  <r>
    <s v="社政業務-社會福利-身心障礙福利-獎補助費-對國內團體之捐助"/>
    <s v="臺中市身心障礙者社區日間作業設施服務計畫"/>
    <s v="財團法人中華民國唐氏症基金會"/>
    <x v="40"/>
    <x v="659"/>
    <s v="無"/>
    <m/>
  </r>
  <r>
    <s v="社政業務-社會福利-身心障礙福利-獎補助費-對國內團體之捐助"/>
    <s v="臺中市身心障礙者社區日間作業設施服務計畫"/>
    <s v="財團法人台南市私立蓮心園社會福利慈善事業基金會"/>
    <x v="40"/>
    <x v="660"/>
    <s v="無"/>
    <m/>
  </r>
  <r>
    <s v="社政業務-社會福利-身心障礙福利-獎補助費-對國內團體之捐助"/>
    <s v="臺中市身心障礙者社區日間作業設施服務計畫"/>
    <s v="財團法人瑪利亞社會福利基金會"/>
    <x v="40"/>
    <x v="661"/>
    <s v="無"/>
    <m/>
  </r>
  <r>
    <s v="社政業務-社會福利-身心障礙福利-獎補助費-對國內團體之捐助"/>
    <s v="臺中市身心障礙者社區日間作業設施服務計畫"/>
    <s v="財團法人台南市私立蓮心園社會福利慈善事業基金會"/>
    <x v="40"/>
    <x v="662"/>
    <s v="無"/>
    <m/>
  </r>
  <r>
    <s v="社政業務-社會福利-身心障礙福利-獎補助費-對國內團體之捐助"/>
    <s v="113年身心障礙者家庭托顧服務"/>
    <s v="財團法人臺中市私立肯納自閉症社會福利基金會"/>
    <x v="40"/>
    <x v="490"/>
    <s v="無"/>
    <m/>
  </r>
  <r>
    <s v="社政業務-社會福利-身心障礙福利-獎補助費-對國內團體之捐助"/>
    <s v="113年臺中市到宅式與社區式身心障礙者臨時及短期照顧服務計畫"/>
    <s v="財團法人臺中市私立肯納自閉症社會福利基金會"/>
    <x v="40"/>
    <x v="122"/>
    <s v="無"/>
    <m/>
  </r>
  <r>
    <s v="社政業務-社會福利-身心障礙福利-獎補助費-對國內團體之捐助"/>
    <s v="臺中市成年身心障礙者社區居住與生活服務計畫"/>
    <s v="社團法人台中市智障者家長協會"/>
    <x v="40"/>
    <x v="663"/>
    <s v="無"/>
    <m/>
  </r>
  <r>
    <s v="社政業務-社會福利-身心障礙福利-獎補助費-對國內團體之捐助"/>
    <s v="113年臺中市身心障礙者社區式日間照顧服務計畫"/>
    <s v="社團法人臺中市蓮心自強服務協會"/>
    <x v="40"/>
    <x v="657"/>
    <s v="無"/>
    <m/>
  </r>
  <r>
    <s v="社政業務-社會福利-身心障礙福利-獎補助費-對國內團體之捐助"/>
    <s v="113年臺中市身心障礙者社區式日間照顧服務計畫"/>
    <s v="社團法人台灣福氣社區關懷協會"/>
    <x v="40"/>
    <x v="664"/>
    <s v="無"/>
    <m/>
  </r>
  <r>
    <s v="社政業務-社會福利-身心障礙福利-獎補助費-對國內團體之捐助"/>
    <s v="113年度臺中市身心障礙者社區式日間照顧服務計畫"/>
    <s v="社團法人中華民國微光社會福利協會"/>
    <x v="40"/>
    <x v="665"/>
    <s v="無"/>
    <m/>
  </r>
  <r>
    <s v="社政業務-社會福利-身心障礙福利-獎補助費-對國內團體之捐助"/>
    <s v="113臺中市辦理身心障礙者社區式服務輔導計畫"/>
    <s v="中華民國幸福家庭促進協會"/>
    <x v="40"/>
    <x v="547"/>
    <s v="無"/>
    <m/>
  </r>
  <r>
    <s v="社政業務-社會福利-身心障礙福利-獎補助費-對國內團體之捐助"/>
    <s v="臺中市身心障礙者社區日間作業設施服務計畫"/>
    <s v="財團法人臺中市私立十方社會福利慈善事業基金會"/>
    <x v="40"/>
    <x v="666"/>
    <s v="無"/>
    <m/>
  </r>
  <r>
    <s v="社政業務-社會福利-身心障礙福利-獎補助費-對國內團體之捐助"/>
    <s v="113年臺中市身心障礙者社區式日間照顧服務計畫"/>
    <s v="財團法人瑪利亞社會福利基金會附設瑪利亞霧峰教養家園"/>
    <x v="40"/>
    <x v="667"/>
    <s v="無"/>
    <m/>
  </r>
  <r>
    <s v="社政業務-社會福利-身心障礙福利-獎補助費-對國內團體之捐助"/>
    <s v="113年度臺中市身心障礙者社區式日間照顧服務計畫"/>
    <s v="社團法人台中市自閉症教育協進會捐款專戶"/>
    <x v="40"/>
    <x v="202"/>
    <s v="無"/>
    <m/>
  </r>
  <r>
    <s v="社政業務-社會福利-身心障礙福利-獎補助費-對國內團體之捐助"/>
    <s v="臺中市成年身心障礙者社區居住與生活服務計畫"/>
    <s v="財團法人瑪利亞社會福利基金會"/>
    <x v="40"/>
    <x v="668"/>
    <s v="無"/>
    <m/>
  </r>
  <r>
    <s v="社政業務-社會福利-身心障礙福利-獎補助費-對國內團體之捐助"/>
    <s v="臺中市成年身心障礙者社區居住與生活服務計畫"/>
    <s v="財團法人瑪利亞社會福利基金會"/>
    <x v="40"/>
    <x v="669"/>
    <s v="無"/>
    <m/>
  </r>
  <r>
    <s v="社政業務-社會福利-身心障礙福利-獎補助費-對國內團體之捐助"/>
    <s v="臺中市身心障礙者社區日間作業設施服務計畫"/>
    <s v="社團法人臺中市紅十字會"/>
    <x v="40"/>
    <x v="670"/>
    <s v="無"/>
    <m/>
  </r>
  <r>
    <s v="社政業務-社會福利-身心障礙福利-獎補助費-對國內團體之捐助"/>
    <s v="臺中市身心障礙者社區日間作業設施服務計畫"/>
    <s v="社團法人台中市康復之友協會"/>
    <x v="40"/>
    <x v="671"/>
    <s v="無"/>
    <m/>
  </r>
  <r>
    <s v="社政業務-社會福利-身心障礙福利-獎補助費-對國內團體之捐助"/>
    <s v="臺中市成年身心障礙者社區居住與生活服務計畫"/>
    <s v="立達啟能訓練中心蘇耀文"/>
    <x v="40"/>
    <x v="672"/>
    <s v="無"/>
    <m/>
  </r>
  <r>
    <s v="社政業務-社會福利-身心障礙福利-獎補助費-對國內團體之捐助"/>
    <s v="臺中市身心障礙者社區日間作業設施服務計畫"/>
    <s v="財團法人臺中市私立信望愛智能發展中心"/>
    <x v="40"/>
    <x v="673"/>
    <s v="無"/>
    <m/>
  </r>
  <r>
    <s v="社政業務-社會福利-身心障礙福利-獎補助費-對國內團體之捐助"/>
    <s v="臺中市身心障礙者社區日間作業設施服務計畫"/>
    <s v="社團法人臺中市身心障礙者福利關懷協會"/>
    <x v="40"/>
    <x v="674"/>
    <s v="無"/>
    <m/>
  </r>
  <r>
    <s v="社政業務-社會福利-身心障礙福利-獎補助費-對國內團體之捐助"/>
    <s v="113年臺中市身心障礙者社區式日間照顧服務計畫"/>
    <s v="財團法人臺中市私立十方社會福利慈善事業基金會"/>
    <x v="40"/>
    <x v="415"/>
    <s v="無"/>
    <m/>
  </r>
  <r>
    <s v="社政業務-社會福利-身心障礙福利-獎補助費-對國內團體之捐助"/>
    <s v="臺中市身心障礙者社區日間作業設施服務計畫"/>
    <s v="財團法人臺中市私立信望愛智能發展中心"/>
    <x v="40"/>
    <x v="675"/>
    <s v="無"/>
    <m/>
  </r>
  <r>
    <s v="社政業務-社會福利-身心障礙福利-獎補助費-對國內團體之捐助"/>
    <s v="臺中市成年身心障礙者社區居住與生活服務計畫"/>
    <s v="立達啟能訓練中心蘇耀文"/>
    <x v="40"/>
    <x v="676"/>
    <s v="無"/>
    <m/>
  </r>
  <r>
    <s v="社政業務-社會福利-身心障礙福利-獎補助費-對國內團體之捐助"/>
    <s v="臺中市成年身心障礙者社區居住與生活服務計畫"/>
    <s v="立達啟能訓練中心蘇耀文"/>
    <x v="40"/>
    <x v="677"/>
    <s v="無"/>
    <m/>
  </r>
  <r>
    <s v="社政業務-社會福利-身心障礙福利-獎補助費-對國內團體之捐助"/>
    <s v="臺中市成年身心障礙者社區居住與生活服務計畫"/>
    <s v="立達啟能訓練中心蘇耀文"/>
    <x v="40"/>
    <x v="678"/>
    <s v="無"/>
    <m/>
  </r>
  <r>
    <s v="社政業務-社會福利-身心障礙福利-獎補助費-對國內團體之捐助"/>
    <s v="臺中市成年身心障礙者社區居住與生活服務計畫"/>
    <s v="社團法人臺中市心樂活關懷協會"/>
    <x v="40"/>
    <x v="672"/>
    <s v="無"/>
    <m/>
  </r>
  <r>
    <s v="社政業務-社會福利-身心障礙福利-獎補助費-對國內團體之捐助"/>
    <s v="臺中市成年身心障礙者社區居住與生活服務計畫"/>
    <s v="財團法人瑪利亞社會福利基金會"/>
    <x v="40"/>
    <x v="466"/>
    <s v="無"/>
    <m/>
  </r>
  <r>
    <s v="社政業務-社會福利-身心障礙福利-獎補助費-對國內團體之捐助"/>
    <s v="臺中市成年身心障礙者社區居住與生活服務計畫"/>
    <s v="財團法人瑪利亞社會福利基金會"/>
    <x v="40"/>
    <x v="679"/>
    <s v="無"/>
    <m/>
  </r>
  <r>
    <s v="社政業務-社會福利-身心障礙福利-獎補助費-對國內團體之捐助"/>
    <s v="113年臺中市身心障礙者社區式日間照顧服務計畫"/>
    <s v="財團法人伊甸社會福利基金會"/>
    <x v="40"/>
    <x v="680"/>
    <s v="無"/>
    <m/>
  </r>
  <r>
    <s v="社政業務-社會福利-身心障礙福利-獎補助費-對國內團體之捐助"/>
    <s v="臺中市成年身心障礙者社區居住與生活服務計畫"/>
    <s v="財團法人瑪利亞社會福利基金會"/>
    <x v="40"/>
    <x v="629"/>
    <s v="無"/>
    <m/>
  </r>
  <r>
    <s v="社政業務-社會福利-身心障礙福利-獎補助費-對國內團體之捐助"/>
    <s v="113年度臺中市身心障礙者社區式日間照顧服務計畫"/>
    <s v="財團法人台南市私立蓮心園社會福利慈善事業基金會"/>
    <x v="40"/>
    <x v="681"/>
    <s v="無"/>
    <m/>
  </r>
  <r>
    <s v="社政業務-社會福利-身心障礙福利-獎補助費-對國內團體之捐助"/>
    <s v="113年臺中市身心障礙者社區式日間照顧服務計畫"/>
    <s v="社團法人臺中市蓮心自強服務協會"/>
    <x v="40"/>
    <x v="284"/>
    <s v="無"/>
    <m/>
  </r>
  <r>
    <s v="社政業務-社會福利-身心障礙福利-獎補助費-對國內團體之捐助"/>
    <s v="113年臺中市身心障礙者社區式日間照顧服務計畫"/>
    <s v="財團法人臺中市私立宜家社會福利慈善基金會"/>
    <x v="40"/>
    <x v="682"/>
    <s v="無"/>
    <m/>
  </r>
  <r>
    <s v="社政業務-社會福利-身心障礙福利-獎補助費-對國內團體之捐助"/>
    <s v="臺中市成年身心障礙者社區居住與生活服務計畫"/>
    <s v="財團法人天主教會台中教區附設台中市私立慈愛智能發展中心"/>
    <x v="40"/>
    <x v="652"/>
    <s v="無"/>
    <m/>
  </r>
  <r>
    <s v="社政業務-社會福利-人民團體-獎補助費-對國內團體之捐助"/>
    <s v="「健blue飛」活動"/>
    <s v="台灣人慈善協會"/>
    <x v="40"/>
    <x v="55"/>
    <s v="無"/>
    <m/>
  </r>
  <r>
    <s v="社政業務-社會福利-人民團體-獎補助費-對國內團體之捐助"/>
    <s v="「婦女社會福利與性別平權講座」活動"/>
    <s v="臺中市大肚區新移民女性家庭關懷協會"/>
    <x v="40"/>
    <x v="1"/>
    <s v="無"/>
    <m/>
  </r>
  <r>
    <s v="社政業務-社會福利-人民團體-獎補助費-對國內團體之捐助"/>
    <s v="臺中市網路安全舞台劇活動"/>
    <s v="中華文創藝術公益協會陳泰源"/>
    <x v="40"/>
    <x v="87"/>
    <s v="無"/>
    <m/>
  </r>
  <r>
    <s v="社政業務-社會福利-人民團體-獎補助費-對國內團體之捐助"/>
    <s v="「113年度欣美家庭生活暨環境安全宣導」活動"/>
    <s v="臺中市外埔欣美協會"/>
    <x v="40"/>
    <x v="1"/>
    <s v="無"/>
    <m/>
  </r>
  <r>
    <s v="社政業務-社會福利-人民團體-獎補助費-對國內團體之捐助"/>
    <s v="「2024全民舞動拉丁舞公益推廣藝術日」活動"/>
    <s v="臺中市舞蹈運動協會"/>
    <x v="40"/>
    <x v="64"/>
    <s v="無"/>
    <m/>
  </r>
  <r>
    <s v="社政業務-社會福利-人民團體-獎補助費-對國內團體之捐助"/>
    <s v="攜手團結共創美好"/>
    <s v="社團法人臺中市社區終身學習推廣協會"/>
    <x v="40"/>
    <x v="87"/>
    <s v="無"/>
    <m/>
  </r>
  <r>
    <s v="社政業務-社會福利-人民團體-獎補助費-對國內團體之捐助"/>
    <s v="家庭暴力及性侵害防治宣導公益講座"/>
    <s v="臺中市南屯區後備憲兵荷松協會"/>
    <x v="40"/>
    <x v="241"/>
    <s v="無"/>
    <m/>
  </r>
  <r>
    <s v="社政業務-社會福利-人民團體-獎補助費-對國內團體之捐助"/>
    <s v="「端午佳節弱勢關懷粽香送暖」活動"/>
    <s v="社團法人臺中市太平新高福德協進會"/>
    <x v="40"/>
    <x v="87"/>
    <s v="無"/>
    <m/>
  </r>
  <r>
    <s v="社政業務-社會福利-人民團體-獎補助費-對國內團體之捐助"/>
    <s v="粽葉飄香端午敬老關懷長者聯歡會"/>
    <s v="臺中市太平區永成人文協會陳秋蟬"/>
    <x v="40"/>
    <x v="4"/>
    <s v="無"/>
    <m/>
  </r>
  <r>
    <s v="社政業務-社會福利-人民團體-獎補助費-對國內團體之捐助"/>
    <s v="端午愛心包粽關懷弱勢暨節約用電宣導活動"/>
    <s v="臺中市梧棲金天媽協會"/>
    <x v="40"/>
    <x v="1"/>
    <s v="無"/>
    <m/>
  </r>
  <r>
    <s v="社政業務-社會福利-人民團體-獎補助費-對國內團體之捐助"/>
    <s v="氣功十八法示範觀摩暨成果說明會"/>
    <s v="臺中市梧棲區體育館氣功協會"/>
    <x v="40"/>
    <x v="55"/>
    <s v="無"/>
    <m/>
  </r>
  <r>
    <s v="社政業務-社會福利-人民團體-獎補助費-對國內團體之捐助"/>
    <s v="第16屆臺中市家長會長盃羽球錦標賽"/>
    <s v="臺中市家長會長協會"/>
    <x v="40"/>
    <x v="4"/>
    <s v="無"/>
    <m/>
  </r>
  <r>
    <s v="社政業務-社會福利-人民團體-獎補助費-對國內團體之捐助"/>
    <s v="113年度長青盃歌唱比賽"/>
    <s v="台中市犁頭店長青會"/>
    <x v="40"/>
    <x v="241"/>
    <s v="無"/>
    <m/>
  </r>
  <r>
    <s v="社政業務-社會福利-人民團體-獎補助費-對國內團體之捐助"/>
    <s v="「溫馨包粽情~端午遞心意」端午節公益活動"/>
    <s v="臺中市禾喬溫馨關懷協會"/>
    <x v="40"/>
    <x v="55"/>
    <s v="無"/>
    <m/>
  </r>
  <r>
    <s v="社政業務-社會福利-人民團體-獎補助費-對國內團體之捐助"/>
    <s v="113年第十五屆「臺中市推行武術運動有功人員」表揚大會"/>
    <s v="臺中市少林武術協會陳金盛"/>
    <x v="40"/>
    <x v="241"/>
    <s v="無"/>
    <m/>
  </r>
  <r>
    <s v="社政業務-社會福利-人民團體-獎補助費-對國內團體之捐助"/>
    <s v="「2024行雲太極武藝觀摩暨研習會」活動"/>
    <s v="臺中市行雲太極武藝協會王智慧"/>
    <x v="40"/>
    <x v="241"/>
    <s v="無"/>
    <m/>
  </r>
  <r>
    <s v="社政業務-社會福利-人民團體-獎補助費-對國內團體之捐助"/>
    <s v="防毒宣導暨CPR+AED急救課程"/>
    <s v="臺中市大安區新移民家庭關懷協會"/>
    <x v="40"/>
    <x v="63"/>
    <s v="無"/>
    <m/>
  </r>
  <r>
    <s v="社政業務-社會福利-人民團體-獎補助費-對國內團體之捐助"/>
    <s v="113年度端午節粽香飄送溫馨活動"/>
    <s v="臺中市外埔區安定關懷協進會"/>
    <x v="40"/>
    <x v="1"/>
    <s v="無"/>
    <m/>
  </r>
  <r>
    <s v="社政業務-社會福利-人民團體-獎補助費-對國內團體之捐助"/>
    <s v="臺中市113年度志願服務基礎訓練及臺中市113度志願服務特殊訓練"/>
    <s v="臺中市紳士協會蔡明憲"/>
    <x v="40"/>
    <x v="99"/>
    <s v="無"/>
    <m/>
  </r>
  <r>
    <s v="社政業務-社會福利-人民團體-獎補助費-對國內團體之捐助"/>
    <s v="「關懷弱勢暨邊緣戶救濟宣導」活動"/>
    <s v="臺中市大安後備憲兵荷松協會"/>
    <x v="40"/>
    <x v="1"/>
    <s v="無"/>
    <m/>
  </r>
  <r>
    <s v="社政業務-社會福利-人民團體-獎補助費-對國內團體之捐助"/>
    <s v="健康教育宣導講座"/>
    <s v="臺中市后里區社區健康推展協會"/>
    <x v="40"/>
    <x v="1"/>
    <s v="無"/>
    <m/>
  </r>
  <r>
    <s v="社政業務-社會福利-人民團體-獎補助費-對國內團體之捐助"/>
    <s v="113年度「公益捐血」活動"/>
    <s v="臺中市豐原區後備憲兵荷松協會"/>
    <x v="40"/>
    <x v="241"/>
    <s v="無"/>
    <m/>
  </r>
  <r>
    <s v="社政業務-社會福利-人民團體-獎補助費-對國內團體之捐助"/>
    <s v="臺中市113年度志願服務社福類特殊訓練"/>
    <s v="台中市真善美國際同濟會"/>
    <x v="40"/>
    <x v="63"/>
    <s v="無"/>
    <m/>
  </r>
  <r>
    <s v="社政業務-社會福利-人民團體-獎補助費-對國內團體之捐助"/>
    <s v="臺中國際志工工作營計畫"/>
    <s v="臺中市梧棲區公所代辦經費專戶"/>
    <x v="40"/>
    <x v="9"/>
    <s v="無"/>
    <m/>
  </r>
  <r>
    <s v="社政業務-社會福利-人民團體-獎補助費-對國內團體之捐助"/>
    <s v="客家傳統美食文化暨支持電源開發活動"/>
    <s v="臺中市后里客家協會"/>
    <x v="40"/>
    <x v="55"/>
    <s v="無"/>
    <m/>
  </r>
  <r>
    <s v="社政業務-社會福利-人民團體-獎補助費-對國內團體之捐助"/>
    <s v="「113年婦幼節暨母親節慶祝」活動"/>
    <s v="臺中縣神岡鄉婦女會"/>
    <x v="40"/>
    <x v="1"/>
    <s v="無"/>
    <m/>
  </r>
  <r>
    <s v="社政業務-社會福利-人民團體-獎補助費-對國內團體之捐助"/>
    <s v="大烏龍盃軟式網球錦標賽"/>
    <s v="臺中市大肚區軟式網球協會"/>
    <x v="40"/>
    <x v="1"/>
    <s v="無"/>
    <m/>
  </r>
  <r>
    <s v="社政業務-社會福利-人民團體-獎補助費-對國內團體之捐助"/>
    <s v="提升洗衣技能暨節能減碳宣導講習"/>
    <s v="臺中市直轄市洗衣商業同業公會"/>
    <x v="40"/>
    <x v="51"/>
    <s v="無"/>
    <m/>
  </r>
  <r>
    <s v="社政業務-社會福利-人民團體-獎補助費-對國內團體之捐助"/>
    <s v="「感恩母親-珍愛獻禮」活動"/>
    <s v="臺中市娘家關懷協會"/>
    <x v="40"/>
    <x v="72"/>
    <s v="無"/>
    <m/>
  </r>
  <r>
    <s v="社政業務-社會福利-人民團體-獎補助費-對國內團體之捐助"/>
    <s v="「五月五慶端午愛心肉粽送暖」公益活動暨港務業務宣導活動"/>
    <s v="臺中市海線關懷協會李阿乾"/>
    <x v="40"/>
    <x v="87"/>
    <s v="無"/>
    <m/>
  </r>
  <r>
    <s v="社政業務-社會福利-人民團體-獎補助費-對國內團體之捐助"/>
    <s v="2024臺中就是棒社區棒球(春季)聯賽活動"/>
    <s v="臺中市體育協會葉秀煌"/>
    <x v="40"/>
    <x v="87"/>
    <s v="無"/>
    <m/>
  </r>
  <r>
    <s v="社政業務-社會福利-人民團體-獎補助費-對國內團體之捐助"/>
    <s v="「113年關懷銀髪族專題講座及節能減碳宣導」活動"/>
    <s v="臺中市大肚文化藝術關懷協會邱豊豐"/>
    <x v="40"/>
    <x v="1"/>
    <s v="無"/>
    <m/>
  </r>
  <r>
    <s v="社政業務-社會福利-人民團體-獎補助費-對國內團體之捐助"/>
    <s v="「小學子親子讀經營及節能用電宣導」活動"/>
    <s v="社團法人臺中市鎮德人文關懷協會"/>
    <x v="40"/>
    <x v="87"/>
    <s v="無"/>
    <m/>
  </r>
  <r>
    <s v="社政業務-社會福利-人民團體-獎補助費-對國內團體之捐助"/>
    <s v="第1屆廠協梅花盃少年籃球邀請賽"/>
    <s v="臺中市太平區太平工業區廠商協進會"/>
    <x v="40"/>
    <x v="1"/>
    <s v="無"/>
    <m/>
  </r>
  <r>
    <s v="社政業務-社會福利-人民團體-獎補助費-對國內團體之捐助"/>
    <s v="113年幸福生活講座"/>
    <s v="臺中市國防大學復興崗校友會"/>
    <x v="40"/>
    <x v="1"/>
    <s v="無"/>
    <m/>
  </r>
  <r>
    <s v="社政業務-社會福利-人民團體-獎補助費-對國內團體之捐助"/>
    <s v="「食在大地．發酵美學食農探索」活動"/>
    <s v="臺中市人文公益發展協會"/>
    <x v="40"/>
    <x v="1"/>
    <s v="無"/>
    <m/>
  </r>
  <r>
    <s v="社政業務-社會福利-人民團體-獎補助費-對國內團體之捐助"/>
    <s v="「粽香千里迎端午」活動"/>
    <s v="社團法人台中市婦女發展協會"/>
    <x v="40"/>
    <x v="1"/>
    <s v="無"/>
    <m/>
  </r>
  <r>
    <s v="社政業務-社會福利-人民團體-獎補助費-對國內團體之捐助"/>
    <s v="志工本職學能教育訓練"/>
    <s v="臺中市紳士協會蔡明憲"/>
    <x v="40"/>
    <x v="53"/>
    <s v="無"/>
    <m/>
  </r>
  <r>
    <s v="社政業務-社會福利-人民團體-獎補助費-對國內團體之捐助"/>
    <s v="臺中市113年度志願服務基礎訓練及臺中市113年度志願服務社會福利類特殊訓練"/>
    <s v="中華非營利組織發展協會"/>
    <x v="40"/>
    <x v="58"/>
    <s v="無"/>
    <m/>
  </r>
  <r>
    <s v="社政業務-社會福利-人民團體-獎補助費-對國內團體之捐助"/>
    <s v="臺中市113年度志願服務基礎暨社福類特殊訓練"/>
    <s v="臺中市北勢愛心協會楊鈺翔"/>
    <x v="40"/>
    <x v="88"/>
    <s v="無"/>
    <m/>
  </r>
  <r>
    <s v="社政業務-社會福利-人民團體-獎補助費-對國內團體之捐助"/>
    <s v="大愛童心影展公益活動"/>
    <s v="臺中市財神國際同濟會"/>
    <x v="40"/>
    <x v="4"/>
    <s v="無"/>
    <m/>
  </r>
  <r>
    <s v="社政業務-社會福利-人民團體-獎補助費-對國內團體之捐助"/>
    <s v="「捐出熱血靠大家，捐血一袋救一命」活動"/>
    <s v="臺中市外埔後備憲兵荷松協會"/>
    <x v="40"/>
    <x v="87"/>
    <s v="無"/>
    <m/>
  </r>
  <r>
    <s v="社政業務-社會福利-人民團體-獎補助費-對國內團體之捐助"/>
    <s v="大愛童心影展公益活動"/>
    <s v="臺中市德裕村國際同濟會"/>
    <x v="40"/>
    <x v="4"/>
    <s v="無"/>
    <m/>
  </r>
  <r>
    <s v="社政業務-社會福利-人民團體-獎補助費-對國內團體之捐助"/>
    <s v="補助亞洲機器人大賽訓練課程計畫"/>
    <s v="台灣樂喜創意積木教育發展協會蕭孟宜"/>
    <x v="40"/>
    <x v="4"/>
    <s v="無"/>
    <m/>
  </r>
  <r>
    <s v="社政業務-社會福利-人民團體-獎補助費-對國內團體之捐助"/>
    <s v="端午節關懷弱勢暨節能減碳宣導活動"/>
    <s v="臺中市北區後備憲兵荷松協會鄭煜叡"/>
    <x v="40"/>
    <x v="87"/>
    <s v="無"/>
    <m/>
  </r>
  <r>
    <s v="社政業務-社會福利-人民團體-獎補助費-對國內團體之捐助"/>
    <s v="「民法與刑法概論研習會」活動"/>
    <s v="臺中市東勢民防協會"/>
    <x v="40"/>
    <x v="87"/>
    <s v="無"/>
    <m/>
  </r>
  <r>
    <s v="社政業務-社會福利-人民團體-獎補助費-對國內團體之捐助"/>
    <s v="「銀髪族群歡慶端午節包粽子暨港務業務宣導」活動"/>
    <s v="臺中市環保慈善會"/>
    <x v="40"/>
    <x v="87"/>
    <s v="無"/>
    <m/>
  </r>
  <r>
    <s v="社政業務-社會福利-人民團體-獎補助費-對國內團體之捐助"/>
    <s v="「113偏鄉學童戶外活動研習」活動"/>
    <s v="臺中市歡喜慈善會"/>
    <x v="40"/>
    <x v="1"/>
    <s v="無"/>
    <m/>
  </r>
  <r>
    <s v="社政業務-社會福利-人民團體-獎補助費-對國內團體之捐助"/>
    <s v="「用愛心、送溫馨」關懷弱勢族群發放救濟物資及慰問金社服活動"/>
    <s v="臺中市心馨慈善會許美英"/>
    <x v="40"/>
    <x v="1"/>
    <s v="無"/>
    <m/>
  </r>
  <r>
    <s v="社政業務-社會福利-人民團體-獎補助費-對國內團體之捐助"/>
    <s v="仲夏夜之夢想慈善音樂會"/>
    <s v="世界和平聯合會台灣協會"/>
    <x v="40"/>
    <x v="4"/>
    <s v="無"/>
    <m/>
  </r>
  <r>
    <s v="社政業務-社會福利-人民團體-獎補助費-對國內團體之捐助"/>
    <s v="臺中市家戶室內污水管接管推展計畫"/>
    <s v="社團法人臺中市污水用戶接管推展協會"/>
    <x v="40"/>
    <x v="88"/>
    <s v="無"/>
    <m/>
  </r>
  <r>
    <s v="社政業務-社會福利-人民團體-獎補助費-對國內團體之捐助"/>
    <s v="大手牽小手祖孫情深深活動"/>
    <s v="社團法人台灣社區終身學習推廣協會"/>
    <x v="40"/>
    <x v="49"/>
    <s v="無"/>
    <m/>
  </r>
  <r>
    <s v="社政業務-社會福利-人民團體-獎補助費-對國內團體之捐助"/>
    <s v="113年臺中市運動愛臺灣推廣元極舞活動"/>
    <s v="臺中市甲安埔元極舞協會"/>
    <x v="40"/>
    <x v="87"/>
    <s v="無"/>
    <m/>
  </r>
  <r>
    <s v="社政業務-社會福利-人民團體-獎補助費-對國內團體之捐助"/>
    <s v="立夏聯展：夏風綻彩活動"/>
    <s v="臺中市青溪文藝學會杜進成"/>
    <x v="40"/>
    <x v="4"/>
    <s v="無"/>
    <m/>
  </r>
  <r>
    <s v="社政業務-社會福利-人民團體-獎補助費-對國內團體之捐助"/>
    <s v="臺中市113年度志願服務基礎訓練"/>
    <s v="財團法人臺中市私立十方社會福利慈善事業基金會附設十方啟能中心"/>
    <x v="40"/>
    <x v="51"/>
    <s v="無"/>
    <m/>
  </r>
  <r>
    <s v="社政業務-社會福利-人民團體-獎補助費-對國內團體之捐助"/>
    <s v="運動舞蹈觀摩暨防災宣導活動"/>
    <s v="臺中市福興康樂運動人文推廣協會蔣木林"/>
    <x v="40"/>
    <x v="87"/>
    <s v="無"/>
    <m/>
  </r>
  <r>
    <s v="社政業務-社會福利-人民團體-獎補助費-對國內團體之捐助"/>
    <s v="「113年度「公益捐血」活動"/>
    <s v="臺中市后里後備憲兵荷松協會"/>
    <x v="40"/>
    <x v="63"/>
    <s v="無"/>
    <m/>
  </r>
  <r>
    <s v="社政業務-社會福利-人民團體-獎補助費-對國內團體之捐助"/>
    <s v="「愛在偏鄉，用行動出發」愛心活動"/>
    <s v="社團法人臺灣許願藤關懷協會"/>
    <x v="40"/>
    <x v="1"/>
    <s v="無"/>
    <m/>
  </r>
  <r>
    <s v="社政業務-社會福利-人民團體-獎補助費-對國內團體之捐助"/>
    <s v="家庭暴力及性侵害防治宣導公益講座"/>
    <s v="臺中市南區後備憲兵荷松協會田震凱"/>
    <x v="40"/>
    <x v="241"/>
    <s v="無"/>
    <m/>
  </r>
  <r>
    <s v="社政業務-社會福利-人民團體-獎補助費-對國內團體之捐助"/>
    <s v="捐血暨消防安全住警器、節能減碳宣導公益活動"/>
    <s v="臺中市明聖植福會"/>
    <x v="40"/>
    <x v="241"/>
    <s v="無"/>
    <m/>
  </r>
  <r>
    <s v="社政業務-社會福利-人民團體-獎補助費-對國內團體之捐助"/>
    <s v="靜心書法:書法藝術與美學研習課程"/>
    <s v="社團法人臺中市劉家古厝休閒觀光經濟發展協會"/>
    <x v="40"/>
    <x v="87"/>
    <s v="無"/>
    <m/>
  </r>
  <r>
    <s v="社政業務-社會福利-人民團體-獎補助費-對國內團體之捐助"/>
    <s v="2024五線譜盃全國歌唱交流暨市政政策宣導活動"/>
    <s v="臺中市五線譜歌唱協會"/>
    <x v="40"/>
    <x v="4"/>
    <s v="無"/>
    <m/>
  </r>
  <r>
    <s v="社政業務-社會福利-人民團體-獎補助費-對國內團體之捐助"/>
    <s v="大愛童心影展公益活動"/>
    <s v="台中市東南國際同濟會"/>
    <x v="40"/>
    <x v="4"/>
    <s v="無"/>
    <m/>
  </r>
  <r>
    <s v="社政業務-社會福利-人民團體-獎補助費-對國內團體之捐助"/>
    <s v="溫馨關懷快樂營-自信飛揚活動經費"/>
    <s v="臺中市大安獅子會"/>
    <x v="40"/>
    <x v="63"/>
    <s v="無"/>
    <m/>
  </r>
  <r>
    <s v="社政業務-社會福利-人民團體-獎補助費-對國內團體之捐助"/>
    <s v="113年度慶祝母親節「慈母恩．傳溫馨」感恩活動"/>
    <s v="臺中市北區金龍長青協會楊文欽"/>
    <x v="40"/>
    <x v="241"/>
    <s v="無"/>
    <m/>
  </r>
  <r>
    <s v="社政業務-社會福利-人民團體-獎補助費-對國內團體之捐助"/>
    <s v="2024年國際青年商會中華民國總會中區會慢速壘球錦標賽"/>
    <s v="臺中市神岡國際青年商會"/>
    <x v="40"/>
    <x v="4"/>
    <s v="無"/>
    <m/>
  </r>
  <r>
    <s v="社政業務-社會福利-人民團體-獎補助費-對國內團體之捐助"/>
    <s v="113年臺中市大里區體育會游泳委員會游泳運動嘉年華活動"/>
    <s v="臺中市大里區體育會"/>
    <x v="40"/>
    <x v="1"/>
    <s v="無"/>
    <m/>
  </r>
  <r>
    <s v="社政業務-社會福利-人民團體-獎補助費-對國內團體之捐助"/>
    <s v="臺中市大肚區永順吳府千歲慈善協會捐血活動"/>
    <s v="臺中市大肚區永順吳府千歲慈善協會"/>
    <x v="40"/>
    <x v="50"/>
    <s v="無"/>
    <m/>
  </r>
  <r>
    <s v="社政業務-社會福利-人民團體-獎補助費-對國內團體之捐助"/>
    <s v="神的孩子都在SHOW"/>
    <s v="臺中市神岡國際青年商會"/>
    <x v="40"/>
    <x v="4"/>
    <s v="無"/>
    <m/>
  </r>
  <r>
    <s v="社政業務-社會福利-人民團體-獎補助費-對國內團體之捐助"/>
    <s v="春日活動舒活筋骨友善高齡"/>
    <s v="臺中市體育運動舞蹈輔導協會葉麗玲"/>
    <x v="40"/>
    <x v="4"/>
    <s v="無"/>
    <m/>
  </r>
  <r>
    <s v="社政業務-社會福利-人民團體-獎補助費-對國內團體之捐助"/>
    <s v="臺中市潭子書畫協會街頭藝術文化之旅"/>
    <s v="台中市潭子書畫協會"/>
    <x v="40"/>
    <x v="365"/>
    <s v="無"/>
    <m/>
  </r>
  <r>
    <s v="社政業務-社會福利-人民團體-獎補助費-對國內團體之捐助"/>
    <s v="113年度志願服務基礎暨社福類特殊訓練"/>
    <s v="財團法人拓凱教育基金會"/>
    <x v="40"/>
    <x v="53"/>
    <s v="無"/>
    <m/>
  </r>
  <r>
    <s v="社政業務-社會福利-人民團體-獎補助費-對國內團體之捐助"/>
    <s v="113年臺中市采墨畫會會員聯展"/>
    <s v="臺中市采墨畫會葉素婉"/>
    <x v="40"/>
    <x v="4"/>
    <s v="無"/>
    <m/>
  </r>
  <r>
    <s v="社政業務-社會福利-人民團體-獎補助費-對國內團體之捐助"/>
    <s v="臺中市113年度志願服務成長訓練"/>
    <s v="臺中市紳士協會蔡明憲"/>
    <x v="40"/>
    <x v="64"/>
    <s v="無"/>
    <m/>
  </r>
  <r>
    <s v="社政業務-社會福利-人民團體-獎補助費-對國內團體之捐助"/>
    <s v="2024年吉馬杯全國歌唱比賽"/>
    <s v="台中市吉馬歌唱協會陳四皆"/>
    <x v="40"/>
    <x v="55"/>
    <s v="無"/>
    <m/>
  </r>
  <r>
    <s v="社政業務-社會福利-人民團體-獎補助費-對國內團體之捐助"/>
    <s v="2024年眾青平聲歌唱大賽"/>
    <s v="國際青年商會中華民國總會台中市太平國際青年商會林士煉"/>
    <x v="40"/>
    <x v="241"/>
    <s v="無"/>
    <m/>
  </r>
  <r>
    <s v="社政業務-社會福利-人民團體-獎補助費-對國內團體之捐助"/>
    <s v="養生飲食口腔照護防老化失智座談會"/>
    <s v="臺中市健康管理學會"/>
    <x v="40"/>
    <x v="4"/>
    <s v="無"/>
    <m/>
  </r>
  <r>
    <s v="社政業務-社會福利-人民團體-獎補助費-對國內團體之捐助"/>
    <s v="113年慶祝父親節獨居榮民里民餐會暨表揚模範父親聯誼大會"/>
    <s v="臺中市同心關懷協會"/>
    <x v="40"/>
    <x v="1"/>
    <s v="無"/>
    <m/>
  </r>
  <r>
    <s v="社政業務-社會福利-人民團體-獎補助費-對國內團體之捐助"/>
    <s v="主席盃公益講座暨卡拉OK歌唱比賽"/>
    <s v="臺中市富貴國際同濟會"/>
    <x v="40"/>
    <x v="55"/>
    <s v="無"/>
    <m/>
  </r>
  <r>
    <s v="社政業務-社會福利-人民團體-獎補助費-對國內團體之捐助"/>
    <s v="臺中市113年度志願服務社福類特殊訓練"/>
    <s v="臺中市潭子區家福社區發展協會簡順盛"/>
    <x v="40"/>
    <x v="204"/>
    <s v="無"/>
    <m/>
  </r>
  <r>
    <s v="社政業務-社會福利-人民團體-獎補助費-對國內團體之捐助"/>
    <s v="臺中市113年度志願服務基礎訓練及臺中市113年度志願服務社會福利類特殊訓練"/>
    <s v="中華非營利組織發展協會"/>
    <x v="40"/>
    <x v="58"/>
    <s v="無"/>
    <m/>
  </r>
  <r>
    <s v="社政業務-社會福利-人民團體-獎補助費-對國內團體之捐助"/>
    <s v="歡慶父親節~『深層的愛』講座與趣味競賽"/>
    <s v="社團法人台中市城市之光關懷協會"/>
    <x v="40"/>
    <x v="241"/>
    <s v="無"/>
    <m/>
  </r>
  <r>
    <s v="社政業務-社會福利-人民團體-獎補助費-對國內團體之捐助"/>
    <s v="113年慶祝母親節「運動愛台灣、健康登山趣」及模範婆媳績優小組長暨支持電源開發推廣乾淨能源港務業務宣導活動"/>
    <s v="臺中市龍井區婦女會張櫻齡"/>
    <x v="40"/>
    <x v="64"/>
    <s v="無"/>
    <m/>
  </r>
  <r>
    <s v="社政業務-社會福利-人民團體-獎補助費-對國內團體之捐助"/>
    <s v="「太極拳技術研習觀摩暨潔淨能源宣導」活動"/>
    <s v="臺中市清水太極拳協會"/>
    <x v="40"/>
    <x v="1"/>
    <s v="無"/>
    <m/>
  </r>
  <r>
    <s v="社政業務-社會福利-人民團體-獎補助費-對國內團體之捐助"/>
    <s v="「只要我踏出一步，人生更精彩」活動"/>
    <s v="社團法人臺中市潭仔墘綜合障礙福利協進會"/>
    <x v="40"/>
    <x v="1"/>
    <s v="無"/>
    <m/>
  </r>
  <r>
    <s v="社政業務-社會福利-人民團體-獎補助費-對國內團體之捐助"/>
    <s v="113年度臺中市高智爾球個人射擊錦標賽實施計畫"/>
    <s v="臺中市高智爾球運動發展協會"/>
    <x v="40"/>
    <x v="1"/>
    <s v="無"/>
    <m/>
  </r>
  <r>
    <s v="社政業務-社會福利-人民團體-獎補助費-對國內團體之捐助"/>
    <s v="「義警兄弟健康促進」活動"/>
    <s v="臺中市大安義勇警察協會"/>
    <x v="40"/>
    <x v="1"/>
    <s v="無"/>
    <m/>
  </r>
  <r>
    <s v="社政業務-社會福利-人民團體-獎補助費-對國內團體之捐助"/>
    <s v="「113年客家歌謠歡唱及民俗」活動"/>
    <s v="李海金臺中縣東勢鎮老人會"/>
    <x v="40"/>
    <x v="87"/>
    <s v="無"/>
    <m/>
  </r>
  <r>
    <s v="社政業務-社會福利-人民團體-獎補助費-對國內團體之捐助"/>
    <s v="113年臺中市學校護理人員暑期繼續教育研習"/>
    <s v="臺中市學校護理人員協會李小玉"/>
    <x v="40"/>
    <x v="497"/>
    <s v="無"/>
    <m/>
  </r>
  <r>
    <s v="社政業務-社會福利-人民團體-獎補助費-對國內團體之捐助"/>
    <s v="2024健康樂動人生有夢活動"/>
    <s v="社團法人臺中市大楓腳福德關懷協會"/>
    <x v="40"/>
    <x v="87"/>
    <s v="無"/>
    <m/>
  </r>
  <r>
    <s v="社政業務-社會福利-人民團體-獎補助費-對國內團體之捐助"/>
    <s v="中元節普渡民俗文化傳承暨提升農民經濟收益"/>
    <s v="臺中市大甲區鐵山早覺協會"/>
    <x v="40"/>
    <x v="87"/>
    <s v="無"/>
    <m/>
  </r>
  <r>
    <s v="社政業務-社會福利-人民團體-獎補助費-對國內團體之捐助"/>
    <s v="「捐血送愛心暨全民國防教育及消防教育宣導」活動"/>
    <s v="臺中市大雅區後備憲兵荷松協會"/>
    <x v="40"/>
    <x v="1"/>
    <s v="無"/>
    <m/>
  </r>
  <r>
    <s v="社政業務-社會福利-人民團體-獎補助費-對國內團體之捐助"/>
    <s v="「活躍老化」健康講座活動"/>
    <s v="臺中市大安區體育會"/>
    <x v="40"/>
    <x v="1"/>
    <s v="無"/>
    <m/>
  </r>
  <r>
    <s v="社政業務-社會福利-人民團體-獎補助費-對國內團體之捐助"/>
    <s v="台中港區第27屆獅子盃少年鋼琴觀摩演奏會經費"/>
    <s v="國際獅子會中華民國總會台灣省台中縣第四分會陳瑾鍵"/>
    <x v="40"/>
    <x v="63"/>
    <s v="無"/>
    <m/>
  </r>
  <r>
    <s v="社政業務-社會福利-人民團體-獎補助費-對國內團體之捐助"/>
    <s v="推廣排舞休閒運動暨增進社區凝聚力活動"/>
    <s v="臺中市沙鹿區排舞協會宋秀珠"/>
    <x v="40"/>
    <x v="4"/>
    <s v="無"/>
    <m/>
  </r>
  <r>
    <s v="社政業務-社會福利-人民團體-獎補助費-對國內團體之捐助"/>
    <s v="公益捐血"/>
    <s v="國際獅子會300C2區臺中市緣馨獅子會陳明珠"/>
    <x v="40"/>
    <x v="1"/>
    <s v="無"/>
    <m/>
  </r>
  <r>
    <s v="社政業務-社會福利-人民團體-獎補助費-對國內團體之捐助"/>
    <s v="中秋氛圍甜點手作活動"/>
    <s v="臺中市西屯區下七張犁文化發展協會張青榮"/>
    <x v="40"/>
    <x v="63"/>
    <s v="無"/>
    <m/>
  </r>
  <r>
    <s v="社政業務-社會福利-人民團體-獎補助費-對國內團體之捐助"/>
    <s v="「中部帕金森病友桌球班」活動"/>
    <s v="社團法人台灣帕金森病友權益促進會"/>
    <x v="40"/>
    <x v="241"/>
    <s v="無"/>
    <m/>
  </r>
  <r>
    <s v="社政業務-社會福利-人民團體-獎補助費-對國內團體之捐助"/>
    <s v="113年一起『Fun』輕鬆講座暨社會福利宣導"/>
    <s v="社團法人臺中市經絡養生保健協會"/>
    <x v="40"/>
    <x v="55"/>
    <s v="無"/>
    <m/>
  </r>
  <r>
    <s v="社政業務-社會福利-人民團體-獎補助費-對國內團體之捐助"/>
    <s v="113年臺中市運動愛臺灣健康樂活舞蹈表演活動"/>
    <s v="台中市運動教練協會"/>
    <x v="40"/>
    <x v="1"/>
    <s v="無"/>
    <m/>
  </r>
  <r>
    <s v="一般建築及設備-一般建築及設備-獎補助費-對國內團體之捐助"/>
    <s v="建立社區照顧關懷據點並設置巷弄長照站之充實設施設備費用-資本門"/>
    <s v="社團法人臺中市神岡區溪洲社區發展協會"/>
    <x v="40"/>
    <x v="58"/>
    <s v="無"/>
    <m/>
  </r>
  <r>
    <s v="一般建築及設備-一般建築及設備-獎補助費-對國內團體之捐助"/>
    <s v="建立社區照顧關懷據點並設置巷弄長照站之開辦費用-資本門"/>
    <s v="台中市東區東門社區發展協會"/>
    <x v="40"/>
    <x v="64"/>
    <s v="無"/>
    <m/>
  </r>
  <r>
    <s v="一般建築及設備-一般建築及設備-獎補助費-對國內團體之捐助"/>
    <s v="建立社區照顧關懷據點並設置巷弄長照站之充實設施設備費用-資本門"/>
    <s v="溪壩社區照顧關懷站"/>
    <x v="40"/>
    <x v="98"/>
    <s v="無"/>
    <m/>
  </r>
  <r>
    <s v="一般建築及設備-一般建築及設備-獎補助費-對國內團體之捐助"/>
    <s v="建立社區照顧關懷據點並設置巷弄長照站之充實設施設備費用-資本門"/>
    <s v="社團法人中華民國失智者照顧協會"/>
    <x v="40"/>
    <x v="49"/>
    <s v="無"/>
    <m/>
  </r>
  <r>
    <s v="一般建築及設備-一般建築及設備-獎補助費-對國內團體之捐助"/>
    <s v="建立社區照顧關懷據點並設置巷弄長照站之充實設施設備-資本門"/>
    <s v="臺中市樂活銀髮族交流協會"/>
    <x v="40"/>
    <x v="120"/>
    <s v="無"/>
    <m/>
  </r>
  <r>
    <s v="一般建築及設備-一般建築及設備-獎補助費-對國內團體之捐助"/>
    <s v="建立社區照顧關懷據點之充實設施設備費用-資本門"/>
    <s v="臺中市霧峰區本堂社區發展協會"/>
    <x v="40"/>
    <x v="49"/>
    <s v="無"/>
    <m/>
  </r>
  <r>
    <s v="一般建築及設備-一般建築及設備-獎補助費-對國內團體之捐助"/>
    <s v="建立社區照顧關懷據點並設置巷弄長照站之充實設施設備費用-資本門"/>
    <s v="臺中市大甲區銅安社區發展協會"/>
    <x v="40"/>
    <x v="85"/>
    <s v="無"/>
    <m/>
  </r>
  <r>
    <s v="一般建築及設備-一般建築及設備-獎補助費-對國內團體之捐助"/>
    <s v="建立社區照顧關懷據點之充實設施設備費用-資本門"/>
    <s v="臺中市神岡區神岡社區發展協會關懷據點"/>
    <x v="40"/>
    <x v="50"/>
    <s v="無"/>
    <m/>
  </r>
  <r>
    <s v="一般建築及設備-一般建築及設備-獎補助費-對國內團體之捐助"/>
    <s v="建立社區照顧關懷據點之充實設施設備-資本門"/>
    <s v="財團法人中華民國佛教慈濟慈善事業基金會"/>
    <x v="40"/>
    <x v="69"/>
    <s v="無"/>
    <m/>
  </r>
  <r>
    <s v="一般建築及設備-一般建築及設備-獎補助費-對國內團體之捐助"/>
    <s v="建立社區照顧關懷據點之充實設施設備費用-資本門"/>
    <s v="臺中市大安區西安社區發展協會"/>
    <x v="40"/>
    <x v="64"/>
    <s v="無"/>
    <m/>
  </r>
  <r>
    <s v="一般建築及設備-一般建築及設備-獎補助費-對國內團體之捐助"/>
    <s v="建立社區照顧關懷據點之充實設施設備-資本門"/>
    <s v="臺中市梧棲區草湳社區發展協會童宗裕"/>
    <x v="40"/>
    <x v="79"/>
    <s v="無"/>
    <m/>
  </r>
  <r>
    <s v="一般建築及設備-一般建築及設備-獎補助費-對國內團體之捐助"/>
    <s v="建立社區照顧關懷據點之充實設施設備費用-資本門"/>
    <s v="財團法人中華民國佛教慈濟慈善事業基金會"/>
    <x v="40"/>
    <x v="120"/>
    <s v="無"/>
    <m/>
  </r>
  <r>
    <s v="一般建築及設備-一般建築及設備-獎補助費-對國內團體之捐助"/>
    <s v="建立社區照顧關懷據點之充實設施設備費用-資本門"/>
    <s v="臺中市大甲區頂店社區發展協會"/>
    <x v="40"/>
    <x v="64"/>
    <s v="無"/>
    <m/>
  </r>
  <r>
    <s v="一般建築及設備-一般建築及設備-獎補助費-對國內團體之捐助"/>
    <s v="建立社區照顧關懷據點之充實設施設備費用-資本門"/>
    <s v="臺中市大甲區德化社區發展協會"/>
    <x v="40"/>
    <x v="120"/>
    <s v="無"/>
    <m/>
  </r>
  <r>
    <s v="一般建築及設備-一般建築及設備-獎補助費-對國內團體之捐助"/>
    <s v="建立社區照顧關懷據點之充實設施設備費用-資本門"/>
    <s v="臺中市大甲區福德社區發展協會"/>
    <x v="40"/>
    <x v="64"/>
    <s v="無"/>
    <m/>
  </r>
  <r>
    <s v="一般建築及設備-一般建築及設備-獎補助費-對國內團體之捐助"/>
    <s v="建立社區照顧關懷據點之充實設施設備-資本門"/>
    <s v="財團法人中華民國佛教慈濟慈善事業基金會"/>
    <x v="40"/>
    <x v="64"/>
    <s v="無"/>
    <m/>
  </r>
  <r>
    <s v="一般建築及設備-一般建築及設備-獎補助費-對國內團體之捐助"/>
    <s v="建立社區照顧關懷據點之充實設施設備費用-資本門"/>
    <s v="台中市西屯區福和社區發展協會"/>
    <x v="40"/>
    <x v="75"/>
    <s v="無"/>
    <m/>
  </r>
  <r>
    <s v="一般建築及設備-一般建築及設備-獎補助費-對國內團體之捐助"/>
    <s v="建立社區照顧關懷據點並設置巷弄長照站之充實設施設備費用-資本門"/>
    <s v="社團法人台中市婦幼關懷成長協會"/>
    <x v="40"/>
    <x v="75"/>
    <s v="無"/>
    <m/>
  </r>
  <r>
    <s v="一般建築及設備-一般建築及設備-獎補助費-對國內團體之捐助"/>
    <s v="建立社區照顧關懷據點並設置巷弄長照站之充實設施設備費用-資本門"/>
    <s v="臺中市龍井區山腳社區發展協會"/>
    <x v="40"/>
    <x v="49"/>
    <s v="無"/>
    <m/>
  </r>
  <r>
    <s v="一般建築及設備-一般建築及設備-獎補助費-對國內團體之捐助"/>
    <s v="建立社區照顧關懷據點並設置巷弄長照站之充實設施設備費用-資本門"/>
    <s v="台中市西屯區福瑞社區發展協會"/>
    <x v="40"/>
    <x v="64"/>
    <s v="無"/>
    <m/>
  </r>
  <r>
    <s v="一般建築及設備-一般建築及設備-獎補助費-對國內團體之捐助"/>
    <s v="建立社區照顧關懷據點並設置巷弄長照站之充實設施設備費用-資本門"/>
    <s v="吳榮益台中市北區錦村社區發展協會"/>
    <x v="40"/>
    <x v="75"/>
    <s v="無"/>
    <m/>
  </r>
  <r>
    <s v="一般建築及設備-一般建築及設備-獎補助費-對國內團體之捐助"/>
    <s v="建立社區照顧關懷據點之充實設施設備費用-資本門"/>
    <s v="台中市南區國光社區發展協會"/>
    <x v="40"/>
    <x v="69"/>
    <s v="無"/>
    <m/>
  </r>
  <r>
    <s v="一般建築及設備-一般建築及設備-獎補助費-對國內團體之捐助"/>
    <s v="建立社區照顧關懷據點並設置巷弄長照站之充實設施設備費用-資本門"/>
    <s v="台中市北區賴興社區發展協會"/>
    <x v="40"/>
    <x v="236"/>
    <s v="無"/>
    <m/>
  </r>
  <r>
    <s v="一般建築及設備-一般建築及設備-獎補助費-對國內團體之捐助"/>
    <s v="建立社區照顧關懷據點並設置巷弄長照站之充實設施設備費用-資本"/>
    <s v="臺中市和平區和平社區發展協會陳奕正"/>
    <x v="40"/>
    <x v="49"/>
    <s v="無"/>
    <m/>
  </r>
  <r>
    <s v="一般建築及設備-一般建築及設備-獎補助費-對國內團體之捐助"/>
    <s v="建立社區照顧關懷據點並設置巷弄長照站之開辦設施設備費用-資本門"/>
    <s v="臺中市潭子區栗林社區發展協會余鈴環"/>
    <x v="40"/>
    <x v="506"/>
    <s v="無"/>
    <m/>
  </r>
  <r>
    <s v="一般建築及設備-一般建築及設備-獎補助費-對國內團體之捐助"/>
    <s v="113年身心障礙者家庭托顧服務"/>
    <s v="社團法人臺中市山海屯啟智協會"/>
    <x v="40"/>
    <x v="1"/>
    <s v="無"/>
    <m/>
  </r>
  <r>
    <s v="一般建築及設備-一般建築及設備-獎補助費-對國內團體之捐助"/>
    <s v="113年度身心障礙者家庭托顧服務"/>
    <s v="財團法人臺中市私立肯納自閉症社會福利基金會"/>
    <x v="40"/>
    <x v="58"/>
    <s v="無"/>
    <m/>
  </r>
  <r>
    <s v="一般建築及設備-一般建築及設備-獎補助費-對國內團體之捐助"/>
    <s v="一般性獎助計畫經費申請獎助項目及基準之充實設施設備費-資本門"/>
    <s v="臺中市石岡區金星社區發展協會"/>
    <x v="40"/>
    <x v="83"/>
    <s v="無"/>
    <m/>
  </r>
  <r>
    <s v="一般建築及設備-一般建築及設備-獎補助費-對國內團體之捐助"/>
    <s v="建立社區照顧關懷據點並設置巷弄長照站之充實設施設備費用-資本門"/>
    <s v="臺中市武陵長壽關懷協會"/>
    <x v="40"/>
    <x v="236"/>
    <s v="無"/>
    <m/>
  </r>
  <r>
    <s v="一般建築及設備-一般建築及設備-獎補助費-對國內團體之捐助"/>
    <s v="建立社區照顧關懷據點並設置巷弄長照站之充實設施設備費用-資本門"/>
    <s v="臺中市東勢區詒福社區發展協會"/>
    <x v="40"/>
    <x v="49"/>
    <s v="無"/>
    <m/>
  </r>
  <r>
    <s v="一般建築及設備-一般建築及設備-獎補助費-對國內團體之捐助"/>
    <s v="建立社區照顧關懷據點並設置巷弄長照站之充實設施設備費用-資本門"/>
    <s v="臺中市潭子區家福社區發展協會簡順盛"/>
    <x v="40"/>
    <x v="87"/>
    <s v="無"/>
    <m/>
  </r>
  <r>
    <s v="一般建築及設備-一般建築及設備-獎補助費-對國內團體之捐助"/>
    <s v="建立社區照顧關懷據點並設置巷弄長照站之充實設施設備費用-資本門"/>
    <s v="臺中市大里區永隆社區發展協會"/>
    <x v="40"/>
    <x v="49"/>
    <s v="無"/>
    <m/>
  </r>
  <r>
    <s v="一般建築及設備-一般建築及設備-獎補助費-對國內團體之捐助"/>
    <s v="建立社區照顧關懷據點之充實設施設備費用-資本門"/>
    <s v="臺中市環保慈善會何昀真"/>
    <x v="40"/>
    <x v="120"/>
    <s v="無"/>
    <m/>
  </r>
  <r>
    <s v="一般建築及設備-一般建築及設備-獎補助費-對國內團體之捐助"/>
    <s v="建立社區照顧關懷據點並設置巷弄長照站之充實設施設備費用-資本門"/>
    <s v="臺中市沙鹿區晉江社區發展協會"/>
    <x v="40"/>
    <x v="95"/>
    <s v="無"/>
    <m/>
  </r>
  <r>
    <s v="一般建築及設備-一般建築及設備-獎補助費-對國內團體之捐助"/>
    <s v="建立社區照顧關懷據點之充實設施設備費用-資本門"/>
    <s v="臺中市大肚區社腳社區發展協會"/>
    <x v="40"/>
    <x v="49"/>
    <s v="無"/>
    <m/>
  </r>
  <r>
    <s v="一般建築及設備-一般建築及設備-獎補助費-對國內團體之捐助"/>
    <s v="建立社區照顧關懷據點並設置巷弄長照站之充實設施設備費用-資本門"/>
    <s v="臺中市神岡區北庄社區發展協會"/>
    <x v="40"/>
    <x v="64"/>
    <s v="無"/>
    <m/>
  </r>
  <r>
    <s v="一般建築及設備-一般建築及設備-獎補助費-對國內團體之捐助"/>
    <s v="113年度臺中市身心障礙者社區式日間照顧服務計畫"/>
    <s v="社團法人台中市自閉症教育協進會捐款專戶"/>
    <x v="40"/>
    <x v="433"/>
    <s v="無"/>
    <m/>
  </r>
  <r>
    <s v="一般建築及設備-一般建築及設備-獎補助費-對國內團體之捐助"/>
    <s v="臺中市成年身心障礙者社區居住與生活服務計畫"/>
    <s v="立達啟能訓練中心蘇耀文"/>
    <x v="40"/>
    <x v="4"/>
    <s v="無"/>
    <m/>
  </r>
  <r>
    <s v="一般建築及設備-一般建築及設備-獎補助費-對國內團體之捐助"/>
    <s v="建立社區照顧關懷據點並設置巷弄長照站之充實設施設備費用-資本門"/>
    <s v="臺中市龍井區東海社區發展協會"/>
    <x v="40"/>
    <x v="64"/>
    <s v="無"/>
    <m/>
  </r>
  <r>
    <s v="一般建築及設備-一般建築及設備-獎補助費-對國內團體之捐助"/>
    <s v="建立社區照顧關懷據點並設置巷弄長照站之充實設施設備費用-資本門"/>
    <s v="臺中市清水區秀水社區發展協會"/>
    <x v="40"/>
    <x v="49"/>
    <s v="無"/>
    <m/>
  </r>
  <r>
    <s v="一般建築及設備-一般建築及設備-獎補助費-對國內團體之捐助"/>
    <s v="建立社區照顧關懷據點並設置巷弄長照站之充實設施設備費用-資本門"/>
    <s v="臺中市東勢區泰昌社區發展協會"/>
    <x v="40"/>
    <x v="120"/>
    <s v="無"/>
    <m/>
  </r>
  <r>
    <s v="一般建築及設備-一般建築及設備-獎補助費-對國內團體之捐助"/>
    <s v="建立社區照顧關懷據點並設置巷弄長照站之充實設施設備費用-資本門"/>
    <s v="臺中市清水區橋頭社區發展協會"/>
    <x v="40"/>
    <x v="250"/>
    <s v="無"/>
    <m/>
  </r>
  <r>
    <s v="一般建築及設備-一般建築及設備-獎補助費-對國內團體之捐助"/>
    <s v="建立社區照顧關懷據點並設置巷弄長照站之充實設施設備費用-資本門"/>
    <s v="台中市西屯區何安社區發展協會"/>
    <x v="40"/>
    <x v="64"/>
    <s v="無"/>
    <m/>
  </r>
  <r>
    <s v="一般建築及設備-一般建築及設備-獎補助費-對國內團體之捐助"/>
    <s v="建立社區照顧關懷據點並設置巷弄長照站之充實設施設備費用-資本門"/>
    <s v="台中市西區藍興社區發展協會"/>
    <x v="40"/>
    <x v="83"/>
    <s v="無"/>
    <m/>
  </r>
  <r>
    <s v="一般建築及設備-一般建築及設備-獎補助費-對國內團體之捐助"/>
    <s v="建立社區照顧關懷據點並設置巷弄長照站之充實設施設備費用-資本門"/>
    <s v="臺中市新福樂齡關懷協會"/>
    <x v="40"/>
    <x v="49"/>
    <s v="無"/>
    <m/>
  </r>
  <r>
    <s v="一般建築及設備-一般建築及設備-獎補助費-對國內團體之捐助"/>
    <s v="建立社區照顧關懷據點並設置巷弄長照站之充實設施設備費用-資本門"/>
    <s v="財團法人中華基督教浸信宣道會台中教會"/>
    <x v="40"/>
    <x v="64"/>
    <s v="無"/>
    <m/>
  </r>
  <r>
    <s v="一般建築及設備-一般建築及設備-獎補助費-對國內團體之捐助"/>
    <s v="建立社區照顧關懷據點之充實設施設備-資本門"/>
    <s v="台中市南屯區同心社區發展協會曾義風"/>
    <x v="40"/>
    <x v="1"/>
    <s v="無"/>
    <m/>
  </r>
  <r>
    <s v="社會救濟-社會救濟-社會救助-獎補助費-對國內團體之捐助"/>
    <s v="「遊民關懷服務計畫書」遊民服務方案"/>
    <s v="社團法人台中市街友關懷協會"/>
    <x v="40"/>
    <x v="683"/>
    <s v="無"/>
    <m/>
  </r>
  <r>
    <s v="社會救濟-社會救濟-社會救助-獎補助費-對國內團體之捐助"/>
    <s v="人安基金會街友夜間短期緊急安置計畫"/>
    <s v="財團法人人安社會福利慈善事業基金會"/>
    <x v="40"/>
    <x v="684"/>
    <s v="無"/>
    <m/>
  </r>
  <r>
    <s v="社會救濟-社會救濟-社會救助-獎補助費-對國內團體之捐助"/>
    <s v="「女街友安置」計畫"/>
    <s v="社團法人台中市慈善撒瑪黎雅婦女關懷協會"/>
    <x v="40"/>
    <x v="86"/>
    <s v="無"/>
    <m/>
  </r>
  <r>
    <s v="社政業務-社會福利-婦女福利-獎補助費-對國內團體之捐助"/>
    <s v="退休理財規劃與安排"/>
    <s v="臺中市神岡區圳堵社區發展協會"/>
    <x v="40"/>
    <x v="1"/>
    <s v="無"/>
    <m/>
  </r>
  <r>
    <s v="社政業務-社會福利-婦女福利-獎補助費-對國內團體之捐助"/>
    <s v="婦女福利及女性成長"/>
    <s v="台中市社區婦女成長協會"/>
    <x v="40"/>
    <x v="497"/>
    <s v="無"/>
    <m/>
  </r>
  <r>
    <s v="社政業務-社會福利-婦女福利-獎補助費-對國內團體之捐助"/>
    <s v="豆腐乳之路：婦女經濟自主提升計畫"/>
    <s v="臺中市神岡區北庄社區發展協會"/>
    <x v="40"/>
    <x v="1"/>
    <s v="無"/>
    <m/>
  </r>
  <r>
    <s v="社政業務-社會福利-婦女福利-獎補助費-對國內團體之捐助"/>
    <s v="113年臺中市成長歷險記性平宣導活動"/>
    <s v="台灣原住民族文化推廣協會"/>
    <x v="40"/>
    <x v="88"/>
    <s v="無"/>
    <m/>
  </r>
  <r>
    <s v="社政業務-社會福利-婦女福利-獎補助費-對國內團體之捐助"/>
    <s v="提升婦女職涯發展自信溝通總動員"/>
    <s v="臺中市北區育德社區發展協會謝文聰"/>
    <x v="40"/>
    <x v="1"/>
    <s v="無"/>
    <m/>
  </r>
  <r>
    <s v="社政業務-社會福利-婦女福利-獎補助費-對國內團體之捐助"/>
    <s v="婦女成長閃耀讓愛延續～中高齡友善計畫"/>
    <s v="臺中市石岡區萬興社區發展協會"/>
    <x v="40"/>
    <x v="1"/>
    <s v="無"/>
    <m/>
  </r>
  <r>
    <s v="社政業務-社會福利-婦女福利-獎補助費-對國內團體之捐助"/>
    <s v="113年臺中市性別平等活動"/>
    <s v="中華文創藝術公益協會陳泰源"/>
    <x v="40"/>
    <x v="4"/>
    <s v="無"/>
    <m/>
  </r>
  <r>
    <s v="社政業務-社會福利-婦女福利-獎補助費-對國內團體之捐助"/>
    <s v="113年婦女權益講座~認識家庭照顧者資源與照顧技巧活動"/>
    <s v="台中市土風舞協會"/>
    <x v="40"/>
    <x v="1"/>
    <s v="無"/>
    <m/>
  </r>
  <r>
    <s v="社政業務-社會福利-婦女福利-獎補助費-對國內團體之捐助"/>
    <s v="2024第十一屆台灣國際酷兒影展-台中場"/>
    <s v="社團法人台灣國際影音與教育協會"/>
    <x v="40"/>
    <x v="1"/>
    <s v="無"/>
    <m/>
  </r>
  <r>
    <s v="社政業務-社會福利-青少年兒童福利-獎補助費-對國內團體之捐助"/>
    <s v="育有未滿二歲兒童育兒津貼親職教育講座"/>
    <s v="台中市北屯區陳平社區發展協會"/>
    <x v="40"/>
    <x v="87"/>
    <s v="無"/>
    <m/>
  </r>
  <r>
    <s v="社政業務-社會福利-青少年兒童福利-獎補助費-對國內團體之捐助"/>
    <s v="有未滿二歲兒童育兒津貼親職教育講座"/>
    <s v="台灣聚焦兒童發展協會"/>
    <x v="40"/>
    <x v="55"/>
    <s v="無"/>
    <m/>
  </r>
  <r>
    <s v="社政業務-社會福利-青少年兒童福利-獎補助費-對國內團體之捐助"/>
    <s v="育有未滿二歲兒童育兒津貼親職教育講座"/>
    <s v="臺中市私立寶貝愛兒園托嬰中心周玉薰"/>
    <x v="40"/>
    <x v="87"/>
    <s v="無"/>
    <m/>
  </r>
  <r>
    <s v="社政業務-社會福利-青少年兒童福利-獎補助費-對國內團體之捐助"/>
    <s v="育有未滿二歲兒童育兒津貼親職教育講座"/>
    <s v="臺中市微笑協會朱一飛"/>
    <x v="40"/>
    <x v="75"/>
    <s v="無"/>
    <m/>
  </r>
  <r>
    <s v="社政業務-社會福利-青少年兒童福利-獎補助費-對國內團體之捐助"/>
    <s v="育有未滿二歲兒童育兒津貼親職教育講座"/>
    <s v="臺中市私立貝貝兒托嬰中心謝雅竹"/>
    <x v="40"/>
    <x v="241"/>
    <s v="無"/>
    <m/>
  </r>
  <r>
    <s v="社政業務-社會福利-青少年兒童福利-獎補助費-對國內團體之捐助"/>
    <s v="育有未滿二歲兒童育兒津貼親職教育講座"/>
    <s v="臺中市私立小熊多元智慧上安托嬰中心"/>
    <x v="40"/>
    <x v="4"/>
    <s v="無"/>
    <m/>
  </r>
  <r>
    <s v="社政業務-社會福利-青少年兒童福利-獎補助費-對國內團體之捐助"/>
    <s v="育有未滿二歲兒童育兒津貼親職教育講座"/>
    <s v="臺中市私立小熊多元智慧上安托嬰中心"/>
    <x v="40"/>
    <x v="247"/>
    <s v="無"/>
    <m/>
  </r>
  <r>
    <s v="社政業務-社會福利-青少年兒童福利-獎補助費-對國內團體之捐助"/>
    <s v="育有未滿二歲兒童育兒津貼親職教育講座"/>
    <s v="臺中市沙轆社區關懷協會"/>
    <x v="40"/>
    <x v="2"/>
    <s v="無"/>
    <m/>
  </r>
  <r>
    <s v="社政業務-社會福利-青少年兒童福利-獎補助費-對國內團體之捐助"/>
    <s v="育有未滿二歲兒童育兒津貼親職教育講座"/>
    <s v="臺中市私立小熊多元智慧烏日托嬰中心"/>
    <x v="40"/>
    <x v="201"/>
    <s v="無"/>
    <m/>
  </r>
  <r>
    <s v="社政業務-社會福利-青少年兒童福利-獎補助費-對國內團體之捐助"/>
    <s v="育有未滿二歲兒童育兒津貼親職教育講座"/>
    <s v="臺中市私立小熊多元智慧烏日托嬰中心"/>
    <x v="40"/>
    <x v="201"/>
    <s v="無"/>
    <m/>
  </r>
  <r>
    <s v="社政業務-社會福利-青少年兒童福利-獎補助費-對國內團體之捐助"/>
    <s v="育有未滿二歲兒童育兒津貼親職教育講座"/>
    <s v="臺中市私立小熊多元智慧烏日托嬰中心"/>
    <x v="40"/>
    <x v="247"/>
    <s v="無"/>
    <m/>
  </r>
  <r>
    <s v="社政業務-社會福利-青少年兒童福利-獎補助費-對國內團體之捐助"/>
    <s v="育有未滿二歲兒童育兒津貼親職教育講座"/>
    <s v="臺中市私立小熊多元智慧梧棲托嬰中心"/>
    <x v="40"/>
    <x v="54"/>
    <s v="無"/>
    <m/>
  </r>
  <r>
    <s v="社政業務-社會福利-青少年兒童福利-獎補助費-對國內團體之捐助"/>
    <s v="育有未滿二歲兒童育兒津貼親職教育講座"/>
    <s v="臺中市私立小熊多元智慧梧棲托嬰中心"/>
    <x v="40"/>
    <x v="201"/>
    <s v="無"/>
    <m/>
  </r>
  <r>
    <s v="社政業務-社會福利-青少年兒童福利-獎補助費-對國內團體之捐助"/>
    <s v="育有未滿二歲兒童育兒津貼親職教育講座"/>
    <s v="臺中市私立德蕾莎托嬰中心于馨"/>
    <x v="40"/>
    <x v="365"/>
    <s v="無"/>
    <m/>
  </r>
  <r>
    <s v="社政業務-社會福利-青少年兒童福利-獎補助費-對國內團體之捐助"/>
    <s v="「生命的一天」課程"/>
    <s v="臺中市嬰幼兒福利聯合會"/>
    <x v="40"/>
    <x v="58"/>
    <s v="無"/>
    <m/>
  </r>
  <r>
    <s v="社政業務-社會福利-青少年兒童福利-獎補助費-對國內團體之捐助"/>
    <s v="臺中市豐原區南陽小衛星-113年兒少及家庭社區支持服務方案"/>
    <s v="財團法人伊甸社會福利基金會"/>
    <x v="40"/>
    <x v="589"/>
    <s v="無"/>
    <m/>
  </r>
  <r>
    <s v="社政業務-社會福利-青少年兒童福利-獎補助費-對國內團體之捐助"/>
    <s v="臺中市豐原區南陽小衛星-113年兒少及家庭社區支持服務方案"/>
    <s v="財團法人伊甸社會福利基金會"/>
    <x v="40"/>
    <x v="685"/>
    <s v="無"/>
    <m/>
  </r>
  <r>
    <s v="社政業務-社會福利-青少年兒童福利-獎補助費-對國內團體之捐助"/>
    <s v="臺中市北屯區小衛星-113年兒少及家庭社區支持服務方案"/>
    <s v="社團法人臺中市珍愛加恩關懷協會"/>
    <x v="40"/>
    <x v="686"/>
    <s v="無"/>
    <m/>
  </r>
  <r>
    <s v="社政業務-社會福利-青少年兒童福利-獎補助費-對國內團體之捐助"/>
    <s v="臺中市北屯區小衛星-113年兒少及家庭社區支持服務方案"/>
    <s v="社團法人臺中市珍愛加恩關懷協會"/>
    <x v="40"/>
    <x v="687"/>
    <s v="無"/>
    <m/>
  </r>
  <r>
    <s v="社政業務-社會福利-青少年兒童福利-獎補助費-對國內團體之捐助"/>
    <s v="大手牽小手琉璃心鍊心"/>
    <s v="臺中市清水區南社社區發展協會"/>
    <x v="40"/>
    <x v="1"/>
    <s v="無"/>
    <m/>
  </r>
  <r>
    <s v="社政業務-社會福利-青少年兒童福利-獎補助費-對國內團體之捐助"/>
    <s v="育有未滿二歲兒童育兒津貼親職教育講"/>
    <s v="台灣聚焦兒童發展協會"/>
    <x v="40"/>
    <x v="365"/>
    <s v="無"/>
    <m/>
  </r>
  <r>
    <s v="社政業務-社會福利-青少年兒童福利-獎補助費-對國內團體之捐助"/>
    <s v="育有未滿二歲兒童育兒津貼親職教育講座"/>
    <s v="臺中市東峰城鄉發展協會"/>
    <x v="40"/>
    <x v="87"/>
    <s v="無"/>
    <m/>
  </r>
  <r>
    <s v="社政業務-社會福利-青少年兒童福利-獎補助費-對國內團體之捐助"/>
    <s v="113年公共化及準公共托嬰中心照顧比優化獎助"/>
    <s v="臺中市私立慈祐園托嬰中心周明華"/>
    <x v="40"/>
    <x v="506"/>
    <s v="無"/>
    <m/>
  </r>
  <r>
    <s v="社政業務-社會福利-青少年兒童福利-獎補助費-對國內團體之捐助"/>
    <s v="提升準公共托嬰中心托育服務品質獎助"/>
    <s v="臺中市私立安安托嬰中心許美娥"/>
    <x v="40"/>
    <x v="133"/>
    <s v="無"/>
    <m/>
  </r>
  <r>
    <s v="社政業務-社會福利-青少年兒童福利-獎補助費-對國內團體之捐助"/>
    <s v="育有未滿二歲兒童育兒津貼親職教育講座"/>
    <s v="財團法人台中市私立弘毓社會福利基金會"/>
    <x v="40"/>
    <x v="4"/>
    <s v="無"/>
    <m/>
  </r>
  <r>
    <s v="社政業務-社會福利-青少年兒童福利-獎補助費-對國內團體之捐助"/>
    <s v="113年公共化及準公共托嬰中心照顧比優化獎助"/>
    <s v="臺中市私立愛麗絲托嬰中心"/>
    <x v="40"/>
    <x v="551"/>
    <s v="無"/>
    <m/>
  </r>
  <r>
    <s v="社政業務-社會福利-青少年兒童福利-獎補助費-對國內團體之捐助"/>
    <s v="113年公共化及準公共托嬰中心照顧比優化獎助"/>
    <s v="臺中市私立寶貝愛兒園托嬰中心周玉薰"/>
    <x v="40"/>
    <x v="566"/>
    <s v="無"/>
    <m/>
  </r>
  <r>
    <s v="社政業務-社會福利-青少年兒童福利-獎補助費-對國內團體之捐助"/>
    <s v="113年公共化及準公共托嬰中心照顧比優化獎助"/>
    <s v="臺中市私立安德森托嬰中心"/>
    <x v="40"/>
    <x v="378"/>
    <s v="無"/>
    <m/>
  </r>
  <r>
    <s v="社政業務-社會福利-青少年兒童福利-獎補助費-對國內團體之捐助"/>
    <s v="113年公共化及準公共托嬰中心照顧比優化獎助"/>
    <s v="臺中市私立聖恩天使托嬰中心林至君"/>
    <x v="40"/>
    <x v="144"/>
    <s v="無"/>
    <m/>
  </r>
  <r>
    <s v="社政業務-社會福利-青少年兒童福利-獎補助費-對國內團體之捐助"/>
    <s v="113年公共化及準公共托嬰中心照顧比優化獎助"/>
    <s v="臺中市私立聖恩彼得托嬰中心林至君"/>
    <x v="40"/>
    <x v="562"/>
    <s v="無"/>
    <m/>
  </r>
  <r>
    <s v="社政業務-社會福利-青少年兒童福利-獎補助費-對國內團體之捐助"/>
    <s v="113年公共化及準公共托嬰中心照顧比優化獎助"/>
    <s v="臺中市私立馨苗安順托嬰中心"/>
    <x v="40"/>
    <x v="612"/>
    <s v="無"/>
    <m/>
  </r>
  <r>
    <s v="社政業務-社會福利-青少年兒童福利-獎補助費-對國內團體之捐助"/>
    <s v="113年公共化及準公共托嬰中心照顧比優化獎助"/>
    <s v="台中市私立馨苗托嬰中心"/>
    <x v="40"/>
    <x v="685"/>
    <s v="無"/>
    <m/>
  </r>
  <r>
    <s v="社政業務-社會福利-青少年兒童福利-獎補助費-對國內團體之捐助"/>
    <s v="113年公共化及準公共托嬰中心照顧比優化獎助"/>
    <s v="臺中市私立禾早托嬰中心陳澧臻"/>
    <x v="40"/>
    <x v="299"/>
    <s v="無"/>
    <m/>
  </r>
  <r>
    <s v="社政業務-社會福利-青少年兒童福利-獎補助費-對國內團體之捐助"/>
    <s v="育有未滿二歲兒童育兒津貼親職教育講座"/>
    <s v="臺中市私立兒晴大雅分校托嬰中心林盈吟"/>
    <x v="40"/>
    <x v="125"/>
    <s v="無"/>
    <m/>
  </r>
  <r>
    <s v="社政業務-社會福利-青少年兒童福利-獎補助費-對國內團體之捐助"/>
    <s v="113年公共化及準公共托嬰中心照顧比優化獎助"/>
    <s v="臺中市私立布朗尼托嬰中心"/>
    <x v="40"/>
    <x v="103"/>
    <s v="無"/>
    <m/>
  </r>
  <r>
    <s v="社政業務-社會福利-青少年兒童福利-獎補助費-對國內團體之捐助"/>
    <s v="113年公共化及準公共托嬰中心照顧比優化獎助"/>
    <s v="臺中市私立親貝兒托嬰中心"/>
    <x v="40"/>
    <x v="127"/>
    <s v="無"/>
    <m/>
  </r>
  <r>
    <s v="社政業務-社會福利-青少年兒童福利-獎補助費-對國內團體之捐助"/>
    <s v="113年公共化及準公共托嬰中心照顧比優化獎助"/>
    <s v="臺中市私立比咪托嬰中心"/>
    <x v="40"/>
    <x v="533"/>
    <s v="無"/>
    <m/>
  </r>
  <r>
    <s v="社政業務-社會福利-青少年兒童福利-獎補助費-對國內團體之捐助"/>
    <s v="113年公共化及準公共托嬰中心照顧比優化獎助"/>
    <s v="臺中市私立夏綠蒂托嬰中心"/>
    <x v="40"/>
    <x v="127"/>
    <s v="無"/>
    <m/>
  </r>
  <r>
    <s v="社政業務-社會福利-青少年兒童福利-獎補助費-對國內團體之捐助"/>
    <s v="113年公共化及準公共托嬰中心照顧比優化獎助"/>
    <s v="臺中市私立茱莉安托嬰中心"/>
    <x v="40"/>
    <x v="115"/>
    <s v="無"/>
    <m/>
  </r>
  <r>
    <s v="社政業務-社會福利-青少年兒童福利-獎補助費-對國內團體之捐助"/>
    <s v="113年公共化及準公共托嬰中心照顧比優化獎助"/>
    <s v="臺中市私立美樂地托嬰中心"/>
    <x v="40"/>
    <x v="282"/>
    <s v="無"/>
    <m/>
  </r>
  <r>
    <s v="社政業務-社會福利-青少年兒童福利-獎補助費-對國內團體之捐助"/>
    <s v="臺中市西區小衛星-113年兒少及家庭社區支持服務方案"/>
    <s v="社團法人台中市基督教青年會"/>
    <x v="40"/>
    <x v="245"/>
    <s v="無"/>
    <m/>
  </r>
  <r>
    <s v="社政業務-社會福利-青少年兒童福利-獎補助費-對國內團體之捐助"/>
    <s v="臺中市西區小衛星-113年兒少及家庭社區支持服務方案"/>
    <s v="社團法人台中市基督教青年會"/>
    <x v="40"/>
    <x v="121"/>
    <s v="無"/>
    <m/>
  </r>
  <r>
    <s v="社政業務-社會福利-青少年兒童福利-獎補助費-對國內團體之捐助"/>
    <s v="臺中市北區、太平區小衛星-113年兒少及家庭社區支持服務方案"/>
    <s v="社團法人中華傳愛社區服務協會"/>
    <x v="40"/>
    <x v="688"/>
    <s v="無"/>
    <m/>
  </r>
  <r>
    <s v="社政業務-社會福利-青少年兒童福利-獎補助費-對國內團體之捐助"/>
    <s v="臺中市北區、太平區小衛星-113年兒少及家庭社區支持服務方案"/>
    <s v="社團法人中華傳愛社區服務協會"/>
    <x v="40"/>
    <x v="689"/>
    <s v="無"/>
    <m/>
  </r>
  <r>
    <s v="社政業務-社會福利-青少年兒童福利-獎補助費-對國內團體之捐助"/>
    <s v="臺中市豐原區南陽小衛星-113年兒少及家庭社區支持服務方案"/>
    <s v="財團法人伊甸社會福利基金會"/>
    <x v="40"/>
    <x v="249"/>
    <s v="無"/>
    <m/>
  </r>
  <r>
    <s v="社政業務-社會福利-青少年兒童福利-獎補助費-對國內團體之捐助"/>
    <s v="臺中市豐原區南陽小衛星-113年兒少及家庭社區支持服務方案"/>
    <s v="財團法人伊甸社會福利基金會"/>
    <x v="40"/>
    <x v="690"/>
    <s v="無"/>
    <m/>
  </r>
  <r>
    <s v="社政業務-社會福利-青少年兒童福利-獎補助費-對國內團體之捐助"/>
    <s v="臺中市南區、南屯區小衛星-113年兒少及家庭社區支持服務方案"/>
    <s v="社團法人台灣陽光婦女協會"/>
    <x v="40"/>
    <x v="691"/>
    <s v="無"/>
    <m/>
  </r>
  <r>
    <s v="社政業務-社會福利-青少年兒童福利-獎補助費-對國內團體之捐助"/>
    <s v="臺中市南區、南屯區小衛星-113年兒少及家庭社區支持服務方案"/>
    <s v="社團法人台灣陽光婦女協會"/>
    <x v="40"/>
    <x v="534"/>
    <s v="無"/>
    <m/>
  </r>
  <r>
    <s v="社政業務-社會福利-青少年兒童福利-獎補助費-對國內團體之捐助"/>
    <s v="育有未滿二歲兒童育兒津貼親職教育講座"/>
    <s v="臺中市耆幼展能協會陳羿潔"/>
    <x v="40"/>
    <x v="102"/>
    <s v="無"/>
    <m/>
  </r>
  <r>
    <s v="社政業務-社會福利-青少年兒童福利-獎補助費-對國內團體之捐助"/>
    <s v="育有未滿二歲兒童育兒津貼親職教育講座"/>
    <s v="財團法人台中市私立弘毓社會福利基金會"/>
    <x v="40"/>
    <x v="241"/>
    <s v="無"/>
    <m/>
  </r>
  <r>
    <s v="社政業務-社會福利-青少年兒童福利-獎補助費-對國內團體之捐助"/>
    <s v="育有未滿二歲兒童育兒津貼親職教育講座"/>
    <s v="社團法人臺灣早稻家庭暨兒童專業發展協會"/>
    <x v="40"/>
    <x v="692"/>
    <s v="無"/>
    <m/>
  </r>
  <r>
    <s v="社政業務-社會福利-青少年兒童福利-獎補助費-對國內團體之捐助"/>
    <s v="育有未滿二歲兒童育兒津貼親職教育講座"/>
    <s v="臺中市南區藍興堡發展協會蔡明昌"/>
    <x v="40"/>
    <x v="87"/>
    <s v="無"/>
    <m/>
  </r>
  <r>
    <s v="社政業務-社會福利-青少年兒童福利-獎補助費-對國內團體之捐助"/>
    <s v="臺中市中區Mini親子館"/>
    <s v="社團法人臺中市香柏木健康關懷協會"/>
    <x v="40"/>
    <x v="73"/>
    <s v="無"/>
    <m/>
  </r>
  <r>
    <s v="社政業務-社會福利-青少年兒童福利-獎補助費-對國內團體之捐助"/>
    <s v="臺中市北屯區Mini親子館"/>
    <s v="社團法人中華課後照顧才藝師資職能發展協會"/>
    <x v="40"/>
    <x v="73"/>
    <s v="無"/>
    <m/>
  </r>
  <r>
    <s v="社政業務-社會福利-青少年兒童福利-獎補助費-對國內團體之捐助"/>
    <s v="育有未滿二歲兒童育兒津貼親職教育講座"/>
    <s v="臺中市樂齡照護發展協會李崇銘"/>
    <x v="40"/>
    <x v="200"/>
    <s v="無"/>
    <m/>
  </r>
  <r>
    <s v="社政業務-社會福利-青少年兒童福利-獎補助費-對國內團體之捐助"/>
    <s v="113年公共化及準公共托嬰中心照顧比優化獎助"/>
    <s v="臺中市私立文采永定托嬰中心"/>
    <x v="40"/>
    <x v="611"/>
    <s v="無"/>
    <m/>
  </r>
  <r>
    <s v="社政業務-社會福利-青少年兒童福利-獎補助費-對國內團體之捐助"/>
    <s v="113年公共化及準公共托嬰中心照顧比優化獎助"/>
    <s v="臺中市私立大語托嬰中心"/>
    <x v="40"/>
    <x v="554"/>
    <s v="無"/>
    <m/>
  </r>
  <r>
    <s v="社政業務-社會福利-青少年兒童福利-獎補助費-對國內團體之捐助"/>
    <s v="113年公共化及準公共托嬰中心照顧比優化獎助"/>
    <s v="臺中市私立上元得福托嬰中心林韋伶"/>
    <x v="40"/>
    <x v="419"/>
    <s v="無"/>
    <m/>
  </r>
  <r>
    <s v="社政業務-社會福利-青少年兒童福利-獎補助費-對國內團體之捐助"/>
    <s v="113年公共化及準公共托嬰中心照顧比優化獎助"/>
    <s v="臺中市私立哈佛兒托嬰中心林逸蓁"/>
    <x v="40"/>
    <x v="115"/>
    <s v="無"/>
    <m/>
  </r>
  <r>
    <s v="社政業務-社會福利-青少年兒童福利-獎補助費-對國內團體之捐助"/>
    <s v="113年公共化及準公共托嬰中心照顧比優化獎助"/>
    <s v="臺中市私立安安托嬰中心許美娥"/>
    <x v="40"/>
    <x v="439"/>
    <s v="無"/>
    <m/>
  </r>
  <r>
    <s v="社政業務-社會福利-青少年兒童福利-獎補助費-對國內團體之捐助"/>
    <s v="113年公共化及準公共托嬰中心照顧比優化獎助"/>
    <s v="臺中市私立春禾托嬰中心"/>
    <x v="40"/>
    <x v="127"/>
    <s v="無"/>
    <m/>
  </r>
  <r>
    <s v="社政業務-社會福利-青少年兒童福利-獎補助費-對國內團體之捐助"/>
    <s v="113年公共化及準公共托嬰中心照顧比優化獎助"/>
    <s v="臺中市私立尼荳人文托嬰中心江燕鳳"/>
    <x v="40"/>
    <x v="127"/>
    <s v="無"/>
    <m/>
  </r>
  <r>
    <s v="社政業務-社會福利-青少年兒童福利-獎補助費-對國內團體之捐助"/>
    <s v="113年公共化及準公共托嬰中心照顧比優化獎助"/>
    <s v="台中市私立上晴托嬰中心楊坤振"/>
    <x v="40"/>
    <x v="311"/>
    <s v="無"/>
    <m/>
  </r>
  <r>
    <s v="社政業務-社會福利-青少年兒童福利-獎補助費-對國內團體之捐助"/>
    <s v="臺中市南區Mini親子館"/>
    <s v="社團法人臺中市香柏木健康關懷協會"/>
    <x v="40"/>
    <x v="73"/>
    <s v="無"/>
    <m/>
  </r>
  <r>
    <s v="社政業務-社會福利-青少年兒童福利-獎補助費-對國內團體之捐助"/>
    <s v="育有未滿二歲兒童育兒津貼親職教育講座"/>
    <s v="臺中市私立小熊多元智慧上安托嬰中心"/>
    <x v="40"/>
    <x v="197"/>
    <s v="無"/>
    <m/>
  </r>
  <r>
    <s v="社政業務-社會福利-青少年兒童福利-獎補助費-對國內團體之捐助"/>
    <s v="113年公共化及準公共托嬰中心照顧比優化獎助"/>
    <s v="臺中市私立桃樂絲托嬰中心"/>
    <x v="40"/>
    <x v="127"/>
    <s v="無"/>
    <m/>
  </r>
  <r>
    <s v="社政業務-社會福利-青少年兒童福利-獎補助費-對國內團體之捐助"/>
    <s v="113年公共化及準公共托嬰中心照顧比優化獎助"/>
    <s v="臺中市私立小梧桐托嬰中心"/>
    <x v="40"/>
    <x v="551"/>
    <s v="無"/>
    <m/>
  </r>
  <r>
    <s v="社政業務-社會福利-青少年兒童福利-獎補助費-對國內團體之捐助"/>
    <s v="113年公共化及準公共托嬰中心照顧比優化獎助"/>
    <s v="臺中市私立棉花糖托嬰中心"/>
    <x v="40"/>
    <x v="573"/>
    <s v="無"/>
    <m/>
  </r>
  <r>
    <s v="社政業務-社會福利-青少年兒童福利-獎補助費-對國內團體之捐助"/>
    <s v="113年公共化及準公共托嬰中心照顧比優化獎助"/>
    <s v="臺中市私立喜悅托嬰中心陳富汝"/>
    <x v="40"/>
    <x v="115"/>
    <s v="無"/>
    <m/>
  </r>
  <r>
    <s v="社政業務-社會福利-青少年兒童福利-獎補助費-對國內團體之捐助"/>
    <s v="113年公共化及準公共托嬰中心照顧比優化獎助"/>
    <s v="臺中市私立橘寶貝托嬰中心"/>
    <x v="40"/>
    <x v="593"/>
    <s v="無"/>
    <m/>
  </r>
  <r>
    <s v="社政業務-社會福利-青少年兒童福利-獎補助費-對國內團體之捐助"/>
    <s v="113年公共化及準公共托嬰中心照顧比優化獎助"/>
    <s v="臺中市私立芸元托嬰中心"/>
    <x v="40"/>
    <x v="127"/>
    <s v="無"/>
    <m/>
  </r>
  <r>
    <s v="社政業務-社會福利-青少年兒童福利-獎補助費-對國內團體之捐助"/>
    <s v="113年公共化及準公共托嬰中心照顧比優化獎助"/>
    <s v="臺中市私立文馨托嬰中心陳惠玉"/>
    <x v="40"/>
    <x v="554"/>
    <s v="無"/>
    <m/>
  </r>
  <r>
    <s v="社政業務-社會福利-青少年兒童福利-獎補助費-對國內團體之捐助"/>
    <s v="113年公共化及準公共托嬰中心照顧比優化獎助"/>
    <s v="臺中市私立子優托嬰中心"/>
    <x v="40"/>
    <x v="507"/>
    <s v="無"/>
    <m/>
  </r>
  <r>
    <s v="社政業務-社會福利-青少年兒童福利-獎補助費-對國內團體之捐助"/>
    <s v="113年公共化及準公共托嬰中心照顧比優化獎助"/>
    <s v="臺中市私立夏荷托嬰中心"/>
    <x v="40"/>
    <x v="127"/>
    <s v="無"/>
    <m/>
  </r>
  <r>
    <s v="社政業務-社會福利-青少年兒童福利-獎補助費-對國內團體之捐助"/>
    <s v="113年公共化及準公共托嬰中心照顧比優化獎助"/>
    <s v="臺中市私立愛無限托嬰中心"/>
    <x v="40"/>
    <x v="611"/>
    <s v="無"/>
    <m/>
  </r>
  <r>
    <s v="社政業務-社會福利-青少年兒童福利-獎補助費-對國內團體之捐助"/>
    <s v="113年公共化及準公共托嬰中心照顧比優化獎助"/>
    <s v="臺中市私立約克托嬰中心周玉薰"/>
    <x v="40"/>
    <x v="497"/>
    <s v="無"/>
    <m/>
  </r>
  <r>
    <s v="社政業務-社會福利-青少年兒童福利-獎補助費-對國內團體之捐助"/>
    <s v="113年公共化及準公共托嬰中心照顧比優化獎助"/>
    <s v="臺中市私立耕心園托嬰中心王符璋"/>
    <x v="40"/>
    <x v="615"/>
    <s v="無"/>
    <m/>
  </r>
  <r>
    <s v="社政業務-社會福利-青少年兒童福利-獎補助費-對國內團體之捐助"/>
    <s v="113年公共化及準公共托嬰中心照顧比優化獎助"/>
    <s v="臺中市私立優而堡文新托嬰中心謝建成"/>
    <x v="40"/>
    <x v="132"/>
    <s v="無"/>
    <m/>
  </r>
  <r>
    <s v="社政業務-社會福利-青少年兒童福利-獎補助費-對國內團體之捐助"/>
    <s v="113年公共化及準公共托嬰中心照顧比優化獎助"/>
    <s v="臺中市私立優而堡托嬰中心謝建成"/>
    <x v="40"/>
    <x v="693"/>
    <s v="無"/>
    <m/>
  </r>
  <r>
    <s v="社政業務-社會福利-青少年兒童福利-獎補助費-對國內團體之捐助"/>
    <s v="提升準公共托嬰中心托育服務品質獎助"/>
    <s v="臺中市私立馨苗安順托嬰中心"/>
    <x v="40"/>
    <x v="652"/>
    <s v="無"/>
    <m/>
  </r>
  <r>
    <s v="社政業務-社會福利-青少年兒童福利-獎補助費-對國內團體之捐助"/>
    <s v="提升準公共托嬰中心托育服務品質獎助"/>
    <s v="台中市私立馨苗托嬰中心"/>
    <x v="40"/>
    <x v="405"/>
    <s v="無"/>
    <m/>
  </r>
  <r>
    <s v="社政業務-社會福利-青少年兒童福利-獎補助費-對國內團體之捐助"/>
    <s v="提升準公共托嬰中心托育服務品質獎助"/>
    <s v="臺中市私立哈佛兒托嬰中心林逸蓁"/>
    <x v="40"/>
    <x v="362"/>
    <s v="無"/>
    <m/>
  </r>
  <r>
    <s v="社政業務-社會福利-青少年兒童福利-獎補助費-對國內團體之捐助"/>
    <s v="提升準公共托嬰中心托育服務品質獎助"/>
    <s v="臺中市私立禾早托嬰中心陳澧臻"/>
    <x v="40"/>
    <x v="694"/>
    <s v="無"/>
    <m/>
  </r>
  <r>
    <s v="社政業務-社會福利-青少年兒童福利-獎補助費-對國內團體之捐助"/>
    <s v="臺中市后里區小衛星-113年兒少及家庭社區支持服務方案"/>
    <s v="社團法人臺中市助扶關懷協會"/>
    <x v="40"/>
    <x v="570"/>
    <s v="無"/>
    <m/>
  </r>
  <r>
    <s v="社政業務-社會福利-青少年兒童福利-獎補助費-對國內團體之捐助"/>
    <s v="臺中市后里區小衛星-113年兒少及家庭社區支持服務方案"/>
    <s v="社團法人臺中市助扶關懷協會"/>
    <x v="40"/>
    <x v="608"/>
    <s v="無"/>
    <m/>
  </r>
  <r>
    <s v="社政業務-社會福利-青少年兒童福利-獎補助費-對國內團體之捐助"/>
    <s v="臺中市沙鹿區小衛星-113年兒少及家庭社區支持服務方案"/>
    <s v="社團法人中華漢翔百元扶幼協會"/>
    <x v="40"/>
    <x v="692"/>
    <s v="無"/>
    <m/>
  </r>
  <r>
    <s v="社政業務-社會福利-青少年兒童福利-獎補助費-對國內團體之捐助"/>
    <s v="臺中市沙鹿區小衛星-113年兒少及家庭社區支持服務方案"/>
    <s v="社團法人中華漢翔百元扶幼協會"/>
    <x v="40"/>
    <x v="263"/>
    <s v="無"/>
    <m/>
  </r>
  <r>
    <s v="社政業務-社會福利-青少年兒童福利-獎補助費-對國內團體之捐助"/>
    <s v="臺中市霧峰區小衛星-113年兒少及家庭社區支持服務方案"/>
    <s v="臺中市霧峰區丁台社區發展協會"/>
    <x v="40"/>
    <x v="524"/>
    <s v="無"/>
    <m/>
  </r>
  <r>
    <s v="社政業務-社會福利-青少年兒童福利-獎補助費-對國內團體之捐助"/>
    <s v="臺中市霧峰區小衛星-113年兒少及家庭社區支持服務方案"/>
    <s v="臺中市霧峰區丁台社區發展協會"/>
    <x v="40"/>
    <x v="380"/>
    <s v="無"/>
    <m/>
  </r>
  <r>
    <s v="社政業務-社會福利-青少年兒童福利-獎補助費-對國內團體之捐助"/>
    <s v="臺中市太平區中華小衛星-113年兒少及家庭社區支持服務方案"/>
    <s v="社團法人中華青少年純潔運動協會"/>
    <x v="40"/>
    <x v="695"/>
    <s v="無"/>
    <m/>
  </r>
  <r>
    <s v="社政業務-社會福利-青少年兒童福利-獎補助費-對國內團體之捐助"/>
    <s v="臺中市太平區中華小衛星-113年兒少及家庭社區支持服務方案"/>
    <s v="社團法人中華青少年純潔運動協會"/>
    <x v="40"/>
    <x v="121"/>
    <s v="無"/>
    <m/>
  </r>
  <r>
    <s v="社政業務-社會福利-青少年兒童福利-獎補助費-對國內團體之捐助"/>
    <s v="臺中市豐原區北陽小衛星-113年兒少及家庭社區支持服務方案"/>
    <s v="社團法人臺中市社區文化協進會"/>
    <x v="40"/>
    <x v="696"/>
    <s v="無"/>
    <m/>
  </r>
  <r>
    <s v="社政業務-社會福利-青少年兒童福利-獎補助費-對國內團體之捐助"/>
    <s v="臺中市豐原區北陽小衛星-113年兒少及家庭社區支持服務方案"/>
    <s v="社團法人臺中市社區文化協進會"/>
    <x v="40"/>
    <x v="400"/>
    <s v="無"/>
    <m/>
  </r>
  <r>
    <s v="社政業務-社會福利-青少年兒童福利-獎補助費-對國內團體之捐助"/>
    <s v="育有未滿二歲兒童育兒津貼親職教育講座"/>
    <s v="臺中市私立以馨托嬰中心"/>
    <x v="40"/>
    <x v="365"/>
    <s v="無"/>
    <m/>
  </r>
  <r>
    <s v="社政業務-社會福利-青少年兒童福利-獎補助費-對國內團體之捐助"/>
    <s v="育有未滿二歲兒童育兒津貼親職教育講座"/>
    <s v="臺中市私立育大托嬰中心"/>
    <x v="40"/>
    <x v="75"/>
    <s v="無"/>
    <m/>
  </r>
  <r>
    <s v="社政業務-社會福利-青少年兒童福利-獎補助費-對國內團體之捐助"/>
    <s v="臺中市大肚區Mini親子館"/>
    <s v="社團法人台灣社區終身學習推廣協會"/>
    <x v="40"/>
    <x v="73"/>
    <s v="無"/>
    <m/>
  </r>
  <r>
    <s v="社政業務-社會福利-青少年兒童福利-獎補助費-對國內團體之捐助"/>
    <s v="提升準公共托嬰中心托育服務品質獎助"/>
    <s v="臺中市私立禾早托嬰中心陳澧臻"/>
    <x v="40"/>
    <x v="131"/>
    <s v="無"/>
    <m/>
  </r>
  <r>
    <s v="社政業務-社會福利-青少年兒童福利-獎補助費-對國內團體之捐助"/>
    <s v="提升準公共托嬰中心托育服務品質獎助"/>
    <s v="台中市私立馨苗托嬰中心"/>
    <x v="40"/>
    <x v="697"/>
    <s v="無"/>
    <m/>
  </r>
  <r>
    <s v="社政業務-社會福利-青少年兒童福利-獎補助費-對國內團體之捐助"/>
    <s v="提升準公共托嬰中心托育服務品質獎助"/>
    <s v="臺中市私立哈佛兒托嬰中心林逸蓁"/>
    <x v="40"/>
    <x v="698"/>
    <s v="無"/>
    <m/>
  </r>
  <r>
    <s v="社政業務-社會福利-青少年兒童福利-獎補助費-對國內團體之捐助"/>
    <s v="113年公共化及準公共托嬰中心照顧比優化獎助"/>
    <s v="臺中市私立萊恩托嬰中心陳冠璋"/>
    <x v="40"/>
    <x v="612"/>
    <s v="無"/>
    <m/>
  </r>
  <r>
    <s v="社政業務-社會福利-青少年兒童福利-獎補助費-對國內團體之捐助"/>
    <s v="113年公共化及準公共托嬰中心照顧比優化獎助"/>
    <s v="臺中市私立未來托嬰中心"/>
    <x v="40"/>
    <x v="236"/>
    <s v="無"/>
    <m/>
  </r>
  <r>
    <s v="社政業務-社會福利-青少年兒童福利-獎補助費-對國內團體之捐助"/>
    <s v="113年公共化及準公共托嬰中心照顧比優化獎助"/>
    <s v="臺中市私立艾娃托嬰中心"/>
    <x v="40"/>
    <x v="17"/>
    <s v="無"/>
    <m/>
  </r>
  <r>
    <s v="社政業務-社會福利-青少年兒童福利-獎補助費-對國內團體之捐助"/>
    <s v="113年公共化及準公共托嬰中心照顧比優化獎助"/>
    <s v="臺中市私立領袖甜心托嬰中心李織州"/>
    <x v="40"/>
    <x v="543"/>
    <s v="無"/>
    <m/>
  </r>
  <r>
    <s v="社政業務-社會福利-青少年兒童福利-獎補助費-對國內團體之捐助"/>
    <s v="113年公共化及準公共托嬰中心照顧比優化獎助"/>
    <s v="臺中市私立咕咕鳥嶺東托嬰中心"/>
    <x v="40"/>
    <x v="699"/>
    <s v="無"/>
    <m/>
  </r>
  <r>
    <s v="社政業務-社會福利-青少年兒童福利-獎補助費-對國內團體之捐助"/>
    <s v="113年公共化及準公共托嬰中心照顧比優化獎助"/>
    <s v="臺中市私立百分之八十托嬰中心"/>
    <x v="40"/>
    <x v="250"/>
    <s v="無"/>
    <m/>
  </r>
  <r>
    <s v="社政業務-社會福利-青少年兒童福利-獎補助費-對國內團體之捐助"/>
    <s v="113年公共化及準公共托嬰中心照顧比優化獎助"/>
    <s v="臺中市私立貝貝兒托嬰中心謝雅竹"/>
    <x v="40"/>
    <x v="700"/>
    <s v="無"/>
    <m/>
  </r>
  <r>
    <s v="社政業務-社會福利-青少年兒童福利-獎補助費-對國內團體之捐助"/>
    <s v="提升準公共托嬰中心托育服務品質獎助"/>
    <s v="臺中市私立馨苗安順托嬰中心"/>
    <x v="40"/>
    <x v="701"/>
    <s v="無"/>
    <m/>
  </r>
  <r>
    <s v="社政業務-社會福利-青少年兒童福利-獎補助費-對國內團體之捐助"/>
    <s v="113年公共化及準公共托嬰中心照顧比優化獎助"/>
    <s v="臺中市私立小牧童托嬰中心"/>
    <x v="40"/>
    <x v="115"/>
    <s v="無"/>
    <m/>
  </r>
  <r>
    <s v="社政業務-社會福利-青少年兒童福利-獎補助費-對國內團體之捐助"/>
    <s v="113年公共化及準公共托嬰中心照顧比優化獎助"/>
    <s v="臺中市私立國郁托嬰中心"/>
    <x v="40"/>
    <x v="113"/>
    <s v="無"/>
    <m/>
  </r>
  <r>
    <s v="社政業務-社會福利-青少年兒童福利-獎補助費-對國內團體之捐助"/>
    <s v="113年公共化及準公共托嬰中心照顧比優化獎助"/>
    <s v="台中市私立耶思托嬰中心"/>
    <x v="40"/>
    <x v="104"/>
    <s v="無"/>
    <m/>
  </r>
  <r>
    <s v="社政業務-社會福利-青少年兒童福利-獎補助費-對國內團體之捐助"/>
    <s v="113年公共化及準公共托嬰中心照顧比優化獎助"/>
    <s v="臺中市私立耶思瑪亞托嬰中心"/>
    <x v="40"/>
    <x v="605"/>
    <s v="無"/>
    <m/>
  </r>
  <r>
    <s v="社政業務-社會福利-青少年兒童福利-獎補助費-對國內團體之捐助"/>
    <s v="113年公共化及準公共托嬰中心照顧比優化獎助"/>
    <s v="臺中市私立貝姆托嬰中心陳宥榛"/>
    <x v="40"/>
    <x v="104"/>
    <s v="無"/>
    <m/>
  </r>
  <r>
    <s v="社政業務-社會福利-青少年兒童福利-獎補助費-對國內團體之捐助"/>
    <s v="113年公共化及準公共托嬰中心照顧比優化獎助"/>
    <s v="臺中市私立喜寶托嬰中心"/>
    <x v="40"/>
    <x v="115"/>
    <s v="無"/>
    <m/>
  </r>
  <r>
    <s v="社政業務-社會福利-青少年兒童福利-獎補助費-對國內團體之捐助"/>
    <s v="113年公共化及準公共托嬰中心照顧比優化獎助"/>
    <s v="臺中市私立愛寶托嬰中心顧淑真"/>
    <x v="40"/>
    <x v="702"/>
    <s v="無"/>
    <m/>
  </r>
  <r>
    <s v="社政業務-社會福利-青少年兒童福利-獎補助費-對國內團體之捐助"/>
    <s v="113年公共化及準公共托嬰中心照顧比優化獎助"/>
    <s v="臺中市私立淳瑟托嬰中心"/>
    <x v="40"/>
    <x v="127"/>
    <s v="無"/>
    <m/>
  </r>
  <r>
    <s v="社政業務-社會福利-青少年兒童福利-獎補助費-對國內團體之捐助"/>
    <s v="113年公共化及準公共托嬰中心照顧比優化獎助"/>
    <s v="臺中市私立上安托嬰中心"/>
    <x v="40"/>
    <x v="703"/>
    <s v="無"/>
    <m/>
  </r>
  <r>
    <s v="社政業務-社會福利-青少年兒童福利-獎補助費-對國內團體之捐助"/>
    <s v="113年公共化及準公共托嬰中心照顧比優化獎助"/>
    <s v="台中市私立肯格魯托嬰中心"/>
    <x v="40"/>
    <x v="598"/>
    <s v="無"/>
    <m/>
  </r>
  <r>
    <s v="社政業務-社會福利-青少年兒童福利-獎補助費-對國內團體之捐助"/>
    <s v="育有未滿二歲兒童育兒津貼親職教育講座"/>
    <s v="臺中市私立小熊多元智慧梧棲托嬰中心"/>
    <x v="40"/>
    <x v="217"/>
    <s v="無"/>
    <m/>
  </r>
  <r>
    <s v="社政業務-社會福利-青少年兒童福利-獎補助費-對國內團體之捐助"/>
    <s v="育有未滿二歲兒童育兒津貼親職教育講座"/>
    <s v="社團法人臺中市春天兒童教育發展協會"/>
    <x v="40"/>
    <x v="204"/>
    <s v="無"/>
    <m/>
  </r>
  <r>
    <s v="社政業務-社會福利-青少年兒童福利-獎補助費-對國內團體之捐助"/>
    <s v="臺中市西區Mini親子館"/>
    <s v="社團法人臺中市香柏木健康關懷協會"/>
    <x v="40"/>
    <x v="73"/>
    <s v="無"/>
    <m/>
  </r>
  <r>
    <s v="社政業務-社會福利-青少年兒童福利-獎補助費-對國內團體之捐助"/>
    <s v="臺中市大雅區小衛星-113年兒少及家庭社區支持服務方案"/>
    <s v="社團法人台灣基督教社會關懷協會"/>
    <x v="40"/>
    <x v="704"/>
    <s v="無"/>
    <m/>
  </r>
  <r>
    <s v="社政業務-社會福利-青少年兒童福利-獎補助費-對國內團體之捐助"/>
    <s v="113年公共化及準公共托嬰中心照顧比優化獎助"/>
    <s v="臺中市私立芊悅托嬰中心"/>
    <x v="40"/>
    <x v="543"/>
    <s v="無"/>
    <m/>
  </r>
  <r>
    <s v="社政業務-社會福利-青少年兒童福利-獎補助費-對國內團體之捐助"/>
    <s v="113年公共化及準公共托嬰中心照顧比優化獎助"/>
    <s v="臺中市私立手中寶托嬰中心林惠珍"/>
    <x v="40"/>
    <x v="360"/>
    <s v="無"/>
    <m/>
  </r>
  <r>
    <s v="社政業務-社會福利-青少年兒童福利-獎補助費-對國內團體之捐助"/>
    <s v="113年公共化及準公共托嬰中心照顧比優化獎助"/>
    <s v="臺中市私立喜禾托嬰中心"/>
    <x v="40"/>
    <x v="553"/>
    <s v="無"/>
    <m/>
  </r>
  <r>
    <s v="社政業務-社會福利-青少年兒童福利-獎補助費-對國內團體之捐助"/>
    <s v="113年公共化及準公共托嬰中心照顧比優化獎助"/>
    <s v="臺中市私立渤斯貝爾托嬰中心"/>
    <x v="40"/>
    <x v="702"/>
    <s v="無"/>
    <m/>
  </r>
  <r>
    <s v="社政業務-社會福利-青少年兒童福利-獎補助費-對國內團體之捐助"/>
    <s v="113年公共化及準公共托嬰中心照顧比優化獎助"/>
    <s v="臺中市私立東華托嬰中心陳慧宜"/>
    <x v="40"/>
    <x v="599"/>
    <s v="無"/>
    <m/>
  </r>
  <r>
    <s v="社政業務-社會福利-青少年兒童福利-獎補助費-對國內團體之捐助"/>
    <s v="113年公共化及準公共托嬰中心照顧比優化獎助"/>
    <s v="臺中市私立1000天育兒托嬰中心"/>
    <x v="40"/>
    <x v="540"/>
    <s v="無"/>
    <m/>
  </r>
  <r>
    <s v="社政業務-社會福利-青少年兒童福利-獎補助費-對國內團體之捐助"/>
    <s v="113年公共化及準公共托嬰中心照顧比優化獎助"/>
    <s v="臺中市私立樂芙兒經貿托嬰中心"/>
    <x v="40"/>
    <x v="507"/>
    <s v="無"/>
    <m/>
  </r>
  <r>
    <s v="社政業務-社會福利-青少年兒童福利-獎補助費-對國內團體之捐助"/>
    <s v="113年公共化及準公共托嬰中心照顧比優化獎助"/>
    <s v="臺中市私立喬凱立托嬰中心黃采芝"/>
    <x v="40"/>
    <x v="705"/>
    <s v="無"/>
    <m/>
  </r>
  <r>
    <s v="社政業務-社會福利-青少年兒童福利-獎補助費-對國內團體之捐助"/>
    <s v="113年公共化及準公共托嬰中心照顧比優化獎助"/>
    <s v="臺中市私立愛兒園托嬰中心"/>
    <x v="40"/>
    <x v="115"/>
    <s v="無"/>
    <m/>
  </r>
  <r>
    <s v="社政業務-社會福利-青少年兒童福利-獎補助費-對國內團體之捐助"/>
    <s v="113年公共化及準公共托嬰中心照顧比優化獎助"/>
    <s v="臺中市私立樂艾兒托嬰中心"/>
    <x v="40"/>
    <x v="115"/>
    <s v="無"/>
    <m/>
  </r>
  <r>
    <s v="社政業務-社會福利-青少年兒童福利-獎補助費-對國內團體之捐助"/>
    <s v="113年公共化及準公共托嬰中心照顧比優化獎助"/>
    <s v="臺中市私立皇家寶貝托嬰中心李淑娟"/>
    <x v="40"/>
    <x v="227"/>
    <s v="無"/>
    <m/>
  </r>
  <r>
    <s v="社政業務-社會福利-青少年兒童福利-獎補助費-對國內團體之捐助"/>
    <s v="育有未滿二歲兒童育兒津貼親職教育講座"/>
    <s v="社團法人臺中市春天兒童教育發展協會"/>
    <x v="40"/>
    <x v="1"/>
    <s v="無"/>
    <m/>
  </r>
  <r>
    <s v="社政業務-社會福利-青少年兒童福利-獎補助費-對國內團體之捐助"/>
    <s v="育有未滿二歲兒童育兒津貼親職教育講座"/>
    <s v="臺中市西屯區福恩社區發展協會"/>
    <x v="40"/>
    <x v="506"/>
    <s v="無"/>
    <m/>
  </r>
  <r>
    <s v="社政業務-社會福利-青少年兒童福利-獎補助費-對國內團體之捐助"/>
    <s v="臺中市西屯區小衛星-113年兒少及家庭社區支持服務方案"/>
    <s v="社團法人中華民國扶弱成長協會"/>
    <x v="40"/>
    <x v="432"/>
    <s v="無"/>
    <m/>
  </r>
  <r>
    <s v="社政業務-社會福利-青少年兒童福利-獎補助費-對國內團體之捐助"/>
    <s v="臺中市西屯區小衛星-113年兒少及家庭社區支持服務方案"/>
    <s v="社團法人中華民國扶弱成長協會"/>
    <x v="40"/>
    <x v="576"/>
    <s v="無"/>
    <m/>
  </r>
  <r>
    <s v="社政業務-社會福利-青少年兒童福利-獎補助費-對國內團體之捐助"/>
    <s v="113年教師節表揚活動"/>
    <s v="社團法人台中市幼兒教育暨福利協會"/>
    <x v="40"/>
    <x v="1"/>
    <s v="無"/>
    <m/>
  </r>
  <r>
    <s v="社政業務-社會福利-青少年兒童福利-獎補助費-對國內團體之捐助"/>
    <s v="兒童口腔衛生與保健課程"/>
    <s v="臺中市私立童心托嬰中心謝珮華"/>
    <x v="40"/>
    <x v="276"/>
    <s v="無"/>
    <m/>
  </r>
  <r>
    <s v="社政業務-社會福利-青少年兒童福利-獎補助費-對國內團體之捐助"/>
    <s v="113年公共化及準公共托嬰中心照顧比優化獎助"/>
    <s v="臺中市私立大里領袖甜心托嬰中心李織州"/>
    <x v="40"/>
    <x v="607"/>
    <s v="無"/>
    <m/>
  </r>
  <r>
    <s v="社政業務-社會福利-青少年兒童福利-獎補助費-對國內團體之捐助"/>
    <s v="113年公共化及準公共托嬰中心照顧比優化獎助"/>
    <s v="臺中市私立莘芽托嬰中心魏可欣"/>
    <x v="40"/>
    <x v="127"/>
    <s v="無"/>
    <m/>
  </r>
  <r>
    <s v="社政業務-社會福利-青少年兒童福利-獎補助費-對國內團體之捐助"/>
    <s v="113年公共化及準公共托嬰中心照顧比優化獎助"/>
    <s v="臺中市私立和熙寶貝園托嬰中心洪河熙"/>
    <x v="40"/>
    <x v="246"/>
    <s v="無"/>
    <m/>
  </r>
  <r>
    <s v="社政業務-社會福利-青少年兒童福利-獎補助費-對國內團體之捐助"/>
    <s v="113年公共化及準公共托嬰中心照顧比優化獎助"/>
    <s v="臺中市私立摩爾托嬰中心傅憲偉"/>
    <x v="40"/>
    <x v="706"/>
    <s v="無"/>
    <m/>
  </r>
  <r>
    <s v="社政業務-社會福利-青少年兒童福利-獎補助費-對國內團體之捐助"/>
    <s v="113年公共化及準公共托嬰中心照顧比優化獎助"/>
    <s v="臺中市私立小豆島托嬰中心"/>
    <x v="40"/>
    <x v="647"/>
    <s v="無"/>
    <m/>
  </r>
  <r>
    <s v="社政業務-社會福利-青少年兒童福利-獎補助費-對國內團體之捐助"/>
    <s v="113年公共化及準公共托嬰中心照顧比優化獎助"/>
    <s v="臺中市私立小熊多元智慧梧棲托嬰中心"/>
    <x v="40"/>
    <x v="14"/>
    <s v="無"/>
    <m/>
  </r>
  <r>
    <s v="社政業務-社會福利-青少年兒童福利-獎補助費-對國內團體之捐助"/>
    <s v="113年公共化及準公共托嬰中心照顧比優化獎助"/>
    <s v="臺中市私立甯甯托嬰中心"/>
    <x v="40"/>
    <x v="108"/>
    <s v="無"/>
    <m/>
  </r>
  <r>
    <s v="社政業務-社會福利-青少年兒童福利-獎補助費-對國內團體之捐助"/>
    <s v="113年公共化及準公共托嬰中心照顧比優化獎助"/>
    <s v="臺中市私立承欣托嬰中心鐘凡淇"/>
    <x v="40"/>
    <x v="540"/>
    <s v="無"/>
    <m/>
  </r>
  <r>
    <s v="社政業務-社會福利-青少年兒童福利-獎補助費-對國內團體之捐助"/>
    <s v="113年公共化及準公共托嬰中心照顧比優化獎助"/>
    <s v="臺中市私立小腳丫永興托嬰中心劉子崟"/>
    <x v="40"/>
    <x v="647"/>
    <s v="無"/>
    <m/>
  </r>
  <r>
    <s v="社政業務-社會福利-青少年兒童福利-獎補助費-對國內團體之捐助"/>
    <s v="113年公共化及準公共托嬰中心照顧比優化獎助"/>
    <s v="臺中市私立咕咕鳥托嬰中心"/>
    <x v="40"/>
    <x v="578"/>
    <s v="無"/>
    <m/>
  </r>
  <r>
    <s v="社政業務-社會福利-青少年兒童福利-獎補助費-對國內團體之捐助"/>
    <s v="113年公共化及準公共托嬰中心照顧比優化獎助"/>
    <s v="臺中市私立陽光托嬰中心吳俊熤"/>
    <x v="40"/>
    <x v="364"/>
    <s v="無"/>
    <m/>
  </r>
  <r>
    <s v="社政業務-社會福利-青少年兒童福利-獎補助費-對國內團體之捐助"/>
    <s v="育有未滿二歲兒童育兒津貼親職教育講座"/>
    <s v="台中市私立馨苗托嬰中心"/>
    <x v="40"/>
    <x v="125"/>
    <s v="無"/>
    <m/>
  </r>
  <r>
    <s v="社政業務-社會福利-青少年兒童福利-獎補助費-對國內團體之捐助"/>
    <s v="育有未滿二歲兒童育兒津貼親職教育講座"/>
    <s v="臺中市私立馨苗安順托嬰中心"/>
    <x v="40"/>
    <x v="241"/>
    <s v="無"/>
    <m/>
  </r>
  <r>
    <s v="社政業務-社會福利-青少年兒童福利-獎補助費-對國內團體之捐助"/>
    <s v="113年公共化及準公共托嬰中心照顧比優化獎助"/>
    <s v="臺中市私立樂芙兒托嬰中心陳韋汝"/>
    <x v="40"/>
    <x v="273"/>
    <s v="無"/>
    <m/>
  </r>
  <r>
    <s v="社政業務-社會福利-青少年兒童福利-獎補助費-對國內團體之捐助"/>
    <s v="提升準公共托嬰中心托育服務品質獎助"/>
    <s v="臺中市私立美樂地托嬰中心"/>
    <x v="40"/>
    <x v="707"/>
    <s v="無"/>
    <m/>
  </r>
  <r>
    <s v="社政業務-社會福利-青少年兒童福利-獎補助費-對國內團體之捐助"/>
    <s v="提升準公共托嬰中心托育服務品質獎助"/>
    <s v="臺中市私立貝姆托嬰中心陳宥榛"/>
    <x v="40"/>
    <x v="379"/>
    <s v="無"/>
    <m/>
  </r>
  <r>
    <s v="社政業務-社會福利-青少年兒童福利-獎補助費-對國內團體之捐助"/>
    <s v="提升準公共托嬰中心托育服務品質獎助"/>
    <s v="臺中市私立大語托嬰中心"/>
    <x v="40"/>
    <x v="652"/>
    <s v="無"/>
    <m/>
  </r>
  <r>
    <s v="社政業務-社會福利-青少年兒童福利-獎補助費-對國內團體之捐助"/>
    <s v="提升準公共托嬰中心托育服務品質獎助"/>
    <s v="臺中市私立親貝兒托嬰中心"/>
    <x v="40"/>
    <x v="652"/>
    <s v="無"/>
    <m/>
  </r>
  <r>
    <s v="社政業務-社會福利-青少年兒童福利-獎補助費-對國內團體之捐助"/>
    <s v="提升準公共托嬰中心托育服務品質獎助"/>
    <s v="臺中市私立文采永定托嬰中心"/>
    <x v="40"/>
    <x v="708"/>
    <s v="無"/>
    <m/>
  </r>
  <r>
    <s v="社政業務-社會福利-青少年兒童福利-獎補助費-對國內團體之捐助"/>
    <s v="提升準公共托嬰中心托育服務品質獎助"/>
    <s v="臺中市私立手中寶托嬰中心林惠珍"/>
    <x v="40"/>
    <x v="376"/>
    <s v="無"/>
    <m/>
  </r>
  <r>
    <s v="社政業務-社會福利-青少年兒童福利-獎補助費-對國內團體之捐助"/>
    <s v="提升準公共托嬰中心托育服務品質獎助"/>
    <s v="臺中市私立領袖甜心托嬰中心李織州"/>
    <x v="40"/>
    <x v="709"/>
    <s v="無"/>
    <m/>
  </r>
  <r>
    <s v="社政業務-社會福利-青少年兒童福利-獎補助費-對國內團體之捐助"/>
    <s v="提升準公共托嬰中心托育服務品質獎助"/>
    <s v="臺中市私立咕咕鳥托嬰中心"/>
    <x v="40"/>
    <x v="521"/>
    <s v="無"/>
    <m/>
  </r>
  <r>
    <s v="社政業務-社會福利-青少年兒童福利-獎補助費-對國內團體之捐助"/>
    <s v="提升準公共托嬰中心托育服務品質獎助"/>
    <s v="臺中市私立上元得福托嬰中心林韋伶"/>
    <x v="40"/>
    <x v="710"/>
    <s v="無"/>
    <m/>
  </r>
  <r>
    <s v="社政業務-社會福利-青少年兒童福利-獎補助費-對國內團體之捐助"/>
    <s v="113年公共化及準公共托嬰中心照顧比優化獎助"/>
    <s v="臺中市私立小腳ㄚ托嬰中心"/>
    <x v="40"/>
    <x v="615"/>
    <s v="無"/>
    <m/>
  </r>
  <r>
    <s v="社政業務-社會福利-青少年兒童福利-獎補助費-對國內團體之捐助"/>
    <s v="113年公共化及準公共托嬰中心照顧比優化獎助"/>
    <s v="臺中市私立小貝貝托嬰中心彌勒衍敏"/>
    <x v="40"/>
    <x v="616"/>
    <s v="無"/>
    <m/>
  </r>
  <r>
    <s v="社政業務-社會福利-青少年兒童福利-獎補助費-對國內團體之捐助"/>
    <s v="提升準公共托嬰中心托育服務品質獎助"/>
    <s v="臺中市私立大語托嬰中心"/>
    <x v="40"/>
    <x v="701"/>
    <s v="無"/>
    <m/>
  </r>
  <r>
    <s v="社政業務-社會福利-青少年兒童福利-獎補助費-對國內團體之捐助"/>
    <s v="113年公共化及準公共托嬰中心照顧比優化獎助"/>
    <s v="臺中市私立小熊多元智慧烏日托嬰中心"/>
    <x v="40"/>
    <x v="711"/>
    <s v="無"/>
    <m/>
  </r>
  <r>
    <s v="社政業務-社會福利-青少年兒童福利-獎補助費-對國內團體之捐助"/>
    <s v="提升準公共托嬰中心托育服務品質獎助"/>
    <s v="臺中市私立上元得福托嬰中心林韋伶"/>
    <x v="40"/>
    <x v="540"/>
    <s v="無"/>
    <m/>
  </r>
  <r>
    <s v="社政業務-社會福利-青少年兒童福利-獎補助費-對國內團體之捐助"/>
    <s v="113年公共化及準公共托嬰中心照顧比優化獎助"/>
    <s v="臺中市私立貝兒喜托嬰中心林于靖"/>
    <x v="40"/>
    <x v="551"/>
    <s v="無"/>
    <m/>
  </r>
  <r>
    <s v="社政業務-社會福利-青少年兒童福利-獎補助費-對國內團體之捐助"/>
    <s v="提升準公共托嬰中心托育服務品質獎助"/>
    <s v="臺中市私立領袖甜心托嬰中心李織州"/>
    <x v="40"/>
    <x v="697"/>
    <s v="無"/>
    <m/>
  </r>
  <r>
    <s v="社政業務-社會福利-青少年兒童福利-獎補助費-對國內團體之捐助"/>
    <s v="113年公共化及準公共托嬰中心照顧比優化獎助"/>
    <s v="臺中市私立向日葵托嬰中心陳盈如"/>
    <x v="40"/>
    <x v="605"/>
    <s v="無"/>
    <m/>
  </r>
  <r>
    <s v="社政業務-社會福利-青少年兒童福利-獎補助費-對國內團體之捐助"/>
    <s v="提升準公共托嬰中心托育服務品質獎助"/>
    <s v="臺中市私立文采永定托嬰中心"/>
    <x v="40"/>
    <x v="317"/>
    <s v="無"/>
    <m/>
  </r>
  <r>
    <s v="社政業務-社會福利-青少年兒童福利-獎補助費-對國內團體之捐助"/>
    <s v="提升準公共托嬰中心托育服務品質獎助"/>
    <s v="臺中市私立美樂地托嬰中心"/>
    <x v="40"/>
    <x v="352"/>
    <s v="無"/>
    <m/>
  </r>
  <r>
    <s v="社政業務-社會福利-青少年兒童福利-獎補助費-對國內團體之捐助"/>
    <s v="113年公共化及準公共托嬰中心照顧比優化獎助"/>
    <s v="臺中市私立佩樂達托嬰中心廖述正"/>
    <x v="40"/>
    <x v="712"/>
    <s v="無"/>
    <m/>
  </r>
  <r>
    <s v="社政業務-社會福利-青少年兒童福利-獎補助費-對國內團體之捐助"/>
    <s v="113年公共化及準公共托嬰中心照顧比優化獎助"/>
    <s v="臺中市私立華樂比托嬰中心"/>
    <x v="40"/>
    <x v="551"/>
    <s v="無"/>
    <m/>
  </r>
  <r>
    <s v="社政業務-社會福利-青少年兒童福利-獎補助費-對國內團體之捐助"/>
    <s v="提升準公共托嬰中心托育服務品質獎助"/>
    <s v="臺中市私立貝姆托嬰中心陳宥榛"/>
    <x v="40"/>
    <x v="541"/>
    <s v="無"/>
    <m/>
  </r>
  <r>
    <s v="社政業務-社會福利-青少年兒童福利-獎補助費-對國內團體之捐助"/>
    <s v="113年公共化及準公共托嬰中心照顧比優化獎助"/>
    <s v="臺中市私立安琪兒大雅托嬰中心許美娥"/>
    <x v="40"/>
    <x v="90"/>
    <s v="無"/>
    <m/>
  </r>
  <r>
    <s v="社政業務-社會福利-青少年兒童福利-獎補助費-對國內團體之捐助"/>
    <s v="臺中市校園性別平權倡議活動"/>
    <s v="中華愛心公益協會"/>
    <x v="40"/>
    <x v="88"/>
    <s v="無"/>
    <m/>
  </r>
  <r>
    <s v="社政業務-社會福利-青少年兒童福利-獎補助費-對國內團體之捐助"/>
    <s v="育有未滿二歲兒童育兒津貼親職教育講座"/>
    <s v="臺中市私立東華托嬰中心陳慧宜"/>
    <x v="40"/>
    <x v="125"/>
    <s v="無"/>
    <m/>
  </r>
  <r>
    <s v="社政業務-社會福利-青少年兒童福利-獎補助費-對國內團體之捐助"/>
    <s v="113年公共化及準公共托嬰中心照顧比優化獎助"/>
    <s v="臺中市私立小貝果托嬰中心"/>
    <x v="40"/>
    <x v="559"/>
    <s v="無"/>
    <m/>
  </r>
  <r>
    <s v="社政業務-社會福利-青少年兒童福利-獎補助費-對國內團體之捐助"/>
    <s v="113年公共化及準公共托嬰中心照顧比優化獎助"/>
    <s v="臺中市私立小紅帽托嬰中心"/>
    <x v="40"/>
    <x v="551"/>
    <s v="無"/>
    <m/>
  </r>
  <r>
    <s v="社政業務-社會福利-青少年兒童福利-獎補助費-對國內團體之捐助"/>
    <s v="113年公共化及準公共托嬰中心照顧比優化獎助"/>
    <s v="臺中市私立小菲力托嬰中心"/>
    <x v="40"/>
    <x v="611"/>
    <s v="無"/>
    <m/>
  </r>
  <r>
    <s v="社政業務-社會福利-青少年兒童福利-獎補助費-對國內團體之捐助"/>
    <s v="提升準公共托嬰中心托育服務品質獎助"/>
    <s v="臺中市私立哆哆熊西屯托嬰中心洪和熙"/>
    <x v="40"/>
    <x v="405"/>
    <s v="無"/>
    <m/>
  </r>
  <r>
    <s v="社政業務-社會福利-青少年兒童福利-獎補助費-對國內團體之捐助"/>
    <s v="提升準公共托嬰中心托育服務品質獎助"/>
    <s v="臺中市私立芯安托嬰中心劉智偉"/>
    <x v="40"/>
    <x v="129"/>
    <s v="無"/>
    <m/>
  </r>
  <r>
    <s v="社政業務-社會福利-青少年兒童福利-獎補助費-對國內團體之捐助"/>
    <s v="提升準公共托嬰中心托育服務品質獎助"/>
    <s v="臺中市私立淳瑟托嬰中心"/>
    <x v="40"/>
    <x v="405"/>
    <s v="無"/>
    <m/>
  </r>
  <r>
    <s v="社政業務-社會福利-青少年兒童福利-獎補助費-對國內團體之捐助"/>
    <s v="提升準公共托嬰中心托育服務品質獎助"/>
    <s v="臺中市私立佑子園托嬰中心張百穗"/>
    <x v="40"/>
    <x v="713"/>
    <s v="無"/>
    <m/>
  </r>
  <r>
    <s v="社政業務-社會福利-青少年兒童福利-獎補助費-對國內團體之捐助"/>
    <s v="113年公共化及準公共托嬰中心照顧比優化獎助"/>
    <s v="臺中市私立佑子園托嬰中心張百穗"/>
    <x v="40"/>
    <x v="551"/>
    <s v="無"/>
    <m/>
  </r>
  <r>
    <s v="社政業務-社會福利-青少年兒童福利-獎補助費-對國內團體之捐助"/>
    <s v="113年公共化及準公共托嬰中心照顧比優化獎助"/>
    <s v="臺中市私立唯喜托嬰中心彌勒衍敏"/>
    <x v="40"/>
    <x v="77"/>
    <s v="無"/>
    <m/>
  </r>
  <r>
    <s v="社政業務-社會福利-青少年兒童福利-獎補助費-對國內團體之捐助"/>
    <s v="提升準公共托嬰中心托育服務品質獎助"/>
    <s v="臺中市私立咕咕鳥托嬰中心"/>
    <x v="40"/>
    <x v="131"/>
    <s v="無"/>
    <m/>
  </r>
  <r>
    <s v="社政業務-社會福利-青少年兒童福利-獎補助費-對國內團體之捐助"/>
    <s v="提升準公共托嬰中心托育服務品質獎助"/>
    <s v="臺中市私立親貝兒托嬰中心"/>
    <x v="40"/>
    <x v="701"/>
    <s v="無"/>
    <m/>
  </r>
  <r>
    <s v="社政業務-社會福利-青少年兒童福利-獎補助費-對國內團體之捐助"/>
    <s v="提升準公共托嬰中心托育服務品質獎助"/>
    <s v="臺中市私立手中寶托嬰中心林惠珍"/>
    <x v="40"/>
    <x v="439"/>
    <s v="無"/>
    <m/>
  </r>
  <r>
    <s v="社政業務-社會福利-青少年兒童福利-獎補助費-對國內團體之捐助"/>
    <s v="113年公共化及準公共托嬰中心照顧比優化獎助"/>
    <s v="臺中市私立希望之丘托嬰中心"/>
    <x v="40"/>
    <x v="545"/>
    <s v="無"/>
    <m/>
  </r>
  <r>
    <s v="社政業務-社會福利-青少年兒童福利-獎補助費-對國內團體之捐助"/>
    <s v="113年公共化及準公共托嬰中心照顧比優化獎助"/>
    <s v="臺中市私立華樂比巧樺托嬰中心"/>
    <x v="40"/>
    <x v="115"/>
    <s v="無"/>
    <m/>
  </r>
  <r>
    <s v="社政業務-社會福利-青少年兒童福利-獎補助費-對國內團體之捐助"/>
    <s v="提升準公共托嬰中心托育服務品質獎助"/>
    <s v="臺中市私立淳瑟托嬰中心"/>
    <x v="40"/>
    <x v="697"/>
    <s v="無"/>
    <m/>
  </r>
  <r>
    <s v="社政業務-社會福利-青少年兒童福利-獎補助費-對國內團體之捐助"/>
    <s v="提升準公共托嬰中心托育服務品質獎助"/>
    <s v="臺中市私立芯安托嬰中心劉智偉"/>
    <x v="40"/>
    <x v="108"/>
    <s v="無"/>
    <m/>
  </r>
  <r>
    <s v="社政業務-社會福利-青少年兒童福利-獎補助費-對國內團體之捐助"/>
    <s v="提升準公共托嬰中心托育服務品質獎助"/>
    <s v="臺中市私立夏綠蒂托嬰中心"/>
    <x v="40"/>
    <x v="352"/>
    <s v="無"/>
    <m/>
  </r>
  <r>
    <s v="社政業務-社會福利-青少年兒童福利-獎補助費-對國內團體之捐助"/>
    <s v="提升準公共托嬰中心托育服務品質獎助"/>
    <s v="臺中市私立茱莉安托嬰中心"/>
    <x v="40"/>
    <x v="352"/>
    <s v="無"/>
    <m/>
  </r>
  <r>
    <s v="社政業務-社會福利-青少年兒童福利-獎補助費-對國內團體之捐助"/>
    <s v="113年公共化及準公共托嬰中心照顧比優化獎助"/>
    <s v="臺中市私立兒晴大雅分校托嬰中心林盈吟"/>
    <x v="40"/>
    <x v="552"/>
    <s v="無"/>
    <m/>
  </r>
  <r>
    <s v="社政業務-社會福利-青少年兒童福利-獎補助費-對國內團體之捐助"/>
    <s v="113年提升準公共托嬰中心照顧比優化獎助"/>
    <s v="臺中市私立安琪兒托嬰中心許美娥"/>
    <x v="40"/>
    <x v="312"/>
    <s v="無"/>
    <m/>
  </r>
  <r>
    <s v="社政業務-社會福利-青少年兒童福利-獎補助費-對國內團體之捐助"/>
    <s v="113年親子夏日繽紛樂"/>
    <s v="臺中市原住民族全人照顧服務協會"/>
    <x v="40"/>
    <x v="1"/>
    <s v="無"/>
    <m/>
  </r>
  <r>
    <s v="社政業務-社會福利-青少年兒童福利-獎補助費-對國內團體之捐助"/>
    <s v="育有未滿二歲兒童育兒津貼親職教育講座"/>
    <s v="臺中市私立尼荳人文托嬰中心江燕鳳"/>
    <x v="40"/>
    <x v="51"/>
    <s v="無"/>
    <m/>
  </r>
  <r>
    <s v="社政業務-社會福利-青少年兒童福利-獎補助費-對國內團體之捐助"/>
    <s v="育有未滿二歲兒童育兒津貼親職教育講座"/>
    <s v="臺中市私立小熊多元智慧烏日托嬰中心"/>
    <x v="40"/>
    <x v="54"/>
    <s v="無"/>
    <m/>
  </r>
  <r>
    <s v="社政業務-社會福利-青少年兒童福利-獎補助費-對國內團體之捐助"/>
    <s v="育有未滿二歲兒童育兒津貼親職教育講座"/>
    <s v="臺中市私立喜禾托嬰中心"/>
    <x v="40"/>
    <x v="97"/>
    <s v="無"/>
    <m/>
  </r>
  <r>
    <s v="社政業務-社會福利-青少年兒童福利-獎補助費-對國內團體之捐助"/>
    <s v="育有未滿二歲兒童育兒津貼親職教育講座"/>
    <s v="弘光科技大學"/>
    <x v="40"/>
    <x v="52"/>
    <s v="無"/>
    <m/>
  </r>
  <r>
    <s v="社政業務-社會福利-青少年兒童福利-獎補助費-對國內團體之捐助"/>
    <s v="育有未滿二歲兒童育兒津貼親職教育講座"/>
    <s v="臺中市私立哈佛兒托嬰中心林逸蓁"/>
    <x v="40"/>
    <x v="51"/>
    <s v="無"/>
    <m/>
  </r>
  <r>
    <s v="社政業務-社會福利-青少年兒童福利-獎補助費-對國內團體之捐助"/>
    <s v="113年公共化及準公共托嬰中心照顧比優化獎助"/>
    <s v="臺中市私立小教室托嬰中心"/>
    <x v="40"/>
    <x v="127"/>
    <s v="無"/>
    <m/>
  </r>
  <r>
    <s v="社政業務-社會福利-青少年兒童福利-獎補助費-對國內團體之捐助"/>
    <s v="113年公共化及準公共托嬰中心照顧比優化獎助"/>
    <s v="臺中市私立童心托嬰中心謝珮華"/>
    <x v="40"/>
    <x v="252"/>
    <s v="無"/>
    <m/>
  </r>
  <r>
    <s v="社政業務-社會福利-青少年兒童福利-獎補助費-對國內團體之捐助"/>
    <s v="113年公共化及準公共托嬰中心照顧比優化獎助"/>
    <s v="臺中市私立咕咕鳥太平托嬰中心陳翠伶"/>
    <x v="40"/>
    <x v="584"/>
    <s v="無"/>
    <m/>
  </r>
  <r>
    <s v="社政業務-社會福利-青少年兒童福利-獎補助費-對國內團體之捐助"/>
    <s v="113年公共化及準公共托嬰中心照顧比優化獎助"/>
    <s v="臺中市私立圓圓托嬰中心"/>
    <x v="40"/>
    <x v="115"/>
    <s v="無"/>
    <m/>
  </r>
  <r>
    <s v="社政業務-社會福利-青少年兒童福利-獎補助費-對國內團體之捐助"/>
    <s v="113年公共化及準公共托嬰中心照顧比優化獎助"/>
    <s v="臺中市私立勁寶兒福安托嬰中心"/>
    <x v="40"/>
    <x v="400"/>
    <s v="無"/>
    <m/>
  </r>
  <r>
    <s v="社政業務-社會福利-青少年兒童福利-獎補助費-對國內團體之捐助"/>
    <s v="113年公共化及準公共托嬰中心照顧比優化獎助"/>
    <s v="臺中市私立愛樂紛托嬰中心陳櫻珊"/>
    <x v="40"/>
    <x v="185"/>
    <s v="無"/>
    <m/>
  </r>
  <r>
    <s v="社政業務-社會福利-青少年兒童福利-獎補助費-對國內團體之捐助"/>
    <s v="113年公共化及準公共托嬰中心照顧比優化獎助"/>
    <s v="臺中市私立小熊多元智慧托嬰中心"/>
    <x v="40"/>
    <x v="360"/>
    <s v="無"/>
    <m/>
  </r>
  <r>
    <s v="社政業務-社會福利-青少年兒童福利-獎補助費-對國內團體之捐助"/>
    <s v="113年公共化及準公共托嬰中心照顧比優化獎助"/>
    <s v="臺中市私立福星兒托嬰中心"/>
    <x v="40"/>
    <x v="714"/>
    <s v="無"/>
    <m/>
  </r>
  <r>
    <s v="社政業務-社會福利-青少年兒童福利-獎補助費-對國內團體之捐助"/>
    <s v="113年公共化及準公共托嬰中心照顧比優化獎助"/>
    <s v="臺中市私立巧寶貝托嬰中心林辛沛"/>
    <x v="40"/>
    <x v="400"/>
    <s v="無"/>
    <m/>
  </r>
  <r>
    <s v="社政業務-社會福利-青少年兒童福利-獎補助費-對國內團體之捐助"/>
    <s v="113年公共化及準公共托嬰中心照顧比優化獎助"/>
    <s v="臺中市私立小牧童成都托嬰中心"/>
    <x v="40"/>
    <x v="132"/>
    <s v="無"/>
    <m/>
  </r>
  <r>
    <s v="社政業務-社會福利-青少年兒童福利-獎補助費-對國內團體之捐助"/>
    <s v="113年公共化及準公共托嬰中心照顧比優化獎助"/>
    <s v="臺中市私立小橡果托嬰中心謝宗揚"/>
    <x v="40"/>
    <x v="293"/>
    <s v="無"/>
    <m/>
  </r>
  <r>
    <s v="社政業務-社會福利-青少年兒童福利-獎補助費-對國內團體之捐助"/>
    <s v="113年公共化及準公共托嬰中心照顧比優化獎助"/>
    <s v="臺中市私立卡吉雅比托嬰中心洪西欽"/>
    <x v="40"/>
    <x v="124"/>
    <s v="無"/>
    <m/>
  </r>
  <r>
    <s v="社政業務-社會福利-青少年兒童福利-獎補助費-對國內團體之捐助"/>
    <s v="113年公共化及準公共托嬰中心照顧比優化獎助"/>
    <s v="台中市私立巨采托嬰中心"/>
    <x v="40"/>
    <x v="275"/>
    <s v="無"/>
    <m/>
  </r>
  <r>
    <s v="社政業務-社會福利-青少年兒童福利-獎補助費-對國內團體之捐助"/>
    <s v="113年公共化及準公共托嬰中心照顧比優化獎助"/>
    <s v="臺中市私立小蘋果托嬰中心陳旎詩"/>
    <x v="40"/>
    <x v="715"/>
    <s v="無"/>
    <m/>
  </r>
  <r>
    <s v="社政業務-社會福利-青少年兒童福利-獎補助費-對國內團體之捐助"/>
    <s v="提升準公共托嬰中心托育服務品質獎助"/>
    <s v="臺中市私立芸元托嬰中心"/>
    <x v="40"/>
    <x v="701"/>
    <s v="無"/>
    <m/>
  </r>
  <r>
    <s v="社政業務-社會福利-青少年兒童福利-獎補助費-對國內團體之捐助"/>
    <s v="113年公共化及準公共托嬰中心照顧比優化獎助"/>
    <s v="臺中市私立小木馬托嬰中心"/>
    <x v="40"/>
    <x v="289"/>
    <s v="無"/>
    <m/>
  </r>
  <r>
    <s v="社政業務-社會福利-青少年兒童福利-獎補助費-對國內團體之捐助"/>
    <s v="提升準公共托嬰中心托育服務品質獎助"/>
    <s v="臺中市私立愛麗絲托嬰中心"/>
    <x v="40"/>
    <x v="439"/>
    <s v="無"/>
    <m/>
  </r>
  <r>
    <s v="社政業務-社會福利-青少年兒童福利-獎補助費-對國內團體之捐助"/>
    <s v="提升準公共托嬰中心托育服務品質獎助"/>
    <s v="臺中市私立愛樂紛托嬰中心陳櫻珊"/>
    <x v="40"/>
    <x v="531"/>
    <s v="無"/>
    <m/>
  </r>
  <r>
    <s v="社政業務-社會福利-青少年兒童福利-獎補助費-對國內團體之捐助"/>
    <s v="提升準公共托嬰中心托育服務品質獎助"/>
    <s v="臺中市私立佑子園托嬰中心張百穗"/>
    <x v="40"/>
    <x v="716"/>
    <s v="無"/>
    <m/>
  </r>
  <r>
    <s v="社政業務-社會福利-青少年兒童福利-獎補助費-對國內團體之捐助"/>
    <s v="提升準公共托嬰中心托育服務品質獎助"/>
    <s v="臺中市私立安琪兒大雅托嬰中心許美娥"/>
    <x v="40"/>
    <x v="697"/>
    <s v="無"/>
    <m/>
  </r>
  <r>
    <s v="社政業務-社會福利-青少年兒童福利-獎補助費-對國內團體之捐助"/>
    <s v="提升準公共托嬰中心托育服務品質獎助"/>
    <s v="臺中市私立哆哆熊西屯托嬰中心洪和熙"/>
    <x v="40"/>
    <x v="697"/>
    <s v="無"/>
    <m/>
  </r>
  <r>
    <s v="社政業務-社會福利-青少年兒童福利-獎補助費-對國內團體之捐助"/>
    <s v="113年公共化及準公共托嬰中心照顧比優化獎助"/>
    <s v="臺中市私立滿果國際托嬰中心"/>
    <x v="40"/>
    <x v="228"/>
    <s v="無"/>
    <m/>
  </r>
  <r>
    <s v="社政業務-社會福利-青少年兒童福利-獎補助費-對國內團體之捐助"/>
    <s v="提升準公共托嬰中心托育服務品質獎助"/>
    <s v="臺中市私立布朗尼托嬰中心"/>
    <x v="40"/>
    <x v="108"/>
    <s v="無"/>
    <m/>
  </r>
  <r>
    <s v="社政業務-社會福利-青少年兒童福利-獎補助費-對國內團體之捐助"/>
    <s v="提升準公共托嬰中心托育服務品質獎助"/>
    <s v="臺中市私立安德森托嬰中心"/>
    <x v="40"/>
    <x v="8"/>
    <s v="無"/>
    <m/>
  </r>
  <r>
    <s v="社政業務-社會福利-青少年兒童福利-獎補助費-對國內團體之捐助"/>
    <s v="提升準公共托嬰中心托育服務品質獎助"/>
    <s v="臺中市私立小牧童托嬰中心"/>
    <x v="40"/>
    <x v="541"/>
    <s v="無"/>
    <m/>
  </r>
  <r>
    <s v="社政業務-社會福利-青少年兒童福利-獎補助費-對國內團體之捐助"/>
    <s v="113年公共化及準公共托嬰中心照顧比優化獎助"/>
    <s v="臺中市私立奇蒙兒托嬰中心劉勝騏"/>
    <x v="40"/>
    <x v="554"/>
    <s v="無"/>
    <m/>
  </r>
  <r>
    <s v="社政業務-社會福利-青少年兒童福利-獎補助費-對國內團體之捐助"/>
    <s v="113年公共化及準公共托嬰中心照顧比優化獎助"/>
    <s v="臺中市私立巨采福科托嬰中心"/>
    <x v="40"/>
    <x v="559"/>
    <s v="無"/>
    <m/>
  </r>
  <r>
    <s v="社政業務-社會福利-青少年兒童福利-獎補助費-對國內團體之捐助"/>
    <s v="提升準公共托嬰中心托育服務品質獎助"/>
    <s v="臺中市私立安琪兒托嬰中心許美娥"/>
    <x v="40"/>
    <x v="541"/>
    <s v="無"/>
    <m/>
  </r>
  <r>
    <s v="社政業務-社會福利-青少年兒童福利-獎補助費-對國內團體之捐助"/>
    <s v="提升準公共托嬰中心托育服務品質獎助"/>
    <s v="臺中市私立園馨托嬰中心"/>
    <x v="40"/>
    <x v="307"/>
    <s v="無"/>
    <m/>
  </r>
  <r>
    <s v="社政業務-社會福利-青少年兒童福利-獎補助費-對國內團體之捐助"/>
    <s v="提升準公共托嬰中心托育服務品質獎助"/>
    <s v="臺中市私立彩虹屋托嬰中心莊博仁"/>
    <x v="40"/>
    <x v="16"/>
    <s v="無"/>
    <m/>
  </r>
  <r>
    <s v="社政業務-社會福利-青少年兒童福利-獎補助費-對國內團體之捐助"/>
    <s v="113年公共化及準公共托嬰中心照顧比優化獎助"/>
    <s v="臺中市私立小熊多元智慧上安托嬰中心"/>
    <x v="40"/>
    <x v="608"/>
    <s v="無"/>
    <m/>
  </r>
  <r>
    <s v="社政業務-社會福利-青少年兒童福利-獎補助費-對國內團體之捐助"/>
    <s v="提升準公共托嬰中心托育服務品質獎助"/>
    <s v="臺中市私立小牧童成都托嬰中心"/>
    <x v="40"/>
    <x v="697"/>
    <s v="無"/>
    <m/>
  </r>
  <r>
    <s v="社政業務-社會福利-青少年兒童福利-獎補助費-對國內團體之捐助"/>
    <s v="113年提升準公共托嬰照顧比優化獎助"/>
    <s v="臺中市私立育大托嬰中心"/>
    <x v="40"/>
    <x v="135"/>
    <s v="無"/>
    <m/>
  </r>
  <r>
    <s v="社政業務-社會福利-青少年兒童福利-獎補助費-對國內團體之捐助"/>
    <s v="提升準公共托嬰中心托育服務品質獎助"/>
    <s v="臺中市私立咕咕鳥太平托嬰中心陳翠伶"/>
    <x v="40"/>
    <x v="597"/>
    <s v="無"/>
    <m/>
  </r>
  <r>
    <s v="社政業務-社會福利-青少年兒童福利-獎補助費-對國內團體之捐助"/>
    <s v="113年公共化及準公共托嬰中心照顧比優化獎助"/>
    <s v="臺中市私立來來托嬰中心張秀珠"/>
    <x v="40"/>
    <x v="59"/>
    <s v="無"/>
    <m/>
  </r>
  <r>
    <s v="社政業務-社會福利-青少年兒童福利-獎補助費-對國內團體之捐助"/>
    <s v="育有未滿二歲兒童育兒津貼親職教育講座"/>
    <s v="臺中市私立小熊多元智慧上安托嬰中心"/>
    <x v="40"/>
    <x v="197"/>
    <s v="無"/>
    <m/>
  </r>
  <r>
    <s v="社政業務-社會福利-青少年兒童福利-獎補助費-對國內團體之捐助"/>
    <s v="育有未滿二歲兒童育兒津貼親職教育講座"/>
    <s v="臺中市私立小熊多元智慧梧棲托嬰中心"/>
    <x v="40"/>
    <x v="54"/>
    <s v="無"/>
    <m/>
  </r>
  <r>
    <s v="社政業務-社會福利-青少年兒童福利-獎補助費-對國內團體之捐助"/>
    <s v="育有未滿二歲兒童育兒津貼親職教育講座"/>
    <s v="臺中市私立奇蒙兒托嬰中心劉勝騏"/>
    <x v="40"/>
    <x v="54"/>
    <s v="無"/>
    <m/>
  </r>
  <r>
    <s v="社政業務-社會福利-青少年兒童福利-獎補助費-對國內團體之捐助"/>
    <s v="提升準公共托嬰中心托育服務品質獎助"/>
    <s v="臺中市私立夏荷托嬰中心"/>
    <x v="40"/>
    <x v="111"/>
    <s v="無"/>
    <m/>
  </r>
  <r>
    <s v="社政業務-社會福利-青少年兒童福利-獎補助費-對國內團體之捐助"/>
    <s v="提升準公共托嬰中心托育服務品質獎助"/>
    <s v="臺中市私立勁寶兒福安托嬰中心"/>
    <x v="40"/>
    <x v="615"/>
    <s v="無"/>
    <m/>
  </r>
  <r>
    <s v="社政業務-社會福利-青少年兒童福利-獎補助費-對國內團體之捐助"/>
    <s v="提升準公共托嬰中心托育服務品質獎助"/>
    <s v="臺中市私立愛寶托嬰中心顧淑真"/>
    <x v="40"/>
    <x v="145"/>
    <s v="無"/>
    <m/>
  </r>
  <r>
    <s v="社政業務-社會福利-青少年兒童福利-獎補助費-對國內團體之捐助"/>
    <s v="提升準公共托嬰中心托育服務品質獎助"/>
    <s v="臺中市私立甯甯托嬰中心"/>
    <x v="40"/>
    <x v="541"/>
    <s v="無"/>
    <m/>
  </r>
  <r>
    <s v="社政業務-社會福利-青少年兒童福利-獎補助費-對國內團體之捐助"/>
    <s v="提升準公共托嬰中心托育服務品質獎助"/>
    <s v="臺中市私立兒晴大雅分校托嬰中心林盈吟"/>
    <x v="40"/>
    <x v="697"/>
    <s v="無"/>
    <m/>
  </r>
  <r>
    <s v="社政業務-社會福利-青少年兒童福利-獎補助費-對國內團體之捐助"/>
    <s v="提升準公共托嬰中心托育服務品質獎助"/>
    <s v="臺中市私立耕心園托嬰中心王符璋"/>
    <x v="40"/>
    <x v="353"/>
    <s v="無"/>
    <m/>
  </r>
  <r>
    <s v="社政業務-社會福利-青少年兒童福利-獎補助費-對國內團體之捐助"/>
    <s v="提升準公共托嬰中心托育服務品質獎助"/>
    <s v="臺中市私立貝兒喜托嬰中心林于靖"/>
    <x v="40"/>
    <x v="597"/>
    <s v="無"/>
    <m/>
  </r>
  <r>
    <s v="社政業務-社會福利-青少年兒童福利-獎補助費-對國內團體之捐助"/>
    <s v="提升準公共托嬰中心托育服務品質獎助"/>
    <s v="臺中市私立東華托嬰中心陳慧宜"/>
    <x v="40"/>
    <x v="108"/>
    <s v="無"/>
    <m/>
  </r>
  <r>
    <s v="社政業務-社會福利-青少年兒童福利-獎補助費-對國內團體之捐助"/>
    <s v="提升準公共托嬰中心托育服務品質獎助"/>
    <s v="臺中市私立耕心園托嬰中心王符璋"/>
    <x v="40"/>
    <x v="525"/>
    <s v="無"/>
    <m/>
  </r>
  <r>
    <s v="社政業務-社會福利-青少年兒童福利-獎補助費-對國內團體之捐助"/>
    <s v="提升準公共托嬰中心托育服務品質獎助"/>
    <s v="臺中市私立園馨托嬰中心"/>
    <x v="40"/>
    <x v="607"/>
    <s v="無"/>
    <m/>
  </r>
  <r>
    <s v="社政業務-社會福利-青少年兒童福利-獎補助費-對國內團體之捐助"/>
    <s v="提升準公共托嬰中心托育服務品質獎助"/>
    <s v="臺中市私立勁寶兒福安托嬰中心"/>
    <x v="40"/>
    <x v="481"/>
    <s v="無"/>
    <m/>
  </r>
  <r>
    <s v="社政業務-社會福利-青少年兒童福利-獎補助費-對國內團體之捐助"/>
    <s v="提升準公共托嬰中心托育服務品質獎助"/>
    <s v="臺中市私立茱莉安托嬰中心"/>
    <x v="40"/>
    <x v="717"/>
    <s v="無"/>
    <m/>
  </r>
  <r>
    <s v="社政業務-社會福利-青少年兒童福利-獎補助費-對國內團體之捐助"/>
    <s v="提升準公共托嬰中心托育服務品質獎助"/>
    <s v="臺中市私立夏綠蒂托嬰中心"/>
    <x v="40"/>
    <x v="717"/>
    <s v="無"/>
    <m/>
  </r>
  <r>
    <s v="社政業務-社會福利-青少年兒童福利-獎補助費-對國內團體之捐助"/>
    <s v="提升準公共托嬰中心托育服務品質獎助"/>
    <s v="臺中市私立甯甯托嬰中心"/>
    <x v="40"/>
    <x v="379"/>
    <s v="無"/>
    <m/>
  </r>
  <r>
    <s v="社政業務-社會福利-青少年兒童福利-獎補助費-對國內團體之捐助"/>
    <s v="提升準公共托嬰中心托育服務品質獎助"/>
    <s v="臺中市私立小牧童托嬰中心"/>
    <x v="40"/>
    <x v="379"/>
    <s v="無"/>
    <m/>
  </r>
  <r>
    <s v="社政業務-社會福利-青少年兒童福利-獎補助費-對國內團體之捐助"/>
    <s v="提升準公共托嬰中心托育服務品質獎助"/>
    <s v="臺中市私立安琪兒托嬰中心許美娥"/>
    <x v="40"/>
    <x v="621"/>
    <s v="無"/>
    <m/>
  </r>
  <r>
    <s v="社政業務-社會福利-青少年兒童福利-獎補助費-對國內團體之捐助"/>
    <s v="提升準公共托嬰中心托育服務品質獎助"/>
    <s v="臺中市私立東華托嬰中心陳慧宜"/>
    <x v="40"/>
    <x v="129"/>
    <s v="無"/>
    <m/>
  </r>
  <r>
    <s v="社政業務-社會福利-青少年兒童福利-獎補助費-對國內團體之捐助"/>
    <s v="提升準公共托嬰中心托育服務品質獎助"/>
    <s v="臺中市私立小貝果托嬰中心"/>
    <x v="40"/>
    <x v="129"/>
    <s v="無"/>
    <m/>
  </r>
  <r>
    <s v="社政業務-社會福利-青少年兒童福利-獎補助費-對國內團體之捐助"/>
    <s v="提升準公共托嬰中心托育服務品質獎助"/>
    <s v="臺中市私立布朗尼托嬰中心"/>
    <x v="40"/>
    <x v="129"/>
    <s v="無"/>
    <m/>
  </r>
  <r>
    <s v="社政業務-社會福利-青少年兒童福利-獎補助費-對國內團體之捐助"/>
    <s v="提升準公共托嬰中心托育服務品質獎助"/>
    <s v="臺中市私立愛寶托嬰中心顧淑真"/>
    <x v="40"/>
    <x v="718"/>
    <s v="無"/>
    <m/>
  </r>
  <r>
    <s v="社政業務-社會福利-青少年兒童福利-獎補助費-對國內團體之捐助"/>
    <s v="提升準公共托嬰中心托育服務品質獎助"/>
    <s v="臺中市私立小菲力托嬰中心"/>
    <x v="40"/>
    <x v="270"/>
    <s v="無"/>
    <m/>
  </r>
  <r>
    <s v="社政業務-社會福利-青少年兒童福利-獎補助費-對國內團體之捐助"/>
    <s v="提升準公共托嬰中心托育服務品質獎助"/>
    <s v="臺中市私立愛樂紛托嬰中心陳櫻珊"/>
    <x v="40"/>
    <x v="719"/>
    <s v="無"/>
    <m/>
  </r>
  <r>
    <s v="社政業務-社會福利-青少年兒童福利-獎補助費-對國內團體之捐助"/>
    <s v="提升準公共托嬰中心托育服務品質獎助"/>
    <s v="臺中市私立文馨托嬰中心陳惠玉"/>
    <x v="40"/>
    <x v="720"/>
    <s v="無"/>
    <m/>
  </r>
  <r>
    <s v="社政業務-社會福利-青少年兒童福利-獎補助費-對國內團體之捐助"/>
    <s v="提升準公共托嬰中心托育服務品質獎助"/>
    <s v="臺中市私立夏綠蒂托嬰中心"/>
    <x v="40"/>
    <x v="608"/>
    <s v="無"/>
    <m/>
  </r>
  <r>
    <s v="社政業務-社會福利-青少年兒童福利-獎補助費-對國內團體之捐助"/>
    <s v="提升準公共托嬰中心托育服務品質獎助"/>
    <s v="臺中市私立萊恩托嬰中心陳冠璋"/>
    <x v="40"/>
    <x v="441"/>
    <s v="無"/>
    <m/>
  </r>
  <r>
    <s v="社政業務-社會福利-青少年兒童福利-獎補助費-對國內團體之捐助"/>
    <s v="提升準公共托嬰中心托育服務品質獎助"/>
    <s v="臺中市私立巨采福科托嬰中心"/>
    <x v="40"/>
    <x v="652"/>
    <s v="無"/>
    <m/>
  </r>
  <r>
    <s v="社政業務-社會福利-青少年兒童福利-獎補助費-對國內團體之捐助"/>
    <s v="提升準公共托嬰中心托育服務品質獎助"/>
    <s v="台中市私立巨采托嬰中心"/>
    <x v="40"/>
    <x v="652"/>
    <s v="無"/>
    <m/>
  </r>
  <r>
    <s v="社政業務-社會福利-青少年兒童福利-獎補助費-對國內團體之捐助"/>
    <s v="提升準公共托嬰中心托育服務品質獎助"/>
    <s v="臺中市私立芸元托嬰中心"/>
    <x v="40"/>
    <x v="652"/>
    <s v="無"/>
    <m/>
  </r>
  <r>
    <s v="社政業務-社會福利-青少年兒童福利-獎補助費-對國內團體之捐助"/>
    <s v="提升準公共托嬰中心托育服務品質獎助"/>
    <s v="臺中市私立愛麗絲托嬰中心"/>
    <x v="40"/>
    <x v="376"/>
    <s v="無"/>
    <m/>
  </r>
  <r>
    <s v="社政業務-社會福利-青少年兒童福利-獎補助費-對國內團體之捐助"/>
    <s v="提升準公共托嬰中心托育服務品質獎助"/>
    <s v="臺中市私立彩虹屋托嬰中心莊博仁"/>
    <x v="40"/>
    <x v="135"/>
    <s v="無"/>
    <m/>
  </r>
  <r>
    <s v="社政業務-社會福利-青少年兒童福利-獎補助費-對國內團體之捐助"/>
    <s v="提升準公共托嬰中心托育服務品質獎助"/>
    <s v="臺中市私立小紅帽托嬰中心"/>
    <x v="40"/>
    <x v="433"/>
    <s v="無"/>
    <m/>
  </r>
  <r>
    <s v="社政業務-社會福利-青少年兒童福利-獎補助費-對國內團體之捐助"/>
    <s v="提升準公共托嬰中心托育服務品質獎助"/>
    <s v="臺中市私立兒晴大雅分校托嬰中心林盈吟"/>
    <x v="40"/>
    <x v="405"/>
    <s v="無"/>
    <m/>
  </r>
  <r>
    <s v="社政業務-社會福利-青少年兒童福利-獎補助費-對國內團體之捐助"/>
    <s v="提升準公共托嬰中心托育服務品質獎助"/>
    <s v="臺中市私立安琪兒大雅托嬰中心許美娥"/>
    <x v="40"/>
    <x v="405"/>
    <s v="無"/>
    <m/>
  </r>
  <r>
    <s v="社政業務-社會福利-青少年兒童福利-獎補助費-對國內團體之捐助"/>
    <s v="提升準公共托嬰中心托育服務品質獎助"/>
    <s v="臺中市私立小牧童成都托嬰中心"/>
    <x v="40"/>
    <x v="709"/>
    <s v="無"/>
    <m/>
  </r>
  <r>
    <s v="社政業務-社會福利-青少年兒童福利-獎補助費-對國內團體之捐助"/>
    <s v="提升準公共托嬰中心托育服務品質獎助"/>
    <s v="臺中市私立安德森托嬰中心"/>
    <x v="40"/>
    <x v="721"/>
    <s v="無"/>
    <m/>
  </r>
  <r>
    <s v="社政業務-社會福利-青少年兒童福利-獎補助費-對國內團體之捐助"/>
    <s v="提升準公共托嬰中心托育服務品質獎助"/>
    <s v="臺中市私立咕咕鳥太平托嬰中心陳翠伶"/>
    <x v="40"/>
    <x v="368"/>
    <s v="無"/>
    <m/>
  </r>
  <r>
    <s v="社政業務-社會福利-青少年兒童福利-獎補助費-對國內團體之捐助"/>
    <s v="提升準公共托嬰中心托育服務品質獎助"/>
    <s v="臺中市私立貝兒喜托嬰中心林于靖"/>
    <x v="40"/>
    <x v="368"/>
    <s v="無"/>
    <m/>
  </r>
  <r>
    <s v="社政業務-社會福利-青少年兒童福利-獎補助費-對國內團體之捐助"/>
    <s v="提升準公共托嬰中心托育服務品質獎助"/>
    <s v="臺中市私立快樂小天地托嬰中心陳(紅-工+秀)珠"/>
    <x v="40"/>
    <x v="439"/>
    <s v="無"/>
    <m/>
  </r>
  <r>
    <s v="社政業務-社會福利-青少年兒童福利-獎補助費-對國內團體之捐助"/>
    <s v="提升準公共托嬰中心托育服務品質獎助"/>
    <s v="台中市私立巨采托嬰中心"/>
    <x v="40"/>
    <x v="701"/>
    <s v="無"/>
    <m/>
  </r>
  <r>
    <s v="社政業務-社會福利-青少年兒童福利-獎補助費-對國內團體之捐助"/>
    <s v="提升準公共托嬰中心托育服務品質獎助"/>
    <s v="臺中市私立文馨托嬰中心陳惠玉"/>
    <x v="40"/>
    <x v="424"/>
    <s v="無"/>
    <m/>
  </r>
  <r>
    <s v="社政業務-社會福利-青少年兒童福利-獎補助費-對國內團體之捐助"/>
    <s v="提升準公共托嬰中心托育服務品質獎助"/>
    <s v="臺中市私立小貝果托嬰中心"/>
    <x v="40"/>
    <x v="108"/>
    <s v="無"/>
    <m/>
  </r>
  <r>
    <s v="社政業務-社會福利-青少年兒童福利-獎補助費-對國內團體之捐助"/>
    <s v="提升準公共托嬰中心托育服務品質獎助"/>
    <s v="臺中市私立小菲力托嬰中心"/>
    <x v="40"/>
    <x v="531"/>
    <s v="無"/>
    <m/>
  </r>
  <r>
    <s v="社政業務-社會福利-青少年兒童福利-獎補助費-對國內團體之捐助"/>
    <s v="提升準公共托嬰中心托育服務品質獎助"/>
    <s v="臺中市私立小紅帽托嬰中心"/>
    <x v="40"/>
    <x v="312"/>
    <s v="無"/>
    <m/>
  </r>
  <r>
    <s v="社政業務-社會福利-青少年兒童福利-獎補助費-對國內團體之捐助"/>
    <s v="提升準公共托嬰中心托育服務品質獎助"/>
    <s v="臺中市私立小天地托嬰中心陳(紅-工+秀)珠"/>
    <x v="40"/>
    <x v="104"/>
    <s v="無"/>
    <m/>
  </r>
  <r>
    <s v="社政業務-社會福利-青少年兒童福利-獎補助費-對國內團體之捐助"/>
    <s v="提升準公共托嬰中心托育服務品質獎助"/>
    <s v="臺中市私立萊恩托嬰中心陳冠璋"/>
    <x v="40"/>
    <x v="106"/>
    <s v="無"/>
    <m/>
  </r>
  <r>
    <s v="社政業務-社會福利-青少年兒童福利-獎補助費-對國內團體之捐助"/>
    <s v="育有未滿二歲兒童育兒津貼親職教育講座"/>
    <s v="社團法人台灣東南亞姊妹會"/>
    <x v="40"/>
    <x v="79"/>
    <s v="無"/>
    <m/>
  </r>
  <r>
    <s v="社政業務-社會福利-青少年兒童福利-獎補助費-對國內團體之捐助"/>
    <s v="提升準公共托嬰中心托育服務品質獎助"/>
    <s v="臺中市私立圓圓托嬰中心"/>
    <x v="40"/>
    <x v="615"/>
    <s v="無"/>
    <m/>
  </r>
  <r>
    <s v="社政業務-社會福利-青少年兒童福利-獎補助費-對國內團體之捐助"/>
    <s v="提升準公共托嬰中心托育服務品質獎助"/>
    <s v="臺中市私立小蘋果托嬰中心陳旎詩"/>
    <x v="40"/>
    <x v="597"/>
    <s v="無"/>
    <m/>
  </r>
  <r>
    <s v="社政業務-社會福利-青少年兒童福利-獎補助費-對國內團體之捐助"/>
    <s v="提升準公共托嬰中心托育服務品質獎助"/>
    <s v="臺中市私立巧寶貝托嬰中心林辛沛"/>
    <x v="40"/>
    <x v="111"/>
    <s v="無"/>
    <m/>
  </r>
  <r>
    <s v="社政業務-社會福利-青少年兒童福利-獎補助費-對國內團體之捐助"/>
    <s v="提升準公共托嬰中心托育服務品質獎助"/>
    <s v="臺中市私立卡吉雅比托嬰中心洪西欽"/>
    <x v="40"/>
    <x v="111"/>
    <s v="無"/>
    <m/>
  </r>
  <r>
    <s v="社政業務-社會福利-青少年兒童福利-獎補助費-對國內團體之捐助"/>
    <s v="提升準公共托嬰中心托育服務品質獎助"/>
    <s v="臺中市私立承欣托嬰中心鐘凡淇"/>
    <x v="40"/>
    <x v="597"/>
    <s v="無"/>
    <m/>
  </r>
  <r>
    <s v="社政業務-社會福利-青少年兒童福利-獎補助費-對國內團體之捐助"/>
    <s v="提升準公共托嬰中心托育服務品質獎助"/>
    <s v="臺中市私立耶思瑪亞托嬰中心"/>
    <x v="40"/>
    <x v="106"/>
    <s v="無"/>
    <m/>
  </r>
  <r>
    <s v="社政業務-社會福利-青少年兒童福利-獎補助費-對國內團體之捐助"/>
    <s v="提升準公共托嬰中心托育服務品質獎助"/>
    <s v="臺中市私立小腳丫永興托嬰中心劉子崟"/>
    <x v="40"/>
    <x v="615"/>
    <s v="無"/>
    <m/>
  </r>
  <r>
    <s v="社政業務-社會福利-青少年兒童福利-獎補助費-對國內團體之捐助"/>
    <s v="提升準公共托嬰中心托育服務品質獎助"/>
    <s v="臺中市私立臺中榮民總醫院附設中榮托嬰中心"/>
    <x v="40"/>
    <x v="597"/>
    <s v="無"/>
    <m/>
  </r>
  <r>
    <s v="社政業務-社會福利-青少年兒童福利-獎補助費-對國內團體之捐助"/>
    <s v="提升準公共托嬰中心托育服務品質獎助"/>
    <s v="臺中市私立圓圓托嬰中心"/>
    <x v="40"/>
    <x v="555"/>
    <s v="無"/>
    <m/>
  </r>
  <r>
    <s v="社政業務-社會福利-青少年兒童福利-獎補助費-對國內團體之捐助"/>
    <s v="提升準公共托嬰中心托育服務品質獎助"/>
    <s v="臺中市私立小腳丫永興托嬰中心劉子崟"/>
    <x v="40"/>
    <x v="481"/>
    <s v="無"/>
    <m/>
  </r>
  <r>
    <s v="社政業務-社會福利-青少年兒童福利-獎補助費-對國內團體之捐助"/>
    <s v="提升準公共托嬰中心托育服務品質獎助"/>
    <s v="臺中市私立小天地托嬰中心陳(紅-工+秀)珠"/>
    <x v="40"/>
    <x v="130"/>
    <s v="無"/>
    <m/>
  </r>
  <r>
    <s v="社政業務-社會福利-青少年兒童福利-獎補助費-對國內團體之捐助"/>
    <s v="提升準公共托嬰中心托育服務品質獎助"/>
    <s v="臺中市私立卡吉雅比托嬰中心洪西欽"/>
    <x v="40"/>
    <x v="608"/>
    <s v="無"/>
    <m/>
  </r>
  <r>
    <s v="社政業務-社會福利-青少年兒童福利-獎補助費-對國內團體之捐助"/>
    <s v="提升準公共托嬰中心托育服務品質獎助"/>
    <s v="臺中市私立巧寶貝托嬰中心林辛沛"/>
    <x v="40"/>
    <x v="608"/>
    <s v="無"/>
    <m/>
  </r>
  <r>
    <s v="社政業務-社會福利-青少年兒童福利-獎補助費-對國內團體之捐助"/>
    <s v="提升準公共托嬰中心托育服務品質獎助"/>
    <s v="臺中市私立耶思瑪亞托嬰中心"/>
    <x v="40"/>
    <x v="441"/>
    <s v="無"/>
    <m/>
  </r>
  <r>
    <s v="社政業務-社會福利-青少年兒童福利-獎補助費-對國內團體之捐助"/>
    <s v="提升準公共托嬰中心托育服務品質獎助"/>
    <s v="臺中市私立快樂小天地托嬰中心陳(紅-工+秀)珠"/>
    <x v="40"/>
    <x v="722"/>
    <s v="無"/>
    <m/>
  </r>
  <r>
    <s v="社政業務-社會福利-青少年兒童福利-獎補助費-對國內團體之捐助"/>
    <s v="提升準公共托嬰中心托育服務品質獎助"/>
    <s v="臺中市私立愛堡托嬰中心"/>
    <x v="40"/>
    <x v="405"/>
    <s v="無"/>
    <m/>
  </r>
  <r>
    <s v="社政業務-社會福利-青少年兒童福利-獎補助費-對國內團體之捐助"/>
    <s v="提升準公共托嬰中心托育服務品質獎助"/>
    <s v="臺中市私立臺中榮民總醫院附設中榮托嬰中心"/>
    <x v="40"/>
    <x v="368"/>
    <s v="無"/>
    <m/>
  </r>
  <r>
    <s v="社政業務-社會福利-青少年兒童福利-獎補助費-對國內團體之捐助"/>
    <s v="提升準公共托嬰中心托育服務品質獎助"/>
    <s v="臺中市私立承欣托嬰中心鐘凡淇"/>
    <x v="40"/>
    <x v="368"/>
    <s v="無"/>
    <m/>
  </r>
  <r>
    <s v="社政業務-社會福利-青少年兒童福利-獎補助費-對國內團體之捐助"/>
    <s v="提升準公共托嬰中心托育服務品質獎助"/>
    <s v="臺中市私立小蘋果托嬰中心陳旎詩"/>
    <x v="40"/>
    <x v="368"/>
    <s v="無"/>
    <m/>
  </r>
  <r>
    <s v="社政業務-社會福利-青少年兒童福利-獎補助費-對國內團體之捐助"/>
    <s v="提升準公共托嬰中心托育服務品質獎助"/>
    <s v="臺中市私立巨采福科托嬰中心"/>
    <x v="40"/>
    <x v="701"/>
    <s v="無"/>
    <m/>
  </r>
  <r>
    <s v="社政業務-社會福利-青少年兒童福利-獎補助費-對國內團體之捐助"/>
    <s v="提升準公共托嬰中心托育服務品質獎助"/>
    <s v="臺中市私立向陽托嬰中心蔣叔融"/>
    <x v="40"/>
    <x v="690"/>
    <s v="無"/>
    <m/>
  </r>
  <r>
    <s v="社政業務-社會福利-青少年兒童福利-獎補助費-對國內團體之捐助"/>
    <s v="提升準公共托嬰中心托育服務品質獎助"/>
    <s v="臺中市私立比咪托嬰中心"/>
    <x v="40"/>
    <x v="621"/>
    <s v="無"/>
    <m/>
  </r>
  <r>
    <s v="社政業務-社會福利-青少年兒童福利-獎補助費-對國內團體之捐助"/>
    <s v="提升準公共托嬰中心托育服務品質獎助"/>
    <s v="臺中市私立優而堡文新托嬰中心謝建成"/>
    <x v="40"/>
    <x v="170"/>
    <s v="無"/>
    <m/>
  </r>
  <r>
    <s v="社政業務-社會福利-青少年兒童福利-獎補助費-對國內團體之捐助"/>
    <s v="提升準公共托嬰中心托育服務品質獎助"/>
    <s v="台中市私立肯格魯托嬰中心"/>
    <x v="40"/>
    <x v="652"/>
    <s v="無"/>
    <m/>
  </r>
  <r>
    <s v="社政業務-社會福利-青少年兒童福利-獎補助費-對國內團體之捐助"/>
    <s v="提升準公共托嬰中心托育服務品質獎助"/>
    <s v="臺中市私立貝貝兒托嬰中心謝雅竹"/>
    <x v="40"/>
    <x v="652"/>
    <s v="無"/>
    <m/>
  </r>
  <r>
    <s v="社政業務-社會福利-青少年兒童福利-獎補助費-對國內團體之捐助"/>
    <s v="提升準公共托嬰中心托育服務品質獎助"/>
    <s v="臺中市私立大里領袖甜心托嬰中心李織州"/>
    <x v="40"/>
    <x v="722"/>
    <s v="無"/>
    <m/>
  </r>
  <r>
    <s v="社政業務-社會福利-青少年兒童福利-獎補助費-對國內團體之捐助"/>
    <s v="提升準公共托嬰中心托育服務品質獎助"/>
    <s v="台中市私立上晴托嬰中心楊坤振"/>
    <x v="40"/>
    <x v="376"/>
    <s v="無"/>
    <m/>
  </r>
  <r>
    <s v="社政業務-社會福利-青少年兒童福利-獎補助費-對國內團體之捐助"/>
    <s v="提升準公共托嬰中心托育服務品質獎助"/>
    <s v="臺中市私立華樂比托嬰中心"/>
    <x v="40"/>
    <x v="376"/>
    <s v="無"/>
    <m/>
  </r>
  <r>
    <s v="社政業務-社會福利-青少年兒童福利-獎補助費-對國內團體之捐助"/>
    <s v="提升準公共托嬰中心托育服務品質獎助"/>
    <s v="臺中市私立陽光托嬰中心吳俊熤"/>
    <x v="40"/>
    <x v="376"/>
    <s v="無"/>
    <m/>
  </r>
  <r>
    <s v="社政業務-社會福利-青少年兒童福利-獎補助費-對國內團體之捐助"/>
    <s v="提升準公共托嬰中心托育服務品質獎助"/>
    <s v="臺中市私立上安托嬰中心"/>
    <x v="40"/>
    <x v="433"/>
    <s v="無"/>
    <m/>
  </r>
  <r>
    <s v="社政業務-社會福利-青少年兒童福利-獎補助費-對國內團體之捐助"/>
    <s v="提升準公共托嬰中心托育服務品質獎助"/>
    <s v="臺中市私立咕咕鳥嶺東托嬰中心"/>
    <x v="40"/>
    <x v="723"/>
    <s v="無"/>
    <m/>
  </r>
  <r>
    <s v="社政業務-社會福利-青少年兒童福利-獎補助費-對國內團體之捐助"/>
    <s v="育有未滿二歲兒童育兒津貼親職教育講座"/>
    <s v="台中市親子閱讀協會"/>
    <x v="40"/>
    <x v="263"/>
    <s v="無"/>
    <m/>
  </r>
  <r>
    <s v="社政業務-社會福利-青少年兒童福利-獎補助費-對國內團體之捐助"/>
    <s v="育有未滿二歲兒童育兒津貼親職教育講座"/>
    <s v="社團法人台灣寶生社會服務協進會"/>
    <x v="40"/>
    <x v="49"/>
    <s v="無"/>
    <m/>
  </r>
  <r>
    <s v="社政業務-社會福利-青少年兒童福利-獎補助費-對國內團體之捐助"/>
    <s v="提升準公共托嬰中心托育服務品質獎助"/>
    <s v="臺中市私立愛堡托嬰中心"/>
    <x v="40"/>
    <x v="697"/>
    <s v="無"/>
    <m/>
  </r>
  <r>
    <s v="社政業務-社會福利-青少年兒童福利-獎補助費-對國內團體之捐助"/>
    <s v="113年公共化及準公共托嬰中心照顧比優化獎助"/>
    <s v="臺中市私立快樂小天地托嬰中心陳(紅-工+秀)珠"/>
    <x v="40"/>
    <x v="246"/>
    <s v="無"/>
    <m/>
  </r>
  <r>
    <s v="社政業務-社會福利-青少年兒童福利-獎補助費-對國內團體之捐助"/>
    <s v="提升準公共托嬰中心托育服務品質獎助"/>
    <s v="臺中市私立大里領袖甜心托嬰中心李織州"/>
    <x v="40"/>
    <x v="439"/>
    <s v="無"/>
    <m/>
  </r>
  <r>
    <s v="社政業務-社會福利-青少年兒童福利-獎補助費-對國內團體之捐助"/>
    <s v="提升準公共托嬰中心托育服務品質獎助"/>
    <s v="臺中市私立上安托嬰中心"/>
    <x v="40"/>
    <x v="312"/>
    <s v="無"/>
    <m/>
  </r>
  <r>
    <s v="社政業務-社會福利-青少年兒童福利-獎補助費-對國內團體之捐助"/>
    <s v="提升準公共托嬰中心托育服務品質獎助"/>
    <s v="台中市私立肯格魯托嬰中心"/>
    <x v="40"/>
    <x v="701"/>
    <s v="無"/>
    <m/>
  </r>
  <r>
    <s v="社政業務-社會福利-青少年兒童福利-獎補助費-對國內團體之捐助"/>
    <s v="提升準公共托嬰中心托育服務品質獎助"/>
    <s v="臺中市私立咕咕鳥嶺東托嬰中心"/>
    <x v="40"/>
    <x v="360"/>
    <s v="無"/>
    <m/>
  </r>
  <r>
    <s v="社政業務-社會福利-青少年兒童福利-獎補助費-對國內團體之捐助"/>
    <s v="提升準公共托嬰中心托育服務品質獎助"/>
    <s v="臺中市私立尼荳人文托嬰中心江燕鳳"/>
    <x v="40"/>
    <x v="145"/>
    <s v="無"/>
    <m/>
  </r>
  <r>
    <s v="社政業務-社會福利-青少年兒童福利-獎補助費-對國內團體之捐助"/>
    <s v="提升準公共托嬰中心托育服務品質獎助"/>
    <s v="臺中市私立陽光托嬰中心吳俊熤"/>
    <x v="40"/>
    <x v="439"/>
    <s v="無"/>
    <m/>
  </r>
  <r>
    <s v="社政業務-社會福利-青少年兒童福利-獎補助費-對國內團體之捐助"/>
    <s v="提升準公共托嬰中心托育服務品質獎助"/>
    <s v="臺中市私立貝貝兒托嬰中心謝雅竹"/>
    <x v="40"/>
    <x v="701"/>
    <s v="無"/>
    <m/>
  </r>
  <r>
    <s v="社政業務-社會福利-青少年兒童福利-獎補助費-對國內團體之捐助"/>
    <s v="提升準公共托嬰中心托育服務品質獎助"/>
    <s v="臺中市私立華樂比托嬰中心"/>
    <x v="40"/>
    <x v="439"/>
    <s v="無"/>
    <m/>
  </r>
  <r>
    <s v="社政業務-社會福利-青少年兒童福利-獎補助費-對國內團體之捐助"/>
    <s v="提升準公共托嬰中心托育服務品質獎助"/>
    <s v="臺中市私立向陽托嬰中心蔣叔融"/>
    <x v="40"/>
    <x v="307"/>
    <s v="無"/>
    <m/>
  </r>
  <r>
    <s v="社政業務-社會福利-青少年兒童福利-獎補助費-對國內團體之捐助"/>
    <s v="提升準公共托嬰中心托育服務品質獎助"/>
    <s v="臺中市私立優而堡文新托嬰中心謝建成"/>
    <x v="40"/>
    <x v="544"/>
    <s v="無"/>
    <m/>
  </r>
  <r>
    <s v="社政業務-社會福利-青少年兒童福利-獎補助費-對國內團體之捐助"/>
    <s v="提升準公共托嬰中心托育服務品質獎助"/>
    <s v="台中市私立上晴托嬰中心楊坤振"/>
    <x v="40"/>
    <x v="439"/>
    <s v="無"/>
    <m/>
  </r>
  <r>
    <s v="社政業務-社會福利-青少年兒童福利-獎補助費-對國內團體之捐助"/>
    <s v="提升準公共托嬰中心托育服務品質獎助"/>
    <s v="臺中市私立桃樂絲托嬰中心"/>
    <x v="40"/>
    <x v="352"/>
    <s v="無"/>
    <m/>
  </r>
  <r>
    <s v="社政業務-社會福利-青少年兒童福利-獎補助費-對國內團體之捐助"/>
    <s v="提升準公共托嬰中心托育服務品質獎助"/>
    <s v="臺中市私立小梧桐托嬰中心"/>
    <x v="40"/>
    <x v="597"/>
    <s v="無"/>
    <m/>
  </r>
  <r>
    <s v="社政業務-社會福利-青少年兒童福利-獎補助費-對國內團體之捐助"/>
    <s v="提升準公共托嬰中心托育服務品質獎助"/>
    <s v="臺中市私立比咪托嬰中心"/>
    <x v="40"/>
    <x v="198"/>
    <s v="無"/>
    <m/>
  </r>
  <r>
    <s v="社政業務-社會福利-青少年兒童福利-獎補助費-對國內團體之捐助"/>
    <s v="提升準公共托嬰中心托育服務品質獎助"/>
    <s v="臺中市私立比咪托嬰中心"/>
    <x v="40"/>
    <x v="62"/>
    <s v="無"/>
    <m/>
  </r>
  <r>
    <s v="社政業務-社會福利-青少年兒童福利-獎補助費-對國內團體之捐助"/>
    <s v="提升準公共托嬰中心托育服務品質獎助"/>
    <s v="臺中市私立樂艾兒托嬰中心"/>
    <x v="40"/>
    <x v="101"/>
    <s v="無"/>
    <m/>
  </r>
  <r>
    <s v="社政業務-社會福利-青少年兒童福利-獎補助費-對國內團體之捐助"/>
    <s v="提升準公共托嬰中心托育服務品質獎助"/>
    <s v="臺中市私立樂艾兒托嬰中心"/>
    <x v="40"/>
    <x v="497"/>
    <s v="無"/>
    <m/>
  </r>
  <r>
    <s v="社政業務-社會福利-青少年兒童福利-獎補助費-對國內團體之捐助"/>
    <s v="提升準公共托嬰中心托育服務品質獎助"/>
    <s v="臺中市私立小豆島托嬰中心"/>
    <x v="40"/>
    <x v="231"/>
    <s v="無"/>
    <m/>
  </r>
  <r>
    <s v="社政業務-社會福利-青少年兒童福利-獎補助費-對國內團體之捐助"/>
    <s v="提升準公共托嬰中心托育服務品質獎助"/>
    <s v="臺中市私立小豆島托嬰中心"/>
    <x v="40"/>
    <x v="102"/>
    <s v="無"/>
    <m/>
  </r>
  <r>
    <s v="社政業務-社會福利-青少年兒童福利-獎補助費-對國內團體之捐助"/>
    <s v="提升準公共托嬰中心托育服務品質獎助"/>
    <s v="臺中市私立莘芽托嬰中心魏可欣"/>
    <x v="40"/>
    <x v="69"/>
    <s v="無"/>
    <m/>
  </r>
  <r>
    <s v="社政業務-社會福利-青少年兒童福利-獎補助費-對國內團體之捐助"/>
    <s v="提升準公共托嬰中心托育服務品質獎助"/>
    <s v="臺中市私立莘芽托嬰中心魏可欣"/>
    <x v="40"/>
    <x v="217"/>
    <s v="無"/>
    <m/>
  </r>
  <r>
    <s v="社政業務-社會福利-青少年兒童福利-獎補助費-對國內團體之捐助"/>
    <s v="提升準公共托嬰中心托育服務品質獎助"/>
    <s v="台中市私立耶思托嬰中心"/>
    <x v="40"/>
    <x v="507"/>
    <s v="無"/>
    <m/>
  </r>
  <r>
    <s v="社政業務-社會福利-青少年兒童福利-獎補助費-對國內團體之捐助"/>
    <s v="提升準公共托嬰中心托育服務品質獎助"/>
    <s v="臺中市私立橘寶貝托嬰中心"/>
    <x v="40"/>
    <x v="108"/>
    <s v="無"/>
    <m/>
  </r>
  <r>
    <s v="社政業務-社會福利-青少年兒童福利-獎補助費-對國內團體之捐助"/>
    <s v="提升準公共托嬰中心托育服務品質獎助"/>
    <s v="臺中市私立鈞寶托嬰中心王子昭"/>
    <x v="40"/>
    <x v="544"/>
    <s v="無"/>
    <m/>
  </r>
  <r>
    <s v="社政業務-社會福利-青少年兒童福利-獎補助費-對國內團體之捐助"/>
    <s v="提升準公共托嬰中心托育服務品質獎助"/>
    <s v="臺中市私立皇家寶貝托嬰中心李淑娟"/>
    <x v="40"/>
    <x v="102"/>
    <s v="無"/>
    <m/>
  </r>
  <r>
    <s v="社政業務-社會福利-青少年兒童福利-獎補助費-對國內團體之捐助"/>
    <s v="提升準公共托嬰中心托育服務品質獎助"/>
    <s v="臺中市私立皇家寶貝托嬰中心李淑娟"/>
    <x v="40"/>
    <x v="120"/>
    <s v="無"/>
    <m/>
  </r>
  <r>
    <s v="社政業務-社會福利-青少年兒童福利-獎補助費-對國內團體之捐助"/>
    <s v="提升準公共托嬰中心托育服務品質獎助"/>
    <s v="臺中市私立微笑童話托嬰中心"/>
    <x v="40"/>
    <x v="424"/>
    <s v="無"/>
    <m/>
  </r>
  <r>
    <s v="社政業務-社會福利-青少年兒童福利-獎補助費-對國內團體之捐助"/>
    <s v="提升準公共托嬰中心托育服務品質獎助"/>
    <s v="臺中市私立慈祐園托嬰中心周明華"/>
    <x v="40"/>
    <x v="358"/>
    <s v="無"/>
    <m/>
  </r>
  <r>
    <s v="社政業務-社會福利-青少年兒童福利-獎補助費-對國內團體之捐助"/>
    <s v="提升準公共托嬰中心托育服務品質獎助"/>
    <s v="臺中市私立慈祐園托嬰中心周明華"/>
    <x v="40"/>
    <x v="62"/>
    <s v="無"/>
    <m/>
  </r>
  <r>
    <s v="社政業務-社會福利-青少年兒童福利-獎補助費-對國內團體之捐助"/>
    <s v="提升準公共托嬰中心托育服務品質獎助"/>
    <s v="臺中市私立芊悅托嬰中心"/>
    <x v="40"/>
    <x v="81"/>
    <s v="無"/>
    <m/>
  </r>
  <r>
    <s v="社政業務-社會福利-青少年兒童福利-獎補助費-對國內團體之捐助"/>
    <s v="提升準公共托嬰中心托育服務品質獎助"/>
    <s v="臺中市私立樂閱森林托嬰中心吳辛芳"/>
    <x v="40"/>
    <x v="607"/>
    <s v="無"/>
    <m/>
  </r>
  <r>
    <s v="社政業務-社會福利-青少年兒童福利-獎補助費-對國內團體之捐助"/>
    <s v="提升準公共托嬰中心托育服務品質獎助"/>
    <s v="臺中市私立優而堡托嬰中心謝建成"/>
    <x v="40"/>
    <x v="724"/>
    <s v="無"/>
    <m/>
  </r>
  <r>
    <s v="社政業務-社會福利-青少年兒童福利-獎補助費-對國內團體之捐助"/>
    <s v="提升準公共托嬰中心托育服務品質獎助"/>
    <s v="臺中市私立春禾托嬰中心"/>
    <x v="40"/>
    <x v="701"/>
    <s v="無"/>
    <m/>
  </r>
  <r>
    <s v="社政業務-社會福利-青少年兒童福利-獎補助費-對國內團體之捐助"/>
    <s v="提升準公共托嬰中心托育服務品質獎助"/>
    <s v="臺中市私立宜兒美托嬰中心"/>
    <x v="40"/>
    <x v="108"/>
    <s v="無"/>
    <m/>
  </r>
  <r>
    <s v="社政業務-社會福利-青少年兒童福利-獎補助費-對國內團體之捐助"/>
    <s v="提升準公共托嬰中心托育服務品質獎助"/>
    <s v="臺中市私立怡兒園托嬰中心林忠義"/>
    <x v="40"/>
    <x v="353"/>
    <s v="無"/>
    <m/>
  </r>
  <r>
    <s v="社政業務-社會福利-青少年兒童福利-獎補助費-對國內團體之捐助"/>
    <s v="提升準公共托嬰中心托育服務品質獎助"/>
    <s v="臺中市私立棉花糖托嬰中心"/>
    <x v="40"/>
    <x v="81"/>
    <s v="無"/>
    <m/>
  </r>
  <r>
    <s v="社政業務-社會福利-青少年兒童福利-獎補助費-對國內團體之捐助"/>
    <s v="提升準公共托嬰中心托育服務品質獎助"/>
    <s v="臺中市私立小熊多元智慧上安托嬰中心"/>
    <x v="40"/>
    <x v="698"/>
    <s v="無"/>
    <m/>
  </r>
  <r>
    <s v="社政業務-社會福利-青少年兒童福利-獎補助費-對國內團體之捐助"/>
    <s v="提升準公共托嬰中心托育服務品質獎助"/>
    <s v="臺中市私立小熊多元智慧托嬰中心"/>
    <x v="40"/>
    <x v="108"/>
    <s v="無"/>
    <m/>
  </r>
  <r>
    <s v="社政業務-社會福利-青少年兒童福利-獎補助費-對國內團體之捐助"/>
    <s v="提升準公共托嬰中心托育服務品質獎助"/>
    <s v="臺中市私立怡兒園托嬰中心林忠義"/>
    <x v="40"/>
    <x v="525"/>
    <s v="無"/>
    <m/>
  </r>
  <r>
    <s v="社政業務-社會福利-青少年兒童福利-獎補助費-對國內團體之捐助"/>
    <s v="提升準公共托嬰中心托育服務品質獎助"/>
    <s v="臺中市私立慈祐園托嬰中心周明華"/>
    <x v="40"/>
    <x v="725"/>
    <s v="無"/>
    <m/>
  </r>
  <r>
    <s v="社政業務-社會福利-青少年兒童福利-獎補助費-對國內團體之捐助"/>
    <s v="提升準公共托嬰中心托育服務品質獎助"/>
    <s v="台中市私立耶思托嬰中心"/>
    <x v="40"/>
    <x v="725"/>
    <s v="無"/>
    <m/>
  </r>
  <r>
    <s v="社政業務-社會福利-青少年兒童福利-獎補助費-對國內團體之捐助"/>
    <s v="提升準公共托嬰中心托育服務品質獎助"/>
    <s v="臺中市私立桃樂絲托嬰中心"/>
    <x v="40"/>
    <x v="707"/>
    <s v="無"/>
    <m/>
  </r>
  <r>
    <s v="社政業務-社會福利-青少年兒童福利-獎補助費-對國內團體之捐助"/>
    <s v="提升準公共托嬰中心托育服務品質獎助"/>
    <s v="臺中市私立聖恩天使托嬰中心林至君"/>
    <x v="40"/>
    <x v="129"/>
    <s v="無"/>
    <m/>
  </r>
  <r>
    <s v="社政業務-社會福利-青少年兒童福利-獎補助費-對國內團體之捐助"/>
    <s v="提升準公共托嬰中心托育服務品質獎助"/>
    <s v="臺中市私立小熊多元智慧托嬰中心"/>
    <x v="40"/>
    <x v="129"/>
    <s v="無"/>
    <m/>
  </r>
  <r>
    <s v="社政業務-社會福利-青少年兒童福利-獎補助費-對國內團體之捐助"/>
    <s v="提升準公共托嬰中心托育服務品質獎助"/>
    <s v="臺中市私立小熊多元智慧上安托嬰中心"/>
    <x v="40"/>
    <x v="417"/>
    <s v="無"/>
    <m/>
  </r>
  <r>
    <s v="社政業務-社會福利-青少年兒童福利-獎補助費-對國內團體之捐助"/>
    <s v="提升準公共托嬰中心托育服務品質獎助"/>
    <s v="臺中市私立宜兒美托嬰中心"/>
    <x v="40"/>
    <x v="129"/>
    <s v="無"/>
    <m/>
  </r>
  <r>
    <s v="社政業務-社會福利-青少年兒童福利-獎補助費-對國內團體之捐助"/>
    <s v="提升準公共托嬰中心托育服務品質獎助"/>
    <s v="臺中市私立橘寶貝托嬰中心"/>
    <x v="40"/>
    <x v="129"/>
    <s v="無"/>
    <m/>
  </r>
  <r>
    <s v="社政業務-社會福利-青少年兒童福利-獎補助費-對國內團體之捐助"/>
    <s v="提升準公共托嬰中心托育服務品質獎助"/>
    <s v="臺中市私立尼荳人文托嬰中心江燕鳳"/>
    <x v="40"/>
    <x v="718"/>
    <s v="無"/>
    <m/>
  </r>
  <r>
    <s v="社政業務-社會福利-青少年兒童福利-獎補助費-對國內團體之捐助"/>
    <s v="提升準公共托嬰中心托育服務品質獎助"/>
    <s v="臺中市私立班比優托嬰中心"/>
    <x v="40"/>
    <x v="718"/>
    <s v="無"/>
    <m/>
  </r>
  <r>
    <s v="社政業務-社會福利-青少年兒童福利-獎補助費-對國內團體之捐助"/>
    <s v="提升準公共托嬰中心托育服務品質獎助"/>
    <s v="臺中市私立微笑童話托嬰中心"/>
    <x v="40"/>
    <x v="720"/>
    <s v="無"/>
    <m/>
  </r>
  <r>
    <s v="社政業務-社會福利-青少年兒童福利-獎補助費-對國內團體之捐助"/>
    <s v="提升準公共托嬰中心托育服務品質獎助"/>
    <s v="臺中市私立鈞寶托嬰中心王子昭"/>
    <x v="40"/>
    <x v="170"/>
    <s v="無"/>
    <m/>
  </r>
  <r>
    <s v="社政業務-社會福利-青少年兒童福利-獎補助費-對國內團體之捐助"/>
    <s v="提升準公共托嬰中心托育服務品質獎助"/>
    <s v="臺中市私立奇蒙兒托嬰中心劉勝騏"/>
    <x v="40"/>
    <x v="652"/>
    <s v="無"/>
    <m/>
  </r>
  <r>
    <s v="社政業務-社會福利-青少年兒童福利-獎補助費-對國內團體之捐助"/>
    <s v="提升準公共托嬰中心托育服務品質獎助"/>
    <s v="臺中市私立小豆島托嬰中心"/>
    <x v="40"/>
    <x v="652"/>
    <s v="無"/>
    <m/>
  </r>
  <r>
    <s v="社政業務-社會福利-青少年兒童福利-獎補助費-對國內團體之捐助"/>
    <s v="提升準公共托嬰中心托育服務品質獎助"/>
    <s v="臺中市私立春禾托嬰中心"/>
    <x v="40"/>
    <x v="652"/>
    <s v="無"/>
    <m/>
  </r>
  <r>
    <s v="社政業務-社會福利-青少年兒童福利-獎補助費-對國內團體之捐助"/>
    <s v="提升準公共托嬰中心托育服務品質獎助"/>
    <s v="臺中市私立劍聲托嬰中心"/>
    <x v="40"/>
    <x v="722"/>
    <s v="無"/>
    <m/>
  </r>
  <r>
    <s v="社政業務-社會福利-青少年兒童福利-獎補助費-對國內團體之捐助"/>
    <s v="提升準公共托嬰中心托育服務品質獎助"/>
    <s v="臺中市私立優而堡托嬰中心謝建成"/>
    <x v="40"/>
    <x v="726"/>
    <s v="無"/>
    <m/>
  </r>
  <r>
    <s v="社政業務-社會福利-青少年兒童福利-獎補助費-對國內團體之捐助"/>
    <s v="提升準公共托嬰中心托育服務品質獎助"/>
    <s v="臺中市私立童心托嬰中心謝珮華"/>
    <x v="40"/>
    <x v="713"/>
    <s v="無"/>
    <m/>
  </r>
  <r>
    <s v="社政業務-社會福利-青少年兒童福利-獎補助費-對國內團體之捐助"/>
    <s v="提升準公共托嬰中心托育服務品質獎助"/>
    <s v="臺中市私立樂閱森林托嬰中心吳辛芳"/>
    <x v="40"/>
    <x v="727"/>
    <s v="無"/>
    <m/>
  </r>
  <r>
    <s v="社政業務-社會福利-青少年兒童福利-獎補助費-對國內團體之捐助"/>
    <s v="提升準公共托嬰中心托育服務品質獎助"/>
    <s v="臺中市私立小梧桐托嬰中心"/>
    <x v="40"/>
    <x v="368"/>
    <s v="無"/>
    <m/>
  </r>
  <r>
    <s v="社政業務-社會福利-青少年兒童福利-獎補助費-對國內團體之捐助"/>
    <s v="提升準公共托嬰中心托育服務品質獎助"/>
    <s v="臺中市私立佩樂達托嬰中心廖述正"/>
    <x v="40"/>
    <x v="368"/>
    <s v="無"/>
    <m/>
  </r>
  <r>
    <s v="社政業務-社會福利-青少年兒童福利-獎補助費-對國內團體之捐助"/>
    <s v="提升準公共托嬰中心托育服務品質獎助"/>
    <s v="臺中市私立劍聲托嬰中心"/>
    <x v="40"/>
    <x v="439"/>
    <s v="無"/>
    <m/>
  </r>
  <r>
    <s v="社政業務-社會福利-青少年兒童福利-獎補助費-對國內團體之捐助"/>
    <s v="提升準公共托嬰中心托育服務品質獎助"/>
    <s v="臺中市私立童心托嬰中心謝珮華"/>
    <x v="40"/>
    <x v="716"/>
    <s v="無"/>
    <m/>
  </r>
  <r>
    <s v="社政業務-社會福利-青少年兒童福利-獎補助費-對國內團體之捐助"/>
    <s v="提升準公共托嬰中心托育服務品質獎助"/>
    <s v="臺中市私立奇蒙兒托嬰中心劉勝騏"/>
    <x v="40"/>
    <x v="701"/>
    <s v="無"/>
    <m/>
  </r>
  <r>
    <s v="社政業務-社會福利-青少年兒童福利-獎補助費-對國內團體之捐助"/>
    <s v="提升準公共托嬰中心托育服務品質獎助"/>
    <s v="臺中市私立班比優托嬰中心"/>
    <x v="40"/>
    <x v="108"/>
    <s v="無"/>
    <m/>
  </r>
  <r>
    <s v="社政業務-社會福利-青少年兒童福利-獎補助費-對國內團體之捐助"/>
    <s v="提升準公共托嬰中心托育服務品質獎助"/>
    <s v="臺中市私立班比優托嬰中心"/>
    <x v="40"/>
    <x v="53"/>
    <s v="無"/>
    <m/>
  </r>
  <r>
    <s v="社政業務-社會福利-青少年兒童福利-獎補助費-對國內團體之捐助"/>
    <s v="育有未滿二歲兒童育兒津貼親職教育講座"/>
    <s v="社團法人台中市玉兆生活美學協會"/>
    <x v="40"/>
    <x v="69"/>
    <s v="無"/>
    <m/>
  </r>
  <r>
    <s v="社政業務-社會福利-青少年兒童福利-獎補助費-對國內團體之捐助"/>
    <s v="臺中市東勢區Mini親子館"/>
    <s v="台中市親子閱讀協會"/>
    <x v="40"/>
    <x v="73"/>
    <s v="無"/>
    <m/>
  </r>
  <r>
    <s v="社政業務-社會福利-青少年兒童福利-獎補助費-對國內團體之捐助"/>
    <s v="提升準公共托嬰中心托育服務品質獎助"/>
    <s v="臺中市私立欣米兒托嬰中心"/>
    <x v="40"/>
    <x v="707"/>
    <s v="無"/>
    <m/>
  </r>
  <r>
    <s v="社政業務-社會福利-青少年兒童福利-獎補助費-對國內團體之捐助"/>
    <s v="提升準公共托嬰中心托育服務品質獎助"/>
    <s v="臺中市私立家貝兒托嬰中心曾詩芸"/>
    <x v="40"/>
    <x v="718"/>
    <s v="無"/>
    <m/>
  </r>
  <r>
    <s v="社政業務-社會福利-青少年兒童福利-獎補助費-對國內團體之捐助"/>
    <s v="提升準公共托嬰中心托育服務品質獎助"/>
    <s v="臺中市私立小教室托嬰中心"/>
    <x v="40"/>
    <x v="718"/>
    <s v="無"/>
    <m/>
  </r>
  <r>
    <s v="社政業務-社會福利-青少年兒童福利-獎補助費-對國內團體之捐助"/>
    <s v="提升準公共托嬰中心托育服務品質獎助"/>
    <s v="臺中市私立小教室托嬰中心"/>
    <x v="40"/>
    <x v="218"/>
    <s v="無"/>
    <m/>
  </r>
  <r>
    <s v="社政業務-社會福利-青少年兒童福利-獎補助費-對國內團體之捐助"/>
    <s v="提升準公共托嬰中心托育服務品質獎助"/>
    <s v="臺中市私立小教室托嬰中心"/>
    <x v="40"/>
    <x v="241"/>
    <s v="無"/>
    <m/>
  </r>
  <r>
    <s v="社政業務-社會福利-青少年兒童福利-獎補助費-對國內團體之捐助"/>
    <s v="提升準公共托嬰中心托育服務品質獎助"/>
    <s v="臺中市私立聖恩天使托嬰中心林至君"/>
    <x v="40"/>
    <x v="108"/>
    <s v="無"/>
    <m/>
  </r>
  <r>
    <s v="社政業務-社會福利-青少年兒童福利-獎補助費-對國內團體之捐助"/>
    <s v="提升準公共托嬰中心托育服務品質獎助"/>
    <s v="臺中市私立家貝兒托嬰中心曾詩芸"/>
    <x v="40"/>
    <x v="145"/>
    <s v="無"/>
    <m/>
  </r>
  <r>
    <s v="社政業務-社會福利-青少年兒童福利-獎補助費-對國內團體之捐助"/>
    <s v="提升準公共托嬰中心托育服務品質獎助"/>
    <s v="臺中市私立欣米兒托嬰中心"/>
    <x v="40"/>
    <x v="352"/>
    <s v="無"/>
    <m/>
  </r>
  <r>
    <s v="社政業務-社會福利-青少年兒童福利-獎補助費-對國內團體之捐助"/>
    <s v="提升準公共托嬰中心托育服務品質獎助"/>
    <s v="臺中市私立國郁托嬰中心"/>
    <x v="40"/>
    <x v="424"/>
    <s v="無"/>
    <m/>
  </r>
  <r>
    <s v="社政業務-社會福利-青少年兒童福利-獎補助費-對國內團體之捐助"/>
    <s v="育有未滿二歲兒童育兒津貼親職教育講座"/>
    <s v="臺中市後車頭發展協會"/>
    <x v="40"/>
    <x v="53"/>
    <s v="無"/>
    <m/>
  </r>
  <r>
    <s v="社政業務-社會福利-青少年兒童福利-獎補助費-對國內團體之捐助"/>
    <s v="育有未滿二歲兒童育兒津貼親職教育講座"/>
    <s v="臺中市私立伊樂寶寶托嬰中心劉家綺"/>
    <x v="40"/>
    <x v="365"/>
    <s v="無"/>
    <m/>
  </r>
  <r>
    <s v="社政業務-社會福利-青少年兒童福利-獎補助費-對國內團體之捐助"/>
    <s v="提升準公共托嬰中心托育服務品質獎助"/>
    <s v="臺中市私立小貝貝托嬰中心彌勒衍敏"/>
    <x v="40"/>
    <x v="716"/>
    <s v="無"/>
    <m/>
  </r>
  <r>
    <s v="社政業務-社會福利-青少年兒童福利-獎補助費-對國內團體之捐助"/>
    <s v="提升準公共托嬰中心托育服務品質獎助"/>
    <s v="臺中市私立唯喜托嬰中心彌勒衍敏"/>
    <x v="40"/>
    <x v="541"/>
    <s v="無"/>
    <m/>
  </r>
  <r>
    <s v="社政業務-社會福利-青少年兒童福利-獎補助費-對國內團體之捐助"/>
    <s v="提升準公共托嬰中心托育服務品質獎助"/>
    <s v="臺中市私立福星兒托嬰中心"/>
    <x v="40"/>
    <x v="145"/>
    <s v="無"/>
    <m/>
  </r>
  <r>
    <s v="社政業務-社會福利-青少年兒童福利-獎補助費-對國內團體之捐助"/>
    <s v="提升準公共托嬰中心托育服務品質獎助"/>
    <s v="臺中市私立華樂比巧樺托嬰中心"/>
    <x v="40"/>
    <x v="58"/>
    <s v="無"/>
    <m/>
  </r>
  <r>
    <s v="社政業務-社會福利-青少年兒童福利-獎補助費-對國內團體之捐助"/>
    <s v="提升準公共托嬰中心托育服務品質獎助"/>
    <s v="臺中市私立小木馬托嬰中心"/>
    <x v="40"/>
    <x v="701"/>
    <s v="無"/>
    <m/>
  </r>
  <r>
    <s v="社政業務-社會福利-青少年兒童福利-獎補助費-對國內團體之捐助"/>
    <s v="北屯MINI親子館"/>
    <s v="社團法人中華課後照顧才藝師資職能發展協會"/>
    <x v="40"/>
    <x v="564"/>
    <s v="無"/>
    <m/>
  </r>
  <r>
    <s v="社政業務-社會福利-青少年兒童福利-獎補助費-對國內團體之捐助"/>
    <s v="南區MINI親子館"/>
    <s v="社團法人臺中市香柏木健康關懷協會"/>
    <x v="40"/>
    <x v="533"/>
    <s v="無"/>
    <m/>
  </r>
  <r>
    <s v="社政業務-社會福利-青少年兒童福利-獎補助費-對國內團體之捐助"/>
    <s v="東勢MINI親子館"/>
    <s v="台中市親子閱讀協會"/>
    <x v="40"/>
    <x v="564"/>
    <s v="無"/>
    <m/>
  </r>
  <r>
    <s v="社政業務-社會福利-青少年兒童福利-獎補助費-對國內團體之捐助"/>
    <s v="西區MINI親子館"/>
    <s v="社團法人臺中市香柏木健康關懷協會"/>
    <x v="40"/>
    <x v="218"/>
    <s v="無"/>
    <m/>
  </r>
  <r>
    <s v="社政業務-社會福利-青少年兒童福利-獎補助費-對國內團體之捐助"/>
    <s v="大肚MINI親子館"/>
    <s v="社團法人台灣社區終身學習推廣協會"/>
    <x v="40"/>
    <x v="564"/>
    <s v="無"/>
    <m/>
  </r>
  <r>
    <s v="社政業務-社會福利-青少年兒童福利-獎補助費-對國內團體之捐助"/>
    <s v="中區MINI親子館"/>
    <s v="社團法人臺中市香柏木健康關懷協會"/>
    <x v="40"/>
    <x v="564"/>
    <s v="無"/>
    <m/>
  </r>
  <r>
    <s v="社政業務-社會福利-青少年兒童福利-獎補助費-對國內團體之捐助"/>
    <s v="梧棲MINI親子館"/>
    <s v="社團法人台灣健康整合服務協會"/>
    <x v="40"/>
    <x v="169"/>
    <s v="無"/>
    <m/>
  </r>
  <r>
    <s v="社政業務-社會福利-青少年兒童福利-獎補助費-對國內團體之捐助"/>
    <s v="清水MINI親子館"/>
    <s v="社團法人無限發展教育協會"/>
    <x v="40"/>
    <x v="728"/>
    <s v="無"/>
    <m/>
  </r>
  <r>
    <s v="社政業務-社會福利-青少年兒童福利-獎補助費-對國內團體之捐助"/>
    <s v="外埔MINI親子館"/>
    <s v="社團法人中華傳愛社區服務協會"/>
    <x v="40"/>
    <x v="729"/>
    <s v="無"/>
    <m/>
  </r>
  <r>
    <s v="社政業務-社會福利-青少年兒童福利-獎補助費-對國內團體之捐助"/>
    <s v="東區MINI親子館"/>
    <s v="社團法人中華傳愛社區服務協會"/>
    <x v="40"/>
    <x v="729"/>
    <s v="無"/>
    <m/>
  </r>
  <r>
    <s v="社政業務-社會福利-青少年兒童福利-獎補助費-對國內團體之捐助"/>
    <s v="提升準公共托嬰中心托育服務品質獎助"/>
    <s v="臺中市私立雲上太陽托嬰中心李宗霖"/>
    <x v="40"/>
    <x v="690"/>
    <s v="無"/>
    <m/>
  </r>
  <r>
    <s v="社政業務-社會福利-青少年兒童福利-獎補助費-對國內團體之捐助"/>
    <s v="提升準公共托嬰中心托育服務品質獎助"/>
    <s v="臺中市私立唯喜托嬰中心彌勒衍敏"/>
    <x v="40"/>
    <x v="621"/>
    <s v="無"/>
    <m/>
  </r>
  <r>
    <s v="社政業務-社會福利-青少年兒童福利-獎補助費-對國內團體之捐助"/>
    <s v="提升準公共托嬰中心托育服務品質獎助"/>
    <s v="臺中市私立福星兒托嬰中心"/>
    <x v="40"/>
    <x v="718"/>
    <s v="無"/>
    <m/>
  </r>
  <r>
    <s v="社政業務-社會福利-青少年兒童福利-獎補助費-對國內團體之捐助"/>
    <s v="提升準公共托嬰中心托育服務品質獎助"/>
    <s v="臺中市私立國郁托嬰中心"/>
    <x v="40"/>
    <x v="720"/>
    <s v="無"/>
    <m/>
  </r>
  <r>
    <s v="社政業務-社會福利-青少年兒童福利-獎補助費-對國內團體之捐助"/>
    <s v="提升準公共托嬰中心托育服務品質獎助"/>
    <s v="臺中市私立小木馬托嬰中心"/>
    <x v="40"/>
    <x v="652"/>
    <s v="無"/>
    <m/>
  </r>
  <r>
    <s v="社政業務-社會福利-青少年兒童福利-獎補助費-對國內團體之捐助"/>
    <s v="提升準公共托嬰中心托育服務品質獎助"/>
    <s v="臺中市私立小貝貝托嬰中心彌勒衍敏"/>
    <x v="40"/>
    <x v="713"/>
    <s v="無"/>
    <m/>
  </r>
  <r>
    <s v="社政業務-社會福利-青少年兒童福利-獎補助費-對國內團體之捐助"/>
    <s v="提升準公共托嬰中心托育服務品質獎助"/>
    <s v="臺中市私立佩樂達托嬰中心廖述正"/>
    <x v="40"/>
    <x v="597"/>
    <s v="無"/>
    <m/>
  </r>
  <r>
    <s v="社政業務-社會福利-青少年兒童福利-獎補助費-對國內團體之捐助"/>
    <s v="提升準公共托嬰中心托育服務品質獎助"/>
    <s v="臺中市私立雲上太陽托嬰中心李宗霖"/>
    <x v="40"/>
    <x v="307"/>
    <s v="無"/>
    <m/>
  </r>
  <r>
    <s v="社政業務-社會福利-青少年兒童福利-獎補助費-對國內團體之捐助"/>
    <s v="提升準公共托嬰中心托育服務品質獎助"/>
    <s v="臺中市私立愛無限托嬰中心"/>
    <x v="40"/>
    <x v="108"/>
    <s v="無"/>
    <m/>
  </r>
  <r>
    <s v="社政業務-社會福利-青少年兒童福利-獎補助費-對國內團體之捐助"/>
    <s v="提升準公共托嬰中心托育服務品質獎助"/>
    <s v="臺中市私立愛無限托嬰中心"/>
    <x v="40"/>
    <x v="129"/>
    <s v="無"/>
    <m/>
  </r>
  <r>
    <s v="社政業務-社會福利-青少年兒童福利-獎補助費-對國內團體之捐助"/>
    <s v="提升準公共托嬰中心托育服務品質獎助"/>
    <s v="臺中市私立聖恩彼得托嬰中心林至君"/>
    <x v="40"/>
    <x v="718"/>
    <s v="無"/>
    <m/>
  </r>
  <r>
    <s v="社政業務-社會福利-青少年兒童福利-獎補助費-對國內團體之捐助"/>
    <s v="提升準公共托嬰中心托育服務品質獎助"/>
    <s v="臺中市私立喜悅托嬰中心陳富汝"/>
    <x v="40"/>
    <x v="270"/>
    <s v="無"/>
    <m/>
  </r>
  <r>
    <s v="社政業務-社會福利-青少年兒童福利-獎補助費-對國內團體之捐助"/>
    <s v="提升準公共托嬰中心托育服務品質獎助"/>
    <s v="臺中市私立貝樂托嬰中心"/>
    <x v="40"/>
    <x v="170"/>
    <s v="無"/>
    <m/>
  </r>
  <r>
    <s v="社政業務-社會福利-青少年兒童福利-獎補助費-對國內團體之捐助"/>
    <s v="強化社會安全網第二期計畫-精進及擴充兒少家外安置資源方案特殊需求或身心障礙兒少照顧支援計畫"/>
    <s v="聯安醫院柯貴榮"/>
    <x v="40"/>
    <x v="247"/>
    <s v="無"/>
    <m/>
  </r>
  <r>
    <s v="社政業務-社會福利-青少年兒童福利-獎補助費-對國內團體之捐助"/>
    <s v="臺中市大雅區培植青少年適性發展方案"/>
    <s v="中華聖潔會清泉崗教會鄭兆文"/>
    <x v="40"/>
    <x v="730"/>
    <s v="無"/>
    <m/>
  </r>
  <r>
    <s v="社政業務-社會福利-青少年兒童福利-獎補助費-對國內團體之捐助"/>
    <s v="強化社會安全網第二期計畫-精進及擴充兒少家外安置資源方案特殊需求或身心障礙兒少照顧支援計畫"/>
    <s v="財團法人天主教善牧社會福利基金會"/>
    <x v="40"/>
    <x v="75"/>
    <s v="無"/>
    <m/>
  </r>
  <r>
    <s v="社政業務-社會福利-青少年兒童福利-獎補助費-對國內團體之捐助"/>
    <s v="提升準公共托嬰中心托育服務品質獎助"/>
    <s v="臺中市私立貝樂托嬰中心"/>
    <x v="40"/>
    <x v="544"/>
    <s v="無"/>
    <m/>
  </r>
  <r>
    <s v="社政業務-社會福利-青少年兒童福利-獎補助費-對國內團體之捐助"/>
    <s v="提升準公共托嬰中心托育服務品質獎助"/>
    <s v="臺中市私立百分之八十托嬰中心"/>
    <x v="40"/>
    <x v="67"/>
    <s v="無"/>
    <m/>
  </r>
  <r>
    <s v="社政業務-社會福利-青少年兒童福利-獎補助費-對國內團體之捐助"/>
    <s v="臺中市豐原區培植青少年適性發展方案"/>
    <s v="臺中市社區文化協進會"/>
    <x v="40"/>
    <x v="108"/>
    <s v="無"/>
    <m/>
  </r>
  <r>
    <s v="社政業務-社會福利-青少年兒童福利-獎補助費-對國內團體之捐助"/>
    <s v="臺中市中區Mini親子館"/>
    <s v="社團法人臺中市香柏木健康關懷協會"/>
    <x v="40"/>
    <x v="120"/>
    <s v="無"/>
    <m/>
  </r>
  <r>
    <s v="社政業務-社會福利-青少年兒童福利-獎補助費-對國內團體之捐助"/>
    <s v="臺中市南區Mini親子館"/>
    <s v="社團法人臺中市香柏木健康關懷協會"/>
    <x v="40"/>
    <x v="120"/>
    <s v="無"/>
    <m/>
  </r>
  <r>
    <s v="社政業務-社會福利-青少年兒童福利-獎補助費-對國內團體之捐助"/>
    <s v="提升準公共托嬰中心托育服務品質獎助"/>
    <s v="臺中市私立喜寶托嬰中心"/>
    <x v="40"/>
    <x v="254"/>
    <s v="無"/>
    <m/>
  </r>
  <r>
    <s v="社政業務-社會福利-青少年兒童福利-獎補助費-對國內團體之捐助"/>
    <s v="提升準公共托嬰中心托育服務品質獎助"/>
    <s v="臺中市私立喜寶托嬰中心"/>
    <x v="40"/>
    <x v="69"/>
    <s v="無"/>
    <m/>
  </r>
  <r>
    <s v="社政業務-社會福利-青少年兒童福利-獎補助費-對國內團體之捐助"/>
    <s v="提升準公共托嬰中心托育服務品質獎助"/>
    <s v="臺中市私立聖恩彼得托嬰中心林至君"/>
    <x v="40"/>
    <x v="189"/>
    <s v="無"/>
    <m/>
  </r>
  <r>
    <s v="社政業務-社會福利-青少年兒童福利-獎補助費-對國內團體之捐助"/>
    <s v="提升準公共托嬰中心托育服務品質獎助"/>
    <s v="臺中市私立聖恩彼得托嬰中心林至君"/>
    <x v="40"/>
    <x v="68"/>
    <s v="無"/>
    <m/>
  </r>
  <r>
    <s v="社政業務-社會福利-青少年兒童福利-獎補助費-對國內團體之捐助"/>
    <s v="提升準公共托嬰中心托育服務品質獎助"/>
    <s v="臺中市私立喜悅托嬰中心陳富汝"/>
    <x v="40"/>
    <x v="703"/>
    <s v="無"/>
    <m/>
  </r>
  <r>
    <s v="社政業務-社會福利-青少年兒童福利-獎補助費-對國內團體之捐助"/>
    <s v="提升準公共托嬰中心托育服務品質獎助"/>
    <s v="臺中市私立喜悅托嬰中心陳富汝"/>
    <x v="40"/>
    <x v="55"/>
    <s v="無"/>
    <m/>
  </r>
  <r>
    <s v="社政業務-社會福利-青少年兒童福利-獎補助費-對國內團體之捐助"/>
    <s v="強化社會安全網第二期計畫-精進及擴充兒少家外安置資源方案特殊需求或身心障礙兒少照顧支援計畫"/>
    <s v="財團法人基督教芥菜種會"/>
    <x v="40"/>
    <x v="497"/>
    <s v="無"/>
    <m/>
  </r>
  <r>
    <s v="社政業務-社會福利-青少年兒童福利-獎補助費-對國內團體之捐助"/>
    <s v="113年臺中市Mini親子館培力補助計畫(北屯區)"/>
    <s v="社團法人中華課後照顧才藝師資職能發展協會"/>
    <x v="40"/>
    <x v="120"/>
    <s v="無"/>
    <m/>
  </r>
  <r>
    <s v="社政業務-社會福利-青少年兒童福利-獎補助費-對國內團體之捐助"/>
    <s v="提升準公共托嬰中心托育服務品質獎助"/>
    <s v="臺中市私立一畝田托嬰中心"/>
    <x v="40"/>
    <x v="731"/>
    <s v="無"/>
    <m/>
  </r>
  <r>
    <s v="社政業務-社會福利-青少年兒童福利-獎補助費-對國內團體之捐助"/>
    <s v="提升準公共托嬰中心托育服務品質獎助"/>
    <s v="臺中市私立艾娃托嬰中心"/>
    <x v="40"/>
    <x v="717"/>
    <s v="無"/>
    <m/>
  </r>
  <r>
    <s v="社政業務-社會福利-青少年兒童福利-獎補助費-對國內團體之捐助"/>
    <s v="提升準公共托嬰中心托育服務品質獎助"/>
    <s v="臺中市私立德蕾莎托嬰中心于馨"/>
    <x v="40"/>
    <x v="555"/>
    <s v="無"/>
    <m/>
  </r>
  <r>
    <s v="社政業務-社會福利-青少年兒童福利-獎補助費-對國內團體之捐助"/>
    <s v="提升準公共托嬰中心托育服務品質獎助"/>
    <s v="臺中市私立桃太郎托嬰中心宋淑珍"/>
    <x v="40"/>
    <x v="718"/>
    <s v="無"/>
    <m/>
  </r>
  <r>
    <s v="社政業務-社會福利-青少年兒童福利-獎補助費-對國內團體之捐助"/>
    <s v="提升準公共托嬰中心托育服務品質獎助"/>
    <s v="臺中市私立約克托嬰中心周玉薰"/>
    <x v="40"/>
    <x v="720"/>
    <s v="無"/>
    <m/>
  </r>
  <r>
    <s v="社政業務-社會福利-青少年兒童福利-獎補助費-對國內團體之捐助"/>
    <s v="提升準公共托嬰中心托育服務品質獎助"/>
    <s v="臺中市私立向日葵托嬰中心陳盈如"/>
    <x v="40"/>
    <x v="285"/>
    <s v="無"/>
    <m/>
  </r>
  <r>
    <s v="社政業務-社會福利-青少年兒童福利-獎補助費-對國內團體之捐助"/>
    <s v="提升準公共托嬰中心托育服務品質獎助"/>
    <s v="臺中市私立寶貝愛兒園托嬰中心周玉薰"/>
    <x v="40"/>
    <x v="170"/>
    <s v="無"/>
    <m/>
  </r>
  <r>
    <s v="社政業務-社會福利-青少年兒童福利-獎補助費-對國內團體之捐助"/>
    <s v="提升準公共托嬰中心托育服務品質獎助"/>
    <s v="臺中市私立樂芙兒托嬰中心陳韋汝"/>
    <x v="40"/>
    <x v="441"/>
    <s v="無"/>
    <m/>
  </r>
  <r>
    <s v="社政業務-社會福利-青少年兒童福利-獎補助費-對國內團體之捐助"/>
    <s v="提升準公共托嬰中心托育服務品質獎助"/>
    <s v="臺中市私立小巨匠托嬰中心梁景誌"/>
    <x v="40"/>
    <x v="652"/>
    <s v="無"/>
    <m/>
  </r>
  <r>
    <s v="社政業務-社會福利-青少年兒童福利-獎補助費-對國內團體之捐助"/>
    <s v="提升準公共托嬰中心托育服務品質獎助"/>
    <s v="臺中市私立快樂熊托嬰中心"/>
    <x v="40"/>
    <x v="652"/>
    <s v="無"/>
    <m/>
  </r>
  <r>
    <s v="社政業務-社會福利-青少年兒童福利-獎補助費-對國內團體之捐助"/>
    <s v="提升準公共托嬰中心托育服務品質獎助"/>
    <s v="臺中市私立寶貝愛兒園托嬰中心周玉薰"/>
    <x v="40"/>
    <x v="652"/>
    <s v="無"/>
    <m/>
  </r>
  <r>
    <s v="社政業務-社會福利-青少年兒童福利-獎補助費-對國內團體之捐助"/>
    <s v="提升準公共托嬰中心托育服務品質獎助"/>
    <s v="臺中市私立希望之丘托嬰中心"/>
    <x v="40"/>
    <x v="652"/>
    <s v="無"/>
    <m/>
  </r>
  <r>
    <s v="社政業務-社會福利-青少年兒童福利-獎補助費-對國內團體之捐助"/>
    <s v="提升準公共托嬰中心托育服務品質獎助"/>
    <s v="臺中市私立兒晴托嬰中心楊靜芬"/>
    <x v="40"/>
    <x v="405"/>
    <s v="無"/>
    <m/>
  </r>
  <r>
    <s v="社政業務-社會福利-青少年兒童福利-獎補助費-對國內團體之捐助"/>
    <s v="提升準公共托嬰中心托育服務品質獎助"/>
    <s v="臺中市私立滿果國際托嬰中心"/>
    <x v="40"/>
    <x v="732"/>
    <s v="無"/>
    <m/>
  </r>
  <r>
    <s v="社政業務-社會福利-青少年兒童福利-獎補助費-對國內團體之捐助"/>
    <s v="提升準公共托嬰中心托育服務品質獎助"/>
    <s v="臺中市私立迦美地華德福托嬰中心"/>
    <x v="40"/>
    <x v="564"/>
    <s v="無"/>
    <m/>
  </r>
  <r>
    <s v="社政業務-社會福利-青少年兒童福利-獎補助費-對國內團體之捐助"/>
    <s v="提升準公共托嬰中心托育服務品質獎助"/>
    <s v="臺中市私立樂芙兒經貿托嬰中心"/>
    <x v="40"/>
    <x v="8"/>
    <s v="無"/>
    <m/>
  </r>
  <r>
    <s v="社政業務-社會福利-青少年兒童福利-獎補助費-對國內團體之捐助"/>
    <s v="提升準公共托嬰中心托育服務品質獎助"/>
    <s v="臺中市私立小熊多元智慧梧棲托嬰中心"/>
    <x v="40"/>
    <x v="733"/>
    <s v="無"/>
    <m/>
  </r>
  <r>
    <s v="社政業務-社會福利-青少年兒童福利-獎補助費-對國內團體之捐助"/>
    <s v="提升準公共托嬰中心托育服務品質獎助"/>
    <s v="臺中市私立渤斯貝爾托嬰中心"/>
    <x v="40"/>
    <x v="368"/>
    <s v="無"/>
    <m/>
  </r>
  <r>
    <s v="社政業務-社會福利-青少年兒童福利-獎補助費-對國內團體之捐助"/>
    <s v="強化社會安全網第二期計畫-精進及擴充兒少家外安置資源方案特殊需求或身心障礙兒少照顧支援計畫"/>
    <s v="財團法人天主教善牧社會福利基金會"/>
    <x v="40"/>
    <x v="734"/>
    <s v="無"/>
    <m/>
  </r>
  <r>
    <s v="社政業務-社會福利-青少年兒童福利-獎補助費-對國內團體之捐助"/>
    <s v="臺中市培植青少年適性發展方案"/>
    <s v="財團法人迎曦教育基金會"/>
    <x v="40"/>
    <x v="143"/>
    <s v="無"/>
    <m/>
  </r>
  <r>
    <s v="社政業務-社會福利-青少年兒童福利-獎補助費-對國內團體之捐助"/>
    <s v="提升準公共托嬰中心托育服務品質獎助"/>
    <s v="臺中市私立喜禾托嬰中心"/>
    <x v="40"/>
    <x v="64"/>
    <s v="無"/>
    <m/>
  </r>
  <r>
    <s v="社政業務-社會福利-青少年兒童福利-獎補助費-對國內團體之捐助"/>
    <s v="提升準公共托嬰中心托育服務品質獎助"/>
    <s v="臺中市私立摩爾托嬰中心傅憲偉"/>
    <x v="40"/>
    <x v="120"/>
    <s v="無"/>
    <m/>
  </r>
  <r>
    <s v="社政業務-社會福利-青少年兒童福利-獎補助費-對國內團體之捐助"/>
    <s v="提升準公共托嬰中心托育服務品質獎助"/>
    <s v="臺中市私立北屯城寶托嬰中心"/>
    <x v="40"/>
    <x v="506"/>
    <s v="無"/>
    <m/>
  </r>
  <r>
    <s v="社政業務-社會福利-青少年兒童福利-獎補助費-對國內團體之捐助"/>
    <s v="提升準公共托嬰中心托育服務品質獎助"/>
    <s v="臺中市私立辛格兒托嬰中心"/>
    <x v="40"/>
    <x v="97"/>
    <s v="無"/>
    <m/>
  </r>
  <r>
    <s v="社政業務-社會福利-青少年兒童福利-獎補助費-對國內團體之捐助"/>
    <s v="提升準公共托嬰中心托育服務品質獎助"/>
    <s v="臺中市私立渤斯貝爾托嬰中心"/>
    <x v="40"/>
    <x v="185"/>
    <s v="無"/>
    <m/>
  </r>
  <r>
    <s v="社政業務-社會福利-青少年兒童福利-獎補助費-對國內團體之捐助"/>
    <s v="提升準公共托嬰中心托育服務品質獎助"/>
    <s v="臺中市私立渤斯貝爾托嬰中心"/>
    <x v="40"/>
    <x v="101"/>
    <s v="無"/>
    <m/>
  </r>
  <r>
    <s v="社政業務-社會福利-青少年兒童福利-獎補助費-對國內團體之捐助"/>
    <s v="提升準公共托嬰中心托育服務品質獎助"/>
    <s v="臺中市私立育大托嬰中心"/>
    <x v="40"/>
    <x v="247"/>
    <s v="無"/>
    <m/>
  </r>
  <r>
    <s v="社政業務-社會福利-青少年兒童福利-獎補助費-對國內團體之捐助"/>
    <s v="提升準公共托嬰中心托育服務品質獎助"/>
    <s v="臺中市私立小熊多元智慧梧棲托嬰中心"/>
    <x v="40"/>
    <x v="687"/>
    <s v="無"/>
    <m/>
  </r>
  <r>
    <s v="社政業務-社會福利-青少年兒童福利-獎補助費-對國內團體之捐助"/>
    <s v="提升準公共托嬰中心托育服務品質獎助"/>
    <s v="臺中市私立滿果國際托嬰中心"/>
    <x v="40"/>
    <x v="495"/>
    <s v="無"/>
    <m/>
  </r>
  <r>
    <s v="社政業務-社會福利-青少年兒童福利-獎補助費-對國內團體之捐助"/>
    <s v="提升準公共托嬰中心托育服務品質獎助"/>
    <s v="臺中市私立向日葵托嬰中心陳盈如"/>
    <x v="40"/>
    <x v="544"/>
    <s v="無"/>
    <m/>
  </r>
  <r>
    <s v="社政業務-社會福利-青少年兒童福利-獎補助費-對國內團體之捐助"/>
    <s v="提升準公共托嬰中心托育服務品質獎助"/>
    <s v="臺中市私立桃太郎托嬰中心宋淑珍"/>
    <x v="40"/>
    <x v="145"/>
    <s v="無"/>
    <m/>
  </r>
  <r>
    <s v="社政業務-社會福利-青少年兒童福利-獎補助費-對國內團體之捐助"/>
    <s v="提升準公共托嬰中心托育服務品質獎助"/>
    <s v="臺中市私立兒晴托嬰中心楊靜芬"/>
    <x v="40"/>
    <x v="104"/>
    <s v="無"/>
    <m/>
  </r>
  <r>
    <s v="社政業務-社會福利-青少年兒童福利-獎補助費-對國內團體之捐助"/>
    <s v="提升準公共托嬰中心托育服務品質獎助"/>
    <s v="臺中市私立兒晴托嬰中心楊靜芬"/>
    <x v="40"/>
    <x v="169"/>
    <s v="無"/>
    <m/>
  </r>
  <r>
    <s v="社政業務-社會福利-青少年兒童福利-獎補助費-對國內團體之捐助"/>
    <s v="提升準公共托嬰中心托育服務品質獎助"/>
    <s v="臺中市私立希望之丘托嬰中心"/>
    <x v="40"/>
    <x v="701"/>
    <s v="無"/>
    <m/>
  </r>
  <r>
    <s v="社政業務-社會福利-青少年兒童福利-獎補助費-對國內團體之捐助"/>
    <s v="提升準公共托嬰中心托育服務品質獎助"/>
    <s v="臺中市私立快樂熊托嬰中心"/>
    <x v="40"/>
    <x v="701"/>
    <s v="無"/>
    <m/>
  </r>
  <r>
    <s v="社政業務-社會福利-青少年兒童福利-獎補助費-對國內團體之捐助"/>
    <s v="提升準公共托嬰中心托育服務品質獎助"/>
    <s v="臺中市私立寶貝愛兒園托嬰中心周玉薰"/>
    <x v="40"/>
    <x v="544"/>
    <s v="無"/>
    <m/>
  </r>
  <r>
    <s v="社政業務-社會福利-青少年兒童福利-獎補助費-對國內團體之捐助"/>
    <s v="提升準公共托嬰中心托育服務品質獎助"/>
    <s v="臺中市私立迦美地華德福托嬰中心"/>
    <x v="40"/>
    <x v="395"/>
    <s v="無"/>
    <m/>
  </r>
  <r>
    <s v="社政業務-社會福利-青少年兒童福利-獎補助費-對國內團體之捐助"/>
    <s v="提升準公共托嬰中心托育服務品質獎助"/>
    <s v="臺中市私立小熊多元智慧烏日托嬰中心"/>
    <x v="40"/>
    <x v="108"/>
    <s v="無"/>
    <m/>
  </r>
  <r>
    <s v="社政業務-社會福利-青少年兒童福利-獎補助費-對國內團體之捐助"/>
    <s v="提升準公共托嬰中心托育服務品質獎助"/>
    <s v="臺中市私立小熊多元智慧烏日托嬰中心"/>
    <x v="40"/>
    <x v="224"/>
    <s v="無"/>
    <m/>
  </r>
  <r>
    <s v="社政業務-社會福利-青少年兒童福利-獎補助費-對國內團體之捐助"/>
    <s v="提升準公共托嬰中心托育服務品質獎助"/>
    <s v="臺中市私立德蕾莎托嬰中心于馨"/>
    <x v="40"/>
    <x v="246"/>
    <s v="無"/>
    <m/>
  </r>
  <r>
    <s v="社政業務-社會福利-青少年兒童福利-獎補助費-對國內團體之捐助"/>
    <s v="提升準公共托嬰中心托育服務品質獎助"/>
    <s v="臺中市私立德蕾莎托嬰中心于馨"/>
    <x v="40"/>
    <x v="58"/>
    <s v="無"/>
    <m/>
  </r>
  <r>
    <s v="社政業務-社會福利-青少年兒童福利-獎補助費-對國內團體之捐助"/>
    <s v="提升準公共托嬰中心托育服務品質獎助"/>
    <s v="臺中市私立一畝田托嬰中心"/>
    <x v="40"/>
    <x v="202"/>
    <s v="無"/>
    <m/>
  </r>
  <r>
    <s v="社政業務-社會福利-青少年兒童福利-獎補助費-對國內團體之捐助"/>
    <s v="提升準公共托嬰中心托育服務品質獎助"/>
    <s v="臺中市私立子優托嬰中心"/>
    <x v="40"/>
    <x v="64"/>
    <s v="無"/>
    <m/>
  </r>
  <r>
    <s v="社政業務-社會福利-青少年兒童福利-獎補助費-對國內團體之捐助"/>
    <s v="提升準公共托嬰中心托育服務品質獎助"/>
    <s v="臺中市私立小巨匠托嬰中心梁景誌"/>
    <x v="40"/>
    <x v="701"/>
    <s v="無"/>
    <m/>
  </r>
  <r>
    <s v="社政業務-社會福利-青少年兒童福利-獎補助費-對國內團體之捐助"/>
    <s v="提升準公共托嬰中心托育服務品質獎助"/>
    <s v="臺中市私立樂芙兒經貿托嬰中心"/>
    <x v="40"/>
    <x v="81"/>
    <s v="無"/>
    <m/>
  </r>
  <r>
    <s v="社政業務-社會福利-青少年兒童福利-獎補助費-對國內團體之捐助"/>
    <s v="提升準公共托嬰中心托育服務品質獎助"/>
    <s v="臺中市私立喬凱立托嬰中心黃采芝"/>
    <x v="40"/>
    <x v="104"/>
    <s v="無"/>
    <m/>
  </r>
  <r>
    <s v="社政業務-社會福利-青少年兒童福利-獎補助費-對國內團體之捐助"/>
    <s v="提升準公共托嬰中心托育服務品質獎助"/>
    <s v="臺中市私立喬凱立托嬰中心黃采芝"/>
    <x v="40"/>
    <x v="118"/>
    <s v="無"/>
    <m/>
  </r>
  <r>
    <s v="社政業務-社會福利-青少年兒童福利-獎補助費-對國內團體之捐助"/>
    <s v="提升準公共托嬰中心托育服務品質獎助"/>
    <s v="臺中市私立艾娃托嬰中心"/>
    <x v="40"/>
    <x v="352"/>
    <s v="無"/>
    <m/>
  </r>
  <r>
    <s v="社政業務-社會福利-青少年兒童福利-獎補助費-對國內團體之捐助"/>
    <s v="提升準公共托嬰中心托育服務品質獎助"/>
    <s v="臺中市私立1000天育兒托嬰中心"/>
    <x v="40"/>
    <x v="7"/>
    <s v="無"/>
    <m/>
  </r>
  <r>
    <s v="社政業務-社會福利-青少年兒童福利-獎補助費-對國內團體之捐助"/>
    <s v="提升準公共托嬰中心托育服務品質獎助"/>
    <s v="臺中市私立1000天育兒托嬰中心"/>
    <x v="40"/>
    <x v="3"/>
    <s v="無"/>
    <m/>
  </r>
  <r>
    <s v="社政業務-社會福利-青少年兒童福利-獎補助費-對國內團體之捐助"/>
    <s v="提升準公共托嬰中心托育服務品質獎助"/>
    <s v="臺中市私立約克托嬰中心周玉薰"/>
    <x v="40"/>
    <x v="424"/>
    <s v="無"/>
    <m/>
  </r>
  <r>
    <s v="社政業務-社會福利-青少年兒童福利-獎補助費-對國內團體之捐助"/>
    <s v="提升準公共托嬰中心托育服務品質獎助"/>
    <s v="臺中市私立樂芙兒托嬰中心陳韋汝"/>
    <x v="40"/>
    <x v="106"/>
    <s v="無"/>
    <m/>
  </r>
  <r>
    <s v="社政業務-社會福利-青少年兒童福利-獎補助費-對國內團體之捐助"/>
    <s v="提升準公共托嬰中心托育服務品質獎助"/>
    <s v="臺中市私立小腳ㄚ托嬰中心"/>
    <x v="40"/>
    <x v="101"/>
    <s v="無"/>
    <m/>
  </r>
  <r>
    <s v="社政業務-社會福利-青少年兒童福利-獎補助費-對國內團體之捐助"/>
    <s v="提升準公共托嬰中心托育服務品質獎助"/>
    <s v="臺中市私立小腳ㄚ托嬰中心"/>
    <x v="40"/>
    <x v="204"/>
    <s v="無"/>
    <m/>
  </r>
  <r>
    <s v="社政業務-社會福利-青少年兒童福利-獎補助費-對國內團體之捐助"/>
    <s v="強化社會安全網第二期計畫精進及擴充兒少家外安置資源方案照顧分級補助"/>
    <s v="財團法人基督教芥菜種會"/>
    <x v="40"/>
    <x v="88"/>
    <s v="無"/>
    <m/>
  </r>
  <r>
    <s v="社政業務-社會福利-青少年兒童福利-獎補助費-對國內團體之捐助"/>
    <s v="強化社會安全網第二期計畫-精進及擴充兒少家外安置資源方案特殊需求或身心障礙兒少照顧支援計畫"/>
    <s v="財團法人馨園護理之家董事長張德旺"/>
    <x v="40"/>
    <x v="88"/>
    <s v="無"/>
    <m/>
  </r>
  <r>
    <s v="社政業務-社會福利-青少年兒童福利-獎補助費-對國內團體之捐助"/>
    <s v="強化社會安全網第二期計畫-精進及擴充兒少家外安置資源方案特殊需求或身心障礙兒少照顧支援計畫"/>
    <s v="財團法人天主教善牧社會福利基金會"/>
    <x v="40"/>
    <x v="4"/>
    <s v="無"/>
    <m/>
  </r>
  <r>
    <s v="社政業務-社會福利-青少年兒童福利-獎補助費-對國內團體之捐助"/>
    <s v="臺中市西區Mini親子館"/>
    <s v="社團法人臺中市香柏木健康關懷協會"/>
    <x v="40"/>
    <x v="120"/>
    <s v="無"/>
    <m/>
  </r>
  <r>
    <s v="社政業務-社會福利-青少年兒童福利-獎補助費-對國內團體之捐助"/>
    <s v="臺中市大里區培植青少年適性發展方案"/>
    <s v="社團法人台灣基督教好牧人全人關顧協會"/>
    <x v="40"/>
    <x v="117"/>
    <s v="無"/>
    <m/>
  </r>
  <r>
    <s v="社政業務-社會福利-青少年兒童福利-獎補助費-對國內團體之捐助"/>
    <s v="強化社會安全網第二期計畫-精進及擴充兒少家外安置資源方案特殊需求或身心障礙兒少照顧支援計畫"/>
    <s v="財團法人大甲媽社會福利基金會附設臺中市私立鎮瀾兒童家園"/>
    <x v="40"/>
    <x v="735"/>
    <s v="無"/>
    <m/>
  </r>
  <r>
    <s v="社政業務-社會福利-青少年兒童福利-獎補助費-對國內團體之捐助"/>
    <s v="強化社會安全網第二期計畫-精進及擴充兒少家外安置資源方案特殊需求或身心障礙兒少照顧支援計畫"/>
    <s v="財團法人馨園護理之家董事長張德旺"/>
    <x v="40"/>
    <x v="247"/>
    <s v="無"/>
    <m/>
  </r>
  <r>
    <s v="社政業務-社會福利-青少年兒童福利-獎補助費-對國內團體之捐助"/>
    <s v="臺中市東勢區培植少年多元適性發展方案"/>
    <s v="臺中市谷中百合全人關懷協會 汪君佑"/>
    <x v="40"/>
    <x v="254"/>
    <s v="無"/>
    <m/>
  </r>
  <r>
    <s v="社政業務-社會福利-青少年兒童福利-獎補助費-對國內團體之捐助"/>
    <s v="強化社會安全網第二期計畫-精進及擴充兒少家外安置資源方案特殊需求或身心障礙兒少照顧支援計畫"/>
    <s v="財團法人大甲媽社會福利基金會附設臺中市私立鎮瀾兒童家園"/>
    <x v="40"/>
    <x v="231"/>
    <s v="無"/>
    <m/>
  </r>
  <r>
    <s v="社政業務-社會福利-青少年兒童福利-獎補助費-對國內團體之捐助"/>
    <s v="臺中市大肚區培植少年多元適性發展方案"/>
    <s v="社團法人臺中市天恩社區關懷協會"/>
    <x v="40"/>
    <x v="531"/>
    <s v="無"/>
    <m/>
  </r>
  <r>
    <s v="社政業務-社會福利-青少年兒童福利-獎補助費-對國內團體之捐助"/>
    <s v="臺中市沙鹿區小衛星-113年兒少及家庭社區支持服務方案"/>
    <s v="社團法人中華漢翔百元扶幼協會"/>
    <x v="40"/>
    <x v="736"/>
    <s v="無"/>
    <m/>
  </r>
  <r>
    <s v="社政業務-社會福利-青少年兒童福利-獎補助費-對國內團體之捐助"/>
    <s v="臺中市沙鹿區小衛星-113年兒少及家庭社區支持服務方案"/>
    <s v="社團法人中華漢翔百元扶幼協會"/>
    <x v="40"/>
    <x v="364"/>
    <s v="無"/>
    <m/>
  </r>
  <r>
    <s v="社政業務-社會福利-青少年兒童福利-獎補助費-對國內團體之捐助"/>
    <s v="臺中市霧峰區小衛星-113年兒少及家庭社區支持服務方案"/>
    <s v="臺中市霧峰區丁台社區發展協會"/>
    <x v="40"/>
    <x v="94"/>
    <s v="無"/>
    <m/>
  </r>
  <r>
    <s v="社政業務-社會福利-青少年兒童福利-獎補助費-對國內團體之捐助"/>
    <s v="臺中市霧峰區小衛星-113年兒少及家庭社區支持服務方案"/>
    <s v="臺中市霧峰區丁台社區發展協會"/>
    <x v="40"/>
    <x v="340"/>
    <s v="無"/>
    <m/>
  </r>
  <r>
    <s v="社政業務-社會福利-青少年兒童福利-獎補助費-對國內團體之捐助"/>
    <s v="臺中市北區、太平區小衛星-113年兒少及家庭社區支持服務方案"/>
    <s v="社團法人中華傳愛社區服務協會"/>
    <x v="40"/>
    <x v="106"/>
    <s v="無"/>
    <m/>
  </r>
  <r>
    <s v="社政業務-社會福利-青少年兒童福利-獎補助費-對國內團體之捐助"/>
    <s v="臺中市北區、太平區小衛星-113年兒少及家庭社區支持服務方案"/>
    <s v="社團法人中華傳愛社區服務協會"/>
    <x v="40"/>
    <x v="398"/>
    <s v="無"/>
    <m/>
  </r>
  <r>
    <s v="社政業務-社會福利-青少年兒童福利-獎補助費-對國內團體之捐助"/>
    <s v="臺中市南區、南屯區小衛星-113年兒少及家庭社區支持服務方案"/>
    <s v="社團法人台灣陽光婦女協會"/>
    <x v="40"/>
    <x v="737"/>
    <s v="無"/>
    <m/>
  </r>
  <r>
    <s v="社政業務-社會福利-青少年兒童福利-獎補助費-對國內團體之捐助"/>
    <s v="臺中市南區、南屯區小衛星-113年兒少及家庭社區支持服務方案"/>
    <s v="社團法人台灣陽光婦女協會"/>
    <x v="40"/>
    <x v="142"/>
    <s v="無"/>
    <m/>
  </r>
  <r>
    <s v="社政業務-社會福利-青少年兒童福利-獎補助費-對國內團體之捐助"/>
    <s v="臺中市大雅區小衛星-113年兒少及家庭社區支持服務方"/>
    <s v="社團法人台灣基督教社會關懷協會"/>
    <x v="40"/>
    <x v="395"/>
    <s v="無"/>
    <m/>
  </r>
  <r>
    <s v="社政業務-社會福利-青少年兒童福利-獎補助費-對國內團體之捐助"/>
    <s v="臺中市豐原區北陽小衛星-113年兒少及家庭社區支持服務方案"/>
    <s v="社團法人臺中市社區文化協進會"/>
    <x v="40"/>
    <x v="485"/>
    <s v="無"/>
    <m/>
  </r>
  <r>
    <s v="社政業務-社會福利-青少年兒童福利-獎補助費-對國內團體之捐助"/>
    <s v="臺中市豐原區北陽小衛星-113年兒少及家庭社區支持服務方案"/>
    <s v="社團法人臺中市社區文化協進會"/>
    <x v="40"/>
    <x v="697"/>
    <s v="無"/>
    <m/>
  </r>
  <r>
    <s v="社政業務-社會福利-青少年兒童福利-獎補助費-對國內團體之捐助"/>
    <s v="臺中市西區小衛星-113年兒少及家庭社區支持服務方案"/>
    <s v="社團法人台中市基督教青年會"/>
    <x v="40"/>
    <x v="393"/>
    <s v="無"/>
    <m/>
  </r>
  <r>
    <s v="社政業務-社會福利-青少年兒童福利-獎補助費-對國內團體之捐助"/>
    <s v="臺中市西區小衛星-113年兒少及家庭社區支持服務方案"/>
    <s v="社團法人台中市基督教青年會"/>
    <x v="40"/>
    <x v="364"/>
    <s v="無"/>
    <m/>
  </r>
  <r>
    <s v="社政業務-社會福利-青少年兒童福利-獎補助費-對國內團體之捐助"/>
    <s v="臺中市北屯區小衛星-113年兒少及家庭社區支持服務方案"/>
    <s v="社團法人臺中市珍愛加恩關懷協會"/>
    <x v="40"/>
    <x v="203"/>
    <s v="無"/>
    <m/>
  </r>
  <r>
    <s v="社政業務-社會福利-青少年兒童福利-獎補助費-對國內團體之捐助"/>
    <s v="臺中市北屯區小衛星-113年兒少及家庭社區支持服務方案"/>
    <s v="社團法人臺中市珍愛加恩關懷協會"/>
    <x v="40"/>
    <x v="340"/>
    <s v="無"/>
    <m/>
  </r>
  <r>
    <s v="社政業務-社會福利-青少年兒童福利-獎補助費-對國內團體之捐助"/>
    <s v="臺中市后里區小衛星-113年兒少及家庭社區支持服務方案"/>
    <s v="社團法人臺中市助扶關懷協會"/>
    <x v="40"/>
    <x v="544"/>
    <s v="無"/>
    <m/>
  </r>
  <r>
    <s v="社政業務-社會福利-青少年兒童福利-獎補助費-對國內團體之捐助"/>
    <s v="臺中市后里區小衛星-113年兒少及家庭社區支持服務方案"/>
    <s v="社團法人臺中市助扶關懷協會"/>
    <x v="40"/>
    <x v="67"/>
    <s v="無"/>
    <m/>
  </r>
  <r>
    <s v="社政業務-社會福利-青少年兒童福利-獎補助費-對國內團體之捐助"/>
    <s v="臺中市太平區中華小衛星-113年兒少及家庭社區支持服務方案"/>
    <s v="社團法人中華青少年純潔運動協會"/>
    <x v="40"/>
    <x v="507"/>
    <s v="無"/>
    <m/>
  </r>
  <r>
    <s v="社政業務-社會福利-青少年兒童福利-獎補助費-對國內團體之捐助"/>
    <s v="強化社會安全網第二期計畫-精進及擴充兒少家外安置資源方案特殊需求或身心障礙兒少照顧支援計畫"/>
    <s v="財團法人台中市私立慈光社會福利慈善事業基金會附設台中市私立慈馨兒少之家"/>
    <x v="40"/>
    <x v="111"/>
    <s v="無"/>
    <m/>
  </r>
  <r>
    <s v="社政業務-社會福利-青少年兒童福利-獎補助費-對國內團體之捐助"/>
    <s v="臺中市西屯區小衛星-113年兒少及家庭社區支持服務方案"/>
    <s v="社團法人中華民國扶弱成長協會"/>
    <x v="40"/>
    <x v="86"/>
    <s v="無"/>
    <m/>
  </r>
  <r>
    <s v="社政業務-社會福利-青少年兒童福利-獎補助費-對國內團體之捐助"/>
    <s v="臺中市西屯區小衛星-113年兒少及家庭社區支持服務方案"/>
    <s v="社團法人中華民國扶弱成長協會"/>
    <x v="40"/>
    <x v="738"/>
    <s v="無"/>
    <m/>
  </r>
  <r>
    <s v="社政業務-社會福利-青少年兒童福利-獎補助費-對國內團體之捐助"/>
    <s v="臺中市豐原區南陽小衛星-113年兒少及家庭社區支持服務方案"/>
    <s v="財團法人伊甸社會福利基金會"/>
    <x v="40"/>
    <x v="739"/>
    <s v="無"/>
    <m/>
  </r>
  <r>
    <s v="社政業務-社會福利-青少年兒童福利-獎補助費-對國內團體之捐助"/>
    <s v="臺中市豐原區南陽小衛星-113年兒少及家庭社區支持服務方案"/>
    <s v="財團法人伊甸社會福利基金會"/>
    <x v="40"/>
    <x v="303"/>
    <s v="無"/>
    <m/>
  </r>
  <r>
    <s v="社政業務-社會福利-青少年兒童福利-獎補助費-對國內團體之捐助"/>
    <s v="強化社會安全網第二期計畫-精進及擴充兒少家外安置資源方案特殊需求或身心障礙兒少照顧支援計畫"/>
    <s v="財團法人台中市私立張秀菊社會福利慈善事業基金會"/>
    <x v="40"/>
    <x v="82"/>
    <s v="無"/>
    <m/>
  </r>
  <r>
    <s v="社政業務-社會福利-青少年兒童福利-獎補助費-對國內團體之捐助"/>
    <s v="強化社會安全網第二期計畫精進及擴充兒少家外安置資源方案照顧分級補助"/>
    <s v="財團法人基督教芥菜種會"/>
    <x v="40"/>
    <x v="247"/>
    <s v="無"/>
    <m/>
  </r>
  <r>
    <s v="社政業務-社會福利-推行老人福利-獎補助費-對國內團體之捐助"/>
    <s v="建立社區照顧關懷據點並設置巷弄長照站之充實設施設備費用-資本門"/>
    <s v="財團法人基督教台灣信義會"/>
    <x v="40"/>
    <x v="1"/>
    <s v="無"/>
    <m/>
  </r>
  <r>
    <s v="社政業務-社會福利-推行老人福利-獎補助費-對國內團體之捐助"/>
    <s v="113年度建立社區照顧關懷據點並設置巷弄長照站之充實設施設備費用-經常門"/>
    <s v="臺中市大甲區日南社區發展協會"/>
    <x v="40"/>
    <x v="497"/>
    <s v="無"/>
    <m/>
  </r>
  <r>
    <s v="社政業務-社會福利-推行老人福利-獎補助費-對國內團體之捐助"/>
    <s v="113年度建立社區照顧關懷據點並設置巷弄長照站之預防及延緩失能照護計畫"/>
    <s v="財團法人中華民國佛教慈濟慈善事業基金會"/>
    <x v="40"/>
    <x v="85"/>
    <s v="無"/>
    <m/>
  </r>
  <r>
    <s v="社政業務-社會福利-推行老人福利-獎補助費-對國內團體之捐助"/>
    <s v="113年度建立社區照顧關懷據點並設置巷弄長照站之充實設施設備費用-經常門"/>
    <s v="臺中市太平區中興社區發展協會"/>
    <x v="40"/>
    <x v="80"/>
    <s v="無"/>
    <m/>
  </r>
  <r>
    <s v="社政業務-社會福利-推行老人福利-獎補助費-對國內團體之捐助"/>
    <s v="獨居老人關懷訪視服務計畫關懷服務費及行政管理費"/>
    <s v="臺中市神岡區神岡社區發展協會關懷據點"/>
    <x v="40"/>
    <x v="247"/>
    <s v="無"/>
    <m/>
  </r>
  <r>
    <s v="社政業務-社會福利-推行老人福利-獎補助費-對國內團體之捐助"/>
    <s v="獨居老人關懷訪視服務計畫關懷服務費及行政管理費"/>
    <s v="臺中市霧峰區丁台社區發展協會"/>
    <x v="40"/>
    <x v="217"/>
    <s v="無"/>
    <m/>
  </r>
  <r>
    <s v="社政業務-社會福利-推行老人福利-獎補助費-對國內團體之捐助"/>
    <s v="獨居老人關懷訪視服務計畫關懷服務費及行政管理費"/>
    <s v="臺中市西屯區何明社區發展協會趙淑妙"/>
    <x v="40"/>
    <x v="51"/>
    <s v="無"/>
    <m/>
  </r>
  <r>
    <s v="社政業務-社會福利-推行老人福利-獎補助費-對國內團體之捐助"/>
    <s v="獨居老人關懷訪視服務計畫關懷服務費及行政管理費"/>
    <s v="臺中市太平區興隆社區發展協會"/>
    <x v="40"/>
    <x v="87"/>
    <s v="無"/>
    <m/>
  </r>
  <r>
    <s v="社政業務-社會福利-推行老人福利-獎補助費-對國內團體之捐助"/>
    <s v="社區照顧關懷據點整合性補助計畫之「充實廚房設備案」"/>
    <s v="財團法人天主教聖心基金會"/>
    <x v="40"/>
    <x v="49"/>
    <s v="無"/>
    <m/>
  </r>
  <r>
    <s v="社政業務-社會福利-推行老人福利-獎補助費-對國內團體之捐助"/>
    <s v="建立社區照顧關懷據點並設置巷弄長照站之開辦設施設備費用-資本門"/>
    <s v="臺中市大甲區太白社區發展協會何恭文"/>
    <x v="40"/>
    <x v="692"/>
    <s v="無"/>
    <m/>
  </r>
  <r>
    <s v="社政業務-社會福利-推行老人福利-獎補助費-對國內團體之捐助"/>
    <s v="建立社區照顧關懷據點並設置巷弄長照站"/>
    <s v="臺中市太平區永成社區發展協會"/>
    <x v="40"/>
    <x v="123"/>
    <s v="無"/>
    <m/>
  </r>
  <r>
    <s v="社政業務-社會福利-推行老人福利-獎補助費-對國內團體之捐助"/>
    <s v="建立社區照顧關懷據點並設置巷弄長照站"/>
    <s v="臺中市清水區南社社區發展協會"/>
    <x v="40"/>
    <x v="123"/>
    <s v="無"/>
    <m/>
  </r>
  <r>
    <s v="社政業務-社會福利-推行老人福利-獎補助費-對國內團體之捐助"/>
    <s v="建立社區照顧關懷據點並設置巷弄長照站"/>
    <s v="臺中市霧峰區吉峰社區發展協會"/>
    <x v="40"/>
    <x v="123"/>
    <s v="無"/>
    <m/>
  </r>
  <r>
    <s v="社政業務-社會福利-推行老人福利-獎補助費-對國內團體之捐助"/>
    <s v="建立社區照顧關懷據點並設置巷弄長照站"/>
    <s v="臺中市北屯區大坑社區發展協會"/>
    <x v="40"/>
    <x v="123"/>
    <s v="無"/>
    <m/>
  </r>
  <r>
    <s v="社政業務-社會福利-推行老人福利-獎補助費-對國內團體之捐助"/>
    <s v="建立社區照顧關懷據點並設置巷弄長照站之充實設施設備費用-經常門"/>
    <s v="臺中市和平區健康促進推廣協會"/>
    <x v="40"/>
    <x v="53"/>
    <s v="無"/>
    <m/>
  </r>
  <r>
    <s v="社政業務-社會福利-推行老人福利-獎補助費-對國內團體之捐助"/>
    <s v="建立社區照顧關懷據點並設置巷弄長照站之「預防及延緩失能照護計畫費用」"/>
    <s v="財團法人中華民國佛教慈濟慈善事業基金會"/>
    <x v="40"/>
    <x v="85"/>
    <s v="無"/>
    <m/>
  </r>
  <r>
    <s v="社政業務-社會福利-推行老人福利-獎補助費-對國內團體之捐助"/>
    <s v="建立社區照顧關懷據點之充實設施設備費用-經常門"/>
    <s v="臺中市神岡區圳堵社區發展協會"/>
    <x v="40"/>
    <x v="1"/>
    <s v="無"/>
    <m/>
  </r>
  <r>
    <s v="社政業務-社會福利-推行老人福利-獎補助費-對國內團體之捐助"/>
    <s v="建立社區照顧關懷據點並設置巷弄長照站"/>
    <s v="臺中市人文關懷協會黃顯堂"/>
    <x v="40"/>
    <x v="625"/>
    <s v="無"/>
    <m/>
  </r>
  <r>
    <s v="社政業務-社會福利-推行老人福利-獎補助費-對國內團體之捐助"/>
    <s v="建立社區照顧關懷據點"/>
    <s v="臺中市大肚區大東社區發展協會"/>
    <x v="40"/>
    <x v="123"/>
    <s v="無"/>
    <m/>
  </r>
  <r>
    <s v="社政業務-社會福利-推行老人福利-獎補助費-對國內團體之捐助"/>
    <s v="建立社區照顧關懷據點並設置巷弄站長照站"/>
    <s v="臺中市烏日區光明社區發展協會"/>
    <x v="40"/>
    <x v="123"/>
    <s v="無"/>
    <m/>
  </r>
  <r>
    <s v="社政業務-社會福利-推行老人福利-獎補助費-對國內團體之捐助"/>
    <s v="建立社區照顧關懷據點並設置巷弄長照站"/>
    <s v="臺中市和平區健康促進推廣協會"/>
    <x v="40"/>
    <x v="123"/>
    <s v="無"/>
    <m/>
  </r>
  <r>
    <s v="社政業務-社會福利-推行老人福利-獎補助費-對國內團體之捐助"/>
    <s v="建立社區照顧關懷據點並設置巷弄長照站"/>
    <s v="臺中市沙鹿區斗抵社區發展協會"/>
    <x v="40"/>
    <x v="123"/>
    <s v="無"/>
    <m/>
  </r>
  <r>
    <s v="社政業務-社會福利-推行老人福利-獎補助費-對國內團體之捐助"/>
    <s v="建立社區照顧關懷據點並設置巷弄長照站"/>
    <s v="臺中市南屯區三和社區發展協會"/>
    <x v="40"/>
    <x v="123"/>
    <s v="無"/>
    <m/>
  </r>
  <r>
    <s v="社政業務-社會福利-推行老人福利-獎補助費-對國內團體之捐助"/>
    <s v="建立社區照顧關懷據點並設置巷弄長照站"/>
    <s v="財團法人臺中市私立豐盛社會福利慈善事業基金會"/>
    <x v="40"/>
    <x v="123"/>
    <s v="無"/>
    <m/>
  </r>
  <r>
    <s v="社政業務-社會福利-推行老人福利-獎補助費-對國內團體之捐助"/>
    <s v="建立社區照顧關懷據點並設置巷弄長照站"/>
    <s v="臺中市人文關懷協會"/>
    <x v="40"/>
    <x v="353"/>
    <s v="無"/>
    <m/>
  </r>
  <r>
    <s v="社政業務-社會福利-推行老人福利-獎補助費-對國內團體之捐助"/>
    <s v="建立社區照顧關懷據點並設置巷弄長照站"/>
    <s v="臺中市后里元極舞協會"/>
    <x v="40"/>
    <x v="123"/>
    <s v="無"/>
    <m/>
  </r>
  <r>
    <s v="社政業務-社會福利-推行老人福利-獎補助費-對國內團體之捐助"/>
    <s v="建立社區照顧關懷據點並設置巷弄長照站"/>
    <s v="臺中市后里區眉山社區發展協會"/>
    <x v="40"/>
    <x v="123"/>
    <s v="無"/>
    <m/>
  </r>
  <r>
    <s v="社政業務-社會福利-推行老人福利-獎補助費-對國內團體之捐助"/>
    <s v="建立社區照顧關懷據點並設置巷弄長照站"/>
    <s v="臺中市福雅長青關懷協會"/>
    <x v="40"/>
    <x v="123"/>
    <s v="無"/>
    <m/>
  </r>
  <r>
    <s v="社政業務-社會福利-推行老人福利-獎補助費-對國內團體之捐助"/>
    <s v="建立社區照顧關懷據點並設置巷弄長照站"/>
    <s v="社團法人台中市惠來關懷服務協會"/>
    <x v="40"/>
    <x v="123"/>
    <s v="無"/>
    <m/>
  </r>
  <r>
    <s v="社政業務-社會福利-推行老人福利-獎補助費-對國內團體之捐助"/>
    <s v="獨居老人關懷訪視服務計畫關懷服務費及行政管理費"/>
    <s v="臺中市西區大忠社區發展協會"/>
    <x v="40"/>
    <x v="217"/>
    <s v="無"/>
    <m/>
  </r>
  <r>
    <s v="社政業務-社會福利-推行老人福利-獎補助費-對國內團體之捐助"/>
    <s v="獨居老人關懷訪視服務計畫關懷服務費及行政管理費"/>
    <s v="臺中市潭子區東寶社區發展協會"/>
    <x v="40"/>
    <x v="247"/>
    <s v="無"/>
    <m/>
  </r>
  <r>
    <s v="社政業務-社會福利-推行老人福利-獎補助費-對國內團體之捐助"/>
    <s v="獨居老人關懷訪視服務計畫關懷服務費及行政管理費"/>
    <s v="吳榮益台中市北區錦村社區發展協會"/>
    <x v="40"/>
    <x v="326"/>
    <s v="無"/>
    <m/>
  </r>
  <r>
    <s v="社政業務-社會福利-推行老人福利-獎補助費-對國內團體之捐助"/>
    <s v="建立社區照顧關懷據點並設置巷弄長照站之充實設施設備費用-經常門"/>
    <s v="財團法人伽耶山基金會"/>
    <x v="40"/>
    <x v="1"/>
    <s v="無"/>
    <m/>
  </r>
  <r>
    <s v="社政業務-社會福利-推行老人福利-獎補助費-對國內團體之捐助"/>
    <s v="建立社區照顧關懷據點之充實設施設備-經常門"/>
    <s v="臺中市土庫長青關懷協會"/>
    <x v="40"/>
    <x v="1"/>
    <s v="無"/>
    <m/>
  </r>
  <r>
    <s v="社政業務-社會福利-推行老人福利-獎補助費-對國內團體之捐助"/>
    <s v="建立社區照顧關懷據點並設置巷弄長照站之「預防及延緩失能照護計畫費用」"/>
    <s v="財團法人中華民國佛教慈濟慈善事業基金會"/>
    <x v="40"/>
    <x v="53"/>
    <s v="無"/>
    <m/>
  </r>
  <r>
    <s v="社政業務-社會福利-推行老人福利-獎補助費-對國內團體之捐助"/>
    <s v="建立社區照顧關懷據點並設置巷弄長照站"/>
    <s v="臺中市清水區橋頭社區發展協會"/>
    <x v="40"/>
    <x v="123"/>
    <s v="無"/>
    <m/>
  </r>
  <r>
    <s v="社政業務-社會福利-推行老人福利-獎補助費-對國內團體之捐助"/>
    <s v="建立社區照顧關懷據點並設置巷弄長照站"/>
    <s v="大砌四方社區管理委員會"/>
    <x v="40"/>
    <x v="123"/>
    <s v="無"/>
    <m/>
  </r>
  <r>
    <s v="社政業務-社會福利-推行老人福利-獎補助費-對國內團體之捐助"/>
    <s v="建立社區照顧關懷據點並設置巷弄站之「預防及延緩失能照護計畫費用」"/>
    <s v="財團法人中華民國佛教慈濟慈善事業基金會"/>
    <x v="40"/>
    <x v="53"/>
    <s v="無"/>
    <m/>
  </r>
  <r>
    <s v="社政業務-社會福利-推行老人福利-獎補助費-對國內團體之捐助"/>
    <s v="建立社區照顧關懷據點並設置巷弄長照站"/>
    <s v="臺中市龍井區龍東社區發展協會"/>
    <x v="40"/>
    <x v="123"/>
    <s v="無"/>
    <m/>
  </r>
  <r>
    <s v="社政業務-社會福利-推行老人福利-獎補助費-對國內團體之捐助"/>
    <s v="建立社區照顧關懷據點並設置巷弄長照站"/>
    <s v="台中市西屯區上石社區發展協會"/>
    <x v="40"/>
    <x v="123"/>
    <s v="無"/>
    <m/>
  </r>
  <r>
    <s v="社政業務-社會福利-推行老人福利-獎補助費-對國內團體之捐助"/>
    <s v="建立社區照顧關懷據點並設置巷弄長照站"/>
    <s v="臺中市霧峰區舊正社區發展協會"/>
    <x v="40"/>
    <x v="123"/>
    <s v="無"/>
    <m/>
  </r>
  <r>
    <s v="社政業務-社會福利-推行老人福利-獎補助費-對國內團體之捐助"/>
    <s v="建立社區照顧關懷據點並設置巷弄長照站"/>
    <s v="臺中市北屯區松和社區發展協會"/>
    <x v="40"/>
    <x v="123"/>
    <s v="無"/>
    <m/>
  </r>
  <r>
    <s v="社政業務-社會福利-推行老人福利-獎補助費-對國內團體之捐助"/>
    <s v="建立社區照顧關懷據點並設置巷弄長照站之「預防及延緩失能照護計畫費用」"/>
    <s v="社團法人臺中市沐風60長者之愛關懷協會"/>
    <x v="40"/>
    <x v="123"/>
    <s v="無"/>
    <m/>
  </r>
  <r>
    <s v="社政業務-社會福利-推行老人福利-獎補助費-對國內團體之捐助"/>
    <s v="獨居老人關懷訪視服務計畫關懷服務費及行政管理費"/>
    <s v="臺中市新社區崑南社區發展協會"/>
    <x v="40"/>
    <x v="276"/>
    <s v="無"/>
    <m/>
  </r>
  <r>
    <s v="社政業務-社會福利-推行老人福利-獎補助費-對國內團體之捐助"/>
    <s v="獨居老人關懷訪視服務計畫關懷服務費及行政管理費"/>
    <s v="臺中市石岡區萬興社區發展協會"/>
    <x v="40"/>
    <x v="114"/>
    <s v="無"/>
    <m/>
  </r>
  <r>
    <s v="社政業務-社會福利-推行老人福利-獎補助費-對國內團體之捐助"/>
    <s v="獨居老人關懷訪視服務計畫關懷服務費及行政管理費"/>
    <s v="臺中市豐原區南村社區發展協會林炎煌"/>
    <x v="40"/>
    <x v="326"/>
    <s v="無"/>
    <m/>
  </r>
  <r>
    <s v="社政業務-社會福利-推行老人福利-獎補助費-對國內團體之捐助"/>
    <s v="獨居老人關懷訪視服務計畫關懷服務費及行政管理費"/>
    <s v="社團法人臺中市神岡區溪洲社區發展協會"/>
    <x v="40"/>
    <x v="620"/>
    <s v="無"/>
    <m/>
  </r>
  <r>
    <s v="社政業務-社會福利-推行老人福利-獎補助費-對國內團體之捐助"/>
    <s v="獨居老人關懷訪視服務計畫關懷服務費及行政管理費"/>
    <s v="臺中市豐原區南村里愛護您關照協會謝見忠"/>
    <x v="40"/>
    <x v="54"/>
    <s v="無"/>
    <m/>
  </r>
  <r>
    <s v="社政業務-社會福利-推行老人福利-獎補助費-對國內團體之捐助"/>
    <s v="獨居老人關懷訪視服務計畫關懷服務費及行政管理費"/>
    <s v="臺中市石岡區萬安社區發展協會"/>
    <x v="40"/>
    <x v="217"/>
    <s v="無"/>
    <m/>
  </r>
  <r>
    <s v="社政業務-社會福利-推行老人福利-獎補助費-對國內團體之捐助"/>
    <s v="獨居老人關懷訪視服務計畫關懷服務費及行政管理費"/>
    <s v="中華民國紅心字會"/>
    <x v="40"/>
    <x v="197"/>
    <s v="無"/>
    <m/>
  </r>
  <r>
    <s v="社政業務-社會福利-推行老人福利-獎補助費-對國內團體之捐助"/>
    <s v="建立社區照顧關懷據點並設置巷弄長照站"/>
    <s v="臺中市潭子區大豐社區發展協會"/>
    <x v="40"/>
    <x v="123"/>
    <s v="無"/>
    <m/>
  </r>
  <r>
    <s v="社政業務-社會福利-推行老人福利-獎補助費-對國內團體之捐助"/>
    <s v="預防走失愛心手鍊暨失蹤協尋計畫"/>
    <s v="中華民國老人福利推動聯盟"/>
    <x v="40"/>
    <x v="358"/>
    <s v="無"/>
    <m/>
  </r>
  <r>
    <s v="社政業務-社會福利-推行老人福利-獎補助費-對國內團體之捐助"/>
    <s v="建立社區照顧關懷據點並設置巷弄長照站之開辦設施設備費用-經常門"/>
    <s v="臺中市豐原區北湳社區發展協會"/>
    <x v="40"/>
    <x v="79"/>
    <s v="無"/>
    <m/>
  </r>
  <r>
    <s v="社政業務-社會福利-推行老人福利-獎補助費-對國內團體之捐助"/>
    <s v="建立社區照顧關懷據點並設置巷弄長照站"/>
    <s v="財團法人全成社會福利基金會"/>
    <x v="40"/>
    <x v="123"/>
    <s v="無"/>
    <m/>
  </r>
  <r>
    <s v="社政業務-社會福利-推行老人福利-獎補助費-對國內團體之捐助"/>
    <s v="建立社區照顧關懷據點並設置巷弄長照站"/>
    <s v="社團法人臺中市復興產業協會"/>
    <x v="40"/>
    <x v="49"/>
    <s v="無"/>
    <m/>
  </r>
  <r>
    <s v="社政業務-社會福利-推行老人福利-獎補助費-對國內團體之捐助"/>
    <s v="建立社區照顧關懷據點並設置巷弄長照站"/>
    <s v="臺中市霧峰區錦榮社區發展協會"/>
    <x v="40"/>
    <x v="123"/>
    <s v="無"/>
    <m/>
  </r>
  <r>
    <s v="社政業務-社會福利-推行老人福利-獎補助費-對國內團體之捐助"/>
    <s v="建立社區照顧關懷據點"/>
    <s v="臺中市霧峰區甲寅社區發展協會"/>
    <x v="40"/>
    <x v="740"/>
    <s v="無"/>
    <m/>
  </r>
  <r>
    <s v="社政業務-社會福利-推行老人福利-獎補助費-對國內團體之捐助"/>
    <s v="獨居老人關懷訪視服務計畫關懷服務費及行政管理費"/>
    <s v="臺中市霧峰區舊正社區發展協會"/>
    <x v="40"/>
    <x v="98"/>
    <s v="無"/>
    <m/>
  </r>
  <r>
    <s v="社政業務-社會福利-推行老人福利-獎補助費-對國內團體之捐助"/>
    <s v="獨居老人關懷訪視服務計畫關懷服務費及行政管理費"/>
    <s v="臺中市后里區泰安社區發展協會"/>
    <x v="40"/>
    <x v="276"/>
    <s v="無"/>
    <m/>
  </r>
  <r>
    <s v="社政業務-社會福利-推行老人福利-獎補助費-對國內團體之捐助"/>
    <s v="獨居老人關懷訪視服務計畫關懷服務費及行政管理費"/>
    <s v="臺中市東勢區下新社區發展協會"/>
    <x v="40"/>
    <x v="201"/>
    <s v="無"/>
    <m/>
  </r>
  <r>
    <s v="社政業務-社會福利-推行老人福利-獎補助費-對國內團體之捐助"/>
    <s v="獨居老人關懷訪視服務計畫關懷服務費及行政管理費"/>
    <s v="臺中市東勢區中嵙社區發展協會"/>
    <x v="40"/>
    <x v="276"/>
    <s v="無"/>
    <m/>
  </r>
  <r>
    <s v="社政業務-社會福利-推行老人福利-獎補助費-對國內團體之捐助"/>
    <s v="獨居老人關懷訪視服務計畫關懷服務費及行政管理費"/>
    <s v="社團法人臺中市東勢農民老人會"/>
    <x v="40"/>
    <x v="250"/>
    <s v="無"/>
    <m/>
  </r>
  <r>
    <s v="社政業務-社會福利-推行老人福利-獎補助費-對國內團體之捐助"/>
    <s v="獨居老人關懷訪視服務計畫關懷服務費及行政管理費"/>
    <s v="財團法人天主教聖心基金會"/>
    <x v="40"/>
    <x v="54"/>
    <s v="無"/>
    <m/>
  </r>
  <r>
    <s v="社政業務-社會福利-推行老人福利-獎補助費-對國內團體之捐助"/>
    <s v="獨居老人關懷訪視服務計畫關懷服務費及行政管理費"/>
    <s v="臺中市東勢區慶東社區發展協會"/>
    <x v="40"/>
    <x v="54"/>
    <s v="無"/>
    <m/>
  </r>
  <r>
    <s v="社政業務-社會福利-推行老人福利-獎補助費-對國內團體之捐助"/>
    <s v="獨居老人關懷訪視服務計畫關懷服務費及行政管理費"/>
    <s v="臺中市大雅區文雅社區發展協會劉亦銘"/>
    <x v="40"/>
    <x v="55"/>
    <s v="無"/>
    <m/>
  </r>
  <r>
    <s v="社政業務-社會福利-推行老人福利-獎補助費-對國內團體之捐助"/>
    <s v="獨居老人關懷訪視服務計畫關懷服務費及行政管理費"/>
    <s v="臺中市豐原區鎌村社區發展協會"/>
    <x v="40"/>
    <x v="241"/>
    <s v="無"/>
    <m/>
  </r>
  <r>
    <s v="社政業務-社會福利-推行老人福利-獎補助費-對國內團體之捐助"/>
    <s v="獨居老人關懷訪視服務計畫關懷服務費及行政管理費"/>
    <s v="臺中市南區藍興堡發展協會蔡明昌"/>
    <x v="40"/>
    <x v="102"/>
    <s v="無"/>
    <m/>
  </r>
  <r>
    <s v="社政業務-社會福利-推行老人福利-獎補助費-對國內團體之捐助"/>
    <s v="獨居老人關懷訪視服務計畫關懷服務費及行政管理費"/>
    <s v="臺中市藍興長青協會蔡垂峰"/>
    <x v="40"/>
    <x v="62"/>
    <s v="無"/>
    <m/>
  </r>
  <r>
    <s v="社政業務-社會福利-推行老人福利-獎補助費-對國內團體之捐助"/>
    <s v="獨居老人關懷訪視服務計畫關懷服務費及行政管理費"/>
    <s v="財團法人臺灣省私立永信社會福利基金會"/>
    <x v="40"/>
    <x v="250"/>
    <s v="無"/>
    <m/>
  </r>
  <r>
    <s v="社政業務-社會福利-推行老人福利-獎補助費-對國內團體之捐助"/>
    <s v="獨居老人關懷訪視服務計畫關懷服務費及行政管理費"/>
    <s v="臺中市東勢區石城社區發展協會詹勇助"/>
    <x v="40"/>
    <x v="247"/>
    <s v="無"/>
    <m/>
  </r>
  <r>
    <s v="社政業務-社會福利-推行老人福利-獎補助費-對國內團體之捐助"/>
    <s v="獨居老人關懷訪視服務計畫關懷服務費及行政管理費"/>
    <s v="臺中市西屯區林厝社區發展協會"/>
    <x v="40"/>
    <x v="54"/>
    <s v="無"/>
    <m/>
  </r>
  <r>
    <s v="社政業務-社會福利-推行老人福利-獎補助費-對國內團體之捐助"/>
    <s v="獨居老人關懷訪視服務計畫關懷服務費及行政管理費"/>
    <s v="長春居家護理所廖子瑩"/>
    <x v="40"/>
    <x v="85"/>
    <s v="無"/>
    <m/>
  </r>
  <r>
    <s v="社政業務-社會福利-推行老人福利-獎補助費-對國內團體之捐助"/>
    <s v="獨居老人關懷訪視服務計畫關懷服務費及行政管理費"/>
    <s v="臺中市龍井區東海社區發展協會"/>
    <x v="40"/>
    <x v="94"/>
    <s v="無"/>
    <m/>
  </r>
  <r>
    <s v="社政業務-社會福利-推行老人福利-獎補助費-對國內團體之捐助"/>
    <s v="獨居老人關懷訪視服務計畫關懷服務費及行政管理費"/>
    <s v="台中市何成長青協會"/>
    <x v="40"/>
    <x v="83"/>
    <s v="無"/>
    <m/>
  </r>
  <r>
    <s v="社政業務-社會福利-推行老人福利-獎補助費-對國內團體之捐助"/>
    <s v="獨居老人關懷訪視服務計畫關懷服務費及行政管理費"/>
    <s v="臺中市潭仔墘永續發展協會"/>
    <x v="40"/>
    <x v="241"/>
    <s v="無"/>
    <m/>
  </r>
  <r>
    <s v="社政業務-社會福利-推行老人福利-獎補助費-對國內團體之捐助"/>
    <s v="獨居老人關懷訪視服務計畫關懷服務費及行政管理費"/>
    <s v="臺中市神岡區社口社區發展協會關懷據點"/>
    <x v="40"/>
    <x v="54"/>
    <s v="無"/>
    <m/>
  </r>
  <r>
    <s v="社政業務-社會福利-推行老人福利-獎補助費-對國內團體之捐助"/>
    <s v="獨居老人關懷訪視服務計畫關懷服務費及行政管理費"/>
    <s v="社團法人台中市愛鄰社區服務協會"/>
    <x v="40"/>
    <x v="365"/>
    <s v="無"/>
    <m/>
  </r>
  <r>
    <s v="社政業務-社會福利-推行老人福利-獎補助費-對國內團體之捐助"/>
    <s v="獨居老人關懷訪視服務計畫關懷服務費及行政管理費"/>
    <s v="臺中市大雅護老協會"/>
    <x v="40"/>
    <x v="118"/>
    <s v="無"/>
    <m/>
  </r>
  <r>
    <s v="社政業務-社會福利-推行老人福利-獎補助費-對國內團體之捐助"/>
    <s v="度社區照顧關懷據點整合性補助計畫之「潛力型單位試辦」"/>
    <s v="臺中市北屯區平德社區發展協會"/>
    <x v="40"/>
    <x v="114"/>
    <s v="無"/>
    <m/>
  </r>
  <r>
    <s v="社政業務-社會福利-推行老人福利-獎補助費-對國內團體之捐助"/>
    <s v="建立社區照顧關懷據點並設置巷弄長照站之充實設施設備費-經常"/>
    <s v="台中市南區工學社區發展協會王文興"/>
    <x v="40"/>
    <x v="1"/>
    <s v="無"/>
    <m/>
  </r>
  <r>
    <s v="社政業務-社會福利-推行老人福利-獎補助費-對國內團體之捐助"/>
    <s v="社區照顧關懷據點整合性補助計畫之「春節期間加強關懷獨居老人服務計畫之據點圍爐服務案」"/>
    <s v="臺中市公益彩券盈餘分配基金專戶"/>
    <x v="40"/>
    <x v="63"/>
    <s v="無"/>
    <m/>
  </r>
  <r>
    <s v="社政業務-社會福利-推行老人福利-獎補助費-對國內團體之捐助"/>
    <s v="建立社區照顧關懷據點"/>
    <s v="臺中市大肚區新興社區發展協會"/>
    <x v="40"/>
    <x v="123"/>
    <s v="無"/>
    <m/>
  </r>
  <r>
    <s v="社政業務-社會福利-推行老人福利-獎補助費-對國內團體之捐助"/>
    <s v="建立社區照顧關懷據點並設置巷弄站長照站"/>
    <s v="台中市烏日區成功社區發展協會"/>
    <x v="40"/>
    <x v="123"/>
    <s v="無"/>
    <m/>
  </r>
  <r>
    <s v="社政業務-社會福利-推行老人福利-獎補助費-對國內團體之捐助"/>
    <s v="建立社區照顧關懷據點並設置巷弄長照站"/>
    <s v="台中市東勢區上城社區發展協會"/>
    <x v="40"/>
    <x v="123"/>
    <s v="無"/>
    <m/>
  </r>
  <r>
    <s v="社政業務-社會福利-推行老人福利-獎補助費-對國內團體之捐助"/>
    <s v="建立社區照顧關懷據點並設置巷弄長照站"/>
    <s v="臺中市東勢區慶東社區發展協會"/>
    <x v="40"/>
    <x v="123"/>
    <s v="無"/>
    <m/>
  </r>
  <r>
    <s v="社政業務-社會福利-推行老人福利-獎補助費-對國內團體之捐助"/>
    <s v="建立社區照顧關懷據點並設置巷弄長照站"/>
    <s v="臺中市和平區和平社區發展協會"/>
    <x v="40"/>
    <x v="123"/>
    <s v="無"/>
    <m/>
  </r>
  <r>
    <s v="社政業務-社會福利-推行老人福利-獎補助費-對國內團體之捐助"/>
    <s v="建立社區照顧關懷據點並設置巷弄長照站"/>
    <s v="臺中市沙鹿區埔子社區發展協會"/>
    <x v="40"/>
    <x v="506"/>
    <s v="無"/>
    <m/>
  </r>
  <r>
    <s v="社政業務-社會福利-推行老人福利-獎補助費-對國內團體之捐助"/>
    <s v="建立社區照顧關懷據點並設置巷弄長照站"/>
    <s v="社團法人臺中市忘憂草協會"/>
    <x v="40"/>
    <x v="123"/>
    <s v="無"/>
    <m/>
  </r>
  <r>
    <s v="社政業務-社會福利-推行老人福利-獎補助費-對國內團體之捐助"/>
    <s v="建立社區照顧關懷據點並設置巷弄長照站"/>
    <s v="臺中市大甲區頂店社區發展協會"/>
    <x v="40"/>
    <x v="123"/>
    <s v="無"/>
    <m/>
  </r>
  <r>
    <s v="社政業務-社會福利-推行老人福利-獎補助費-對國內團體之捐助"/>
    <s v="建立社區照顧關懷據點並設置巷弄長照站"/>
    <s v="臺中市西屯區林厝社區發展協會"/>
    <x v="40"/>
    <x v="123"/>
    <s v="無"/>
    <m/>
  </r>
  <r>
    <s v="社政業務-社會福利-推行老人福利-獎補助費-對國內團體之捐助"/>
    <s v="建立社區照顧關懷據點並設置巷弄長照站"/>
    <s v="臺中市霧峰區丁台社區發展協會"/>
    <x v="40"/>
    <x v="123"/>
    <s v="無"/>
    <m/>
  </r>
  <r>
    <s v="社政業務-社會福利-推行老人福利-獎補助費-對國內團體之捐助"/>
    <s v="建立社區照顧關懷據點並設置巷弄長照站"/>
    <s v="台中市東榮八福社區關懷協會"/>
    <x v="40"/>
    <x v="123"/>
    <s v="無"/>
    <m/>
  </r>
  <r>
    <s v="社政業務-社會福利-推行老人福利-獎補助費-對國內團體之捐助"/>
    <s v="獨居老人關懷訪視服務計畫關懷服務費及行政管理費"/>
    <s v="臺中市東勢區興隆社區發展協會"/>
    <x v="40"/>
    <x v="201"/>
    <s v="無"/>
    <m/>
  </r>
  <r>
    <s v="社政業務-社會福利-推行老人福利-獎補助費-對國內團體之捐助"/>
    <s v="獨居老人關懷訪視服務計畫關懷服務費及行政管理費"/>
    <s v="台中市西屯區上德社區發展協會楊琇媛"/>
    <x v="40"/>
    <x v="83"/>
    <s v="無"/>
    <m/>
  </r>
  <r>
    <s v="社政業務-社會福利-推行老人福利-獎補助費-對國內團體之捐助"/>
    <s v="獨居老人關懷訪視服務計畫關懷服務費及行政管理費"/>
    <s v="財團法人台中市私立甘霖社會福利慈善事業基金會"/>
    <x v="40"/>
    <x v="54"/>
    <s v="無"/>
    <m/>
  </r>
  <r>
    <s v="社政業務-社會福利-推行老人福利-獎補助費-對國內團體之捐助"/>
    <s v="獨居老人關懷訪視服務計畫關懷服務費及行政管理費"/>
    <s v="財團法人天主教曉明社會福利基金會"/>
    <x v="40"/>
    <x v="247"/>
    <s v="無"/>
    <m/>
  </r>
  <r>
    <s v="社政業務-社會福利-推行老人福利-獎補助費-對國內團體之捐助"/>
    <s v="獨居老人關懷訪視服務計畫關懷服務費及行政管理費"/>
    <s v="臺中市東勢區詒福社區發展協會"/>
    <x v="40"/>
    <x v="54"/>
    <s v="無"/>
    <m/>
  </r>
  <r>
    <s v="社政業務-社會福利-推行老人福利-獎補助費-對國內團體之捐助"/>
    <s v="獨居老人關懷訪視服務計畫關懷服務費及行政管理費"/>
    <s v="臺中市石岡區金星社區發展協會"/>
    <x v="40"/>
    <x v="55"/>
    <s v="無"/>
    <m/>
  </r>
  <r>
    <s v="社政業務-社會福利-推行老人福利-獎補助費-對國內團體之捐助"/>
    <s v="獨居老人關懷訪視服務計畫關懷服務費及行政管理費"/>
    <s v="臺中市霧峰區甲寅社區發展協會"/>
    <x v="40"/>
    <x v="88"/>
    <s v="無"/>
    <m/>
  </r>
  <r>
    <s v="社政業務-社會福利-推行老人福利-獎補助費-對國內團體之捐助"/>
    <s v="獨居老人關懷訪視服務計畫關懷服務費及行政管理費"/>
    <s v="臺中市和平區健康促進推廣協會"/>
    <x v="40"/>
    <x v="246"/>
    <s v="無"/>
    <m/>
  </r>
  <r>
    <s v="社政業務-社會福利-推行老人福利-獎補助費-對國內團體之捐助"/>
    <s v="獨居老人關懷訪視服務計畫關懷服務費及行政管理費"/>
    <s v="財團法人老五老基金會"/>
    <x v="40"/>
    <x v="125"/>
    <s v="無"/>
    <m/>
  </r>
  <r>
    <s v="社政業務-社會福利-推行老人福利-獎補助費-對國內團體之捐助"/>
    <s v="獨居老人關懷訪視服務計畫關懷服務費及行政管理費"/>
    <s v="臺中市豐原區北湳社區發展協會"/>
    <x v="40"/>
    <x v="276"/>
    <s v="無"/>
    <m/>
  </r>
  <r>
    <s v="社政業務-社會福利-推行老人福利-獎補助費-對國內團體之捐助"/>
    <s v="獨居老人關懷訪視服務計畫關懷服務費及行政管理費"/>
    <s v="社團法人臺中市春天女性成長協會"/>
    <x v="40"/>
    <x v="236"/>
    <s v="無"/>
    <m/>
  </r>
  <r>
    <s v="社政業務-社會福利-推行老人福利-獎補助費-對國內團體之捐助"/>
    <s v="獨居老人關懷訪視服務計畫關懷服務費及行政管理費"/>
    <s v="社團法人臺中市忘憂草協會"/>
    <x v="40"/>
    <x v="7"/>
    <s v="無"/>
    <m/>
  </r>
  <r>
    <s v="社政業務-社會福利-推行老人福利-獎補助費-對國內團體之捐助"/>
    <s v="獨居老人關懷訪視服務計畫關懷服務費及行政管理費"/>
    <s v="社團法人臺中市復興產業協會"/>
    <x v="40"/>
    <x v="97"/>
    <s v="無"/>
    <m/>
  </r>
  <r>
    <s v="社政業務-社會福利-推行老人福利-獎補助費-對國內團體之捐助"/>
    <s v="獨居老人關懷訪視服務計畫關懷服務費及行政管理費"/>
    <s v="財團法人弘道老人福利基金會"/>
    <x v="40"/>
    <x v="497"/>
    <s v="無"/>
    <m/>
  </r>
  <r>
    <s v="社政業務-社會福利-推行老人福利-獎補助費-對國內團體之捐助"/>
    <s v="獨居老人關懷訪視服務計畫關懷服務費及行政管理費"/>
    <s v="臺中市豐原區翁明社區發展協會張林(悅-兌+V+兄)容"/>
    <x v="40"/>
    <x v="365"/>
    <s v="無"/>
    <m/>
  </r>
  <r>
    <s v="社政業務-社會福利-推行老人福利-獎補助費-對國內團體之捐助"/>
    <s v="建立社區照顧關懷據點並設置巷弄長照站之開辦費-資本"/>
    <s v="社團法人台灣相信社會福利發展協會"/>
    <x v="40"/>
    <x v="380"/>
    <s v="無"/>
    <m/>
  </r>
  <r>
    <s v="社政業務-社會福利-推行老人福利-獎補助費-對國內團體之捐助"/>
    <s v="獨居老人關懷訪視服務計畫關懷服務費及行政管理費"/>
    <s v="臺中市霧峰區吉峰社區發展協會"/>
    <x v="40"/>
    <x v="54"/>
    <s v="無"/>
    <m/>
  </r>
  <r>
    <s v="社政業務-社會福利-推行老人福利-獎補助費-對國內團體之捐助"/>
    <s v="建立社區照顧關懷據點"/>
    <s v="台中市北屯區后庄社區發展協會"/>
    <x v="40"/>
    <x v="49"/>
    <s v="無"/>
    <m/>
  </r>
  <r>
    <s v="社政業務-社會福利-推行老人福利-獎補助費-對國內團體之捐助"/>
    <s v="建立社區照顧關懷據點並設置巷弄長照站"/>
    <s v="大砌四方社區管理委員會"/>
    <x v="40"/>
    <x v="123"/>
    <s v="無"/>
    <m/>
  </r>
  <r>
    <s v="社政業務-社會福利-推行老人福利-獎補助費-對國內團體之捐助"/>
    <s v="獨居老人關懷訪視服務計畫關懷服務費及行政管理費"/>
    <s v="財團法人向上社會福利基金會"/>
    <x v="40"/>
    <x v="276"/>
    <s v="無"/>
    <m/>
  </r>
  <r>
    <s v="社政業務-社會福利-推行老人福利-獎補助費-對國內團體之捐助"/>
    <s v="獨居老人關懷訪視服務計畫關懷服務費及行政管理費"/>
    <s v="台中市神岡區豐洲社區發展協會"/>
    <x v="40"/>
    <x v="83"/>
    <s v="無"/>
    <m/>
  </r>
  <r>
    <s v="社政業務-社會福利-推行老人福利-獎補助費-對國內團體之捐助"/>
    <s v="獨居老人關懷訪視服務計畫關懷服務費及行政管理費"/>
    <s v="財團法人全成社會福利基金會"/>
    <x v="40"/>
    <x v="271"/>
    <s v="無"/>
    <m/>
  </r>
  <r>
    <s v="社政業務-社會福利-推行老人福利-獎補助費-對國內團體之捐助"/>
    <s v="獨居老人關懷訪視服務計畫關懷服務費及行政管理費"/>
    <s v="臺中市伯樂城鄉關懷協會蘇志蜂"/>
    <x v="40"/>
    <x v="201"/>
    <s v="無"/>
    <m/>
  </r>
  <r>
    <s v="社政業務-社會福利-推行老人福利-獎補助費-對國內團體之捐助"/>
    <s v="獨居老人關懷訪視服務計畫關懷服務費及行政管理費"/>
    <s v="臺中市后里區眉山社區發展協會照顧關懷據點"/>
    <x v="40"/>
    <x v="217"/>
    <s v="無"/>
    <m/>
  </r>
  <r>
    <s v="社政業務-社會福利-推行老人福利-獎補助費-對國內團體之捐助"/>
    <s v="獨居老人關懷訪視服務計畫關懷服務費及行政管理費"/>
    <s v="臺中市大甲區幸福社區發展協會"/>
    <x v="40"/>
    <x v="247"/>
    <s v="無"/>
    <m/>
  </r>
  <r>
    <s v="社政業務-社會福利-推行老人福利-獎補助費-對國內團體之捐助"/>
    <s v="獨居老人關懷訪視服務計畫關懷服務費及行政管理費"/>
    <s v="臺中市東勢區泰昌社區發展協會"/>
    <x v="40"/>
    <x v="247"/>
    <s v="無"/>
    <m/>
  </r>
  <r>
    <s v="社政業務-社會福利-推行老人福利-獎補助費-對國內團體之捐助"/>
    <s v="財團法人臺中市私立好耆老人長期照顧中心(養護型)辦理服務費計畫"/>
    <s v="財團法人臺中市私立好耆老人長期照顧中心(養護型)"/>
    <x v="40"/>
    <x v="741"/>
    <s v="無"/>
    <m/>
  </r>
  <r>
    <s v="社政業務-社會福利-推行老人福利-獎補助費-對國內團體之捐助"/>
    <s v="建立社區照顧關懷據點並設置巷弄長照站之充實設施設備費用-資本門"/>
    <s v="臺中市烏日區九德社區發展協會"/>
    <x v="40"/>
    <x v="64"/>
    <s v="無"/>
    <m/>
  </r>
  <r>
    <s v="社政業務-社會福利-推行老人福利-獎補助費-對國內團體之捐助"/>
    <s v="建立社區照顧關懷據點並設置巷弄長照站"/>
    <s v="社團法人臺中市西區大和社區發展協會"/>
    <x v="40"/>
    <x v="226"/>
    <s v="無"/>
    <m/>
  </r>
  <r>
    <s v="社政業務-社會福利-推行老人福利-獎補助費-對國內團體之捐助"/>
    <s v="建立社區照顧關懷據點"/>
    <s v="臺中市太平區平安社區發展協會"/>
    <x v="40"/>
    <x v="49"/>
    <s v="無"/>
    <m/>
  </r>
  <r>
    <s v="社政業務-社會福利-推行老人福利-獎補助費-對國內團體之捐助"/>
    <s v="建立社區照顧關懷據點並設置巷弄長照站"/>
    <s v="臺中市大里區永隆社區發展協會"/>
    <x v="40"/>
    <x v="123"/>
    <s v="無"/>
    <m/>
  </r>
  <r>
    <s v="社政業務-社會福利-推行老人福利-獎補助費-對國內團體之捐助"/>
    <s v="建立社區照顧關懷據點並設置巷弄長照站"/>
    <s v="社團法人臺中市基督教豐盛協會"/>
    <x v="40"/>
    <x v="123"/>
    <s v="無"/>
    <m/>
  </r>
  <r>
    <s v="社政業務-社會福利-推行老人福利-獎補助費-對國內團體之捐助"/>
    <s v="建立社區照顧關懷據點並設置巷弄長照站"/>
    <s v="臺中市石岡區龍興社區發展協會"/>
    <x v="40"/>
    <x v="123"/>
    <s v="無"/>
    <m/>
  </r>
  <r>
    <s v="社政業務-社會福利-推行老人福利-獎補助費-對國內團體之捐助"/>
    <s v="建立社區照顧關懷據點並設置巷弄長照站"/>
    <s v="台中市西屯區永安社區發展協會"/>
    <x v="40"/>
    <x v="123"/>
    <s v="無"/>
    <m/>
  </r>
  <r>
    <s v="社政業務-社會福利-推行老人福利-獎補助費-對國內團體之捐助"/>
    <s v="獨居老人關懷訪視服務計畫關懷服務費及行政管理費"/>
    <s v="臺中市新社區大南社區發展協會"/>
    <x v="40"/>
    <x v="247"/>
    <s v="無"/>
    <m/>
  </r>
  <r>
    <s v="社政業務-社會福利-推行老人福利-獎補助費-對國內團體之捐助"/>
    <s v="獨居老人關懷訪視服務計畫關懷服務費及行政管理費"/>
    <s v="財團法人天主教聖母聖心修女會"/>
    <x v="40"/>
    <x v="51"/>
    <s v="無"/>
    <m/>
  </r>
  <r>
    <s v="社政業務-社會福利-推行老人福利-獎補助費-對國內團體之捐助"/>
    <s v="「九九重陽溫馨敬老」活動"/>
    <s v="臺中市幸福關懷發展協會黃俊源"/>
    <x v="40"/>
    <x v="1"/>
    <s v="無"/>
    <m/>
  </r>
  <r>
    <s v="社政業務-社會福利-推行老人福利-獎補助費-對國內團體之捐助"/>
    <s v="113年重陽敬老銀樂活暨空氣污染防制宣導"/>
    <s v="臺中市大安區永安社區發展協會"/>
    <x v="40"/>
    <x v="4"/>
    <s v="無"/>
    <m/>
  </r>
  <r>
    <s v="社政業務-社會福利-推行老人福利-獎補助費-對國內團體之捐助"/>
    <s v="社區照顧關懷據點整合性補助計畫-「據點觀摩補助案」"/>
    <s v="財團法人弘道老人福利基金會"/>
    <x v="40"/>
    <x v="49"/>
    <s v="無"/>
    <m/>
  </r>
  <r>
    <s v="社政業務-社會福利-推行老人福利-獎補助費-對國內團體之捐助"/>
    <s v="東寶社區關懷據點成果展暨慶祝中秋晚會活動"/>
    <s v="臺中市潭子區東寶社區發展協會"/>
    <x v="40"/>
    <x v="64"/>
    <s v="無"/>
    <m/>
  </r>
  <r>
    <s v="社政業務-社會福利-推行老人福利-獎補助費-對國內團體之捐助"/>
    <s v="113年度多功能日間托老中心計畫"/>
    <s v="財團法人彭婉如文教基金會"/>
    <x v="40"/>
    <x v="742"/>
    <s v="無"/>
    <m/>
  </r>
  <r>
    <s v="社政業務-社會福利-推行老人福利-獎補助費-對國內團體之捐助"/>
    <s v="建立社區照顧關懷據點並設置巷弄長照站之「預防及延緩失能照護計畫費用」"/>
    <s v="臺中市伯樂城鄉關懷協會蘇志蜂"/>
    <x v="40"/>
    <x v="123"/>
    <s v="無"/>
    <m/>
  </r>
  <r>
    <s v="社政業務-社會福利-推行老人福利-獎補助費-對國內團體之捐助"/>
    <s v="建立社區照顧關懷據點並設置巷弄長照站"/>
    <s v="臺中市西區忠明社區發展協會"/>
    <x v="40"/>
    <x v="5"/>
    <s v="無"/>
    <m/>
  </r>
  <r>
    <s v="社政業務-社會福利-推行老人福利-獎補助費-對國內團體之捐助"/>
    <s v="獨居老人關懷訪視服務計畫關懷服務費及行政管理費"/>
    <s v="臺中市神岡區岸裡社區發展協會"/>
    <x v="40"/>
    <x v="201"/>
    <s v="無"/>
    <m/>
  </r>
  <r>
    <s v="社政業務-社會福利-推行老人福利-獎補助費-對國內團體之捐助"/>
    <s v="建立社區照顧關懷據點並設置巷弄長照站及建立社區照顧關懷據點"/>
    <s v="台中市北區賴興社區發展協會"/>
    <x v="40"/>
    <x v="506"/>
    <s v="無"/>
    <m/>
  </r>
  <r>
    <s v="社政業務-社會福利-推行老人福利-獎補助費-對國內團體之捐助"/>
    <s v="附設臺中市私立田園老人養護中心服務費計畫"/>
    <s v="財團法人臺中市私立公老坪社會福利慈善事業基金會"/>
    <x v="40"/>
    <x v="743"/>
    <s v="無"/>
    <m/>
  </r>
  <r>
    <s v="社政業務-社會福利-推行老人福利-獎補助費-對國內團體之捐助"/>
    <s v="財團法人臺中市私立長生老人長期照護中心辦理服務費計畫"/>
    <s v="財團法人台中市私立長生老人長期照護中心"/>
    <x v="40"/>
    <x v="744"/>
    <s v="無"/>
    <m/>
  </r>
  <r>
    <s v="社政業務-社會福利-推行老人福利-獎補助費-對國內團體之捐助"/>
    <s v="附設臺中市私立松柏園老人養護中心服務費計畫"/>
    <s v="財團法人臺灣省私立永信社會福利基金會"/>
    <x v="40"/>
    <x v="745"/>
    <s v="無"/>
    <m/>
  </r>
  <r>
    <s v="社政業務-社會福利-推行老人福利-獎補助費-對國內團體之捐助"/>
    <s v="獨居老人關懷訪視服務計畫關懷服務費及行政管理費"/>
    <s v="社團法人台中市婦幼關懷成長協會"/>
    <x v="40"/>
    <x v="54"/>
    <s v="無"/>
    <m/>
  </r>
  <r>
    <s v="社政業務-社會福利-推行老人福利-獎補助費-對國內團體之捐助"/>
    <s v="建立社區照顧關懷據點"/>
    <s v="臺中市神岡區溪洲社區發展協會"/>
    <x v="40"/>
    <x v="211"/>
    <s v="無"/>
    <m/>
  </r>
  <r>
    <s v="社政業務-社會福利-推行老人福利-獎補助費-對國內團體之捐助"/>
    <s v="建立社區照顧關懷據點並設置巷弄長照站"/>
    <s v="臺中市港尾社區長青協會"/>
    <x v="40"/>
    <x v="4"/>
    <s v="無"/>
    <m/>
  </r>
  <r>
    <s v="社政業務-社會福利-推行老人福利-獎補助費-對國內團體之捐助"/>
    <s v="建立社區照顧關懷據點並設置巷弄長照站"/>
    <s v="台中市西屯區永安社區發展協會"/>
    <x v="40"/>
    <x v="49"/>
    <s v="無"/>
    <m/>
  </r>
  <r>
    <s v="社政業務-社會福利-推行老人福利-獎補助費-對國內團體之捐助"/>
    <s v="建立社區照顧關懷據點"/>
    <s v="臺中市大里區東興社區發展協會"/>
    <x v="40"/>
    <x v="49"/>
    <s v="無"/>
    <m/>
  </r>
  <r>
    <s v="社政業務-社會福利-推行老人福利-獎補助費-對國內團體之捐助"/>
    <s v="建立社區照顧關懷據點並設置巷弄長照站"/>
    <s v="台中市南屯區中台社區發展協會"/>
    <x v="40"/>
    <x v="123"/>
    <s v="無"/>
    <m/>
  </r>
  <r>
    <s v="社政業務-社會福利-推行老人福利-獎補助費-對國內團體之捐助"/>
    <s v="建立社區照顧關懷據點"/>
    <s v="臺中市幸福心志工協會"/>
    <x v="40"/>
    <x v="123"/>
    <s v="無"/>
    <m/>
  </r>
  <r>
    <s v="社政業務-社會福利-推行老人福利-獎補助費-對國內團體之捐助"/>
    <s v="建立社區照顧關懷據點並設置巷弄長照站"/>
    <s v="臺中市東勢區詒福社區發展協會"/>
    <x v="40"/>
    <x v="123"/>
    <s v="無"/>
    <m/>
  </r>
  <r>
    <s v="社政業務-社會福利-推行老人福利-獎補助費-對國內團體之捐助"/>
    <s v="建立社區照顧關懷據點並設置巷弄長照站"/>
    <s v="臺中市太平區新高社區發展協會"/>
    <x v="40"/>
    <x v="123"/>
    <s v="無"/>
    <m/>
  </r>
  <r>
    <s v="社政業務-社會福利-推行老人福利-獎補助費-對國內團體之捐助"/>
    <s v="建立社區照顧關懷據點並設置巷弄長照站"/>
    <s v="臺中市感恩關懷協會"/>
    <x v="40"/>
    <x v="123"/>
    <s v="無"/>
    <m/>
  </r>
  <r>
    <s v="社政業務-社會福利-推行老人福利-獎補助費-對國內團體之捐助"/>
    <s v="建立社區照顧關懷據點並設置巷弄長照站"/>
    <s v="臺中市豐原區田心社區發展協會"/>
    <x v="40"/>
    <x v="123"/>
    <s v="無"/>
    <m/>
  </r>
  <r>
    <s v="社政業務-社會福利-推行老人福利-獎補助費-對國內團體之捐助"/>
    <s v="建立社區照顧關懷據點並設置巷弄長照站"/>
    <s v="臺中市豐原區翁明社區發展協會"/>
    <x v="40"/>
    <x v="123"/>
    <s v="無"/>
    <m/>
  </r>
  <r>
    <s v="社政業務-社會福利-推行老人福利-獎補助費-對國內團體之捐助"/>
    <s v="建立社區照顧關懷據點之開辦設施設備費-經常門"/>
    <s v="臺中市太平區興隆社區發展協會"/>
    <x v="40"/>
    <x v="365"/>
    <s v="無"/>
    <m/>
  </r>
  <r>
    <s v="社政業務-社會福利-推行老人福利-獎補助費-對國內團體之捐助"/>
    <s v="獨居老人關懷訪視服務計畫關懷服務費及行政管理費"/>
    <s v="社團法人臺中市福康關懷協會"/>
    <x v="40"/>
    <x v="55"/>
    <s v="無"/>
    <m/>
  </r>
  <r>
    <s v="社政業務-社會福利-推行老人福利-獎補助費-對國內團體之捐助"/>
    <s v="附設台中市私立信義老人養護中心服務費計畫"/>
    <s v="財團法人中華基督教福音信義傳道會"/>
    <x v="40"/>
    <x v="746"/>
    <s v="無"/>
    <m/>
  </r>
  <r>
    <s v="社政業務-社會福利-推行老人福利-獎補助費-對國內團體之捐助"/>
    <s v="建立社區照顧關懷據點並設置巷弄長照站之租金水電費用"/>
    <s v="社團法人臺中市北屯區三光社區發展協會"/>
    <x v="40"/>
    <x v="63"/>
    <s v="無"/>
    <m/>
  </r>
  <r>
    <s v="社政業務-社會福利-推行老人福利-獎補助費-對國內團體之捐助"/>
    <s v="建立社區照顧關懷據點並設置巷弄長照站之租金水電費用"/>
    <s v="社團法人台中市厝邊關懷協會"/>
    <x v="40"/>
    <x v="63"/>
    <s v="無"/>
    <m/>
  </r>
  <r>
    <s v="社政業務-社會福利-推行老人福利-獎補助費-對國內團體之捐助"/>
    <s v="建立社區照顧關懷據點並設置巷弄長照站之據點觀摩補助"/>
    <s v="社團法人臺中市沐風60長者之愛關懷協會"/>
    <x v="40"/>
    <x v="50"/>
    <s v="無"/>
    <m/>
  </r>
  <r>
    <s v="社政業務-社會福利-推行老人福利-獎補助費-對國內團體之捐助"/>
    <s v="社區照顧關懷據點整合性補助計畫-「潛力型單位試辦」"/>
    <s v="臺中市圓明關懷協會許秋福"/>
    <x v="40"/>
    <x v="1"/>
    <s v="無"/>
    <m/>
  </r>
  <r>
    <s v="社政業務-社會福利-推行老人福利-獎補助費-對國內團體之捐助"/>
    <s v="建立社區照顧關懷據點並設置巷弄長照站之開辦費-資本"/>
    <s v="財團法人向上社會福利基金會"/>
    <x v="40"/>
    <x v="395"/>
    <s v="無"/>
    <m/>
  </r>
  <r>
    <s v="社政業務-社會福利-推行老人福利-獎補助費-對國內團體之捐助"/>
    <s v="潭秀113年長青數位近用研習訓練"/>
    <s v="臺中市潭子區潭秀社區發展協會"/>
    <x v="40"/>
    <x v="1"/>
    <s v="無"/>
    <m/>
  </r>
  <r>
    <s v="社政業務-社會福利-推行老人福利-獎補助費-對國內團體之捐助"/>
    <s v="感恩奉茶、重陽樂活健走活動"/>
    <s v="臺中市北屯區松安社區發展協會"/>
    <x v="40"/>
    <x v="1"/>
    <s v="無"/>
    <m/>
  </r>
  <r>
    <s v="社政業務-社會福利-推行老人福利-獎補助費-對國內團體之捐助"/>
    <s v="建立社區照顧關懷據點"/>
    <s v="臺中市大肚區磺溪社區發展協會"/>
    <x v="40"/>
    <x v="123"/>
    <s v="無"/>
    <m/>
  </r>
  <r>
    <s v="社政業務-社會福利-推行老人福利-獎補助費-對國內團體之捐助"/>
    <s v="建立社區照顧關懷據點"/>
    <s v="臺中市大肚區大肚社區發展協會"/>
    <x v="40"/>
    <x v="123"/>
    <s v="無"/>
    <m/>
  </r>
  <r>
    <s v="社政業務-社會福利-推行老人福利-獎補助費-對國內團體之捐助"/>
    <s v="建立社區照顧關懷據點"/>
    <s v="臺中市大肚區成功社區發展協會"/>
    <x v="40"/>
    <x v="123"/>
    <s v="無"/>
    <m/>
  </r>
  <r>
    <s v="社政業務-社會福利-推行老人福利-獎補助費-對國內團體之捐助"/>
    <s v="建立社區照顧關懷據點並設置巷弄站長照站"/>
    <s v="臺中市烏日區三和社區發展協會"/>
    <x v="40"/>
    <x v="123"/>
    <s v="無"/>
    <m/>
  </r>
  <r>
    <s v="社政業務-社會福利-推行老人福利-獎補助費-對國內團體之捐助"/>
    <s v="建立社區照顧關懷據點並設置巷弄站長照站"/>
    <s v="臺中市烏日區三和社區發展協會"/>
    <x v="40"/>
    <x v="123"/>
    <s v="無"/>
    <m/>
  </r>
  <r>
    <s v="社政業務-社會福利-推行老人福利-獎補助費-對國內團體之捐助"/>
    <s v="建立社區照顧關懷據點並設置巷弄長照站"/>
    <s v="社團法人台中市東區東信社區發展協會"/>
    <x v="40"/>
    <x v="211"/>
    <s v="無"/>
    <m/>
  </r>
  <r>
    <s v="社政業務-社會福利-推行老人福利-獎補助費-對國內團體之捐助"/>
    <s v="建立社區照顧關懷據點並設置巷弄長照站"/>
    <s v="臺中市新社區東興社區發展協會"/>
    <x v="40"/>
    <x v="506"/>
    <s v="無"/>
    <m/>
  </r>
  <r>
    <s v="社政業務-社會福利-推行老人福利-獎補助費-對國內團體之捐助"/>
    <s v="建立社區照顧關懷據點並設置巷弄長照站"/>
    <s v="臺中市新社區崑南社區發展協會"/>
    <x v="40"/>
    <x v="123"/>
    <s v="無"/>
    <m/>
  </r>
  <r>
    <s v="社政業務-社會福利-推行老人福利-獎補助費-對國內團體之捐助"/>
    <s v="建立社區照顧關懷據點並設置巷弄長照站"/>
    <s v="臺中市東勢區興隆社區發展協會"/>
    <x v="40"/>
    <x v="123"/>
    <s v="無"/>
    <m/>
  </r>
  <r>
    <s v="社政業務-社會福利-推行老人福利-獎補助費-對國內團體之捐助"/>
    <s v="建立社區照顧關懷據點並設置巷弄長照站"/>
    <s v="臺中市大里區立德社區發展協會"/>
    <x v="40"/>
    <x v="123"/>
    <s v="無"/>
    <m/>
  </r>
  <r>
    <s v="社政業務-社會福利-推行老人福利-獎補助費-對國內團體之捐助"/>
    <s v="建立社區照顧關懷據點並設置巷弄長照站"/>
    <s v="社團法人臺中市福康關懷協會"/>
    <x v="40"/>
    <x v="123"/>
    <s v="無"/>
    <m/>
  </r>
  <r>
    <s v="社政業務-社會福利-推行老人福利-獎補助費-對國內團體之捐助"/>
    <s v="建立社區照顧關懷據點並設置巷弄長照站"/>
    <s v="社團法人臺中市福康關懷協會"/>
    <x v="40"/>
    <x v="123"/>
    <s v="無"/>
    <m/>
  </r>
  <r>
    <s v="社政業務-社會福利-推行老人福利-獎補助費-對國內團體之捐助"/>
    <s v="建立社區照顧關懷據點並設置巷弄長照站"/>
    <s v="臺中市石岡區龍興社區發展協會"/>
    <x v="40"/>
    <x v="123"/>
    <s v="無"/>
    <m/>
  </r>
  <r>
    <s v="社政業務-社會福利-推行老人福利-獎補助費-對國內團體之捐助"/>
    <s v="建立社區照顧關懷據點"/>
    <s v="社團法人中華傳愛社區服務協會"/>
    <x v="40"/>
    <x v="49"/>
    <s v="無"/>
    <m/>
  </r>
  <r>
    <s v="社政業務-社會福利-推行老人福利-獎補助費-對國內團體之捐助"/>
    <s v="建立社區照顧關懷據點並設置巷弄長照站"/>
    <s v="臺中市大雅區大楓社區發展協會"/>
    <x v="40"/>
    <x v="49"/>
    <s v="無"/>
    <m/>
  </r>
  <r>
    <s v="社政業務-社會福利-推行老人福利-獎補助費-對國內團體之捐助"/>
    <s v="建立社區照顧關懷據點並設置巷弄長照站"/>
    <s v="財團法人台中市私立無極證道院社會福利慈善事業基金會"/>
    <x v="40"/>
    <x v="4"/>
    <s v="無"/>
    <m/>
  </r>
  <r>
    <s v="社政業務-社會福利-推行老人福利-獎補助費-對國內團體之捐助"/>
    <s v="建立社區照顧關懷據點並設置巷弄長照站"/>
    <s v="中華民國紅心字會"/>
    <x v="40"/>
    <x v="49"/>
    <s v="無"/>
    <m/>
  </r>
  <r>
    <s v="社政業務-社會福利-推行老人福利-獎補助費-對國內團體之捐助"/>
    <s v="建立社區照顧關懷據點並設置巷弄長照站"/>
    <s v="臺中市北屯區松和社區發展協會"/>
    <x v="40"/>
    <x v="49"/>
    <s v="無"/>
    <m/>
  </r>
  <r>
    <s v="社政業務-社會福利-推行老人福利-獎補助費-對國內團體之捐助"/>
    <s v="建立社區照顧關懷據點並設置巷弄站長照站"/>
    <s v="臺中市烏日區烏日社區發展協會"/>
    <x v="40"/>
    <x v="123"/>
    <s v="無"/>
    <m/>
  </r>
  <r>
    <s v="社政業務-社會福利-推行老人福利-獎補助費-對國內團體之捐助"/>
    <s v="建立社區照顧關懷據點並設置巷弄長照站之據點觀摩"/>
    <s v="臺中市大雅區上楓社區發展協會"/>
    <x v="40"/>
    <x v="49"/>
    <s v="無"/>
    <m/>
  </r>
  <r>
    <s v="社政業務-社會福利-推行老人福利-獎補助費-對國內團體之捐助"/>
    <s v="建立社區照顧關懷據點並設置巷弄長照站"/>
    <s v="臺中市霧峰區吉峰社區發展協會"/>
    <x v="40"/>
    <x v="4"/>
    <s v="無"/>
    <m/>
  </r>
  <r>
    <s v="社政業務-社會福利-推行老人福利-獎補助費-對國內團體之捐助"/>
    <s v="建立社區照顧關懷據點並設置巷弄長照站"/>
    <s v="臺中市霧峰區桐林社區發展協會"/>
    <x v="40"/>
    <x v="4"/>
    <s v="無"/>
    <m/>
  </r>
  <r>
    <s v="社政業務-社會福利-推行老人福利-獎補助費-對國內團體之捐助"/>
    <s v="建立社區照顧關懷據點並設置巷弄長照站"/>
    <s v="臺中市沙鹿區清泉社區發展協會"/>
    <x v="40"/>
    <x v="123"/>
    <s v="無"/>
    <m/>
  </r>
  <r>
    <s v="社政業務-社會福利-推行老人福利-獎補助費-對國內團體之捐助"/>
    <s v="建立社區照顧關懷據點並設置巷弄長照站"/>
    <s v="社團法人台中市婦幼關懷成長協會"/>
    <x v="40"/>
    <x v="49"/>
    <s v="無"/>
    <m/>
  </r>
  <r>
    <s v="社政業務-社會福利-推行老人福利-獎補助費-對國內團體之捐助"/>
    <s v="建立社區照顧關懷據點並設置巷弄長照站之預防及延緩失能照護計畫"/>
    <s v="臺中市大雅區上楓社區發展協會"/>
    <x v="40"/>
    <x v="123"/>
    <s v="無"/>
    <m/>
  </r>
  <r>
    <s v="社政業務-社會福利-推行老人福利-獎補助費-對國內團體之捐助"/>
    <s v="2024新福里祖孫同樂慶重陽活動"/>
    <s v="臺中市新福樂齡關懷協會"/>
    <x v="40"/>
    <x v="1"/>
    <s v="無"/>
    <m/>
  </r>
  <r>
    <s v="社政業務-社會福利-推行老人福利-獎補助費-對國內團體之捐助"/>
    <s v="建立社區照顧關懷據點"/>
    <s v="社團法人台中市厝邊關懷協會"/>
    <x v="40"/>
    <x v="49"/>
    <s v="無"/>
    <m/>
  </r>
  <r>
    <s v="社政業務-社會福利-推行老人福利-獎補助費-對國內團體之捐助"/>
    <s v="建立社區照顧關懷據點並設置巷弄長照站"/>
    <s v="臺中市敦親睦鄰藝術文化協會"/>
    <x v="40"/>
    <x v="49"/>
    <s v="無"/>
    <m/>
  </r>
  <r>
    <s v="社政業務-社會福利-推行老人福利-獎補助費-對國內團體之捐助"/>
    <s v="建立社區照顧關懷據點並設置巷弄長照站"/>
    <s v="臺中市大雅區大雅社區發展協會"/>
    <x v="40"/>
    <x v="4"/>
    <s v="無"/>
    <m/>
  </r>
  <r>
    <s v="社政業務-社會福利-推行老人福利-獎補助費-對國內團體之捐助"/>
    <s v="建立社區照顧關懷據點並設置巷弄長照站"/>
    <s v="臺中市十三寮聚落發展協會"/>
    <x v="40"/>
    <x v="49"/>
    <s v="無"/>
    <m/>
  </r>
  <r>
    <s v="社政業務-社會福利-推行老人福利-獎補助費-對國內團體之捐助"/>
    <s v="建立社區照顧關懷據點並設置巷弄長照站"/>
    <s v="台中市南區長春社區發展協會"/>
    <x v="40"/>
    <x v="49"/>
    <s v="無"/>
    <m/>
  </r>
  <r>
    <s v="社政業務-社會福利-推行老人福利-獎補助費-對國內團體之捐助"/>
    <s v="建立社區照顧關懷據點並設置巷弄長照站之「租金水電費用」"/>
    <s v="台中市西屯區福瑞社區發展協會"/>
    <x v="40"/>
    <x v="16"/>
    <s v="無"/>
    <m/>
  </r>
  <r>
    <s v="社政業務-社會福利-推行老人福利-獎補助費-對國內團體之捐助"/>
    <s v="建立社區照顧關懷據點暨巷弄長照站之「租金水電費用」"/>
    <s v="臺中市大雅區西寶社區發展協會劉進福"/>
    <x v="40"/>
    <x v="49"/>
    <s v="無"/>
    <m/>
  </r>
  <r>
    <s v="社政業務-社會福利-推行老人福利-獎補助費-對國內團體之捐助"/>
    <s v="社區照顧關懷據點整合性補助計畫-「潛力型單位試辦」"/>
    <s v="財團法人臺灣省臺中市霧峰光復基督教會"/>
    <x v="40"/>
    <x v="1"/>
    <s v="無"/>
    <m/>
  </r>
  <r>
    <s v="社政業務-社會福利-推行老人福利-獎補助費-對國內團體之捐助"/>
    <s v="社區照顧關懷據點整合性補助計畫之「充實廚房設備案」"/>
    <s v="社團法人臺中市仁和樂活長青協會"/>
    <x v="40"/>
    <x v="49"/>
    <s v="無"/>
    <m/>
  </r>
  <r>
    <s v="社政業務-社會福利-推行老人福利-獎補助費-對國內團體之捐助"/>
    <s v="建立社區照顧關懷據點並設置巷弄長照站之充實設施設備費(資本門)"/>
    <s v="臺中市興安柳陽關懷協會"/>
    <x v="40"/>
    <x v="204"/>
    <s v="無"/>
    <m/>
  </r>
  <r>
    <s v="社政業務-社會福利-推行老人福利-獎補助費-對國內團體之捐助"/>
    <s v="建立社區照顧關懷據點並設置巷弄長照站之充實設施設備費(經常門)"/>
    <s v="臺中市興安柳陽關懷協會"/>
    <x v="40"/>
    <x v="55"/>
    <s v="無"/>
    <m/>
  </r>
  <r>
    <s v="社政業務-社會福利-推行老人福利-獎補助費-對國內團體之捐助"/>
    <s v="建立社區照顧關懷據點並設置巷弄長照站"/>
    <s v="臺中市東勢區中嵙社區發展協會"/>
    <x v="40"/>
    <x v="123"/>
    <s v="無"/>
    <m/>
  </r>
  <r>
    <s v="社政業務-社會福利-推行老人福利-獎補助費-對國內團體之捐助"/>
    <s v="建立社區照顧關懷據點並設置巷弄長照站"/>
    <s v="臺中市龍井區東海社區發展協會"/>
    <x v="40"/>
    <x v="123"/>
    <s v="無"/>
    <m/>
  </r>
  <r>
    <s v="社政業務-社會福利-推行老人福利-獎補助費-對國內團體之捐助"/>
    <s v="建立社區照顧關懷據點"/>
    <s v="臺中市大里區大新社區發展協會"/>
    <x v="40"/>
    <x v="49"/>
    <s v="無"/>
    <m/>
  </r>
  <r>
    <s v="社政業務-社會福利-推行老人福利-獎補助費-對國內團體之捐助"/>
    <s v="建立社區照顧關懷據點並設置巷弄長照站"/>
    <s v="臺中市敦親睦鄰藝術文化協會"/>
    <x v="40"/>
    <x v="211"/>
    <s v="無"/>
    <m/>
  </r>
  <r>
    <s v="社政業務-社會福利-推行老人福利-獎補助費-對國內團體之捐助"/>
    <s v="建立社區照顧關懷據點並設置巷弄長照站"/>
    <s v="臺中市大雅區上雅社區發展協會"/>
    <x v="40"/>
    <x v="211"/>
    <s v="無"/>
    <m/>
  </r>
  <r>
    <s v="社政業務-社會福利-推行老人福利-獎補助費-對國內團體之捐助"/>
    <s v="建立社區照顧關懷據點並設置巷弄長照站"/>
    <s v="社團法人台中市厝邊關懷協會"/>
    <x v="40"/>
    <x v="49"/>
    <s v="無"/>
    <m/>
  </r>
  <r>
    <s v="社政業務-社會福利-推行老人福利-獎補助費-對國內團體之捐助"/>
    <s v="建立社區照顧關懷據點並設置巷弄長照站之充實設施設備費用-資本門"/>
    <s v="財團法人臺中市私立童庭社會福利慈善事業基金會"/>
    <x v="40"/>
    <x v="64"/>
    <s v="無"/>
    <m/>
  </r>
  <r>
    <s v="社政業務-社會福利-推行老人福利-獎補助費-對國內團體之捐助"/>
    <s v="建立社區照顧關懷據點並設置巷弄長照站之充實設施設備-資本門"/>
    <s v="財團法人一貫道崇正基金會"/>
    <x v="40"/>
    <x v="49"/>
    <s v="無"/>
    <m/>
  </r>
  <r>
    <s v="社政業務-社會福利-推行老人福利-獎補助費-對國內團體之捐助"/>
    <s v="建立社區照顧關懷據點並設置巷弄長照站之充實設施設備-經常門"/>
    <s v="財團法人一貫道崇正基金會"/>
    <x v="40"/>
    <x v="1"/>
    <s v="無"/>
    <m/>
  </r>
  <r>
    <s v="社政業務-社會福利-推行老人福利-獎補助費-對國內團體之捐助"/>
    <s v="建立社區照顧關懷據點並設置巷弄長照站之租金水電費用"/>
    <s v="台中市南區南門社區發展協會"/>
    <x v="40"/>
    <x v="241"/>
    <s v="無"/>
    <m/>
  </r>
  <r>
    <s v="社政業務-社會福利-推行老人福利-獎補助費-對國內團體之捐助"/>
    <s v="建立社區照顧關懷據點"/>
    <s v="臺中市大里區中新社區發展協會"/>
    <x v="40"/>
    <x v="49"/>
    <s v="無"/>
    <m/>
  </r>
  <r>
    <s v="社政業務-社會福利-推行老人福利-獎補助費-對國內團體之捐助"/>
    <s v="建立社區照顧關懷據點並設置巷弄長照站"/>
    <s v="臺中市福雅長青關懷協會"/>
    <x v="40"/>
    <x v="123"/>
    <s v="無"/>
    <m/>
  </r>
  <r>
    <s v="社政業務-社會福利-推行老人福利-獎補助費-對國內團體之捐助"/>
    <s v="建立社區照顧關懷據點並設置巷弄長照站"/>
    <s v="臺中市西屯區何明社區發展協會"/>
    <x v="40"/>
    <x v="123"/>
    <s v="無"/>
    <m/>
  </r>
  <r>
    <s v="社政業務-社會福利-推行老人福利-獎補助費-對國內團體之捐助"/>
    <s v="建立社區照顧關懷據點並設置巷弄長照站"/>
    <s v="台中市南區福順社區發展協會"/>
    <x v="40"/>
    <x v="49"/>
    <s v="無"/>
    <m/>
  </r>
  <r>
    <s v="社政業務-社會福利-推行老人福利-獎補助費-對國內團體之捐助"/>
    <s v="建立社區照顧關懷據點並設置巷弄長照站"/>
    <s v="社團法人臺灣家庭關懷協會"/>
    <x v="40"/>
    <x v="49"/>
    <s v="無"/>
    <m/>
  </r>
  <r>
    <s v="社政業務-社會福利-推行老人福利-獎補助費-對國內團體之捐助"/>
    <s v="建立社區照顧關懷據點並設置巷弄長照站之租金水電費用"/>
    <s v="臺中市工學長青協進會王文明"/>
    <x v="40"/>
    <x v="98"/>
    <s v="無"/>
    <m/>
  </r>
  <r>
    <s v="社政業務-社會福利-推行老人福利-獎補助費-對國內團體之捐助"/>
    <s v="建立社區照顧關懷據點並設置巷弄長照站及建立社區照顧關懷據點"/>
    <s v="財團法人天主教曉明社會福利基金會"/>
    <x v="40"/>
    <x v="211"/>
    <s v="無"/>
    <m/>
  </r>
  <r>
    <s v="社政業務-社會福利-推行老人福利-獎補助費-對國內團體之捐助"/>
    <s v="建立社區照顧關懷據點並設置巷弄長照站及建立社區照顧關懷據點"/>
    <s v="台中市尾張仔文化發展協會"/>
    <x v="40"/>
    <x v="123"/>
    <s v="無"/>
    <m/>
  </r>
  <r>
    <s v="社政業務-社會福利-推行老人福利-獎補助費-對國內團體之捐助"/>
    <s v="建立社區照顧關懷據點並設置巷弄長照站及建立社區照顧關懷據點"/>
    <s v="社團法人臺中市惠來關懷服務協會"/>
    <x v="40"/>
    <x v="211"/>
    <s v="無"/>
    <m/>
  </r>
  <r>
    <s v="社政業務-社會福利-推行老人福利-獎補助費-對國內團體之捐助"/>
    <s v="建立社區照顧關懷據點並設置巷弄長照站及建立社區照顧關懷據點"/>
    <s v="台中市北區建成社區發展協會"/>
    <x v="40"/>
    <x v="123"/>
    <s v="無"/>
    <m/>
  </r>
  <r>
    <s v="社政業務-社會福利-推行老人福利-獎補助費-對國內團體之捐助"/>
    <s v="建立社區照顧關懷據點並設置巷弄長照站"/>
    <s v="台中市北區錦村社區發展協會"/>
    <x v="40"/>
    <x v="506"/>
    <s v="無"/>
    <m/>
  </r>
  <r>
    <s v="社政業務-社會福利-推行老人福利-獎補助費-對國內團體之捐助"/>
    <s v="建立社區照顧關懷據點並設置巷弄長照站"/>
    <s v="臺中市北區育德社區發展協會"/>
    <x v="40"/>
    <x v="211"/>
    <s v="無"/>
    <m/>
  </r>
  <r>
    <s v="社政業務-社會福利-推行老人福利-獎補助費-對國內團體之捐助"/>
    <s v="建立社區照顧關懷據點並設置巷弄長照站"/>
    <s v="財團法人伽耶山基金會"/>
    <x v="40"/>
    <x v="506"/>
    <s v="無"/>
    <m/>
  </r>
  <r>
    <s v="社政業務-社會福利-推行老人福利-獎補助費-對國內團體之捐助"/>
    <s v="建立社區照顧關懷據點並設置巷弄長照站"/>
    <s v="台中市西屯區協和社區發展協會"/>
    <x v="40"/>
    <x v="123"/>
    <s v="無"/>
    <m/>
  </r>
  <r>
    <s v="社政業務-社會福利-推行老人福利-獎補助費-對國內團體之捐助"/>
    <s v="建立社區照顧關懷據點並設置巷弄長照站"/>
    <s v="臺中市南區樹義社區發展協會"/>
    <x v="40"/>
    <x v="506"/>
    <s v="無"/>
    <m/>
  </r>
  <r>
    <s v="社政業務-社會福利-推行老人福利-獎補助費-對國內團體之捐助"/>
    <s v="建立社區照顧關懷據點"/>
    <s v="臺中市大肚區蔗(庄-土+部)社區發展協會"/>
    <x v="40"/>
    <x v="123"/>
    <s v="無"/>
    <m/>
  </r>
  <r>
    <s v="社政業務-社會福利-推行老人福利-獎補助費-對國內團體之捐助"/>
    <s v="建立社區照顧關懷據點並設置巷弄長照站"/>
    <s v="臺中市清水區田寮社區發展協會"/>
    <x v="40"/>
    <x v="506"/>
    <s v="無"/>
    <m/>
  </r>
  <r>
    <s v="社政業務-社會福利-推行老人福利-獎補助費-對國內團體之捐助"/>
    <s v="建立社區照顧關懷據點"/>
    <s v="臺中市太平區太平社區發展協會"/>
    <x v="40"/>
    <x v="49"/>
    <s v="無"/>
    <m/>
  </r>
  <r>
    <s v="社政業務-社會福利-推行老人福利-獎補助費-對國內團體之捐助"/>
    <s v="建立社區照顧關懷據點並設置巷弄站長照站"/>
    <s v="正和書院"/>
    <x v="40"/>
    <x v="123"/>
    <s v="無"/>
    <m/>
  </r>
  <r>
    <s v="社政業務-社會福利-推行老人福利-獎補助費-對國內團體之捐助"/>
    <s v="建立社區照顧關懷據點並設置巷弄長照站"/>
    <s v="臺灣銀髮族培力協會"/>
    <x v="40"/>
    <x v="211"/>
    <s v="無"/>
    <m/>
  </r>
  <r>
    <s v="社政業務-社會福利-推行老人福利-獎補助費-對國內團體之捐助"/>
    <s v="建立社區照顧關懷據點並設置巷弄長照站"/>
    <s v="臺中市樂活銀髮族交流協會"/>
    <x v="40"/>
    <x v="211"/>
    <s v="無"/>
    <m/>
  </r>
  <r>
    <s v="社政業務-社會福利-推行老人福利-獎補助費-對國內團體之捐助"/>
    <s v="建立社區照顧關懷據點並設置巷弄站長照站"/>
    <s v="臺中市烏日區東園社區發展協會"/>
    <x v="40"/>
    <x v="123"/>
    <s v="無"/>
    <m/>
  </r>
  <r>
    <s v="社政業務-社會福利-推行老人福利-獎補助費-對國內團體之捐助"/>
    <s v="建立社區照顧關懷據點並設置巷弄站長照站"/>
    <s v="臺中市烏日區九德社區發展協會"/>
    <x v="40"/>
    <x v="123"/>
    <s v="無"/>
    <m/>
  </r>
  <r>
    <s v="社政業務-社會福利-推行老人福利-獎補助費-對國內團體之捐助"/>
    <s v="建立社區照顧關懷據點並設置巷弄站長照站"/>
    <s v="臺中市烏日區湖日社區發展協會"/>
    <x v="40"/>
    <x v="123"/>
    <s v="無"/>
    <m/>
  </r>
  <r>
    <s v="社政業務-社會福利-推行老人福利-獎補助費-對國內團體之捐助"/>
    <s v="建立社區照顧關懷據點並設置巷弄站長照站"/>
    <s v="共生宅發展協會"/>
    <x v="40"/>
    <x v="123"/>
    <s v="無"/>
    <m/>
  </r>
  <r>
    <s v="社政業務-社會福利-推行老人福利-獎補助費-對國內團體之捐助"/>
    <s v="建立社區照顧關懷據點並設置巷弄長照站之充實設施設備-資本門"/>
    <s v="臺中市大里區新仁社區發展協會"/>
    <x v="40"/>
    <x v="114"/>
    <s v="無"/>
    <m/>
  </r>
  <r>
    <s v="社政業務-社會福利-推行老人福利-獎補助費-對國內團體之捐助"/>
    <s v="建立社區照顧關懷據點並設置巷弄長照站之充實設施設備-經常門"/>
    <s v="臺中市大里區新仁社區發展協會"/>
    <x v="40"/>
    <x v="101"/>
    <s v="無"/>
    <m/>
  </r>
  <r>
    <s v="社政業務-社會福利-推行老人福利-獎補助費-對國內團體之捐助"/>
    <s v="建立社區照顧關懷據點並設置巷弄長照站之充實設施設備費用-經常門"/>
    <s v="社團法人臺中市惠來關懷服務協會"/>
    <x v="40"/>
    <x v="53"/>
    <s v="無"/>
    <m/>
  </r>
  <r>
    <s v="社政業務-社會福利-推行老人福利-獎補助費-對國內團體之捐助"/>
    <s v="建立社區照顧關懷據點之充實設施設備費用-經常門"/>
    <s v="臺中市大雅區忠義社區發展協會劉中平"/>
    <x v="40"/>
    <x v="114"/>
    <s v="無"/>
    <m/>
  </r>
  <r>
    <s v="社政業務-社會福利-推行老人福利-獎補助費-對國內團體之捐助"/>
    <s v="建立社區照顧關懷據點並設置巷弄長照站之租金水電費用"/>
    <s v="台中市北屯區仁愛社區發展協會"/>
    <x v="40"/>
    <x v="53"/>
    <s v="無"/>
    <m/>
  </r>
  <r>
    <s v="社政業務-社會福利-推行老人福利-獎補助費-對國內團體之捐助"/>
    <s v="銀髮樂活~憶起共老"/>
    <s v="悠活長青全齡關懷照護協會"/>
    <x v="40"/>
    <x v="1"/>
    <s v="無"/>
    <m/>
  </r>
  <r>
    <s v="社政業務-社會福利-推行老人福利-獎補助費-對國內團體之捐助"/>
    <s v="建立社區照顧關懷據點並設置巷弄長照站"/>
    <s v="財團法人桃園市亮詮公益慈善基金會"/>
    <x v="40"/>
    <x v="211"/>
    <s v="無"/>
    <m/>
  </r>
  <r>
    <s v="社政業務-社會福利-推行老人福利-獎補助費-對國內團體之捐助"/>
    <s v="建立社區照顧關懷據點"/>
    <s v="財團法人一貫道崇正基金會"/>
    <x v="40"/>
    <x v="49"/>
    <s v="無"/>
    <m/>
  </r>
  <r>
    <s v="社政業務-社會福利-推行老人福利-獎補助費-對國內團體之捐助"/>
    <s v="建立社區照顧關懷據點並設置巷弄長照站"/>
    <s v="台中市西屯區協和社區發展協會"/>
    <x v="40"/>
    <x v="123"/>
    <s v="無"/>
    <m/>
  </r>
  <r>
    <s v="社政業務-社會福利-推行老人福利-獎補助費-對國內團體之捐助"/>
    <s v="建立社區照顧關懷據點並設置巷弄長照站"/>
    <s v="臺中市南區南門社區發展協會"/>
    <x v="40"/>
    <x v="49"/>
    <s v="無"/>
    <m/>
  </r>
  <r>
    <s v="社政業務-社會福利-推行老人福利-獎補助費-對國內團體之捐助"/>
    <s v="建立社區照顧關懷據點之充實設施設備-經常門"/>
    <s v="社團法人台中市活出美好關懷協會"/>
    <x v="40"/>
    <x v="1"/>
    <s v="無"/>
    <m/>
  </r>
  <r>
    <s v="社政業務-社會福利-推行老人福利-獎補助費-對國內團體之捐助"/>
    <s v="建立社區照顧關懷據點並設置巷弄長照站"/>
    <s v="臺中市港尾社區長青協會"/>
    <x v="40"/>
    <x v="123"/>
    <s v="無"/>
    <m/>
  </r>
  <r>
    <s v="社政業務-社會福利-推行老人福利-獎補助費-對國內團體之捐助"/>
    <s v="建立社區照顧關懷據點並設置巷弄長照站"/>
    <s v="台中市東勢區上城社區發展協會"/>
    <x v="40"/>
    <x v="123"/>
    <s v="無"/>
    <m/>
  </r>
  <r>
    <s v="社政業務-社會福利-推行老人福利-獎補助費-對國內團體之捐助"/>
    <s v="建立社區照顧關懷據點並設置巷弄長照站之「銀髮公共服務」"/>
    <s v="財團法人臺灣省私立永信社會福利基金會"/>
    <x v="40"/>
    <x v="4"/>
    <s v="無"/>
    <m/>
  </r>
  <r>
    <s v="社政業務-社會福利-推行老人福利-獎補助費-對國內團體之捐助"/>
    <s v="建立社區照顧關懷據點並設置巷弄長照站之銀髮公共服務計畫"/>
    <s v="社團法人台灣優質生命協會"/>
    <x v="40"/>
    <x v="4"/>
    <s v="無"/>
    <m/>
  </r>
  <r>
    <s v="社政業務-社會福利-推行老人福利-獎補助費-對國內團體之捐助"/>
    <s v="建立社區照顧關懷據點並設置巷弄長照站之預防延緩及失能照護計畫"/>
    <s v="社團法人台灣優質生命協會"/>
    <x v="40"/>
    <x v="123"/>
    <s v="無"/>
    <m/>
  </r>
  <r>
    <s v="社政業務-社會福利-推行老人福利-獎補助費-對國內團體之捐助"/>
    <s v="建立社區照顧關懷據點並設置巷弄長照站之預防延緩及失能照護計畫"/>
    <s v="社團法人台灣優質生命協會"/>
    <x v="40"/>
    <x v="123"/>
    <s v="無"/>
    <m/>
  </r>
  <r>
    <s v="社政業務-社會福利-推行老人福利-獎補助費-對國內團體之捐助"/>
    <s v="建立社區照顧關懷據點並設置巷弄長照站之預防延緩及失能照護計畫"/>
    <s v="社團法人台灣優質生命協會"/>
    <x v="40"/>
    <x v="123"/>
    <s v="無"/>
    <m/>
  </r>
  <r>
    <s v="社政業務-社會福利-推行老人福利-獎補助費-對國內團體之捐助"/>
    <s v="建立社區照顧關懷據點並設置巷弄長照站之充實設施設備費用-資本門"/>
    <s v="臺中市伯樂城鄉關懷協會蘇志蜂"/>
    <x v="40"/>
    <x v="55"/>
    <s v="無"/>
    <m/>
  </r>
  <r>
    <s v="社政業務-社會福利-推行老人福利-獎補助費-對國內團體之捐助"/>
    <s v="建立社區照顧關懷據點並設置巷弄長照站之充實設施設備費用-經常門"/>
    <s v="臺中市伯樂城鄉關懷協會蘇志蜂"/>
    <x v="40"/>
    <x v="87"/>
    <s v="無"/>
    <m/>
  </r>
  <r>
    <s v="社政業務-社會福利-推行老人福利-獎補助費-對國內團體之捐助"/>
    <s v="附設臺中市私立廣達老人長期照顧中心(養護型)計畫"/>
    <s v="財團法人臺中市私立廣達社會福利慈善事業基金會"/>
    <x v="40"/>
    <x v="747"/>
    <s v="無"/>
    <m/>
  </r>
  <r>
    <s v="社政業務-社會福利-推行老人福利-獎補助費-對國內團體之捐助"/>
    <s v="建立社區照顧關懷據點並設置巷弄長照站之「租金水電費用」"/>
    <s v="臺中市豐原區圳寮社區發展協會"/>
    <x v="40"/>
    <x v="201"/>
    <s v="無"/>
    <m/>
  </r>
  <r>
    <s v="社政業務-社會福利-推行老人福利-獎補助費-對國內團體之捐助"/>
    <s v="建立社區照顧關懷據點並設置巷弄長照站之「租金水電費用」"/>
    <s v="台中市豐原區豐原社區發展協會"/>
    <x v="40"/>
    <x v="125"/>
    <s v="無"/>
    <m/>
  </r>
  <r>
    <s v="社政業務-社會福利-推行老人福利-獎補助費-對國內團體之捐助"/>
    <s v="建立社區照顧關懷據點並設置巷弄長照站之「租金水電費用」"/>
    <s v="臺中市豐原區豐榮社區發展協會"/>
    <x v="40"/>
    <x v="87"/>
    <s v="無"/>
    <m/>
  </r>
  <r>
    <s v="社政業務-社會福利-推行老人福利-獎補助費-對國內團體之捐助"/>
    <s v="建立社區照顧關懷據點並設置巷弄長照站之「租金水電費用」"/>
    <s v="臺中市豐原區翁明社區發展協會張林(悅-兌+V+兄)容"/>
    <x v="40"/>
    <x v="62"/>
    <s v="無"/>
    <m/>
  </r>
  <r>
    <s v="社政業務-社會福利-推行老人福利-獎補助費-對國內團體之捐助"/>
    <s v="建立社區照顧關懷據點並設置巷弄長照站之「租金水電費用」"/>
    <s v="社團法人台中市惠來關懷服務協會"/>
    <x v="40"/>
    <x v="16"/>
    <s v="無"/>
    <m/>
  </r>
  <r>
    <s v="社政業務-社會福利-推行老人福利-獎補助費-對國內團體之捐助"/>
    <s v="建立社區照顧關懷據點並設置巷弄長照站之「租金水電費用」"/>
    <s v="臺中市豐原區翁子社區發展協會"/>
    <x v="40"/>
    <x v="63"/>
    <s v="無"/>
    <m/>
  </r>
  <r>
    <s v="社政業務-社會福利-推行老人福利-獎補助費-對國內團體之捐助"/>
    <s v="2024銀齡樂活節-癒見自己．照顧自己．幸福在己策展式工作坊計畫"/>
    <s v="財團法人揚生慈善基金會"/>
    <x v="40"/>
    <x v="358"/>
    <s v="無"/>
    <m/>
  </r>
  <r>
    <s v="社政業務-社會福利-推行老人福利-獎補助費-對國內團體之捐助"/>
    <s v="建立社區照顧關懷據點並設置巷弄長照站之充實設施設備費用-經常門"/>
    <s v="財團法人臺中市私立哥尼流社會福利慈善事業基金會"/>
    <x v="40"/>
    <x v="75"/>
    <s v="無"/>
    <m/>
  </r>
  <r>
    <s v="社政業務-社會福利-推行老人福利-獎補助費-對國內團體之捐助"/>
    <s v="建立社區照顧關懷據點並設置巷弄長照站之充實設施設備費用-資本門"/>
    <s v="財團法人臺中市私立哥尼流社會福利慈善事業基金會"/>
    <x v="40"/>
    <x v="75"/>
    <s v="無"/>
    <m/>
  </r>
  <r>
    <s v="社政業務-社會福利-推行老人福利-獎補助費-對國內團體之捐助"/>
    <s v="建立社區照顧關懷據點並設置巷弄長照站之租金水電費用"/>
    <s v="財團法人臺中市私立哥尼流社會福利慈善事業基金會"/>
    <x v="40"/>
    <x v="88"/>
    <s v="無"/>
    <m/>
  </r>
  <r>
    <s v="社政業務-社會福利-推行老人福利-獎補助費-對國內團體之捐助"/>
    <s v="臺中市建立社區照顧關懷據點並設置巷弄長照站"/>
    <s v="臺中市大里區立德社區發展協會"/>
    <x v="40"/>
    <x v="625"/>
    <s v="無"/>
    <m/>
  </r>
  <r>
    <s v="社政業務-社會福利-推行老人福利-獎補助費-對國內團體之捐助"/>
    <s v="建立社區照顧關懷據點之充實設施設備費-經常門"/>
    <s v="臺中市太平區太平社區發展協會"/>
    <x v="40"/>
    <x v="49"/>
    <s v="無"/>
    <m/>
  </r>
  <r>
    <s v="社政業務-社會福利-推行老人福利-獎補助費-對國內團體之捐助"/>
    <s v="建立社區照顧關懷據點之充實設施設備費-資本門"/>
    <s v="臺中市太平區太平社區發展協會"/>
    <x v="40"/>
    <x v="1"/>
    <s v="無"/>
    <m/>
  </r>
  <r>
    <s v="社政業務-社會福利-推行老人福利-獎補助費-對國內團體之捐助"/>
    <s v="建立社區照顧關懷據點之開辦設施設備費-資本門"/>
    <s v="臺中市成功愛心關懷協會"/>
    <x v="40"/>
    <x v="572"/>
    <s v="無"/>
    <m/>
  </r>
  <r>
    <s v="社政業務-社會福利-推行老人福利-獎補助費-對國內團體之捐助"/>
    <s v="建立社區照顧關懷據點之開辦設施設備費-經常門"/>
    <s v="臺中市成功愛心關懷協會"/>
    <x v="40"/>
    <x v="101"/>
    <s v="無"/>
    <m/>
  </r>
  <r>
    <s v="社政業務-社會福利-推行老人福利-獎補助費-對國內團體之捐助"/>
    <s v="建立社區照顧關懷據點並設置巷弄長照站之預防及延緩失能照護計畫-第三期"/>
    <s v="臺中市大甲區日南社區發展協會"/>
    <x v="40"/>
    <x v="123"/>
    <s v="無"/>
    <m/>
  </r>
  <r>
    <s v="社政業務-社會福利-推行老人福利-獎補助費-對國內團體之捐助"/>
    <s v="社區照顧關懷據點整合性補助計畫-「據點觀摩案」"/>
    <s v="財團法人天主教聖母聖心修女會"/>
    <x v="40"/>
    <x v="49"/>
    <s v="無"/>
    <m/>
  </r>
  <r>
    <s v="社政業務-社會福利-推行老人福利-獎補助費-對國內團體之捐助"/>
    <s v="建立社區照顧關懷據點之充實設施設備費用-經常門"/>
    <s v="臺中市外埔區安定關懷協進會"/>
    <x v="40"/>
    <x v="98"/>
    <s v="無"/>
    <m/>
  </r>
  <r>
    <s v="社政業務-社會福利-推行老人福利-獎補助費-對國內團體之捐助"/>
    <s v="建立社區照顧關懷據點並設置巷弄長照站之充實設施設備費用-經常門"/>
    <s v="臺中市北區育德社區發展協會謝文聰"/>
    <x v="40"/>
    <x v="52"/>
    <s v="無"/>
    <m/>
  </r>
  <r>
    <s v="社政業務-社會福利-推行老人福利-獎補助費-對國內團體之捐助"/>
    <s v="建立社區照顧關懷據點並設置巷弄長照站之充實設施設備費用-經常門"/>
    <s v="台中市北區錦平社區發展協會"/>
    <x v="40"/>
    <x v="125"/>
    <s v="無"/>
    <m/>
  </r>
  <r>
    <s v="社政業務-社會福利-推行老人福利-獎補助費-對國內團體之捐助"/>
    <s v="建立社區照顧關懷據點並設置巷弄長照站之充實設施設備費用-經常門"/>
    <s v="臺中市邱厝慈善協會周品萱"/>
    <x v="40"/>
    <x v="63"/>
    <s v="無"/>
    <m/>
  </r>
  <r>
    <s v="社政業務-社會福利-推行老人福利-獎補助費-對國內團體之捐助"/>
    <s v="建立社區照顧關懷據點並設置巷弄長照站之租金水電"/>
    <s v="臺中市弘馨社會福利關懷協會"/>
    <x v="40"/>
    <x v="217"/>
    <s v="無"/>
    <m/>
  </r>
  <r>
    <s v="社政業務-社會福利-推行老人福利-獎補助費-對國內團體之捐助"/>
    <s v="建立社區照顧關懷據點並設置巷弄長照站之租金水電"/>
    <s v="臺中市弘馨社會福利關懷協會"/>
    <x v="40"/>
    <x v="51"/>
    <s v="無"/>
    <m/>
  </r>
  <r>
    <s v="社政業務-社會福利-推行老人福利-獎補助費-對國內團體之捐助"/>
    <s v="建立社區照顧關懷據點並設置巷弄長照站"/>
    <s v="社團法人臺中市沐風60長者之愛關懷協會"/>
    <x v="40"/>
    <x v="748"/>
    <s v="無"/>
    <m/>
  </r>
  <r>
    <s v="社政業務-社會福利-推行老人福利-獎補助費-對國內團體之捐助"/>
    <s v="建立社區照顧關懷據點之開辦設施設備費-資本門"/>
    <s v="臺中市正緣文教慈善會"/>
    <x v="40"/>
    <x v="2"/>
    <s v="無"/>
    <m/>
  </r>
  <r>
    <s v="社政業務-社會福利-推行老人福利-獎補助費-對國內團體之捐助"/>
    <s v="建立社區照顧關懷據點之開辦設施設備費-經常門"/>
    <s v="臺中市正緣文教慈善會"/>
    <x v="40"/>
    <x v="1"/>
    <s v="無"/>
    <m/>
  </r>
  <r>
    <s v="社政業務-社會福利-推行老人福利-獎補助費-對國內團體之捐助"/>
    <s v="建立社區照顧關懷據點之開辦設施設備費-資本門"/>
    <s v="財團法人一貫道崇正基金會"/>
    <x v="40"/>
    <x v="72"/>
    <s v="無"/>
    <m/>
  </r>
  <r>
    <s v="社政業務-社會福利-推行老人福利-獎補助費-對國內團體之捐助"/>
    <s v="建立社區照顧關懷據點之開辦設施設備費-經常門"/>
    <s v="財團法人一貫道崇正基金會"/>
    <x v="40"/>
    <x v="197"/>
    <s v="無"/>
    <m/>
  </r>
  <r>
    <s v="社政業務-社會福利-推行老人福利-獎補助費-對國內團體之捐助"/>
    <s v="建立社區照顧關懷據點並設置巷弄長照站"/>
    <s v="財團法人中華基督教浸信宣道會台中教會"/>
    <x v="40"/>
    <x v="76"/>
    <s v="無"/>
    <m/>
  </r>
  <r>
    <s v="社政業務-社會福利-推行老人福利-獎補助費-對國內團體之捐助"/>
    <s v="建立社區照顧關懷據點並設置巷弄長照站"/>
    <s v="社團法人台中市惠來關懷服務協會"/>
    <x v="40"/>
    <x v="123"/>
    <s v="無"/>
    <m/>
  </r>
  <r>
    <s v="社政業務-社會福利-推行老人福利-獎補助費-對國內團體之捐助"/>
    <s v="建立社區照顧關懷據點並設置巷弄長照站"/>
    <s v="社團法人台中市惠來關懷服務協會"/>
    <x v="40"/>
    <x v="49"/>
    <s v="無"/>
    <m/>
  </r>
  <r>
    <s v="社政業務-社會福利-推行老人福利-獎補助費-對國內團體之捐助"/>
    <s v="建立社區照顧關懷據點並設置巷弄長照站"/>
    <s v="臺中市潭子區家福健康促進協會"/>
    <x v="40"/>
    <x v="123"/>
    <s v="無"/>
    <m/>
  </r>
  <r>
    <s v="社政業務-社會福利-推行老人福利-獎補助費-對國內團體之捐助"/>
    <s v="建立社區照顧關懷據點並設置巷弄長照站"/>
    <s v="臺中市沙鹿區南勢社區發展協會"/>
    <x v="40"/>
    <x v="506"/>
    <s v="無"/>
    <m/>
  </r>
  <r>
    <s v="社政業務-社會福利-推行老人福利-獎補助費-對國內團體之捐助"/>
    <s v="建立社區照顧關懷據點並設置巷弄長照站"/>
    <s v="臺中市北屯區(庄-土+部)子社區發展協會"/>
    <x v="40"/>
    <x v="4"/>
    <s v="無"/>
    <m/>
  </r>
  <r>
    <s v="社政業務-社會福利-推行老人福利-獎補助費-對國內團體之捐助"/>
    <s v="建立社區照顧關懷據點"/>
    <s v="臺中市大肚區萬興社區發展協會"/>
    <x v="40"/>
    <x v="123"/>
    <s v="無"/>
    <m/>
  </r>
  <r>
    <s v="社政業務-社會福利-推行老人福利-獎補助費-對國內團體之捐助"/>
    <s v="建立社區照顧關懷據點"/>
    <s v="社團法人臺中市好伴照顧協會"/>
    <x v="40"/>
    <x v="123"/>
    <s v="無"/>
    <m/>
  </r>
  <r>
    <s v="社政業務-社會福利-推行老人福利-獎補助費-對國內團體之捐助"/>
    <s v="建立社區照顧關懷據點並設置巷弄站長照站"/>
    <s v="臺中市烏日區仁德社區發展協會"/>
    <x v="40"/>
    <x v="123"/>
    <s v="無"/>
    <m/>
  </r>
  <r>
    <s v="社政業務-社會福利-推行老人福利-獎補助費-對國內團體之捐助"/>
    <s v="建立社區照顧關懷據點並設置巷弄站長照站"/>
    <s v="溪壩社區照顧關懷站"/>
    <x v="40"/>
    <x v="123"/>
    <s v="無"/>
    <m/>
  </r>
  <r>
    <s v="社政業務-社會福利-推行老人福利-獎補助費-對國內團體之捐助"/>
    <s v="建立社區照顧關懷據點並設置巷弄長照站"/>
    <s v="臺中市后里區墩東社區發展協會"/>
    <x v="40"/>
    <x v="123"/>
    <s v="無"/>
    <m/>
  </r>
  <r>
    <s v="社政業務-社會福利-推行老人福利-獎補助費-對國內團體之捐助"/>
    <s v="建立社區照顧關懷據點並設置巷弄長照站"/>
    <s v="臺中市豐原區豐田社區發展協會"/>
    <x v="40"/>
    <x v="4"/>
    <s v="無"/>
    <m/>
  </r>
  <r>
    <s v="社政業務-社會福利-推行老人福利-獎補助費-對國內團體之捐助"/>
    <s v="建立社區照顧關懷據點並設置巷弄長照站"/>
    <s v="臺中市豐原區豐田社區發展協會"/>
    <x v="40"/>
    <x v="123"/>
    <s v="無"/>
    <m/>
  </r>
  <r>
    <s v="社政業務-社會福利-推行老人福利-獎補助費-對國內團體之捐助"/>
    <s v="建立社區照顧關懷據點並設置巷弄長照站"/>
    <s v="社團法人中華民國紫宸運動文教協會"/>
    <x v="40"/>
    <x v="49"/>
    <s v="無"/>
    <m/>
  </r>
  <r>
    <s v="社政業務-社會福利-推行老人福利-獎補助費-對國內團體之捐助"/>
    <s v="建立社區照顧關懷據點並設置巷弄長照站"/>
    <s v="臺中市豐原區圳寮社區發展協會"/>
    <x v="40"/>
    <x v="123"/>
    <s v="無"/>
    <m/>
  </r>
  <r>
    <s v="社政業務-社會福利-推行老人福利-獎補助費-對國內團體之捐助"/>
    <s v="建立社區照顧關懷據點並設置巷弄長照站"/>
    <s v="臺中市豐原區南村社區發展協會"/>
    <x v="40"/>
    <x v="123"/>
    <s v="無"/>
    <m/>
  </r>
  <r>
    <s v="社政業務-社會福利-推行老人福利-獎補助費-對國內團體之捐助"/>
    <s v="建立社區照顧關懷據點並設置巷弄站長照站"/>
    <s v="財團法人臺中市私立童庭社會福利慈善事業基金會"/>
    <x v="40"/>
    <x v="75"/>
    <s v="無"/>
    <m/>
  </r>
  <r>
    <s v="社政業務-社會福利-推行老人福利-獎補助費-對國內團體之捐助"/>
    <s v="建立社區照顧關懷據點並設置巷弄長照站"/>
    <s v="臺中市新社區馬力埔社區發展協會"/>
    <x v="40"/>
    <x v="123"/>
    <s v="無"/>
    <m/>
  </r>
  <r>
    <s v="社政業務-社會福利-推行老人福利-獎補助費-對國內團體之捐助"/>
    <s v="建立社區照顧關懷據點並設置巷弄長照站"/>
    <s v="臺中市新社區大南社區發展協會"/>
    <x v="40"/>
    <x v="123"/>
    <s v="無"/>
    <m/>
  </r>
  <r>
    <s v="社政業務-社會福利-推行老人福利-獎補助費-對國內團體之捐助"/>
    <s v="建立社區照顧關懷據點並設置巷弄長照站"/>
    <s v="臺中市沙鹿區公明社區發展協會"/>
    <x v="40"/>
    <x v="123"/>
    <s v="無"/>
    <m/>
  </r>
  <r>
    <s v="社政業務-社會福利-推行老人福利-獎補助費-對國內團體之捐助"/>
    <s v="建立社區照顧關懷據點並設置巷弄長照站"/>
    <s v="財團法人臺中市私立哥尼流社會福利慈善事業基金會"/>
    <x v="40"/>
    <x v="123"/>
    <s v="無"/>
    <m/>
  </r>
  <r>
    <s v="社政業務-社會福利-推行老人福利-獎補助費-對國內團體之捐助"/>
    <s v="建立社區照顧關懷據點並設置巷弄長照站"/>
    <s v="臺中市工學長青協進會"/>
    <x v="40"/>
    <x v="49"/>
    <s v="無"/>
    <m/>
  </r>
  <r>
    <s v="社政業務-社會福利-推行老人福利-獎補助費-對國內團體之捐助"/>
    <s v="建立社區照顧關懷據點並設置巷弄長照站"/>
    <s v="財團法人天主教聖心基金會"/>
    <x v="40"/>
    <x v="211"/>
    <s v="無"/>
    <m/>
  </r>
  <r>
    <s v="社政業務-社會福利-推行老人福利-獎補助費-對國內團體之捐助"/>
    <s v="建立社區照顧關懷據點並設置巷弄長照站"/>
    <s v="財團法人天主教聖心基金會"/>
    <x v="40"/>
    <x v="4"/>
    <s v="無"/>
    <m/>
  </r>
  <r>
    <s v="社政業務-社會福利-推行老人福利-獎補助費-對國內團體之捐助"/>
    <s v="興農社區長壽俱樂部重陽敬老表揚活動暨宣導社區關懷據點"/>
    <s v="臺中市梧棲區興農社區發展協會"/>
    <x v="40"/>
    <x v="1"/>
    <s v="無"/>
    <m/>
  </r>
  <r>
    <s v="社政業務-社會福利-推行老人福利-獎補助費-對國內團體之捐助"/>
    <s v="建立社區照顧關懷據點並設置巷弄長照站"/>
    <s v="臺中市大甲區文曲社區發展協會"/>
    <x v="40"/>
    <x v="123"/>
    <s v="無"/>
    <m/>
  </r>
  <r>
    <s v="社政業務-社會福利-推行老人福利-獎補助費-對國內團體之捐助"/>
    <s v="建立社區照顧關懷據點並設置巷弄長照站"/>
    <s v="臺中市大甲區中山社區發展協會"/>
    <x v="40"/>
    <x v="123"/>
    <s v="無"/>
    <m/>
  </r>
  <r>
    <s v="社政業務-社會福利-推行老人福利-獎補助費-對國內團體之捐助"/>
    <s v="建立社區照顧關懷據點並設置巷弄長照站"/>
    <s v="臺中市大甲區聖母發展協會"/>
    <x v="40"/>
    <x v="123"/>
    <s v="無"/>
    <m/>
  </r>
  <r>
    <s v="社政業務-社會福利-推行老人福利-獎補助費-對國內團體之捐助"/>
    <s v="建立社區照顧關懷據點並設置巷弄長照站之租金水電費用"/>
    <s v="社團法人臺中市復興產業協會"/>
    <x v="40"/>
    <x v="4"/>
    <s v="無"/>
    <m/>
  </r>
  <r>
    <s v="社政業務-社會福利-推行老人福利-獎補助費-對國內團體之捐助"/>
    <s v="建立社區照顧關懷據點暨巷弄長照站之「租金水電費用」"/>
    <s v="臺中市大雅區上雅社區發展協會關懷據點"/>
    <x v="40"/>
    <x v="62"/>
    <s v="無"/>
    <m/>
  </r>
  <r>
    <s v="社政業務-社會福利-推行老人福利-獎補助費-對國內團體之捐助"/>
    <s v="建立社區照顧關懷據點之充實設施設備費用-經常門"/>
    <s v="臺中市外埔區(庄-土+部)子社區發展協會"/>
    <x v="40"/>
    <x v="1"/>
    <s v="無"/>
    <m/>
  </r>
  <r>
    <s v="社政業務-社會福利-推行老人福利-獎補助費-對國內團體之捐助"/>
    <s v="建立社區照顧關懷據點之租金水電費用"/>
    <s v="臺中市太平區永隆社區發展協會"/>
    <x v="40"/>
    <x v="53"/>
    <s v="無"/>
    <m/>
  </r>
  <r>
    <s v="社政業務-社會福利-推行老人福利-獎補助費-對國內團體之捐助"/>
    <s v="建立社區照顧關懷據點並設置巷弄長照站之據點觀摩補助"/>
    <s v="社團法人台灣優質生命協會"/>
    <x v="40"/>
    <x v="49"/>
    <s v="無"/>
    <m/>
  </r>
  <r>
    <s v="社政業務-社會福利-推行老人福利-獎補助費-對國內團體之捐助"/>
    <s v="建立社區照顧關懷據點並設置巷弄長照站"/>
    <s v="台中市北區賴村社區發展協會"/>
    <x v="40"/>
    <x v="211"/>
    <s v="無"/>
    <m/>
  </r>
  <r>
    <s v="社政業務-社會福利-推行老人福利-獎補助費-對國內團體之捐助"/>
    <s v="建立社區照顧關懷據點並設置巷弄長照站"/>
    <s v="社團法人台中市東區東信社區發展協會"/>
    <x v="40"/>
    <x v="211"/>
    <s v="無"/>
    <m/>
  </r>
  <r>
    <s v="社政業務-社會福利-推行老人福利-獎補助費-對國內團體之捐助"/>
    <s v="建立社區照顧關懷據點並設置巷弄長照站"/>
    <s v="社團法人台中市啟明重建福利協會"/>
    <x v="40"/>
    <x v="211"/>
    <s v="無"/>
    <m/>
  </r>
  <r>
    <s v="社政業務-社會福利-推行老人福利-獎補助費-對國內團體之捐助"/>
    <s v="建立社區照顧關懷據點並設置巷弄長照站"/>
    <s v="社團法人台中市東區東英社區發展協會"/>
    <x v="40"/>
    <x v="506"/>
    <s v="無"/>
    <m/>
  </r>
  <r>
    <s v="社政業務-社會福利-推行老人福利-獎補助費-對國內團體之捐助"/>
    <s v="建立社區照顧關懷據點並設置巷弄長照站"/>
    <s v="台中市南屯區三厝社區發展協會"/>
    <x v="40"/>
    <x v="123"/>
    <s v="無"/>
    <m/>
  </r>
  <r>
    <s v="社政業務-社會福利-推行老人福利-獎補助費-對國內團體之捐助"/>
    <s v="建立社區照顧關懷據點並設置巷弄長照站"/>
    <s v="台中市南屯區向心社區發展協會"/>
    <x v="40"/>
    <x v="123"/>
    <s v="無"/>
    <m/>
  </r>
  <r>
    <s v="社政業務-社會福利-推行老人福利-獎補助費-對國內團體之捐助"/>
    <s v="建立社區照顧關懷據點"/>
    <s v="臺中市北屯社區文化推廣協會"/>
    <x v="40"/>
    <x v="49"/>
    <s v="無"/>
    <m/>
  </r>
  <r>
    <s v="社政業務-社會福利-推行老人福利-獎補助費-對國內團體之捐助"/>
    <s v="建立社區照顧關懷據點並設置巷弄長照站"/>
    <s v="臺中市大雅區文雅社區發展協會"/>
    <x v="40"/>
    <x v="49"/>
    <s v="無"/>
    <m/>
  </r>
  <r>
    <s v="社政業務-社會福利-推行老人福利-獎補助費-對國內團體之捐助"/>
    <s v="建立社區照顧關懷據點並設置巷弄長照站"/>
    <s v="社團法人臺中市大雅區橫山社區發展協會"/>
    <x v="40"/>
    <x v="49"/>
    <s v="無"/>
    <m/>
  </r>
  <r>
    <s v="社政業務-社會福利-推行老人福利-獎補助費-對國內團體之捐助"/>
    <s v="建立社區照顧關懷據點並設置巷弄長照站"/>
    <s v="臺中市麥之鄉產業發展協會"/>
    <x v="40"/>
    <x v="49"/>
    <s v="無"/>
    <m/>
  </r>
  <r>
    <s v="社政業務-社會福利-推行老人福利-獎補助費-對國內團體之捐助"/>
    <s v="建立社區照顧關懷據點並設置巷弄長照站"/>
    <s v="臺中市霧峰區桐林社區發展協會"/>
    <x v="40"/>
    <x v="123"/>
    <s v="無"/>
    <m/>
  </r>
  <r>
    <s v="社政業務-社會福利-推行老人福利-獎補助費-對國內團體之捐助"/>
    <s v="建立社區照顧關懷據點並設置巷弄長照站"/>
    <s v="臺中市霧峰區北柳社區發展協會"/>
    <x v="40"/>
    <x v="123"/>
    <s v="無"/>
    <m/>
  </r>
  <r>
    <s v="社政業務-社會福利-推行老人福利-獎補助費-對國內團體之捐助"/>
    <s v="建立社區照顧關懷據點並設置巷弄長照站"/>
    <s v="臺中市霧峰區舊正社區發展協會"/>
    <x v="40"/>
    <x v="123"/>
    <s v="無"/>
    <m/>
  </r>
  <r>
    <s v="社政業務-社會福利-推行老人福利-獎補助費-對國內團體之捐助"/>
    <s v="建立社區照顧關懷據點並設置巷弄長照站"/>
    <s v="臺中市霧峰區錦榮社區發展協會"/>
    <x v="40"/>
    <x v="123"/>
    <s v="無"/>
    <m/>
  </r>
  <r>
    <s v="社政業務-社會福利-推行老人福利-獎補助費-對國內團體之捐助"/>
    <s v="建立社區照顧關懷據點並設置巷弄長照站"/>
    <s v="臺中市霧峰區桐林社區發展協會"/>
    <x v="40"/>
    <x v="49"/>
    <s v="無"/>
    <m/>
  </r>
  <r>
    <s v="社政業務-社會福利-推行老人福利-獎補助費-對國內團體之捐助"/>
    <s v="建立社區照顧關懷據點並設置巷弄長照站"/>
    <s v="臺中市三和社區福利發展協進會"/>
    <x v="40"/>
    <x v="123"/>
    <s v="無"/>
    <m/>
  </r>
  <r>
    <s v="社政業務-社會福利-推行老人福利-獎補助費-對國內團體之捐助"/>
    <s v="建立社區照顧關懷據點並設置巷弄長照站之開辦費-資本"/>
    <s v="社團法人臺中市沐風60長者之愛關懷協會"/>
    <x v="40"/>
    <x v="377"/>
    <s v="無"/>
    <m/>
  </r>
  <r>
    <s v="社政業務-社會福利-推行老人福利-獎補助費-對國內團體之捐助"/>
    <s v="建立社區照顧關懷據點"/>
    <s v="臺中市大肚區山陽社區發展協會"/>
    <x v="40"/>
    <x v="574"/>
    <s v="無"/>
    <m/>
  </r>
  <r>
    <s v="社政業務-社會福利-推行老人福利-獎補助費-對國內團體之捐助"/>
    <s v="建立社區照顧關懷據點"/>
    <s v="臺中市大肚區社腳社區發展協會"/>
    <x v="40"/>
    <x v="123"/>
    <s v="無"/>
    <m/>
  </r>
  <r>
    <s v="社政業務-社會福利-推行老人福利-獎補助費-對國內團體之捐助"/>
    <s v="建立社區照顧關懷據點並設置巷弄站長照站"/>
    <s v="臺中市烏日區仁德社區發展協會"/>
    <x v="40"/>
    <x v="748"/>
    <s v="無"/>
    <m/>
  </r>
  <r>
    <s v="社政業務-社會福利-推行老人福利-獎補助費-對國內團體之捐助"/>
    <s v="建立社區照顧關懷據點並設置巷弄站長照站"/>
    <s v="台中市烏日區五光社區發展協會"/>
    <x v="40"/>
    <x v="123"/>
    <s v="無"/>
    <m/>
  </r>
  <r>
    <s v="社政業務-社會福利-推行老人福利-獎補助費-對國內團體之捐助"/>
    <s v="建立社區照顧關懷據點並設置巷弄長照站"/>
    <s v="臺中市東勢區石城社區發展協會"/>
    <x v="40"/>
    <x v="123"/>
    <s v="無"/>
    <m/>
  </r>
  <r>
    <s v="社政業務-社會福利-推行老人福利-獎補助費-對國內團體之捐助"/>
    <s v="建立社區照顧關懷據點並設置巷弄長照站"/>
    <s v="臺中市東勢區慶東社區發展協會"/>
    <x v="40"/>
    <x v="123"/>
    <s v="無"/>
    <m/>
  </r>
  <r>
    <s v="社政業務-社會福利-推行老人福利-獎補助費-對國內團體之捐助"/>
    <s v="建立社區照顧關懷據點並設置巷弄長照站"/>
    <s v="臺中市大甲區福德社區發展協會"/>
    <x v="40"/>
    <x v="211"/>
    <s v="無"/>
    <m/>
  </r>
  <r>
    <s v="社政業務-社會福利-推行老人福利-獎補助費-對國內團體之捐助"/>
    <s v="建立社區照顧關懷據點"/>
    <s v="臺中市神岡區圳前社區發展協會"/>
    <x v="40"/>
    <x v="211"/>
    <s v="無"/>
    <m/>
  </r>
  <r>
    <s v="社政業務-社會福利-推行老人福利-獎補助費-對國內團體之捐助"/>
    <s v="建立社區照顧關懷據點"/>
    <s v="臺中市神岡區大社社區發展協會"/>
    <x v="40"/>
    <x v="211"/>
    <s v="無"/>
    <m/>
  </r>
  <r>
    <s v="社政業務-社會福利-推行老人福利-獎補助費-對國內團體之捐助"/>
    <s v="建立社區照顧關懷據點並設置巷弄長照站"/>
    <s v="臺中市龍井區新東社區發展協會"/>
    <x v="40"/>
    <x v="123"/>
    <s v="無"/>
    <m/>
  </r>
  <r>
    <s v="社政業務-社會福利-推行老人福利-獎補助費-對國內團體之捐助"/>
    <s v="建立社區照顧關懷據點並設置巷弄長照站"/>
    <s v="臺中市麥之鄉產業發展協會"/>
    <x v="40"/>
    <x v="4"/>
    <s v="無"/>
    <m/>
  </r>
  <r>
    <s v="社政業務-社會福利-推行老人福利-獎補助費-對國內團體之捐助"/>
    <s v="建立社區照顧關懷據點並設置巷弄長照站"/>
    <s v="臺中市麥之鄉產業發展協會"/>
    <x v="40"/>
    <x v="211"/>
    <s v="無"/>
    <m/>
  </r>
  <r>
    <s v="社政業務-社會福利-推行老人福利-獎補助費-對國內團體之捐助"/>
    <s v="建立社區照顧關懷據點並設置巷弄長照站"/>
    <s v="社團法人台中市惠來關懷服務協會"/>
    <x v="40"/>
    <x v="4"/>
    <s v="無"/>
    <m/>
  </r>
  <r>
    <s v="社政業務-社會福利-推行老人福利-獎補助費-對國內團體之捐助"/>
    <s v="建立社區照顧關懷據點並設置巷弄長照站"/>
    <s v="社團法人台中市惠來關懷服務協會"/>
    <x v="40"/>
    <x v="123"/>
    <s v="無"/>
    <m/>
  </r>
  <r>
    <s v="社政業務-社會福利-推行老人福利-獎補助費-對國內團體之捐助"/>
    <s v="建立社區照顧關懷據點並設置巷弄長照站"/>
    <s v="臺中市豐原區翁社社區發展協會"/>
    <x v="40"/>
    <x v="211"/>
    <s v="無"/>
    <m/>
  </r>
  <r>
    <s v="社政業務-社會福利-推行老人福利-獎補助費-對國內團體之捐助"/>
    <s v="建立社區照顧關懷據點並設置巷弄長照站"/>
    <s v="臺中市南區西川社區發展協會"/>
    <x v="40"/>
    <x v="4"/>
    <s v="無"/>
    <m/>
  </r>
  <r>
    <s v="社政業務-社會福利-推行老人福利-獎補助費-對國內團體之捐助"/>
    <s v="建立社區照顧關懷據點並設置巷弄長照站"/>
    <s v="社團法人臺中市復興產業協會"/>
    <x v="40"/>
    <x v="211"/>
    <s v="無"/>
    <m/>
  </r>
  <r>
    <s v="社政業務-社會福利-推行老人福利-獎補助費-對國內團體之捐助"/>
    <s v="建立社區照顧關懷據點並設置巷弄長照站"/>
    <s v="臺中市弘馨社會福利關懷協會"/>
    <x v="40"/>
    <x v="506"/>
    <s v="無"/>
    <m/>
  </r>
  <r>
    <s v="社政業務-社會福利-推行老人福利-獎補助費-對國內團體之捐助"/>
    <s v="建立社區照顧關懷據點"/>
    <s v="社團法人中華傳愛社區服務協會"/>
    <x v="40"/>
    <x v="4"/>
    <s v="無"/>
    <m/>
  </r>
  <r>
    <s v="社政業務-社會福利-推行老人福利-獎補助費-對國內團體之捐助"/>
    <s v="建立社區照顧關懷據點並設置巷弄長照站"/>
    <s v="臺中市工學長青協進會"/>
    <x v="40"/>
    <x v="211"/>
    <s v="無"/>
    <m/>
  </r>
  <r>
    <s v="社政業務-社會福利-推行老人福利-獎補助費-對國內團體之捐助"/>
    <s v="建立社區照顧關懷據點並設置巷弄長照站"/>
    <s v="社團法人台灣基督教好牧人全人關顧協會"/>
    <x v="40"/>
    <x v="211"/>
    <s v="無"/>
    <m/>
  </r>
  <r>
    <s v="社政業務-社會福利-推行老人福利-獎補助費-對國內團體之捐助"/>
    <s v="財建立社區照顧關懷據點並設置巷弄長照站"/>
    <s v="財團法人臺中市私立肯納自閉症社會福利基金會"/>
    <x v="40"/>
    <x v="123"/>
    <s v="無"/>
    <m/>
  </r>
  <r>
    <s v="社政業務-社會福利-推行老人福利-獎補助費-對國內團體之捐助"/>
    <s v="建立社區照顧關懷據點並設置巷弄長照站"/>
    <s v="社團法人臺中市復興產業協會"/>
    <x v="40"/>
    <x v="748"/>
    <s v="無"/>
    <m/>
  </r>
  <r>
    <s v="社政業務-社會福利-推行老人福利-獎補助費-對國內團體之捐助"/>
    <s v="建立社區照顧關懷據點並設置巷弄長照站「預防及延緩失能照護計畫」"/>
    <s v="財團法人弘道老人福利基金會"/>
    <x v="40"/>
    <x v="50"/>
    <s v="無"/>
    <m/>
  </r>
  <r>
    <s v="社政業務-社會福利-推行老人福利-獎補助費-對國內團體之捐助"/>
    <s v="建立社區照顧關懷據點暨巷弄長照站-預防及延緩失能照護計畫費用"/>
    <s v="臺中市神岡區社口社區發展協會關懷據點"/>
    <x v="40"/>
    <x v="211"/>
    <s v="無"/>
    <m/>
  </r>
  <r>
    <s v="社政業務-社會福利-推行老人福利-獎補助費-對國內團體之捐助"/>
    <s v="社區照顧關懷據點整合性補助計畫之「據點觀摩」"/>
    <s v="財團法人臺灣省私立永信社會福利基金會"/>
    <x v="40"/>
    <x v="49"/>
    <s v="無"/>
    <m/>
  </r>
  <r>
    <s v="社政業務-社會福利-推行老人福利-獎補助費-對國內團體之捐助"/>
    <s v="建立社區照顧關懷據點之租金水電費用"/>
    <s v="臺中市太平區平安社區發展協會"/>
    <x v="40"/>
    <x v="241"/>
    <s v="無"/>
    <m/>
  </r>
  <r>
    <s v="社政業務-社會福利-推行老人福利-獎補助費-對國內團體之捐助"/>
    <s v="建立社區照顧關懷據點並設置巷弄長照站之租金水電費用"/>
    <s v="臺中市霧峰區北柳社區發展協會廖招慈"/>
    <x v="40"/>
    <x v="307"/>
    <s v="無"/>
    <m/>
  </r>
  <r>
    <s v="社政業務-社會福利-推行老人福利-獎補助費-對國內團體之捐助"/>
    <s v="建立社區照顧關懷據點並設置巷弄長照站之租金水電費用"/>
    <s v="臺中市霧峰區舊正社區發展協會"/>
    <x v="40"/>
    <x v="71"/>
    <s v="無"/>
    <m/>
  </r>
  <r>
    <s v="社政業務-社會福利-推行老人福利-獎補助費-對國內團體之捐助"/>
    <s v="建立社區照顧關懷據點並設置巷弄長照站之租金水電費用"/>
    <s v="中華民國紅心字會"/>
    <x v="40"/>
    <x v="74"/>
    <s v="無"/>
    <m/>
  </r>
  <r>
    <s v="社政業務-社會福利-推行老人福利-獎補助費-對國內團體之捐助"/>
    <s v="建立社區照顧關懷據點並設置巷弄長照站之充實設施設備費用-經常門"/>
    <s v="台中市西屯區協和社區發展協會吳瓊花"/>
    <x v="40"/>
    <x v="247"/>
    <s v="無"/>
    <m/>
  </r>
  <r>
    <s v="社政業務-社會福利-推行老人福利-獎補助費-對國內團體之捐助"/>
    <s v="建立社區照顧關懷據點並設置巷弄長照站之「租金水電費用」"/>
    <s v="臺中市豐原區田心社區發展協會丁敏倉"/>
    <x v="40"/>
    <x v="307"/>
    <s v="無"/>
    <m/>
  </r>
  <r>
    <s v="社政業務-社會福利-推行老人福利-獎補助費-對國內團體之捐助"/>
    <s v="建立社區照顧關懷據點暨巷弄長照站之「租金水電費用」"/>
    <s v="臺中市大雅區大雅社區發展協會"/>
    <x v="40"/>
    <x v="98"/>
    <s v="無"/>
    <m/>
  </r>
  <r>
    <s v="社政業務-社會福利-推行老人福利-獎補助費-對國內團體之捐助"/>
    <s v="建立社區照顧關懷據點並設置巷弄長照站之預防延緩及失能照護計畫"/>
    <s v="財團法人弘道老人福利基金會"/>
    <x v="40"/>
    <x v="123"/>
    <s v="無"/>
    <m/>
  </r>
  <r>
    <s v="社政業務-社會福利-推行老人福利-獎補助費-對國內團體之捐助"/>
    <s v="建立社區照顧關懷據點並設置巷弄長照站之租金水電費用"/>
    <s v="財團法人弘道老人福利基金會"/>
    <x v="40"/>
    <x v="63"/>
    <s v="無"/>
    <m/>
  </r>
  <r>
    <s v="社政業務-社會福利-推行老人福利-獎補助費-對國內團體之捐助"/>
    <s v="建立社區照顧關懷據點並設置巷弄站之「預防及延緩失能照護計畫費用」"/>
    <s v="社團法人臺中市沐風60長者之愛關懷協會"/>
    <x v="40"/>
    <x v="123"/>
    <s v="無"/>
    <m/>
  </r>
  <r>
    <s v="社政業務-社會福利-推行老人福利-獎補助費-對國內團體之捐助"/>
    <s v="建立社區照顧關懷據點"/>
    <s v="臺中市大肚自強關懷協會"/>
    <x v="40"/>
    <x v="574"/>
    <s v="無"/>
    <m/>
  </r>
  <r>
    <s v="社政業務-社會福利-推行老人福利-獎補助費-對國內團體之捐助"/>
    <s v="建立社區照顧關懷據點之充實設施設備費用-經常門"/>
    <s v="臺中市外埔區福興關懷協會林月草"/>
    <x v="40"/>
    <x v="52"/>
    <s v="無"/>
    <m/>
  </r>
  <r>
    <s v="社政業務-社會福利-推行老人福利-獎補助費-對國內團體之捐助"/>
    <s v="建立社區照顧關懷據點並設置巷弄長照站"/>
    <s v="社團法人中華傳愛社區服務協會"/>
    <x v="40"/>
    <x v="748"/>
    <s v="無"/>
    <m/>
  </r>
  <r>
    <s v="社政業務-社會福利-推行老人福利-獎補助費-對國內團體之捐助"/>
    <s v="建立社區照顧關懷據點並設置巷弄長照站"/>
    <s v="臺中市沙鹿區興安社區發展協會"/>
    <x v="40"/>
    <x v="123"/>
    <s v="無"/>
    <m/>
  </r>
  <r>
    <s v="社政業務-社會福利-推行老人福利-獎補助費-對國內團體之捐助"/>
    <s v="建立社區照顧關懷據點並設置巷弄長照站"/>
    <s v="臺中市清水區橋頭社區發展協會"/>
    <x v="40"/>
    <x v="123"/>
    <s v="無"/>
    <m/>
  </r>
  <r>
    <s v="社政業務-社會福利-推行老人福利-獎補助費-對國內團體之捐助"/>
    <s v="建立社區照顧關懷據點並設置巷弄長照站"/>
    <s v="臺中市廣福關懷協會"/>
    <x v="40"/>
    <x v="123"/>
    <s v="無"/>
    <m/>
  </r>
  <r>
    <s v="社政業務-社會福利-推行老人福利-獎補助費-對國內團體之捐助"/>
    <s v="建立社區照顧關懷據點"/>
    <s v="臺中市大肚區營埔社區發展協會"/>
    <x v="40"/>
    <x v="748"/>
    <s v="無"/>
    <m/>
  </r>
  <r>
    <s v="社政業務-社會福利-推行老人福利-獎補助費-對國內團體之捐助"/>
    <s v="建立社區照顧關懷據點"/>
    <s v="臺中市大肚區新興社區發展協會"/>
    <x v="40"/>
    <x v="748"/>
    <s v="無"/>
    <m/>
  </r>
  <r>
    <s v="社政業務-社會福利-推行老人福利-獎補助費-對國內團體之捐助"/>
    <s v="建立社區照顧關懷據點"/>
    <s v="臺中市大肚區社腳社區發展協會"/>
    <x v="40"/>
    <x v="748"/>
    <s v="無"/>
    <m/>
  </r>
  <r>
    <s v="社政業務-社會福利-推行老人福利-獎補助費-對國內團體之捐助"/>
    <s v="建立社區照顧關懷據點"/>
    <s v="臺中市頂橋仔發展協會"/>
    <x v="40"/>
    <x v="574"/>
    <s v="無"/>
    <m/>
  </r>
  <r>
    <s v="社政業務-社會福利-推行老人福利-獎補助費-對國內團體之捐助"/>
    <s v="建立社區照顧關懷據點"/>
    <s v="台中市南區南和社區發展協會"/>
    <x v="40"/>
    <x v="574"/>
    <s v="無"/>
    <m/>
  </r>
  <r>
    <s v="社政業務-社會福利-推行老人福利-獎補助費-對國內團體之捐助"/>
    <s v="建立社區照顧關懷據點並設置巷弄長照站"/>
    <s v="台中市北屯區和平社區發展協會"/>
    <x v="40"/>
    <x v="748"/>
    <s v="無"/>
    <m/>
  </r>
  <r>
    <s v="社政業務-社會福利-推行老人福利-獎補助費-對國內團體之捐助"/>
    <s v="建立社區照顧關懷據點並設置巷弄長照站"/>
    <s v="臺中市北屯區大坑社區發展協會"/>
    <x v="40"/>
    <x v="748"/>
    <s v="無"/>
    <m/>
  </r>
  <r>
    <s v="社政業務-社會福利-推行老人福利-獎補助費-對國內團體之捐助"/>
    <s v="建立社區照顧關懷據點"/>
    <s v="臺中市霧峰區五福社區發展協會"/>
    <x v="40"/>
    <x v="574"/>
    <s v="無"/>
    <m/>
  </r>
  <r>
    <s v="社政業務-社會福利-推行老人福利-獎補助費-對國內團體之捐助"/>
    <s v="建立社區照顧關懷據點"/>
    <s v="臺中市霧峰區北勢社區發展協會"/>
    <x v="40"/>
    <x v="574"/>
    <s v="無"/>
    <m/>
  </r>
  <r>
    <s v="社政業務-社會福利-推行老人福利-獎補助費-對國內團體之捐助"/>
    <s v="建立社區照顧關懷據點"/>
    <s v="台中市東區十甲社區發展協會"/>
    <x v="40"/>
    <x v="574"/>
    <s v="無"/>
    <m/>
  </r>
  <r>
    <s v="社政業務-社會福利-推行老人福利-獎補助費-對國內團體之捐助"/>
    <s v="建立社區照顧關懷據點"/>
    <s v="社團法人臺中市長幼關懷協會"/>
    <x v="40"/>
    <x v="574"/>
    <s v="無"/>
    <m/>
  </r>
  <r>
    <s v="社政業務-社會福利-推行老人福利-獎補助費-對國內團體之捐助"/>
    <s v="建立社區照顧關懷據點"/>
    <s v="社團法人臺中市長幼關懷協會"/>
    <x v="40"/>
    <x v="574"/>
    <s v="無"/>
    <m/>
  </r>
  <r>
    <s v="社政業務-社會福利-推行老人福利-獎補助費-對國內團體之捐助"/>
    <s v="建立社區照顧關懷據點"/>
    <s v="台中市東區東勢社區發展協會"/>
    <x v="40"/>
    <x v="574"/>
    <s v="無"/>
    <m/>
  </r>
  <r>
    <s v="社政業務-社會福利-推行老人福利-獎補助費-對國內團體之捐助"/>
    <s v="建立社區照顧關懷據點"/>
    <s v="台中市東區合作社區發展協會"/>
    <x v="40"/>
    <x v="574"/>
    <s v="無"/>
    <m/>
  </r>
  <r>
    <s v="社政業務-社會福利-推行老人福利-獎補助費-對國內團體之捐助"/>
    <s v="建立社區照顧關懷據點並設置巷弄長照站之預防及延緩失能照護計畫"/>
    <s v="臺中市大甲區建興社區發展協會"/>
    <x v="40"/>
    <x v="123"/>
    <s v="無"/>
    <m/>
  </r>
  <r>
    <s v="社政業務-社會福利-推行老人福利-獎補助費-對國內團體之捐助"/>
    <s v="建立社區照顧關懷據點並設置巷弄長照站之預防及延緩失能照護計畫"/>
    <s v="臺中市沙鹿區洛泉社區發展協會"/>
    <x v="40"/>
    <x v="123"/>
    <s v="無"/>
    <m/>
  </r>
  <r>
    <s v="社政業務-社會福利-推行老人福利-獎補助費-對國內團體之捐助"/>
    <s v="建立社區照顧關懷據點並設置巷弄站長照站"/>
    <s v="正和書院"/>
    <x v="40"/>
    <x v="748"/>
    <s v="無"/>
    <m/>
  </r>
  <r>
    <s v="社政業務-社會福利-推行老人福利-獎補助費-對國內團體之捐助"/>
    <s v="建立社區照顧關懷據點並設置巷弄長照站"/>
    <s v="臺中市沙鹿區六路社區發展協會"/>
    <x v="40"/>
    <x v="748"/>
    <s v="無"/>
    <m/>
  </r>
  <r>
    <s v="社政業務-社會福利-推行老人福利-獎補助費-對國內團體之捐助"/>
    <s v="建立社區照顧關懷據點並設置巷弄長照站"/>
    <s v="臺中市清水區秀水社區發展協會"/>
    <x v="40"/>
    <x v="748"/>
    <s v="無"/>
    <m/>
  </r>
  <r>
    <s v="社政業務-社會福利-推行老人福利-獎補助費-對國內團體之捐助"/>
    <s v="建立社區照顧關懷據點並設置巷弄長照站"/>
    <s v="臺中市大甲區頂店社區發展協會"/>
    <x v="40"/>
    <x v="123"/>
    <s v="無"/>
    <m/>
  </r>
  <r>
    <s v="社政業務-社會福利-推行老人福利-獎補助費-對國內團體之捐助"/>
    <s v="建立社區照顧關懷據點並設置巷弄長照站"/>
    <s v="台中市南區江川社區發展協會"/>
    <x v="40"/>
    <x v="748"/>
    <s v="無"/>
    <m/>
  </r>
  <r>
    <s v="社政業務-社會福利-推行老人福利-獎補助費-對國內團體之捐助"/>
    <s v="建立社區照顧關懷據點"/>
    <s v="臺中市大肚區大肚社區發展協會"/>
    <x v="40"/>
    <x v="748"/>
    <s v="無"/>
    <m/>
  </r>
  <r>
    <s v="社政業務-社會福利-推行老人福利-獎補助費-對國內團體之捐助"/>
    <s v="建立社區照顧關懷據點"/>
    <s v="臺中市大肚區瑞井社區發展協會"/>
    <x v="40"/>
    <x v="748"/>
    <s v="無"/>
    <m/>
  </r>
  <r>
    <s v="社政業務-社會福利-推行老人福利-獎補助費-對國內團體之捐助"/>
    <s v="建立社區照顧關懷據點"/>
    <s v="臺中市大肚區大東社區發展協會"/>
    <x v="40"/>
    <x v="748"/>
    <s v="無"/>
    <m/>
  </r>
  <r>
    <s v="社政業務-社會福利-推行老人福利-獎補助費-對國內團體之捐助"/>
    <s v="建立社區照顧關懷據點"/>
    <s v="台中市中區大誠社區發展協會"/>
    <x v="40"/>
    <x v="574"/>
    <s v="無"/>
    <m/>
  </r>
  <r>
    <s v="社政業務-社會福利-推行老人福利-獎補助費-對國內團體之捐助"/>
    <s v="建立社區照顧關懷據點"/>
    <s v="臺中市生態休閒產業協會"/>
    <x v="40"/>
    <x v="574"/>
    <s v="無"/>
    <m/>
  </r>
  <r>
    <s v="社政業務-社會福利-推行老人福利-獎補助費-對國內團體之捐助"/>
    <s v="建立社區照顧關懷據點"/>
    <s v="社團法人臺中市霧峰區四德社區發展協會"/>
    <x v="40"/>
    <x v="574"/>
    <s v="無"/>
    <m/>
  </r>
  <r>
    <s v="社政業務-社會福利-推行老人福利-獎補助費-對國內團體之捐助"/>
    <s v="建立社區照顧關懷據點"/>
    <s v="臺中市霧峰區南勢社區發展協會"/>
    <x v="40"/>
    <x v="574"/>
    <s v="無"/>
    <m/>
  </r>
  <r>
    <s v="社政業務-社會福利-推行老人福利-獎補助費-對國內團體之捐助"/>
    <s v="建立社區照顧關懷據點並設置巷弄長照站"/>
    <s v="臺中市霧峰區吉峰社區發展協會"/>
    <x v="40"/>
    <x v="748"/>
    <s v="無"/>
    <m/>
  </r>
  <r>
    <s v="社政業務-社會福利-推行老人福利-獎補助費-對國內團體之捐助"/>
    <s v="建立社區照顧關懷據點並設置巷弄長照站"/>
    <s v="臺中市霧峰區南柳社區發展協會"/>
    <x v="40"/>
    <x v="748"/>
    <s v="無"/>
    <m/>
  </r>
  <r>
    <s v="社政業務-社會福利-推行老人福利-獎補助費-對國內團體之捐助"/>
    <s v="建立社區照顧關懷據點並設置巷弄長照站"/>
    <s v="臺中市霧峰區錦榮社區發展協會"/>
    <x v="40"/>
    <x v="748"/>
    <s v="無"/>
    <m/>
  </r>
  <r>
    <s v="社政業務-社會福利-推行老人福利-獎補助費-對國內團體之捐助"/>
    <s v="建立社區照顧關懷據點並設置巷弄長照站"/>
    <s v="臺中市好生活愛護關懷協會"/>
    <x v="40"/>
    <x v="748"/>
    <s v="無"/>
    <m/>
  </r>
  <r>
    <s v="社政業務-社會福利-推行老人福利-獎補助費-對國內團體之捐助"/>
    <s v="建立社區照顧關懷據點並設置巷弄長照站"/>
    <s v="臺中市沙鹿區鹿寮社區發展協會"/>
    <x v="40"/>
    <x v="748"/>
    <s v="無"/>
    <m/>
  </r>
  <r>
    <s v="社政業務-社會福利-推行老人福利-獎補助費-對國內團體之捐助"/>
    <s v="社區照顧關懷據點整合性補助計畫之「潛力型單位試辦」"/>
    <s v="臺中市新社區慶西社區發展協會"/>
    <x v="40"/>
    <x v="1"/>
    <s v="無"/>
    <m/>
  </r>
  <r>
    <s v="社政業務-社會福利-推行老人福利-獎補助費-對國內團體之捐助"/>
    <s v="建立社區照顧關懷據點並設置巷弄長照站之充實設施設備費"/>
    <s v="財團法人弘道老人福利基金會"/>
    <x v="40"/>
    <x v="53"/>
    <s v="無"/>
    <m/>
  </r>
  <r>
    <s v="社政業務-社會福利-推行老人福利-獎補助費-對國內團體之捐助"/>
    <s v="建立社區照顧關懷據點並設置巷弄長照站之充實設施設備費"/>
    <s v="財團法人弘道老人福利基金會"/>
    <x v="40"/>
    <x v="1"/>
    <s v="無"/>
    <m/>
  </r>
  <r>
    <s v="社政業務-社會福利-推行老人福利-獎補助費-對國內團體之捐助"/>
    <s v="建立社區照顧關懷據點並設置巷弄長照站之充實設施設備費用-經常門"/>
    <s v="臺中市外埔區永豐社區發展協會"/>
    <x v="40"/>
    <x v="365"/>
    <s v="無"/>
    <m/>
  </r>
  <r>
    <s v="社政業務-社會福利-推行老人福利-獎補助費-對國內團體之捐助"/>
    <s v="建立社區照顧關懷據點並設置巷弄長照站之充實廚房設備費"/>
    <s v="台中市北屯區軍功社區發展協會吳貴生"/>
    <x v="40"/>
    <x v="88"/>
    <s v="無"/>
    <m/>
  </r>
  <r>
    <s v="社政業務-社會福利-推行老人福利-獎補助費-對國內團體之捐助"/>
    <s v="建立社區照顧關懷據點之充實設施設備-經常門"/>
    <s v="財團法人弘道老人福利基金會"/>
    <x v="40"/>
    <x v="52"/>
    <s v="無"/>
    <m/>
  </r>
  <r>
    <s v="社政業務-社會福利-推行老人福利-獎補助費-對國內團體之捐助"/>
    <s v="建立社區照顧關懷據點暨巷弄長照站之「租金水電費用」"/>
    <s v="臺中市十三寮聚落發展協會黃楚尊"/>
    <x v="40"/>
    <x v="615"/>
    <s v="無"/>
    <m/>
  </r>
  <r>
    <s v="社政業務-社會福利-推行老人福利-獎補助費-對國內團體之捐助"/>
    <s v="建立社區照顧關懷據點並設置巷弄長照站之充實設施設備費"/>
    <s v="台中市北屯區軍功社區發展協會吳貴生"/>
    <x v="40"/>
    <x v="55"/>
    <s v="無"/>
    <m/>
  </r>
  <r>
    <s v="社政業務-社會福利-推行老人福利-獎補助費-對國內團體之捐助"/>
    <s v="建立社區照顧關懷據點並設置巷弄長照站之充實設施設備費"/>
    <s v="台中市北屯區軍功社區發展協會吳貴生"/>
    <x v="40"/>
    <x v="88"/>
    <s v="無"/>
    <m/>
  </r>
  <r>
    <s v="社政業務-社會福利-推行老人福利-獎補助費-對國內團體之捐助"/>
    <s v="建立社區照顧關懷據點並設置巷弄長照站之「預防及延緩失能照護計畫費用」"/>
    <s v="社團法人台灣優質生命協會"/>
    <x v="40"/>
    <x v="211"/>
    <s v="無"/>
    <m/>
  </r>
  <r>
    <s v="社政業務-社會福利-推行老人福利-獎補助費-對國內團體之捐助"/>
    <s v="建立社區照顧關懷據點之租金水電費用"/>
    <s v="臺中市太平區太平社區發展協會"/>
    <x v="40"/>
    <x v="125"/>
    <s v="無"/>
    <m/>
  </r>
  <r>
    <s v="社政業務-社會福利-推行老人福利-獎補助費-對國內團體之捐助"/>
    <s v="建立社區照顧關懷據點並設置巷弄長照站之充實設施設備費用-經常門"/>
    <s v="台中縣愛加倍關懷協會"/>
    <x v="40"/>
    <x v="326"/>
    <s v="無"/>
    <m/>
  </r>
  <r>
    <s v="社政業務-社會福利-推行老人福利-獎補助費-對國內團體之捐助"/>
    <s v="建立社區照顧關懷據點"/>
    <s v="臺中市西區大忠社區發展協會"/>
    <x v="40"/>
    <x v="574"/>
    <s v="無"/>
    <m/>
  </r>
  <r>
    <s v="社政業務-社會福利-推行老人福利-獎補助費-對國內團體之捐助"/>
    <s v="建立社區照顧關懷據點並設置巷弄長照站"/>
    <s v="社團法人台中市東區東英社區發展協會"/>
    <x v="40"/>
    <x v="748"/>
    <s v="無"/>
    <m/>
  </r>
  <r>
    <s v="社政業務-社會福利-推行老人福利-獎補助費-對國內團體之捐助"/>
    <s v="建立社區照顧關懷據點並設置巷弄長照站"/>
    <s v="社團法人臺中市東區富仁社區發展協會"/>
    <x v="40"/>
    <x v="748"/>
    <s v="無"/>
    <m/>
  </r>
  <r>
    <s v="社政業務-社會福利-推行老人福利-獎補助費-對國內團體之捐助"/>
    <s v="建立社區照顧關懷據點並設置巷弄長照站之租金水電"/>
    <s v="財團法人臺中市私立肯納自閉症社會福利基金會"/>
    <x v="40"/>
    <x v="51"/>
    <s v="無"/>
    <m/>
  </r>
  <r>
    <s v="社政業務-社會福利-推行老人福利-獎補助費-對國內團體之捐助"/>
    <s v="建立社區照顧關懷據點並設置巷弄長照站之充實設施設備費用"/>
    <s v="台中市南區福順社區發展協會"/>
    <x v="40"/>
    <x v="566"/>
    <s v="無"/>
    <m/>
  </r>
  <r>
    <s v="社政業務-社會福利-推行老人福利-獎補助費-對國內團體之捐助"/>
    <s v="建立社區照顧關懷據點並設置巷弄長照站之充實設施設備費用"/>
    <s v="台中市南區福順社區發展協會"/>
    <x v="40"/>
    <x v="365"/>
    <s v="無"/>
    <m/>
  </r>
  <r>
    <s v="社政業務-社會福利-推行老人福利-獎補助費-對國內團體之捐助"/>
    <s v="建立社區照顧關懷據點並設置巷弄長照站之預防及延緩失能照護計畫"/>
    <s v="臺中市好生活愛護關懷協會"/>
    <x v="40"/>
    <x v="123"/>
    <s v="無"/>
    <m/>
  </r>
  <r>
    <s v="社政業務-社會福利-推行老人福利-獎補助費-對國內團體之捐助"/>
    <s v="建立社區照顧關懷據點並設置巷弄長照站之預防及延緩失能照護計畫"/>
    <s v="臺中市大甲區幸福社區發展協會"/>
    <x v="40"/>
    <x v="50"/>
    <s v="無"/>
    <m/>
  </r>
  <r>
    <s v="社政業務-社會福利-推行老人福利-獎補助費-對國內團體之捐助"/>
    <s v="建立社區照顧關懷據點之開辦費-資本門"/>
    <s v="臺中市太平人文關懷協會吳慧娟"/>
    <x v="40"/>
    <x v="62"/>
    <s v="無"/>
    <m/>
  </r>
  <r>
    <s v="社政業務-社會福利-推行老人福利-獎補助費-對國內團體之捐助"/>
    <s v="建立社區照顧關懷據點並設置巷弄長照站"/>
    <s v="台中市北屯區仁愛社區發展協會"/>
    <x v="40"/>
    <x v="574"/>
    <s v="無"/>
    <m/>
  </r>
  <r>
    <s v="社政業務-社會福利-推行老人福利-獎補助費-對國內團體之捐助"/>
    <s v="建立社區照顧關懷據點並設置巷弄長照站"/>
    <s v="財團法人弘道老人福利基金會"/>
    <x v="40"/>
    <x v="748"/>
    <s v="無"/>
    <m/>
  </r>
  <r>
    <s v="社政業務-社會福利-推行老人福利-獎補助費-對國內團體之捐助"/>
    <s v="建立社區照顧關懷據點"/>
    <s v="臺中市石岡區和盛社區發展協會簡金英"/>
    <x v="40"/>
    <x v="574"/>
    <s v="無"/>
    <m/>
  </r>
  <r>
    <s v="社政業務-社會福利-推行老人福利-獎補助費-對國內團體之捐助"/>
    <s v="建立社區照顧關懷據點"/>
    <s v="臺中市東勢區福隆社區發展協會劉興健"/>
    <x v="40"/>
    <x v="605"/>
    <s v="無"/>
    <m/>
  </r>
  <r>
    <s v="社政業務-社會福利-推行老人福利-獎補助費-對國內團體之捐助"/>
    <s v="獨居老人關懷訪視服務計畫"/>
    <s v="臺中市神岡區大社社區發展協會"/>
    <x v="40"/>
    <x v="88"/>
    <s v="無"/>
    <m/>
  </r>
  <r>
    <s v="社政業務-社會福利-推行老人福利-獎補助費-對國內團體之捐助"/>
    <s v="建立社區照顧關懷據點之租金水電費用"/>
    <s v="臺中市正緣文教慈善會"/>
    <x v="40"/>
    <x v="201"/>
    <s v="無"/>
    <m/>
  </r>
  <r>
    <s v="社政業務-社會福利-推行老人福利-獎補助費-對國內團體之捐助"/>
    <s v="建立社區照顧關懷據點並設置巷弄長照站"/>
    <s v="臺中市沙鹿區六路社區發展協會"/>
    <x v="40"/>
    <x v="211"/>
    <s v="無"/>
    <m/>
  </r>
  <r>
    <s v="社政業務-社會福利-推行老人福利-獎補助費-對國內團體之捐助"/>
    <s v="建立社區照顧關懷據點並設置巷弄長照站"/>
    <s v="臺中市宜佳人文關懷協會"/>
    <x v="40"/>
    <x v="211"/>
    <s v="無"/>
    <m/>
  </r>
  <r>
    <s v="社政業務-社會福利-推行老人福利-獎補助費-對國內團體之捐助"/>
    <s v="建立社區照顧關懷據點並設置巷弄長照站"/>
    <s v="臺中市清水區武鹿社區發展協會"/>
    <x v="40"/>
    <x v="748"/>
    <s v="無"/>
    <m/>
  </r>
  <r>
    <s v="社政業務-社會福利-推行老人福利-獎補助費-對國內團體之捐助"/>
    <s v="建立社區照顧關懷據點並設置巷弄長照站"/>
    <s v="臺中市新福樂齡關懷協會"/>
    <x v="40"/>
    <x v="123"/>
    <s v="無"/>
    <m/>
  </r>
  <r>
    <s v="社政業務-社會福利-推行老人福利-獎補助費-對國內團體之捐助"/>
    <s v="建立社區照顧關懷據點"/>
    <s v="社團法人臺中市珍愛加恩關懷協會"/>
    <x v="40"/>
    <x v="574"/>
    <s v="無"/>
    <m/>
  </r>
  <r>
    <s v="社政業務-社會福利-推行老人福利-獎補助費-對國內團體之捐助"/>
    <s v="建立社區照顧關懷據點"/>
    <s v="臺中市太平區頭汴社區發展協會"/>
    <x v="40"/>
    <x v="49"/>
    <s v="無"/>
    <m/>
  </r>
  <r>
    <s v="社政業務-社會福利-推行老人福利-獎補助費-對國內團體之捐助"/>
    <s v="建立社區照顧關懷據點"/>
    <s v="臺中市大里區新仁社區發展協會"/>
    <x v="40"/>
    <x v="49"/>
    <s v="無"/>
    <m/>
  </r>
  <r>
    <s v="社政業務-社會福利-推行老人福利-獎補助費-對國內團體之捐助"/>
    <s v="建立社區照顧關懷據點"/>
    <s v="臺中市霧峰區本鄉社區發展協會"/>
    <x v="40"/>
    <x v="574"/>
    <s v="無"/>
    <m/>
  </r>
  <r>
    <s v="社政業務-社會福利-推行老人福利-獎補助費-對國內團體之捐助"/>
    <s v="建立社區照顧關懷據點並設置巷弄長照站"/>
    <s v="社團法人台灣基督教好牧人全人關顧協會"/>
    <x v="40"/>
    <x v="748"/>
    <s v="無"/>
    <m/>
  </r>
  <r>
    <s v="社政業務-社會福利-推行老人福利-獎補助費-對國內團體之捐助"/>
    <s v="建立社區照顧關懷據點"/>
    <s v="臺中市霧峰區本堂社區發展協會"/>
    <x v="40"/>
    <x v="312"/>
    <s v="無"/>
    <m/>
  </r>
  <r>
    <s v="社政業務-社會福利-推行老人福利-獎補助費-對國內團體之捐助"/>
    <s v="建立社區照顧關懷據點並設置巷弄長照站"/>
    <s v="臺中市大雅區上雅社區發展協會"/>
    <x v="40"/>
    <x v="748"/>
    <s v="無"/>
    <m/>
  </r>
  <r>
    <s v="社政業務-社會福利-推行老人福利-獎補助費-對國內團體之捐助"/>
    <s v="建立社區照顧關懷據點並設置巷弄長照站"/>
    <s v="臺中市大雅區西寶社區發展協會"/>
    <x v="40"/>
    <x v="748"/>
    <s v="無"/>
    <m/>
  </r>
  <r>
    <s v="社政業務-社會福利-推行老人福利-獎補助費-對國內團體之捐助"/>
    <s v="建立社區照顧關懷據點並設置巷弄長照站"/>
    <s v="臺中市霧峰區南柳社區發展協會"/>
    <x v="40"/>
    <x v="123"/>
    <s v="無"/>
    <m/>
  </r>
  <r>
    <s v="社政業務-社會福利-推行老人福利-獎補助費-對國內團體之捐助"/>
    <s v="建立社區照顧關懷據點並設置巷弄長照站"/>
    <s v="臺中市霧峰區丁台社區發展協會"/>
    <x v="40"/>
    <x v="748"/>
    <s v="無"/>
    <m/>
  </r>
  <r>
    <s v="社政業務-社會福利-推行老人福利-獎補助費-對國內團體之捐助"/>
    <s v="建立社區照顧關懷據點並設置巷弄長照站"/>
    <s v="臺中市霧峰區桐林社區發展協會"/>
    <x v="40"/>
    <x v="748"/>
    <s v="無"/>
    <m/>
  </r>
  <r>
    <s v="社政業務-社會福利-推行老人福利-獎補助費-對國內團體之捐助"/>
    <s v="建立社區照顧關懷據點並設置巷弄長照站"/>
    <s v="臺中市霧峰區萊園社區發展協會"/>
    <x v="40"/>
    <x v="748"/>
    <s v="無"/>
    <m/>
  </r>
  <r>
    <s v="社政業務-社會福利-推行老人福利-獎補助費-對國內團體之捐助"/>
    <s v="建立社區照顧關懷據點並設置巷弄長照站"/>
    <s v="臺中市霧峰區舊正社區發展協會"/>
    <x v="40"/>
    <x v="749"/>
    <s v="無"/>
    <m/>
  </r>
  <r>
    <s v="社政業務-社會福利-推行老人福利-獎補助費-對國內團體之捐助"/>
    <s v="建立社區照顧關懷據點並設置巷弄長照站及建立社區照顧關懷據點"/>
    <s v="台中市北區中達社區發展協會"/>
    <x v="40"/>
    <x v="211"/>
    <s v="無"/>
    <m/>
  </r>
  <r>
    <s v="社政業務-社會福利-推行老人福利-獎補助費-對國內團體之捐助"/>
    <s v="建立社區照顧關懷據點並設置巷弄長照站及建立社區照顧關懷據點"/>
    <s v="台中市北區建成社區發展協會"/>
    <x v="40"/>
    <x v="748"/>
    <s v="無"/>
    <m/>
  </r>
  <r>
    <s v="社政業務-社會福利-推行老人福利-獎補助費-對國內團體之捐助"/>
    <s v="建立社區照顧關懷據點並設置巷弄長照站及建立社區照顧關懷據點"/>
    <s v="台中市北區賴興社區發展協會"/>
    <x v="40"/>
    <x v="748"/>
    <s v="無"/>
    <m/>
  </r>
  <r>
    <s v="社政業務-社會福利-推行老人福利-獎補助費-對國內團體之捐助"/>
    <s v="建立社區照顧關懷據點並設置巷弄長照站及建立社區照顧關懷據點"/>
    <s v="臺中市好藤林健康促進關懷協會"/>
    <x v="40"/>
    <x v="211"/>
    <s v="無"/>
    <m/>
  </r>
  <r>
    <s v="社政業務-社會福利-推行老人福利-獎補助費-對國內團體之捐助"/>
    <s v="建立社區照顧關懷據點並設置巷弄長照站及建立社區照顧關懷據點"/>
    <s v="財團法人天主教曉明社會福利基金會"/>
    <x v="40"/>
    <x v="748"/>
    <s v="無"/>
    <m/>
  </r>
  <r>
    <s v="社政業務-社會福利-推行老人福利-獎補助費-對國內團體之捐助"/>
    <s v="建立社區照顧關懷據點並設置巷弄長照站及建立社區照顧關懷據點"/>
    <s v="社團法人臺中市篤行關懷協會"/>
    <x v="40"/>
    <x v="748"/>
    <s v="無"/>
    <m/>
  </r>
  <r>
    <s v="社政業務-社會福利-推行老人福利-獎補助費-對國內團體之捐助"/>
    <s v="建立社區照顧關懷據點並設置巷弄長照站及建立社區照顧關懷據點"/>
    <s v="社團法人臺中市惠來關懷服務協會"/>
    <x v="40"/>
    <x v="749"/>
    <s v="無"/>
    <m/>
  </r>
  <r>
    <s v="社政業務-社會福利-推行老人福利-獎補助費-對國內團體之捐助"/>
    <s v="建立社區照顧關懷據點並設置巷弄長照站及建立社區照顧關懷據點"/>
    <s v="台中市北區樂英社區發展協會"/>
    <x v="40"/>
    <x v="748"/>
    <s v="無"/>
    <m/>
  </r>
  <r>
    <s v="社政業務-社會福利-推行老人福利-獎補助費-對國內團體之捐助"/>
    <s v="建立社區照顧關懷據點並設置巷弄長照站及建立社區照顧關懷據點"/>
    <s v="社團法人台中市健行關懷社區協會"/>
    <x v="40"/>
    <x v="625"/>
    <s v="無"/>
    <m/>
  </r>
  <r>
    <s v="社政業務-社會福利-推行老人福利-獎補助費-對國內團體之捐助"/>
    <s v="建立社區照顧關懷據點並設置巷弄長照站及建立社區照顧關懷據點"/>
    <s v="台中市尾張仔文化發展協會"/>
    <x v="40"/>
    <x v="748"/>
    <s v="無"/>
    <m/>
  </r>
  <r>
    <s v="社政業務-社會福利-推行老人福利-獎補助費-對國內團體之捐助"/>
    <s v="建立社區照顧關懷據點並設置巷弄長照站及建立社區照顧關懷據點"/>
    <s v="台中市北區樂英社區發展協會"/>
    <x v="40"/>
    <x v="211"/>
    <s v="無"/>
    <m/>
  </r>
  <r>
    <s v="社政業務-社會福利-推行老人福利-獎補助費-對國內團體之捐助"/>
    <s v="建立社區照顧關懷據點並設置巷弄長照站及建立社區照顧關懷據點"/>
    <s v="台中市北區中達社區發展協會"/>
    <x v="40"/>
    <x v="748"/>
    <s v="無"/>
    <m/>
  </r>
  <r>
    <s v="社政業務-社會福利-推行老人福利-獎補助費-對國內團體之捐助"/>
    <s v="建立社區照顧關懷據點並設置巷弄長照站及建立社區照顧關懷據點"/>
    <s v="臺中市好藤林健康促進關懷協會"/>
    <x v="40"/>
    <x v="749"/>
    <s v="無"/>
    <m/>
  </r>
  <r>
    <s v="社政業務-社會福利-推行老人福利-獎補助費-對國內團體之捐助"/>
    <s v="建立社區照顧關懷據點並設置巷弄長照站"/>
    <s v="社團法人臺中市春天女性成長協會"/>
    <x v="40"/>
    <x v="506"/>
    <s v="無"/>
    <m/>
  </r>
  <r>
    <s v="社政業務-社會福利-推行老人福利-獎補助費-對國內團體之捐助"/>
    <s v="建立社區照顧關懷據點並設置巷弄長照站"/>
    <s v="臺中市新社區東興社區發展協會"/>
    <x v="40"/>
    <x v="749"/>
    <s v="無"/>
    <m/>
  </r>
  <r>
    <s v="社政業務-社會福利-推行老人福利-獎補助費-對國內團體之捐助"/>
    <s v="建立社區照顧關懷據點"/>
    <s v="台中市烏日區學田社區發展協會"/>
    <x v="40"/>
    <x v="574"/>
    <s v="無"/>
    <m/>
  </r>
  <r>
    <s v="社政業務-社會福利-推行老人福利-獎補助費-對國內團體之捐助"/>
    <s v="建立社區照顧關懷據點"/>
    <s v="臺中市烏日區溪尾社區發展協會"/>
    <x v="40"/>
    <x v="574"/>
    <s v="無"/>
    <m/>
  </r>
  <r>
    <s v="社政業務-社會福利-推行老人福利-獎補助費-對國內團體之捐助"/>
    <s v="建立社區照顧關懷據點"/>
    <s v="臺中市烏日區榮和社區發展協會"/>
    <x v="40"/>
    <x v="574"/>
    <s v="無"/>
    <m/>
  </r>
  <r>
    <s v="社政業務-社會福利-推行老人福利-獎補助費-對國內團體之捐助"/>
    <s v="建立社區照顧關懷據點"/>
    <s v="臺中市大肚區磺溪社區發展協會"/>
    <x v="40"/>
    <x v="749"/>
    <s v="無"/>
    <m/>
  </r>
  <r>
    <s v="社政業務-社會福利-推行老人福利-獎補助費-對國內團體之捐助"/>
    <s v="建立社區照顧關懷據點"/>
    <s v="臺中市大肚區蔗(庄-土+部)社區發展協會"/>
    <x v="40"/>
    <x v="749"/>
    <s v="無"/>
    <m/>
  </r>
  <r>
    <s v="社政業務-社會福利-推行老人福利-獎補助費-對國內團體之捐助"/>
    <s v="建立社區照顧關懷據點"/>
    <s v="臺中市幸福心志工協會"/>
    <x v="40"/>
    <x v="749"/>
    <s v="無"/>
    <m/>
  </r>
  <r>
    <s v="社政業務-社會福利-推行老人福利-獎補助費-對國內團體之捐助"/>
    <s v="建立社區照顧關懷據點"/>
    <s v="臺中市大肚區成功社區發展協會"/>
    <x v="40"/>
    <x v="748"/>
    <s v="無"/>
    <m/>
  </r>
  <r>
    <s v="社政業務-社會福利-推行老人福利-獎補助費-對國內團體之捐助"/>
    <s v="建立社區照顧關懷據點"/>
    <s v="臺中市大肚區萬興社區發展協會"/>
    <x v="40"/>
    <x v="748"/>
    <s v="無"/>
    <m/>
  </r>
  <r>
    <s v="社政業務-社會福利-推行老人福利-獎補助費-對國內團體之捐助"/>
    <s v="建立社區照顧關懷據點"/>
    <s v="社團法人臺中市天恩社區關懷協會"/>
    <x v="40"/>
    <x v="748"/>
    <s v="無"/>
    <m/>
  </r>
  <r>
    <s v="社政業務-社會福利-推行老人福利-獎補助費-對國內團體之捐助"/>
    <s v="建立社區照顧關懷據點並設置巷弄長照站及建立社區照顧關懷據點"/>
    <s v="台中市北區長青社區發展協會"/>
    <x v="40"/>
    <x v="574"/>
    <s v="無"/>
    <m/>
  </r>
  <r>
    <s v="社政業務-社會福利-推行老人福利-獎補助費-對國內團體之捐助"/>
    <s v="建立社區照顧關懷據點"/>
    <s v="台中市北區錦洲社區發展協會"/>
    <x v="40"/>
    <x v="574"/>
    <s v="無"/>
    <m/>
  </r>
  <r>
    <s v="社政業務-社會福利-推行老人福利-獎補助費-對國內團體之捐助"/>
    <s v="建立社區照顧關懷據點"/>
    <s v="台中市北區錦平社區發展協會"/>
    <x v="40"/>
    <x v="574"/>
    <s v="無"/>
    <m/>
  </r>
  <r>
    <s v="社政業務-社會福利-推行老人福利-獎補助費-對國內團體之捐助"/>
    <s v="建立社區照顧關懷據點"/>
    <s v="臺中市豐原區南田社區發展協會"/>
    <x v="40"/>
    <x v="574"/>
    <s v="無"/>
    <m/>
  </r>
  <r>
    <s v="社政業務-社會福利-推行老人福利-獎補助費-對國內團體之捐助"/>
    <s v="建立社區照顧關懷據點"/>
    <s v="中華興進文化關懷協會"/>
    <x v="40"/>
    <x v="574"/>
    <s v="無"/>
    <m/>
  </r>
  <r>
    <s v="社政業務-社會福利-推行老人福利-獎補助費-對國內團體之捐助"/>
    <s v="建立社區照顧關懷據點並設置巷弄長照站"/>
    <s v="臺中市東勢區泰昌社區發展協會"/>
    <x v="40"/>
    <x v="123"/>
    <s v="無"/>
    <m/>
  </r>
  <r>
    <s v="社政業務-社會福利-推行老人福利-獎補助費-對國內團體之捐助"/>
    <s v="建立社區照顧關懷據點並設置巷弄長照站"/>
    <s v="臺中市和平區健康促進推廣協會"/>
    <x v="40"/>
    <x v="123"/>
    <s v="無"/>
    <m/>
  </r>
  <r>
    <s v="社政業務-社會福利-推行老人福利-獎補助費-對國內團體之捐助"/>
    <s v="建立社區照顧關懷據點並設置巷弄長照站"/>
    <s v="臺中市南區南門社區發展協會"/>
    <x v="40"/>
    <x v="211"/>
    <s v="無"/>
    <m/>
  </r>
  <r>
    <s v="社政業務-社會福利-推行老人福利-獎補助費-對國內團體之捐助"/>
    <s v="建立社區照顧關懷據點並設置巷弄長照站"/>
    <s v="台中市南區福順社區發展協會"/>
    <x v="40"/>
    <x v="749"/>
    <s v="無"/>
    <m/>
  </r>
  <r>
    <s v="社政業務-社會福利-推行老人福利-獎補助費-對國內團體之捐助"/>
    <s v="建立社區照顧關懷據點並設置巷弄長照站"/>
    <s v="臺中市弘馨社會福利關懷協會"/>
    <x v="40"/>
    <x v="506"/>
    <s v="無"/>
    <m/>
  </r>
  <r>
    <s v="社政業務-社會福利-推行老人福利-獎補助費-對國內團體之捐助"/>
    <s v="建立社區照顧關懷據點並設置巷弄長照站"/>
    <s v="社團法人臺中市春天女性成長協會"/>
    <x v="40"/>
    <x v="748"/>
    <s v="無"/>
    <m/>
  </r>
  <r>
    <s v="社政業務-社會福利-推行老人福利-獎補助費-對國內團體之捐助"/>
    <s v="建立社區照顧關懷據點並設置巷弄站長照站"/>
    <s v="財團法人臺中市私立童庭社會福利慈善事業基金會"/>
    <x v="40"/>
    <x v="749"/>
    <s v="無"/>
    <m/>
  </r>
  <r>
    <s v="社政業務-社會福利-推行老人福利-獎補助費-對國內團體之捐助"/>
    <s v="建立社區照顧關懷據點並設置巷弄站長照站"/>
    <s v="台中市烏日區成功社區發展協會"/>
    <x v="40"/>
    <x v="749"/>
    <s v="無"/>
    <m/>
  </r>
  <r>
    <s v="社政業務-社會福利-推行老人福利-獎補助費-對國內團體之捐助"/>
    <s v="建立社區照顧關懷據點並設置巷弄站長照站"/>
    <s v="臺中市烏日區湖日社區發展協會"/>
    <x v="40"/>
    <x v="749"/>
    <s v="無"/>
    <m/>
  </r>
  <r>
    <s v="社政業務-社會福利-推行老人福利-獎補助費-對國內團體之捐助"/>
    <s v="建立社區照顧關懷據點並設置巷弄站長照站"/>
    <s v="台中市烏日區五光社區發展協會"/>
    <x v="40"/>
    <x v="748"/>
    <s v="無"/>
    <m/>
  </r>
  <r>
    <s v="社政業務-社會福利-推行老人福利-獎補助費-對國內團體之捐助"/>
    <s v="建立社區照顧關懷據點並設置巷弄站長照站"/>
    <s v="臺中市烏日區九德社區發展協會"/>
    <x v="40"/>
    <x v="748"/>
    <s v="無"/>
    <m/>
  </r>
  <r>
    <s v="社政業務-社會福利-推行老人福利-獎補助費-對國內團體之捐助"/>
    <s v="建立社區照顧關懷據點並設置巷弄站長照站"/>
    <s v="共生宅發展協會"/>
    <x v="40"/>
    <x v="748"/>
    <s v="無"/>
    <m/>
  </r>
  <r>
    <s v="社政業務-社會福利-推行老人福利-獎補助費-對國內團體之捐助"/>
    <s v="建立社區照顧關懷據點並設置巷弄站長照站"/>
    <s v="臺中市烏日區光明社區發展協會"/>
    <x v="40"/>
    <x v="748"/>
    <s v="無"/>
    <m/>
  </r>
  <r>
    <s v="社政業務-社會福利-推行老人福利-獎補助費-對國內團體之捐助"/>
    <s v="建立社區照顧關懷據點並設置巷弄站長照站"/>
    <s v="溪壩社區照顧關懷站"/>
    <x v="40"/>
    <x v="748"/>
    <s v="無"/>
    <m/>
  </r>
  <r>
    <s v="社政業務-社會福利-推行老人福利-獎補助費-對國內團體之捐助"/>
    <s v="建立社區照顧關懷據點並設置巷弄長照站"/>
    <s v="台中市北區錦村社區發展協會"/>
    <x v="40"/>
    <x v="749"/>
    <s v="無"/>
    <m/>
  </r>
  <r>
    <s v="社政業務-社會福利-推行老人福利-獎補助費-對國內團體之捐助"/>
    <s v="建立社區照顧關懷據點並設置巷弄長照站"/>
    <s v="台中市北區賴村社區發展協會"/>
    <x v="40"/>
    <x v="749"/>
    <s v="無"/>
    <m/>
  </r>
  <r>
    <s v="社政業務-社會福利-推行老人福利-獎補助費-對國內團體之捐助"/>
    <s v="建立社區照顧關懷據點並設置巷弄長照站"/>
    <s v="臺中市北區健行社區發展協會"/>
    <x v="40"/>
    <x v="211"/>
    <s v="無"/>
    <m/>
  </r>
  <r>
    <s v="社政業務-社會福利-推行老人福利-獎補助費-對國內團體之捐助"/>
    <s v="建立社區照顧關懷據點並設置巷弄長照站"/>
    <s v="社團法人中華傳愛社區服務協會"/>
    <x v="40"/>
    <x v="211"/>
    <s v="無"/>
    <m/>
  </r>
  <r>
    <s v="社政業務-社會福利-推行老人福利-獎補助費-對國內團體之捐助"/>
    <s v="建立社區照顧關懷據點並設置巷弄長照站"/>
    <s v="臺中市北區育德社區發展協會"/>
    <x v="40"/>
    <x v="748"/>
    <s v="無"/>
    <m/>
  </r>
  <r>
    <s v="社政業務-社會福利-推行老人福利-獎補助費-對國內團體之捐助"/>
    <s v="建立社區照顧關懷據點並設置巷弄長照站"/>
    <s v="財團法人台灣基督長老教會忠孝路教會"/>
    <x v="40"/>
    <x v="211"/>
    <s v="無"/>
    <m/>
  </r>
  <r>
    <s v="社政業務-社會福利-推行老人福利-獎補助費-對國內團體之捐助"/>
    <s v="建立社區照顧關懷據點並設置巷弄長照站"/>
    <s v="臺中市豐原區南村社區發展協會"/>
    <x v="40"/>
    <x v="748"/>
    <s v="無"/>
    <m/>
  </r>
  <r>
    <s v="社政業務-社會福利-推行老人福利-獎補助費-對國內團體之捐助"/>
    <s v="建立社區照顧關懷據點並設置巷弄長照站"/>
    <s v="臺中市豐原區翁子社區發展協會"/>
    <x v="40"/>
    <x v="748"/>
    <s v="無"/>
    <m/>
  </r>
  <r>
    <s v="社政業務-社會福利-推行老人福利-獎補助費-對國內團體之捐助"/>
    <s v="建立社區照顧關懷據點並設置巷弄長照站"/>
    <s v="臺中市豐原區田心社區發展協會"/>
    <x v="40"/>
    <x v="748"/>
    <s v="無"/>
    <m/>
  </r>
  <r>
    <s v="社政業務-社會福利-推行老人福利-獎補助費-對國內團體之捐助"/>
    <s v="建立社區照顧關懷據點並設置巷弄長照站"/>
    <s v="臺中市豐原區豐田社區發展協會"/>
    <x v="40"/>
    <x v="748"/>
    <s v="無"/>
    <m/>
  </r>
  <r>
    <s v="社政業務-社會福利-推行老人福利-獎補助費-對國內團體之捐助"/>
    <s v="建立社區照顧關懷據點並設置巷弄長照站"/>
    <s v="台中市豐原區豐原社區發展協會"/>
    <x v="40"/>
    <x v="748"/>
    <s v="無"/>
    <m/>
  </r>
  <r>
    <s v="社政業務-社會福利-推行老人福利-獎補助費-對國內團體之捐助"/>
    <s v="建立社區照顧關懷據點並設置巷弄長照站"/>
    <s v="臺中市豐原區豐榮社區發展協會"/>
    <x v="40"/>
    <x v="748"/>
    <s v="無"/>
    <m/>
  </r>
  <r>
    <s v="社政業務-社會福利-推行老人福利-獎補助費-對國內團體之捐助"/>
    <s v="社區照顧關懷據點整合性補助計畫之「潛力型單位試辦」"/>
    <s v="臺中市豐原區西安社區發展協會"/>
    <x v="40"/>
    <x v="1"/>
    <s v="無"/>
    <m/>
  </r>
  <r>
    <s v="社政業務-社會福利-推行老人福利-獎補助費-對國內團體之捐助"/>
    <s v="建立社區照顧關懷據點之充實設施設備費用"/>
    <s v="臺中市神岡區豐洲社區發展協會"/>
    <x v="40"/>
    <x v="250"/>
    <s v="無"/>
    <m/>
  </r>
  <r>
    <s v="社政業務-社會福利-推行老人福利-獎補助費-對國內團體之捐助"/>
    <s v="建立社區照顧關懷據點並設置巷弄長照站之租金水電"/>
    <s v="財團法人環宇國際文化教育基金會"/>
    <x v="40"/>
    <x v="72"/>
    <s v="無"/>
    <m/>
  </r>
  <r>
    <s v="社政業務-社會福利-推行老人福利-獎補助費-對國內團體之捐助"/>
    <s v="建立社區照顧關懷據點並設置巷弄長照站"/>
    <s v="臺中市神岡區社口社區發展協會關懷據點"/>
    <x v="40"/>
    <x v="748"/>
    <s v="無"/>
    <m/>
  </r>
  <r>
    <s v="社政業務-社會福利-推行老人福利-獎補助費-對國內團體之捐助"/>
    <s v="建立社區照顧關懷據點並設置巷弄長照站"/>
    <s v="臺中市神岡區岸裡社區發展協會"/>
    <x v="40"/>
    <x v="748"/>
    <s v="無"/>
    <m/>
  </r>
  <r>
    <s v="社政業務-社會福利-推行老人福利-獎補助費-對國內團體之捐助"/>
    <s v="獨居老人關懷訪視服務計畫"/>
    <s v="臺中市霧峰區舊正社區發展協會"/>
    <x v="40"/>
    <x v="123"/>
    <s v="無"/>
    <m/>
  </r>
  <r>
    <s v="社政業務-社會福利-推行老人福利-獎補助費-對國內團體之捐助"/>
    <s v="獨居老人關懷訪視服務計畫"/>
    <s v="臺中市東勢區興隆社區發展協會"/>
    <x v="40"/>
    <x v="54"/>
    <s v="無"/>
    <m/>
  </r>
  <r>
    <s v="社政業務-社會福利-推行老人福利-獎補助費-對國內團體之捐助"/>
    <s v="獨居老人關懷訪視服務計畫"/>
    <s v="臺中市東勢區石城社區發展協會詹勇助"/>
    <x v="40"/>
    <x v="276"/>
    <s v="無"/>
    <m/>
  </r>
  <r>
    <s v="社政業務-社會福利-推行老人福利-獎補助費-對國內團體之捐助"/>
    <s v="獨居老人關懷訪視服務計畫"/>
    <s v="臺中市和平區健康促進推廣協會"/>
    <x v="40"/>
    <x v="102"/>
    <s v="無"/>
    <m/>
  </r>
  <r>
    <s v="社政業務-社會福利-推行老人福利-獎補助費-對國內團體之捐助"/>
    <s v="獨居老人關懷訪視服務計畫"/>
    <s v="社團法人臺中市忘憂草協會"/>
    <x v="40"/>
    <x v="98"/>
    <s v="無"/>
    <m/>
  </r>
  <r>
    <s v="社政業務-社會福利-推行老人福利-獎補助費-對國內團體之捐助"/>
    <s v="建立社區照顧關懷據點並設置巷弄長照站"/>
    <s v="臺中市霧峰區六股社區發展協會王原祥"/>
    <x v="40"/>
    <x v="217"/>
    <s v="無"/>
    <m/>
  </r>
  <r>
    <s v="社政業務-社會福利-推行老人福利-獎補助費-對國內團體之捐助"/>
    <s v="建立社區照顧關懷據點並設置巷弄長照站"/>
    <s v="財團法人臺中市私立信望愛智能發展中心"/>
    <x v="40"/>
    <x v="748"/>
    <s v="無"/>
    <m/>
  </r>
  <r>
    <s v="社政業務-社會福利-推行老人福利-獎補助費-對國內團體之捐助"/>
    <s v="建立社區照顧關懷據點並設置巷弄長照站"/>
    <s v="臺中市大雅區上楓社區發展協會"/>
    <x v="40"/>
    <x v="748"/>
    <s v="無"/>
    <m/>
  </r>
  <r>
    <s v="社政業務-社會福利-推行老人福利-獎補助費-對國內團體之捐助"/>
    <s v="社區照顧關懷據點整合性補助計畫之「據點觀摩」"/>
    <s v="財團法人福智慈善基金會"/>
    <x v="40"/>
    <x v="50"/>
    <s v="無"/>
    <m/>
  </r>
  <r>
    <s v="社政業務-社會福利-推行老人福利-獎補助費-對國內團體之捐助"/>
    <s v="建立社區照顧關懷據點並設置巷弄長照站之「預防及延緩失能照護計畫費用」"/>
    <s v="財團法人中華民國佛教慈濟慈善事業基金會"/>
    <x v="40"/>
    <x v="250"/>
    <s v="無"/>
    <m/>
  </r>
  <r>
    <s v="社政業務-社會福利-推行老人福利-獎補助費-對國內團體之捐助"/>
    <s v="建立社區照顧關懷據點並設置巷弄長照站之「預防及延緩失能照護計畫費用」"/>
    <s v="社團法人臺中市沐風60長者之愛關懷協會"/>
    <x v="40"/>
    <x v="123"/>
    <s v="無"/>
    <m/>
  </r>
  <r>
    <s v="社政業務-社會福利-推行老人福利-獎補助費-對國內團體之捐助"/>
    <s v="建立社區照顧關懷據點之充實設施設備費用"/>
    <s v="臺中市神岡區新庄社區發展協會"/>
    <x v="40"/>
    <x v="125"/>
    <s v="無"/>
    <m/>
  </r>
  <r>
    <s v="社政業務-社會福利-推行老人福利-獎補助費-對國內團體之捐助"/>
    <s v="社區照顧關懷據點整合性補助計畫之「據點租金水電費用補助」"/>
    <s v="臺中市大里區塗城社區發展協會"/>
    <x v="40"/>
    <x v="97"/>
    <s v="無"/>
    <m/>
  </r>
  <r>
    <s v="社政業務-社會福利-推行老人福利-獎補助費-對國內團體之捐助"/>
    <s v="建立社區照顧關懷據點並設置巷弄長照站之「租金水電費用」"/>
    <s v="臺中市港尾社區長青協會"/>
    <x v="40"/>
    <x v="750"/>
    <s v="無"/>
    <m/>
  </r>
  <r>
    <s v="社政業務-社會福利-推行老人福利-獎補助費-對國內團體之捐助"/>
    <s v="建立社區照顧關懷據點"/>
    <s v="臺中市東勢區下新社區發展協會"/>
    <x v="40"/>
    <x v="574"/>
    <s v="無"/>
    <m/>
  </r>
  <r>
    <s v="社政業務-社會福利-推行老人福利-獎補助費-對國內團體之捐助"/>
    <s v="建立社區照顧關懷據點並設置巷弄長照站"/>
    <s v="臺中市新社區東興社區發展協會"/>
    <x v="40"/>
    <x v="123"/>
    <s v="無"/>
    <m/>
  </r>
  <r>
    <s v="社政業務-社會福利-推行老人福利-獎補助費-對國內團體之捐助"/>
    <s v="建立社區照顧關懷據點並設置巷弄長照站之充實設施設備費"/>
    <s v="臺中市福興在地人文關懷協會陳友龍"/>
    <x v="40"/>
    <x v="241"/>
    <s v="無"/>
    <m/>
  </r>
  <r>
    <s v="社政業務-社會福利-推行老人福利-獎補助費-對國內團體之捐助"/>
    <s v="建立社區照顧關懷據點並設置巷弄長照站"/>
    <s v="臺中市太平區德隆社區發展協會"/>
    <x v="40"/>
    <x v="748"/>
    <s v="無"/>
    <m/>
  </r>
  <r>
    <s v="社政業務-社會福利-推行老人福利-獎補助費-對國內團體之捐助"/>
    <s v="建立社區照顧關懷據點並設置巷弄長照站"/>
    <s v="臺中市清水老人會"/>
    <x v="40"/>
    <x v="123"/>
    <s v="無"/>
    <m/>
  </r>
  <r>
    <s v="社政業務-社會福利-推行老人福利-獎補助費-對國內團體之捐助"/>
    <s v="建立社區照顧關懷據點"/>
    <s v="臺中市神岡區新庄社區發展協會"/>
    <x v="40"/>
    <x v="211"/>
    <s v="無"/>
    <m/>
  </r>
  <r>
    <s v="社政業務-社會福利-推行老人福利-獎補助費-對國內團體之捐助"/>
    <s v="建立社區照顧關懷據點"/>
    <s v="臺中市南區樹德社區發展協會"/>
    <x v="40"/>
    <x v="574"/>
    <s v="無"/>
    <m/>
  </r>
  <r>
    <s v="社政業務-社會福利-推行老人福利-獎補助費-對國內團體之捐助"/>
    <s v="建立社區照顧關懷據點"/>
    <s v="臺中市正緣文教慈善會"/>
    <x v="40"/>
    <x v="574"/>
    <s v="無"/>
    <m/>
  </r>
  <r>
    <s v="社政業務-社會福利-推行老人福利-獎補助費-對國內團體之捐助"/>
    <s v="建立社區照顧關懷據點並設置巷弄長照站"/>
    <s v="臺中市工學長青協進會"/>
    <x v="40"/>
    <x v="748"/>
    <s v="無"/>
    <m/>
  </r>
  <r>
    <s v="社政業務-社會福利-推行老人福利-獎補助費-對國內團體之捐助"/>
    <s v="建立社區照顧關懷據點並設置巷弄長照站"/>
    <s v="台中市西屯區何安社區發展協會"/>
    <x v="40"/>
    <x v="123"/>
    <s v="無"/>
    <m/>
  </r>
  <r>
    <s v="社政業務-社會福利-推行老人福利-獎補助費-對國內團體之捐助"/>
    <s v="建立社區照顧關懷據點並設置巷弄站長照站"/>
    <s v="臺中市烏日區東園社區發展協會"/>
    <x v="40"/>
    <x v="748"/>
    <s v="無"/>
    <m/>
  </r>
  <r>
    <s v="社政業務-社會福利-推行老人福利-獎補助費-對國內團體之捐助"/>
    <s v="建立社區照顧關懷據點並設置巷弄站長照站"/>
    <s v="臺中市烏日區烏日社區發展協會"/>
    <x v="40"/>
    <x v="749"/>
    <s v="無"/>
    <m/>
  </r>
  <r>
    <s v="社政業務-社會福利-推行老人福利-獎補助費-對國內團體之捐助"/>
    <s v="建立社區照顧關懷據點並設置巷弄站長照站"/>
    <s v="臺中市烏日區光明社區發展協會"/>
    <x v="40"/>
    <x v="123"/>
    <s v="無"/>
    <m/>
  </r>
  <r>
    <s v="社政業務-社會福利-推行老人福利-獎補助費-對國內團體之捐助"/>
    <s v="建立社區照顧關懷據點並設置巷弄長照站之充實設施設備費用"/>
    <s v="台中市南區平和社區發展協會"/>
    <x v="40"/>
    <x v="64"/>
    <s v="無"/>
    <m/>
  </r>
  <r>
    <s v="社政業務-社會福利-推行老人福利-獎補助費-對國內團體之捐助"/>
    <s v="建立社區照顧關懷據點並設置巷弄長照站"/>
    <s v="臺中市西區忠明社區發展協會"/>
    <x v="40"/>
    <x v="748"/>
    <s v="無"/>
    <m/>
  </r>
  <r>
    <s v="社政業務-社會福利-推行老人福利-獎補助費-對國內團體之捐助"/>
    <s v="建立社區照顧關懷據點並設置巷弄長照站之「預防及延緩失能照護計畫費用」"/>
    <s v="財團法人臺中市私立信望愛智能發展中心"/>
    <x v="40"/>
    <x v="123"/>
    <s v="無"/>
    <m/>
  </r>
  <r>
    <s v="社政業務-社會福利-推行老人福利-獎補助費-對國內團體之捐助"/>
    <s v="建立社區照顧關懷據點並設置巷弄長照站之「預防及延緩失能照護計畫費用」"/>
    <s v="臺中市伯樂城鄉關懷協會蘇志蜂"/>
    <x v="40"/>
    <x v="123"/>
    <s v="無"/>
    <m/>
  </r>
  <r>
    <s v="社政業務-社會福利-推行老人福利-獎補助費-對國內團體之捐助"/>
    <s v="建立社區照顧關懷據點之租金水電費用"/>
    <s v="臺中市成功愛心關懷協會"/>
    <x v="40"/>
    <x v="54"/>
    <s v="無"/>
    <m/>
  </r>
  <r>
    <s v="社政業務-社會福利-推行老人福利-獎補助費-對國內團體之捐助"/>
    <s v="建立社區照顧關懷據點並設置巷弄長照站"/>
    <s v="社團法人台中市東區東信社區發展協會"/>
    <x v="40"/>
    <x v="68"/>
    <s v="無"/>
    <m/>
  </r>
  <r>
    <s v="社政業務-社會福利-推行老人福利-獎補助費-對國內團體之捐助"/>
    <s v="建立社區照顧關懷據點並設置巷弄長照站之充實設施設備費用"/>
    <s v="臺中市太平區福隆社區發展協會"/>
    <x v="40"/>
    <x v="201"/>
    <s v="無"/>
    <m/>
  </r>
  <r>
    <s v="社政業務-社會福利-推行老人福利-獎補助費-對國內團體之捐助"/>
    <s v="建立社區照顧關懷據點並設置巷弄長照站之充實設施設備費用"/>
    <s v="財團法人臺中市私立肯納自閉症社會福利基金會"/>
    <x v="40"/>
    <x v="236"/>
    <s v="無"/>
    <m/>
  </r>
  <r>
    <s v="社政業務-社會福利-推行老人福利-獎補助費-對國內團體之捐助"/>
    <s v="建立社區照顧關懷據點並設置巷弄長照站之充實設施設備費用"/>
    <s v="財團法人臺中市私立肯納自閉症社會福利基金會"/>
    <x v="40"/>
    <x v="4"/>
    <s v="無"/>
    <m/>
  </r>
  <r>
    <s v="社政業務-社會福利-推行老人福利-獎補助費-對國內團體之捐助"/>
    <s v="建立社區照顧關懷據點並設置巷弄長照站"/>
    <s v="臺中市梧棲區草湳社區發展協會"/>
    <x v="40"/>
    <x v="123"/>
    <s v="無"/>
    <m/>
  </r>
  <r>
    <s v="社政業務-社會福利-推行老人福利-獎補助費-對國內團體之捐助"/>
    <s v="建立社區照顧關懷據點並設置巷弄長照站"/>
    <s v="臺中市西屯區何明社區發展協會"/>
    <x v="40"/>
    <x v="748"/>
    <s v="無"/>
    <m/>
  </r>
  <r>
    <s v="社政業務-社會福利-推行老人福利-獎補助費-對國內團體之捐助"/>
    <s v="建立社區照顧關懷據點並設置巷弄長照站"/>
    <s v="臺中市西屯區何明社區發展協會"/>
    <x v="40"/>
    <x v="748"/>
    <s v="無"/>
    <m/>
  </r>
  <r>
    <s v="社政業務-社會福利-推行老人福利-獎補助費-對國內團體之捐助"/>
    <s v="建立社區照顧關懷據點並設置巷弄長照站"/>
    <s v="社團法人台中市東區東信社區發展協會"/>
    <x v="40"/>
    <x v="46"/>
    <s v="無"/>
    <m/>
  </r>
  <r>
    <s v="社政業務-社會福利-推行老人福利-獎補助費-對國內團體之捐助"/>
    <s v="建立社區照顧關懷據點並設置巷弄長照站"/>
    <s v="社團法人台中市東區東信社區發展協會"/>
    <x v="40"/>
    <x v="749"/>
    <s v="無"/>
    <m/>
  </r>
  <r>
    <s v="社政業務-社會福利-推行老人福利-獎補助費-對國內團體之捐助"/>
    <s v="建立社區照顧關懷據點並設置巷弄長照站"/>
    <s v="社團法人臺中市回生關懷協會"/>
    <x v="40"/>
    <x v="211"/>
    <s v="無"/>
    <m/>
  </r>
  <r>
    <s v="社政業務-社會福利-推行老人福利-獎補助費-對國內團體之捐助"/>
    <s v="建立社區照顧關懷據點並設置巷弄長照站"/>
    <s v="臺中市沙鹿區沙鹿社區發展協會"/>
    <x v="40"/>
    <x v="211"/>
    <s v="無"/>
    <m/>
  </r>
  <r>
    <s v="社政業務-社會福利-推行老人福利-獎補助費-對國內團體之捐助"/>
    <s v="建立社區照顧關懷據點並設置巷弄長照站"/>
    <s v="社團法人臺中市忘憂草協會"/>
    <x v="40"/>
    <x v="123"/>
    <s v="無"/>
    <m/>
  </r>
  <r>
    <s v="社政業務-社會福利-推行老人福利-獎補助費-對國內團體之捐助"/>
    <s v="建立社區照顧關懷據點並設置巷弄長照站"/>
    <s v="臺中市十三寮聚落發展協會"/>
    <x v="40"/>
    <x v="211"/>
    <s v="無"/>
    <m/>
  </r>
  <r>
    <s v="社政業務-社會福利-推行老人福利-獎補助費-對國內團體之捐助"/>
    <s v="建立社區照顧關懷據點並設置巷弄長照站"/>
    <s v="臺中市大雅區西寶社區發展協會"/>
    <x v="40"/>
    <x v="211"/>
    <s v="無"/>
    <m/>
  </r>
  <r>
    <s v="社政業務-社會福利-推行老人福利-獎補助費-對國內團體之捐助"/>
    <s v="建立社區照顧關懷據點"/>
    <s v="臺中市豐原區北湳社區發展協會"/>
    <x v="40"/>
    <x v="574"/>
    <s v="無"/>
    <m/>
  </r>
  <r>
    <s v="社政業務-社會福利-推行老人福利-獎補助費-對國內團體之捐助"/>
    <s v="建立社區照顧關懷據點"/>
    <s v="臺中市豐原區大南嵩社區發展協會"/>
    <x v="40"/>
    <x v="574"/>
    <s v="無"/>
    <m/>
  </r>
  <r>
    <s v="社政業務-社會福利-推行老人福利-獎補助費-對國內團體之捐助"/>
    <s v="建立社區照顧關懷據點"/>
    <s v="台中市東區東門社區發展協會"/>
    <x v="40"/>
    <x v="574"/>
    <s v="無"/>
    <m/>
  </r>
  <r>
    <s v="社政業務-社會福利-推行老人福利-獎補助費-對國內團體之捐助"/>
    <s v="建立社區照顧關懷據點"/>
    <s v="臺中市邱厝慈善協會"/>
    <x v="40"/>
    <x v="574"/>
    <s v="無"/>
    <m/>
  </r>
  <r>
    <s v="社政業務-社會福利-推行老人福利-獎補助費-對國內團體之捐助"/>
    <s v="建立社區照顧關懷據點"/>
    <s v="台中市水噹噹關懷協會"/>
    <x v="40"/>
    <x v="574"/>
    <s v="無"/>
    <m/>
  </r>
  <r>
    <s v="社政業務-社會福利-推行老人福利-獎補助費-對國內團體之捐助"/>
    <s v="建立社區照顧關懷據點並設置巷弄長照站"/>
    <s v="臺中市豐原區圳寮社區發展協會"/>
    <x v="40"/>
    <x v="748"/>
    <s v="無"/>
    <m/>
  </r>
  <r>
    <s v="社政業務-社會福利-推行老人福利-獎補助費-對國內團體之捐助"/>
    <s v="建立社區照顧關懷據點並設置巷弄長照站"/>
    <s v="臺中市豐原區翁社社區發展協會"/>
    <x v="40"/>
    <x v="748"/>
    <s v="無"/>
    <m/>
  </r>
  <r>
    <s v="社政業務-社會福利-推行老人福利-獎補助費-對國內團體之捐助"/>
    <s v="建立社區照顧關懷據點並設置巷弄長照站"/>
    <s v="臺中市豐原區翁明社區發展協會"/>
    <x v="40"/>
    <x v="748"/>
    <s v="無"/>
    <m/>
  </r>
  <r>
    <s v="社政業務-社會福利-推行老人福利-獎補助費-對國內團體之捐助"/>
    <s v="建立社區照顧關懷據點並設置巷弄長照站"/>
    <s v="臺中市霧峰區北柳社區發展協會"/>
    <x v="40"/>
    <x v="625"/>
    <s v="無"/>
    <m/>
  </r>
  <r>
    <s v="社政業務-社會福利-推行老人福利-獎補助費-對國內團體之捐助"/>
    <s v="建立社區照顧關懷據點並設置巷弄長照站"/>
    <s v="臺中市霧峰區萊園社區發展協會"/>
    <x v="40"/>
    <x v="123"/>
    <s v="無"/>
    <m/>
  </r>
  <r>
    <s v="社政業務-社會福利-推行老人福利-獎補助費-對國內團體之捐助"/>
    <s v="建立社區照顧關懷據點並設置巷弄長照站"/>
    <s v="臺中市霧峰區六股社區發展協會"/>
    <x v="40"/>
    <x v="625"/>
    <s v="無"/>
    <m/>
  </r>
  <r>
    <s v="社政業務-社會福利-推行老人福利-獎補助費-對國內團體之捐助"/>
    <s v="建立社區照顧關懷據點並設置巷弄長照站"/>
    <s v="臺中市霧峰區六股社區發展協會"/>
    <x v="40"/>
    <x v="123"/>
    <s v="無"/>
    <m/>
  </r>
  <r>
    <s v="社政業務-社會福利-推行老人福利-獎補助費-對國內團體之捐助"/>
    <s v="建立社區照顧關懷據點"/>
    <s v="臺中市神岡區三角社區發展協會林淑貞"/>
    <x v="40"/>
    <x v="574"/>
    <s v="無"/>
    <m/>
  </r>
  <r>
    <s v="社政業務-社會福利-推行老人福利-獎補助費-對國內團體之捐助"/>
    <s v="建立社區照顧關懷據點並設置巷弄長照站"/>
    <s v="臺中市霧峰區北柳社區發展協會廖招慈"/>
    <x v="40"/>
    <x v="189"/>
    <s v="無"/>
    <m/>
  </r>
  <r>
    <s v="社政業務-社會福利-推行老人福利-獎補助費-對國內團體之捐助"/>
    <s v="建立社區照顧關懷據點並設置巷弄長照站"/>
    <s v="鎌村社區發展協會—鎌村社區照顧關懷據點"/>
    <x v="40"/>
    <x v="263"/>
    <s v="無"/>
    <m/>
  </r>
  <r>
    <s v="社政業務-社會福利-推行老人福利-獎補助費-對國內團體之捐助"/>
    <s v="建立社區照顧關懷據點並設置巷弄長照站之「預防及延緩失能照護計畫費用」"/>
    <s v="財團法人臺中市私立宜家社會福利慈善基金會"/>
    <x v="40"/>
    <x v="123"/>
    <s v="無"/>
    <m/>
  </r>
  <r>
    <s v="社政業務-社會福利-推行老人福利-獎補助費-對國內團體之捐助"/>
    <s v="建立社區照顧關懷據點並設置巷弄長照站之「預防及延緩失能照護計畫費用」"/>
    <s v="財團法人臺中市私立宜家社會福利慈善基金會"/>
    <x v="40"/>
    <x v="82"/>
    <s v="無"/>
    <m/>
  </r>
  <r>
    <s v="社政業務-社會福利-推行老人福利-獎補助費-對國內團體之捐助"/>
    <s v="建立社區照顧關懷據點之開辦費-資本門"/>
    <s v="悠活長青全齡關懷照護協會"/>
    <x v="40"/>
    <x v="9"/>
    <s v="無"/>
    <m/>
  </r>
  <r>
    <s v="社政業務-社會福利-推行老人福利-獎補助費-對國內團體之捐助"/>
    <s v="獨居老人關懷訪視服務計畫"/>
    <s v="臺中市豐原區南村社區發展協會林炎煌"/>
    <x v="40"/>
    <x v="326"/>
    <s v="無"/>
    <m/>
  </r>
  <r>
    <s v="社政業務-社會福利-推行老人福利-獎補助費-對國內團體之捐助"/>
    <s v="獨居老人關懷訪視服務計畫"/>
    <s v="臺中市南區藍興堡發展協會蔡明昌"/>
    <x v="40"/>
    <x v="74"/>
    <s v="無"/>
    <m/>
  </r>
  <r>
    <s v="社政業務-社會福利-推行老人福利-獎補助費-對國內團體之捐助"/>
    <s v="獨居老人關懷訪視服務計畫"/>
    <s v="臺中市神岡區北庄社區發展協會"/>
    <x v="40"/>
    <x v="201"/>
    <s v="無"/>
    <m/>
  </r>
  <r>
    <s v="社政業務-社會福利-推行老人福利-獎補助費-對國內團體之捐助"/>
    <s v="獨居老人關懷訪視服務計畫"/>
    <s v="臺中市霧峰區丁台社區發展協會"/>
    <x v="40"/>
    <x v="217"/>
    <s v="無"/>
    <m/>
  </r>
  <r>
    <s v="社政業務-社會福利-推行老人福利-獎補助費-對國內團體之捐助"/>
    <s v="建立社區照顧關懷據點並設置巷弄長照站"/>
    <s v="臺中市東勢區泰昌社區發展協會"/>
    <x v="40"/>
    <x v="98"/>
    <s v="無"/>
    <m/>
  </r>
  <r>
    <s v="社政業務-社會福利-推行老人福利-獎補助費-對國內團體之捐助"/>
    <s v="獨居老人關懷訪視服務計畫"/>
    <s v="臺中市后里區泰安社區發展協會"/>
    <x v="40"/>
    <x v="276"/>
    <s v="無"/>
    <m/>
  </r>
  <r>
    <s v="社政業務-社會福利-推行老人福利-獎補助費-對國內團體之捐助"/>
    <s v="獨居老人關懷訪視服務計畫"/>
    <s v="財團法人向上社會福利基金會"/>
    <x v="40"/>
    <x v="247"/>
    <s v="無"/>
    <m/>
  </r>
  <r>
    <s v="社政業務-社會福利-推行老人福利-獎補助費-對國內團體之捐助"/>
    <s v="獨居老人關懷訪視服務計畫"/>
    <s v="中華民國紅心字會"/>
    <x v="40"/>
    <x v="54"/>
    <s v="無"/>
    <m/>
  </r>
  <r>
    <s v="社政業務-社會福利-推行老人福利-獎補助費-對國內團體之捐助"/>
    <s v="獨居老人關懷訪視服務計畫"/>
    <s v="台中市西屯區上德社區發展協會楊琇媛"/>
    <x v="40"/>
    <x v="87"/>
    <s v="無"/>
    <m/>
  </r>
  <r>
    <s v="社政業務-社會福利-推行老人福利-獎補助費-對國內團體之捐助"/>
    <s v="獨居老人關懷訪視服務計畫"/>
    <s v="臺中市文創經紀發展協會林詠琁"/>
    <x v="40"/>
    <x v="247"/>
    <s v="無"/>
    <m/>
  </r>
  <r>
    <s v="社政業務-社會福利-推行老人福利-獎補助費-對國內團體之捐助"/>
    <s v="獨居老人關懷訪視服務計畫"/>
    <s v="臺中市豐原區鎌村社區發展協會"/>
    <x v="40"/>
    <x v="241"/>
    <s v="無"/>
    <m/>
  </r>
  <r>
    <s v="社政業務-社會福利-推行老人福利-獎補助費-對國內團體之捐助"/>
    <s v="獨居老人關懷訪視服務計畫"/>
    <s v="社團法人臺中市東勢農民老人會"/>
    <x v="40"/>
    <x v="250"/>
    <s v="無"/>
    <m/>
  </r>
  <r>
    <s v="社政業務-社會福利-推行老人福利-獎補助費-對國內團體之捐助"/>
    <s v="獨居老人關懷訪視服務計畫"/>
    <s v="臺中市豐原區翁明社區發展協會張林(悅-兌+V+兄)容"/>
    <x v="40"/>
    <x v="365"/>
    <s v="無"/>
    <m/>
  </r>
  <r>
    <s v="社政業務-社會福利-推行老人福利-獎補助費-對國內團體之捐助"/>
    <s v="獨居老人關懷訪視服務計畫"/>
    <s v="社團法人臺中市復興產業協會"/>
    <x v="40"/>
    <x v="79"/>
    <s v="無"/>
    <m/>
  </r>
  <r>
    <s v="社政業務-社會福利-推行老人福利-獎補助費-對國內團體之捐助"/>
    <s v="獨居老人關懷訪視服務計畫"/>
    <s v="臺中市大甲區幸福社區發展協會"/>
    <x v="40"/>
    <x v="247"/>
    <s v="無"/>
    <m/>
  </r>
  <r>
    <s v="社政業務-社會福利-推行老人福利-獎補助費-對國內團體之捐助"/>
    <s v="獨居老人關懷訪視服務計畫"/>
    <s v="社團法人臺中市神岡區溪洲社區發展協會"/>
    <x v="40"/>
    <x v="326"/>
    <s v="無"/>
    <m/>
  </r>
  <r>
    <s v="社政業務-社會福利-推行老人福利-獎補助費-對國內團體之捐助"/>
    <s v="獨居老人關懷訪視服務計畫"/>
    <s v="臺中市新社區大南社區發展協會"/>
    <x v="40"/>
    <x v="197"/>
    <s v="無"/>
    <m/>
  </r>
  <r>
    <s v="社政業務-社會福利-推行老人福利-獎補助費-對國內團體之捐助"/>
    <s v="獨居老人關懷訪視服務計畫"/>
    <s v="吳榮益台中市北區錦村社區發展協會"/>
    <x v="40"/>
    <x v="326"/>
    <s v="無"/>
    <m/>
  </r>
  <r>
    <s v="社政業務-社會福利-推行老人福利-獎補助費-對國內團體之捐助"/>
    <s v="獨居老人關懷訪視服務計畫"/>
    <s v="臺中市東勢區中嵙社區發展協會"/>
    <x v="40"/>
    <x v="276"/>
    <s v="無"/>
    <m/>
  </r>
  <r>
    <s v="社政業務-社會福利-推行老人福利-獎補助費-對國內團體之捐助"/>
    <s v="獨居老人關懷訪視服務計畫"/>
    <s v="臺中市新社區崑南社區發展協會"/>
    <x v="40"/>
    <x v="247"/>
    <s v="無"/>
    <m/>
  </r>
  <r>
    <s v="社政業務-社會福利-推行老人福利-獎補助費-對國內團體之捐助"/>
    <s v="獨居老人關懷訪視服務計畫"/>
    <s v="台中市何成長青協會"/>
    <x v="40"/>
    <x v="83"/>
    <s v="無"/>
    <m/>
  </r>
  <r>
    <s v="社政業務-社會福利-推行老人福利-獎補助費-對國內團體之捐助"/>
    <s v="獨居老人關懷訪視服務計畫"/>
    <s v="臺中市太平區興隆社區發展協會"/>
    <x v="40"/>
    <x v="87"/>
    <s v="無"/>
    <m/>
  </r>
  <r>
    <s v="社政業務-社會福利-推行老人福利-獎補助費-對國內團體之捐助"/>
    <s v="獨居老人關懷訪視服務計畫"/>
    <s v="臺中市新社區東興社區發展協會彭玄法"/>
    <x v="40"/>
    <x v="247"/>
    <s v="無"/>
    <m/>
  </r>
  <r>
    <s v="社政業務-社會福利-推行老人福利-獎補助費-對國內團體之捐助"/>
    <s v="獨居老人關懷訪視服務計畫"/>
    <s v="台中市西區大忠社區發展協會"/>
    <x v="40"/>
    <x v="217"/>
    <s v="無"/>
    <m/>
  </r>
  <r>
    <s v="社政業務-社會福利-推行老人福利-獎補助費-對國內團體之捐助"/>
    <s v="獨居老人關懷訪視服務計畫"/>
    <s v="臺中市石岡區萬安社區發展協會"/>
    <x v="40"/>
    <x v="247"/>
    <s v="無"/>
    <m/>
  </r>
  <r>
    <s v="社政業務-社會福利-推行老人福利-獎補助費-對國內團體之捐助"/>
    <s v="獨居老人關懷訪視服務計畫"/>
    <s v="社團法人台中市愛鄰社區服務協會"/>
    <x v="40"/>
    <x v="54"/>
    <s v="無"/>
    <m/>
  </r>
  <r>
    <s v="社政業務-社會福利-推行老人福利-獎補助費-對國內團體之捐助"/>
    <s v="獨居老人關懷訪視服務計畫"/>
    <s v="臺中市豐原區南村里愛護您關照協會謝見忠"/>
    <x v="40"/>
    <x v="54"/>
    <s v="無"/>
    <m/>
  </r>
  <r>
    <s v="社政業務-社會福利-推行老人福利-獎補助費-對國內團體之捐助"/>
    <s v="建立社區照顧關懷據點並設置巷弄長照站"/>
    <s v="財團法人台灣基督長老教會忠孝路教會"/>
    <x v="40"/>
    <x v="625"/>
    <s v="無"/>
    <m/>
  </r>
  <r>
    <s v="社政業務-社會福利-推行老人福利-獎補助費-對國內團體之捐助"/>
    <s v="建立社區照顧關懷據點並設置巷弄長照站"/>
    <s v="社團法人台中市啟明重建福利協會"/>
    <x v="40"/>
    <x v="625"/>
    <s v="無"/>
    <m/>
  </r>
  <r>
    <s v="社政業務-社會福利-推行老人福利-獎補助費-對國內團體之捐助"/>
    <s v="建立社區照顧關懷據點並設置巷弄長照站"/>
    <s v="台中市東勢區上城社區發展協會"/>
    <x v="40"/>
    <x v="625"/>
    <s v="無"/>
    <m/>
  </r>
  <r>
    <s v="社政業務-社會福利-推行老人福利-獎補助費-對國內團體之捐助"/>
    <s v="建立社區照顧關懷據點並設置巷弄長照站"/>
    <s v="臺中市和平區健康促進推廣協會"/>
    <x v="40"/>
    <x v="630"/>
    <s v="無"/>
    <m/>
  </r>
  <r>
    <s v="社政業務-社會福利-推行老人福利-獎補助費-對國內團體之捐助"/>
    <s v="建立社區照顧關懷據點並設置巷弄長照站"/>
    <s v="臺中市東勢區泰昌社區發展協會"/>
    <x v="40"/>
    <x v="46"/>
    <s v="無"/>
    <m/>
  </r>
  <r>
    <s v="社政業務-社會福利-推行老人福利-獎補助費-對國內團體之捐助"/>
    <s v="建立社區照顧關懷據點並設置巷弄長照站"/>
    <s v="臺中市太平區新城社區發展協會"/>
    <x v="40"/>
    <x v="748"/>
    <s v="無"/>
    <m/>
  </r>
  <r>
    <s v="社政業務-社會福利-推行老人福利-獎補助費-對國內團體之捐助"/>
    <s v="建立社區照顧關懷據點並設置巷弄長照站"/>
    <s v="臺中市太平區光隆社區發展協會"/>
    <x v="40"/>
    <x v="748"/>
    <s v="無"/>
    <m/>
  </r>
  <r>
    <s v="社政業務-社會福利-推行老人福利-獎補助費-對國內團體之捐助"/>
    <s v="建立社區照顧關懷據點並設置巷弄長照站"/>
    <s v="財團法人台灣基督長老教會忠孝路教會"/>
    <x v="40"/>
    <x v="97"/>
    <s v="無"/>
    <m/>
  </r>
  <r>
    <s v="社政業務-社會福利-推行老人福利-獎補助費-對國內團體之捐助"/>
    <s v="建立社區照顧關懷據點暨巷弄長照站之「租金水電費用」"/>
    <s v="財團法人基督教中華聖潔會"/>
    <x v="40"/>
    <x v="123"/>
    <s v="無"/>
    <m/>
  </r>
  <r>
    <s v="社政業務-社會福利-推行老人福利-獎補助費-對國內團體之捐助"/>
    <s v="建立社區照顧關懷據點並設置巷弄長照站"/>
    <s v="社團法人台中市啟明重建福利協會"/>
    <x v="40"/>
    <x v="49"/>
    <s v="無"/>
    <m/>
  </r>
  <r>
    <s v="社政業務-社會福利-推行老人福利-獎補助費-對國內團體之捐助"/>
    <s v="建立社區照顧關懷據點"/>
    <s v="台中市永恆愛心關懷協會"/>
    <x v="40"/>
    <x v="574"/>
    <s v="無"/>
    <m/>
  </r>
  <r>
    <s v="社政業務-社會福利-推行老人福利-獎補助費-對國內團體之捐助"/>
    <s v="建立社區照顧關懷據點"/>
    <s v="台中市東區東興社區發展協會"/>
    <x v="40"/>
    <x v="574"/>
    <s v="無"/>
    <m/>
  </r>
  <r>
    <s v="社政業務-社會福利-推行老人福利-獎補助費-對國內團體之捐助"/>
    <s v="建立社區照顧關懷據點並設置巷弄長照站"/>
    <s v="鎌村社區發展協會"/>
    <x v="40"/>
    <x v="625"/>
    <s v="無"/>
    <m/>
  </r>
  <r>
    <s v="社政業務-社會福利-推行老人福利-獎補助費-對國內團體之捐助"/>
    <s v="建立社區照顧關懷據點並設置巷弄長照站"/>
    <s v="臺中市潭子區大豐社區發展協會"/>
    <x v="40"/>
    <x v="748"/>
    <s v="無"/>
    <m/>
  </r>
  <r>
    <s v="社政業務-社會福利-推行老人福利-獎補助費-對國內團體之捐助"/>
    <s v="建立社區照顧關懷據點並設置巷弄長照站"/>
    <s v="臺中市感恩關懷協會"/>
    <x v="40"/>
    <x v="749"/>
    <s v="無"/>
    <m/>
  </r>
  <r>
    <s v="社政業務-社會福利-推行老人福利-獎補助費-對國內團體之捐助"/>
    <s v="建立社區照顧關懷據點並設置巷弄長照站"/>
    <s v="臺中市幸福關懷發展協會"/>
    <x v="40"/>
    <x v="748"/>
    <s v="無"/>
    <m/>
  </r>
  <r>
    <s v="社政業務-社會福利-推行老人福利-獎補助費-對國內團體之捐助"/>
    <s v="建立社區照顧關懷據點並設置巷弄長照站之「預防及延緩失能照護計畫費用」"/>
    <s v="臺中市龍井區山腳社區發展協會"/>
    <x v="40"/>
    <x v="123"/>
    <s v="無"/>
    <m/>
  </r>
  <r>
    <s v="社政業務-社會福利-推行老人福利-獎補助費-對國內團體之捐助"/>
    <s v="建立社區照顧關懷據點並設置巷弄長照站之「租金水電費用」"/>
    <s v="社團法人台中市婦幼關懷成長協會"/>
    <x v="40"/>
    <x v="283"/>
    <s v="無"/>
    <m/>
  </r>
  <r>
    <s v="社政業務-社會福利-推行老人福利-獎補助費-對國內團體之捐助"/>
    <s v="建立社區照顧關懷據點並設置巷弄長照站之「租金水電費用」"/>
    <s v="臺中市東海恩福關懷協會方菲"/>
    <x v="40"/>
    <x v="67"/>
    <s v="無"/>
    <m/>
  </r>
  <r>
    <s v="社政業務-社會福利-推行老人福利-獎補助費-對國內團體之捐助"/>
    <s v="建立社區照顧關懷據點並設置巷弄長照站之預防及延緩失能照護計畫"/>
    <s v="財團法人中華民國佛教慈濟慈善事業基金會"/>
    <x v="40"/>
    <x v="62"/>
    <s v="無"/>
    <m/>
  </r>
  <r>
    <s v="社政業務-社會福利-推行老人福利-獎補助費-對國內團體之捐助"/>
    <s v="建立社區照顧關懷據點並設置巷弄長照站之租金水電"/>
    <s v="台中市南區長春社區發展協會"/>
    <x v="40"/>
    <x v="75"/>
    <s v="無"/>
    <m/>
  </r>
  <r>
    <s v="社政業務-社會福利-推行老人福利-獎補助費-對國內團體之捐助"/>
    <s v="建立社區照顧關懷據點並設置巷弄長照站之租金水電"/>
    <s v="社團法人臺中市仁和樂活長青協會"/>
    <x v="40"/>
    <x v="53"/>
    <s v="無"/>
    <m/>
  </r>
  <r>
    <s v="社政業務-社會福利-推行老人福利-獎補助費-對國內團體之捐助"/>
    <s v="建立社區照顧關懷據點並設置巷弄長照站之充實設施設備費用"/>
    <s v="社團法人台灣優質生命協會"/>
    <x v="40"/>
    <x v="64"/>
    <s v="無"/>
    <m/>
  </r>
  <r>
    <s v="社政業務-社會福利-推行老人福利-獎補助費-對國內團體之捐助"/>
    <s v="建立社區照顧關懷據點並設置巷弄長照站之充實廚房設備費"/>
    <s v="社團法人台灣優質生命協會"/>
    <x v="40"/>
    <x v="49"/>
    <s v="無"/>
    <m/>
  </r>
  <r>
    <s v="社政業務-社會福利-推行老人福利-獎補助費-對國內團體之捐助"/>
    <s v="建立社區照顧關懷據點並設置巷弄長照站之租金水電"/>
    <s v="財團法人台中市私立無極證道院社會福利慈善事業基金會"/>
    <x v="40"/>
    <x v="53"/>
    <s v="無"/>
    <m/>
  </r>
  <r>
    <s v="社政業務-社會福利-推行老人福利-獎補助費-對國內團體之捐助"/>
    <s v="社區照顧關懷據點整合性補助計畫之「據點租金水電費用補助」"/>
    <s v="臺中市大里區中新社區發展協會(關懷據點)"/>
    <x v="40"/>
    <x v="123"/>
    <s v="無"/>
    <m/>
  </r>
  <r>
    <s v="社政業務-社會福利-推行老人福利-獎補助費-對國內團體之捐助"/>
    <s v="建立社區照顧關懷據點並設置巷弄長照站之「預防及延緩失能照護計畫費用」"/>
    <s v="臺中市后里區聯合社區發展協會關懷據點"/>
    <x v="40"/>
    <x v="123"/>
    <s v="無"/>
    <m/>
  </r>
  <r>
    <s v="社政業務-社會福利-推行老人福利-獎補助費-對國內團體之捐助"/>
    <s v="建立社區照顧關懷據點並設置巷弄長照站之「預防及延緩失能照護計畫費用」"/>
    <s v="臺中市后里區聯合社區發展協會關懷據點"/>
    <x v="40"/>
    <x v="123"/>
    <s v="無"/>
    <m/>
  </r>
  <r>
    <s v="社政業務-社會福利-推行老人福利-獎補助費-對國內團體之捐助"/>
    <s v="建立社區照顧關懷據點並設置巷弄長照站之充實設施設備費用-經常門"/>
    <s v="臺中市福雅長青關懷協會"/>
    <x v="40"/>
    <x v="51"/>
    <s v="無"/>
    <m/>
  </r>
  <r>
    <s v="社政業務-社會福利-推行老人福利-獎補助費-對國內團體之捐助"/>
    <s v="建立社區照顧關懷據點並設置巷弄長照站之開辦設施設備費用"/>
    <s v="社團法人台灣關懷輔導弱勢職能發展協會"/>
    <x v="40"/>
    <x v="63"/>
    <s v="無"/>
    <m/>
  </r>
  <r>
    <s v="社政業務-社會福利-推行老人福利-獎補助費-對國內團體之捐助"/>
    <s v="建立社區照顧關懷據點並設置巷弄長照站之租金水電費用"/>
    <s v="社團法人台灣優質生命協會"/>
    <x v="40"/>
    <x v="81"/>
    <s v="無"/>
    <m/>
  </r>
  <r>
    <s v="社政業務-社會福利-推行老人福利-獎補助費-對國內團體之捐助"/>
    <s v="獨居老人關懷訪視服務計畫"/>
    <s v="臺中市大雅區文雅社區發展協會劉亦銘"/>
    <x v="40"/>
    <x v="241"/>
    <s v="無"/>
    <m/>
  </r>
  <r>
    <s v="社政業務-社會福利-推行老人福利-獎補助費-對國內團體之捐助"/>
    <s v="建立社區照顧關懷據點"/>
    <s v="臺中市新社區月湖社區發展協會"/>
    <x v="40"/>
    <x v="574"/>
    <s v="無"/>
    <m/>
  </r>
  <r>
    <s v="社政業務-社會福利-推行老人福利-獎補助費-對國內團體之捐助"/>
    <s v="建立社區照顧關懷據點"/>
    <s v="台中市東勢區埤頭社區發展協會"/>
    <x v="40"/>
    <x v="574"/>
    <s v="無"/>
    <m/>
  </r>
  <r>
    <s v="社政業務-社會福利-推行老人福利-獎補助費-對國內團體之捐助"/>
    <s v="建立社區照顧關懷據點"/>
    <s v="臺中市東勢區明正社區發展協會"/>
    <x v="40"/>
    <x v="574"/>
    <s v="無"/>
    <m/>
  </r>
  <r>
    <s v="社政業務-社會福利-推行老人福利-獎補助費-對國內團體之捐助"/>
    <s v="建立社區照顧關懷據點"/>
    <s v="社團法人臺中市東勢農民老人會"/>
    <x v="40"/>
    <x v="574"/>
    <s v="無"/>
    <m/>
  </r>
  <r>
    <s v="社政業務-社會福利-推行老人福利-獎補助費-對國內團體之捐助"/>
    <s v="建立社區照顧關懷據點並設置巷弄長照站之租金水電"/>
    <s v="臺中市北屯區松和社區發展協會"/>
    <x v="40"/>
    <x v="98"/>
    <s v="無"/>
    <m/>
  </r>
  <r>
    <s v="社政業務-社會福利-推行老人福利-獎補助費-對國內團體之捐助"/>
    <s v="建立社區照顧關懷據點並設置巷弄長照站"/>
    <s v="臺中市東勢區慶東社區發展協會"/>
    <x v="40"/>
    <x v="625"/>
    <s v="無"/>
    <m/>
  </r>
  <r>
    <s v="社政業務-社會福利-推行老人福利-獎補助費-對國內團體之捐助"/>
    <s v="建立社區照顧關懷據點並設置巷弄長照站"/>
    <s v="臺中市東勢區中嵙社區發展協會"/>
    <x v="40"/>
    <x v="748"/>
    <s v="無"/>
    <m/>
  </r>
  <r>
    <s v="社政業務-社會福利-推行老人福利-獎補助費-對國內團體之捐助"/>
    <s v="建立社區照顧關懷據點並設置巷弄長照站"/>
    <s v="臺中市新社區崑南社區發展協會"/>
    <x v="40"/>
    <x v="625"/>
    <s v="無"/>
    <m/>
  </r>
  <r>
    <s v="社政業務-社會福利-推行老人福利-獎補助費-對國內團體之捐助"/>
    <s v="建立社區照顧關懷據點並設置巷弄長照站"/>
    <s v="臺中市東勢區詒福社區發展協會"/>
    <x v="40"/>
    <x v="748"/>
    <s v="無"/>
    <m/>
  </r>
  <r>
    <s v="社政業務-社會福利-推行老人福利-獎補助費-對國內團體之捐助"/>
    <s v="建立社區照顧關懷據點並設置巷弄長照站"/>
    <s v="臺中市和平區和平社區發展協會"/>
    <x v="40"/>
    <x v="630"/>
    <s v="無"/>
    <m/>
  </r>
  <r>
    <s v="社政業務-社會福利-推行老人福利-獎補助費-對國內團體之捐助"/>
    <s v="建立社區照顧關懷據點並設置巷弄長照站"/>
    <s v="臺中市和平區和平社區發展協會"/>
    <x v="40"/>
    <x v="123"/>
    <s v="無"/>
    <m/>
  </r>
  <r>
    <s v="社政業務-社會福利-推行老人福利-獎補助費-對國內團體之捐助"/>
    <s v="建立社區照顧關懷據點並設置巷弄長照站"/>
    <s v="臺中市東勢區詒福社區發展協會"/>
    <x v="40"/>
    <x v="123"/>
    <s v="無"/>
    <m/>
  </r>
  <r>
    <s v="社政業務-社會福利-推行老人福利-獎補助費-對國內團體之捐助"/>
    <s v="建立社區照顧關懷據點"/>
    <s v="臺中市潭子區聚興社區發展協會"/>
    <x v="40"/>
    <x v="574"/>
    <s v="無"/>
    <m/>
  </r>
  <r>
    <s v="社政業務-社會福利-推行老人福利-獎補助費-對國內團體之捐助"/>
    <s v="建立社區照顧關懷據點"/>
    <s v="臺中市潭子區東寶社區發展協會"/>
    <x v="40"/>
    <x v="574"/>
    <s v="無"/>
    <m/>
  </r>
  <r>
    <s v="社政業務-社會福利-推行老人福利-獎補助費-對國內團體之捐助"/>
    <s v="建立社區照顧關懷據點"/>
    <s v="臺中市潭子區大富社區發展協會"/>
    <x v="40"/>
    <x v="574"/>
    <s v="無"/>
    <m/>
  </r>
  <r>
    <s v="社政業務-社會福利-推行老人福利-獎補助費-對國內團體之捐助"/>
    <s v="建立社區照顧關懷據點"/>
    <s v="臺中市潭子區甘蔗社區發展協會"/>
    <x v="40"/>
    <x v="574"/>
    <s v="無"/>
    <m/>
  </r>
  <r>
    <s v="社政業務-社會福利-推行老人福利-獎補助費-對國內團體之捐助"/>
    <s v="建立社區照顧關懷據點"/>
    <s v="臺中市豐原區朴子社區發展協會"/>
    <x v="40"/>
    <x v="574"/>
    <s v="無"/>
    <m/>
  </r>
  <r>
    <s v="社政業務-社會福利-推行老人福利-獎補助費-對國內團體之捐助"/>
    <s v="建立社區照顧關懷據點並設置巷弄長照站之充實設施設備"/>
    <s v="臺中市大里區竹仔坑社區發展協會"/>
    <x v="40"/>
    <x v="69"/>
    <s v="無"/>
    <m/>
  </r>
  <r>
    <s v="社政業務-社會福利-推行老人福利-獎補助費-對國內團體之捐助"/>
    <s v="建立社區照顧關懷據點並設置巷弄長照站"/>
    <s v="臺中市潭仔墘社區文化協會"/>
    <x v="40"/>
    <x v="748"/>
    <s v="無"/>
    <m/>
  </r>
  <r>
    <s v="社政業務-社會福利-推行老人福利-獎補助費-對國內團體之捐助"/>
    <s v="建立社區照顧關懷據點並設置巷弄長照站"/>
    <s v="臺中市豐原區南村里愛護您關照協會"/>
    <x v="40"/>
    <x v="625"/>
    <s v="無"/>
    <m/>
  </r>
  <r>
    <s v="社政業務-社會福利-推行老人福利-獎補助費-對國內團體之捐助"/>
    <s v="建立社區照顧關懷據點並設置巷弄長照站"/>
    <s v="社團法人中華民國紫宸運動文教協會"/>
    <x v="40"/>
    <x v="749"/>
    <s v="無"/>
    <m/>
  </r>
  <r>
    <s v="社政業務-社會福利-推行老人福利-獎補助費-對國內團體之捐助"/>
    <s v="建立社區照顧關懷據點並設置巷弄長照站"/>
    <s v="社團法人中華民國紫宸運動文教協會"/>
    <x v="40"/>
    <x v="4"/>
    <s v="無"/>
    <m/>
  </r>
  <r>
    <s v="社政業務-社會福利-推行老人福利-獎補助費-對國內團體之捐助"/>
    <s v="臺中市政府社會局推動日間托老服務(長青快樂學堂)補助計畫"/>
    <s v="財團法人臺灣省私立永信社會福利基金會"/>
    <x v="40"/>
    <x v="651"/>
    <s v="無"/>
    <m/>
  </r>
  <r>
    <s v="社政業務-社會福利-推行老人福利-獎補助費-對國內團體之捐助"/>
    <s v="建立社區照顧關懷據點並設置巷弄長照站"/>
    <s v="財團法人臺中市私立肯納自閉症社會福利基金會"/>
    <x v="40"/>
    <x v="748"/>
    <s v="無"/>
    <m/>
  </r>
  <r>
    <s v="社政業務-社會福利-推行老人福利-獎補助費-對國內團體之捐助"/>
    <s v="建立社區照顧關懷據點並設置巷弄長照站"/>
    <s v="財團法人台中市私立甘霖社會福利慈善事業基金會"/>
    <x v="40"/>
    <x v="625"/>
    <s v="無"/>
    <m/>
  </r>
  <r>
    <s v="社政業務-社會福利-推行老人福利-獎補助費-對國內團體之捐助"/>
    <s v="建立社區照顧關懷據點並設置巷弄長照站"/>
    <s v="臺中市南區樹義社區發展協會"/>
    <x v="40"/>
    <x v="748"/>
    <s v="無"/>
    <m/>
  </r>
  <r>
    <s v="社政業務-社會福利-推行老人福利-獎補助費-對國內團體之捐助"/>
    <s v="建立社區照顧關懷據點並設置巷弄長照站"/>
    <s v="臺中市南區南門社區發展協會"/>
    <x v="40"/>
    <x v="748"/>
    <s v="無"/>
    <m/>
  </r>
  <r>
    <s v="社政業務-社會福利-推行老人福利-獎補助費-對國內團體之捐助"/>
    <s v="建立社區照顧關懷據點並設置巷弄長照站"/>
    <s v="臺中市南區西川社區發展協會"/>
    <x v="40"/>
    <x v="625"/>
    <s v="無"/>
    <m/>
  </r>
  <r>
    <s v="社政業務-社會福利-推行老人福利-獎補助費-對國內團體之捐助"/>
    <s v="建立社區照顧關懷據點並設置巷弄長照站"/>
    <s v="台中市南區江川社區發展協會"/>
    <x v="40"/>
    <x v="211"/>
    <s v="無"/>
    <m/>
  </r>
  <r>
    <s v="社政業務-社會福利-推行老人福利-獎補助費-對國內團體之捐助"/>
    <s v="建立社區照顧關懷據點並設置巷弄長照站"/>
    <s v="台中市南區福順社區發展協會"/>
    <x v="40"/>
    <x v="211"/>
    <s v="無"/>
    <m/>
  </r>
  <r>
    <s v="社政業務-社會福利-推行老人福利-獎補助費-對國內團體之捐助"/>
    <s v="臺中市日間托老服務(長青快樂學堂)補助計畫暨建立社區照顧關懷據點並設置巷弄長照站"/>
    <s v="財團法人天主教聖母聖心修女會"/>
    <x v="40"/>
    <x v="751"/>
    <s v="無"/>
    <m/>
  </r>
  <r>
    <s v="社政業務-社會福利-推行老人福利-獎補助費-對國內團體之捐助"/>
    <s v="建立社區照顧關懷據點並設置巷弄長照站"/>
    <s v="台中市南區福順社區發展協會"/>
    <x v="40"/>
    <x v="4"/>
    <s v="無"/>
    <m/>
  </r>
  <r>
    <s v="社政業務-社會福利-推行老人福利-獎補助費-對國內團體之捐助"/>
    <s v="建立社區照顧關懷據點並設置巷弄長照站"/>
    <s v="臺中市南區西川社區發展協會"/>
    <x v="40"/>
    <x v="211"/>
    <s v="無"/>
    <m/>
  </r>
  <r>
    <s v="社政業務-社會福利-推行老人福利-獎補助費-對國內團體之捐助"/>
    <s v="建立社區照顧關懷據點並設置巷弄長照站"/>
    <s v="台中市南區平和社區發展協會"/>
    <x v="40"/>
    <x v="748"/>
    <s v="無"/>
    <m/>
  </r>
  <r>
    <s v="社政業務-社會福利-推行老人福利-獎補助費-對國內團體之捐助"/>
    <s v="建立社區照顧關懷據點並設置巷弄長照站"/>
    <s v="台中市南區平和社區發展協會"/>
    <x v="40"/>
    <x v="211"/>
    <s v="無"/>
    <m/>
  </r>
  <r>
    <s v="社政業務-社會福利-推行老人福利-獎補助費-對國內團體之捐助"/>
    <s v="建立社區照顧關懷據點並設置巷弄長照站"/>
    <s v="台中市南區平和社區發展協會"/>
    <x v="40"/>
    <x v="49"/>
    <s v="無"/>
    <m/>
  </r>
  <r>
    <s v="社政業務-社會福利-推行老人福利-獎補助費-對國內團體之捐助"/>
    <s v="臺中市政府社會局推動日間托老服務(長青快樂學堂)計畫暨建立社區照顧關懷據點並設置巷弄長照站"/>
    <s v="財團法人弘道老人福利基金會"/>
    <x v="40"/>
    <x v="752"/>
    <s v="無"/>
    <m/>
  </r>
  <r>
    <s v="社政業務-社會福利-推行老人福利-獎補助費-對國內團體之捐助"/>
    <s v="建立社區照顧關懷據點並設置巷弄長照站"/>
    <s v="社團法人臺中市回生關懷協會"/>
    <x v="40"/>
    <x v="211"/>
    <s v="無"/>
    <m/>
  </r>
  <r>
    <s v="社政業務-社會福利-推行老人福利-獎補助費-對國內團體之捐助"/>
    <s v="建立社區照顧關懷據點並設置巷弄長照站"/>
    <s v="臺中市清水區南社社區發展協會"/>
    <x v="40"/>
    <x v="749"/>
    <s v="無"/>
    <m/>
  </r>
  <r>
    <s v="社政業務-社會福利-推行老人福利-獎補助費-對國內團體之捐助"/>
    <s v="建立社區照顧關懷據點並設置巷弄長照站"/>
    <s v="臺中市清水老人會"/>
    <x v="40"/>
    <x v="748"/>
    <s v="無"/>
    <m/>
  </r>
  <r>
    <s v="社政業務-社會福利-推行老人福利-獎補助費-對國內團體之捐助"/>
    <s v="建立社區照顧關懷據點並設置巷弄長照站"/>
    <s v="臺中市國姓里關懷協會"/>
    <x v="40"/>
    <x v="748"/>
    <s v="無"/>
    <m/>
  </r>
  <r>
    <s v="社政業務-社會福利-推行老人福利-獎補助費-對國內團體之捐助"/>
    <s v="建立社區照顧關懷據點並設置巷弄長照站"/>
    <s v="臺中市大安區頂安社區發展協會"/>
    <x v="40"/>
    <x v="748"/>
    <s v="無"/>
    <m/>
  </r>
  <r>
    <s v="社政業務-社會福利-推行老人福利-獎補助費-對國內團體之捐助"/>
    <s v="建立社區照顧關懷據點並設置巷弄長照站"/>
    <s v="臺中市大安區頂安社區發展協會"/>
    <x v="40"/>
    <x v="123"/>
    <s v="無"/>
    <m/>
  </r>
  <r>
    <s v="社政業務-社會福利-推行老人福利-獎補助費-對國內團體之捐助"/>
    <s v="建立社區照顧關懷據點並設置巷弄長照站"/>
    <s v="臺中市樂活銀髮族交流協會"/>
    <x v="40"/>
    <x v="748"/>
    <s v="無"/>
    <m/>
  </r>
  <r>
    <s v="社政業務-社會福利-推行老人福利-獎補助費-對國內團體之捐助"/>
    <s v="建立社區照顧關懷據點並設置巷弄長照站"/>
    <s v="財團法人伽耶山基金會"/>
    <x v="40"/>
    <x v="748"/>
    <s v="無"/>
    <m/>
  </r>
  <r>
    <s v="社政業務-社會福利-推行老人福利-獎補助費-對國內團體之捐助"/>
    <s v="建立社區照顧關懷據點並設置巷弄長照站"/>
    <s v="社團法人台中市活出美好關懷協會"/>
    <x v="40"/>
    <x v="123"/>
    <s v="無"/>
    <m/>
  </r>
  <r>
    <s v="社政業務-社會福利-推行老人福利-獎補助費-對國內團體之捐助"/>
    <s v="建立社區照顧關懷據點"/>
    <s v="財團法人臺中市私立永耕社會福利基金會"/>
    <x v="40"/>
    <x v="574"/>
    <s v="無"/>
    <m/>
  </r>
  <r>
    <s v="社政業務-社會福利-推行老人福利-獎補助費-對國內團體之捐助"/>
    <s v="建立社區照顧關懷據點"/>
    <s v="台中市南區工學社區發展協會"/>
    <x v="40"/>
    <x v="574"/>
    <s v="無"/>
    <m/>
  </r>
  <r>
    <s v="社政業務-社會福利-推行老人福利-獎補助費-對國內團體之捐助"/>
    <s v="建立社區照顧關懷據點"/>
    <s v="台中市南區崇倫社區發展協會"/>
    <x v="40"/>
    <x v="574"/>
    <s v="無"/>
    <m/>
  </r>
  <r>
    <s v="社政業務-社會福利-推行老人福利-獎補助費-對國內團體之捐助"/>
    <s v="建立社區照顧關懷據點"/>
    <s v="臺中市南區藍興堡發展協會"/>
    <x v="40"/>
    <x v="574"/>
    <s v="無"/>
    <m/>
  </r>
  <r>
    <s v="社政業務-社會福利-推行老人福利-獎補助費-對國內團體之捐助"/>
    <s v="建立社區照顧關懷據點"/>
    <s v="台中市南區和平社區發展協會"/>
    <x v="40"/>
    <x v="574"/>
    <s v="無"/>
    <m/>
  </r>
  <r>
    <s v="社政業務-社會福利-推行老人福利-獎補助費-對國內團體之捐助"/>
    <s v="建立社區照顧關懷據點並設置巷弄長照站"/>
    <s v="社團法人臺中市大雅區橫山社區發展協會"/>
    <x v="40"/>
    <x v="748"/>
    <s v="無"/>
    <m/>
  </r>
  <r>
    <s v="社政業務-社會福利-推行老人福利-獎補助費-對國內團體之捐助"/>
    <s v="建立社區照顧關懷據點並設置巷弄長照站"/>
    <s v="臺中市大雅區文雅社區發展協會"/>
    <x v="40"/>
    <x v="748"/>
    <s v="無"/>
    <m/>
  </r>
  <r>
    <s v="社政業務-社會福利-推行老人福利-獎補助費-對國內團體之捐助"/>
    <s v="建立社區照顧關懷據點"/>
    <s v="臺中市大里區塗城社區發展協會"/>
    <x v="40"/>
    <x v="574"/>
    <s v="無"/>
    <m/>
  </r>
  <r>
    <s v="社政業務-社會福利-推行老人福利-獎補助費-對國內團體之捐助"/>
    <s v="建立社區照顧關懷據點"/>
    <s v="臺中市草湖長青關懷協會"/>
    <x v="40"/>
    <x v="1"/>
    <s v="無"/>
    <m/>
  </r>
  <r>
    <s v="社政業務-社會福利-推行老人福利-獎補助費-對國內團體之捐助"/>
    <s v="建立社區照顧關懷據點並設置巷弄長照站"/>
    <s v="財團法人基督教中華聖潔會"/>
    <x v="40"/>
    <x v="748"/>
    <s v="無"/>
    <m/>
  </r>
  <r>
    <s v="社政業務-社會福利-推行老人福利-獎補助費-對國內團體之捐助"/>
    <s v="建立社區照顧關懷據點並設置巷弄長照站"/>
    <s v="臺中市豐原區南村里愛護您關照協會謝見忠"/>
    <x v="40"/>
    <x v="55"/>
    <s v="無"/>
    <m/>
  </r>
  <r>
    <s v="社政業務-社會福利-推行老人福利-獎補助費-對國內團體之捐助"/>
    <s v="建立社區照顧關懷據點之充實設施設備"/>
    <s v="臺中市西區平和社區發展協會張洪惠雪"/>
    <x v="40"/>
    <x v="88"/>
    <s v="無"/>
    <m/>
  </r>
  <r>
    <s v="社政業務-社會福利-推行老人福利-獎補助費-對國內團體之捐助"/>
    <s v="社區照顧關懷據點整合性補助計畫之「據點租金水電費用補助」"/>
    <s v="臺中市草湖長青關懷協會"/>
    <x v="40"/>
    <x v="16"/>
    <s v="無"/>
    <m/>
  </r>
  <r>
    <s v="社政業務-社會福利-推行老人福利-獎補助費-對國內團體之捐助"/>
    <s v="建立社區照顧關懷據點並設置巷弄長照站"/>
    <s v="臺中市和平區和平社區發展協會陳奕正"/>
    <x v="40"/>
    <x v="247"/>
    <s v="無"/>
    <m/>
  </r>
  <r>
    <s v="社政業務-社會福利-推行老人福利-獎補助費-對國內團體之捐助"/>
    <s v="建立社區照顧關懷據點"/>
    <s v="臺中市大甲區德化社區發展協會"/>
    <x v="40"/>
    <x v="574"/>
    <s v="無"/>
    <m/>
  </r>
  <r>
    <s v="社政業務-社會福利-推行老人福利-獎補助費-對國內團體之捐助"/>
    <s v="建立社區照顧關懷據點並設置巷弄長照站"/>
    <s v="臺中市大甲區日南社區發展協會"/>
    <x v="40"/>
    <x v="753"/>
    <s v="無"/>
    <m/>
  </r>
  <r>
    <s v="社政業務-社會福利-推行老人福利-獎補助費-對國內團體之捐助"/>
    <s v="建立社區照顧關懷據點並設置巷弄長照站"/>
    <s v="臺中市外埔區永豐社區發展協會"/>
    <x v="40"/>
    <x v="754"/>
    <s v="無"/>
    <m/>
  </r>
  <r>
    <s v="社政業務-社會福利-推行老人福利-獎補助費-對國內團體之捐助"/>
    <s v="建立社區照顧關懷據點並設置巷弄長照站"/>
    <s v="財團法人台中市私立甘霖社會福利慈善事業基金會"/>
    <x v="40"/>
    <x v="133"/>
    <s v="無"/>
    <m/>
  </r>
  <r>
    <s v="社政業務-社會福利-推行老人福利-獎補助費-對國內團體之捐助"/>
    <s v="建立社區照顧關懷據點並設置巷弄長照站"/>
    <s v="臺中市沙鹿區洛泉社區發展協會"/>
    <x v="40"/>
    <x v="748"/>
    <s v="無"/>
    <m/>
  </r>
  <r>
    <s v="社政業務-社會福利-推行老人福利-獎補助費-對國內團體之捐助"/>
    <s v="建立社區照顧關懷據點並設置巷弄長照站"/>
    <s v="社團法人台灣優質生命協會"/>
    <x v="40"/>
    <x v="755"/>
    <s v="無"/>
    <m/>
  </r>
  <r>
    <s v="社政業務-社會福利-推行老人福利-獎補助費-對國內團體之捐助"/>
    <s v="獨居老人關懷訪視服務計畫"/>
    <s v="財團法人天主教聖母聖心修女會"/>
    <x v="40"/>
    <x v="63"/>
    <s v="無"/>
    <m/>
  </r>
  <r>
    <s v="社政業務-社會福利-推行老人福利-獎補助費-對國內團體之捐助"/>
    <s v="獨居老人關懷訪視服務計畫"/>
    <s v="臺中市神岡區神岡社區發展協會關懷據點"/>
    <x v="40"/>
    <x v="247"/>
    <s v="無"/>
    <m/>
  </r>
  <r>
    <s v="社政業務-社會福利-推行老人福利-獎補助費-對國內團體之捐助"/>
    <s v="獨居老人關懷訪視服務計畫"/>
    <s v="財團法人全成社會福利基金會"/>
    <x v="40"/>
    <x v="616"/>
    <s v="無"/>
    <m/>
  </r>
  <r>
    <s v="社政業務-社會福利-推行老人福利-獎補助費-對國內團體之捐助"/>
    <s v="獨居老人關懷訪視服務計畫"/>
    <s v="財團法人臺灣省私立永信社會福利基金會"/>
    <x v="40"/>
    <x v="82"/>
    <s v="無"/>
    <m/>
  </r>
  <r>
    <s v="社政業務-社會福利-推行老人福利-獎補助費-對國內團體之捐助"/>
    <s v="獨居老人關懷訪視服務計畫"/>
    <s v="財團法人台中市私立甘霖社會福利慈善事業基金會"/>
    <x v="40"/>
    <x v="217"/>
    <s v="無"/>
    <m/>
  </r>
  <r>
    <s v="社政業務-社會福利-推行老人福利-獎補助費-對國內團體之捐助"/>
    <s v="獨居老人關懷訪視服務計畫"/>
    <s v="臺中市東勢區泰昌社區發展協會"/>
    <x v="40"/>
    <x v="247"/>
    <s v="無"/>
    <m/>
  </r>
  <r>
    <s v="社政業務-社會福利-推行老人福利-獎補助費-對國內團體之捐助"/>
    <s v="獨居老人關懷訪視服務計畫"/>
    <s v="社團法人臺中市福康關懷協會"/>
    <x v="40"/>
    <x v="241"/>
    <s v="無"/>
    <m/>
  </r>
  <r>
    <s v="社政業務-社會福利-推行老人福利-獎補助費-對國內團體之捐助"/>
    <s v="獨居老人關懷訪視服務計畫"/>
    <s v="財團法人天主教曉明社會福利基金會"/>
    <x v="40"/>
    <x v="217"/>
    <s v="無"/>
    <m/>
  </r>
  <r>
    <s v="社政業務-社會福利-推行老人福利-獎補助費-對國內團體之捐助"/>
    <s v="獨居老人關懷訪視服務計畫"/>
    <s v="台中市神岡區豐洲社區發展協會"/>
    <x v="40"/>
    <x v="62"/>
    <s v="無"/>
    <m/>
  </r>
  <r>
    <s v="社政業務-社會福利-推行老人福利-獎補助費-對國內團體之捐助"/>
    <s v="獨居老人關懷訪視服務計畫"/>
    <s v="長春居家護理所廖子瑩"/>
    <x v="40"/>
    <x v="75"/>
    <s v="無"/>
    <m/>
  </r>
  <r>
    <s v="社政業務-社會福利-推行老人福利-獎補助費-對國內團體之捐助"/>
    <s v="獨居老人關懷訪視服務計畫"/>
    <s v="臺中市石岡區萬興社區發展協會"/>
    <x v="40"/>
    <x v="497"/>
    <s v="無"/>
    <m/>
  </r>
  <r>
    <s v="社政業務-社會福利-推行老人福利-獎補助費-對國內團體之捐助"/>
    <s v="獨居老人關懷訪視服務計畫"/>
    <s v="臺中市潭子區東寶社區發展協會"/>
    <x v="40"/>
    <x v="276"/>
    <s v="無"/>
    <m/>
  </r>
  <r>
    <s v="社政業務-社會福利-推行老人福利-獎補助費-對國內團體之捐助"/>
    <s v="獨居老人關懷訪視服務計畫"/>
    <s v="臺中市西屯區何明社區發展協會趙淑妙"/>
    <x v="40"/>
    <x v="497"/>
    <s v="無"/>
    <m/>
  </r>
  <r>
    <s v="社政業務-社會福利-推行老人福利-獎補助費-對國內團體之捐助"/>
    <s v="獨居老人關懷訪視服務計畫"/>
    <s v="臺中市神岡區圳堵社區發展協會"/>
    <x v="40"/>
    <x v="197"/>
    <s v="無"/>
    <m/>
  </r>
  <r>
    <s v="社政業務-社會福利-推行老人福利-獎補助費-對國內團體之捐助"/>
    <s v="獨居老人關懷訪視服務計畫"/>
    <s v="臺中市東勢區詒福社區發展協會"/>
    <x v="40"/>
    <x v="54"/>
    <s v="無"/>
    <m/>
  </r>
  <r>
    <s v="社政業務-社會福利-推行老人福利-獎補助費-對國內團體之捐助"/>
    <s v="建立社區照顧關懷據點並設置巷弄長照站之「預防及延緩失能照護計畫費用」"/>
    <s v="臺中市梧棲區大庄社區發展協會林聖雄"/>
    <x v="40"/>
    <x v="123"/>
    <s v="無"/>
    <m/>
  </r>
  <r>
    <s v="社政業務-社會福利-推行老人福利-獎補助費-對國內團體之捐助"/>
    <s v="建立社區照顧關懷據點並設置巷弄站之「預防及延緩失能照護計畫費用」"/>
    <s v="財團法人福智慈善基金會"/>
    <x v="40"/>
    <x v="211"/>
    <s v="無"/>
    <m/>
  </r>
  <r>
    <s v="社政業務-社會福利-推行老人福利-獎補助費-對國內團體之捐助"/>
    <s v="建立社區照顧關懷據點並設置巷弄站之「預防及延緩失能照護計畫費用」"/>
    <s v="財團法人中華民國佛教慈濟慈善事業基金會"/>
    <x v="40"/>
    <x v="123"/>
    <s v="無"/>
    <m/>
  </r>
  <r>
    <s v="社政業務-社會福利-推行老人福利-獎補助費-對國內團體之捐助"/>
    <s v="建立社區照顧關懷據點並設立巷弄長照站-充實設施設備費用"/>
    <s v="財團法人福智慈善基金會"/>
    <x v="40"/>
    <x v="87"/>
    <s v="無"/>
    <m/>
  </r>
  <r>
    <s v="社政業務-社會福利-推行老人福利-獎補助費-對國內團體之捐助"/>
    <s v="獨居老人關懷訪視服務計畫"/>
    <s v="臺中市豐原區北湳社區發展協會"/>
    <x v="40"/>
    <x v="201"/>
    <s v="無"/>
    <m/>
  </r>
  <r>
    <s v="社政業務-社會福利-推行老人福利-獎補助費-對國內團體之捐助"/>
    <s v="獨居老人關懷訪視服務計畫"/>
    <s v="臺中市霧峰區吉峰社區發展協會"/>
    <x v="40"/>
    <x v="201"/>
    <s v="無"/>
    <m/>
  </r>
  <r>
    <s v="社政業務-社會福利-推行老人福利-獎補助費-對國內團體之捐助"/>
    <s v="獨居老人關懷訪視服務計畫"/>
    <s v="財團法人老五老基金會"/>
    <x v="40"/>
    <x v="88"/>
    <s v="無"/>
    <m/>
  </r>
  <r>
    <s v="社政業務-社會福利-推行老人福利-獎補助費-對國內團體之捐助"/>
    <s v="獨居老人關懷訪視服務計畫"/>
    <s v="臺中市藍興長青協會蔡垂峰"/>
    <x v="40"/>
    <x v="55"/>
    <s v="無"/>
    <m/>
  </r>
  <r>
    <s v="社政業務-社會福利-推行老人福利-獎補助費-對國內團體之捐助"/>
    <s v="獨居老人關懷訪視服務計畫"/>
    <s v="財團法人弘道老人福利基金會"/>
    <x v="40"/>
    <x v="4"/>
    <s v="無"/>
    <m/>
  </r>
  <r>
    <s v="社政業務-社會福利-推行老人福利-獎補助費-對國內團體之捐助"/>
    <s v="建立社區照顧關懷據點"/>
    <s v="財團法人福智慈善基金會"/>
    <x v="40"/>
    <x v="363"/>
    <s v="無"/>
    <m/>
  </r>
  <r>
    <s v="社政業務-社會福利-推行老人福利-獎補助費-對國內團體之捐助"/>
    <s v="建立社區照顧關懷據點並設置巷弄長照站之「預防及延緩失能照護計畫費用」"/>
    <s v="財團法人弘道老人福利基金會"/>
    <x v="40"/>
    <x v="72"/>
    <s v="無"/>
    <m/>
  </r>
  <r>
    <s v="社政業務-社會福利-推行老人福利-獎補助費-對國內團體之捐助"/>
    <s v="建立社區照顧關懷據點並設置巷弄長照站"/>
    <s v="臺中市石岡區金星社區發展協會"/>
    <x v="40"/>
    <x v="123"/>
    <s v="無"/>
    <m/>
  </r>
  <r>
    <s v="社政業務-社會福利-推行老人福利-獎補助費-對國內團體之捐助"/>
    <s v="建立社區照顧關懷據點並設置巷弄長照站"/>
    <s v="臺中市墩仔腳庄文化創生發展協會"/>
    <x v="40"/>
    <x v="506"/>
    <s v="無"/>
    <m/>
  </r>
  <r>
    <s v="社政業務-社會福利-推行老人福利-獎補助費-對國內團體之捐助"/>
    <s v="建立社區照顧關懷據點並設置巷弄長照站"/>
    <s v="臺中市浩德人文關懷協會"/>
    <x v="40"/>
    <x v="506"/>
    <s v="無"/>
    <m/>
  </r>
  <r>
    <s v="社政業務-社會福利-推行老人福利-獎補助費-對國內團體之捐助"/>
    <s v="建立社區照顧關懷據點並設置巷弄長照站"/>
    <s v="臺中市沙鹿區西勢寮社區發展協會"/>
    <x v="40"/>
    <x v="211"/>
    <s v="無"/>
    <m/>
  </r>
  <r>
    <s v="社政業務-社會福利-推行老人福利-獎補助費-對國內團體之捐助"/>
    <s v="建立社區照顧關懷據點並設置巷弄長照站"/>
    <s v="臺中市沙鹿區南勢社區發展協會"/>
    <x v="40"/>
    <x v="123"/>
    <s v="無"/>
    <m/>
  </r>
  <r>
    <s v="社政業務-社會福利-推行老人福利-獎補助費-對國內團體之捐助"/>
    <s v="建立社區照顧關懷據點並設置巷弄長照站"/>
    <s v="財團法人基督教中華聖潔會"/>
    <x v="40"/>
    <x v="506"/>
    <s v="無"/>
    <m/>
  </r>
  <r>
    <s v="社政業務-社會福利-推行老人福利-獎補助費-對國內團體之捐助"/>
    <s v="建立社區照顧關懷據點並設置巷弄長照站"/>
    <s v="社團法人臺中市大雅區橫山社區發展協會"/>
    <x v="40"/>
    <x v="211"/>
    <s v="無"/>
    <m/>
  </r>
  <r>
    <s v="社政業務-社會福利-推行老人福利-獎補助費-對國內團體之捐助"/>
    <s v="建立社區照顧關懷據點"/>
    <s v="臺中市潭子區家興社區發展協會"/>
    <x v="40"/>
    <x v="574"/>
    <s v="無"/>
    <m/>
  </r>
  <r>
    <s v="社政業務-社會福利-推行老人福利-獎補助費-對國內團體之捐助"/>
    <s v="建立社區照顧關懷據點"/>
    <s v="臺中市潭子區家福社區發展協會"/>
    <x v="40"/>
    <x v="574"/>
    <s v="無"/>
    <m/>
  </r>
  <r>
    <s v="社政業務-社會福利-推行老人福利-獎補助費-對國內團體之捐助"/>
    <s v="建立社區照顧關懷據點並設置巷弄長照站"/>
    <s v="臺中市龍井區新庄社區發展協會"/>
    <x v="40"/>
    <x v="748"/>
    <s v="無"/>
    <m/>
  </r>
  <r>
    <s v="社政業務-社會福利-推行老人福利-獎補助費-對國內團體之捐助"/>
    <s v="建立社區照顧關懷據點並設置巷弄長照站"/>
    <s v="臺中市廣福關懷協會"/>
    <x v="40"/>
    <x v="748"/>
    <s v="無"/>
    <m/>
  </r>
  <r>
    <s v="社政業務-社會福利-推行老人福利-獎補助費-對國內團體之捐助"/>
    <s v="建立社區照顧關懷據點並設置巷弄長照站"/>
    <s v="台中市西屯區協和社區發展協會"/>
    <x v="40"/>
    <x v="748"/>
    <s v="無"/>
    <m/>
  </r>
  <r>
    <s v="社政業務-社會福利-推行老人福利-獎補助費-對國內團體之捐助"/>
    <s v="建立社區照顧關懷據點並設置巷弄長照站"/>
    <s v="台中市西屯區協和社區發展協會"/>
    <x v="40"/>
    <x v="123"/>
    <s v="無"/>
    <m/>
  </r>
  <r>
    <s v="社政業務-社會福利-推行老人福利-獎補助費-對國內團體之捐助"/>
    <s v="建立社區照顧關懷據點"/>
    <s v="臺中市西屯區何德社區發展協會"/>
    <x v="40"/>
    <x v="574"/>
    <s v="無"/>
    <m/>
  </r>
  <r>
    <s v="社政業務-社會福利-推行老人福利-獎補助費-對國內團體之捐助"/>
    <s v="建立社區照顧關懷據點"/>
    <s v="台中市西屯區惠來社區發展協會"/>
    <x v="40"/>
    <x v="574"/>
    <s v="無"/>
    <m/>
  </r>
  <r>
    <s v="社政業務-社會福利-推行老人福利-獎補助費-對國內團體之捐助"/>
    <s v="建立社區照顧關懷據點"/>
    <s v="臺中市環保慈善會"/>
    <x v="40"/>
    <x v="574"/>
    <s v="無"/>
    <m/>
  </r>
  <r>
    <s v="社政業務-社會福利-推行老人福利-獎補助費-對國內團體之捐助"/>
    <s v="建立社區照顧關懷據點"/>
    <s v="臺中市龍井區南寮社區發展協會"/>
    <x v="40"/>
    <x v="574"/>
    <s v="無"/>
    <m/>
  </r>
  <r>
    <s v="社政業務-社會福利-推行老人福利-獎補助費-對國內團體之捐助"/>
    <s v="建立社區照顧關懷據點"/>
    <s v="台中市西屯區福和社區發展協會"/>
    <x v="40"/>
    <x v="574"/>
    <s v="無"/>
    <m/>
  </r>
  <r>
    <s v="社政業務-社會福利-推行老人福利-獎補助費-對國內團體之捐助"/>
    <s v="建立社區照顧關懷據點並設置巷弄長照站"/>
    <s v="鎌村社區發展協會"/>
    <x v="40"/>
    <x v="123"/>
    <s v="無"/>
    <m/>
  </r>
  <r>
    <s v="社政業務-社會福利-推行老人福利-獎補助費-對國內團體之捐助"/>
    <s v="建立社區照顧關懷據點並設置巷弄長照站"/>
    <s v="中市潭子區家福健康促進協會"/>
    <x v="40"/>
    <x v="748"/>
    <s v="無"/>
    <m/>
  </r>
  <r>
    <s v="社政業務-社會福利-推行老人福利-獎補助費-對國內團體之捐助"/>
    <s v="建立社區照顧關懷據點並設置巷弄長照站"/>
    <s v="臺中市豐原區南村里愛護您關照協會"/>
    <x v="40"/>
    <x v="123"/>
    <s v="無"/>
    <m/>
  </r>
  <r>
    <s v="社政業務-社會福利-推行老人福利-獎補助費-對國內團體之捐助"/>
    <s v="建立社區照顧關懷據點並設置巷弄長照站"/>
    <s v="社團法人中華傳愛社區服務協會"/>
    <x v="40"/>
    <x v="749"/>
    <s v="無"/>
    <m/>
  </r>
  <r>
    <s v="社政業務-社會福利-推行老人福利-獎補助費-對國內團體之捐助"/>
    <s v="建立社區照顧關懷據點並設置巷弄長照站"/>
    <s v="社團法人中華傳愛社區服務協會"/>
    <x v="40"/>
    <x v="211"/>
    <s v="無"/>
    <m/>
  </r>
  <r>
    <s v="社政業務-社會福利-推行老人福利-獎補助費-對國內團體之捐助"/>
    <s v="建立社區照顧關懷據點並設置巷弄長照站"/>
    <s v="臺中市北區健行社區發展協會"/>
    <x v="40"/>
    <x v="748"/>
    <s v="無"/>
    <m/>
  </r>
  <r>
    <s v="社政業務-社會福利-推行老人福利-獎補助費-對國內團體之捐助"/>
    <s v="建立社區照顧關懷據點並設置巷弄長照站"/>
    <s v="社團法人臺中市東區富仁社區發展協會"/>
    <x v="40"/>
    <x v="123"/>
    <s v="無"/>
    <m/>
  </r>
  <r>
    <s v="社政業務-社會福利-推行老人福利-獎補助費-對國內團體之捐助"/>
    <s v="建立社區照顧關懷據點並設置巷弄長照站"/>
    <s v="臺中市太平區新高社區發展協會"/>
    <x v="40"/>
    <x v="211"/>
    <s v="無"/>
    <m/>
  </r>
  <r>
    <s v="社政業務-社會福利-推行老人福利-獎補助費-對國內團體之捐助"/>
    <s v="建立社區照顧關懷據點並設置巷弄長照站"/>
    <s v="臺中市太平區豐年社區發展協會"/>
    <x v="40"/>
    <x v="506"/>
    <s v="無"/>
    <m/>
  </r>
  <r>
    <s v="社政業務-社會福利-推行老人福利-獎補助費-對國內團體之捐助"/>
    <s v="建立社區照顧關懷據點並設置巷弄長照站"/>
    <s v="臺中市太平區福隆社區發展協會"/>
    <x v="40"/>
    <x v="211"/>
    <s v="無"/>
    <m/>
  </r>
  <r>
    <s v="社政業務-社會福利-推行老人福利-獎補助費-對國內團體之捐助"/>
    <s v="建立社區照顧關懷據點並設置巷弄長照站"/>
    <s v="社團法人中華傳愛社區服務協會"/>
    <x v="40"/>
    <x v="506"/>
    <s v="無"/>
    <m/>
  </r>
  <r>
    <s v="社政業務-社會福利-推行老人福利-獎補助費-對國內團體之捐助"/>
    <s v="建立社區照顧關懷據點並設置巷弄長照站"/>
    <s v="臺中市太平區興隆社區發展協會"/>
    <x v="40"/>
    <x v="625"/>
    <s v="無"/>
    <m/>
  </r>
  <r>
    <s v="社政業務-社會福利-推行老人福利-獎補助費-對國內團體之捐助"/>
    <s v="建立社區照顧關懷據點並設置巷弄長照站"/>
    <s v="臺中市太平區興隆社區發展協會"/>
    <x v="40"/>
    <x v="211"/>
    <s v="無"/>
    <m/>
  </r>
  <r>
    <s v="社政業務-社會福利-推行老人福利-獎補助費-對國內團體之捐助"/>
    <s v="建立社區照顧關懷據點並設置巷弄長照站"/>
    <s v="臺中市太平區新城社區發展協會"/>
    <x v="40"/>
    <x v="749"/>
    <s v="無"/>
    <m/>
  </r>
  <r>
    <s v="社政業務-社會福利-推行老人福利-獎補助費-對國內團體之捐助"/>
    <s v="建立社區照顧關懷據點並設置巷弄長照站"/>
    <s v="臺中市太平區長億社區發展協會"/>
    <x v="40"/>
    <x v="748"/>
    <s v="無"/>
    <m/>
  </r>
  <r>
    <s v="社政業務-社會福利-推行老人福利-獎補助費-對國內團體之捐助"/>
    <s v="建立社區照顧關懷據點並設置巷弄長照站"/>
    <s v="臺中市太平區長億社區發展協會"/>
    <x v="40"/>
    <x v="211"/>
    <s v="無"/>
    <m/>
  </r>
  <r>
    <s v="社政業務-社會福利-推行老人福利-獎補助費-對國內團體之捐助"/>
    <s v="建立社區照顧關懷據點並設置巷弄長照站"/>
    <s v="臺中市武陵長壽關懷協會"/>
    <x v="40"/>
    <x v="123"/>
    <s v="無"/>
    <m/>
  </r>
  <r>
    <s v="社政業務-社會福利-推行老人福利-獎補助費-對國內團體之捐助"/>
    <s v="建立社區照顧關懷據點並設置巷弄長照站"/>
    <s v="臺中市大甲區聖母發展協會"/>
    <x v="40"/>
    <x v="748"/>
    <s v="無"/>
    <m/>
  </r>
  <r>
    <s v="社政業務-社會福利-推行老人福利-獎補助費-對國內團體之捐助"/>
    <s v="建立社區照顧關懷據點並設置巷弄長照站"/>
    <s v="臺中市大甲區文曲社區發展協會"/>
    <x v="40"/>
    <x v="748"/>
    <s v="無"/>
    <m/>
  </r>
  <r>
    <s v="社政業務-社會福利-推行老人福利-獎補助費-對國內團體之捐助"/>
    <s v="建立社區照顧關懷據點並設置巷弄長照站"/>
    <s v="臺中市大甲區文武社區發展協會"/>
    <x v="40"/>
    <x v="748"/>
    <s v="無"/>
    <m/>
  </r>
  <r>
    <s v="社政業務-社會福利-推行老人福利-獎補助費-對國內團體之捐助"/>
    <s v="建立社區照顧關懷據點"/>
    <s v="臺中市太平區頭汴社區發展協會"/>
    <x v="40"/>
    <x v="574"/>
    <s v="無"/>
    <m/>
  </r>
  <r>
    <s v="社政業務-社會福利-推行老人福利-獎補助費-對國內團體之捐助"/>
    <s v="建立社區照顧關懷據點"/>
    <s v="臺中市成功愛心關懷協會"/>
    <x v="40"/>
    <x v="574"/>
    <s v="無"/>
    <m/>
  </r>
  <r>
    <s v="社政業務-社會福利-推行老人福利-獎補助費-對國內團體之捐助"/>
    <s v="建立社區照顧關懷據點"/>
    <s v="臺中市太平區太平社區發展協會"/>
    <x v="40"/>
    <x v="574"/>
    <s v="無"/>
    <m/>
  </r>
  <r>
    <s v="社政業務-社會福利-推行老人福利-獎補助費-對國內團體之捐助"/>
    <s v="建立社區照顧關懷據點"/>
    <s v="臺中市太平區永平社區發展協會"/>
    <x v="40"/>
    <x v="574"/>
    <s v="無"/>
    <m/>
  </r>
  <r>
    <s v="社政業務-社會福利-推行老人福利-獎補助費-對國內團體之捐助"/>
    <s v="建立社區照顧關懷據點"/>
    <s v="臺中市太平區永隆社區發展協會"/>
    <x v="40"/>
    <x v="574"/>
    <s v="無"/>
    <m/>
  </r>
  <r>
    <s v="社政業務-社會福利-推行老人福利-獎補助費-對國內團體之捐助"/>
    <s v="建立社區照顧關懷據點並設置巷弄長照站"/>
    <s v="臺中市太平區永成社區發展協會"/>
    <x v="40"/>
    <x v="123"/>
    <s v="無"/>
    <m/>
  </r>
  <r>
    <s v="社政業務-社會福利-推行老人福利-獎補助費-對國內團體之捐助"/>
    <s v="建立社區照顧關懷據點並設置巷弄長照站之充實設施設備費用-經常門"/>
    <s v="臺中市東海恩福關懷協會方菲"/>
    <x v="40"/>
    <x v="1"/>
    <s v="無"/>
    <m/>
  </r>
  <r>
    <s v="社政業務-社會福利-推行老人福利-獎補助費-對國內團體之捐助"/>
    <s v="建立社區照顧關懷據點並設置巷弄長照站之充實設施設備-經常門"/>
    <s v="大砌四方社區管理委員會"/>
    <x v="40"/>
    <x v="204"/>
    <s v="無"/>
    <m/>
  </r>
  <r>
    <s v="社政業務-社會福利-推行老人福利-獎補助費-對國內團體之捐助"/>
    <s v="建立社區照顧關懷據點並設置巷弄長照站之租金水電"/>
    <s v="財團法人天主教聖心基金會"/>
    <x v="40"/>
    <x v="105"/>
    <s v="無"/>
    <m/>
  </r>
  <r>
    <s v="社政業務-社會福利-推行老人福利-獎補助費-對國內團體之捐助"/>
    <s v="建立社區照顧關懷據點並設置巷弄長照站"/>
    <s v="臺中市南屯區三和社區發展協會"/>
    <x v="40"/>
    <x v="123"/>
    <s v="無"/>
    <m/>
  </r>
  <r>
    <s v="社政業務-社會福利-推行老人福利-獎補助費-對國內團體之捐助"/>
    <s v="建立社區照顧關懷據點並設置巷弄長照站"/>
    <s v="社團法人臺中市豐富幸福社區關懷協會"/>
    <x v="40"/>
    <x v="211"/>
    <s v="無"/>
    <m/>
  </r>
  <r>
    <s v="社政業務-社會福利-推行老人福利-獎補助費-對國內團體之捐助"/>
    <s v="建立社區照顧關懷據點並設置巷弄長照站"/>
    <s v="財團法人全成社會福利基金會"/>
    <x v="40"/>
    <x v="123"/>
    <s v="無"/>
    <m/>
  </r>
  <r>
    <s v="社政業務-社會福利-推行老人福利-獎補助費-對國內團體之捐助"/>
    <s v="建立社區照顧關懷據點並設置巷弄長照站"/>
    <s v="社團法人台中市興福關懷協會"/>
    <x v="40"/>
    <x v="123"/>
    <s v="無"/>
    <m/>
  </r>
  <r>
    <s v="社政業務-社會福利-推行老人福利-獎補助費-對國內團體之捐助"/>
    <s v="建立社區照顧關懷據點並設置巷弄長照站"/>
    <s v="財團法人臺中市私立豐盛社會福利慈善事業基金會"/>
    <x v="40"/>
    <x v="748"/>
    <s v="無"/>
    <m/>
  </r>
  <r>
    <s v="社政業務-社會福利-推行老人福利-獎補助費-對國內團體之捐助"/>
    <s v="建立社區照顧關懷據點並設置巷弄長照站"/>
    <s v="財團法人臺中市私立豐盛社會福利慈善事業基金會"/>
    <x v="40"/>
    <x v="123"/>
    <s v="無"/>
    <m/>
  </r>
  <r>
    <s v="社政業務-社會福利-推行老人福利-獎補助費-對國內團體之捐助"/>
    <s v="建立社區照顧關懷據點並設置巷弄長照站"/>
    <s v="臺中市沙鹿區斗抵社區發展協會"/>
    <x v="40"/>
    <x v="123"/>
    <s v="無"/>
    <m/>
  </r>
  <r>
    <s v="社政業務-社會福利-推行老人福利-獎補助費-對國內團體之捐助"/>
    <s v="建立社區照顧關懷據點並設置巷弄長照站"/>
    <s v="臺中市沙鹿區竹林社區發展協會"/>
    <x v="40"/>
    <x v="748"/>
    <s v="無"/>
    <m/>
  </r>
  <r>
    <s v="社政業務-社會福利-推行老人福利-獎補助費-對國內團體之捐助"/>
    <s v="建立社區照顧關懷據點並設置巷弄長照站"/>
    <s v="臺中市沙鹿區竹林社區發展協會"/>
    <x v="40"/>
    <x v="211"/>
    <s v="無"/>
    <m/>
  </r>
  <r>
    <s v="社政業務-社會福利-推行老人福利-獎補助費-對國內團體之捐助"/>
    <s v="建立社區照顧關懷據點並設置巷弄長照站"/>
    <s v="臺中市太平區德隆社區發展協會"/>
    <x v="40"/>
    <x v="211"/>
    <s v="無"/>
    <m/>
  </r>
  <r>
    <s v="社政業務-社會福利-推行老人福利-獎補助費-對國內團體之捐助"/>
    <s v="建立社區照顧關懷據點並設置巷弄長照站"/>
    <s v="臺中市太平區中政社區發展協會"/>
    <x v="40"/>
    <x v="211"/>
    <s v="無"/>
    <m/>
  </r>
  <r>
    <s v="社政業務-社會福利-推行老人福利-獎補助費-對國內團體之捐助"/>
    <s v="建立社區照顧關懷據點並設置巷弄長照站"/>
    <s v="臺中市太平區中興社區發展協會"/>
    <x v="40"/>
    <x v="506"/>
    <s v="無"/>
    <m/>
  </r>
  <r>
    <s v="社政業務-社會福利-推行老人福利-獎補助費-對國內團體之捐助"/>
    <s v="建立社區照顧關懷據點並設置巷弄長照站"/>
    <s v="臺中市太平區新高社區發展協會"/>
    <x v="40"/>
    <x v="123"/>
    <s v="無"/>
    <m/>
  </r>
  <r>
    <s v="社政業務-社會福利-推行老人福利-獎補助費-對國內團體之捐助"/>
    <s v="建立社區照顧關懷據點並設置巷弄長照站"/>
    <s v="社團法人台灣關懷輔導弱勢職能發展協會"/>
    <x v="40"/>
    <x v="748"/>
    <s v="無"/>
    <m/>
  </r>
  <r>
    <s v="社政業務-社會福利-推行老人福利-獎補助費-對國內團體之捐助"/>
    <s v="建立社區照顧關懷據點並設置巷弄長照站"/>
    <s v="社團法人台灣關懷輔導弱勢職能發展協會"/>
    <x v="40"/>
    <x v="506"/>
    <s v="無"/>
    <m/>
  </r>
  <r>
    <s v="社政業務-社會福利-推行老人福利-獎補助費-對國內團體之捐助"/>
    <s v="建立社區照顧關懷據點並設置巷弄長照站"/>
    <s v="臺中市大里區永隆社區發展協會"/>
    <x v="40"/>
    <x v="123"/>
    <s v="無"/>
    <m/>
  </r>
  <r>
    <s v="社政業務-社會福利-推行老人福利-獎補助費-對國內團體之捐助"/>
    <s v="建立社區照顧關懷據點並設置巷弄長照站"/>
    <s v="臺中市人文關懷協會"/>
    <x v="40"/>
    <x v="123"/>
    <s v="無"/>
    <m/>
  </r>
  <r>
    <s v="社政業務-社會福利-推行老人福利-獎補助費-對國內團體之捐助"/>
    <s v="建立社區照顧關懷據點之充實設施設備費用-經常門"/>
    <s v="海墘社區照顧關懷據點"/>
    <x v="40"/>
    <x v="62"/>
    <s v="無"/>
    <m/>
  </r>
  <r>
    <s v="社政業務-社會福利-推行老人福利-獎補助費-對國內團體之捐助"/>
    <s v="建立社區照顧關懷據點"/>
    <s v="臺中市神岡區新庄社區發展協會"/>
    <x v="40"/>
    <x v="748"/>
    <s v="無"/>
    <m/>
  </r>
  <r>
    <s v="社政業務-社會福利-推行老人福利-獎補助費-對國內團體之捐助"/>
    <s v="建立社區照顧關懷據點"/>
    <s v="臺中市神岡區圳前社區發展協會"/>
    <x v="40"/>
    <x v="748"/>
    <s v="無"/>
    <m/>
  </r>
  <r>
    <s v="社政業務-社會福利-推行老人福利-獎補助費-對國內團體之捐助"/>
    <s v="建立社區照顧關懷據點"/>
    <s v="臺中市神岡區北庄社區發展協會"/>
    <x v="40"/>
    <x v="211"/>
    <s v="無"/>
    <m/>
  </r>
  <r>
    <s v="社政業務-社會福利-推行老人福利-獎補助費-對國內團體之捐助"/>
    <s v="建立社區照顧關懷據點"/>
    <s v="臺中市神岡區圳堵社區發展協會"/>
    <x v="40"/>
    <x v="211"/>
    <s v="無"/>
    <m/>
  </r>
  <r>
    <s v="社政業務-社會福利-推行老人福利-獎補助費-對國內團體之捐助"/>
    <s v="建立社區照顧關懷據點"/>
    <s v="臺中市神岡區庄前社區發展協會"/>
    <x v="40"/>
    <x v="211"/>
    <s v="無"/>
    <m/>
  </r>
  <r>
    <s v="社政業務-社會福利-推行老人福利-獎補助費-對國內團體之捐助"/>
    <s v="建立社區照顧關懷據點並設置巷弄長照站"/>
    <s v="社團法人台中市婦女發展協會"/>
    <x v="40"/>
    <x v="506"/>
    <s v="無"/>
    <m/>
  </r>
  <r>
    <s v="社政業務-社會福利-推行老人福利-獎補助費-對國內團體之捐助"/>
    <s v="建立社區照顧關懷據點並設置巷弄長照站"/>
    <s v="臺中市土庫長青關懷協會"/>
    <x v="40"/>
    <x v="211"/>
    <s v="無"/>
    <m/>
  </r>
  <r>
    <s v="社政業務-社會福利-推行老人福利-獎補助費-對國內團體之捐助"/>
    <s v="建立社區照顧關懷據點並設置巷弄長照站之設施設備費-經常"/>
    <s v="台中市南區城隍社區發展協會"/>
    <x v="40"/>
    <x v="80"/>
    <s v="無"/>
    <m/>
  </r>
  <r>
    <s v="社政業務-社會福利-推行老人福利-獎補助費-對國內團體之捐助"/>
    <s v="獨居老人關懷訪視服務計畫"/>
    <s v="臺中市神岡區社口社區發展協會關懷據點"/>
    <x v="40"/>
    <x v="54"/>
    <s v="無"/>
    <m/>
  </r>
  <r>
    <s v="社政業務-社會福利-推行老人福利-獎補助費-對國內團體之捐助"/>
    <s v="臺中市政府社會局推動日間托老服務(長青快樂學堂)補助計畫"/>
    <s v="社團法人中華傳愛社區服務協會杜明達"/>
    <x v="40"/>
    <x v="62"/>
    <s v="無"/>
    <m/>
  </r>
  <r>
    <s v="社政業務-社會福利-推行老人福利-獎補助費-對國內團體之捐助"/>
    <s v="臺中市日間托老服務(長青快樂學堂)補助計畫暨建立社區照顧關懷據點並設置巷弄長照站"/>
    <s v="財團法人天主教聖母聖心修女會"/>
    <x v="40"/>
    <x v="756"/>
    <s v="無"/>
    <m/>
  </r>
  <r>
    <s v="社政業務-社會福利-推行老人福利-獎補助費-對國內團體之捐助"/>
    <s v="建立社區照顧關懷據點並設置巷弄長照站"/>
    <s v="中華民國紅心字會"/>
    <x v="40"/>
    <x v="395"/>
    <s v="無"/>
    <m/>
  </r>
  <r>
    <s v="社政業務-社會福利-推行老人福利-獎補助費-對國內團體之捐助"/>
    <s v="建立社區照顧關懷據點並設置巷弄長照站之預防及延緩失能照護計畫"/>
    <s v="臺中市沙鹿區洛泉社區發展協會"/>
    <x v="40"/>
    <x v="123"/>
    <s v="無"/>
    <m/>
  </r>
  <r>
    <s v="社政業務-社會福利-推行老人福利-獎補助費-對國內團體之捐助"/>
    <s v="建立社區照顧關懷據點並設置巷弄長照站之「預防及延緩失能照護計畫費用」"/>
    <s v="財團法人福智慈善基金會"/>
    <x v="40"/>
    <x v="211"/>
    <s v="無"/>
    <m/>
  </r>
  <r>
    <s v="社政業務-社會福利-推行老人福利-獎補助費-對國內團體之捐助"/>
    <s v="建立社區照顧關懷據點並設置巷弄長照站之預防及延緩失能照護計畫)"/>
    <s v="臺中市沙鹿區鹿寮社區發展協會"/>
    <x v="40"/>
    <x v="123"/>
    <s v="無"/>
    <m/>
  </r>
  <r>
    <s v="社政業務-社會福利-推行老人福利-獎補助費-對國內團體之捐助"/>
    <s v="建立社區照顧關懷據點"/>
    <s v="社團法人臺灣省社區關懷協會"/>
    <x v="40"/>
    <x v="574"/>
    <s v="無"/>
    <m/>
  </r>
  <r>
    <s v="社政業務-社會福利-推行老人福利-獎補助費-對國內團體之捐助"/>
    <s v="113年度臺中市建立社區照顧關懷據點"/>
    <s v="臺中市后里區太平社區發展協會關懷據點"/>
    <x v="40"/>
    <x v="574"/>
    <s v="無"/>
    <m/>
  </r>
  <r>
    <s v="社政業務-社會福利-推行老人福利-獎補助費-對國內團體之捐助"/>
    <s v="113年度臺中市建立社區照顧關懷據點"/>
    <s v="臺中市后里區聯合社區發展協會關懷據點"/>
    <x v="40"/>
    <x v="748"/>
    <s v="無"/>
    <m/>
  </r>
  <r>
    <s v="社政業務-社會福利-推行老人福利-獎補助費-對國內團體之捐助"/>
    <s v="113年度臺中市建立社區照顧關懷據點"/>
    <s v="臺中市后里區新舊社社區發展協會關懷據點專戶"/>
    <x v="40"/>
    <x v="757"/>
    <s v="無"/>
    <m/>
  </r>
  <r>
    <s v="社政業務-社會福利-推行老人福利-獎補助費-對國內團體之捐助"/>
    <s v="建立社區照顧關懷據點並設置巷弄長照站"/>
    <s v="財團法人弘道老人福利基金會"/>
    <x v="40"/>
    <x v="320"/>
    <s v="無"/>
    <m/>
  </r>
  <r>
    <s v="社政業務-社會福利-推行老人福利-獎補助費-對國內團體之捐助"/>
    <s v="建立社區照顧關懷據點"/>
    <s v="社團法人台灣省慈心協會"/>
    <x v="40"/>
    <x v="574"/>
    <s v="無"/>
    <m/>
  </r>
  <r>
    <s v="社政業務-社會福利-推行老人福利-獎補助費-對國內團體之捐助"/>
    <s v="獨居老人關懷訪視服務計畫"/>
    <s v="臺中市東勢區下新社區發展協會"/>
    <x v="40"/>
    <x v="217"/>
    <s v="無"/>
    <m/>
  </r>
  <r>
    <s v="社政業務-社會福利-推行老人福利-獎補助費-對國內團體之捐助"/>
    <s v="獨居老人關懷訪視服務計畫"/>
    <s v="臺中市太平區永成社區發展協會"/>
    <x v="40"/>
    <x v="201"/>
    <s v="無"/>
    <m/>
  </r>
  <r>
    <s v="社政業務-社會福利-推行老人福利-獎補助費-對國內團體之捐助"/>
    <s v="獨居老人關懷訪視服務計畫"/>
    <s v="臺中市東勢區慶東社區發展協會"/>
    <x v="40"/>
    <x v="201"/>
    <s v="無"/>
    <m/>
  </r>
  <r>
    <s v="社政業務-社會福利-推行老人福利-獎補助費-對國內團體之捐助"/>
    <s v="建立社區照顧關懷據點並設置巷弄長照站"/>
    <s v="社團法人台灣優質生命協會"/>
    <x v="40"/>
    <x v="567"/>
    <s v="無"/>
    <m/>
  </r>
  <r>
    <s v="社政業務-社會福利-推行老人福利-獎補助費-對國內團體之捐助"/>
    <s v="建立社區照顧關懷據點並設置巷弄長照站"/>
    <s v="臺中市大甲區建興社區發展協會"/>
    <x v="40"/>
    <x v="748"/>
    <s v="無"/>
    <m/>
  </r>
  <r>
    <s v="社政業務-社會福利-推行老人福利-獎補助費-對國內團體之捐助"/>
    <s v="建立社區照顧關懷據點並設置巷弄長照站"/>
    <s v="臺中市梧棲區大村社區發展協會"/>
    <x v="40"/>
    <x v="211"/>
    <s v="無"/>
    <m/>
  </r>
  <r>
    <s v="社政業務-社會福利-推行老人福利-獎補助費-對國內團體之捐助"/>
    <s v="建立社區照顧關懷據點並設置巷弄長照站"/>
    <s v="臺中市梧棲區大村社區發展協會"/>
    <x v="40"/>
    <x v="748"/>
    <s v="無"/>
    <m/>
  </r>
  <r>
    <s v="社政業務-社會福利-推行老人福利-獎補助費-對國內團體之捐助"/>
    <s v="建立社區照顧關懷據點並設置巷弄長照站"/>
    <s v="財團法人台中市私立甘霖社會福利慈善事業基金會"/>
    <x v="40"/>
    <x v="749"/>
    <s v="無"/>
    <m/>
  </r>
  <r>
    <s v="社政業務-社會福利-推行老人福利-獎補助費-對國內團體之捐助"/>
    <s v="建立社區照顧關懷據點並設置巷弄長照站"/>
    <s v="財團法人台中市私立甘霖社會福利慈善事業基金會"/>
    <x v="40"/>
    <x v="506"/>
    <s v="無"/>
    <m/>
  </r>
  <r>
    <s v="社政業務-社會福利-推行老人福利-獎補助費-對國內團體之捐助"/>
    <s v="建立社區照顧關懷據點並設置巷弄長照站"/>
    <s v="社團法人台中市婦女發展協會"/>
    <x v="40"/>
    <x v="748"/>
    <s v="無"/>
    <m/>
  </r>
  <r>
    <s v="社政業務-社會福利-推行老人福利-獎補助費-對國內團體之捐助"/>
    <s v="建立社區照顧關懷據點並設置巷弄長照站"/>
    <s v="台中市西區藍興社區發展協會"/>
    <x v="40"/>
    <x v="749"/>
    <s v="無"/>
    <m/>
  </r>
  <r>
    <s v="社政業務-社會福利-推行老人福利-獎補助費-對國內團體之捐助"/>
    <s v="建立社區照顧關懷據點並設置巷弄長照站"/>
    <s v="台中市和樂關懷協會"/>
    <x v="40"/>
    <x v="748"/>
    <s v="無"/>
    <m/>
  </r>
  <r>
    <s v="社政業務-社會福利-推行老人福利-獎補助費-對國內團體之捐助"/>
    <s v="建立社區照顧關懷據點並設置巷弄長照站"/>
    <s v="臺灣銀髮族培力協會"/>
    <x v="40"/>
    <x v="748"/>
    <s v="無"/>
    <m/>
  </r>
  <r>
    <s v="社政業務-社會福利-推行老人福利-獎補助費-對國內團體之捐助"/>
    <s v="建立社區照顧關懷據點"/>
    <s v="臺中市大安區西安社區發展協會"/>
    <x v="40"/>
    <x v="574"/>
    <s v="無"/>
    <m/>
  </r>
  <r>
    <s v="社政業務-社會福利-推行老人福利-獎補助費-對國內團體之捐助"/>
    <s v="建立社區照顧關懷據點"/>
    <s v="臺中市外埔區安定關懷協進會"/>
    <x v="40"/>
    <x v="574"/>
    <s v="無"/>
    <m/>
  </r>
  <r>
    <s v="社政業務-社會福利-推行老人福利-獎補助費-對國內團體之捐助"/>
    <s v="建立社區照顧關懷據點"/>
    <s v="臺中市外埔區福興關懷協會"/>
    <x v="40"/>
    <x v="574"/>
    <s v="無"/>
    <m/>
  </r>
  <r>
    <s v="社政業務-社會福利-推行老人福利-獎補助費-對國內團體之捐助"/>
    <s v="建立社區照顧關懷據點並設置巷弄長照站"/>
    <s v="台中市西屯區上石社區發展協會"/>
    <x v="40"/>
    <x v="748"/>
    <s v="無"/>
    <m/>
  </r>
  <r>
    <s v="社政業務-社會福利-推行老人福利-獎補助費-對國內團體之捐助"/>
    <s v="建立社區照顧關懷據點並設置巷弄長照站"/>
    <s v="臺中市龍井區田中社區發展協會"/>
    <x v="40"/>
    <x v="748"/>
    <s v="無"/>
    <m/>
  </r>
  <r>
    <s v="社政業務-社會福利-推行老人福利-獎補助費-對國內團體之捐助"/>
    <s v="建立社區照顧關懷據點並設置巷弄長照站"/>
    <s v="臺中市豐原區翁子社區發展協會"/>
    <x v="40"/>
    <x v="123"/>
    <s v="無"/>
    <m/>
  </r>
  <r>
    <s v="社政業務-社會福利-推行老人福利-獎補助費-對國內團體之捐助"/>
    <s v="建立社區照顧關懷據點並設置巷弄長照站"/>
    <s v="社團法人中華民國紫宸運動文教協會"/>
    <x v="40"/>
    <x v="123"/>
    <s v="無"/>
    <m/>
  </r>
  <r>
    <s v="社政業務-社會福利-推行老人福利-獎補助費-對國內團體之捐助"/>
    <s v="建立社區照顧關懷據點並設置巷弄長照站"/>
    <s v="臺中市豐原區田心社區發展協會"/>
    <x v="40"/>
    <x v="123"/>
    <s v="無"/>
    <m/>
  </r>
  <r>
    <s v="社政業務-社會福利-推行老人福利-獎補助費-對國內團體之捐助"/>
    <s v="建立社區照顧關懷據點並設置巷弄長照站"/>
    <s v="臺中市豐原區豐榮社區發展協會"/>
    <x v="40"/>
    <x v="123"/>
    <s v="無"/>
    <m/>
  </r>
  <r>
    <s v="社政業務-社會福利-推行老人福利-獎補助費-對國內團體之捐助"/>
    <s v="建立社區照顧關懷據點並設置巷弄長照站"/>
    <s v="台中市豐原區豐原社區發展協會"/>
    <x v="40"/>
    <x v="211"/>
    <s v="無"/>
    <m/>
  </r>
  <r>
    <s v="社政業務-社會福利-推行老人福利-獎補助費-對國內團體之捐助"/>
    <s v="建立社區照顧關懷據點並設置巷弄長照站"/>
    <s v="台中市西屯區何安社區發展協會"/>
    <x v="40"/>
    <x v="748"/>
    <s v="無"/>
    <m/>
  </r>
  <r>
    <s v="社政業務-社會福利-推行老人福利-獎補助費-對國內團體之捐助"/>
    <s v="獨居老人關懷訪視服務計畫"/>
    <s v="財團法人天主教聖心基金會"/>
    <x v="40"/>
    <x v="247"/>
    <s v="無"/>
    <m/>
  </r>
  <r>
    <s v="社政業務-社會福利-推行老人福利-獎補助費-對國內團體之捐助"/>
    <s v="建立社區照顧關懷據點"/>
    <s v="臺中市南屯區豐樂社區發展協會"/>
    <x v="40"/>
    <x v="574"/>
    <s v="無"/>
    <m/>
  </r>
  <r>
    <s v="社政業務-社會福利-推行老人福利-獎補助費-對國內團體之捐助"/>
    <s v="建立社區照顧關懷據點"/>
    <s v="臺中市梧棲區下寮社區發展協會"/>
    <x v="40"/>
    <x v="574"/>
    <s v="無"/>
    <m/>
  </r>
  <r>
    <s v="社政業務-社會福利-推行老人福利-獎補助費-對國內團體之捐助"/>
    <s v="建立社區照顧關懷據點"/>
    <s v="台中市南屯區寶山社區發展協會"/>
    <x v="40"/>
    <x v="574"/>
    <s v="無"/>
    <m/>
  </r>
  <r>
    <s v="社政業務-社會福利-推行老人福利-獎補助費-對國內團體之捐助"/>
    <s v="建立社區照顧關懷據點"/>
    <s v="臺中市梧棲區南簡社區發展協會"/>
    <x v="40"/>
    <x v="574"/>
    <s v="無"/>
    <m/>
  </r>
  <r>
    <s v="社政業務-社會福利-推行老人福利-獎補助費-對國內團體之捐助"/>
    <s v="建立社區照顧關懷據點並設置巷弄長照站"/>
    <s v="臺中市大甲區中山社區發展協會"/>
    <x v="40"/>
    <x v="748"/>
    <s v="無"/>
    <m/>
  </r>
  <r>
    <s v="社政業務-社會福利-推行老人福利-獎補助費-對國內團體之捐助"/>
    <s v="建立社區照顧關懷據點並設置巷弄長照站"/>
    <s v="臺中市大甲區福德社區發展協會"/>
    <x v="40"/>
    <x v="748"/>
    <s v="無"/>
    <m/>
  </r>
  <r>
    <s v="社政業務-社會福利-推行老人福利-獎補助費-對國內團體之捐助"/>
    <s v="建立社區照顧關懷據點並設置巷弄長照站"/>
    <s v="臺中市大甲區文武社區發展協會"/>
    <x v="40"/>
    <x v="123"/>
    <s v="無"/>
    <m/>
  </r>
  <r>
    <s v="社政業務-社會福利-推行老人福利-獎補助費-對國內團體之捐助"/>
    <s v="建立社區照顧關懷據點並設置巷弄長照站"/>
    <s v="臺中市大甲區頂店社區發展協會"/>
    <x v="40"/>
    <x v="625"/>
    <s v="無"/>
    <m/>
  </r>
  <r>
    <s v="社政業務-社會福利-推行老人福利-獎補助費-對國內團體之捐助"/>
    <s v="建立社區照顧關懷據點並設置巷弄長照站"/>
    <s v="臺中市武陵長壽關懷協會"/>
    <x v="40"/>
    <x v="748"/>
    <s v="無"/>
    <m/>
  </r>
  <r>
    <s v="社政業務-社會福利-推行老人福利-獎補助費-對國內團體之捐助"/>
    <s v="建立社區照顧關懷據點並設置巷弄長照站"/>
    <s v="臺中市大甲區銅安社區發展協會"/>
    <x v="40"/>
    <x v="748"/>
    <s v="無"/>
    <m/>
  </r>
  <r>
    <s v="社政業務-社會福利-推行老人福利-獎補助費-對國內團體之捐助"/>
    <s v="建立社區照顧關懷據點"/>
    <s v="臺中市神岡區神岡社區發展協會"/>
    <x v="40"/>
    <x v="574"/>
    <s v="無"/>
    <m/>
  </r>
  <r>
    <s v="社政業務-社會福利-推行老人福利-獎補助費-對國內團體之捐助"/>
    <s v="建立社區照顧關懷據點"/>
    <s v="臺中市大雅區忠義社區發展協會"/>
    <x v="40"/>
    <x v="574"/>
    <s v="無"/>
    <m/>
  </r>
  <r>
    <s v="社政業務-社會福利-推行老人福利-獎補助費-對國內團體之捐助"/>
    <s v="建立社區照顧關懷據點並設置巷弄長照站"/>
    <s v="臺中市北屯區四民社區發展協會"/>
    <x v="40"/>
    <x v="211"/>
    <s v="無"/>
    <m/>
  </r>
  <r>
    <s v="社政業務-社會福利-推行老人福利-獎補助費-對國內團體之捐助"/>
    <s v="建立社區照顧關懷據點並設置巷弄長照站"/>
    <s v="中華民國紅心字會"/>
    <x v="40"/>
    <x v="506"/>
    <s v="無"/>
    <m/>
  </r>
  <r>
    <s v="社政業務-社會福利-推行老人福利-獎補助費-對國內團體之捐助"/>
    <s v="建立社區照顧關懷據點並設置巷弄長照站"/>
    <s v="中華民國紅心字會"/>
    <x v="40"/>
    <x v="758"/>
    <s v="無"/>
    <m/>
  </r>
  <r>
    <s v="社政業務-社會福利-推行老人福利-獎補助費-對國內團體之捐助"/>
    <s v="臺中市日間托老服務(長青快樂學堂)計畫暨建立社區照顧關懷據點並設置巷弄長照站"/>
    <s v="社團法人臺中市清心社區福祉發展協會柯文卿"/>
    <x v="40"/>
    <x v="311"/>
    <s v="無"/>
    <m/>
  </r>
  <r>
    <s v="社政業務-社會福利-推行老人福利-獎補助費-對國內團體之捐助"/>
    <s v="建立社區照顧關懷據點並設置巷弄長照站之「預防及延緩失能照護計畫費用」"/>
    <s v="財團法人中華民國佛教慈濟慈善事業基金會"/>
    <x v="40"/>
    <x v="53"/>
    <s v="無"/>
    <m/>
  </r>
  <r>
    <s v="社政業務-社會福利-推行老人福利-獎補助費-對國內團體之捐助"/>
    <s v="建立社區照顧關懷據點並設置巷弄長照站之充實設施設備費用-經常門"/>
    <s v="臺中市文創經紀發展協會林詠琁"/>
    <x v="40"/>
    <x v="82"/>
    <s v="無"/>
    <m/>
  </r>
  <r>
    <s v="社政業務-社會福利-推行老人福利-獎補助費-對國內團體之捐助"/>
    <s v="建立社區照顧關懷據點暨巷弄長照站之「租金水電費用」"/>
    <s v="臺中市大雅區大楓社區發展協會"/>
    <x v="40"/>
    <x v="123"/>
    <s v="無"/>
    <m/>
  </r>
  <r>
    <s v="社政業務-社會福利-推行老人福利-獎補助費-對國內團體之捐助"/>
    <s v="建立社區照顧關懷據點-「預防及延緩失能照護計畫費用」"/>
    <s v="臺中市神岡區岸裡社區發展協會"/>
    <x v="40"/>
    <x v="238"/>
    <s v="無"/>
    <m/>
  </r>
  <r>
    <s v="社政業務-社會福利-推行老人福利-獎補助費-對國內團體之捐助"/>
    <s v="建立社區照顧關懷據點並設置巷弄長照站之「預防及延緩失能照護計畫費用」"/>
    <s v="財團法人福智慈善基金會"/>
    <x v="40"/>
    <x v="211"/>
    <s v="無"/>
    <m/>
  </r>
  <r>
    <s v="社政業務-社會福利-推行老人福利-獎補助費-對國內團體之捐助"/>
    <s v="臺中市日間托老服務(長青快樂學堂)補助計畫暨建立社區照顧關懷據點並設置巷弄長照站"/>
    <s v="財團法人弘道老人福利基金會"/>
    <x v="40"/>
    <x v="529"/>
    <s v="無"/>
    <m/>
  </r>
  <r>
    <s v="社政業務-社會福利-推行老人福利-獎補助費-對國內團體之捐助"/>
    <s v="建立社區照顧關懷據點"/>
    <s v="臺中市豐原區新南陽社區發展協會"/>
    <x v="40"/>
    <x v="724"/>
    <s v="無"/>
    <m/>
  </r>
  <r>
    <s v="社政業務-社會福利-推行老人福利-獎補助費-對國內團體之捐助"/>
    <s v="建立社區照顧關懷據點並設置巷弄長照站"/>
    <s v="臺中市東勢區興隆社區發展協會"/>
    <x v="40"/>
    <x v="547"/>
    <s v="無"/>
    <m/>
  </r>
  <r>
    <s v="社政業務-社會福利-推行老人福利-獎補助費-對國內團體之捐助"/>
    <s v="建立社區照顧關懷據點並設置巷弄長照站"/>
    <s v="臺中市國姓里關懷協會"/>
    <x v="40"/>
    <x v="358"/>
    <s v="無"/>
    <m/>
  </r>
  <r>
    <s v="社政業務-社會福利-推行老人福利-獎補助費-對國內團體之捐助"/>
    <s v="建立社區照顧關懷據點並設置巷弄長照站"/>
    <s v="社團法人中華民國失智者照顧協會"/>
    <x v="40"/>
    <x v="133"/>
    <s v="無"/>
    <m/>
  </r>
  <r>
    <s v="社政業務-社會福利-推行老人福利-獎補助費-對國內團體之捐助"/>
    <s v="建立社區照顧關懷據點並設置巷弄長照站"/>
    <s v="台中市西區藍興社區發展協會"/>
    <x v="40"/>
    <x v="49"/>
    <s v="無"/>
    <m/>
  </r>
  <r>
    <s v="社政業務-社會福利-推行老人福利-獎補助費-對國內團體之捐助"/>
    <s v="建立社區照顧關懷據點並設置巷弄長照站"/>
    <s v="臺中市伯樂城鄉關懷協會蘇志蜂"/>
    <x v="40"/>
    <x v="748"/>
    <s v="無"/>
    <m/>
  </r>
  <r>
    <s v="社政業務-社會福利-推行老人福利-獎補助費-對國內團體之捐助"/>
    <s v="建立社區照顧關懷據點"/>
    <s v="財團法人水源地文教基金會"/>
    <x v="40"/>
    <x v="574"/>
    <s v="無"/>
    <m/>
  </r>
  <r>
    <s v="社政業務-社會福利-推行老人福利-獎補助費-對國內團體之捐助"/>
    <s v="建立社區照顧關懷據點並設置巷弄長照站之充實設施設備費用-資本門"/>
    <s v="臺中市清水區田寮社區發展協會"/>
    <x v="40"/>
    <x v="293"/>
    <s v="無"/>
    <m/>
  </r>
  <r>
    <s v="社政業務-社會福利-推行老人福利-獎補助費-對國內團體之捐助"/>
    <s v="建立社區照顧關懷據點並設置巷弄長照站之充實設施設備費用-經常門"/>
    <s v="臺中市清水區田寮社區發展協會"/>
    <x v="40"/>
    <x v="54"/>
    <s v="無"/>
    <m/>
  </r>
  <r>
    <s v="社政業務-社會福利-推行老人福利-獎補助費-對國內團體之捐助"/>
    <s v="建立社區照顧關懷據點"/>
    <s v="財團法人老五老基金會"/>
    <x v="40"/>
    <x v="574"/>
    <s v="無"/>
    <m/>
  </r>
  <r>
    <s v="社政業務-社會福利-推行老人福利-獎補助費-對國內團體之捐助"/>
    <s v="建立社區照顧關懷據點並設置巷弄長照站"/>
    <s v="社團法人臺中市好伴照顧協會"/>
    <x v="40"/>
    <x v="75"/>
    <s v="無"/>
    <m/>
  </r>
  <r>
    <s v="社政業務-社會福利-推行老人福利-獎補助費-對國內團體之捐助"/>
    <s v="充實設施設備-經常門"/>
    <s v="社團法人台灣福氣社區關懷協會"/>
    <x v="40"/>
    <x v="4"/>
    <s v="無"/>
    <m/>
  </r>
  <r>
    <s v="社政業務-社會福利-推行老人福利-獎補助費-對國內團體之捐助"/>
    <s v="建立社區照顧關懷據點"/>
    <s v="臺中市外埔社區健康協會"/>
    <x v="40"/>
    <x v="574"/>
    <s v="無"/>
    <m/>
  </r>
  <r>
    <s v="社政業務-社會福利-推行老人福利-獎補助費-對國內團體之捐助"/>
    <s v="建立社區照顧關懷據點並設置巷弄長照站"/>
    <s v="臺中市大甲區幸福社區發展協會"/>
    <x v="40"/>
    <x v="748"/>
    <s v="無"/>
    <m/>
  </r>
  <r>
    <s v="社政業務-社會福利-推行老人福利-獎補助費-對國內團體之捐助"/>
    <s v="建立社區照顧關懷據點並設置巷弄長照站"/>
    <s v="財團法人臺中市私立宜家社會福利慈善基金會"/>
    <x v="40"/>
    <x v="748"/>
    <s v="無"/>
    <m/>
  </r>
  <r>
    <s v="社政業務-社會福利-推行老人福利-獎補助費-對國內團體之捐助"/>
    <s v="建立社區照顧關懷據點"/>
    <s v="臺中市友緣歌友協進會"/>
    <x v="40"/>
    <x v="574"/>
    <s v="無"/>
    <m/>
  </r>
  <r>
    <s v="社政業務-社會福利-推行老人福利-獎補助費-對國內團體之捐助"/>
    <s v="建立社區照顧關懷據點並設置巷弄長照站"/>
    <s v="臺中市沙鹿區沙鹿社區發展協會"/>
    <x v="40"/>
    <x v="97"/>
    <s v="無"/>
    <m/>
  </r>
  <r>
    <s v="社政業務-社會福利-推行老人福利-獎補助費-對國內團體之捐助"/>
    <s v="預防走失愛心手鍊暨失蹤協尋計畫"/>
    <s v="中華民國老人福利推動聯盟"/>
    <x v="40"/>
    <x v="358"/>
    <s v="無"/>
    <m/>
  </r>
  <r>
    <s v="社政業務-社會福利-推行老人福利-獎補助費-對國內團體之捐助"/>
    <s v="建立社區照顧關懷據點並設置巷弄長照站"/>
    <s v="臺中市梧棲區大庄社區發展協會林聖雄"/>
    <x v="40"/>
    <x v="749"/>
    <s v="無"/>
    <m/>
  </r>
  <r>
    <s v="社政業務-社會福利-推行老人福利-獎補助費-對國內團體之捐助"/>
    <s v="建立社區照顧關懷據點"/>
    <s v="臺中市大肚區瑞井社區發展協會"/>
    <x v="40"/>
    <x v="123"/>
    <s v="無"/>
    <m/>
  </r>
  <r>
    <s v="社政業務-社會福利-推行老人福利-獎補助費-對國內團體之捐助"/>
    <s v="建立社區照顧關懷據點"/>
    <s v="社團法人臺中市天恩社區關懷協會"/>
    <x v="40"/>
    <x v="123"/>
    <s v="無"/>
    <m/>
  </r>
  <r>
    <s v="社政業務-社會福利-推行老人福利-獎補助費-對國內團體之捐助"/>
    <s v="建立社區照顧關懷據點"/>
    <s v="臺中市大肚區營埔社區發展協會"/>
    <x v="40"/>
    <x v="123"/>
    <s v="無"/>
    <m/>
  </r>
  <r>
    <s v="社政業務-社會福利-推行老人福利-獎補助費-對國內團體之捐助"/>
    <s v="建立社區照顧關懷據點"/>
    <s v="社團法人臺中市好伴照顧協會"/>
    <x v="40"/>
    <x v="625"/>
    <s v="無"/>
    <m/>
  </r>
  <r>
    <s v="社政業務-社會福利-推行老人福利-獎補助費-對國內團體之捐助"/>
    <s v="建立社區照顧關懷據點"/>
    <s v="臺中市西區民龍社區發展協會"/>
    <x v="40"/>
    <x v="574"/>
    <s v="無"/>
    <m/>
  </r>
  <r>
    <s v="社政業務-社會福利-推行老人福利-獎補助費-對國內團體之捐助"/>
    <s v="建立社區照顧關懷據點並設置巷弄長照站"/>
    <s v="臺中市清水區秀水社區發展協會"/>
    <x v="40"/>
    <x v="211"/>
    <s v="無"/>
    <m/>
  </r>
  <r>
    <s v="社政業務-社會福利-推行老人福利-獎補助費-對國內團體之捐助"/>
    <s v="建立社區照顧關懷據點並設置巷弄長照站"/>
    <s v="臺中市清水區南社社區發展協會"/>
    <x v="40"/>
    <x v="123"/>
    <s v="無"/>
    <m/>
  </r>
  <r>
    <s v="社政業務-社會福利-推行老人福利-獎補助費-對國內團體之捐助"/>
    <s v="建立社區照顧關懷據點並設置巷弄長照站"/>
    <s v="臺中市清水區橋頭社區發展協會"/>
    <x v="40"/>
    <x v="748"/>
    <s v="無"/>
    <m/>
  </r>
  <r>
    <s v="社政業務-社會福利-推行老人福利-獎補助費-對國內團體之捐助"/>
    <s v="建立社區照顧關懷據點並設置巷弄長照站"/>
    <s v="社團法人臺中市回生關懷協會"/>
    <x v="40"/>
    <x v="748"/>
    <s v="無"/>
    <m/>
  </r>
  <r>
    <s v="社政業務-社會福利-推行老人福利-獎補助費-對國內團體之捐助"/>
    <s v="建立社區照顧關懷據點並設置巷弄長照站"/>
    <s v="臺中市石岡區萬安社區發展協會"/>
    <x v="40"/>
    <x v="123"/>
    <s v="無"/>
    <m/>
  </r>
  <r>
    <s v="社政業務-社會福利-推行老人福利-獎補助費-對國內團體之捐助"/>
    <s v="建立社區照顧關懷據點並設置巷弄長照站"/>
    <s v="臺中市后里區眉山社區發展協會"/>
    <x v="40"/>
    <x v="748"/>
    <s v="無"/>
    <m/>
  </r>
  <r>
    <s v="社政業務-社會福利-推行老人福利-獎補助費-對國內團體之捐助"/>
    <s v="建立社區照顧關懷據點並設置巷弄長照站"/>
    <s v="臺中市石岡區萬興社區發展協會"/>
    <x v="40"/>
    <x v="123"/>
    <s v="無"/>
    <m/>
  </r>
  <r>
    <s v="社政業務-社會福利-推行老人福利-獎補助費-對國內團體之捐助"/>
    <s v="建立社區照顧關懷據點並設置巷弄長照站"/>
    <s v="臺中市北屯區松和社區發展協會"/>
    <x v="40"/>
    <x v="123"/>
    <s v="無"/>
    <m/>
  </r>
  <r>
    <s v="社政業務-社會福利-推行老人福利-獎補助費-對國內團體之捐助"/>
    <s v="建立社區照顧關懷據點並設置巷弄長照站"/>
    <s v="臺中市北屯區水湳社區發展協會"/>
    <x v="40"/>
    <x v="506"/>
    <s v="無"/>
    <m/>
  </r>
  <r>
    <s v="社政業務-社會福利-推行老人福利-獎補助費-對國內團體之捐助"/>
    <s v="建立社區照顧關懷據點並設置巷弄長照站"/>
    <s v="社團法人台中市厝邊關懷協會"/>
    <x v="40"/>
    <x v="123"/>
    <s v="無"/>
    <m/>
  </r>
  <r>
    <s v="社政業務-社會福利-推行老人福利-獎補助費-對國內團體之捐助"/>
    <s v="建立社區照顧關懷據點並設置巷弄長照站"/>
    <s v="社團法人臺中市北屯區三光社區發展協會"/>
    <x v="40"/>
    <x v="123"/>
    <s v="無"/>
    <m/>
  </r>
  <r>
    <s v="社政業務-社會福利-推行老人福利-獎補助費-對國內團體之捐助"/>
    <s v="建立社區照顧關懷據點並設置巷弄長照站"/>
    <s v="社團法人臺灣家庭關懷協會"/>
    <x v="40"/>
    <x v="211"/>
    <s v="無"/>
    <m/>
  </r>
  <r>
    <s v="社政業務-社會福利-推行老人福利-獎補助費-對國內團體之捐助"/>
    <s v="建立社區照顧關懷據點並設置巷弄長照站"/>
    <s v="臺中市北屯區(庄-土+部)子社區發展協會"/>
    <x v="40"/>
    <x v="506"/>
    <s v="無"/>
    <m/>
  </r>
  <r>
    <s v="社政業務-社會福利-推行老人福利-獎補助費-對國內團體之捐助"/>
    <s v="建立社區照顧關懷據點並設置巷弄長照站"/>
    <s v="社團法人中華傳愛社區服務協會"/>
    <x v="40"/>
    <x v="211"/>
    <s v="無"/>
    <m/>
  </r>
  <r>
    <s v="社政業務-社會福利-推行老人福利-獎補助費-對國內團體之捐助"/>
    <s v="建立社區照顧關懷據點並設置巷弄長照站"/>
    <s v="財團法人台中市私立無極證道院社會福利慈善事業基金會"/>
    <x v="40"/>
    <x v="211"/>
    <s v="無"/>
    <m/>
  </r>
  <r>
    <s v="社政業務-社會福利-推行老人福利-獎補助費-對國內團體之捐助"/>
    <s v="建立社區照顧關懷據點並設置巷弄長照站"/>
    <s v="社團法人臺中市仁和樂活長青協會"/>
    <x v="40"/>
    <x v="506"/>
    <s v="無"/>
    <m/>
  </r>
  <r>
    <s v="社政業務-社會福利-推行老人福利-獎補助費-對國內團體之捐助"/>
    <s v="建立社區照顧關懷據點並設置巷弄長照站"/>
    <s v="社團法人中華民國失智者照顧協會"/>
    <x v="40"/>
    <x v="200"/>
    <s v="無"/>
    <m/>
  </r>
  <r>
    <s v="社政業務-社會福利-推行老人福利-獎補助費-對國內團體之捐助"/>
    <s v="建立社區照顧關懷據點並設置巷弄長照站"/>
    <s v="財團法人台中市私立甘霖社會福利慈善事業基金會"/>
    <x v="40"/>
    <x v="50"/>
    <s v="無"/>
    <m/>
  </r>
  <r>
    <s v="社政業務-社會福利-推行老人福利-獎補助費-對國內團體之捐助"/>
    <s v="建立社區照顧關懷據點並設置巷弄長照站"/>
    <s v="臺中市東勢區石城社區發展協會"/>
    <x v="40"/>
    <x v="625"/>
    <s v="無"/>
    <m/>
  </r>
  <r>
    <s v="社政業務-社會福利-推行老人福利-獎補助費-對國內團體之捐助"/>
    <s v="建立社區照顧關懷據點並設置巷弄長照站"/>
    <s v="臺中市新社區大南社區發展協會"/>
    <x v="40"/>
    <x v="749"/>
    <s v="無"/>
    <m/>
  </r>
  <r>
    <s v="社政業務-社會福利-推行老人福利-獎補助費-對國內團體之捐助"/>
    <s v="建立社區照顧關懷據點"/>
    <s v="臺中市沙鹿區晉江社區發展協會"/>
    <x v="40"/>
    <x v="574"/>
    <s v="無"/>
    <m/>
  </r>
  <r>
    <s v="社政業務-社會福利-推行老人福利-獎補助費-對國內團體之捐助"/>
    <s v="建立社區照顧關懷據點"/>
    <s v="臺中市沙鹿區福興社區發展協會"/>
    <x v="40"/>
    <x v="574"/>
    <s v="無"/>
    <m/>
  </r>
  <r>
    <s v="社政業務-社會福利-推行老人福利-獎補助費-對國內團體之捐助"/>
    <s v="建立社區照顧關懷據點並設置巷弄長照站"/>
    <s v="臺中市黎明城鄉發展協會"/>
    <x v="40"/>
    <x v="748"/>
    <s v="無"/>
    <m/>
  </r>
  <r>
    <s v="社政業務-社會福利-推行老人福利-獎補助費-對國內團體之捐助"/>
    <s v="建立社區照顧關懷據點並設置巷弄長照站"/>
    <s v="台中市南屯區向心社區發展協會"/>
    <x v="40"/>
    <x v="748"/>
    <s v="無"/>
    <m/>
  </r>
  <r>
    <s v="社政業務-社會福利-推行老人福利-獎補助費-對國內團體之捐助"/>
    <s v="建立社區照顧關懷據點並設置巷弄長照站"/>
    <s v="臺中市沙鹿區清泉社區發展協會"/>
    <x v="40"/>
    <x v="749"/>
    <s v="無"/>
    <m/>
  </r>
  <r>
    <s v="社政業務-社會福利-推行老人福利-獎補助費-對國內團體之捐助"/>
    <s v="建立社區照顧關懷據點並設置巷弄長照站"/>
    <s v="臺中市沙鹿區沙鹿社區發展協會"/>
    <x v="40"/>
    <x v="46"/>
    <s v="無"/>
    <m/>
  </r>
  <r>
    <s v="社政業務-社會福利-推行老人福利-獎補助費-對國內團體之捐助"/>
    <s v="建立社區照顧關懷據點並設置巷弄長照站"/>
    <s v="臺中市沙鹿區南勢社區發展協會"/>
    <x v="40"/>
    <x v="748"/>
    <s v="無"/>
    <m/>
  </r>
  <r>
    <s v="社政業務-社會福利-推行老人福利-獎補助費-對國內團體之捐助"/>
    <s v="建立社區照顧關懷據點並設置巷弄長照站"/>
    <s v="臺中市沙鹿區斗抵社區發展協會"/>
    <x v="40"/>
    <x v="749"/>
    <s v="無"/>
    <m/>
  </r>
  <r>
    <s v="社政業務-社會福利-推行老人福利-獎補助費-對國內團體之捐助"/>
    <s v="建立社區照顧關懷據點並設置巷弄長照站"/>
    <s v="臺中市沙鹿區公明社區發展協會"/>
    <x v="40"/>
    <x v="749"/>
    <s v="無"/>
    <m/>
  </r>
  <r>
    <s v="社政業務-社會福利-推行老人福利-獎補助費-對國內團體之捐助"/>
    <s v="建立社區照顧關懷據點並設置巷弄長照站"/>
    <s v="社團法人臺中市回生關懷協會"/>
    <x v="40"/>
    <x v="748"/>
    <s v="無"/>
    <m/>
  </r>
  <r>
    <s v="社政業務-社會福利-推行老人福利-獎補助費-對國內團體之捐助"/>
    <s v="建立社區照顧關懷據點並設置巷弄長照站"/>
    <s v="臺中市沙鹿區西勢寮社區發展協會"/>
    <x v="40"/>
    <x v="749"/>
    <s v="無"/>
    <m/>
  </r>
  <r>
    <s v="社政業務-社會福利-推行老人福利-獎補助費-對國內團體之捐助"/>
    <s v="建立社區照顧關懷據點並設置巷弄長照站"/>
    <s v="臺中市沙鹿區埔子社區發展協會"/>
    <x v="40"/>
    <x v="123"/>
    <s v="無"/>
    <m/>
  </r>
  <r>
    <s v="社政業務-社會福利-推行老人福利-獎補助費-對國內團體之捐助"/>
    <s v="建立社區照顧關懷據點並設置巷弄長照站"/>
    <s v="臺中市清水區武鹿社區發展協會"/>
    <x v="40"/>
    <x v="123"/>
    <s v="無"/>
    <m/>
  </r>
  <r>
    <s v="社政業務-社會福利-推行老人福利-獎補助費-對國內團體之捐助"/>
    <s v="建立社區照顧關懷據點並設置巷弄長照站"/>
    <s v="臺中市清水區田寮社區發展協會"/>
    <x v="40"/>
    <x v="123"/>
    <s v="無"/>
    <m/>
  </r>
  <r>
    <s v="社政業務-社會福利-推行老人福利-獎補助費-對國內團體之捐助"/>
    <s v="建立社區照顧關懷據點並設置巷弄長照站"/>
    <s v="台中市烏日區成功社區發展協會"/>
    <x v="40"/>
    <x v="123"/>
    <s v="無"/>
    <m/>
  </r>
  <r>
    <s v="社政業務-社會福利-推行老人福利-獎補助費-對國內團體之捐助"/>
    <s v="建立社區照顧關懷據點並設置巷弄長照站"/>
    <s v="臺中市烏日區三和社區發展協會"/>
    <x v="40"/>
    <x v="749"/>
    <s v="無"/>
    <m/>
  </r>
  <r>
    <s v="社政業務-社會福利-推行老人福利-獎補助費-對國內團體之捐助"/>
    <s v="建立社區照顧關懷據點並設置巷弄長照站"/>
    <s v="台中市和樂關懷協會"/>
    <x v="40"/>
    <x v="211"/>
    <s v="無"/>
    <m/>
  </r>
  <r>
    <s v="社政業務-社會福利-推行老人福利-獎補助費-對國內團體之捐助"/>
    <s v="建立社區照顧關懷據點並設置巷弄長照站"/>
    <s v="臺中市西區忠誠社區發展協會"/>
    <x v="40"/>
    <x v="211"/>
    <s v="無"/>
    <m/>
  </r>
  <r>
    <s v="社政業務-社會福利-推行老人福利-獎補助費-對國內團體之捐助"/>
    <s v="建立社區照顧關懷據點並設置巷弄長照站"/>
    <s v="社團法人臺中市紅十字會"/>
    <x v="40"/>
    <x v="211"/>
    <s v="無"/>
    <m/>
  </r>
  <r>
    <s v="社政業務-社會福利-推行老人福利-獎補助費-對國內團體之捐助"/>
    <s v="建立社區照顧關懷據點"/>
    <s v="臺中市大里區中新社區發展協會"/>
    <x v="40"/>
    <x v="574"/>
    <s v="無"/>
    <m/>
  </r>
  <r>
    <s v="社政業務-社會福利-推行老人福利-獎補助費-對國內團體之捐助"/>
    <s v="建立社區照顧關懷據點"/>
    <s v="社團法人臺中市長幼關懷協會"/>
    <x v="40"/>
    <x v="574"/>
    <s v="無"/>
    <m/>
  </r>
  <r>
    <s v="社政業務-社會福利-推行老人福利-獎補助費-對國內團體之捐助"/>
    <s v="建立社區照顧關懷據點"/>
    <s v="臺中市西區平和社區發展協會"/>
    <x v="40"/>
    <x v="574"/>
    <s v="無"/>
    <m/>
  </r>
  <r>
    <s v="社政業務-社會福利-推行老人福利-獎補助費-對國內團體之捐助"/>
    <s v="建立社區照顧關懷據點"/>
    <s v="臺中市藍興長青協會"/>
    <x v="40"/>
    <x v="574"/>
    <s v="無"/>
    <m/>
  </r>
  <r>
    <s v="社政業務-社會福利-推行老人福利-獎補助費-對國內團體之捐助"/>
    <s v="建立社區照顧關懷據點並設置巷弄長照站"/>
    <s v="社團法人台中市興福關懷協會"/>
    <x v="40"/>
    <x v="748"/>
    <s v="無"/>
    <m/>
  </r>
  <r>
    <s v="社政業務-社會福利-推行老人福利-獎補助費-對國內團體之捐助"/>
    <s v="建立社區照顧關懷據點並設置巷弄長照站"/>
    <s v="台中市南屯區中台社區發展協會"/>
    <x v="40"/>
    <x v="123"/>
    <s v="無"/>
    <m/>
  </r>
  <r>
    <s v="社政業務-社會福利-推行老人福利-獎補助費-對國內團體之捐助"/>
    <s v="建立社區照顧關懷據點並設置巷弄長照站"/>
    <s v="社團法人臺中市大恆樂齡協會"/>
    <x v="40"/>
    <x v="211"/>
    <s v="無"/>
    <m/>
  </r>
  <r>
    <s v="社政業務-社會福利-推行老人福利-獎補助費-對國內團體之捐助"/>
    <s v="建立社區照顧關懷據點並設置巷弄長照站"/>
    <s v="臺中市太平區新城社區發展協會"/>
    <x v="40"/>
    <x v="211"/>
    <s v="無"/>
    <m/>
  </r>
  <r>
    <s v="社政業務-社會福利-推行老人福利-獎補助費-對國內團體之捐助"/>
    <s v="建立社區照顧關懷據點並設置巷弄長照站"/>
    <s v="臺中市太平區新高社區發展協會"/>
    <x v="40"/>
    <x v="749"/>
    <s v="無"/>
    <m/>
  </r>
  <r>
    <s v="社政業務-社會福利-推行老人福利-獎補助費-對國內團體之捐助"/>
    <s v="建立社區照顧關懷據點並設置巷弄長照站"/>
    <s v="臺中市太平區中興社區發展協會"/>
    <x v="40"/>
    <x v="759"/>
    <s v="無"/>
    <m/>
  </r>
  <r>
    <s v="社政業務-社會福利-推行老人福利-獎補助費-對國內團體之捐助"/>
    <s v="建立社區照顧關懷據點並設置巷弄長照站"/>
    <s v="臺中市新福樂齡關懷協會"/>
    <x v="40"/>
    <x v="748"/>
    <s v="無"/>
    <m/>
  </r>
  <r>
    <s v="社政業務-社會福利-推行老人福利-獎補助費-對國內團體之捐助"/>
    <s v="建立社區照顧關懷據點並設置巷弄長照站"/>
    <s v="臺中市太平區中政社區發展協會"/>
    <x v="40"/>
    <x v="748"/>
    <s v="無"/>
    <m/>
  </r>
  <r>
    <s v="社政業務-社會福利-推行老人福利-獎補助費-對國內團體之捐助"/>
    <s v="建立社區照顧關懷據點並設置巷弄長照站"/>
    <s v="臺中市大甲區銅安社區發展協會"/>
    <x v="40"/>
    <x v="123"/>
    <s v="無"/>
    <m/>
  </r>
  <r>
    <s v="社政業務-社會福利-推行老人福利-獎補助費-對國內團體之捐助"/>
    <s v="建立社區照顧關懷據點並設置巷弄長照站"/>
    <s v="台中縣愛加倍關懷協會"/>
    <x v="40"/>
    <x v="211"/>
    <s v="無"/>
    <m/>
  </r>
  <r>
    <s v="社政業務-社會福利-推行老人福利-獎補助費-對國內團體之捐助"/>
    <s v="建立社區照顧關懷據點"/>
    <s v="臺中市大雅區秀山社區發展協會"/>
    <x v="40"/>
    <x v="574"/>
    <s v="無"/>
    <m/>
  </r>
  <r>
    <s v="社政業務-社會福利-推行老人福利-獎補助費-對國內團體之捐助"/>
    <s v="建立社區照顧關懷據點"/>
    <s v="臺中市后里區泰安社區發展協會"/>
    <x v="40"/>
    <x v="574"/>
    <s v="無"/>
    <m/>
  </r>
  <r>
    <s v="社政業務-社會福利-推行老人福利-獎補助費-對國內團體之捐助"/>
    <s v="建立社區照顧關懷據點並設置巷弄長照站"/>
    <s v="社團法人中華民國失智者照顧協會"/>
    <x v="40"/>
    <x v="760"/>
    <s v="無"/>
    <m/>
  </r>
  <r>
    <s v="社政業務-社會福利-推行老人福利-獎補助費-對國內團體之捐助"/>
    <s v="建立社區照顧關懷據點並設置巷弄長照站"/>
    <s v="社團法人台中市活出美好關懷協會"/>
    <x v="40"/>
    <x v="749"/>
    <s v="無"/>
    <m/>
  </r>
  <r>
    <s v="社政業務-社會福利-推行老人福利-獎補助費-對國內團體之捐助"/>
    <s v="建立社區照顧關懷據點並設置巷弄長照站"/>
    <s v="臺中市土庫長青關懷協會"/>
    <x v="40"/>
    <x v="748"/>
    <s v="無"/>
    <m/>
  </r>
  <r>
    <s v="社政業務-社會福利-推行老人福利-獎補助費-對國內團體之捐助"/>
    <s v="建立社區照顧關懷據點並設置巷弄長照站"/>
    <s v="臺中市西屯區林厝社區發展協會"/>
    <x v="40"/>
    <x v="748"/>
    <s v="無"/>
    <m/>
  </r>
  <r>
    <s v="社政業務-社會福利-推行老人福利-獎補助費-對國內團體之捐助"/>
    <s v="建立社區照顧關懷據點並設置巷弄長照站"/>
    <s v="臺中市龍井區田中社區發展協會"/>
    <x v="40"/>
    <x v="123"/>
    <s v="無"/>
    <m/>
  </r>
  <r>
    <s v="社政業務-社會福利-推行老人福利-獎補助費-對國內團體之捐助"/>
    <s v="建立社區照顧關懷據點並設置巷弄長照站"/>
    <s v="臺中市龍井區新庄社區發展協會"/>
    <x v="40"/>
    <x v="123"/>
    <s v="無"/>
    <m/>
  </r>
  <r>
    <s v="社政業務-社會福利-推行老人福利-獎補助費-對國內團體之捐助"/>
    <s v="建立社區照顧關懷據點並設置巷弄長照站"/>
    <s v="台中市龍龍社區關懷協會"/>
    <x v="40"/>
    <x v="123"/>
    <s v="無"/>
    <m/>
  </r>
  <r>
    <s v="社政業務-社會福利-推行老人福利-獎補助費-對國內團體之捐助"/>
    <s v="建立社區照顧關懷據點並設置巷弄長照站"/>
    <s v="臺中市福雅長青關懷協會"/>
    <x v="40"/>
    <x v="123"/>
    <s v="無"/>
    <m/>
  </r>
  <r>
    <s v="社政業務-社會福利-推行老人福利-獎補助費-對國內團體之捐助"/>
    <s v="建立社區照顧關懷據點並設置巷弄長照站"/>
    <s v="臺中市東海恩福關懷協會"/>
    <x v="40"/>
    <x v="123"/>
    <s v="無"/>
    <m/>
  </r>
  <r>
    <s v="社政業務-社會福利-推行老人福利-獎補助費-對國內團體之捐助"/>
    <s v="建立社區照顧關懷據點並設置巷弄長照站"/>
    <s v="社團法人台中市婦幼關懷成長協會"/>
    <x v="40"/>
    <x v="123"/>
    <s v="無"/>
    <m/>
  </r>
  <r>
    <s v="社政業務-社會福利-推行老人福利-獎補助費-對國內團體之捐助"/>
    <s v="建立社區照顧關懷據點"/>
    <s v="臺中市外埔區(庄-土+部)子社區發展協會"/>
    <x v="40"/>
    <x v="574"/>
    <s v="無"/>
    <m/>
  </r>
  <r>
    <s v="社政業務-社會福利-推行老人福利-獎補助費-對國內團體之捐助"/>
    <s v="建立社區照顧關懷據點"/>
    <s v="海墘社區照顧關懷據點"/>
    <x v="40"/>
    <x v="574"/>
    <s v="無"/>
    <m/>
  </r>
  <r>
    <s v="社政業務-社會福利-推行老人福利-獎補助費-對國內團體之捐助"/>
    <s v="建立社區照顧關懷據點"/>
    <s v="臺中市太平區平安社區發展協會"/>
    <x v="40"/>
    <x v="574"/>
    <s v="無"/>
    <m/>
  </r>
  <r>
    <s v="社政業務-社會福利-推行老人福利-獎補助費-對國內團體之捐助"/>
    <s v="建立社區照顧關懷據點"/>
    <s v="財團法人一貫道崇正基金會"/>
    <x v="40"/>
    <x v="574"/>
    <s v="無"/>
    <m/>
  </r>
  <r>
    <s v="社政業務-社會福利-推行老人福利-獎補助費-對國內團體之捐助"/>
    <s v="建立社區照顧關懷據點並設置巷弄長照站"/>
    <s v="台中市南區長春社區發展協會"/>
    <x v="40"/>
    <x v="749"/>
    <s v="無"/>
    <m/>
  </r>
  <r>
    <s v="社政業務-社會福利-推行老人福利-獎補助費-對國內團體之捐助"/>
    <s v="建立社區照顧關懷據點並設置巷弄長照站"/>
    <s v="台中市南區長春社區發展協會"/>
    <x v="40"/>
    <x v="211"/>
    <s v="無"/>
    <m/>
  </r>
  <r>
    <s v="社政業務-社會福利-推行老人福利-獎補助費-對國內團體之捐助"/>
    <s v="建立社區照顧關懷據點"/>
    <s v="社團法人中華傳愛社區服務協會"/>
    <x v="40"/>
    <x v="574"/>
    <s v="無"/>
    <m/>
  </r>
  <r>
    <s v="社政業務-社會福利-推行老人福利-獎補助費-對國內團體之捐助"/>
    <s v="建立社區照顧關懷據點"/>
    <s v="臺中市北屯區新平社區發展協會"/>
    <x v="40"/>
    <x v="574"/>
    <s v="無"/>
    <m/>
  </r>
  <r>
    <s v="社政業務-社會福利-推行老人福利-獎補助費-對國內團體之捐助"/>
    <s v="建立社區照顧關懷據點"/>
    <s v="台中市北屯區軍功社區發展協會"/>
    <x v="40"/>
    <x v="574"/>
    <s v="無"/>
    <m/>
  </r>
  <r>
    <s v="社政業務-社會福利-推行老人福利-獎補助費-對國內團體之捐助"/>
    <s v="建立社區照顧關懷據點"/>
    <s v="臺中市北屯社區文化推廣協會"/>
    <x v="40"/>
    <x v="574"/>
    <s v="無"/>
    <m/>
  </r>
  <r>
    <s v="社政業務-社會福利-推行老人福利-獎補助費-對國內團體之捐助"/>
    <s v="建立社區照顧關懷據點"/>
    <s v="台中市北屯區松勇社區發展協會"/>
    <x v="40"/>
    <x v="574"/>
    <s v="無"/>
    <m/>
  </r>
  <r>
    <s v="社政業務-社會福利-推行老人福利-獎補助費-對國內團體之捐助"/>
    <s v="建立社區照顧關懷據點"/>
    <s v="台中市北屯區后庄社區發展協會"/>
    <x v="40"/>
    <x v="574"/>
    <s v="無"/>
    <m/>
  </r>
  <r>
    <s v="社政業務-社會福利-推行老人福利-獎補助費-對國內團體之捐助"/>
    <s v="建立社區照顧關懷據點"/>
    <s v="台中市北屯區松茂社區發展協會"/>
    <x v="40"/>
    <x v="574"/>
    <s v="無"/>
    <m/>
  </r>
  <r>
    <s v="社政業務-社會福利-推行老人福利-獎補助費-對國內團體之捐助"/>
    <s v="建立社區照顧關懷據點"/>
    <s v="臺中市興安柳陽關懷協會"/>
    <x v="40"/>
    <x v="574"/>
    <s v="無"/>
    <m/>
  </r>
  <r>
    <s v="社政業務-社會福利-推行老人福利-獎補助費-對國內團體之捐助"/>
    <s v="建立社區照顧關懷據點"/>
    <s v="財團法人基督教台灣信義會"/>
    <x v="40"/>
    <x v="574"/>
    <s v="無"/>
    <m/>
  </r>
  <r>
    <s v="社政業務-社會福利-推行老人福利-獎補助費-對國內團體之捐助"/>
    <s v="建立社區照顧關懷據點並設置巷弄長照站"/>
    <s v="社團法人中華傳愛社區服務協會"/>
    <x v="40"/>
    <x v="748"/>
    <s v="無"/>
    <m/>
  </r>
  <r>
    <s v="社政業務-社會福利-推行老人福利-獎補助費-對國內團體之捐助"/>
    <s v="建立社區照顧關懷據點並設置巷弄長照站"/>
    <s v="財團法人台中市私立無極證道院社會福利慈善事業基金會"/>
    <x v="40"/>
    <x v="748"/>
    <s v="無"/>
    <m/>
  </r>
  <r>
    <s v="社政業務-社會福利-推行老人福利-獎補助費-對國內團體之捐助"/>
    <s v="建立社區照顧關懷據點並設置巷弄長照站"/>
    <s v="臺中市北屯區四民社區發展協會"/>
    <x v="40"/>
    <x v="748"/>
    <s v="無"/>
    <m/>
  </r>
  <r>
    <s v="社政業務-社會福利-推行老人福利-獎補助費-對國內團體之捐助"/>
    <s v="建立社區照顧關懷據點並設置巷弄長照站"/>
    <s v="臺中市三和社區福利發展協進會"/>
    <x v="40"/>
    <x v="748"/>
    <s v="無"/>
    <m/>
  </r>
  <r>
    <s v="社政業務-社會福利-推行老人福利-獎補助費-對國內團體之捐助"/>
    <s v="建立社區照顧關懷據點並設置巷弄長照站"/>
    <s v="社團法人台中市厝邊關懷協會"/>
    <x v="40"/>
    <x v="748"/>
    <s v="無"/>
    <m/>
  </r>
  <r>
    <s v="社政業務-社會福利-推行老人福利-獎補助費-對國內團體之捐助"/>
    <s v="建立社區照顧關懷據點並設置巷弄長照站"/>
    <s v="社團法人臺灣家庭關懷協會"/>
    <x v="40"/>
    <x v="748"/>
    <s v="無"/>
    <m/>
  </r>
  <r>
    <s v="社政業務-社會福利-推行老人福利-獎補助費-對國內團體之捐助"/>
    <s v="建立社區照顧關懷據點並設置巷弄長照站"/>
    <s v="社團法人臺中市仁和樂活長青協會"/>
    <x v="40"/>
    <x v="748"/>
    <s v="無"/>
    <m/>
  </r>
  <r>
    <s v="社政業務-社會福利-推行老人福利-獎補助費-對國內團體之捐助"/>
    <s v="建立社區照顧關懷據點並設置巷弄長照站"/>
    <s v="臺中市北屯區(庄-土+部)子社區發展協會"/>
    <x v="40"/>
    <x v="748"/>
    <s v="無"/>
    <m/>
  </r>
  <r>
    <s v="社政業務-社會福利-推行老人福利-獎補助費-對國內團體之捐助"/>
    <s v="建立社區照顧關懷據點並設置巷弄長照站"/>
    <s v="臺中市北屯區松和社區發展協會"/>
    <x v="40"/>
    <x v="748"/>
    <s v="無"/>
    <m/>
  </r>
  <r>
    <s v="社政業務-社會福利-推行老人福利-獎補助費-對國內團體之捐助"/>
    <s v="建立社區照顧關懷據點"/>
    <s v="台中市北屯區松勇社區發展協會"/>
    <x v="40"/>
    <x v="49"/>
    <s v="無"/>
    <m/>
  </r>
  <r>
    <s v="社政業務-社會福利-推行老人福利-獎補助費-對國內團體之捐助"/>
    <s v="建立社區照顧關懷據點並設置巷弄長照站"/>
    <s v="臺中市太平區福隆社區發展協會"/>
    <x v="40"/>
    <x v="625"/>
    <s v="無"/>
    <m/>
  </r>
  <r>
    <s v="社政業務-社會福利-推行老人福利-獎補助費-對國內團體之捐助"/>
    <s v="建立社區照顧關懷據點並設置巷弄長照站"/>
    <s v="社團法人中華傳愛社區服務協會"/>
    <x v="40"/>
    <x v="748"/>
    <s v="無"/>
    <m/>
  </r>
  <r>
    <s v="社政業務-社會福利-推行老人福利-獎補助費-對國內團體之捐助"/>
    <s v="建立社區照顧關懷據點並設置巷弄長照站"/>
    <s v="臺中市太平區新高社區發展協會"/>
    <x v="40"/>
    <x v="749"/>
    <s v="無"/>
    <m/>
  </r>
  <r>
    <s v="社政業務-社會福利-推行老人福利-獎補助費-對國內團體之捐助"/>
    <s v="建立社區照顧關懷據點並設置巷弄長照站"/>
    <s v="臺中市太平區新城社區發展協會"/>
    <x v="40"/>
    <x v="211"/>
    <s v="無"/>
    <m/>
  </r>
  <r>
    <s v="社政業務-社會福利-推行老人福利-獎補助費-對國內團體之捐助"/>
    <s v="建立社區照顧關懷據點並設置巷弄長照站"/>
    <s v="財團法人桃園市亮詮公益慈善基金會"/>
    <x v="40"/>
    <x v="749"/>
    <s v="無"/>
    <m/>
  </r>
  <r>
    <s v="社政業務-社會福利-推行老人福利-獎補助費-對國內團體之捐助"/>
    <s v="建立社區照顧關懷據點並設置巷弄長照站"/>
    <s v="臺中市太平區車籠埔文化發展協會"/>
    <x v="40"/>
    <x v="211"/>
    <s v="無"/>
    <m/>
  </r>
  <r>
    <s v="社政業務-社會福利-推行老人福利-獎補助費-對國內團體之捐助"/>
    <s v="建立社區照顧關懷據點"/>
    <s v="臺中市大肚區中和社區發展協會"/>
    <x v="40"/>
    <x v="574"/>
    <s v="無"/>
    <m/>
  </r>
  <r>
    <s v="社政業務-社會福利-推行老人福利-獎補助費-對國內團體之捐助"/>
    <s v="建立社區照顧關懷據點"/>
    <s v="財團法人中華基督教行道會卓越希望教會"/>
    <x v="40"/>
    <x v="574"/>
    <s v="無"/>
    <m/>
  </r>
  <r>
    <s v="社政業務-社會福利-推行老人福利-獎補助費-對國內團體之捐助"/>
    <s v="建立社區照顧關懷據點"/>
    <s v="台中市東南長青會"/>
    <x v="40"/>
    <x v="574"/>
    <s v="無"/>
    <m/>
  </r>
  <r>
    <s v="社政業務-社會福利-推行老人福利-獎補助費-對國內團體之捐助"/>
    <s v="建立社區照顧關懷據點並設置巷弄長照站"/>
    <s v="財團法人中華基督教浸信宣道會台中教會"/>
    <x v="40"/>
    <x v="748"/>
    <s v="無"/>
    <m/>
  </r>
  <r>
    <s v="社政業務-社會福利-推行老人福利-獎補助費-對國內團體之捐助"/>
    <s v="建立社區照顧關懷據點並設置巷弄長照站"/>
    <s v="臺中市梧棲區草湳社區發展協會"/>
    <x v="40"/>
    <x v="748"/>
    <s v="無"/>
    <m/>
  </r>
  <r>
    <s v="社政業務-社會福利-推行老人福利-獎補助費-對國內團體之捐助"/>
    <s v="建立社區照顧關懷據點"/>
    <s v="臺中市神岡區溪洲社區發展協會"/>
    <x v="40"/>
    <x v="749"/>
    <s v="無"/>
    <m/>
  </r>
  <r>
    <s v="社政業務-社會福利-推行老人福利-獎補助費-對國內團體之捐助"/>
    <s v="建立社區照顧關懷據點"/>
    <s v="台中市南區城隍社區發展協會"/>
    <x v="40"/>
    <x v="574"/>
    <s v="無"/>
    <m/>
  </r>
  <r>
    <s v="社政業務-社會福利-推行老人福利-獎補助費-對國內團體之捐助"/>
    <s v="建立社區照顧關懷據點"/>
    <s v="財團法人一貫道崇正基金會"/>
    <x v="40"/>
    <x v="574"/>
    <s v="無"/>
    <m/>
  </r>
  <r>
    <s v="社政業務-社會福利-推行老人福利-獎補助費-對國內團體之捐助"/>
    <s v="建立社區照顧關懷據點並設置巷弄長照站"/>
    <s v="台中市南區福順社區發展協會"/>
    <x v="40"/>
    <x v="1"/>
    <s v="無"/>
    <m/>
  </r>
  <r>
    <s v="社政業務-社會福利-推行老人福利-獎補助費-對國內團體之捐助"/>
    <s v="建立社區照顧關懷據點並設置巷弄長照站"/>
    <s v="財團法人天主教聖心基金會"/>
    <x v="40"/>
    <x v="49"/>
    <s v="無"/>
    <m/>
  </r>
  <r>
    <s v="社政業務-社會福利-推行老人福利-獎補助費-對國內團體之捐助"/>
    <s v="建立社區照顧關懷據點並設置巷弄長照站"/>
    <s v="臺中市大雅區大雅社區發展協會"/>
    <x v="40"/>
    <x v="211"/>
    <s v="無"/>
    <m/>
  </r>
  <r>
    <s v="社政業務-社會福利-推行老人福利-獎補助費-對國內團體之捐助"/>
    <s v="本市日間托老服務計畫暨建立社區照顧關懷據點並設置巷弄長照站"/>
    <s v="社團法人臺中市清心社區福祉發展協會"/>
    <x v="40"/>
    <x v="761"/>
    <s v="無"/>
    <m/>
  </r>
  <r>
    <s v="社政業務-社會福利-推行老人福利-獎補助費-對國內團體之捐助"/>
    <s v="日間托老服務計畫暨建立社區照顧關懷據點並設置巷弄長照站"/>
    <s v="社團法人中華傳愛社區服務協會"/>
    <x v="40"/>
    <x v="762"/>
    <s v="無"/>
    <m/>
  </r>
  <r>
    <s v="社政業務-社會福利-推行老人福利-獎補助費-對國內團體之捐助"/>
    <s v="建立社區照顧關懷據點"/>
    <s v="臺中市石岡區南眉文化促進會"/>
    <x v="40"/>
    <x v="574"/>
    <s v="無"/>
    <m/>
  </r>
  <r>
    <s v="社政業務-社會福利-推行老人福利-獎補助費-對國內團體之捐助"/>
    <s v="建立社區照顧關懷據點並設置巷弄長照站"/>
    <s v="臺中市石岡區萬安社區發展協會"/>
    <x v="40"/>
    <x v="527"/>
    <s v="無"/>
    <m/>
  </r>
  <r>
    <s v="社政業務-社會福利-推行老人福利-獎補助費-對國內團體之捐助"/>
    <s v="建立社區照顧關懷據點"/>
    <s v="臺中市石岡區傳統美食文化推廣協會"/>
    <x v="40"/>
    <x v="574"/>
    <s v="無"/>
    <m/>
  </r>
  <r>
    <s v="社政業務-社會福利-推行老人福利-獎補助費-對國內團體之捐助"/>
    <s v="建立社區照顧關懷據點並設置巷弄長照站"/>
    <s v="臺中市石岡區萬興社區發展協會"/>
    <x v="40"/>
    <x v="749"/>
    <s v="無"/>
    <m/>
  </r>
  <r>
    <s v="社政業務-社會福利-推行老人福利-獎補助費-對國內團體之捐助"/>
    <s v="建立社區照顧關懷據點並設置巷弄長照站"/>
    <s v="臺中市梧棲區福德社區發展協會"/>
    <x v="40"/>
    <x v="202"/>
    <s v="無"/>
    <m/>
  </r>
  <r>
    <s v="社政業務-社會福利-推行老人福利-獎補助費-對國內團體之捐助"/>
    <s v="建立社區照顧關懷據點並設置巷弄長照站"/>
    <s v="社團法人台灣福氣社區關懷協會"/>
    <x v="40"/>
    <x v="469"/>
    <s v="無"/>
    <m/>
  </r>
  <r>
    <s v="社政業務-社會福利-推行老人福利-獎補助費-對國內團體之捐助"/>
    <s v="建立社區照顧關懷據點並設置巷弄長照站"/>
    <s v="台中市北屯區和平社區發展協會"/>
    <x v="40"/>
    <x v="76"/>
    <s v="無"/>
    <m/>
  </r>
  <r>
    <s v="社政業務-社會福利-推行老人福利-獎補助費-對國內團體之捐助"/>
    <s v="建立社區照顧關懷據點"/>
    <s v="臺中市大肚區新興社區發展協會"/>
    <x v="40"/>
    <x v="123"/>
    <s v="無"/>
    <m/>
  </r>
  <r>
    <s v="社政業務-社會福利-推行老人福利-獎補助費-對國內團體之捐助"/>
    <s v="建立社區照顧關懷據點並設置巷弄站長照站"/>
    <s v="財團法人臺中市私立童庭社會福利慈善事業基金會"/>
    <x v="40"/>
    <x v="123"/>
    <s v="無"/>
    <m/>
  </r>
  <r>
    <s v="社政業務-社會福利-推行老人福利-獎補助費-對國內團體之捐助"/>
    <s v="建立社區照顧關懷據點並設置巷弄長照站"/>
    <s v="臺中市后里區眉山社區發展協會"/>
    <x v="40"/>
    <x v="123"/>
    <s v="無"/>
    <m/>
  </r>
  <r>
    <s v="社政業務-社會福利-推行老人福利-獎補助費-對國內團體之捐助"/>
    <s v="建立社區照顧關懷據點並設置巷弄長照站"/>
    <s v="臺中市大雅區大楓社區發展協會"/>
    <x v="40"/>
    <x v="123"/>
    <s v="無"/>
    <m/>
  </r>
  <r>
    <s v="社政業務-社會福利-推行老人福利-獎補助費-對國內團體之捐助"/>
    <s v="建立社區照顧關懷據點並設置巷弄長照站"/>
    <s v="台中市南區長春社區發展協會"/>
    <x v="40"/>
    <x v="4"/>
    <s v="無"/>
    <m/>
  </r>
  <r>
    <s v="社政業務-社會福利-推行老人福利-獎補助費-對國內團體之捐助"/>
    <s v="建立社區照顧關懷據點並設置巷弄長照站"/>
    <s v="財團法人台中市私立甘霖社會福利慈善事業基金會"/>
    <x v="40"/>
    <x v="211"/>
    <s v="無"/>
    <m/>
  </r>
  <r>
    <s v="社政業務-社會福利-推行老人福利-獎補助費-對國內團體之捐助"/>
    <s v="建立社區照顧關懷據點並設置巷弄長照站"/>
    <s v="臺中市福雅長青關懷協會"/>
    <x v="40"/>
    <x v="748"/>
    <s v="無"/>
    <m/>
  </r>
  <r>
    <s v="社政業務-社會福利-推行老人福利-獎補助費-對國內團體之捐助"/>
    <s v="建立社區照顧關懷據點並設置巷弄長照站"/>
    <s v="臺中市廣福關懷協會"/>
    <x v="40"/>
    <x v="123"/>
    <s v="無"/>
    <m/>
  </r>
  <r>
    <s v="社政業務-社會福利-推行老人福利-獎補助費-對國內團體之捐助"/>
    <s v="建立社區照顧關懷據點並設置巷弄長照站"/>
    <s v="台中市東榮八福社區關懷協會"/>
    <x v="40"/>
    <x v="123"/>
    <s v="無"/>
    <m/>
  </r>
  <r>
    <s v="社政業務-社會福利-推行老人福利-獎補助費-對國內團體之捐助"/>
    <s v="建立社區照顧關懷據點並設置巷弄長照站"/>
    <s v="台中市西屯區上石社區發展協會"/>
    <x v="40"/>
    <x v="123"/>
    <s v="無"/>
    <m/>
  </r>
  <r>
    <s v="社政業務-社會福利-推行老人福利-獎補助費-對國內團體之捐助"/>
    <s v="建立社區照顧關懷據點並設置巷弄長照站"/>
    <s v="臺中市西屯區林厝社區發展協會"/>
    <x v="40"/>
    <x v="123"/>
    <s v="無"/>
    <m/>
  </r>
  <r>
    <s v="社政業務-社會福利-推行老人福利-獎補助費-對國內團體之捐助"/>
    <s v="建立社區照顧關懷據點並設置巷弄長照站"/>
    <s v="臺中市西屯區何明社區發展協會"/>
    <x v="40"/>
    <x v="123"/>
    <s v="無"/>
    <m/>
  </r>
  <r>
    <s v="社政業務-社會福利-推行老人福利-獎補助費-對國內團體之捐助"/>
    <s v="建立社區照顧關懷據點並設置巷弄長照站"/>
    <s v="臺中市龍井區新東社區發展協會"/>
    <x v="40"/>
    <x v="123"/>
    <s v="無"/>
    <m/>
  </r>
  <r>
    <s v="社政業務-社會福利-推行老人福利-獎補助費-對國內團體之捐助"/>
    <s v="建立社區照顧關懷據點並設置巷弄長照站"/>
    <s v="臺中市龍井區龍東社區發展協會"/>
    <x v="40"/>
    <x v="748"/>
    <s v="無"/>
    <m/>
  </r>
  <r>
    <s v="社政業務-社會福利-推行老人福利-獎補助費-對國內團體之捐助"/>
    <s v="建立社區照顧關懷據點並設置巷弄長照站"/>
    <s v="臺中市龍井區龍東社區發展協會"/>
    <x v="40"/>
    <x v="123"/>
    <s v="無"/>
    <m/>
  </r>
  <r>
    <s v="社政業務-社會福利-推行老人福利-獎補助費-對國內團體之捐助"/>
    <s v="建立社區照顧關懷據點並設置巷弄長照站"/>
    <s v="台中市西屯區福瑞社區發展協會"/>
    <x v="40"/>
    <x v="123"/>
    <s v="無"/>
    <m/>
  </r>
  <r>
    <s v="社政業務-社會福利-推行老人福利-獎補助費-對國內團體之捐助"/>
    <s v="建立社區照顧關懷據點並設置巷弄長照站"/>
    <s v="財團法人中華民國佛教慈濟慈善事業基金會"/>
    <x v="40"/>
    <x v="763"/>
    <s v="無"/>
    <m/>
  </r>
  <r>
    <s v="社政業務-社會福利-推行老人福利-獎補助費-對國內團體之捐助"/>
    <s v="建立社區照顧關懷據點之充實設施設備-經常門"/>
    <s v="社團法人臺中市紅十字會"/>
    <x v="40"/>
    <x v="241"/>
    <s v="無"/>
    <m/>
  </r>
  <r>
    <s v="社政業務-社會福利-推行老人福利-獎補助費-對國內團體之捐助"/>
    <s v="建立社區照顧關懷據點並設置巷弄長照站"/>
    <s v="臺中市幸福關懷發展協會"/>
    <x v="40"/>
    <x v="123"/>
    <s v="無"/>
    <m/>
  </r>
  <r>
    <s v="社政業務-社會福利-推行老人福利-獎補助費-對國內團體之捐助"/>
    <s v="建立社區照顧關懷據點並設置巷弄長照站"/>
    <s v="臺中市潭仔墘社區文化協會"/>
    <x v="40"/>
    <x v="123"/>
    <s v="無"/>
    <m/>
  </r>
  <r>
    <s v="社政業務-社會福利-推行老人福利-獎補助費-對國內團體之捐助"/>
    <s v="建立社區照顧關懷據點並設置巷弄長照站"/>
    <s v="臺中市潭子區大豐社區發展協會"/>
    <x v="40"/>
    <x v="123"/>
    <s v="無"/>
    <m/>
  </r>
  <r>
    <s v="社政業務-社會福利-推行老人福利-獎補助費-對國內團體之捐助"/>
    <s v="社區照顧關懷據點整合性補助計畫之充實廚房設備費用-資本門"/>
    <s v="臺中市港尾社區長青協會"/>
    <x v="40"/>
    <x v="50"/>
    <s v="無"/>
    <m/>
  </r>
  <r>
    <s v="社政業務-社會福利-推行老人福利-獎補助費-對國內團體之捐助"/>
    <s v="建立社區照顧關懷據點並設置巷弄長照站之「預防及延緩失能照護計畫費用」"/>
    <s v="財團法人福智慈善基金會"/>
    <x v="40"/>
    <x v="211"/>
    <s v="無"/>
    <m/>
  </r>
  <r>
    <s v="社政業務-社會福利-推行老人福利-獎補助費-對國內團體之捐助"/>
    <s v="建立社區照顧關懷據點之充實設施設備費用-資本門"/>
    <s v="社團法人中華起初全人教育關懷協會"/>
    <x v="40"/>
    <x v="76"/>
    <s v="無"/>
    <m/>
  </r>
  <r>
    <s v="社政業務-社會福利-推行老人福利-獎補助費-對國內團體之捐助"/>
    <s v="建立社區照顧關懷據點並設置巷弄長照站"/>
    <s v="臺中市龍井區山腳社區發展協會"/>
    <x v="40"/>
    <x v="748"/>
    <s v="無"/>
    <m/>
  </r>
  <r>
    <s v="社政業務-社會福利-推行老人福利-獎補助費-對國內團體之捐助"/>
    <s v="建立社區照顧關懷據點並設置巷弄長照站之充實廚房設施設備-資本門"/>
    <s v="臺中市草湖長青關懷協會"/>
    <x v="40"/>
    <x v="85"/>
    <s v="無"/>
    <m/>
  </r>
  <r>
    <s v="社政業務-社會福利-推行老人福利-獎補助費-對國內團體之捐助"/>
    <s v="建立社區照顧關懷據點並設置巷弄長照站之充實設施設備-資本門"/>
    <s v="臺中市草湖長青關懷協會"/>
    <x v="40"/>
    <x v="69"/>
    <s v="無"/>
    <m/>
  </r>
  <r>
    <s v="社政業務-社會福利-推行老人福利-獎補助費-對國內團體之捐助"/>
    <s v="建立社區照顧關懷據點並設置巷弄長照站之充實設施設備-經常門"/>
    <s v="臺中市草湖長青關懷協會"/>
    <x v="40"/>
    <x v="241"/>
    <s v="無"/>
    <m/>
  </r>
  <r>
    <s v="社政業務-社會福利-推行老人福利-獎補助費-對國內團體之捐助"/>
    <s v="建立社區照顧關懷據點並設置巷弄長照站"/>
    <s v="臺中市新社區馬力埔社區發展協會"/>
    <x v="40"/>
    <x v="748"/>
    <s v="無"/>
    <m/>
  </r>
  <r>
    <s v="社政業務-社會福利-推行老人福利-獎補助費-對國內團體之捐助"/>
    <s v="建立社區照顧關懷據點"/>
    <s v="臺中市潭子區新田社區發展協會"/>
    <x v="40"/>
    <x v="574"/>
    <s v="無"/>
    <m/>
  </r>
  <r>
    <s v="社政業務-社會福利-推行老人福利-獎補助費-對國內團體之捐助"/>
    <s v="建立社區照顧關懷據點並設置巷弄長照站"/>
    <s v="臺中市清水區田寮社區發展協會"/>
    <x v="40"/>
    <x v="748"/>
    <s v="無"/>
    <m/>
  </r>
  <r>
    <s v="社政業務-社會福利-推行老人福利-獎補助費-對國內團體之捐助"/>
    <s v="建立社區照顧關懷據點並設置巷弄長照站"/>
    <s v="臺中市西區忠誠社區發展協會"/>
    <x v="40"/>
    <x v="748"/>
    <s v="無"/>
    <m/>
  </r>
  <r>
    <s v="社政業務-社會福利-推行老人福利-獎補助費-對國內團體之捐助"/>
    <s v="建立社區照顧關懷據點並設置巷弄長照站"/>
    <s v="台中市龍龍社區關懷協會"/>
    <x v="40"/>
    <x v="748"/>
    <s v="無"/>
    <m/>
  </r>
  <r>
    <s v="社政業務-社會福利-推行老人福利-獎補助費-對國內團體之捐助"/>
    <s v="建立社區照顧關懷據點"/>
    <s v="臺中市東海愛鄰社區服務協會"/>
    <x v="40"/>
    <x v="574"/>
    <s v="無"/>
    <m/>
  </r>
  <r>
    <s v="社政業務-社會福利-推行老人福利-獎補助費-對國內團體之捐助"/>
    <s v="建立社區照顧關懷據點"/>
    <s v="社團法人台中市厝邊關懷協會"/>
    <x v="40"/>
    <x v="574"/>
    <s v="無"/>
    <m/>
  </r>
  <r>
    <s v="社政業務-社會福利-推行老人福利-獎補助費-對國內團體之捐助"/>
    <s v="建立社區照顧關懷據點並設置巷弄長照站"/>
    <s v="臺中市龍井區東海社區發展協會"/>
    <x v="40"/>
    <x v="625"/>
    <s v="無"/>
    <m/>
  </r>
  <r>
    <s v="社政業務-社會福利-推行老人福利-獎補助費-對國內團體之捐助"/>
    <s v="建立社區照顧關懷據點並設置巷弄長照站"/>
    <s v="臺中市石岡區金星社區發展協會"/>
    <x v="40"/>
    <x v="748"/>
    <s v="無"/>
    <m/>
  </r>
  <r>
    <s v="社政業務-社會福利-推行老人福利-獎補助費-對國內團體之捐助"/>
    <s v="建立社區照顧關懷據點"/>
    <s v="台中市南屯區永定社區發展協會"/>
    <x v="40"/>
    <x v="574"/>
    <s v="無"/>
    <m/>
  </r>
  <r>
    <s v="社政業務-社會福利-推行老人福利-獎補助費-對國內團體之捐助"/>
    <s v="建立社區照顧關懷據點"/>
    <s v="臺中市菘苑樂齡發展促進協會"/>
    <x v="40"/>
    <x v="574"/>
    <s v="無"/>
    <m/>
  </r>
  <r>
    <s v="社政業務-社會福利-推行老人福利-獎補助費-對國內團體之捐助"/>
    <s v="建立社區照顧關懷據點並設置巷弄長照站"/>
    <s v="社團法人臺中市豐富幸福社區關懷協會"/>
    <x v="40"/>
    <x v="748"/>
    <s v="無"/>
    <m/>
  </r>
  <r>
    <s v="社政業務-社會福利-推行老人福利-獎補助費-對國內團體之捐助"/>
    <s v="建立社區照顧關懷據點並設置巷弄長照站"/>
    <s v="臺中市南屯區三和社區發展協會"/>
    <x v="40"/>
    <x v="748"/>
    <s v="無"/>
    <m/>
  </r>
  <r>
    <s v="社政業務-社會福利-推行老人福利-獎補助費-對國內團體之捐助"/>
    <s v="建立社區照顧關懷據點並設置巷弄長照站"/>
    <s v="社團法人臺中市大恆樂齡協會"/>
    <x v="40"/>
    <x v="625"/>
    <s v="無"/>
    <m/>
  </r>
  <r>
    <s v="社政業務-社會福利-推行老人福利-獎補助費-對國內團體之捐助"/>
    <s v="建立社區照顧關懷據點並設置巷弄長照站"/>
    <s v="臺中市沙鹿區興安社區發展協會"/>
    <x v="40"/>
    <x v="749"/>
    <s v="無"/>
    <m/>
  </r>
  <r>
    <s v="社政業務-社會福利-推行老人福利-獎補助費-對國內團體之捐助"/>
    <s v="建立社區照顧關懷據點並設置巷弄長照站"/>
    <s v="臺中市沙鹿區埔子社區發展協會"/>
    <x v="40"/>
    <x v="748"/>
    <s v="無"/>
    <m/>
  </r>
  <r>
    <s v="社政業務-社會福利-推行老人福利-獎補助費-對國內團體之捐助"/>
    <s v="建立社區照顧關懷據點並設置巷弄長照站"/>
    <s v="社團法人臺中市忘憂草協會"/>
    <x v="40"/>
    <x v="749"/>
    <s v="無"/>
    <m/>
  </r>
  <r>
    <s v="社政業務-社會福利-推行老人福利-獎補助費-對國內團體之捐助"/>
    <s v="建立社區照顧關懷據點並設置巷弄長照站"/>
    <s v="臺中市太平區車籠埔文化發展協會"/>
    <x v="40"/>
    <x v="749"/>
    <s v="無"/>
    <m/>
  </r>
  <r>
    <s v="社政業務-社會福利-推行老人福利-獎補助費-對國內團體之捐助"/>
    <s v="建立社區照顧關懷據點並設置巷弄長照站"/>
    <s v="臺中市太平區永成社區發展協會"/>
    <x v="40"/>
    <x v="749"/>
    <s v="無"/>
    <m/>
  </r>
  <r>
    <s v="社政業務-社會福利-推行老人福利-獎補助費-對國內團體之捐助"/>
    <s v="建立社區照顧關懷據點"/>
    <s v="臺中市神岡區北庄社區發展協會"/>
    <x v="40"/>
    <x v="641"/>
    <s v="無"/>
    <m/>
  </r>
  <r>
    <s v="社政業務-社會福利-推行老人福利-獎補助費-對國內團體之捐助"/>
    <s v="建立社區照顧關懷據點"/>
    <s v="臺中市神岡區庄前社區發展協會"/>
    <x v="40"/>
    <x v="748"/>
    <s v="無"/>
    <m/>
  </r>
  <r>
    <s v="社政業務-社會福利-推行老人福利-獎補助費-對國內團體之捐助"/>
    <s v="建立社區照顧關懷據點並設置巷弄長照站"/>
    <s v="社團法人臺中市福康關懷協會"/>
    <x v="40"/>
    <x v="748"/>
    <s v="無"/>
    <m/>
  </r>
  <r>
    <s v="社政業務-社會福利-推行老人福利-獎補助費-對國內團體之捐助"/>
    <s v="建立社區照顧關懷據點並設置巷弄長照站"/>
    <s v="臺中市后里區墩東社區發展協會"/>
    <x v="40"/>
    <x v="748"/>
    <s v="無"/>
    <m/>
  </r>
  <r>
    <s v="社政業務-社會福利-推行老人福利-獎補助費-對國內團體之捐助"/>
    <s v="建立社區照顧關懷據點並設置巷弄長照站"/>
    <s v="臺中市敦親睦鄰藝術文化協會"/>
    <x v="40"/>
    <x v="748"/>
    <s v="無"/>
    <m/>
  </r>
  <r>
    <s v="社政業務-社會福利-推行老人福利-獎補助費-對國內團體之捐助"/>
    <s v="建立社區照顧關懷據點並設置巷弄長照站"/>
    <s v="臺中市大雅區大楓社區發展協會"/>
    <x v="40"/>
    <x v="748"/>
    <s v="無"/>
    <m/>
  </r>
  <r>
    <s v="社政業務-社會福利-推行老人福利-獎補助費-對國內團體之捐助"/>
    <s v="建立社區照顧關懷據點並設置巷弄長照站"/>
    <s v="社團法人臺中市北屯區三光社區發展協會"/>
    <x v="40"/>
    <x v="748"/>
    <s v="無"/>
    <m/>
  </r>
  <r>
    <s v="社政業務-社會福利-推行老人福利-獎補助費-對國內團體之捐助"/>
    <s v="建立社區照顧關懷據點並設置巷弄長照站"/>
    <s v="臺中市北屯區水湳社區發展協會"/>
    <x v="40"/>
    <x v="748"/>
    <s v="無"/>
    <m/>
  </r>
  <r>
    <s v="社政業務-社會福利-推行老人福利-獎補助費-對國內團體之捐助"/>
    <s v="建立社區照顧關懷據點並設置巷弄長照站"/>
    <s v="社團法人臺中市大恆樂齡協會"/>
    <x v="40"/>
    <x v="6"/>
    <s v="無"/>
    <m/>
  </r>
  <r>
    <s v="社政業務-社會福利-推行老人福利-獎補助費-對國內團體之捐助"/>
    <s v="多功能日間托老中心計畫"/>
    <s v="財團法人彭婉如文教基金會"/>
    <x v="40"/>
    <x v="676"/>
    <s v="無"/>
    <m/>
  </r>
  <r>
    <s v="社政業務-社會福利-推行老人福利-獎補助費-對國內團體之捐助"/>
    <s v="建立社區照顧關懷據點並設置巷弄長照站"/>
    <s v="財團法人弘道老人福利基金會"/>
    <x v="40"/>
    <x v="764"/>
    <s v="無"/>
    <m/>
  </r>
  <r>
    <s v="社政業務-社會福利-推行老人福利-獎補助費-對國內團體之捐助"/>
    <s v="建立社區照顧關懷據點並設置巷弄長照站"/>
    <s v="財團法人福智慈善基金會"/>
    <x v="40"/>
    <x v="748"/>
    <s v="無"/>
    <m/>
  </r>
  <r>
    <s v="社政業務-社會福利-推行老人福利-獎補助費-對國內團體之捐助"/>
    <s v="建立社區照顧關懷據點並設置巷弄長照站"/>
    <s v="臺中市宜佳人文關懷協會"/>
    <x v="40"/>
    <x v="748"/>
    <s v="無"/>
    <m/>
  </r>
  <r>
    <s v="社政業務-社會福利-推行老人福利-獎補助費-對國內團體之捐助"/>
    <s v="建立社區照顧關懷據點並設置巷弄長照站"/>
    <s v="臺中市后里元極舞協會"/>
    <x v="40"/>
    <x v="123"/>
    <s v="無"/>
    <m/>
  </r>
  <r>
    <s v="社政業務-社會福利-推行老人福利-獎補助費-對國內團體之捐助"/>
    <s v="建立社區照顧關懷據點並設置巷弄長照站"/>
    <s v="社團法人臺中市清心社區福祉發展協會"/>
    <x v="40"/>
    <x v="211"/>
    <s v="無"/>
    <m/>
  </r>
  <r>
    <s v="社政業務-社會福利-推行老人福利-獎補助費-對國內團體之捐助"/>
    <s v="建立社區照顧關懷據點並設置巷弄長照站"/>
    <s v="臺中市大里區仁德社區發展協會"/>
    <x v="40"/>
    <x v="123"/>
    <s v="無"/>
    <m/>
  </r>
  <r>
    <s v="社政業務-社會福利-推行老人福利-獎補助費-對國內團體之捐助"/>
    <s v="建立社區照顧關懷據點並設置巷弄長照站"/>
    <s v="臺中市大里區竹仔坑社區發展協會"/>
    <x v="40"/>
    <x v="211"/>
    <s v="無"/>
    <m/>
  </r>
  <r>
    <s v="社政業務-社會福利-推行老人福利-獎補助費-對國內團體之捐助"/>
    <s v="建立社區照顧關懷據點並設置巷弄長照站"/>
    <s v="社團法人台灣基督教好牧人全人關顧協會"/>
    <x v="40"/>
    <x v="211"/>
    <s v="無"/>
    <m/>
  </r>
  <r>
    <s v="社政業務-社會福利-推行老人福利-獎補助費-對國內團體之捐助"/>
    <s v="建立社區照顧關懷據點"/>
    <s v="臺中市大里區瑞城社區發展協會"/>
    <x v="40"/>
    <x v="574"/>
    <s v="無"/>
    <m/>
  </r>
  <r>
    <s v="社政業務-社會福利-推行老人福利-獎補助費-對國內團體之捐助"/>
    <s v="建立社區照顧關懷據點"/>
    <s v="臺中市草湖長青關懷協會"/>
    <x v="40"/>
    <x v="49"/>
    <s v="無"/>
    <m/>
  </r>
  <r>
    <s v="社政業務-社會福利-推行老人福利-獎補助費-對國內團體之捐助"/>
    <s v="建立社區照顧關懷據點並設置巷弄長照站之租金水電"/>
    <s v="臺中市南區西川社區發展協會"/>
    <x v="40"/>
    <x v="358"/>
    <s v="無"/>
    <m/>
  </r>
  <r>
    <s v="社政業務-社會福利-推行老人福利-獎補助費-對國內團體之捐助"/>
    <s v="建立社區照顧關懷據點並設置巷弄長照站"/>
    <s v="臺中市梧棲區福德社區發展協會關懷據點"/>
    <x v="40"/>
    <x v="126"/>
    <s v="無"/>
    <m/>
  </r>
  <r>
    <s v="社政業務-社會福利-推行老人福利-獎補助費-對國內團體之捐助"/>
    <s v="建立社區照顧關懷據點並設置巷弄長照站"/>
    <s v="社團法人台灣福氣社區關懷協會"/>
    <x v="40"/>
    <x v="575"/>
    <s v="無"/>
    <m/>
  </r>
  <r>
    <s v="社政業務-社會福利-推行老人福利-獎補助費-對國內團體之捐助"/>
    <s v="建立社區照顧關懷據點並設置巷弄長照站"/>
    <s v="臺中市太平區光隆社區發展協會"/>
    <x v="40"/>
    <x v="211"/>
    <s v="無"/>
    <m/>
  </r>
  <r>
    <s v="社政業務-社會福利-推行老人福利-獎補助費-對國內團體之捐助"/>
    <s v="建立社區照顧關懷據點並設置巷弄長照站"/>
    <s v="臺中市大里區仁德社區發展協會"/>
    <x v="40"/>
    <x v="748"/>
    <s v="無"/>
    <m/>
  </r>
  <r>
    <s v="社政業務-社會福利-推行老人福利-獎補助費-對國內團體之捐助"/>
    <s v="建立社區照顧關懷據點並設置巷弄長照站"/>
    <s v="臺中市大里區立德社區發展協會"/>
    <x v="40"/>
    <x v="625"/>
    <s v="無"/>
    <m/>
  </r>
  <r>
    <s v="社政業務-社會福利-推行老人福利-獎補助費-對國內團體之捐助"/>
    <s v="建立社區照顧關懷據點"/>
    <s v="社團法人臺中市福康關懷協會"/>
    <x v="40"/>
    <x v="574"/>
    <s v="無"/>
    <m/>
  </r>
  <r>
    <s v="社政業務-社會福利-推行老人福利-獎補助費-對國內團體之捐助"/>
    <s v="建立社區照顧關懷據點"/>
    <s v="臺中市神岡區大社社區發展協會"/>
    <x v="40"/>
    <x v="748"/>
    <s v="無"/>
    <m/>
  </r>
  <r>
    <s v="社政業務-社會福利-推行老人福利-獎補助費-對國內團體之捐助"/>
    <s v="建立社區照顧關懷據點"/>
    <s v="臺中市神岡區圳堵社區發展協會"/>
    <x v="40"/>
    <x v="625"/>
    <s v="無"/>
    <m/>
  </r>
  <r>
    <s v="社政業務-社會福利-推行老人福利-獎補助費-對國內團體之捐助"/>
    <s v="建立社區照顧關懷據點並設置巷弄長照站"/>
    <s v="社團法人臺中市基督教豐盛協會"/>
    <x v="40"/>
    <x v="749"/>
    <s v="無"/>
    <m/>
  </r>
  <r>
    <s v="社政業務-社會福利-推行老人福利-獎補助費-對國內團體之捐助"/>
    <s v="建立社區照顧關懷據點並設置巷弄長照站"/>
    <s v="臺中市浩德人文關懷協會"/>
    <x v="40"/>
    <x v="748"/>
    <s v="無"/>
    <m/>
  </r>
  <r>
    <s v="社政業務-社會福利-推行老人福利-獎補助費-對國內團體之捐助"/>
    <s v="建立社區照顧關懷據點並設置巷弄長照站"/>
    <s v="臺中市后里元極舞協會"/>
    <x v="40"/>
    <x v="749"/>
    <s v="無"/>
    <m/>
  </r>
  <r>
    <s v="社政業務-社會福利-推行老人福利-獎補助費-對國內團體之捐助"/>
    <s v="建立社區照顧關懷據點並設置巷弄長照站"/>
    <s v="臺中市石岡區龍興社區發展協會"/>
    <x v="40"/>
    <x v="123"/>
    <s v="無"/>
    <m/>
  </r>
  <r>
    <s v="社政業務-社會福利-推行老人福利-獎補助費-對國內團體之捐助"/>
    <s v="建立社區照顧關懷據點"/>
    <s v="台中市南區國光社區發展協會"/>
    <x v="40"/>
    <x v="574"/>
    <s v="無"/>
    <m/>
  </r>
  <r>
    <s v="社政業務-社會福利-推行老人福利-獎補助費-對國內團體之捐助"/>
    <s v="建立社區照顧關懷據點並設置巷弄長照站"/>
    <s v="臺中市大雅區文雅社區發展協會"/>
    <x v="40"/>
    <x v="211"/>
    <s v="無"/>
    <m/>
  </r>
  <r>
    <s v="社政業務-社會福利-推行老人福利-獎補助費-對國內團體之捐助"/>
    <s v="建立社區照顧關懷據點並設置巷弄長照站"/>
    <s v="臺中市大雅區大雅社區發展協會"/>
    <x v="40"/>
    <x v="749"/>
    <s v="無"/>
    <m/>
  </r>
  <r>
    <s v="社政業務-社會福利-推行老人福利-獎補助費-對國內團體之捐助"/>
    <s v="建立社區照顧關懷據點並設置巷弄長照站"/>
    <s v="臺中市十三寮聚落發展協會"/>
    <x v="40"/>
    <x v="625"/>
    <s v="無"/>
    <m/>
  </r>
  <r>
    <s v="社政業務-社會福利-推行老人福利-獎補助費-對國內團體之捐助"/>
    <s v="建立社區照顧關懷據點"/>
    <s v="財團法人一貫道崇正基金會"/>
    <x v="40"/>
    <x v="574"/>
    <s v="無"/>
    <m/>
  </r>
  <r>
    <s v="社政業務-社會福利-推行老人福利-獎補助費-對國內團體之捐助"/>
    <s v="建立社區照顧關懷據點"/>
    <s v="臺中市大里區東興社區發展協會"/>
    <x v="40"/>
    <x v="574"/>
    <s v="無"/>
    <m/>
  </r>
  <r>
    <s v="社政業務-社會福利-推行老人福利-獎補助費-對國內團體之捐助"/>
    <s v="建立社區照顧關懷據點"/>
    <s v="臺中市大里區大新社區發展協會"/>
    <x v="40"/>
    <x v="574"/>
    <s v="無"/>
    <m/>
  </r>
  <r>
    <s v="社政業務-社會福利-推行老人福利-獎補助費-對國內團體之捐助"/>
    <s v="建立社區照顧關懷據點並設置巷弄長照站"/>
    <s v="臺中市石岡區龍興社區發展協會"/>
    <x v="40"/>
    <x v="625"/>
    <s v="無"/>
    <m/>
  </r>
  <r>
    <s v="社政業務-社會福利-推行老人福利-獎補助費-對國內團體之捐助"/>
    <s v="建立社區照顧關懷據點並設置巷弄長照站"/>
    <s v="臺中市西屯區上安社區發展協會"/>
    <x v="40"/>
    <x v="734"/>
    <s v="無"/>
    <m/>
  </r>
  <r>
    <s v="社政業務-社會福利-推行老人福利-獎補助費-對國內團體之捐助"/>
    <s v="建立社區照顧關懷據點並設置巷弄長照站"/>
    <s v="臺中市大里區竹仔坑社區發展協會"/>
    <x v="40"/>
    <x v="748"/>
    <s v="無"/>
    <m/>
  </r>
  <r>
    <s v="社政業務-社會福利-推行老人福利-獎補助費-對國內團體之捐助"/>
    <s v="建立社區照顧關懷據點並設置巷弄長照站"/>
    <s v="台中市東榮八福社區關懷協會"/>
    <x v="40"/>
    <x v="748"/>
    <s v="無"/>
    <m/>
  </r>
  <r>
    <s v="社政業務-社會福利-推行老人福利-獎補助費-對國內團體之捐助"/>
    <s v="建立社區照顧關懷據點並設置巷弄長照站"/>
    <s v="臺中市龍井區新東社區發展協會"/>
    <x v="40"/>
    <x v="748"/>
    <s v="無"/>
    <m/>
  </r>
  <r>
    <s v="社政業務-社會福利-推行老人福利-獎補助費-對國內團體之捐助"/>
    <s v="建立社區照顧關懷據點"/>
    <s v="臺中市西屯區福恩社區發展協會"/>
    <x v="40"/>
    <x v="574"/>
    <s v="無"/>
    <m/>
  </r>
  <r>
    <s v="社政業務-社會福利-推行老人福利-獎補助費-對國內團體之捐助"/>
    <s v="建立社區照顧關懷據點"/>
    <s v="臺中市龍井區龍津社區發展協會"/>
    <x v="40"/>
    <x v="574"/>
    <s v="無"/>
    <m/>
  </r>
  <r>
    <s v="社政業務-社會福利-推行老人福利-獎補助費-對國內團體之捐助"/>
    <s v="建立社區照顧關懷據點"/>
    <s v="台中市何成長青協會"/>
    <x v="40"/>
    <x v="574"/>
    <s v="無"/>
    <m/>
  </r>
  <r>
    <s v="社政業務-社會福利-推行老人福利-獎補助費-對國內團體之捐助"/>
    <s v="建立社區照顧關懷據點並設置巷弄長照站"/>
    <s v="臺中市感恩關懷協會"/>
    <x v="40"/>
    <x v="123"/>
    <s v="無"/>
    <m/>
  </r>
  <r>
    <s v="社政業務-社會福利-推行老人福利-獎補助費-對國內團體之捐助"/>
    <s v="建立社區照顧關懷據點並設置巷弄長照站"/>
    <s v="臺中市霧峰區吉峰社區發展協會"/>
    <x v="40"/>
    <x v="123"/>
    <s v="無"/>
    <m/>
  </r>
  <r>
    <s v="社政業務-社會福利-推行老人福利-獎補助費-對國內團體之捐助"/>
    <s v="建立社區照顧關懷據點並設置巷弄長照站"/>
    <s v="社團法人台中市惠來關懷服務協會"/>
    <x v="40"/>
    <x v="625"/>
    <s v="無"/>
    <m/>
  </r>
  <r>
    <s v="社政業務-社會福利-推行老人福利-獎補助費-對國內團體之捐助"/>
    <s v="社區照顧關懷據點整合性補助計畫-「潛力型單位試辦」"/>
    <s v="社團法人臺中市耆樂協會"/>
    <x v="40"/>
    <x v="1"/>
    <s v="無"/>
    <m/>
  </r>
  <r>
    <s v="社政業務-社會福利-推行老人福利-獎補助費-對國內團體之捐助"/>
    <s v="建立社區照顧關懷據點"/>
    <s v="臺中市潭子區栗林社區發展協會"/>
    <x v="40"/>
    <x v="574"/>
    <s v="無"/>
    <m/>
  </r>
  <r>
    <s v="社政業務-社會福利-推行老人福利-獎補助費-對國內團體之捐助"/>
    <s v="建立社區照顧關懷據點"/>
    <s v="臺中市豐原區豐圳社區發展協會"/>
    <x v="40"/>
    <x v="574"/>
    <s v="無"/>
    <m/>
  </r>
  <r>
    <s v="社政業務-社會福利-推行老人福利-獎補助費-對國內團體之捐助"/>
    <s v="建立社區照顧關懷據點並設置巷弄長照站"/>
    <s v="臺中市麥之鄉產業發展協會"/>
    <x v="40"/>
    <x v="749"/>
    <s v="無"/>
    <m/>
  </r>
  <r>
    <s v="社政業務-社會福利-推行老人福利-獎補助費-對國內團體之捐助"/>
    <s v="建立社區照顧關懷據點並設置巷弄長照站"/>
    <s v="社團法人台中市婦幼關懷成長協會"/>
    <x v="40"/>
    <x v="749"/>
    <s v="無"/>
    <m/>
  </r>
  <r>
    <s v="社政業務-社會福利-推行老人福利-獎補助費-對國內團體之捐助"/>
    <s v="建立社區照顧關懷據點並設置巷弄長照站"/>
    <s v="臺中市十三寮聚落發展協會黃楚尊"/>
    <x v="40"/>
    <x v="765"/>
    <s v="無"/>
    <m/>
  </r>
  <r>
    <s v="社政業務-社會福利-推行老人福利-獎補助費-對國內團體之捐助"/>
    <s v="建立社區照顧關懷據點並設置巷弄長照站"/>
    <s v="臺中市神岡區圳堵社區發展協會"/>
    <x v="40"/>
    <x v="105"/>
    <s v="無"/>
    <m/>
  </r>
  <r>
    <s v="社政業務-社會福利-推行老人福利-獎補助費-對國內團體之捐助"/>
    <s v="建立社區照顧關懷據點"/>
    <s v="台中市南屯區同心社區發展協會"/>
    <x v="40"/>
    <x v="574"/>
    <s v="無"/>
    <m/>
  </r>
  <r>
    <s v="社政業務-社會福利-推行老人福利-獎補助費-對國內團體之捐助"/>
    <s v="建立社區照顧關懷據點並設置巷弄長照站"/>
    <s v="臺中市太平區豐年社區發展協會"/>
    <x v="40"/>
    <x v="749"/>
    <s v="無"/>
    <m/>
  </r>
  <r>
    <s v="社政業務-社會福利-推行老人福利-獎補助費-對國內團體之捐助"/>
    <s v="建立社區照顧關懷據點並設置巷弄長照站"/>
    <s v="台中縣愛加倍關懷協會"/>
    <x v="40"/>
    <x v="748"/>
    <s v="無"/>
    <m/>
  </r>
  <r>
    <s v="社政業務-社會福利-推行老人福利-獎補助費-對國內團體之捐助"/>
    <s v="建立社區照顧關懷據點並設置巷弄長照站"/>
    <s v="臺中市人文關懷協會"/>
    <x v="40"/>
    <x v="766"/>
    <s v="無"/>
    <m/>
  </r>
  <r>
    <s v="社政業務-社會福利-推行老人福利-獎補助費-對國內團體之捐助"/>
    <s v="建立社區照顧關懷據點並設置巷弄長照站"/>
    <s v="臺中市墩仔腳庄文化創生發展協會"/>
    <x v="40"/>
    <x v="748"/>
    <s v="無"/>
    <m/>
  </r>
  <r>
    <s v="社政業務-社會福利-推行老人福利-獎補助費-對國內團體之捐助"/>
    <s v="建立社區照顧關懷據點"/>
    <s v="臺中市福興在地人文關懷協會"/>
    <x v="40"/>
    <x v="574"/>
    <s v="無"/>
    <m/>
  </r>
  <r>
    <s v="社政業務-社會福利-推行老人福利-獎補助費-對國內團體之捐助"/>
    <s v="建立社區照顧關懷據點"/>
    <s v="臺中市大里區新仁社區發展協會"/>
    <x v="40"/>
    <x v="574"/>
    <s v="無"/>
    <m/>
  </r>
  <r>
    <s v="社政業務-社會福利-推行老人福利-獎補助費-對國內團體之捐助"/>
    <s v="建立社區照顧關懷據點並設置巷弄長照站"/>
    <s v="財團法人天主教聖心基金會"/>
    <x v="40"/>
    <x v="767"/>
    <s v="無"/>
    <m/>
  </r>
  <r>
    <s v="社政業務-社會福利-推行老人福利-獎補助費-對國內團體之捐助"/>
    <s v="建立社區照顧關懷據點並設置巷弄長照站"/>
    <s v="台中市南屯區三厝社區發展協會"/>
    <x v="40"/>
    <x v="322"/>
    <s v="無"/>
    <m/>
  </r>
  <r>
    <s v="社政業務-社會福利-推行老人福利-獎補助費-對國內團體之捐助"/>
    <s v="建立社區照顧關懷據點並設置巷弄長照站"/>
    <s v="台中市南屯區中台社區發展協會"/>
    <x v="40"/>
    <x v="748"/>
    <s v="無"/>
    <m/>
  </r>
  <r>
    <s v="社政業務-社會福利-推行老人福利-獎補助費-對國內團體之捐助"/>
    <s v="建立社區照顧關懷據點並設置巷弄長照站"/>
    <s v="財團法人全成社會福利基金會"/>
    <x v="40"/>
    <x v="758"/>
    <s v="無"/>
    <m/>
  </r>
  <r>
    <s v="社政業務-社會福利-推行老人福利-獎補助費-對國內團體之捐助"/>
    <s v="建立社區照顧關懷據點並設置巷弄長照站"/>
    <s v="社團法人臺中市紅十字會"/>
    <x v="40"/>
    <x v="46"/>
    <s v="無"/>
    <m/>
  </r>
  <r>
    <s v="社政業務-社會福利-推行老人福利-獎補助費-對國內團體之捐助"/>
    <s v="建立社區照顧關懷據點並設置巷弄長照站"/>
    <s v="社團法人臺中市西區大和社區發展協會"/>
    <x v="40"/>
    <x v="748"/>
    <s v="無"/>
    <m/>
  </r>
  <r>
    <s v="社政業務-社會福利-推行老人福利-獎補助費-對國內團體之捐助"/>
    <s v="建立社區照顧關懷據點並設置巷弄長照站"/>
    <s v="臺中市弘馨社會福利關懷協會(積善)"/>
    <x v="40"/>
    <x v="748"/>
    <s v="無"/>
    <m/>
  </r>
  <r>
    <s v="社政業務-社會福利-推行老人福利-獎補助費-對國內團體之捐助"/>
    <s v="建立社區照顧關懷據點並設置巷弄長照站"/>
    <s v="臺中市弘馨社會福利關懷協會(福順)"/>
    <x v="40"/>
    <x v="319"/>
    <s v="無"/>
    <m/>
  </r>
  <r>
    <s v="社政業務-社會福利-推行老人福利-獎補助費-對國內團體之捐助"/>
    <s v="建立社區照顧關懷據點並設置巷弄長照站"/>
    <s v="臺中市弘馨社會福利關懷協會(福順)"/>
    <x v="40"/>
    <x v="123"/>
    <s v="無"/>
    <m/>
  </r>
  <r>
    <s v="社政業務-社會福利-推行老人福利-獎補助費-對國內團體之捐助"/>
    <s v="建立社區照顧關懷據點"/>
    <s v="台中市南屯區溝墘社區發展協會"/>
    <x v="40"/>
    <x v="689"/>
    <s v="無"/>
    <m/>
  </r>
  <r>
    <s v="社政業務-社會福利-推行老人福利-獎補助費-對國內團體之捐助"/>
    <s v="建立社區照顧關懷據點並設置巷弄長照站"/>
    <s v="財團法人弘道老人福利基金會"/>
    <x v="40"/>
    <x v="76"/>
    <s v="無"/>
    <m/>
  </r>
  <r>
    <s v="社政業務-社會福利-推行老人福利-獎補助費-對國內團體之捐助"/>
    <s v="建立社區照顧關懷據點並設置巷弄長照站"/>
    <s v="財團法人弘道老人福利基金會"/>
    <x v="40"/>
    <x v="768"/>
    <s v="無"/>
    <m/>
  </r>
  <r>
    <s v="社政業務-社會福利-推行老人福利-獎補助費-對國內團體之捐助"/>
    <s v="建立社區照顧關懷據點"/>
    <s v="臺中市文創經紀發展協會"/>
    <x v="40"/>
    <x v="185"/>
    <s v="無"/>
    <m/>
  </r>
  <r>
    <s v="社政業務-社會福利-推行老人福利-獎補助費-對國內團體之捐助"/>
    <s v="建立社區照顧關懷據點並設置巷弄長照站"/>
    <s v="台中市西屯區永安社區發展協會"/>
    <x v="40"/>
    <x v="769"/>
    <s v="無"/>
    <m/>
  </r>
  <r>
    <s v="社政業務-社會福利-推行老人福利-獎補助費-對國內團體之捐助"/>
    <s v="建立社區照顧關懷據點並設置巷弄長照站"/>
    <s v="社團法人台灣基督教好牧人全人關顧協會"/>
    <x v="40"/>
    <x v="741"/>
    <s v="無"/>
    <m/>
  </r>
  <r>
    <s v="社政業務-社會福利-推行老人福利-獎補助費-對國內團體之捐助"/>
    <s v="建立社區照顧關懷據點並設置巷弄長照站"/>
    <s v="財團法人福智慈善基金會"/>
    <x v="40"/>
    <x v="546"/>
    <s v="無"/>
    <m/>
  </r>
  <r>
    <s v="社政業務-社會福利-推行老人福利-獎補助費-對國內團體之捐助"/>
    <s v="建立社區照顧關懷據點並設置巷弄長照站"/>
    <s v="財團法人中華民國佛教慈濟慈善事業基金會"/>
    <x v="40"/>
    <x v="319"/>
    <s v="無"/>
    <m/>
  </r>
  <r>
    <s v="社政業務-社會福利-推行老人福利-獎補助費-對國內團體之捐助"/>
    <s v="建立社區照顧關懷據點"/>
    <s v="臺中市南區永興社區發展協會"/>
    <x v="40"/>
    <x v="574"/>
    <s v="無"/>
    <m/>
  </r>
  <r>
    <s v="社政業務-社會福利-推行老人福利-獎補助費-對國內團體之捐助"/>
    <s v="建立社區照顧關懷據點並設置巷弄長照站"/>
    <s v="財團法人天主教聖心基金會"/>
    <x v="40"/>
    <x v="50"/>
    <s v="無"/>
    <m/>
  </r>
  <r>
    <s v="社政業務-社會福利-推行老人福利-獎補助費-對國內團體之捐助"/>
    <s v="建立社區照顧關懷據點並設置巷弄長照站"/>
    <s v="財團法人福智慈善基金會"/>
    <x v="40"/>
    <x v="749"/>
    <s v="無"/>
    <m/>
  </r>
  <r>
    <s v="社政業務-社會福利-推行老人福利-獎補助費-對國內團體之捐助"/>
    <s v="建立社區照顧關懷據點並設置巷弄長照站"/>
    <s v="社團法人臺中市沐風60長者之愛關懷協會"/>
    <x v="40"/>
    <x v="749"/>
    <s v="無"/>
    <m/>
  </r>
  <r>
    <s v="社政業務-社會福利-推行老人福利-獎補助費-對國內團體之捐助"/>
    <s v="建立社區照顧關懷據點並設置巷弄長照站"/>
    <s v="財團法人中華民國佛教慈濟慈善事業基金會"/>
    <x v="40"/>
    <x v="770"/>
    <s v="無"/>
    <m/>
  </r>
  <r>
    <s v="社政業務-社會福利-推行老人福利-獎補助費-對國內團體之捐助"/>
    <s v="建立社區照顧關懷據點並設置巷弄長照站"/>
    <s v="財團法人福智慈善基金會"/>
    <x v="40"/>
    <x v="742"/>
    <s v="無"/>
    <m/>
  </r>
  <r>
    <s v="社政業務-社會福利-推行老人福利-獎補助費-對國內團體之捐助"/>
    <s v="建立社區照顧關懷據點並設置巷弄長照站"/>
    <s v="財團法人中華民國佛教慈濟慈善事業基金會"/>
    <x v="40"/>
    <x v="771"/>
    <s v="無"/>
    <m/>
  </r>
  <r>
    <s v="社政業務-社會福利-推行老人福利-獎補助費-對國內團體之捐助"/>
    <s v="建立社區照顧關懷據點並設置巷弄長照站"/>
    <s v="社團法人台中市惠來關懷服務協會"/>
    <x v="40"/>
    <x v="399"/>
    <s v="無"/>
    <m/>
  </r>
  <r>
    <s v="社政業務-社會福利-推行老人福利-獎補助費-對國內團體之捐助"/>
    <s v="建立社區照顧關懷據點並設置巷弄長照站"/>
    <s v="社團法人臺中市紅十字會"/>
    <x v="40"/>
    <x v="4"/>
    <s v="無"/>
    <m/>
  </r>
  <r>
    <s v="社政業務-社會福利-推行老人福利-獎補助費-對國內團體之捐助"/>
    <s v="建立社區照顧關懷據點並設置巷弄長照站"/>
    <s v="財團法人全成社會福利基金會"/>
    <x v="40"/>
    <x v="738"/>
    <s v="無"/>
    <m/>
  </r>
  <r>
    <s v="社政業務-社會福利-推行老人福利-獎補助費-對國內團體之捐助"/>
    <s v="建立社區照顧關懷據點並設置巷弄長照站"/>
    <s v="財團法人環宇國際文化教育基金會"/>
    <x v="40"/>
    <x v="772"/>
    <s v="無"/>
    <m/>
  </r>
  <r>
    <s v="社政業務-社會福利-推行老人福利-獎補助費-對國內團體之捐助"/>
    <s v="建立社區照顧關懷據點並設置巷弄長照站"/>
    <s v="台中市西屯區福瑞社區發展協會"/>
    <x v="40"/>
    <x v="118"/>
    <s v="無"/>
    <m/>
  </r>
  <r>
    <s v="社政業務-社會福利-推行老人福利-獎補助費-對國內團體之捐助"/>
    <s v="附設臺中市私立田園老人養護中心服務費計畫"/>
    <s v="財團法人臺中市私立公老坪社會福利慈善事業基金會"/>
    <x v="40"/>
    <x v="773"/>
    <s v="無"/>
    <m/>
  </r>
  <r>
    <s v="社政業務-社會福利-推行老人福利-獎補助費-對國內團體之捐助"/>
    <s v="老人福利機構資源整合型計畫經費獎助財團法人臺中市私立長生老人長期照護中心辦理服務費計畫"/>
    <s v="財團法人臺中市私立長生老人長期照護中心"/>
    <x v="40"/>
    <x v="493"/>
    <s v="無"/>
    <m/>
  </r>
  <r>
    <s v="社政業務-社會福利-推行老人福利-獎補助費-對國內團體之捐助"/>
    <s v="附設臺中市私立松柏園老人養護中心服務費計畫"/>
    <s v="財團法人臺灣省私立永信社會福利基金會"/>
    <x v="40"/>
    <x v="774"/>
    <s v="無"/>
    <m/>
  </r>
  <r>
    <s v="社政業務-社會福利-推行老人福利-獎補助費-對國內團體之捐助"/>
    <s v="附設臺中市私立普濟老人長期照顧中心(養護型)服務費計畫"/>
    <s v="財團法人台中市私立普濟社會福利慈善事業基金會"/>
    <x v="40"/>
    <x v="742"/>
    <s v="無"/>
    <m/>
  </r>
  <r>
    <s v="社政業務-社會福利-推行老人福利-獎補助費-對國內團體之捐助"/>
    <s v="附設台中市私立信義老人養護中心計畫"/>
    <s v="財團法人中華基督教福音信義傳道會"/>
    <x v="40"/>
    <x v="775"/>
    <s v="無"/>
    <m/>
  </r>
  <r>
    <s v="社政業務-社會福利-推行老人福利-獎補助費-對國內團體之捐助"/>
    <s v="老人福利機構資源整合型計畫經費獎助財團法人臺中市私立好耆老人長期照顧中心(養護型)"/>
    <s v="財團法人臺中市私立好耆老人長期照顧中心(養護型)"/>
    <x v="40"/>
    <x v="721"/>
    <s v="無"/>
    <m/>
  </r>
  <r>
    <s v="社政業務-社會福利-推行老人福利-獎補助費-對國內團體之捐助"/>
    <s v="附設臺中市私立永耕老人養護中心計畫"/>
    <s v="財團法人臺中市私立永耕社會福利基金會"/>
    <x v="40"/>
    <x v="776"/>
    <s v="無"/>
    <m/>
  </r>
  <r>
    <s v="社政業務-社會福利-推行老人福利-獎補助費-對國內團體之捐助"/>
    <s v="附設臺中市私立廣達老人長期照顧中心(養護型)"/>
    <s v="財團法人臺中市私立廣達社會福利慈善事業基金會"/>
    <x v="40"/>
    <x v="777"/>
    <s v="無"/>
    <m/>
  </r>
  <r>
    <s v="社政業務-社會福利-推行老人福利-獎補助費-對國內團體之捐助"/>
    <s v="附設私立輔順仁愛之家服務費計畫"/>
    <s v="財團法人台中市順天宮輔順將軍廟"/>
    <x v="40"/>
    <x v="778"/>
    <s v="無"/>
    <m/>
  </r>
  <r>
    <s v="社政業務-社會福利-推行老人福利-獎補助費-對國內團體之捐助"/>
    <s v="建立社區照顧關懷據點並設置巷弄長照站"/>
    <s v="社團法人臺中市福康關懷協會"/>
    <x v="40"/>
    <x v="46"/>
    <s v="無"/>
    <m/>
  </r>
  <r>
    <s v="社政業務-社會福利-推行老人福利-獎補助費-對國內團體之捐助"/>
    <s v="建立社區照顧關懷據點"/>
    <s v="台中市西屯區上德社區發展協會"/>
    <x v="40"/>
    <x v="574"/>
    <s v="無"/>
    <m/>
  </r>
  <r>
    <s v="社政業務-社會福利-推行老人福利-獎補助費-對國內團體之捐助"/>
    <s v="建立社區照顧關懷據點並設置巷弄長照站"/>
    <s v="臺中市大里區永隆社區發展協會"/>
    <x v="40"/>
    <x v="748"/>
    <s v="無"/>
    <m/>
  </r>
  <r>
    <s v="社政業務-社會福利-推行老人福利-獎補助費-對國內團體之捐助"/>
    <s v="建立社區照顧關懷據點並設置巷弄長照站"/>
    <s v="大砌四方社區管理委員會"/>
    <x v="40"/>
    <x v="748"/>
    <s v="無"/>
    <m/>
  </r>
  <r>
    <s v="社政業務-社會福利-推行老人福利-獎補助費-對國內團體之捐助"/>
    <s v="建立社區照顧關懷據點並設置巷弄長照站"/>
    <s v="社團法人臺中市清心社區福祉發展協會"/>
    <x v="40"/>
    <x v="749"/>
    <s v="無"/>
    <m/>
  </r>
  <r>
    <s v="社政業務-社會福利-推行老人福利-獎補助費-對國內團體之捐助"/>
    <s v="建立社區照顧關懷據點並設置巷弄長照站"/>
    <s v="臺中市東海恩福關懷協會"/>
    <x v="40"/>
    <x v="749"/>
    <s v="無"/>
    <m/>
  </r>
  <r>
    <s v="社政業務-社會福利-推行老人福利-獎補助費-對國內團體之捐助"/>
    <s v="建立社區照顧關懷據點並設置巷弄長照站"/>
    <s v="臺中市港尾社區長青協會"/>
    <x v="40"/>
    <x v="749"/>
    <s v="無"/>
    <m/>
  </r>
  <r>
    <s v="社政業務-社會福利-推行老人福利-獎補助費-對國內團體之捐助"/>
    <s v="建立社區照顧關懷據點並設置巷弄長照站"/>
    <s v="台中市西屯區福瑞社區發展協會"/>
    <x v="40"/>
    <x v="625"/>
    <s v="無"/>
    <m/>
  </r>
  <r>
    <s v="社政業務-社會福利-推行老人福利-獎補助費-對國內團體之捐助"/>
    <s v="建立社區照顧關懷據點"/>
    <s v="臺中市草湖長青關懷協會"/>
    <x v="40"/>
    <x v="574"/>
    <s v="無"/>
    <m/>
  </r>
  <r>
    <s v="社政業務-社會福利-推行老人福利-獎補助費-對國內團體之捐助"/>
    <s v="113年度多功能日間托老中心計畫"/>
    <s v="財團法人彭婉如文教基金會"/>
    <x v="40"/>
    <x v="496"/>
    <s v="無"/>
    <m/>
  </r>
  <r>
    <s v="社政業務-社會福利-推行老人福利-獎補助費-對國內團體之捐助"/>
    <s v="113年度臺中市建立社區照顧關懷據點並設置巷弄長照站"/>
    <s v="社團法人臺中市福康關懷協會"/>
    <x v="40"/>
    <x v="779"/>
    <s v="無"/>
    <m/>
  </r>
  <r>
    <s v="社政業務-社會福利-推行老人福利-獎補助費-對國內團體之捐助"/>
    <s v="建立社區照顧關懷據點並設置巷弄長照站"/>
    <s v="財團法人臺中市私立哥尼流社會福利慈善事業基金會"/>
    <x v="40"/>
    <x v="748"/>
    <s v="無"/>
    <m/>
  </r>
  <r>
    <s v="社政業務-社會福利-綜合性社會工作-獎補助費-對國內團體之捐助"/>
    <s v="113年度個案媒合出養前安置費用補助方案"/>
    <s v="財團法人中華民國兒童福利聯盟文教基金會"/>
    <x v="40"/>
    <x v="531"/>
    <s v="無"/>
    <m/>
  </r>
  <r>
    <s v="社政業務-社會福利-綜合性社會工作-獎補助費-對國內團體之捐助"/>
    <s v="113年度臺中市社區式家事商談服務社區宣導計畫"/>
    <s v="財團法人中華民國兒童福利聯盟文教基金會"/>
    <x v="40"/>
    <x v="160"/>
    <s v="無"/>
    <m/>
  </r>
  <r>
    <s v="社政業務-社會福利-綜合性社會工作-獎補助費-對國內團體之捐助"/>
    <s v="幫小腳丫找愛的家-收出養服務方案計畫"/>
    <s v="財團法人勵馨社會福利事業基金會"/>
    <x v="40"/>
    <x v="77"/>
    <s v="無"/>
    <m/>
  </r>
  <r>
    <s v="社政業務-社會福利-身心障礙福利-獎補助費-對國內團體之捐助"/>
    <s v="臺中市成年身心障礙者社區居住與生活服務計畫"/>
    <s v="社團法人臺中市心樂活關懷協會"/>
    <x v="40"/>
    <x v="615"/>
    <s v="無"/>
    <m/>
  </r>
  <r>
    <s v="社政業務-社會福利-身心障礙福利-獎補助費-對國內團體之捐助"/>
    <s v="臺中市成年身心障礙者社區居住與生活服務計畫"/>
    <s v="社團法人臺中市心樂活關懷協會"/>
    <x v="40"/>
    <x v="311"/>
    <s v="無"/>
    <m/>
  </r>
  <r>
    <s v="社政業務-社會福利-身心障礙福利-獎補助費-對國內團體之捐助"/>
    <s v="建築物公共安全檢測經費"/>
    <s v="財團法人向上社會福利基金會"/>
    <x v="40"/>
    <x v="54"/>
    <s v="無"/>
    <m/>
  </r>
  <r>
    <s v="社政業務-社會福利-身心障礙福利-獎補助費-對國內團體之捐助"/>
    <s v="臺中市精神障礙者協作模式服務據點計畫"/>
    <s v="社團法人彰化縣正向行為支持協會"/>
    <x v="40"/>
    <x v="468"/>
    <s v="無"/>
    <m/>
  </r>
  <r>
    <s v="社政業務-社會福利-身心障礙福利-獎補助費-對國內團體之捐助"/>
    <s v="113年臺中市身心障礙者社區式日間服務布建計畫"/>
    <s v="社團法人臺中市長幼關懷協會"/>
    <x v="40"/>
    <x v="775"/>
    <s v="無"/>
    <m/>
  </r>
  <r>
    <s v="社政業務-社會福利-身心障礙福利-獎補助費-對國內團體之捐助"/>
    <s v="113年臺中市身心障礙者社區式日間照顧服務計畫"/>
    <s v="財團法人伊甸社會福利基金會"/>
    <x v="40"/>
    <x v="780"/>
    <s v="無"/>
    <m/>
  </r>
  <r>
    <s v="社政業務-社會福利-身心障礙福利-獎補助費-對國內團體之捐助"/>
    <s v="臺中市成年身心障礙者暨老人監護職務實施計畫"/>
    <s v="財團法人台中市私立龍眼林社會福利慈善事業基金會"/>
    <x v="40"/>
    <x v="247"/>
    <s v="無"/>
    <m/>
  </r>
  <r>
    <s v="社政業務-社會福利-身心障礙福利-獎補助費-對國內團體之捐助"/>
    <s v="臺中市身心障礙者自立生活支持計畫"/>
    <s v="財團法人伊甸社會福利基金會"/>
    <x v="40"/>
    <x v="781"/>
    <s v="無"/>
    <m/>
  </r>
  <r>
    <s v="社政業務-社會福利-身心障礙福利-獎補助費-對國內團體之捐助"/>
    <s v="113年身心障礙者家庭托顧服務"/>
    <s v="財團法人臺中市私立肯納自閉症社會福利基金會"/>
    <x v="40"/>
    <x v="782"/>
    <s v="無"/>
    <m/>
  </r>
  <r>
    <s v="社政業務-社會福利-身心障礙福利-獎補助費-對國內團體之捐助"/>
    <s v="113年身心障礙者家庭托顧服務"/>
    <s v="財團法人臺中市私立肯納自閉症社會福利基金會"/>
    <x v="40"/>
    <x v="783"/>
    <s v="無"/>
    <m/>
  </r>
  <r>
    <s v="社政業務-社會福利-身心障礙福利-獎補助費-對國內團體之捐助"/>
    <s v="113年身心障礙者家庭托顧服務"/>
    <s v="社團法人臺中市山海屯啟智協會"/>
    <x v="40"/>
    <x v="784"/>
    <s v="無"/>
    <m/>
  </r>
  <r>
    <s v="社政業務-社會福利-身心障礙福利-獎補助費-對國內團體之捐助"/>
    <s v="113年度臺中市身心障礙者社區式日間照顧服務計畫"/>
    <s v="社團法人優樂協會"/>
    <x v="40"/>
    <x v="785"/>
    <s v="無"/>
    <m/>
  </r>
  <r>
    <s v="社政業務-社會福利-身心障礙福利-獎補助費-對國內團體之捐助"/>
    <s v="113年臺中市身心障礙者社區式日間照顧服務計畫"/>
    <s v="財團法人臺中市私立十方社會福利慈善事業基金會"/>
    <x v="40"/>
    <x v="723"/>
    <s v="無"/>
    <m/>
  </r>
  <r>
    <s v="社政業務-社會福利-身心障礙福利-獎補助費-對國內團體之捐助"/>
    <s v="113年臺中市身心障礙者社區式日間照顧服務計畫"/>
    <s v="社團法人臺中市蓮心自強服務協會"/>
    <x v="40"/>
    <x v="786"/>
    <s v="無"/>
    <m/>
  </r>
  <r>
    <s v="社政業務-社會福利-身心障礙福利-獎補助費-對國內團體之捐助"/>
    <s v="身心障礙者嚴重情緒行為正向支持整合模式計畫"/>
    <s v="財團法人瑪利亞社會福利基金會"/>
    <x v="40"/>
    <x v="674"/>
    <s v="無"/>
    <m/>
  </r>
  <r>
    <s v="社政業務-社會福利-身心障礙福利-獎補助費-對國內團體之捐助"/>
    <s v="臺中市身心障礙者社區式日間照顧服務計畫"/>
    <s v="社團法人中華民國微光社會福利協會"/>
    <x v="40"/>
    <x v="787"/>
    <s v="無"/>
    <m/>
  </r>
  <r>
    <s v="社政業務-社會福利-身心障礙福利-獎補助費-對國內團體之捐助"/>
    <s v="臺中市燒燙傷與顏面損傷者生活重建服務計畫"/>
    <s v="財團法人陽光社會福利基金會"/>
    <x v="40"/>
    <x v="788"/>
    <s v="無"/>
    <m/>
  </r>
  <r>
    <s v="社政業務-社會福利-身心障礙福利-獎補助費-對國內團體之捐助"/>
    <s v="臺中市身心障礙者社區式日間照顧服務計畫"/>
    <s v="財團法人臺中市私立宜家社會福利慈善基金會"/>
    <x v="40"/>
    <x v="789"/>
    <s v="無"/>
    <m/>
  </r>
  <r>
    <s v="社政業務-社會福利-身心障礙福利-獎補助費-對國內團體之捐助"/>
    <s v="臺中市身心障礙者社區日間作業設施服務計畫"/>
    <s v="社團法人台灣福氣社區關懷協會"/>
    <x v="40"/>
    <x v="790"/>
    <s v="無"/>
    <m/>
  </r>
  <r>
    <s v="社政業務-社會福利-身心障礙福利-獎補助費-對國內團體之捐助"/>
    <s v="臺中市身心障礙者社區日間作業設施服務計畫"/>
    <s v="財團法人台南市私立蓮心園社會福利慈善事業基金會"/>
    <x v="40"/>
    <x v="398"/>
    <s v="無"/>
    <m/>
  </r>
  <r>
    <s v="社政業務-社會福利-身心障礙福利-獎補助費-對國內團體之捐助"/>
    <s v="臺中市身心障礙者社區日間作業設施服務計畫"/>
    <s v="財團法人中華民國唐氏症基金會"/>
    <x v="40"/>
    <x v="51"/>
    <s v="無"/>
    <m/>
  </r>
  <r>
    <s v="社政業務-社會福利-身心障礙福利-獎補助費-對國內團體之捐助"/>
    <s v="臺中市身心障礙者社區日間作業設施服務計畫"/>
    <s v="社團法人臺中市山海屯啟智協會"/>
    <x v="40"/>
    <x v="791"/>
    <s v="無"/>
    <m/>
  </r>
  <r>
    <s v="社政業務-社會福利-身心障礙福利-獎補助費-對國內團體之捐助"/>
    <s v="身心障礙者社區日間作業設施服務計畫"/>
    <s v="財團法人天主教會台中教區附設立達啟能訓練中心"/>
    <x v="40"/>
    <x v="792"/>
    <s v="無"/>
    <m/>
  </r>
  <r>
    <s v="社政業務-社會福利-身心障礙福利-獎補助費-對國內團體之捐助"/>
    <s v="臺中市身心障礙者社區日間作業設施服務計畫"/>
    <s v="財團法人臺中市私立信望愛智能發展中心"/>
    <x v="40"/>
    <x v="398"/>
    <s v="無"/>
    <m/>
  </r>
  <r>
    <s v="社政業務-社會福利-身心障礙福利-獎補助費-對國內團體之捐助"/>
    <s v="臺中市身心障礙者社區日間作業設施服務計畫"/>
    <s v="社團法人台中市自閉症教育協進會捐款專戶"/>
    <x v="40"/>
    <x v="398"/>
    <s v="無"/>
    <m/>
  </r>
  <r>
    <s v="社政業務-社會福利-身心障礙福利-獎補助費-對國內團體之捐助"/>
    <s v="臺中市成年身心障礙者社區居住與生活服務計畫"/>
    <s v="社團法人臺中市心樂活關懷協會"/>
    <x v="40"/>
    <x v="77"/>
    <s v="無"/>
    <m/>
  </r>
  <r>
    <s v="社政業務-社會福利-身心障礙福利-獎補助費-對國內團體之捐助"/>
    <s v="臺中市身心障礙者社區日間作業設施服務計畫"/>
    <s v="財團法人瑪利亞社會福利基金會"/>
    <x v="40"/>
    <x v="398"/>
    <s v="無"/>
    <m/>
  </r>
  <r>
    <s v="社政業務-社會福利-身心障礙福利-獎補助費-對國內團體之捐助"/>
    <s v="113年臺中市身心障礙者社區式日間照顧服務計畫"/>
    <s v="社團法人台灣福氣社區關懷協會"/>
    <x v="40"/>
    <x v="793"/>
    <s v="無"/>
    <m/>
  </r>
  <r>
    <s v="社政業務-社會福利-身心障礙福利-獎補助費-對國內團體之捐助"/>
    <s v="113年臺中市身心障礙者社區式日間照顧服務計畫"/>
    <s v="財團法人瑪利亞社會福利基金會附設瑪利亞霧峰教養家園"/>
    <x v="40"/>
    <x v="588"/>
    <s v="無"/>
    <m/>
  </r>
  <r>
    <s v="社政業務-社會福利-身心障礙福利-獎補助費-對國內團體之捐助"/>
    <s v="113年臺中市身心障礙者社區式日間照顧服務計畫"/>
    <s v="社團法人臺中市蓮心自強服務協會"/>
    <x v="40"/>
    <x v="780"/>
    <s v="無"/>
    <m/>
  </r>
  <r>
    <s v="社政業務-社會福利-身心障礙福利-獎補助費-對國內團體之捐助"/>
    <s v="113年臺中市到宅式與社區式身心障礙者臨時及短期照顧服務計畫"/>
    <s v="台灣家安社區關懷服務協會私立家安居家長照機構"/>
    <x v="40"/>
    <x v="96"/>
    <s v="無"/>
    <m/>
  </r>
  <r>
    <s v="社政業務-社會福利-身心障礙福利-獎補助費-對國內團體之捐助"/>
    <s v="113年臺中市到宅式與社區式身心障礙者臨時及短期照顧服務計畫"/>
    <s v="社團法人臺中市大恆樂齡協會"/>
    <x v="40"/>
    <x v="1"/>
    <s v="無"/>
    <m/>
  </r>
  <r>
    <s v="社政業務-社會福利-身心障礙福利-獎補助費-對國內團體之捐助"/>
    <s v="臺中市機構式身心障礙者臨時及短期照顧服務計畫"/>
    <s v="財團法人台灣兒童暨家庭扶助基金會附設台中市私立家扶發展學園"/>
    <x v="40"/>
    <x v="69"/>
    <s v="無"/>
    <m/>
  </r>
  <r>
    <s v="社政業務-社會福利-身心障礙福利-獎補助費-對國內團體之捐助"/>
    <s v="113年臺中市到宅式與社區式身心障礙者臨時及短期照顧服務計畫"/>
    <s v="佑齡股份有限公司附設臺中市私立安馨居家長照機構吳許暉"/>
    <x v="40"/>
    <x v="122"/>
    <s v="無"/>
    <m/>
  </r>
  <r>
    <s v="社政業務-社會福利-身心障礙福利-獎補助費-對國內團體之捐助"/>
    <s v="113年臺中市到宅式與社區式身心障礙者臨時及短期照顧服務計畫"/>
    <s v="社團法人臺中市山海屯啟智協會"/>
    <x v="40"/>
    <x v="277"/>
    <s v="無"/>
    <m/>
  </r>
  <r>
    <s v="社政業務-社會福利-身心障礙福利-獎補助費-對國內團體之捐助"/>
    <s v="113年臺中市到宅式與社區式身心障礙者臨時及短期照顧服務計畫"/>
    <s v="伍愛長期照顧服務有限公司"/>
    <x v="40"/>
    <x v="98"/>
    <s v="無"/>
    <m/>
  </r>
  <r>
    <s v="社政業務-社會福利-身心障礙福利-獎補助費-對國內團體之捐助"/>
    <s v="113年臺中市到宅式與社區式身心障礙者臨時及短期照顧服務計畫"/>
    <s v="社團法人臺灣省社區關懷協會"/>
    <x v="40"/>
    <x v="49"/>
    <s v="無"/>
    <m/>
  </r>
  <r>
    <s v="社政業務-社會福利-身心障礙福利-獎補助費-對國內團體之捐助"/>
    <s v="臺中市機構式身心障礙者臨時及短期照顧服務計畫"/>
    <s v="財團法人天主教會台中教區附設台中市私立慈愛智能發展中心"/>
    <x v="40"/>
    <x v="198"/>
    <s v="無"/>
    <m/>
  </r>
  <r>
    <s v="社政業務-社會福利-身心障礙福利-獎補助費-對國內團體之捐助"/>
    <s v="113年度臺中市身心障礙者社區式日間照顧服務計畫"/>
    <s v="財團法人台南市私立蓮心園社會福利慈善事業基金會"/>
    <x v="40"/>
    <x v="223"/>
    <s v="無"/>
    <m/>
  </r>
  <r>
    <s v="社政業務-社會福利-身心障礙福利-獎補助費-對國內團體之捐助"/>
    <s v="113年度臺中市身心障礙者社區式日間照顧服務計畫"/>
    <s v="社團法人台中市自閉症教育協進會捐款專戶"/>
    <x v="40"/>
    <x v="794"/>
    <s v="無"/>
    <m/>
  </r>
  <r>
    <s v="社政業務-社會福利-身心障礙福利-獎補助費-對國內團體之捐助"/>
    <s v="113年臺中市到宅式與社區式身心障礙者臨時及短期照顧服務計畫"/>
    <s v="財團法人臺中市私立肯納自閉症社會福利基金會"/>
    <x v="40"/>
    <x v="321"/>
    <s v="無"/>
    <m/>
  </r>
  <r>
    <s v="社政業務-社會福利-身心障礙福利-獎補助費-對國內團體之捐助"/>
    <s v="113年臺中市機構式身心障礙者臨時及短期照顧服務計畫"/>
    <s v="財團法人瑪利亞社會福利基金會附設瑪利亞學園"/>
    <x v="40"/>
    <x v="4"/>
    <s v="無"/>
    <m/>
  </r>
  <r>
    <s v="社政業務-社會福利-身心障礙福利-獎補助費-對國內團體之捐助"/>
    <s v="臺中市機構式身心障礙者臨時及短期照顧服務計畫"/>
    <s v="台中市愛心家園"/>
    <x v="40"/>
    <x v="55"/>
    <s v="無"/>
    <m/>
  </r>
  <r>
    <s v="社政業務-社會福利-身心障礙福利-獎補助費-對國內團體之捐助"/>
    <s v="113年臺中市到宅式與社區式身心障礙者臨時及短期照顧服務計畫"/>
    <s v="祥和長照服務有限公司私立祥和居家長照機構黃玉觀"/>
    <x v="40"/>
    <x v="1"/>
    <s v="無"/>
    <m/>
  </r>
  <r>
    <s v="社政業務-社會福利-身心障礙福利-獎補助費-對國內團體之捐助"/>
    <s v="身心障礙者權利公約教育訓練實施計畫"/>
    <s v="財團法人全成社會福利基金會"/>
    <x v="40"/>
    <x v="244"/>
    <s v="無"/>
    <m/>
  </r>
  <r>
    <s v="社政業務-社會福利-身心障礙福利-獎補助費-對國內團體之捐助"/>
    <s v="臺中市身心障礙者社區日間作業設施服務計畫"/>
    <s v="財團法人伊甸社會福利基金會"/>
    <x v="40"/>
    <x v="795"/>
    <s v="無"/>
    <m/>
  </r>
  <r>
    <s v="社政業務-社會福利-身心障礙福利-獎補助費-對國內團體之捐助"/>
    <s v="臺中市身心障礙者社區日間作業設施服務計畫"/>
    <s v="財團法人臺中市私立十方社會福利慈善事業基金會"/>
    <x v="40"/>
    <x v="796"/>
    <s v="無"/>
    <m/>
  </r>
  <r>
    <s v="社政業務-社會福利-身心障礙福利-獎補助費-對國內團體之捐助"/>
    <s v="臺中市身心障礙者社區日間作業設施服務計畫"/>
    <s v="社團法人臺中市紅十字會"/>
    <x v="40"/>
    <x v="797"/>
    <s v="無"/>
    <m/>
  </r>
  <r>
    <s v="社政業務-社會福利-身心障礙福利-獎補助費-對國內團體之捐助"/>
    <s v="臺中市身心障礙者社區日間作業設施服務計畫"/>
    <s v="財團法人天主教會台中教區附設台中市私立慈愛智能發展中心"/>
    <x v="40"/>
    <x v="798"/>
    <s v="無"/>
    <m/>
  </r>
  <r>
    <s v="社政業務-社會福利-身心障礙福利-獎補助費-對國內團體之捐助"/>
    <s v="臺中市身心障礙者社區日間作業設施服務計畫"/>
    <s v="財團法人心路社會福利基金會"/>
    <x v="40"/>
    <x v="799"/>
    <s v="無"/>
    <m/>
  </r>
  <r>
    <s v="社政業務-社會福利-身心障礙福利-獎補助費-對國內團體之捐助"/>
    <s v="109-111年補發年終費用"/>
    <s v="財團法人臺中市私立信望愛智能發展中心"/>
    <x v="40"/>
    <x v="52"/>
    <s v="無"/>
    <m/>
  </r>
  <r>
    <s v="社政業務-社會福利-身心障礙福利-獎補助費-對國內團體之捐助"/>
    <s v="109年補發年終費用"/>
    <s v="財團法人中華民國唐氏症基金會"/>
    <x v="40"/>
    <x v="800"/>
    <s v="無"/>
    <m/>
  </r>
  <r>
    <s v="社政業務-社會福利-身心障礙福利-獎補助費-對國內團體之捐助"/>
    <s v="113年度臺中市身心障礙者社區式日間照顧服務計畫"/>
    <s v="台中市私立祥和老人養護中心"/>
    <x v="40"/>
    <x v="59"/>
    <s v="無"/>
    <m/>
  </r>
  <r>
    <s v="社政業務-社會福利-身心障礙福利-獎補助費-對國內團體之捐助"/>
    <s v="臺中市到宅式與社區式身心障礙者臨時及短期照顧服務計畫"/>
    <s v="有限責任臺中市家圓照顧服務勞動合作社附設臺中市私立家圓居家式服務類長期照顧服務機構"/>
    <x v="40"/>
    <x v="53"/>
    <s v="無"/>
    <m/>
  </r>
  <r>
    <s v="社政業務-社會福利-身心障礙福利-獎補助費-對國內團體之捐助"/>
    <s v="臺中市身心障礙者社區式日間照顧服務計畫"/>
    <s v="社團法人優樂協會"/>
    <x v="40"/>
    <x v="249"/>
    <s v="無"/>
    <m/>
  </r>
  <r>
    <s v="社政業務-社會福利-身心障礙福利-獎補助費-對國內團體之捐助"/>
    <s v="下半年消防設施更換保養維修費用"/>
    <s v="財團法人向上社會福利基金會"/>
    <x v="40"/>
    <x v="293"/>
    <s v="無"/>
    <m/>
  </r>
  <r>
    <s v="社政業務-社會福利-身心障礙福利-獎補助費-對國內團體之捐助"/>
    <s v="臺中市身心障礙者自立生活支持計畫"/>
    <s v="財團法人伊甸社會福利基金會"/>
    <x v="40"/>
    <x v="801"/>
    <s v="無"/>
    <m/>
  </r>
  <r>
    <s v="社政業務-社會福利-身心障礙福利-獎補助費-對國內團體之捐助"/>
    <s v="臺中市身心障礙者社區式日間服務布建計畫"/>
    <s v="社團法人臺中市長幼關懷協會"/>
    <x v="40"/>
    <x v="802"/>
    <s v="無"/>
    <m/>
  </r>
  <r>
    <s v="社政業務-社會福利-身心障礙福利-獎補助費-對國內團體之捐助"/>
    <s v="臺中市身心障礙者社區關懷據點"/>
    <s v="財團法人中華民國唐氏症基金會"/>
    <x v="40"/>
    <x v="721"/>
    <s v="無"/>
    <m/>
  </r>
  <r>
    <s v="社政業務-社會福利-身心障礙福利-獎補助費-對國內團體之捐助"/>
    <s v="臺中市身心障礙者社區關懷據點"/>
    <s v="臺中市龍井區山腳社區發展協會"/>
    <x v="40"/>
    <x v="115"/>
    <s v="無"/>
    <m/>
  </r>
  <r>
    <s v="社政業務-社會福利-身心障礙福利-獎補助費-對國內團體之捐助"/>
    <s v="臺中市燒燙傷與顏面損傷者生活重建服務計畫"/>
    <s v="財團法人陽光社會福利基金會"/>
    <x v="40"/>
    <x v="487"/>
    <s v="無"/>
    <m/>
  </r>
  <r>
    <s v="社政業務-社會福利-身心障礙福利-獎補助費-對國內團體之捐助"/>
    <s v="113年臺中市希望家園公共安全檢查費、消防水電等設施設備代檢保養及維護修繕相關費用"/>
    <s v="財團法人向上社會福利基金會"/>
    <x v="40"/>
    <x v="486"/>
    <s v="無"/>
    <m/>
  </r>
  <r>
    <s v="社政業務-社會福利-身心障礙福利-獎補助費-對國內團體之捐助"/>
    <s v="（下半年）消防安全設備檢測、簽證及申報作業"/>
    <s v="財團法人童傳盛文教基金會"/>
    <x v="40"/>
    <x v="72"/>
    <s v="無"/>
    <m/>
  </r>
  <r>
    <s v="社政業務-社會福利-身心障礙福利-獎補助費-對國內團體之捐助"/>
    <s v="113年下半年消防設備維修"/>
    <s v="財團法人童傳盛文教基金會"/>
    <x v="40"/>
    <x v="134"/>
    <s v="無"/>
    <m/>
  </r>
  <r>
    <s v="社政業務-社會福利-身心障礙福利-獎補助費-對國內團體之捐助"/>
    <s v="臺中市身心障礙者家庭托顧服務計畫"/>
    <s v="社團法人臺中市山海屯啟智協會"/>
    <x v="40"/>
    <x v="803"/>
    <s v="無"/>
    <m/>
  </r>
  <r>
    <s v="社政業務-社會福利-身心障礙福利-獎補助費-對國內團體之捐助"/>
    <s v="臺中市身心障礙者社區式日間照顧服務計畫"/>
    <s v="財團法人臺中市私立宜家社會福利慈善基金會"/>
    <x v="40"/>
    <x v="6"/>
    <s v="無"/>
    <m/>
  </r>
  <r>
    <s v="社政業務-社會福利-身心障礙福利-獎補助費-對國內團體之捐助"/>
    <s v="身心障礙者家庭托顧服務"/>
    <s v="社團法人臺中市山海屯啟智協會"/>
    <x v="40"/>
    <x v="738"/>
    <s v="無"/>
    <m/>
  </r>
  <r>
    <s v="社政業務-社會福利-身心障礙福利-獎補助費-對國內團體之捐助"/>
    <s v="臺中市身心障礙者社區日間作業設施服務計畫"/>
    <s v="財團法人台南市私立蓮心園社會福利慈善事業基金會"/>
    <x v="40"/>
    <x v="786"/>
    <s v="無"/>
    <m/>
  </r>
  <r>
    <s v="社政業務-社會福利-身心障礙福利-獎補助費-對國內團體之捐助"/>
    <s v="臺中市身心障礙者社區日間作業設施服務計畫"/>
    <s v="財團法人臺中市私立肯納自閉症社會福利基金會"/>
    <x v="40"/>
    <x v="804"/>
    <s v="無"/>
    <m/>
  </r>
  <r>
    <s v="社政業務-社會福利-身心障礙福利-獎補助費-對國內團體之捐助"/>
    <s v="臺中市身心障礙者社區居住獨立生活服務計畫"/>
    <s v="社團法人台中市智障者家長協會"/>
    <x v="40"/>
    <x v="87"/>
    <s v="無"/>
    <m/>
  </r>
  <r>
    <s v="社政業務-社會福利-身心障礙福利-獎補助費-對國內團體之捐助"/>
    <s v="臺中市身心障礙者社區日間作業設施服務計畫"/>
    <s v="社團法人臺中市山海屯啟智協會"/>
    <x v="40"/>
    <x v="665"/>
    <s v="無"/>
    <m/>
  </r>
  <r>
    <s v="社政業務-社會福利-身心障礙福利-獎補助費-對國內團體之捐助"/>
    <s v="臺中市身心障礙者社區居住獨立生活服務計畫"/>
    <s v="財團法人瑪利亞社會福利基金會"/>
    <x v="40"/>
    <x v="257"/>
    <s v="無"/>
    <m/>
  </r>
  <r>
    <s v="社政業務-社會福利-身心障礙福利-獎補助費-對國內團體之捐助"/>
    <s v="臺中市身心障礙者社區日間作業設施服務計畫"/>
    <s v="財團法人臺中市私立信望愛智能發展中心"/>
    <x v="40"/>
    <x v="651"/>
    <s v="無"/>
    <m/>
  </r>
  <r>
    <s v="社政業務-社會福利-身心障礙福利-獎補助費-對國內團體之捐助"/>
    <s v="臺中市身心障礙者社區日間作業設施服務計畫"/>
    <s v="財團法人中華民國唐氏症基金會"/>
    <x v="40"/>
    <x v="805"/>
    <s v="無"/>
    <m/>
  </r>
  <r>
    <s v="社政業務-社會福利-身心障礙福利-獎補助費-對國內團體之捐助"/>
    <s v="臺中市身心障礙者社區關懷據點"/>
    <s v="社團法人臺中市蓮心自強服務協會"/>
    <x v="40"/>
    <x v="621"/>
    <s v="無"/>
    <m/>
  </r>
  <r>
    <s v="社政業務-社會福利-身心障礙福利-獎補助費-對國內團體之捐助"/>
    <s v="身心障礙者嚴重情緒行為正向支持整合模式計畫"/>
    <s v="財團法人瑪利亞社會福利基金會"/>
    <x v="40"/>
    <x v="402"/>
    <s v="無"/>
    <m/>
  </r>
  <r>
    <s v="社政業務-社會福利-身心障礙福利-獎補助費-對國內團體之捐助"/>
    <s v="臺中市身心障礙者社區式日間照顧服務計畫"/>
    <s v="社團法人台灣福氣社區關懷協會"/>
    <x v="40"/>
    <x v="806"/>
    <s v="無"/>
    <m/>
  </r>
  <r>
    <s v="社政業務-社會福利-身心障礙福利-獎補助費-對國內團體之捐助"/>
    <s v="113年度建築物公共安全設備檢查簽證及申報作業"/>
    <s v="財團法人童傳盛文教基金會"/>
    <x v="40"/>
    <x v="71"/>
    <s v="無"/>
    <m/>
  </r>
  <r>
    <s v="社政業務-社會福利-身心障礙福利-獎補助費-對國內團體之捐助"/>
    <s v="臺中市到宅式與社區式身心障礙者臨時及短期照顧服務計畫"/>
    <s v="社團法人臺中市大恆樂齡協會"/>
    <x v="40"/>
    <x v="50"/>
    <s v="無"/>
    <m/>
  </r>
  <r>
    <s v="社政業務-社會福利-身心障礙福利-獎補助費-對國內團體之捐助"/>
    <s v="身心障礙家庭照顧者支持服務計畫(第二區)"/>
    <s v="社團法人臺中市紅十字會"/>
    <x v="40"/>
    <x v="807"/>
    <s v="無"/>
    <m/>
  </r>
  <r>
    <s v="社政業務-社會福利-身心障礙福利-獎補助費-對國內團體之捐助"/>
    <s v="臺中市身心障礙者社區日間作業設施服務計畫"/>
    <s v="財團法人臺中市私立信望愛智能發展中心"/>
    <x v="40"/>
    <x v="388"/>
    <s v="無"/>
    <m/>
  </r>
  <r>
    <s v="社政業務-社會福利-身心障礙福利-獎補助費-對國內團體之捐助"/>
    <s v="臺中市身心障礙者社區日間作業設施服務計畫"/>
    <s v="財團法人瑪利亞社會福利基金會"/>
    <x v="40"/>
    <x v="808"/>
    <s v="無"/>
    <m/>
  </r>
  <r>
    <s v="社政業務-社會福利-身心障礙福利-獎補助費-對國內團體之捐助"/>
    <s v="臺中市身心障礙者社區日間作業設施服務計畫"/>
    <s v="財團法人臺中市私立宜家社會福利慈善基金會"/>
    <x v="40"/>
    <x v="809"/>
    <s v="無"/>
    <m/>
  </r>
  <r>
    <s v="社政業務-社會福利-身心障礙福利-獎補助費-對國內團體之捐助"/>
    <s v="臺中市身心障礙者社區日間作業設施服務計畫"/>
    <s v="社團法人台灣福氣社區關懷協會"/>
    <x v="40"/>
    <x v="643"/>
    <s v="無"/>
    <m/>
  </r>
  <r>
    <s v="社政業務-社會福利-身心障礙福利-獎補助費-對國內團體之捐助"/>
    <s v="臺中市身心障礙者社區日間作業設施服務計畫"/>
    <s v="社團法人台中市自閉症教育協進會捐款專戶"/>
    <x v="40"/>
    <x v="810"/>
    <s v="無"/>
    <m/>
  </r>
  <r>
    <s v="社政業務-社會福利-身心障礙福利-獎補助費-對國內團體之捐助"/>
    <s v="臺中市身心障礙者社區日間作業設施服務計畫"/>
    <s v="財團法人台南市私立蓮心園社會福利慈善事業基金會"/>
    <x v="40"/>
    <x v="639"/>
    <s v="無"/>
    <m/>
  </r>
  <r>
    <s v="社政業務-社會福利-身心障礙福利-獎補助費-對國內團體之捐助"/>
    <s v="臺中市身心障礙者社區日間作業設施服務計畫"/>
    <s v="社團法人台中市康復之友協會"/>
    <x v="40"/>
    <x v="799"/>
    <s v="無"/>
    <m/>
  </r>
  <r>
    <s v="社政業務-社會福利-身心障礙福利-獎補助費-對國內團體之捐助"/>
    <s v="臺中市身心障礙者社區日間作業設施服務計畫"/>
    <s v="財團法人天主教會台中教區附設台中市私立慈愛智能發展中心"/>
    <x v="40"/>
    <x v="811"/>
    <s v="無"/>
    <m/>
  </r>
  <r>
    <s v="社政業務-社會福利-身心障礙福利-獎補助費-對國內團體之捐助"/>
    <s v="臺中市身心障礙者社區日間作業設施服務計畫"/>
    <s v="社團法人臺中市身心障礙者福利關懷協會"/>
    <x v="40"/>
    <x v="812"/>
    <s v="無"/>
    <m/>
  </r>
  <r>
    <s v="社政業務-社會福利-身心障礙福利-獎補助費-對國內團體之捐助"/>
    <s v="臺中市身心障礙者社區日間作業設施服務計畫"/>
    <s v="台灣技職教育產學研合作發展協會"/>
    <x v="40"/>
    <x v="813"/>
    <s v="無"/>
    <m/>
  </r>
  <r>
    <s v="社政業務-社會福利-身心障礙福利-獎補助費-對國內團體之捐助"/>
    <s v="臺中市身心障礙者社區日間作業設施服務計畫"/>
    <s v="財團法人臺中市私立肯納自閉症社會福利基金會"/>
    <x v="40"/>
    <x v="796"/>
    <s v="無"/>
    <m/>
  </r>
  <r>
    <s v="社政業務-社會福利-身心障礙福利-獎補助費-對國內團體之捐助"/>
    <s v="身心障礙者社區日間作業設施服務計畫"/>
    <s v="財團法人天主教會台中教區附設立達啟能訓練中心"/>
    <x v="40"/>
    <x v="814"/>
    <s v="無"/>
    <m/>
  </r>
  <r>
    <s v="社政業務-社會福利-身心障礙福利-獎補助費-對國內團體之捐助"/>
    <s v="臺中市身心障礙者社區日間作業設施服務計畫"/>
    <s v="社團法人臺中市紅十字會"/>
    <x v="40"/>
    <x v="815"/>
    <s v="無"/>
    <m/>
  </r>
  <r>
    <s v="社政業務-社會福利-身心障礙福利-獎補助費-對國內團體之捐助"/>
    <s v="臺中市身心障礙者社區式日間照顧服務計畫"/>
    <s v="台中市私立祥和老人養護中心"/>
    <x v="40"/>
    <x v="816"/>
    <s v="無"/>
    <m/>
  </r>
  <r>
    <s v="社政業務-社會福利-身心障礙福利-獎補助費-對國內團體之捐助"/>
    <s v="臺中市身心障礙者社區式日間照顧服務計畫"/>
    <s v="財團法人臺中市私立宜家社會福利慈善基金會"/>
    <x v="40"/>
    <x v="817"/>
    <s v="無"/>
    <m/>
  </r>
  <r>
    <s v="社政業務-社會福利-身心障礙福利-獎補助費-對國內團體之捐助"/>
    <s v="臺中市身心障礙者社區式日間照顧服務計畫"/>
    <s v="財團法人台南市私立蓮心園社會福利慈善事業基金會"/>
    <x v="40"/>
    <x v="818"/>
    <s v="無"/>
    <m/>
  </r>
  <r>
    <s v="社政業務-社會福利-身心障礙福利-獎補助費-對國內團體之捐助"/>
    <s v="臺中市身心障礙者社區式日間照顧服務計畫"/>
    <s v="社團法人臺中市蓮心自強服務協會"/>
    <x v="40"/>
    <x v="565"/>
    <s v="無"/>
    <m/>
  </r>
  <r>
    <s v="社政業務-社會福利-身心障礙福利-獎補助費-對國內團體之捐助"/>
    <s v="臺中市到宅式與社區式身心障礙者臨時及短期照顧服務計畫"/>
    <s v="財團法人臺中市私立肯納自閉症社會福利基金會"/>
    <x v="40"/>
    <x v="1"/>
    <s v="無"/>
    <m/>
  </r>
  <r>
    <s v="社政業務-社會福利-身心障礙福利-獎補助費-對國內團體之捐助"/>
    <s v="臺中市到宅式與社區式身心障礙者臨時及短期照顧服務計畫"/>
    <s v="祥和長照服務有限公司私立祥和居家長照機構黃玉觀"/>
    <x v="40"/>
    <x v="83"/>
    <s v="無"/>
    <m/>
  </r>
  <r>
    <s v="社政業務-社會福利-身心障礙福利-獎補助費-對國內團體之捐助"/>
    <s v="臺中市身心障礙者社區式日間照顧服務計畫"/>
    <s v="社團法人中華民國微光社會福利協會"/>
    <x v="40"/>
    <x v="818"/>
    <s v="無"/>
    <m/>
  </r>
  <r>
    <s v="社政業務-社會福利-身心障礙福利-獎補助費-對國內團體之捐助"/>
    <s v="臺中市身心障礙者社區式日間照顧服務計畫"/>
    <s v="社團法人臺中市蓮心自強服務協會"/>
    <x v="40"/>
    <x v="432"/>
    <s v="無"/>
    <m/>
  </r>
  <r>
    <s v="社政業務-社會福利-身心障礙福利-獎補助費-對國內團體之捐助"/>
    <s v="臺中市身心障礙者社區式日間照顧服務計畫"/>
    <s v="社團法人台中市自閉症教育協進會捐款專戶"/>
    <x v="40"/>
    <x v="795"/>
    <s v="無"/>
    <m/>
  </r>
  <r>
    <s v="社政業務-社會福利-身心障礙福利-獎補助費-對國內團體之捐助"/>
    <s v="臺中市身心障礙者社區式日間照顧服務計畫"/>
    <s v="社團法人優樂協會"/>
    <x v="40"/>
    <x v="246"/>
    <s v="無"/>
    <m/>
  </r>
  <r>
    <s v="社政業務-社會福利-身心障礙福利-獎補助費-對國內團體之捐助"/>
    <s v="臺中市到宅式與社區式身心障礙者臨時及短期照顧服務計畫"/>
    <s v="祥和長照服務有限公司私立祥和居家長照機構黃玉觀"/>
    <x v="40"/>
    <x v="507"/>
    <s v="無"/>
    <m/>
  </r>
  <r>
    <s v="社政業務-社會福利-身心障礙福利-獎補助費-對國內團體之捐助"/>
    <s v="臺中市到宅式與社區式身心障礙者臨時及短期照顧服務計畫"/>
    <s v="台灣家安社區關懷服務協會私立家安居家長照機構"/>
    <x v="40"/>
    <x v="54"/>
    <s v="無"/>
    <m/>
  </r>
  <r>
    <s v="社政業務-社會福利-身心障礙福利-獎補助費-對國內團體之捐助"/>
    <s v="臺中市到宅式與社區式身心障礙者臨時及短期照顧服務計畫"/>
    <s v="有限責任臺中市家圓照顧服務勞動合作社附設臺中市私立家圓居家式服務類長期照顧服務機構"/>
    <x v="40"/>
    <x v="326"/>
    <s v="無"/>
    <m/>
  </r>
  <r>
    <s v="社政業務-社會福利-身心障礙福利-獎補助費-對國內團體之捐助"/>
    <s v="臺中市到宅式與社區式身心障礙者臨時及短期照顧服務計畫"/>
    <s v="財團法人台中市私立龍眼林社會福利慈善事業基金會"/>
    <x v="40"/>
    <x v="201"/>
    <s v="無"/>
    <m/>
  </r>
  <r>
    <s v="社政業務-社會福利-身心障礙福利-獎補助費-對國內團體之捐助"/>
    <s v="臺中市到宅式與社區式身心障礙者臨時及短期照顧服務計畫"/>
    <s v="社團法人臺中市大恆樂齡協會"/>
    <x v="40"/>
    <x v="4"/>
    <s v="無"/>
    <m/>
  </r>
  <r>
    <s v="社政業務-社會福利-身心障礙福利-獎補助費-對國內團體之捐助"/>
    <s v="臺中市機構式身心障礙者臨時及短期照顧服務計畫"/>
    <s v="財團法人台灣兒童暨家庭扶助基金會附設台中市私立家扶發展學園"/>
    <x v="40"/>
    <x v="236"/>
    <s v="無"/>
    <m/>
  </r>
  <r>
    <s v="社政業務-社會福利-身心障礙福利-獎補助費-對國內團體之捐助"/>
    <s v="臺中市身心障礙者自立生活支持計畫"/>
    <s v="財團法人伊甸社會福利基金會"/>
    <x v="40"/>
    <x v="819"/>
    <s v="無"/>
    <m/>
  </r>
  <r>
    <s v="社政業務-社會福利-身心障礙福利-獎補助費-對國內團體之捐助"/>
    <s v="臺中市身心障礙者社區關懷據點"/>
    <s v="財團法人臺中市私立肯納自閉症社會福利基金會"/>
    <x v="40"/>
    <x v="54"/>
    <s v="無"/>
    <m/>
  </r>
  <r>
    <s v="社政業務-社會福利-身心障礙福利-獎補助費-對國內團體之捐助"/>
    <s v="臺中市身心障礙者社區關懷據點"/>
    <s v="社團法人台中市東區東信社區發展協會"/>
    <x v="40"/>
    <x v="88"/>
    <s v="無"/>
    <m/>
  </r>
  <r>
    <s v="社政業務-社會福利-身心障礙福利-獎補助費-對國內團體之捐助"/>
    <s v="臺中市身心障礙者社區關懷據點"/>
    <s v="社團法人臺中市西區大和社區發展協會"/>
    <x v="40"/>
    <x v="201"/>
    <s v="無"/>
    <m/>
  </r>
  <r>
    <s v="社政業務-社會福利-身心障礙福利-獎補助費-對國內團體之捐助"/>
    <s v="臺中市身心障礙者社區關懷據點"/>
    <s v="社團法人臺中市清心社區福祉發展協會柯文卿"/>
    <x v="40"/>
    <x v="125"/>
    <s v="無"/>
    <m/>
  </r>
  <r>
    <s v="社政業務-社會福利-身心障礙福利-獎補助費-對國內團體之捐助"/>
    <s v="臺中市身心障礙者社區關懷據點"/>
    <s v="社團法人臺中市蓮心自強服務協會"/>
    <x v="40"/>
    <x v="50"/>
    <s v="無"/>
    <m/>
  </r>
  <r>
    <s v="社政業務-社會福利-身心障礙福利-獎補助費-對國內團體之捐助"/>
    <s v="臺中市身心障礙者社區關懷據點"/>
    <s v="臺中市擁昕親子關懷協會林志昌"/>
    <x v="40"/>
    <x v="247"/>
    <s v="無"/>
    <m/>
  </r>
  <r>
    <s v="社政業務-社會福利-身心障礙福利-獎補助費-對國內團體之捐助"/>
    <s v="臺中市身心障礙者社區關懷據點"/>
    <s v="臺中市龍井區山腳社區發展協會"/>
    <x v="40"/>
    <x v="4"/>
    <s v="無"/>
    <m/>
  </r>
  <r>
    <s v="社政業務-社會福利-身心障礙福利-獎補助費-對國內團體之捐助"/>
    <s v="臺中市身心障礙者社區關懷據點"/>
    <s v="財團法人中華民國唐氏症基金會"/>
    <x v="40"/>
    <x v="88"/>
    <s v="無"/>
    <m/>
  </r>
  <r>
    <s v="社政業務-社會福利-身心障礙福利-獎補助費-對國內團體之捐助"/>
    <s v="臺中市身心障礙者社區關懷據點"/>
    <s v="台中市西屯區福瑞社區發展協會"/>
    <x v="40"/>
    <x v="83"/>
    <s v="無"/>
    <m/>
  </r>
  <r>
    <s v="社政業務-社會福利-身心障礙福利-獎補助費-對國內團體之捐助"/>
    <s v="臺中市身心障礙者社區關懷據點"/>
    <s v="臺中市私立同心圓東勢社區式服務類長期照顧服務機構"/>
    <x v="40"/>
    <x v="276"/>
    <s v="無"/>
    <m/>
  </r>
  <r>
    <s v="社政業務-社會福利-身心障礙福利-獎補助費-對國內團體之捐助"/>
    <s v="身心障礙者嚴重情緒行為正向支持整合模式計畫"/>
    <s v="財團法人瑪利亞社會福利基金會"/>
    <x v="40"/>
    <x v="750"/>
    <s v="無"/>
    <m/>
  </r>
  <r>
    <s v="社政業務-社會福利-身心障礙福利-獎補助費-對國內團體之捐助"/>
    <s v="臺中市到宅式與社區式身心障礙者臨時及短期照顧服務計畫"/>
    <s v="伍愛長期照顧服務有限公司"/>
    <x v="40"/>
    <x v="114"/>
    <s v="無"/>
    <m/>
  </r>
  <r>
    <s v="社政業務-社會福利-人民團體-獎補助費-對國內團體之捐助"/>
    <s v="臺中市親子高爾夫趣味競賽"/>
    <s v="臺中市高爾夫協會顏寬(情-青+桓-木)"/>
    <x v="40"/>
    <x v="1"/>
    <s v="無"/>
    <m/>
  </r>
  <r>
    <s v="社政業務-社會福利-人民團體-獎補助費-對國內團體之捐助"/>
    <s v="國際同濟會台灣總會第50屆中A區、中B區、中C區聯合兒童才藝薪傳初賽"/>
    <s v="台中市北屯國際同濟會"/>
    <x v="40"/>
    <x v="87"/>
    <s v="無"/>
    <m/>
  </r>
  <r>
    <s v="社政業務-社會福利-人民團體-獎補助費-對國內團體之捐助"/>
    <s v="原住民族祖孫、親子感恩節活動"/>
    <s v="台中市傳愛儲蓄互助社"/>
    <x v="40"/>
    <x v="49"/>
    <s v="無"/>
    <m/>
  </r>
  <r>
    <s v="社政業務-社會福利-人民團體-獎補助費-對國內團體之捐助"/>
    <s v="慶祝中秋節大會"/>
    <s v="社團法人台中市協和長青協會"/>
    <x v="40"/>
    <x v="63"/>
    <s v="無"/>
    <m/>
  </r>
  <r>
    <s v="社政業務-社會福利-人民團體-獎補助費-對國內團體之捐助"/>
    <s v="公益親子活動"/>
    <s v="臺中市大坑風景區觀光協會邱于珊"/>
    <x v="40"/>
    <x v="87"/>
    <s v="無"/>
    <m/>
  </r>
  <r>
    <s v="社政業務-社會福利-人民團體-獎補助費-對國內團體之捐助"/>
    <s v="迎風攬月慶中秋暨社會福利、港務業務與兩性平等宣導活動"/>
    <s v="臺中市竹籬笆文化協會"/>
    <x v="40"/>
    <x v="87"/>
    <s v="無"/>
    <m/>
  </r>
  <r>
    <s v="社政業務-社會福利-人民團體-獎補助費-對國內團體之捐助"/>
    <s v="113年「龍騰社區．韻動鄉情」社區舞蹈觀摩表演活動"/>
    <s v="台中市土風舞協會"/>
    <x v="40"/>
    <x v="1"/>
    <s v="無"/>
    <m/>
  </r>
  <r>
    <s v="社政業務-社會福利-人民團體-獎補助費-對國內團體之捐助"/>
    <s v="113年鰲峰山健行淨山、節能健身做環保、節約用電暨全民國防教育及港務宣導活動"/>
    <s v="臺中市清水後備憲兵荷松協會"/>
    <x v="40"/>
    <x v="87"/>
    <s v="無"/>
    <m/>
  </r>
  <r>
    <s v="社政業務-社會福利-人民團體-獎補助費-對國內團體之捐助"/>
    <s v="「全民國防教育講座」活動"/>
    <s v="臺中市潭子區青溪協會王錦潭"/>
    <x v="40"/>
    <x v="87"/>
    <s v="無"/>
    <m/>
  </r>
  <r>
    <s v="社政業務-社會福利-人民團體-獎補助費-對國內團體之捐助"/>
    <s v="113年度洗衣產業專業技術提升教育訓練課程"/>
    <s v="台中市洗衣商業同業公會"/>
    <x v="40"/>
    <x v="241"/>
    <s v="無"/>
    <m/>
  </r>
  <r>
    <s v="社政業務-社會福利-人民團體-獎補助費-對國內團體之捐助"/>
    <s v="「樂齡藝起來　月來越幸福」活動"/>
    <s v="臺中市好藤林健康促進關懷協會"/>
    <x v="40"/>
    <x v="241"/>
    <s v="無"/>
    <m/>
  </r>
  <r>
    <s v="社政業務-社會福利-人民團體-獎補助費-對國內團體之捐助"/>
    <s v="手藝傳承-歡慶中秋蛋黃酥DIY體驗親子活動"/>
    <s v="臺中市樂齡照護發展協會李崇銘"/>
    <x v="40"/>
    <x v="1"/>
    <s v="無"/>
    <m/>
  </r>
  <r>
    <s v="社政業務-社會福利-人民團體-獎補助費-對國內團體之捐助"/>
    <s v="「心靈療癒Sing a song講座暨慶中秋」節約用電、用油、港務業務、郵政業務宣導"/>
    <s v="臺中市婦幼安全關懷協會"/>
    <x v="40"/>
    <x v="4"/>
    <s v="無"/>
    <m/>
  </r>
  <r>
    <s v="社政業務-社會福利-人民團體-獎補助費-對國內團體之捐助"/>
    <s v="文化孝親、舞動宗教"/>
    <s v="臺中市神岡區圳堵文化發展協會"/>
    <x v="40"/>
    <x v="4"/>
    <s v="無"/>
    <m/>
  </r>
  <r>
    <s v="社政業務-社會福利-人民團體-獎補助費-對國內團體之捐助"/>
    <s v="志願服務基礎暨社福類特殊訓練"/>
    <s v="社團法人世界幫扶協會"/>
    <x v="40"/>
    <x v="69"/>
    <s v="無"/>
    <m/>
  </r>
  <r>
    <s v="社政業務-社會福利-人民團體-獎補助費-對國內團體之捐助"/>
    <s v="志工幹部研習營及臺中市113年度志願服務領導訓練"/>
    <s v="臺中市紳士協會蔡明憲"/>
    <x v="40"/>
    <x v="750"/>
    <s v="無"/>
    <m/>
  </r>
  <r>
    <s v="社政業務-社會福利-人民團體-獎補助費-對國內團體之捐助"/>
    <s v="臺中市大里區體育會九九體育節暨全民健走活動"/>
    <s v="臺中市大里區體育會"/>
    <x v="40"/>
    <x v="1"/>
    <s v="無"/>
    <m/>
  </r>
  <r>
    <s v="社政業務-社會福利-人民團體-獎補助費-對國內團體之捐助"/>
    <s v="南樂音樂研習暑期班"/>
    <s v="臺中市保合南樂研究會"/>
    <x v="40"/>
    <x v="1"/>
    <s v="無"/>
    <m/>
  </r>
  <r>
    <s v="社政業務-社會福利-人民團體-獎補助費-對國內團體之捐助"/>
    <s v="113年度長青歌唱比賽"/>
    <s v="台中市公教退休人員協會陳堯(土+皆)"/>
    <x v="40"/>
    <x v="51"/>
    <s v="無"/>
    <m/>
  </r>
  <r>
    <s v="社政業務-社會福利-人民團體-獎補助費-對國內團體之捐助"/>
    <s v="113年特殊兒少宣導活動"/>
    <s v="社團法人中華民國特殊兒少青發展促進會"/>
    <x v="40"/>
    <x v="55"/>
    <s v="無"/>
    <m/>
  </r>
  <r>
    <s v="社政業務-社會福利-人民團體-獎補助費-對國內團體之捐助"/>
    <s v="慶祝第29屆糕餅節暨捐血送月餅公益活動"/>
    <s v="臺中市糕餅商業同業公會"/>
    <x v="40"/>
    <x v="1"/>
    <s v="無"/>
    <m/>
  </r>
  <r>
    <s v="社政業務-社會福利-人民團體-獎補助費-對國內團體之捐助"/>
    <s v="「重陽敬老健康講座活動及節約用電宣導」活動"/>
    <s v="臺中市清水福德長青會"/>
    <x v="40"/>
    <x v="1"/>
    <s v="無"/>
    <m/>
  </r>
  <r>
    <s v="社政業務-社會福利-人民團體-獎補助費-對國內團體之捐助"/>
    <s v="臺中市113年度志願服務基礎訓練及臺中市113年度志願服務社會福利類特殊訓練"/>
    <s v="臺中市紳士協會蔡明憲"/>
    <x v="40"/>
    <x v="99"/>
    <s v="無"/>
    <m/>
  </r>
  <r>
    <s v="社政業務-社會福利-人民團體-獎補助費-對國內團體之捐助"/>
    <s v="臺中市國際志工工作營「十三寮耆癒文化交流營」計畫案"/>
    <s v="臺中市十三寮聚落發展協會"/>
    <x v="40"/>
    <x v="307"/>
    <s v="無"/>
    <m/>
  </r>
  <r>
    <s v="社政業務-社會福利-人民團體-獎補助費-對國內團體之捐助"/>
    <s v="113年食農教育~無障礙農村樂體驗講座"/>
    <s v="臺中市后里元極舞協會"/>
    <x v="40"/>
    <x v="63"/>
    <s v="無"/>
    <m/>
  </r>
  <r>
    <s v="社政業務-社會福利-人民團體-獎補助費-對國內團體之捐助"/>
    <s v="臺中市大頭家厝總體營造協會異國風情文化之旅"/>
    <s v="臺中市大頭家厝總體營造協會陳建中"/>
    <x v="40"/>
    <x v="63"/>
    <s v="無"/>
    <m/>
  </r>
  <r>
    <s v="社政業務-社會福利-人民團體-獎補助費-對國內團體之捐助"/>
    <s v="113年度社區居民作伙來卡拉OK-歌唱觀摩賽暨社會福利及節約用電宣導活動"/>
    <s v="臺中市寶天宮歌友協會"/>
    <x v="40"/>
    <x v="4"/>
    <s v="無"/>
    <m/>
  </r>
  <r>
    <s v="社政業務-社會福利-人民團體-獎補助費-對國內團體之捐助"/>
    <s v="預防災害防治宣導公益活動"/>
    <s v="臺中市后里區預防災害防治推展協會"/>
    <x v="40"/>
    <x v="1"/>
    <s v="無"/>
    <m/>
  </r>
  <r>
    <s v="社政業務-社會福利-人民團體-獎補助費-對國內團體之捐助"/>
    <s v="大甲國際青年商會大甲青商盃寫生競賽暨親子教育活動"/>
    <s v="臺中市大甲國際青年商會"/>
    <x v="40"/>
    <x v="1"/>
    <s v="無"/>
    <m/>
  </r>
  <r>
    <s v="社政業務-社會福利-人民團體-獎補助費-對國內團體之捐助"/>
    <s v="113年度【重陽盃】槌球邀請賽"/>
    <s v="臺中市大里長青槌球協會"/>
    <x v="40"/>
    <x v="87"/>
    <s v="無"/>
    <m/>
  </r>
  <r>
    <s v="社政業務-社會福利-人民團體-獎補助費-對國內團體之捐助"/>
    <s v="趙堡太極拳成果發表及拳術研習"/>
    <s v="中華武當趙堡太極拳總會蔡憲騰"/>
    <x v="40"/>
    <x v="4"/>
    <s v="無"/>
    <m/>
  </r>
  <r>
    <s v="社政業務-社會福利-人民團體-獎補助費-對國內團體之捐助"/>
    <s v="族群融合防治家庭暴力親子DIY活動"/>
    <s v="臺中市華夏文化經濟交流協會張平均"/>
    <x v="40"/>
    <x v="1"/>
    <s v="無"/>
    <m/>
  </r>
  <r>
    <s v="社政業務-社會福利-人民團體-獎補助費-對國內團體之捐助"/>
    <s v="銀髮族接軌現代AI科技生活講座"/>
    <s v="臺中市糖業從業退休人員協會王震夷"/>
    <x v="40"/>
    <x v="87"/>
    <s v="無"/>
    <m/>
  </r>
  <r>
    <s v="社政業務-社會福利-人民團體-獎補助費-對國內團體之捐助"/>
    <s v="慶中秋社會福利業務宣導活動及節約用電宣導"/>
    <s v="臺中市臺中港區經濟繁榮促進會"/>
    <x v="40"/>
    <x v="1"/>
    <s v="無"/>
    <m/>
  </r>
  <r>
    <s v="社政業務-社會福利-人民團體-獎補助費-對國內團體之捐助"/>
    <s v="傳統文化重陽孝親敬老活動"/>
    <s v="臺中市紫丁香藝文慈善關懷協會林燕珠"/>
    <x v="40"/>
    <x v="241"/>
    <s v="無"/>
    <m/>
  </r>
  <r>
    <s v="社政業務-社會福利-人民團體-獎補助費-對國內團體之捐助"/>
    <s v="「113年度關懷婦女養生運動（社區班隊才藝表演）暨長者飲食健康講座」活動"/>
    <s v="臺中市沙鹿區婦女會"/>
    <x v="40"/>
    <x v="49"/>
    <s v="無"/>
    <m/>
  </r>
  <r>
    <s v="社政業務-社會福利-人民團體-獎補助費-對國內團體之捐助"/>
    <s v="補助臺中市邱厝慈善協會辦理邱厝慈善協會歡樂慶端午送愛活動"/>
    <s v="臺中市邱厝慈善協會周品萱"/>
    <x v="40"/>
    <x v="63"/>
    <s v="無"/>
    <m/>
  </r>
  <r>
    <s v="社政業務-社會福利-人民團體-獎補助費-對國內團體之捐助"/>
    <s v="臺中市大甲區四張福德會健康講座"/>
    <s v="臺中市大甲區四張福德會李文騰"/>
    <x v="40"/>
    <x v="1"/>
    <s v="無"/>
    <m/>
  </r>
  <r>
    <s v="社政業務-社會福利-人民團體-獎補助費-對國內團體之捐助"/>
    <s v="「臺中市豪傑愛心協會全民熱血捐愛心」活動"/>
    <s v="臺中市豪傑愛心協會"/>
    <x v="40"/>
    <x v="4"/>
    <s v="無"/>
    <m/>
  </r>
  <r>
    <s v="社政業務-社會福利-人民團體-獎補助費-對國內團體之捐助"/>
    <s v="「港洲盃趣味棒壘球賽暨宣導托育升級紅不讓、節能減碳、港務業務及乾淨能源政令宣導」活動"/>
    <s v="臺中市海線文化關懷協會"/>
    <x v="40"/>
    <x v="1"/>
    <s v="無"/>
    <m/>
  </r>
  <r>
    <s v="社政業務-社會福利-人民團體-獎補助費-對國內團體之捐助"/>
    <s v="「歡慶中秋關懷老年長者暨支持市政業務、節能減碳、港務宣導」活動"/>
    <s v="臺中市大肚區自強長青協會"/>
    <x v="40"/>
    <x v="1"/>
    <s v="無"/>
    <m/>
  </r>
  <r>
    <s v="社政業務-社會福利-人民團體-獎補助費-對國內團體之捐助"/>
    <s v="臺中市113年度志願服務社福類特殊訓練"/>
    <s v="財團法人台中市私立本堂社會福利慈善基金會"/>
    <x v="40"/>
    <x v="241"/>
    <s v="無"/>
    <m/>
  </r>
  <r>
    <s v="社政業務-社會福利-人民團體-獎補助費-對國內團體之捐助"/>
    <s v="發現巷弄中方型社會-人文客廳計劃案"/>
    <s v="臺中市社區大學教師協會黃甘棠"/>
    <x v="40"/>
    <x v="244"/>
    <s v="無"/>
    <m/>
  </r>
  <r>
    <s v="社政業務-社會福利-人民團體-獎補助費-對國內團體之捐助"/>
    <s v="秋節敬老暨支持市政業務、節能減碳、港務宣導活動"/>
    <s v="台中市港區福伯關懷協會"/>
    <x v="40"/>
    <x v="87"/>
    <s v="無"/>
    <m/>
  </r>
  <r>
    <s v="社政業務-社會福利-人民團體-獎補助費-對國內團體之捐助"/>
    <s v="台灣雅樂-音樂下鄉(外埔區)巡迴演出音樂會"/>
    <s v="臺中市道卡斯音樂協會洪增榮"/>
    <x v="40"/>
    <x v="1"/>
    <s v="無"/>
    <m/>
  </r>
  <r>
    <s v="社政業務-社會福利-人民團體-獎補助費-對國內團體之捐助"/>
    <s v="慶祝重陽節及老人福利暨市政建設宣導活動"/>
    <s v="吳榮益台中市北區錦村社區發展協會"/>
    <x v="40"/>
    <x v="49"/>
    <s v="無"/>
    <m/>
  </r>
  <r>
    <s v="社政業務-社會福利-人民團體-獎補助費-對國內團體之捐助"/>
    <s v="臺中市113年度志願服務基礎訓練及臺中市113年度志願服務社會福利類特殊訓練"/>
    <s v="財團法人臺中市私立弗傳慈心社會福利慈善事業基金會"/>
    <x v="40"/>
    <x v="123"/>
    <s v="無"/>
    <m/>
  </r>
  <r>
    <s v="社政業務-社會福利-人民團體-獎補助費-對國內團體之捐助"/>
    <s v="志願服務成長訓練"/>
    <s v="臺中市紳士協會蔡明憲"/>
    <x v="40"/>
    <x v="122"/>
    <s v="無"/>
    <m/>
  </r>
  <r>
    <s v="社政業務-社會福利-人民團體-獎補助費-對國內團體之捐助"/>
    <s v="113年桌球比賽"/>
    <s v="台中市公教退休人員協會陳堯(土+皆)"/>
    <x v="40"/>
    <x v="217"/>
    <s v="無"/>
    <m/>
  </r>
  <r>
    <s v="社政業務-社會福利-人民團體-獎補助費-對國內團體之捐助"/>
    <s v="113年度臺中市雙溪親子健行活動"/>
    <s v="台中市雙溪游泳協會"/>
    <x v="40"/>
    <x v="1"/>
    <s v="無"/>
    <m/>
  </r>
  <r>
    <s v="社政業務-社會福利-人民團體-獎補助費-對國內團體之捐助"/>
    <s v="「秋節敬老暨推廣乾淨能源、支持市政業務、節能減碳、港務宣導」活動"/>
    <s v="臺中市龍井區南寮親子關懷協會"/>
    <x v="40"/>
    <x v="87"/>
    <s v="無"/>
    <m/>
  </r>
  <r>
    <s v="社政業務-社會福利-人民團體-獎補助費-對國內團體之捐助"/>
    <s v="2024年水上救生複訓暨操舟訓練活動"/>
    <s v="臺中市豐源游泳協會"/>
    <x v="40"/>
    <x v="1"/>
    <s v="無"/>
    <m/>
  </r>
  <r>
    <s v="社政業務-社會福利-人民團體-獎補助費-對國內團體之捐助"/>
    <s v="「宣導自我保健-筋絡舒緩放鬆」活動"/>
    <s v="台中市推拿學會洪昇國"/>
    <x v="40"/>
    <x v="55"/>
    <s v="無"/>
    <m/>
  </r>
  <r>
    <s v="社政業務-社會福利-人民團體-獎補助費-對國內團體之捐助"/>
    <s v="不帕你愛旋-帕金森病友旋風球活動"/>
    <s v="社團法人台灣帕金森病友權益促進會"/>
    <x v="40"/>
    <x v="88"/>
    <s v="無"/>
    <m/>
  </r>
  <r>
    <s v="社政業務-社會福利-人民團體-獎補助費-對國內團體之捐助"/>
    <s v="志願服務基礎訓練及志願服務社福類特殊訓練"/>
    <s v="台中市德明慈善會"/>
    <x v="40"/>
    <x v="58"/>
    <s v="無"/>
    <m/>
  </r>
  <r>
    <s v="社政業務-社會福利-人民團體-獎補助費-對國內團體之捐助"/>
    <s v="志願服務社福類特殊訓練"/>
    <s v="台中市真善美國際同濟會"/>
    <x v="40"/>
    <x v="85"/>
    <s v="無"/>
    <m/>
  </r>
  <r>
    <s v="社政業務-社會福利-人民團體-獎補助費-對國內團體之捐助"/>
    <s v="重陽節慶暨長青老人餐會"/>
    <s v="臺中市豐原區豐西常青會"/>
    <x v="40"/>
    <x v="55"/>
    <s v="無"/>
    <m/>
  </r>
  <r>
    <s v="社政業務-社會福利-人民團體-獎補助費-對國內團體之捐助"/>
    <s v="「啟身，崇仰望高－視障者登臨望遠無限意暨賦詩慶重陽」活動"/>
    <s v="社團法人台中市啟明重建福利協會"/>
    <x v="40"/>
    <x v="4"/>
    <s v="無"/>
    <m/>
  </r>
  <r>
    <s v="社政業務-社會福利-人民團體-獎補助費-對國內團體之捐助"/>
    <s v="oh一讀懂你的心志工督導能力提升培力計畫"/>
    <s v="臺中市山海屯國際生命線協會"/>
    <x v="40"/>
    <x v="241"/>
    <s v="無"/>
    <m/>
  </r>
  <r>
    <s v="社政業務-社會福利-人民團體-獎補助費-對國內團體之捐助"/>
    <s v="活到老「玩」到老-活化大腦不卡卡活動"/>
    <s v="臺中市失智防治協會黃尚堅"/>
    <x v="40"/>
    <x v="201"/>
    <s v="無"/>
    <m/>
  </r>
  <r>
    <s v="社政業務-社會福利-人民團體-獎補助費-對國內團體之捐助"/>
    <s v="「結緣齋會」活動"/>
    <s v="社團法人臺中市六波羅蜜文教慈善會"/>
    <x v="40"/>
    <x v="1"/>
    <s v="無"/>
    <m/>
  </r>
  <r>
    <s v="社政業務-社會福利-人民團體-獎補助費-對國內團體之捐助"/>
    <s v="「失智友善公益研習活動計畫」活動"/>
    <s v="社團法人臺灣耆老林終身學習協會"/>
    <x v="40"/>
    <x v="55"/>
    <s v="無"/>
    <m/>
  </r>
  <r>
    <s v="社政業務-社會福利-人民團體-獎補助費-對國內團體之捐助"/>
    <s v="2024年菁音盃國台語全國歌唱大賽"/>
    <s v="臺中市菁音歌藝發展協會李淑嬌"/>
    <x v="40"/>
    <x v="4"/>
    <s v="無"/>
    <m/>
  </r>
  <r>
    <s v="社政業務-社會福利-人民團體-獎補助費-對國內團體之捐助"/>
    <s v="2024豐原詩響曲-光彩行過百年厝"/>
    <s v="臺中市公民學社"/>
    <x v="40"/>
    <x v="1"/>
    <s v="無"/>
    <m/>
  </r>
  <r>
    <s v="社政業務-社會福利-人民團體-獎補助費-對國內團體之捐助"/>
    <s v="2024九九重陽節敬老公益活動"/>
    <s v="臺中市豐原國際青年商會"/>
    <x v="40"/>
    <x v="241"/>
    <s v="無"/>
    <m/>
  </r>
  <r>
    <s v="社政業務-社會福利-人民團體-獎補助費-對國內團體之捐助"/>
    <s v="2024下半年度太極拳學習成果發表暨觀摩活動"/>
    <s v="臺中市行雲太極武藝協會王智慧"/>
    <x v="40"/>
    <x v="88"/>
    <s v="無"/>
    <m/>
  </r>
  <r>
    <s v="社政業務-社會福利-人民團體-獎補助費-對國內團體之捐助"/>
    <s v="志願服務基礎暨社福類特殊訓練"/>
    <s v="社團法人台中市沐風關懷協會"/>
    <x v="40"/>
    <x v="53"/>
    <s v="無"/>
    <m/>
  </r>
  <r>
    <s v="社政業務-社會福利-人民團體-獎補助費-對國內團體之捐助"/>
    <s v="小星星大夢想-113年度早療社區宣導暨慢啼寶貝茄寶兒童劇團公演活動"/>
    <s v="國際獅子會台中縣大甲中央獅子會"/>
    <x v="40"/>
    <x v="63"/>
    <s v="無"/>
    <m/>
  </r>
  <r>
    <s v="社政業務-社會福利-人民團體-獎補助費-對國內團體之捐助"/>
    <s v="親子活力健康快樂走活動"/>
    <s v="台中縣外埔獅子會"/>
    <x v="40"/>
    <x v="1"/>
    <s v="無"/>
    <m/>
  </r>
  <r>
    <s v="社政業務-社會福利-人民團體-獎補助費-對國內團體之捐助"/>
    <s v="臺中市社會福利類志願服務小隊(含祥和小隊)志工保險補助"/>
    <s v="財團法人台中市私立甘霖社會福利慈善事業基金會"/>
    <x v="40"/>
    <x v="365"/>
    <s v="無"/>
    <m/>
  </r>
  <r>
    <s v="社政業務-社會福利-人民團體-獎補助費-對國內團體之捐助"/>
    <s v="臺中市社會福利類志願服務小隊(含祥和小隊)志工保險補助"/>
    <s v="臺中市烏日區榮和社區發展協會"/>
    <x v="40"/>
    <x v="276"/>
    <s v="無"/>
    <m/>
  </r>
  <r>
    <s v="社政業務-社會福利-人民團體-獎補助費-對國內團體之捐助"/>
    <s v="113年臺中市大里區籃球發展協會理事長盃籃球邀請賽"/>
    <s v="臺中市大里區籃球發展協會"/>
    <x v="40"/>
    <x v="1"/>
    <s v="無"/>
    <m/>
  </r>
  <r>
    <s v="社政業務-社會福利-人民團體-獎補助費-對國內團體之捐助"/>
    <s v="2024后里舞蹈運動成果晚會"/>
    <s v="臺中市后里舞蹈運動協會曾新岐"/>
    <x v="40"/>
    <x v="241"/>
    <s v="無"/>
    <m/>
  </r>
  <r>
    <s v="社政業務-社會福利-人民團體-獎補助費-對國內團體之捐助"/>
    <s v="「2024第七屆快樂兒童公益寫生比賽」活動"/>
    <s v="社團法人臺中市兒童教育關懷協會"/>
    <x v="40"/>
    <x v="1"/>
    <s v="無"/>
    <m/>
  </r>
  <r>
    <s v="社政業務-社會福利-人民團體-獎補助費-對國內團體之捐助"/>
    <s v="關懷弱勢兒童社服活動"/>
    <s v="臺中市同心圓國際同濟會賴明輝"/>
    <x v="40"/>
    <x v="241"/>
    <s v="無"/>
    <m/>
  </r>
  <r>
    <s v="社政業務-社會福利-人民團體-獎補助費-對國內團體之捐助"/>
    <s v="臺中市社會福利類志願服務小隊(含祥和小隊)志工保險補助"/>
    <s v="台中市神岡區豐洲社區發展協會"/>
    <x v="40"/>
    <x v="201"/>
    <s v="無"/>
    <m/>
  </r>
  <r>
    <s v="社政業務-社會福利-人民團體-獎補助費-對國內團體之捐助"/>
    <s v="臺中市社會福利類志願服務小隊(含祥和小隊)志工保險補助"/>
    <s v="臺中市嘉葉國際同濟會"/>
    <x v="40"/>
    <x v="326"/>
    <s v="無"/>
    <m/>
  </r>
  <r>
    <s v="社政業務-社會福利-人民團體-獎補助費-對國內團體之捐助"/>
    <s v="高空吊掛作業，並如何防止墜落，避免工安意外活動"/>
    <s v="臺中市直轄市電器商業同業公會"/>
    <x v="40"/>
    <x v="1"/>
    <s v="無"/>
    <m/>
  </r>
  <r>
    <s v="社政業務-社會福利-人民團體-獎補助費-對國內團體之捐助"/>
    <s v="幸福指南VIP"/>
    <s v="台中市圓覺命理禪修學會余佳蓉"/>
    <x v="40"/>
    <x v="217"/>
    <s v="無"/>
    <m/>
  </r>
  <r>
    <s v="社政業務-社會福利-人民團體-獎補助費-對國內團體之捐助"/>
    <s v="113年度尊親敬老健康促進暨社會福利宣導活動-尊親重道、崇孝敬老祝福關懷"/>
    <s v="臺中市北溝文化協進會連倉富"/>
    <x v="40"/>
    <x v="1"/>
    <s v="無"/>
    <m/>
  </r>
  <r>
    <s v="社政業務-社會福利-人民團體-獎補助費-對國內團體之捐助"/>
    <s v="臺中市社會福利類志願服務小隊(含祥和小隊)志工保險補助"/>
    <s v="台中市西屯區福瑞社區發展協會"/>
    <x v="40"/>
    <x v="54"/>
    <s v="無"/>
    <m/>
  </r>
  <r>
    <s v="社政業務-社會福利-人民團體-獎補助費-對國內團體之捐助"/>
    <s v="臺中市社會福利類志願服務小隊(含祥和小隊)志工保險補助"/>
    <s v="社團法人台灣愛之光公益協會"/>
    <x v="40"/>
    <x v="276"/>
    <s v="無"/>
    <m/>
  </r>
  <r>
    <s v="社政業務-社會福利-人民團體-獎補助費-對國內團體之捐助"/>
    <s v="臺中市社會福利類志願服務小隊(含祥和小隊)志工保險補助"/>
    <s v="社團法人臺中市紅十字會"/>
    <x v="40"/>
    <x v="53"/>
    <s v="無"/>
    <m/>
  </r>
  <r>
    <s v="社政業務-社會福利-人民團體-獎補助費-對國內團體之捐助"/>
    <s v="2024年臺中市鐵馬papago巡禮活動"/>
    <s v="臺中市自行車協會"/>
    <x v="40"/>
    <x v="87"/>
    <s v="無"/>
    <m/>
  </r>
  <r>
    <s v="社政業務-社會福利-人民團體-獎補助費-對國內團體之捐助"/>
    <s v="「113年鼓勵銀髮族迎接陽光活力健走逍遙遊」活動"/>
    <s v="臺中市南屯區體育會"/>
    <x v="40"/>
    <x v="1"/>
    <s v="無"/>
    <m/>
  </r>
  <r>
    <s v="社政業務-社會福利-人民團體-獎補助費-對國內團體之捐助"/>
    <s v="「113年臺中市西屯區體育會休閒健行活力日」活動"/>
    <s v="臺中市西屯區體育會"/>
    <x v="40"/>
    <x v="87"/>
    <s v="無"/>
    <m/>
  </r>
  <r>
    <s v="社政業務-社會福利-人民團體-獎補助費-對國內團體之捐助"/>
    <s v="幫助弱勢特產美食公益活動"/>
    <s v="台中市日南城隍會"/>
    <x v="40"/>
    <x v="4"/>
    <s v="無"/>
    <m/>
  </r>
  <r>
    <s v="社政業務-社會福利-人民團體-獎補助費-對國內團體之捐助"/>
    <s v="送愛到希望家園~關懷弱勢社服活動"/>
    <s v="臺中市同樂國際同濟會"/>
    <x v="40"/>
    <x v="4"/>
    <s v="無"/>
    <m/>
  </r>
  <r>
    <s v="社政業務-社會福利-人民團體-獎補助費-對國內團體之捐助"/>
    <s v="新心人類X好漾市集X中區搖滾音樂節"/>
    <s v="臺中市文心國際青年商會"/>
    <x v="40"/>
    <x v="49"/>
    <s v="無"/>
    <m/>
  </r>
  <r>
    <s v="社政業務-社會福利-人民團體-獎補助費-對國內團體之捐助"/>
    <s v="霧峰重陽敬老健康促進暨社會福利宣導活動"/>
    <s v="臺中市吉峰福德神明協會陳清金"/>
    <x v="40"/>
    <x v="87"/>
    <s v="無"/>
    <m/>
  </r>
  <r>
    <s v="社政業務-社會福利-人民團體-獎補助費-對國內團體之捐助"/>
    <s v="志願服務基礎訓練及志願服務社福類特殊訓練"/>
    <s v="台中市德明慈善會"/>
    <x v="40"/>
    <x v="58"/>
    <s v="無"/>
    <m/>
  </r>
  <r>
    <s v="社政業務-社會福利-人民團體-獎補助費-對國內團體之捐助"/>
    <s v="志願服務基礎暨社福類特殊訓練"/>
    <s v="財團法人一貫道崇正基金會"/>
    <x v="40"/>
    <x v="64"/>
    <s v="無"/>
    <m/>
  </r>
  <r>
    <s v="社政業務-社會福利-人民團體-獎補助費-對國內團體之捐助"/>
    <s v="113年度大雅區社區排舞成果會暨社會福利活動"/>
    <s v="臺中市大雅區大都會排舞協會"/>
    <x v="40"/>
    <x v="87"/>
    <s v="無"/>
    <m/>
  </r>
  <r>
    <s v="社政業務-社會福利-人民團體-獎補助費-對國內團體之捐助"/>
    <s v="「113年度恭祝水官大帝聖誕捐米發糧濟貧」活動"/>
    <s v="臺中市三官慈善功德會"/>
    <x v="40"/>
    <x v="51"/>
    <s v="無"/>
    <m/>
  </r>
  <r>
    <s v="社政業務-社會福利-人民團體-獎補助費-對國內團體之捐助"/>
    <s v="「113年度第3次捐血公益」活動"/>
    <s v="臺中市大里區後備憲兵荷松協會"/>
    <x v="40"/>
    <x v="1"/>
    <s v="無"/>
    <m/>
  </r>
  <r>
    <s v="社政業務-社會福利-人民團體-獎補助費-對國內團體之捐助"/>
    <s v="臺中市社會福利類志願服務小隊(含祥和小隊)志工保險補助"/>
    <s v="臺中市烏日區東園社區發展協會楊政勳"/>
    <x v="40"/>
    <x v="217"/>
    <s v="無"/>
    <m/>
  </r>
  <r>
    <s v="社政業務-社會福利-人民團體-獎補助費-對國內團體之捐助"/>
    <s v="臺中市社會福利類志願服務小隊(含祥和小隊)志工保險補助"/>
    <s v="臺中市南區西川社區發展協會"/>
    <x v="40"/>
    <x v="201"/>
    <s v="無"/>
    <m/>
  </r>
  <r>
    <s v="社政業務-社會福利-人民團體-獎補助費-對國內團體之捐助"/>
    <s v="「社區愛心關懷推拿及義剪」活動"/>
    <s v="社團法人臺中市集誠文教慈善會"/>
    <x v="40"/>
    <x v="87"/>
    <s v="無"/>
    <m/>
  </r>
  <r>
    <s v="社政業務-社會福利-人民團體-獎補助費-對國內團體之捐助"/>
    <s v="2024臺中市家長會長總會籃球三對三聯誼賽"/>
    <s v="臺中市家長會長總會魏景盈"/>
    <x v="40"/>
    <x v="1"/>
    <s v="無"/>
    <m/>
  </r>
  <r>
    <s v="社政業務-社會福利-人民團體-獎補助費-對國內團體之捐助"/>
    <s v="珍護水資源教育宣導暨關懷弱勢、心靈重建、撒播愛心種子、宣導節約用電、資源回收、生態保護及寒冬送暖"/>
    <s v="臺中市山城慈善會"/>
    <x v="40"/>
    <x v="87"/>
    <s v="無"/>
    <m/>
  </r>
  <r>
    <s v="社政業務-社會福利-人民團體-獎補助費-對國內團體之捐助"/>
    <s v="臺中市東山長青關懷協會健康講座暨港務業務宣導"/>
    <s v="臺中市東山長青關懷協會"/>
    <x v="40"/>
    <x v="125"/>
    <s v="無"/>
    <m/>
  </r>
  <r>
    <s v="社政業務-社會福利-人民團體-獎補助費-對國內團體之捐助"/>
    <s v="家庭趣味遊"/>
    <s v="臺灣族群特色產業發展協會"/>
    <x v="40"/>
    <x v="87"/>
    <s v="無"/>
    <m/>
  </r>
  <r>
    <s v="社政業務-社會福利-人民團體-獎補助費-對國內團體之捐助"/>
    <s v="穩糖健步走控糖研習"/>
    <s v="台中市糖尿病關懷協會楊厚基"/>
    <x v="40"/>
    <x v="365"/>
    <s v="無"/>
    <m/>
  </r>
  <r>
    <s v="社政業務-社會福利-人民團體-獎補助費-對國內團體之捐助"/>
    <s v="全民熱血捐愛心活動暨節約能源用電宣導"/>
    <s v="臺中市南勢里愛心協會"/>
    <x v="40"/>
    <x v="4"/>
    <s v="無"/>
    <m/>
  </r>
  <r>
    <s v="社政業務-社會福利-人民團體-獎補助費-對國內團體之捐助"/>
    <s v="擁抱大自然~壞情緒OUT-身心健康促進"/>
    <s v="台中市艾馨婦女協進會"/>
    <x v="40"/>
    <x v="125"/>
    <s v="無"/>
    <m/>
  </r>
  <r>
    <s v="社政業務-社會福利-人民團體-獎補助費-對國內團體之捐助"/>
    <s v="沙鹿中正傳愛大德學子倚靠情"/>
    <s v="國際獅子會300-C2區臺中縣沙鹿中正獅子會江文正"/>
    <x v="40"/>
    <x v="63"/>
    <s v="無"/>
    <m/>
  </r>
  <r>
    <s v="社政業務-社會福利-人民團體-獎補助費-對國內團體之捐助"/>
    <s v="埔子社區113年度節能減碳環保愛地球暨敬老親子健行活動"/>
    <s v="臺中市沙鹿區埔子社區發展協會"/>
    <x v="40"/>
    <x v="1"/>
    <s v="無"/>
    <m/>
  </r>
  <r>
    <s v="社政業務-社會福利-人民團體-獎補助費-對國內團體之捐助"/>
    <s v="轉動生命自信前行第14屆身障自行車環台活動"/>
    <s v="臺中市欣欣獅子會"/>
    <x v="40"/>
    <x v="63"/>
    <s v="無"/>
    <m/>
  </r>
  <r>
    <s v="社政業務-社會福利-人民團體-獎補助費-對國內團體之捐助"/>
    <s v="台中青商成立六十五週年慶典暨第三十七屆亞太觀光振興研討會議"/>
    <s v="台中市台中國際青年商會"/>
    <x v="40"/>
    <x v="1"/>
    <s v="無"/>
    <m/>
  </r>
  <r>
    <s v="社政業務-社會福利-人民團體-獎補助費-對國內團體之捐助"/>
    <s v="113年台中市全民體育運動舞蹈幸福滿滿成果展"/>
    <s v="社團法人台中市全民體育運動舞蹈協會"/>
    <x v="40"/>
    <x v="63"/>
    <s v="無"/>
    <m/>
  </r>
  <r>
    <s v="社政業務-社會福利-人民團體-獎補助費-對國內團體之捐助"/>
    <s v="113年關懷婦女族舞在健康成果展"/>
    <s v="臺中市土風舞蹈協會"/>
    <x v="40"/>
    <x v="1"/>
    <s v="無"/>
    <m/>
  </r>
  <r>
    <s v="社政業務-社會福利-人民團體-獎補助費-對國內團體之捐助"/>
    <s v="慶祝臺中市有氧體能運動氧天長笑觀摩會"/>
    <s v="臺中市有氧體能運動協會"/>
    <x v="40"/>
    <x v="63"/>
    <s v="無"/>
    <m/>
  </r>
  <r>
    <s v="社政業務-社會福利-人民團體-獎補助費-對國內團體之捐助"/>
    <s v="113年關懷銀髮族舞在健康成果展"/>
    <s v="台中市西區體育會"/>
    <x v="40"/>
    <x v="63"/>
    <s v="無"/>
    <m/>
  </r>
  <r>
    <s v="社政業務-社會福利-人民團體-獎補助費-對國內團體之捐助"/>
    <s v="2024年臺中市乒乓球協會【理事長盃】全國桌球錦標賽"/>
    <s v="臺中市乒乓球協會"/>
    <x v="40"/>
    <x v="1"/>
    <s v="無"/>
    <m/>
  </r>
  <r>
    <s v="社政業務-社會福利-人民團體-獎補助費-對國內團體之捐助"/>
    <s v="臺中市113年度志願服務基礎訓練及臺中市113年度志願服務社福類特殊訓練"/>
    <s v="中華非營利組織發展協會"/>
    <x v="40"/>
    <x v="250"/>
    <s v="無"/>
    <m/>
  </r>
  <r>
    <s v="社政業務-社會福利-人民團體-獎補助費-對國內團體之捐助"/>
    <s v="「用愛心包圍」家扶中心親子戶外參訪活動"/>
    <s v="社團法人臺中市群禮關懷協會"/>
    <x v="40"/>
    <x v="1"/>
    <s v="無"/>
    <m/>
  </r>
  <r>
    <s v="社政業務-社會福利-人民團體-獎補助費-對國內團體之捐助"/>
    <s v="113年關懷婦女族樂活舞蹈成果展"/>
    <s v="臺中市樂活運動舞蹈協會"/>
    <x v="40"/>
    <x v="241"/>
    <s v="無"/>
    <m/>
  </r>
  <r>
    <s v="社政業務-社會福利-人民團體-獎補助費-對國內團體之捐助"/>
    <s v="臺中巴金森氏症患者桌球賽暨康復運動研習"/>
    <s v="台灣鬱金香動作障礙關懷協會"/>
    <x v="40"/>
    <x v="87"/>
    <s v="無"/>
    <m/>
  </r>
  <r>
    <s v="社政業務-社會福利-人民團體-獎補助費-對國內團體之捐助"/>
    <s v="臺灣省臺中縣大甲鎮安甲獅子會-113年世界一家親新住民親子成長營"/>
    <s v="國際獅子會中華民國總會臺灣省臺中縣大甲鎮安甲獅子會"/>
    <x v="40"/>
    <x v="1"/>
    <s v="無"/>
    <m/>
  </r>
  <r>
    <s v="社政業務-社會福利-人民團體-獎補助費-對國內團體之捐助"/>
    <s v="社區關懷暨歲末感恩餐會"/>
    <s v="臺中市原住民族文化關懷協會武麗秀"/>
    <x v="40"/>
    <x v="4"/>
    <s v="無"/>
    <m/>
  </r>
  <r>
    <s v="社政業務-社會福利-人民團體-獎補助費-對國內團體之捐助"/>
    <s v="HappyWifeHappyLife一起來『話畫』"/>
    <s v="社團法人臺中市基督教世光協會"/>
    <x v="40"/>
    <x v="4"/>
    <s v="無"/>
    <m/>
  </r>
  <r>
    <s v="社政業務-社會福利-人民團體-獎補助費-對國內團體之捐助"/>
    <s v="113年度志工意外團體保險9月、10月加退保費"/>
    <s v="財團法人天主教會台中教區_x000a_臺中市大里區塗城社區發展協會_x000a_社團法人中華小腦萎縮症病友協會"/>
    <x v="40"/>
    <x v="820"/>
    <s v="無"/>
    <m/>
  </r>
  <r>
    <s v="社政業務-社會福利-人民團體-獎補助費-對國內團體之捐助"/>
    <s v="「響應捐血，大肚有愛」活動"/>
    <s v="臺中市大肚區頂街社區營造協會"/>
    <x v="40"/>
    <x v="49"/>
    <s v="無"/>
    <m/>
  </r>
  <r>
    <s v="社政業務-社會福利-人民團體-獎補助費-對國內團體之捐助"/>
    <s v="「公益捐血」活動"/>
    <s v="臺中市臺中港國際蘭馨交流協會"/>
    <x v="40"/>
    <x v="1"/>
    <s v="無"/>
    <m/>
  </r>
  <r>
    <s v="社政業務-社會福利-人民團體-獎補助費-對國內團體之捐助"/>
    <s v="守護環境、品味排灣"/>
    <s v="臺中市獅子同鄉會朱慈美"/>
    <x v="40"/>
    <x v="1"/>
    <s v="無"/>
    <m/>
  </r>
  <r>
    <s v="社政業務-社會福利-人民團體-獎補助費-對國內團體之捐助"/>
    <s v="志工意外團體保險11月、12月加退保費"/>
    <s v="臺中市大甲區聖母發展協會"/>
    <x v="40"/>
    <x v="821"/>
    <s v="無"/>
    <m/>
  </r>
  <r>
    <s v="社政業務-社會福利-人民團體-獎補助費-對國內團體之捐助"/>
    <s v="親師成長營講座"/>
    <s v="臺中市蒙特梭利教育學會李柏凱"/>
    <x v="40"/>
    <x v="87"/>
    <s v="無"/>
    <m/>
  </r>
  <r>
    <s v="社政業務-社會福利-人民團體-獎補助費-對國內團體之捐助"/>
    <s v="「鍾愛一生健康講座」暨支持電源開發節能減碳港務業務宣導"/>
    <s v="台中縣龍井鄉祥安促進協會"/>
    <x v="40"/>
    <x v="497"/>
    <s v="無"/>
    <m/>
  </r>
  <r>
    <s v="社政業務-社會福利-人民團體-獎補助費-對國內團體之捐助"/>
    <s v="113年社區盃冰壺錦標賽"/>
    <s v="台中市南屯區三厝社區發展協會"/>
    <x v="40"/>
    <x v="1"/>
    <s v="無"/>
    <m/>
  </r>
  <r>
    <s v="社政業務-社會福利-人民團體-獎補助費-對國內團體之捐助"/>
    <s v="太極健康講座活動"/>
    <s v="臺中市沙鹿太極拳協會蔡樹源"/>
    <x v="40"/>
    <x v="63"/>
    <s v="無"/>
    <m/>
  </r>
  <r>
    <s v="社政業務-社會福利-人民團體-獎補助費-對國內團體之捐助"/>
    <s v="世界地球盛典花神樹心，塑新化蝶-透過行動關注生態及自身的心靈環境"/>
    <s v="社團法人台中市亞哥國際青年商會"/>
    <x v="40"/>
    <x v="241"/>
    <s v="無"/>
    <m/>
  </r>
  <r>
    <s v="社政業務-社會福利-人民團體-獎補助費-對國內團體之捐助"/>
    <s v="「台灣傳統文化營掌中戲中元節」及「臺中港區環境保護與傳統建築體驗營」"/>
    <s v="台灣海口腔文化協會蔡佳君"/>
    <x v="40"/>
    <x v="9"/>
    <s v="無"/>
    <m/>
  </r>
  <r>
    <s v="社政業務-社會福利-人民團體-獎補助費-對國內團體之捐助"/>
    <s v="非物質文化遺產文化體驗課程"/>
    <s v="臺中巿環中扶輪社"/>
    <x v="40"/>
    <x v="87"/>
    <s v="無"/>
    <m/>
  </r>
  <r>
    <s v="社政業務-社會福利-人民團體-獎補助費-對國內團體之捐助"/>
    <s v="輕鬆玩轉智慧AI-數位生活動X圖書館AI運用活動"/>
    <s v="臺中市智慧行銷創新聯盟協會廖子淇"/>
    <x v="40"/>
    <x v="87"/>
    <s v="無"/>
    <m/>
  </r>
  <r>
    <s v="社政業務-社會福利-人民團體-獎補助費-對國內團體之捐助"/>
    <s v="永續不落地，反毒新策略活動"/>
    <s v="社團法人臺中市天元扶輪社"/>
    <x v="40"/>
    <x v="87"/>
    <s v="無"/>
    <m/>
  </r>
  <r>
    <s v="社政業務-社會福利-人民團體-獎補助費-對國內團體之捐助"/>
    <s v="樂齡嘉年華"/>
    <s v="社團法人臺中市大恆樂齡協會"/>
    <x v="40"/>
    <x v="87"/>
    <s v="無"/>
    <m/>
  </r>
  <r>
    <s v="社政業務-社會福利-人民團體-獎補助費-對國內團體之捐助"/>
    <s v="第31屆傑青獎全國大專院校十大傑出服務性社團暨服務性社團領袖選拔及表揚活動"/>
    <s v="台中市和平國際傑人會"/>
    <x v="40"/>
    <x v="49"/>
    <s v="無"/>
    <m/>
  </r>
  <r>
    <s v="社政業務-社會福利-人民團體-獎補助費-對國內團體之捐助"/>
    <s v="感恩母親節愛心關懷活動暨音樂饗宴"/>
    <s v="臺中市育德環境保護教育協會黃志銘"/>
    <x v="40"/>
    <x v="1"/>
    <s v="無"/>
    <m/>
  </r>
  <r>
    <s v="社政業務-社會福利-人民團體-獎補助費-對國內團體之捐助"/>
    <s v="「113年運動i台灣2.0計畫臺中市大度山桌球協會聯誼賽」活動"/>
    <s v="臺中市大度山桌球協會陳正中"/>
    <x v="40"/>
    <x v="87"/>
    <s v="無"/>
    <m/>
  </r>
  <r>
    <s v="社政業務-社會福利-人民團體-獎補助費-對國內團體之捐助"/>
    <s v="寒冬送暖活動"/>
    <s v="國際獅子會中華民國總會台灣省台中縣大雅獅子會曹瓊云"/>
    <x v="40"/>
    <x v="63"/>
    <s v="無"/>
    <m/>
  </r>
  <r>
    <s v="社政業務-社會福利-人民團體-獎補助費-對國內團體之捐助"/>
    <s v="大雅區第十九屆創意畫比賽"/>
    <s v="台中縣皇后獅子會"/>
    <x v="40"/>
    <x v="63"/>
    <s v="無"/>
    <m/>
  </r>
  <r>
    <s v="社政業務-社會福利-人民團體-獎補助費-對國內團體之捐助"/>
    <s v="113年度社會福利長期照顧服務研習參訪活動實施計畫"/>
    <s v="臺中市原住民族獵人教育文化傳承發展協會江世大"/>
    <x v="40"/>
    <x v="1"/>
    <s v="無"/>
    <m/>
  </r>
  <r>
    <s v="社政業務-社會福利-人民團體-獎補助費-對國內團體之捐助"/>
    <s v="2024寒冬送暖揪甘心公益活動"/>
    <s v="臺中市文心國際青年商會"/>
    <x v="40"/>
    <x v="87"/>
    <s v="無"/>
    <m/>
  </r>
  <r>
    <s v="社政業務-社會福利-人民團體-獎補助費-對國內團體之捐助"/>
    <s v="袋你穿(川)越文化歲末祭活動"/>
    <s v="社團法人臺中市川越文化藝術協會"/>
    <x v="40"/>
    <x v="241"/>
    <s v="無"/>
    <m/>
  </r>
  <r>
    <s v="社政業務-社會福利-人民團體-獎補助費-對國內團體之捐助"/>
    <s v="113年度國際友誼先生2024賽事來台交流"/>
    <s v="台灣羽球運動發展協會"/>
    <x v="40"/>
    <x v="87"/>
    <s v="無"/>
    <m/>
  </r>
  <r>
    <s v="社政業務-社會福利-人民團體-獎補助費-對國內團體之捐助"/>
    <s v="新住民家庭同樂與關懷社區弱勢活動計畫書-113年歲末年終思鄉情，平安相隨，愛永傳"/>
    <s v="臺中市馨樂活美學文化發展協會"/>
    <x v="40"/>
    <x v="1"/>
    <s v="無"/>
    <m/>
  </r>
  <r>
    <s v="社政業務-社會福利-人民團體-獎補助費-對國內團體之捐助"/>
    <s v="2024心享事成　全齡有愛　聖誕公益活動"/>
    <s v="社團法人臺中市心享事成教育推廣協會"/>
    <x v="40"/>
    <x v="1"/>
    <s v="無"/>
    <m/>
  </r>
  <r>
    <s v="社政業務-社會福利-人民團體-獎補助費-對國內團體之捐助"/>
    <s v="媽祖遶境神轎技藝傳承交流活動"/>
    <s v="臺中市大庄媽祖神轎技藝協會"/>
    <x v="40"/>
    <x v="67"/>
    <s v="無"/>
    <m/>
  </r>
  <r>
    <s v="社政業務-社會福利-人民團體-獎補助費-對國內團體之捐助"/>
    <s v="健康九九~eye眼動起來暨糖尿病衛教講座"/>
    <s v="臺中縣大雅中源獅子會"/>
    <x v="40"/>
    <x v="87"/>
    <s v="無"/>
    <m/>
  </r>
  <r>
    <s v="社政業務-社會福利-人民團體-獎補助費-對國內團體之捐助"/>
    <s v="寒冬送暖暨義剪活動"/>
    <s v="臺中市新立獅子會"/>
    <x v="40"/>
    <x v="63"/>
    <s v="無"/>
    <m/>
  </r>
  <r>
    <s v="社政業務-社會福利-人民團體-獎補助費-對國內團體之捐助"/>
    <s v="環保尖兵~青年社區服務行動"/>
    <s v="臺中市甲安埔社區再造青年服務聯合會葉秋聖"/>
    <x v="40"/>
    <x v="87"/>
    <s v="無"/>
    <m/>
  </r>
  <r>
    <s v="一般建築及設備-一般建築及設備-獎補助費-對國內團體之捐助"/>
    <s v="建立社區照顧關懷據點並設置巷弄長照站之充實設施設備費用-資本門"/>
    <s v="臺中市大甲區日南社區發展協會"/>
    <x v="40"/>
    <x v="4"/>
    <s v="無"/>
    <m/>
  </r>
  <r>
    <s v="一般建築及設備-一般建築及設備-獎補助費-對國內團體之捐助"/>
    <s v="「臺中市成年身心障礙者社區居住與生活服務計畫」之113年補助開辦設施設備經費"/>
    <s v="社團法人臺中市心樂活關懷協會"/>
    <x v="40"/>
    <x v="740"/>
    <s v="無"/>
    <m/>
  </r>
  <r>
    <s v="一般建築及設備-一般建築及設備-獎補助費-對國內團體之捐助"/>
    <s v="建立社區照顧關懷據點並設置巷弄長照站之充實設施設備費用-資本門"/>
    <s v="臺中市和平區健康促進推廣協會"/>
    <x v="40"/>
    <x v="97"/>
    <s v="無"/>
    <m/>
  </r>
  <r>
    <s v="一般建築及設備-一般建築及設備-獎補助費-對國內團體之捐助"/>
    <s v="建立社區照顧關懷據點之充實設施設備費用-資本門"/>
    <s v="臺中市神岡區圳堵社區發展協會"/>
    <x v="40"/>
    <x v="49"/>
    <s v="無"/>
    <m/>
  </r>
  <r>
    <s v="一般建築及設備-一般建築及設備-獎補助費-對國內團體之捐助"/>
    <s v="建立社區照顧關懷據點並設置巷弄長照站之充實設施設備費用-資本門"/>
    <s v="財團法人伽耶山基金會"/>
    <x v="40"/>
    <x v="49"/>
    <s v="無"/>
    <m/>
  </r>
  <r>
    <s v="一般建築及設備-一般建築及設備-獎補助費-對國內團體之捐助"/>
    <s v="「臺中市成年身心障礙者社區居住與生活服務計畫」之113年補助開辦設施設備經費"/>
    <s v="社團法人臺中市心樂活關懷協會"/>
    <x v="40"/>
    <x v="247"/>
    <s v="無"/>
    <m/>
  </r>
  <r>
    <s v="一般建築及設備-一般建築及設備-獎補助費-對國內團體之捐助"/>
    <s v="建立社區照顧關懷據點並設置巷弄長照站之開辦設施設備費用-資本門"/>
    <s v="臺中市豐原區北湳社區發展協會"/>
    <x v="40"/>
    <x v="377"/>
    <s v="無"/>
    <m/>
  </r>
  <r>
    <s v="一般建築及設備-一般建築及設備-獎補助費-對國內團體之捐助"/>
    <s v="建立社區照顧關懷據點並設置巷弄長照站之充實設施設備費-資本"/>
    <s v="台中市南區工學社區發展協會王文興"/>
    <x v="40"/>
    <x v="49"/>
    <s v="無"/>
    <m/>
  </r>
  <r>
    <s v="一般建築及設備-一般建築及設備-獎補助費-對國內團體之捐助"/>
    <s v="改善公共安全修繕-寢室隔間與樓板密接整修計畫"/>
    <s v="台中市私立善心園老人長期照顧中心(養護型)"/>
    <x v="40"/>
    <x v="500"/>
    <s v="無"/>
    <m/>
  </r>
  <r>
    <s v="一般建築及設備-一般建築及設備-獎補助費-對國內團體之捐助"/>
    <s v="改善公共安全修繕-寢室隔間與樓板密接整修計畫"/>
    <s v="台中市私立善心園老人長期照顧中心(養護型)"/>
    <x v="40"/>
    <x v="500"/>
    <s v="無"/>
    <m/>
  </r>
  <r>
    <s v="一般建築及設備-一般建築及設備-獎補助費-對國內團體之捐助"/>
    <s v="精神障礙者協作模式服務據點計畫"/>
    <s v="社團法人臺中市心樂活關懷協會"/>
    <x v="40"/>
    <x v="377"/>
    <s v="無"/>
    <m/>
  </r>
  <r>
    <s v="一般建築及設備-一般建築及設備-獎補助費-對國內團體之捐助"/>
    <s v="建立社區照顧關懷據點並設置巷弄長照站之充實設施設備費用-資本門"/>
    <s v="臺中市潭子區東寶社區發展協會"/>
    <x v="40"/>
    <x v="49"/>
    <s v="無"/>
    <m/>
  </r>
  <r>
    <s v="一般建築及設備-一般建築及設備-獎補助費-對國內團體之捐助"/>
    <s v="建立社區照顧關懷據點並設置巷弄長照站之充實設施設備費用-資本門"/>
    <s v="台中市東南長青會陳碧燕"/>
    <x v="40"/>
    <x v="50"/>
    <s v="無"/>
    <m/>
  </r>
  <r>
    <s v="一般建築及設備-一般建築及設備-獎補助費-對國內團體之捐助"/>
    <s v="建立社區照顧關懷據點之開辦設施設備費-資本門"/>
    <s v="臺中市太平區興隆社區發展協會"/>
    <x v="40"/>
    <x v="58"/>
    <s v="無"/>
    <m/>
  </r>
  <r>
    <s v="一般建築及設備-一般建築及設備-獎補助費-對國內團體之捐助"/>
    <s v="臺中市身心障礙者社區日間作業設施服務計畫"/>
    <s v="台灣技職教育產學研合作發展協會"/>
    <x v="40"/>
    <x v="9"/>
    <s v="無"/>
    <m/>
  </r>
  <r>
    <s v="一般建築及設備-一般建築及設備-獎補助費-對國內團體之捐助"/>
    <s v="113年度臺中市身心障礙者社區式日間照顧服務計畫"/>
    <s v="社團法人台中市自閉症教育協進會捐款專戶"/>
    <x v="40"/>
    <x v="562"/>
    <s v="無"/>
    <m/>
  </r>
  <r>
    <s v="一般建築及設備-一般建築及設備-獎補助費-對國內團體之捐助"/>
    <s v="建立社區照顧關懷據點之充實設施設備-資本門"/>
    <s v="台中市西區大忠社區發展協會"/>
    <x v="40"/>
    <x v="52"/>
    <s v="無"/>
    <m/>
  </r>
  <r>
    <s v="一般建築及設備-一般建築及設備-獎補助費-對國內團體之捐助"/>
    <s v="建立社區照顧關懷據點並設置巷弄長照站之充實設備費用"/>
    <s v="財團法人向上社會福利基金會"/>
    <x v="40"/>
    <x v="704"/>
    <s v="無"/>
    <m/>
  </r>
  <r>
    <s v="一般建築及設備-一般建築及設備-獎補助費-對國內團體之捐助"/>
    <s v="建立社區照顧關懷據點並設置巷弄長照站之充實設施設備費用-資本門"/>
    <s v="社團法人臺中市惠來關懷服務協會"/>
    <x v="40"/>
    <x v="97"/>
    <s v="無"/>
    <m/>
  </r>
  <r>
    <s v="一般建築及設備-一般建築及設備-獎補助費-對國內團體之捐助"/>
    <s v="建立社區照顧關懷據點之充實設施設備費用-資本門"/>
    <s v="臺中市大雅區忠義社區發展協會劉中平"/>
    <x v="40"/>
    <x v="365"/>
    <s v="無"/>
    <m/>
  </r>
  <r>
    <s v="一般建築及設備-一般建築及設備-獎補助費-對國內團體之捐助"/>
    <s v="建立社區照顧關懷據點並設置巷弄長照站之充實設施設備費用-資本門"/>
    <s v="社團法人台中市活出美好關懷協會"/>
    <x v="40"/>
    <x v="49"/>
    <s v="無"/>
    <m/>
  </r>
  <r>
    <s v="一般建築及設備-一般建築及設備-獎補助費-對國內團體之捐助"/>
    <s v="建立社區照顧關懷據點之充實設施設備費用-資本門"/>
    <s v="臺中市外埔區安定關懷協進會"/>
    <x v="40"/>
    <x v="88"/>
    <s v="無"/>
    <m/>
  </r>
  <r>
    <s v="一般建築及設備-一般建築及設備-獎補助費-對國內團體之捐助"/>
    <s v="建立社區照顧關懷據點並設置巷弄長照站之充實設施設備費用-資本門"/>
    <s v="台中市永恆愛心關懷協會"/>
    <x v="40"/>
    <x v="84"/>
    <s v="無"/>
    <m/>
  </r>
  <r>
    <s v="一般建築及設備-一般建築及設備-獎補助費-對國內團體之捐助"/>
    <s v="建立社區照顧關懷據點並設置巷弄長照站之充實設施設備費用-資本門"/>
    <s v="臺中市北區育德社區發展協會謝文聰"/>
    <x v="40"/>
    <x v="50"/>
    <s v="無"/>
    <m/>
  </r>
  <r>
    <s v="一般建築及設備-一般建築及設備-獎補助費-對國內團體之捐助"/>
    <s v="建立社區照顧關懷據點並設置巷弄長照站之充實設施設備費用-資本門"/>
    <s v="台中市北區錦平社區發展協會"/>
    <x v="40"/>
    <x v="75"/>
    <s v="無"/>
    <m/>
  </r>
  <r>
    <s v="一般建築及設備-一般建築及設備-獎補助費-對國內團體之捐助"/>
    <s v="建立社區照顧關懷據點並設置巷弄長照站之充實設施設備費用-資本門"/>
    <s v="臺中市邱厝慈善協會周品萱"/>
    <x v="40"/>
    <x v="114"/>
    <s v="無"/>
    <m/>
  </r>
  <r>
    <s v="一般建築及設備-一般建築及設備-獎補助費-對國內團體之捐助"/>
    <s v="建立社區照顧關懷據點之充實設施設備費用-資本門"/>
    <s v="臺中市外埔區(庄-土+部)子社區發展協會"/>
    <x v="40"/>
    <x v="85"/>
    <s v="無"/>
    <m/>
  </r>
  <r>
    <s v="一般建築及設備-一般建築及設備-獎補助費-對國內團體之捐助"/>
    <s v="建立社區照顧關懷據點並設置巷弄長照站之充實設施設備費用-資本門"/>
    <s v="台中市西屯區協和社區發展協會吳瓊花"/>
    <x v="40"/>
    <x v="118"/>
    <s v="無"/>
    <m/>
  </r>
  <r>
    <s v="一般建築及設備-一般建築及設備-獎補助費-對國內團體之捐助"/>
    <s v="建立社區照顧關懷據點之充實設施設備費用-資本門"/>
    <s v="臺中市外埔區福興關懷協會林月草"/>
    <x v="40"/>
    <x v="62"/>
    <s v="無"/>
    <m/>
  </r>
  <r>
    <s v="一般建築及設備-一般建築及設備-獎補助費-對國內團體之捐助"/>
    <s v="建立社區照顧關懷據點並設置巷弄長照站之充實設施設備費用-資本門"/>
    <s v="臺中市外埔區永豐社區發展協會"/>
    <x v="40"/>
    <x v="84"/>
    <s v="無"/>
    <m/>
  </r>
  <r>
    <s v="一般建築及設備-一般建築及設備-獎補助費-對國內團體之捐助"/>
    <s v="建立社區照顧關懷據點之充實設施設備-資本門"/>
    <s v="財團法人弘道老人福利基金會"/>
    <x v="40"/>
    <x v="75"/>
    <s v="無"/>
    <m/>
  </r>
  <r>
    <s v="一般建築及設備-一般建築及設備-獎補助費-對國內團體之捐助"/>
    <s v="建立社區照顧關懷據點並設置巷弄長照站之充實設施設備費用-資本門"/>
    <s v="台中縣愛加倍關懷協會"/>
    <x v="40"/>
    <x v="94"/>
    <s v="無"/>
    <m/>
  </r>
  <r>
    <s v="一般建築及設備-一般建築及設備-獎補助費-對國內團體之捐助"/>
    <s v="建立社區照顧關懷據點之充實設施設備費用-資本門"/>
    <s v="臺中市神岡區新庄社區發展協會"/>
    <x v="40"/>
    <x v="236"/>
    <s v="無"/>
    <m/>
  </r>
  <r>
    <s v="一般建築及設備-一般建築及設備-獎補助費-對國內團體之捐助"/>
    <s v="建立社區照顧關懷據點並設置巷弄長照站之充實設施設備費-資本"/>
    <s v="臺中市福興在地人文關懷協會陳友龍"/>
    <x v="40"/>
    <x v="69"/>
    <s v="無"/>
    <m/>
  </r>
  <r>
    <s v="一般建築及設備-一般建築及設備-獎補助費-對國內團體之捐助"/>
    <s v="建立社區照顧關懷據點並設置巷弄長照站之充實設施設備費用-資本門"/>
    <s v="臺中市太平區福隆社區發展協會"/>
    <x v="40"/>
    <x v="85"/>
    <s v="無"/>
    <m/>
  </r>
  <r>
    <s v="一般建築及設備-一般建築及設備-獎補助費-對國內團體之捐助"/>
    <s v="建立社區照顧關懷據點並設置巷弄長照站之充實設施設備費用-資本門"/>
    <s v="臺中市福雅長青關懷協會"/>
    <x v="40"/>
    <x v="123"/>
    <s v="無"/>
    <m/>
  </r>
  <r>
    <s v="一般建築及設備-一般建築及設備-獎補助費-對國內團體之捐助"/>
    <s v="建立社區照顧關懷據點並設置巷弄長照站之充實設施設備費用-資本門"/>
    <s v="臺中市豐原區朴子社區發展協會"/>
    <x v="40"/>
    <x v="4"/>
    <s v="無"/>
    <m/>
  </r>
  <r>
    <s v="一般建築及設備-一般建築及設備-獎補助費-對國內團體之捐助"/>
    <s v="建立社區照顧關懷據點並設置巷弄長照站之開辦設施設備費用-資本門"/>
    <s v="社團法人台灣關懷輔導弱勢職能發展協會"/>
    <x v="40"/>
    <x v="257"/>
    <s v="無"/>
    <m/>
  </r>
  <r>
    <s v="一般建築及設備-一般建築及設備-獎補助費-對國內團體之捐助"/>
    <s v="臺中市成年身心障礙者社區居住與生活服務計畫"/>
    <s v="社團法人台中市智障者家長協會"/>
    <x v="40"/>
    <x v="4"/>
    <s v="無"/>
    <m/>
  </r>
  <r>
    <s v="一般建築及設備-一般建築及設備-獎補助費-對國內團體之捐助"/>
    <s v="建立社區照顧關懷據點並設置巷弄長照站之充實設施設備費用-資本門"/>
    <s v="台中市西屯區上石社區發展協會"/>
    <x v="40"/>
    <x v="64"/>
    <s v="無"/>
    <m/>
  </r>
  <r>
    <s v="一般建築及設備-一般建築及設備-獎補助費-對國內團體之捐助"/>
    <s v="建立社區照顧關懷據點並設置巷弄長照站之充實設施設備-資本門"/>
    <s v="臺中市大里區竹仔坑社區發展協會"/>
    <x v="40"/>
    <x v="87"/>
    <s v="無"/>
    <m/>
  </r>
  <r>
    <s v="一般建築及設備-一般建築及設備-獎補助費-對國內團體之捐助"/>
    <s v="建立社區照顧關懷據點並設立巷弄長照站-充實設施設備費用"/>
    <s v="財團法人福智慈善基金會"/>
    <x v="40"/>
    <x v="49"/>
    <s v="無"/>
    <m/>
  </r>
  <r>
    <s v="一般建築及設備-一般建築及設備-獎補助費-對國內團體之捐助"/>
    <s v="建立社區照顧關懷據點並設立巷弄長照站-充實設施設備"/>
    <s v="臺中市梧棲區大庄社區發展協會林聖雄"/>
    <x v="40"/>
    <x v="64"/>
    <s v="無"/>
    <m/>
  </r>
  <r>
    <s v="一般建築及設備-一般建築及設備-獎補助費-對國內團體之捐助"/>
    <s v="建立社區照顧關懷據點-充實設施設備"/>
    <s v="台中市南屯區永定社區發展協會蔡添信"/>
    <x v="40"/>
    <x v="125"/>
    <s v="無"/>
    <m/>
  </r>
  <r>
    <s v="一般建築及設備-一般建築及設備-獎補助費-對國內團體之捐助"/>
    <s v="建立社區照顧關懷據點並設置巷弄長照站之充實設施設備費用-資本門"/>
    <s v="臺中市東海恩福關懷協會方菲"/>
    <x v="40"/>
    <x v="49"/>
    <s v="無"/>
    <m/>
  </r>
  <r>
    <s v="一般建築及設備-一般建築及設備-獎補助費-對國內團體之捐助"/>
    <s v="建立社區照顧關懷據點-充實設施設備"/>
    <s v="臺中市梧棲區下寮社區發展協會"/>
    <x v="40"/>
    <x v="114"/>
    <s v="無"/>
    <m/>
  </r>
  <r>
    <s v="一般建築及設備-一般建築及設備-獎補助費-對國內團體之捐助"/>
    <s v="建立社區照顧關懷據點並設置巷弄長照站之充實設施設備-資本門"/>
    <s v="大砌四方社區管理委員會"/>
    <x v="40"/>
    <x v="49"/>
    <s v="無"/>
    <m/>
  </r>
  <r>
    <s v="一般建築及設備-一般建築及設備-獎補助費-對國內團體之捐助"/>
    <s v="建立社區照顧關懷據點之「開辦設施設費用」-資本門"/>
    <s v="臺中市沙鹿區鹿峰社區發展協會"/>
    <x v="40"/>
    <x v="321"/>
    <s v="無"/>
    <m/>
  </r>
  <r>
    <s v="一般建築及設備-一般建築及設備-獎補助費-對國內團體之捐助"/>
    <s v="建立社區照顧關懷據點之充實設施設備費用-資本門"/>
    <s v="海墘社區照顧關懷據點"/>
    <x v="40"/>
    <x v="85"/>
    <s v="無"/>
    <m/>
  </r>
  <r>
    <s v="一般建築及設備-一般建築及設備-獎補助費-對國內團體之捐助"/>
    <s v="建立社區照顧關懷據點並設置巷弄長照站之設施設備費-資本"/>
    <s v="台中市南區城隍社區發展協會"/>
    <x v="40"/>
    <x v="779"/>
    <s v="無"/>
    <m/>
  </r>
  <r>
    <s v="一般建築及設備-一般建築及設備-獎補助費-對國內團體之捐助"/>
    <s v="臺中市成年身心障礙者社區居住與生活服務計畫"/>
    <s v="財團法人瑪利亞社會福利基金會"/>
    <x v="40"/>
    <x v="4"/>
    <s v="無"/>
    <m/>
  </r>
  <r>
    <s v="一般建築及設備-一般建築及設備-獎補助費-對國內團體之捐助"/>
    <s v="臺中市成年身心障礙者社區居住與生活服務計畫"/>
    <s v="財團法人向上社會福利基金會"/>
    <x v="40"/>
    <x v="4"/>
    <s v="無"/>
    <m/>
  </r>
  <r>
    <s v="一般建築及設備-一般建築及設備-獎補助費-對國內團體之捐助"/>
    <s v="建立社區照顧關懷據點並設置巷弄長照站之充實設施設備費用-資本門"/>
    <s v="台中市和樂關懷協會"/>
    <x v="40"/>
    <x v="49"/>
    <s v="無"/>
    <m/>
  </r>
  <r>
    <s v="一般建築及設備-一般建築及設備-獎補助費-對國內團體之捐助"/>
    <s v="建立社區照顧關懷據點並設置巷弄長照站之充實設施設備費用-資本門"/>
    <s v="臺中市文創經紀發展協會林詠琁"/>
    <x v="40"/>
    <x v="377"/>
    <s v="無"/>
    <m/>
  </r>
  <r>
    <s v="一般建築及設備-一般建築及設備-獎補助費-對國內團體之捐助"/>
    <s v="建立社區照顧關懷據點並設置巷弄長照站之開辦設施設備費用-資本門"/>
    <s v="臺中市圓明關懷協會許秋福"/>
    <x v="40"/>
    <x v="133"/>
    <s v="無"/>
    <m/>
  </r>
  <r>
    <s v="一般建築及設備-一般建築及設備-獎補助費-對國內團體之捐助"/>
    <s v="建立社區照顧關懷據點之充實設施設備-資本門"/>
    <s v="社團法人台灣福氣社區關懷協會"/>
    <x v="40"/>
    <x v="68"/>
    <s v="無"/>
    <m/>
  </r>
  <r>
    <s v="一般建築及設備-一般建築及設備-獎補助費-對國內團體之捐助"/>
    <s v="臺中市成年身心障礙者社區居住與生活服務計畫"/>
    <s v="立達啟能訓練中心蘇耀文"/>
    <x v="40"/>
    <x v="4"/>
    <s v="無"/>
    <m/>
  </r>
  <r>
    <s v="一般建築及設備-一般建築及設備-獎補助費-對國內團體之捐助"/>
    <s v="臺中市成年身心障礙者社區居住與生活服務計畫"/>
    <s v="財團法人瑪利亞社會福利基金會"/>
    <x v="40"/>
    <x v="4"/>
    <s v="無"/>
    <m/>
  </r>
  <r>
    <s v="一般建築及設備-一般建築及設備-獎補助費-對國內團體之捐助"/>
    <s v="建立社區照顧關懷據點之充實設施設備-資本門"/>
    <s v="社團法人臺中市紅十字會"/>
    <x v="40"/>
    <x v="53"/>
    <s v="無"/>
    <m/>
  </r>
  <r>
    <s v="一般建築及設備-一般建築及設備-獎補助費-對國內團體之捐助"/>
    <s v="臺中市身心障礙者社區式日間照顧服務計畫"/>
    <s v="財團法人臺中市私立宜家社會福利慈善基金會"/>
    <x v="40"/>
    <x v="395"/>
    <s v="無"/>
    <m/>
  </r>
  <r>
    <s v="一般建築及設備-一般建築及設備-獎補助費-對國內團體之捐助"/>
    <s v="113年度臺中市身心障礙者社區式日間照顧服務計畫"/>
    <s v="社團法人台中市自閉症教育協進會捐款專戶"/>
    <x v="40"/>
    <x v="612"/>
    <s v="無"/>
    <m/>
  </r>
  <r>
    <s v="一般建築及設備-一般建築及設備-獎補助費-對國內團體之捐助"/>
    <s v="精神障礙者協作模式服務據點計畫"/>
    <s v="財團法人伊甸社會福利基金會"/>
    <x v="40"/>
    <x v="250"/>
    <s v="無"/>
    <m/>
  </r>
  <r>
    <s v="一般建築及設備-一般建築及設備-獎補助費-對國內團體之捐助"/>
    <s v="附設臺中市私立田園老人養護中心修繕費-寢室隔間與樓板密接整修計畫"/>
    <s v="財團法人臺中市私立公老坪社會福利慈善事業基金會"/>
    <x v="40"/>
    <x v="406"/>
    <s v="無"/>
    <m/>
  </r>
  <r>
    <s v="一般建築及設備-一般建築及設備-獎補助費-對國內團體之捐助"/>
    <s v="附設臺中市私立田園老人養護中心修繕費-寢室隔間與樓板密接整修計畫"/>
    <s v="財團法人臺中市私立公老坪社會福利慈善事業基金會"/>
    <x v="40"/>
    <x v="406"/>
    <s v="無"/>
    <m/>
  </r>
  <r>
    <s v="家庭暴力及性侵害防治業務-家庭暴力及性侵害防治工作-成人保護-獎補助費-對國內團體之捐助"/>
    <s v="宣導拒絕暴力-社區更美好活動"/>
    <s v="吳榮益 台中市北區錦村社區發展協會"/>
    <x v="41"/>
    <x v="1"/>
    <s v="無"/>
    <m/>
  </r>
  <r>
    <s v="家庭暴力及性侵害防治業務-家庭暴力及性侵害防治工作-成人保護-獎補助費-對國內團體之捐助"/>
    <s v="「家庭暴力及性侵害防治宣導活動」案活動"/>
    <s v="臺中市向陽社會服務協會"/>
    <x v="41"/>
    <x v="1"/>
    <s v="無"/>
    <m/>
  </r>
  <r>
    <s v="家庭暴力及性侵害防治業務-家庭暴力及性侵害防治工作-成人保護-獎補助費-對國內團體之捐助"/>
    <s v="宣導「無形的傷痛」臺中市家庭暴力防治演出宣導活動"/>
    <s v="中華愛心公益協會"/>
    <x v="41"/>
    <x v="114"/>
    <s v="無"/>
    <m/>
  </r>
  <r>
    <s v="家庭暴力及性侵害防治業務-家庭暴力及性侵害防治工作-成人保護-獎補助費-對國內團體之捐助"/>
    <s v="「家庭暴力防治宣導」活動"/>
    <s v="社團法人台灣東南亞姊妹會"/>
    <x v="41"/>
    <x v="1"/>
    <s v="無"/>
    <m/>
  </r>
  <r>
    <s v="家庭暴力及性侵害防治業務-家庭暴力及性侵害防治工作-成人保護-獎補助費-對國內團體之捐助"/>
    <s v="「社區反家庭暴力宣導活動」"/>
    <s v="臺中市豐原區中山社區發展協會"/>
    <x v="41"/>
    <x v="1"/>
    <s v="無"/>
    <m/>
  </r>
  <r>
    <s v="家庭暴力及性侵害防治業務-家庭暴力及性侵害防治工作-成人保護-獎補助費-對國內團體之捐助"/>
    <s v="龍來家庭暴力及性侵害防治宣導活動"/>
    <s v="臺中市豐原區朴子里社區促進協會"/>
    <x v="41"/>
    <x v="1"/>
    <s v="無"/>
    <m/>
  </r>
  <r>
    <s v="家庭暴力及性侵害防治業務-家庭暴力及性侵害防治工作-成人保護-獎補助費-對國內團體之捐助"/>
    <s v="家庭暴力防治「恐怖情人應如何防範」活動"/>
    <s v="社團法人臺中市全人健康樂活關懷協會"/>
    <x v="41"/>
    <x v="1"/>
    <s v="無"/>
    <m/>
  </r>
  <r>
    <s v="家庭暴力及性侵害防治業務-家庭暴力及性侵害防治工作-成人保護-獎補助費-對國內團體之捐助"/>
    <s v="臺中市預防家庭暴力舞台劇活動"/>
    <s v="中華文創藝術公益協會陳泰源"/>
    <x v="41"/>
    <x v="1"/>
    <s v="無"/>
    <m/>
  </r>
  <r>
    <s v="家庭暴力及性侵害防治業務-家庭暴力及性侵害防治工作-成人保護-獎補助費-對國內團體之捐助"/>
    <s v="「臺中市紳士協會113年度性別關係家庭和諧宣導活動」"/>
    <s v="臺中市紳士協會蔡明憲"/>
    <x v="41"/>
    <x v="1"/>
    <s v="無"/>
    <m/>
  </r>
  <r>
    <s v="家庭暴力及性侵害防治業務-家庭暴力及性侵害防治工作-成人保護-獎補助費-對國內團體之捐助"/>
    <s v="「兩性平權、遏止家庭暴力及性侵害宣導」活動"/>
    <s v="臺中市北屯區仁和社區發展協會"/>
    <x v="41"/>
    <x v="1"/>
    <s v="無"/>
    <m/>
  </r>
  <r>
    <s v="家庭暴力及性侵害防治業務-家庭暴力及性侵害防治工作-成人保護-獎補助費-對國內團體之捐助"/>
    <s v="用盡一生的愛，遠離暴力活動"/>
    <s v="臺中市神岡區圳堵社區發展協會"/>
    <x v="41"/>
    <x v="1"/>
    <s v="無"/>
    <m/>
  </r>
  <r>
    <s v="家庭暴力及性侵害防治業務-家庭暴力及性侵害防治工作-成人保護-獎補助費-對國內團體之捐助"/>
    <s v="銀贏歲月讓愛延續～幸福零暴力活動"/>
    <s v="臺中市石岡區萬興社區發展協會"/>
    <x v="41"/>
    <x v="1"/>
    <s v="無"/>
    <m/>
  </r>
  <r>
    <s v="家庭暴力及性侵害防治業務-家庭暴力及性侵害防治工作-成人保護-獎補助費-對國內團體之捐助"/>
    <s v="愛的抱抱，遠離家暴暨父親節感恩活動"/>
    <s v="臺中市山海屯國際生命線協會"/>
    <x v="41"/>
    <x v="1"/>
    <s v="無"/>
    <m/>
  </r>
  <r>
    <s v="家庭暴力及性侵害防治業務-家庭暴力及性侵害防治工作-成人保護-獎補助費-對國內團體之捐助"/>
    <s v="情緒穩穩，暴力聞聞-家庭暴力防治宣導"/>
    <s v="台中市西區大忠社區發展協會"/>
    <x v="41"/>
    <x v="1"/>
    <s v="無"/>
    <m/>
  </r>
  <r>
    <s v="家庭暴力及性侵害防治業務-家庭暴力及性侵害防治工作-成人保護-獎補助費-對國內團體之捐助"/>
    <s v="性別暴力防治宣導-中秋晚會"/>
    <s v="台中市北區五常社區發展協會"/>
    <x v="41"/>
    <x v="1"/>
    <s v="無"/>
    <m/>
  </r>
  <r>
    <s v="家庭暴力及性侵害防治業務-家庭暴力及性侵害防治工作-成人保護-獎補助費-對國內團體之捐助"/>
    <s v="街坊出招9競賽防暴鎌心村里無憂活動"/>
    <s v="臺中市豐原區鎌村社區發展協會"/>
    <x v="41"/>
    <x v="49"/>
    <s v="無"/>
    <m/>
  </r>
  <r>
    <s v="家庭暴力及性侵害防治業務-家庭暴力及性侵害防治工作-成人保護-獎補助費-對國內團體之捐助"/>
    <s v="數位性別暴力防治宣導"/>
    <s v="台中市親子閱讀協會"/>
    <x v="41"/>
    <x v="1"/>
    <s v="無"/>
    <m/>
  </r>
  <r>
    <s v="家庭暴力及性侵害防治業務-家庭暴力及性侵害防治工作-成人保護-獎補助費-對國內團體之捐助"/>
    <s v="家庭暴力防治及老人保護宣導活動"/>
    <s v="臺中市樂天協會"/>
    <x v="41"/>
    <x v="1"/>
    <s v="無"/>
    <m/>
  </r>
  <r>
    <s v="家庭暴力及性侵害防治業務-家庭暴力及性侵害防治工作-成人保護-獎補助費-對國內團體之捐助"/>
    <s v="街坊出招9競賽山海聯防防暴止暴競賽及觀摩"/>
    <s v="社團法人台中市東區東英社區發展協會"/>
    <x v="41"/>
    <x v="49"/>
    <s v="無"/>
    <m/>
  </r>
  <r>
    <s v="家庭暴力及性侵害防治業務-家庭暴力及性侵害防治工作-成人保護-獎補助費-對國內團體之捐助"/>
    <s v="和諧北庄網世代老是好老是寶計畫"/>
    <s v="臺中市神岡區北庄社區發展協會"/>
    <x v="41"/>
    <x v="254"/>
    <s v="無"/>
    <m/>
  </r>
  <r>
    <s v="家庭暴力及性侵害防治業務-家庭暴力及性侵害防治工作-成人保護-獎補助費-對國內團體之捐助"/>
    <s v="中秋慶團圓-做伙來防暴案宣導活動"/>
    <s v="台中市西屯區福瑞社區發展協會"/>
    <x v="41"/>
    <x v="1"/>
    <s v="無"/>
    <m/>
  </r>
  <r>
    <s v="家庭暴力及性侵害防治業務-家庭暴力及性侵害防治工作-成人保護-獎補助費-對國內團體之捐助"/>
    <s v="「幸福九九歡慶重陽敬老活動」"/>
    <s v="社團法人臺中市仁和樂活長青協會"/>
    <x v="41"/>
    <x v="1"/>
    <s v="無"/>
    <m/>
  </r>
  <r>
    <s v="家庭暴力及性侵害防治業務-家庭暴力及性侵害防治工作-成人保護-獎補助費-對國內團體之捐助"/>
    <s v="永安社區家庭暴力防治宣導活動"/>
    <s v="台中市西屯區永安社區發展協會"/>
    <x v="41"/>
    <x v="1"/>
    <s v="無"/>
    <m/>
  </r>
  <r>
    <s v="家庭暴力及性侵害防治業務-家庭暴力及性侵害防治工作-成人保護-獎補助費-對國內團體之捐助"/>
    <s v="【洞悉暴力、寶貝我來守護您】"/>
    <s v="臺中市潭子區東寶社區發展協會"/>
    <x v="41"/>
    <x v="9"/>
    <s v="無"/>
    <m/>
  </r>
  <r>
    <s v="家庭暴力及性侵害防治業務-家庭暴力及性侵害防治工作-成人保護-獎補助費-對國內團體之捐助"/>
    <s v="「113年防暴鎌心守護家園」計畫"/>
    <s v="臺中市豐原區鎌村社區發展協會"/>
    <x v="41"/>
    <x v="86"/>
    <s v="無"/>
    <m/>
  </r>
  <r>
    <s v="家庭暴力及性侵害防治業務-家庭暴力及性侵害防治工作-成人保護-獎補助費-對國內團體之捐助"/>
    <s v="萬聖節暨家庭暴力及性侵害防治宣導活動"/>
    <s v="社團法人台中市活力社區關懷協會"/>
    <x v="41"/>
    <x v="1"/>
    <s v="無"/>
    <m/>
  </r>
  <r>
    <s v="家庭暴力及性侵害防治業務-家庭暴力及性侵害防治工作-成人保護-獎補助費-對國內團體之捐助"/>
    <s v="錦平三代同堂慶中秋暨防暴宣導闖關活動費"/>
    <s v="台中市北區錦平社區發展協會"/>
    <x v="41"/>
    <x v="1"/>
    <s v="無"/>
    <m/>
  </r>
  <r>
    <s v="家庭暴力及性侵害防治業務-家庭暴力及性侵害防治工作-成人保護-獎補助費-對國內團體之捐助"/>
    <s v="家庭暴力、兒童少年保護宣導"/>
    <s v="臺中市潭子區東寶社區發展協會"/>
    <x v="41"/>
    <x v="1"/>
    <s v="無"/>
    <m/>
  </r>
  <r>
    <s v="家庭暴力及性侵害防治業務-家庭暴力及性侵害防治工作-成人保護-獎補助費-對國內團體之捐助"/>
    <s v="「晚年樂活零害怕~暴力遠離樂逍遙」活動"/>
    <s v="臺中市東勢區上城社區發展協會"/>
    <x v="41"/>
    <x v="1"/>
    <s v="無"/>
    <m/>
  </r>
  <r>
    <s v="家庭暴力及性侵害防治業務-家庭暴力及性侵害防治工作-成人保護-獎補助費-對國內團體之捐助"/>
    <s v="賴福社區家庭暴力及性侵害防治工作宣導"/>
    <s v="台中市北區賴福社區發展協會"/>
    <x v="41"/>
    <x v="1"/>
    <s v="無"/>
    <m/>
  </r>
  <r>
    <s v="家庭暴力及性侵害防治業務-家庭暴力及性侵害防治工作-成人保護-獎補助費-對國內團體之捐助"/>
    <s v="樂活零害怕~暴力遠離樂逍遙宣導活動"/>
    <s v="臺中市東勢區詒福社區發展協會"/>
    <x v="41"/>
    <x v="1"/>
    <s v="無"/>
    <m/>
  </r>
  <r>
    <s v="家庭暴力及性侵害防治業務-家庭暴力及性侵害防治工作-成人保護-獎補助費-對國內團體之捐助"/>
    <s v="「防紫暴力~日日都幸福」計畫"/>
    <s v="臺中市烏日區湖日社區發展協會"/>
    <x v="41"/>
    <x v="86"/>
    <s v="無"/>
    <m/>
  </r>
  <r>
    <s v="家庭暴力及性侵害防治業務-家庭暴力及性侵害防治工作-成人保護-獎補助費-對國內團體之捐助"/>
    <s v="「兒童身體自主權宣導計畫」"/>
    <s v="財團法人勵馨社會福利事業基金會"/>
    <x v="41"/>
    <x v="424"/>
    <s v="無"/>
    <m/>
  </r>
  <r>
    <s v="家庭暴力及性侵害防治業務-家庭暴力及性侵害防治工作-成人保護-獎補助費-對國內團體之捐助"/>
    <s v="支持家紫萬里無雲計畫"/>
    <s v="台中市南區南門社區發展協會"/>
    <x v="41"/>
    <x v="822"/>
    <s v="無"/>
    <m/>
  </r>
  <r>
    <s v="家庭暴力及性侵害防治業務-家庭暴力及性侵害防治工作-成人保護-獎補助費-對國內團體之捐助"/>
    <s v="虎腳ㄚ，零暴力計畫"/>
    <s v="臺中市農業創生協會劉金湖"/>
    <x v="41"/>
    <x v="107"/>
    <s v="無"/>
    <m/>
  </r>
  <r>
    <s v="家庭暴力及性侵害防治業務-家庭暴力及性侵害防治工作-成人保護-獎補助費-對國內團體之捐助"/>
    <s v="大和做防暴、迎龍作伙來服務計畫"/>
    <s v="社團法人臺中市西區大和社區發展協會"/>
    <x v="41"/>
    <x v="86"/>
    <s v="無"/>
    <m/>
  </r>
  <r>
    <s v="家庭暴力及性侵害防治業務-家庭暴力及性侵害防治工作-成人保護-獎補助費-對國內團體之捐助"/>
    <s v="113年臺中市性別暴力社區初級預防推廣培力計畫"/>
    <s v="財團法人亞洲大學"/>
    <x v="41"/>
    <x v="823"/>
    <s v="無"/>
    <m/>
  </r>
  <r>
    <s v="家庭暴力及性侵害防治業務-家庭暴力及性侵害防治工作-成人保護-獎補助費-對國內團體之捐助"/>
    <s v="無暴社區聯防止暴經費"/>
    <s v="社團法人台中市東區東英社區發展協會"/>
    <x v="41"/>
    <x v="2"/>
    <s v="無"/>
    <m/>
  </r>
  <r>
    <s v="家庭暴力及性侵害防治業務-家庭暴力及性侵害防治工作-成人保護-獎補助費-對國內團體之捐助"/>
    <s v="台中市麗達家園計畫"/>
    <s v="社團法人台中市慈善撒瑪黎雅婦女關懷協會"/>
    <x v="41"/>
    <x v="824"/>
    <s v="無"/>
    <m/>
  </r>
  <r>
    <s v="家庭暴力及性侵害防治業務-家庭暴力及性侵害防治工作-成人保護-獎補助費-對國內團體之捐助"/>
    <s v="龍光煥發~攜手防暴"/>
    <s v="臺中市太平區車籠埔文化發展協會陳(俞-刀+ㄍ)町"/>
    <x v="41"/>
    <x v="86"/>
    <s v="無"/>
    <m/>
  </r>
  <r>
    <s v="家庭暴力及性侵害防治業務-家庭暴力及性侵害防治工作-成人保護-獎補助費-對國內團體之捐助"/>
    <s v="「溫馨共融，暴力無蹤」計畫"/>
    <s v="社團法人臺中市神岡區溪洲社區發展協會"/>
    <x v="41"/>
    <x v="86"/>
    <s v="無"/>
    <m/>
  </r>
  <r>
    <s v="家庭暴力及性侵害防治業務-家庭暴力及性侵害防治工作-成人保護-獎補助費-對國內團體之捐助"/>
    <s v="家庭暴力及性侵害防治宣導暨拓印年畫贈春聯活動"/>
    <s v="社團法人臺中市向陽荷松客家協會"/>
    <x v="41"/>
    <x v="1"/>
    <s v="無"/>
    <m/>
  </r>
  <r>
    <s v="家庭暴力及性侵害防治業務-家庭暴力及性侵害防治工作-成人保護-獎補助費-對國內團體之捐助"/>
    <s v="家庭暴力及性侵害防治計畫宣導活動"/>
    <s v="社團法人台中市玉兆生活美學協會"/>
    <x v="41"/>
    <x v="1"/>
    <s v="無"/>
    <m/>
  </r>
  <r>
    <s v="家庭暴力及性侵害防治業務-家庭暴力及性侵害防治工作-成人保護-獎補助費-對國內團體之捐助"/>
    <s v="家庭暴力及兒少保護性侵害防治工作宣導活動"/>
    <s v="臺中市豐原區翁社社區發展協會"/>
    <x v="41"/>
    <x v="1"/>
    <s v="無"/>
    <m/>
  </r>
  <r>
    <s v="家庭暴力及性侵害防治業務-家庭暴力及性侵害防治工作-成人保護-獎補助費-對國內團體之捐助"/>
    <s v="社區反家庭暴力宣導活動"/>
    <s v="臺中市豐原區南村社區發展協會林炎煌"/>
    <x v="41"/>
    <x v="1"/>
    <s v="無"/>
    <m/>
  </r>
  <r>
    <s v="家庭暴力及性侵害防治業務-家庭暴力及性侵害防治工作-成人保護-獎補助費-對國內團體之捐助"/>
    <s v="113年兒少性剝削防制活動"/>
    <s v="台灣原住民族文化推廣協會"/>
    <x v="41"/>
    <x v="1"/>
    <s v="無"/>
    <m/>
  </r>
  <r>
    <s v="家庭暴力及性侵害防治業務-家庭暴力及性侵害防治工作-成人保護-獎補助費-對國內團體之捐助"/>
    <s v="綠美化贈苗家庭暴力及性侵害防治宣導活動"/>
    <s v="臺中市福安慈善發展協會"/>
    <x v="41"/>
    <x v="1"/>
    <s v="無"/>
    <m/>
  </r>
  <r>
    <s v="家庭暴力及性侵害防治業務-家庭暴力及性侵害防治工作-成人保護-獎補助費-對國內團體之捐助"/>
    <s v="「113年臺中市兒少性剝削防制校園巡迴戲劇演出宣導活動」"/>
    <s v="台灣關懷社會公益服務協會"/>
    <x v="41"/>
    <x v="1"/>
    <s v="無"/>
    <m/>
  </r>
  <r>
    <s v="家庭暴力及性侵害防治業務-家庭暴力及性侵害防治工作-兒少保護-獎補助費-對國內團體之捐助"/>
    <s v="精進及擴充兒少家外安置資源(提升少年自立生活適應協助服務量能計畫)"/>
    <s v="社團法人中華育幼機構兒童關懷協會"/>
    <x v="41"/>
    <x v="825"/>
    <s v="無"/>
    <m/>
  </r>
  <r>
    <s v="家庭暴力及性侵害防治業務-家庭暴力及性侵害防治工作-兒少保護-獎補助費-對國內團體之捐助"/>
    <s v="臺中市少年自立宿舍服務"/>
    <s v="社團法人中華育幼機構兒童關懷協會"/>
    <x v="41"/>
    <x v="341"/>
    <s v="無"/>
    <m/>
  </r>
  <r>
    <s v="家庭暴力及性侵害防治業務-家庭暴力及性侵害防治工作-兒少保護-獎補助費-對國內團體之捐助"/>
    <s v="臺中市兒童少年保護個案、無依兒童少年出養服務費用"/>
    <s v="財團法人忠義社會福利事業基金會"/>
    <x v="41"/>
    <x v="826"/>
    <s v="無"/>
    <m/>
  </r>
  <r>
    <s v="家庭暴力及性侵害防治業務-家庭暴力及性侵害防治工作-兒少保護-獎補助費-對國內團體之捐助"/>
    <s v="113年兒少保護案件親職教育服務方案"/>
    <s v="財團法人台中市私立慈光社會福利慈善事業基金會"/>
    <x v="41"/>
    <x v="827"/>
    <s v="無"/>
    <m/>
  </r>
  <r>
    <s v="家庭暴力及性侵害防治業務-家庭暴力及性侵害防治工作-兒少保護-獎補助費-對國內團體之捐助"/>
    <s v="113年兒少保護案件親職教育服務方案"/>
    <s v="財團法人迎曦教育基金會"/>
    <x v="41"/>
    <x v="526"/>
    <s v="無"/>
    <m/>
  </r>
  <r>
    <s v="家庭暴力及性侵害防治業務-家庭暴力及性侵害防治工作-兒少保護-獎補助費-對國內團體之捐助"/>
    <s v="113年度社安網第二期計畫-寄養家庭支持資源強化計畫"/>
    <s v="財團法人台灣兒童暨家庭扶助基金會台中市南區分事務所"/>
    <x v="41"/>
    <x v="363"/>
    <s v="無"/>
    <m/>
  </r>
  <r>
    <s v="家庭暴力及性侵害防治業務-家庭暴力及性侵害防治工作-兒少保護-獎補助費-對國內團體之捐助"/>
    <s v="13年度社安網第二期計畫-寄養家庭支持資源強化計畫"/>
    <s v="財團法人迎曦教育基金會"/>
    <x v="41"/>
    <x v="201"/>
    <s v="無"/>
    <m/>
  </r>
  <r>
    <s v="家庭暴力及性侵害防治業務-家庭暴力及性侵害防治工作-兒少保護-獎補助費-對國內團體之捐助"/>
    <s v="臺中市兒童及少年親屬安置服務計畫-安置服務活動費用"/>
    <s v="財團法人伊甸社會福利基金會"/>
    <x v="41"/>
    <x v="380"/>
    <s v="無"/>
    <m/>
  </r>
  <r>
    <s v="勞政業務-勞資關係-獎補助費-對國內團體之捐助"/>
    <s v="補助工會辦理推展會務，健全工會組織運作，強化勞工服務，保障勞工權益等相關活動"/>
    <s v="台中市總工會"/>
    <x v="42"/>
    <x v="240"/>
    <s v="無"/>
    <m/>
  </r>
  <r>
    <s v="勞政業務-勞資關係-獎補助費-對國內團體之捐助"/>
    <s v="補助工會辦理推展會務，健全工會組織運作，強化勞工服務，保障勞工權益等相關活動"/>
    <s v="台灣勞工大聯盟總工會"/>
    <x v="42"/>
    <x v="422"/>
    <s v="無"/>
    <m/>
  </r>
  <r>
    <s v="勞政業務-勞資關係-獎補助費-對國內團體之捐助"/>
    <s v="補助工會辦理推展會務，健全工會組織運作，強化勞工服務，保障勞工權益等相關活動"/>
    <s v="臺中直轄市總工會"/>
    <x v="42"/>
    <x v="828"/>
    <s v="無"/>
    <m/>
  </r>
  <r>
    <s v="勞政業務-勞資關係-獎補助費-對國內團體之捐助"/>
    <s v="補助工會辦理推展會務，健全工會組織運作，強化勞工服務，保障勞工權益等相關活動"/>
    <s v="大臺中職業總工會"/>
    <x v="42"/>
    <x v="829"/>
    <s v="無"/>
    <m/>
  </r>
  <r>
    <s v="勞政業務-勞資關係-獎補助費-對國內團體之捐助"/>
    <s v="補助工會辦理推展會務，健全工會組織運作，強化勞工服務，保障勞工權益等相關活動"/>
    <s v="臺中市職業總工會"/>
    <x v="42"/>
    <x v="830"/>
    <s v="無"/>
    <m/>
  </r>
  <r>
    <s v="勞政業務-勞資關係-獎補助費-對國內團體之捐助"/>
    <s v="補助工會辦理推展會務，健全工會組織運作，強化勞工服務，保障勞工權益等相關活動"/>
    <s v="台中市產業總工會"/>
    <x v="42"/>
    <x v="831"/>
    <s v="無"/>
    <m/>
  </r>
  <r>
    <s v="勞政業務-勞資關係-獎補助費-對國內團體之捐助"/>
    <s v="補助工會辦理推展會務，健全工會組織運作，強化勞工服務，保障勞工權益等相關活動"/>
    <s v="台中市不動產經紀人職業工會"/>
    <x v="42"/>
    <x v="1"/>
    <s v="無"/>
    <m/>
  </r>
  <r>
    <s v="勞政業務-勞資關係-獎補助費-對國內團體之捐助"/>
    <s v="補助工會辦理推展會務，健全工會組織運作，強化勞工服務，保障勞工權益等相關活動"/>
    <s v="台中市泥水業職業工會"/>
    <x v="42"/>
    <x v="114"/>
    <s v="無"/>
    <m/>
  </r>
  <r>
    <s v="勞政業務-勞資關係-獎補助費-對國內團體之捐助"/>
    <s v="補助工會辦理推展會務，健全工會組織運作，強化勞工服務，保障勞工權益等相關活動"/>
    <s v="台中市美容業職業工會"/>
    <x v="42"/>
    <x v="63"/>
    <s v="無"/>
    <m/>
  </r>
  <r>
    <s v="勞政業務-勞資關係-獎補助費-對國內團體之捐助"/>
    <s v="補助工會辦理推展會務，健全工會組織運作，強化勞工服務，保障勞工權益等相關活動"/>
    <s v="台中市金屬建築結構及零組件製造職業工會"/>
    <x v="42"/>
    <x v="1"/>
    <s v="無"/>
    <m/>
  </r>
  <r>
    <s v="勞政業務-勞資關係-獎補助費-對國內團體之捐助"/>
    <s v="補助工會辦理推展會務，健全工會組織運作，強化勞工服務，保障勞工權益等相關活動"/>
    <s v="臺中市肉品運送人員職業工會"/>
    <x v="42"/>
    <x v="1"/>
    <s v="無"/>
    <m/>
  </r>
  <r>
    <s v="勞政業務-勞資關係-獎補助費-對國內團體之捐助"/>
    <s v="補助工會辦理推展會務，健全工會組織運作，強化勞工服務，保障勞工權益等相關活動"/>
    <s v="台中市照相錄影業職業工會"/>
    <x v="42"/>
    <x v="1"/>
    <s v="無"/>
    <m/>
  </r>
  <r>
    <s v="勞政業務-勞資關係-獎補助費-對國內團體之捐助"/>
    <s v="補助工會辦理推展會務，健全工會組織運作，強化勞工服務，保障勞工權益等相關活動"/>
    <s v="台中市西餐服務人員職業工會"/>
    <x v="42"/>
    <x v="1"/>
    <s v="無"/>
    <m/>
  </r>
  <r>
    <s v="勞政業務-勞資關係-獎補助費-對國內團體之捐助"/>
    <s v="補助工會辦理推展會務，健全工會組織運作，強化勞工服務，保障勞工權益等相關活動"/>
    <s v="台中市電器裝修職業工會"/>
    <x v="42"/>
    <x v="1"/>
    <s v="無"/>
    <m/>
  </r>
  <r>
    <s v="勞政業務-勞資關係-獎補助費-對國內團體之捐助"/>
    <s v="補助工會辦理推展會務，健全工會組織運作，強化勞工服務，保障勞工權益等相關活動"/>
    <s v="大臺中廚具裝修職業工會"/>
    <x v="42"/>
    <x v="1"/>
    <s v="無"/>
    <m/>
  </r>
  <r>
    <s v="勞政業務-勞資關係-獎補助費-對國內團體之捐助"/>
    <s v="補助工會辦理推展會務，健全工會組織運作，強化勞工服務，保障勞工權益等相關活動"/>
    <s v="臺中市文化創意設計從業人員職業工會"/>
    <x v="42"/>
    <x v="114"/>
    <s v="無"/>
    <m/>
  </r>
  <r>
    <s v="勞政業務-勞資關係-獎補助費-對國內團體之捐助"/>
    <s v="補助工會辦理推展會務，健全工會組織運作，強化勞工服務，保障勞工權益等相關活動"/>
    <s v="台中市彩券販賣人員職業工會"/>
    <x v="42"/>
    <x v="1"/>
    <s v="無"/>
    <m/>
  </r>
  <r>
    <s v="勞政業務-勞資關係-獎補助費-對國內團體之捐助"/>
    <s v="補助工會辦理推展會務，健全工會組織運作，強化勞工服務，保障勞工權益等相關活動"/>
    <s v="臺中市農機代耕業職業工會"/>
    <x v="42"/>
    <x v="1"/>
    <s v="無"/>
    <m/>
  </r>
  <r>
    <s v="勞政業務-勞資關係-獎補助費-對國內團體之捐助"/>
    <s v="補助工會辦理推展會務，健全工會組織運作，強化勞工服務，保障勞工權益等相關活動"/>
    <s v="臺中市衛浴器材服務職業工會"/>
    <x v="42"/>
    <x v="1"/>
    <s v="無"/>
    <m/>
  </r>
  <r>
    <s v="勞政業務-勞資關係-獎補助費-對國內團體之捐助"/>
    <s v="補助工會辦理推展會務，健全工會組織運作，強化勞工服務，保障勞工權益等相關活動"/>
    <s v="台中市社區服務人員職業工會"/>
    <x v="42"/>
    <x v="63"/>
    <s v="無"/>
    <m/>
  </r>
  <r>
    <s v="勞政業務-勞資關係-獎補助費-對國內團體之捐助"/>
    <s v="補助工會辦理推展會務，健全工會組織運作，強化勞工服務，保障勞工權益等相關活動"/>
    <s v="台中市寢具製作職業工會"/>
    <x v="42"/>
    <x v="1"/>
    <s v="無"/>
    <m/>
  </r>
  <r>
    <s v="勞政業務-勞資關係-獎補助費-對國內團體之捐助"/>
    <s v="補助工會辦理推展會務，健全工會組織運作，強化勞工服務，保障勞工權益等相關活動"/>
    <s v="台中市才藝教學服務人員職業工會"/>
    <x v="42"/>
    <x v="1"/>
    <s v="無"/>
    <m/>
  </r>
  <r>
    <s v="勞政業務-勞資關係-獎補助費-對國內團體之捐助"/>
    <s v="補助工會辦理推展會務，健全工會組織運作，強化勞工服務，保障勞工權益等相關活動"/>
    <s v="臺中直轄市勞工團體從業人員職業工會"/>
    <x v="42"/>
    <x v="1"/>
    <s v="無"/>
    <m/>
  </r>
  <r>
    <s v="勞政業務-勞資關係-獎補助費-對國內團體之捐助"/>
    <s v="補助工會辦理推展會務，健全工會組織運作，強化勞工服務，保障勞工權益等相關活動"/>
    <s v="台中市縫紉業職業工會"/>
    <x v="42"/>
    <x v="1"/>
    <s v="無"/>
    <m/>
  </r>
  <r>
    <s v="勞政業務-勞資關係-獎補助費-對國內團體之捐助"/>
    <s v="補助工會辦理推展會務，健全工會組織運作，強化勞工服務，保障勞工權益等相關活動"/>
    <s v="台中市屠宰業職業工會"/>
    <x v="42"/>
    <x v="114"/>
    <s v="無"/>
    <m/>
  </r>
  <r>
    <s v="勞政業務-勞資關係-獎補助費-對國內團體之捐助"/>
    <s v="補助工會辦理推展會務，健全工會組織運作，強化勞工服務，保障勞工權益等相關活動"/>
    <s v="台中市人民團體聘僱人員職業工會"/>
    <x v="42"/>
    <x v="63"/>
    <s v="無"/>
    <m/>
  </r>
  <r>
    <s v="勞政業務-勞資關係-獎補助費-對國內團體之捐助"/>
    <s v="補助工會辦理推展會務，健全工會組織運作，強化勞工服務，保障勞工權益等相關活動"/>
    <s v="台中市芳療整體保養職業工會"/>
    <x v="42"/>
    <x v="1"/>
    <s v="無"/>
    <m/>
  </r>
  <r>
    <s v="勞政業務-勞資關係-獎補助費-對國內團體之捐助"/>
    <s v="補助工會辦理推展會務，健全工會組織運作，強化勞工服務，保障勞工權益等相關活動"/>
    <s v="台中市廚具裝修職業工會"/>
    <x v="42"/>
    <x v="1"/>
    <s v="無"/>
    <m/>
  </r>
  <r>
    <s v="勞政業務-勞資關係-獎補助費-對國內團體之捐助"/>
    <s v="補助工會辦理推展會務，健全工會組織運作，強化勞工服務，保障勞工權益等相關活動"/>
    <s v="大臺中檳榔包裝加工業職業工會"/>
    <x v="42"/>
    <x v="114"/>
    <s v="無"/>
    <m/>
  </r>
  <r>
    <s v="勞政業務-勞資關係-獎補助費-對國內團體之捐助"/>
    <s v="補助工會辦理推展會務，健全工會組織運作，強化勞工服務，保障勞工權益等相關活動"/>
    <s v="臺中市按摩業職業工會"/>
    <x v="42"/>
    <x v="1"/>
    <s v="無"/>
    <m/>
  </r>
  <r>
    <s v="勞政業務-勞資關係-獎補助費-對國內團體之捐助"/>
    <s v="補助工會辦理推展會務，健全工會組織運作，強化勞工服務，保障勞工權益等相關活動"/>
    <s v="台灣勞工大聯盟工會"/>
    <x v="42"/>
    <x v="1"/>
    <s v="無"/>
    <m/>
  </r>
  <r>
    <s v="勞政業務-勞資關係-獎補助費-對國內團體之捐助"/>
    <s v="補助工會辦理推展會務，健全工會組織運作，強化勞工服務，保障勞工權益等相關活動"/>
    <s v="台中市美姿禮儀造型職業工會"/>
    <x v="42"/>
    <x v="114"/>
    <s v="無"/>
    <m/>
  </r>
  <r>
    <s v="勞政業務-勞資關係-獎補助費-對國內團體之捐助"/>
    <s v="補助工會辦理推展會務，健全工會組織運作，強化勞工服務，保障勞工權益等相關活動"/>
    <s v="臺中市日用品運送服務職業工會"/>
    <x v="42"/>
    <x v="1"/>
    <s v="無"/>
    <m/>
  </r>
  <r>
    <s v="勞政業務-勞資關係-獎補助費-對國內團體之捐助"/>
    <s v="補助工會辦理推展會務，健全工會組織運作，強化勞工服務，保障勞工權益等相關活動"/>
    <s v="臺中市政府勞工局工會"/>
    <x v="42"/>
    <x v="1"/>
    <s v="無"/>
    <m/>
  </r>
  <r>
    <s v="勞政業務-勞資關係-獎補助費-對國內團體之捐助"/>
    <s v="補助工會辦理推展會務，健全工會組織運作，強化勞工服務，保障勞工權益等相關活動"/>
    <s v="臺中直轄市通信服務人員職業工會"/>
    <x v="42"/>
    <x v="1"/>
    <s v="無"/>
    <m/>
  </r>
  <r>
    <s v="勞政業務-勞資關係-獎補助費-對國內團體之捐助"/>
    <s v="補助工會辦理推展會務，健全工會組織運作，強化勞工服務，保障勞工權益等相關活動"/>
    <s v="台中市新聞職業工會"/>
    <x v="42"/>
    <x v="204"/>
    <s v="無"/>
    <m/>
  </r>
  <r>
    <s v="勞政業務-勞資關係-獎補助費-對國內團體之捐助"/>
    <s v="補助工會辦理推展會務，健全工會組織運作，強化勞工服務，保障勞工權益等相關活動"/>
    <s v="台中市公有市場零售攤販職業工會"/>
    <x v="42"/>
    <x v="114"/>
    <s v="無"/>
    <m/>
  </r>
  <r>
    <s v="勞政業務-勞資關係-獎補助費-對國內團體之捐助"/>
    <s v="補助工會辦理推展會務，健全工會組織運作，強化勞工服務，保障勞工權益等相關活動"/>
    <s v="大臺中魚貨搬運業職業工會"/>
    <x v="42"/>
    <x v="1"/>
    <s v="無"/>
    <m/>
  </r>
  <r>
    <s v="勞政業務-勞資關係-獎補助費-對國內團體之捐助"/>
    <s v="補助工會辦理推展會務，健全工會組織運作，強化勞工服務，保障勞工權益等相關活動"/>
    <s v="台中市洗染業職業工會"/>
    <x v="42"/>
    <x v="1"/>
    <s v="無"/>
    <m/>
  </r>
  <r>
    <s v="勞政業務-勞資關係-獎補助費-對國內團體之捐助"/>
    <s v="補助各勞工相關團體辦理勞工教育"/>
    <s v="臺中市職業總工會"/>
    <x v="42"/>
    <x v="832"/>
    <s v="無"/>
    <m/>
  </r>
  <r>
    <s v="勞政業務-勞資關係-獎補助費-對國內團體之捐助"/>
    <s v="補助各勞工相關團體辦理勞工教育"/>
    <s v="大臺中職業總工會"/>
    <x v="42"/>
    <x v="732"/>
    <s v="無"/>
    <m/>
  </r>
  <r>
    <s v="勞政業務-勞資關係-獎補助費-對國內團體之捐助"/>
    <s v="補助各勞工相關團體辦理勞工教育"/>
    <s v="台中市總工會"/>
    <x v="42"/>
    <x v="832"/>
    <s v="無"/>
    <m/>
  </r>
  <r>
    <s v="勞政業務-勞資關係-獎補助費-對國內團體之捐助"/>
    <s v="補助各勞工相關團體辦理勞工教育"/>
    <s v="臺中直轄市總工會"/>
    <x v="42"/>
    <x v="832"/>
    <s v="無"/>
    <m/>
  </r>
  <r>
    <s v="勞政業務-勞資關係-獎補助費-對國內團體之捐助"/>
    <s v="補助各勞工相關團體辦理勞工教育"/>
    <s v="台中市產業總工會"/>
    <x v="42"/>
    <x v="732"/>
    <s v="無"/>
    <m/>
  </r>
  <r>
    <s v="勞政業務-勞資關係-獎補助費-對國內團體之捐助"/>
    <s v="補助各勞工相關團體辦理勞工教育"/>
    <s v="台灣勞工大聯盟總工會"/>
    <x v="42"/>
    <x v="832"/>
    <s v="無"/>
    <m/>
  </r>
  <r>
    <s v="勞政業務-勞資關係-獎補助費-對國內團體之捐助"/>
    <s v="補助各勞工相關團體辦理勞工教育"/>
    <s v="台中市美容業職業工會"/>
    <x v="42"/>
    <x v="615"/>
    <s v="無"/>
    <m/>
  </r>
  <r>
    <s v="勞政業務-勞資關係-獎補助費-對國內團體之捐助"/>
    <s v="補助各勞工相關團體辦理勞工教育"/>
    <s v="台中市營造業職業工會"/>
    <x v="42"/>
    <x v="142"/>
    <s v="無"/>
    <m/>
  </r>
  <r>
    <s v="勞政業務-勞資關係-獎補助費-對國內團體之捐助"/>
    <s v="補助各勞工相關團體辦理勞工教育"/>
    <s v="台中市橡膠製品修補職業工會"/>
    <x v="42"/>
    <x v="3"/>
    <s v="無"/>
    <m/>
  </r>
  <r>
    <s v="勞政業務-勞資關係-獎補助費-對國內團體之捐助"/>
    <s v="補助各勞工相關團體辦理勞工教育"/>
    <s v="台中市音樂業職業工會"/>
    <x v="42"/>
    <x v="108"/>
    <s v="無"/>
    <m/>
  </r>
  <r>
    <s v="勞政業務-勞資關係-獎補助費-對國內團體之捐助"/>
    <s v="補助各勞工相關團體辦理勞工教育"/>
    <s v="台中市農產品運送工職業工會"/>
    <x v="42"/>
    <x v="58"/>
    <s v="無"/>
    <m/>
  </r>
  <r>
    <s v="勞政業務-勞資關係-獎補助費-對國內團體之捐助"/>
    <s v="補助各勞工相關團體辦理勞工教育"/>
    <s v="臺中市腳底按摩職業工會"/>
    <x v="42"/>
    <x v="80"/>
    <s v="無"/>
    <m/>
  </r>
  <r>
    <s v="勞政業務-勞資關係-獎補助費-對國內團體之捐助"/>
    <s v="補助各勞工相關團體辦理勞工教育"/>
    <s v="台中市西餐服務人員職業工會"/>
    <x v="42"/>
    <x v="98"/>
    <s v="無"/>
    <m/>
  </r>
  <r>
    <s v="勞政業務-勞資關係-獎補助費-對國內團體之捐助"/>
    <s v="補助各勞工相關團體辦理勞工教育"/>
    <s v="大台中社區服務人員職業工會"/>
    <x v="42"/>
    <x v="58"/>
    <s v="無"/>
    <m/>
  </r>
  <r>
    <s v="勞政業務-勞資關係-獎補助費-對國內團體之捐助"/>
    <s v="補助各勞工相關團體辦理勞工教育"/>
    <s v="大臺中美容業職業工會"/>
    <x v="42"/>
    <x v="75"/>
    <s v="無"/>
    <m/>
  </r>
  <r>
    <s v="勞政業務-勞資關係-獎補助費-對國內團體之捐助"/>
    <s v="補助各勞工相關團體辦理勞工教育"/>
    <s v="臺中市日用品運送服務職業工會"/>
    <x v="42"/>
    <x v="124"/>
    <s v="無"/>
    <m/>
  </r>
  <r>
    <s v="勞政業務-勞資關係-獎補助費-對國內團體之捐助"/>
    <s v="補助各勞工相關團體辦理勞工教育"/>
    <s v="台中市理燙髮美容業職業工會"/>
    <x v="42"/>
    <x v="2"/>
    <s v="無"/>
    <m/>
  </r>
  <r>
    <s v="勞政業務-勞資關係-獎補助費-對國內團體之捐助"/>
    <s v="補助各勞工相關團體辦理勞工教育"/>
    <s v="臺中市銲接切割人員職業工會"/>
    <x v="42"/>
    <x v="58"/>
    <s v="無"/>
    <m/>
  </r>
  <r>
    <s v="勞政業務-勞資關係-獎補助費-對國內團體之捐助"/>
    <s v="補助各勞工相關團體辦理勞工教育"/>
    <s v="台中市冷凍空調業職業工會"/>
    <x v="42"/>
    <x v="2"/>
    <s v="無"/>
    <m/>
  </r>
  <r>
    <s v="勞政業務-勞資關係-獎補助費-對國內團體之捐助"/>
    <s v="補助各勞工相關團體辦理勞工教育"/>
    <s v="臺中縣水泥製品加工職業工會"/>
    <x v="42"/>
    <x v="2"/>
    <s v="無"/>
    <m/>
  </r>
  <r>
    <s v="勞政業務-勞資關係-獎補助費-對國內團體之捐助"/>
    <s v="補助各勞工相關團體辦理勞工教育"/>
    <s v="大臺中餐飲業職業工會"/>
    <x v="42"/>
    <x v="143"/>
    <s v="無"/>
    <m/>
  </r>
  <r>
    <s v="勞政業務-勞資關係-獎補助費-對國內團體之捐助"/>
    <s v="補助各勞工相關團體辦理勞工教育"/>
    <s v="大臺中木工業職業工會"/>
    <x v="42"/>
    <x v="108"/>
    <s v="無"/>
    <m/>
  </r>
  <r>
    <s v="勞政業務-勞資關係-獎補助費-對國內團體之捐助"/>
    <s v="補助各勞工相關團體辦理勞工教育"/>
    <s v="大臺中營造業職業工會"/>
    <x v="42"/>
    <x v="484"/>
    <s v="無"/>
    <m/>
  </r>
  <r>
    <s v="勞政業務-勞資關係-獎補助費-對國內團體之捐助"/>
    <s v="補助各勞工相關團體辦理勞工教育"/>
    <s v="臺中直轄市室內裝潢業職業工會"/>
    <x v="42"/>
    <x v="2"/>
    <s v="無"/>
    <m/>
  </r>
  <r>
    <s v="勞政業務-勞資關係-獎補助費-對國內團體之捐助"/>
    <s v="補助各勞工相關團體辦理勞工教育"/>
    <s v="臺中市農機代耕業職業工會"/>
    <x v="42"/>
    <x v="108"/>
    <s v="無"/>
    <m/>
  </r>
  <r>
    <s v="勞政業務-勞資關係-獎補助費-對國內團體之捐助"/>
    <s v="補助各勞工相關團體辦理勞工教育"/>
    <s v="台中市銀樓業職業工會辦理"/>
    <x v="42"/>
    <x v="2"/>
    <s v="無"/>
    <m/>
  </r>
  <r>
    <s v="勞政業務-勞資關係-獎補助費-對國內團體之捐助"/>
    <s v="補助各勞工相關團體辦理勞工教育"/>
    <s v="台中市派遣服務人員職業工會"/>
    <x v="42"/>
    <x v="2"/>
    <s v="無"/>
    <m/>
  </r>
  <r>
    <s v="勞政業務-勞資關係-獎補助費-對國內團體之捐助"/>
    <s v="補助各勞工相關團體辦理勞工教育"/>
    <s v="大臺中汽車駕駛員職業工會"/>
    <x v="42"/>
    <x v="2"/>
    <s v="無"/>
    <m/>
  </r>
  <r>
    <s v="勞政業務-勞資關係-獎補助費-對國內團體之捐助"/>
    <s v="補助各勞工相關團體辦理勞工教育"/>
    <s v="臺中直轄市農事服務職業工會"/>
    <x v="42"/>
    <x v="58"/>
    <s v="無"/>
    <m/>
  </r>
  <r>
    <s v="勞政業務-勞資關係-獎補助費-對國內團體之捐助"/>
    <s v="補助各勞工相關團體辦理勞工教育"/>
    <s v="臺中直轄市中餐服務人員職業工會"/>
    <x v="42"/>
    <x v="2"/>
    <s v="無"/>
    <m/>
  </r>
  <r>
    <s v="勞政業務-勞資關係-獎補助費-對國內團體之捐助"/>
    <s v="補助各勞工相關團體辦理勞工教育"/>
    <s v="臺中直轄市油漆工程業職業工會"/>
    <x v="42"/>
    <x v="2"/>
    <s v="無"/>
    <m/>
  </r>
  <r>
    <s v="勞政業務-勞資關係-獎補助費-對國內團體之捐助"/>
    <s v="補助各勞工相關團體辦理勞工教育"/>
    <s v="大臺中美髮美容技術指導員職業工會"/>
    <x v="42"/>
    <x v="2"/>
    <s v="無"/>
    <m/>
  </r>
  <r>
    <s v="勞政業務-勞資關係-獎補助費-對國內團體之捐助"/>
    <s v="補助各勞工相關團體辦理勞工教育"/>
    <s v="臺中市外燴人員職業工會"/>
    <x v="42"/>
    <x v="2"/>
    <s v="無"/>
    <m/>
  </r>
  <r>
    <s v="勞政業務-勞資關係-獎補助費-對國內團體之捐助"/>
    <s v="補助各勞工相關團體辦理勞工教育"/>
    <s v="台中市豆類加工業職業工會"/>
    <x v="42"/>
    <x v="2"/>
    <s v="無"/>
    <m/>
  </r>
  <r>
    <s v="勞政業務-勞資關係-獎補助費-對國內團體之捐助"/>
    <s v="補助各勞工相關團體辦理勞工教育"/>
    <s v="臺中直轄市通信服務人員職業工會"/>
    <x v="42"/>
    <x v="2"/>
    <s v="無"/>
    <m/>
  </r>
  <r>
    <s v="勞政業務-勞資關係-獎補助費-對國內團體之捐助"/>
    <s v="補助各勞工相關團體辦理勞工教育"/>
    <s v="臺中直轄市米食製品從業人員職業工會"/>
    <x v="42"/>
    <x v="2"/>
    <s v="無"/>
    <m/>
  </r>
  <r>
    <s v="勞政業務-勞資關係-獎補助費-對國內團體之捐助"/>
    <s v="補助各勞工相關團體辦理勞工教育"/>
    <s v="臺中市按摩業職業工會"/>
    <x v="42"/>
    <x v="2"/>
    <s v="無"/>
    <m/>
  </r>
  <r>
    <s v="勞政業務-勞資關係-獎補助費-對國內團體之捐助"/>
    <s v="補助各勞工相關團體辦理勞工教育"/>
    <s v="臺中縣玻璃裝配業職業工會"/>
    <x v="42"/>
    <x v="2"/>
    <s v="無"/>
    <m/>
  </r>
  <r>
    <s v="勞政業務-勞資關係-獎補助費-對國內團體之捐助"/>
    <s v="補助各勞工相關團體辦理勞工教育"/>
    <s v="臺中直轄市雕刻業職業工會"/>
    <x v="42"/>
    <x v="2"/>
    <s v="無"/>
    <m/>
  </r>
  <r>
    <s v="勞政業務-勞資關係-獎補助費-對國內團體之捐助"/>
    <s v="補助各勞工相關團體辦理勞工教育"/>
    <s v="臺中直轄市勞工團體從業人員職業工會"/>
    <x v="42"/>
    <x v="82"/>
    <s v="無"/>
    <m/>
  </r>
  <r>
    <s v="勞政業務-勞資關係-獎補助費-對國內團體之捐助"/>
    <s v="補助各勞工相關團體辦理勞工教育"/>
    <s v="台中市木工業職業工會"/>
    <x v="42"/>
    <x v="5"/>
    <s v="無"/>
    <m/>
  </r>
  <r>
    <s v="勞政業務-勞資關係-獎補助費-對國內團體之捐助"/>
    <s v="補助各勞工相關團體辦理勞工教育"/>
    <s v="台中市地政業務從業人員職業工會"/>
    <x v="42"/>
    <x v="124"/>
    <s v="無"/>
    <m/>
  </r>
  <r>
    <s v="勞政業務-勞資關係-獎補助費-對國內團體之捐助"/>
    <s v="補助各勞工相關團體辦理勞工教育"/>
    <s v="臺中市清潔服務職業工會"/>
    <x v="42"/>
    <x v="58"/>
    <s v="無"/>
    <m/>
  </r>
  <r>
    <s v="勞政業務-勞資關係-獎補助費-對國內團體之捐助"/>
    <s v="補助各勞工相關團體辦理勞工教育"/>
    <s v="臺中市漫畫從業人員職業工會"/>
    <x v="42"/>
    <x v="75"/>
    <s v="無"/>
    <m/>
  </r>
  <r>
    <s v="勞政業務-勞資關係-獎補助費-對國內團體之捐助"/>
    <s v="補助各勞工相關團體辦理勞工教育"/>
    <s v="台中市職業訓練培訓人員職業工會"/>
    <x v="42"/>
    <x v="69"/>
    <s v="無"/>
    <m/>
  </r>
  <r>
    <s v="勞政業務-勞資關係-獎補助費-對國內團體之捐助"/>
    <s v="補助各勞工相關團體辦理勞工教育"/>
    <s v="台中市汽車駕駛員職業工會"/>
    <x v="42"/>
    <x v="2"/>
    <s v="無"/>
    <m/>
  </r>
  <r>
    <s v="勞政業務-勞資關係-獎補助費-對國內團體之捐助"/>
    <s v="補助各勞工相關團體辦理勞工教育"/>
    <s v="台中市汽車服務業職業工會"/>
    <x v="42"/>
    <x v="58"/>
    <s v="無"/>
    <m/>
  </r>
  <r>
    <s v="勞政業務-勞資關係-獎補助費-對國內團體之捐助"/>
    <s v="補助各勞工相關團體辦理勞工教育"/>
    <s v="台中市才藝教學服務人員職業工會"/>
    <x v="42"/>
    <x v="506"/>
    <s v="無"/>
    <m/>
  </r>
  <r>
    <s v="勞政業務-勞資關係-獎補助費-對國內團體之捐助"/>
    <s v="補助各勞工相關團體辦理勞工教育"/>
    <s v="臺中市人力資源管理人員職業工會"/>
    <x v="42"/>
    <x v="79"/>
    <s v="無"/>
    <m/>
  </r>
  <r>
    <s v="勞政業務-勞資關係-獎補助費-對國內團體之捐助"/>
    <s v="補助各勞工相關團體辦理勞工教育"/>
    <s v="台中市餐飲業職業工會"/>
    <x v="42"/>
    <x v="5"/>
    <s v="無"/>
    <m/>
  </r>
  <r>
    <s v="勞政業務-勞資關係-獎補助費-對國內團體之捐助"/>
    <s v="補助各勞工相關團體辦理勞工教育"/>
    <s v="臺中市農耕工作業職業工會"/>
    <x v="42"/>
    <x v="2"/>
    <s v="無"/>
    <m/>
  </r>
  <r>
    <s v="勞政業務-勞資關係-獎補助費-對國內團體之捐助"/>
    <s v="補助各勞工相關團體辦理勞工教育"/>
    <s v="台中市機踏車修理業職業工會"/>
    <x v="42"/>
    <x v="58"/>
    <s v="無"/>
    <m/>
  </r>
  <r>
    <s v="勞政業務-勞資關係-獎補助費-對國內團體之捐助"/>
    <s v="補助各勞工相關團體辦理勞工教育"/>
    <s v="台中市麵食製作職業工會"/>
    <x v="42"/>
    <x v="84"/>
    <s v="無"/>
    <m/>
  </r>
  <r>
    <s v="勞政業務-勞資關係-獎補助費-對國內團體之捐助"/>
    <s v="補助各勞工相關團體辦理勞工教育"/>
    <s v="台中市芳療整體保養職業工會"/>
    <x v="42"/>
    <x v="68"/>
    <s v="無"/>
    <m/>
  </r>
  <r>
    <s v="勞政業務-勞資關係-獎補助費-對國內團體之捐助"/>
    <s v="補助各勞工相關團體辦理勞工教育"/>
    <s v="台中市仲介從業人員職業工會"/>
    <x v="42"/>
    <x v="2"/>
    <s v="無"/>
    <m/>
  </r>
  <r>
    <s v="勞政業務-勞資關係-獎補助費-對國內團體之捐助"/>
    <s v="補助各勞工相關團體辦理勞工教育"/>
    <s v="台中市室內裝潢業職業工會"/>
    <x v="42"/>
    <x v="226"/>
    <s v="無"/>
    <m/>
  </r>
  <r>
    <s v="勞政業務-勞資關係-獎補助費-對國內團體之捐助"/>
    <s v="補助各勞工相關團體辦理勞工教育"/>
    <s v="台中市通信服務人員職業工會"/>
    <x v="42"/>
    <x v="58"/>
    <s v="無"/>
    <m/>
  </r>
  <r>
    <s v="勞政業務-勞資關係-獎補助費-對國內團體之捐助"/>
    <s v="補助各勞工相關團體辦理勞工教育"/>
    <s v="台中市油漆業職業工會"/>
    <x v="42"/>
    <x v="65"/>
    <s v="無"/>
    <m/>
  </r>
  <r>
    <s v="勞政業務-勞資關係-獎補助費-對國內團體之捐助"/>
    <s v="補助各勞工相關團體辦理勞工教育"/>
    <s v="大臺中理燙髮美容業職業工會"/>
    <x v="42"/>
    <x v="75"/>
    <s v="無"/>
    <m/>
  </r>
  <r>
    <s v="勞政業務-勞資關係-獎補助費-對國內團體之捐助"/>
    <s v="補助各勞工相關團體辦理勞工教育"/>
    <s v="台中市汽車修理業職業工會"/>
    <x v="42"/>
    <x v="97"/>
    <s v="無"/>
    <m/>
  </r>
  <r>
    <s v="勞政業務-勞資關係-獎補助費-對國內團體之捐助"/>
    <s v="補助各勞工相關團體辦理勞工教育"/>
    <s v="台中市廣告代理職業工會"/>
    <x v="42"/>
    <x v="58"/>
    <s v="無"/>
    <m/>
  </r>
  <r>
    <s v="勞政業務-勞資關係-獎補助費-對國內團體之捐助"/>
    <s v="補助各勞工相關團體辦理勞工教育"/>
    <s v="台中市廣告服務業職業工會"/>
    <x v="42"/>
    <x v="58"/>
    <s v="無"/>
    <m/>
  </r>
  <r>
    <s v="勞政業務-勞資關係-獎補助費-對國內團體之捐助"/>
    <s v="補助各勞工相關團體辦理勞工教育"/>
    <s v="台中市美髮美容技術指導員職業工會"/>
    <x v="42"/>
    <x v="58"/>
    <s v="無"/>
    <m/>
  </r>
  <r>
    <s v="勞政業務-勞資關係-獎補助費-對國內團體之捐助"/>
    <s v="補助各勞工相關團體辦理勞工教育"/>
    <s v="台中市印刷業職業工會"/>
    <x v="42"/>
    <x v="692"/>
    <s v="無"/>
    <m/>
  </r>
  <r>
    <s v="勞政業務-勞資關係-獎補助費-對國內團體之捐助"/>
    <s v="補助各勞工相關團體辦理勞工教育"/>
    <s v="大臺中廚師業職業工會"/>
    <x v="42"/>
    <x v="58"/>
    <s v="無"/>
    <m/>
  </r>
  <r>
    <s v="勞政業務-勞資關係-獎補助費-對國內團體之捐助"/>
    <s v="補助各勞工相關團體辦理勞工教育"/>
    <s v="台中市社區服務人員職業工會"/>
    <x v="42"/>
    <x v="263"/>
    <s v="無"/>
    <m/>
  </r>
  <r>
    <s v="勞政業務-勞資關係-獎補助費-對國內團體之捐助"/>
    <s v="補助各勞工相關團體辦理勞工教育"/>
    <s v="台中市皮革製品業職業工會"/>
    <x v="42"/>
    <x v="58"/>
    <s v="無"/>
    <m/>
  </r>
  <r>
    <s v="勞政業務-勞資關係-獎補助費-對國內團體之捐助"/>
    <s v="補助各勞工相關團體辦理勞工教育"/>
    <s v="台中市製棉業職業工會"/>
    <x v="42"/>
    <x v="2"/>
    <s v="無"/>
    <m/>
  </r>
  <r>
    <s v="勞政業務-勞資關係-獎補助費-對國內團體之捐助"/>
    <s v="補助各勞工相關團體辦理勞工教育"/>
    <s v="台中市泥水業職業工會"/>
    <x v="42"/>
    <x v="58"/>
    <s v="無"/>
    <m/>
  </r>
  <r>
    <s v="勞政業務-勞資關係-獎補助費-對國內團體之捐助"/>
    <s v="補助各勞工相關團體辦理勞工教育"/>
    <s v="臺中市民俗技藝工作者職業工會"/>
    <x v="42"/>
    <x v="69"/>
    <s v="無"/>
    <m/>
  </r>
  <r>
    <s v="勞政業務-勞資關係-獎補助費-對國內團體之捐助"/>
    <s v="補助各勞工相關團體辦理勞工教育"/>
    <s v="台中市不動產經紀人職業工會"/>
    <x v="42"/>
    <x v="58"/>
    <s v="無"/>
    <m/>
  </r>
  <r>
    <s v="勞政業務-勞資關係-獎補助費-對國內團體之捐助"/>
    <s v="補助各勞工相關團體辦理勞工教育"/>
    <s v="台中市營建土木職業工會"/>
    <x v="42"/>
    <x v="58"/>
    <s v="無"/>
    <m/>
  </r>
  <r>
    <s v="勞政業務-勞資關係-獎補助費-對國內團體之捐助"/>
    <s v="補助各勞工相關團體辦理勞工教育"/>
    <s v="臺中直轄市指甲彩繪美容職業工會"/>
    <x v="42"/>
    <x v="79"/>
    <s v="無"/>
    <m/>
  </r>
  <r>
    <s v="勞政業務-勞資關係-獎補助費-對國內團體之捐助"/>
    <s v="補助各勞工相關團體辦理勞工教育"/>
    <s v="臺中直轄市農產品運送工職業工會"/>
    <x v="42"/>
    <x v="58"/>
    <s v="無"/>
    <m/>
  </r>
  <r>
    <s v="勞政業務-勞資關係-獎補助費-對國內團體之捐助"/>
    <s v="補助各勞工相關團體辦理勞工教育"/>
    <s v="台中市縫紉業職業工會"/>
    <x v="42"/>
    <x v="69"/>
    <s v="無"/>
    <m/>
  </r>
  <r>
    <s v="勞政業務-勞資關係-獎補助費-對國內團體之捐助"/>
    <s v="補助各勞工相關團體辦理勞工教育"/>
    <s v="台中市不動產服務職業工會"/>
    <x v="42"/>
    <x v="52"/>
    <s v="無"/>
    <m/>
  </r>
  <r>
    <s v="勞政業務-勞資關係-獎補助費-對國內團體之捐助"/>
    <s v="補助各勞工相關團體辦理勞工教育"/>
    <s v="臺中市婚喪喜慶司儀人員職業工會"/>
    <x v="42"/>
    <x v="83"/>
    <s v="無"/>
    <m/>
  </r>
  <r>
    <s v="勞政業務-勞資關係-獎補助費-對國內團體之捐助"/>
    <s v="補助各勞工相關團體辦理勞工教育"/>
    <s v="台中市陸上運輸服務人員職業工會"/>
    <x v="42"/>
    <x v="101"/>
    <s v="無"/>
    <m/>
  </r>
  <r>
    <s v="勞政業務-勞資關係-獎補助費-對國內團體之捐助"/>
    <s v="補助各勞工相關團體辦理勞工教育"/>
    <s v="大臺中褓姆職業工會"/>
    <x v="42"/>
    <x v="49"/>
    <s v="無"/>
    <m/>
  </r>
  <r>
    <s v="勞政業務-勞資關係-獎補助費-對國內團體之捐助"/>
    <s v="補助各勞工相關團體辦理勞工教育"/>
    <s v="台中市雜誌職業工會"/>
    <x v="42"/>
    <x v="50"/>
    <s v="無"/>
    <m/>
  </r>
  <r>
    <s v="勞政業務-勞資關係-獎補助費-對國內團體之捐助"/>
    <s v="補助各勞工相關團體辦理勞工教育"/>
    <s v="大臺中廚具裝修職業工會"/>
    <x v="42"/>
    <x v="101"/>
    <s v="無"/>
    <m/>
  </r>
  <r>
    <s v="勞政業務-勞資關係-獎補助費-對國內團體之捐助"/>
    <s v="補助各勞工相關團體辦理勞工教育"/>
    <s v="台中市食品雜貨運送職業工會"/>
    <x v="42"/>
    <x v="69"/>
    <s v="無"/>
    <m/>
  </r>
  <r>
    <s v="勞政業務-勞資關係-獎補助費-對國內團體之捐助"/>
    <s v="補助各勞工相關團體辦理勞工教育"/>
    <s v="台中市製圖職業工會"/>
    <x v="42"/>
    <x v="69"/>
    <s v="無"/>
    <m/>
  </r>
  <r>
    <s v="勞政業務-勞資關係-獎補助費-對國內團體之捐助"/>
    <s v="補助各勞工相關團體辦理勞工教育"/>
    <s v="台中直轄市才藝教學服務人員職業工會"/>
    <x v="42"/>
    <x v="49"/>
    <s v="無"/>
    <m/>
  </r>
  <r>
    <s v="勞政業務-勞資關係-獎補助費-對國內團體之捐助"/>
    <s v="補助各勞工相關團體辦理勞工教育"/>
    <s v="大臺中汽車貨物裝卸業職業工會"/>
    <x v="42"/>
    <x v="58"/>
    <s v="無"/>
    <m/>
  </r>
  <r>
    <s v="勞政業務-勞資關係-獎補助費-對國內團體之捐助"/>
    <s v="補助各勞工相關團體辦理勞工教育"/>
    <s v="大臺中魚貨搬運業職業工會"/>
    <x v="42"/>
    <x v="50"/>
    <s v="無"/>
    <m/>
  </r>
  <r>
    <s v="勞政業務-勞資關係-獎補助費-對國內團體之捐助"/>
    <s v="補助各勞工相關團體辦理勞工教育"/>
    <s v="台中市建築鋼筋工職業工會"/>
    <x v="42"/>
    <x v="49"/>
    <s v="無"/>
    <m/>
  </r>
  <r>
    <s v="勞政業務-勞資關係-獎補助費-對國內團體之捐助"/>
    <s v="補助各勞工相關團體辦理勞工教育"/>
    <s v="臺中直轄市帽蓆編織業職業工會"/>
    <x v="42"/>
    <x v="58"/>
    <s v="無"/>
    <m/>
  </r>
  <r>
    <s v="勞政業務-勞資關係-獎補助費-對國內團體之捐助"/>
    <s v="補助各勞工相關團體辦理勞工教育"/>
    <s v="臺中市文化創意設計從業人員職業工會"/>
    <x v="42"/>
    <x v="53"/>
    <s v="無"/>
    <m/>
  </r>
  <r>
    <s v="勞政業務-勞資關係-獎補助費-對國內團體之捐助"/>
    <s v="補助各勞工相關團體辦理勞工教育"/>
    <s v="台中市屠宰業職業工會"/>
    <x v="42"/>
    <x v="58"/>
    <s v="無"/>
    <m/>
  </r>
  <r>
    <s v="勞政業務-勞資關係-獎補助費-對國內團體之捐助"/>
    <s v="補助各勞工相關團體辦理勞工教育"/>
    <s v="大臺中推銷員職業工會"/>
    <x v="42"/>
    <x v="82"/>
    <s v="無"/>
    <m/>
  </r>
  <r>
    <s v="勞政業務-勞資關係-獎補助費-對國內團體之捐助"/>
    <s v="補助各勞工相關團體辦理勞工教育"/>
    <s v="大臺中模板工職業工會"/>
    <x v="42"/>
    <x v="58"/>
    <s v="無"/>
    <m/>
  </r>
  <r>
    <s v="勞政業務-勞資關係-獎補助費-對國內團體之捐助"/>
    <s v="補助各勞工相關團體辦理勞工教育"/>
    <s v="台中市電器裝修職業工會"/>
    <x v="42"/>
    <x v="108"/>
    <s v="無"/>
    <m/>
  </r>
  <r>
    <s v="勞政業務-勞資關係-獎補助費-對國內團體之捐助"/>
    <s v="補助各勞工相關團體辦理勞工教育"/>
    <s v="台中市廚具裝修職業工會"/>
    <x v="42"/>
    <x v="236"/>
    <s v="無"/>
    <m/>
  </r>
  <r>
    <s v="勞政業務-勞資關係-獎補助費-對國內團體之捐助"/>
    <s v="補助各勞工相關團體辦理勞工教育"/>
    <s v="台中市美姿禮儀造型職業工會"/>
    <x v="42"/>
    <x v="85"/>
    <s v="無"/>
    <m/>
  </r>
  <r>
    <s v="勞政業務-勞資關係-獎補助費-對國內團體之捐助"/>
    <s v="補助各勞工相關團體辦理勞工教育"/>
    <s v="台中市乳品飲料派送業職業工會"/>
    <x v="42"/>
    <x v="85"/>
    <s v="無"/>
    <m/>
  </r>
  <r>
    <s v="勞政業務-勞資關係-獎補助費-對國內團體之捐助"/>
    <s v="補助各勞工相關團體辦理勞工教育"/>
    <s v="台灣勞工大聯盟工會"/>
    <x v="42"/>
    <x v="380"/>
    <s v="無"/>
    <m/>
  </r>
  <r>
    <s v="勞政業務-勞資關係-獎補助費-對國內團體之捐助"/>
    <s v="補助各勞工相關團體辦理勞工教育"/>
    <s v="台中市翻譯人員職業工會"/>
    <x v="42"/>
    <x v="49"/>
    <s v="無"/>
    <m/>
  </r>
  <r>
    <s v="勞政業務-勞資關係-獎補助費-對國內團體之捐助"/>
    <s v="補助各勞工相關團體辦理勞工教育"/>
    <s v="台中市小吃業職業工會"/>
    <x v="42"/>
    <x v="58"/>
    <s v="無"/>
    <m/>
  </r>
  <r>
    <s v="勞政業務-勞資關係-獎補助費-對國內團體之捐助"/>
    <s v="補助各勞工相關團體辦理勞工教育"/>
    <s v="台中市旅遊服務人員職業工會"/>
    <x v="42"/>
    <x v="52"/>
    <s v="無"/>
    <m/>
  </r>
  <r>
    <s v="勞政業務-勞資關係-獎補助費-對國內團體之捐助"/>
    <s v="補助各勞工相關團體辦理勞工教育"/>
    <s v="臺中直轄市按摩業職業工會"/>
    <x v="42"/>
    <x v="58"/>
    <s v="無"/>
    <m/>
  </r>
  <r>
    <s v="勞政業務-勞資關係-獎補助費-對國內團體之捐助"/>
    <s v="補助各勞工相關團體辦理勞工教育"/>
    <s v="台中市清潔管理服務業職業工會"/>
    <x v="42"/>
    <x v="85"/>
    <s v="無"/>
    <m/>
  </r>
  <r>
    <s v="勞政業務-勞資關係-獎補助費-對國內團體之捐助"/>
    <s v="補助總工會及職業工會辦理會員健康檢查"/>
    <s v="大台中社區服務人員職業工會"/>
    <x v="42"/>
    <x v="98"/>
    <s v="無"/>
    <m/>
  </r>
  <r>
    <s v="勞政業務-勞資關係-獎補助費-對國內團體之捐助"/>
    <s v="補助總工會及職業工會辦理會員健康檢查"/>
    <s v="大臺中美髮美容技術指導員職業工會"/>
    <x v="42"/>
    <x v="67"/>
    <s v="無"/>
    <m/>
  </r>
  <r>
    <s v="勞政業務-勞資關係-獎補助費-對國內團體之捐助"/>
    <s v="補助總工會及職業工會辦理會員健康檢查"/>
    <s v="大臺中模板工職業工會"/>
    <x v="42"/>
    <x v="365"/>
    <s v="無"/>
    <m/>
  </r>
  <r>
    <s v="勞政業務-勞資關係-獎補助費-對國內團體之捐助"/>
    <s v="補助總工會及職業工會辦理會員健康檢查"/>
    <s v="大臺中木工業職業工會"/>
    <x v="42"/>
    <x v="50"/>
    <s v="無"/>
    <m/>
  </r>
  <r>
    <s v="勞政業務-勞資關係-獎補助費-對國內團體之捐助"/>
    <s v="補助總工會及職業工會辦理會員健康檢查"/>
    <s v="台中市美容業職業工會"/>
    <x v="42"/>
    <x v="246"/>
    <s v="無"/>
    <m/>
  </r>
  <r>
    <s v="勞政業務-勞資關係-獎補助費-對國內團體之捐助"/>
    <s v="補助總工會及職業工會辦理會員健康檢查"/>
    <s v="台中市總工會"/>
    <x v="42"/>
    <x v="711"/>
    <s v="無"/>
    <m/>
  </r>
  <r>
    <s v="勞政業務-勞資關係-獎補助費-對國內團體之捐助"/>
    <s v="補助總工會及職業工會辦理會員健康檢查"/>
    <s v="臺中市職業總工會"/>
    <x v="42"/>
    <x v="109"/>
    <s v="無"/>
    <m/>
  </r>
  <r>
    <s v="勞政業務-勞資關係-獎補助費-對國內團體之捐助"/>
    <s v="補助總工會及職業工會辦理會員健康檢查"/>
    <s v="台灣勞工大聯盟總工會"/>
    <x v="42"/>
    <x v="833"/>
    <s v="無"/>
    <m/>
  </r>
  <r>
    <s v="勞政業務-勞資關係-獎補助費-對國內團體之捐助"/>
    <s v="補助總工會及職業工會辦理會員健康檢查"/>
    <s v="臺中直轄市總工會"/>
    <x v="42"/>
    <x v="834"/>
    <s v="無"/>
    <m/>
  </r>
  <r>
    <s v="勞政業務-勞資關係-獎補助費-對國內團體之捐助"/>
    <s v="補助總工會及職業工會辦理會員健康檢查"/>
    <s v="臺中市肉類食品加工職業工會"/>
    <x v="42"/>
    <x v="68"/>
    <s v="無"/>
    <m/>
  </r>
  <r>
    <s v="勞政業務-勞資關係-獎補助費-對國內團體之捐助"/>
    <s v="補助總工會及職業工會辦理會員健康檢查"/>
    <s v="台中市農機修理業職業工會"/>
    <x v="42"/>
    <x v="497"/>
    <s v="無"/>
    <m/>
  </r>
  <r>
    <s v="勞政業務-勞資關係-獎補助費-對國內團體之捐助"/>
    <s v="補助總工會及職業工會辦理會員健康檢查"/>
    <s v="大臺中蛋類加工派送業職業工會"/>
    <x v="42"/>
    <x v="101"/>
    <s v="無"/>
    <m/>
  </r>
  <r>
    <s v="勞政業務-勞資關係-獎補助費-對國內團體之捐助"/>
    <s v="補助總工會及職業工會辦理會員健康檢查"/>
    <s v="大臺中花藝設計製作職業工會"/>
    <x v="42"/>
    <x v="250"/>
    <s v="無"/>
    <m/>
  </r>
  <r>
    <s v="勞政業務-勞資關係-獎補助費-對國內團體之捐助"/>
    <s v="補助總工會及職業工會辦理會員健康檢查"/>
    <s v="臺中直轄市屠宰業職業工會"/>
    <x v="42"/>
    <x v="79"/>
    <s v="無"/>
    <m/>
  </r>
  <r>
    <s v="勞政業務-勞資關係-獎補助費-對國內團體之捐助"/>
    <s v="補助總工會及職業工會辦理會員健康檢查"/>
    <s v="臺中市衛浴器材服務職業工會"/>
    <x v="42"/>
    <x v="54"/>
    <s v="無"/>
    <m/>
  </r>
  <r>
    <s v="勞政業務-勞資關係-獎補助費-對國內團體之捐助"/>
    <s v="補助總工會及職業工會辦理會員健康檢查"/>
    <s v="臺中市農機代耕業職業工會"/>
    <x v="42"/>
    <x v="724"/>
    <s v="無"/>
    <m/>
  </r>
  <r>
    <s v="勞政業務-勞資關係-獎補助費-對國內團體之捐助"/>
    <s v="補助總工會及職業工會辦理會員健康檢查"/>
    <s v="臺中市服飾設計業職業工會"/>
    <x v="42"/>
    <x v="606"/>
    <s v="無"/>
    <m/>
  </r>
  <r>
    <s v="勞政業務-勞資關係-獎補助費-對國內團體之捐助"/>
    <s v="補助總工會及職業工會辦理會員健康檢查"/>
    <s v="台中市旅遊服務人員職業工會"/>
    <x v="42"/>
    <x v="97"/>
    <s v="無"/>
    <m/>
  </r>
  <r>
    <s v="勞政業務-勞資關係-獎補助費-對國內團體之捐助"/>
    <s v="補助總工會及職業工會辦理會員健康檢查"/>
    <s v="台中市汽車修理業職業工會"/>
    <x v="42"/>
    <x v="364"/>
    <s v="無"/>
    <m/>
  </r>
  <r>
    <s v="勞政業務-勞資關係-獎補助費-對國內團體之捐助"/>
    <s v="補助勞資關係中介團體"/>
    <s v="社團法人臺中市(縣)勞資關係協會"/>
    <x v="42"/>
    <x v="835"/>
    <s v="無"/>
    <m/>
  </r>
  <r>
    <s v="勞政業務-勞資關係-獎補助費-對國內團體之捐助"/>
    <s v="補助勞資關係中介團體"/>
    <s v="社團法人台中市勞雇關係協會"/>
    <x v="42"/>
    <x v="603"/>
    <s v="無"/>
    <m/>
  </r>
  <r>
    <s v="勞政業務-勞資關係-獎補助費-對國內團體之捐助"/>
    <s v="補助勞資關係中介團體"/>
    <s v="台中市勞資關係協會"/>
    <x v="42"/>
    <x v="836"/>
    <s v="無"/>
    <m/>
  </r>
  <r>
    <s v="勞政業務-綜合規劃-獎補助費-對國內團體之捐助   "/>
    <s v=" 勞工志願服務課程計畫 "/>
    <s v="台中市美容業職業工會 "/>
    <x v="42"/>
    <x v="204"/>
    <s v=" 無  "/>
    <m/>
  </r>
  <r>
    <s v="勞政業務-綜合規劃-獎補助費-對國內團體之捐助   "/>
    <s v=" 113年度志願服務成長教育訓練計畫 "/>
    <s v="台灣勞工大聯盟總工會   "/>
    <x v="42"/>
    <x v="58"/>
    <s v=" 無  "/>
    <m/>
  </r>
  <r>
    <s v="勞政業務-綜合規劃-獎補助費-對國內團體之捐助   "/>
    <s v=" 113年志願服務觀摩參訪 "/>
    <s v="臺中市農機代耕業職業工會 "/>
    <x v="42"/>
    <x v="68"/>
    <s v=" 無  "/>
    <m/>
  </r>
  <r>
    <s v="勞政業務-綜合規劃-獎補助費-對國內團體之捐助   "/>
    <s v=" 113年勞工志願服務教育訓練 "/>
    <s v="台中市總工會 "/>
    <x v="42"/>
    <x v="58"/>
    <s v=" 無  "/>
    <m/>
  </r>
  <r>
    <s v="勞政業務-綜合規劃-獎補助費-對國內團體之捐助   "/>
    <s v=" 113年志願服務觀摩參訪 "/>
    <s v="臺中市勞工志願服務協會"/>
    <x v="42"/>
    <x v="85"/>
    <s v=" 無  "/>
    <m/>
  </r>
  <r>
    <s v="勞政業務-勞工福利-獎補助費-對國內團體之捐助 "/>
    <s v="補助總工會辦理勞工休閒活動 "/>
    <s v="台中市總工會"/>
    <x v="43"/>
    <x v="86"/>
    <s v="無"/>
    <m/>
  </r>
  <r>
    <s v="勞政業務-勞工福利-獎補助費-對國內團體之捐助 "/>
    <s v="補助總工會辦理勞工休閒活動 "/>
    <s v="臺中直轄市總工會"/>
    <x v="43"/>
    <x v="86"/>
    <s v="無"/>
    <m/>
  </r>
  <r>
    <s v="勞政業務-勞工福利-獎補助費-對國內團體之捐助 "/>
    <s v="補助總工會辦理勞工休閒活動 "/>
    <s v="臺中市職業總工會"/>
    <x v="43"/>
    <x v="86"/>
    <s v="無"/>
    <m/>
  </r>
  <r>
    <s v="勞政業務-勞工福利-獎補助費-對國內團體之捐助 "/>
    <s v="補助總工會辦理勞工休閒活動 "/>
    <s v="大臺中職業總工會"/>
    <x v="43"/>
    <x v="86"/>
    <s v="無"/>
    <m/>
  </r>
  <r>
    <s v="勞政業務-勞工福利-獎補助費-對國內團體之捐助 "/>
    <s v="補助總工會辦理勞工休閒活動 "/>
    <s v="台中市產業總工會"/>
    <x v="43"/>
    <x v="86"/>
    <s v="無"/>
    <m/>
  </r>
  <r>
    <s v="勞政業務-勞工福利-獎補助費-對國內團體之捐助 "/>
    <s v="補助總工會辦理勞工休閒活動 "/>
    <s v="台灣勞工大聯盟總工會"/>
    <x v="43"/>
    <x v="86"/>
    <s v="無"/>
    <m/>
  </r>
  <r>
    <s v="勞政業務-勞工福利-獎補助費-對國內團體之捐助 "/>
    <s v="補助總工會辦理勞工休閒活動 "/>
    <s v="台中市勞資合唱團"/>
    <x v="43"/>
    <x v="1"/>
    <s v="無"/>
    <m/>
  </r>
  <r>
    <s v="勞動檢查業務-勞動檢查-勞動檢查監督業務-獎補助費-對國內團體之捐助"/>
    <s v="補助台中市冷凍空調業職業工會辦理113年度第一梯次職業安全衛生教育訓練"/>
    <s v="台中市冷凍空調業職業工會"/>
    <x v="44"/>
    <x v="58"/>
    <s v="無"/>
    <m/>
  </r>
  <r>
    <s v="勞動檢查業務-勞動檢查-勞動檢查監督業務-獎補助費-對國內團體之捐助"/>
    <s v="補助臺中市工業會辦理113年度第一梯次職業安全衛生教育訓練"/>
    <s v="台中市工業會"/>
    <x v="44"/>
    <x v="236"/>
    <s v="無"/>
    <m/>
  </r>
  <r>
    <s v="勞動檢查業務-勞動檢查-勞動檢查監督業務-獎補助費-對國內團體之捐助"/>
    <s v="補助臺中市工業會辦理113年度第二梯次職業安全衛生教育訓練"/>
    <s v="台中市工業會"/>
    <x v="44"/>
    <x v="236"/>
    <s v="無"/>
    <m/>
  </r>
  <r>
    <s v="勞動檢查業務-勞動檢查-勞動檢查監督業務-獎補助費-對國內團體之捐助"/>
    <s v="補助臺中市工業會辦理113年度第三梯次職業安全衛生教育訓練"/>
    <s v="台中市工業會"/>
    <x v="44"/>
    <x v="236"/>
    <s v="無"/>
    <m/>
  </r>
  <r>
    <s v="勞動檢查業務-勞動檢查-勞動檢查監督業務-獎補助費-對國內團體之捐助"/>
    <s v="補助臺中市工業會辦理113年度第四梯次職業安全衛生教育訓練"/>
    <s v="台中市工業會"/>
    <x v="44"/>
    <x v="236"/>
    <s v="無"/>
    <m/>
  </r>
  <r>
    <s v="勞動檢查業務-勞動檢查-勞動檢查監督業務-獎補助費-對國內團體之捐助"/>
    <s v="補助臺中市工業會辦理113年度第五梯次職業安全衛生教育訓練"/>
    <s v="台中市工業會"/>
    <x v="44"/>
    <x v="84"/>
    <s v="無"/>
    <m/>
  </r>
  <r>
    <s v="勞動檢查業務-勞動檢查-勞動檢查監督業務-獎補助費-對國內團體之捐助"/>
    <s v="補助臺中市工業會辦理113年度第六梯次職業安全衛生教育訓練"/>
    <s v="台中市工業會"/>
    <x v="44"/>
    <x v="236"/>
    <s v="無"/>
    <m/>
  </r>
  <r>
    <s v="勞動檢查業務-勞動檢查-勞動檢查監督業務-獎補助費-對國內團體之捐助"/>
    <s v="補助臺中市工業會辦理113年度第七梯次職業安全衛生教育訓練"/>
    <s v="台中市工業會"/>
    <x v="44"/>
    <x v="84"/>
    <s v="無"/>
    <m/>
  </r>
  <r>
    <s v="勞動檢查業務-勞動檢查-勞動檢查監督業務-獎補助費-對國內團體之捐助"/>
    <s v="補助臺中市總工業會辦理113年度第一梯次職業安全衛生在職教育訓練"/>
    <s v="臺中市總工業會"/>
    <x v="44"/>
    <x v="101"/>
    <s v="無"/>
    <m/>
  </r>
  <r>
    <s v="勞動檢查業務-勞動檢查-勞動檢查監督業務-獎補助費-對國內團體之捐助"/>
    <s v="補助臺中市總工業會辦理113年度第二梯次職業安全衛生在職教育訓練"/>
    <s v="臺中市總工業會"/>
    <x v="44"/>
    <x v="80"/>
    <s v="無"/>
    <m/>
  </r>
  <r>
    <s v="勞動檢查業務-勞動檢查-勞動檢查監督業務-獎補助費-對國內團體之捐助"/>
    <s v="補助臺中市總工業會辦理113年度第三梯次職業安全衛生在職教育訓練"/>
    <s v="臺中市總工業會"/>
    <x v="44"/>
    <x v="50"/>
    <s v="無"/>
    <m/>
  </r>
  <r>
    <s v="勞動檢查業務-勞動檢查-勞動檢查監督業務-獎補助費-對國內團體之捐助"/>
    <s v="補助臺中市總工業會辦理113年度第四梯次職業安全衛生在職教育訓練"/>
    <s v="臺中市總工業會"/>
    <x v="44"/>
    <x v="49"/>
    <s v="無"/>
    <m/>
  </r>
  <r>
    <s v="勞動檢查業務-勞動檢查-勞動檢查監督業務-獎補助費-對國內團體之捐助"/>
    <s v="補助台中市木工業職業工會辦理113年度第一梯次職業安全衛生教育訓練"/>
    <s v="台中市木工業職業工會"/>
    <x v="44"/>
    <x v="69"/>
    <s v="無"/>
    <m/>
  </r>
  <r>
    <s v="勞動檢查業務-勞動檢查-勞動檢查監督業務-獎補助費-對國內團體之捐助"/>
    <s v="補助臺中市總工業會辦理113年度第五梯次職業安全衛生在職教育訓練(全日)"/>
    <s v="臺中市總工業會"/>
    <x v="44"/>
    <x v="58"/>
    <s v="無"/>
    <m/>
  </r>
  <r>
    <s v="勞動檢查業務-勞動檢查-勞動檢查監督業務-獎補助費-對國內團體之捐助"/>
    <s v="補助臺中市總工業會辦理113年度第六梯次職業安全衛生在職教育訓練"/>
    <s v="臺中市總工業會"/>
    <x v="44"/>
    <x v="82"/>
    <s v="無"/>
    <m/>
  </r>
  <r>
    <s v="勞動檢查業務-勞動檢查-勞動檢查監督業務-獎補助費-對國內團體之捐助"/>
    <s v="補助臺中市總工業會辦理113年度第七梯次職業安全衛生在職教育訓練"/>
    <s v="臺中市總工業會"/>
    <x v="44"/>
    <x v="50"/>
    <s v="無"/>
    <m/>
  </r>
  <r>
    <s v="勞動檢查業務-勞動檢查-勞動檢查監督業務-獎補助費-對國內團體之捐助"/>
    <s v="補助臺中市工業會辦理113年度第八梯次職業安全衛生教育訓練"/>
    <s v="台中市工業會"/>
    <x v="44"/>
    <x v="80"/>
    <s v="無"/>
    <m/>
  </r>
  <r>
    <s v="勞動檢查業務-勞動檢查-勞動檢查監督業務-獎補助費-對國內團體之捐助"/>
    <s v="補助台中市冷凍空調業職業工會辦理113年度第二梯次職業安全衛生教育訓練"/>
    <s v="台中市冷凍空調業職業工會"/>
    <x v="44"/>
    <x v="58"/>
    <s v="無"/>
    <m/>
  </r>
  <r>
    <s v="勞動檢查業務-勞動檢查-勞動檢查監督業務-獎補助費-對國內團體之捐助"/>
    <s v="補助台中市營造業職業工會辦理113年度第一梯次職業安全衛生教育訓練"/>
    <s v="台中市營造業職業工會"/>
    <x v="44"/>
    <x v="58"/>
    <s v="無"/>
    <m/>
  </r>
  <r>
    <s v="就業服務業務-就業服務-獎補助費-對國內團體之捐助"/>
    <s v="補助臺中市總工業會辦理徵才活動(7/20食品徵才活動)"/>
    <s v="臺中市總工業會"/>
    <x v="45"/>
    <x v="126"/>
    <s v="無"/>
    <m/>
  </r>
  <r>
    <s v="就業服務業務-就業服務-獎補助費-對國內團體之捐助"/>
    <s v="補助臺中市總工業會辦理徵才活動(8/31徵才活動)"/>
    <s v="臺中市總工業會"/>
    <x v="45"/>
    <x v="289"/>
    <s v="無"/>
    <m/>
  </r>
  <r>
    <s v="就業服務業務-就業服務-獎補助費-對國內團體之捐助"/>
    <s v="補助臺中市工業會辦理就業博覽會(10/12就業博覽會)"/>
    <s v="臺中市工業會"/>
    <x v="45"/>
    <x v="427"/>
    <s v="無"/>
    <m/>
  </r>
  <r>
    <s v="消防業務－災害搶救－獎補助費－對國內團體之捐助 "/>
    <s v="評比補助民間救難團體購置救災裝備器材及訓練相關經費 "/>
    <s v="中華民國潛水救難協會"/>
    <x v="46"/>
    <x v="1"/>
    <s v="無"/>
    <m/>
  </r>
  <r>
    <s v="消防業務－災害搶救－獎補助費－對國內團體之捐助 "/>
    <s v="評比補助民間救難團體購置救災裝備器材及訓練相關經費 "/>
    <s v="台中市浩霆救援協會"/>
    <x v="46"/>
    <x v="1"/>
    <s v="無"/>
    <m/>
  </r>
  <r>
    <s v="消防業務－災害搶救－獎補助費－對國內團體之捐助 "/>
    <s v="評比補助民間救難團體購置救災裝備器材及訓練相關經費 "/>
    <s v="社團法人台中市救難協會"/>
    <x v="46"/>
    <x v="1"/>
    <s v="無"/>
    <m/>
  </r>
  <r>
    <s v="消防業務－災害搶救－獎補助費－對國內團體之捐助 "/>
    <s v="評比補助民間救難團體購置救災裝備器材及訓練相關經費 "/>
    <s v="台中市水上救生協會"/>
    <x v="46"/>
    <x v="1"/>
    <s v="無"/>
    <m/>
  </r>
  <r>
    <s v="消防業務－災害搶救－獎補助費－對國內團體之捐助 "/>
    <s v="評比補助民間救難團體購置救災裝備器材及訓練相關經費 "/>
    <s v="臺中市海龍海上救生協會"/>
    <x v="46"/>
    <x v="1"/>
    <s v="無"/>
    <m/>
  </r>
  <r>
    <s v="消防業務－災害搶救－獎補助費－對國內團體之捐助 "/>
    <s v="評比補助民間救難團體購置救災裝備器材及訓練相關經費 "/>
    <s v="臺中市義行救難協會"/>
    <x v="46"/>
    <x v="1"/>
    <s v="無"/>
    <m/>
  </r>
  <r>
    <s v="消防業務－災害搶救－獎補助費－對國內團體之捐助 "/>
    <s v="評比補助民間救難團體購置救災裝備器材及訓練相關經費 "/>
    <s v="社團法人臺中市大肚區和風救援協會"/>
    <x v="46"/>
    <x v="1"/>
    <s v="無"/>
    <m/>
  </r>
  <r>
    <s v="消防業務－災害搶救－獎補助費－對國內團體之捐助 "/>
    <s v="評比補助民間救難團體購置救災裝備器材及訓練相關經費 "/>
    <s v="臺中市山海屯救援協會"/>
    <x v="46"/>
    <x v="1"/>
    <s v="無"/>
    <m/>
  </r>
  <r>
    <s v="消防業務－災害搶救－獎補助費－對國內團體之捐助 "/>
    <s v="評比補助民間救難團體購置救災裝備器材及訓練相關經費 "/>
    <s v="臺中市山難搜救協會"/>
    <x v="46"/>
    <x v="1"/>
    <s v="無"/>
    <m/>
  </r>
  <r>
    <s v="消防業務－災害搶救－獎補助費－對國內團體之捐助 "/>
    <s v="評比補助民間救難團體購置救災裝備器材及訓練相關經費 "/>
    <s v="臺中市迅雷救援協會"/>
    <x v="46"/>
    <x v="1"/>
    <s v="無"/>
    <m/>
  </r>
  <r>
    <s v="消防業務－災害搶救－獎補助費－對國內團體之捐助 "/>
    <s v="評比補助民間救難團體購置救災裝備器材及訓練相關經費 "/>
    <s v="臺中市穿山甲救難協會"/>
    <x v="46"/>
    <x v="1"/>
    <s v="無"/>
    <m/>
  </r>
  <r>
    <s v="衛生業務-疾病管制工作-獎補助費-對國內團體之捐助"/>
    <s v="113年傳染病防治計畫(結核病高風險族群主動發現及防治計畫)-電腦處理費"/>
    <s v="中山醫學大學附設醫院"/>
    <x v="47"/>
    <x v="4"/>
    <s v="無"/>
    <m/>
  </r>
  <r>
    <s v="衛生業務-疾病管制工作-獎補助費-對國內團體之捐助"/>
    <s v="113年傳染病防治計畫(結核病高風險族群主動發現及防治計畫)-電腦處理費"/>
    <s v="中國醫藥大學附設醫院"/>
    <x v="47"/>
    <x v="4"/>
    <s v="無"/>
    <m/>
  </r>
  <r>
    <s v="衛生業務-疾病管制工作-獎補助費-對國內團體之捐助"/>
    <s v="113年傳染病防治計畫(結核病高風險族群主動發現及防治計畫)-電腦處理費"/>
    <s v="澄清綜合醫院中港分院"/>
    <x v="47"/>
    <x v="4"/>
    <s v="無"/>
    <m/>
  </r>
  <r>
    <s v="衛生業務-疾病管制工作-獎補助費-對國內團體之捐助"/>
    <s v="113年傳染病防治計畫(結核病高風險族群主動發現及防治計畫)-電腦處理費"/>
    <s v="童綜合醫療社團法人童綜合醫院"/>
    <x v="47"/>
    <x v="4"/>
    <s v="無"/>
    <m/>
  </r>
  <r>
    <s v="衛生業務-疾病管制工作-獎補助費-對國內團體之捐助"/>
    <s v="113年傳染病防治計畫(結核病高風險族群主動發現及防治計畫)-電腦處理費"/>
    <s v="佛教慈濟醫療財團法人台中慈濟醫院"/>
    <x v="47"/>
    <x v="4"/>
    <s v="無"/>
    <m/>
  </r>
  <r>
    <s v="衛生業務-疾病管制工作-獎補助費-對國內團體之捐助"/>
    <s v="113年傳染病防治計畫(結核病高風險族群主動發現及防治計畫)-電腦處理費"/>
    <s v="東勢區農會附設農民醫院"/>
    <x v="47"/>
    <x v="4"/>
    <s v="無"/>
    <m/>
  </r>
  <r>
    <s v="衛生業務-心理健康工作-獎補助費-對國內團體之捐助"/>
    <s v="推動性侵害加害人處遇團體督導方案-_x000a_性侵害加害人處遇團體督導及性侵害加害人個案研討"/>
    <s v="一心心理諮商所"/>
    <x v="47"/>
    <x v="81"/>
    <s v="無"/>
    <m/>
  </r>
  <r>
    <s v="衛生業務-保健工作-獎補助費-對國內團體之捐助"/>
    <s v="衛生福利部國民健康署補助辦理113年銀髮健身俱樂部補助計畫相關費用"/>
    <s v="台中市私立福祿貝老老人養護中心"/>
    <x v="47"/>
    <x v="504"/>
    <s v="無"/>
    <m/>
  </r>
  <r>
    <s v="衛生業務-保健工作-獎補助費-對國內團體之捐助"/>
    <s v="衛生福利部國民健康署補助辦理110年至111年布建之銀髮健身俱樂部據點後續營運計畫(113年)相關費用"/>
    <s v="仁馨護理之家、品沐職能治療所"/>
    <x v="47"/>
    <x v="160"/>
    <s v="無"/>
    <m/>
  </r>
  <r>
    <s v="衛生業務-保健工作-獎補助費-對國內團體之捐助"/>
    <s v="衛生福利部國民健康署補助辦理110年至111年布建之銀髮健身俱樂部據點後續營運計畫(112年)相關費用"/>
    <s v="仁馨護理之家、品沐職能治療所"/>
    <x v="47"/>
    <x v="48"/>
    <s v="無"/>
    <m/>
  </r>
  <r>
    <s v="衛生業務-企劃資訊工作-獎補助費-對國內團體之捐助"/>
    <s v="辦理健康促進相關活動"/>
    <s v="臺中市退休衛生人員協會"/>
    <x v="47"/>
    <x v="1"/>
    <s v="無"/>
    <m/>
  </r>
  <r>
    <s v="衛生業務-長期照護工作-獎補助費-對國內團體之捐助"/>
    <s v="112年度住宿式機構強化感染管制獎勵計畫"/>
    <s v="佳醫長照社團法人附設台中市私立佑全住宿長照機構"/>
    <x v="47"/>
    <x v="708"/>
    <s v="無"/>
    <m/>
  </r>
  <r>
    <s v="衛生業務-長期照護工作-獎補助費-對國內團體之捐助"/>
    <s v="112年度住宿式機構強化感染管制獎勵計畫"/>
    <s v="青松長照社團法人附設臺中市私立公園青松住宿長照機構"/>
    <x v="47"/>
    <x v="449"/>
    <s v="無"/>
    <m/>
  </r>
  <r>
    <s v="衛生業務-長期照護工作-獎補助費-對國內團體之捐助"/>
    <s v="112年度住宿式機構強化感染管制獎勵計畫"/>
    <s v="青松長照社團法人附設臺中市私立夏田青松住宿長照機構"/>
    <x v="47"/>
    <x v="449"/>
    <s v="無"/>
    <m/>
  </r>
  <r>
    <s v="衛生業務-長期照護工作-獎補助費-對國內團體之捐助"/>
    <s v="112年度住宿式機構強化感染管制獎勵計畫"/>
    <s v="青松長照社團法人附設臺中市私立大里青松住宿長照機構"/>
    <x v="47"/>
    <x v="135"/>
    <s v="無"/>
    <m/>
  </r>
  <r>
    <s v="衛生業務-長期照護工作-獎補助費-對國內團體之捐助"/>
    <s v="112年度住宿式機構強化感染管制獎勵計畫"/>
    <s v="青松長照社團法人附設臺中市私立烏日青松住宿長照機構"/>
    <x v="47"/>
    <x v="484"/>
    <s v="無"/>
    <m/>
  </r>
  <r>
    <s v="衛生業務-長期照護工作-獎補助費-對國內團體之捐助"/>
    <s v="112年度住宿式機構強化感染管制獎勵計畫(一般護理之家)"/>
    <s v="佛教慈濟醫療財團法人附設台中慈濟護理之家"/>
    <x v="47"/>
    <x v="837"/>
    <s v="無"/>
    <m/>
  </r>
  <r>
    <s v="衛生業務-長期照護工作-獎補助費-對國內團體之捐助"/>
    <s v="112年度住宿式機構強化感染管制獎勵計畫(一般護理之家)"/>
    <s v="佛教慈濟醫療財團法人台中慈濟醫院"/>
    <x v="47"/>
    <x v="160"/>
    <s v="無"/>
    <m/>
  </r>
  <r>
    <s v="衛生業務-長期照護工作-獎補助費-對國內團體之捐助"/>
    <s v="112年度住宿式機構強化感染管制獎勵計畫(一般護理之家)"/>
    <s v="賢德醫院附設護理之家"/>
    <x v="47"/>
    <x v="449"/>
    <s v="無"/>
    <m/>
  </r>
  <r>
    <s v="衛生業務-長期照護工作-獎補助費-對國內團體之捐助"/>
    <s v="112年度住宿式機構強化感染管制獎勵計畫(一般護理之家)"/>
    <s v="賢德醫院"/>
    <x v="47"/>
    <x v="441"/>
    <s v="無"/>
    <m/>
  </r>
  <r>
    <s v="衛生業務-長期照護工作-獎補助費-對國內團體之捐助"/>
    <s v="112年度住宿式機構強化感染管制獎勵計畫(一般護理之家)"/>
    <s v="大明護理之家"/>
    <x v="47"/>
    <x v="116"/>
    <s v="無"/>
    <m/>
  </r>
  <r>
    <s v="衛生業務-長期照護工作-獎補助費-對國內團體之捐助"/>
    <s v="112年度住宿式機構強化感染管制獎勵計畫(一般護理之家)"/>
    <s v="華穗護理之家"/>
    <x v="47"/>
    <x v="722"/>
    <s v="無"/>
    <m/>
  </r>
  <r>
    <s v="衛生業務-長期照護工作-獎補助費-對國內團體之捐助"/>
    <s v="112年度住宿式機構強化感染管制獎勵計畫(一般護理之家)"/>
    <s v="澄清綜合醫院"/>
    <x v="47"/>
    <x v="289"/>
    <s v="無"/>
    <m/>
  </r>
  <r>
    <s v="衛生業務-長期照護工作-獎補助費-對國內團體之捐助"/>
    <s v="112年度住宿式機構強化感染管制獎勵計畫(一般護理之家)"/>
    <s v="明依護理之家"/>
    <x v="47"/>
    <x v="822"/>
    <s v="無"/>
    <m/>
  </r>
  <r>
    <s v="衛生業務-長期照護工作-獎補助費-對國內團體之捐助"/>
    <s v="112年度住宿式機構強化感染管制獎勵計畫(一般護理之家)"/>
    <s v="惠全護理之家"/>
    <x v="47"/>
    <x v="270"/>
    <s v="無"/>
    <m/>
  </r>
  <r>
    <s v="衛生業務-長期照護工作-獎補助費-對國內團體之捐助"/>
    <s v="112年度住宿式機構強化感染管制獎勵計畫(一般護理之家)"/>
    <s v="宏恩醫院附設健康護理之家"/>
    <x v="47"/>
    <x v="449"/>
    <s v="無"/>
    <m/>
  </r>
  <r>
    <s v="衛生業務-長期照護工作-獎補助費-對國內團體之捐助"/>
    <s v="112年度住宿式機構強化感染管制獎勵計畫(一般護理之家)"/>
    <s v="宏恩醫院"/>
    <x v="47"/>
    <x v="126"/>
    <s v="無"/>
    <m/>
  </r>
  <r>
    <s v="衛生業務-長期照護工作-獎補助費-對國內團體之捐助"/>
    <s v="112年度住宿式機構強化感染管制獎勵計畫(一般護理之家)"/>
    <s v="九德大愛護理之家"/>
    <x v="47"/>
    <x v="103"/>
    <s v="無"/>
    <m/>
  </r>
  <r>
    <s v="衛生業務-長期照護工作-獎補助費-對國內團體之捐助"/>
    <s v="112年度住宿式機構強化感染管制獎勵計畫(一般護理之家)"/>
    <s v="福碩護理之家"/>
    <x v="47"/>
    <x v="160"/>
    <s v="無"/>
    <m/>
  </r>
  <r>
    <s v="衛生業務-長期照護工作-獎補助費-對國內團體之捐助"/>
    <s v="112年度住宿式機構強化感染管制獎勵計畫(一般護理之家)"/>
    <s v="感恩護理之家"/>
    <x v="47"/>
    <x v="16"/>
    <s v="無"/>
    <m/>
  </r>
  <r>
    <s v="衛生業務-長期照護工作-獎補助費-對國內團體之捐助"/>
    <s v="112年度住宿式機構強化感染管制獎勵計畫(一般護理之家)"/>
    <s v="豐陽護理之家"/>
    <x v="47"/>
    <x v="135"/>
    <s v="無"/>
    <m/>
  </r>
  <r>
    <s v="衛生業務-長期照護工作-獎補助費-對國內團體之捐助"/>
    <s v="112年度住宿式機構強化感染管制獎勵計畫(一般護理之家)"/>
    <s v="財團法人凱華護理之家"/>
    <x v="47"/>
    <x v="288"/>
    <s v="無"/>
    <m/>
  </r>
  <r>
    <s v="衛生業務-長期照護工作-獎補助費-對國內團體之捐助"/>
    <s v="112年度住宿式機構強化感染管制獎勵計畫(一般護理之家)"/>
    <s v="光田醫療社團法人光田綜合醫院"/>
    <x v="47"/>
    <x v="430"/>
    <s v="無"/>
    <m/>
  </r>
  <r>
    <s v="衛生業務-長期照護工作-獎補助費-對國內團體之捐助"/>
    <s v="112年度住宿式機構強化感染管制獎勵計畫(一般護理之家)"/>
    <s v="仁馨護理之家"/>
    <x v="47"/>
    <x v="210"/>
    <s v="無"/>
    <m/>
  </r>
  <r>
    <s v="衛生業務-長期照護工作-獎補助費-對國內團體之捐助"/>
    <s v="112年度住宿式機構強化感染管制獎勵計畫(一般護理之家)"/>
    <s v="毓祥護理之家"/>
    <x v="47"/>
    <x v="141"/>
    <s v="無"/>
    <m/>
  </r>
  <r>
    <s v="衛生業務-長期照護工作-獎補助費-對國內團體之捐助"/>
    <s v="112年度住宿式機構強化感染管制獎勵計畫(一般護理之家)"/>
    <s v="台中市德康護理之家"/>
    <x v="47"/>
    <x v="16"/>
    <s v="無"/>
    <m/>
  </r>
  <r>
    <s v="衛生業務-長期照護工作-獎補助費-對國內團體之捐助"/>
    <s v="112年度住宿式機構強化感染管制獎勵計畫(一般護理之家)"/>
    <s v="光田醫療社團法人附設光田護理之家"/>
    <x v="47"/>
    <x v="116"/>
    <s v="無"/>
    <m/>
  </r>
  <r>
    <s v="衛生業務-長期照護工作-獎補助費-對國內團體之捐助"/>
    <s v="112年度住宿式機構強化感染管制獎勵計畫(一般護理之家)"/>
    <s v="佶園護理之家"/>
    <x v="47"/>
    <x v="135"/>
    <s v="無"/>
    <m/>
  </r>
  <r>
    <s v="衛生業務-長期照護工作-獎補助費-對國內團體之捐助"/>
    <s v="112年度住宿式機構強化感染管制獎勵計畫(一般護理之家)"/>
    <s v="宏恩醫院附設護理之家"/>
    <x v="47"/>
    <x v="135"/>
    <s v="無"/>
    <m/>
  </r>
  <r>
    <s v="衛生業務-長期照護工作-獎補助費-對國內團體之捐助"/>
    <s v="112年度住宿式機構強化感染管制獎勵計畫(一般護理之家)"/>
    <s v="長瑞護理之家"/>
    <x v="47"/>
    <x v="103"/>
    <s v="無"/>
    <m/>
  </r>
  <r>
    <s v="衛生業務-長期照護工作-獎補助費-對國內團體之捐助"/>
    <s v="112年度住宿式機構強化感染管制獎勵計畫(一般護理之家)"/>
    <s v="永錡護理之家"/>
    <x v="47"/>
    <x v="270"/>
    <s v="無"/>
    <m/>
  </r>
  <r>
    <s v="衛生業務-長期照護工作-獎補助費-對國內團體之捐助"/>
    <s v="112年度住宿式機構強化感染管制獎勵計畫(一般護理之家)"/>
    <s v="頤園護理之家"/>
    <x v="47"/>
    <x v="135"/>
    <s v="無"/>
    <m/>
  </r>
  <r>
    <s v="衛生業務-長期照護工作-獎補助費-對國內團體之捐助"/>
    <s v="112年度住宿式機構強化感染管制獎勵計畫(一般護理之家)"/>
    <s v="養生園護理之家"/>
    <x v="47"/>
    <x v="210"/>
    <s v="無"/>
    <m/>
  </r>
  <r>
    <s v="衛生業務-長期照護工作-獎補助費-對國內團體之捐助"/>
    <s v="112年度住宿式機構強化感染管制獎勵計畫(一般護理之家)"/>
    <s v="仁惠護理之家"/>
    <x v="47"/>
    <x v="126"/>
    <s v="無"/>
    <m/>
  </r>
  <r>
    <s v="衛生業務-長期照護工作-獎補助費-對國內團體之捐助"/>
    <s v="112年度住宿式機構強化感染管制獎勵計畫(一般護理之家)"/>
    <s v="幸福家園護理之家"/>
    <x v="47"/>
    <x v="270"/>
    <s v="無"/>
    <m/>
  </r>
  <r>
    <s v="衛生業務-長期照護工作-獎補助費-對國內團體之捐助"/>
    <s v="112年度住宿式機構強化感染管制獎勵計畫(一般護理之家)"/>
    <s v="長安護理之家"/>
    <x v="47"/>
    <x v="728"/>
    <s v="無"/>
    <m/>
  </r>
  <r>
    <s v="衛生業務-長期照護工作-獎補助費-對國內團體之捐助"/>
    <s v="112年度住宿式機構強化感染管制獎勵計畫(一般護理之家)"/>
    <s v="財團法人敬德基金會附設護理之家"/>
    <x v="47"/>
    <x v="721"/>
    <s v="無"/>
    <m/>
  </r>
  <r>
    <s v="衛生業務-長期照護工作-獎補助費-對國內團體之捐助"/>
    <s v="112年度住宿式機構強化感染管制獎勵計畫(一般護理之家)"/>
    <s v="清泉醫院附設護理之家"/>
    <x v="47"/>
    <x v="449"/>
    <s v="無"/>
    <m/>
  </r>
  <r>
    <s v="衛生業務-長期照護工作-獎補助費-對國內團體之捐助"/>
    <s v="112年度住宿式機構強化感染管制獎勵計畫(一般護理之家)"/>
    <s v="康福護理之家"/>
    <x v="47"/>
    <x v="142"/>
    <s v="無"/>
    <m/>
  </r>
  <r>
    <s v="衛生業務-長期照護工作-獎補助費-對國內團體之捐助"/>
    <s v="112年度住宿式機構強化感染管制獎勵計畫(一般護理之家)"/>
    <s v="澄清綜合醫院中港分院"/>
    <x v="47"/>
    <x v="441"/>
    <s v="無"/>
    <m/>
  </r>
  <r>
    <s v="衛生業務-長期照護工作-獎補助費-對國內團體之捐助"/>
    <s v="112年度住宿式機構強化感染管制獎勵計畫(一般護理之家)"/>
    <s v="林新醫療社團法人附設烏日林新護理之家"/>
    <x v="47"/>
    <x v="484"/>
    <s v="無"/>
    <m/>
  </r>
  <r>
    <s v="衛生業務-長期照護工作-獎補助費-對國內團體之捐助"/>
    <s v="112年度住宿式機構強化感染管制獎勵計畫(一般護理之家)"/>
    <s v="林新醫療社團法人烏日林新醫院"/>
    <x v="47"/>
    <x v="106"/>
    <s v="無"/>
    <m/>
  </r>
  <r>
    <s v="衛生業務-長期照護工作-獎補助費-對國內團體之捐助"/>
    <s v="112年度住宿式機構強化感染管制獎勵計畫(一般護理之家)"/>
    <s v="大里護理之家"/>
    <x v="47"/>
    <x v="16"/>
    <s v="無"/>
    <m/>
  </r>
  <r>
    <s v="衛生業務-長期照護工作-獎補助費-對國內團體之捐助"/>
    <s v="112年度住宿式機構強化感染管制獎勵計畫(一般護理之家)"/>
    <s v="葡萄園護理之家"/>
    <x v="47"/>
    <x v="16"/>
    <s v="無"/>
    <m/>
  </r>
  <r>
    <s v="衛生業務-長期照護工作-獎補助費-對國內團體之捐助"/>
    <s v="112年度住宿式機構強化感染管制獎勵計畫(一般護理之家)"/>
    <s v="仁愛醫療財團法人台中仁愛醫院"/>
    <x v="47"/>
    <x v="86"/>
    <s v="無"/>
    <m/>
  </r>
  <r>
    <s v="衛生業務-長期照護工作-獎補助費-對國內團體之捐助"/>
    <s v="112年度住宿式機構強化感染管制獎勵計畫(一般護理之家)"/>
    <s v="仁愛醫療財團法人附設大里仁愛護理之家"/>
    <x v="47"/>
    <x v="721"/>
    <s v="無"/>
    <m/>
  </r>
  <r>
    <s v="衛生業務-長期照護工作-獎補助費-對國內團體之捐助"/>
    <s v="112年度住宿式機構強化感染管制獎勵計畫(一般護理之家)"/>
    <s v="林新醫療社團法人附設林新護理之家"/>
    <x v="47"/>
    <x v="412"/>
    <s v="無"/>
    <m/>
  </r>
  <r>
    <s v="衛生業務-長期照護工作-獎補助費-對國內團體之捐助"/>
    <s v="112年度住宿式機構強化感染管制獎勵計畫(一般護理之家)"/>
    <s v="林新醫療社團法人林新醫院"/>
    <x v="47"/>
    <x v="106"/>
    <s v="無"/>
    <m/>
  </r>
  <r>
    <s v="衛生業務-長期照護工作-獎補助費-對國內團體之捐助"/>
    <s v="112年度住宿式機構強化感染管制獎勵計畫(一般護理之家)"/>
    <s v="永康護理之家"/>
    <x v="47"/>
    <x v="318"/>
    <s v="無"/>
    <m/>
  </r>
  <r>
    <s v="衛生業務-長期照護工作-獎補助費-對國內團體之捐助"/>
    <s v="112年度住宿式機構強化感染管制獎勵計畫(一般護理之家)"/>
    <s v="李綜合醫療社團法人大甲李綜合醫院"/>
    <x v="47"/>
    <x v="127"/>
    <s v="無"/>
    <m/>
  </r>
  <r>
    <s v="衛生業務-長期照護工作-獎補助費-對國內團體之捐助"/>
    <s v="112年度住宿式機構強化感染管制獎勵計畫(一般護理之家)"/>
    <s v="仁美護理之家"/>
    <x v="47"/>
    <x v="103"/>
    <s v="無"/>
    <m/>
  </r>
  <r>
    <s v="衛生業務-長期照護工作-獎補助費-對國內團體之捐助"/>
    <s v="112年度住宿式機構強化感染管制獎勵計畫(一般護理之家)"/>
    <s v="中山醫學大學附設醫院附設護理之家"/>
    <x v="47"/>
    <x v="127"/>
    <s v="無"/>
    <m/>
  </r>
  <r>
    <s v="衛生業務-長期照護工作-獎補助費-對國內團體之捐助"/>
    <s v="112年度住宿式機構強化感染管制獎勵計畫(一般護理之家)"/>
    <s v="台中佳醫護理之家"/>
    <x v="47"/>
    <x v="116"/>
    <s v="無"/>
    <m/>
  </r>
  <r>
    <s v="衛生業務-長期照護工作-獎補助費-對國內團體之捐助"/>
    <s v="112年度住宿式機構強化感染管制獎勵計畫(一般護理之家)"/>
    <s v="鈺善園護理之家"/>
    <x v="47"/>
    <x v="103"/>
    <s v="無"/>
    <m/>
  </r>
  <r>
    <s v="衛生業務-長期照護工作-獎補助費-對國內團體之捐助"/>
    <s v="112年度住宿式機構強化感染管制獎勵計畫(一般護理之家)"/>
    <s v="私立杏德護理之家"/>
    <x v="47"/>
    <x v="449"/>
    <s v="無"/>
    <m/>
  </r>
  <r>
    <s v="衛生業務-長期照護工作-獎補助費-對國內團體之捐助"/>
    <s v="112年度住宿式機構強化感染管制獎勵計畫(一般護理之家)"/>
    <s v="德化佶園護理之家"/>
    <x v="47"/>
    <x v="484"/>
    <s v="無"/>
    <m/>
  </r>
  <r>
    <s v="衛生業務-長期照護工作-獎補助費-對國內團體之捐助"/>
    <s v="112年度減少照護機構住民至醫療機構就醫方案"/>
    <s v="九德大愛護理之家"/>
    <x v="47"/>
    <x v="543"/>
    <s v="無"/>
    <m/>
  </r>
  <r>
    <s v="衛生業務-長期照護工作-獎補助費-對國內團體之捐助"/>
    <s v="112年度減少照護機構住民至醫療機構就醫方案"/>
    <s v="大肚松群護理之家"/>
    <x v="47"/>
    <x v="313"/>
    <s v="無"/>
    <m/>
  </r>
  <r>
    <s v="衛生業務-長期照護工作-獎補助費-對國內團體之捐助"/>
    <s v="112年度減少照護機構住民至醫療機構就醫方案"/>
    <s v="大里護理之家"/>
    <x v="47"/>
    <x v="189"/>
    <s v="無"/>
    <m/>
  </r>
  <r>
    <s v="衛生業務-長期照護工作-獎補助費-對國內團體之捐助"/>
    <s v="112年度減少照護機構住民至醫療機構就醫方案"/>
    <s v="中山醫學大學附設醫院"/>
    <x v="47"/>
    <x v="712"/>
    <s v="無"/>
    <m/>
  </r>
  <r>
    <s v="衛生業務-長期照護工作-獎補助費-對國內團體之捐助"/>
    <s v="112年度減少照護機構住民至醫療機構就醫方案"/>
    <s v="中山醫學大學附設醫院附設護理之家"/>
    <x v="47"/>
    <x v="728"/>
    <s v="無"/>
    <m/>
  </r>
  <r>
    <s v="衛生業務-長期照護工作-獎補助費-對國內團體之捐助"/>
    <s v="112年度減少照護機構住民至醫療機構就醫方案"/>
    <s v="仁惠護理之家"/>
    <x v="47"/>
    <x v="535"/>
    <s v="無"/>
    <m/>
  </r>
  <r>
    <s v="衛生業務-長期照護工作-獎補助費-對國內團體之捐助"/>
    <s v="112年度減少照護機構住民至醫療機構就醫方案"/>
    <s v="仁愛醫療財團法人台中仁愛醫院"/>
    <x v="47"/>
    <x v="838"/>
    <s v="無"/>
    <m/>
  </r>
  <r>
    <s v="衛生業務-長期照護工作-獎補助費-對國內團體之捐助"/>
    <s v="112年度減少照護機構住民至醫療機構就醫方案"/>
    <s v="仁馨護理之家"/>
    <x v="47"/>
    <x v="254"/>
    <s v="無"/>
    <m/>
  </r>
  <r>
    <s v="衛生業務-長期照護工作-獎補助費-對國內團體之捐助"/>
    <s v="112年度減少照護機構住民至醫療機構就醫方案"/>
    <s v="元盛診所"/>
    <x v="47"/>
    <x v="246"/>
    <s v="無"/>
    <m/>
  </r>
  <r>
    <s v="衛生業務-長期照護工作-獎補助費-對國內團體之捐助"/>
    <s v="112年度減少照護機構住民至醫療機構就醫方案"/>
    <s v="台中市德康護理之家"/>
    <x v="47"/>
    <x v="76"/>
    <s v="無"/>
    <m/>
  </r>
  <r>
    <s v="衛生業務-長期照護工作-獎補助費-對國內團體之捐助"/>
    <s v="112年度減少照護機構住民至醫療機構就醫方案"/>
    <s v="台中佳醫護理之家"/>
    <x v="47"/>
    <x v="141"/>
    <s v="無"/>
    <m/>
  </r>
  <r>
    <s v="衛生業務-長期照護工作-獎補助費-對國內團體之捐助"/>
    <s v="112年度減少照護機構住民至醫療機構就醫方案"/>
    <s v="本堂澄清醫院"/>
    <x v="47"/>
    <x v="356"/>
    <s v="無"/>
    <m/>
  </r>
  <r>
    <s v="衛生業務-長期照護工作-獎補助費-對國內團體之捐助"/>
    <s v="112年度減少照護機構住民至醫療機構就醫方案"/>
    <s v="本堂澄清醫院附設護理之家"/>
    <x v="47"/>
    <x v="293"/>
    <s v="無"/>
    <m/>
  </r>
  <r>
    <s v="衛生業務-長期照護工作-獎補助費-對國內團體之捐助"/>
    <s v="112年度減少照護機構住民至醫療機構就醫方案"/>
    <s v="永進長照社團法人附設私立善美得綜合長照機構"/>
    <x v="47"/>
    <x v="579"/>
    <s v="無"/>
    <m/>
  </r>
  <r>
    <s v="衛生業務-長期照護工作-獎補助費-對國內團體之捐助"/>
    <s v="112年度減少照護機構住民至醫療機構就醫方案"/>
    <s v="永錡護理之家"/>
    <x v="47"/>
    <x v="700"/>
    <s v="無"/>
    <m/>
  </r>
  <r>
    <s v="衛生業務-長期照護工作-獎補助費-對國內團體之捐助"/>
    <s v="112年度減少照護機構住民至醫療機構就醫方案"/>
    <s v="光田醫療社團法人光田綜合醫院"/>
    <x v="47"/>
    <x v="630"/>
    <s v="無"/>
    <m/>
  </r>
  <r>
    <s v="衛生業務-長期照護工作-獎補助費-對國內團體之捐助"/>
    <s v="112年度減少照護機構住民至醫療機構就醫方案"/>
    <s v="光田醫療社團法人附設光田護理之家"/>
    <x v="47"/>
    <x v="202"/>
    <s v="無"/>
    <m/>
  </r>
  <r>
    <s v="衛生業務-長期照護工作-獎補助費-對國內團體之捐助"/>
    <s v="112年度減少照護機構住民至醫療機構就醫方案"/>
    <s v="全能家庭醫學科診所"/>
    <x v="47"/>
    <x v="717"/>
    <s v="無"/>
    <m/>
  </r>
  <r>
    <s v="衛生業務-長期照護工作-獎補助費-對國內團體之捐助"/>
    <s v="112年度減少照護機構住民至醫療機構就醫方案"/>
    <s v="全能診所"/>
    <x v="47"/>
    <x v="839"/>
    <s v="無"/>
    <m/>
  </r>
  <r>
    <s v="衛生業務-長期照護工作-獎補助費-對國內團體之捐助"/>
    <s v="112年度減少照護機構住民至醫療機構就醫方案"/>
    <s v="回生家庭醫學科診所"/>
    <x v="47"/>
    <x v="552"/>
    <s v="無"/>
    <m/>
  </r>
  <r>
    <s v="衛生業務-長期照護工作-獎補助費-對國內團體之捐助"/>
    <s v="112年度減少照護機構住民至醫療機構就醫方案"/>
    <s v="佛教慈濟醫療財團法人台中慈濟醫院"/>
    <x v="47"/>
    <x v="462"/>
    <s v="無"/>
    <m/>
  </r>
  <r>
    <s v="衛生業務-長期照護工作-獎補助費-對國內團體之捐助"/>
    <s v="112年度減少照護機構住民至醫療機構就醫方案"/>
    <s v="佛教慈濟醫療財團法人附設台中慈濟護理之家"/>
    <x v="47"/>
    <x v="362"/>
    <s v="無"/>
    <m/>
  </r>
  <r>
    <s v="衛生業務-長期照護工作-獎補助費-對國內團體之捐助"/>
    <s v="112年度減少照護機構住民至醫療機構就醫方案"/>
    <s v="私立杏德護理之家"/>
    <x v="47"/>
    <x v="757"/>
    <s v="無"/>
    <m/>
  </r>
  <r>
    <s v="衛生業務-長期照護工作-獎補助費-對國內團體之捐助"/>
    <s v="112年度減少照護機構住民至醫療機構就醫方案"/>
    <s v="育恩診所"/>
    <x v="47"/>
    <x v="840"/>
    <s v="無"/>
    <m/>
  </r>
  <r>
    <s v="衛生業務-長期照護工作-獎補助費-對國內團體之捐助"/>
    <s v="112年度減少照護機構住民至醫療機構就醫方案"/>
    <s v="享溫心護理之家"/>
    <x v="47"/>
    <x v="497"/>
    <s v="無"/>
    <m/>
  </r>
  <r>
    <s v="衛生業務-長期照護工作-獎補助費-對國內團體之捐助"/>
    <s v="112年度減少照護機構住民至醫療機構就醫方案"/>
    <s v="佳松護理之家"/>
    <x v="47"/>
    <x v="533"/>
    <s v="無"/>
    <m/>
  </r>
  <r>
    <s v="衛生業務-長期照護工作-獎補助費-對國內團體之捐助"/>
    <s v="112年度減少照護機構住民至醫療機構就醫方案"/>
    <s v="佳靖診所"/>
    <x v="47"/>
    <x v="130"/>
    <s v="無"/>
    <m/>
  </r>
  <r>
    <s v="衛生業務-長期照護工作-獎補助費-對國內團體之捐助"/>
    <s v="112年度減少照護機構住民至醫療機構就醫方案"/>
    <s v="佳醫長照社團法人附設台中市私立佑全住宿長照機構"/>
    <x v="47"/>
    <x v="543"/>
    <s v="無"/>
    <m/>
  </r>
  <r>
    <s v="衛生業務-長期照護工作-獎補助費-對國內團體之捐助"/>
    <s v="112年度減少照護機構住民至醫療機構就醫方案"/>
    <s v="佶園護理之家"/>
    <x v="47"/>
    <x v="374"/>
    <s v="無"/>
    <m/>
  </r>
  <r>
    <s v="衛生業務-長期照護工作-獎補助費-對國內團體之捐助"/>
    <s v="112年度減少照護機構住民至醫療機構就醫方案"/>
    <s v="幸福家園護理之家"/>
    <x v="47"/>
    <x v="234"/>
    <s v="無"/>
    <m/>
  </r>
  <r>
    <s v="衛生業務-長期照護工作-獎補助費-對國內團體之捐助"/>
    <s v="112年度減少照護機構住民至醫療機構就醫方案"/>
    <s v="明依護理之家"/>
    <x v="47"/>
    <x v="365"/>
    <s v="無"/>
    <m/>
  </r>
  <r>
    <s v="衛生業務-長期照護工作-獎補助費-對國內團體之捐助"/>
    <s v="112年度減少照護機構住民至醫療機構就醫方案"/>
    <s v="明德醫院"/>
    <x v="47"/>
    <x v="135"/>
    <s v="無"/>
    <m/>
  </r>
  <r>
    <s v="衛生業務-長期照護工作-獎補助費-對國內團體之捐助"/>
    <s v="112年度減少照護機構住民至醫療機構就醫方案"/>
    <s v="明德醫院附設精神護理之家"/>
    <x v="47"/>
    <x v="395"/>
    <s v="無"/>
    <m/>
  </r>
  <r>
    <s v="衛生業務-長期照護工作-獎補助費-對國內團體之捐助"/>
    <s v="112年度減少照護機構住民至醫療機構就醫方案"/>
    <s v="松群護理之家"/>
    <x v="47"/>
    <x v="736"/>
    <s v="無"/>
    <m/>
  </r>
  <r>
    <s v="衛生業務-長期照護工作-獎補助費-對國內團體之捐助"/>
    <s v="112年度減少照護機構住民至醫療機構就醫方案"/>
    <s v="林新醫療社團法人烏日林新醫院"/>
    <x v="47"/>
    <x v="630"/>
    <s v="無"/>
    <m/>
  </r>
  <r>
    <s v="衛生業務-長期照護工作-獎補助費-對國內團體之捐助"/>
    <s v="112年度減少照護機構住民至醫療機構就醫方案"/>
    <s v="欣悅診所"/>
    <x v="47"/>
    <x v="380"/>
    <s v="無"/>
    <m/>
  </r>
  <r>
    <s v="衛生業務-長期照護工作-獎補助費-對國內團體之捐助"/>
    <s v="112年度減少照護機構住民至醫療機構就醫方案"/>
    <s v="長安護理之家"/>
    <x v="47"/>
    <x v="86"/>
    <s v="無"/>
    <m/>
  </r>
  <r>
    <s v="衛生業務-長期照護工作-獎補助費-對國內團體之捐助"/>
    <s v="112年度減少照護機構住民至醫療機構就醫方案"/>
    <s v="長瑞護理之家"/>
    <x v="47"/>
    <x v="261"/>
    <s v="無"/>
    <m/>
  </r>
  <r>
    <s v="衛生業務-長期照護工作-獎補助費-對國內團體之捐助"/>
    <s v="112年度減少照護機構住民至醫療機構就醫方案"/>
    <s v="青松健康股份有限公司附設私立樹仔腳社區長照機構"/>
    <x v="47"/>
    <x v="68"/>
    <s v="無"/>
    <m/>
  </r>
  <r>
    <s v="衛生業務-長期照護工作-獎補助費-對國內團體之捐助"/>
    <s v="112年度減少照護機構住民至醫療機構就醫方案"/>
    <s v="南平診所"/>
    <x v="47"/>
    <x v="589"/>
    <s v="無"/>
    <m/>
  </r>
  <r>
    <s v="衛生業務-長期照護工作-獎補助費-對國內團體之捐助"/>
    <s v="112年度減少照護機構住民至醫療機構就醫方案"/>
    <s v="家園護理之家"/>
    <x v="47"/>
    <x v="678"/>
    <s v="無"/>
    <m/>
  </r>
  <r>
    <s v="衛生業務-長期照護工作-獎補助費-對國內團體之捐助"/>
    <s v="112年度減少照護機構住民至醫療機構就醫方案"/>
    <s v="益家診所"/>
    <x v="47"/>
    <x v="841"/>
    <s v="無"/>
    <m/>
  </r>
  <r>
    <s v="衛生業務-長期照護工作-獎補助費-對國內團體之捐助"/>
    <s v="112年度減少照護機構住民至醫療機構就醫方案"/>
    <s v="財團法人臺灣省私立永信社會福利基金會附設臺中市私立心佳社區式服務類長期照顧服務機構"/>
    <x v="47"/>
    <x v="204"/>
    <s v="無"/>
    <m/>
  </r>
  <r>
    <s v="衛生業務-長期照護工作-獎補助費-對國內團體之捐助"/>
    <s v="112年度減少照護機構住民至醫療機構就醫方案"/>
    <s v="財團法人臺灣省私立永信社會福利基金會附設臺中市私立心佳社區式長期照顧機構(團屋)"/>
    <x v="47"/>
    <x v="52"/>
    <s v="無"/>
    <m/>
  </r>
  <r>
    <s v="衛生業務-長期照護工作-獎補助費-對國內團體之捐助"/>
    <s v="112年度減少照護機構住民至醫療機構就醫方案"/>
    <s v="財團法人馨園護理之家"/>
    <x v="47"/>
    <x v="203"/>
    <s v="無"/>
    <m/>
  </r>
  <r>
    <s v="衛生業務-長期照護工作-獎補助費-對國內團體之捐助"/>
    <s v="112年度減少照護機構住民至醫療機構就醫方案"/>
    <s v="常春醫院"/>
    <x v="47"/>
    <x v="636"/>
    <s v="無"/>
    <m/>
  </r>
  <r>
    <s v="衛生業務-長期照護工作-獎補助費-對國內團體之捐助"/>
    <s v="112年度減少照護機構住民至醫療機構就醫方案"/>
    <s v="康福護理之家"/>
    <x v="47"/>
    <x v="757"/>
    <s v="無"/>
    <m/>
  </r>
  <r>
    <s v="衛生業務-長期照護工作-獎補助費-對國內團體之捐助"/>
    <s v="112年度減少照護機構住民至醫療機構就醫方案"/>
    <s v="張德旺耳鼻喉科"/>
    <x v="47"/>
    <x v="529"/>
    <s v="無"/>
    <m/>
  </r>
  <r>
    <s v="衛生業務-長期照護工作-獎補助費-對國內團體之捐助"/>
    <s v="112年度減少照護機構住民至醫療機構就醫方案"/>
    <s v="清泉醫院"/>
    <x v="47"/>
    <x v="219"/>
    <s v="無"/>
    <m/>
  </r>
  <r>
    <s v="衛生業務-長期照護工作-獎補助費-對國內團體之捐助"/>
    <s v="112年度減少照護機構住民至醫療機構就醫方案"/>
    <s v="清泉醫院附設護理之家"/>
    <x v="47"/>
    <x v="842"/>
    <s v="無"/>
    <m/>
  </r>
  <r>
    <s v="衛生業務-長期照護工作-獎補助費-對國內團體之捐助"/>
    <s v="112年度減少照護機構住民至醫療機構就醫方案"/>
    <s v="清濱醫院附設精神護理之家"/>
    <x v="47"/>
    <x v="363"/>
    <s v="無"/>
    <m/>
  </r>
  <r>
    <s v="衛生業務-長期照護工作-獎補助費-對國內團體之捐助"/>
    <s v="112年度減少照護機構住民至醫療機構就醫方案"/>
    <s v="惠群護理之家"/>
    <x v="47"/>
    <x v="843"/>
    <s v="無"/>
    <m/>
  </r>
  <r>
    <s v="衛生業務-長期照護工作-獎補助費-對國內團體之捐助"/>
    <s v="112年度減少照護機構住民至醫療機構就醫方案"/>
    <s v="華穗護理之家"/>
    <x v="47"/>
    <x v="580"/>
    <s v="無"/>
    <m/>
  </r>
  <r>
    <s v="衛生業務-長期照護工作-獎補助費-對國內團體之捐助"/>
    <s v="112年度減少照護機構住民至醫療機構就醫方案"/>
    <s v="感恩護理之家"/>
    <x v="47"/>
    <x v="67"/>
    <s v="無"/>
    <m/>
  </r>
  <r>
    <s v="衛生業務-長期照護工作-獎補助費-對國內團體之捐助"/>
    <s v="112年度減少照護機構住民至醫療機構就醫方案"/>
    <s v="毓祥護理之家"/>
    <x v="47"/>
    <x v="592"/>
    <s v="無"/>
    <m/>
  </r>
  <r>
    <s v="衛生業務-長期照護工作-獎補助費-對國內團體之捐助"/>
    <s v="112年度減少照護機構住民至醫療機構就醫方案"/>
    <s v="瑞光護理之家"/>
    <x v="47"/>
    <x v="75"/>
    <s v="無"/>
    <m/>
  </r>
  <r>
    <s v="衛生業務-長期照護工作-獎補助費-對國內團體之捐助"/>
    <s v="112年度減少照護機構住民至醫療機構就醫方案"/>
    <s v="鈺善園護理之家"/>
    <x v="47"/>
    <x v="844"/>
    <s v="無"/>
    <m/>
  </r>
  <r>
    <s v="衛生業務-長期照護工作-獎補助費-對國內團體之捐助"/>
    <s v="112年度減少照護機構住民至醫療機構就醫方案"/>
    <s v="福碩護理之家"/>
    <x v="47"/>
    <x v="845"/>
    <s v="無"/>
    <m/>
  </r>
  <r>
    <s v="衛生業務-長期照護工作-獎補助費-對國內團體之捐助"/>
    <s v="112年度減少照護機構住民至醫療機構就醫方案"/>
    <s v="臺中護理之家"/>
    <x v="47"/>
    <x v="108"/>
    <s v="無"/>
    <m/>
  </r>
  <r>
    <s v="衛生業務-長期照護工作-獎補助費-對國內團體之捐助"/>
    <s v="112年度減少照護機構住民至醫療機構就醫方案"/>
    <s v="臺安醫院雙十分院"/>
    <x v="47"/>
    <x v="846"/>
    <s v="無"/>
    <m/>
  </r>
  <r>
    <s v="衛生業務-長期照護工作-獎補助費-對國內團體之捐助"/>
    <s v="112年度減少照護機構住民至醫療機構就醫方案"/>
    <s v="德化佶園護理之家"/>
    <x v="47"/>
    <x v="103"/>
    <s v="無"/>
    <m/>
  </r>
  <r>
    <s v="衛生業務-長期照護工作-獎補助費-對國內團體之捐助"/>
    <s v="112年度減少照護機構住民至醫療機構就醫方案"/>
    <s v="澄清綜合醫院"/>
    <x v="47"/>
    <x v="847"/>
    <s v="無"/>
    <m/>
  </r>
  <r>
    <s v="衛生業務-長期照護工作-獎補助費-對國內團體之捐助"/>
    <s v="112年度減少照護機構住民至醫療機構就醫方案"/>
    <s v="澄清綜合醫院中港分院"/>
    <x v="47"/>
    <x v="565"/>
    <s v="無"/>
    <m/>
  </r>
  <r>
    <s v="衛生業務-長期照護工作-獎補助費-對國內團體之捐助"/>
    <s v="112年度減少照護機構住民至醫療機構就醫方案"/>
    <s v="澄清醫院中港分院"/>
    <x v="47"/>
    <x v="114"/>
    <s v="無"/>
    <m/>
  </r>
  <r>
    <s v="衛生業務-長期照護工作-獎補助費-對國內團體之捐助"/>
    <s v="112年度減少照護機構住民至醫療機構就醫方案"/>
    <s v="蔡神經科診所"/>
    <x v="47"/>
    <x v="671"/>
    <s v="無"/>
    <m/>
  </r>
  <r>
    <s v="衛生業務-長期照護工作-獎補助費-對國內團體之捐助"/>
    <s v="112年度減少照護機構住民至醫療機構就醫方案"/>
    <s v="賢德醫院"/>
    <x v="47"/>
    <x v="845"/>
    <s v="無"/>
    <m/>
  </r>
  <r>
    <s v="衛生業務-長期照護工作-獎補助費-對國內團體之捐助"/>
    <s v="112年度減少照護機構住民至醫療機構就醫方案"/>
    <s v="興安診所"/>
    <x v="47"/>
    <x v="169"/>
    <s v="無"/>
    <m/>
  </r>
  <r>
    <s v="衛生業務-長期照護工作-獎補助費-對國內團體之捐助"/>
    <s v="112年度減少照護機構住民至醫療機構就醫方案"/>
    <s v="頤園護理之家"/>
    <x v="47"/>
    <x v="203"/>
    <s v="無"/>
    <m/>
  </r>
  <r>
    <s v="衛生業務-長期照護工作-獎補助費-對國內團體之捐助"/>
    <s v="112年度減少照護機構住民至醫療機構就醫方案"/>
    <s v="聯安醫院"/>
    <x v="47"/>
    <x v="848"/>
    <s v="無"/>
    <m/>
  </r>
  <r>
    <s v="衛生業務-長期照護工作-獎補助費-對國內團體之捐助"/>
    <s v="112年度減少照護機構住民至醫療機構就醫方案"/>
    <s v="豐安醫院"/>
    <x v="47"/>
    <x v="51"/>
    <s v="無"/>
    <m/>
  </r>
  <r>
    <s v="衛生業務-長期照護工作-獎補助費-對國內團體之捐助"/>
    <s v="112年度減少照護機構住民至醫療機構就醫方案"/>
    <s v="豐盛長照社團法人附設臺中市私立南丁格爾住宿長照機構"/>
    <x v="47"/>
    <x v="849"/>
    <s v="無"/>
    <m/>
  </r>
  <r>
    <s v="衛生業務-長期照護工作-獎補助費-對國內團體之捐助"/>
    <s v="失智照護服務計畫(共照中心)"/>
    <s v="中山醫學大學附設醫院"/>
    <x v="47"/>
    <x v="399"/>
    <s v="無"/>
    <m/>
  </r>
  <r>
    <s v="衛生業務-長期照護工作-獎補助費-對國內團體之捐助"/>
    <s v="失智照護服務計畫(共照中心)"/>
    <s v="光田醫療社團法人光田綜合醫院"/>
    <x v="47"/>
    <x v="850"/>
    <s v="無"/>
    <m/>
  </r>
  <r>
    <s v="衛生業務-長期照護工作-獎補助費-對國內團體之捐助"/>
    <s v="失智照護服務計畫(共照中心)"/>
    <s v="中國醫藥大學附設醫院"/>
    <x v="47"/>
    <x v="851"/>
    <s v="無"/>
    <m/>
  </r>
  <r>
    <s v="衛生業務-長期照護工作-獎補助費-對國內團體之捐助"/>
    <s v="失智照護服務計畫(共照中心)"/>
    <s v="童綜合醫療社團法人童綜合醫院"/>
    <x v="47"/>
    <x v="634"/>
    <s v="無"/>
    <m/>
  </r>
  <r>
    <s v="衛生業務-長期照護工作-獎補助費-對國內團體之捐助"/>
    <s v="失智照護服務計畫(共照中心)"/>
    <s v="佛教慈濟醫療財團法人台中慈濟醫院"/>
    <x v="47"/>
    <x v="361"/>
    <s v="無"/>
    <m/>
  </r>
  <r>
    <s v="衛生業務-長期照護工作-獎補助費-對國內團體之捐助"/>
    <s v="失智照護服務計畫(共照中心)"/>
    <s v="仁愛醫療財團法人大里仁愛醫院"/>
    <x v="47"/>
    <x v="852"/>
    <s v="無"/>
    <m/>
  </r>
  <r>
    <s v="衛生業務-長期照護工作-獎補助費-對國內團體之捐助"/>
    <s v="失智照護服務計畫(失智據點)"/>
    <s v="童綜合醫療社團法人童綜合醫院"/>
    <x v="47"/>
    <x v="447"/>
    <s v="無"/>
    <m/>
  </r>
  <r>
    <s v="衛生業務-長期照護工作-獎補助費-對國內團體之捐助"/>
    <s v="失智照護服務計畫(失智據點)"/>
    <s v="光田醫療社團法人附設光田護理之家"/>
    <x v="47"/>
    <x v="853"/>
    <s v="無"/>
    <m/>
  </r>
  <r>
    <s v="衛生業務-長期照護工作-獎補助費-對國內團體之捐助"/>
    <s v="失智照護服務計畫(失智據點)"/>
    <s v="財團法人台中市私立真愛社會福利慈善事業基金會"/>
    <x v="47"/>
    <x v="854"/>
    <s v="無"/>
    <m/>
  </r>
  <r>
    <s v="衛生業務-長期照護工作-獎補助費-對國內團體之捐助"/>
    <s v="失智照護服務計畫(失智據點)"/>
    <s v="財團法人向上社會福利基金會(大誠里)"/>
    <x v="47"/>
    <x v="855"/>
    <s v="無"/>
    <m/>
  </r>
  <r>
    <s v="衛生業務-長期照護工作-獎補助費-對國內團體之捐助"/>
    <s v="失智照護服務計畫(失智據點)"/>
    <s v="社團法人中華民國失智者照顧協會(北區)"/>
    <x v="47"/>
    <x v="856"/>
    <s v="無"/>
    <m/>
  </r>
  <r>
    <s v="衛生業務-長期照護工作-獎補助費-對國內團體之捐助"/>
    <s v="失智照護服務計畫(失智據點)"/>
    <s v="社團法人台灣福氣社區關懷協會"/>
    <x v="47"/>
    <x v="826"/>
    <s v="無"/>
    <m/>
  </r>
  <r>
    <s v="衛生業務-長期照護工作-獎補助費-對國內團體之捐助"/>
    <s v="失智照護服務計畫(失智據點)"/>
    <s v="臺中市福康關懷協會"/>
    <x v="47"/>
    <x v="608"/>
    <s v="無"/>
    <m/>
  </r>
  <r>
    <s v="衛生業務-長期照護工作-獎補助費-對國內團體之捐助"/>
    <s v="失智照護服務計畫(失智據點)"/>
    <s v="佛教慈濟醫療財團法人台中慈濟醫院"/>
    <x v="47"/>
    <x v="857"/>
    <s v="無"/>
    <m/>
  </r>
  <r>
    <s v="衛生業務-長期照護工作-獎補助費-對國內團體之捐助"/>
    <s v="失智照護服務計畫(失智據點)"/>
    <s v="財團法人臺中市私立宜家社會福利慈善基金會"/>
    <x v="47"/>
    <x v="858"/>
    <s v="無"/>
    <m/>
  </r>
  <r>
    <s v="衛生業務-長期照護工作-獎補助費-對國內團體之捐助"/>
    <s v="失智照護服務計畫(失智據點)"/>
    <s v="臺中市清水區新高南社區發展協會"/>
    <x v="47"/>
    <x v="667"/>
    <s v="無"/>
    <m/>
  </r>
  <r>
    <s v="衛生業務-長期照護工作-獎補助費-對國內團體之捐助"/>
    <s v="失智照護服務計畫(失智據點)"/>
    <s v="臺中市梧棲區下寮社區發展協會"/>
    <x v="47"/>
    <x v="859"/>
    <s v="無"/>
    <m/>
  </r>
  <r>
    <s v="衛生業務-長期照護工作-獎補助費-對國內團體之捐助"/>
    <s v="失智照護服務計畫(失智據點)"/>
    <s v="財團法人臺中市私立家寶社會福利慈善事業基金會"/>
    <x v="47"/>
    <x v="805"/>
    <s v="無"/>
    <m/>
  </r>
  <r>
    <s v="衛生業務-長期照護工作-獎補助費-對國內團體之捐助"/>
    <s v="失智照護服務計畫(失智據點)"/>
    <s v="真善美復能物理治療所"/>
    <x v="47"/>
    <x v="860"/>
    <s v="無"/>
    <m/>
  </r>
  <r>
    <s v="衛生業務-長期照護工作-獎補助費-對國內團體之捐助"/>
    <s v="失智照護服務計畫(失智據點)"/>
    <s v="台灣照護預防指導者協會(西區)"/>
    <x v="47"/>
    <x v="861"/>
    <s v="無"/>
    <m/>
  </r>
  <r>
    <s v="衛生業務-長期照護工作-獎補助費-對國內團體之捐助"/>
    <s v="失智照護服務計畫(失智據點)"/>
    <s v="台灣照護預防指導者協會(西區民龍里)(原中區)"/>
    <x v="47"/>
    <x v="504"/>
    <s v="無"/>
    <m/>
  </r>
  <r>
    <s v="衛生業務-長期照護工作-獎補助費-對國內團體之捐助"/>
    <s v="失智照護服務計畫(失智據點)"/>
    <s v="財團法人全成社會福利基金會附設臺中市私立全成居家式服務類長期照顧服務機構"/>
    <x v="47"/>
    <x v="644"/>
    <s v="無"/>
    <m/>
  </r>
  <r>
    <s v="衛生業務-長期照護工作-獎補助費-對國內團體之捐助"/>
    <s v="失智照護服務計畫(失智據點)"/>
    <s v="社團法人中華民國失智者照顧協會(南區)"/>
    <x v="47"/>
    <x v="219"/>
    <s v="無"/>
    <m/>
  </r>
  <r>
    <s v="衛生業務-長期照護工作-獎補助費-對國內團體之捐助"/>
    <s v="失智照護服務計畫(失智據點)"/>
    <s v="財團法人向上社會福利基金會(明德里)"/>
    <x v="47"/>
    <x v="504"/>
    <s v="無"/>
    <m/>
  </r>
  <r>
    <s v="衛生業務-長期照護工作-獎補助費-對國內團體之捐助"/>
    <s v="失智照護服務計畫(失智據點)"/>
    <s v="真善美居家護理所"/>
    <x v="47"/>
    <x v="641"/>
    <s v="無"/>
    <m/>
  </r>
  <r>
    <s v="衛生業務-長期照護工作-獎補助費-對國內團體之捐助"/>
    <s v="失智照護服務計畫(失智據點)"/>
    <s v="臺中市霧峰區北柳社區發展協會"/>
    <x v="47"/>
    <x v="427"/>
    <s v="無"/>
    <m/>
  </r>
  <r>
    <s v="衛生業務-長期照護工作-獎補助費-對國內團體之捐助"/>
    <s v="失智照護服務計畫(失智據點)"/>
    <s v="耆老林居家護理所"/>
    <x v="47"/>
    <x v="862"/>
    <s v="無"/>
    <m/>
  </r>
  <r>
    <s v="衛生業務-長期照護工作-獎補助費-對國內團體之捐助"/>
    <s v="失智照護服務計畫(失智據點)"/>
    <s v="仁馨護理之家"/>
    <x v="47"/>
    <x v="859"/>
    <s v="無"/>
    <m/>
  </r>
  <r>
    <s v="衛生業務-長期照護工作-獎補助費-對國內團體之捐助"/>
    <s v="失智照護服務計畫(失智據點)"/>
    <s v="安康診所(和平區)*"/>
    <x v="47"/>
    <x v="859"/>
    <s v="無"/>
    <m/>
  </r>
  <r>
    <s v="衛生業務-長期照護工作-獎補助費-對國內團體之捐助"/>
    <s v="失智照護服務計畫(失智據點)"/>
    <s v="台灣海口腔文化協會(大安區)"/>
    <x v="47"/>
    <x v="427"/>
    <s v="無"/>
    <m/>
  </r>
  <r>
    <s v="衛生業務-長期照護工作-獎補助費-對國內團體之捐助"/>
    <s v="失智照護服務計畫(失智據點)"/>
    <s v="臺中市私立構年青居家長照機構(石岡區)"/>
    <x v="47"/>
    <x v="861"/>
    <s v="無"/>
    <m/>
  </r>
  <r>
    <s v="衛生業務-長期照護工作-獎補助費-對國內團體之捐助"/>
    <s v="失智照護服務計畫(失智據點)"/>
    <s v="台灣照護預防指導者協會(豐原區)"/>
    <x v="47"/>
    <x v="863"/>
    <s v="無"/>
    <m/>
  </r>
  <r>
    <s v="衛生業務-長期照護工作-獎補助費-對國內團體之捐助"/>
    <s v="失智照護服務計畫(失智據點)"/>
    <s v="和平藥局"/>
    <x v="47"/>
    <x v="387"/>
    <s v="無"/>
    <m/>
  </r>
  <r>
    <s v="衛生業務-長期照護工作-獎補助費-對國內團體之捐助"/>
    <s v="失智照護服務計畫(失智據點)"/>
    <s v="力倫診所"/>
    <x v="47"/>
    <x v="864"/>
    <s v="無"/>
    <m/>
  </r>
  <r>
    <s v="衛生業務-長期照護工作-獎補助費-對國內團體之捐助"/>
    <s v="失智照護服務計畫(失智據點)"/>
    <s v="台灣海口腔文化協會(北屯區)"/>
    <x v="47"/>
    <x v="466"/>
    <s v="無"/>
    <m/>
  </r>
  <r>
    <s v="衛生業務-長期照護工作-獎補助費-對國內團體之捐助"/>
    <s v="失智照護服務計畫(失智據點)"/>
    <s v="臺中市私立構年青居家長照機構(東勢區)"/>
    <x v="47"/>
    <x v="837"/>
    <s v="無"/>
    <m/>
  </r>
  <r>
    <s v="衛生業務-長期照護工作-獎補助費-對國內團體之捐助"/>
    <s v="失智照護服務計畫(失智據點)"/>
    <s v="安康診所(神岡區)"/>
    <x v="47"/>
    <x v="637"/>
    <s v="無"/>
    <m/>
  </r>
  <r>
    <s v="衛生業務-長期照護工作-獎補助費-對國內團體之捐助"/>
    <s v="失智照護服務計畫(失智據點)"/>
    <s v="臺中市十三寮聚落發展協會"/>
    <x v="47"/>
    <x v="865"/>
    <s v="無"/>
    <m/>
  </r>
  <r>
    <s v="衛生業務-長期照護工作-獎補助費-對國內團體之捐助"/>
    <s v="失智照護服務計畫(失智據點)"/>
    <s v="肌治生活居家物理治療所"/>
    <x v="47"/>
    <x v="866"/>
    <s v="無"/>
    <m/>
  </r>
  <r>
    <s v="衛生業務-長期照護工作-獎補助費-對國內團體之捐助"/>
    <s v="失智照護服務計畫(失智據點)"/>
    <s v="社團法人中華民國失智者照顧協會(東區)"/>
    <x v="47"/>
    <x v="534"/>
    <s v="無"/>
    <m/>
  </r>
  <r>
    <s v="衛生業務-長期照護工作-獎補助費-對國內團體之捐助"/>
    <s v="失智照護服務計畫(失智據點)"/>
    <s v="財團法人臺中市私立豐盛社會福利慈善事業基金會"/>
    <x v="47"/>
    <x v="194"/>
    <s v="無"/>
    <m/>
  </r>
  <r>
    <s v="衛生業務-長期照護工作-獎補助費-對國內團體之捐助"/>
    <s v="失智照護服務計畫(失智據點)"/>
    <s v="好顧樂活股份有限公司附設私立烏日好憶綜合長照機構"/>
    <x v="47"/>
    <x v="374"/>
    <s v="無"/>
    <m/>
  </r>
  <r>
    <s v="衛生業務-長期照護工作-獎補助費-對國內團體之捐助"/>
    <s v="家庭照顧者支持性服務創新型計畫"/>
    <s v="社團法人臺中市紅十字會"/>
    <x v="47"/>
    <x v="867"/>
    <s v="無"/>
    <m/>
  </r>
  <r>
    <s v="衛生業務-長期照護工作-獎補助費-對國內團體之捐助"/>
    <s v="家庭照顧者支持性服務創新型計畫"/>
    <s v="林靜羭社會工作師事務所"/>
    <x v="47"/>
    <x v="197"/>
    <s v="無"/>
    <m/>
  </r>
  <r>
    <s v="衛生業務-長期照護工作-獎補助費-對國內團體之捐助"/>
    <s v="家庭照顧者支持性服務創新型計畫"/>
    <s v="財團法人老五老基金會"/>
    <x v="47"/>
    <x v="868"/>
    <s v="無"/>
    <m/>
  </r>
  <r>
    <s v="衛生業務-長期照護工作-獎補助費-對國內團體之捐助"/>
    <s v="家庭照顧者支持性服務創新型計畫"/>
    <s v="財團法人天主教曉明社會福利基金會"/>
    <x v="47"/>
    <x v="869"/>
    <s v="無"/>
    <m/>
  </r>
  <r>
    <s v="衛生業務-長期照護工作-獎補助費-對國內團體之捐助"/>
    <s v="家庭照顧者支持性服務創新型計畫"/>
    <s v="維弘復健科診所"/>
    <x v="47"/>
    <x v="870"/>
    <s v="無"/>
    <m/>
  </r>
  <r>
    <s v="衛生業務-長期照護工作-獎補助費-對國內團體之捐助"/>
    <s v="家庭照顧者支持性服務創新型計畫"/>
    <s v="財團法人臺中市私立宜家社會福利慈善基金會"/>
    <x v="47"/>
    <x v="871"/>
    <s v="無"/>
    <m/>
  </r>
  <r>
    <s v="衛生業務-長期照護工作-獎補助費-對國內團體之捐助"/>
    <s v="長照2.0整合型計畫-社區整體照顧服務體系A單位"/>
    <s v="中山醫學大學附設醫院"/>
    <x v="47"/>
    <x v="451"/>
    <s v="無"/>
    <m/>
  </r>
  <r>
    <s v="衛生業務-長期照護工作-獎補助費-對國內團體之捐助"/>
    <s v="長照2.0整合型計畫-社區整體照顧服務體系A單位"/>
    <s v="有限責任臺灣伯拉罕共生照顧勞動合作社私立伯拉罕居家長照機構"/>
    <x v="47"/>
    <x v="872"/>
    <s v="無"/>
    <m/>
  </r>
  <r>
    <s v="衛生業務-長期照護工作-獎補助費-對國內團體之捐助"/>
    <s v="長照2.0整合型計畫-社區整體照顧服務體系C級巷弄長照站"/>
    <s v="大心物理治療所(大里區)"/>
    <x v="47"/>
    <x v="873"/>
    <s v="無"/>
    <m/>
  </r>
  <r>
    <s v="衛生業務-長期照護工作-獎補助費-對國內團體之捐助"/>
    <s v="長照2.0整合型計畫-社區整體照顧服務體系C級巷弄長照站"/>
    <s v="中國醫藥大學附設醫院(豐原區南陽里)"/>
    <x v="47"/>
    <x v="874"/>
    <s v="無"/>
    <m/>
  </r>
  <r>
    <s v="衛生業務-長期照護工作-獎補助費-對國內團體之捐助"/>
    <s v="長照2.0整合型計畫-社區整體照顧服務體系C級巷弄長照站"/>
    <s v="林燕玲居家護理所(豐原區田心里)"/>
    <x v="47"/>
    <x v="875"/>
    <s v="無"/>
    <m/>
  </r>
  <r>
    <s v="衛生業務-長期照護工作-獎補助費-對國內團體之捐助"/>
    <s v="長照2.0整合型計畫-社區整體照顧服務體系C級巷弄長照站"/>
    <s v="社團法人台灣省社區關懷協會附設臺中市私立愛鄰居家式服務類長期照顧服務機構"/>
    <x v="47"/>
    <x v="876"/>
    <s v="無"/>
    <m/>
  </r>
  <r>
    <s v="衛生業務-長期照護工作-獎補助費-對國內團體之捐助"/>
    <s v="長照2.0整合型計畫-社區整體照顧服務體系C級巷弄長照站"/>
    <s v="瑞健診所"/>
    <x v="47"/>
    <x v="875"/>
    <s v="無"/>
    <m/>
  </r>
  <r>
    <s v="衛生業務-長期照護工作-獎補助費-對國內團體之捐助"/>
    <s v="長照2.0整合型計畫-社區整體照顧服務體系C級巷弄長照站"/>
    <s v="鈺善園護理之家"/>
    <x v="47"/>
    <x v="877"/>
    <s v="無"/>
    <m/>
  </r>
  <r>
    <s v="衛生業務-長期照護工作-獎補助費-對國內團體之捐助"/>
    <s v="長照2.0整合型計畫-社區整體照顧服務體系C級巷弄長照站"/>
    <s v="優生聯合婦產科診所(豐原區中興里)"/>
    <x v="47"/>
    <x v="873"/>
    <s v="無"/>
    <m/>
  </r>
  <r>
    <s v="衛生業務-長期照護工作-獎補助費-對國內團體之捐助"/>
    <s v="長照2.0整合型計畫-社區整體照顧服務體系C級巷弄長照站"/>
    <s v="大業診所"/>
    <x v="47"/>
    <x v="873"/>
    <s v="無"/>
    <m/>
  </r>
  <r>
    <s v="衛生業務-長期照護工作-獎補助費-對國內團體之捐助"/>
    <s v="長照2.0整合型計畫-社區整體照顧服務體系C級巷弄長照站"/>
    <s v="臺中市私立愛鄰居家式服務類長期照顧服務機構(新社區永源里)"/>
    <x v="47"/>
    <x v="382"/>
    <s v="無"/>
    <m/>
  </r>
  <r>
    <s v="衛生業務-長期照護工作-獎補助費-對國內團體之捐助"/>
    <s v="長照2.0整合型計畫-社區整體照顧服務體系C級巷弄長照站"/>
    <s v="光田醫療社團法人光田醫院"/>
    <x v="47"/>
    <x v="878"/>
    <s v="無"/>
    <m/>
  </r>
  <r>
    <s v="衛生業務-長期照護工作-獎補助費-對國內團體之捐助"/>
    <s v="長照2.0整合型計畫-社區整體照顧服務體系C級巷弄長照站"/>
    <s v="多元全人企業社(西區)"/>
    <x v="47"/>
    <x v="879"/>
    <s v="無"/>
    <m/>
  </r>
  <r>
    <s v="衛生業務-長期照護工作-獎補助費-對國內團體之捐助"/>
    <s v="長照2.0整合型計畫-社區整體照顧服務體系C級巷弄長照站"/>
    <s v="財團法人伊甸社會福利基金會附設臺中市私立台中居家式服務類長期照顧服務機構"/>
    <x v="47"/>
    <x v="880"/>
    <s v="無"/>
    <m/>
  </r>
  <r>
    <s v="衛生業務-長期照護工作-獎補助費-對國內團體之捐助"/>
    <s v="長照2.0整合型計畫-社區整體照顧服務體系C級巷弄長照站"/>
    <s v="多元全人企業社(南區)"/>
    <x v="47"/>
    <x v="881"/>
    <s v="無"/>
    <m/>
  </r>
  <r>
    <s v="衛生業務-長期照護工作-獎補助費-對國內團體之捐助"/>
    <s v="長照2.0整合型計畫-社區整體照顧服務體系C級巷弄長照站"/>
    <s v="臺中市私立森緣居家長照機構"/>
    <x v="47"/>
    <x v="882"/>
    <s v="無"/>
    <m/>
  </r>
  <r>
    <s v="衛生業務-長期照護工作-獎補助費-對國內團體之捐助"/>
    <s v="長照2.0整合型計畫-社區整體照顧服務體系C級巷弄長照站"/>
    <s v="友銘診所"/>
    <x v="47"/>
    <x v="873"/>
    <s v="無"/>
    <m/>
  </r>
  <r>
    <s v="衛生業務-長期照護工作-獎補助費-對國內團體之捐助"/>
    <s v="長照2.0整合型計畫-社區整體照顧服務體系C級巷弄長照站"/>
    <s v="主悅診所"/>
    <x v="47"/>
    <x v="432"/>
    <s v="無"/>
    <m/>
  </r>
  <r>
    <s v="衛生業務-長期照護工作-獎補助費-對國內團體之捐助"/>
    <s v="長照2.0整合型計畫-社區整體照顧服務體系C級巷弄長照站"/>
    <s v="長照服務有限公司臺中市私立有安心居家長照機構(大肚區)"/>
    <x v="47"/>
    <x v="883"/>
    <s v="無"/>
    <m/>
  </r>
  <r>
    <s v="衛生業務-長期照護工作-獎補助費-對國內團體之捐助"/>
    <s v="長照2.0整合型計畫-社區整體照顧服務體系C級巷弄長照站"/>
    <s v="長安診所"/>
    <x v="47"/>
    <x v="884"/>
    <s v="無"/>
    <m/>
  </r>
  <r>
    <s v="衛生業務-長期照護工作-獎補助費-對國內團體之捐助"/>
    <s v="長照2.0整合型計畫-社區整體照顧服務體系C級巷弄長照站"/>
    <s v="財團法人臺中市私立好耆老人長期照顧中心(養護型)"/>
    <x v="47"/>
    <x v="885"/>
    <s v="無"/>
    <m/>
  </r>
  <r>
    <s v="衛生業務-長期照護工作-獎補助費-對國內團體之捐助"/>
    <s v="長照2.0整合型計畫-社區整體照顧服務體系C級巷弄長照站"/>
    <s v="力倫診所"/>
    <x v="47"/>
    <x v="182"/>
    <s v="無"/>
    <m/>
  </r>
  <r>
    <s v="衛生業務-長期照護工作-獎補助費-對國內團體之捐助"/>
    <s v="長照2.0整合型計畫-社區整體照顧服務體系C級巷弄長照站"/>
    <s v="中山醫學大學附設醫院"/>
    <x v="47"/>
    <x v="886"/>
    <s v="無"/>
    <m/>
  </r>
  <r>
    <s v="衛生業務-長期照護工作-獎補助費-對國內團體之捐助"/>
    <s v="長照2.0整合型計畫-社區整體照顧服務體系C級巷弄長照站"/>
    <s v="有限責任臺中市家圓照顧服務勞動合作社附設臺中市私立家圓居家式服務類長期照顧服務機構"/>
    <x v="47"/>
    <x v="887"/>
    <s v="無"/>
    <m/>
  </r>
  <r>
    <s v="衛生業務-長期照護工作-獎補助費-對國內團體之捐助"/>
    <s v="長照2.0整合型計畫-社區整體照顧服務體系C級巷弄長照站"/>
    <s v="真善美復能物理治療所"/>
    <x v="47"/>
    <x v="888"/>
    <s v="無"/>
    <m/>
  </r>
  <r>
    <s v="衛生業務-長期照護工作-獎補助費-對國內團體之捐助"/>
    <s v="長照2.0整合型計畫-社區整體照顧服務體系C級巷弄長照站"/>
    <s v="財團法人中華民國佛教慈濟慈善事業基金會臺中市私立慈濟居家長照機構(梧棲環保教育站)"/>
    <x v="47"/>
    <x v="545"/>
    <s v="無"/>
    <m/>
  </r>
  <r>
    <s v="衛生業務-長期照護工作-獎補助費-對國內團體之捐助"/>
    <s v="長照2.0整合型計畫-社區整體照顧服務體系C級巷弄長照站"/>
    <s v="財團法人中華民國佛教慈濟慈善事業基金會臺中市私立慈濟居家長照機構(龍井共修處)"/>
    <x v="47"/>
    <x v="753"/>
    <s v="無"/>
    <m/>
  </r>
  <r>
    <s v="衛生業務-長期照護工作-獎補助費-對國內團體之捐助"/>
    <s v="長照2.0整合型計畫-社區整體照顧服務體系C級巷弄長照站"/>
    <s v="大心物理治療所(北屯區舊社里)"/>
    <x v="47"/>
    <x v="889"/>
    <s v="無"/>
    <m/>
  </r>
  <r>
    <s v="衛生業務-長期照護工作-獎補助費-對國內團體之捐助"/>
    <s v="長照2.0整合型計畫-社區整體照顧服務體系C級巷弄長照站"/>
    <s v="臺中市私立愛樂福居家長照機構(后里區墩南里)"/>
    <x v="47"/>
    <x v="873"/>
    <s v="無"/>
    <m/>
  </r>
  <r>
    <s v="衛生業務-長期照護工作-獎補助費-對國內團體之捐助"/>
    <s v="長照2.0整合型計畫-社區整體照顧服務體系C級巷弄長照站"/>
    <s v="財團法人中華民國佛教慈濟慈善事業基金會臺中市私立慈濟居家長照機構(西屯區協和里)"/>
    <x v="47"/>
    <x v="450"/>
    <s v="無"/>
    <m/>
  </r>
  <r>
    <s v="衛生業務-長期照護工作-獎補助費-對國內團體之捐助"/>
    <s v="長照2.0整合型計畫-社區整體照顧服務體系C級巷弄長照站"/>
    <s v="品沐職能治療所(大河里)"/>
    <x v="47"/>
    <x v="890"/>
    <s v="無"/>
    <m/>
  </r>
  <r>
    <s v="衛生業務-長期照護工作-獎補助費-對國內團體之捐助"/>
    <s v="長照2.0整合型計畫-社區整體照顧服務體系C級巷弄長照站"/>
    <s v="有安心長照服務有限公司臺中市私立有安心居家長照機構(沙鹿區)"/>
    <x v="47"/>
    <x v="891"/>
    <s v="無"/>
    <m/>
  </r>
  <r>
    <s v="衛生業務-長期照護工作-獎補助費-對國內團體之捐助"/>
    <s v="長照2.0整合型計畫-社區整體照顧服務體系C級巷弄長照站"/>
    <s v="臺中市私立愛樂福居家長照機構(東區新庄里)"/>
    <x v="47"/>
    <x v="873"/>
    <s v="無"/>
    <m/>
  </r>
  <r>
    <s v="衛生業務-長期照護工作-獎補助費-對國內團體之捐助"/>
    <s v="長照2.0整合型計畫-社區整體照顧服務體系C級巷弄長照站"/>
    <s v="金老時居家護理所(南屯區)"/>
    <x v="47"/>
    <x v="822"/>
    <s v="無"/>
    <m/>
  </r>
  <r>
    <s v="衛生業務-長期照護工作-獎補助費-對國內團體之捐助"/>
    <s v="長照2.0整合型計畫-社區整體照顧服務體系C級巷弄長照站"/>
    <s v="長春居家護理所"/>
    <x v="47"/>
    <x v="873"/>
    <s v="無"/>
    <m/>
  </r>
  <r>
    <s v="衛生業務-長期照護工作-獎補助費-對國內團體之捐助"/>
    <s v="長照2.0整合型計畫-社區整體照顧服務體系C級巷弄長照站"/>
    <s v="優生聯合婦產科診所(豐原區東勢里)"/>
    <x v="47"/>
    <x v="892"/>
    <s v="無"/>
    <m/>
  </r>
  <r>
    <s v="衛生業務-長期照護工作-獎補助費-對國內團體之捐助"/>
    <s v="長照2.0整合型計畫-社區整體照顧服務體系C級巷弄長照站"/>
    <s v="愛樂恩有限公司附設臺中市私立雙恩綜合長照機構"/>
    <x v="47"/>
    <x v="893"/>
    <s v="無"/>
    <m/>
  </r>
  <r>
    <s v="衛生業務-長期照護工作-獎補助費-對國內團體之捐助"/>
    <s v="長照2.0整合型計畫-社區整體照顧服務體系C級巷弄長照站"/>
    <s v="光仁居家護理所(豐原區三村里)"/>
    <x v="47"/>
    <x v="873"/>
    <s v="無"/>
    <m/>
  </r>
  <r>
    <s v="衛生業務-長期照護工作-獎補助費-對國內團體之捐助"/>
    <s v="長照2.0整合型計畫-社區整體照顧服務體系C級巷弄長照站"/>
    <s v="邱震翔職能治療所(中平里)"/>
    <x v="47"/>
    <x v="841"/>
    <s v="無"/>
    <m/>
  </r>
  <r>
    <s v="衛生業務-長期照護工作-獎補助費-對國內團體之捐助"/>
    <s v="長照2.0整合型計畫-社區整體照顧服務體系C級巷弄長照站"/>
    <s v="專業居家護理所"/>
    <x v="47"/>
    <x v="894"/>
    <s v="無"/>
    <m/>
  </r>
  <r>
    <s v="衛生業務-長期照護工作-獎補助費-對國內團體之捐助"/>
    <s v="長照2.0整合型計畫-社區整體照顧服務體系C級巷弄長照站"/>
    <s v="光仁居家護理所(潭子區東寶里)"/>
    <x v="47"/>
    <x v="895"/>
    <s v="無"/>
    <m/>
  </r>
  <r>
    <s v="衛生業務-長期照護工作-獎補助費-對國內團體之捐助"/>
    <s v="長照2.0整合型計畫-社區整體照顧服務體系C級巷弄長照站"/>
    <s v="陸建民診所(豐原區南田里)"/>
    <x v="47"/>
    <x v="873"/>
    <s v="無"/>
    <m/>
  </r>
  <r>
    <s v="衛生業務-長期照護工作-獎補助費-對國內團體之捐助"/>
    <s v="長照2.0整合型計畫-社區整體照顧服務體系C級巷弄長照站"/>
    <s v="陸建民診所(豐原區西安里)"/>
    <x v="47"/>
    <x v="873"/>
    <s v="無"/>
    <m/>
  </r>
  <r>
    <s v="衛生業務-長期照護工作-獎補助費-對國內團體之捐助"/>
    <s v="長照2.0整合型計畫-社區整體照顧服務體系C級巷弄長照站"/>
    <s v="社團法人台灣省社區關懷協會附設臺中市私立愛鄰居家式服務類長期照顧服務機構(烏日區湖日里)"/>
    <x v="47"/>
    <x v="627"/>
    <s v="無"/>
    <m/>
  </r>
  <r>
    <s v="衛生業務-長期照護工作-獎補助費-對國內團體之捐助"/>
    <s v="長照2.0整合型計畫-社區整體照顧服務體系C級巷弄長照站"/>
    <s v="康群居家護理所"/>
    <x v="47"/>
    <x v="551"/>
    <s v="無"/>
    <m/>
  </r>
  <r>
    <s v="衛生業務-長期照護工作-獎補助費-對國內團體之捐助"/>
    <s v="長照2.0整合型計畫-社區整體照顧服務體系C級巷弄長照站"/>
    <s v="牧羊人居家服務整合有限公司附設臺中市私立牧羊人居家長照機構(北區賴旺里)"/>
    <x v="47"/>
    <x v="182"/>
    <s v="無"/>
    <m/>
  </r>
  <r>
    <s v="衛生業務-長期照護工作-獎補助費-對國內團體之捐助"/>
    <s v="長照2.0整合型計畫-社區整體照顧服務體系C級巷弄長照站"/>
    <s v="金老時居家護理所(西屯區惠來里)"/>
    <x v="47"/>
    <x v="223"/>
    <s v="無"/>
    <m/>
  </r>
  <r>
    <s v="衛生業務-長期照護工作-獎補助費-對國內團體之捐助"/>
    <s v="長照2.0整合型計畫-社區整體照顧服務體系C級巷弄長照站"/>
    <s v="財團法人臺中市私立家寶社會福利慈善事業基金會附設私立居家長照機構(大肚區福山里)"/>
    <x v="47"/>
    <x v="896"/>
    <s v="無"/>
    <m/>
  </r>
  <r>
    <s v="衛生業務-長期照護工作-獎補助費-對國內團體之捐助"/>
    <s v="長照2.0整合型計畫-社區整體照顧服務體系C級巷弄長照站"/>
    <s v="一家人居家護理所(神岡區岸裡里)"/>
    <x v="47"/>
    <x v="897"/>
    <s v="無"/>
    <m/>
  </r>
  <r>
    <s v="衛生業務-長期照護工作-獎補助費-對國內團體之捐助"/>
    <s v="長照2.0整合型計畫-社區整體照顧服務體系C級巷弄長照站"/>
    <s v="一家人居家護理所(豐原區西湳里)"/>
    <x v="47"/>
    <x v="885"/>
    <s v="無"/>
    <m/>
  </r>
  <r>
    <s v="衛生業務-長期照護工作-獎補助費-對國內團體之捐助"/>
    <s v="長照2.0整合型計畫-社區整體照顧服務體系C級巷弄長照站"/>
    <s v="一家人居家護理所(豐原區豐圳里)"/>
    <x v="47"/>
    <x v="451"/>
    <s v="無"/>
    <m/>
  </r>
  <r>
    <s v="衛生業務-長期照護工作-獎補助費-對國內團體之捐助"/>
    <s v="長照2.0整合型計畫-社區整體照顧服務體系C級巷弄長照站"/>
    <s v="老佛爺居家職能治療所(大里區中新里)"/>
    <x v="47"/>
    <x v="898"/>
    <s v="無"/>
    <m/>
  </r>
  <r>
    <s v="衛生業務-長期照護工作-獎補助費-對國內團體之捐助"/>
    <s v="長照2.0整合型計畫-社區整體照顧服務體系C級巷弄長照站"/>
    <s v="老佛爺居家職能治療所(大里區祥興里)"/>
    <x v="47"/>
    <x v="382"/>
    <s v="無"/>
    <m/>
  </r>
  <r>
    <s v="衛生業務-長期照護工作-獎補助費-對國內團體之捐助"/>
    <s v="長照2.0整合型計畫-社區整體照顧服務體系C級巷弄長照站"/>
    <s v="老佛爺居家職能治療所(大雅區六寶里)"/>
    <x v="47"/>
    <x v="899"/>
    <s v="無"/>
    <m/>
  </r>
  <r>
    <s v="衛生業務-長期照護工作-獎補助費-對國內團體之捐助"/>
    <s v="長照2.0整合型計畫-社區整體照顧服務體系C級巷弄長照站"/>
    <s v="老佛爺居家職能治療所(大雅區忠義里)"/>
    <x v="47"/>
    <x v="900"/>
    <s v="無"/>
    <m/>
  </r>
  <r>
    <s v="衛生業務-長期照護工作-獎補助費-對國內團體之捐助"/>
    <s v="長照2.0整合型計畫-社區整體照顧服務體系C級巷弄長照站"/>
    <s v="老佛爺居家職能治療所(中區綠川里)"/>
    <x v="47"/>
    <x v="901"/>
    <s v="無"/>
    <m/>
  </r>
  <r>
    <s v="衛生業務-長期照護工作-獎補助費-對國內團體之捐助"/>
    <s v="長照2.0整合型計畫-社區整體照顧服務體系C級巷弄長照站"/>
    <s v="財團法人中華民國佛教慈濟慈善事業基金會臺中市私立慈濟居家長照機構(沙鹿聯絡處)"/>
    <x v="47"/>
    <x v="902"/>
    <s v="無"/>
    <m/>
  </r>
  <r>
    <s v="衛生業務-長期照護工作-獎補助費-對國內團體之捐助"/>
    <s v="長照2.0整合型計畫-社區整體照顧服務體系C級巷弄長照站"/>
    <s v="財團法人中華民國佛教慈濟慈善事業基金會臺中市私立慈濟居家長照機構(東勢聯絡處)"/>
    <x v="47"/>
    <x v="545"/>
    <s v="無"/>
    <m/>
  </r>
  <r>
    <s v="衛生業務-長期照護工作-獎補助費-對國內團體之捐助"/>
    <s v="長照2.0整合型計畫-社區整體照顧服務體系C級巷弄長照站"/>
    <s v="健民健康有限公司附設私立阿罩霧A埕居家長期照顧機構"/>
    <x v="47"/>
    <x v="465"/>
    <s v="無"/>
    <m/>
  </r>
  <r>
    <s v="衛生業務-長期照護工作-獎補助費-對國內團體之捐助"/>
    <s v="長照2.0整合型計畫-社區整體照顧服務體系C級巷弄長照站"/>
    <s v="傑可而股份有限公司私立御歸來居家長照機構(清水區高東里)"/>
    <x v="47"/>
    <x v="888"/>
    <s v="無"/>
    <m/>
  </r>
  <r>
    <s v="衛生業務-長期照護工作-獎補助費-對國內團體之捐助"/>
    <s v="長照2.0整合型計畫-社區整體照顧服務體系C級巷弄長照站"/>
    <s v="真善美科技整合服務股份有限公司附設私立銀光居家長照機構"/>
    <x v="47"/>
    <x v="223"/>
    <s v="無"/>
    <m/>
  </r>
  <r>
    <s v="衛生業務-長期照護工作-獎補助費-對國內團體之捐助"/>
    <s v="長照2.0整合型計畫-社區整體照顧服務體系C級巷弄長照站"/>
    <s v="財團法人中華民國佛教慈濟慈善事業基金會臺中市私立慈濟居家長照機構(大里靜思堂)"/>
    <x v="47"/>
    <x v="903"/>
    <s v="無"/>
    <m/>
  </r>
  <r>
    <s v="衛生業務-長期照護工作-獎補助費-對國內團體之捐助"/>
    <s v="長照2.0整合型計畫-社區整體照顧服務體系C級巷弄長照站"/>
    <s v="中國醫藥大學附設醫院(北區賴村里)"/>
    <x v="47"/>
    <x v="904"/>
    <s v="無"/>
    <m/>
  </r>
  <r>
    <s v="衛生業務-長期照護工作-獎補助費-對國內團體之捐助"/>
    <s v="長照2.0整合型計畫-社區整體照顧服務體系C級巷弄長照站"/>
    <s v="安康診所"/>
    <x v="47"/>
    <x v="873"/>
    <s v="無"/>
    <m/>
  </r>
  <r>
    <s v="衛生業務-長期照護工作-獎補助費-對國內團體之捐助"/>
    <s v="長照2.0整合型計畫-社區整體照顧服務體系C級巷弄長照站"/>
    <s v="宏恩醫院"/>
    <x v="47"/>
    <x v="905"/>
    <s v="無"/>
    <m/>
  </r>
  <r>
    <s v="衛生業務-長期照護工作-獎補助費-對國內團體之捐助"/>
    <s v="長照2.0整合型計畫-社區整體照顧服務體系C級巷弄長照站"/>
    <s v="一家人居家護理所(龍井區忠和里)"/>
    <x v="47"/>
    <x v="906"/>
    <s v="無"/>
    <m/>
  </r>
  <r>
    <s v="衛生業務-長期照護工作-獎補助費-對國內團體之捐助"/>
    <s v="長照2.0整合型計畫-社區整體照顧服務體系C級巷弄長照站"/>
    <s v="祈安聯合診所"/>
    <x v="47"/>
    <x v="907"/>
    <s v="無"/>
    <m/>
  </r>
  <r>
    <s v="衛生業務-長期照護工作-獎補助費-對國內團體之捐助"/>
    <s v="長照2.0整合型計畫-社區整體照顧服務體系C級巷弄長照站"/>
    <s v="暘明診所"/>
    <x v="47"/>
    <x v="873"/>
    <s v="無"/>
    <m/>
  </r>
  <r>
    <s v="衛生業務-長期照護工作-獎補助費-對國內團體之捐助"/>
    <s v="長照2.0整合型計畫-社區整體照顧服務體系C級巷弄長照站"/>
    <s v="傑可而股份有限公司私立御歸來居家長照機構(清水區槺榔里)"/>
    <x v="47"/>
    <x v="908"/>
    <s v="無"/>
    <m/>
  </r>
  <r>
    <s v="衛生業務-長期照護工作-獎補助費-對國內團體之捐助"/>
    <s v="長照2.0整合型計畫-社區整體照顧服務體系C級巷弄長照站"/>
    <s v="臺中市私立愛鄰居家式服務類長期照顧服務機構(新社區中興里)"/>
    <x v="47"/>
    <x v="909"/>
    <s v="無"/>
    <m/>
  </r>
  <r>
    <s v="衛生業務-長期照護工作-獎補助費-對國內團體之捐助"/>
    <s v="長照2.0整合型計畫-社區整體照顧服務體系C級巷弄長照站"/>
    <s v="牧羊人居家服務整合有限公司附設臺中市私立牧羊人居家長照機構(太平區東平里)"/>
    <x v="47"/>
    <x v="910"/>
    <s v="無"/>
    <m/>
  </r>
  <r>
    <s v="衛生業務-長期照護工作-獎補助費-對國內團體之捐助"/>
    <s v="長照2.0整合型計畫-社區整體照顧服務體系C級巷弄長照站"/>
    <s v="財團法人中華民國佛教慈濟慈善事業基金會臺中市私立慈濟居家長照機構(潭子區聚興里)"/>
    <x v="47"/>
    <x v="712"/>
    <s v="無"/>
    <m/>
  </r>
  <r>
    <s v="衛生業務-長期照護工作-獎補助費-對國內團體之捐助"/>
    <s v="長照2.0整合型計畫-社區整體照顧服務體系C級巷弄長照站"/>
    <s v="大心物理治療所(北屯區仁美里)"/>
    <x v="47"/>
    <x v="911"/>
    <s v="無"/>
    <m/>
  </r>
  <r>
    <s v="衛生業務-長期照護工作-獎補助費-對國內團體之捐助"/>
    <s v="長照2.0整合型計畫-社區整體照顧服務體系C級巷弄長照站"/>
    <s v="臺中市私立愛樂福居家長照機構(東區富仁里)"/>
    <x v="47"/>
    <x v="770"/>
    <s v="無"/>
    <m/>
  </r>
  <r>
    <s v="衛生業務-長期照護工作-獎補助費-對國內團體之捐助"/>
    <s v="長照2.0整合型計畫-社區整體照顧服務體系C級巷弄長照站"/>
    <s v="肌治生活居家物理治療所(太平區坪林里)"/>
    <x v="47"/>
    <x v="912"/>
    <s v="無"/>
    <m/>
  </r>
  <r>
    <s v="衛生業務-長期照護工作-獎補助費-對國內團體之捐助"/>
    <s v="長照2.0整合型計畫-社區整體照顧服務體系C級巷弄長照站"/>
    <s v="有安心長照服務有限公司臺中市私立有安心居家長照機構(沙鹿區興仁里)"/>
    <x v="47"/>
    <x v="913"/>
    <s v="無"/>
    <m/>
  </r>
  <r>
    <s v="衛生業務-長期照護工作-獎補助費-對國內團體之捐助"/>
    <s v="長照2.0整合型計畫-社區整體照顧服務體系C級巷弄長照站"/>
    <s v="春輝堂藥局(神岡區豐洲里)"/>
    <x v="47"/>
    <x v="914"/>
    <s v="無"/>
    <m/>
  </r>
  <r>
    <s v="衛生業務-長期照護工作-獎補助費-對國內團體之捐助"/>
    <s v="長照2.0整合型計畫-社區整體照顧服務體系C級巷弄長照站"/>
    <s v="林居藥局"/>
    <x v="47"/>
    <x v="915"/>
    <s v="無"/>
    <m/>
  </r>
  <r>
    <s v="衛生業務-長期照護工作-獎補助費-對國內團體之捐助"/>
    <s v="長照2.0整合型計畫-社區整體照顧服務體系C級巷弄長照站"/>
    <s v="林居藥局(后里區公館里)"/>
    <x v="47"/>
    <x v="916"/>
    <s v="無"/>
    <m/>
  </r>
  <r>
    <s v="衛生業務-長期照護工作-獎補助費-對國內團體之捐助"/>
    <s v="長照2.0整合型計畫-社區整體照顧服務體系C級巷弄長照站"/>
    <s v="璞心診所"/>
    <x v="47"/>
    <x v="917"/>
    <s v="無"/>
    <m/>
  </r>
  <r>
    <s v="衛生業務-長期照護工作-獎補助費-對國內團體之捐助"/>
    <s v="長照2.0整合型計畫-社區整體照顧服務體系C級巷弄長照站"/>
    <s v="璞心診所(豐原區下街里)"/>
    <x v="47"/>
    <x v="508"/>
    <s v="無"/>
    <m/>
  </r>
  <r>
    <s v="衛生業務-長期照護工作-獎補助費-對國內團體之捐助"/>
    <s v="長照2.0整合型計畫-社區整體照顧服務體系C級巷弄長照站"/>
    <s v="璞心診所(北屯區平田里)"/>
    <x v="47"/>
    <x v="918"/>
    <s v="無"/>
    <m/>
  </r>
  <r>
    <s v="衛生業務-長期照護工作-獎補助費-對國內團體之捐助"/>
    <s v="長照2.0整合型計畫-社區整體照顧服務體系C級巷弄長照站"/>
    <s v="群復中醫診所"/>
    <x v="47"/>
    <x v="919"/>
    <s v="無"/>
    <m/>
  </r>
  <r>
    <s v="衛生業務-長期照護工作-獎補助費-對國內團體之捐助"/>
    <s v="長照2.0整合型計畫-社區整體照顧服務體系C級巷弄長照站"/>
    <s v="慧安居家呼吸照護所(梧棲區下寮里)"/>
    <x v="47"/>
    <x v="920"/>
    <s v="無"/>
    <m/>
  </r>
  <r>
    <s v="衛生業務-長期照護工作-獎補助費-對國內團體之捐助"/>
    <s v="長照2.0整合型計畫-社區整體照顧服務體系C級巷弄長照站"/>
    <s v="慧安居家呼吸照護所(龍井區龍津里)"/>
    <x v="47"/>
    <x v="889"/>
    <s v="無"/>
    <m/>
  </r>
  <r>
    <s v="衛生業務-長期照護工作-獎補助費-對國內團體之捐助"/>
    <s v="長照2.0整合型計畫-社區整體照顧服務體系C級巷弄長照站"/>
    <s v="東榮診所"/>
    <x v="47"/>
    <x v="491"/>
    <s v="無"/>
    <m/>
  </r>
  <r>
    <s v="衛生業務-長期照護工作-獎補助費-對國內團體之捐助"/>
    <s v="長照2.0整合型計畫-社區整體照顧服務體系C級巷弄長照站"/>
    <s v="肌治生活居家物理治療所(太平區光明里)"/>
    <x v="47"/>
    <x v="921"/>
    <s v="無"/>
    <m/>
  </r>
  <r>
    <s v="衛生業務-長期照護工作-獎補助費-對國內團體之捐助"/>
    <s v="長照2.0整合型計畫-社區整體照顧服務體系C級巷弄長照站"/>
    <s v="中華昶齊照護協會私立樹德社區長照機構"/>
    <x v="47"/>
    <x v="903"/>
    <s v="無"/>
    <m/>
  </r>
  <r>
    <s v="衛生業務-長期照護工作-獎補助費-對國內團體之捐助"/>
    <s v="長照2.0整合型計畫-社區整體照顧服務體系C級巷弄長照站"/>
    <s v="臺中市私立永心居家長照機構"/>
    <x v="47"/>
    <x v="922"/>
    <s v="無"/>
    <m/>
  </r>
  <r>
    <s v="衛生業務-長期照護工作-獎補助費-對國內團體之捐助"/>
    <s v="長照2.0整合型計畫-社區整體照顧服務體系C級巷弄長照站"/>
    <s v="黃金歲月健康事業有限公司附設臺中市私立櫻花居家長照機構"/>
    <x v="47"/>
    <x v="213"/>
    <s v="無"/>
    <m/>
  </r>
  <r>
    <s v="衛生業務-長期照護工作-獎補助費-對國內團體之捐助"/>
    <s v="長照2.0整合型計畫-社區整體照顧服務體系C級巷弄長照站"/>
    <s v="康達藥局"/>
    <x v="47"/>
    <x v="439"/>
    <s v="無"/>
    <m/>
  </r>
  <r>
    <s v="衛生業務-長期照護工作-獎補助費-對國內團體之捐助"/>
    <s v="長照2.0整合型計畫-社區整體照顧服務體系C級巷弄長照站"/>
    <s v="慧安居家呼吸照護所(龍井區龍泉里)"/>
    <x v="47"/>
    <x v="767"/>
    <s v="無"/>
    <m/>
  </r>
  <r>
    <s v="衛生業務-長期照護工作-獎補助費-對國內團體之捐助"/>
    <s v="長照2.0整合型計畫-社區整體照顧服務體系C級巷弄長照站"/>
    <s v="私立永承社區長照機構(東區東橋里)"/>
    <x v="47"/>
    <x v="923"/>
    <s v="無"/>
    <m/>
  </r>
  <r>
    <s v="衛生業務-長期照護工作-獎補助費-對國內團體之捐助"/>
    <s v="長照2.0整合型計畫-社區整體照顧服務體系C級巷弄長照站"/>
    <s v="私立永承社區長照機構(東區東門里)"/>
    <x v="47"/>
    <x v="924"/>
    <s v="無"/>
    <m/>
  </r>
  <r>
    <s v="衛生業務-長期照護工作-獎補助費-對國內團體之捐助"/>
    <s v="長照2.0整合型計畫-社區整體照顧服務體系C級巷弄長照站"/>
    <s v="春暖花開健康事業有限公司附設臺中市私立牽手居家長照機構"/>
    <x v="47"/>
    <x v="925"/>
    <s v="無"/>
    <m/>
  </r>
  <r>
    <s v="衛生業務-長期照護工作-獎補助費-對國內團體之捐助"/>
    <s v="長照2.0整合型計畫-社區整體照顧服務體系C級巷弄長照站"/>
    <s v="和平藥局"/>
    <x v="47"/>
    <x v="926"/>
    <s v="無"/>
    <m/>
  </r>
  <r>
    <s v="衛生業務-長期照護工作-獎補助費-對國內團體之捐助"/>
    <s v="長照2.0整合型計畫-社區整體照顧服務體系C級巷弄長照站"/>
    <s v="私立永承社區長照機構(太平區平安里)"/>
    <x v="47"/>
    <x v="588"/>
    <s v="無"/>
    <m/>
  </r>
  <r>
    <s v="衛生業務-長期照護工作-獎補助費-對國內團體之捐助"/>
    <s v="長照2.0整合型計畫-社區整體照顧服務體系C級巷弄長照站"/>
    <s v="真善美復能物理治療所(大肚區王田里)"/>
    <x v="47"/>
    <x v="109"/>
    <s v="無"/>
    <m/>
  </r>
  <r>
    <s v="衛生業務-長期照護工作-獎補助費-對國內團體之捐助"/>
    <s v="長照2.0整合型計畫-社區整體照顧服務體系C級巷弄長照站"/>
    <s v="祐齡有限公司附設臺中市私立祐齡居家長照機構(清水區文昌里)"/>
    <x v="47"/>
    <x v="588"/>
    <s v="無"/>
    <m/>
  </r>
  <r>
    <s v="衛生業務-長期照護工作-獎補助費-對國內團體之捐助"/>
    <s v="長照2.0整合型計畫-社區整體照顧服務體系C級巷弄長照站"/>
    <s v="黃金歲月健康事業有限公司附設臺中市私立櫻花居家長照機構(后里區泰安里)"/>
    <x v="47"/>
    <x v="116"/>
    <s v="無"/>
    <m/>
  </r>
  <r>
    <s v="衛生業務-長期照護工作-獎補助費-對國內團體之捐助"/>
    <s v="長照2.0整合型計畫-社區整體照顧服務體系C級巷弄長照站"/>
    <s v="大明護理之家"/>
    <x v="47"/>
    <x v="65"/>
    <s v="無"/>
    <m/>
  </r>
  <r>
    <s v="衛生業務-長期照護工作-獎補助費-對國內團體之捐助"/>
    <s v="長照2.0整合型計畫-社區整體照顧服務體系C級巷弄長照站"/>
    <s v="真善美居家護理所"/>
    <x v="47"/>
    <x v="247"/>
    <s v="無"/>
    <m/>
  </r>
  <r>
    <s v="衛生業務-長期照護工作-獎補助費-對國內團體之捐助"/>
    <s v="長照2.0整合型計畫-社區整體照顧服務體系C級巷弄長照站"/>
    <s v="社團法人台灣長期照護推廣協會附設臺中市私立青青居家長照機構"/>
    <x v="47"/>
    <x v="217"/>
    <s v="無"/>
    <m/>
  </r>
  <r>
    <s v="衛生業務-長期照護工作-獎補助費-對國內團體之捐助"/>
    <s v="長照2.0整合型計畫-失智團屋"/>
    <s v="社團法人台中市社會關懷服務協會附設臺中市私立活力村社區式服務類長期照顧服務機構"/>
    <x v="47"/>
    <x v="927"/>
    <s v="無"/>
    <m/>
  </r>
  <r>
    <s v="衛生業務-長期照護工作-獎補助費-對國內團體之捐助"/>
    <s v="長照2.0整合型計畫-失智團屋"/>
    <s v="青松健康股份有限公司附設私立樹仔腳社區長照機構"/>
    <x v="47"/>
    <x v="928"/>
    <s v="無"/>
    <m/>
  </r>
  <r>
    <s v="衛生業務-長期照護工作-獎補助費-對國內團體之捐助"/>
    <s v="長照2.0整合型計畫-失智團屋"/>
    <s v="財團法人臺灣省私立永信社會福利基金會附設臺中市私立心佳社區式服務類長期照顧服務機構"/>
    <x v="47"/>
    <x v="929"/>
    <s v="無"/>
    <m/>
  </r>
  <r>
    <s v="衛生業務-長期照護工作-獎補助費-對國內團體之捐助"/>
    <s v="長照2.0整合型計畫-營養餐飲"/>
    <s v="財團法人台灣省私立菩提仁愛之家"/>
    <x v="47"/>
    <x v="930"/>
    <s v="無"/>
    <m/>
  </r>
  <r>
    <s v="衛生業務-長期照護工作-獎補助費-對國內團體之捐助"/>
    <s v="長照2.0整合型計畫-營養餐飲"/>
    <s v="財團法人臺中市私立童庭社會福利慈善事業基金會"/>
    <x v="47"/>
    <x v="625"/>
    <s v="無"/>
    <m/>
  </r>
  <r>
    <s v="衛生業務-長期照護工作-獎補助費-對國內團體之捐助"/>
    <s v="長照2.0整合型計畫-營養餐飲"/>
    <s v="社團法人原住民深耕德瑪汶協會"/>
    <x v="47"/>
    <x v="427"/>
    <s v="無"/>
    <m/>
  </r>
  <r>
    <s v="衛生業務-長期照護工作-獎補助費-對國內團體之捐助"/>
    <s v="長照2.0整合型計畫-營養餐飲"/>
    <s v="台中市私立祥和老人養護中心"/>
    <x v="47"/>
    <x v="65"/>
    <s v="無"/>
    <m/>
  </r>
  <r>
    <s v="衛生業務-長期照護工作-獎補助費-對國內團體之捐助"/>
    <s v="長照2.0整合型計畫-營養餐飲"/>
    <s v="台中佳醫護理之家"/>
    <x v="47"/>
    <x v="769"/>
    <s v="無"/>
    <m/>
  </r>
  <r>
    <s v="衛生業務-長期照護工作-獎補助費-對國內團體之捐助"/>
    <s v="長照2.0整合型計畫-營養餐飲"/>
    <s v="社團法人臺中市秀老郎公益服務協會"/>
    <x v="47"/>
    <x v="931"/>
    <s v="無"/>
    <m/>
  </r>
  <r>
    <s v="衛生業務-長期照護工作-獎補助費-對國內團體之捐助"/>
    <s v="長照2.0整合型計畫-營養餐飲"/>
    <s v="財團法人弘道老人福利基金會"/>
    <x v="47"/>
    <x v="932"/>
    <s v="無"/>
    <m/>
  </r>
  <r>
    <s v="衛生業務-長期照護工作-獎補助費-對國內團體之捐助"/>
    <s v="長照2.0整合型計畫-營養餐飲"/>
    <s v="財團法人老五老基金會"/>
    <x v="47"/>
    <x v="933"/>
    <s v="無"/>
    <m/>
  </r>
  <r>
    <s v="衛生業務-長期照護工作-獎補助費-對國內團體之捐助"/>
    <s v="長照2.0整合型計畫-營養餐飲"/>
    <s v="財團法人台中市私立甘霖社會福利慈善事業基金會"/>
    <x v="47"/>
    <x v="934"/>
    <s v="無"/>
    <m/>
  </r>
  <r>
    <s v="衛生業務-長期照護工作-獎補助費-對國內團體之捐助"/>
    <s v="長照2.0整合型計畫-營養餐飲"/>
    <s v="社團法人台灣鼎傳慈善協會"/>
    <x v="47"/>
    <x v="935"/>
    <s v="無"/>
    <m/>
  </r>
  <r>
    <s v="衛生業務-長期照護工作-獎補助費-對國內團體之捐助"/>
    <s v="長照2.0整合型計畫-營養餐飲"/>
    <s v="財團法人臺中市私立弗傳慈心社會福利慈善事業基金會"/>
    <x v="47"/>
    <x v="936"/>
    <s v="無"/>
    <m/>
  </r>
  <r>
    <s v="衛生業務-長期照護工作-獎補助費-對國內團體之捐助"/>
    <s v="長照2.0整合型計畫-營養餐飲"/>
    <s v="社團法人臺灣基督教好牧人全人關顧協會"/>
    <x v="47"/>
    <x v="937"/>
    <s v="無"/>
    <m/>
  </r>
  <r>
    <s v="衛生業務-長期照護工作-獎補助費-對國內團體之捐助"/>
    <s v="長照2.0整合型計畫-營養餐飲"/>
    <s v="社團法人台灣健康整合服務協會"/>
    <x v="47"/>
    <x v="938"/>
    <s v="無"/>
    <m/>
  </r>
  <r>
    <s v="衛生業務-長期照護工作-獎補助費-對國內團體之捐助"/>
    <s v="長照2.0整合型計畫-營養餐飲"/>
    <s v="社團法人臺中市懿荃愛心慈善會"/>
    <x v="47"/>
    <x v="939"/>
    <s v="無"/>
    <m/>
  </r>
  <r>
    <s v="衛生業務-長期照護工作-獎補助費-對國內團體之捐助"/>
    <s v="長照2.0整合型計畫-交通接送"/>
    <s v="財團法人台灣省私立毓得社會福利基金會"/>
    <x v="47"/>
    <x v="940"/>
    <s v="無"/>
    <m/>
  </r>
  <r>
    <s v="衛生業務-長期照護工作-獎補助費-對國內團體之捐助"/>
    <s v="長照2.0整合型計畫-交通接送"/>
    <s v="財團法人臺中市私立童庭社會福利慈善事業基金會"/>
    <x v="47"/>
    <x v="941"/>
    <s v="無"/>
    <m/>
  </r>
  <r>
    <s v="衛生業務-長期照護工作-獎補助費-對國內團體之捐助"/>
    <s v="長照2.0整合型計畫-交通接送"/>
    <s v="財團法人臺中市私立豐盛社會福利慈善事業基金會"/>
    <x v="47"/>
    <x v="429"/>
    <s v="無"/>
    <m/>
  </r>
  <r>
    <s v="衛生業務-長期照護工作-獎補助費-對國內團體之捐助"/>
    <s v="長照2.0整合型計畫-交通接送"/>
    <s v="財團法人志浩慈善基金會"/>
    <x v="47"/>
    <x v="942"/>
    <s v="無"/>
    <m/>
  </r>
  <r>
    <s v="衛生業務-長期照護工作-獎補助費-對國內團體之捐助"/>
    <s v="長照2.0整合型計畫-交通接送"/>
    <s v="財團法人台中市私立本堂社會福利慈善基金會"/>
    <x v="47"/>
    <x v="427"/>
    <s v="無"/>
    <m/>
  </r>
  <r>
    <s v="衛生業務-長期照護工作-獎補助費-對國內團體之捐助"/>
    <s v="長照2.0整合型計畫-交通接送"/>
    <s v="財團法人臺中市私立家寶社會福利慈善事業基金會"/>
    <x v="47"/>
    <x v="429"/>
    <s v="無"/>
    <m/>
  </r>
  <r>
    <s v="衛生業務-長期照護工作-獎補助費-對國內團體之捐助"/>
    <s v="長照2.0整合型計畫-交通接送"/>
    <s v="財團法人台灣省私立菩提仁愛之家"/>
    <x v="47"/>
    <x v="427"/>
    <s v="無"/>
    <m/>
  </r>
  <r>
    <s v="衛生業務-長期照護工作-獎補助費-對國內團體之捐助"/>
    <s v="長照2.0整合型計畫-交通接送"/>
    <s v="社團法人台灣微光行動協會"/>
    <x v="47"/>
    <x v="943"/>
    <s v="無"/>
    <m/>
  </r>
  <r>
    <s v="衛生業務-長期照護工作-獎補助費-對國內團體之捐助"/>
    <s v="長照2.0整合型計畫-交通接送"/>
    <s v="社團法人臺中市綠生活創意行動協會"/>
    <x v="47"/>
    <x v="944"/>
    <s v="無"/>
    <m/>
  </r>
  <r>
    <s v="衛生業務-長期照護工作-獎補助費-對國內團體之捐助"/>
    <s v="長照2.0整合型計畫-交通接送"/>
    <s v="社團法人臺中市秀老郎公益服務協會"/>
    <x v="47"/>
    <x v="945"/>
    <s v="無"/>
    <m/>
  </r>
  <r>
    <s v="衛生業務-長期照護工作-獎補助費-對國內團體之捐助"/>
    <s v="長照2.0整合型計畫-交通接送"/>
    <s v="社團法人臺中市大恆樂齡協會"/>
    <x v="47"/>
    <x v="928"/>
    <s v="無"/>
    <m/>
  </r>
  <r>
    <s v="衛生業務-長期照護工作-獎補助費-對國內團體之捐助"/>
    <s v="長照2.0整合型計畫-交通接送"/>
    <s v="社團法人臺中市好伴照顧協會"/>
    <x v="47"/>
    <x v="946"/>
    <s v="無"/>
    <m/>
  </r>
  <r>
    <s v="衛生業務-長期照護工作-獎補助費-對國內團體之捐助"/>
    <s v="長照2.0整合型計畫-交通接送"/>
    <s v="社團法人馨如社會服務協會"/>
    <x v="47"/>
    <x v="427"/>
    <s v="無"/>
    <m/>
  </r>
  <r>
    <s v="衛生業務-長期照護工作-獎補助費-對國內團體之捐助"/>
    <s v="長照2.0整合型計畫-交通接送"/>
    <s v="台灣家安社區關懷服務協會"/>
    <x v="47"/>
    <x v="947"/>
    <s v="無"/>
    <m/>
  </r>
  <r>
    <s v="衛生業務-長期照護工作-獎補助費-對國內團體之捐助"/>
    <s v="長照2.0整合型計畫-交通接送"/>
    <s v="臺中市榮輝交通接送發展協會"/>
    <x v="47"/>
    <x v="948"/>
    <s v="無"/>
    <m/>
  </r>
  <r>
    <s v="衛生業務-長期照護工作-獎補助費-對國內團體之捐助"/>
    <s v="長照2.0整合型計畫-交通接送"/>
    <s v="臺中市久齡長照關懷協會"/>
    <x v="47"/>
    <x v="949"/>
    <s v="無"/>
    <m/>
  </r>
  <r>
    <s v="衛生業務-長期照護工作-獎補助費-對國內團體之捐助"/>
    <s v="長照2.0整合型計畫-交通接送"/>
    <s v="大慶居家護理所"/>
    <x v="47"/>
    <x v="139"/>
    <s v="無"/>
    <m/>
  </r>
  <r>
    <s v="衛生業務-長期照護工作-獎補助費-對國內團體之捐助"/>
    <s v="長照2.0整合型計畫-交通接送"/>
    <s v="翔新診所"/>
    <x v="47"/>
    <x v="950"/>
    <s v="無"/>
    <m/>
  </r>
  <r>
    <s v="衛生業務-長期照護工作-獎補助費-對國內團體之捐助"/>
    <s v="長照2.0整合型計畫-交通接送"/>
    <s v="長安診所"/>
    <x v="47"/>
    <x v="429"/>
    <s v="無"/>
    <m/>
  </r>
  <r>
    <s v="衛生業務-長期照護工作-獎補助費-對國內團體之捐助"/>
    <s v="長照2.0整合型計畫-交通接送"/>
    <s v="宜家診所"/>
    <x v="47"/>
    <x v="429"/>
    <s v="無"/>
    <m/>
  </r>
  <r>
    <s v="衛生業務-長期照護工作-獎補助費-對國內團體之捐助"/>
    <s v="長照2.0整合型計畫-交通接送"/>
    <s v="淨新診所"/>
    <x v="47"/>
    <x v="951"/>
    <s v="無"/>
    <m/>
  </r>
  <r>
    <s v="衛生業務-長期照護工作-獎補助費-對國內團體之捐助"/>
    <s v="長照2.0整合型計畫-交通接送"/>
    <s v="晉安診所"/>
    <x v="47"/>
    <x v="952"/>
    <s v="無"/>
    <m/>
  </r>
  <r>
    <s v="衛生業務-長期照護工作-獎補助費-對國內團體之捐助"/>
    <s v="長照2.0整合型計畫-交通接送"/>
    <s v="仁德診所"/>
    <x v="47"/>
    <x v="427"/>
    <s v="無"/>
    <m/>
  </r>
  <r>
    <s v="衛生業務-長期照護工作-獎補助費-對國內團體之捐助"/>
    <s v="長照2.0整合型計畫-交通接送"/>
    <s v="楊啟坤耳鼻喉科診所"/>
    <x v="47"/>
    <x v="427"/>
    <s v="無"/>
    <m/>
  </r>
  <r>
    <s v="衛生業務-長期照護工作-獎補助費-對國內團體之捐助"/>
    <s v="長照2.0整合型計畫-交通接送"/>
    <s v="顧耳鼻喉科診所"/>
    <x v="47"/>
    <x v="491"/>
    <s v="無"/>
    <m/>
  </r>
  <r>
    <s v="衛生業務-長期照護工作-獎補助費-對國內團體之捐助"/>
    <s v="長照2.0整合型計畫-交通接送"/>
    <s v="力倫診所"/>
    <x v="47"/>
    <x v="139"/>
    <s v="無"/>
    <m/>
  </r>
  <r>
    <s v="衛生業務-長期照護工作-獎補助費-對國內團體之捐助"/>
    <s v="長照2.0整合型計畫-交通接送"/>
    <s v="長頸鹿小兒科診所"/>
    <x v="47"/>
    <x v="945"/>
    <s v="無"/>
    <m/>
  </r>
  <r>
    <s v="衛生業務-長期照護工作-獎補助費-對國內團體之捐助"/>
    <s v="長照2.0整合型計畫-交通接送"/>
    <s v="社團法人臺灣長德社區關懷協會"/>
    <x v="47"/>
    <x v="427"/>
    <s v="無"/>
    <m/>
  </r>
  <r>
    <s v="衛生業務-長期照護工作-獎補助費-對國內團體之捐助"/>
    <s v="長照2.0整合型計畫-交通接送"/>
    <s v="社團法人台灣寶生社會服務協進會"/>
    <x v="47"/>
    <x v="953"/>
    <s v="無"/>
    <m/>
  </r>
  <r>
    <s v="衛生業務-長期照護工作-獎補助費-對國內團體之捐助"/>
    <s v="長照2.0整合型計畫-日間照顧(BPSD)"/>
    <s v="青松健康股份有限公司附設私立豐南綜合長照機構"/>
    <x v="47"/>
    <x v="695"/>
    <s v="無"/>
    <m/>
  </r>
  <r>
    <s v="衛生業務-長期照護工作-獎補助費-對國內團體之捐助"/>
    <s v="長照2.0整合型計畫-日間照顧(BPSD)"/>
    <s v="青松健康股份有限公司附設私立豐樂綜合長照機構"/>
    <x v="47"/>
    <x v="49"/>
    <s v="無"/>
    <m/>
  </r>
  <r>
    <s v="衛生業務-長期照護工作-獎補助費-對國內團體之捐助"/>
    <s v="長照2.0整合型計畫-日間照顧(BPSD)"/>
    <s v="青松健康股份有限公司附設私立大雅綜合長照機構"/>
    <x v="47"/>
    <x v="5"/>
    <s v="無"/>
    <m/>
  </r>
  <r>
    <s v="衛生業務-長期照護工作-獎補助費-對國內團體之捐助"/>
    <s v="長照2.0整合型計畫-日間照顧(BPSD)"/>
    <s v="青松健康股份有限公司附設私立上和社區長照機構"/>
    <x v="47"/>
    <x v="593"/>
    <s v="無"/>
    <m/>
  </r>
  <r>
    <s v="衛生業務-長期照護工作-獎補助費-對國內團體之捐助"/>
    <s v="長照2.0整合型計畫-日間照顧(BPSD)"/>
    <s v="青松健康股份有限公司附設私立思齊綜合長照機構"/>
    <x v="47"/>
    <x v="560"/>
    <s v="無"/>
    <m/>
  </r>
  <r>
    <s v="衛生業務-長期照護工作-獎補助費-對國內團體之捐助"/>
    <s v="長照2.0整合型計畫-日間照顧(BPSD)"/>
    <s v="青松健康股份有限公司附設私立夏田綜合長照機構"/>
    <x v="47"/>
    <x v="146"/>
    <s v="無"/>
    <m/>
  </r>
  <r>
    <s v="衛生業務-長期照護工作-獎補助費-對國內團體之捐助"/>
    <s v="長照2.0整合型計畫-日間照顧(BPSD)"/>
    <s v="青松健康股份有限公司附設私立烏日綜合長照機構"/>
    <x v="47"/>
    <x v="49"/>
    <s v="無"/>
    <m/>
  </r>
  <r>
    <s v="衛生業務-長期照護工作-獎補助費-對國內團體之捐助"/>
    <s v="長照2.0整合型計畫-日間照顧(BPSD)"/>
    <s v="青松健康股份有限公司附設私立中清綜合長照機構"/>
    <x v="47"/>
    <x v="91"/>
    <s v="無"/>
    <m/>
  </r>
  <r>
    <s v="衛生業務-長期照護工作-獎補助費-對國內團體之捐助"/>
    <s v="長照2.0整合型計畫-日間照顧(BPSD)"/>
    <s v="青松健康股份有限公司附設私立勝利綜合長照機構"/>
    <x v="47"/>
    <x v="85"/>
    <s v="無"/>
    <m/>
  </r>
  <r>
    <s v="衛生業務-長期照護工作-獎補助費-對國內團體之捐助"/>
    <s v="長照2.0整合型計畫-日間照顧(BPSD)"/>
    <s v="青松健康股份有限公司附設私立東榮綜合長照機構"/>
    <x v="47"/>
    <x v="226"/>
    <s v="無"/>
    <m/>
  </r>
  <r>
    <s v="衛生業務-長期照護工作-獎補助費-對國內團體之捐助"/>
    <s v="長照2.0整合型計畫-日間照顧(BPSD)"/>
    <s v="青松健康股份有限公司附設私立松竹社區長照機構"/>
    <x v="47"/>
    <x v="7"/>
    <s v="無"/>
    <m/>
  </r>
  <r>
    <s v="衛生業務-長期照護工作-獎補助費-對國內團體之捐助"/>
    <s v="長照2.0整合型計畫-日間照顧(BPSD)"/>
    <s v="青松健康股份有限公司附設私立益豐綜合長照機構"/>
    <x v="47"/>
    <x v="49"/>
    <s v="無"/>
    <m/>
  </r>
  <r>
    <s v="衛生業務-長期照護工作-獎補助費-對國內團體之捐助"/>
    <s v="長照2.0整合型計畫-日間照顧(BPSD)"/>
    <s v="青松健康股份有限公司附設私立自由綜合長照機構"/>
    <x v="47"/>
    <x v="72"/>
    <s v="無"/>
    <m/>
  </r>
  <r>
    <s v="衛生業務-長期照護工作-獎補助費-對國內團體之捐助"/>
    <s v="長照2.0整合型計畫-日間照顧(BPSD)"/>
    <s v="青松健康股份有限公司附設私立中山綜合長照機構"/>
    <x v="47"/>
    <x v="105"/>
    <s v="無"/>
    <m/>
  </r>
  <r>
    <s v="衛生業務-長期照護工作-獎補助費-對國內團體之捐助"/>
    <s v="長照2.0整合型計畫-日間照顧(BPSD)"/>
    <s v="青松健康股份有限公司附設私立太平綜合長照機構"/>
    <x v="47"/>
    <x v="7"/>
    <s v="無"/>
    <m/>
  </r>
  <r>
    <s v="衛生業務-長期照護工作-獎補助費-對國內團體之捐助"/>
    <s v="長照2.0整合型計畫-日間照顧(BPSD)"/>
    <s v="青松健康股份有限公司附設私立仁和綜合長照機構"/>
    <x v="47"/>
    <x v="87"/>
    <s v="無"/>
    <m/>
  </r>
  <r>
    <s v="衛生業務-長期照護工作-獎補助費-對國內團體之捐助"/>
    <s v="長照2.0整合型計畫-家庭托顧服務輔導方案"/>
    <s v="社團法人馨如社會服務協會"/>
    <x v="47"/>
    <x v="598"/>
    <s v="無"/>
    <m/>
  </r>
  <r>
    <s v="衛生業務-長期照護工作-獎補助費-對國內團體之捐助"/>
    <s v="失能身心障礙者特殊需求加值服務計畫"/>
    <s v="臺中市私立同心圓東勢社區式服務類長期照顧服務機構"/>
    <x v="47"/>
    <x v="203"/>
    <s v="無"/>
    <m/>
  </r>
  <r>
    <s v="衛生業務-長期照護工作-獎補助費-對國內團體之捐助"/>
    <s v="失能身心障礙者特殊需求加值服務計畫"/>
    <s v="臺中市私立同舍社區長照機構"/>
    <x v="47"/>
    <x v="469"/>
    <s v="無"/>
    <m/>
  </r>
  <r>
    <s v="衛生業務-長期照護工作-獎補助費-對國內團體之捐助"/>
    <s v="失能身心障礙者特殊需求加值服務計畫"/>
    <s v="銀樂活長照股份有限公司附設臺中市私立喜瑞村綜合長照機構"/>
    <x v="47"/>
    <x v="64"/>
    <s v="無"/>
    <m/>
  </r>
  <r>
    <s v="衛生業務-長期照護工作-獎補助費-對國內團體之捐助"/>
    <s v="失能身心障礙者特殊需求加值服務計畫"/>
    <s v="安佳長照股份有限公司附設臺中市私立安佳社區長照機構"/>
    <x v="47"/>
    <x v="68"/>
    <s v="無"/>
    <m/>
  </r>
  <r>
    <s v="一般建築及設備-一般建築及設備-獎補助費-對國內團體之捐助"/>
    <s v="衛生福利部國民健康署補助辦理113年銀髮健身俱樂部補助計畫相關費用"/>
    <s v="台中市私立福祿貝老老人養護中心"/>
    <x v="47"/>
    <x v="48"/>
    <s v="無"/>
    <m/>
  </r>
  <r>
    <s v="一般建築及設備-一般建築及設備-獎補助費-對國內團體之捐助"/>
    <s v="長照2.0整合型計畫-社區整體照顧服務體系C級巷弄長照站"/>
    <s v="中國醫藥大學附設醫院(豐原區南陽里)"/>
    <x v="47"/>
    <x v="241"/>
    <s v="無"/>
    <m/>
  </r>
  <r>
    <s v="一般建築及設備-一般建築及設備-獎補助費-對國內團體之捐助"/>
    <s v="長照2.0整合型計畫-社區整體照顧服務體系C級巷弄長照站"/>
    <s v="臺中市私立愛鄰居家式服務類長期照顧服務機構(新社區永源里)"/>
    <x v="47"/>
    <x v="49"/>
    <s v="無"/>
    <m/>
  </r>
  <r>
    <s v="一般建築及設備-一般建築及設備-獎補助費-對國內團體之捐助"/>
    <s v="長照2.0整合型計畫-社區整體照顧服務體系C級巷弄長照站"/>
    <s v="多元全人企業社(西區)"/>
    <x v="47"/>
    <x v="123"/>
    <s v="無"/>
    <m/>
  </r>
  <r>
    <s v="一般建築及設備-一般建築及設備-獎補助費-對國內團體之捐助"/>
    <s v="長照2.0整合型計畫-社區整體照顧服務體系C級巷弄長照站"/>
    <s v="多元全人企業社(南區)"/>
    <x v="47"/>
    <x v="497"/>
    <s v="無"/>
    <m/>
  </r>
  <r>
    <s v="一般建築及設備-一般建築及設備-獎補助費-對國內團體之捐助"/>
    <s v="長照2.0整合型計畫-社區整體照顧服務體系C級巷弄長照站"/>
    <s v="臺中市私立森緣居家長照機構"/>
    <x v="47"/>
    <x v="1"/>
    <s v="無"/>
    <m/>
  </r>
  <r>
    <s v="一般建築及設備-一般建築及設備-獎補助費-對國內團體之捐助"/>
    <s v="長照2.0整合型計畫-社區整體照顧服務體系C級巷弄長照站"/>
    <s v="主悅診所"/>
    <x v="47"/>
    <x v="69"/>
    <s v="無"/>
    <m/>
  </r>
  <r>
    <s v="一般建築及設備-一般建築及設備-獎補助費-對國內團體之捐助"/>
    <s v="長照2.0整合型計畫-社區整體照顧服務體系C級巷弄長照站"/>
    <s v="有安心長照服務有限公司臺中市私立有安心居家長照機構(沙鹿區)"/>
    <x v="47"/>
    <x v="84"/>
    <s v="無"/>
    <m/>
  </r>
  <r>
    <s v="一般建築及設備-一般建築及設備-獎補助費-對國內團體之捐助"/>
    <s v="長照2.0整合型計畫-社區整體照顧服務體系C級巷弄長照站"/>
    <s v="長春居家護理所"/>
    <x v="47"/>
    <x v="58"/>
    <s v="無"/>
    <m/>
  </r>
  <r>
    <s v="一般建築及設備-一般建築及設備-獎補助費-對國內團體之捐助"/>
    <s v="長照2.0整合型計畫-社區整體照顧服務體系C級巷弄長照站"/>
    <s v="林居藥局"/>
    <x v="47"/>
    <x v="102"/>
    <s v="無"/>
    <m/>
  </r>
  <r>
    <s v="一般建築及設備-一般建築及設備-獎補助費-對國內團體之捐助"/>
    <s v="長照2.0整合型計畫-社區整體照顧服務體系C級巷弄長照站"/>
    <s v="林居藥局(后里區公館里)"/>
    <x v="47"/>
    <x v="226"/>
    <s v="無"/>
    <m/>
  </r>
  <r>
    <s v="一般建築及設備-一般建築及設備-獎補助費-對國內團體之捐助"/>
    <s v="長照2.0整合型計畫-社區整體照顧服務體系C級巷弄長照站"/>
    <s v="璞心診所"/>
    <x v="47"/>
    <x v="395"/>
    <s v="無"/>
    <m/>
  </r>
  <r>
    <s v="一般建築及設備-一般建築及設備-獎補助費-對國內團體之捐助"/>
    <s v="長照2.0整合型計畫-社區整體照顧服務體系C級巷弄長照站"/>
    <s v="璞心診所(豐原區下街里)"/>
    <x v="47"/>
    <x v="307"/>
    <s v="無"/>
    <m/>
  </r>
  <r>
    <s v="一般建築及設備-一般建築及設備-獎補助費-對國內團體之捐助"/>
    <s v="長照2.0整合型計畫-社區整體照顧服務體系C級巷弄長照站"/>
    <s v="璞心診所(北屯區平田里)"/>
    <x v="47"/>
    <x v="73"/>
    <s v="無"/>
    <m/>
  </r>
  <r>
    <s v="一般建築及設備-一般建築及設備-獎補助費-對國內團體之捐助"/>
    <s v="長照2.0整合型計畫-社區整體照顧服務體系C級巷弄長照站"/>
    <s v="群復中醫診所"/>
    <x v="47"/>
    <x v="5"/>
    <s v="無"/>
    <m/>
  </r>
  <r>
    <s v="一般建築及設備-一般建築及設備-獎補助費-對國內團體之捐助"/>
    <s v="長照2.0整合型計畫-社區整體照顧服務體系C級巷弄長照站"/>
    <s v="慧安居家呼吸照護所(梧棲區下寮里)"/>
    <x v="47"/>
    <x v="9"/>
    <s v="無"/>
    <m/>
  </r>
  <r>
    <s v="一般建築及設備-一般建築及設備-獎補助費-對國內團體之捐助"/>
    <s v="長照2.0整合型計畫-社區整體照顧服務體系C級巷弄長照站"/>
    <s v="慧安居家呼吸照護所(龍井區龍津里)"/>
    <x v="47"/>
    <x v="9"/>
    <s v="無"/>
    <m/>
  </r>
  <r>
    <s v="一般建築及設備-一般建築及設備-獎補助費-對國內團體之捐助"/>
    <s v="長照2.0整合型計畫-社區整體照顧服務體系C級巷弄長照站"/>
    <s v="東榮診所"/>
    <x v="47"/>
    <x v="572"/>
    <s v="無"/>
    <m/>
  </r>
  <r>
    <s v="一般建築及設備-一般建築及設備-獎補助費-對國內團體之捐助"/>
    <s v="長照2.0整合型計畫-社區整體照顧服務體系C級巷弄長照站"/>
    <s v="肌治生活居家物理治療所(太平區光明里)"/>
    <x v="47"/>
    <x v="49"/>
    <s v="無"/>
    <m/>
  </r>
  <r>
    <s v="一般建築及設備-一般建築及設備-獎補助費-對國內團體之捐助"/>
    <s v="長照2.0整合型計畫-社區整體照顧服務體系C級巷弄長照站"/>
    <s v="中華昶齊照護協會私立樹德社區長照機構"/>
    <x v="47"/>
    <x v="81"/>
    <s v="無"/>
    <m/>
  </r>
  <r>
    <s v="一般建築及設備-一般建築及設備-獎補助費-對國內團體之捐助"/>
    <s v="長照2.0整合型計畫-社區整體照顧服務體系C級巷弄長照站"/>
    <s v="臺中市私立永心居家長照機構"/>
    <x v="47"/>
    <x v="73"/>
    <s v="無"/>
    <m/>
  </r>
  <r>
    <s v="一般建築及設備-一般建築及設備-獎補助費-對國內團體之捐助"/>
    <s v="長照2.0整合型計畫-社區整體照顧服務體系C級巷弄長照站"/>
    <s v="黃金歲月健康事業有限公司附設臺中市私立櫻花居家長照機構"/>
    <x v="47"/>
    <x v="74"/>
    <s v="無"/>
    <m/>
  </r>
  <r>
    <s v="一般建築及設備-一般建築及設備-獎補助費-對國內團體之捐助"/>
    <s v="長照2.0整合型計畫-社區整體照顧服務體系C級巷弄長照站"/>
    <s v="康達藥局"/>
    <x v="47"/>
    <x v="2"/>
    <s v="無"/>
    <m/>
  </r>
  <r>
    <s v="一般建築及設備-一般建築及設備-獎補助費-對國內團體之捐助"/>
    <s v="長照2.0整合型計畫-社區整體照顧服務體系C級巷弄長照站"/>
    <s v="慧安居家呼吸照護所(龍井區龍泉里)"/>
    <x v="47"/>
    <x v="9"/>
    <s v="無"/>
    <m/>
  </r>
  <r>
    <s v="一般建築及設備-一般建築及設備-獎補助費-對國內團體之捐助"/>
    <s v="長照2.0整合型計畫-社區整體照顧服務體系C級巷弄長照站"/>
    <s v="私立永承社區長照機構(東區東橋里)"/>
    <x v="47"/>
    <x v="169"/>
    <s v="無"/>
    <m/>
  </r>
  <r>
    <s v="一般建築及設備-一般建築及設備-獎補助費-對國內團體之捐助"/>
    <s v="長照2.0整合型計畫-社區整體照顧服務體系C級巷弄長照站"/>
    <s v="私立永承社區長照機構(東區東門里)"/>
    <x v="47"/>
    <x v="238"/>
    <s v="無"/>
    <m/>
  </r>
  <r>
    <s v="一般建築及設備-一般建築及設備-獎補助費-對國內團體之捐助"/>
    <s v="長照2.0整合型計畫-社區整體照顧服務體系C級巷弄長照站"/>
    <s v="春暖花開健康事業有限公司附設臺中市私立牽手居家長照機構"/>
    <x v="47"/>
    <x v="76"/>
    <s v="無"/>
    <m/>
  </r>
  <r>
    <s v="一般建築及設備-一般建築及設備-獎補助費-對國內團體之捐助"/>
    <s v="長照2.0整合型計畫-社區整體照顧服務體系C級巷弄長照站"/>
    <s v="和平藥局"/>
    <x v="47"/>
    <x v="133"/>
    <s v="無"/>
    <m/>
  </r>
  <r>
    <s v="一般建築及設備-一般建築及設備-獎補助費-對國內團體之捐助"/>
    <s v="長照2.0整合型計畫-社區整體照顧服務體系C級巷弄長照站"/>
    <s v="私立永承社區長照機構(太平區平安里)"/>
    <x v="47"/>
    <x v="692"/>
    <s v="無"/>
    <m/>
  </r>
  <r>
    <s v="一般建築及設備-一般建築及設備-獎補助費-對國內團體之捐助"/>
    <s v="長照2.0整合型計畫-社區整體照顧服務體系C級巷弄長照站"/>
    <s v="真善美復能物理治療所(大肚區王田里)"/>
    <x v="47"/>
    <x v="123"/>
    <s v="無"/>
    <m/>
  </r>
  <r>
    <s v="一般建築及設備-一般建築及設備-獎補助費-對國內團體之捐助"/>
    <s v="長照2.0整合型計畫-社區整體照顧服務體系C級巷弄長照站"/>
    <s v="祐齡有限公司附設臺中市私立祐齡居家長照機構(清水區文昌里)"/>
    <x v="47"/>
    <x v="78"/>
    <s v="無"/>
    <m/>
  </r>
  <r>
    <s v="一般建築及設備-一般建築及設備-獎補助費-對國內團體之捐助"/>
    <s v="長照2.0整合型計畫-社區整體照顧服務體系C級巷弄長照站"/>
    <s v="黃金歲月健康事業有限公司附設臺中市私立櫻花居家長照機構(后里區泰安里)"/>
    <x v="47"/>
    <x v="76"/>
    <s v="無"/>
    <m/>
  </r>
  <r>
    <s v="一般建築及設備-一般建築及設備-獎補助費-對國內團體之捐助"/>
    <s v="長照2.0整合型計畫-失智團屋"/>
    <s v="社團法人臺中市社會關懷服務協會附設臺中市私立活力村社區式服務類長期照顧服務機構"/>
    <x v="47"/>
    <x v="289"/>
    <s v="無"/>
    <m/>
  </r>
  <r>
    <s v="一般建築及設備-一般建築及設備-獎補助費-對國內團體之捐助"/>
    <s v="長照2.0整合型計畫-營養餐飲"/>
    <s v="財團法人台灣省私立菩提仁愛之家"/>
    <x v="47"/>
    <x v="395"/>
    <s v="無"/>
    <m/>
  </r>
  <r>
    <s v="一般建築及設備-一般建築及設備-獎補助費-對國內團體之捐助"/>
    <s v="長照2.0整合型計畫-營養餐飲"/>
    <s v="社團法人原住民深耕德瑪汶協會"/>
    <x v="47"/>
    <x v="4"/>
    <s v="無"/>
    <m/>
  </r>
  <r>
    <s v="一般建築及設備-一般建築及設備-獎補助費-對國內團體之捐助"/>
    <s v="長照2.0整合型計畫-營養餐飲"/>
    <s v="台中佳醫護理之家"/>
    <x v="47"/>
    <x v="52"/>
    <s v="無"/>
    <m/>
  </r>
  <r>
    <s v="一般建築及設備-一般建築及設備-獎補助費-對國內團體之捐助"/>
    <s v="長照2.0整合型計畫-營養餐飲"/>
    <s v="社團法人臺中市秀老郎公益服務協會"/>
    <x v="47"/>
    <x v="85"/>
    <s v="無"/>
    <m/>
  </r>
  <r>
    <s v="一般建築及設備-一般建築及設備-獎補助費-對國內團體之捐助"/>
    <s v="長照2.0整合型計畫-小規機"/>
    <s v="財團法人臺灣省私立永信社會福利基金會附設臺中市私立旭聆社區長照機構"/>
    <x v="47"/>
    <x v="954"/>
    <s v="無"/>
    <m/>
  </r>
  <r>
    <s v="一般建築及設備-一般建築及設備-獎補助費-對國內團體之捐助"/>
    <s v="長照2.0整合型計畫-日間照顧"/>
    <s v="睿庭有限公司附設臺中市私立永康綜合長照機構"/>
    <x v="47"/>
    <x v="139"/>
    <s v="無"/>
    <m/>
  </r>
  <r>
    <s v="一般建築及設備-一般建築及設備-獎補助費-對國內團體之捐助"/>
    <s v="長照2.0整合型計畫-日間照顧"/>
    <s v="照寧有限公司附設臺中市私立拾貳街綜合長照機構"/>
    <x v="47"/>
    <x v="61"/>
    <s v="無"/>
    <m/>
  </r>
  <r>
    <s v="一般建築及設備-一般建築及設備-獎補助費-對國內團體之捐助"/>
    <s v="長照2.0整合型計畫-日間照顧"/>
    <s v="財團法人臺灣省私立永信社會福利基金會附設臺中市私立永信社區長照機構"/>
    <x v="47"/>
    <x v="954"/>
    <s v="無"/>
    <m/>
  </r>
  <r>
    <s v="一般建築及設備-一般建築及設備-獎補助費-對國內團體之捐助"/>
    <s v="長照2.0整合型計畫-日間照顧"/>
    <s v="有限責任臺灣伯拉罕共生照顧勞動合作社附設私立伯拉罕社區長照機構"/>
    <x v="47"/>
    <x v="457"/>
    <s v="無"/>
    <m/>
  </r>
  <r>
    <s v="一般建築及設備-一般建築及設備-獎補助費-對國內團體之捐助"/>
    <s v="長照2.0整合型計畫-日間照顧"/>
    <s v="臺中市立仁愛綜合長照機構(委託佛教慈濟醫療財團法人經營)"/>
    <x v="47"/>
    <x v="139"/>
    <s v="無"/>
    <m/>
  </r>
  <r>
    <s v="一般建築及設備-一般建築及設備-獎補助費-對國內團體之捐助"/>
    <s v="長照2.0整合型計畫-日間照顧"/>
    <s v="瀧水股份有限公司附設臺中市私立長榮社區長照機構"/>
    <x v="47"/>
    <x v="955"/>
    <s v="無"/>
    <m/>
  </r>
  <r>
    <s v="一般建築及設備-一般建築及設備-獎補助費-對國內團體之捐助"/>
    <s v="長照2.0整合型計畫-日間照顧"/>
    <s v="財團法人弘道老人福利基金會附設臺中市私立西區老拾光社區長照機構"/>
    <x v="47"/>
    <x v="61"/>
    <s v="無"/>
    <m/>
  </r>
  <r>
    <s v="一般建築及設備-一般建築及設備-獎補助費-對國內團體之捐助"/>
    <s v="長照2.0整合型計畫-日間照顧"/>
    <s v="臺中市私立順心日間社區長照機構"/>
    <x v="47"/>
    <x v="61"/>
    <s v="無"/>
    <m/>
  </r>
  <r>
    <s v="一般建築及設備-一般建築及設備-獎補助費-對國內團體之捐助"/>
    <s v="長照2.0整合型計畫-日間照顧"/>
    <s v="閎遠事業股份有限公司附設私立長嵩社區長照機構"/>
    <x v="47"/>
    <x v="954"/>
    <s v="無"/>
    <m/>
  </r>
  <r>
    <s v="一般建築及設備-一般建築及設備-獎補助費-對國內團體之捐助"/>
    <s v="失能身心障礙者特殊需求加值服務計畫"/>
    <s v="臺中市私立同舍社區長照機構"/>
    <x v="47"/>
    <x v="49"/>
    <s v="無"/>
    <m/>
  </r>
  <r>
    <s v="一般建築及設備-一般建築及設備-獎補助費-對國內團體之捐助"/>
    <s v="失能身心障礙者特殊需求加值服務計畫"/>
    <s v="銀樂活長照股份有限公司附設臺中市私立喜瑞村綜合長照機構"/>
    <x v="47"/>
    <x v="1"/>
    <s v="無"/>
    <m/>
  </r>
  <r>
    <s v="一般建築及設備-一般建築及設備-獎補助費-對國內團體之捐助"/>
    <s v="失能身心障礙者特殊需求加值服務計畫"/>
    <s v="臺中市銀髮族健康促進協會私立喜樂社區長照機構"/>
    <x v="47"/>
    <x v="1"/>
    <s v="無"/>
    <m/>
  </r>
  <r>
    <s v="一般建築及設備-一般建築及設備-獎補助費-對國內團體之捐助"/>
    <s v="失能身心障礙者特殊需求加值服務計畫"/>
    <s v="安佳長照股份有限公司附設臺中市私立安佳社區長照機構"/>
    <x v="47"/>
    <x v="49"/>
    <s v="無"/>
    <m/>
  </r>
  <r>
    <s v="文教活動-視覺藝術-獎補助費-對國內團體之捐助"/>
    <s v="臺中市東南美術會創會50週年特展"/>
    <s v="臺中市東南美術會"/>
    <x v="48"/>
    <x v="58"/>
    <s v="無"/>
    <m/>
  </r>
  <r>
    <s v="文教活動-視覺藝術-獎補助費-對國內團體之捐助"/>
    <s v="2024葫蘆墩美展"/>
    <s v="台中縣葫蘆墩美術研究會"/>
    <x v="48"/>
    <x v="58"/>
    <s v="無"/>
    <m/>
  </r>
  <r>
    <s v="文教活動-視覺藝術-獎補助費-對國內團體之捐助"/>
    <s v="台中市大台中美術協會第39屆會員聯展"/>
    <s v="台中市大台中美術協會"/>
    <x v="48"/>
    <x v="1"/>
    <s v="無"/>
    <m/>
  </r>
  <r>
    <s v="文教活動-視覺藝術-獎補助費-對國內團體之捐助"/>
    <s v="2024臺中市美術教育學會會員創作展暨臺日兒童繪畫交流展臺中市學童繪畫比賽得獎作品展"/>
    <s v="台中市美術教育學會"/>
    <x v="48"/>
    <x v="58"/>
    <s v="無"/>
    <m/>
  </r>
  <r>
    <s v="文教活動-視覺藝術-獎補助費-對國內團體之捐助"/>
    <s v="2024台灣普羅藝術交流協會會員聯展-逸外之境"/>
    <s v="台灣普羅藝術交流協會"/>
    <x v="48"/>
    <x v="1"/>
    <s v="無"/>
    <m/>
  </r>
  <r>
    <s v="文教活動-視覺藝術-獎補助費-對國內團體之捐助"/>
    <s v="臺中市朝中畫會2024會員聯展"/>
    <s v="臺中市朝中畫會"/>
    <x v="48"/>
    <x v="1"/>
    <s v="無"/>
    <m/>
  </r>
  <r>
    <s v="文教活動-視覺藝術-獎補助費-對國內團體之捐助"/>
    <s v="113年度臺中市藝術創作協會會員聯展"/>
    <s v="臺中市藝術創作協會"/>
    <x v="48"/>
    <x v="1"/>
    <s v="無"/>
    <m/>
  </r>
  <r>
    <s v="文教活動-視覺藝術-獎補助費-對國內團體之捐助"/>
    <s v="臺中市石雕協會第十屆會員聯展"/>
    <s v="臺中市石雕協會"/>
    <x v="48"/>
    <x v="1"/>
    <s v="無"/>
    <m/>
  </r>
  <r>
    <s v="文教活動-視覺藝術-獎補助費-對國內團體之捐助"/>
    <s v="2024梧棲快樂兒童創意美展"/>
    <s v="臺中縣梧棲鎮藝術文化協會"/>
    <x v="48"/>
    <x v="58"/>
    <s v="無"/>
    <m/>
  </r>
  <r>
    <s v="文教活動-視覺藝術-獎補助費-對國內團體之捐助"/>
    <s v="靈光再現"/>
    <s v="台藝大國際當代藝術聯盟"/>
    <x v="48"/>
    <x v="1"/>
    <s v="無"/>
    <m/>
  </r>
  <r>
    <s v="文教活動-視覺藝術-獎補助費-對國內團體之捐助"/>
    <s v="第71屆中部美術展"/>
    <s v="台灣中部美術協會"/>
    <x v="48"/>
    <x v="930"/>
    <s v="無"/>
    <m/>
  </r>
  <r>
    <s v="文教活動-視覺藝術-獎補助費-對國內團體之捐助"/>
    <s v="2024臺中市藝術家學會會員聯展"/>
    <s v="臺中市藝術家學會"/>
    <x v="48"/>
    <x v="1"/>
    <s v="無"/>
    <m/>
  </r>
  <r>
    <s v="文教活動-視覺藝術-獎補助費-對國內團體之捐助"/>
    <s v="華夏風華2024會員聯展"/>
    <s v="臺中市華夏書畫協會"/>
    <x v="48"/>
    <x v="1"/>
    <s v="無"/>
    <m/>
  </r>
  <r>
    <s v="文教活動-視覺藝術-獎補助費-對國內團體之捐助"/>
    <s v="群藝齊揚-臺中市墨緣雅集畫會四十週年會員聯展"/>
    <s v="臺中市墨緣雅集畫會"/>
    <x v="48"/>
    <x v="1"/>
    <s v="無"/>
    <m/>
  </r>
  <r>
    <s v="文教活動-視覺藝術-獎補助費-對國內團體之捐助"/>
    <s v="臺中市第十一屆生之光身心障礙繪畫徵選比賽暨繪畫班黃利安老師師生成果展"/>
    <s v="臺中市身心障礙藝術發展協會"/>
    <x v="48"/>
    <x v="1"/>
    <s v="無"/>
    <m/>
  </r>
  <r>
    <s v="文教活動-視覺藝術-獎補助費-對國內團體之捐助"/>
    <s v="第八十七屆臺陽美術特展"/>
    <s v="中華民國臺陽美術協會"/>
    <x v="48"/>
    <x v="84"/>
    <s v="無"/>
    <m/>
  </r>
  <r>
    <s v="文教活動-視覺藝術-獎補助費-對國內團體之捐助"/>
    <s v="第25屆臺中市美術沙龍學會2024美展"/>
    <s v="臺中市美術沙龍學會"/>
    <x v="48"/>
    <x v="1"/>
    <s v="無"/>
    <m/>
  </r>
  <r>
    <s v="文教活動-視覺藝術-獎補助費-對國內團體之捐助"/>
    <s v="臺中市中堅攝影學會113年度攝影展"/>
    <s v="臺中市中堅攝影學會"/>
    <x v="48"/>
    <x v="1"/>
    <s v="無"/>
    <m/>
  </r>
  <r>
    <s v="文教活動-視覺藝術-獎補助費-對國內團體之捐助"/>
    <s v="涵融萬殊七-臺中市東方水墨畫會會員團體展"/>
    <s v="臺中市東方水墨畫會"/>
    <x v="48"/>
    <x v="1"/>
    <s v="無"/>
    <m/>
  </r>
  <r>
    <s v="文教活動-視覺藝術-獎補助費-對國內團體之捐助"/>
    <s v="龍騰鵲唱魚躍鳶飛-臺中市文藝作家協會39週年會員聯展"/>
    <s v="臺中市文藝作家協會"/>
    <x v="48"/>
    <x v="1"/>
    <s v="無"/>
    <m/>
  </r>
  <r>
    <s v="文教活動-視覺藝術-獎補助費-對國內團體之捐助"/>
    <s v="臻愛家園，文化大台中特展"/>
    <s v="臺灣東亞國際文化藝術交流協會"/>
    <x v="48"/>
    <x v="1"/>
    <s v="無"/>
    <m/>
  </r>
  <r>
    <s v="文教活動-視覺藝術-獎補助費-對國內團體之捐助"/>
    <s v="第24屆臺灣國際藝術協會2024美"/>
    <s v="臺灣國際藝術協會"/>
    <x v="48"/>
    <x v="254"/>
    <s v="無"/>
    <m/>
  </r>
  <r>
    <s v="文教活動-視覺藝術-獎補助費-對國內團體之捐助"/>
    <s v="2024台中雕塑獎暨台中市雕塑學會第38週年會員聯展"/>
    <s v="台中市雕塑學會"/>
    <x v="48"/>
    <x v="64"/>
    <s v="無"/>
    <m/>
  </r>
  <r>
    <s v="文教活動-視覺藝術-獎補助費-對國內團體之捐助"/>
    <s v="2024年古文字學會會員書畫聯展"/>
    <s v="台灣省中國古文字學會"/>
    <x v="48"/>
    <x v="1"/>
    <s v="無"/>
    <m/>
  </r>
  <r>
    <s v="文教活動-視覺藝術-獎補助費-對國內團體之捐助"/>
    <s v="藝同饗樂-臺中市菊野美術會會員聯展"/>
    <s v="臺中市菊野美術會"/>
    <x v="48"/>
    <x v="1"/>
    <s v="無"/>
    <m/>
  </r>
  <r>
    <s v="文教活動-視覺藝術-獎補助費-對國內團體之捐助"/>
    <s v="龍耀牛馬-2024台中縣牛馬頭畫會會員美展"/>
    <s v="台中縣牛馬頭畫會"/>
    <x v="48"/>
    <x v="49"/>
    <s v="無"/>
    <m/>
  </r>
  <r>
    <s v="文教活動-視覺藝術-獎補助費-對國內團體之捐助"/>
    <s v="書畫寄情-臺中市潭子書畫協會113年度會員聯展"/>
    <s v="臺中市潭子書畫協會"/>
    <x v="48"/>
    <x v="1"/>
    <s v="無"/>
    <m/>
  </r>
  <r>
    <s v="文教活動-視覺藝術-獎補助費-對國內團體之捐助"/>
    <s v="美學行旅．探索移動美學綠軸線"/>
    <s v="中華民國文創觀光發展協會"/>
    <x v="48"/>
    <x v="4"/>
    <s v="無"/>
    <m/>
  </r>
  <r>
    <s v="文教活動-視覺藝術-獎補助費-對國內團體之捐助"/>
    <s v="2024年第十三屆臺中國際攝影藝術展覽"/>
    <s v="臺中市攝影學會"/>
    <x v="48"/>
    <x v="129"/>
    <s v="無"/>
    <m/>
  </r>
  <r>
    <s v="文教活動-視覺藝術-獎補助費-對國內團體之捐助"/>
    <s v="臺中市青溪文藝學會第19屆第2次會員聯展"/>
    <s v="臺中市青溪文藝學會"/>
    <x v="48"/>
    <x v="1"/>
    <s v="無"/>
    <m/>
  </r>
  <r>
    <s v="文教活動-視覺藝術-獎補助費-對國內團體之捐助"/>
    <s v="2024梧棲銀髮族生活美展"/>
    <s v="臺中縣梧棲鎮藝術文化協會"/>
    <x v="48"/>
    <x v="49"/>
    <s v="無"/>
    <m/>
  </r>
  <r>
    <s v="文教活動-視覺藝術-獎補助費-對國內團體之捐助"/>
    <s v="2024臺中市書法學會會員聯展"/>
    <s v="臺中市書法學會"/>
    <x v="48"/>
    <x v="64"/>
    <s v="無"/>
    <m/>
  </r>
  <r>
    <s v="文教活動-視覺藝術-獎補助費-對國內團體之捐助"/>
    <s v="2024第9屆臺灣國際金壺獎陶藝設計競賽展"/>
    <s v="社團法人台灣茶藝文化學會"/>
    <x v="48"/>
    <x v="5"/>
    <s v="無"/>
    <m/>
  </r>
  <r>
    <s v="文教活動-視覺藝術-獎補助費-對國內團體之捐助"/>
    <s v="2024台灣陶藝展"/>
    <s v="台灣陶藝學會"/>
    <x v="48"/>
    <x v="64"/>
    <s v="無"/>
    <m/>
  </r>
  <r>
    <s v="文教活動-視覺藝術-獎補助費-對國內團體之捐助"/>
    <s v="探心索微~繪畫自我療癒營成長營"/>
    <s v="臺中市身心障礙藝術發展協會"/>
    <x v="48"/>
    <x v="4"/>
    <s v="無"/>
    <m/>
  </r>
  <r>
    <s v="文教活動-視覺藝術-獎補助費-對國內團體之捐助"/>
    <s v="2024台灣藝術家法國沙龍學會TFA巡迴展第二站"/>
    <s v="台灣藝術家法國沙龍學會"/>
    <x v="48"/>
    <x v="1"/>
    <s v="無"/>
    <m/>
  </r>
  <r>
    <s v="文教活動-視覺藝術-獎補助費-對國內團體之捐助"/>
    <s v="中華弘道書學會甲辰年會員聯展"/>
    <s v="中華弘道書學會"/>
    <x v="48"/>
    <x v="1"/>
    <s v="無"/>
    <m/>
  </r>
  <r>
    <s v="文教活動-視覺藝術-獎補助費-對國內團體之捐助"/>
    <s v="小小生活微融藝Ⅱ"/>
    <s v="純白舍DanceLab"/>
    <x v="48"/>
    <x v="289"/>
    <s v="無"/>
    <m/>
  </r>
  <r>
    <s v="文教活動-視覺藝術-獎補助費-對國內團體之捐助"/>
    <s v="無語言歌-原生藝術(ArtBrut)展覽計畫"/>
    <s v="台灣身心障礙藝術發展協會"/>
    <x v="48"/>
    <x v="3"/>
    <s v="無"/>
    <m/>
  </r>
  <r>
    <s v="文教活動-表演藝術-獎補助費-對國內團體之捐助"/>
    <s v="因愛而唱十：與自己的對話"/>
    <s v="愛唱歌手合唱團"/>
    <x v="48"/>
    <x v="1"/>
    <s v="無"/>
    <m/>
  </r>
  <r>
    <s v="文教活動-表演藝術-獎補助費-對國內團體之捐助"/>
    <s v="古典管絃樂團2024新年音樂會"/>
    <s v="古典管絃樂團"/>
    <x v="48"/>
    <x v="75"/>
    <s v="無"/>
    <m/>
  </r>
  <r>
    <s v="文教活動-表演藝術-獎補助費-對國內團體之捐助"/>
    <s v="哩賀相聲"/>
    <s v="漢霖民俗說唱藝術團"/>
    <x v="48"/>
    <x v="1"/>
    <s v="無"/>
    <m/>
  </r>
  <r>
    <s v="文教活動-表演藝術-獎補助費-對國內團體之捐助"/>
    <s v="玉獅傳"/>
    <s v="真大豐木偶掌中劇團"/>
    <x v="48"/>
    <x v="87"/>
    <s v="無"/>
    <m/>
  </r>
  <r>
    <s v="文教活動-表演藝術-獎補助費-對國內團體之捐助"/>
    <s v="春之饗。願"/>
    <s v="台中市福爾摩莎合唱團"/>
    <x v="48"/>
    <x v="4"/>
    <s v="無"/>
    <m/>
  </r>
  <r>
    <s v="文教活動-表演藝術-獎補助費-對國內團體之捐助"/>
    <s v="聽見土地的聲音-有故事的人帶著音樂來"/>
    <s v="大甲愛樂室內樂團"/>
    <x v="48"/>
    <x v="75"/>
    <s v="無"/>
    <m/>
  </r>
  <r>
    <s v="文教活動-表演藝術-獎補助費-對國內團體之捐助"/>
    <s v="《璀璨經典百老匯》交響音樂會"/>
    <s v="狂美交響管樂團"/>
    <x v="48"/>
    <x v="75"/>
    <s v="無"/>
    <m/>
  </r>
  <r>
    <s v="文教活動-表演藝術-獎補助費-對國內團體之捐助"/>
    <s v="聖章伏龍記"/>
    <s v="金宇園掌中劇團"/>
    <x v="48"/>
    <x v="1"/>
    <s v="無"/>
    <m/>
  </r>
  <r>
    <s v="文教活動-表演藝術-獎補助費-對國內團體之捐助"/>
    <s v="宋朝傳奇狄龍收玉面虎"/>
    <s v="國光歌劇團"/>
    <x v="48"/>
    <x v="49"/>
    <s v="無"/>
    <m/>
  </r>
  <r>
    <s v="文教活動-表演藝術-獎補助費-對國內團體之捐助"/>
    <s v="新光閃閃鼓舞躍元宵"/>
    <s v="川越文化藝術團"/>
    <x v="48"/>
    <x v="87"/>
    <s v="無"/>
    <m/>
  </r>
  <r>
    <s v="文教活動-表演藝術-獎補助費-對國內團體之捐助"/>
    <s v="小顏回一生傳"/>
    <s v="中國太陽園掌中劇團"/>
    <x v="48"/>
    <x v="1"/>
    <s v="無"/>
    <m/>
  </r>
  <r>
    <s v="文教活動-表演藝術-獎補助費-對國內團體之捐助"/>
    <s v="臺灣傀儡藝術之美"/>
    <s v="錦飛鳳傀儡戲劇團"/>
    <x v="48"/>
    <x v="1"/>
    <s v="無"/>
    <m/>
  </r>
  <r>
    <s v="文教活動-表演藝術-獎補助費-對國內團體之捐助"/>
    <s v="親子傳統布袋戲《這不是西遊記，但是演孫悟空》"/>
    <s v="台中聲五洲掌中劇團"/>
    <x v="48"/>
    <x v="75"/>
    <s v="無"/>
    <m/>
  </r>
  <r>
    <s v="文教活動-表演藝術-獎補助費-對國內團體之捐助"/>
    <s v="探索布袋戲的世界-從『唸歌』到『布袋戲』交流會"/>
    <s v="微笑唸歌團"/>
    <x v="48"/>
    <x v="69"/>
    <s v="無"/>
    <m/>
  </r>
  <r>
    <s v="文教活動-表演藝術-獎補助費-對國內團體之捐助"/>
    <s v="武林風雲"/>
    <s v="雲龍木偶劇團"/>
    <x v="48"/>
    <x v="87"/>
    <s v="無"/>
    <m/>
  </r>
  <r>
    <s v="文教活動-表演藝術-獎補助費-對國內團體之捐助"/>
    <s v="「愛樂種子美藝傳愛」公益音樂會"/>
    <s v="美藝室內樂團"/>
    <x v="48"/>
    <x v="87"/>
    <s v="無"/>
    <m/>
  </r>
  <r>
    <s v="文教活動-表演藝術-獎補助費-對國內團體之捐助"/>
    <s v="瀟灑情俠之決戰魔宮"/>
    <s v="五洲秋峰園掌中劇團"/>
    <x v="48"/>
    <x v="1"/>
    <s v="無"/>
    <m/>
  </r>
  <r>
    <s v="文教活動-表演藝術-獎補助費-對國內團體之捐助"/>
    <s v="童偶賞戲趣"/>
    <s v="雲林五洲小桃源掌中劇團"/>
    <x v="48"/>
    <x v="1"/>
    <s v="無"/>
    <m/>
  </r>
  <r>
    <s v="文教活動-表演藝術-獎補助費-對國內團體之捐助"/>
    <s v="在花廳，度曲臨風IV~女怕嫁錯郎"/>
    <s v="風城崑劇團"/>
    <x v="48"/>
    <x v="1"/>
    <s v="無"/>
    <m/>
  </r>
  <r>
    <s v="文教活動-表演藝術-獎補助費-對國內團體之捐助"/>
    <s v="大開兒童歌舞劇-好久茶的秘密《日月潭傳奇》校園演出"/>
    <s v="大開劇團"/>
    <x v="48"/>
    <x v="49"/>
    <s v="無"/>
    <m/>
  </r>
  <r>
    <s v="文教活動-表演藝術-獎補助費-對國內團體之捐助"/>
    <s v="HERO 4 WHO誰是英雄國際舞蹈大賽"/>
    <s v="壹萬小時表演藝術團"/>
    <x v="48"/>
    <x v="1"/>
    <s v="無"/>
    <m/>
  </r>
  <r>
    <s v="文教活動-表演藝術-獎補助費-對國內團體之捐助"/>
    <s v="弘宇掌藝《花園遊記》演出計畫"/>
    <s v="弘宇木偶劇團"/>
    <x v="48"/>
    <x v="1"/>
    <s v="無"/>
    <m/>
  </r>
  <r>
    <s v="文教活動-表演藝術-獎補助費-對國內團體之捐助"/>
    <s v="校園推廣紮根之旅(四)~芝麻開門"/>
    <s v="晶采歌仔戲曲社"/>
    <x v="48"/>
    <x v="1"/>
    <s v="無"/>
    <m/>
  </r>
  <r>
    <s v="文教活動-表演藝術-獎補助費-對國內團體之捐助"/>
    <s v="與偶相遇．校園布袋演出計畫(西遊記之美猴王)"/>
    <s v="忠五洲掌中劇團"/>
    <x v="48"/>
    <x v="1"/>
    <s v="無"/>
    <m/>
  </r>
  <r>
    <s v="文教活動-表演藝術-獎補助費-對國內團體之捐助"/>
    <s v="《吉賽兒》芭蕾舞劇"/>
    <s v="羅德芭蕾舞團"/>
    <x v="48"/>
    <x v="1"/>
    <s v="無"/>
    <m/>
  </r>
  <r>
    <s v="文教活動-表演藝術-獎補助費-對國內團體之捐助"/>
    <s v="「藝掌乾坤-戲夢浮生」推廣巡演計畫"/>
    <s v="宏聲大天地掌中劇團"/>
    <x v="48"/>
    <x v="1"/>
    <s v="無"/>
    <m/>
  </r>
  <r>
    <s v="文教活動-表演藝術-獎補助費-對國內團體之捐助"/>
    <s v="爵士樂之春-Olivier Ｂaron Jazz Trio爵士三重奏OBJ3"/>
    <s v="爵士人樂團"/>
    <x v="48"/>
    <x v="4"/>
    <s v="無"/>
    <m/>
  </r>
  <r>
    <s v="文教活動-表演藝術-獎補助費-對國內團體之捐助"/>
    <s v="歡樂掌中《游龍記》演出計畫"/>
    <s v="鳳舞奇觀布袋戲團"/>
    <x v="48"/>
    <x v="87"/>
    <s v="無"/>
    <m/>
  </r>
  <r>
    <s v="文教活動-表演藝術-獎補助費-對國內團體之捐助"/>
    <s v="牛罵頭舞台X浮現祭"/>
    <s v="浮現藝文展演空間"/>
    <x v="48"/>
    <x v="81"/>
    <s v="無"/>
    <m/>
  </r>
  <r>
    <s v="文教活動-表演藝術-獎補助費-對國內團體之捐助"/>
    <s v="與偶同歡．校園演出計畫"/>
    <s v="中民園掌中劇團"/>
    <x v="48"/>
    <x v="87"/>
    <s v="無"/>
    <m/>
  </r>
  <r>
    <s v="文教活動-表演藝術-獎補助費-對國內團體之捐助"/>
    <s v="Bouffons"/>
    <s v="喚劇團"/>
    <x v="48"/>
    <x v="75"/>
    <s v="無"/>
    <m/>
  </r>
  <r>
    <s v="文教活動-表演藝術-獎補助費-對國內團體之捐助"/>
    <s v="2024焦點舞團【曜】-白晝將行，日曜而生"/>
    <s v="焦點舞團"/>
    <x v="48"/>
    <x v="1"/>
    <s v="無"/>
    <m/>
  </r>
  <r>
    <s v="文教活動-表演藝術-獎補助費-對國內團體之捐助"/>
    <s v="魔法師的考驗-地球危機"/>
    <s v="盛保羅魔幻劇團"/>
    <x v="48"/>
    <x v="1"/>
    <s v="無"/>
    <m/>
  </r>
  <r>
    <s v="文教活動-表演藝術-獎補助費-對國內團體之捐助"/>
    <s v="聲動韋瓦第"/>
    <s v="巴洛克獨奏家樂團"/>
    <x v="48"/>
    <x v="4"/>
    <s v="無"/>
    <m/>
  </r>
  <r>
    <s v="文教活動-表演藝術-獎補助費-對國內團體之捐助"/>
    <s v="掌中世界．校園演出計畫(社鼠記)"/>
    <s v="通世界掌中劇團"/>
    <x v="48"/>
    <x v="87"/>
    <s v="無"/>
    <m/>
  </r>
  <r>
    <s v="文教活動-表演藝術-獎補助費-對國內團體之捐助"/>
    <s v="集厥大成-集樂軒北管戲演出"/>
    <s v="東門集樂軒"/>
    <x v="48"/>
    <x v="1"/>
    <s v="無"/>
    <m/>
  </r>
  <r>
    <s v="文教活動-表演藝術-獎補助費-對國內團體之捐助"/>
    <s v="113年第二期愛永不止息感恩音樂會"/>
    <s v="紅瑛流行爵士樂團"/>
    <x v="48"/>
    <x v="4"/>
    <s v="無"/>
    <m/>
  </r>
  <r>
    <s v="文教活動-表演藝術-獎補助費-對國內團體之捐助"/>
    <s v="2024傑優青少年打擊樂團年度音樂會《傑優們！集合》"/>
    <s v="財團法人擊樂文教基金會"/>
    <x v="48"/>
    <x v="87"/>
    <s v="無"/>
    <m/>
  </r>
  <r>
    <s v="文教活動-表演藝術-獎補助費-對國內團體之捐助"/>
    <s v="戀戀南鳥風情畫LaFeria de Abril en Nanwu"/>
    <s v="迷火佛拉明哥舞坊"/>
    <x v="48"/>
    <x v="1"/>
    <s v="無"/>
    <m/>
  </r>
  <r>
    <s v="文教活動-表演藝術-獎補助費-對國內團體之捐助"/>
    <s v="台灣雅樂-音樂下鄉巡迴演出音樂會"/>
    <s v="臺中市道卡斯音樂協會"/>
    <x v="48"/>
    <x v="1"/>
    <s v="無"/>
    <m/>
  </r>
  <r>
    <s v="文教活動-表演藝術-獎補助費-對國內團體之捐助"/>
    <s v="藝起童樂-與偶有約(小神童柯包)"/>
    <s v="雷峰掌中劇團"/>
    <x v="48"/>
    <x v="87"/>
    <s v="無"/>
    <m/>
  </r>
  <r>
    <s v="文教活動-表演藝術-獎補助費-對國內團體之捐助"/>
    <s v="安達魯西亞文化祭第四屆塞維亞春會在台中"/>
    <s v="沃佛朗明哥工作室"/>
    <x v="48"/>
    <x v="1"/>
    <s v="無"/>
    <m/>
  </r>
  <r>
    <s v="文教活動-表演藝術-獎補助費-對國內團體之捐助"/>
    <s v="社區巡迴公演~七子十三生"/>
    <s v="五洲自然香掌中綜合藝術團"/>
    <x v="48"/>
    <x v="1"/>
    <s v="無"/>
    <m/>
  </r>
  <r>
    <s v="文教活動-表演藝術-獎補助費-對國內團體之捐助"/>
    <s v="2024影想音樂沙龍《初夏之約》講座音樂會"/>
    <s v="財團法人影想文化藝術基金會"/>
    <x v="48"/>
    <x v="106"/>
    <s v="無"/>
    <m/>
  </r>
  <r>
    <s v="文教活動-表演藝術-獎補助費-對國內團體之捐助"/>
    <s v="卡通大冒險-《親子趣味Bingo音樂會》龍年篇"/>
    <s v="金喇叭銅管5重奏"/>
    <x v="48"/>
    <x v="87"/>
    <s v="無"/>
    <m/>
  </r>
  <r>
    <s v="文教活動-表演藝術-獎補助費-對國內團體之捐助"/>
    <s v="如果時間可以重來"/>
    <s v="泰興樂掌中藝術團"/>
    <x v="48"/>
    <x v="1"/>
    <s v="無"/>
    <m/>
  </r>
  <r>
    <s v="文教活動-表演藝術-獎補助費-對國內團體之捐助"/>
    <s v="台灣舞曲時光機"/>
    <s v="臺中市北屯區廍子社區發展協會"/>
    <x v="48"/>
    <x v="87"/>
    <s v="無"/>
    <m/>
  </r>
  <r>
    <s v="文教活動-表演藝術-獎補助費-對國內團體之捐助"/>
    <s v="與大師有約-蘇顯達"/>
    <s v="台中室內樂集"/>
    <x v="48"/>
    <x v="87"/>
    <s v="無"/>
    <m/>
  </r>
  <r>
    <s v="文教活動-表演藝術-獎補助費-對國內團體之捐助"/>
    <s v="113年1月-6月光華關懷派對"/>
    <s v="東山樂團"/>
    <x v="48"/>
    <x v="4"/>
    <s v="無"/>
    <m/>
  </r>
  <r>
    <s v="文教活動-表演藝術-獎補助費-對國內團體之捐助"/>
    <s v="113年度社區巡迴公演"/>
    <s v="神龍掌中藝術團"/>
    <x v="48"/>
    <x v="1"/>
    <s v="無"/>
    <m/>
  </r>
  <r>
    <s v="文教活動-表演藝術-獎補助費-對國內團體之捐助"/>
    <s v="日本橫濱第十三屆國際老年合唱節活動"/>
    <s v="台中市合唱團"/>
    <x v="48"/>
    <x v="69"/>
    <s v="無"/>
    <m/>
  </r>
  <r>
    <s v="文教活動-表演藝術-獎補助費-對國內團體之捐助"/>
    <s v="越南胡志明市「台灣樂來越愛你音樂演奏會」"/>
    <s v="台中市康乃馨合唱團"/>
    <x v="48"/>
    <x v="49"/>
    <s v="無"/>
    <m/>
  </r>
  <r>
    <s v="文教活動-表演藝術-獎補助費-對國內團體之捐助"/>
    <s v="兒童藝術節"/>
    <s v="創造焦點"/>
    <x v="48"/>
    <x v="160"/>
    <s v="無"/>
    <m/>
  </r>
  <r>
    <s v="文教活動-表演藝術-獎補助費-對國內團體之捐助"/>
    <s v="兒童藝術節"/>
    <s v="台灣揚琴樂團"/>
    <x v="48"/>
    <x v="86"/>
    <s v="無"/>
    <m/>
  </r>
  <r>
    <s v="文教活動-表演藝術-獎補助費-對國內團體之捐助"/>
    <s v="兒童藝術節"/>
    <s v="嚐劇場"/>
    <x v="48"/>
    <x v="160"/>
    <s v="無"/>
    <m/>
  </r>
  <r>
    <s v="文教活動-表演藝術-獎補助費-對國內團體之捐助"/>
    <s v="兒童藝術節"/>
    <s v="臺灣青年管樂團"/>
    <x v="48"/>
    <x v="160"/>
    <s v="無"/>
    <m/>
  </r>
  <r>
    <s v="文教活動-表演藝術-獎補助費-對國內團體之捐助"/>
    <s v="兒童藝術節"/>
    <s v="極至體能舞蹈團"/>
    <x v="48"/>
    <x v="86"/>
    <s v="無"/>
    <m/>
  </r>
  <r>
    <s v="文教活動-表演藝術-獎補助費-對國內團體之捐助"/>
    <s v="黑鳶色の少年"/>
    <s v="你好漫才工作室"/>
    <x v="48"/>
    <x v="4"/>
    <s v="無"/>
    <m/>
  </r>
  <r>
    <s v="文教活動-表演藝術-獎補助費-對國內團體之捐助"/>
    <s v="共鳴室內樂團2024年度音樂會-樂意之共鳴"/>
    <s v="共鳴室內樂團"/>
    <x v="48"/>
    <x v="87"/>
    <s v="無"/>
    <m/>
  </r>
  <r>
    <s v="文教活動-表演藝術-獎補助費-對國內團體之捐助"/>
    <s v="柳腰飛花伴歌行"/>
    <s v="玖悅舞團"/>
    <x v="48"/>
    <x v="1"/>
    <s v="無"/>
    <m/>
  </r>
  <r>
    <s v="文教活動-表演藝術-獎補助費-對國內團體之捐助"/>
    <s v="2024經典四季X中台灣愛樂"/>
    <s v="中台灣愛樂管弦樂團"/>
    <x v="48"/>
    <x v="87"/>
    <s v="無"/>
    <m/>
  </r>
  <r>
    <s v="文教活動-表演藝術-獎補助費-對國內團體之捐助"/>
    <s v="虎豹母陳弄嫂"/>
    <s v="昇平五洲園"/>
    <x v="48"/>
    <x v="1"/>
    <s v="無"/>
    <m/>
  </r>
  <r>
    <s v="文教活動-表演藝術-獎補助費-對國內團體之捐助"/>
    <s v="不限電劇本改編演出計畫《便所在哪裡》"/>
    <s v="不限電戲劇實驗室"/>
    <x v="48"/>
    <x v="1"/>
    <s v="無"/>
    <m/>
  </r>
  <r>
    <s v="文教活動-表演藝術-獎補助費-對國內團體之捐助"/>
    <s v="春天的故事-同樂"/>
    <s v="台灣絲竹室內樂團"/>
    <x v="48"/>
    <x v="1"/>
    <s v="無"/>
    <m/>
  </r>
  <r>
    <s v="文教活動-表演藝術-獎補助費-對國內團體之捐助"/>
    <s v="台中市新世紀合唱團2024年度公演"/>
    <s v="台中市新世紀合唱團"/>
    <x v="48"/>
    <x v="75"/>
    <s v="無"/>
    <m/>
  </r>
  <r>
    <s v="文教活動-表演藝術-獎補助費-對國內團體之捐助"/>
    <s v="戀愛加加酒2.0"/>
    <s v="20%實驗劇坊"/>
    <x v="48"/>
    <x v="1"/>
    <s v="無"/>
    <m/>
  </r>
  <r>
    <s v="文教活動-表演藝術-獎補助費-對國內團體之捐助"/>
    <s v="讓吉他為妳而伴"/>
    <s v="加一吉他"/>
    <x v="48"/>
    <x v="87"/>
    <s v="無"/>
    <m/>
  </r>
  <r>
    <s v="文教活動-表演藝術-獎補助費-對國內團體之捐助"/>
    <s v="救救水世界"/>
    <s v="台中朝藝閣掌中劇團"/>
    <x v="48"/>
    <x v="1"/>
    <s v="無"/>
    <m/>
  </r>
  <r>
    <s v="文教活動-表演藝術-獎補助費-對國內團體之捐助"/>
    <s v="藝遊偶戲校園推廣演出「海水變鹹」"/>
    <s v="蕭添鎮民俗布袋戲團"/>
    <x v="48"/>
    <x v="1"/>
    <s v="無"/>
    <m/>
  </r>
  <r>
    <s v="文教活動-表演藝術-獎補助費-對國內團體之捐助"/>
    <s v="《澄澈之光》木管大型室內樂音樂會(臺中場)"/>
    <s v="時間藝術工作室"/>
    <x v="48"/>
    <x v="87"/>
    <s v="無"/>
    <m/>
  </r>
  <r>
    <s v="文教活動-表演藝術-獎補助費-對國內團體之捐助"/>
    <s v="日月太鼓-飛天尋樂展風華"/>
    <s v="夢江南歌舞劇團"/>
    <x v="48"/>
    <x v="1"/>
    <s v="無"/>
    <m/>
  </r>
  <r>
    <s v="文教活動-表演藝術-獎補助費-對國內團體之捐助"/>
    <s v="愛．啟航音樂會"/>
    <s v="曉明至愛合唱團"/>
    <x v="48"/>
    <x v="1"/>
    <s v="無"/>
    <m/>
  </r>
  <r>
    <s v="文教活動-表演藝術-獎補助費-對國內團體之捐助"/>
    <s v="2024國際交流系列音樂會《魔法之歌》"/>
    <s v="台中室內合唱團"/>
    <x v="48"/>
    <x v="69"/>
    <s v="無"/>
    <m/>
  </r>
  <r>
    <s v="文教活動-表演藝術-獎補助費-對國內團體之捐助"/>
    <s v="鰲峰音樂饗宴"/>
    <s v="臺中市戀戀鰲峰樂音協會"/>
    <x v="48"/>
    <x v="1"/>
    <s v="無"/>
    <m/>
  </r>
  <r>
    <s v="文教活動-表演藝術-獎補助費-對國內團體之捐助"/>
    <s v="2024年布袋戲薪傳推廣計畫-布袋戲表演活動(南俠風雲傳)"/>
    <s v="社團法人台灣戲劇協進會"/>
    <x v="48"/>
    <x v="1"/>
    <s v="無"/>
    <m/>
  </r>
  <r>
    <s v="文教活動-表演藝術-獎補助費-對國內團體之捐助"/>
    <s v="婕安納仲夏音樂會2"/>
    <s v="婕安納絲竹樂團"/>
    <x v="48"/>
    <x v="87"/>
    <s v="無"/>
    <m/>
  </r>
  <r>
    <s v="文教活動-表演藝術-獎補助費-對國內團體之捐助"/>
    <s v="《酬神》宋坤傳藝_20週年大戲"/>
    <s v="宋坤傳藝"/>
    <x v="48"/>
    <x v="49"/>
    <s v="無"/>
    <m/>
  </r>
  <r>
    <s v="文教活動-表演藝術-獎補助費-對國內團體之捐助"/>
    <s v="臺南一中校友管樂團第五十七次竹園留聲音樂會《漫步_》"/>
    <s v="臺南一中校友管樂團"/>
    <x v="48"/>
    <x v="1"/>
    <s v="無"/>
    <m/>
  </r>
  <r>
    <s v="文教活動-表演藝術-獎補助費-對國內團體之捐助"/>
    <s v="2024夏日古典音樂會"/>
    <s v="樂以忘憂室內樂團"/>
    <x v="48"/>
    <x v="87"/>
    <s v="無"/>
    <m/>
  </r>
  <r>
    <s v="文教活動-表演藝術-獎補助費-對國內團體之捐助"/>
    <s v="清水劇團2024年度公演-《曲終人未散~我懷念的老建築舊空間》"/>
    <s v="清水劇團"/>
    <x v="48"/>
    <x v="58"/>
    <s v="無"/>
    <m/>
  </r>
  <r>
    <s v="文教活動-表演藝術-獎補助費-對國內團體之捐助"/>
    <s v="《動畫楽ノ祭》-日本動漫交響音樂會2"/>
    <s v="高雄市管樂團"/>
    <x v="48"/>
    <x v="1"/>
    <s v="無"/>
    <m/>
  </r>
  <r>
    <s v="文教活動-表演藝術-獎補助費-對國內團體之捐助"/>
    <s v="2024聖采琪星空傳愛音樂會"/>
    <s v="財團法人天主教上智文教基金會"/>
    <x v="48"/>
    <x v="49"/>
    <s v="無"/>
    <m/>
  </r>
  <r>
    <s v="文教活動-表演藝術-獎補助費-對國內團體之捐助"/>
    <s v="小神轎~迎媽祖祈福"/>
    <s v="臺中娘家關懷協會"/>
    <x v="48"/>
    <x v="358"/>
    <s v="無"/>
    <m/>
  </r>
  <r>
    <s v="文教活動-表演藝術-獎補助費-對國內團體之捐助"/>
    <s v="【越】有【藝】意~越南文化之行"/>
    <s v="蒲公英文創魅力舞劇團"/>
    <x v="48"/>
    <x v="1"/>
    <s v="無"/>
    <m/>
  </r>
  <r>
    <s v="文教活動-表演藝術-獎補助費-對國內團體之捐助"/>
    <s v="so wie so"/>
    <s v="幾個人室內樂團"/>
    <x v="48"/>
    <x v="75"/>
    <s v="無"/>
    <m/>
  </r>
  <r>
    <s v="文教活動-表演藝術-獎補助費-對國內團體之捐助"/>
    <s v="113年愛『劇』在一起-溫柔鬥士公益兒童劇《抓龍特攻隊》"/>
    <s v="蘋果劇團"/>
    <x v="48"/>
    <x v="1"/>
    <s v="無"/>
    <m/>
  </r>
  <r>
    <s v="文教活動-表演藝術-獎補助費-對國內團體之捐助"/>
    <s v="國際演藝．台灣情"/>
    <s v="極至體能舞蹈團"/>
    <x v="48"/>
    <x v="9"/>
    <s v="無"/>
    <m/>
  </r>
  <r>
    <s v="文教活動-表演藝術-獎補助費-對國內團體之捐助"/>
    <s v="2024東京-臺灣嘉年華"/>
    <s v="九天民俗技藝團"/>
    <x v="48"/>
    <x v="431"/>
    <s v="無"/>
    <m/>
  </r>
  <r>
    <s v="文教活動-表演藝術-獎補助費-對國內團體之捐助"/>
    <s v="2024廈門小白鷺舞蹈交流匯演"/>
    <s v="臺灣舞蹈藝術交流協會"/>
    <x v="48"/>
    <x v="64"/>
    <s v="無"/>
    <m/>
  </r>
  <r>
    <s v="文教活動-表演藝術-獎補助費-對國內團體之捐助"/>
    <s v="台日韓音樂文化交流"/>
    <s v="星晞望管弦樂團"/>
    <x v="48"/>
    <x v="64"/>
    <s v="無"/>
    <m/>
  </r>
  <r>
    <s v="文教活動-表演藝術-獎補助費-對國內團體之捐助"/>
    <s v="《Unsolved未解，懸》德國慕尼黑THINK BIG！#10-兒童/青少年表演藝術節演出計畫"/>
    <s v="聚合舞PolymerDMT"/>
    <x v="48"/>
    <x v="87"/>
    <s v="無"/>
    <m/>
  </r>
  <r>
    <s v="文教活動-表演藝術-獎補助費-對國內團體之捐助"/>
    <s v="《廟埕時光同樂會》演出計畫"/>
    <s v="九天民俗技藝團"/>
    <x v="48"/>
    <x v="48"/>
    <s v="無"/>
    <m/>
  </r>
  <r>
    <s v="文教活動-表演藝術-獎補助費-對國內團體之捐助"/>
    <s v="《情義》演出計畫"/>
    <s v="中國太陽園掌中劇團"/>
    <x v="48"/>
    <x v="126"/>
    <s v="無"/>
    <m/>
  </r>
  <r>
    <s v="文教活動-表演藝術-獎補助費-對國內團體之捐助"/>
    <s v="藝文活動經費"/>
    <s v="財團法人台中市文教基金會"/>
    <x v="48"/>
    <x v="451"/>
    <s v="無"/>
    <m/>
  </r>
  <r>
    <s v="文教活動-表演藝術-獎補助費-對國內團體之捐助"/>
    <s v="文華雅風國樂團二十六週年音樂會《慶祭》"/>
    <s v="文華雅風國樂團"/>
    <x v="48"/>
    <x v="75"/>
    <s v="無"/>
    <m/>
  </r>
  <r>
    <s v="文教活動-表演藝術-獎補助費-對國內團體之捐助"/>
    <s v="2024現代客家歌謠合唱劇場〈轉兜~那些日子/恁久以來〉"/>
    <s v="台中藝術家市民合唱團"/>
    <x v="48"/>
    <x v="69"/>
    <s v="無"/>
    <m/>
  </r>
  <r>
    <s v="文教活動-表演藝術-獎補助費-對國內團體之捐助"/>
    <s v="多元舞蹈中秋展演及文化交流推廣活動"/>
    <s v="福平鑽石舞蹈隊"/>
    <x v="48"/>
    <x v="87"/>
    <s v="無"/>
    <m/>
  </r>
  <r>
    <s v="文教活動-表演藝術-獎補助費-對國內團體之捐助"/>
    <s v="台中愛樂管絃樂團2024二十三週年公演"/>
    <s v="台中愛樂管絃樂團"/>
    <x v="48"/>
    <x v="58"/>
    <s v="無"/>
    <m/>
  </r>
  <r>
    <s v="文教活動-表演藝術-獎補助費-對國內團體之捐助"/>
    <s v="聽聽彈談XYI絕美莫札莫Amazing Mozart『繽紛』"/>
    <s v="含光藝術工作室"/>
    <x v="48"/>
    <x v="4"/>
    <s v="無"/>
    <m/>
  </r>
  <r>
    <s v="文教活動-表演藝術-獎補助費-對國內團體之捐助"/>
    <s v="金宇園掌中劇團『日本台灣祭IN上野』演出計畫"/>
    <s v="金宇園掌中劇團"/>
    <x v="48"/>
    <x v="64"/>
    <s v="無"/>
    <m/>
  </r>
  <r>
    <s v="文教活動-表演藝術-獎補助費-對國內團體之捐助"/>
    <s v="妙璇舞蹈團『日本台灣祭IN上野』演出計畫"/>
    <s v="妙璇舞蹈團"/>
    <x v="48"/>
    <x v="2"/>
    <s v="無"/>
    <m/>
  </r>
  <r>
    <s v="文教活動-表演藝術-獎補助費-對國內團體之捐助"/>
    <s v="2024捷克國際新馬戲與劇場藝術節《#Since1994》　LETNÍ LETNÁ演出計畫"/>
    <s v="創造焦點"/>
    <x v="48"/>
    <x v="108"/>
    <s v="無"/>
    <m/>
  </r>
  <r>
    <s v="文教活動-表演藝術-獎補助費-對國內團體之捐助"/>
    <s v="《在城市遊戲行走，直到島嶼邊緣》演出計畫"/>
    <s v="狂夢藝術"/>
    <x v="48"/>
    <x v="441"/>
    <s v="無"/>
    <m/>
  </r>
  <r>
    <s v="文教活動-表演藝術-獎補助費-對國內團體之捐助"/>
    <s v="《碧波情緣》演出計畫"/>
    <s v="國光歌劇團"/>
    <x v="48"/>
    <x v="289"/>
    <s v="無"/>
    <m/>
  </r>
  <r>
    <s v="文教活動-表演藝術-獎補助費-對國內團體之捐助"/>
    <s v="《共生效應》演出計畫"/>
    <s v="凡徒表演藝術"/>
    <x v="48"/>
    <x v="160"/>
    <s v="無"/>
    <m/>
  </r>
  <r>
    <s v="文教活動-表演藝術-獎補助費-對國內團體之捐助"/>
    <s v="安徒生和莫札特的創意劇場「《綠野仙蹤》中文版音樂劇」"/>
    <s v="安徒生和莫札特的創意劇場"/>
    <x v="48"/>
    <x v="75"/>
    <s v="無"/>
    <m/>
  </r>
  <r>
    <s v="文教活動-表演藝術-獎補助費-對國內團體之捐助"/>
    <s v="「藝同龍來廟會」(土地公傳奇)"/>
    <s v="台中木偶劇團"/>
    <x v="48"/>
    <x v="1"/>
    <s v="無"/>
    <m/>
  </r>
  <r>
    <s v="文教活動-表演藝術-獎補助費-對國內團體之捐助"/>
    <s v="113年臺中市潭子區巡迴校園藝術推廣活動-舞彩繽紛"/>
    <s v="臺灣舞蹈藝術交流協會"/>
    <x v="48"/>
    <x v="1"/>
    <s v="無"/>
    <m/>
  </r>
  <r>
    <s v="文教活動-表演藝術-獎補助費-對國內團體之捐助"/>
    <s v="地球韻律the Rhythm Of the Earth"/>
    <s v="旋曲交響管樂團"/>
    <x v="48"/>
    <x v="1"/>
    <s v="無"/>
    <m/>
  </r>
  <r>
    <s v="文教活動-表演藝術-獎補助費-對國內團體之捐助"/>
    <s v="AHORA此刻"/>
    <s v="沃佛朗明哥工作室"/>
    <x v="48"/>
    <x v="49"/>
    <s v="無"/>
    <m/>
  </r>
  <r>
    <s v="文教活動-表演藝術-獎補助費-對國內團體之捐助"/>
    <s v="【舞超現】校園版"/>
    <s v="極至體能舞蹈團"/>
    <x v="48"/>
    <x v="75"/>
    <s v="無"/>
    <m/>
  </r>
  <r>
    <s v="文教活動-表演藝術-獎補助費-對國內團體之捐助"/>
    <s v="臺北租房日記"/>
    <s v="日出身體劇場"/>
    <x v="48"/>
    <x v="1"/>
    <s v="無"/>
    <m/>
  </r>
  <r>
    <s v="文教活動-表演藝術-獎補助費-對國內團體之捐助"/>
    <s v="耆福藝起來"/>
    <s v="妙聲國樂團"/>
    <x v="48"/>
    <x v="4"/>
    <s v="無"/>
    <m/>
  </r>
  <r>
    <s v="文教活動-表演藝術-獎補助費-對國內團體之捐助"/>
    <s v="2024瑞光樂集《追憶塞納河畔~中提琴與鋼琴室內樂》"/>
    <s v="瑞光樂集Radiant　Ensemble"/>
    <x v="48"/>
    <x v="4"/>
    <s v="無"/>
    <m/>
  </r>
  <r>
    <s v="文教活動-表演藝術-獎補助費-對國內團體之捐助"/>
    <s v="行過~盡看人生的春夏秋冬"/>
    <s v="香頌合唱團"/>
    <x v="48"/>
    <x v="1"/>
    <s v="無"/>
    <m/>
  </r>
  <r>
    <s v="文教活動-表演藝術-獎補助費-對國內團體之捐助"/>
    <s v="2024台中爵序大樂團周年音樂會"/>
    <s v="台中爵序大樂團"/>
    <x v="48"/>
    <x v="4"/>
    <s v="無"/>
    <m/>
  </r>
  <r>
    <s v="文教活動-表演藝術-獎補助費-對國內團體之捐助"/>
    <s v="樂音煙火-木笛音樂會"/>
    <s v="大樹下木笛樂團"/>
    <x v="48"/>
    <x v="1"/>
    <s v="無"/>
    <m/>
  </r>
  <r>
    <s v="文教活動-表演藝術-獎補助費-對國內團體之捐助"/>
    <s v="傳統歌仔戲-李三娘"/>
    <s v="歡喜樂團"/>
    <x v="48"/>
    <x v="49"/>
    <s v="無"/>
    <m/>
  </r>
  <r>
    <s v="文教活動-表演藝術-獎補助費-對國內團體之捐助"/>
    <s v="皇家舞會"/>
    <s v="皇家兒童舞蹈團"/>
    <x v="48"/>
    <x v="49"/>
    <s v="無"/>
    <m/>
  </r>
  <r>
    <s v="文教活動-表演藝術-獎補助費-對國內團體之捐助"/>
    <s v="2024經典舞讚"/>
    <s v="經典舞蹈團"/>
    <x v="48"/>
    <x v="1"/>
    <s v="無"/>
    <m/>
  </r>
  <r>
    <s v="文教活動-表演藝術-獎補助費-對國內團體之捐助"/>
    <s v="2024蔡佳璇大鍵琴獨奏會「五、十、十五~敬巴赫、敬人生」"/>
    <s v="曉韵古樂團"/>
    <x v="48"/>
    <x v="4"/>
    <s v="無"/>
    <m/>
  </r>
  <r>
    <s v="文教活動-表演藝術-獎補助費-對國內團體之捐助"/>
    <s v="烏日故事《回家》-臺中市屯區藝文中心素人共演計畫"/>
    <s v="新生一號劇團"/>
    <x v="48"/>
    <x v="1"/>
    <s v="無"/>
    <m/>
  </r>
  <r>
    <s v="文教活動-表演藝術-獎補助費-對國內團體之捐助"/>
    <s v="中華民國萬壽無疆"/>
    <s v="鰲峰絲竹樂團"/>
    <x v="48"/>
    <x v="87"/>
    <s v="無"/>
    <m/>
  </r>
  <r>
    <s v="文教活動-表演藝術-獎補助費-對國內團體之捐助"/>
    <s v="「阮的詩歌．阮的愛」音樂會"/>
    <s v="台中市青青合唱團"/>
    <x v="48"/>
    <x v="1"/>
    <s v="無"/>
    <m/>
  </r>
  <r>
    <s v="文教活動-表演藝術-獎補助費-對國內團體之捐助"/>
    <s v="《春月行者》李銘浩箏器獨奏音樂會"/>
    <s v="京華樂坊"/>
    <x v="48"/>
    <x v="4"/>
    <s v="無"/>
    <m/>
  </r>
  <r>
    <s v="文教活動-表演藝術-獎補助費-對國內團體之捐助"/>
    <s v="《鼓動弦音-台北打擊樂團跨界音樂會》演出計畫"/>
    <s v="台北打擊樂團"/>
    <x v="48"/>
    <x v="126"/>
    <s v="無"/>
    <m/>
  </r>
  <r>
    <s v="文教活動-表演藝術-獎補助費-對國內團體之捐助"/>
    <s v="林默娘掛帥參部曲-德同再造"/>
    <s v="漾澄製作"/>
    <x v="48"/>
    <x v="2"/>
    <s v="無"/>
    <m/>
  </r>
  <r>
    <s v="文教活動-表演藝術-獎補助費-對國內團體之捐助"/>
    <s v="地球暖話2度C危機"/>
    <s v="寶興閣掌中劇團"/>
    <x v="48"/>
    <x v="87"/>
    <s v="無"/>
    <m/>
  </r>
  <r>
    <s v="文教活動-表演藝術-獎補助費-對國內團體之捐助"/>
    <s v="木笛合奏新聲：台灣作曲家系列"/>
    <s v="新竹直笛合奏團"/>
    <x v="48"/>
    <x v="1"/>
    <s v="無"/>
    <m/>
  </r>
  <r>
    <s v="文教活動-表演藝術-獎補助費-對國內團體之捐助"/>
    <s v="爵醒一下！Midwest秋季小表演Jam　Session"/>
    <s v="中西爵士大樂團"/>
    <x v="48"/>
    <x v="4"/>
    <s v="無"/>
    <m/>
  </r>
  <r>
    <s v="文教活動-表演藝術-獎補助費-對國內團體之捐助"/>
    <s v="可愛動物音樂會~樂舞聯演在台中"/>
    <s v="台北絲竹樂團"/>
    <x v="48"/>
    <x v="1"/>
    <s v="無"/>
    <m/>
  </r>
  <r>
    <s v="文教活動-表演藝術-獎補助費-對國內團體之捐助"/>
    <s v="芽/YEAH寶寶劇場創作計畫"/>
    <s v="囝仔人"/>
    <x v="48"/>
    <x v="108"/>
    <s v="無"/>
    <m/>
  </r>
  <r>
    <s v="文教活動-表演藝術-獎補助費-對國內團體之捐助"/>
    <s v="南管戲劇-陳三五娘-留傘.繡孤鸞"/>
    <s v="合和藝苑"/>
    <x v="48"/>
    <x v="49"/>
    <s v="無"/>
    <m/>
  </r>
  <r>
    <s v="文教活動-表演藝術-獎補助費-對國內團體之捐助"/>
    <s v="灌園樂集I咱ㄟ臺灣-咱ㄟ歌"/>
    <s v="共鳴室內樂團"/>
    <x v="48"/>
    <x v="9"/>
    <s v="無"/>
    <m/>
  </r>
  <r>
    <s v="文教活動-表演藝術-獎補助費-對國內團體之捐助"/>
    <s v="偶來搬戲《濟公勇闖陷空山布袋戲演出計畫"/>
    <s v="光明閣掌中劇團"/>
    <x v="48"/>
    <x v="87"/>
    <s v="無"/>
    <m/>
  </r>
  <r>
    <s v="文教活動-表演藝術-獎補助費-對國內團體之捐助"/>
    <s v="2024Aureus Duo金塔，邱佩珊長笛二重奏音樂會"/>
    <s v="櫟聲音樂劇場"/>
    <x v="48"/>
    <x v="4"/>
    <s v="無"/>
    <m/>
  </r>
  <r>
    <s v="文教活動-表演藝術-獎補助費-對國內團體之捐助"/>
    <s v="《影舞繪：Dancing　Cubism》經典升級計畫"/>
    <s v="極至體能舞蹈團"/>
    <x v="48"/>
    <x v="289"/>
    <s v="無"/>
    <m/>
  </r>
  <r>
    <s v="文教活動-表演藝術-獎補助費-對國內團體之捐助"/>
    <s v="2024校園音樂會~與薩共舞 樂育英才"/>
    <s v="星光薩克斯風樂團"/>
    <x v="48"/>
    <x v="1"/>
    <s v="無"/>
    <m/>
  </r>
  <r>
    <s v="文教活動-表演藝術-獎補助費-對國內團體之捐助"/>
    <s v="台灣信仰故事-《千里眼、順風耳》"/>
    <s v="承藝園掌中劇團"/>
    <x v="48"/>
    <x v="4"/>
    <s v="無"/>
    <m/>
  </r>
  <r>
    <s v="文教活動-表演藝術-獎補助費-對國內團體之捐助"/>
    <s v="《舞蹈中的美術》創作計畫"/>
    <s v="極至體能舞蹈團"/>
    <x v="48"/>
    <x v="108"/>
    <s v="無"/>
    <m/>
  </r>
  <r>
    <s v="文教活動-表演藝術-獎補助費-對國內團體之捐助"/>
    <s v="寄聲之廟"/>
    <s v="不二擊聲音製造所"/>
    <x v="48"/>
    <x v="126"/>
    <s v="無"/>
    <m/>
  </r>
  <r>
    <s v="文教活動-表演藝術-獎補助費-對國內團體之捐助"/>
    <s v="《藝夢》創作計畫"/>
    <s v="金宇園掌中劇團"/>
    <x v="48"/>
    <x v="2"/>
    <s v="無"/>
    <m/>
  </r>
  <r>
    <s v="文教活動-表演藝術-獎補助費-對國內團體之捐助"/>
    <s v="TAIWAN GRAND CONCERT曉愛至愛合唱團台日音樂交流計畫"/>
    <s v="曉愛至愛合唱團"/>
    <x v="48"/>
    <x v="49"/>
    <s v="無"/>
    <m/>
  </r>
  <r>
    <s v="文教活動-表演藝術-獎補助費-對國內團體之捐助"/>
    <s v="《小孟的新鄰居》編創計畫"/>
    <s v="玎酉擊樂"/>
    <x v="48"/>
    <x v="108"/>
    <s v="無"/>
    <m/>
  </r>
  <r>
    <s v="文教活動-表演藝術-獎補助費-對國內團體之捐助"/>
    <s v="大里「杙」-憶鹹菜巷」揚琴合奏作品創作計畫"/>
    <s v="台灣揚琴樂團"/>
    <x v="48"/>
    <x v="2"/>
    <s v="無"/>
    <m/>
  </r>
  <r>
    <s v="文教活動-表演藝術-獎補助費-對國內團體之捐助"/>
    <s v="《樂詠臺中》樂譜創作計畫"/>
    <s v="大墩國樂團"/>
    <x v="48"/>
    <x v="108"/>
    <s v="無"/>
    <m/>
  </r>
  <r>
    <s v="文教活動-表演藝術-獎補助費-對國內團體之捐助"/>
    <s v="引號「」裡的憂鬱和它的病理分析"/>
    <s v="三十舞蹈劇場"/>
    <x v="48"/>
    <x v="1"/>
    <s v="無"/>
    <m/>
  </r>
  <r>
    <s v="文教活動-表演藝術-獎補助費-對國內團體之捐助"/>
    <s v="薩克幫三重奏《脈動》"/>
    <s v="薩克幫重奏團"/>
    <x v="48"/>
    <x v="4"/>
    <s v="無"/>
    <m/>
  </r>
  <r>
    <s v="文教活動-表演藝術-獎補助費-對國內團體之捐助"/>
    <s v="2024新逸星秀回歸系列江嘉瑞陳若宸二胡古箏聯合音樂會"/>
    <s v="新逸藝術"/>
    <x v="48"/>
    <x v="4"/>
    <s v="無"/>
    <m/>
  </r>
  <r>
    <s v="文教活動-表演藝術-獎補助費-對國內團體之捐助"/>
    <s v="當我們舞一起-愛麗絲夢遊仙境"/>
    <s v="夏群雅舞蹈團"/>
    <x v="48"/>
    <x v="1"/>
    <s v="無"/>
    <m/>
  </r>
  <r>
    <s v="文教活動-表演藝術-獎補助費-對國內團體之捐助"/>
    <s v="控制狂Control+"/>
    <s v="創造焦點"/>
    <x v="48"/>
    <x v="441"/>
    <s v="無"/>
    <m/>
  </r>
  <r>
    <s v="文教活動-表演藝術-獎補助費-對國內團體之捐助"/>
    <s v="113年度臺中市傑出演藝團隊徵選及獎勵計畫"/>
    <s v="臺灣青年管樂團"/>
    <x v="48"/>
    <x v="48"/>
    <s v="無"/>
    <m/>
  </r>
  <r>
    <s v="文教活動-表演藝術-獎補助費-對國內團體之捐助"/>
    <s v="113年度臺中市傑出演藝團隊徵選及獎勵計畫"/>
    <s v="台灣揚琴樂團"/>
    <x v="48"/>
    <x v="48"/>
    <s v="無"/>
    <m/>
  </r>
  <r>
    <s v="文教活動-表演藝術-獎補助費-對國內團體之捐助"/>
    <s v="「第二市場地景中的換位思考與民眾參與」田野調查與民眾參與計畫"/>
    <s v="20%實驗劇坊"/>
    <x v="48"/>
    <x v="2"/>
    <s v="無"/>
    <m/>
  </r>
  <r>
    <s v="文教活動-表演藝術-獎補助費-對國內團體之捐助"/>
    <s v="《來自神畫的你》音樂會"/>
    <s v="臺灣青年管樂團"/>
    <x v="48"/>
    <x v="126"/>
    <s v="無"/>
    <m/>
  </r>
  <r>
    <s v="文教活動-表演藝術-獎補助費-對國內團體之捐助"/>
    <s v="南洋過番歌"/>
    <s v="微笑唸歌團"/>
    <x v="48"/>
    <x v="160"/>
    <s v="無"/>
    <m/>
  </r>
  <r>
    <s v="文教活動-表演藝術-獎補助費-對國內團體之捐助"/>
    <s v="113年度臺中市傑出演藝團隊徵選及獎勵計畫"/>
    <s v="純白舍Dance　Lab"/>
    <x v="48"/>
    <x v="160"/>
    <s v="無"/>
    <m/>
  </r>
  <r>
    <s v="文教活動-表演藝術-獎補助費-對國內團體之捐助"/>
    <s v="113年度臺中市傑出演藝團隊徵選及獎勵計畫"/>
    <s v="時間藝術工作室"/>
    <x v="48"/>
    <x v="160"/>
    <s v="無"/>
    <m/>
  </r>
  <r>
    <s v="文教活動-表演藝術-獎補助費-對國內團體之捐助"/>
    <s v="113年龍光四射-攏來跳舞暨社區婦幼才藝觀摩表演活動"/>
    <s v="台中市土風舞協會"/>
    <x v="48"/>
    <x v="58"/>
    <s v="無"/>
    <m/>
  </r>
  <r>
    <s v="文教活動-表演藝術-獎補助費-對國內團體之捐助"/>
    <s v="城市部落關懷音樂響宴"/>
    <s v="社團法人台中市原住民那魯灣關懷協會"/>
    <x v="48"/>
    <x v="127"/>
    <s v="無"/>
    <m/>
  </r>
  <r>
    <s v="文教活動-表演藝術-獎補助費-對國內團體之捐助"/>
    <s v="名家合唱團暨洛杉磯樂音合唱團聯合演唱會"/>
    <s v="名家合唱團"/>
    <x v="48"/>
    <x v="1"/>
    <s v="無"/>
    <m/>
  </r>
  <r>
    <s v="文教活動-表演藝術-獎補助費-對國內團體之捐助"/>
    <s v="莫札特《費加洛婚禮》歌劇新編演出"/>
    <s v="台中愛樂歌劇團"/>
    <x v="48"/>
    <x v="58"/>
    <s v="無"/>
    <m/>
  </r>
  <r>
    <s v="文教活動-表演藝術-獎補助費-對國內團體之捐助"/>
    <s v="舞笛室內樂團2024年度音樂會《狂想物語》"/>
    <s v="舞笛室內樂團"/>
    <x v="48"/>
    <x v="1"/>
    <s v="無"/>
    <m/>
  </r>
  <r>
    <s v="文教活動-表演藝術-獎補助費-對國內團體之捐助"/>
    <s v="2024風吹的願望音樂會"/>
    <s v="台中市音樂美學合唱團"/>
    <x v="48"/>
    <x v="1"/>
    <s v="無"/>
    <m/>
  </r>
  <r>
    <s v="文教活動-表演藝術-獎補助費-對國內團體之捐助"/>
    <s v="薩克歷險記"/>
    <s v="MIT米特薩克斯風重奏團"/>
    <x v="48"/>
    <x v="126"/>
    <s v="無"/>
    <m/>
  </r>
  <r>
    <s v="文教活動-表演藝術-獎補助費-對國內團體之捐助"/>
    <s v="113年度臺中市傑出演藝團隊徵選及獎勵計畫"/>
    <s v="刺點創作工坊"/>
    <x v="48"/>
    <x v="289"/>
    <s v="無"/>
    <m/>
  </r>
  <r>
    <s v="文教活動-表演藝術-獎補助費-對國內團體之捐助"/>
    <s v="台灣演義-金湖春秋"/>
    <s v="真雲林閣掌中劇團"/>
    <x v="48"/>
    <x v="1"/>
    <s v="無"/>
    <m/>
  </r>
  <r>
    <s v="文教活動-表演藝術-獎補助費-對國內團體之捐助"/>
    <s v="風華再現~醒壽堂安座六週年音樂晚會"/>
    <s v="中華民國雅耘音樂藝術發展協會"/>
    <x v="48"/>
    <x v="87"/>
    <s v="無"/>
    <m/>
  </r>
  <r>
    <s v="文教活動-表演藝術-獎補助費-對國內團體之捐助"/>
    <s v="異鄉人-女高音林慈音2024獨唱會"/>
    <s v="Legato樂聚"/>
    <x v="48"/>
    <x v="4"/>
    <s v="無"/>
    <m/>
  </r>
  <r>
    <s v="文教活動-表演藝術-獎補助費-對國內團體之捐助"/>
    <s v="藝韻樂舞-好個秋"/>
    <s v="台灣新住民多元文化藝術團"/>
    <x v="48"/>
    <x v="87"/>
    <s v="無"/>
    <m/>
  </r>
  <r>
    <s v="文教活動-表演藝術-獎補助費-對國內團體之捐助"/>
    <s v="2024朱宗慶打擊樂團擊樂劇場《六部曲》"/>
    <s v="財團法人繫樂文教基金會"/>
    <x v="48"/>
    <x v="75"/>
    <s v="無"/>
    <m/>
  </r>
  <r>
    <s v="文教活動-表演藝術-獎補助費-對國內團體之捐助"/>
    <s v="茶覺幸福"/>
    <s v="台中室內合唱團"/>
    <x v="48"/>
    <x v="126"/>
    <s v="無"/>
    <m/>
  </r>
  <r>
    <s v="文教活動-表演藝術-獎補助費-對國內團體之捐助"/>
    <s v="在那之後繼續生活在日常"/>
    <s v="演摩莎劇團"/>
    <x v="48"/>
    <x v="441"/>
    <s v="無"/>
    <m/>
  </r>
  <r>
    <s v="文教活動-表演藝術-獎補助費-對國內團體之捐助"/>
    <s v="秋水流觴文學趣"/>
    <s v="迷火佛拉明哥舞坊"/>
    <x v="48"/>
    <x v="1"/>
    <s v="無"/>
    <m/>
  </r>
  <r>
    <s v="文教活動-表演藝術-獎補助費-對國內團體之捐助"/>
    <s v="2024非舞不可舞團【沉榆落雁】"/>
    <s v="非舞不可舞團"/>
    <x v="48"/>
    <x v="49"/>
    <s v="無"/>
    <m/>
  </r>
  <r>
    <s v="文教活動-表演藝術-獎補助費-對國內團體之捐助"/>
    <s v="爵士來復古"/>
    <s v="郭馬克新復古爵士重奏"/>
    <x v="48"/>
    <x v="1"/>
    <s v="無"/>
    <m/>
  </r>
  <r>
    <s v="文教活動-表演藝術-獎補助費-對國內團體之捐助"/>
    <s v="木偶奇遇記"/>
    <s v="銀河谷音劇團"/>
    <x v="48"/>
    <x v="87"/>
    <s v="無"/>
    <m/>
  </r>
  <r>
    <s v="文教活動-表演藝術-獎補助費-對國內團體之捐助"/>
    <s v="太平國樂團113年琴韻呈祥演奏會"/>
    <s v="太平國樂團"/>
    <x v="48"/>
    <x v="87"/>
    <s v="無"/>
    <m/>
  </r>
  <r>
    <s v="文教活動-表演藝術-獎補助費-對國內團體之捐助"/>
    <s v="Joy親子音樂會"/>
    <s v="THE ONE樂玩樂團"/>
    <x v="48"/>
    <x v="4"/>
    <s v="無"/>
    <m/>
  </r>
  <r>
    <s v="文教活動-表演藝術-獎補助費-對國內團體之捐助"/>
    <s v="Merry Xmas聖誕感恩音樂會"/>
    <s v="翔韻皇家室內樂團"/>
    <x v="48"/>
    <x v="1"/>
    <s v="無"/>
    <m/>
  </r>
  <r>
    <s v="文教活動-表演藝術-獎補助費-對國內團體之捐助"/>
    <s v="「創世神話」音樂會"/>
    <s v="大墩國樂團"/>
    <x v="48"/>
    <x v="49"/>
    <s v="無"/>
    <m/>
  </r>
  <r>
    <s v="文教活動-表演藝術-獎補助費-對國內團體之捐助"/>
    <s v="一樣不一樣"/>
    <s v="不二擊聲音製造所"/>
    <x v="48"/>
    <x v="4"/>
    <s v="無"/>
    <m/>
  </r>
  <r>
    <s v="文教活動-文化資源-獎補助費-對國內團體之捐助"/>
    <s v="「藝術、文物與語言、文學傳承」提升計畫"/>
    <s v="財團法人阿罩霧文化基金會"/>
    <x v="48"/>
    <x v="495"/>
    <s v="無"/>
    <m/>
  </r>
  <r>
    <s v="文教活動-文化資源-獎補助費-對國內團體之捐助"/>
    <s v="「演武場的時光語彙」協作計畫"/>
    <s v="財團法人道禾教育基金會附設道禾六藝文化館"/>
    <x v="48"/>
    <x v="6"/>
    <s v="無"/>
    <m/>
  </r>
  <r>
    <s v="文教活動-文化資源-獎補助費-對國內團體之捐助"/>
    <s v="展示內容提升計畫"/>
    <s v="亞洲大學附屬現代美術館"/>
    <x v="48"/>
    <x v="126"/>
    <s v="無"/>
    <m/>
  </r>
  <r>
    <s v="文教活動-文化資源-獎補助費-對國內團體之捐助"/>
    <s v="霧峰林家宮保第園區之「藝術、文物與語言、文學傳承」提升計畫"/>
    <s v="財團法人阿罩霧文化基金會"/>
    <x v="48"/>
    <x v="86"/>
    <s v="無"/>
    <m/>
  </r>
  <r>
    <s v="文教活動-文化資源-獎補助費-對國內團體之捐助"/>
    <s v="招福除穢．祥龍獻瑞"/>
    <s v="臺中市龍井區龍東社區發展協會"/>
    <x v="48"/>
    <x v="1"/>
    <s v="無"/>
    <m/>
  </r>
  <r>
    <s v="文教活動-文化資源-獎補助費-對國內團體之捐助"/>
    <s v="夜巡忠明鬧元宵3"/>
    <s v="臺中市西區忠明社區發展協會"/>
    <x v="48"/>
    <x v="1"/>
    <s v="無"/>
    <m/>
  </r>
  <r>
    <s v="文教活動-文化資源-獎補助費-對國內團體之捐助"/>
    <s v="15暝元宵日戀戀合作"/>
    <s v="台中市東區合作社區發展協會"/>
    <x v="48"/>
    <x v="1"/>
    <s v="無"/>
    <m/>
  </r>
  <r>
    <s v="文教活動-文化資源-獎補助費-對國內團體之捐助"/>
    <s v="「金龍吉祥賀新春」新春揮毫活動"/>
    <s v="臺中市大安區西安社區發展協會"/>
    <x v="48"/>
    <x v="114"/>
    <s v="無"/>
    <m/>
  </r>
  <r>
    <s v="文教活動-文化資源-獎補助費-對國內團體之捐助"/>
    <s v="安中社區寫春聯送春聯藝文暨民俗節慶活動"/>
    <s v="臺中市大安區安中社區發展協會"/>
    <x v="48"/>
    <x v="1"/>
    <s v="無"/>
    <m/>
  </r>
  <r>
    <s v="文教活動-文化資源-獎補助費-對國內團體之捐助"/>
    <s v="愛相隨行無礙~書法之美體驗活動"/>
    <s v="臺中市潭子區東寶社區發展協會"/>
    <x v="48"/>
    <x v="1"/>
    <s v="無"/>
    <m/>
  </r>
  <r>
    <s v="文教活動-文化資源-獎補助費-對國內團體之捐助"/>
    <s v="翰墨迎春過好年"/>
    <s v="臺中市潭子書畫協會"/>
    <x v="48"/>
    <x v="204"/>
    <s v="無"/>
    <m/>
  </r>
  <r>
    <s v="文教活動-文化資源-獎補助費-對國內團體之捐助"/>
    <s v="唐代煮茶藝文推廣活動"/>
    <s v="臺中市東海藝術街文創協會"/>
    <x v="48"/>
    <x v="1"/>
    <s v="無"/>
    <m/>
  </r>
  <r>
    <s v="文教活動-文化資源-獎補助費-對國內團體之捐助"/>
    <s v="迎春納福鬧元宵"/>
    <s v="臺中市三奶夫人關懷協會"/>
    <x v="48"/>
    <x v="87"/>
    <s v="無"/>
    <m/>
  </r>
  <r>
    <s v="文教活動-文化資源-獎補助費-對國內團體之捐助"/>
    <s v="麗水提燈鬧元宵"/>
    <s v="臺中市龍井區麗水社區發展協會"/>
    <x v="48"/>
    <x v="87"/>
    <s v="無"/>
    <m/>
  </r>
  <r>
    <s v="文教活動-文化資源-獎補助費-對國內團體之捐助"/>
    <s v="送龍行大運揮毫贈春聯活動"/>
    <s v="臺中市神岡區神洲社區發展協會"/>
    <x v="48"/>
    <x v="55"/>
    <s v="無"/>
    <m/>
  </r>
  <r>
    <s v="文教活動-文化資源-獎補助費-對國內團體之捐助"/>
    <s v="喜迎新春金龍年揮毫送春聯"/>
    <s v="臺中市豐原區朴子里社區促進協會"/>
    <x v="48"/>
    <x v="87"/>
    <s v="無"/>
    <m/>
  </r>
  <r>
    <s v="文教活動-文化資源-獎補助費-對國內團體之捐助"/>
    <s v="忠和社區歲末迎春名家揮毫活動"/>
    <s v="臺中市龍井區忠和社區發展協會"/>
    <x v="48"/>
    <x v="87"/>
    <s v="無"/>
    <m/>
  </r>
  <r>
    <s v="文教活動-文化資源-獎補助費-對國內團體之捐助"/>
    <s v="歲末團圓話年俗"/>
    <s v="臺中市後車頭發展協會"/>
    <x v="48"/>
    <x v="87"/>
    <s v="無"/>
    <m/>
  </r>
  <r>
    <s v="文教活動-文化資源-獎補助費-對國內團體之捐助"/>
    <s v="113年現場『寫春聯、贈春聯』民俗節慶創意藝術之美活動"/>
    <s v="台灣藝術家協會"/>
    <x v="48"/>
    <x v="58"/>
    <s v="無"/>
    <m/>
  </r>
  <r>
    <s v="文教活動-文化資源-獎補助費-對國內團體之捐助"/>
    <s v="點亮鹿寮-一起做公益"/>
    <s v="臺中市沙鹿區鹿寮社區發展協會"/>
    <x v="48"/>
    <x v="49"/>
    <s v="無"/>
    <m/>
  </r>
  <r>
    <s v="文教活動-文化資源-獎補助費-對國內團體之捐助"/>
    <s v="迎春福氣到、揮毫剪窗花"/>
    <s v="臺中市神岡區三角社區發展協會"/>
    <x v="48"/>
    <x v="1"/>
    <s v="無"/>
    <m/>
  </r>
  <r>
    <s v="文教活動-文化資源-獎補助費-對國內團體之捐助"/>
    <s v="慶元宵~東峰城鄉亮起來"/>
    <s v="臺中市東峰城鄉發展協會"/>
    <x v="48"/>
    <x v="1"/>
    <s v="無"/>
    <m/>
  </r>
  <r>
    <s v="文教活動-文化資源-獎補助費-對國內團體之捐助"/>
    <s v="港尾水墨藝術與茶道文化節"/>
    <s v="臺中市港尾社區長青協會"/>
    <x v="48"/>
    <x v="87"/>
    <s v="無"/>
    <m/>
  </r>
  <r>
    <s v="文教活動-文化資源-獎補助費-對國內團體之捐助"/>
    <s v="甲辰祥龍-新春揮毫送春聯活動"/>
    <s v="臺中市東區新庄社區發展協會"/>
    <x v="48"/>
    <x v="87"/>
    <s v="無"/>
    <m/>
  </r>
  <r>
    <s v="文教活動-文化資源-獎補助費-對國內團體之捐助"/>
    <s v="2024年元宵上元乞龜祈福．護佑蒼生"/>
    <s v="臺中市大雅區大雅社區發展協會"/>
    <x v="48"/>
    <x v="2"/>
    <s v="無"/>
    <m/>
  </r>
  <r>
    <s v="文教活動-文化資源-獎補助費-對國內團體之捐助"/>
    <s v="認識清明時節之民俗活動文化活動"/>
    <s v="臺中市大甲區中山社區發展協會"/>
    <x v="48"/>
    <x v="1"/>
    <s v="無"/>
    <m/>
  </r>
  <r>
    <s v="文教活動-文化資源-獎補助費-對國內團體之捐助"/>
    <s v="念念鄉土情民俗節慶水碓聖帥端午綁粽樂"/>
    <s v="臺中市南屯區鎮平社區發展協會"/>
    <x v="48"/>
    <x v="1"/>
    <s v="無"/>
    <m/>
  </r>
  <r>
    <s v="文教活動-文化資源-獎補助費-對國內團體之捐助"/>
    <s v="元宵佳節說故事親子手作賞花趣"/>
    <s v="臺中市微笑協會"/>
    <x v="48"/>
    <x v="1"/>
    <s v="無"/>
    <m/>
  </r>
  <r>
    <s v="文教活動-文化資源-獎補助費-對國內團體之捐助"/>
    <s v="清明艾祭祖-艾粄製作"/>
    <s v="臺中市石岡區萬安社區發展協會"/>
    <x v="48"/>
    <x v="204"/>
    <s v="無"/>
    <m/>
  </r>
  <r>
    <s v="文教活動-文化資源-獎補助費-對國內團體之捐助"/>
    <s v="113年元宵節提燈籠暨踩街摸彩活動"/>
    <s v="臺中市大安區東安社區發展協會"/>
    <x v="48"/>
    <x v="1"/>
    <s v="無"/>
    <m/>
  </r>
  <r>
    <s v="文教活動-文化資源-獎補助費-對國內團體之捐助"/>
    <s v="禁火、禁菸、寒食節再現活動"/>
    <s v="臺中市北屯區三和社區發展協會"/>
    <x v="48"/>
    <x v="1"/>
    <s v="無"/>
    <m/>
  </r>
  <r>
    <s v="文教活動-文化資源-獎補助費-對國內團體之捐助"/>
    <s v="丁台鬧元宵．歡樂踩街趣"/>
    <s v="臺中市霧峰區丁台社區發展協會"/>
    <x v="48"/>
    <x v="1"/>
    <s v="無"/>
    <m/>
  </r>
  <r>
    <s v="文教活動-文化資源-獎補助費-對國內團體之捐助"/>
    <s v="歡慶元宵~親子DIY同趣搖元宵"/>
    <s v="臺中市樂齡照護發展協會"/>
    <x v="48"/>
    <x v="87"/>
    <s v="無"/>
    <m/>
  </r>
  <r>
    <s v="文教活動-文化資源-獎補助費-對國內團體之捐助"/>
    <s v="甘蔗崙元宵彩繪燈籠"/>
    <s v="臺中市潭子區甘蔗社區發展協會"/>
    <x v="48"/>
    <x v="87"/>
    <s v="無"/>
    <m/>
  </r>
  <r>
    <s v="文教活動-文化資源-獎補助費-對國內團體之捐助"/>
    <s v="113年埔子社區慶元宵猜燈謎提燈籠摸彩活動"/>
    <s v="臺中市沙鹿區埔子社區發展協會"/>
    <x v="48"/>
    <x v="87"/>
    <s v="無"/>
    <m/>
  </r>
  <r>
    <s v="文教活動-文化資源-獎補助費-對國內團體之捐助"/>
    <s v="慶端午關懷社區溫馨情"/>
    <s v="社團法人臺中市東區富仁社區發展協會"/>
    <x v="48"/>
    <x v="87"/>
    <s v="無"/>
    <m/>
  </r>
  <r>
    <s v="文教活動-文化資源-獎補助費-對國內團體之捐助"/>
    <s v="溫馨母親節關懷弱勢親子音樂藝文市集晚會"/>
    <s v="社團法人臺中市身無礙關懷協會"/>
    <x v="48"/>
    <x v="87"/>
    <s v="無"/>
    <m/>
  </r>
  <r>
    <s v="文教活動-文化資源-獎補助費-對國內團體之捐助"/>
    <s v="童演童語崇德音樂會"/>
    <s v="臺中市北區崇德社區發展協會"/>
    <x v="48"/>
    <x v="87"/>
    <s v="無"/>
    <m/>
  </r>
  <r>
    <s v="文教活動-文化資源-獎補助費-對國內團體之捐助"/>
    <s v="搓湯圓燈籠DIY猜燈謎慶元宵活動"/>
    <s v="臺中市大安區永安社區發展協會"/>
    <x v="48"/>
    <x v="241"/>
    <s v="無"/>
    <m/>
  </r>
  <r>
    <s v="文教活動-文化資源-獎補助費-對國內團體之捐助"/>
    <s v="2024邱厝元宵愛心藝文之夜系列活動"/>
    <s v="臺中市邱厝慈善協會"/>
    <x v="48"/>
    <x v="55"/>
    <s v="無"/>
    <m/>
  </r>
  <r>
    <s v="文教活動-文化資源-獎補助費-對國內團體之捐助"/>
    <s v="新年龍來辭玉兔榮迎元宵打燈虎"/>
    <s v="臺中市南區藍興堡發展協會"/>
    <x v="48"/>
    <x v="87"/>
    <s v="無"/>
    <m/>
  </r>
  <r>
    <s v="文教活動-文化資源-獎補助費-對國內團體之捐助"/>
    <s v="樂成媽媽樣樣夠"/>
    <s v="臺中市東區樂成社區發展協會"/>
    <x v="48"/>
    <x v="87"/>
    <s v="無"/>
    <m/>
  </r>
  <r>
    <s v="文教活動-文化資源-獎補助費-對國內團體之捐助"/>
    <s v="慶祝元宵節親子同樂創意彩繪燈籠"/>
    <s v="臺中市北屯區松竹社區發展協會"/>
    <x v="48"/>
    <x v="87"/>
    <s v="無"/>
    <m/>
  </r>
  <r>
    <s v="文教活動-文化資源-獎補助費-對國內團體之捐助"/>
    <s v="南屯萬和宮老二媽回西屯省親文化祭布袋戲"/>
    <s v="五洲園今日掌中劇團"/>
    <x v="48"/>
    <x v="1"/>
    <s v="無"/>
    <m/>
  </r>
  <r>
    <s v="文教活動-文化資源-獎補助費-對國內團體之捐助"/>
    <s v="文昌開智竅節節高升活動"/>
    <s v="臺中市復興產業協會"/>
    <x v="48"/>
    <x v="1"/>
    <s v="無"/>
    <m/>
  </r>
  <r>
    <s v="文教活動-文化資源-獎補助費-對國內團體之捐助"/>
    <s v="旱溪媽祖與臺中市後備憲兵文化巡禮活動"/>
    <s v="臺中市後備憲兵荷松協會"/>
    <x v="48"/>
    <x v="49"/>
    <s v="無"/>
    <m/>
  </r>
  <r>
    <s v="文教活動-文化資源-獎補助費-對國內團體之捐助"/>
    <s v="五月情親子呷肉粽配蔴薏"/>
    <s v="臺中市南屯區豐樂社區發展協會"/>
    <x v="48"/>
    <x v="49"/>
    <s v="無"/>
    <m/>
  </r>
  <r>
    <s v="文教活動-文化資源-獎補助費-對國內團體之捐助"/>
    <s v="一筆一畫勾勒豐收台灣年"/>
    <s v="財團法人長春防災基金會"/>
    <x v="48"/>
    <x v="87"/>
    <s v="無"/>
    <m/>
  </r>
  <r>
    <s v="文教活動-文化資源-獎補助費-對國內團體之捐助"/>
    <s v="端來一盤香米粽，午時無刻喜融融"/>
    <s v="臺中市大頭家厝總體營造協會"/>
    <x v="48"/>
    <x v="1"/>
    <s v="無"/>
    <m/>
  </r>
  <r>
    <s v="文教活動-文化資源-獎補助費-對國內團體之捐助"/>
    <s v="端午綁粽DIY飄香情"/>
    <s v="臺中市潭子區大豐社區發展協會"/>
    <x v="48"/>
    <x v="1"/>
    <s v="無"/>
    <m/>
  </r>
  <r>
    <s v="文教活動-文化資源-獎補助費-對國內團體之捐助"/>
    <s v="2024文化走讀-認識大甲社區及商圈"/>
    <s v="臺中市大甲觀光產業促進協會"/>
    <x v="48"/>
    <x v="49"/>
    <s v="無"/>
    <m/>
  </r>
  <r>
    <s v="文教活動-文化資源-獎補助費-對國內團體之捐助"/>
    <s v="2024龍井巧聖先師文化祭布袋戲"/>
    <s v="五洲園掌中劇團"/>
    <x v="48"/>
    <x v="58"/>
    <s v="無"/>
    <m/>
  </r>
  <r>
    <s v="文教活動-文化資源-獎補助費-對國內團體之捐助"/>
    <s v="粽香擴香悠揚豐洲端午饗宴"/>
    <s v="臺中市神岡區豐洲社區發展協會"/>
    <x v="48"/>
    <x v="58"/>
    <s v="無"/>
    <m/>
  </r>
  <r>
    <s v="文教活動-文化資源-獎補助費-對國內團體之捐助"/>
    <s v="薩克斯風藝文暨民俗節慶活動"/>
    <s v="台中市北屯區大德社區發展協會"/>
    <x v="48"/>
    <x v="87"/>
    <s v="無"/>
    <m/>
  </r>
  <r>
    <s v="文教活動-文化資源-獎補助費-對國內團體之捐助"/>
    <s v="仲夏慶端午"/>
    <s v="台中市南區工學社區發展協會"/>
    <x v="48"/>
    <x v="1"/>
    <s v="無"/>
    <m/>
  </r>
  <r>
    <s v="文教活動-文化資源-獎補助費-對國內團體之捐助"/>
    <s v="濃濃粽香迎風萊、滿滿祝福傳家園活動"/>
    <s v="臺中市霧峰區萊園社區發展協會"/>
    <x v="48"/>
    <x v="87"/>
    <s v="無"/>
    <m/>
  </r>
  <r>
    <s v="文教活動-文化資源-獎補助費-對國內團體之捐助"/>
    <s v="113年度慶端午粽香愛心關懷弱勢活動"/>
    <s v="臺中市清水區博愛關懷協會"/>
    <x v="48"/>
    <x v="87"/>
    <s v="無"/>
    <m/>
  </r>
  <r>
    <s v="文教活動-文化資源-獎補助費-對國內團體之捐助"/>
    <s v="傳統融創新彩墨繪夢藝術之魅"/>
    <s v="臺中市神岡區北庄社區發展協會"/>
    <x v="48"/>
    <x v="1"/>
    <s v="無"/>
    <m/>
  </r>
  <r>
    <s v="文教活動-文化資源-獎補助費-對國內團體之捐助"/>
    <s v="「香」聚一起慶端午"/>
    <s v="臺中市清水區東山社區發展協會"/>
    <x v="48"/>
    <x v="87"/>
    <s v="無"/>
    <m/>
  </r>
  <r>
    <s v="文教活動-文化資源-獎補助費-對國內團體之捐助"/>
    <s v="傳統小吃料理傳承活動"/>
    <s v="臺中市龍井區東海社區發展協會"/>
    <x v="48"/>
    <x v="87"/>
    <s v="無"/>
    <m/>
  </r>
  <r>
    <s v="文教活動-文化資源-獎補助費-對國內團體之捐助"/>
    <s v="粽葉香飄四德綜藝傳承慶端午活動"/>
    <s v="臺中市霧峰區四德社區發展協會"/>
    <x v="48"/>
    <x v="87"/>
    <s v="無"/>
    <m/>
  </r>
  <r>
    <s v="文教活動-文化資源-獎補助費-對國內團體之捐助"/>
    <s v="客家文化才藝表演活動"/>
    <s v="臺中市后里客家協會"/>
    <x v="48"/>
    <x v="87"/>
    <s v="無"/>
    <m/>
  </r>
  <r>
    <s v="文教活動-文化資源-獎補助費-對國內團體之捐助"/>
    <s v="舞動精彩人生-布袋戲文化體驗活動"/>
    <s v="臺中市潭子區東寶社區發展協會"/>
    <x v="48"/>
    <x v="87"/>
    <s v="無"/>
    <m/>
  </r>
  <r>
    <s v="文教活動-文化資源-獎補助費-對國內團體之捐助"/>
    <s v="小小福香囊濃濃端午節"/>
    <s v="台中市沙鹿區洛泉社區發展協會"/>
    <x v="48"/>
    <x v="87"/>
    <s v="無"/>
    <m/>
  </r>
  <r>
    <s v="文教活動-文化資源-獎補助費-對國內團體之捐助"/>
    <s v="七夕情定七月七心心相印田在心中里"/>
    <s v="臺中市龍井區田中社區發展協會"/>
    <x v="48"/>
    <x v="87"/>
    <s v="無"/>
    <m/>
  </r>
  <r>
    <s v="文教活動-文化資源-獎補助費-對國內團體之捐助"/>
    <s v="第一屆詩詠龍泉-歡慶清水祖師得道紀念暨節能減碳宣導活動"/>
    <s v="臺中市龍目井文化協會"/>
    <x v="48"/>
    <x v="64"/>
    <s v="無"/>
    <m/>
  </r>
  <r>
    <s v="文教活動-文化資源-獎補助費-對國內團體之捐助"/>
    <s v="鵲橋會情人~浪漫七夕節"/>
    <s v="臺中市三奶夫人關懷協會"/>
    <x v="48"/>
    <x v="87"/>
    <s v="無"/>
    <m/>
  </r>
  <r>
    <s v="文教活動-文化資源-獎補助費-對國內團體之捐助"/>
    <s v="113年福龍迎春賀新年新春揮毫活動"/>
    <s v="臺中市大甲區新美社區發展協會"/>
    <x v="48"/>
    <x v="49"/>
    <s v="無"/>
    <m/>
  </r>
  <r>
    <s v="文教活動-文化資源-獎補助費-對國內團體之捐助"/>
    <s v="中元謝地慶豐收，孝親感恩吉祥月"/>
    <s v="台中市西區大忠社區發展協會"/>
    <x v="48"/>
    <x v="87"/>
    <s v="無"/>
    <m/>
  </r>
  <r>
    <s v="文教活動-文化資源-獎補助費-對國內團體之捐助"/>
    <s v="小願享夏趣「清眷童藝」"/>
    <s v="社團法人清水小願文化創意協會"/>
    <x v="48"/>
    <x v="1"/>
    <s v="無"/>
    <m/>
  </r>
  <r>
    <s v="文教活動-文化資源-獎補助費-對國內團體之捐助"/>
    <s v="113年時令戲曲講座-《當好兄弟來敲門-戲曲中的人鬼情事》"/>
    <s v="財團法人聖揚文化藝術基金會"/>
    <x v="48"/>
    <x v="87"/>
    <s v="無"/>
    <m/>
  </r>
  <r>
    <s v="文教活動-文化資源-獎補助費-對國內團體之捐助"/>
    <s v="海墘社區113年元宵節燈謎藝文晚會暨提花燈踩街活動"/>
    <s v="臺中市大安區海墘社區發展協會"/>
    <x v="48"/>
    <x v="1"/>
    <s v="無"/>
    <m/>
  </r>
  <r>
    <s v="文教活動-文化資源-獎補助費-對國內團體之捐助"/>
    <s v="溫馨忠明113年度藝文展演暨中秋晚會"/>
    <s v="臺中市西區忠明社區發展協會"/>
    <x v="48"/>
    <x v="1"/>
    <s v="無"/>
    <m/>
  </r>
  <r>
    <s v="文教活動-文化資源-獎補助費-對國內團體之捐助"/>
    <s v="餅香．柚香憶起慶中秋"/>
    <s v="臺中市龍井區龍東社區發展協會"/>
    <x v="48"/>
    <x v="87"/>
    <s v="無"/>
    <m/>
  </r>
  <r>
    <s v="文教活動-文化資源-獎補助費-對國內團體之捐助"/>
    <s v="逗陣來熟悉咱也員寶庄"/>
    <s v="臺中市潭子區東寶社區發展協會"/>
    <x v="48"/>
    <x v="67"/>
    <s v="無"/>
    <m/>
  </r>
  <r>
    <s v="文教活動-文化資源-獎補助費-對國內團體之捐助"/>
    <s v="舞動精彩人生-布袋戲文化體驗活動"/>
    <s v="臺中市潭子區東寶社區發展協會"/>
    <x v="48"/>
    <x v="87"/>
    <s v="無"/>
    <m/>
  </r>
  <r>
    <s v="文教活動-文化資源-獎補助費-對國內團體之捐助"/>
    <s v="小小導覽員與社區志工走讀古蹟、家鄉美食"/>
    <s v="臺中市潭仔墘永續發展協會"/>
    <x v="48"/>
    <x v="67"/>
    <s v="無"/>
    <m/>
  </r>
  <r>
    <s v="文教活動-文化資源-獎補助費-對國內團體之捐助"/>
    <s v="雅麥，好花現!"/>
    <s v="臺中市大雅區秀山社區發展協會"/>
    <x v="48"/>
    <x v="3"/>
    <s v="無"/>
    <m/>
  </r>
  <r>
    <s v="文教活動-文化資源-獎補助費-對國內團體之捐助"/>
    <s v="豐原糕餅文化甜蜜巡禮"/>
    <s v="臺中市豐原區中山社區發展協會"/>
    <x v="48"/>
    <x v="67"/>
    <s v="無"/>
    <m/>
  </r>
  <r>
    <s v="文教活動-文化資源-獎補助費-對國內團體之捐助"/>
    <s v="113年度甲南社區手作懷舊美食文化饗宴"/>
    <s v="臺中市清水區甲南社區發展協會"/>
    <x v="48"/>
    <x v="49"/>
    <s v="無"/>
    <m/>
  </r>
  <r>
    <s v="文教活動-文化資源-獎補助費-對國內團體之捐助"/>
    <s v="「月圓共樂，關懷弱勢情懷」中秋節慶活動"/>
    <s v="臺中市神岡區北庄社區發展協會"/>
    <x v="48"/>
    <x v="87"/>
    <s v="無"/>
    <m/>
  </r>
  <r>
    <s v="文教活動-文化資源-獎補助費-對國內團體之捐助"/>
    <s v="「柚」飄香．迎中秋"/>
    <s v="臺中市復興產業協會"/>
    <x v="48"/>
    <x v="87"/>
    <s v="無"/>
    <m/>
  </r>
  <r>
    <s v="文教活動-文化資源-獎補助費-對國內團體之捐助"/>
    <s v="扶老攜幼話中秋"/>
    <s v="臺中市龍井區麗水社區發展協會"/>
    <x v="48"/>
    <x v="87"/>
    <s v="無"/>
    <m/>
  </r>
  <r>
    <s v="文教活動-文化資源-獎補助費-對國內團體之捐助"/>
    <s v="慶中秋客家文化花布筷子包DIY"/>
    <s v="社團法人臺中市身無障礙關懷協會"/>
    <x v="48"/>
    <x v="87"/>
    <s v="無"/>
    <m/>
  </r>
  <r>
    <s v="文教活動-文化資源-獎補助費-對國內團體之捐助"/>
    <s v="滿月慶中秋玉兔饅頭DIY體驗親子活動"/>
    <s v="臺中市樂齡照護發展協會"/>
    <x v="48"/>
    <x v="87"/>
    <s v="無"/>
    <m/>
  </r>
  <r>
    <s v="文教活動-文化資源-獎補助費-對國內團體之捐助"/>
    <s v="月圓花好，人團圓-月餅製作"/>
    <s v="臺中市石岡客家美食促進協會"/>
    <x v="48"/>
    <x v="87"/>
    <s v="無"/>
    <m/>
  </r>
  <r>
    <s v="文教活動-文化資源-獎補助費-對國內團體之捐助"/>
    <s v="113年度新美社區中秋節藝文之夜暨民俗文化舞蹈健康操推廣活動"/>
    <s v="臺中市大甲區新美社區發展協會"/>
    <x v="48"/>
    <x v="1"/>
    <s v="無"/>
    <m/>
  </r>
  <r>
    <s v="文教活動-文化資源-獎補助費-對國內團體之捐助"/>
    <s v="民俗賡續慶佳節．傳藝再現新風華"/>
    <s v="臺中市清水生活美學協會"/>
    <x v="48"/>
    <x v="81"/>
    <s v="無"/>
    <m/>
  </r>
  <r>
    <s v="文教活動-文化資源-獎補助費-對國內團體之捐助"/>
    <s v="太平盛世88潑水節、爸爸被水潑暨關懷新住民活動"/>
    <s v="臺中市太平區中山社區發展協會"/>
    <x v="48"/>
    <x v="2"/>
    <s v="無"/>
    <m/>
  </r>
  <r>
    <s v="文教活動-文化資源-獎補助費-對國內團體之捐助"/>
    <s v="歡喜過中秋~月圓故事繪本傳情暨綠豆糕DIY月圓人團圓"/>
    <s v="社團法人世界幫扶協會"/>
    <x v="48"/>
    <x v="87"/>
    <s v="無"/>
    <m/>
  </r>
  <r>
    <s v="文教活動-文化資源-獎補助費-對國內團體之捐助"/>
    <s v="2024大雅中秋博狀元餅"/>
    <s v="臺中市大雅區八角亭福德協會"/>
    <x v="48"/>
    <x v="2"/>
    <s v="無"/>
    <m/>
  </r>
  <r>
    <s v="文教活動-文化資源-獎補助費-對國內團體之捐助"/>
    <s v="走！梧棲蓮塘蔡十八普我們也來了！"/>
    <s v="臺中縣梧棲鎮藝術文化協會"/>
    <x v="48"/>
    <x v="1"/>
    <s v="無"/>
    <m/>
  </r>
  <r>
    <s v="文教活動-文化資源-獎補助費-對國內團體之捐助"/>
    <s v="畫糖迎月展藝飛揚"/>
    <s v="臺中市神岡區豐洲社區發展協會"/>
    <x v="48"/>
    <x v="1"/>
    <s v="無"/>
    <m/>
  </r>
  <r>
    <s v="文教活動-文化資源-獎補助費-對國內團體之捐助"/>
    <s v="中秋月圓銀髮鼓舞樂長青晚會"/>
    <s v="臺中市沙鹿區竹林社區發展協會"/>
    <x v="48"/>
    <x v="87"/>
    <s v="無"/>
    <m/>
  </r>
  <r>
    <s v="文教活動-文化資源-獎補助費-對國內團體之捐助"/>
    <s v="2024慶中秋-傳統音樂欣賞"/>
    <s v="臺中市保合南樂研究會"/>
    <x v="48"/>
    <x v="64"/>
    <s v="無"/>
    <m/>
  </r>
  <r>
    <s v="文教活動-文化資源-獎補助費-對國內團體之捐助"/>
    <s v="花好月圓玉兔迎中秋"/>
    <s v="臺中市沙鹿區鹿寮社區發展協會"/>
    <x v="48"/>
    <x v="1"/>
    <s v="無"/>
    <m/>
  </r>
  <r>
    <s v="文教活動-文化資源-獎補助費-對國內團體之捐助"/>
    <s v="中秋賞月、相揪趣烤肉"/>
    <s v="臺中市海線關懷協會"/>
    <x v="48"/>
    <x v="87"/>
    <s v="無"/>
    <m/>
  </r>
  <r>
    <s v="文教活動-文化資源-獎補助費-對國內團體之捐助"/>
    <s v="中秋挵鼓〔柚〕謎猜"/>
    <s v="臺中市潭子區聚興社區發展協會"/>
    <x v="48"/>
    <x v="87"/>
    <s v="無"/>
    <m/>
  </r>
  <r>
    <s v="文教活動-文化資源-獎補助費-對國內團體之捐助"/>
    <s v="甲辰祥龍~歡喜慶中秋"/>
    <s v="臺中市東區新庄社區發展協會"/>
    <x v="48"/>
    <x v="87"/>
    <s v="無"/>
    <m/>
  </r>
  <r>
    <s v="文教活動-文化資源-獎補助費-對國內團體之捐助"/>
    <s v="113年拍瀑布拉族牽田走標民俗文化活動暨提倡節約用電節能減碳宣導"/>
    <s v="臺中市沙轆社文化促進會"/>
    <x v="48"/>
    <x v="58"/>
    <s v="無"/>
    <m/>
  </r>
  <r>
    <s v="文教活動-文化資源-獎補助費-對國內團體之捐助"/>
    <s v="113年槺榔社區慶中秋-民俗文化傳承暨社會福利宣導活動"/>
    <s v="臺中市清水區槺榔社區發展協會"/>
    <x v="48"/>
    <x v="49"/>
    <s v="無"/>
    <m/>
  </r>
  <r>
    <s v="文教活動-文化資源-獎補助費-對國內團體之捐助"/>
    <s v="陶聲傳愛-樂陶陶"/>
    <s v="臺中市北屯區仁和社區發展協會"/>
    <x v="48"/>
    <x v="1"/>
    <s v="無"/>
    <m/>
  </r>
  <r>
    <s v="文教活動-文化資源-獎補助費-對國內團體之捐助"/>
    <s v="萬聖節關懷弱勢親子同樂音樂藝文市集晚會"/>
    <s v="社團法人臺中市東區富仁社區發展協會"/>
    <x v="48"/>
    <x v="87"/>
    <s v="無"/>
    <m/>
  </r>
  <r>
    <s v="文教活動-文化資源-獎補助費-對國內團體之捐助"/>
    <s v="月圓圓慶團圓！藝起舞動幸福閃耀神洲"/>
    <s v="臺中市神岡區神洲社區發展協會"/>
    <x v="48"/>
    <x v="55"/>
    <s v="無"/>
    <m/>
  </r>
  <r>
    <s v="文教活動-文化資源-獎補助費-對國內團體之捐助"/>
    <s v="文化傳承話中秋"/>
    <s v="台中市南屯區中台社區發展協會"/>
    <x v="48"/>
    <x v="1"/>
    <s v="無"/>
    <m/>
  </r>
  <r>
    <s v="文教活動-文化資源-獎補助費-對國內團體之捐助"/>
    <s v="再續緣秋月揪樂~樂聲裊裊繞秋夜古厝幽幽憶社口5"/>
    <s v="臺中市神岡區社口社區發展協會"/>
    <x v="48"/>
    <x v="2"/>
    <s v="無"/>
    <m/>
  </r>
  <r>
    <s v="文教活動-文化資源-獎補助費-對國內團體之捐助"/>
    <s v="113年歡慶中秋節系列活動"/>
    <s v="臺中市太平區永隆社區發展協會"/>
    <x v="48"/>
    <x v="87"/>
    <s v="無"/>
    <m/>
  </r>
  <r>
    <s v="文教活動-文化資源-獎補助費-對國內團體之捐助"/>
    <s v="媽祖謁祖繞境祈福活動"/>
    <s v="臺中市慈聖慈心會"/>
    <x v="48"/>
    <x v="87"/>
    <s v="無"/>
    <m/>
  </r>
  <r>
    <s v="文教活動-文化資源-獎補助費-對國內團體之捐助"/>
    <s v="萬興重陽敬老節慶活動"/>
    <s v="臺中市石岡區萬興社區發展協會"/>
    <x v="48"/>
    <x v="87"/>
    <s v="無"/>
    <m/>
  </r>
  <r>
    <s v="文教活動-文化資源-獎補助費-對國內團體之捐助"/>
    <s v="慶祝重陽節社區老人祝壽歌舞聯歡活動"/>
    <s v="臺中市潭子區家福社區發展協會"/>
    <x v="48"/>
    <x v="87"/>
    <s v="無"/>
    <m/>
  </r>
  <r>
    <s v="文教活動-文化資源-獎補助費-對國內團體之捐助"/>
    <s v="豐樂鄉親相招來作粿"/>
    <s v="臺中市南屯區豐樂社區發展協會"/>
    <x v="48"/>
    <x v="49"/>
    <s v="無"/>
    <m/>
  </r>
  <r>
    <s v="文教活動-文化資源-獎補助費-對國內團體之捐助"/>
    <s v="奉茶傳樂~行福久久粿在用心"/>
    <s v="臺中市神岡區三角社區發展協會"/>
    <x v="48"/>
    <x v="1"/>
    <s v="無"/>
    <m/>
  </r>
  <r>
    <s v="文教活動-文化資源-獎補助費-對國內團體之捐助"/>
    <s v="紙雕工藝巧手：大肚文化創意"/>
    <s v="台中市生活美學協會"/>
    <x v="48"/>
    <x v="87"/>
    <s v="無"/>
    <m/>
  </r>
  <r>
    <s v="文教活動-文化資源-獎補助費-對國內團體之捐助"/>
    <s v="柚見中秋．揪在美學行旅中"/>
    <s v="中華民國文創觀光發展協會"/>
    <x v="48"/>
    <x v="87"/>
    <s v="無"/>
    <m/>
  </r>
  <r>
    <s v="文教活動-文化資源-獎補助費-對國內團體之捐助"/>
    <s v="二媽回娘家，三天十一頓活動"/>
    <s v="臺中市清水區高北社區發展協會"/>
    <x v="48"/>
    <x v="106"/>
    <s v="無"/>
    <m/>
  </r>
  <r>
    <s v="文教活動-文化資源-獎補助費-對國內團體之捐助"/>
    <s v="2024第十一屆潭子區萬聖文化暨民政業務宣導活動"/>
    <s v="臺中市潭子區家興社區發展協會"/>
    <x v="48"/>
    <x v="58"/>
    <s v="無"/>
    <m/>
  </r>
  <r>
    <s v="文教活動-文化資源-獎補助費-對國內團體之捐助"/>
    <s v="2024豐原詩響曲-光影行過百年厝"/>
    <s v="社團法人臺中市公民學社"/>
    <x v="48"/>
    <x v="64"/>
    <s v="無"/>
    <m/>
  </r>
  <r>
    <s v="文教活動-文化資源-獎補助費-對國內團體之捐助"/>
    <s v="陶與花的交響曲"/>
    <s v="臺中市外埔區大東社區發展協會"/>
    <x v="48"/>
    <x v="3"/>
    <s v="無"/>
    <m/>
  </r>
  <r>
    <s v="文教活動-文化資源-獎補助費-對國內團體之捐助"/>
    <s v="重陽敬老暨關懷獨居長者活動"/>
    <s v="台中市清水區田寮社區發展協會"/>
    <x v="48"/>
    <x v="87"/>
    <s v="無"/>
    <m/>
  </r>
  <r>
    <s v="文教活動-文化資源-獎補助費-對國內團體之捐助"/>
    <s v="薩克斯風藝文暨民俗節慶活動"/>
    <s v="台中市北屯區陳平社區發展協會"/>
    <x v="48"/>
    <x v="87"/>
    <s v="無"/>
    <m/>
  </r>
  <r>
    <s v="文教活動-文化資源-獎補助費-對國內團體之捐助"/>
    <s v="粽夏慶端午．濃濃端午情"/>
    <s v="臺中市南區福順社區發展協會"/>
    <x v="48"/>
    <x v="1"/>
    <s v="無"/>
    <m/>
  </r>
  <r>
    <s v="文教活動-文化資源-獎補助費-對國內團體之捐助"/>
    <s v="五月迎端午．平和愛香聚"/>
    <s v="台中市南區平和社區發展協會"/>
    <x v="48"/>
    <x v="1"/>
    <s v="無"/>
    <m/>
  </r>
  <r>
    <s v="文教活動-文化資源-獎補助費-對國內團體之捐助"/>
    <s v="重陽敬老-芋粿巧"/>
    <s v="臺中市石岡區萬安社區發展協會"/>
    <x v="48"/>
    <x v="1"/>
    <s v="無"/>
    <m/>
  </r>
  <r>
    <s v="文教活動-文化資源-獎補助費-對國內團體之捐助"/>
    <s v="邱厝中秋愛心藝文之夜系列活動"/>
    <s v="臺中市邱厝慈善協會"/>
    <x v="48"/>
    <x v="87"/>
    <s v="無"/>
    <m/>
  </r>
  <r>
    <s v="文教活動-文化資源-獎補助費-對國內團體之捐助"/>
    <s v="話中秋慶團圓．團圓福袋共傳承"/>
    <s v="台中市南區平和社區發展協會"/>
    <x v="48"/>
    <x v="1"/>
    <s v="無"/>
    <m/>
  </r>
  <r>
    <s v="文教活動-文化資源-獎補助費-對國內團體之捐助"/>
    <s v="北庄總鋪師手路菜大家做伙來"/>
    <s v="臺中市神岡區北庄社區發展協會"/>
    <x v="48"/>
    <x v="67"/>
    <s v="無"/>
    <m/>
  </r>
  <r>
    <s v="文教活動-文化資源-獎補助費-對國內團體之捐助"/>
    <s v="花好月圓慶團圓~水晶月餅過中秋"/>
    <s v="悠活長青全齡關懷照護協會"/>
    <x v="48"/>
    <x v="75"/>
    <s v="無"/>
    <m/>
  </r>
  <r>
    <s v="文教活動-文化資源-獎補助費-對國內團體之捐助"/>
    <s v="2024「山中皎龍、活耀新社」白冷圳文化祭系列活動"/>
    <s v="台中市白冷圳水流域發展協會"/>
    <x v="48"/>
    <x v="1"/>
    <s v="無"/>
    <m/>
  </r>
  <r>
    <s v="文教活動-文化資源-獎補助費-對國內團體之捐助"/>
    <s v="長長久久~福運到"/>
    <s v="臺中市太平區車籠埔文化發展協會"/>
    <x v="48"/>
    <x v="1"/>
    <s v="無"/>
    <m/>
  </r>
  <r>
    <s v="文教活動-文化資源-獎補助費-對國內團體之捐助"/>
    <s v="慶帝君聖誕~齊聚憶童趣"/>
    <s v="臺中市娘家關懷協會"/>
    <x v="48"/>
    <x v="716"/>
    <s v="無"/>
    <m/>
  </r>
  <r>
    <s v="文教活動-文化資源-獎補助費-對國內團體之捐助"/>
    <s v="文創輕旅行，東海藝術街秋日限定~藝文體驗活動"/>
    <s v="臺中市東海藝術街文創協會"/>
    <x v="48"/>
    <x v="1"/>
    <s v="無"/>
    <m/>
  </r>
  <r>
    <s v="文教活動-文化資源-獎補助費-對國內團體之捐助"/>
    <s v="你我他瀟灑走一回田在心中里"/>
    <s v="臺中市龍井區田中社區發展協會"/>
    <x v="48"/>
    <x v="67"/>
    <s v="無"/>
    <m/>
  </r>
  <r>
    <s v="文教活動-文化資源-獎補助費-對國內團體之捐助"/>
    <s v="梧棲吉府王爺文化祭"/>
    <s v="五洲園掌中劇團"/>
    <x v="48"/>
    <x v="49"/>
    <s v="無"/>
    <m/>
  </r>
  <r>
    <s v="文教活動-文化資源-獎補助費-對國內團體之捐助"/>
    <s v="神岡新庄-只想和泥做朋友"/>
    <s v="臺中市神岡區新庄社區發展協會"/>
    <x v="48"/>
    <x v="64"/>
    <s v="無"/>
    <m/>
  </r>
  <r>
    <s v="文教活動-文化資源-獎補助費-對國內團體之捐助"/>
    <s v="鈴蘭通散步納涼會"/>
    <s v="社團法人台灣中城再生文化協會"/>
    <x v="48"/>
    <x v="9"/>
    <s v="無"/>
    <m/>
  </r>
  <r>
    <s v="文教活動-文化資源-獎補助費-對國內團體之捐助"/>
    <s v="豐原婦聯會親子搓湯圓文化傳承營活動"/>
    <s v="臺中市豐原區婦聯社教協會"/>
    <x v="48"/>
    <x v="87"/>
    <s v="無"/>
    <m/>
  </r>
  <r>
    <s v="文教活動-文化資源-獎補助費-對國內團體之捐助"/>
    <s v="2024舊城元宵提燈籠活動"/>
    <s v="台中市聖心關懷協會"/>
    <x v="48"/>
    <x v="1"/>
    <s v="無"/>
    <m/>
  </r>
  <r>
    <s v="文教活動-文化資源-獎補助費-對國內團體之捐助"/>
    <s v="忘憂稻香豐收祭"/>
    <s v="臺中市鄉村永續生活發展協會"/>
    <x v="48"/>
    <x v="87"/>
    <s v="無"/>
    <m/>
  </r>
  <r>
    <s v="文教活動-文化資源-獎補助費-對國內團體之捐助"/>
    <s v="小願秋藝趣水墨沙轆"/>
    <s v="社團法人清水小願文化創意協會"/>
    <x v="48"/>
    <x v="1"/>
    <s v="無"/>
    <m/>
  </r>
  <r>
    <s v="文教活動-文化資源-獎補助費-對國內團體之捐助"/>
    <s v="《一品官宅喜迎五顯》系列活動-《五通攻略首部曲-五顯屘帝》古蹟實境歌仔戲"/>
    <s v="漾澄製作"/>
    <x v="48"/>
    <x v="1"/>
    <s v="無"/>
    <m/>
  </r>
  <r>
    <s v="文教活動-文化資源-獎補助費-對國內團體之捐助"/>
    <s v="冬至愛心慶團圓，社區作伙過好年"/>
    <s v="臺中市豐原區民生社區發展協會"/>
    <x v="48"/>
    <x v="87"/>
    <s v="無"/>
    <m/>
  </r>
  <r>
    <s v="文教活動-文化資源-獎補助費-對國內團體之捐助"/>
    <s v="薩克斯風藝文暨民俗節慶活動"/>
    <s v="台中市北屯區忠平社區發展協會"/>
    <x v="48"/>
    <x v="87"/>
    <s v="無"/>
    <m/>
  </r>
  <r>
    <s v="文教活動-文化資源-獎補助費-對國內團體之捐助"/>
    <s v="耶誕送愛關．懷社區老人及弱勢學童活動"/>
    <s v="悠活長青全齡關懷照護協會"/>
    <x v="48"/>
    <x v="1"/>
    <s v="無"/>
    <m/>
  </r>
  <r>
    <s v="文教活動-文化資源-獎補助費-對國內團體之捐助"/>
    <s v="春祈秋報敬福德．月圓餅圓人團圓"/>
    <s v="臺中市北屯區四民社區發展協會"/>
    <x v="48"/>
    <x v="87"/>
    <s v="無"/>
    <m/>
  </r>
  <r>
    <s v="文教活動-文化資源-獎補助費-對國內團體之捐助"/>
    <s v="發揚傳統文字美學第十屆「德林福德盃」全國書法比賽活動"/>
    <s v="臺中市德林福德功德會"/>
    <x v="48"/>
    <x v="64"/>
    <s v="無"/>
    <m/>
  </r>
  <r>
    <s v="文教活動-文化資源-獎補助費-對國內團體之捐助"/>
    <s v="紅龜粿復古傳奇7.0"/>
    <s v="臺中市清水區新中社社區發展協會"/>
    <x v="48"/>
    <x v="85"/>
    <s v="無"/>
    <m/>
  </r>
  <r>
    <s v="文教活動-文化資源-獎補助費-對國內團體之捐助"/>
    <s v="再現眷村特色美食．重溫眷村美味記憶"/>
    <s v="臺中市清水生活美學協會"/>
    <x v="48"/>
    <x v="81"/>
    <s v="無"/>
    <m/>
  </r>
  <r>
    <s v="文教活動-文化資源-獎補助費-對國內團體之捐助"/>
    <s v="113年親子手作燈籠、提燈籠踩街、社區團員慶元宵活動"/>
    <s v="臺中市大雅區文雅社區發展協會"/>
    <x v="48"/>
    <x v="63"/>
    <s v="無"/>
    <m/>
  </r>
  <r>
    <s v="文教活動-文化資源-獎補助費-對國內團體之捐助"/>
    <s v="道教文化傳承、文物展覽及民俗技藝運動之多元祈安醮會活動"/>
    <s v="中國武當道教太玄法師協會"/>
    <x v="48"/>
    <x v="1"/>
    <s v="無"/>
    <m/>
  </r>
  <r>
    <s v="文教活動-文化資源-獎補助費-對國內團體之捐助"/>
    <s v="113年度Tgbin桃山部落成年禮活動"/>
    <s v="臺中市和平區桃山社區發展協會"/>
    <x v="48"/>
    <x v="4"/>
    <s v="無"/>
    <m/>
  </r>
  <r>
    <s v="文教活動-文化資源-獎補助費-對國內團體之捐助"/>
    <s v="穿【越】時空-越南傳統奧黛特展"/>
    <s v="蒲公英文創魅力舞劇團"/>
    <x v="48"/>
    <x v="1"/>
    <s v="無"/>
    <m/>
  </r>
  <r>
    <s v="文教活動-文化資源-獎補助費-對國內團體之捐助"/>
    <s v="城隍消災文化體驗與推廣活動"/>
    <s v="臺中市南區城隍社區發展協會"/>
    <x v="48"/>
    <x v="76"/>
    <s v="無"/>
    <m/>
  </r>
  <r>
    <s v="文教活動-文化資源-獎補助費-對國內團體之捐助"/>
    <s v="2025順心福春曙光迎百福~蛇歲納千祥跨年晚會"/>
    <s v="台中市藝文協進會"/>
    <x v="48"/>
    <x v="58"/>
    <s v="無"/>
    <m/>
  </r>
  <r>
    <s v="文教活動-文化資源-獎補助費-對國內團體之捐助"/>
    <s v="HIGH翻聖誕YA"/>
    <s v="臺中市梧棲大庄社區發展協會"/>
    <x v="48"/>
    <x v="87"/>
    <s v="無"/>
    <m/>
  </r>
  <r>
    <s v="文教活動-文化研究-獎補助費-對國內團體之捐助"/>
    <s v="水美李宅文史調查"/>
    <s v="臺中市鄉村永續生活發展協會"/>
    <x v="48"/>
    <x v="63"/>
    <s v="無"/>
    <m/>
  </r>
  <r>
    <s v="文教活動-文化研究-獎補助費-對國內團體之捐助"/>
    <s v="「洄游眾神護溪洲」專書編輯暨出版計畫"/>
    <s v="神岡區溪洲社區發展協會"/>
    <x v="48"/>
    <x v="67"/>
    <s v="無"/>
    <m/>
  </r>
  <r>
    <s v="文教活動-文化研究-獎補助費-對國內團體之捐助"/>
    <s v="「霧峰宮保第園區詩景」出版計畫"/>
    <s v="草厝文化工作室"/>
    <x v="48"/>
    <x v="63"/>
    <s v="無"/>
    <m/>
  </r>
  <r>
    <s v="文教活動-文化研究-獎補助費-對國內團體之捐助"/>
    <s v="神岡庄舊路踏查計畫"/>
    <s v="神豐文史工作室"/>
    <x v="48"/>
    <x v="63"/>
    <s v="無"/>
    <m/>
  </r>
  <r>
    <s v="文教活動-文化研究-獎補助費-對國內團體之捐助"/>
    <s v="空氣閱讀社周邊街區訪談計畫"/>
    <s v="空氣閱讀社"/>
    <x v="48"/>
    <x v="125"/>
    <s v="無"/>
    <m/>
  </r>
  <r>
    <s v="文教活動-文化研究-獎補助費-對國內團體之捐助"/>
    <s v="走讀溪西百年村落-臺中南屯寶山與文山兩里訪查與出版計畫"/>
    <s v="社團法人臺中市鄉土文化學會"/>
    <x v="48"/>
    <x v="6"/>
    <s v="無"/>
    <m/>
  </r>
  <r>
    <s v="文教活動-文化研究-獎補助費-對國內團體之捐助"/>
    <s v="管窺潭子墘名人蹤跡-丘逢甲"/>
    <s v="幸福生活美學文化工作室"/>
    <x v="48"/>
    <x v="241"/>
    <s v="無"/>
    <m/>
  </r>
  <r>
    <s v="文教活動-文化研究-獎補助費-對國內團體之捐助"/>
    <s v="臺中市博愛檢驗所及周邊歷史城區指引地圖製作計畫"/>
    <s v="上升氣流工作室"/>
    <x v="48"/>
    <x v="1"/>
    <s v="無"/>
    <m/>
  </r>
  <r>
    <s v="文教活動-文化研究-獎補助費-對國內團體之捐助"/>
    <s v="再訪婆家村-南屯土地變更論壇辦理計畫"/>
    <s v="驛室文史工作室"/>
    <x v="48"/>
    <x v="1"/>
    <s v="無"/>
    <m/>
  </r>
  <r>
    <s v="文教活動-文化研究-獎補助費-對國內團體之捐助"/>
    <s v="113年度文化活動經費"/>
    <s v="財團法人臺中市文化建設基金會"/>
    <x v="48"/>
    <x v="451"/>
    <s v="無"/>
    <m/>
  </r>
  <r>
    <s v="文教活動-文化研究-獎補助費-對國內團體之捐助"/>
    <s v="113年度文化活動經費"/>
    <s v="財團法人臺中市港區文化藝術基金會"/>
    <x v="48"/>
    <x v="451"/>
    <s v="無"/>
    <m/>
  </r>
  <r>
    <s v="文教活動-有形文化資產-獎補助費-對國內團體之捐助"/>
    <s v="歷史建築殉職山岡先生之碑​​管理維護及活化保存經費補助計畫"/>
    <s v="社團法人臺中市白冷圳水流域發展協會"/>
    <x v="49"/>
    <x v="68"/>
    <s v="無"/>
    <m/>
  </r>
  <r>
    <s v="文教活動-有形文化資產-獎補助費-對國內團體之捐助"/>
    <s v="市定古蹟龍井林宅環境維護經費補助計畫"/>
    <s v="台灣台中龍井林宅永續發展協會"/>
    <x v="49"/>
    <x v="49"/>
    <s v="無"/>
    <m/>
  </r>
  <r>
    <s v="文教活動-有形文化資產-獎補助費-對國內團體之捐助"/>
    <s v="文化古蹟申請認養-吳鸞旂墓園管理維護經費補助計畫"/>
    <s v="臺中市環保生態保育志工協會"/>
    <x v="49"/>
    <x v="169"/>
    <s v="無"/>
    <m/>
  </r>
  <r>
    <s v="文教活動-有形文化資產-獎補助費-對國內團體之捐助"/>
    <s v="市定古蹟后里張天機宅日常管理維護經費補助計畫"/>
    <s v="臺中市后里張天機促進會"/>
    <x v="49"/>
    <x v="98"/>
    <s v="無"/>
    <m/>
  </r>
  <r>
    <s v="文教活動-有形文化資產-獎補助費-對國內團體之捐助"/>
    <s v="市定古蹟林九牧公祠環境維護補助計畫"/>
    <s v="祭祀公業法人台中市林九牧祀"/>
    <x v="49"/>
    <x v="779"/>
    <s v="無"/>
    <m/>
  </r>
  <r>
    <s v="文教活動-有形文化資產-獎補助費-對國內團體之捐助"/>
    <s v="市定古蹟臺中林氏宗祠專業導覽培訓講習"/>
    <s v="財團法人台灣台中林氏宗廟"/>
    <x v="49"/>
    <x v="241"/>
    <s v="無"/>
    <m/>
  </r>
  <r>
    <s v="文教活動-有形文化資產-獎補助費-對國內團體之捐助"/>
    <s v="113年臺中市大屯十八庄迎媽祖推廣計畫"/>
    <s v="臺中市大屯十八庄迎媽祖文化協會"/>
    <x v="49"/>
    <x v="106"/>
    <s v="無"/>
    <m/>
  </r>
  <r>
    <s v="一般建築及設備-一般建築及設備-獎補助費-對國內團體之捐助"/>
    <s v="市定古蹟林九牧公祠軒亭緊急保護棚架及緊急加固工程經費補助計畫"/>
    <s v="祭祀公業法人台中市林九牧祀"/>
    <x v="49"/>
    <x v="106"/>
    <s v="無"/>
    <m/>
  </r>
  <r>
    <s v="一般建築及設備-一般建築及設備-獎補助費-對國內團體之捐助"/>
    <s v="市定古蹟臺中林氏宗祠委託補充修復再利用計畫暨規劃設計(含彩繪之損壞調查及因應計畫)"/>
    <s v="財團法人台灣台中林氏宗廟"/>
    <x v="49"/>
    <x v="603"/>
    <s v="無"/>
    <m/>
  </r>
  <r>
    <s v="一般建築及設備-一般建築及設備-獎補助費-對國內團體之捐助"/>
    <s v="113年度「臺中市市定古蹟『后里張天機宅』火警設備修繕計畫」"/>
    <s v="臺中市后里張天機促進會"/>
    <x v="49"/>
    <x v="59"/>
    <s v="無"/>
    <m/>
  </r>
  <r>
    <s v="一般建築及設備-一般建築及設備-獎補助費-對國內團體之捐助"/>
    <s v="市定古蹟大甲梁宅瑞蓮堂彩繪調查研究暨修護設計規劃"/>
    <s v="台灣梁氏比美公脈下宗親會"/>
    <x v="49"/>
    <x v="956"/>
    <s v="無"/>
    <m/>
  </r>
  <r>
    <s v="文教活動-圖書館管理-獎補助費-對國內團體之捐助"/>
    <s v="補助各讀書會推廣閱讀經費"/>
    <s v="台中市台中故事協會"/>
    <x v="50"/>
    <x v="9"/>
    <s v="無"/>
    <m/>
  </r>
  <r>
    <s v="文教活動-圖書館管理-獎補助費-對國內團體之捐助"/>
    <s v="補助各讀書會推廣閱讀經費"/>
    <s v="台中市原住民族公共政策研究社"/>
    <x v="50"/>
    <x v="58"/>
    <s v="無"/>
    <m/>
  </r>
  <r>
    <s v="文教活動-圖書館管理-獎補助費-對國內團體之捐助"/>
    <s v="補助各讀書會推廣閱讀經費"/>
    <s v="社團法人中華立吉關懷服務協會"/>
    <x v="50"/>
    <x v="1"/>
    <s v="無"/>
    <m/>
  </r>
  <r>
    <s v="文教活動-圖書館管理-獎補助費-對國內團體之捐助"/>
    <s v="補助各讀書會推廣閱讀經費"/>
    <s v="臺中市讀書會"/>
    <x v="50"/>
    <x v="358"/>
    <s v="無"/>
    <m/>
  </r>
  <r>
    <s v="文教活動-圖書館管理-獎補助費-對國內團體之捐助"/>
    <s v="補助各讀書會推廣閱讀經費"/>
    <s v="財團法人三信文教基金會"/>
    <x v="50"/>
    <x v="83"/>
    <s v="無"/>
    <m/>
  </r>
  <r>
    <s v="文教活動-圖書館管理-獎補助費-對國內團體之捐助"/>
    <s v="補助各讀書會推廣閱讀經費"/>
    <s v="社團法人台中市開懷協會"/>
    <x v="50"/>
    <x v="246"/>
    <s v="無"/>
    <m/>
  </r>
  <r>
    <s v="文教活動-圖書館管理-獎補助費-對國內團體之捐助"/>
    <s v="補助各讀書會推廣閱讀經費"/>
    <s v="臺中市潭子讀書會"/>
    <x v="50"/>
    <x v="202"/>
    <s v="無"/>
    <m/>
  </r>
  <r>
    <s v="文教活動-圖書館管理-獎補助費-對國內團體之捐助"/>
    <s v="補助各讀書會推廣閱讀經費"/>
    <s v="臺中市北新康乃馨讀書會"/>
    <x v="50"/>
    <x v="1"/>
    <s v="無"/>
    <m/>
  </r>
  <r>
    <s v="文教活動-圖書館管理-獎補助費-對國內團體之捐助"/>
    <s v="補助各讀書會推廣閱讀經費"/>
    <s v="臺中市大臺中中小企業協會"/>
    <x v="50"/>
    <x v="69"/>
    <s v="無"/>
    <m/>
  </r>
  <r>
    <s v="文教活動-圖書館管理-獎補助費-對國內團體之捐助"/>
    <s v="補助各讀書會推廣閱讀經費"/>
    <s v="臺中市一二讀書會"/>
    <x v="50"/>
    <x v="81"/>
    <s v="無"/>
    <m/>
  </r>
  <r>
    <s v="文教活動-圖書館管理-獎補助費-對國內團體之捐助"/>
    <s v="補助各讀書會推廣閱讀經費"/>
    <s v="臺中市心耕讀書會"/>
    <x v="50"/>
    <x v="58"/>
    <s v="無"/>
    <m/>
  </r>
  <r>
    <s v="文教活動-圖書館管理-獎補助費-對國內團體之捐助"/>
    <s v="補助各讀書會推廣閱讀經費"/>
    <s v="社團法人台中市鄉土文化學會"/>
    <x v="50"/>
    <x v="202"/>
    <s v="無"/>
    <m/>
  </r>
  <r>
    <s v="文教活動-圖書館管理-獎補助費-對國內團體之捐助"/>
    <s v="補助各讀書會推廣閱讀經費"/>
    <s v="臺中市后里讀書會"/>
    <x v="50"/>
    <x v="52"/>
    <s v="無"/>
    <m/>
  </r>
  <r>
    <s v="文教活動-圖書館管理-獎補助費-對國內團體之捐助"/>
    <s v="補助各讀書會推廣閱讀經費"/>
    <s v="臺中市七七讀書會"/>
    <x v="50"/>
    <x v="572"/>
    <s v="無"/>
    <m/>
  </r>
  <r>
    <s v="文教活動-圖書館管理-獎補助費-對國內團體之捐助"/>
    <s v="補助各讀書會推廣閱讀經費"/>
    <s v="臺中市山海屯故事協會"/>
    <x v="50"/>
    <x v="2"/>
    <s v="無"/>
    <m/>
  </r>
  <r>
    <s v="文教活動-圖書館管理-獎補助費-對國內團體之捐助"/>
    <s v="補助各讀書會推廣閱讀經費"/>
    <s v="臺中市海德堡讀書會"/>
    <x v="50"/>
    <x v="114"/>
    <s v="無"/>
    <m/>
  </r>
  <r>
    <s v="文教活動-圖書館管理-獎補助費-對國內團體之捐助"/>
    <s v="補助各讀書會推廣閱讀經費"/>
    <s v="臺中市大里圖書館讀書會"/>
    <x v="50"/>
    <x v="7"/>
    <s v="無"/>
    <m/>
  </r>
  <r>
    <s v="文教活動-圖書館管理-獎補助費-對國內團體之捐助"/>
    <s v="補助各讀書會推廣閱讀經費"/>
    <s v="臺中市必也是喜研究會"/>
    <x v="50"/>
    <x v="1"/>
    <s v="無"/>
    <m/>
  </r>
  <r>
    <s v="文教活動-圖書館管理-獎補助費-對國內團體之捐助"/>
    <s v="補助各讀書會推廣閱讀經費"/>
    <s v="中華民國激勵協進會"/>
    <x v="50"/>
    <x v="1"/>
    <s v="無"/>
    <m/>
  </r>
  <r>
    <s v="法制業務-採購申訴審議-獎補助費-對國內團體之捐助  "/>
    <s v="辦理「關懷更生‧清新臺中」--113年臺中市政府辦理更生保護系列活動實施計畫"/>
    <s v="財團法人臺灣更生保護會臺中分會"/>
    <x v="51"/>
    <x v="289"/>
    <s v="無 "/>
    <m/>
  </r>
  <r>
    <s v="法制業務-消費者保護-消服中心消保綜合業務-獎補助費-對國內團體之捐助  "/>
    <s v="辦理113年消保教育宣導活動"/>
    <s v="台中市保險契約消費者權益促進會"/>
    <x v="51"/>
    <x v="75"/>
    <s v="無 "/>
    <m/>
  </r>
  <r>
    <s v="新聞行政-出版及視聽事業之管理與輔導-獎補助費-對國內團體之捐助 "/>
    <s v="臺中市流行音樂產業活動行銷推廣補助"/>
    <s v="浮現音樂藝文有限公司"/>
    <x v="52"/>
    <x v="289"/>
    <s v="無"/>
    <m/>
  </r>
  <r>
    <s v="新聞行政-出版及視聽事業之管理與輔導-獎補助費-對國內團體之捐助 "/>
    <s v="臺中市流行音樂產業活動行銷推廣補助"/>
    <s v="大發展演有限公司"/>
    <x v="52"/>
    <x v="289"/>
    <s v="無"/>
    <m/>
  </r>
  <r>
    <s v="新聞行政-出版及視聽事業之管理與輔導-獎補助費-對國內團體之捐助 "/>
    <s v="臺中市流行音樂產業活動行銷推廣補助"/>
    <s v="佛仕特娛樂有限公司"/>
    <x v="52"/>
    <x v="106"/>
    <s v="無"/>
    <m/>
  </r>
  <r>
    <s v="新聞行政-出版及視聽事業之管理與輔導-獎補助費-對國內團體之捐助 "/>
    <s v="臺中市流行音樂產業活動行銷推廣補助"/>
    <s v="搖滾開跑音樂文化事業有限公司"/>
    <x v="52"/>
    <x v="289"/>
    <s v="無"/>
    <m/>
  </r>
  <r>
    <s v="新聞行政-出版及視聽事業之管理與輔導-獎補助費-對國內團體之捐助 "/>
    <s v="臺中市流行音樂產業活動行銷推廣補助"/>
    <s v="迴響活動創意有限公司"/>
    <x v="52"/>
    <x v="86"/>
    <s v="無"/>
    <m/>
  </r>
  <r>
    <s v="新聞行政-出版及視聽事業之管理與輔導-獎補助費-對國內團體之捐助 "/>
    <s v="臺中市流行音樂產業活動行銷推廣補助"/>
    <s v="漂遊者製造有限公司"/>
    <x v="52"/>
    <x v="289"/>
    <s v="無"/>
    <m/>
  </r>
  <r>
    <s v="新聞行政-出版及視聽事業之管理與輔導-獎補助費-對國內團體之捐助 "/>
    <s v="臺中市流行音樂產業活動行銷推廣補助"/>
    <s v="九天民俗技藝工作室許振榮"/>
    <x v="52"/>
    <x v="288"/>
    <s v="無"/>
    <m/>
  </r>
  <r>
    <s v="影視發展-影視推廣與輔導-獎補助費-對國內團體之捐助 "/>
    <s v=" 營運之經費 "/>
    <s v="財團法人臺中市影視發展基金會 "/>
    <x v="52"/>
    <x v="957"/>
    <s v="無"/>
    <m/>
  </r>
  <r>
    <s v="影視發展-影視推廣與輔導-獎補助費-對國內團體之捐助 "/>
    <s v="臺中電影節"/>
    <s v="財團法人臺中市影視發展基金會 "/>
    <x v="52"/>
    <x v="958"/>
    <s v="無"/>
    <m/>
  </r>
  <r>
    <s v="影視發展-影視推廣與輔導-獎補助費-對國內團體之捐助 "/>
    <s v="中臺灣影視基地優化升級計畫"/>
    <s v="中影八德股份有限公司"/>
    <x v="52"/>
    <x v="959"/>
    <s v="無"/>
    <m/>
  </r>
  <r>
    <s v="影視發展-影視推廣與輔導-獎補助費-對國內團體之捐助 "/>
    <s v="影視業者拍片住宿補助"/>
    <s v="一諾影視娛樂股份有限公司"/>
    <x v="52"/>
    <x v="605"/>
    <s v="無"/>
    <m/>
  </r>
  <r>
    <s v="影視發展-影視推廣與輔導-獎補助費-對國內團體之捐助 "/>
    <s v="影視業者拍片住宿補助"/>
    <s v="周子娛樂有限公司"/>
    <x v="52"/>
    <x v="126"/>
    <s v="無"/>
    <m/>
  </r>
  <r>
    <s v="影視發展-影視推廣與輔導-獎補助費-對國內團體之捐助 "/>
    <s v="影視業者拍片住宿補助"/>
    <s v="冬候鳥電影文化事業有限公司"/>
    <x v="52"/>
    <x v="321"/>
    <s v="無"/>
    <m/>
  </r>
  <r>
    <s v="影視發展-影視推廣與輔導-獎補助費-對國內團體之捐助 "/>
    <s v="影視業者拍片住宿補助"/>
    <s v="華影國際影藝有限公司"/>
    <x v="52"/>
    <x v="960"/>
    <s v="無"/>
    <m/>
  </r>
  <r>
    <s v="影視發展-影視推廣與輔導-獎補助費-對國內團體之捐助 "/>
    <s v="影視業者拍片住宿補助"/>
    <s v="紅衣小女孩股份有限公司"/>
    <x v="52"/>
    <x v="961"/>
    <s v="無"/>
    <m/>
  </r>
  <r>
    <s v="影視發展-影視推廣與輔導-獎補助費-對國內團體之捐助 "/>
    <s v="影視業者拍片住宿補助"/>
    <s v="一群獨角鯨娛樂股份有限公司"/>
    <x v="52"/>
    <x v="688"/>
    <s v="無"/>
    <m/>
  </r>
  <r>
    <s v="影視發展-影視推廣與輔導-獎補助費-對國內團體之捐助 "/>
    <s v="影視業者拍片住宿補助"/>
    <s v="手事業有限公司"/>
    <x v="52"/>
    <x v="370"/>
    <s v="無"/>
    <m/>
  </r>
  <r>
    <s v="影視發展-影視推廣與輔導-獎補助費-對國內團體之捐助 "/>
    <s v="影視業者拍片住宿補助"/>
    <s v="壹壹影業股份有限公司"/>
    <x v="52"/>
    <x v="962"/>
    <s v="無"/>
    <m/>
  </r>
  <r>
    <s v="影視發展-影視推廣與輔導-獎補助費-對國內團體之捐助 "/>
    <s v="影視基地場租費補助"/>
    <s v="華影國際影藝有限公司"/>
    <x v="52"/>
    <x v="963"/>
    <s v="無"/>
    <m/>
  </r>
  <r>
    <s v="影視發展-影視推廣與輔導-獎補助費-對國內團體之捐助 "/>
    <s v="影視基地場租費補助"/>
    <s v="頂峰視傳媒有限公司"/>
    <x v="52"/>
    <x v="363"/>
    <s v="無"/>
    <m/>
  </r>
  <r>
    <s v="影視發展-影視推廣與輔導-獎補助費-對國內團體之捐助 "/>
    <s v="影視推廣活動經費補助"/>
    <s v="嘉揚電影有限公司"/>
    <x v="52"/>
    <x v="597"/>
    <s v="無"/>
    <m/>
  </r>
  <r>
    <s v="影視發展-影視推廣與輔導-獎補助費-對國內團體之捐助 "/>
    <s v="影視推廣活動經費補助"/>
    <s v="新光影城股份有限公司"/>
    <x v="52"/>
    <x v="9"/>
    <s v="無"/>
    <m/>
  </r>
  <r>
    <s v="影視發展-影視推廣與輔導-獎補助費-對國內團體之捐助 "/>
    <s v="影視推廣活動經費補助"/>
    <s v="親親育樂股份有限公司"/>
    <x v="52"/>
    <x v="231"/>
    <s v="無"/>
    <m/>
  </r>
  <r>
    <s v="影視發展-影視推廣與輔導-獎補助費-對國內團體之捐助 "/>
    <s v="影視推廣活動經費補助"/>
    <s v="魚可國際文創事業有限公司"/>
    <x v="52"/>
    <x v="106"/>
    <s v="無"/>
    <m/>
  </r>
  <r>
    <s v="影視發展-影視推廣與輔導-獎補助費-對國內團體之捐助 "/>
    <s v="影視推廣活動經費補助"/>
    <s v="社團法人台灣國際影音與教育協會"/>
    <x v="52"/>
    <x v="106"/>
    <s v="無"/>
    <m/>
  </r>
  <r>
    <s v="影視發展-影視推廣與輔導-獎補助費-對國內團體之捐助 "/>
    <s v="影視推廣活動經費補助"/>
    <s v="映實文化有限公司豐原分公司"/>
    <x v="52"/>
    <x v="16"/>
    <s v="無"/>
    <m/>
  </r>
  <r>
    <s v="影視發展-影視推廣與輔導-獎補助費-對國內團體之捐助 "/>
    <s v="影視推廣活動經費補助"/>
    <s v="時代戲院二館"/>
    <x v="52"/>
    <x v="9"/>
    <s v="無"/>
    <m/>
  </r>
  <r>
    <s v="影視發展-影視推廣與輔導-獎補助費-對國內團體之捐助 "/>
    <s v="影視推廣活動經費補助"/>
    <s v="社團法人美力台灣3D協會"/>
    <x v="52"/>
    <x v="106"/>
    <s v="無"/>
    <m/>
  </r>
  <r>
    <s v="影視發展-影視推廣與輔導-獎補助費-對國內團體之捐助 "/>
    <s v="影視推廣活動經費補助"/>
    <s v="良人行影業有限公司"/>
    <x v="52"/>
    <x v="9"/>
    <s v="無"/>
    <m/>
  </r>
  <r>
    <s v="影視發展-影視推廣與輔導-獎補助費-對國內團體之捐助 "/>
    <s v="影視推廣活動經費補助"/>
    <s v="好勁影業有限公司"/>
    <x v="52"/>
    <x v="65"/>
    <s v="無"/>
    <m/>
  </r>
  <r>
    <s v="影視發展-影視推廣與輔導-獎補助費-對國內團體之捐助 "/>
    <s v="影視推廣活動經費補助"/>
    <s v="原金國際有限公司"/>
    <x v="52"/>
    <x v="189"/>
    <s v="無"/>
    <m/>
  </r>
  <r>
    <s v="影視發展-影視推廣與輔導-獎補助費-對國內團體之捐助 "/>
    <s v="影視推廣活動經費補助"/>
    <s v="親親育樂股份有限公司"/>
    <x v="52"/>
    <x v="86"/>
    <s v="無"/>
    <m/>
  </r>
  <r>
    <s v="影視發展-影視推廣與輔導-獎補助費-對國內團體之捐助 "/>
    <s v="影視推廣活動經費補助"/>
    <s v="時代戲院二館"/>
    <x v="52"/>
    <x v="185"/>
    <s v="無"/>
    <m/>
  </r>
  <r>
    <s v="影視發展-影視推廣與輔導-獎補助費-對國內團體之捐助 "/>
    <s v="影視推廣活動經費補助"/>
    <s v="畢業生有限公司"/>
    <x v="52"/>
    <x v="98"/>
    <s v="無"/>
    <m/>
  </r>
  <r>
    <s v="影視發展-影視推廣與輔導-獎補助費-對國內團體之捐助 "/>
    <s v="影視推廣活動經費補助"/>
    <s v="新光影城股份有限公司"/>
    <x v="52"/>
    <x v="86"/>
    <s v="無"/>
    <m/>
  </r>
  <r>
    <s v="影視發展-影視推廣與輔導-獎補助費-對國內團體之捐助 "/>
    <s v="影視推廣活動經費補助"/>
    <s v="中影八德股份有限公司"/>
    <x v="52"/>
    <x v="106"/>
    <s v="無"/>
    <m/>
  </r>
  <r>
    <s v="影視發展-影視推廣與輔導-獎補助費-對國內團體之捐助 "/>
    <s v="影視推廣活動經費補助"/>
    <s v="華影國際影藝有限公司"/>
    <x v="52"/>
    <x v="126"/>
    <s v="無"/>
    <m/>
  </r>
  <r>
    <s v="影視發展-影視推廣與輔導-獎補助費-對國內團體之捐助 "/>
    <s v="影視推廣活動經費補助"/>
    <s v="東橫一有限公司"/>
    <x v="52"/>
    <x v="6"/>
    <s v="無"/>
    <m/>
  </r>
  <r>
    <s v="影視發展-影視推廣與輔導-獎補助費-對國內團體之捐助 "/>
    <s v="影視業者拍片取景補助"/>
    <s v="深空天體有限公司"/>
    <x v="52"/>
    <x v="429"/>
    <s v="無"/>
    <m/>
  </r>
  <r>
    <s v="影視發展-影視推廣與輔導-獎補助費-對國內團體之捐助 "/>
    <s v="影視業者拍片取景補助"/>
    <s v="本地風光電影股份有限公司"/>
    <x v="52"/>
    <x v="491"/>
    <s v="無"/>
    <m/>
  </r>
  <r>
    <s v="影視發展-影視推廣與輔導-獎補助費-對國內團體之捐助 "/>
    <s v="影視業者拍片取景補助"/>
    <s v="一群獨角鯨娛樂股份有限公司"/>
    <x v="52"/>
    <x v="86"/>
    <s v="無"/>
    <m/>
  </r>
  <r>
    <s v="影視發展-影視推廣與輔導-獎補助費-對國內團體之捐助 "/>
    <s v="影視業者拍片取景補助"/>
    <s v="三乘影像股份有限公司"/>
    <x v="52"/>
    <x v="427"/>
    <s v="無"/>
    <m/>
  </r>
  <r>
    <s v="影視發展-影視推廣與輔導-獎補助費-對國內團體之捐助 "/>
    <s v="影視業者拍片取景補助"/>
    <s v="手事業有限公司"/>
    <x v="52"/>
    <x v="942"/>
    <s v="無"/>
    <m/>
  </r>
  <r>
    <s v="影視發展-影視推廣與輔導-獎補助費-對國內團體之捐助 "/>
    <s v="影視業者拍片取景補助"/>
    <s v="中華電視股份有限公司"/>
    <x v="52"/>
    <x v="109"/>
    <s v="無"/>
    <m/>
  </r>
  <r>
    <s v="影視發展-影視推廣與輔導-獎補助費-對國內團體之捐助 "/>
    <s v="影視業者拍片取景補助"/>
    <s v="壹壹影業股份有限公司"/>
    <x v="52"/>
    <x v="344"/>
    <s v="無"/>
    <m/>
  </r>
  <r>
    <s v="影視發展-影視推廣與輔導-獎補助費-對國內團體之捐助 "/>
    <s v="影視業者拍片取景補助"/>
    <s v="下半場電影股份有限公司"/>
    <x v="52"/>
    <x v="429"/>
    <s v="無"/>
    <m/>
  </r>
  <r>
    <s v="影視發展-影視推廣與輔導-獎補助費-對國內團體之捐助 "/>
    <s v="影視業者拍片取景補助"/>
    <s v="奇幻娛樂國際股份有限公司"/>
    <x v="52"/>
    <x v="491"/>
    <s v="無"/>
    <m/>
  </r>
  <r>
    <s v="影視發展-影視推廣與輔導-獎補助費-對國內團體之捐助 "/>
    <s v="影視業者拍片取景補助"/>
    <s v="波間印象有限公司"/>
    <x v="52"/>
    <x v="109"/>
    <s v="無"/>
    <m/>
  </r>
  <r>
    <s v="影視發展-影視推廣與輔導-獎補助費-對國內團體之捐助 "/>
    <s v="影視業者拍片取景補助"/>
    <s v="華影國際影藝有限公司"/>
    <x v="52"/>
    <x v="732"/>
    <s v="無"/>
    <m/>
  </r>
  <r>
    <s v="競技運動-獎補助費-對國內團體之捐助"/>
    <s v="P.LEAGUE夢想家臺中主場例行賽"/>
    <s v="福爾摩沙籃球發展協會"/>
    <x v="53"/>
    <x v="139"/>
    <s v="無"/>
    <m/>
  </r>
  <r>
    <s v="競技運動-獎補助費-對國內團體之捐助"/>
    <s v="全國青年盃中小學軟網錦標賽"/>
    <s v="臺中市體育總會"/>
    <x v="53"/>
    <x v="127"/>
    <s v="無"/>
    <m/>
  </r>
  <r>
    <s v="競技運動-獎補助費-對國內團體之捐助"/>
    <s v="臺中市海線地區中小學羽球聯賽"/>
    <s v="臺中市劍舞羽球推廣協會"/>
    <x v="53"/>
    <x v="1"/>
    <s v="無"/>
    <m/>
  </r>
  <r>
    <s v="競技運動-獎補助費-對國內團體之捐助"/>
    <s v="第三十五屆亞洲城市保齡球錦標賽"/>
    <s v="臺中市體育總會"/>
    <x v="53"/>
    <x v="126"/>
    <s v="無"/>
    <m/>
  </r>
  <r>
    <s v="競技運動-獎補助費-對國內團體之捐助"/>
    <s v="全國自由車場地菁英暨青年選拔賽"/>
    <s v="中華民國自由車協會"/>
    <x v="53"/>
    <x v="9"/>
    <s v="無"/>
    <m/>
  </r>
  <r>
    <s v="競技運動-獎補助費-對國內團體之捐助"/>
    <s v="臺中高協GOLF青少年扎根巡迴賽(春季)"/>
    <s v="臺中市高爾夫協會"/>
    <x v="53"/>
    <x v="64"/>
    <s v="無"/>
    <m/>
  </r>
  <r>
    <s v="競技運動-獎補助費-對國內團體之捐助"/>
    <s v="臺中賀歲盃全國足球邀請賽"/>
    <s v="臺中市海線足球協會"/>
    <x v="53"/>
    <x v="64"/>
    <s v="無"/>
    <m/>
  </r>
  <r>
    <s v="競技運動-獎補助費-對國內團體之捐助"/>
    <s v="臺中市甲安埔區敦親睦鄰盃籃球邀請賽"/>
    <s v="臺中市基層籃球教育協會"/>
    <x v="53"/>
    <x v="1"/>
    <s v="無"/>
    <m/>
  </r>
  <r>
    <s v="競技運動-獎補助費-對國內團體之捐助"/>
    <s v="全國第53屆中華盃國小師生排球賽經費"/>
    <s v="臺中市體育總會"/>
    <x v="53"/>
    <x v="2"/>
    <s v="無"/>
    <m/>
  </r>
  <r>
    <s v="競技運動-獎補助費-對國內團體之捐助"/>
    <s v="全國小學田徑錦標賽代表隊組訓及參賽"/>
    <s v="臺中市體育總會"/>
    <x v="53"/>
    <x v="127"/>
    <s v="無"/>
    <m/>
  </r>
  <r>
    <s v="競技運動-獎補助費-對國內團體之捐助"/>
    <s v="臺中高協GOLF青少年扎根巡迴賽(夏季)"/>
    <s v="臺中市高爾夫協會"/>
    <x v="53"/>
    <x v="64"/>
    <s v="無"/>
    <m/>
  </r>
  <r>
    <s v="競技運動-獎補助費-對國內團體之捐助"/>
    <s v="臺中市運動人才扎根計畫"/>
    <s v="臺灣運動休閒健康發展協會"/>
    <x v="53"/>
    <x v="160"/>
    <s v="無"/>
    <m/>
  </r>
  <r>
    <s v="競技運動-獎補助費-對國內團體之捐助"/>
    <s v="113年臺中市基層籃球教育協會理事長盃籃球邀請賽"/>
    <s v="臺中市基層籃球教育協會"/>
    <x v="53"/>
    <x v="1"/>
    <s v="無"/>
    <m/>
  </r>
  <r>
    <s v="競技運動-獎補助費-對國內團體之捐助"/>
    <s v="113年第十九屆全國中正盃武術錦標賽"/>
    <s v="中華民國少林拳道協會"/>
    <x v="53"/>
    <x v="64"/>
    <s v="無"/>
    <m/>
  </r>
  <r>
    <s v="競技運動-獎補助費-對國內團體之捐助"/>
    <s v="2024年全國武聖菁英盃綜合武藝錦標賽"/>
    <s v="臺中市國武術協會"/>
    <x v="53"/>
    <x v="67"/>
    <s v="無"/>
    <m/>
  </r>
  <r>
    <s v="競技運動-獎補助費-對國內團體之捐助"/>
    <s v="2024臺中市鐵人三項運動推廣研習活動"/>
    <s v="臺中市體育總會"/>
    <x v="53"/>
    <x v="64"/>
    <s v="無"/>
    <m/>
  </r>
  <r>
    <s v="競技運動-獎補助費-對國內團體之捐助"/>
    <s v="2024臺中市安聯小小世界盃"/>
    <s v="台灣運動文創發展協會"/>
    <x v="53"/>
    <x v="289"/>
    <s v="無"/>
    <m/>
  </r>
  <r>
    <s v="競技運動-獎補助費-對國內團體之捐助"/>
    <s v="第七屆武德盃中小學柔道錦標賽"/>
    <s v="台中市柔道協進會"/>
    <x v="53"/>
    <x v="5"/>
    <s v="無"/>
    <m/>
  </r>
  <r>
    <s v="競技運動-獎補助費-對國內團體之捐助"/>
    <s v="振興臺中市基層三級棒球實施計畫"/>
    <s v="臺中市體育總會"/>
    <x v="53"/>
    <x v="964"/>
    <s v="無"/>
    <m/>
  </r>
  <r>
    <s v="競技運動-獎補助費-對國內團體之捐助"/>
    <s v="臺中市西屯區大福社區發展協會第一屆大福盃3對3籃球比賽"/>
    <s v="台中市西屯區大福社區發展協會"/>
    <x v="53"/>
    <x v="114"/>
    <s v="無"/>
    <m/>
  </r>
  <r>
    <s v="競技運動-獎補助費-對國內團體之捐助"/>
    <s v="2024全國抱石錦標賽"/>
    <s v="財團法人臺中市發展體育教育基金會"/>
    <x v="53"/>
    <x v="127"/>
    <s v="無"/>
    <m/>
  </r>
  <r>
    <s v="競技運動-獎補助費-對國內團體之捐助"/>
    <s v="2024臺中市鐵人開放性水域游泳研習活動"/>
    <s v="臺中市體育總會"/>
    <x v="53"/>
    <x v="64"/>
    <s v="無"/>
    <m/>
  </r>
  <r>
    <s v="競技運動-獎補助費-對國內團體之捐助"/>
    <s v="113年第十二屆中華盃全國武術功夫錦標賽"/>
    <s v="台中市少林詠春拳協會"/>
    <x v="53"/>
    <x v="9"/>
    <s v="無"/>
    <m/>
  </r>
  <r>
    <s v="競技運動-獎補助費-對國內團體之捐助"/>
    <s v="113年度潭雅神區國中小校際籃球比賽-騰達盃少年籃球邀請賽"/>
    <s v="臺中市大雅區教育發展協會"/>
    <x v="53"/>
    <x v="126"/>
    <s v="無"/>
    <m/>
  </r>
  <r>
    <s v="競技運動-獎補助費-對國內團體之捐助"/>
    <s v="2024第五屆臺中港盃國際足球邀請賽"/>
    <s v="臺中市海線足球協會"/>
    <x v="53"/>
    <x v="9"/>
    <s v="無"/>
    <m/>
  </r>
  <r>
    <s v="競技運動-獎補助費-對國內團體之捐助"/>
    <s v="113年全國短道競速滑冰春夏季錦標賽"/>
    <s v="臺中市體育總會"/>
    <x v="53"/>
    <x v="64"/>
    <s v="無"/>
    <m/>
  </r>
  <r>
    <s v="競技運動-獎補助費-對國內團體之捐助"/>
    <s v="2024全國少年青少年桌球菁英賽(中區賽)"/>
    <s v="台灣乒乓球總會"/>
    <x v="53"/>
    <x v="1"/>
    <s v="無"/>
    <m/>
  </r>
  <r>
    <s v="競技運動-獎補助費-對國內團體之捐助"/>
    <s v="臺中市體育總會排球委員會參加「2024澎湖縣菊島盃全國沙灘排球錦標賽」暨「113年臺南市市長盃全國沙灘排球錦標賽」"/>
    <s v="臺中市體育總會"/>
    <x v="53"/>
    <x v="236"/>
    <s v="無"/>
    <m/>
  </r>
  <r>
    <s v="競技運動-獎補助費-對國內團體之捐助"/>
    <s v="2024全國小學籃球夏季聯賽"/>
    <s v="中華民國國民小學體育總會"/>
    <x v="53"/>
    <x v="127"/>
    <s v="無"/>
    <m/>
  </r>
  <r>
    <s v="競技運動-獎補助費-對國內團體之捐助"/>
    <s v="2024國際移工藤球王爭霸戰"/>
    <s v="中華民國藤球協會"/>
    <x v="53"/>
    <x v="64"/>
    <s v="無"/>
    <m/>
  </r>
  <r>
    <s v="競技運動-獎補助費-對國內團體之捐助"/>
    <s v="113年臺中市籃球推廣協會理事長盃籃球邀請賽"/>
    <s v="台中市籃球推廣協會"/>
    <x v="53"/>
    <x v="9"/>
    <s v="無"/>
    <m/>
  </r>
  <r>
    <s v="競技運動-獎補助費-對國內團體之捐助"/>
    <s v="2024年第三屆永乾建設希望盃全國青少年團體組桌球錦標賽"/>
    <s v="臺中市乒乓球協會"/>
    <x v="53"/>
    <x v="9"/>
    <s v="無"/>
    <m/>
  </r>
  <r>
    <s v="競技運動-獎補助費-對國內團體之捐助"/>
    <s v="臺中市保齡球代表隊113年備戰全國運動會隊內對抗系列賽"/>
    <s v="臺中市體育總會"/>
    <x v="53"/>
    <x v="106"/>
    <s v="無"/>
    <m/>
  </r>
  <r>
    <s v="競技運動-獎補助費-對國內團體之捐助"/>
    <s v="補助臺中市體育總會手球委員會辦理「113年臺中盃全國手球錦標賽"/>
    <s v="臺中市體育總會"/>
    <x v="53"/>
    <x v="127"/>
    <s v="無"/>
    <m/>
  </r>
  <r>
    <s v="競技運動-獎補助費-對國內團體之捐助"/>
    <s v="辦理臺中市體育總會田徑委員會辦理「113年臺中盃全國中小學田徑賽"/>
    <s v="臺中市體育總會"/>
    <x v="53"/>
    <x v="427"/>
    <s v="無"/>
    <m/>
  </r>
  <r>
    <s v="競技運動-獎補助費-對國內團體之捐助"/>
    <s v="113年度台中市和平區體育協會第二屆理事長盃籃球錦標賽"/>
    <s v="臺中市和平區體育協會"/>
    <x v="53"/>
    <x v="965"/>
    <s v="無"/>
    <m/>
  </r>
  <r>
    <s v="競技運動-獎補助費-對國內團體之捐助"/>
    <s v="太平盛世88潑水節、爸爸被水潑暨關懷新住民運動活動"/>
    <s v="臺中市太平區中山社區發展協會"/>
    <x v="53"/>
    <x v="1"/>
    <s v="無"/>
    <m/>
  </r>
  <r>
    <s v="競技運動-獎補助費-對國內團體之捐助"/>
    <s v="2024協會盃全國壘球錦標賽"/>
    <s v="中華民國壘球協會"/>
    <x v="53"/>
    <x v="106"/>
    <s v="無"/>
    <m/>
  </r>
  <r>
    <s v="競技運動-獎補助費-對國內團體之捐助"/>
    <s v="補助臺中市外埔區體育會辦理113年臺中市外埔區體育會外埠參訪活動"/>
    <s v="臺中市外埔區體育會"/>
    <x v="53"/>
    <x v="9"/>
    <s v="無"/>
    <m/>
  </r>
  <r>
    <s v="競技運動-獎補助費-對國內團體之捐助"/>
    <s v="補助臺中市高爾夫協會辦理2024臺中高協GOLF青少年扎根巡迴賽(秋季)"/>
    <s v="臺中市高爾夫協會"/>
    <x v="53"/>
    <x v="64"/>
    <s v="無"/>
    <m/>
  </r>
  <r>
    <s v="競技運動-獎補助費-對國內團體之捐助"/>
    <s v="2024烏日棒委會主委盃棒球錦標賽"/>
    <s v="台灣社區棒球協會"/>
    <x v="53"/>
    <x v="49"/>
    <s v="無"/>
    <m/>
  </r>
  <r>
    <s v="競技運動-獎補助費-對國內團體之捐助"/>
    <s v="補助臺中市太平區體育會棒球委員會2024年度臺中市青棒聯賽"/>
    <s v="臺中市太平區體育會"/>
    <x v="53"/>
    <x v="2"/>
    <s v="無"/>
    <m/>
  </r>
  <r>
    <s v="競技運動-獎補助費-對國內團體之捐助"/>
    <s v="補助臺中市大眾跆拳道發展協會辦理「113年全國福爾摩沙盃跆拳道錦標賽"/>
    <s v="臺中市大眾跆拳道發展協會"/>
    <x v="53"/>
    <x v="211"/>
    <s v="無"/>
    <m/>
  </r>
  <r>
    <s v="競技運動-獎補助費-對國內團體之捐助"/>
    <s v="補助臺中市籃球推廣協會辦理「113年臺中市耕德盃3對3籃球賽"/>
    <s v="台中市籃球推廣協會"/>
    <x v="53"/>
    <x v="64"/>
    <s v="無"/>
    <m/>
  </r>
  <r>
    <s v="競技運動-獎補助費-對國內團體之捐助"/>
    <s v="補助中華民國運動休閒遊憩產業協會辦理「2024ABSOLUTE3x3聯盟賽"/>
    <s v="中華民國運動休閒遊憩產業協會"/>
    <x v="53"/>
    <x v="126"/>
    <s v="無"/>
    <m/>
  </r>
  <r>
    <s v="競技運動-獎補助費-對國內團體之捐助"/>
    <s v="辦理2024RedBullShowrunTaichung活動"/>
    <s v="中華民國文化休閒運動協會"/>
    <x v="53"/>
    <x v="966"/>
    <s v="無"/>
    <m/>
  </r>
  <r>
    <s v="競技運動-獎補助費-對國內團體之捐助"/>
    <s v="2024第七屆幸福龍井活力健康路跑‧健走暨節能減碳與推廣乾淨能源宣導活動"/>
    <s v="臺中市龍井區體育會"/>
    <x v="53"/>
    <x v="106"/>
    <s v="無"/>
    <m/>
  </r>
  <r>
    <s v="競技運動-獎補助費-對國內團體之捐助"/>
    <s v="辦理113年弘道盃長青槌球錦標賽"/>
    <s v="財團法人弘道老人福利基金會"/>
    <x v="53"/>
    <x v="1"/>
    <s v="無"/>
    <m/>
  </r>
  <r>
    <s v="競技運動-獎補助費-對國內團體之捐助"/>
    <s v="2024亞洲啦啦隊錦標賽"/>
    <s v="台中市競技啦啦隊協會"/>
    <x v="53"/>
    <x v="2"/>
    <s v="無"/>
    <m/>
  </r>
  <r>
    <s v="競技運動-獎補助費-對國內團體之捐助"/>
    <s v="113年臺中市體育運動舞蹈輔導協會成果展暨嘉年華活動"/>
    <s v="臺中市體育運動舞蹈輔導協會"/>
    <x v="53"/>
    <x v="64"/>
    <s v="無"/>
    <m/>
  </r>
  <r>
    <s v="競技運動-獎補助費-對國內團體之捐助"/>
    <s v="113年度獅子盃青少年游泳比賽"/>
    <s v="台中縣大里崇光國際獅子會"/>
    <x v="53"/>
    <x v="1"/>
    <s v="無"/>
    <m/>
  </r>
  <r>
    <s v="競技運動-獎補助費-對國內團體之捐助"/>
    <s v="113年度臺中市體育總會及各單項委員會辦理市長盃、議長盃運動錦標賽活動計畫"/>
    <s v="臺中市體育總會"/>
    <x v="53"/>
    <x v="967"/>
    <s v="無"/>
    <m/>
  </r>
  <r>
    <s v="競技運動-獎補助費-對國內團體之捐助"/>
    <s v="第廿四屆總統盃全國劍道錦標賽"/>
    <s v="中華民國國際劍道協會"/>
    <x v="53"/>
    <x v="67"/>
    <s v="無"/>
    <m/>
  </r>
  <r>
    <s v="競技運動-獎補助費-對國內團體之捐助"/>
    <s v="補助臺中市大里區籃球發展協會辦理「113年臺中市大里區籃球發展協會理事長盃籃球邀請賽"/>
    <s v="臺中市大里區籃球發展協會"/>
    <x v="53"/>
    <x v="64"/>
    <s v="無"/>
    <m/>
  </r>
  <r>
    <s v="競技運動-獎補助費-對國內團體之捐助"/>
    <s v="補助臺中市體育總會籃球委員會辦理「113年度臺中市躍馬盃國際籃球邀請賽"/>
    <s v="臺中市體育總會"/>
    <x v="53"/>
    <x v="160"/>
    <s v="無"/>
    <m/>
  </r>
  <r>
    <s v="競技運動-獎補助費-對國內團體之捐助"/>
    <s v="113年度台中市騰達盃慢速壘球邀請賽"/>
    <s v="臺中市大雅區教育發展協會"/>
    <x v="53"/>
    <x v="9"/>
    <s v="無"/>
    <m/>
  </r>
  <r>
    <s v="競技運動-獎補助費-對國內團體之捐助"/>
    <s v="113年度臺中市體育總會及各單項委員會聘任體育專任教練及推廣各項運動賽事計畫經費"/>
    <s v="臺中市體育總會"/>
    <x v="53"/>
    <x v="968"/>
    <s v="無"/>
    <m/>
  </r>
  <r>
    <s v="競技運動-獎補助費-對國內團體之捐助"/>
    <s v="113年度臺中市體育總會及各單項委員會辦理、參加及推展各項體育活動、比賽、訓練等相關經費"/>
    <s v="臺中市體育總會"/>
    <x v="53"/>
    <x v="969"/>
    <s v="無"/>
    <m/>
  </r>
  <r>
    <s v="競技運動-獎補助費-對國內團體之捐助"/>
    <s v="補助2024臺中市夢想盃社區軟式少棒邀請賽"/>
    <s v="社團法人臺中市夢想三級棒球協進會"/>
    <x v="53"/>
    <x v="58"/>
    <s v="無"/>
    <m/>
  </r>
  <r>
    <s v="競技運動-獎補助費-對國內團體之捐助"/>
    <s v="2024社區足球深耕計畫-幼童足球指導員前進校園暨足球節計畫"/>
    <s v="台灣運動文創發展協會"/>
    <x v="53"/>
    <x v="970"/>
    <s v="無"/>
    <m/>
  </r>
  <r>
    <s v="競技運動-獎補助費-對國內團體之捐助"/>
    <s v="2024后里騎跡慶雙十"/>
    <s v="臺中市后里單車協會"/>
    <x v="53"/>
    <x v="64"/>
    <s v="無"/>
    <m/>
  </r>
  <r>
    <s v="競技運動-獎補助費-對國內團體之捐助"/>
    <s v="113年全國田徑錦標賽臺中市代表隊組訓參賽"/>
    <s v="臺中市體育總會"/>
    <x v="53"/>
    <x v="86"/>
    <s v="無"/>
    <m/>
  </r>
  <r>
    <s v="競技運動-獎補助費-對國內團體之捐助"/>
    <s v="補助臺中市海線足球協會辦理「2024臺中校園社區基層足球推廣"/>
    <s v="臺中市海線足球協會"/>
    <x v="53"/>
    <x v="9"/>
    <s v="無"/>
    <m/>
  </r>
  <r>
    <s v="競技運動-獎補助費-對國內團體之捐助"/>
    <s v="港洲盃趣味棒壘球賽暨宣導托育升級紅不讓、節能減碳、港務業務及乾淨能源及天然氣安全政令宣導活動"/>
    <s v="臺中市海線文化關懷協會"/>
    <x v="53"/>
    <x v="63"/>
    <s v="無"/>
    <m/>
  </r>
  <r>
    <s v="競技運動-獎補助費-對國內團體之捐助"/>
    <s v="2024第22屆總統盃全國慢速壘球錦標賽臺中市預賽"/>
    <s v="臺中市體育總會"/>
    <x v="53"/>
    <x v="9"/>
    <s v="無"/>
    <m/>
  </r>
  <r>
    <s v="競技運動-獎補助費-對國內團體之捐助"/>
    <s v="113認識大甲城觀光文化健行起步走活動"/>
    <s v="臺中市大甲區平安社區發展協會"/>
    <x v="53"/>
    <x v="64"/>
    <s v="無"/>
    <m/>
  </r>
  <r>
    <s v="競技運動-獎補助費-對國內團體之捐助"/>
    <s v="補助台灣福爾摩沙電子競技協會辦理2024六都電競爭霸戰"/>
    <s v="台灣福爾摩沙電子競技協會"/>
    <x v="53"/>
    <x v="453"/>
    <s v="無"/>
    <m/>
  </r>
  <r>
    <s v="競技運動-獎補助費-對國內團體之捐助"/>
    <s v="2024兆基屋管亞洲盃大學女子壘球賽經費"/>
    <s v="中華民國壘球協會"/>
    <x v="53"/>
    <x v="427"/>
    <s v="無"/>
    <m/>
  </r>
  <r>
    <s v="競技運動-獎補助費-對國內團體之捐助"/>
    <s v="113年臺中市甲安埔大會師秋季全民親子健行活動"/>
    <s v="臺中市區體育會聯合會"/>
    <x v="53"/>
    <x v="49"/>
    <s v="無"/>
    <m/>
  </r>
  <r>
    <s v="競技運動-獎補助費-對國內團體之捐助"/>
    <s v="113年全中運及114年全國運動會划船選手培訓計畫"/>
    <s v="臺中市體育總會"/>
    <x v="53"/>
    <x v="427"/>
    <s v="無"/>
    <m/>
  </r>
  <r>
    <s v="競技運動-獎補助費-對國內團體之捐助"/>
    <s v="113年臺中市大里區體育會會務推展研討暨外埠參訪活動"/>
    <s v="臺中市大里區體育會"/>
    <x v="53"/>
    <x v="5"/>
    <s v="無"/>
    <m/>
  </r>
  <r>
    <s v="競技運動-獎補助費-對國內團體之捐助"/>
    <s v="113年度臺中市大安區永安社區健行活動"/>
    <s v="臺中市大安區永安社區發展協會"/>
    <x v="53"/>
    <x v="1"/>
    <s v="無"/>
    <m/>
  </r>
  <r>
    <s v="競技運動-獎補助費-對國內團體之捐助"/>
    <s v="補助臺灣運動休閒健康發展協會辦理2024臺中市民野餐日玩轉酷運動泡泡野餐趣"/>
    <s v="臺灣運動休閒健康發展協會"/>
    <x v="53"/>
    <x v="126"/>
    <s v="無"/>
    <m/>
  </r>
  <r>
    <s v="競技運動-獎補助費-對國內團體之捐助"/>
    <s v="補助臺中市體育總會排球委員會辦理「113年企業二十年甲級男女排球聯賽"/>
    <s v="臺中市體育總會"/>
    <x v="53"/>
    <x v="2"/>
    <s v="無"/>
    <m/>
  </r>
  <r>
    <s v="競技運動-獎補助費-對國內團體之捐助"/>
    <s v="113年全民運動-獎補助費-對國內團體之捐助會臺中市拔河代表隊選手培訓及參賽實施計畫"/>
    <s v="臺中市體育總會"/>
    <x v="53"/>
    <x v="321"/>
    <s v="無"/>
    <m/>
  </r>
  <r>
    <s v="競技運動-獎補助費-對國內團體之捐助"/>
    <s v="補助辦理「2024年臺中市市長盃電競錦標賽"/>
    <s v="臺中市體育總會"/>
    <x v="53"/>
    <x v="106"/>
    <s v="無"/>
    <m/>
  </r>
  <r>
    <s v="競技運動-獎補助費-對國內團體之捐助"/>
    <s v="2024樂活盃保齡球盃交流聯誼賽"/>
    <s v="臺中市體育總會"/>
    <x v="53"/>
    <x v="49"/>
    <s v="無"/>
    <m/>
  </r>
  <r>
    <s v="競技運動-獎補助費-對國內團體之捐助"/>
    <s v="補助臺中市體育總會滑冰委員會辦理「113學年度全國短道競速滑冰秋冬錦標賽"/>
    <s v="臺中市體育總會"/>
    <x v="53"/>
    <x v="64"/>
    <s v="無"/>
    <m/>
  </r>
  <r>
    <s v="競技運動-獎補助費-對國內團體之捐助"/>
    <s v="補助113年外埔區體育會體育志工增能研習活動"/>
    <s v="臺中市外埔區體育會"/>
    <x v="53"/>
    <x v="5"/>
    <s v="無"/>
    <m/>
  </r>
  <r>
    <s v="競技運動-獎補助費-對國內團體之捐助"/>
    <s v="臺中市推動兒童啦啦隊舞蹈、運動體操、啦啦隊運動推廣計劃"/>
    <s v="臺中市啦啦隊協會"/>
    <x v="53"/>
    <x v="86"/>
    <s v="無"/>
    <m/>
  </r>
  <r>
    <s v="競技運動-獎補助費-對國內團體之捐助"/>
    <s v="補助臺中市高爾夫協會辦理2024臺中高協GOLF青少年扎根巡迴賽(冬季)"/>
    <s v="臺中市高爾夫協會"/>
    <x v="53"/>
    <x v="64"/>
    <s v="無"/>
    <m/>
  </r>
  <r>
    <s v="競技運動-獎補助費-對國內團體之捐助"/>
    <s v="全民運動-獎補助費-對國內團體之捐助瑜珈研習營"/>
    <s v="臺中市龍井瑜珈協會"/>
    <x v="53"/>
    <x v="1"/>
    <s v="無"/>
    <m/>
  </r>
  <r>
    <s v="競技運動-獎補助費-對國內團體之捐助"/>
    <s v="中福維他露桌球隊代表中華臺北隊參加2024年法國-瓦桑勒布勒托訥國際帕拉桌球公開賽"/>
    <s v="社團法人台中市身障福利協進會"/>
    <x v="53"/>
    <x v="126"/>
    <s v="無"/>
    <m/>
  </r>
  <r>
    <s v="競技運動-獎補助費-對國內團體之捐助"/>
    <s v="臺中市113年度議長盃全民健行GO健康LETSGO活動"/>
    <s v="臺中市體育總會"/>
    <x v="53"/>
    <x v="126"/>
    <s v="無"/>
    <m/>
  </r>
  <r>
    <s v="競技運動-獎補助費-對國內團體之捐助"/>
    <s v="113年長青槌球中部地區邀請賽"/>
    <s v="台中市中南長青門球協會"/>
    <x v="53"/>
    <x v="9"/>
    <s v="無"/>
    <m/>
  </r>
  <r>
    <s v="競技運動-獎補助費-對國內團體之捐助"/>
    <s v="辦理「2024第24屆總統盃全國空手道錦標賽"/>
    <s v="臺中市體育總會"/>
    <x v="53"/>
    <x v="9"/>
    <s v="無"/>
    <m/>
  </r>
  <r>
    <s v="競技運動-獎補助費-對國內團體之捐助"/>
    <s v="2024環太平洋自由潛水泳池賽"/>
    <s v="台灣自由潛水發展協會"/>
    <x v="53"/>
    <x v="1"/>
    <s v="無"/>
    <m/>
  </r>
  <r>
    <s v="競技運動-獎補助費-對國內團體之捐助"/>
    <s v="臺中市113年全民運動-獎補助費-對國內團體之捐助會物理治療計畫"/>
    <s v="財團法人臺中市發展體育教育基金會"/>
    <x v="53"/>
    <x v="930"/>
    <s v="無"/>
    <m/>
  </r>
  <r>
    <s v="競技運動-獎補助費-對國內團體之捐助"/>
    <s v="補助臺中市體育總會射擊委員會辦理「備戰114年全國運動會射擊項目模擬對抗賽"/>
    <s v="臺中市體育總會"/>
    <x v="53"/>
    <x v="64"/>
    <s v="無"/>
    <m/>
  </r>
  <r>
    <s v="競技運動-獎補助費-對國內團體之捐助"/>
    <s v="辦理2024第三屆花現龍井體育嘉年華活動"/>
    <s v="臺中市龍井區體育會"/>
    <x v="53"/>
    <x v="106"/>
    <s v="無"/>
    <m/>
  </r>
  <r>
    <s v="競技運動-獎補助費-對國內團體之捐助"/>
    <s v="114年全國賽會臺中市跆拳道代表隊之選手暨教練競賽規則研習"/>
    <s v="臺中市體育總會"/>
    <x v="53"/>
    <x v="16"/>
    <s v="無"/>
    <m/>
  </r>
  <r>
    <s v="競技運動-獎補助費-對國內團體之捐助"/>
    <s v="何德福德盃第2屆3對3籃球比賽"/>
    <s v="臺中市活力幸福城市協會"/>
    <x v="53"/>
    <x v="1"/>
    <s v="無"/>
    <m/>
  </r>
  <r>
    <s v="競技運動-獎補助費-對國內團體之捐助"/>
    <s v="補助臺中市體育聯合會辦理113年臺中市區體育會團體業務研討暨外埠參觀活動"/>
    <s v="臺中市區體育會聯合會"/>
    <x v="53"/>
    <x v="127"/>
    <s v="無"/>
    <m/>
  </r>
  <r>
    <s v="競技運動-獎補助費-對國內團體之捐助"/>
    <s v="補助2024年臺中市乒乓球協會理事長盃全國桌球錦標賽"/>
    <s v="臺中市乒乓球協會"/>
    <x v="53"/>
    <x v="9"/>
    <s v="無"/>
    <m/>
  </r>
  <r>
    <s v="競技運動-獎補助費-對國內團體之捐助"/>
    <s v="補助中華民國壘球協會辦理2024企業女子壘球聯賽"/>
    <s v="中華民國壘球協會"/>
    <x v="53"/>
    <x v="427"/>
    <s v="無"/>
    <m/>
  </r>
  <r>
    <s v="競技運動-獎補助費-對國內團體之捐助"/>
    <s v="2024親子時光盃滑步車競賽"/>
    <s v="臺中市滑步車運動協會"/>
    <x v="53"/>
    <x v="9"/>
    <s v="無"/>
    <m/>
  </r>
  <r>
    <s v="競技運動-獎補助費-對國內團體之捐助"/>
    <s v="補助臺中市游泳池同業協會辦理113年度臺中市游泳池同業協會盃游泳錦標賽"/>
    <s v="臺中市游泳池同業協會"/>
    <x v="53"/>
    <x v="65"/>
    <s v="無"/>
    <m/>
  </r>
  <r>
    <s v="競技運動-獎補助費-對國內團體之捐助"/>
    <s v="補助臺中市高爾夫協會辦理2024臺中高協GOLF青少年扎根巡迴賽(總決賽)"/>
    <s v="臺中市高爾夫協會"/>
    <x v="53"/>
    <x v="64"/>
    <s v="無"/>
    <m/>
  </r>
  <r>
    <s v="競技運動-獎補助費-對國內團體之捐助"/>
    <s v="113年臺中市運動人才扎根計畫(第二期)"/>
    <s v="臺灣運動休閒健康發展協會"/>
    <x v="53"/>
    <x v="913"/>
    <s v="無"/>
    <m/>
  </r>
  <r>
    <s v="競技運動-獎補助費-對國內團體之捐助"/>
    <s v="補助社團法人台灣女子棒球運動推廣協會，辦理2024台灣女子聯賽(臺中賽事)經費"/>
    <s v="社團法人台灣女子棒球運動推廣協會"/>
    <x v="53"/>
    <x v="9"/>
    <s v="無"/>
    <m/>
  </r>
  <r>
    <s v="競技運動-獎補助費-對國內團體之捐助"/>
    <s v="補助113年第十一屆全國中山盃武術錦標賽"/>
    <s v="中華民國少林拳道協會"/>
    <x v="53"/>
    <x v="58"/>
    <s v="無"/>
    <m/>
  </r>
  <r>
    <s v="競技運動-獎補助費-對國內團體之捐助"/>
    <s v="臺中市慢速壘球發展協會理事長盃壘球賽"/>
    <s v="臺中市慢速壘球發展協會"/>
    <x v="53"/>
    <x v="2"/>
    <s v="無"/>
    <m/>
  </r>
  <r>
    <s v="競技運動-獎補助費-對國內團體之捐助"/>
    <s v="臺中市水上救生/蹼泳優秀選手培訓計畫"/>
    <s v="臺中市體育總會"/>
    <x v="53"/>
    <x v="263"/>
    <s v="無"/>
    <m/>
  </r>
  <r>
    <s v="競技運動-獎補助費-對國內團體之捐助"/>
    <s v="補助臺中市體育總會划船委員會參加第46屆香港賽艇錦標賽"/>
    <s v="臺中市體育總會"/>
    <x v="53"/>
    <x v="133"/>
    <s v="無"/>
    <m/>
  </r>
  <r>
    <s v="競技運動-獎補助費-對國內團體之捐助"/>
    <s v="補助臺中市柔道協進會辦理「第十四屆大臺中柔道錦標賽暨第十六屆柔協盃柔道錦標賽"/>
    <s v="台中市柔道協進會"/>
    <x v="53"/>
    <x v="108"/>
    <s v="無"/>
    <m/>
  </r>
  <r>
    <s v="競技運動-獎補助費-對國內團體之捐助"/>
    <s v="113年度推廣體育成果發表活動"/>
    <s v="臺中市大雅區體育會"/>
    <x v="53"/>
    <x v="106"/>
    <s v="無"/>
    <m/>
  </r>
  <r>
    <s v="競技運動-獎補助費-對國內團體之捐助"/>
    <s v="補助臺中市體育總會武術委員會辦理「備戰114年全國運動會臺中武術項目訓練營計畫"/>
    <s v="臺中市體育總會武術委員會"/>
    <x v="53"/>
    <x v="9"/>
    <s v="無"/>
    <m/>
  </r>
  <r>
    <s v="競技運動-獎補助費-對國內團體之捐助"/>
    <s v="2024世界麒麟文化傳承(沙巴亞庇站)第四屆國際麒麟大賽暨行前獅藝集訓匯演活動"/>
    <s v="臺中市體育總會"/>
    <x v="53"/>
    <x v="64"/>
    <s v="無"/>
    <m/>
  </r>
  <r>
    <s v="競技運動-獎補助費-對國內團體之捐助"/>
    <s v="補助臺中市體育總會滑輪溜冰委員會辦理「113年度潛力選手培訓計畫"/>
    <s v="臺中市體育總會"/>
    <x v="53"/>
    <x v="106"/>
    <s v="無"/>
    <m/>
  </r>
  <r>
    <s v="競技運動-獎補助費-對國內團體之捐助"/>
    <s v="補助臺中市體育總會游泳委員會113年臺中市體育總會游泳委員會跳水項基層訓練站發展計畫"/>
    <s v="臺中市體育總會"/>
    <x v="53"/>
    <x v="127"/>
    <s v="無"/>
    <m/>
  </r>
  <r>
    <s v="競技運動-獎補助費-對國內團體之捐助"/>
    <s v="臺中市青少年高爾夫培訓隊"/>
    <s v="臺中市體育總會"/>
    <x v="53"/>
    <x v="127"/>
    <s v="無"/>
    <m/>
  </r>
  <r>
    <s v="競技運動-獎補助費-對國內團體之捐助"/>
    <s v="讚讚盃"/>
    <s v="台灣福爾摩沙電子競技協會"/>
    <x v="53"/>
    <x v="289"/>
    <s v="無"/>
    <m/>
  </r>
  <r>
    <s v="競技運動-獎補助費-對國內團體之捐助"/>
    <s v="振興基層三級棒球實施計畫第二期"/>
    <s v="臺中市體育總會"/>
    <x v="53"/>
    <x v="964"/>
    <s v="無"/>
    <m/>
  </r>
  <r>
    <s v="競技運動-獎補助費-對國內團體之捐助"/>
    <s v="2024年世界12強古巴隊來台自辦熱身賽"/>
    <s v="財團法人臺中市發展體育教育基金會"/>
    <x v="53"/>
    <x v="971"/>
    <s v="無"/>
    <m/>
  </r>
  <r>
    <s v="競技運動-獎補助費-對國內團體之捐助"/>
    <s v="2024年世界12強古巴隊來台自辦熱身賽"/>
    <s v="中華民國棒球協會"/>
    <x v="53"/>
    <x v="488"/>
    <s v="無"/>
    <m/>
  </r>
  <r>
    <s v="競技運動-獎補助費-對國內團體之捐助"/>
    <s v="辦理「2024TaichungCityCup臺中城市盃國際飛盤爭奪賽"/>
    <s v="臺中市體育總會"/>
    <x v="53"/>
    <x v="106"/>
    <s v="無"/>
    <m/>
  </r>
  <r>
    <s v="競技運動-獎補助費-對國內團體之捐助"/>
    <s v="2024年第26屆台灣國際木球公開賽"/>
    <s v="臺中市體育總會"/>
    <x v="53"/>
    <x v="86"/>
    <s v="無"/>
    <m/>
  </r>
  <r>
    <s v="競技運動-獎補助費-對國內團體之捐助"/>
    <s v="補助臺中市女子足球協會辦理「臺中藍鯨女子足球隊代表本市參加「2024臺灣木蘭足球聯賽相關經費"/>
    <s v="臺中市女子足球協會"/>
    <x v="53"/>
    <x v="477"/>
    <s v="無"/>
    <m/>
  </r>
  <r>
    <s v="競技運動-獎補助費-對國內團體之捐助"/>
    <s v="113年臺中市主委盃暨活力啟程迎向幸福城-慢速壘球作伙來"/>
    <s v="臺中市體育總會"/>
    <x v="53"/>
    <x v="6"/>
    <s v="無"/>
    <m/>
  </r>
  <r>
    <s v="競技運動-獎補助費-對國內團體之捐助"/>
    <s v="臺中市成棒隊113年度組訓實施計畫經費"/>
    <s v="臺中市城市運動發展協會"/>
    <x v="53"/>
    <x v="972"/>
    <s v="無"/>
    <m/>
  </r>
  <r>
    <s v="全民運動-獎補助費-對國內團體之捐助-獎補助費-對國內團體之捐助"/>
    <s v="全國Walking日臺中市春季親子健行活動"/>
    <s v="臺中市體育總會"/>
    <x v="53"/>
    <x v="126"/>
    <s v="無"/>
    <m/>
  </r>
  <r>
    <s v="全民運動-獎補助費-對國內團體之捐助-獎補助費-對國內團體之捐助"/>
    <s v="臺中市潭子區旱溪水岸慢跑、健走嘉年華"/>
    <s v="臺中市潭子區體育會"/>
    <x v="53"/>
    <x v="2"/>
    <s v="無"/>
    <m/>
  </r>
  <r>
    <s v="全民運動-獎補助費-對國內團體之捐助-獎補助費-對國內團體之捐助"/>
    <s v="友誼盃槌球邀請賽"/>
    <s v="臺中市身心障礙者健康促進會"/>
    <x v="53"/>
    <x v="9"/>
    <s v="無"/>
    <m/>
  </r>
  <r>
    <s v="全民運動-獎補助費-對國內團體之捐助-獎補助費-對國內團體之捐助"/>
    <s v="迎向健康南區春季健行嘉年華"/>
    <s v="台中市南區體育會"/>
    <x v="53"/>
    <x v="2"/>
    <s v="無"/>
    <m/>
  </r>
  <r>
    <s v="全民運動-獎補助費-對國內團體之捐助-獎補助費-對國內團體之捐助"/>
    <s v="臺中市太平區桌球社區聯誼賽"/>
    <s v="臺中市太平區體育會"/>
    <x v="53"/>
    <x v="9"/>
    <s v="無"/>
    <m/>
  </r>
  <r>
    <s v="全民運動-獎補助費-對國內團體之捐助-獎補助費-對國內團體之捐助"/>
    <s v="原住民傳統射箭C級裁判研習班"/>
    <s v="臺中市原住民族運動總會"/>
    <x v="53"/>
    <x v="9"/>
    <s v="無"/>
    <m/>
  </r>
  <r>
    <s v="全民運動-獎補助費-對國內團體之捐助-獎補助費-對國內團體之捐助"/>
    <s v="武藝技能嘉年華"/>
    <s v="臺中市大肚區體育會"/>
    <x v="53"/>
    <x v="2"/>
    <s v="無"/>
    <m/>
  </r>
  <r>
    <s v="全民運動-獎補助費-對國內團體之捐助-獎補助費-對國內團體之捐助"/>
    <s v="全國後備憲兵第29屆慢速壘球錦標賽臺中市選拔賽"/>
    <s v="臺中市後備憲兵荷松協會"/>
    <x v="53"/>
    <x v="67"/>
    <s v="無"/>
    <m/>
  </r>
  <r>
    <s v="全民運動-獎補助費-對國內團體之捐助-獎補助費-對國內團體之捐助"/>
    <s v="道路溜冰及健走嘉年華"/>
    <s v="臺中市梧棲區體育會"/>
    <x v="53"/>
    <x v="2"/>
    <s v="無"/>
    <m/>
  </r>
  <r>
    <s v="全民運動-獎補助費-對國內團體之捐助-獎補助費-對國內團體之捐助"/>
    <s v="梧棲全民迷你足球運動日"/>
    <s v="臺中市梧棲區體育會"/>
    <x v="53"/>
    <x v="9"/>
    <s v="無"/>
    <m/>
  </r>
  <r>
    <s v="全民運動-獎補助費-對國內團體之捐助-獎補助費-對國內團體之捐助"/>
    <s v="臺中市定向越野錦標賽暨全民運動-獎補助費-對國內團體之捐助會臺中市定向越野代表隊選拔"/>
    <s v="臺中市定向越野推廣協會"/>
    <x v="53"/>
    <x v="106"/>
    <s v="無"/>
    <m/>
  </r>
  <r>
    <s v="全民運動-獎補助費-對國內團體之捐助-獎補助費-對國內團體之捐助"/>
    <s v="臺中市大雅區活力運動嘉年華活動"/>
    <s v="臺中市大雅區體育會"/>
    <x v="53"/>
    <x v="2"/>
    <s v="無"/>
    <m/>
  </r>
  <r>
    <s v="全民運動-獎補助費-對國內團體之捐助-獎補助費-對國內團體之捐助"/>
    <s v="大里區生物能氣功團練運動嘉年華活動"/>
    <s v="臺中市大里區體育會"/>
    <x v="53"/>
    <x v="64"/>
    <s v="無"/>
    <m/>
  </r>
  <r>
    <s v="全民運動-獎補助費-對國內團體之捐助-獎補助費-對國內團體之捐助"/>
    <s v="臺中市大雅區球藝嘉年華活動"/>
    <s v="臺中市大雅區體育會"/>
    <x v="53"/>
    <x v="2"/>
    <s v="無"/>
    <m/>
  </r>
  <r>
    <s v="全民運動-獎補助費-對國內團體之捐助-獎補助費-對國內團體之捐助"/>
    <s v="臺中市南屯區舞藝嘉年華會"/>
    <s v="臺中市南屯區體育會"/>
    <x v="53"/>
    <x v="2"/>
    <s v="無"/>
    <m/>
  </r>
  <r>
    <s v="全民運動-獎補助費-對國內團體之捐助-獎補助費-對國內團體之捐助"/>
    <s v="第十四屆臺韓身心障礙體育國際交流"/>
    <s v="社團法人臺中市身心障礙體育總會"/>
    <x v="53"/>
    <x v="441"/>
    <s v="無"/>
    <m/>
  </r>
  <r>
    <s v="全民運動-獎補助費-對國內團體之捐助-獎補助費-對國內團體之捐助"/>
    <s v="中華民國國際標準舞明貞盃全國舞蹈公開賽"/>
    <s v="中華民國國際標準舞體育運動舞蹈協會"/>
    <x v="53"/>
    <x v="69"/>
    <s v="無"/>
    <m/>
  </r>
  <r>
    <s v="全民運動-獎補助費-對國內團體之捐助-獎補助費-對國內團體之捐助"/>
    <s v="臺中市龍井區槌球社區聯誼賽"/>
    <s v="臺中市龍井區體育會"/>
    <x v="53"/>
    <x v="108"/>
    <s v="無"/>
    <m/>
  </r>
  <r>
    <s v="全民運動-獎補助費-對國內團體之捐助-獎補助費-對國內團體之捐助"/>
    <s v="慶祝母親節社區舞蹈嘉年華活動"/>
    <s v="台中市東區體育會"/>
    <x v="53"/>
    <x v="64"/>
    <s v="無"/>
    <m/>
  </r>
  <r>
    <s v="全民運動-獎補助費-對國內團體之捐助-獎補助費-對國內團體之捐助"/>
    <s v="大里區羽球社區聯誼賽活動"/>
    <s v="臺中市大里區體育會"/>
    <x v="53"/>
    <x v="108"/>
    <s v="無"/>
    <m/>
  </r>
  <r>
    <s v="全民運動-獎補助費-對國內團體之捐助-獎補助費-對國內團體之捐助"/>
    <s v="大里區桌球運動嘉年華暨節能減碳i地球公益活動"/>
    <s v="臺中市大里區體育會"/>
    <x v="53"/>
    <x v="64"/>
    <s v="無"/>
    <m/>
  </r>
  <r>
    <s v="全民運動-獎補助費-對國內團體之捐助-獎補助費-對國內團體之捐助"/>
    <s v="臺中市北區桌球社區聯誼賽"/>
    <s v="台中市北區體育會"/>
    <x v="53"/>
    <x v="108"/>
    <s v="無"/>
    <m/>
  </r>
  <r>
    <s v="全民運動-獎補助費-對國內團體之捐助-獎補助費-對國內團體之捐助"/>
    <s v="臺中市沙鹿區土風舞嘉年華"/>
    <s v="臺中市沙鹿區體育會"/>
    <x v="53"/>
    <x v="2"/>
    <s v="無"/>
    <m/>
  </r>
  <r>
    <s v="全民運動-獎補助費-對國內團體之捐助-獎補助費-對國內團體之捐助"/>
    <s v="身心障礙融合體適能指導員增能研習會"/>
    <s v="社團法人臺中市身心障礙體育總會"/>
    <x v="53"/>
    <x v="9"/>
    <s v="無"/>
    <m/>
  </r>
  <r>
    <s v="全民運動-獎補助費-對國內團體之捐助-獎補助費-對國內團體之捐助"/>
    <s v="臺中市南屯區體育會體育嘉年華會"/>
    <s v="臺中市南屯區體育會"/>
    <x v="53"/>
    <x v="2"/>
    <s v="無"/>
    <m/>
  </r>
  <r>
    <s v="全民運動-獎補助費-對國內團體之捐助-獎補助費-對國內團體之捐助"/>
    <s v="國際麒麟獅邀請賽暨文化陣頭踩街活動"/>
    <s v="臺中市體育總會"/>
    <x v="53"/>
    <x v="49"/>
    <s v="無"/>
    <m/>
  </r>
  <r>
    <s v="全民運動-獎補助費-對國內團體之捐助-獎補助費-對國內團體之捐助"/>
    <s v="異想盃第二屆滑步車競賽"/>
    <s v="臺中市滑步車運動協會"/>
    <x v="53"/>
    <x v="2"/>
    <s v="無"/>
    <m/>
  </r>
  <r>
    <s v="全民運動-獎補助費-對國內團體之捐助-獎補助費-對國內團體之捐助"/>
    <s v="臺中市龍井區青春活力舞蹈嘉年華"/>
    <s v="臺中市龍井區體育會"/>
    <x v="53"/>
    <x v="2"/>
    <s v="無"/>
    <m/>
  </r>
  <r>
    <s v="全民運動-獎補助費-對國內團體之捐助-獎補助費-對國內團體之捐助"/>
    <s v="迷呱嘟杯慢速壘球邀請賽"/>
    <s v="臺中市布農迷呱嘟體育文化藝術協會"/>
    <x v="53"/>
    <x v="1"/>
    <s v="無"/>
    <m/>
  </r>
  <r>
    <s v="全民運動-獎補助費-對國內團體之捐助-獎補助費-對國內團體之捐助"/>
    <s v="原住民族巡迴運動指導團"/>
    <s v="臺中市原住民體育總會"/>
    <x v="53"/>
    <x v="160"/>
    <s v="無"/>
    <m/>
  </r>
  <r>
    <s v="全民運動-獎補助費-對國內團體之捐助-獎補助費-對國內團體之捐助"/>
    <s v="臺中市大安區甲安埔羽球聯誼賽"/>
    <s v="臺中市大安區體育會"/>
    <x v="53"/>
    <x v="64"/>
    <s v="無"/>
    <m/>
  </r>
  <r>
    <s v="全民運動-獎補助費-對國內團體之捐助-獎補助費-對國內團體之捐助"/>
    <s v="臺中市外埔區桌球社區聯誼賽"/>
    <s v="臺中市外埔區體育會"/>
    <x v="53"/>
    <x v="108"/>
    <s v="無"/>
    <m/>
  </r>
  <r>
    <s v="全民運動-獎補助費-對國內團體之捐助-獎補助費-對國內團體之捐助"/>
    <s v="臺中市外埔區槌球社區聯誼賽"/>
    <s v="臺中市外埔區體育會"/>
    <x v="53"/>
    <x v="108"/>
    <s v="無"/>
    <m/>
  </r>
  <r>
    <s v="全民運動-獎補助費-對國內團體之捐助-獎補助費-對國內團體之捐助"/>
    <s v="臺中市外埔區體育會活力盃生物能醫學氣功觀摩表演賽"/>
    <s v="臺中市外埔區體育會"/>
    <x v="53"/>
    <x v="7"/>
    <s v="無"/>
    <m/>
  </r>
  <r>
    <s v="全民運動-獎補助費-對國內團體之捐助-獎補助費-對國內團體之捐助"/>
    <s v="第六屆城市盃全國木球錦標賽"/>
    <s v="臺中市體育總會"/>
    <x v="53"/>
    <x v="58"/>
    <s v="無"/>
    <m/>
  </r>
  <r>
    <s v="全民運動-獎補助費-對國內團體之捐助-獎補助費-對國內團體之捐助"/>
    <s v="臺中市西屯區武藝嘉年華會"/>
    <s v="臺中市西屯區體育會"/>
    <x v="53"/>
    <x v="2"/>
    <s v="無"/>
    <m/>
  </r>
  <r>
    <s v="全民運動-獎補助費-對國內團體之捐助-獎補助費-對國內團體之捐助"/>
    <s v="環抱大肚舞蹈嘉年華活動"/>
    <s v="臺中市大肚區體育會"/>
    <x v="53"/>
    <x v="2"/>
    <s v="無"/>
    <m/>
  </r>
  <r>
    <s v="全民運動-獎補助費-對國內團體之捐助-獎補助費-對國內團體之捐助"/>
    <s v="台中市原住民綜合運動會活動"/>
    <s v="臺中市原住民體育總會"/>
    <x v="53"/>
    <x v="109"/>
    <s v="無"/>
    <m/>
  </r>
  <r>
    <s v="全民運動-獎補助費-對國內團體之捐助-獎補助費-對國內團體之捐助"/>
    <s v="愛護地球、節能減碳全民健行暨節約用電、用油、港埠業務宣導活動"/>
    <s v="臺中市臺中港運動協會"/>
    <x v="53"/>
    <x v="143"/>
    <s v="無"/>
    <m/>
  </r>
  <r>
    <s v="全民運動-獎補助費-對國內團體之捐助-獎補助費-對國內團體之捐助"/>
    <s v="臺中市外埔區路跑嘉年華"/>
    <s v="臺中市外埔區體育會"/>
    <x v="53"/>
    <x v="2"/>
    <s v="無"/>
    <m/>
  </r>
  <r>
    <s v="全民運動-獎補助費-對國內團體之捐助-獎補助費-對國內團體之捐助"/>
    <s v="臺中市梧棲區籃球社區聯誼賽"/>
    <s v="臺中市梧棲區體育會"/>
    <x v="53"/>
    <x v="9"/>
    <s v="無"/>
    <m/>
  </r>
  <r>
    <s v="全民運動-獎補助費-對國內團體之捐助-獎補助費-對國內團體之捐助"/>
    <s v="臺中市西區足球社區聯誼賽"/>
    <s v="台中市西區體育會"/>
    <x v="53"/>
    <x v="108"/>
    <s v="無"/>
    <m/>
  </r>
  <r>
    <s v="全民運動-獎補助費-對國內團體之捐助-獎補助費-對國內團體之捐助"/>
    <s v="全國表演藝術大賽"/>
    <s v="臺中市體育運動與表演藝術文化發展協會"/>
    <x v="53"/>
    <x v="106"/>
    <s v="無"/>
    <m/>
  </r>
  <r>
    <s v="全民運動-獎補助費-對國內團體之捐助-獎補助費-對國內團體之捐助"/>
    <s v="全國身心障礙者羽球運動大集合"/>
    <s v="社團法人臺中市身心障礙體育總會"/>
    <x v="53"/>
    <x v="86"/>
    <s v="無"/>
    <m/>
  </r>
  <r>
    <s v="全民運動-獎補助費-對國內團體之捐助-獎補助費-對國內團體之捐助"/>
    <s v="身心障礙者羽球體驗營"/>
    <s v="社團法人臺中市身心障礙體育總會"/>
    <x v="53"/>
    <x v="64"/>
    <s v="無"/>
    <m/>
  </r>
  <r>
    <s v="全民運動-獎補助費-對國內團體之捐助-獎補助費-對國內團體之捐助"/>
    <s v="大甲鐵砧山健行賞櫻活動"/>
    <s v="臺中市甲安埔希望協會"/>
    <x v="53"/>
    <x v="49"/>
    <s v="無"/>
    <m/>
  </r>
  <r>
    <s v="全民運動-獎補助費-對國內團體之捐助-獎補助費-對國內團體之捐助"/>
    <s v="臺中市沙鹿區羽球社區聯誼賽"/>
    <s v="臺中市沙鹿區體育會"/>
    <x v="53"/>
    <x v="108"/>
    <s v="無"/>
    <m/>
  </r>
  <r>
    <s v="全民運動-獎補助費-對國內團體之捐助-獎補助費-對國內團體之捐助"/>
    <s v="臺中市大安區春季運動嘉年華活動"/>
    <s v="臺中市大安區體育會"/>
    <x v="53"/>
    <x v="2"/>
    <s v="無"/>
    <m/>
  </r>
  <r>
    <s v="全民運動-獎補助費-對國內團體之捐助-獎補助費-對國內團體之捐助"/>
    <s v="臺中市外埔區體育會活力盃籃球邀請賽"/>
    <s v="臺中市外埔區體育會"/>
    <x v="53"/>
    <x v="64"/>
    <s v="無"/>
    <m/>
  </r>
  <r>
    <s v="全民運動-獎補助費-對國內團體之捐助-獎補助費-對國內團體之捐助"/>
    <s v="竹仔坑槌球邀請賽"/>
    <s v="臺中市竹仔坑身心障礙運動協會"/>
    <x v="53"/>
    <x v="9"/>
    <s v="無"/>
    <m/>
  </r>
  <r>
    <s v="全民運動-獎補助費-對國內團體之捐助-獎補助費-對國內團體之捐助"/>
    <s v="臺中市西屯區舞藝嘉年華會"/>
    <s v="臺中市西屯區體育會"/>
    <x v="53"/>
    <x v="2"/>
    <s v="無"/>
    <m/>
  </r>
  <r>
    <s v="全民運動-獎補助費-對國內團體之捐助-獎補助費-對國內團體之捐助"/>
    <s v="臺中市中區體育會登山健行嘉年華"/>
    <s v="台中市中區體育會"/>
    <x v="53"/>
    <x v="2"/>
    <s v="無"/>
    <m/>
  </r>
  <r>
    <s v="全民運動-獎補助費-對國內團體之捐助-獎補助費-對國內團體之捐助"/>
    <s v="北區運動社團嘉年華"/>
    <s v="台中市北區體育會"/>
    <x v="53"/>
    <x v="2"/>
    <s v="無"/>
    <m/>
  </r>
  <r>
    <s v="全民運動-獎補助費-對國內團體之捐助-獎補助費-對國內團體之捐助"/>
    <s v="臺中市市長盃全國匹克球錦標賽"/>
    <s v="臺中市匹克球協會"/>
    <x v="53"/>
    <x v="9"/>
    <s v="無"/>
    <m/>
  </r>
  <r>
    <s v="全民運動-獎補助費-對國內團體之捐助-獎補助費-對國內團體之捐助"/>
    <s v="全國原住民彈弓賽"/>
    <s v="臺中市原住民體育總會"/>
    <x v="53"/>
    <x v="106"/>
    <s v="無"/>
    <m/>
  </r>
  <r>
    <s v="全民運動-獎補助費-對國內團體之捐助-獎補助費-對國內團體之捐助"/>
    <s v="北屯區路跑樂活嘉年華"/>
    <s v="臺中市北屯區體育會"/>
    <x v="53"/>
    <x v="2"/>
    <s v="無"/>
    <m/>
  </r>
  <r>
    <s v="全民運動-獎補助費-對國內團體之捐助-獎補助費-對國內團體之捐助"/>
    <s v="星苑大獎賽運動舞蹈國際公開賽"/>
    <s v="中華民國運動舞蹈訓練發展協會"/>
    <x v="53"/>
    <x v="1"/>
    <s v="無"/>
    <m/>
  </r>
  <r>
    <s v="全民運動-獎補助費-對國內團體之捐助-獎補助費-對國內團體之捐助"/>
    <s v="臺中市大專校院原住民族傳統鋸木運動比賽"/>
    <s v="臺中市體育協會"/>
    <x v="53"/>
    <x v="2"/>
    <s v="無"/>
    <m/>
  </r>
  <r>
    <s v="全民運動-獎補助費-對國內團體之捐助-獎補助費-對國內團體之捐助"/>
    <s v="特殊兒童體適能指導員增能研習會"/>
    <s v="社團法人臺中市身心障礙體育總會"/>
    <x v="53"/>
    <x v="9"/>
    <s v="無"/>
    <m/>
  </r>
  <r>
    <s v="全民運動-獎補助費-對國內團體之捐助-獎補助費-對國內團體之捐助"/>
    <s v="臺中市龍井區親子體能啟發闖關嘉年華"/>
    <s v="臺中市龍井區體育會"/>
    <x v="53"/>
    <x v="2"/>
    <s v="無"/>
    <m/>
  </r>
  <r>
    <s v="全民運動-獎補助費-對國內團體之捐助-獎補助費-對國內團體之捐助"/>
    <s v="臺中市大安區運動表演嘉年華活動"/>
    <s v="臺中市大安區體育會"/>
    <x v="53"/>
    <x v="2"/>
    <s v="無"/>
    <m/>
  </r>
  <r>
    <s v="全民運動-獎補助費-對國內團體之捐助-獎補助費-對國內團體之捐助"/>
    <s v="海月盃全國圍棋運動公開賽"/>
    <s v="台中市圍棋推廣協會"/>
    <x v="53"/>
    <x v="64"/>
    <s v="無"/>
    <m/>
  </r>
  <r>
    <s v="全民運動-獎補助費-對國內團體之捐助-獎補助費-對國內團體之捐助"/>
    <s v="健康盃槌球邀請賽"/>
    <s v="臺中市身心障礙運動健身促進會"/>
    <x v="53"/>
    <x v="9"/>
    <s v="無"/>
    <m/>
  </r>
  <r>
    <s v="全民運動-獎補助費-對國內團體之捐助-獎補助費-對國內團體之捐助"/>
    <s v="北區登山樂活嘉年華"/>
    <s v="台中市北區體育會"/>
    <x v="53"/>
    <x v="2"/>
    <s v="無"/>
    <m/>
  </r>
  <r>
    <s v="全民運動-獎補助費-對國內團體之捐助-獎補助費-對國內團體之捐助"/>
    <s v="相招來運動嘉年華會"/>
    <s v="臺中市南屯區體育會"/>
    <x v="53"/>
    <x v="2"/>
    <s v="無"/>
    <m/>
  </r>
  <r>
    <s v="全民運動-獎補助費-對國內團體之捐助-獎補助費-對國內團體之捐助"/>
    <s v="台灣樹木保護嘉年華暨TWTCC台灣攀樹國際錦標賽"/>
    <s v="社團法人台灣都市林健康美化協會"/>
    <x v="53"/>
    <x v="1"/>
    <s v="無"/>
    <m/>
  </r>
  <r>
    <s v="全民運動-獎補助費-對國內團體之捐助-獎補助費-對國內團體之捐助"/>
    <s v="臺中市后里區單車快樂遊2024節能減碳暨支持電源開發節約能源宣導反毒活動"/>
    <s v="臺中市后里單車協會"/>
    <x v="53"/>
    <x v="64"/>
    <s v="無"/>
    <m/>
  </r>
  <r>
    <s v="全民運動-獎補助費-對國內團體之捐助-獎補助費-對國內團體之捐助"/>
    <s v="臺中市原住民傳統射箭與擲矛研習營"/>
    <s v="臺中市體育協會"/>
    <x v="53"/>
    <x v="9"/>
    <s v="無"/>
    <m/>
  </r>
  <r>
    <s v="全民運動-獎補助費-對國內團體之捐助-獎補助費-對國內團體之捐助"/>
    <s v="身心障礙運動田徑C級裁判講習"/>
    <s v="社團法人臺中市身心障礙體育總會"/>
    <x v="53"/>
    <x v="9"/>
    <s v="無"/>
    <m/>
  </r>
  <r>
    <s v="全民運動-獎補助費-對國內團體之捐助-獎補助費-對國內團體之捐助"/>
    <s v="臺中市大專校院原住民族傳統射箭運動比賽"/>
    <s v="臺中市體育協會"/>
    <x v="53"/>
    <x v="2"/>
    <s v="無"/>
    <m/>
  </r>
  <r>
    <s v="全民運動-獎補助費-對國內團體之捐助-獎補助費-對國內團體之捐助"/>
    <s v="空手道嘉年華邀請賽暨臺中市東區體育會理事長盃空手道錦標賽"/>
    <s v="台中市東區體育會"/>
    <x v="53"/>
    <x v="64"/>
    <s v="無"/>
    <m/>
  </r>
  <r>
    <s v="全民運動-獎補助費-對國內團體之捐助-獎補助費-對國內團體之捐助"/>
    <s v="臺中市羽球聯誼賽"/>
    <s v="臺中市體育總會"/>
    <x v="53"/>
    <x v="126"/>
    <s v="無"/>
    <m/>
  </r>
  <r>
    <s v="全民運動-獎補助費-對國內團體之捐助-獎補助費-對國內團體之捐助"/>
    <s v="智跑酷城市臺中市定向越野運動體驗日"/>
    <s v="臺中市定向越野推廣協會"/>
    <x v="53"/>
    <x v="9"/>
    <s v="無"/>
    <m/>
  </r>
  <r>
    <s v="全民運動-獎補助費-對國內團體之捐助-獎補助費-對國內團體之捐助"/>
    <s v="臺中市西屯區籃球社區聯誼賽"/>
    <s v="臺中市西屯區體育會"/>
    <x v="53"/>
    <x v="108"/>
    <s v="無"/>
    <m/>
  </r>
  <r>
    <s v="全民運動-獎補助費-對國內團體之捐助-獎補助費-對國內團體之捐助"/>
    <s v="慢速壘球運動"/>
    <s v="臺中市體育總會"/>
    <x v="53"/>
    <x v="9"/>
    <s v="無"/>
    <m/>
  </r>
  <r>
    <s v="全民運動-獎補助費-對國內團體之捐助-獎補助費-對國內團體之捐助"/>
    <s v="第十屆臺中市特奧融合教育活動滾球大集合"/>
    <s v="社團法人臺中市身心障礙體育總會"/>
    <x v="53"/>
    <x v="160"/>
    <s v="無"/>
    <m/>
  </r>
  <r>
    <s v="全民運動-獎補助費-對國內團體之捐助-獎補助費-對國內團體之捐助"/>
    <s v="臺中市西區籃球社區聯誼賽"/>
    <s v="台中市西區體育會"/>
    <x v="53"/>
    <x v="108"/>
    <s v="無"/>
    <m/>
  </r>
  <r>
    <s v="全民運動-獎補助費-對國內團體之捐助-獎補助費-對國內團體之捐助"/>
    <s v="臺中市神岡區體育會春季成果展運動嘉年華活動"/>
    <s v="台中市神岡區體育會"/>
    <x v="53"/>
    <x v="2"/>
    <s v="無"/>
    <m/>
  </r>
  <r>
    <s v="全民運動-獎補助費-對國內團體之捐助-獎補助費-對國內團體之捐助"/>
    <s v="外埔區親子體育嘉年華"/>
    <s v="臺中市外埔區體育會"/>
    <x v="53"/>
    <x v="2"/>
    <s v="無"/>
    <m/>
  </r>
  <r>
    <s v="全民運動-獎補助費-對國內團體之捐助-獎補助費-對國內團體之捐助"/>
    <s v="臺中市大安區鄉親盃元極舞多元休閒活動"/>
    <s v="臺中市大安區體育會"/>
    <x v="53"/>
    <x v="64"/>
    <s v="無"/>
    <m/>
  </r>
  <r>
    <s v="全民運動-獎補助費-對國內團體之捐助-獎補助費-對國內團體之捐助"/>
    <s v="臺中市全國木球聯賽"/>
    <s v="臺中市體育總會"/>
    <x v="53"/>
    <x v="106"/>
    <s v="無"/>
    <m/>
  </r>
  <r>
    <s v="全民運動-獎補助費-對國內團體之捐助-獎補助費-對國內團體之捐助"/>
    <s v="臺中市師生盃全國飛盤邀請賽"/>
    <s v="臺中市體育總會"/>
    <x v="53"/>
    <x v="64"/>
    <s v="無"/>
    <m/>
  </r>
  <r>
    <s v="全民運動-獎補助費-對國內團體之捐助-獎補助費-對國內團體之捐助"/>
    <s v="臺中市新社區運動聯盟嘉年華"/>
    <s v="臺中市新社體育會"/>
    <x v="53"/>
    <x v="2"/>
    <s v="無"/>
    <m/>
  </r>
  <r>
    <s v="全民運動-獎補助費-對國內團體之捐助-獎補助費-對國內團體之捐助"/>
    <s v="臺中市主委盃飛盤錦標賽"/>
    <s v="臺中市體育總會"/>
    <x v="53"/>
    <x v="64"/>
    <s v="無"/>
    <m/>
  </r>
  <r>
    <s v="全民運動-獎補助費-對國內團體之捐助-獎補助費-對國內團體之捐助"/>
    <s v="臺中市潭子區旱溪水岸單車健走嘉年華"/>
    <s v="臺中市潭子區體育會"/>
    <x v="53"/>
    <x v="2"/>
    <s v="無"/>
    <m/>
  </r>
  <r>
    <s v="全民運動-獎補助費-對國內團體之捐助-獎補助費-對國內團體之捐助"/>
    <s v="臺中市清水區體育嘉年華會暨節約用電宣導活動"/>
    <s v="臺中市清水區體育會"/>
    <x v="53"/>
    <x v="2"/>
    <s v="無"/>
    <m/>
  </r>
  <r>
    <s v="全民運動-獎補助費-對國內團體之捐助-獎補助費-對國內團體之捐助"/>
    <s v="黎光盃槌球錦標賽"/>
    <s v="台中市黎光槌球協會"/>
    <x v="53"/>
    <x v="58"/>
    <s v="無"/>
    <m/>
  </r>
  <r>
    <s v="全民運動-獎補助費-對國內團體之捐助-獎補助費-對國內團體之捐助"/>
    <s v="臺中市東勢區活力山城滑輪溜冰體育嘉年華會"/>
    <s v="臺中市東勢區體育會"/>
    <x v="53"/>
    <x v="2"/>
    <s v="無"/>
    <m/>
  </r>
  <r>
    <s v="全民運動-獎補助費-對國內團體之捐助-獎補助費-對國內團體之捐助"/>
    <s v="臺中市太平區區長盃滑輪溜冰錦標賽暨空氣污染防制宣導活動"/>
    <s v="臺中市太平區體育會"/>
    <x v="53"/>
    <x v="49"/>
    <s v="無"/>
    <m/>
  </r>
  <r>
    <s v="全民運動-獎補助費-對國內團體之捐助-獎補助費-對國內團體之捐助"/>
    <s v="長青盃槌球錦標賽"/>
    <s v="臺中市大里長青槌球協會"/>
    <x v="53"/>
    <x v="1"/>
    <s v="無"/>
    <m/>
  </r>
  <r>
    <s v="全民運動-獎補助費-對國內團體之捐助-獎補助費-對國內團體之捐助"/>
    <s v="北屯區登山健行嘉年華"/>
    <s v="臺中市北屯區體育會"/>
    <x v="53"/>
    <x v="2"/>
    <s v="無"/>
    <m/>
  </r>
  <r>
    <s v="全民運動-獎補助費-對國內團體之捐助-獎補助費-對國內團體之捐助"/>
    <s v="臺中市大安區體育會慢速壘球運動嘉年華活動"/>
    <s v="臺中市大安區體育會"/>
    <x v="53"/>
    <x v="2"/>
    <s v="無"/>
    <m/>
  </r>
  <r>
    <s v="全民運動-獎補助費-對國內團體之捐助-獎補助費-對國內團體之捐助"/>
    <s v="臺中市烏日足球社區聯誼賽"/>
    <s v="臺中市烏日區體育會"/>
    <x v="53"/>
    <x v="108"/>
    <s v="無"/>
    <m/>
  </r>
  <r>
    <s v="全民運動-獎補助費-對國內團體之捐助-獎補助費-對國內團體之捐助"/>
    <s v="臺中市太平區籃球社區聯誼賽活動"/>
    <s v="臺中市太平區體育會"/>
    <x v="53"/>
    <x v="108"/>
    <s v="無"/>
    <m/>
  </r>
  <r>
    <s v="全民運動-獎補助費-對國內團體之捐助-獎補助費-對國內團體之捐助"/>
    <s v="臺中市太平區自由式溜冰速度過樁暨極限運動嘉年華"/>
    <s v="臺中市太平區體育會"/>
    <x v="53"/>
    <x v="2"/>
    <s v="無"/>
    <m/>
  </r>
  <r>
    <s v="全民運動-獎補助費-對國內團體之捐助-獎補助費-對國內團體之捐助"/>
    <s v="聾聽愛運動中高齡聾聽健走體能比賽"/>
    <s v="社團法人台中市聾人協會"/>
    <x v="53"/>
    <x v="64"/>
    <s v="無"/>
    <m/>
  </r>
  <r>
    <s v="全民運動-獎補助費-對國內團體之捐助-獎補助費-對國內團體之捐助"/>
    <s v="臺中市樂活舞蹈表演暨敬老活動"/>
    <s v="台中市運動教練協會"/>
    <x v="53"/>
    <x v="64"/>
    <s v="無"/>
    <m/>
  </r>
  <r>
    <s v="全民運動-獎補助費-對國內團體之捐助-獎補助費-對國內團體之捐助"/>
    <s v="臺中市太平區長盃全民歌唱舞蹈比賽暨空氣污染防制宣導活動"/>
    <s v="臺中市太平區體育會"/>
    <x v="53"/>
    <x v="49"/>
    <s v="無"/>
    <m/>
  </r>
  <r>
    <s v="全民運動-獎補助費-對國內團體之捐助-獎補助費-對國內團體之捐助"/>
    <s v="運動熱區"/>
    <s v="臺中市女子足球協會"/>
    <x v="53"/>
    <x v="853"/>
    <s v="無"/>
    <m/>
  </r>
  <r>
    <s v="全民運動-獎補助費-對國內團體之捐助-獎補助費-對國內團體之捐助"/>
    <s v="臺中市神岡區登山健走嘉年華活動"/>
    <s v="台中市神岡區體育會"/>
    <x v="53"/>
    <x v="2"/>
    <s v="無"/>
    <m/>
  </r>
  <r>
    <s v="全民運動-獎補助費-對國內團體之捐助-獎補助費-對國內團體之捐助"/>
    <s v="臺中市外埔區體育會活力盃羽球賽"/>
    <s v="臺中市外埔區體育會"/>
    <x v="53"/>
    <x v="64"/>
    <s v="無"/>
    <m/>
  </r>
  <r>
    <s v="全民運動-獎補助費-對國內團體之捐助-獎補助費-對國內團體之捐助"/>
    <s v="臺中市西屯區體育嘉年華會"/>
    <s v="臺中市西屯區體育會"/>
    <x v="53"/>
    <x v="2"/>
    <s v="無"/>
    <m/>
  </r>
  <r>
    <s v="全民運動-獎補助費-對國內團體之捐助-獎補助費-對國內團體之捐助"/>
    <s v="土風舞婦女運動樂活班(楊柳社區)"/>
    <s v="臺中市體育總會"/>
    <x v="53"/>
    <x v="94"/>
    <s v="無"/>
    <m/>
  </r>
  <r>
    <s v="全民運動-獎補助費-對國內團體之捐助-獎補助費-對國內團體之捐助"/>
    <s v="羽球職工運動健身班"/>
    <s v="臺中市體育總會"/>
    <x v="53"/>
    <x v="64"/>
    <s v="無"/>
    <m/>
  </r>
  <r>
    <s v="全民運動-獎補助費-對國內團體之捐助-獎補助費-對國內團體之捐助"/>
    <s v="臺中市北屯區木球運動能力推廣班"/>
    <s v="臺中市體育總會"/>
    <x v="53"/>
    <x v="64"/>
    <s v="無"/>
    <m/>
  </r>
  <r>
    <s v="全民運動-獎補助費-對國內團體之捐助-獎補助費-對國內團體之捐助"/>
    <s v="臺中市南屯區木球運動能力推廣班"/>
    <s v="臺中市體育總會"/>
    <x v="53"/>
    <x v="64"/>
    <s v="無"/>
    <m/>
  </r>
  <r>
    <s v="全民運動-獎補助費-對國內團體之捐助-獎補助費-對國內團體之捐助"/>
    <s v="保齡球職工運動健身班"/>
    <s v="臺中市體育總會"/>
    <x v="53"/>
    <x v="64"/>
    <s v="無"/>
    <m/>
  </r>
  <r>
    <s v="全民運動-獎補助費-對國內團體之捐助-獎補助費-對國內團體之捐助"/>
    <s v="土風舞婦女運動樂活班"/>
    <s v="臺中市體育總會"/>
    <x v="53"/>
    <x v="64"/>
    <s v="無"/>
    <m/>
  </r>
  <r>
    <s v="全民運動-獎補助費-對國內團體之捐助-獎補助費-對國內團體之捐助"/>
    <s v="保齡球運動能力推廣班"/>
    <s v="臺中市體育總會"/>
    <x v="53"/>
    <x v="64"/>
    <s v="無"/>
    <m/>
  </r>
  <r>
    <s v="全民運動-獎補助費-對國內團體之捐助-獎補助費-對國內團體之捐助"/>
    <s v="太極拳自發樂活健康銀髮運動指導班"/>
    <s v="臺中市體育總會"/>
    <x v="53"/>
    <x v="64"/>
    <s v="無"/>
    <m/>
  </r>
  <r>
    <s v="全民運動-獎補助費-對國內團體之捐助-獎補助費-對國內團體之捐助"/>
    <s v="推廣女性參與運動課程"/>
    <s v="臺中市體育總會"/>
    <x v="53"/>
    <x v="289"/>
    <s v="無"/>
    <m/>
  </r>
  <r>
    <s v="全民運動-獎補助費-對國內團體之捐助-獎補助費-對國內團體之捐助"/>
    <s v="外埔區酷運動單車電競挑戰賽"/>
    <s v="臺中市外埔區體育會"/>
    <x v="53"/>
    <x v="9"/>
    <s v="無"/>
    <m/>
  </r>
  <r>
    <s v="全民運動-獎補助費-對國內團體之捐助-獎補助費-對國內團體之捐助"/>
    <s v="身障團體聯盟槌球錦標賽"/>
    <s v="社團法人臺中市身心障礙體育總會"/>
    <x v="53"/>
    <x v="5"/>
    <s v="無"/>
    <m/>
  </r>
  <r>
    <s v="全民運動-獎補助費-對國內團體之捐助-獎補助費-對國內團體之捐助"/>
    <s v="巡迴運動指導團"/>
    <s v="社團法人台中市基督教青年會"/>
    <x v="53"/>
    <x v="707"/>
    <s v="無"/>
    <m/>
  </r>
  <r>
    <s v="全民運動-獎補助費-對國內團體之捐助-獎補助費-對國內團體之捐助"/>
    <s v="法式滾球婦女運動樂活班"/>
    <s v="臺中市體育總會"/>
    <x v="53"/>
    <x v="64"/>
    <s v="無"/>
    <m/>
  </r>
  <r>
    <s v="全民運動-獎補助費-對國內團體之捐助-獎補助費-對國內團體之捐助"/>
    <s v="救生技能趣味賽"/>
    <s v="臺中市體育總會"/>
    <x v="53"/>
    <x v="86"/>
    <s v="無"/>
    <m/>
  </r>
  <r>
    <s v="全民運動-獎補助費-對國內團體之捐助-獎補助費-對國內團體之捐助"/>
    <s v="第十九屆菁英盃全國劍道錦標賽"/>
    <s v="中華民國國際劍道協會"/>
    <x v="53"/>
    <x v="67"/>
    <s v="無"/>
    <m/>
  </r>
  <r>
    <s v="全民運動-獎補助費-對國內團體之捐助-獎補助費-對國內團體之捐助"/>
    <s v="2024中福盃全國身心障礙者暨長青槌球錦標賽"/>
    <s v="社團法人台中市身障福利協進會"/>
    <x v="53"/>
    <x v="522"/>
    <s v="無"/>
    <m/>
  </r>
  <r>
    <s v="全民運動-獎補助費-對國內團體之捐助-獎補助費-對國內團體之捐助"/>
    <s v="水域自救與觀摩"/>
    <s v="臺中市體育總會"/>
    <x v="53"/>
    <x v="9"/>
    <s v="無"/>
    <m/>
  </r>
  <r>
    <s v="全民運動-獎補助費-對國內團體之捐助-獎補助費-對國內團體之捐助"/>
    <s v="水上嘉年華"/>
    <s v="臺中市體育總會"/>
    <x v="53"/>
    <x v="289"/>
    <s v="無"/>
    <m/>
  </r>
  <r>
    <s v="全民運動-獎補助費-對國內團體之捐助-獎補助費-對國內團體之捐助"/>
    <s v="2024臺中盃兒童青少年運動舞蹈推廣錦標賽"/>
    <s v="臺中市舞蹈運動協會"/>
    <x v="53"/>
    <x v="1"/>
    <s v="無"/>
    <m/>
  </r>
  <r>
    <s v="全民運動-獎補助費-對國內團體之捐助-獎補助費-對國內團體之捐助"/>
    <s v="土風舞運動能力推廣班"/>
    <s v="臺中市體育總會"/>
    <x v="53"/>
    <x v="64"/>
    <s v="無"/>
    <m/>
  </r>
  <r>
    <s v="全民運動-獎補助費-對國內團體之捐助-獎補助費-對國內團體之捐助"/>
    <s v="臺中市烏日區113年體育會理事長盃羽球錦標賽"/>
    <s v="臺中市烏日區體育會"/>
    <x v="53"/>
    <x v="67"/>
    <s v="無"/>
    <m/>
  </r>
  <r>
    <s v="全民運動-獎補助費-對國內團體之捐助-獎補助費-對國內團體之捐助"/>
    <s v="身心障礙手搖自行車手培訓計劃"/>
    <s v="台中市身心障礙福利協會"/>
    <x v="53"/>
    <x v="9"/>
    <s v="無"/>
    <m/>
  </r>
  <r>
    <s v="全民運動-獎補助費-對國內團體之捐助-獎補助費-對國內團體之捐助"/>
    <s v="臺中市大雅區舞藝嘉年華活動"/>
    <s v="臺中市大雅區體育會"/>
    <x v="53"/>
    <x v="2"/>
    <s v="無"/>
    <m/>
  </r>
  <r>
    <s v="全民運動-獎補助費-對國內團體之捐助-獎補助費-對國內團體之捐助"/>
    <s v="北屯區運動社團嘉年華"/>
    <s v="臺中市北屯區體育會"/>
    <x v="53"/>
    <x v="2"/>
    <s v="無"/>
    <m/>
  </r>
  <r>
    <s v="全民運動-獎補助費-對國內團體之捐助-獎補助費-對國內團體之捐助"/>
    <s v="臺中市烏日區舞藝嘉年華"/>
    <s v="臺中市烏日區體育會"/>
    <x v="53"/>
    <x v="2"/>
    <s v="無"/>
    <m/>
  </r>
  <r>
    <s v="全民運動-獎補助費-對國內團體之捐助-獎補助費-對國內團體之捐助"/>
    <s v="臺中市大安區桌球社區聯誼賽"/>
    <s v="臺中市大安區體育會"/>
    <x v="53"/>
    <x v="108"/>
    <s v="無"/>
    <m/>
  </r>
  <r>
    <s v="全民運動-獎補助費-對國內團體之捐助-獎補助費-對國內團體之捐助"/>
    <s v="臺中市西區舞藝嘉年華"/>
    <s v="台中市西區體育會"/>
    <x v="53"/>
    <x v="2"/>
    <s v="無"/>
    <m/>
  </r>
  <r>
    <s v="全民運動-獎補助費-對國內團體之捐助-獎補助費-對國內團體之捐助"/>
    <s v="臺中市南屯區羽球社區聯誼賽"/>
    <s v="臺中市南屯區體育會"/>
    <x v="53"/>
    <x v="108"/>
    <s v="無"/>
    <m/>
  </r>
  <r>
    <s v="全民運動-獎補助費-對國內團體之捐助-獎補助費-對國內團體之捐助"/>
    <s v="臺中市西區體育嘉年華"/>
    <s v="台中市西區體育會"/>
    <x v="53"/>
    <x v="2"/>
    <s v="無"/>
    <m/>
  </r>
  <r>
    <s v="全民運動-獎補助費-對國內團體之捐助-獎補助費-對國內團體之捐助"/>
    <s v="113年臺中市清水區羽球社區聯誼賽暨節約用電宣導活動"/>
    <s v="臺中市清水區體育會"/>
    <x v="53"/>
    <x v="108"/>
    <s v="無"/>
    <m/>
  </r>
  <r>
    <s v="全民運動-獎補助費-對國內團體之捐助-獎補助費-對國內團體之捐助"/>
    <s v="銀髮長青樂活運動"/>
    <s v="臺中市體育總會"/>
    <x v="53"/>
    <x v="289"/>
    <s v="無"/>
    <m/>
  </r>
  <r>
    <s v="全民運動-獎補助費-對國內團體之捐助-獎補助費-對國內團體之捐助"/>
    <s v="臺中市113年八卦掌銀髮運動指導班"/>
    <s v="臺中市體育總會"/>
    <x v="53"/>
    <x v="64"/>
    <s v="無"/>
    <m/>
  </r>
  <r>
    <s v="全民運動-獎補助費-對國內團體之捐助-獎補助費-對國內團體之捐助"/>
    <s v="龍舟暨獨木舟體驗營"/>
    <s v="臺中市體育總會"/>
    <x v="53"/>
    <x v="688"/>
    <s v="無"/>
    <m/>
  </r>
  <r>
    <s v="全民運動-獎補助費-對國內團體之捐助-獎補助費-對國內團體之捐助"/>
    <s v="臺中市清水區113年道路踩風親子運動嘉年華暨節約用電宣導活動"/>
    <s v="臺中市清水區體育會"/>
    <x v="53"/>
    <x v="2"/>
    <s v="無"/>
    <m/>
  </r>
  <r>
    <s v="全民運動-獎補助費-對國內團體之捐助-獎補助費-對國內團體之捐助"/>
    <s v="臺中市潭子區3對3籃球社區聯誼賽"/>
    <s v="臺中市潭子區體育會"/>
    <x v="53"/>
    <x v="9"/>
    <s v="無"/>
    <m/>
  </r>
  <r>
    <s v="全民運動-獎補助費-對國內團體之捐助-獎補助費-對國內團體之捐助"/>
    <s v="臺中市太平區113年區長盃跆拳道錦標賽暨空氣污染防制宣導活動"/>
    <s v="臺中市太平區體育會"/>
    <x v="53"/>
    <x v="49"/>
    <s v="無"/>
    <m/>
  </r>
  <r>
    <s v="全民運動-獎補助費-對國內團體之捐助-獎補助費-對國內團體之捐助"/>
    <s v="元極舞運動能力推廣班"/>
    <s v="臺中市體育總會"/>
    <x v="53"/>
    <x v="64"/>
    <s v="無"/>
    <m/>
  </r>
  <r>
    <s v="全民運動-獎補助費-對國內團體之捐助-獎補助費-對國內團體之捐助"/>
    <s v="大里區土風舞運動嘉年華暨節能減碳i地球公益活動"/>
    <s v="臺中市大里區體育會"/>
    <x v="53"/>
    <x v="64"/>
    <s v="無"/>
    <m/>
  </r>
  <r>
    <s v="全民運動-獎補助費-對國內團體之捐助-獎補助費-對國內團體之捐助"/>
    <s v="113年度大雅區排舞嘉年華競賽"/>
    <s v="臺中市大雅區大都會排舞協會"/>
    <x v="53"/>
    <x v="126"/>
    <s v="無"/>
    <m/>
  </r>
  <r>
    <s v="全民運動-獎補助費-對國內團體之捐助-獎補助費-對國內團體之捐助"/>
    <s v="113年度臺中市龜殼生態健行活動"/>
    <s v="台中市運動教練協會"/>
    <x v="53"/>
    <x v="64"/>
    <s v="無"/>
    <m/>
  </r>
  <r>
    <s v="全民運動-獎補助費-對國內團體之捐助-獎補助費-對國內團體之捐助"/>
    <s v="理事長盃原住民傳統射箭全國觀摩賽"/>
    <s v="臺中市原住民體育總會"/>
    <x v="53"/>
    <x v="126"/>
    <s v="無"/>
    <m/>
  </r>
  <r>
    <s v="全民運動-獎補助費-對國內團體之捐助-獎補助費-對國內團體之捐助"/>
    <s v="臺中市原住民傳統弓製作及射箭運動訓練營（第一期）"/>
    <s v="臺中市原住民體育總會"/>
    <x v="53"/>
    <x v="902"/>
    <s v="無"/>
    <m/>
  </r>
  <r>
    <s v="全民運動-獎補助費-對國內團體之捐助-獎補助費-對國內團體之捐助"/>
    <s v="2024第九屆龍井單車逍遙遊暨節能減碳與推廣乾淨能源宣導活動"/>
    <s v="臺中市龍井區體育會"/>
    <x v="53"/>
    <x v="106"/>
    <s v="無"/>
    <m/>
  </r>
  <r>
    <s v="全民運動-獎補助費-對國內團體之捐助-獎補助費-對國內團體之捐助"/>
    <s v="2024台灣盃國際移民足球賽"/>
    <s v="社團法人臺灣外籍工作者發展協會"/>
    <x v="53"/>
    <x v="127"/>
    <s v="無"/>
    <m/>
  </r>
  <r>
    <s v="全民運動-獎補助費-對國內團體之捐助-獎補助費-對國內團體之捐助"/>
    <s v="臺中市大甲區籃球社區聯誼賽"/>
    <s v="臺中市大甲區體育會"/>
    <x v="53"/>
    <x v="9"/>
    <s v="無"/>
    <m/>
  </r>
  <r>
    <s v="全民運動-獎補助費-對國內團體之捐助-獎補助費-對國內團體之捐助"/>
    <s v="臺中市后里區桌球社區聯誼賽"/>
    <s v="臺中市后里體育會"/>
    <x v="53"/>
    <x v="2"/>
    <s v="無"/>
    <m/>
  </r>
  <r>
    <s v="全民運動-獎補助費-對國內團體之捐助-獎補助費-對國內團體之捐助"/>
    <s v="臺中市北區羽球社區聯誼賽"/>
    <s v="台中市北區體育會"/>
    <x v="53"/>
    <x v="108"/>
    <s v="無"/>
    <m/>
  </r>
  <r>
    <s v="全民運動-獎補助費-對國內團體之捐助-獎補助費-對國內團體之捐助"/>
    <s v="臺中市代表隊參加113年全國身心障礙國民運動會"/>
    <s v="社團法人臺中市身心障礙體育總會"/>
    <x v="53"/>
    <x v="973"/>
    <s v="無"/>
    <m/>
  </r>
  <r>
    <s v="全民運動-獎補助費-對國內團體之捐助-獎補助費-對國內團體之捐助"/>
    <s v="心據點-身心障礙運動據點營運暨身心障礙運動平權推動計畫第一期"/>
    <s v="社團法人臺中市身心障礙體育總會"/>
    <x v="53"/>
    <x v="126"/>
    <s v="無"/>
    <m/>
  </r>
  <r>
    <s v="全民運動-獎補助費-對國內團體之捐助-獎補助費-對國內團體之捐助"/>
    <s v="2024年身心障礙桌球訓練營"/>
    <s v="社團法人臺中市身心障礙體育總會"/>
    <x v="53"/>
    <x v="231"/>
    <s v="無"/>
    <m/>
  </r>
  <r>
    <s v="全民運動-獎補助費-對國內團體之捐助-獎補助費-對國內團體之捐助"/>
    <s v="113年臺中市愛運動動無礙身心障礙巡迴運動指導團(第一期)"/>
    <s v="社團法人臺中市身心障礙體育總會"/>
    <x v="53"/>
    <x v="126"/>
    <s v="無"/>
    <m/>
  </r>
  <r>
    <s v="全民運動-獎補助費-對國內團體之捐助-獎補助費-對國內團體之捐助"/>
    <s v="113年臺中市愛運動動無礙身心障礙巡迴運動指導團"/>
    <s v="社團法人臺中市身心障礙體育總會"/>
    <x v="53"/>
    <x v="974"/>
    <s v="無"/>
    <m/>
  </r>
  <r>
    <s v="全民運動-獎補助費-對國內團體之捐助-獎補助費-對國內團體之捐助"/>
    <s v="2024年其樂龍龍原民青年籃球比賽暨傳統文化親子趣味競賽宣導活動"/>
    <s v="社團法人中華臺灣原住民體育休閒文化藝術發展協會"/>
    <x v="53"/>
    <x v="9"/>
    <s v="無"/>
    <m/>
  </r>
  <r>
    <s v="全民運動-獎補助費-對國內團體之捐助-獎補助費-對國內團體之捐助"/>
    <s v="臺中市燃燒音樂舞蹈節"/>
    <s v="台中市青年同心會"/>
    <x v="53"/>
    <x v="9"/>
    <s v="無"/>
    <m/>
  </r>
  <r>
    <s v="全民運動-獎補助費-對國內團體之捐助-獎補助費-對國內團體之捐助"/>
    <s v="臺中市大雅區舞藝嘉年華活動"/>
    <s v="臺中市大雅區體育會"/>
    <x v="53"/>
    <x v="2"/>
    <s v="無"/>
    <m/>
  </r>
  <r>
    <s v="全民運動-獎補助費-對國內團體之捐助-獎補助費-對國內團體之捐助"/>
    <s v="113年度槌球邀請賽暨節約用電宣導活動"/>
    <s v="臺中市臺中港運動協會"/>
    <x v="53"/>
    <x v="9"/>
    <s v="無"/>
    <m/>
  </r>
  <r>
    <s v="全民運動-獎補助費-對國內團體之捐助-獎補助費-對國內團體之捐助"/>
    <s v="2024年台中都會區101端午節宣教排球聯誼賽活動計畫"/>
    <s v="臺中市原住民族運動總會"/>
    <x v="53"/>
    <x v="64"/>
    <s v="無"/>
    <m/>
  </r>
  <r>
    <s v="全民運動-獎補助費-對國內團體之捐助-獎補助費-對國內團體之捐助"/>
    <s v="土風舞委員會活力盃樂活賞桐漫步走聯歡活動"/>
    <s v="臺中市外埔區體育會"/>
    <x v="53"/>
    <x v="64"/>
    <s v="無"/>
    <m/>
  </r>
  <r>
    <s v="全民運動-獎補助費-對國內團體之捐助-獎補助費-對國內團體之捐助"/>
    <s v="美麗台中女子漾"/>
    <s v="中國青年救國團臺中市團務指導委員會"/>
    <x v="53"/>
    <x v="289"/>
    <s v="無"/>
    <m/>
  </r>
  <r>
    <s v="全民運動-獎補助費-對國內團體之捐助-獎補助費-對國內團體之捐助"/>
    <s v="運動舞蹈觀摩暨防災宣導活動"/>
    <s v="臺中市福興康樂運動人文推廣協會"/>
    <x v="53"/>
    <x v="4"/>
    <s v="無"/>
    <m/>
  </r>
  <r>
    <s v="全民運動-獎補助費-對國內團體之捐助-獎補助費-對國內團體之捐助"/>
    <s v="2024臺中市夏日兒少運動技藝營計畫"/>
    <s v="臺中市體育運動與表演藝術文化發展協會"/>
    <x v="53"/>
    <x v="146"/>
    <s v="無"/>
    <m/>
  </r>
  <r>
    <s v="全民運動-獎補助費-對國內團體之捐助-獎補助費-對國內團體之捐助"/>
    <s v="2024年臺中市特殊需求兒少水中趣味體適能體驗營"/>
    <s v="社團法人臺中市身心障礙體育總會"/>
    <x v="53"/>
    <x v="9"/>
    <s v="無"/>
    <m/>
  </r>
  <r>
    <s v="全民運動-獎補助費-對國內團體之捐助-獎補助費-對國內團體之捐助"/>
    <s v="臺中市113年度外埔區體育會活力盃未來之星桌球訓練營"/>
    <s v="臺中市外埔區體育會"/>
    <x v="53"/>
    <x v="64"/>
    <s v="無"/>
    <m/>
  </r>
  <r>
    <s v="全民運動-獎補助費-對國內團體之捐助-獎補助費-對國內團體之捐助"/>
    <s v="2024水岸花都SUP音樂漫划行"/>
    <s v="社團法人臺中市繁榮葫蘆墩促進會"/>
    <x v="53"/>
    <x v="86"/>
    <s v="無"/>
    <m/>
  </r>
  <r>
    <s v="全民運動-獎補助費-對國內團體之捐助-獎補助費-對國內團體之捐助"/>
    <s v="113年臺中市豪傑盃全國聽障三對三籃球賽"/>
    <s v="社團法人臺中市身心障礙體育總會"/>
    <x v="53"/>
    <x v="2"/>
    <s v="無"/>
    <m/>
  </r>
  <r>
    <s v="全民運動-獎補助費-對國內團體之捐助-獎補助費-對國內團體之捐助"/>
    <s v="113年臺中市外埔區體育會活力盃簡易瑜珈伸展修復活動"/>
    <s v="臺中市外埔區體育會"/>
    <x v="53"/>
    <x v="7"/>
    <s v="無"/>
    <m/>
  </r>
  <r>
    <s v="全民運動-獎補助費-對國內團體之捐助-獎補助費-對國內團體之捐助"/>
    <s v="113年鄉親盃太極拳錦標賽"/>
    <s v="臺中市大安區體育會"/>
    <x v="53"/>
    <x v="64"/>
    <s v="無"/>
    <m/>
  </r>
  <r>
    <s v="全民運動-獎補助費-對國內團體之捐助-獎補助費-對國內團體之捐助"/>
    <s v="幸福樂齡舞動趣社區婦幼觀摩表演活動"/>
    <s v="台中市土風舞協會"/>
    <x v="53"/>
    <x v="106"/>
    <s v="無"/>
    <m/>
  </r>
  <r>
    <s v="全民運動-獎補助費-對國內團體之捐助-獎補助費-對國內團體之捐助"/>
    <s v="臺中市沙鹿區籃球社區聯誼賽"/>
    <s v="臺中市沙鹿區體育會"/>
    <x v="53"/>
    <x v="108"/>
    <s v="無"/>
    <m/>
  </r>
  <r>
    <s v="全民運動-獎補助費-對國內團體之捐助-獎補助費-對國內團體之捐助"/>
    <s v="臺中市豐原區桌球社區聯誼賽"/>
    <s v="臺中市豐原區體育會"/>
    <x v="53"/>
    <x v="9"/>
    <s v="無"/>
    <m/>
  </r>
  <r>
    <s v="全民運動-獎補助費-對國內團體之捐助-獎補助費-對國內團體之捐助"/>
    <s v="原住民原野狩獵射箭運動會"/>
    <s v="臺中市原住民族運動總會"/>
    <x v="53"/>
    <x v="108"/>
    <s v="無"/>
    <m/>
  </r>
  <r>
    <s v="全民運動-獎補助費-對國內團體之捐助-獎補助費-對國內團體之捐助"/>
    <s v="113年鄉親盃土風舞錦標賽"/>
    <s v="臺中市大安區體育會"/>
    <x v="53"/>
    <x v="64"/>
    <s v="無"/>
    <m/>
  </r>
  <r>
    <s v="全民運動-獎補助費-對國內團體之捐助-獎補助費-對國內團體之捐助"/>
    <s v="大肚區五人制足球社區聯誼賽"/>
    <s v="臺中市大肚區體育會"/>
    <x v="53"/>
    <x v="108"/>
    <s v="無"/>
    <m/>
  </r>
  <r>
    <s v="全民運動-獎補助費-對國內團體之捐助-獎補助費-對國內團體之捐助"/>
    <s v="113年度臺中市大安區推廣多元體育健康久久健行活動"/>
    <s v="臺中市大安區體育會"/>
    <x v="53"/>
    <x v="67"/>
    <s v="無"/>
    <m/>
  </r>
  <r>
    <s v="全民運動-獎補助費-對國內團體之捐助-獎補助費-對國內團體之捐助"/>
    <s v="排舞婦女運動樂活班"/>
    <s v="臺中市體育總會"/>
    <x v="53"/>
    <x v="64"/>
    <s v="無"/>
    <m/>
  </r>
  <r>
    <s v="全民運動-獎補助費-對國內團體之捐助-獎補助費-對國內團體之捐助"/>
    <s v="113年排舞新住民運動融合班(榮泉社區)"/>
    <s v="臺中市體育總會"/>
    <x v="53"/>
    <x v="64"/>
    <s v="無"/>
    <m/>
  </r>
  <r>
    <s v="全民運動-獎補助費-對國內團體之捐助-獎補助費-對國內團體之捐助"/>
    <s v="元極舞銀髮運動指導班"/>
    <s v="臺中市體育總會"/>
    <x v="53"/>
    <x v="64"/>
    <s v="無"/>
    <m/>
  </r>
  <r>
    <s v="全民運動-獎補助費-對國內團體之捐助-獎補助費-對國內團體之捐助"/>
    <s v="法式滾球運動能力推廣班"/>
    <s v="臺中市體育總會"/>
    <x v="53"/>
    <x v="64"/>
    <s v="無"/>
    <m/>
  </r>
  <r>
    <s v="全民運動-獎補助費-對國內團體之捐助-獎補助費-對國內團體之捐助"/>
    <s v="臺中市菁英劍道萬彥緯選手參加2024年第19屆世界盃劍道錦標賽"/>
    <s v="臺中市體育總會"/>
    <x v="53"/>
    <x v="1"/>
    <s v="無"/>
    <m/>
  </r>
  <r>
    <s v="全民運動-獎補助費-對國內團體之捐助-獎補助費-對國內團體之捐助"/>
    <s v="113年度臺中市手牽手動起舞蹈觀摩活動"/>
    <s v="台中市運動教練協會"/>
    <x v="53"/>
    <x v="64"/>
    <s v="無"/>
    <m/>
  </r>
  <r>
    <s v="全民運動-獎補助費-對國內團體之捐助-獎補助費-對國內團體之捐助"/>
    <s v="113年度臺中市走出活力親子健行活動"/>
    <s v="台中市運動教練協會"/>
    <x v="53"/>
    <x v="64"/>
    <s v="無"/>
    <m/>
  </r>
  <r>
    <s v="全民運動-獎補助費-對國內團體之捐助-獎補助費-對國內團體之捐助"/>
    <s v="排舞新住民運動融合班"/>
    <s v="臺中市體育總會"/>
    <x v="53"/>
    <x v="64"/>
    <s v="無"/>
    <m/>
  </r>
  <r>
    <s v="全民運動-獎補助費-對國內團體之捐助-獎補助費-對國內團體之捐助"/>
    <s v="臺中市北屯區羽球社區聯誼賽"/>
    <s v="臺中市北屯區體育會"/>
    <x v="53"/>
    <x v="108"/>
    <s v="無"/>
    <m/>
  </r>
  <r>
    <s v="全民運動-獎補助費-對國內團體之捐助-獎補助費-對國內團體之捐助"/>
    <s v="臺中市西區多元體育嘉年華"/>
    <s v="台中市西區體育會"/>
    <x v="53"/>
    <x v="2"/>
    <s v="無"/>
    <m/>
  </r>
  <r>
    <s v="全民運動-獎補助費-對國內團體之捐助-獎補助費-對國內團體之捐助"/>
    <s v="113年全國身障撞球9號球錦標賽"/>
    <s v="社團法人台中市身障福利協進會"/>
    <x v="53"/>
    <x v="257"/>
    <s v="無"/>
    <m/>
  </r>
  <r>
    <s v="全民運動-獎補助費-對國內團體之捐助-獎補助費-對國內團體之捐助"/>
    <s v="臺中市神岡區桌球社區聯誼賽活動"/>
    <s v="台中市神岡區體育會"/>
    <x v="53"/>
    <x v="108"/>
    <s v="無"/>
    <m/>
  </r>
  <r>
    <s v="全民運動-獎補助費-對國內團體之捐助-獎補助費-對國內團體之捐助"/>
    <s v="臺中市太平區113年區長盃槌球錦標賽暨空氣汙染防制宣導活動"/>
    <s v="臺中市太平區體育會"/>
    <x v="53"/>
    <x v="49"/>
    <s v="無"/>
    <m/>
  </r>
  <r>
    <s v="全民運動-獎補助費-對國內團體之捐助-獎補助費-對國內團體之捐助"/>
    <s v="身心障礙游泳運動體驗營"/>
    <s v="社團法人台中市身障福利協進會"/>
    <x v="53"/>
    <x v="9"/>
    <s v="無"/>
    <m/>
  </r>
  <r>
    <s v="全民運動-獎補助費-對國內團體之捐助-獎補助費-對國內團體之捐助"/>
    <s v="113年臺中市梧棲區體育會錦賜財富排球錦標賽"/>
    <s v="臺中市梧棲區體育會"/>
    <x v="53"/>
    <x v="64"/>
    <s v="無"/>
    <m/>
  </r>
  <r>
    <s v="全民運動-獎補助費-對國內團體之捐助-獎補助費-對國內團體之捐助"/>
    <s v="113年鄉親盃登山健行活動"/>
    <s v="臺中市大安區體育會"/>
    <x v="53"/>
    <x v="64"/>
    <s v="無"/>
    <m/>
  </r>
  <r>
    <s v="全民運動-獎補助費-對國內團體之捐助-獎補助費-對國內團體之捐助"/>
    <s v="臺中市太平區113年區長盃排舞錦標賽暨空氣污染防制宣導活動"/>
    <s v="臺中市太平區體育會"/>
    <x v="53"/>
    <x v="49"/>
    <s v="無"/>
    <m/>
  </r>
  <r>
    <s v="全民運動-獎補助費-對國內團體之捐助-獎補助費-對國內團體之捐助"/>
    <s v="第22屆全國老人金槌盃玉山永康酒獎槌球比賽"/>
    <s v="台灣老人聯誼協會"/>
    <x v="53"/>
    <x v="1"/>
    <s v="無"/>
    <m/>
  </r>
  <r>
    <s v="全民運動-獎補助費-對國內團體之捐助-獎補助費-對國內團體之捐助"/>
    <s v="113年度臺中市牽起爸爸的手健康健行活動"/>
    <s v="台中市運動教練協會"/>
    <x v="53"/>
    <x v="64"/>
    <s v="無"/>
    <m/>
  </r>
  <r>
    <s v="全民運動-獎補助費-對國內團體之捐助-獎補助費-對國內團體之捐助"/>
    <s v="113年臺中市市長盃全國啦啦隊錦標賽"/>
    <s v="臺中市啦啦隊協會"/>
    <x v="53"/>
    <x v="244"/>
    <s v="無"/>
    <m/>
  </r>
  <r>
    <s v="全民運動-獎補助費-對國內團體之捐助-獎補助費-對國內團體之捐助"/>
    <s v="113年臺中市大甲區全民親子秋季健行活動"/>
    <s v="臺中市大甲區體育會"/>
    <x v="53"/>
    <x v="108"/>
    <s v="無"/>
    <m/>
  </r>
  <r>
    <s v="全民運動-獎補助費-對國內團體之捐助-獎補助費-對國內團體之捐助"/>
    <s v="第十屆中聾盃聽障者保齡球大賽"/>
    <s v="社團法人台中市聾人協會"/>
    <x v="53"/>
    <x v="95"/>
    <s v="無"/>
    <m/>
  </r>
  <r>
    <s v="全民運動-獎補助費-對國內團體之捐助-獎補助費-對國內團體之捐助"/>
    <s v="113年臺中市外埔區體育會活力盃太極拳觀摩表演活動"/>
    <s v="臺中市外埔區體育會"/>
    <x v="53"/>
    <x v="64"/>
    <s v="無"/>
    <m/>
  </r>
  <r>
    <s v="全民運動-獎補助費-對國內團體之捐助-獎補助費-對國內團體之捐助"/>
    <s v="113年臺中市外埔區體育會活力盃手球賽"/>
    <s v="臺中市外埔區體育會"/>
    <x v="53"/>
    <x v="64"/>
    <s v="無"/>
    <m/>
  </r>
  <r>
    <s v="全民運動-獎補助費-對國內團體之捐助-獎補助費-對國內團體之捐助"/>
    <s v="臺中市龍井區慢速壘球社區聯誼賽"/>
    <s v="臺中市龍井區體育會"/>
    <x v="53"/>
    <x v="108"/>
    <s v="無"/>
    <m/>
  </r>
  <r>
    <s v="全民運動-獎補助費-對國內團體之捐助-獎補助費-對國內團體之捐助"/>
    <s v="臺中市烏日區武藝嘉年華"/>
    <s v="臺中市烏日區體育會"/>
    <x v="53"/>
    <x v="2"/>
    <s v="無"/>
    <m/>
  </r>
  <r>
    <s v="全民運動-獎補助費-對國內團體之捐助-獎補助費-對國內團體之捐助"/>
    <s v="2024世界國標舞臺灣大獎賽"/>
    <s v="中華民國運動舞蹈推廣協會"/>
    <x v="53"/>
    <x v="9"/>
    <s v="無"/>
    <m/>
  </r>
  <r>
    <s v="全民運動-獎補助費-對國內團體之捐助-獎補助費-對國內團體之捐助"/>
    <s v="113年臺中市清水區籃球社區聯誼賽暨清水區區長盃3對3籃球賽暨節約用電宣導"/>
    <s v="臺中市清水區體育會"/>
    <x v="53"/>
    <x v="108"/>
    <s v="無"/>
    <m/>
  </r>
  <r>
    <s v="全民運動-獎補助費-對國內團體之捐助-獎補助費-對國內團體之捐助"/>
    <s v="北屯區單車路跑嘉年華"/>
    <s v="臺中市北屯區體育會"/>
    <x v="53"/>
    <x v="2"/>
    <s v="無"/>
    <m/>
  </r>
  <r>
    <s v="全民運動-獎補助費-對國內團體之捐助-獎補助費-對國內團體之捐助"/>
    <s v="臺中市太平區跆拳道運動嘉年華活動"/>
    <s v="臺中市太平區體育會"/>
    <x v="53"/>
    <x v="2"/>
    <s v="無"/>
    <m/>
  </r>
  <r>
    <s v="全民運動-獎補助費-對國內團體之捐助-獎補助費-對國內團體之捐助"/>
    <s v="臺中市神岡區羽球社區聯誼賽活動"/>
    <s v="台中市神岡區體育會"/>
    <x v="53"/>
    <x v="108"/>
    <s v="無"/>
    <m/>
  </r>
  <r>
    <s v="全民運動-獎補助費-對國內團體之捐助-獎補助費-對國內團體之捐助"/>
    <s v="太極拳自發樂活健康運動能力推廣班"/>
    <s v="臺中市體育總會"/>
    <x v="53"/>
    <x v="64"/>
    <s v="無"/>
    <m/>
  </r>
  <r>
    <s v="全民運動-獎補助費-對國內團體之捐助-獎補助費-對國內團體之捐助"/>
    <s v="113年鄉親盃慢速壘球錦標賽"/>
    <s v="臺中市大安區體育會"/>
    <x v="53"/>
    <x v="64"/>
    <s v="無"/>
    <m/>
  </r>
  <r>
    <s v="全民運動-獎補助費-對國內團體之捐助-獎補助費-對國內團體之捐助"/>
    <s v="臺中市大安區秋季運動嘉年華活動(闖關)"/>
    <s v="臺中市大安區體育會"/>
    <x v="53"/>
    <x v="2"/>
    <s v="無"/>
    <m/>
  </r>
  <r>
    <s v="全民運動-獎補助費-對國內團體之捐助-獎補助費-對國內團體之捐助"/>
    <s v="2024年身心障礙保齡球運動體驗營"/>
    <s v="社團法人臺中市身心障礙體育總會"/>
    <x v="53"/>
    <x v="9"/>
    <s v="無"/>
    <m/>
  </r>
  <r>
    <s v="全民運動-獎補助費-對國內團體之捐助-獎補助費-對國內團體之捐助"/>
    <s v="2024北臺中青少年暑期研習營(籃球班、桌球班)"/>
    <s v="臺中市外埔區體育會"/>
    <x v="53"/>
    <x v="9"/>
    <s v="無"/>
    <m/>
  </r>
  <r>
    <s v="全民運動-獎補助費-對國內團體之捐助-獎補助費-對國內團體之捐助"/>
    <s v="113年鄉親盃桌球錦標賽"/>
    <s v="臺中市大安區體育會"/>
    <x v="53"/>
    <x v="64"/>
    <s v="無"/>
    <m/>
  </r>
  <r>
    <s v="全民運動-獎補助費-對國內團體之捐助-獎補助費-對國內團體之捐助"/>
    <s v="113年臺中市甲安埔盃槌球邀請賽"/>
    <s v="臺中市外埔區體育會"/>
    <x v="53"/>
    <x v="58"/>
    <s v="無"/>
    <m/>
  </r>
  <r>
    <s v="全民運動-獎補助費-對國內團體之捐助-獎補助費-對國內團體之捐助"/>
    <s v="臺中傳統技藝競賽(射箭)活動"/>
    <s v="臺中市和平區體育協會"/>
    <x v="53"/>
    <x v="106"/>
    <s v="無"/>
    <m/>
  </r>
  <r>
    <s v="全民運動-獎補助費-對國內團體之捐助-獎補助費-對國內團體之捐助"/>
    <s v="2024年臺中市身心障礙游泳體驗營"/>
    <s v="社團法人臺中市身心障礙體育總會"/>
    <x v="53"/>
    <x v="9"/>
    <s v="無"/>
    <m/>
  </r>
  <r>
    <s v="全民運動-獎補助費-對國內團體之捐助-獎補助費-對國內團體之捐助"/>
    <s v="113年臺中市發展地方特色鼓藝、武藝、獅藝運動扎根計劃"/>
    <s v="臺中市大安區體育會"/>
    <x v="53"/>
    <x v="160"/>
    <s v="無"/>
    <m/>
  </r>
  <r>
    <s v="全民運動-獎補助費-對國內團體之捐助-獎補助費-對國內團體之捐助"/>
    <s v="113年度臺中市甲安埔理事長盃元極舞錦標賽"/>
    <s v="臺中市甲安埔元極舞協會"/>
    <x v="53"/>
    <x v="64"/>
    <s v="無"/>
    <m/>
  </r>
  <r>
    <s v="全民運動-獎補助費-對國內團體之捐助-獎補助費-對國內團體之捐助"/>
    <s v="臺中市豐原區籃球社區聯誼賽"/>
    <s v="臺中市豐原區體育會"/>
    <x v="53"/>
    <x v="9"/>
    <s v="無"/>
    <m/>
  </r>
  <r>
    <s v="全民運動-獎補助費-對國內團體之捐助-獎補助費-對國內團體之捐助"/>
    <s v="2024年特殊奧林匹克幼兒運動員指導員研習會"/>
    <s v="社團法人臺中市身心障礙體育總會"/>
    <x v="53"/>
    <x v="9"/>
    <s v="無"/>
    <m/>
  </r>
  <r>
    <s v="全民運動-獎補助費-對國內團體之捐助-獎補助費-對國內團體之捐助"/>
    <s v="巡迴運動指導團(第二期)"/>
    <s v="社團法人台中市基督教青年會"/>
    <x v="53"/>
    <x v="231"/>
    <s v="無"/>
    <m/>
  </r>
  <r>
    <s v="全民運動-獎補助費-對國內團體之捐助-獎補助費-對國內團體之捐助"/>
    <s v="大甲推廣社區多元趣味體育運動嘉年華"/>
    <s v="臺中市大甲區體育會"/>
    <x v="53"/>
    <x v="2"/>
    <s v="無"/>
    <m/>
  </r>
  <r>
    <s v="全民運動-獎補助費-對國內團體之捐助-獎補助費-對國內團體之捐助"/>
    <s v="臺中巿113年舞蹈職工運動健身班"/>
    <s v="臺中市體育總會"/>
    <x v="53"/>
    <x v="64"/>
    <s v="無"/>
    <m/>
  </r>
  <r>
    <s v="全民運動-獎補助費-對國內團體之捐助-獎補助費-對國內團體之捐助"/>
    <s v="臺中市清水區113年全民舞蹈暨休閒運動嘉年華暨節約用電宣導活動"/>
    <s v="臺中市清水區體育會"/>
    <x v="53"/>
    <x v="2"/>
    <s v="無"/>
    <m/>
  </r>
  <r>
    <s v="全民運動-獎補助費-對國內團體之捐助-獎補助費-對國內團體之捐助"/>
    <s v="臺中市石岡區3對3籃球社區聯誼賽"/>
    <s v="臺中市石岡區體育會"/>
    <x v="53"/>
    <x v="2"/>
    <s v="無"/>
    <m/>
  </r>
  <r>
    <s v="全民運動-獎補助費-對國內團體之捐助-獎補助費-對國內團體之捐助"/>
    <s v="南區全民水上運動嘉年華休閒活動"/>
    <s v="台中市南區體育會"/>
    <x v="53"/>
    <x v="2"/>
    <s v="無"/>
    <m/>
  </r>
  <r>
    <s v="全民運動-獎補助費-對國內團體之捐助-獎補助費-對國內團體之捐助"/>
    <s v="113年臺中市梧棲區體育會第四十六屆全國小學生柔道邀請賽"/>
    <s v="臺中市梧棲區體育會"/>
    <x v="53"/>
    <x v="64"/>
    <s v="無"/>
    <m/>
  </r>
  <r>
    <s v="全民運動-獎補助費-對國內團體之捐助-獎補助費-對國內團體之捐助"/>
    <s v="臺中市酷運動北屯區迷你網球邀請賽"/>
    <s v="臺中市北屯區體育會"/>
    <x v="53"/>
    <x v="9"/>
    <s v="無"/>
    <m/>
  </r>
  <r>
    <s v="全民運動-獎補助費-對國內團體之捐助-獎補助費-對國內團體之捐助"/>
    <s v="臺中市西區律動樂活嘉年華"/>
    <s v="台中市西區體育會"/>
    <x v="53"/>
    <x v="2"/>
    <s v="無"/>
    <m/>
  </r>
  <r>
    <s v="全民運動-獎補助費-對國內團體之捐助-獎補助費-對國內團體之捐助"/>
    <s v="大甲社區國術多元運動嘉年華"/>
    <s v="臺中市大甲區體育會"/>
    <x v="53"/>
    <x v="64"/>
    <s v="無"/>
    <m/>
  </r>
  <r>
    <s v="全民運動-獎補助費-對國內團體之捐助-獎補助費-對國內團體之捐助"/>
    <s v="瑪利亞身心障礙福利機構游泳（樂活）活動"/>
    <s v="財團法人瑪利亞社會福利基金會"/>
    <x v="53"/>
    <x v="9"/>
    <s v="無"/>
    <m/>
  </r>
  <r>
    <s v="全民運動-獎補助費-對國內團體之捐助-獎補助費-對國內團體之捐助"/>
    <s v="臺中市龍井區全民運動-獎補助費-對國內團體之捐助嘉年華"/>
    <s v="臺中市龍井區體育會"/>
    <x v="53"/>
    <x v="2"/>
    <s v="無"/>
    <m/>
  </r>
  <r>
    <s v="全民運動-獎補助費-對國內團體之捐助-獎補助費-對國內團體之捐助"/>
    <s v="113年臺中市第三屆興達盃全國聽障籃球錦標賽"/>
    <s v="社團法人臺中市身心障礙體育總會"/>
    <x v="53"/>
    <x v="143"/>
    <s v="無"/>
    <m/>
  </r>
  <r>
    <s v="全民運動-獎補助費-對國內團體之捐助-獎補助費-對國內團體之捐助"/>
    <s v="阿美族傳統文化收穫祭祭儀活動"/>
    <s v="臺中市原住民體育總會"/>
    <x v="53"/>
    <x v="86"/>
    <s v="無"/>
    <m/>
  </r>
  <r>
    <s v="全民運動-獎補助費-對國內團體之捐助-獎補助費-對國內團體之捐助"/>
    <s v="臺中市潭子區體育會運動嘉年華活動"/>
    <s v="臺中市潭子區體育會"/>
    <x v="53"/>
    <x v="2"/>
    <s v="無"/>
    <m/>
  </r>
  <r>
    <s v="全民運動-獎補助費-對國內團體之捐助-獎補助費-對國內團體之捐助"/>
    <s v="臺中市身心障礙木球運動體適能活力養成班"/>
    <s v="臺中市體育協會"/>
    <x v="53"/>
    <x v="739"/>
    <s v="無"/>
    <m/>
  </r>
  <r>
    <s v="全民運動-獎補助費-對國內團體之捐助-獎補助費-對國內團體之捐助"/>
    <s v="臺中市神岡區體育會秋季成果展運動嘉年華活動"/>
    <s v="台中市神岡區體育會"/>
    <x v="53"/>
    <x v="2"/>
    <s v="無"/>
    <m/>
  </r>
  <r>
    <s v="全民運動-獎補助費-對國內團體之捐助-獎補助費-對國內團體之捐助"/>
    <s v="2024年身心障礙手搖自行車樂活訓練營計劃"/>
    <s v="社團法人中華民國身障自行車運動發展協會"/>
    <x v="53"/>
    <x v="9"/>
    <s v="無"/>
    <m/>
  </r>
  <r>
    <s v="全民運動-獎補助費-對國內團體之捐助-獎補助費-對國內團體之捐助"/>
    <s v="臺中市身心障礙者游泳樂活教學班"/>
    <s v="社團法人臺中市身心障礙游泳協會"/>
    <x v="53"/>
    <x v="9"/>
    <s v="無"/>
    <m/>
  </r>
  <r>
    <s v="全民運動-獎補助費-對國內團體之捐助-獎補助費-對國內團體之捐助"/>
    <s v="113年國民體育日臺中市運動派對"/>
    <s v="臺灣運動休閒健康發展協會"/>
    <x v="53"/>
    <x v="975"/>
    <s v="無"/>
    <m/>
  </r>
  <r>
    <s v="全民運動-獎補助費-對國內團體之捐助"/>
    <s v="大里區槌球運動嘉年華暨節能減碳i地球活動"/>
    <s v="臺中市大里區體育會"/>
    <x v="53"/>
    <x v="64"/>
    <s v="無"/>
    <m/>
  </r>
  <r>
    <s v="全民運動-獎補助費-對國內團體之捐助"/>
    <s v="臺中市南區羽球社區聯誼賽"/>
    <s v="台中市南區體育會"/>
    <x v="53"/>
    <x v="108"/>
    <s v="無"/>
    <m/>
  </r>
  <r>
    <s v="全民運動-獎補助費-對國內團體之捐助"/>
    <s v="勵進盃親子槌球邀請賽"/>
    <s v="臺中市身心障礙勵進協會"/>
    <x v="53"/>
    <x v="9"/>
    <s v="無"/>
    <m/>
  </r>
  <r>
    <s v="全民運動-獎補助費-對國內團體之捐助"/>
    <s v="113年臺中市大安區推廣多元體育全民健行活動"/>
    <s v="臺中市大安區體育會"/>
    <x v="53"/>
    <x v="64"/>
    <s v="無"/>
    <m/>
  </r>
  <r>
    <s v="全民運動-獎補助費-對國內團體之捐助"/>
    <s v="113年鄉親盃籃球錦標賽"/>
    <s v="臺中市大安區體育會"/>
    <x v="53"/>
    <x v="64"/>
    <s v="無"/>
    <m/>
  </r>
  <r>
    <s v="全民運動-獎補助費-對國內團體之捐助"/>
    <s v="臺中市匹克球體驗活動"/>
    <s v="臺中市匹克球協會"/>
    <x v="53"/>
    <x v="9"/>
    <s v="無"/>
    <m/>
  </r>
  <r>
    <s v="全民運動-獎補助費-對國內團體之捐助"/>
    <s v="臺中市太平區113年樂活休閒路跑空氣污染防制暨市政宣導活動"/>
    <s v="臺中市太平區體育會"/>
    <x v="53"/>
    <x v="9"/>
    <s v="無"/>
    <m/>
  </r>
  <r>
    <s v="全民運動-獎補助費-對國內團體之捐助"/>
    <s v="臺中市東勢區活力山城環保體育愛臺灣嘉年華會"/>
    <s v="臺中市東勢區體育會"/>
    <x v="53"/>
    <x v="2"/>
    <s v="無"/>
    <m/>
  </r>
  <r>
    <s v="全民運動-獎補助費-對國內團體之捐助"/>
    <s v="辦理113年臺中市重義愛心樂齡健行活動"/>
    <s v="台中市運動教練協會"/>
    <x v="53"/>
    <x v="64"/>
    <s v="無"/>
    <m/>
  </r>
  <r>
    <s v="全民運動-獎補助費-對國內團體之捐助"/>
    <s v="補助臺中市外埔體育會辦理「113年臺中市外埔區體育會活力盃桌球錦標賽"/>
    <s v="臺中市外埔區體育會"/>
    <x v="53"/>
    <x v="64"/>
    <s v="無"/>
    <m/>
  </r>
  <r>
    <s v="全民運動-獎補助費-對國內團體之捐助"/>
    <s v="113年度臺中市日南向前走生態健行活動"/>
    <s v="台中市運動教練協會"/>
    <x v="53"/>
    <x v="64"/>
    <s v="無"/>
    <m/>
  </r>
  <r>
    <s v="全民運動-獎補助費-對國內團體之捐助"/>
    <s v="運動i臺灣2.0計畫-健康活力阿罩霧登山健行運動嘉年華活動"/>
    <s v="臺中市霧峰區體育會"/>
    <x v="53"/>
    <x v="2"/>
    <s v="無"/>
    <m/>
  </r>
  <r>
    <s v="全民運動-獎補助費-對國內團體之捐助"/>
    <s v="瑪利亞學園多重障礙身心障礙福利機構游泳（樂活）活動"/>
    <s v="財團法人瑪利亞社會福利基金會附設瑪利亞學園"/>
    <x v="53"/>
    <x v="64"/>
    <s v="無"/>
    <m/>
  </r>
  <r>
    <s v="全民運動-獎補助費-對國內團體之捐助"/>
    <s v="辦理2024全友盃全國運動舞蹈公開賽"/>
    <s v="中華國際體育運動舞蹈協會"/>
    <x v="53"/>
    <x v="2"/>
    <s v="無"/>
    <m/>
  </r>
  <r>
    <s v="全民運動-獎補助費-對國內團體之捐助"/>
    <s v="113年全國身心障礙棒球菁英夏季邀請賽"/>
    <s v="社團法人臺中市身心障礙體育總會"/>
    <x v="53"/>
    <x v="202"/>
    <s v="無"/>
    <m/>
  </r>
  <r>
    <s v="全民運動-獎補助費-對國內團體之捐助"/>
    <s v="113年臺中市大安區甲安埔樂齡太極拳表演活動"/>
    <s v="臺中市大安區體育會"/>
    <x v="53"/>
    <x v="5"/>
    <s v="無"/>
    <m/>
  </r>
  <r>
    <s v="全民運動-獎補助費-對國內團體之捐助"/>
    <s v="113年臺中市我愛甲安埔全民卡達車親子逍遙遊活動"/>
    <s v="臺中市大甲區體育會"/>
    <x v="53"/>
    <x v="108"/>
    <s v="無"/>
    <m/>
  </r>
  <r>
    <s v="全民運動-獎補助費-對國內團體之捐助"/>
    <s v="臺中市113年運動有功團體及人員表揚典禮(中央補助款)"/>
    <s v="臺灣運動休閒健康發展協會"/>
    <x v="53"/>
    <x v="160"/>
    <s v="無"/>
    <m/>
  </r>
  <r>
    <s v="全民運動-獎補助費-對國內團體之捐助"/>
    <s v="臺中市113年運動有功團體及人員表揚典禮(市庫配合款)"/>
    <s v="臺灣運動休閒健康發展協會"/>
    <x v="53"/>
    <x v="608"/>
    <s v="無"/>
    <m/>
  </r>
  <r>
    <s v="全民運動-獎補助費-對國內團體之捐助"/>
    <s v="補助臺中市體育總會飛盤委員會辦理113年臺中市親子飛盤闖關活動"/>
    <s v="臺中市體育總會"/>
    <x v="53"/>
    <x v="58"/>
    <s v="無"/>
    <m/>
  </r>
  <r>
    <s v="全民運動-獎補助費-對國內團體之捐助"/>
    <s v="辦理勇闖水世界滑步車親子趣味競賽"/>
    <s v="臺中市滑步車運動協會"/>
    <x v="53"/>
    <x v="9"/>
    <s v="無"/>
    <m/>
  </r>
  <r>
    <s v="全民運動-獎補助費-對國內團體之捐助"/>
    <s v="辦理113年樂活運動、迎向健康GO、GO、GO健行活動"/>
    <s v="社團法人臺中市大安區婦女會"/>
    <x v="53"/>
    <x v="64"/>
    <s v="無"/>
    <m/>
  </r>
  <r>
    <s v="全民運動-獎補助費-對國內團體之捐助"/>
    <s v="北區單車路跑嘉年華"/>
    <s v="台中市北區體育會"/>
    <x v="53"/>
    <x v="2"/>
    <s v="無"/>
    <m/>
  </r>
  <r>
    <s v="全民運動-獎補助費-對國內團體之捐助"/>
    <s v="社區運動嘉年華活動"/>
    <s v="台中市東區體育會"/>
    <x v="53"/>
    <x v="2"/>
    <s v="無"/>
    <m/>
  </r>
  <r>
    <s v="全民運動-獎補助費-對國內團體之捐助"/>
    <s v="元極舞婦女運動樂活班"/>
    <s v="臺中市體育總會"/>
    <x v="53"/>
    <x v="64"/>
    <s v="無"/>
    <m/>
  </r>
  <r>
    <s v="全民運動-獎補助費-對國內團體之捐助"/>
    <s v="臺中市外埔區活力盃運動嘉年華"/>
    <s v="臺中市外埔區體育會"/>
    <x v="53"/>
    <x v="728"/>
    <s v="無"/>
    <m/>
  </r>
  <r>
    <s v="全民運動-獎補助費-對國內團體之捐助"/>
    <s v="113年外埔區體育會土風舞委員會土風舞研習活動"/>
    <s v="臺中市外埔區體育會"/>
    <x v="53"/>
    <x v="58"/>
    <s v="無"/>
    <m/>
  </r>
  <r>
    <s v="全民運動-獎補助費-對國內團體之捐助"/>
    <s v="臺中市神岡區嫦娥奔月馬拉松嘉年華活動"/>
    <s v="台中市神岡區體育會"/>
    <x v="53"/>
    <x v="2"/>
    <s v="無"/>
    <m/>
  </r>
  <r>
    <s v="全民運動-獎補助費-對國內團體之捐助"/>
    <s v="臺中市南屯區籃球社區聯誼賽"/>
    <s v="臺中市南屯區體育會"/>
    <x v="53"/>
    <x v="108"/>
    <s v="無"/>
    <m/>
  </r>
  <r>
    <s v="全民運動-獎補助費-對國內團體之捐助"/>
    <s v="梧棲區體育會親子足球共學、親子同樂、足夢嘉年華"/>
    <s v="臺中市梧棲區體育會"/>
    <x v="53"/>
    <x v="2"/>
    <s v="無"/>
    <m/>
  </r>
  <r>
    <s v="全民運動-獎補助費-對國內團體之捐助"/>
    <s v="臺中市東勢區桌球社區聯誼賽"/>
    <s v="臺中市東勢區體育會"/>
    <x v="53"/>
    <x v="108"/>
    <s v="無"/>
    <m/>
  </r>
  <r>
    <s v="全民運動-獎補助費-對國內團體之捐助"/>
    <s v="臺中市113年八卦掌婦女運動樂活班"/>
    <s v="臺中市體育總會"/>
    <x v="53"/>
    <x v="68"/>
    <s v="無"/>
    <m/>
  </r>
  <r>
    <s v="全民運動-獎補助費-對國內團體之捐助"/>
    <s v="113年度臺中市東安樂活健行活動"/>
    <s v="台中市運動教練協會"/>
    <x v="53"/>
    <x v="64"/>
    <s v="無"/>
    <m/>
  </r>
  <r>
    <s v="全民運動-獎補助費-對國內團體之捐助"/>
    <s v="113年度臺中市一起動起來舞蹈表演活動"/>
    <s v="台中市運動教練協會"/>
    <x v="53"/>
    <x v="64"/>
    <s v="無"/>
    <m/>
  </r>
  <r>
    <s v="全民運動-獎補助費-對國內團體之捐助"/>
    <s v="2024年華鳳盃大臺中身心障礙保齡球運動大集合錦標賽"/>
    <s v="社團法人臺中市身心障礙體育總會"/>
    <x v="53"/>
    <x v="86"/>
    <s v="無"/>
    <m/>
  </r>
  <r>
    <s v="全民運動-獎補助費-對國內團體之捐助"/>
    <s v="梧棲區慢速壘球運動嘉年華會"/>
    <s v="臺中市梧棲區體育會"/>
    <x v="53"/>
    <x v="2"/>
    <s v="無"/>
    <m/>
  </r>
  <r>
    <s v="全民運動-獎補助費-對國內團體之捐助"/>
    <s v="臺中市西屯區體育趣味性多元嘉年華會"/>
    <s v="臺中市西屯區體育會"/>
    <x v="53"/>
    <x v="2"/>
    <s v="無"/>
    <m/>
  </r>
  <r>
    <s v="全民運動-獎補助費-對國內團體之捐助"/>
    <s v="外埔區單車嘉年華"/>
    <s v="臺中市外埔區體育會"/>
    <x v="53"/>
    <x v="2"/>
    <s v="無"/>
    <m/>
  </r>
  <r>
    <s v="全民運動-獎補助費-對國內團體之捐助"/>
    <s v="社區土風舞多元運動嘉年華"/>
    <s v="臺中市大甲區體育會"/>
    <x v="53"/>
    <x v="64"/>
    <s v="無"/>
    <m/>
  </r>
  <r>
    <s v="全民運動-獎補助費-對國內團體之捐助"/>
    <s v="113年度臺中市西安社區慶中秋舞蹈表演暨關懷弱勢活動"/>
    <s v="台中市運動教練協會"/>
    <x v="53"/>
    <x v="64"/>
    <s v="無"/>
    <m/>
  </r>
  <r>
    <s v="全民運動-獎補助費-對國內團體之捐助"/>
    <s v="113年臺中市大甲區社尾社區健康活力親子健行活動"/>
    <s v="臺中市區體育會聯合會"/>
    <x v="53"/>
    <x v="49"/>
    <s v="無"/>
    <m/>
  </r>
  <r>
    <s v="全民運動-獎補助費-對國內團體之捐助"/>
    <s v="快樂槌球、槌球快樂全國邀請賽暨節約用電"/>
    <s v="臺中市身心障礙槌球運動推廣協會"/>
    <x v="53"/>
    <x v="9"/>
    <s v="無"/>
    <m/>
  </r>
  <r>
    <s v="全民運動-獎補助費-對國內團體之捐助"/>
    <s v="113年臺中市聽障籃球體驗營"/>
    <s v="社團法人臺中市身心障礙體育總會"/>
    <x v="53"/>
    <x v="9"/>
    <s v="無"/>
    <m/>
  </r>
  <r>
    <s v="全民運動-獎補助費-對國內團體之捐助"/>
    <s v="原住民傳統弓箭製作傳承研習營~製箭竹"/>
    <s v="臺中市原住民族運動總會"/>
    <x v="53"/>
    <x v="9"/>
    <s v="無"/>
    <m/>
  </r>
  <r>
    <s v="全民運動-獎補助費-對國內團體之捐助"/>
    <s v="113年臺中市大甲區社區運動活化改造-健行活動"/>
    <s v="臺中市區體育會聯合會"/>
    <x v="53"/>
    <x v="64"/>
    <s v="無"/>
    <m/>
  </r>
  <r>
    <s v="全民運動-獎補助費-對國內團體之捐助"/>
    <s v="113年臺中市大甲區全民體育活力健康舞動觀摩暨中秋聯誼活動"/>
    <s v="臺中市區體育會聯合會"/>
    <x v="53"/>
    <x v="64"/>
    <s v="無"/>
    <m/>
  </r>
  <r>
    <s v="全民運動-獎補助費-對國內團體之捐助"/>
    <s v="113年臺中市大甲區社區民俗體育展演觀摩暨中秋聯歡活動"/>
    <s v="臺中市區體育會聯合會"/>
    <x v="53"/>
    <x v="64"/>
    <s v="無"/>
    <m/>
  </r>
  <r>
    <s v="全民運動-獎補助費-對國內團體之捐助"/>
    <s v="113年臺中市打造社區運動活力勇起來甲安埔休閒體育展演活動"/>
    <s v="臺中市區體育會聯合會"/>
    <x v="53"/>
    <x v="64"/>
    <s v="無"/>
    <m/>
  </r>
  <r>
    <s v="全民運動-獎補助費-對國內團體之捐助"/>
    <s v="臺中市西屯區羽球社區聯誼賽"/>
    <s v="臺中市西屯區體育會"/>
    <x v="53"/>
    <x v="108"/>
    <s v="無"/>
    <m/>
  </r>
  <r>
    <s v="全民運動-獎補助費-對國內團體之捐助"/>
    <s v="113年度第44屆臺中市梧棲區區長盃籃球錦標賽"/>
    <s v="臺中市梧棲區體育會"/>
    <x v="53"/>
    <x v="9"/>
    <s v="無"/>
    <m/>
  </r>
  <r>
    <s v="全民運動-獎補助費-對國內團體之捐助"/>
    <s v="2024第四屆大甲國聖獅子盃全國匹克球邀請賽"/>
    <s v="臺中市匹克球協會"/>
    <x v="53"/>
    <x v="58"/>
    <s v="無"/>
    <m/>
  </r>
  <r>
    <s v="全民運動-獎補助費-對國內團體之捐助"/>
    <s v="活力愛運動第三屆親子健行與互動體能暨節能減碳愛地球宣導活動"/>
    <s v="臺中市活力運動推廣協會"/>
    <x v="53"/>
    <x v="49"/>
    <s v="無"/>
    <m/>
  </r>
  <r>
    <s v="全民運動-獎補助費-對國內團體之捐助"/>
    <s v="113年度永豐好風景健康舞蹈表演活動"/>
    <s v="台中市運動教練協會"/>
    <x v="53"/>
    <x v="64"/>
    <s v="無"/>
    <m/>
  </r>
  <r>
    <s v="全民運動-獎補助費-對國內團體之捐助"/>
    <s v="臺中市甲安埔推廣城鄉多元體育全民健行活動"/>
    <s v="臺中市區體育會聯合會"/>
    <x v="53"/>
    <x v="58"/>
    <s v="無"/>
    <m/>
  </r>
  <r>
    <s v="全民運動-獎補助費-對國內團體之捐助"/>
    <s v="大甲區桌球社區聯誼賽"/>
    <s v="臺中市大甲區體育會"/>
    <x v="53"/>
    <x v="9"/>
    <s v="無"/>
    <m/>
  </r>
  <r>
    <s v="全民運動-獎補助費-對國內團體之捐助"/>
    <s v="113年臺中市梧棲區羽球社區聯誼賽"/>
    <s v="臺中市梧棲區體育會"/>
    <x v="53"/>
    <x v="108"/>
    <s v="無"/>
    <m/>
  </r>
  <r>
    <s v="全民運動-獎補助費-對國內團體之捐助"/>
    <s v="補助中國青年救國團臺中市團務指導委員會辦理『樂齡臺中~活力九九』銀髮族運動樂活活動"/>
    <s v="中國青年救國團臺中市團務指導委員會"/>
    <x v="53"/>
    <x v="289"/>
    <s v="無"/>
    <m/>
  </r>
  <r>
    <s v="全民運動-獎補助費-對國內團體之捐助"/>
    <s v="臺中市東勢區羽球社區聯誼賽"/>
    <s v="臺中市東勢區體育會"/>
    <x v="53"/>
    <x v="108"/>
    <s v="無"/>
    <m/>
  </r>
  <r>
    <s v="全民運動-獎補助費-對國內團體之捐助"/>
    <s v="東勢區活力山城親子體育嘉年華會"/>
    <s v="臺中市東勢區體育會"/>
    <x v="53"/>
    <x v="2"/>
    <s v="無"/>
    <m/>
  </r>
  <r>
    <s v="全民運動-獎補助費-對國內團體之捐助"/>
    <s v="臺中市南區桌球社區聯誼賽"/>
    <s v="台中市南區體育會"/>
    <x v="53"/>
    <x v="108"/>
    <s v="無"/>
    <m/>
  </r>
  <r>
    <s v="全民運動-獎補助費-對國內團體之捐助"/>
    <s v="113年太極拳暨趣味運動嘉年華"/>
    <s v="臺中市太平太極拳協會"/>
    <x v="53"/>
    <x v="1"/>
    <s v="無"/>
    <m/>
  </r>
  <r>
    <s v="全民運動-獎補助費-對國內團體之捐助"/>
    <s v="113年鄉親盃羽球錦標賽"/>
    <s v="臺中市大安區體育會"/>
    <x v="53"/>
    <x v="64"/>
    <s v="無"/>
    <m/>
  </r>
  <r>
    <s v="全民運動-獎補助費-對國內團體之捐助"/>
    <s v="113年臺中市大甲區水汴頭社區健康活力親子健行活動"/>
    <s v="臺中市區體育會聯合會"/>
    <x v="53"/>
    <x v="64"/>
    <s v="無"/>
    <m/>
  </r>
  <r>
    <s v="全民運動-獎補助費-對國內團體之捐助"/>
    <s v="2024台中市身心障礙槌球玩樂賽"/>
    <s v="社團法人臺中市身心障礙體育總會"/>
    <x v="53"/>
    <x v="67"/>
    <s v="無"/>
    <m/>
  </r>
  <r>
    <s v="全民運動-獎補助費-對國內團體之捐助"/>
    <s v="113年臺中市甲安埔漾濱海運動健行活動"/>
    <s v="臺中市區體育會聯合會"/>
    <x v="53"/>
    <x v="49"/>
    <s v="無"/>
    <m/>
  </r>
  <r>
    <s v="全民運動-獎補助費-對國內團體之捐助"/>
    <s v="慈愛中心身心障礙福利服務機構快樂舞GO讚樂活計畫"/>
    <s v="財團法人天主教會台中教區附設台中市私立慈愛智能發展中心"/>
    <x v="53"/>
    <x v="779"/>
    <s v="無"/>
    <m/>
  </r>
  <r>
    <s v="全民運動-獎補助費-對國內團體之捐助"/>
    <s v="大臺中單車逍遙遊暨單車成年禮"/>
    <s v="臺中市北屯區體育會"/>
    <x v="53"/>
    <x v="126"/>
    <s v="無"/>
    <m/>
  </r>
  <r>
    <s v="全民運動-獎補助費-對國內團體之捐助"/>
    <s v="體育趣味性多元嘉年華會"/>
    <s v="臺中市南屯區體育會"/>
    <x v="53"/>
    <x v="2"/>
    <s v="無"/>
    <m/>
  </r>
  <r>
    <s v="全民運動-獎補助費-對國內團體之捐助"/>
    <s v="臺中市烏日區多元趣味性嘉年華"/>
    <s v="臺中市烏日區體育會"/>
    <x v="53"/>
    <x v="2"/>
    <s v="無"/>
    <m/>
  </r>
  <r>
    <s v="全民運動-獎補助費-對國內團體之捐助"/>
    <s v="悠游樂活水中運動營"/>
    <s v="財團法人台中市私立中杏社會福利基金會"/>
    <x v="53"/>
    <x v="16"/>
    <s v="無"/>
    <m/>
  </r>
  <r>
    <s v="全民運動-獎補助費-對國內團體之捐助"/>
    <s v="臺中市梧棲區幼幼寶貝親子動動樂活動"/>
    <s v="臺中市梧棲區體育會"/>
    <x v="53"/>
    <x v="2"/>
    <s v="無"/>
    <m/>
  </r>
  <r>
    <s v="全民運動-獎補助費-對國內團體之捐助"/>
    <s v="臺中市太平區健行淨山舞蹈嘉年華活動"/>
    <s v="臺中市太平區體育會"/>
    <x v="53"/>
    <x v="2"/>
    <s v="無"/>
    <m/>
  </r>
  <r>
    <s v="全民運動-獎補助費-對國內團體之捐助"/>
    <s v="北區水岸慢跑健走嘉年華"/>
    <s v="台中市北區體育會"/>
    <x v="53"/>
    <x v="2"/>
    <s v="無"/>
    <m/>
  </r>
  <r>
    <s v="全民運動-獎補助費-對國內團體之捐助"/>
    <s v="臺中市潭子區桌球社區聯誼賽"/>
    <s v="臺中市潭子區體育會"/>
    <x v="53"/>
    <x v="9"/>
    <s v="無"/>
    <m/>
  </r>
  <r>
    <s v="全民運動-獎補助費-對國內團體之捐助"/>
    <s v="113年臺灣鼓藝、獅藝運動推廣研習營"/>
    <s v="臺中市體育總會"/>
    <x v="53"/>
    <x v="49"/>
    <s v="無"/>
    <m/>
  </r>
  <r>
    <s v="全民運動-獎補助費-對國內團體之捐助"/>
    <s v="慈愛中心113年身心障礙福利機構運動愛無限計畫"/>
    <s v="財團法人天主教會台中教區附設台中市私立慈愛智能發展中心"/>
    <x v="53"/>
    <x v="67"/>
    <s v="無"/>
    <m/>
  </r>
  <r>
    <s v="全民運動-獎補助費-對國內團體之捐助"/>
    <s v="東勢區活力山城愛臺灣健行體育嘉年華會實施計畫"/>
    <s v="臺中市東勢區體育會"/>
    <x v="53"/>
    <x v="2"/>
    <s v="無"/>
    <m/>
  </r>
  <r>
    <s v="全民運動-獎補助費-對國內團體之捐助"/>
    <s v="南區武舞會友運動博覽會"/>
    <s v="台中市南區體育會"/>
    <x v="53"/>
    <x v="2"/>
    <s v="無"/>
    <m/>
  </r>
  <r>
    <s v="全民運動-獎補助費-對國內團體之捐助"/>
    <s v="113年臺中市山海屯中區慢速壘球邀請賽"/>
    <s v="臺中市區體育會聯合會"/>
    <x v="53"/>
    <x v="108"/>
    <s v="無"/>
    <m/>
  </r>
  <r>
    <s v="全民運動-獎補助費-對國內團體之捐助"/>
    <s v="113年臺中市外埔區三崁社區健康活力、舞藝展演活動"/>
    <s v="臺中市區體育會聯合會"/>
    <x v="53"/>
    <x v="58"/>
    <s v="無"/>
    <m/>
  </r>
  <r>
    <s v="全民運動-獎補助費-對國內團體之捐助"/>
    <s v="臺中市清水區113年民俗運動嘉年華會活動暨113年臺中市體育總會理事長盃推展休閒運動觀摩賽"/>
    <s v="臺中市清水區體育會"/>
    <x v="53"/>
    <x v="2"/>
    <s v="無"/>
    <m/>
  </r>
  <r>
    <s v="全民運動-獎補助費-對國內團體之捐助"/>
    <s v="臺中市北屯區桌球社區聯誼賽"/>
    <s v="臺中市北屯區體育會"/>
    <x v="53"/>
    <x v="108"/>
    <s v="無"/>
    <m/>
  </r>
  <r>
    <s v="全民運動-獎補助費-對國內團體之捐助"/>
    <s v="臺中市原住民傳統弓製作及射箭運動訓練營（第二期）"/>
    <s v="臺中市原住民體育總會"/>
    <x v="53"/>
    <x v="1"/>
    <s v="無"/>
    <m/>
  </r>
  <r>
    <s v="全民運動-獎補助費-對國內團體之捐助"/>
    <s v="慈愛中心身心障礙福利服務機構【地板滾球】"/>
    <s v="財團法人天主教會台中教區附設台中市私立慈愛智能發展中心"/>
    <x v="53"/>
    <x v="2"/>
    <s v="無"/>
    <m/>
  </r>
  <r>
    <s v="全民運動-獎補助費-對國內團體之捐助"/>
    <s v="臺中市龍井區武藝技能嘉年華"/>
    <s v="臺中市龍井區體育會"/>
    <x v="53"/>
    <x v="2"/>
    <s v="無"/>
    <m/>
  </r>
  <r>
    <s v="全民運動-獎補助費-對國內團體之捐助"/>
    <s v="113年臺中市推廣運動風氣大手牽小手健康齊步走活動"/>
    <s v="臺中市區體育會聯合會"/>
    <x v="53"/>
    <x v="64"/>
    <s v="無"/>
    <m/>
  </r>
  <r>
    <s v="全民運動-獎補助費-對國內團體之捐助"/>
    <s v="臺中市外埔社區樂活秋季全民親子健行活動"/>
    <s v="臺中市區體育會聯合會"/>
    <x v="53"/>
    <x v="58"/>
    <s v="無"/>
    <m/>
  </r>
  <r>
    <s v="全民運動-獎補助費-對國內團體之捐助"/>
    <s v="臺中市大甲鐵砧山秋季親子登山健行活動"/>
    <s v="臺中市區體育會聯合會"/>
    <x v="53"/>
    <x v="2"/>
    <s v="無"/>
    <m/>
  </r>
  <r>
    <s v="全民運動-獎補助費-對國內團體之捐助"/>
    <s v="113年度臺中市大甲區薰風里運動愛元極舞蹈表演活動"/>
    <s v="台中市運動教練協會"/>
    <x v="53"/>
    <x v="64"/>
    <s v="無"/>
    <m/>
  </r>
  <r>
    <s v="全民運動-獎補助費-對國內團體之捐助"/>
    <s v="南區單車樂活公益行"/>
    <s v="台中市南區體育會"/>
    <x v="53"/>
    <x v="2"/>
    <s v="無"/>
    <m/>
  </r>
  <r>
    <s v="全民運動-獎補助費-對國內團體之捐助"/>
    <s v="臺中市豐原區運動嘉年華暨表揚推展體育有功人員大會"/>
    <s v="臺中市豐原區體育會"/>
    <x v="53"/>
    <x v="2"/>
    <s v="無"/>
    <m/>
  </r>
  <r>
    <s v="全民運動-獎補助費-對國內團體之捐助"/>
    <s v="2024臺中市體育嘉年華會"/>
    <s v="臺中市體育總會"/>
    <x v="53"/>
    <x v="976"/>
    <s v="無"/>
    <m/>
  </r>
  <r>
    <s v="全民運動-獎補助費-對國內團體之捐助"/>
    <s v="臺中市飛盤代表隊重返榮耀計畫-本市選手參加世界飛盤爭奪賽錦標賽"/>
    <s v="臺中市體育總會"/>
    <x v="53"/>
    <x v="86"/>
    <s v="無"/>
    <m/>
  </r>
  <r>
    <s v="全民運動-獎補助費-對國內團體之捐助"/>
    <s v="2024時代騎輪節"/>
    <s v="臺灣運動休閒健康發展協會"/>
    <x v="53"/>
    <x v="912"/>
    <s v="無"/>
    <m/>
  </r>
  <r>
    <s v="全民運動-獎補助費-對國內團體之捐助"/>
    <s v="臺中市潭子區體育會舞蹈運動嘉年華"/>
    <s v="臺中市潭子區體育會"/>
    <x v="53"/>
    <x v="2"/>
    <s v="無"/>
    <m/>
  </r>
  <r>
    <s v="全民運動-獎補助費-對國內團體之捐助"/>
    <s v="2024台灣地板滾球運動邀請賽"/>
    <s v="台灣地板滾球運動聯盟"/>
    <x v="53"/>
    <x v="9"/>
    <s v="無"/>
    <m/>
  </r>
  <r>
    <s v="全民運動-獎補助費-對國內團體之捐助"/>
    <s v="週週好運動身心障礙運動活力養成計畫"/>
    <s v="社團法人台中市自閉症教育協進會捐款專戶"/>
    <x v="53"/>
    <x v="106"/>
    <s v="無"/>
    <m/>
  </r>
  <r>
    <s v="全民運動-獎補助費-對國內團體之捐助"/>
    <s v="113年臺中市特奧羽球體驗營"/>
    <s v="社團法人臺中市身心障礙體育總會"/>
    <x v="53"/>
    <x v="86"/>
    <s v="無"/>
    <m/>
  </r>
  <r>
    <s v="全民運動-獎補助費-對國內團體之捐助"/>
    <s v="大里區慢速壘球社區聯誼賽活動"/>
    <s v="臺中市大里區體育會"/>
    <x v="53"/>
    <x v="108"/>
    <s v="無"/>
    <m/>
  </r>
  <r>
    <s v="全民運動-獎補助費-對國內團體之捐助"/>
    <s v="113年臺中市大甲區西岐社區樂活親子健行活動"/>
    <s v="臺中市區體育會聯合會"/>
    <x v="53"/>
    <x v="64"/>
    <s v="無"/>
    <m/>
  </r>
  <r>
    <s v="全民運動-獎補助費-對國內團體之捐助"/>
    <s v="身心障礙運動指導手語研習會"/>
    <s v="社團法人臺中市身心障礙體育總會"/>
    <x v="53"/>
    <x v="9"/>
    <s v="無"/>
    <m/>
  </r>
  <r>
    <s v="全民運動-獎補助費-對國內團體之捐助"/>
    <s v="臺中市東區體育會東南區空手道觀摩暨萬聖節派對"/>
    <s v="台中市東區體育會"/>
    <x v="53"/>
    <x v="1"/>
    <s v="無"/>
    <m/>
  </r>
  <r>
    <s v="全民運動-獎補助費-對國內團體之捐助"/>
    <s v="113年中區原住民教會射箭聯盟計畫"/>
    <s v="臺中市原住民族運動總會"/>
    <x v="53"/>
    <x v="9"/>
    <s v="無"/>
    <m/>
  </r>
  <r>
    <s v="全民運動-獎補助費-對國內團體之捐助"/>
    <s v="愛運動動無礙113年地板冰壺訓練營"/>
    <s v="社團法人台中市身障福利協進會"/>
    <x v="53"/>
    <x v="358"/>
    <s v="無"/>
    <m/>
  </r>
  <r>
    <s v="全民運動-獎補助費-對國內團體之捐助"/>
    <s v="113年臺中市社區槌球邀請賽"/>
    <s v="臺中市區體育會聯合會"/>
    <x v="53"/>
    <x v="5"/>
    <s v="無"/>
    <m/>
  </r>
  <r>
    <s v="全民運動-獎補助費-對國內團體之捐助"/>
    <s v="113年臺中市甲安埔推廣社區健康生活化健行活動"/>
    <s v="臺中市區體育會聯合會"/>
    <x v="53"/>
    <x v="64"/>
    <s v="無"/>
    <m/>
  </r>
  <r>
    <s v="全民運動-獎補助費-對國內團體之捐助"/>
    <s v="113年臺中市大甲區溪北社區健康營造親子健行活動"/>
    <s v="臺中市區體育會聯合會"/>
    <x v="53"/>
    <x v="64"/>
    <s v="無"/>
    <m/>
  </r>
  <r>
    <s v="全民運動-獎補助費-對國內團體之捐助"/>
    <s v="臺中市大安區西安社區運動活化改造-健行活動"/>
    <s v="臺中市區體育會聯合會"/>
    <x v="53"/>
    <x v="58"/>
    <s v="無"/>
    <m/>
  </r>
  <r>
    <s v="全民運動-獎補助費-對國內團體之捐助"/>
    <s v="113年臺中市打造社區運動「健康、活力外埔區休閒體育展演活動"/>
    <s v="臺中市區體育會聯合會"/>
    <x v="53"/>
    <x v="64"/>
    <s v="無"/>
    <m/>
  </r>
  <r>
    <s v="全民運動-獎補助費-對國內團體之捐助"/>
    <s v="113年臺中市「走向幸福、走向愛社區青年親子健行活動"/>
    <s v="臺中市區體育會聯合會"/>
    <x v="53"/>
    <x v="64"/>
    <s v="無"/>
    <m/>
  </r>
  <r>
    <s v="全民運動-獎補助費-對國內團體之捐助"/>
    <s v="113年臺中市道卡斯全民親子健行活動"/>
    <s v="臺中市區體育會聯合會"/>
    <x v="53"/>
    <x v="108"/>
    <s v="無"/>
    <m/>
  </r>
  <r>
    <s v="全民運動-獎補助費-對國內團體之捐助"/>
    <s v="113年臺中市推廣運動多元體育運動-戰術漆彈運動錦標賽"/>
    <s v="臺中市區體育會聯合會"/>
    <x v="53"/>
    <x v="2"/>
    <s v="無"/>
    <m/>
  </r>
  <r>
    <s v="全民運動-獎補助費-對國內團體之捐助"/>
    <s v="113年臺中市推廣運動多元體育運動-籃球聯誼賽活動"/>
    <s v="臺中市區體育會聯合會"/>
    <x v="53"/>
    <x v="64"/>
    <s v="無"/>
    <m/>
  </r>
  <r>
    <s v="全民運動-獎補助費-對國內團體之捐助"/>
    <s v="113年臺中市外埔區推廣城鄉休閒文化全民親子健行活動"/>
    <s v="臺中市區體育會聯合會"/>
    <x v="53"/>
    <x v="64"/>
    <s v="無"/>
    <m/>
  </r>
  <r>
    <s v="全民運動-獎補助費-對國內團體之捐助"/>
    <s v="臺中盃街舞大賽系列推廣活動系列推廣活動經費"/>
    <s v="市體育運動與表演藝術文化發展協會"/>
    <x v="53"/>
    <x v="977"/>
    <s v="無"/>
    <m/>
  </r>
  <r>
    <s v="全民運動-獎補助費-對國內團體之捐助"/>
    <s v="113年臺中市外埔區體育會活力盃槌球邀請賽"/>
    <s v="臺中市外埔區體育會"/>
    <x v="53"/>
    <x v="64"/>
    <s v="無"/>
    <m/>
  </r>
  <r>
    <s v="全民運動-獎補助費-對國內團體之捐助"/>
    <s v="113臺中市外埔區體育會活力盃健康路跑活動"/>
    <s v="臺中市外埔區體育會"/>
    <x v="53"/>
    <x v="64"/>
    <s v="無"/>
    <m/>
  </r>
  <r>
    <s v="全民運動-獎補助費-對國內團體之捐助"/>
    <s v="113年海線瘋迷你足球酷運動"/>
    <s v="臺中市海線足球協會"/>
    <x v="53"/>
    <x v="352"/>
    <s v="無"/>
    <m/>
  </r>
  <r>
    <s v="全民運動-獎補助費-對國內團體之捐助"/>
    <s v="113年臺中市愛運動動無礙身心障礙巡迴運動指導團"/>
    <s v="社團法人臺中市身心障礙體育總會"/>
    <x v="53"/>
    <x v="411"/>
    <s v="無"/>
    <m/>
  </r>
  <r>
    <s v="全民運動-獎補助費-對國內團體之捐助"/>
    <s v="滾球運動活力養成班"/>
    <s v="財團法人瑪利亞社會福利基金會"/>
    <x v="53"/>
    <x v="86"/>
    <s v="無"/>
    <m/>
  </r>
  <r>
    <s v="全民運動-獎補助費-對國內團體之捐助"/>
    <s v="花甲青年運動活力養成班"/>
    <s v="財團法人瑪利亞社會福利基金會"/>
    <x v="53"/>
    <x v="95"/>
    <s v="無"/>
    <m/>
  </r>
  <r>
    <s v="全民運動-獎補助費-對國內團體之捐助"/>
    <s v="113年度臺中市第十四屆身心障礙全市運動大會"/>
    <s v="社團法人臺中市身心障礙體育總會"/>
    <x v="53"/>
    <x v="157"/>
    <s v="無"/>
    <m/>
  </r>
  <r>
    <s v="全民運動-獎補助費-對國內團體之捐助"/>
    <s v="113年臺中市推廣多元體育運動-迷你網球研習營"/>
    <s v="臺中市區體育會聯合會"/>
    <x v="53"/>
    <x v="2"/>
    <s v="無"/>
    <m/>
  </r>
  <r>
    <s v="全民運動-獎補助費-對國內團體之捐助"/>
    <s v="心據點-身心障礙運動據點營運暨身心障礙運動平權推動計畫"/>
    <s v="社團法人臺中市身心障礙體育總會"/>
    <x v="53"/>
    <x v="86"/>
    <s v="無"/>
    <m/>
  </r>
  <r>
    <s v="全民運動-獎補助費-對國內團體之捐助"/>
    <s v="運動熱區"/>
    <s v="臺中市女子足球協會"/>
    <x v="53"/>
    <x v="712"/>
    <s v="無"/>
    <m/>
  </r>
  <r>
    <s v="全民運動-獎補助費-對國內團體之捐助"/>
    <s v="臺中市113年競技啦啦隊運動訓練組訓計畫"/>
    <s v="臺中市啦啦隊協會"/>
    <x v="53"/>
    <x v="86"/>
    <s v="無"/>
    <m/>
  </r>
  <r>
    <s v="全民運動-獎補助費-對國內團體之捐助"/>
    <s v="2024臺中市長盃全國高智爾球公益運動錦標賽"/>
    <s v="臺中市高智爾球運動發展協會"/>
    <x v="53"/>
    <x v="2"/>
    <s v="無"/>
    <m/>
  </r>
  <r>
    <s v="全民運動-獎補助費-對國內團體之捐助"/>
    <s v="巡迴運動指導團(第三期)"/>
    <s v="社團法人台中市基督教青年會"/>
    <x v="53"/>
    <x v="317"/>
    <s v="無"/>
    <m/>
  </r>
  <r>
    <s v="全民運動-獎補助費-對國內團體之捐助"/>
    <s v="2024年台中市議長盃原住民慢速壘球錦標賽"/>
    <s v="台中市原住民族體育協會"/>
    <x v="53"/>
    <x v="86"/>
    <s v="無"/>
    <m/>
  </r>
  <r>
    <s v="全民運動-獎補助費-對國內團體之捐助"/>
    <s v="臺中市政府推動社會體育運動志願服務年度計畫"/>
    <s v="臺中市區體育會聯合會"/>
    <x v="53"/>
    <x v="289"/>
    <s v="無"/>
    <m/>
  </r>
  <r>
    <s v="全民運動-獎補助費-對國內團體之捐助"/>
    <s v="臺中市Roller-ski巡迴賽"/>
    <s v="臺中市滑雪協會"/>
    <x v="53"/>
    <x v="244"/>
    <s v="無"/>
    <m/>
  </r>
  <r>
    <s v="全民運動-獎補助費-對國內團體之捐助"/>
    <s v="騎訪大墩"/>
    <s v="臺中市競達單車協會"/>
    <x v="53"/>
    <x v="978"/>
    <s v="無"/>
    <m/>
  </r>
  <r>
    <s v="全民運動-獎補助費-對國內團體之捐助"/>
    <s v="2024臺韓帕拉草地滾球暨身障運動國際交流"/>
    <s v="社團法人臺中市身心障礙體育總會"/>
    <x v="53"/>
    <x v="64"/>
    <s v="無"/>
    <m/>
  </r>
  <r>
    <s v="全民運動-獎補助費-對國內團體之捐助"/>
    <s v="2024身心障礙桌球訓練營"/>
    <s v="社團法人臺中市身心障礙體育總會"/>
    <x v="53"/>
    <x v="692"/>
    <s v="無"/>
    <m/>
  </r>
  <r>
    <s v="全民運動-獎補助費-對國內團體之捐助"/>
    <s v="113年臺中市大甲區體育會體育團體業務外埠參觀活動"/>
    <s v="臺中市大甲區體育會"/>
    <x v="53"/>
    <x v="9"/>
    <s v="無"/>
    <m/>
  </r>
  <r>
    <s v="全民運動-獎補助費-對國內團體之捐助"/>
    <s v="113年臺中市甲安埔推廣社區休閒體育暨慶祝第23屆厝邊隔壁相招來運動"/>
    <s v="臺中市大甲區體育會"/>
    <x v="53"/>
    <x v="108"/>
    <s v="無"/>
    <m/>
  </r>
  <r>
    <s v="全民運動-獎補助費-對國內團體之捐助"/>
    <s v="113年臺中市外埔區體育會活力盃登山車賽"/>
    <s v="臺中市外埔區體育會"/>
    <x v="53"/>
    <x v="64"/>
    <s v="無"/>
    <m/>
  </r>
  <r>
    <s v="全民運動-獎補助費-對國內團體之捐助"/>
    <s v="2024臺中市潭子區少年田徑及躲避球暑假育樂營"/>
    <s v="臺中市潭子區體育會"/>
    <x v="53"/>
    <x v="79"/>
    <s v="無"/>
    <m/>
  </r>
  <r>
    <s v="全民運動-獎補助費-對國內團體之捐助"/>
    <s v="2024年台中都會區101感恩節宣教排球聯誼賽活動"/>
    <s v="臺中市原住民族運動總會"/>
    <x v="53"/>
    <x v="64"/>
    <s v="無"/>
    <m/>
  </r>
  <r>
    <s v="全民運動-獎補助費-對國內團體之捐助"/>
    <s v="臺中市甲安埔社區桌球邀請賽"/>
    <s v="臺中市區體育會聯合會"/>
    <x v="53"/>
    <x v="58"/>
    <s v="無"/>
    <m/>
  </r>
  <r>
    <s v="全民運動-獎補助費-對國內團體之捐助"/>
    <s v="臺中市打造社區運動健康、活力大甲區休閒體育展演活動"/>
    <s v="臺中市區體育會聯合會"/>
    <x v="53"/>
    <x v="58"/>
    <s v="無"/>
    <m/>
  </r>
  <r>
    <s v="全民運動-獎補助費-對國內團體之捐助"/>
    <s v="第二十屆台中盃全國圍棋運動公開賽"/>
    <s v="台中市圍棋推廣協會"/>
    <x v="53"/>
    <x v="64"/>
    <s v="無"/>
    <m/>
  </r>
  <r>
    <s v="全民運動-獎補助費-對國內團體之捐助"/>
    <s v="2024臺中體育表演會-酷運動˙漾臺中"/>
    <s v="臺中市體育運動與表演藝術文化發展協會"/>
    <x v="53"/>
    <x v="48"/>
    <s v="無"/>
    <m/>
  </r>
  <r>
    <s v="全民運動-獎補助費-對國內團體之捐助"/>
    <s v="113年臺中市霧峰區阿罩霧盃籃球錦標賽"/>
    <s v="臺中市霧峰區體育會"/>
    <x v="53"/>
    <x v="64"/>
    <s v="無"/>
    <m/>
  </r>
  <r>
    <s v="全民運動-獎補助費-對國內團體之捐助"/>
    <s v="2024中華民國國際標準舞全國盃舞蹈公開賽"/>
    <s v="中華民國國際標準舞全國舞蹈協會"/>
    <x v="53"/>
    <x v="1"/>
    <s v="無"/>
    <m/>
  </r>
  <r>
    <s v="全民運動-獎補助費-對國內團體之捐助"/>
    <s v="113年臺中市大甲社區推廣城鄉多元體育健行活動"/>
    <s v="大甲區體育會元極舞委員會"/>
    <x v="53"/>
    <x v="1"/>
    <s v="無"/>
    <m/>
  </r>
  <r>
    <s v="全民運動-獎補助費-對國內團體之捐助"/>
    <s v="2024第七屆港口盃慢速壘球錦標賽"/>
    <s v="臺中市慢速壘球發展協會"/>
    <x v="53"/>
    <x v="86"/>
    <s v="無"/>
    <m/>
  </r>
  <r>
    <s v="全民運動-獎補助費-對國內團體之捐助"/>
    <s v="113年全民運動-獎補助費-對國內團體之捐助會臺中市代表隊選拔、組訓及參賽"/>
    <s v="臺中市區體育會"/>
    <x v="53"/>
    <x v="979"/>
    <s v="無"/>
    <m/>
  </r>
  <r>
    <s v="會費、捐助、補助、分攤、救助(濟)與交流活動費-捐助、補助與獎助-捐助國內團體"/>
    <s v="藍鯨智泊科技有限公司依本市民間設置臨時路外停車場獎助辦法申請「益文一街站停車場」獎助"/>
    <s v="藍鯨智泊科技有限公司"/>
    <x v="54"/>
    <x v="99"/>
    <s v="無"/>
    <m/>
  </r>
  <r>
    <s v="會費、捐助、補助、分攤、救助(濟)與交流活動費-捐助、補助與獎助-捐助國內團體"/>
    <s v="惠亭有限公司依本市民間設置臨時路外停車場獎助辦法申請「惠亭文心停車場」獎助"/>
    <s v="惠亭有限公司"/>
    <x v="54"/>
    <x v="238"/>
    <s v="無"/>
    <m/>
  </r>
  <r>
    <s v="會費、捐助、補助、分攤、救助(濟)與交流活動費-捐助、補助與獎助-捐助國內團體"/>
    <s v="俥亭停車事業股份有限公司依本市設置臨時路外停車場獎助辦法申請「南屯龍富營業所停車場」獎助"/>
    <s v="俥亭停車事業股份有限公司"/>
    <x v="54"/>
    <x v="80"/>
    <s v="無"/>
    <m/>
  </r>
  <r>
    <s v="會費、捐助、補助、分攤、救助(濟)與交流活動費-捐助、補助與獎助-捐助國內團體"/>
    <s v="俥亭停車事業股份有限公司依本市民間設置臨時路外停車場獎助辦法申請「大雅上楓營業所停車場」獎助"/>
    <s v="俥亭停車事業股份有限公司"/>
    <x v="54"/>
    <x v="572"/>
    <s v="無"/>
    <m/>
  </r>
  <r>
    <s v="會費、捐助、補助、分攤、救助(濟)與交流活動費-捐助、補助與獎助-捐助國內團體"/>
    <s v="俥亭停車事業股份有限公司依本市設置臨時路外停車場獎助辦法申請「北屯敦化營業所停車場」獎助"/>
    <s v="俥亭停車事業股份有限公司"/>
    <x v="54"/>
    <x v="506"/>
    <s v="無"/>
    <m/>
  </r>
  <r>
    <s v="會費、捐助、補助、分攤、救助(濟)與交流活動費-捐助、補助與獎助-捐助國內團體"/>
    <s v="天津、仁德、山西、豐功停車場充電樁第二期補助經費"/>
    <s v="圖框實業有限公司"/>
    <x v="54"/>
    <x v="110"/>
    <s v="無"/>
    <m/>
  </r>
  <r>
    <s v="會費、捐助、補助、分攤、救助(濟)與交流活動費-捐助、補助與獎助-捐助國內團體"/>
    <s v="天津、仁德、山西、豐功停車場充電樁第一期補助經費"/>
    <s v="圖框實業有限公司"/>
    <x v="54"/>
    <x v="704"/>
    <s v="無"/>
    <m/>
  </r>
  <r>
    <s v="會費、捐助、補助、分攤、救助(濟)與交流活動費-捐助、補助與獎助-捐助國內團體"/>
    <s v="臺中市文心森林公園、三塊厝、新厝、大敦國中地下停車場充電樁第一期補助經費"/>
    <s v="歐特儀股份有限公司"/>
    <x v="54"/>
    <x v="293"/>
    <s v="無"/>
    <m/>
  </r>
  <r>
    <s v="會費、捐助、補助、分攤、救助(濟)與交流活動費-捐助、補助與獎助-捐助國內團體"/>
    <s v="葫蘆墩7停車場充電樁第一期補助經費"/>
    <s v="圖框實業有限公司"/>
    <x v="54"/>
    <x v="497"/>
    <s v="無"/>
    <m/>
  </r>
  <r>
    <s v="會費、捐助、補助、分攤、救助(濟)與交流活動費-捐助、補助與獎助-捐助國內團體"/>
    <s v="臺中市豐原轉運中心停車場充電樁第一期補助經費"/>
    <s v="東陽能源科技股份有限公司"/>
    <x v="54"/>
    <x v="704"/>
    <s v="無"/>
    <m/>
  </r>
  <r>
    <s v="會費、捐助、補助、分攤、救助(濟)與交流活動費-捐助、補助與獎助-捐助國內團體"/>
    <s v="臺中市中正公園地下停車場充電樁第一期補助經費"/>
    <s v="永耕建設股份有限公司"/>
    <x v="54"/>
    <x v="564"/>
    <s v="無"/>
    <m/>
  </r>
  <r>
    <s v="勞務成本－其他勞務成本－會費、捐助、補助、分攤、救助(濟)與交流活動費－捐助國內團體"/>
    <s v="成立管理委員會補助"/>
    <s v="大連采邑管理委員會"/>
    <x v="55"/>
    <x v="4"/>
    <s v="無"/>
    <s v="無"/>
  </r>
  <r>
    <s v="勞務成本－其他勞務成本－會費、捐助、補助、分攤、救助(濟)與交流活動費－捐助國內團體"/>
    <s v="成立管理委員會補助"/>
    <s v="中正雅族社區管理委員會"/>
    <x v="55"/>
    <x v="4"/>
    <s v="無"/>
    <s v="無"/>
  </r>
  <r>
    <s v="勞務成本－其他勞務成本－會費、捐助、補助、分攤、救助(濟)與交流活動費－捐助國內團體"/>
    <s v="成立管理委員會補助"/>
    <s v="采邑五期管理委員會"/>
    <x v="55"/>
    <x v="4"/>
    <s v="無"/>
    <s v="無"/>
  </r>
  <r>
    <s v="勞務成本－其他勞務成本－會費、捐助、補助、分攤、救助(濟)與交流活動費－捐助國內團體"/>
    <s v="成立管理委員會補助"/>
    <s v="漢宮御花苑管理委員會"/>
    <x v="55"/>
    <x v="49"/>
    <s v="無"/>
    <s v="無"/>
  </r>
  <r>
    <s v="勞務成本－其他勞務成本－會費、捐助、補助、分攤、救助(濟)與交流活動費－捐助國內團體"/>
    <s v="成立管理委員會補助"/>
    <s v="中山得意家園管理委員會"/>
    <x v="55"/>
    <x v="1"/>
    <s v="無"/>
    <s v="無"/>
  </r>
  <r>
    <s v="勞務成本－其他勞務成本－會費、捐助、補助、分攤、救助(濟)與交流活動費－捐助國內團體"/>
    <s v="成立管理委員會補助"/>
    <s v="愛德華大廈管理委員會"/>
    <x v="55"/>
    <x v="4"/>
    <s v="無"/>
    <s v="無"/>
  </r>
  <r>
    <s v="勞務成本－其他勞務成本－會費、捐助、補助、分攤、救助(濟)與交流活動費－捐助國內團體"/>
    <s v="成立管理委員會補助"/>
    <s v="聚寶大樓管理委員會"/>
    <x v="55"/>
    <x v="1"/>
    <s v="無"/>
    <s v="無"/>
  </r>
  <r>
    <s v="勞務成本－其他勞務成本－會費、捐助、補助、分攤、救助(濟)與交流活動費－捐助國內團體"/>
    <s v="成立管理委員會補助"/>
    <s v="榮華富貴管理委員會"/>
    <x v="55"/>
    <x v="4"/>
    <s v="無"/>
    <s v="無"/>
  </r>
  <r>
    <s v="勞務成本－其他勞務成本－會費、捐助、補助、分攤、救助(濟)與交流活動費－捐助國內團體"/>
    <s v="成立管理委員會補助"/>
    <s v="宏冠大樓管理委員會"/>
    <x v="55"/>
    <x v="4"/>
    <s v="無"/>
    <s v="無"/>
  </r>
  <r>
    <s v="勞務成本－其他勞務成本－會費、捐助、補助、分攤、救助(濟)與交流活動費－捐助國內團體"/>
    <s v="成立管理委員會補助"/>
    <s v="四信國際大樓管理委員會"/>
    <x v="55"/>
    <x v="4"/>
    <s v="無"/>
    <s v="無"/>
  </r>
  <r>
    <s v="勞務成本－其他勞務成本－會費、捐助、補助、分攤、救助(濟)與交流活動費－捐助國內團體"/>
    <s v="成立管理委員會補助"/>
    <s v="益華龍居管理委員會"/>
    <x v="55"/>
    <x v="4"/>
    <s v="無"/>
    <s v="無"/>
  </r>
  <r>
    <s v="勞務成本－其他勞務成本－會費、捐助、補助、分攤、救助(濟)與交流活動費－捐助國內團體"/>
    <s v="成立管理委員會補助"/>
    <s v="居誼大樓管理委員會"/>
    <x v="55"/>
    <x v="4"/>
    <s v="無"/>
    <s v="無"/>
  </r>
  <r>
    <s v="勞務成本－其他勞務成本－會費、捐助、補助、分攤、救助(濟)與交流活動費－捐助國內團體"/>
    <s v="成立管理委員會補助"/>
    <s v="衛道小世界社區管理委員會"/>
    <x v="55"/>
    <x v="1"/>
    <s v="無"/>
    <s v="無"/>
  </r>
  <r>
    <s v="勞務成本－其他勞務成本－會費、捐助、補助、分攤、救助(濟)與交流活動費－捐助國內團體"/>
    <s v="成立管理委員會補助"/>
    <s v="貴和大樓管理委員會"/>
    <x v="55"/>
    <x v="4"/>
    <s v="無"/>
    <s v="無"/>
  </r>
  <r>
    <s v="勞務成本－其他勞務成本－會費、捐助、補助、分攤、救助(濟)與交流活動費－捐助國內團體"/>
    <s v="成立管理委員會補助"/>
    <s v="松花江社區管理委員會"/>
    <x v="55"/>
    <x v="1"/>
    <s v="無"/>
    <s v="無"/>
  </r>
  <r>
    <s v="勞務成本－其他勞務成本－會費、捐助、補助、分攤、救助(濟)與交流活動費－捐助國內團體"/>
    <s v="成立管理委員會補助"/>
    <s v="圓寫字樓管理委員會"/>
    <x v="55"/>
    <x v="4"/>
    <s v="無"/>
    <s v="無"/>
  </r>
  <r>
    <s v="勞務成本－其他勞務成本－會費、捐助、補助、分攤、救助(濟)與交流活動費－捐助國內團體"/>
    <s v="成立管理委員會補助"/>
    <s v="潭秀書鄉管理委員會"/>
    <x v="55"/>
    <x v="4"/>
    <s v="無"/>
    <s v="無"/>
  </r>
  <r>
    <s v="勞務成本－其他勞務成本－會費、捐助、補助、分攤、救助(濟)與交流活動費－捐助國內團體"/>
    <s v="成立管理委員會補助"/>
    <s v="祺昌大樓管理委員會"/>
    <x v="55"/>
    <x v="4"/>
    <s v="無"/>
    <s v="無"/>
  </r>
  <r>
    <s v="勞務成本－其他勞務成本－會費、捐助、補助、分攤、救助(濟)與交流活動費－捐助國內團體"/>
    <s v="成立管理委員會補助"/>
    <s v="綠第管理委員會"/>
    <x v="55"/>
    <x v="4"/>
    <s v="無"/>
    <s v="無"/>
  </r>
  <r>
    <s v="勞務成本－其他勞務成本－會費、捐助、補助、分攤、救助(濟)與交流活動費－捐助國內團體"/>
    <s v="成立管理委員會補助"/>
    <s v="台糧大樓管理委員會"/>
    <x v="55"/>
    <x v="1"/>
    <s v="無"/>
    <s v="無"/>
  </r>
  <r>
    <s v="勞務成本－其他勞務成本－會費、捐助、補助、分攤、救助(濟)與交流活動費－捐助國內團體"/>
    <s v="成立管理委員會補助"/>
    <s v="五順中正大樓管理委員會"/>
    <x v="55"/>
    <x v="4"/>
    <s v="無"/>
    <s v="無"/>
  </r>
  <r>
    <s v="勞務成本－其他勞務成本－會費、捐助、補助、分攤、救助(濟)與交流活動費－捐助國內團體"/>
    <s v="成立管理委員會補助"/>
    <s v="蓮園大邸管理委員會"/>
    <x v="55"/>
    <x v="4"/>
    <s v="無"/>
    <s v="無"/>
  </r>
  <r>
    <s v="勞務成本－其他勞務成本－會費、捐助、補助、分攤、救助(濟)與交流活動費－捐助國內團體"/>
    <s v="成立管理委員會補助"/>
    <s v="花都大廈社區管理委員會"/>
    <x v="55"/>
    <x v="4"/>
    <s v="無"/>
    <s v="無"/>
  </r>
  <r>
    <s v="勞務成本－其他勞務成本－會費、捐助、補助、分攤、救助(濟)與交流活動費－捐助國內團體"/>
    <s v="成立管理委員會補助"/>
    <s v="波士頓2社區管理委員會"/>
    <x v="55"/>
    <x v="4"/>
    <s v="無"/>
    <s v="無"/>
  </r>
  <r>
    <s v="勞務成本－其他勞務成本－會費、捐助、補助、分攤、救助(濟)與交流活動費－捐助國內團體"/>
    <s v="成立管理委員會補助"/>
    <s v="大誠故事會館管理委員會"/>
    <x v="55"/>
    <x v="4"/>
    <s v="無"/>
    <s v="無"/>
  </r>
  <r>
    <s v="勞務成本－其他勞務成本－會費、捐助、補助、分攤、救助(濟)與交流活動費－捐助國內團體"/>
    <s v="共用部分修繕補助"/>
    <s v="東海星鑽管理委員會"/>
    <x v="55"/>
    <x v="108"/>
    <s v="無"/>
    <s v="無"/>
  </r>
  <r>
    <s v="勞務成本－其他勞務成本－會費、捐助、補助、分攤、救助(濟)與交流活動費－捐助國內團體"/>
    <s v="共用部分修繕補助"/>
    <s v="松花江社區管理委員會"/>
    <x v="55"/>
    <x v="108"/>
    <s v="無"/>
    <s v="無"/>
  </r>
  <r>
    <s v="勞務成本－其他勞務成本－會費、捐助、補助、分攤、救助(濟)與交流活動費－捐助國內團體"/>
    <s v="共用部分修繕補助"/>
    <s v="瀚林學苑管理委員會"/>
    <x v="55"/>
    <x v="108"/>
    <s v="無"/>
    <s v="無"/>
  </r>
  <r>
    <s v="勞務成本－其他勞務成本－會費、捐助、補助、分攤、救助(濟)與交流活動費－捐助國內團體"/>
    <s v="共用部分修繕補助"/>
    <s v="顏秀汝社區管理委員會"/>
    <x v="55"/>
    <x v="108"/>
    <s v="無"/>
    <s v="無"/>
  </r>
  <r>
    <s v="勞務成本－其他勞務成本－會費、捐助、補助、分攤、救助(濟)與交流活動費－捐助國內團體"/>
    <s v="共用部分修繕補助"/>
    <s v="華盛頓大廈管理委員會"/>
    <x v="55"/>
    <x v="65"/>
    <s v="無"/>
    <s v="無"/>
  </r>
  <r>
    <s v="勞務成本－其他勞務成本－會費、捐助、補助、分攤、救助(濟)與交流活動費－捐助國內團體"/>
    <s v="共用部分修繕補助"/>
    <s v="鴻福名人華廈管理委員會"/>
    <x v="55"/>
    <x v="117"/>
    <s v="無"/>
    <s v="無"/>
  </r>
  <r>
    <s v="勞務成本－其他勞務成本－會費、捐助、補助、分攤、救助(濟)與交流活動費－捐助國內團體"/>
    <s v="共用部分修繕補助"/>
    <s v="吉地園社區管理委員會"/>
    <x v="55"/>
    <x v="108"/>
    <s v="無"/>
    <s v="無"/>
  </r>
  <r>
    <s v="勞務成本－其他勞務成本－會費、捐助、補助、分攤、救助(濟)與交流活動費－捐助國內團體"/>
    <s v="共用部分修繕補助"/>
    <s v="巨族芳鄰住戶管理委員會"/>
    <x v="55"/>
    <x v="108"/>
    <s v="無"/>
    <s v="無"/>
  </r>
  <r>
    <s v="勞務成本－其他勞務成本－會費、捐助、補助、分攤、救助(濟)與交流活動費－捐助國內團體"/>
    <s v="共用部分修繕補助"/>
    <s v="名流大樓管理委員會"/>
    <x v="55"/>
    <x v="108"/>
    <s v="無"/>
    <s v="無"/>
  </r>
  <r>
    <s v="勞務成本－其他勞務成本－會費、捐助、補助、分攤、救助(濟)與交流活動費－捐助國內團體"/>
    <s v="共用部分修繕補助"/>
    <s v="美滿社區管理委員會"/>
    <x v="55"/>
    <x v="108"/>
    <s v="無"/>
    <s v="無"/>
  </r>
  <r>
    <s v="勞務成本－其他勞務成本－會費、捐助、補助、分攤、救助(濟)與交流活動費－捐助國內團體"/>
    <s v="共用部分修繕補助"/>
    <s v="寶第大廈管理委員會"/>
    <x v="55"/>
    <x v="108"/>
    <s v="無"/>
    <s v="無"/>
  </r>
  <r>
    <s v="勞務成本－其他勞務成本－會費、捐助、補助、分攤、救助(濟)與交流活動費－捐助國內團體"/>
    <s v="共用部分修繕補助"/>
    <s v="美又美產經大樓管理負責人"/>
    <x v="55"/>
    <x v="108"/>
    <s v="無"/>
    <s v="無"/>
  </r>
  <r>
    <s v="勞務成本－其他勞務成本－會費、捐助、補助、分攤、救助(濟)與交流活動費－捐助國內團體"/>
    <s v="共用部分修繕補助"/>
    <s v="中港理想家住戶管理委員會"/>
    <x v="55"/>
    <x v="117"/>
    <s v="無"/>
    <s v="無"/>
  </r>
  <r>
    <s v="勞務成本－其他勞務成本－會費、捐助、補助、分攤、救助(濟)與交流活動費－捐助國內團體"/>
    <s v="共用部分修繕補助"/>
    <s v="科博日盛大樓管理委員會"/>
    <x v="55"/>
    <x v="108"/>
    <s v="無"/>
    <s v="無"/>
  </r>
  <r>
    <s v="勞務成本－其他勞務成本－會費、捐助、補助、分攤、救助(濟)與交流活動費－捐助國內團體"/>
    <s v="共用部分修繕補助"/>
    <s v="太子世界一期管理委員會"/>
    <x v="55"/>
    <x v="117"/>
    <s v="無"/>
    <s v="無"/>
  </r>
  <r>
    <s v="勞務成本－其他勞務成本－會費、捐助、補助、分攤、救助(濟)與交流活動費－捐助國內團體"/>
    <s v="共用部分修繕補助"/>
    <s v="牛津博士管理委員會"/>
    <x v="55"/>
    <x v="117"/>
    <s v="無"/>
    <s v="無"/>
  </r>
  <r>
    <s v="勞務成本－其他勞務成本－會費、捐助、補助、分攤、救助(濟)與交流活動費－捐助國內團體"/>
    <s v="共用部分修繕補助"/>
    <s v="寧靜海大廈管理委員會"/>
    <x v="55"/>
    <x v="108"/>
    <s v="無"/>
    <s v="無"/>
  </r>
  <r>
    <s v="勞務成本－其他勞務成本－會費、捐助、補助、分攤、救助(濟)與交流活動費－捐助國內團體"/>
    <s v="共用部分修繕補助"/>
    <s v="登陽潄玉社區管理委員會"/>
    <x v="55"/>
    <x v="108"/>
    <s v="無"/>
    <s v="無"/>
  </r>
  <r>
    <s v="勞務成本－其他勞務成本－會費、捐助、補助、分攤、救助(濟)與交流活動費－捐助國內團體"/>
    <s v="共用部分修繕補助"/>
    <s v="科博家社區管理委員會"/>
    <x v="55"/>
    <x v="108"/>
    <s v="無"/>
    <s v="無"/>
  </r>
  <r>
    <s v="勞務成本－其他勞務成本－會費、捐助、補助、分攤、救助(濟)與交流活動費－捐助國內團體"/>
    <s v="共用部分修繕補助"/>
    <s v="全旺盛世公寓大廈管理委員會"/>
    <x v="55"/>
    <x v="141"/>
    <s v="無"/>
    <s v="無"/>
  </r>
  <r>
    <s v="勞務成本－其他勞務成本－會費、捐助、補助、分攤、救助(濟)與交流活動費－捐助國內團體"/>
    <s v="共用部分修繕補助"/>
    <s v="百吉第社區管理委員會"/>
    <x v="55"/>
    <x v="108"/>
    <s v="無"/>
    <s v="無"/>
  </r>
  <r>
    <s v="勞務成本－其他勞務成本－會費、捐助、補助、分攤、救助(濟)與交流活動費－捐助國內團體"/>
    <s v="共用部分修繕補助"/>
    <s v="惠宇晶華管理委員會"/>
    <x v="55"/>
    <x v="108"/>
    <s v="無"/>
    <s v="無"/>
  </r>
  <r>
    <s v="勞務成本－其他勞務成本－會費、捐助、補助、分攤、救助(濟)與交流活動費－捐助國內團體"/>
    <s v="共用部分修繕補助"/>
    <s v="理想貴族管理委員會"/>
    <x v="55"/>
    <x v="141"/>
    <s v="無"/>
    <s v="無"/>
  </r>
  <r>
    <s v="勞務成本－其他勞務成本－會費、捐助、補助、分攤、救助(濟)與交流活動費－捐助國內團體"/>
    <s v="共用部分修繕補助"/>
    <s v="東海浪漫貴族管理委員會"/>
    <x v="55"/>
    <x v="141"/>
    <s v="無"/>
    <s v="無"/>
  </r>
  <r>
    <s v="勞務成本－其他勞務成本－會費、捐助、補助、分攤、救助(濟)與交流活動費－捐助國內團體"/>
    <s v="共用部分修繕補助"/>
    <s v="順天大邸管理委員會"/>
    <x v="55"/>
    <x v="141"/>
    <s v="無"/>
    <s v="無"/>
  </r>
  <r>
    <s v="勞務成本－其他勞務成本－會費、捐助、補助、分攤、救助(濟)與交流活動費－捐助國內團體"/>
    <s v="共用部分修繕補助"/>
    <s v="大城喜市管理委員會"/>
    <x v="55"/>
    <x v="108"/>
    <s v="無"/>
    <s v="無"/>
  </r>
  <r>
    <s v="勞務成本－其他勞務成本－會費、捐助、補助、分攤、救助(濟)與交流活動費－捐助國內團體"/>
    <s v="共用部分修繕補助"/>
    <s v="福聯大樓管理委員會"/>
    <x v="55"/>
    <x v="117"/>
    <s v="無"/>
    <s v="無"/>
  </r>
  <r>
    <s v="勞務成本－其他勞務成本－會費、捐助、補助、分攤、救助(濟)與交流活動費－捐助國內團體"/>
    <s v="共用部分修繕補助"/>
    <s v="櫻花涵舍管理委員會"/>
    <x v="55"/>
    <x v="108"/>
    <s v="無"/>
    <s v="無"/>
  </r>
  <r>
    <s v="勞務成本－其他勞務成本－會費、捐助、補助、分攤、救助(濟)與交流活動費－捐助國內團體"/>
    <s v="共用部分修繕補助"/>
    <s v="青島市管理委員會"/>
    <x v="55"/>
    <x v="67"/>
    <s v="無"/>
    <s v="無"/>
  </r>
  <r>
    <s v="勞務成本－其他勞務成本－會費、捐助、補助、分攤、救助(濟)與交流活動費－捐助國內團體"/>
    <s v="共用部分修繕補助"/>
    <s v="富貴大地管理委員會"/>
    <x v="55"/>
    <x v="108"/>
    <s v="無"/>
    <s v="無"/>
  </r>
  <r>
    <s v="勞務成本－其他勞務成本－會費、捐助、補助、分攤、救助(濟)與交流活動費－捐助國內團體"/>
    <s v="共用部分修繕補助"/>
    <s v="捷運欣都管理委員會"/>
    <x v="55"/>
    <x v="108"/>
    <s v="無"/>
    <s v="無"/>
  </r>
  <r>
    <s v="勞務成本－其他勞務成本－會費、捐助、補助、分攤、救助(濟)與交流活動費－捐助國內團體"/>
    <s v="共用部分修繕補助"/>
    <s v="世紀都心社區管理委員會"/>
    <x v="55"/>
    <x v="117"/>
    <s v="無"/>
    <s v="無"/>
  </r>
  <r>
    <s v="勞務成本－其他勞務成本－會費、捐助、補助、分攤、救助(濟)與交流活動費－捐助國內團體"/>
    <s v="共用部分修繕補助"/>
    <s v="彌敦大道管理委員會"/>
    <x v="55"/>
    <x v="117"/>
    <s v="無"/>
    <s v="無"/>
  </r>
  <r>
    <s v="勞務成本－其他勞務成本－會費、捐助、補助、分攤、救助(濟)與交流活動費－捐助國內團體"/>
    <s v="共用部分修繕補助"/>
    <s v="龍邦皇家別墅管理委員會"/>
    <x v="55"/>
    <x v="141"/>
    <s v="無"/>
    <s v="無"/>
  </r>
  <r>
    <s v="勞務成本－其他勞務成本－會費、捐助、補助、分攤、救助(濟)與交流活動費－捐助國內團體"/>
    <s v="共用部分修繕補助"/>
    <s v="24K福星名邸管理委員會"/>
    <x v="55"/>
    <x v="108"/>
    <s v="無"/>
    <s v="無"/>
  </r>
  <r>
    <s v="勞務成本－其他勞務成本－會費、捐助、補助、分攤、救助(濟)與交流活動費－捐助國內團體"/>
    <s v="共用部分修繕補助"/>
    <s v="狀元家庭管理委員會"/>
    <x v="55"/>
    <x v="117"/>
    <s v="無"/>
    <s v="無"/>
  </r>
  <r>
    <s v="勞務成本－其他勞務成本－會費、捐助、補助、分攤、救助(濟)與交流活動費－捐助國內團體"/>
    <s v="共用部分修繕補助"/>
    <s v="衛道名廈管理委員會"/>
    <x v="55"/>
    <x v="117"/>
    <s v="無"/>
    <s v="無"/>
  </r>
  <r>
    <s v="勞務成本－其他勞務成本－會費、捐助、補助、分攤、救助(濟)與交流活動費－捐助國內團體"/>
    <s v="共用部分修繕補助"/>
    <s v="俊國曉樓管理委員會"/>
    <x v="55"/>
    <x v="108"/>
    <s v="無"/>
    <s v="無"/>
  </r>
  <r>
    <s v="勞務成本－其他勞務成本－會費、捐助、補助、分攤、救助(濟)與交流活動費－捐助國內團體"/>
    <s v="共用部分修繕補助"/>
    <s v="彩虹新世界管理委員會"/>
    <x v="55"/>
    <x v="108"/>
    <s v="無"/>
    <s v="無"/>
  </r>
  <r>
    <s v="勞務成本－其他勞務成本－會費、捐助、補助、分攤、救助(濟)與交流活動費－捐助國內團體"/>
    <s v="共用部分修繕補助"/>
    <s v="鄉林麗京管理委員會"/>
    <x v="55"/>
    <x v="108"/>
    <s v="無"/>
    <s v="無"/>
  </r>
  <r>
    <s v="勞務成本－其他勞務成本－會費、捐助、補助、分攤、救助(濟)與交流活動費－捐助國內團體"/>
    <s v="共用部分修繕補助"/>
    <s v="天匯管理委員會"/>
    <x v="55"/>
    <x v="108"/>
    <s v="無"/>
    <s v="無"/>
  </r>
  <r>
    <s v="勞務成本－其他勞務成本－會費、捐助、補助、分攤、救助(濟)與交流活動費－捐助國內團體"/>
    <s v="共用部分修繕補助"/>
    <s v="文心1社區管理委員會"/>
    <x v="55"/>
    <x v="141"/>
    <s v="無"/>
    <s v="無"/>
  </r>
  <r>
    <s v="勞務成本－其他勞務成本－會費、捐助、補助、分攤、救助(濟)與交流活動費－捐助國內團體"/>
    <s v="共用部分修繕補助"/>
    <s v="陽光大地甲區管理委員會"/>
    <x v="55"/>
    <x v="122"/>
    <s v="無"/>
    <s v="無"/>
  </r>
  <r>
    <s v="勞務成本－其他勞務成本－會費、捐助、補助、分攤、救助(濟)與交流活動費－捐助國內團體"/>
    <s v="共用部分修繕補助"/>
    <s v="鴻邑天青硯管理委員會"/>
    <x v="55"/>
    <x v="108"/>
    <s v="無"/>
    <s v="無"/>
  </r>
  <r>
    <s v="勞務成本－其他勞務成本－會費、捐助、補助、分攤、救助(濟)與交流活動費－捐助國內團體"/>
    <s v="共用部分修繕補助"/>
    <s v="新業睿智管理委員會"/>
    <x v="55"/>
    <x v="108"/>
    <s v="無"/>
    <s v="無"/>
  </r>
  <r>
    <s v="勞務成本－其他勞務成本－會費、捐助、補助、分攤、救助(濟)與交流活動費－捐助國內團體"/>
    <s v="共用部分修繕補助"/>
    <s v="豪門御景大廈管理委員會"/>
    <x v="55"/>
    <x v="108"/>
    <s v="無"/>
    <s v="無"/>
  </r>
  <r>
    <s v="勞務成本－其他勞務成本－會費、捐助、補助、分攤、救助(濟)與交流活動費－捐助國內團體"/>
    <s v="共用部分修繕補助"/>
    <s v="登陽涵境社區管理委員會"/>
    <x v="55"/>
    <x v="108"/>
    <s v="無"/>
    <s v="無"/>
  </r>
  <r>
    <s v="勞務成本－其他勞務成本－會費、捐助、補助、分攤、救助(濟)與交流活動費－捐助國內團體"/>
    <s v="共用部分修繕補助"/>
    <s v="寶璽皇冠公寓大廈管理委員會"/>
    <x v="55"/>
    <x v="108"/>
    <s v="無"/>
    <s v="無"/>
  </r>
  <r>
    <s v="勞務成本－其他勞務成本－會費、捐助、補助、分攤、救助(濟)與交流活動費－捐助國內團體"/>
    <s v="共用部分修繕補助"/>
    <s v="景美大廈管理委員會"/>
    <x v="55"/>
    <x v="108"/>
    <s v="無"/>
    <s v="無"/>
  </r>
  <r>
    <s v="勞務成本－其他勞務成本－會費、捐助、補助、分攤、救助(濟)與交流活動費－捐助國內團體"/>
    <s v="共用部分修繕補助"/>
    <s v="寶園大樓管理委員會"/>
    <x v="55"/>
    <x v="117"/>
    <s v="無"/>
    <s v="無"/>
  </r>
  <r>
    <s v="勞務成本－其他勞務成本－會費、捐助、補助、分攤、救助(濟)與交流活動費－捐助國內團體"/>
    <s v="共用部分修繕補助"/>
    <s v="現代經典辦公大樓管理委員會"/>
    <x v="55"/>
    <x v="108"/>
    <s v="無"/>
    <s v="無"/>
  </r>
  <r>
    <s v="勞務成本－其他勞務成本－會費、捐助、補助、分攤、救助(濟)與交流活動費－捐助國內團體"/>
    <s v="共用部分修繕補助"/>
    <s v="家家豪景管理委員會"/>
    <x v="55"/>
    <x v="108"/>
    <s v="無"/>
    <s v="無"/>
  </r>
  <r>
    <s v="勞務成本－其他勞務成本－會費、捐助、補助、分攤、救助(濟)與交流活動費－捐助國內團體"/>
    <s v="共用部分修繕補助"/>
    <s v="家美滿社區管理委員會"/>
    <x v="55"/>
    <x v="108"/>
    <s v="無"/>
    <s v="無"/>
  </r>
  <r>
    <s v="勞務成本－其他勞務成本－會費、捐助、補助、分攤、救助(濟)與交流活動費－捐助國內團體"/>
    <s v="共用部分修繕補助"/>
    <s v="鴻運金流行廣場管理委員會"/>
    <x v="55"/>
    <x v="108"/>
    <s v="無"/>
    <s v="無"/>
  </r>
  <r>
    <s v="勞務成本－其他勞務成本－會費、捐助、補助、分攤、救助(濟)與交流活動費－捐助國內團體"/>
    <s v="共用部分修繕補助"/>
    <s v="大連采邑管理委員會"/>
    <x v="55"/>
    <x v="779"/>
    <s v="無"/>
    <s v="無"/>
  </r>
  <r>
    <s v="勞務成本－其他勞務成本－會費、捐助、補助、分攤、救助(濟)與交流活動費－捐助國內團體"/>
    <s v="共用部分修繕補助"/>
    <s v="長安社區管理委員會"/>
    <x v="55"/>
    <x v="124"/>
    <s v="無"/>
    <s v="無"/>
  </r>
  <r>
    <s v="勞務成本－其他勞務成本－會費、捐助、補助、分攤、救助(濟)與交流活動費－捐助國內團體"/>
    <s v="共用部分修繕補助"/>
    <s v="樂活社區管理委員會"/>
    <x v="55"/>
    <x v="54"/>
    <s v="無"/>
    <s v="無"/>
  </r>
  <r>
    <s v="勞務成本－其他勞務成本－會費、捐助、補助、分攤、救助(濟)與交流活動費－捐助國內團體"/>
    <s v="共用部分修繕補助"/>
    <s v="宏冠大樓管理委員會"/>
    <x v="55"/>
    <x v="506"/>
    <s v="無"/>
    <s v="無"/>
  </r>
  <r>
    <s v="勞務成本－其他勞務成本－會費、捐助、補助、分攤、救助(濟)與交流活動費－捐助國內團體"/>
    <s v="共用部分修繕補助"/>
    <s v="愛德華大廈管理委員會"/>
    <x v="55"/>
    <x v="78"/>
    <s v="無"/>
    <s v="無"/>
  </r>
  <r>
    <s v="勞務成本－其他勞務成本－會費、捐助、補助、分攤、救助(濟)與交流活動費－捐助國內團體"/>
    <s v="共用部分修繕補助"/>
    <s v="大里陽光大樓管理委員會"/>
    <x v="55"/>
    <x v="108"/>
    <s v="無"/>
    <s v="無"/>
  </r>
  <r>
    <s v="勞務成本－其他勞務成本－會費、捐助、補助、分攤、救助(濟)與交流活動費－捐助國內團體"/>
    <s v="共用部分修繕補助"/>
    <s v="天水雅苑管理委員會"/>
    <x v="55"/>
    <x v="200"/>
    <s v="無"/>
    <s v="無"/>
  </r>
  <r>
    <s v="勞務成本－其他勞務成本－會費、捐助、補助、分攤、救助(濟)與交流活動費－捐助國內團體"/>
    <s v="共用部分修繕補助"/>
    <s v="吉宏甲天下公寓大廈管理委員會"/>
    <x v="55"/>
    <x v="108"/>
    <s v="無"/>
    <s v="無"/>
  </r>
  <r>
    <s v="勞務成本－其他勞務成本－會費、捐助、補助、分攤、救助(濟)與交流活動費－捐助國內團體"/>
    <s v="共用部分修繕補助"/>
    <s v="波士頓大樓管理委員會"/>
    <x v="55"/>
    <x v="108"/>
    <s v="無"/>
    <s v="無"/>
  </r>
  <r>
    <s v="勞務成本－其他勞務成本－會費、捐助、補助、分攤、救助(濟)與交流活動費－捐助國內團體"/>
    <s v="共用部分修繕補助"/>
    <s v="公園綠邑公寓大廈管理委員會"/>
    <x v="55"/>
    <x v="108"/>
    <s v="無"/>
    <s v="無"/>
  </r>
  <r>
    <s v="勞務成本－其他勞務成本－會費、捐助、補助、分攤、救助(濟)與交流活動費－捐助國內團體"/>
    <s v="共用部分修繕補助"/>
    <s v="熱心公益管理委員會"/>
    <x v="55"/>
    <x v="108"/>
    <s v="無"/>
    <s v="無"/>
  </r>
  <r>
    <s v="勞務成本－其他勞務成本－會費、捐助、補助、分攤、救助(濟)與交流活動費－捐助國內團體"/>
    <s v="共用部分修繕補助"/>
    <s v="諾貝爾別墅公寓大廈管理委員會"/>
    <x v="55"/>
    <x v="118"/>
    <s v="無"/>
    <s v="無"/>
  </r>
  <r>
    <s v="勞務成本－其他勞務成本－會費、捐助、補助、分攤、救助(濟)與交流活動費－捐助國內團體"/>
    <s v="共用部分修繕補助"/>
    <s v="泉福藝術龍庭管理委員會"/>
    <x v="55"/>
    <x v="117"/>
    <s v="無"/>
    <s v="無"/>
  </r>
  <r>
    <s v="勞務成本－其他勞務成本－會費、捐助、補助、分攤、救助(濟)與交流活動費－捐助國內團體"/>
    <s v="共用部分修繕補助"/>
    <s v="百世可樂一期管委會"/>
    <x v="55"/>
    <x v="98"/>
    <s v="無"/>
    <s v="無"/>
  </r>
  <r>
    <s v="勞務成本－其他勞務成本－會費、捐助、補助、分攤、救助(濟)與交流活動費－捐助國內團體"/>
    <s v="共用部分修繕補助"/>
    <s v="華美尊爵大廈管理委員會"/>
    <x v="55"/>
    <x v="108"/>
    <s v="無"/>
    <s v="無"/>
  </r>
  <r>
    <s v="勞務成本－其他勞務成本－會費、捐助、補助、分攤、救助(濟)與交流活動費－捐助國內團體"/>
    <s v="共用部分修繕補助"/>
    <s v="台中情管理委員會"/>
    <x v="55"/>
    <x v="59"/>
    <s v="無"/>
    <s v="無"/>
  </r>
  <r>
    <s v="勞務成本－其他勞務成本－會費、捐助、補助、分攤、救助(濟)與交流活動費－捐助國內團體"/>
    <s v="共用部分修繕補助"/>
    <s v="綠寶石公寓大廈管理負責人"/>
    <x v="55"/>
    <x v="108"/>
    <s v="無"/>
    <s v="無"/>
  </r>
  <r>
    <s v="勞務成本－其他勞務成本－會費、捐助、補助、分攤、救助(濟)與交流活動費－捐助國內團體"/>
    <s v="共用部分修繕補助"/>
    <s v="國王宮庭公寓大廈管理委員會"/>
    <x v="55"/>
    <x v="108"/>
    <s v="無"/>
    <s v="無"/>
  </r>
  <r>
    <s v="勞務成本－其他勞務成本－會費、捐助、補助、分攤、救助(濟)與交流活動費－捐助國內團體"/>
    <s v="共用部分修繕補助"/>
    <s v="鉅晟˙唐寧街Ⅱ管理委員會"/>
    <x v="55"/>
    <x v="202"/>
    <s v="無"/>
    <s v="無"/>
  </r>
  <r>
    <s v="勞務成本－其他勞務成本－會費、捐助、補助、分攤、救助(濟)與交流活動費－捐助國內團體"/>
    <s v="共用部分修繕補助"/>
    <s v="國家林園A棟管理委員會"/>
    <x v="55"/>
    <x v="108"/>
    <s v="無"/>
    <s v="無"/>
  </r>
  <r>
    <s v="勞務成本－其他勞務成本－會費、捐助、補助、分攤、救助(濟)與交流活動費－捐助國內團體"/>
    <s v="共用部分修繕補助"/>
    <s v="地中海生活特區管理委員會"/>
    <x v="55"/>
    <x v="364"/>
    <s v="無"/>
    <s v="無"/>
  </r>
  <r>
    <s v="勞務成本－其他勞務成本－會費、捐助、補助、分攤、救助(濟)與交流活動費－捐助國內團體"/>
    <s v="共用部分修繕補助"/>
    <s v="第一家庭NO.1管理委員會"/>
    <x v="55"/>
    <x v="117"/>
    <s v="無"/>
    <s v="無"/>
  </r>
  <r>
    <s v="勞務成本－其他勞務成本－會費、捐助、補助、分攤、救助(濟)與交流活動費－捐助國內團體"/>
    <s v="共用部分修繕補助"/>
    <s v="多寶大樓管理委員會"/>
    <x v="55"/>
    <x v="108"/>
    <s v="無"/>
    <s v="無"/>
  </r>
  <r>
    <s v="勞務成本－其他勞務成本－會費、捐助、補助、分攤、救助(濟)與交流活動費－捐助國內團體"/>
    <s v="共用部分修繕補助"/>
    <s v="平成仁聚管理委員會"/>
    <x v="55"/>
    <x v="321"/>
    <s v="無"/>
    <s v="無"/>
  </r>
  <r>
    <s v="勞務成本－其他勞務成本－會費、捐助、補助、分攤、救助(濟)與交流活動費－捐助國內團體"/>
    <s v="共用部分修繕補助"/>
    <s v="鄉林英國大廈管理委員會"/>
    <x v="55"/>
    <x v="108"/>
    <s v="無"/>
    <s v="無"/>
  </r>
  <r>
    <s v="勞務成本－其他勞務成本－會費、捐助、補助、分攤、救助(濟)與交流活動費－捐助國內團體"/>
    <s v="共用部分修繕補助"/>
    <s v="中興凱旋門公寓大廈管理委員會"/>
    <x v="55"/>
    <x v="108"/>
    <s v="無"/>
    <s v="無"/>
  </r>
  <r>
    <s v="勞務成本－其他勞務成本－會費、捐助、補助、分攤、救助(濟)與交流活動費－捐助國內團體"/>
    <s v="共用部分修繕補助"/>
    <s v="廣三摩登市管理委員會"/>
    <x v="55"/>
    <x v="117"/>
    <s v="無"/>
    <s v="無"/>
  </r>
  <r>
    <s v="勞務成本－其他勞務成本－會費、捐助、補助、分攤、救助(濟)與交流活動費－捐助國內團體"/>
    <s v="共用部分修繕補助"/>
    <s v="浩瀚中港層峰管理委員會"/>
    <x v="55"/>
    <x v="117"/>
    <s v="無"/>
    <s v="無"/>
  </r>
  <r>
    <s v="勞務成本－其他勞務成本－會費、捐助、補助、分攤、救助(濟)與交流活動費－捐助國內團體"/>
    <s v="共用部分修繕補助"/>
    <s v="晴圓漢口市管理委員會"/>
    <x v="55"/>
    <x v="108"/>
    <s v="無"/>
    <s v="無"/>
  </r>
  <r>
    <s v="勞務成本－其他勞務成本－會費、捐助、補助、分攤、救助(濟)與交流活動費－捐助國內團體"/>
    <s v="共用部分修繕補助"/>
    <s v="博邑管理委員會"/>
    <x v="55"/>
    <x v="108"/>
    <s v="無"/>
    <s v="無"/>
  </r>
  <r>
    <s v="勞務成本－其他勞務成本－會費、捐助、補助、分攤、救助(濟)與交流活動費－捐助國內團體"/>
    <s v="共用部分修繕補助"/>
    <s v="親家W HOUSE管理委員會"/>
    <x v="55"/>
    <x v="117"/>
    <s v="無"/>
    <s v="無"/>
  </r>
  <r>
    <s v="勞務成本－其他勞務成本－會費、捐助、補助、分攤、救助(濟)與交流活動費－捐助國內團體"/>
    <s v="共用部分修繕補助"/>
    <s v="天鵝堡二期公寓大廈管理委員會"/>
    <x v="55"/>
    <x v="108"/>
    <s v="無"/>
    <s v="無"/>
  </r>
  <r>
    <s v="勞務成本－其他勞務成本－會費、捐助、補助、分攤、救助(濟)與交流活動費－捐助國內團體"/>
    <s v="共用部分修繕補助"/>
    <s v="宏台上誠管理委員會"/>
    <x v="55"/>
    <x v="108"/>
    <s v="無"/>
    <s v="無"/>
  </r>
  <r>
    <s v="勞務成本－其他勞務成本－會費、捐助、補助、分攤、救助(濟)與交流活動費－捐助國內團體"/>
    <s v="共用部分修繕補助"/>
    <s v="碧根花園大廈管理委員會"/>
    <x v="55"/>
    <x v="108"/>
    <s v="無"/>
    <s v="無"/>
  </r>
  <r>
    <s v="勞務成本－其他勞務成本－會費、捐助、補助、分攤、救助(濟)與交流活動費－捐助國內團體"/>
    <s v="共用部分修繕補助"/>
    <s v="聯億新貴築管理委員會"/>
    <x v="55"/>
    <x v="108"/>
    <s v="無"/>
    <s v="無"/>
  </r>
  <r>
    <s v="勞務成本－其他勞務成本－會費、捐助、補助、分攤、救助(濟)與交流活動費－捐助國內團體"/>
    <s v="共用部分修繕補助"/>
    <s v="君山社區管理委員會"/>
    <x v="55"/>
    <x v="108"/>
    <s v="無"/>
    <s v="無"/>
  </r>
  <r>
    <s v="勞務成本－其他勞務成本－會費、捐助、補助、分攤、救助(濟)與交流活動費－捐助國內團體"/>
    <s v="共用部分修繕補助"/>
    <s v="德鑫清流社區管理委員會"/>
    <x v="55"/>
    <x v="108"/>
    <s v="無"/>
    <s v="無"/>
  </r>
  <r>
    <s v="勞務成本－其他勞務成本－會費、捐助、補助、分攤、救助(濟)與交流活動費－捐助國內團體"/>
    <s v="共用部分修繕補助"/>
    <s v="豐南新家管理委員會"/>
    <x v="55"/>
    <x v="108"/>
    <s v="無"/>
    <s v="無"/>
  </r>
  <r>
    <s v="勞務成本－其他勞務成本－會費、捐助、補助、分攤、救助(濟)與交流活動費－捐助國內團體"/>
    <s v="共用部分修繕補助"/>
    <s v="文心及第大樓管理委員會"/>
    <x v="55"/>
    <x v="141"/>
    <s v="無"/>
    <s v="無"/>
  </r>
  <r>
    <s v="勞務成本－其他勞務成本－會費、捐助、補助、分攤、救助(濟)與交流活動費－捐助國內團體"/>
    <s v="共用部分修繕補助"/>
    <s v="縣府臻邸社區管理委員會"/>
    <x v="55"/>
    <x v="108"/>
    <s v="無"/>
    <s v="無"/>
  </r>
  <r>
    <s v="勞務成本－其他勞務成本－會費、捐助、補助、分攤、救助(濟)與交流活動費－捐助國內團體"/>
    <s v="共用部分修繕補助"/>
    <s v="山水風情管理委員會"/>
    <x v="55"/>
    <x v="117"/>
    <s v="無"/>
    <s v="無"/>
  </r>
  <r>
    <s v="勞務成本－其他勞務成本－會費、捐助、補助、分攤、救助(濟)與交流活動費－捐助國內團體"/>
    <s v="共用部分修繕補助"/>
    <s v="紐約廣場管理委員會"/>
    <x v="55"/>
    <x v="980"/>
    <s v="無"/>
    <s v="無"/>
  </r>
  <r>
    <s v="勞務成本－其他勞務成本－會費、捐助、補助、分攤、救助(濟)與交流活動費－捐助國內團體"/>
    <s v="共用部分修繕補助"/>
    <s v="富貴名廈公寓大廈管理委員會"/>
    <x v="55"/>
    <x v="108"/>
    <s v="無"/>
    <s v="無"/>
  </r>
  <r>
    <s v="勞務成本－其他勞務成本－會費、捐助、補助、分攤、救助(濟)與交流活動費－捐助國內團體"/>
    <s v="共用部分修繕補助"/>
    <s v="崇德仁美社區管理委員會"/>
    <x v="55"/>
    <x v="108"/>
    <s v="無"/>
    <s v="無"/>
  </r>
  <r>
    <s v="勞務成本－其他勞務成本－會費、捐助、補助、分攤、救助(濟)與交流活動費－捐助國內團體"/>
    <s v="共用部分修繕補助"/>
    <s v="錦繡中國社區管理委員會"/>
    <x v="55"/>
    <x v="141"/>
    <s v="無"/>
    <s v="無"/>
  </r>
  <r>
    <s v="勞務成本－其他勞務成本－會費、捐助、補助、分攤、救助(濟)與交流活動費－捐助國內團體"/>
    <s v="共用部分修繕補助"/>
    <s v="高人一等第二期公寓大廈管理委員會"/>
    <x v="55"/>
    <x v="108"/>
    <s v="無"/>
    <s v="無"/>
  </r>
  <r>
    <s v="勞務成本－其他勞務成本－會費、捐助、補助、分攤、救助(濟)與交流活動費－捐助國內團體"/>
    <s v="共用部分修繕補助"/>
    <s v="新高大樓管理委員會"/>
    <x v="55"/>
    <x v="59"/>
    <s v="無"/>
    <s v="無"/>
  </r>
  <r>
    <s v="勞務成本－其他勞務成本－會費、捐助、補助、分攤、救助(濟)與交流活動費－捐助國內團體"/>
    <s v="共用部分修繕補助"/>
    <s v="劍橋企業大樓管理委員會"/>
    <x v="55"/>
    <x v="108"/>
    <s v="無"/>
    <s v="無"/>
  </r>
  <r>
    <s v="勞務成本－其他勞務成本－會費、捐助、補助、分攤、救助(濟)與交流活動費－捐助國內團體"/>
    <s v="共用部分修繕補助"/>
    <s v="狀元紅華廈管理委員會"/>
    <x v="55"/>
    <x v="108"/>
    <s v="無"/>
    <s v="無"/>
  </r>
  <r>
    <s v="勞務成本－其他勞務成本－會費、捐助、補助、分攤、救助(濟)與交流活動費－捐助國內團體"/>
    <s v="共用部分修繕補助"/>
    <s v="新樂園大廈住戶管理委員會"/>
    <x v="55"/>
    <x v="108"/>
    <s v="無"/>
    <s v="無"/>
  </r>
  <r>
    <s v="勞務成本－其他勞務成本－會費、捐助、補助、分攤、救助(濟)與交流活動費－捐助國內團體"/>
    <s v="共用部分修繕補助"/>
    <s v="新豐原寶座管理委員會"/>
    <x v="55"/>
    <x v="117"/>
    <s v="無"/>
    <s v="無"/>
  </r>
  <r>
    <s v="勞務成本－其他勞務成本－會費、捐助、補助、分攤、救助(濟)與交流活動費－捐助國內團體"/>
    <s v="共用部分修繕補助"/>
    <s v="雅國金邸管理委員會"/>
    <x v="55"/>
    <x v="81"/>
    <s v="無"/>
    <s v="無"/>
  </r>
  <r>
    <s v="勞務成本－其他勞務成本－會費、捐助、補助、分攤、救助(濟)與交流活動費－捐助國內團體"/>
    <s v="共用部分修繕補助"/>
    <s v="欣翔名第十三樓區管理委員會"/>
    <x v="55"/>
    <x v="108"/>
    <s v="無"/>
    <s v="無"/>
  </r>
  <r>
    <s v="勞務成本－其他勞務成本－會費、捐助、補助、分攤、救助(濟)與交流活動費－捐助國內團體"/>
    <s v="共用部分修繕補助"/>
    <s v="宗唐盛世大廈管理委員會"/>
    <x v="55"/>
    <x v="352"/>
    <s v="無"/>
    <s v="無"/>
  </r>
  <r>
    <s v="勞務成本－其他勞務成本－會費、捐助、補助、分攤、救助(濟)與交流活動費－捐助國內團體"/>
    <s v="共用部分修繕補助"/>
    <s v="台中站前大樓管理負責人"/>
    <x v="55"/>
    <x v="77"/>
    <s v="無"/>
    <s v="無"/>
  </r>
  <r>
    <s v="勞務成本－其他勞務成本－會費、捐助、補助、分攤、救助(濟)與交流活動費－捐助國內團體"/>
    <s v="共用部分修繕補助"/>
    <s v="摩登家庭管理委員會"/>
    <x v="55"/>
    <x v="108"/>
    <s v="無"/>
    <s v="無"/>
  </r>
  <r>
    <s v="勞務成本－其他勞務成本－會費、捐助、補助、分攤、救助(濟)與交流活動費－捐助國內團體"/>
    <s v="共用部分修繕補助"/>
    <s v="台壽五權大樓管理負責人"/>
    <x v="55"/>
    <x v="108"/>
    <s v="無"/>
    <s v="無"/>
  </r>
  <r>
    <s v="勞務成本－其他勞務成本－會費、捐助、補助、分攤、救助(濟)與交流活動費－捐助國內團體"/>
    <s v="共用部分修繕補助"/>
    <s v="玉京大道住戶管理委員會"/>
    <x v="55"/>
    <x v="108"/>
    <s v="無"/>
    <s v="無"/>
  </r>
  <r>
    <s v="勞務成本－其他勞務成本－會費、捐助、補助、分攤、救助(濟)與交流活動費－捐助國內團體"/>
    <s v="共用部分修繕補助"/>
    <s v="生活故事社區管理委員會"/>
    <x v="55"/>
    <x v="77"/>
    <s v="無"/>
    <s v="無"/>
  </r>
  <r>
    <s v="勞務成本－其他勞務成本－會費、捐助、補助、分攤、救助(濟)與交流活動費－捐助國內團體"/>
    <s v="共用部分修繕補助"/>
    <s v="惠宇青田社區公寓大廈管理委員會"/>
    <x v="55"/>
    <x v="117"/>
    <s v="無"/>
    <s v="無"/>
  </r>
  <r>
    <s v="勞務成本－其他勞務成本－會費、捐助、補助、分攤、救助(濟)與交流活動費－捐助國內團體"/>
    <s v="共用部分修繕補助"/>
    <s v="聖堡名家管理委員會"/>
    <x v="55"/>
    <x v="108"/>
    <s v="無"/>
    <s v="無"/>
  </r>
  <r>
    <s v="勞務成本－其他勞務成本－會費、捐助、補助、分攤、救助(濟)與交流活動費－捐助國內團體"/>
    <s v="共用部分修繕補助"/>
    <s v="皇家豪門集合住宅管理委員會"/>
    <x v="55"/>
    <x v="108"/>
    <s v="無"/>
    <s v="無"/>
  </r>
  <r>
    <s v="勞務成本－其他勞務成本－會費、捐助、補助、分攤、救助(濟)與交流活動費－捐助國內團體"/>
    <s v="共用部分修繕補助"/>
    <s v="福上新城管理委員會"/>
    <x v="55"/>
    <x v="117"/>
    <s v="無"/>
    <s v="無"/>
  </r>
  <r>
    <s v="勞務成本－其他勞務成本－會費、捐助、補助、分攤、救助(濟)與交流活動費－捐助國內團體"/>
    <s v="共用部分修繕補助"/>
    <s v="愛的世界大樓管理委員會"/>
    <x v="55"/>
    <x v="141"/>
    <s v="無"/>
    <s v="無"/>
  </r>
  <r>
    <s v="勞務成本－其他勞務成本－會費、捐助、補助、分攤、救助(濟)與交流活動費－捐助國內團體"/>
    <s v="共用部分修繕補助"/>
    <s v="國唐綠園道管理委員會"/>
    <x v="55"/>
    <x v="981"/>
    <s v="無"/>
    <s v="無"/>
  </r>
  <r>
    <s v="勞務成本－其他勞務成本－會費、捐助、補助、分攤、救助(濟)與交流活動費－捐助國內團體"/>
    <s v="共用部分修繕補助"/>
    <s v="華迪亞新家庭管理委員會"/>
    <x v="55"/>
    <x v="108"/>
    <s v="無"/>
    <s v="無"/>
  </r>
  <r>
    <s v="勞務成本－其他勞務成本－會費、捐助、補助、分攤、救助(濟)與交流活動費－捐助國內團體"/>
    <s v="共用部分修繕補助"/>
    <s v="省府寶座社區管理委員會"/>
    <x v="55"/>
    <x v="105"/>
    <s v="無"/>
    <s v="無"/>
  </r>
  <r>
    <s v="勞務成本－其他勞務成本－會費、捐助、補助、分攤、救助(濟)與交流活動費－捐助國內團體"/>
    <s v="共用部分修繕補助"/>
    <s v="名人山水大廈住戶管理委員會"/>
    <x v="55"/>
    <x v="117"/>
    <s v="無"/>
    <s v="無"/>
  </r>
  <r>
    <s v="勞務成本－其他勞務成本－會費、捐助、補助、分攤、救助(濟)與交流活動費－捐助國內團體"/>
    <s v="共用部分修繕補助"/>
    <s v="翡翠名門管理委員會"/>
    <x v="55"/>
    <x v="108"/>
    <s v="無"/>
    <s v="無"/>
  </r>
  <r>
    <s v="勞務成本－其他勞務成本－會費、捐助、補助、分攤、救助(濟)與交流活動費－捐助國內團體"/>
    <s v="共用部分修繕補助"/>
    <s v="億福皇家第一期管理委員會"/>
    <x v="55"/>
    <x v="108"/>
    <s v="無"/>
    <s v="無"/>
  </r>
  <r>
    <s v="勞務成本－其他勞務成本－會費、捐助、補助、分攤、救助(濟)與交流活動費－捐助國內團體"/>
    <s v="共用部分修繕補助"/>
    <s v="海誓山盟管理委員會"/>
    <x v="55"/>
    <x v="6"/>
    <s v="無"/>
    <s v="無"/>
  </r>
  <r>
    <s v="勞務成本－其他勞務成本－會費、捐助、補助、分攤、救助(濟)與交流活動費－捐助國內團體"/>
    <s v="共用部分修繕補助"/>
    <s v="美術村管理委員會"/>
    <x v="55"/>
    <x v="108"/>
    <s v="無"/>
    <s v="無"/>
  </r>
  <r>
    <s v="勞務成本－其他勞務成本－會費、捐助、補助、分攤、救助(濟)與交流活動費－捐助國內團體"/>
    <s v="共用部分修繕補助"/>
    <s v="蟠龍尊邸管理委員會"/>
    <x v="55"/>
    <x v="108"/>
    <s v="無"/>
    <s v="無"/>
  </r>
  <r>
    <s v="勞務成本－其他勞務成本－會費、捐助、補助、分攤、救助(濟)與交流活動費－捐助國內團體"/>
    <s v="共用部分修繕補助"/>
    <s v="美村新皇家管理委員會"/>
    <x v="55"/>
    <x v="117"/>
    <s v="無"/>
    <s v="無"/>
  </r>
  <r>
    <s v="勞務成本－其他勞務成本－會費、捐助、補助、分攤、救助(濟)與交流活動費－捐助國內團體"/>
    <s v="共用部分修繕補助"/>
    <s v="崇德文心柏悅區管理委員會"/>
    <x v="55"/>
    <x v="141"/>
    <s v="無"/>
    <s v="無"/>
  </r>
  <r>
    <s v="勞務成本－其他勞務成本－會費、捐助、補助、分攤、救助(濟)與交流活動費－捐助國內團體"/>
    <s v="共用部分修繕補助"/>
    <s v="惠宇天青管理委員會"/>
    <x v="55"/>
    <x v="246"/>
    <s v="無"/>
    <s v="無"/>
  </r>
  <r>
    <s v="勞務成本－其他勞務成本－會費、捐助、補助、分攤、救助(濟)與交流活動費－捐助國內團體"/>
    <s v="共用部分修繕補助"/>
    <s v="宏台悅讀社區管理委員會"/>
    <x v="55"/>
    <x v="108"/>
    <s v="無"/>
    <s v="無"/>
  </r>
  <r>
    <s v="勞務成本－其他勞務成本－會費、捐助、補助、分攤、救助(濟)與交流活動費－捐助國內團體"/>
    <s v="共用部分修繕補助"/>
    <s v="吉維尼花園管理委員會"/>
    <x v="55"/>
    <x v="141"/>
    <s v="無"/>
    <s v="無"/>
  </r>
  <r>
    <s v="勞務成本－其他勞務成本－會費、捐助、補助、分攤、救助(濟)與交流活動費－捐助國內團體"/>
    <s v="共用部分修繕補助"/>
    <s v="大城國寶管理委員會"/>
    <x v="55"/>
    <x v="141"/>
    <s v="無"/>
    <s v="無"/>
  </r>
  <r>
    <s v="勞務成本－其他勞務成本－會費、捐助、補助、分攤、救助(濟)與交流活動費－捐助國內團體"/>
    <s v="共用部分修繕補助"/>
    <s v="中邑書鄉管理委員會"/>
    <x v="55"/>
    <x v="108"/>
    <s v="無"/>
    <s v="無"/>
  </r>
  <r>
    <s v="勞務成本－其他勞務成本－會費、捐助、補助、分攤、救助(濟)與交流活動費－捐助國內團體"/>
    <s v="共用部分修繕補助"/>
    <s v="台中公園大廈管理委員會"/>
    <x v="55"/>
    <x v="141"/>
    <s v="無"/>
    <s v="無"/>
  </r>
  <r>
    <s v="勞務成本－其他勞務成本－會費、捐助、補助、分攤、救助(濟)與交流活動費－捐助國內團體"/>
    <s v="共用部分修繕補助"/>
    <s v="清風樓管理委員會"/>
    <x v="55"/>
    <x v="108"/>
    <s v="無"/>
    <s v="無"/>
  </r>
  <r>
    <s v="勞務成本－其他勞務成本－會費、捐助、補助、分攤、救助(濟)與交流活動費－捐助國內團體"/>
    <s v="共用部分修繕補助"/>
    <s v="熊貓名邸管理委員會"/>
    <x v="55"/>
    <x v="108"/>
    <s v="無"/>
    <s v="無"/>
  </r>
  <r>
    <s v="勞務成本－其他勞務成本－會費、捐助、補助、分攤、救助(濟)與交流活動費－捐助國內團體"/>
    <s v="共用部分修繕補助"/>
    <s v="早安劍橋社區管理委員會"/>
    <x v="55"/>
    <x v="82"/>
    <s v="無"/>
    <s v="無"/>
  </r>
  <r>
    <s v="勞務成本－其他勞務成本－會費、捐助、補助、分攤、救助(濟)與交流活動費－捐助國內團體"/>
    <s v="共用部分修繕補助"/>
    <s v="風格家管理委員會"/>
    <x v="55"/>
    <x v="108"/>
    <s v="無"/>
    <s v="無"/>
  </r>
  <r>
    <s v="勞務成本－其他勞務成本－會費、捐助、補助、分攤、救助(濟)與交流活動費－捐助國內團體"/>
    <s v="共用部分修繕補助"/>
    <s v="福聯新城乙區公寓大廈管理委員會"/>
    <x v="55"/>
    <x v="141"/>
    <s v="無"/>
    <s v="無"/>
  </r>
  <r>
    <s v="勞務成本－其他勞務成本－會費、捐助、補助、分攤、救助(濟)與交流活動費－捐助國內團體"/>
    <s v="共用部分修繕補助"/>
    <s v="寶璽高第社區管理委員會"/>
    <x v="55"/>
    <x v="108"/>
    <s v="無"/>
    <s v="無"/>
  </r>
  <r>
    <s v="勞務成本－其他勞務成本－會費、捐助、補助、分攤、救助(濟)與交流活動費－捐助國內團體"/>
    <s v="共用部分修繕補助"/>
    <s v="通豪高邑社區管理委員會"/>
    <x v="55"/>
    <x v="64"/>
    <s v="無"/>
    <s v="無"/>
  </r>
  <r>
    <s v="勞務成本－其他勞務成本－會費、捐助、補助、分攤、救助(濟)與交流活動費－捐助國內團體"/>
    <s v="共用部分修繕補助"/>
    <s v="若山牧水管理委員會"/>
    <x v="55"/>
    <x v="507"/>
    <s v="無"/>
    <s v="無"/>
  </r>
  <r>
    <s v="勞務成本－其他勞務成本－會費、捐助、補助、分攤、救助(濟)與交流活動費－捐助國內團體"/>
    <s v="共用部分修繕補助"/>
    <s v="院轄市大廈管理委員會"/>
    <x v="55"/>
    <x v="117"/>
    <s v="無"/>
    <s v="無"/>
  </r>
  <r>
    <s v="勞務成本－其他勞務成本－會費、捐助、補助、分攤、救助(濟)與交流活動費－捐助國內團體"/>
    <s v="共用部分修繕補助"/>
    <s v="水建築社區管理委員會"/>
    <x v="55"/>
    <x v="6"/>
    <s v="無"/>
    <s v="無"/>
  </r>
  <r>
    <s v="勞務成本－其他勞務成本－會費、捐助、補助、分攤、救助(濟)與交流活動費－捐助國內團體"/>
    <s v="共用部分修繕補助"/>
    <s v="森林觀道社區管理委員會"/>
    <x v="55"/>
    <x v="117"/>
    <s v="無"/>
    <s v="無"/>
  </r>
  <r>
    <s v="勞務成本－其他勞務成本－會費、捐助、補助、分攤、救助(濟)與交流活動費－捐助國內團體"/>
    <s v="共用部分修繕補助"/>
    <s v="崇佑貞觀管理委員會"/>
    <x v="55"/>
    <x v="108"/>
    <s v="無"/>
    <s v="無"/>
  </r>
  <r>
    <s v="勞務成本－其他勞務成本－會費、捐助、補助、分攤、救助(濟)與交流活動費－捐助國內團體"/>
    <s v="共用部分修繕補助"/>
    <s v="文南仰真管理委員會"/>
    <x v="55"/>
    <x v="117"/>
    <s v="無"/>
    <s v="無"/>
  </r>
  <r>
    <s v="勞務成本－其他勞務成本－會費、捐助、補助、分攤、救助(濟)與交流活動費－捐助國內團體"/>
    <s v="共用部分修繕補助"/>
    <s v="慶禾財經大樓管理委員會"/>
    <x v="55"/>
    <x v="108"/>
    <s v="無"/>
    <s v="無"/>
  </r>
  <r>
    <s v="勞務成本－其他勞務成本－會費、捐助、補助、分攤、救助(濟)與交流活動費－捐助國內團體"/>
    <s v="共用部分修繕補助"/>
    <s v="櫻花景綻社區管理委員會"/>
    <x v="55"/>
    <x v="102"/>
    <s v="無"/>
    <s v="無"/>
  </r>
  <r>
    <s v="勞務成本－其他勞務成本－會費、捐助、補助、分攤、救助(濟)與交流活動費－捐助國內團體"/>
    <s v="共用部分修繕補助"/>
    <s v="北屯金鑽大樓管理委員會"/>
    <x v="55"/>
    <x v="117"/>
    <s v="無"/>
    <s v="無"/>
  </r>
  <r>
    <s v="勞務成本－其他勞務成本－會費、捐助、補助、分攤、救助(濟)與交流活動費－捐助國內團體"/>
    <s v="共用部分修繕補助"/>
    <s v="金田名廈管理委員會"/>
    <x v="55"/>
    <x v="108"/>
    <s v="無"/>
    <s v="無"/>
  </r>
  <r>
    <s v="勞務成本－其他勞務成本－會費、捐助、補助、分攤、救助(濟)與交流活動費－捐助國內團體"/>
    <s v="共用部分修繕補助"/>
    <s v="雲莊社區管理委員會"/>
    <x v="55"/>
    <x v="108"/>
    <s v="無"/>
    <s v="無"/>
  </r>
  <r>
    <s v="勞務成本－其他勞務成本－會費、捐助、補助、分攤、救助(濟)與交流活動費－捐助國內團體"/>
    <s v="共用部分修繕補助"/>
    <s v="一品門第管理委員會"/>
    <x v="55"/>
    <x v="108"/>
    <s v="無"/>
    <s v="無"/>
  </r>
  <r>
    <s v="勞務成本－其他勞務成本－會費、捐助、補助、分攤、救助(濟)與交流活動費－捐助國內團體"/>
    <s v="共用部分修繕補助"/>
    <s v="太子三蕃街管理委員會"/>
    <x v="55"/>
    <x v="141"/>
    <s v="無"/>
    <s v="無"/>
  </r>
  <r>
    <s v="勞務成本－其他勞務成本－會費、捐助、補助、分攤、救助(濟)與交流活動費－捐助國內團體"/>
    <s v="共用部分修繕補助"/>
    <s v="吉祥吉第管理委員會"/>
    <x v="55"/>
    <x v="7"/>
    <s v="無"/>
    <s v="無"/>
  </r>
  <r>
    <s v="勞務成本－其他勞務成本－會費、捐助、補助、分攤、救助(濟)與交流活動費－捐助國內團體"/>
    <s v="共用部分修繕補助"/>
    <s v="珍藏世家乙棟管理委員會"/>
    <x v="55"/>
    <x v="353"/>
    <s v="無"/>
    <s v="無"/>
  </r>
  <r>
    <s v="勞務成本－其他勞務成本－會費、捐助、補助、分攤、救助(濟)與交流活動費－捐助國內團體"/>
    <s v="共用部分修繕補助"/>
    <s v="安康馨家管理委員會"/>
    <x v="55"/>
    <x v="108"/>
    <s v="無"/>
    <s v="無"/>
  </r>
  <r>
    <s v="勞務成本－其他勞務成本－會費、捐助、補助、分攤、救助(濟)與交流活動費－捐助國內團體"/>
    <s v="共用部分修繕補助"/>
    <s v="漢宮庭園管理委員會"/>
    <x v="55"/>
    <x v="108"/>
    <s v="無"/>
    <s v="無"/>
  </r>
  <r>
    <s v="勞務成本－其他勞務成本－會費、捐助、補助、分攤、救助(濟)與交流活動費－捐助國內團體"/>
    <s v="共用部分修繕補助"/>
    <s v="城市新貴大樓管理委員會"/>
    <x v="55"/>
    <x v="238"/>
    <s v="無"/>
    <s v="無"/>
  </r>
  <r>
    <s v="勞務成本－其他勞務成本－會費、捐助、補助、分攤、救助(濟)與交流活動費－捐助國內團體"/>
    <s v="共用部分修繕補助"/>
    <s v="海德堡藝術廣場管理委員會"/>
    <x v="55"/>
    <x v="141"/>
    <s v="無"/>
    <s v="無"/>
  </r>
  <r>
    <s v="勞務成本－其他勞務成本－會費、捐助、補助、分攤、救助(濟)與交流活動費－捐助國內團體"/>
    <s v="共用部分修繕補助"/>
    <s v="瑞聯天地F區管理委員會"/>
    <x v="55"/>
    <x v="141"/>
    <s v="無"/>
    <s v="無"/>
  </r>
  <r>
    <s v="勞務成本－其他勞務成本－會費、捐助、補助、分攤、救助(濟)與交流活動費－捐助國內團體"/>
    <s v="共用部分修繕補助"/>
    <s v="新中元年公寓大廈管理委員會"/>
    <x v="55"/>
    <x v="141"/>
    <s v="無"/>
    <s v="無"/>
  </r>
  <r>
    <s v="勞務成本－其他勞務成本－會費、捐助、補助、分攤、救助(濟)與交流活動費－捐助國內團體"/>
    <s v="共用部分修繕補助"/>
    <s v="早安公園管理委員會"/>
    <x v="55"/>
    <x v="108"/>
    <s v="無"/>
    <s v="無"/>
  </r>
  <r>
    <s v="勞務成本－其他勞務成本－會費、捐助、補助、分攤、救助(濟)與交流活動費－捐助國內團體"/>
    <s v="共用部分修繕補助"/>
    <s v="原村花園山莊管理委員會"/>
    <x v="55"/>
    <x v="108"/>
    <s v="無"/>
    <s v="無"/>
  </r>
  <r>
    <s v="勞務成本－其他勞務成本－會費、捐助、補助、分攤、救助(濟)與交流活動費－捐助國內團體"/>
    <s v="共用部分修繕補助"/>
    <s v="佳茂學士會館社區管理委員會"/>
    <x v="55"/>
    <x v="141"/>
    <s v="無"/>
    <s v="無"/>
  </r>
  <r>
    <s v="勞務成本－其他勞務成本－會費、捐助、補助、分攤、救助(濟)與交流活動費－捐助國內團體"/>
    <s v="共用部分修繕補助"/>
    <s v="瑞聯天地C區管理委員會"/>
    <x v="55"/>
    <x v="117"/>
    <s v="無"/>
    <s v="無"/>
  </r>
  <r>
    <s v="勞務成本－其他勞務成本－會費、捐助、補助、分攤、救助(濟)與交流活動費－捐助國內團體"/>
    <s v="共用部分修繕補助"/>
    <s v="瑞聯天地P區管理委員會"/>
    <x v="55"/>
    <x v="141"/>
    <s v="無"/>
    <s v="無"/>
  </r>
  <r>
    <s v="勞務成本－其他勞務成本－會費、捐助、補助、分攤、救助(濟)與交流活動費－捐助國內團體"/>
    <s v="共用部分修繕補助"/>
    <s v="大台中新市管理委員會"/>
    <x v="55"/>
    <x v="740"/>
    <s v="無"/>
    <s v="無"/>
  </r>
  <r>
    <s v="勞務成本－其他勞務成本－會費、捐助、補助、分攤、救助(濟)與交流活動費－捐助國內團體"/>
    <s v="共用部分修繕補助"/>
    <s v="寶裕爵邸社區管理委員會"/>
    <x v="55"/>
    <x v="108"/>
    <s v="無"/>
    <s v="無"/>
  </r>
  <r>
    <s v="勞務成本－其他勞務成本－會費、捐助、補助、分攤、救助(濟)與交流活動費－捐助國內團體"/>
    <s v="共用部分修繕補助"/>
    <s v="大里國光樸園管理委員會"/>
    <x v="55"/>
    <x v="5"/>
    <s v="無"/>
    <s v="無"/>
  </r>
  <r>
    <s v="勞務成本－其他勞務成本－會費、捐助、補助、分攤、救助(濟)與交流活動費－捐助國內團體"/>
    <s v="共用部分修繕補助"/>
    <s v="鉅虹最上景管理委員會"/>
    <x v="55"/>
    <x v="507"/>
    <s v="無"/>
    <s v="無"/>
  </r>
  <r>
    <s v="勞務成本－其他勞務成本－會費、捐助、補助、分攤、救助(濟)與交流活動費－捐助國內團體"/>
    <s v="共用部分修繕補助"/>
    <s v="陽光綠意公寓大廈管理委員會"/>
    <x v="55"/>
    <x v="108"/>
    <s v="無"/>
    <s v="無"/>
  </r>
  <r>
    <s v="勞務成本－其他勞務成本－會費、捐助、補助、分攤、救助(濟)與交流活動費－捐助國內團體"/>
    <s v="共用部分修繕補助"/>
    <s v="公益商務巨亨管理委員會"/>
    <x v="55"/>
    <x v="110"/>
    <s v="無"/>
    <s v="無"/>
  </r>
  <r>
    <s v="勞務成本－其他勞務成本－會費、捐助、補助、分攤、救助(濟)與交流活動費－捐助國內團體"/>
    <s v="共用部分修繕補助"/>
    <s v="漢陞京華管理委員會"/>
    <x v="55"/>
    <x v="108"/>
    <s v="無"/>
    <s v="無"/>
  </r>
  <r>
    <s v="勞務成本－其他勞務成本－會費、捐助、補助、分攤、救助(濟)與交流活動費－捐助國內團體"/>
    <s v="共用部分修繕補助"/>
    <s v="青海創世紀管理委員會"/>
    <x v="55"/>
    <x v="266"/>
    <s v="無"/>
    <s v="無"/>
  </r>
  <r>
    <s v="勞務成本－其他勞務成本－會費、捐助、補助、分攤、救助(濟)與交流活動費－捐助國內團體"/>
    <s v="共用部分修繕補助"/>
    <s v="西班牙社區A區管理委員會"/>
    <x v="55"/>
    <x v="108"/>
    <s v="無"/>
    <s v="無"/>
  </r>
  <r>
    <s v="勞務成本－其他勞務成本－會費、捐助、補助、分攤、救助(濟)與交流活動費－捐助國內團體"/>
    <s v="共用部分修繕補助"/>
    <s v="寶新鳳凰城管理委員會"/>
    <x v="55"/>
    <x v="108"/>
    <s v="無"/>
    <s v="無"/>
  </r>
  <r>
    <s v="勞務成本－其他勞務成本－會費、捐助、補助、分攤、救助(濟)與交流活動費－捐助國內團體"/>
    <s v="共用部分修繕補助"/>
    <s v="名人園邸管理委員會"/>
    <x v="55"/>
    <x v="117"/>
    <s v="無"/>
    <s v="無"/>
  </r>
  <r>
    <s v="勞務成本－其他勞務成本－會費、捐助、補助、分攤、救助(濟)與交流活動費－捐助國內團體"/>
    <s v="共用部分修繕補助"/>
    <s v="高風亮節管理委員會"/>
    <x v="55"/>
    <x v="108"/>
    <s v="無"/>
    <s v="無"/>
  </r>
  <r>
    <s v="勞務成本－其他勞務成本－會費、捐助、補助、分攤、救助(濟)與交流活動費－捐助國內團體"/>
    <s v="共用部分修繕補助"/>
    <s v="新業遠見管理委員會"/>
    <x v="55"/>
    <x v="108"/>
    <s v="無"/>
    <s v="無"/>
  </r>
  <r>
    <s v="勞務成本－其他勞務成本－會費、捐助、補助、分攤、救助(濟)與交流活動費－捐助國內團體"/>
    <s v="共用部分修繕補助"/>
    <s v="東興陽光大樓管理委會"/>
    <x v="55"/>
    <x v="117"/>
    <s v="無"/>
    <s v="無"/>
  </r>
  <r>
    <s v="勞務成本－其他勞務成本－會費、捐助、補助、分攤、救助(濟)與交流活動費－捐助國內團體"/>
    <s v="共用部分修繕補助"/>
    <s v="長億迎曦樓管理委員會"/>
    <x v="55"/>
    <x v="117"/>
    <s v="無"/>
    <s v="無"/>
  </r>
  <r>
    <s v="勞務成本－其他勞務成本－會費、捐助、補助、分攤、救助(濟)與交流活動費－捐助國內團體"/>
    <s v="共用部分修繕補助"/>
    <s v="麗晶特區公寓大廈管理委員會"/>
    <x v="55"/>
    <x v="108"/>
    <s v="無"/>
    <s v="無"/>
  </r>
  <r>
    <s v="勞務成本－其他勞務成本－會費、捐助、補助、分攤、救助(濟)與交流活動費－捐助國內團體"/>
    <s v="共用部分修繕補助"/>
    <s v="世紀經典管理委員會"/>
    <x v="55"/>
    <x v="108"/>
    <s v="無"/>
    <s v="無"/>
  </r>
  <r>
    <s v="勞務成本－其他勞務成本－會費、捐助、補助、分攤、救助(濟)與交流活動費－捐助國內團體"/>
    <s v="共用部分修繕補助"/>
    <s v="柏悅特區管理委員會"/>
    <x v="55"/>
    <x v="108"/>
    <s v="無"/>
    <s v="無"/>
  </r>
  <r>
    <s v="勞務成本－其他勞務成本－會費、捐助、補助、分攤、救助(濟)與交流活動費－捐助國內團體"/>
    <s v="共用部分修繕補助"/>
    <s v="文心大地公寓大廈管理委員會"/>
    <x v="55"/>
    <x v="117"/>
    <s v="無"/>
    <s v="無"/>
  </r>
  <r>
    <s v="勞務成本－其他勞務成本－會費、捐助、補助、分攤、救助(濟)與交流活動費－捐助國內團體"/>
    <s v="共用部分修繕補助"/>
    <s v="奇品軒閣管理委員會"/>
    <x v="55"/>
    <x v="4"/>
    <s v="無"/>
    <s v="無"/>
  </r>
  <r>
    <s v="勞務成本－其他勞務成本－會費、捐助、補助、分攤、救助(濟)與交流活動費－捐助國內團體"/>
    <s v="共用部分修繕補助"/>
    <s v="精銳香草天籟管理委員會"/>
    <x v="55"/>
    <x v="104"/>
    <s v="無"/>
    <s v="無"/>
  </r>
  <r>
    <s v="勞務成本－其他勞務成本－會費、捐助、補助、分攤、救助(濟)與交流活動費－捐助國內團體"/>
    <s v="共用部分修繕補助"/>
    <s v="時光織錦社區管理委員會"/>
    <x v="55"/>
    <x v="86"/>
    <s v="無"/>
    <s v="無"/>
  </r>
  <r>
    <s v="勞務成本－其他勞務成本－會費、捐助、補助、分攤、救助(濟)與交流活動費－捐助國內團體"/>
    <s v="共用部分修繕補助"/>
    <s v="博愛社區大樓管理委員會"/>
    <x v="55"/>
    <x v="254"/>
    <s v="無"/>
    <s v="無"/>
  </r>
  <r>
    <s v="勞務成本－其他勞務成本－會費、捐助、補助、分攤、救助(濟)與交流活動費－捐助國內團體"/>
    <s v="共用部分修繕補助"/>
    <s v="德鑫如一社區管理委員會"/>
    <x v="55"/>
    <x v="108"/>
    <s v="無"/>
    <s v="無"/>
  </r>
  <r>
    <s v="勞務成本－其他勞務成本－會費、捐助、補助、分攤、救助(濟)與交流活動費－捐助國內團體"/>
    <s v="共用部分修繕補助"/>
    <s v="居心地社區管理委員會"/>
    <x v="55"/>
    <x v="704"/>
    <s v="無"/>
    <s v="無"/>
  </r>
  <r>
    <s v="勞務成本－其他勞務成本－會費、捐助、補助、分攤、救助(濟)與交流活動費－捐助國內團體"/>
    <s v="共用部分修繕補助"/>
    <s v="龍寶雅集瑧邸公寓大廈管理委員會"/>
    <x v="55"/>
    <x v="75"/>
    <s v="無"/>
    <s v="無"/>
  </r>
  <r>
    <s v="勞務成本－其他勞務成本－會費、捐助、補助、分攤、救助(濟)與交流活動費－捐助國內團體"/>
    <s v="共用部分修繕補助"/>
    <s v="精銳唐寧1號社區管理委員會"/>
    <x v="55"/>
    <x v="108"/>
    <s v="無"/>
    <s v="無"/>
  </r>
  <r>
    <s v="勞務成本－其他勞務成本－會費、捐助、補助、分攤、救助(濟)與交流活動費－捐助國內團體"/>
    <s v="共用部分修繕補助"/>
    <s v="晴美學社區管理委員會"/>
    <x v="55"/>
    <x v="117"/>
    <s v="無"/>
    <s v="無"/>
  </r>
  <r>
    <s v="勞務成本－其他勞務成本－會費、捐助、補助、分攤、救助(濟)與交流活動費－捐助國內團體"/>
    <s v="共用部分修繕補助"/>
    <s v="林鼎日光寓社區管理委員會"/>
    <x v="55"/>
    <x v="522"/>
    <s v="無"/>
    <s v="無"/>
  </r>
  <r>
    <s v="勞務成本－其他勞務成本－會費、捐助、補助、分攤、救助(濟)與交流活動費－捐助國內團體"/>
    <s v="共用部分修繕補助"/>
    <s v="現代經典集合住宅管理委員會"/>
    <x v="55"/>
    <x v="117"/>
    <s v="無"/>
    <s v="無"/>
  </r>
  <r>
    <s v="勞務成本－其他勞務成本－會費、捐助、補助、分攤、救助(濟)與交流活動費－捐助國內團體"/>
    <s v="共用部分修繕補助"/>
    <s v="寶鴻清美大廈管理委員會"/>
    <x v="55"/>
    <x v="108"/>
    <s v="無"/>
    <s v="無"/>
  </r>
  <r>
    <s v="勞務成本－其他勞務成本－會費、捐助、補助、分攤、救助(濟)與交流活動費－捐助國內團體"/>
    <s v="共用部分修繕補助"/>
    <s v="東方文華公寓大廈管理委員會"/>
    <x v="55"/>
    <x v="108"/>
    <s v="無"/>
    <s v="無"/>
  </r>
  <r>
    <s v="勞務成本－其他勞務成本－會費、捐助、補助、分攤、救助(濟)與交流活動費－捐助國內團體"/>
    <s v="共用部分修繕補助"/>
    <s v="西屯麗宮住戶管理委員會"/>
    <x v="55"/>
    <x v="108"/>
    <s v="無"/>
    <s v="無"/>
  </r>
  <r>
    <s v="勞務成本－其他勞務成本－會費、捐助、補助、分攤、救助(濟)與交流活動費－捐助國內團體"/>
    <s v="共用部分修繕補助"/>
    <s v="夢寐以求管理委員會"/>
    <x v="55"/>
    <x v="108"/>
    <s v="無"/>
    <s v="無"/>
  </r>
  <r>
    <s v="勞務成本－其他勞務成本－會費、捐助、補助、分攤、救助(濟)與交流活動費－捐助國內團體"/>
    <s v="共用部分修繕補助"/>
    <s v="廣福新家C區管理委員會"/>
    <x v="55"/>
    <x v="108"/>
    <s v="無"/>
    <s v="無"/>
  </r>
  <r>
    <s v="勞務成本－其他勞務成本－會費、捐助、補助、分攤、救助(濟)與交流活動費－捐助國內團體"/>
    <s v="共用部分修繕補助"/>
    <s v="青海青管理委員會"/>
    <x v="55"/>
    <x v="108"/>
    <s v="無"/>
    <s v="無"/>
  </r>
  <r>
    <s v="勞務成本－其他勞務成本－會費、捐助、補助、分攤、救助(濟)與交流活動費－捐助國內團體"/>
    <s v="共用部分修繕補助"/>
    <s v="康富經貿生技大樓管理委員會"/>
    <x v="55"/>
    <x v="108"/>
    <s v="無"/>
    <s v="無"/>
  </r>
  <r>
    <s v="勞務成本－其他勞務成本－會費、捐助、補助、分攤、救助(濟)與交流活動費－捐助國內團體"/>
    <s v="共用部分修繕補助"/>
    <s v="華第管理委員會"/>
    <x v="55"/>
    <x v="252"/>
    <s v="無"/>
    <s v="無"/>
  </r>
  <r>
    <s v="勞務成本－其他勞務成本－會費、捐助、補助、分攤、救助(濟)與交流活動費－捐助國內團體"/>
    <s v="共用部分修繕補助"/>
    <s v="益民桂冠公寓大廈管理委員會"/>
    <x v="55"/>
    <x v="108"/>
    <s v="無"/>
    <s v="無"/>
  </r>
  <r>
    <s v="勞務成本－其他勞務成本－會費、捐助、補助、分攤、救助(濟)與交流活動費－捐助國內團體"/>
    <s v="共用部分修繕補助"/>
    <s v="金牌國宅二期社區管理委員會"/>
    <x v="55"/>
    <x v="100"/>
    <s v="無"/>
    <s v="無"/>
  </r>
  <r>
    <s v="勞務成本－其他勞務成本－會費、捐助、補助、分攤、救助(濟)與交流活動費－捐助國內團體"/>
    <s v="共用部分修繕補助"/>
    <s v="風格畫境管理委員會"/>
    <x v="55"/>
    <x v="117"/>
    <s v="無"/>
    <s v="無"/>
  </r>
  <r>
    <s v="勞務成本－其他勞務成本－會費、捐助、補助、分攤、救助(濟)與交流活動費－捐助國內團體"/>
    <s v="共用部分修繕補助"/>
    <s v="環眾花與綠大廈社區管理委員會"/>
    <x v="55"/>
    <x v="108"/>
    <s v="無"/>
    <s v="無"/>
  </r>
  <r>
    <s v="勞務成本－其他勞務成本－會費、捐助、補助、分攤、救助(濟)與交流活動費－捐助國內團體"/>
    <s v="共用部分修繕補助"/>
    <s v="宏凱生活家住戶管理委員會"/>
    <x v="55"/>
    <x v="108"/>
    <s v="無"/>
    <s v="無"/>
  </r>
  <r>
    <s v="勞務成本－其他勞務成本－會費、捐助、補助、分攤、救助(濟)與交流活動費－捐助國內團體"/>
    <s v="共用部分修繕補助"/>
    <s v="元百大鎮A區管理委員會"/>
    <x v="55"/>
    <x v="117"/>
    <s v="無"/>
    <s v="無"/>
  </r>
  <r>
    <s v="勞務成本－其他勞務成本－會費、捐助、補助、分攤、救助(濟)與交流活動費－捐助國內團體"/>
    <s v="共用部分修繕補助"/>
    <s v="櫻花村上森管理委員會"/>
    <x v="55"/>
    <x v="117"/>
    <s v="無"/>
    <s v="無"/>
  </r>
  <r>
    <s v="勞務成本－其他勞務成本－會費、捐助、補助、分攤、救助(濟)與交流活動費－捐助國內團體"/>
    <s v="共用部分修繕補助"/>
    <s v="東山龍庭公寓大廈管理委員會"/>
    <x v="55"/>
    <x v="108"/>
    <s v="無"/>
    <s v="無"/>
  </r>
  <r>
    <s v="勞務成本－其他勞務成本－會費、捐助、補助、分攤、救助(濟)與交流活動費－捐助國內團體"/>
    <s v="共用部分修繕補助"/>
    <s v="長億城陽光區管理委員會"/>
    <x v="55"/>
    <x v="141"/>
    <s v="無"/>
    <s v="無"/>
  </r>
  <r>
    <s v="勞務成本－其他勞務成本－會費、捐助、補助、分攤、救助(濟)與交流活動費－捐助國內團體"/>
    <s v="共用部分修繕補助"/>
    <s v="東美公寓大廈管理委員會"/>
    <x v="55"/>
    <x v="108"/>
    <s v="無"/>
    <s v="無"/>
  </r>
  <r>
    <s v="勞務成本－其他勞務成本－會費、捐助、補助、分攤、救助(濟)與交流活動費－捐助國內團體"/>
    <s v="共用部分修繕補助"/>
    <s v="長億儷舍管理委員會"/>
    <x v="55"/>
    <x v="108"/>
    <s v="無"/>
    <s v="無"/>
  </r>
  <r>
    <s v="勞務成本－其他勞務成本－會費、捐助、補助、分攤、救助(濟)與交流活動費－捐助國內團體"/>
    <s v="共用部分修繕補助"/>
    <s v="逢甲公園廣場B棟管理委員會"/>
    <x v="55"/>
    <x v="108"/>
    <s v="無"/>
    <s v="無"/>
  </r>
  <r>
    <s v="勞務成本－其他勞務成本－會費、捐助、補助、分攤、救助(濟)與交流活動費－捐助國內團體"/>
    <s v="共用部分修繕補助"/>
    <s v="豐原皇家管理委員會"/>
    <x v="55"/>
    <x v="117"/>
    <s v="無"/>
    <s v="無"/>
  </r>
  <r>
    <s v="勞務成本－其他勞務成本－會費、捐助、補助、分攤、救助(濟)與交流活動費－捐助國內團體"/>
    <s v="共用部分修繕補助"/>
    <s v="藝術人生大廈管理委員會"/>
    <x v="55"/>
    <x v="108"/>
    <s v="無"/>
    <s v="無"/>
  </r>
  <r>
    <s v="勞務成本－其他勞務成本－會費、捐助、補助、分攤、救助(濟)與交流活動費－捐助國內團體"/>
    <s v="共用部分修繕補助"/>
    <s v="太子雲世紀C區管理委員會"/>
    <x v="55"/>
    <x v="141"/>
    <s v="無"/>
    <s v="無"/>
  </r>
  <r>
    <s v="勞務成本－其他勞務成本－會費、捐助、補助、分攤、救助(濟)與交流活動費－捐助國內團體"/>
    <s v="共用部分修繕補助"/>
    <s v="中友綠園邸管理委員會"/>
    <x v="55"/>
    <x v="141"/>
    <s v="無"/>
    <s v="無"/>
  </r>
  <r>
    <s v="勞務成本－其他勞務成本－會費、捐助、補助、分攤、救助(濟)與交流活動費－捐助國內團體"/>
    <s v="共用部分修繕補助"/>
    <s v="喬立世紀觀管理委員會"/>
    <x v="55"/>
    <x v="108"/>
    <s v="無"/>
    <s v="無"/>
  </r>
  <r>
    <s v="勞務成本－其他勞務成本－會費、捐助、補助、分攤、救助(濟)與交流活動費－捐助國內團體"/>
    <s v="共用部分修繕補助"/>
    <s v="名門鄉園管理委員會"/>
    <x v="55"/>
    <x v="117"/>
    <s v="無"/>
    <s v="無"/>
  </r>
  <r>
    <s v="勞務成本－其他勞務成本－會費、捐助、補助、分攤、救助(濟)與交流活動費－捐助國內團體"/>
    <s v="共用部分修繕補助"/>
    <s v="鉅虹MOCA社區管理委員會"/>
    <x v="55"/>
    <x v="108"/>
    <s v="無"/>
    <s v="無"/>
  </r>
  <r>
    <s v="勞務成本－其他勞務成本－會費、捐助、補助、分攤、救助(濟)與交流活動費－捐助國內團體"/>
    <s v="共用部分修繕補助"/>
    <s v="好鄰居管理委員會"/>
    <x v="55"/>
    <x v="108"/>
    <s v="無"/>
    <s v="無"/>
  </r>
  <r>
    <s v="勞務成本－其他勞務成本－會費、捐助、補助、分攤、救助(濟)與交流活動費－捐助國內團體"/>
    <s v="共用部分修繕補助"/>
    <s v="佳福皇璽管理委員會"/>
    <x v="55"/>
    <x v="117"/>
    <s v="無"/>
    <s v="無"/>
  </r>
  <r>
    <s v="勞務成本－其他勞務成本－會費、捐助、補助、分攤、救助(濟)與交流活動費－捐助國內團體"/>
    <s v="共用部分修繕補助"/>
    <s v="中科桃花源管理委員會"/>
    <x v="55"/>
    <x v="64"/>
    <s v="無"/>
    <s v="無"/>
  </r>
  <r>
    <s v="勞務成本－其他勞務成本－會費、捐助、補助、分攤、救助(濟)與交流活動費－捐助國內團體"/>
    <s v="共用部分修繕補助"/>
    <s v="立彩璞御公寓大廈管理委員會"/>
    <x v="55"/>
    <x v="108"/>
    <s v="無"/>
    <s v="無"/>
  </r>
  <r>
    <s v="勞務成本－其他勞務成本－會費、捐助、補助、分攤、救助(濟)與交流活動費－捐助國內團體"/>
    <s v="共用部分修繕補助"/>
    <s v="名人山莊住戶管理委員會"/>
    <x v="55"/>
    <x v="117"/>
    <s v="無"/>
    <s v="無"/>
  </r>
  <r>
    <s v="勞務成本－其他勞務成本－會費、捐助、補助、分攤、救助(濟)與交流活動費－捐助國內團體"/>
    <s v="共用部分修繕補助"/>
    <s v="南京公寓大廈管理委員會"/>
    <x v="55"/>
    <x v="117"/>
    <s v="無"/>
    <s v="無"/>
  </r>
  <r>
    <s v="勞務成本－其他勞務成本－會費、捐助、補助、分攤、救助(濟)與交流活動費－捐助國內團體"/>
    <s v="共用部分修繕補助"/>
    <s v="新心向榮管理委員會"/>
    <x v="55"/>
    <x v="108"/>
    <s v="無"/>
    <s v="無"/>
  </r>
  <r>
    <s v="勞務成本－其他勞務成本－會費、捐助、補助、分攤、救助(濟)與交流活動費－捐助國內團體"/>
    <s v="共用部分修繕補助"/>
    <s v="潭子京城管理委員會"/>
    <x v="55"/>
    <x v="364"/>
    <s v="無"/>
    <s v="無"/>
  </r>
  <r>
    <s v="勞務成本－其他勞務成本－會費、捐助、補助、分攤、救助(濟)與交流活動費－捐助國內團體"/>
    <s v="共用部分修繕補助"/>
    <s v="和唐金龍管理委員會"/>
    <x v="55"/>
    <x v="108"/>
    <s v="無"/>
    <s v="無"/>
  </r>
  <r>
    <s v="勞務成本－其他勞務成本－會費、捐助、補助、分攤、救助(濟)與交流活動費－捐助國內團體"/>
    <s v="共用部分修繕補助"/>
    <s v="蔡田開門大廈管理委員會"/>
    <x v="55"/>
    <x v="108"/>
    <s v="無"/>
    <s v="無"/>
  </r>
  <r>
    <s v="勞務成本－其他勞務成本－會費、捐助、補助、分攤、救助(濟)與交流活動費－捐助國內團體"/>
    <s v="共用部分修繕補助"/>
    <s v="育仁新黎民社區管理委員會"/>
    <x v="55"/>
    <x v="9"/>
    <s v="無"/>
    <s v="無"/>
  </r>
  <r>
    <s v="勞務成本－其他勞務成本－會費、捐助、補助、分攤、救助(濟)與交流活動費－捐助國內團體"/>
    <s v="共用部分修繕補助"/>
    <s v="久樘香坡社區管理委員會"/>
    <x v="55"/>
    <x v="108"/>
    <s v="無"/>
    <s v="無"/>
  </r>
  <r>
    <s v="勞務成本－其他勞務成本－會費、捐助、補助、分攤、救助(濟)與交流活動費－捐助國內團體"/>
    <s v="共用部分修繕補助"/>
    <s v="樂高420管理委員會"/>
    <x v="55"/>
    <x v="78"/>
    <s v="無"/>
    <s v="無"/>
  </r>
  <r>
    <s v="勞務成本－其他勞務成本－會費、捐助、補助、分攤、救助(濟)與交流活動費－捐助國內團體"/>
    <s v="共用部分修繕補助"/>
    <s v="漢宇公園管理委員會"/>
    <x v="55"/>
    <x v="117"/>
    <s v="無"/>
    <s v="無"/>
  </r>
  <r>
    <s v="勞務成本－其他勞務成本－會費、捐助、補助、分攤、救助(濟)與交流活動費－捐助國內團體"/>
    <s v="共用部分修繕補助"/>
    <s v="豐邑科博行館一期社區管理委員會"/>
    <x v="55"/>
    <x v="108"/>
    <s v="無"/>
    <s v="無"/>
  </r>
  <r>
    <s v="勞務成本－其他勞務成本－會費、捐助、補助、分攤、救助(濟)與交流活動費－捐助國內團體"/>
    <s v="共用部分修繕補助"/>
    <s v="天星國家別墅社區管理委員會"/>
    <x v="55"/>
    <x v="117"/>
    <s v="無"/>
    <s v="無"/>
  </r>
  <r>
    <s v="勞務成本－其他勞務成本－會費、捐助、補助、分攤、救助(濟)與交流活動費－捐助國內團體"/>
    <s v="共用部分修繕補助"/>
    <s v="君臨社區管理委員會"/>
    <x v="55"/>
    <x v="117"/>
    <s v="無"/>
    <s v="無"/>
  </r>
  <r>
    <s v="勞務成本－其他勞務成本－會費、捐助、補助、分攤、救助(濟)與交流活動費－捐助國內團體"/>
    <s v="共用部分修繕補助"/>
    <s v="水蓮一街社區管理委員會"/>
    <x v="55"/>
    <x v="108"/>
    <s v="無"/>
    <s v="無"/>
  </r>
  <r>
    <s v="勞務成本－其他勞務成本－會費、捐助、補助、分攤、救助(濟)與交流活動費－捐助國內團體"/>
    <s v="共用部分修繕補助"/>
    <s v="天與齊社區管理委員會"/>
    <x v="55"/>
    <x v="108"/>
    <s v="無"/>
    <s v="無"/>
  </r>
  <r>
    <s v="勞務成本－其他勞務成本－會費、捐助、補助、分攤、救助(濟)與交流活動費－捐助國內團體"/>
    <s v="共用部分修繕補助"/>
    <s v="齊營春曉管理委員會"/>
    <x v="55"/>
    <x v="108"/>
    <s v="無"/>
    <s v="無"/>
  </r>
  <r>
    <s v="勞務成本－其他勞務成本－會費、捐助、補助、分攤、救助(濟)與交流活動費－捐助國內團體"/>
    <s v="共用部分修繕補助"/>
    <s v="情趣大亨社區管理委員會"/>
    <x v="55"/>
    <x v="108"/>
    <s v="無"/>
    <s v="無"/>
  </r>
  <r>
    <s v="勞務成本－其他勞務成本－會費、捐助、補助、分攤、救助(濟)與交流活動費－捐助國內團體"/>
    <s v="共用部分修繕補助"/>
    <s v="龍寶晴臻邸管理委員會"/>
    <x v="55"/>
    <x v="108"/>
    <s v="無"/>
    <s v="無"/>
  </r>
  <r>
    <s v="勞務成本－其他勞務成本－會費、捐助、補助、分攤、救助(濟)與交流活動費－捐助國內團體"/>
    <s v="共用部分修繕補助"/>
    <s v="生活藝境管理委員會"/>
    <x v="55"/>
    <x v="117"/>
    <s v="無"/>
    <s v="無"/>
  </r>
  <r>
    <s v="勞務成本－其他勞務成本－會費、捐助、補助、分攤、救助(濟)與交流活動費－捐助國內團體"/>
    <s v="共用部分修繕補助"/>
    <s v="華太松濤社區管理委員會"/>
    <x v="55"/>
    <x v="108"/>
    <s v="無"/>
    <s v="無"/>
  </r>
  <r>
    <s v="勞務成本－其他勞務成本－會費、捐助、補助、分攤、救助(濟)與交流活動費－捐助國內團體"/>
    <s v="共用部分修繕補助"/>
    <s v="寶璽頤園大樓管理委員會"/>
    <x v="55"/>
    <x v="358"/>
    <s v="無"/>
    <s v="無"/>
  </r>
  <r>
    <s v="勞務成本－其他勞務成本－會費、捐助、補助、分攤、救助(濟)與交流活動費－捐助國內團體"/>
    <s v="共用部分修繕補助"/>
    <s v="南海大樓社區管理委員會"/>
    <x v="55"/>
    <x v="3"/>
    <s v="無"/>
    <s v="無"/>
  </r>
  <r>
    <s v="勞務成本－其他勞務成本－會費、捐助、補助、分攤、救助(濟)與交流活動費－捐助國內團體"/>
    <s v="共用部分修繕補助"/>
    <s v="市政龍門管理委員會"/>
    <x v="55"/>
    <x v="431"/>
    <s v="無"/>
    <s v="無"/>
  </r>
  <r>
    <s v="勞務成本－其他勞務成本－會費、捐助、補助、分攤、救助(濟)與交流活動費－捐助國內團體"/>
    <s v="共用部分修繕補助"/>
    <s v="富邑名園管理委員會"/>
    <x v="55"/>
    <x v="226"/>
    <s v="無"/>
    <s v="無"/>
  </r>
  <r>
    <s v="勞務成本－其他勞務成本－會費、捐助、補助、分攤、救助(濟)與交流活動費－捐助國內團體"/>
    <s v="共用部分修繕補助"/>
    <s v="東方大鎮社區管理委員會"/>
    <x v="55"/>
    <x v="283"/>
    <s v="無"/>
    <s v="無"/>
  </r>
  <r>
    <s v="勞務成本－其他勞務成本－會費、捐助、補助、分攤、救助(濟)與交流活動費－捐助國內團體"/>
    <s v="共用部分修繕補助"/>
    <s v="合作新芳鄰管理委員會"/>
    <x v="55"/>
    <x v="108"/>
    <s v="無"/>
    <s v="無"/>
  </r>
  <r>
    <s v="勞務成本－其他勞務成本－會費、捐助、補助、分攤、救助(濟)與交流活動費－捐助國內團體"/>
    <s v="共用部分修繕補助"/>
    <s v="名門大廈管理委員會"/>
    <x v="55"/>
    <x v="108"/>
    <s v="無"/>
    <s v="無"/>
  </r>
  <r>
    <s v="勞務成本－其他勞務成本－會費、捐助、補助、分攤、救助(濟)與交流活動費－捐助國內團體"/>
    <s v="共用部分修繕補助"/>
    <s v="中清皇家管理委員會"/>
    <x v="55"/>
    <x v="10"/>
    <s v="無"/>
    <s v="無"/>
  </r>
  <r>
    <s v="勞務成本－其他勞務成本－會費、捐助、補助、分攤、救助(濟)與交流活動費－捐助國內團體"/>
    <s v="共用部分修繕補助"/>
    <s v="吉香園社區管理委員會"/>
    <x v="55"/>
    <x v="108"/>
    <s v="無"/>
    <s v="無"/>
  </r>
  <r>
    <s v="勞務成本－其他勞務成本－會費、捐助、補助、分攤、救助(濟)與交流活動費－捐助國內團體"/>
    <s v="共用部分修繕補助"/>
    <s v="惠宇皇家尊爵社區管理委員會"/>
    <x v="55"/>
    <x v="400"/>
    <s v="無"/>
    <s v="無"/>
  </r>
  <r>
    <s v="勞務成本－其他勞務成本－會費、捐助、補助、分攤、救助(濟)與交流活動費－捐助國內團體"/>
    <s v="共用部分修繕補助"/>
    <s v="永聚芳鄰管理委員會"/>
    <x v="55"/>
    <x v="108"/>
    <s v="無"/>
    <s v="無"/>
  </r>
  <r>
    <s v="勞務成本－其他勞務成本－會費、捐助、補助、分攤、救助(濟)與交流活動費－捐助國內團體"/>
    <s v="共用部分修繕補助"/>
    <s v="安居樂業管理委員會"/>
    <x v="55"/>
    <x v="117"/>
    <s v="無"/>
    <s v="無"/>
  </r>
  <r>
    <s v="勞務成本－其他勞務成本－會費、捐助、補助、分攤、救助(濟)與交流活動費－捐助國內團體"/>
    <s v="共用部分修繕補助"/>
    <s v="東興大街管理委員會"/>
    <x v="55"/>
    <x v="224"/>
    <s v="無"/>
    <s v="無"/>
  </r>
  <r>
    <s v="勞務成本－其他勞務成本－會費、捐助、補助、分攤、救助(濟)與交流活動費－捐助國內團體"/>
    <s v="共用部分修繕補助"/>
    <s v="舘前廣場大廈管理委員會"/>
    <x v="55"/>
    <x v="108"/>
    <s v="無"/>
    <s v="無"/>
  </r>
  <r>
    <s v="勞務成本－其他勞務成本－會費、捐助、補助、分攤、救助(濟)與交流活動費－捐助國內團體"/>
    <s v="共用部分修繕補助"/>
    <s v="福祿家管理委員會"/>
    <x v="55"/>
    <x v="522"/>
    <s v="無"/>
    <s v="無"/>
  </r>
  <r>
    <s v="勞務成本－其他勞務成本－會費、捐助、補助、分攤、救助(濟)與交流活動費－捐助國內團體"/>
    <s v="共用部分修繕補助"/>
    <s v="俊國萬里星座管理委員會"/>
    <x v="55"/>
    <x v="117"/>
    <s v="無"/>
    <s v="無"/>
  </r>
  <r>
    <s v="勞務成本－其他勞務成本－會費、捐助、補助、分攤、救助(濟)與交流活動費－捐助國內團體"/>
    <s v="共用部分修繕補助"/>
    <s v="天邑大樓公寓大廈管理委員會"/>
    <x v="55"/>
    <x v="117"/>
    <s v="無"/>
    <s v="無"/>
  </r>
  <r>
    <s v="勞務成本－其他勞務成本－會費、捐助、補助、分攤、救助(濟)與交流活動費－捐助國內團體"/>
    <s v="共用部分修繕補助"/>
    <s v="名門世家公寓大廈管理委員會"/>
    <x v="55"/>
    <x v="108"/>
    <s v="無"/>
    <s v="無"/>
  </r>
  <r>
    <s v="勞務成本－其他勞務成本－會費、捐助、補助、分攤、救助(濟)與交流活動費－捐助國內團體"/>
    <s v="共用部分修繕補助"/>
    <s v="東海羅曼羅蘭管理委員會"/>
    <x v="55"/>
    <x v="108"/>
    <s v="無"/>
    <s v="無"/>
  </r>
  <r>
    <s v="勞務成本－其他勞務成本－會費、捐助、補助、分攤、救助(濟)與交流活動費－捐助國內團體"/>
    <s v="共用部分修繕補助"/>
    <s v="太子鄉廈第一期管理委員會"/>
    <x v="55"/>
    <x v="364"/>
    <s v="無"/>
    <s v="無"/>
  </r>
  <r>
    <s v="勞務成本－其他勞務成本－會費、捐助、補助、分攤、救助(濟)與交流活動費－捐助國內團體"/>
    <s v="共用部分修繕補助"/>
    <s v="僑福東海花園大廈管理委員會"/>
    <x v="55"/>
    <x v="117"/>
    <s v="無"/>
    <s v="無"/>
  </r>
  <r>
    <s v="勞務成本－其他勞務成本－會費、捐助、補助、分攤、救助(濟)與交流活動費－捐助國內團體"/>
    <s v="共用部分修繕補助"/>
    <s v="錦繡庭園世界管理委員會"/>
    <x v="55"/>
    <x v="108"/>
    <s v="無"/>
    <s v="無"/>
  </r>
  <r>
    <s v="勞務成本－其他勞務成本－會費、捐助、補助、分攤、救助(濟)與交流活動費－捐助國內團體"/>
    <s v="共用部分修繕補助"/>
    <s v="大里長春名廈管理委員會"/>
    <x v="55"/>
    <x v="981"/>
    <s v="無"/>
    <s v="無"/>
  </r>
  <r>
    <s v="勞務成本－其他勞務成本－會費、捐助、補助、分攤、救助(濟)與交流活動費－捐助國內團體"/>
    <s v="共用部分修繕補助"/>
    <s v="不老林園管理委員會"/>
    <x v="55"/>
    <x v="108"/>
    <s v="無"/>
    <s v="無"/>
  </r>
  <r>
    <s v="勞務成本－其他勞務成本－會費、捐助、補助、分攤、救助(濟)與交流活動費－捐助國內團體"/>
    <s v="共用部分修繕補助"/>
    <s v="大台中華城D區管理委員會"/>
    <x v="55"/>
    <x v="108"/>
    <s v="無"/>
    <s v="無"/>
  </r>
  <r>
    <s v="勞務成本－其他勞務成本－會費、捐助、補助、分攤、救助(濟)與交流活動費－捐助國內團體"/>
    <s v="共用部分修繕補助"/>
    <s v="山外山社區管理委員會"/>
    <x v="55"/>
    <x v="108"/>
    <s v="無"/>
    <s v="無"/>
  </r>
  <r>
    <s v="勞務成本－其他勞務成本－會費、捐助、補助、分攤、救助(濟)與交流活動費－捐助國內團體"/>
    <s v="共用部分修繕補助"/>
    <s v="衛道天地管理委員會"/>
    <x v="55"/>
    <x v="117"/>
    <s v="無"/>
    <s v="無"/>
  </r>
  <r>
    <s v="勞務成本－其他勞務成本－會費、捐助、補助、分攤、救助(濟)與交流活動費－捐助國內團體"/>
    <s v="共用部分修繕補助"/>
    <s v="儷園華廈管理委員會"/>
    <x v="55"/>
    <x v="117"/>
    <s v="無"/>
    <s v="無"/>
  </r>
  <r>
    <s v="勞務成本－其他勞務成本－會費、捐助、補助、分攤、救助(濟)與交流活動費－捐助國內團體"/>
    <s v="共用部分修繕補助"/>
    <s v="台中新家管理委員會"/>
    <x v="55"/>
    <x v="49"/>
    <s v="無"/>
    <s v="無"/>
  </r>
  <r>
    <s v="勞務成本－其他勞務成本－會費、捐助、補助、分攤、救助(濟)與交流活動費－捐助國內團體"/>
    <s v="共用部分修繕補助"/>
    <s v="悠森學社區管理委員會"/>
    <x v="55"/>
    <x v="982"/>
    <s v="無"/>
    <s v="無"/>
  </r>
  <r>
    <s v="勞務成本－其他勞務成本－會費、捐助、補助、分攤、救助(濟)與交流活動費－捐助國內團體"/>
    <s v="共用部分修繕補助"/>
    <s v="景繡管理委員會"/>
    <x v="55"/>
    <x v="117"/>
    <s v="無"/>
    <s v="無"/>
  </r>
  <r>
    <s v="勞務成本－其他勞務成本－會費、捐助、補助、分攤、救助(濟)與交流活動費－捐助國內團體"/>
    <s v="共用部分修繕補助"/>
    <s v="大地子民社區管理委員會"/>
    <x v="55"/>
    <x v="398"/>
    <s v="無"/>
    <s v="無"/>
  </r>
  <r>
    <s v="勞務成本－其他勞務成本－會費、捐助、補助、分攤、救助(濟)與交流活動費－捐助國內團體"/>
    <s v="共用部分修繕補助"/>
    <s v="書香名廈管理委員會"/>
    <x v="55"/>
    <x v="108"/>
    <s v="無"/>
    <s v="無"/>
  </r>
  <r>
    <s v="勞務成本－其他勞務成本－會費、捐助、補助、分攤、救助(濟)與交流活動費－捐助國內團體"/>
    <s v="共用部分修繕補助"/>
    <s v="宗翰名門爵邸管理委員會"/>
    <x v="55"/>
    <x v="108"/>
    <s v="無"/>
    <s v="無"/>
  </r>
  <r>
    <s v="勞務成本－其他勞務成本－會費、捐助、補助、分攤、救助(濟)與交流活動費－捐助國內團體"/>
    <s v="共用部分修繕補助"/>
    <s v="芝柏大廈管理委員會"/>
    <x v="55"/>
    <x v="108"/>
    <s v="無"/>
    <s v="無"/>
  </r>
  <r>
    <s v="勞務成本－其他勞務成本－會費、捐助、補助、分攤、救助(濟)與交流活動費－捐助國內團體"/>
    <s v="共用部分修繕補助"/>
    <s v="德昌山海關D區管理委員會"/>
    <x v="55"/>
    <x v="108"/>
    <s v="無"/>
    <s v="無"/>
  </r>
  <r>
    <s v="勞務成本－其他勞務成本－會費、捐助、補助、分攤、救助(濟)與交流活動費－捐助國內團體"/>
    <s v="共用部分修繕補助"/>
    <s v="逢甲快邑通大樓管理委員會"/>
    <x v="55"/>
    <x v="108"/>
    <s v="無"/>
    <s v="無"/>
  </r>
  <r>
    <s v="勞務成本－其他勞務成本－會費、捐助、補助、分攤、救助(濟)與交流活動費－捐助國內團體"/>
    <s v="共用部分修繕補助"/>
    <s v="六月微風社區管理委員會"/>
    <x v="55"/>
    <x v="117"/>
    <s v="無"/>
    <s v="無"/>
  </r>
  <r>
    <s v="勞務成本－其他勞務成本－會費、捐助、補助、分攤、救助(濟)與交流活動費－捐助國內團體"/>
    <s v="共用部分修繕補助"/>
    <s v="湖美社區管理委員會"/>
    <x v="55"/>
    <x v="108"/>
    <s v="無"/>
    <s v="無"/>
  </r>
  <r>
    <s v="勞務成本－其他勞務成本－會費、捐助、補助、分攤、救助(濟)與交流活動費－捐助國內團體"/>
    <s v="共用部分修繕補助"/>
    <s v="百齡世家管理委員會"/>
    <x v="55"/>
    <x v="62"/>
    <s v="無"/>
    <s v="無"/>
  </r>
  <r>
    <s v="勞務成本－其他勞務成本－會費、捐助、補助、分攤、救助(濟)與交流活動費－捐助國內團體"/>
    <s v="共用部分修繕補助"/>
    <s v="來福大樓管理委員會"/>
    <x v="55"/>
    <x v="117"/>
    <s v="無"/>
    <s v="無"/>
  </r>
  <r>
    <s v="勞務成本－其他勞務成本－會費、捐助、補助、分攤、救助(濟)與交流活動費－捐助國內團體"/>
    <s v="共用部分修繕補助"/>
    <s v="博愛富第管理委員會"/>
    <x v="55"/>
    <x v="983"/>
    <s v="無"/>
    <s v="無"/>
  </r>
  <r>
    <s v="勞務成本－其他勞務成本－會費、捐助、補助、分攤、救助(濟)與交流活動費－捐助國內團體"/>
    <s v="共用部分修繕補助"/>
    <s v="綠光City大樓管理委員會"/>
    <x v="55"/>
    <x v="108"/>
    <s v="無"/>
    <s v="無"/>
  </r>
  <r>
    <s v="勞務成本－其他勞務成本－會費、捐助、補助、分攤、救助(濟)與交流活動費－捐助國內團體"/>
    <s v="共用部分修繕補助"/>
    <s v="可以居公寓大廈管理委員會"/>
    <x v="55"/>
    <x v="108"/>
    <s v="無"/>
    <s v="無"/>
  </r>
  <r>
    <s v="勞務成本－其他勞務成本－會費、捐助、補助、分攤、救助(濟)與交流活動費－捐助國內團體"/>
    <s v="共用部分修繕補助"/>
    <s v="熊貓貴族管理委員會"/>
    <x v="55"/>
    <x v="231"/>
    <s v="無"/>
    <s v="無"/>
  </r>
  <r>
    <s v="勞務成本－其他勞務成本－會費、捐助、補助、分攤、救助(濟)與交流活動費－捐助國內團體"/>
    <s v="共用部分修繕補助"/>
    <s v="新生活蘭園社區管理委員會"/>
    <x v="55"/>
    <x v="141"/>
    <s v="無"/>
    <s v="無"/>
  </r>
  <r>
    <s v="勞務成本－其他勞務成本－會費、捐助、補助、分攤、救助(濟)與交流活動費－捐助國內團體"/>
    <s v="共用部分修繕補助"/>
    <s v="齊家先生管理委員會"/>
    <x v="55"/>
    <x v="108"/>
    <s v="無"/>
    <s v="無"/>
  </r>
  <r>
    <s v="勞務成本－其他勞務成本－會費、捐助、補助、分攤、救助(濟)與交流活動費－捐助國內團體"/>
    <s v="共用部分修繕補助"/>
    <s v="美術林園管理委員會"/>
    <x v="55"/>
    <x v="110"/>
    <s v="無"/>
    <s v="無"/>
  </r>
  <r>
    <s v="勞務成本－其他勞務成本－會費、捐助、補助、分攤、救助(濟)與交流活動費－捐助國內團體"/>
    <s v="共用部分修繕補助"/>
    <s v="大葉學苑大廈管理委員會"/>
    <x v="55"/>
    <x v="364"/>
    <s v="無"/>
    <s v="無"/>
  </r>
  <r>
    <s v="勞務成本－其他勞務成本－會費、捐助、補助、分攤、救助(濟)與交流活動費－捐助國內團體"/>
    <s v="共用部分修繕補助"/>
    <s v="復新藝術廣場管理委員會"/>
    <x v="55"/>
    <x v="117"/>
    <s v="無"/>
    <s v="無"/>
  </r>
  <r>
    <s v="勞務成本－其他勞務成本－會費、捐助、補助、分攤、救助(濟)與交流活動費－捐助國內團體"/>
    <s v="共用部分修繕補助"/>
    <s v="通商大樓管理委員會"/>
    <x v="55"/>
    <x v="108"/>
    <s v="無"/>
    <s v="無"/>
  </r>
  <r>
    <s v="勞務成本－其他勞務成本－會費、捐助、補助、分攤、救助(濟)與交流活動費－捐助國內團體"/>
    <s v="共用部分修繕補助"/>
    <s v="新儒家大廈管理委員會"/>
    <x v="55"/>
    <x v="108"/>
    <s v="無"/>
    <s v="無"/>
  </r>
  <r>
    <s v="勞務成本－其他勞務成本－會費、捐助、補助、分攤、救助(濟)與交流活動費－捐助國內團體"/>
    <s v="共用部分修繕補助"/>
    <s v="科博苑社區管理委員會"/>
    <x v="55"/>
    <x v="734"/>
    <s v="無"/>
    <s v="無"/>
  </r>
  <r>
    <s v="勞務成本－其他勞務成本－會費、捐助、補助、分攤、救助(濟)與交流活動費－捐助國內團體"/>
    <s v="共用部分修繕補助"/>
    <s v="宏都雙子星社區管理委員會"/>
    <x v="55"/>
    <x v="117"/>
    <s v="無"/>
    <s v="無"/>
  </r>
  <r>
    <s v="勞務成本－其他勞務成本－會費、捐助、補助、分攤、救助(濟)與交流活動費－捐助國內團體"/>
    <s v="共用部分修繕補助"/>
    <s v="總太明日管理委員會"/>
    <x v="55"/>
    <x v="141"/>
    <s v="無"/>
    <s v="無"/>
  </r>
  <r>
    <s v="勞務成本－其他勞務成本－會費、捐助、補助、分攤、救助(濟)與交流活動費－捐助國內團體"/>
    <s v="共用部分修繕補助"/>
    <s v="敘登陽公寓大廈管理委員會"/>
    <x v="55"/>
    <x v="99"/>
    <s v="無"/>
    <s v="無"/>
  </r>
  <r>
    <s v="勞務成本－其他勞務成本－會費、捐助、補助、分攤、救助(濟)與交流活動費－捐助國內團體"/>
    <s v="共用部分修繕補助"/>
    <s v="豐馥社區管理委員會"/>
    <x v="55"/>
    <x v="117"/>
    <s v="無"/>
    <s v="無"/>
  </r>
  <r>
    <s v="勞務成本－其他勞務成本－會費、捐助、補助、分攤、救助(濟)與交流活動費－捐助國內團體"/>
    <s v="共用部分修繕補助"/>
    <s v="知己人家管理委員會"/>
    <x v="55"/>
    <x v="307"/>
    <s v="無"/>
    <s v="無"/>
  </r>
  <r>
    <s v="勞務成本－其他勞務成本－會費、捐助、補助、分攤、救助(濟)與交流活動費－捐助國內團體"/>
    <s v="共用部分修繕補助"/>
    <s v="品觀社區管理委員會"/>
    <x v="55"/>
    <x v="108"/>
    <s v="無"/>
    <s v="無"/>
  </r>
  <r>
    <s v="勞務成本－其他勞務成本－會費、捐助、補助、分攤、救助(濟)與交流活動費－捐助國內團體"/>
    <s v="共用部分修繕補助"/>
    <s v="嘉磐雍翠社區管理委員會"/>
    <x v="55"/>
    <x v="108"/>
    <s v="無"/>
    <s v="無"/>
  </r>
  <r>
    <s v="勞務成本－其他勞務成本－會費、捐助、補助、分攤、救助(濟)與交流活動費－捐助國內團體"/>
    <s v="共用部分修繕補助"/>
    <s v="一品花園管理委員會"/>
    <x v="55"/>
    <x v="141"/>
    <s v="無"/>
    <s v="無"/>
  </r>
  <r>
    <s v="勞務成本－其他勞務成本－會費、捐助、補助、分攤、救助(濟)與交流活動費－捐助國內團體"/>
    <s v="共用部分修繕補助"/>
    <s v="豐謙時代菁英甲區社區管理委員會"/>
    <x v="55"/>
    <x v="108"/>
    <s v="無"/>
    <s v="無"/>
  </r>
  <r>
    <s v="勞務成本－其他勞務成本－會費、捐助、補助、分攤、救助(濟)與交流活動費－捐助國內團體"/>
    <s v="共用部分修繕補助"/>
    <s v="大任品謙管理委員會"/>
    <x v="55"/>
    <x v="105"/>
    <s v="無"/>
    <s v="無"/>
  </r>
  <r>
    <s v="空氣污染防制計畫-移動污染源管制-會費、捐助、補助、分攤、照護、救濟與交流活動費-捐助、補助與獎助-捐助國內團體"/>
    <s v="辦理『臺中市電動汽車快速充電站(DC直流)補助計畫』"/>
    <s v="邦喬股份有限公司"/>
    <x v="56"/>
    <x v="419"/>
    <s v="無"/>
    <m/>
  </r>
  <r>
    <s v="空氣污染防制計畫-移動污染源管制-會費、捐助、補助、分攤、照護、救濟與交流活動費-捐助、補助與獎助-捐助國內團體"/>
    <s v="辦理『臺中市電動汽車快速充電站(AC交流)補助計畫』"/>
    <s v="昱立有限公司"/>
    <x v="56"/>
    <x v="64"/>
    <s v="無"/>
    <m/>
  </r>
  <r>
    <s v="環境教育計畫-環境教育推動計畫-會費、捐助、補助、分攤、照護、救濟與交流活動費-捐助、補助與獎助-捐助國內團體"/>
    <s v="辦理『大甲文武社區環境教育訓練暨綠能教育戶外學習活動【第二梯次】』"/>
    <s v="臺中市大甲區文武社區發展協會"/>
    <x v="56"/>
    <x v="1"/>
    <s v="無"/>
    <m/>
  </r>
  <r>
    <s v="環境教育計畫-環境教育推動計畫-會費、捐助、補助、分攤、照護、救濟與交流活動費-捐助、補助與獎助-捐助國內團體"/>
    <s v="辦理『113年度美化環境贈樹苗、空氣污染防制暨節能減碳港務宣導活動』"/>
    <s v="臺中市綠生活公益推廣協會"/>
    <x v="56"/>
    <x v="1"/>
    <s v="無"/>
    <m/>
  </r>
  <r>
    <s v="環境教育計畫-環境教育推動計畫-會費、捐助、補助、分攤、照護、救濟與交流活動費-捐助、補助與獎助-捐助國內團體"/>
    <s v="辦理『淨零綠生活』創意美學」"/>
    <s v="臺中市耆樂協會"/>
    <x v="56"/>
    <x v="1"/>
    <s v="無"/>
    <m/>
  </r>
  <r>
    <s v="環境教育計畫-環境教育推動計畫-會費、捐助、補助、分攤、照護、救濟與交流活動費-捐助、補助與獎助-捐助國內團體"/>
    <s v="辦理『113年愛護地球珍惜資源節能減碳環境教育宣導活動』"/>
    <s v="臺中市大甲區新移民女性家庭關懷協會"/>
    <x v="56"/>
    <x v="1"/>
    <s v="無"/>
    <m/>
  </r>
  <r>
    <s v="環境教育計畫-環境教育推動計畫-會費、捐助、補助、分攤、照護、救濟與交流活動費-捐助、補助與獎助-捐助國內團體"/>
    <s v="辦理『青少年戶外環境教育與全民綠生活運動研習』"/>
    <s v="社團法人臺中市永興童軍協會"/>
    <x v="56"/>
    <x v="1"/>
    <s v="無"/>
    <m/>
  </r>
  <r>
    <s v="環境教育計畫-環境教育推動計畫-會費、捐助、補助、分攤、照護、救濟與交流活動費-捐助、補助與獎助-捐助國內團體"/>
    <s v="辦理『大甲區幸福社區發展協會綠能教育戶外學習活動』"/>
    <s v="臺中市大甲區幸福社區發展協會"/>
    <x v="56"/>
    <x v="1"/>
    <s v="無"/>
    <m/>
  </r>
  <r>
    <s v="環境教育計畫-環境教育推動計畫-會費、捐助、補助、分攤、照護、救濟與交流活動費-捐助、補助與獎助-捐助國內團體"/>
    <s v="辦理『大甲文武福德功德會綠能教育戶外學習活動』"/>
    <s v="臺中市大甲區文武福德功德會"/>
    <x v="56"/>
    <x v="1"/>
    <s v="無"/>
    <m/>
  </r>
  <r>
    <s v="環境教育計畫-環境教育推動計畫-會費、捐助、補助、分攤、照護、救濟與交流活動費-捐助、補助與獎助-捐助國內團體"/>
    <s v="辦理『聚興社區113年辦理環境教育戶外學習活動』"/>
    <s v="臺中市潭子區聚興社區發展協會"/>
    <x v="56"/>
    <x v="1"/>
    <s v="無"/>
    <m/>
  </r>
  <r>
    <s v="環境教育計畫-環境教育推動計畫-會費、捐助、補助、分攤、照護、救濟與交流活動費-捐助、補助與獎助-捐助國內團體"/>
    <s v="辦理『森呼吸~植樹低碳愛地球暨環境教育、節約能源宣導活動』"/>
    <s v="臺中市海線文化推廣協會"/>
    <x v="56"/>
    <x v="1"/>
    <s v="無"/>
    <m/>
  </r>
  <r>
    <s v="環境教育計畫-環境教育推動計畫-會費、捐助、補助、分攤、照護、救濟與交流活動費-捐助、補助與獎助-捐助國內團體"/>
    <s v="辦理『113年度環保及節能環境設施場所戶外學習活動』"/>
    <s v="臺中市清水區南寧社區發展協會"/>
    <x v="56"/>
    <x v="1"/>
    <s v="無"/>
    <m/>
  </r>
  <r>
    <s v="環境教育計畫-環境教育推動計畫-會費、捐助、補助、分攤、照護、救濟與交流活動費-捐助、補助與獎助-捐助國內團體"/>
    <s v="辦理『健康青春齊步走~親子同遊健走逗陣走』"/>
    <s v="臺中市大康河生態環保發展協會"/>
    <x v="56"/>
    <x v="1"/>
    <s v="無"/>
    <m/>
  </r>
  <r>
    <s v="環境教育計畫-環境教育推動計畫-會費、捐助、補助、分攤、照護、救濟與交流活動費-捐助、補助與獎助-捐助國內團體"/>
    <s v="辦理『廢棄物品再生美學藝術營』"/>
    <s v="臺中市豐原區婦聯社教協會"/>
    <x v="56"/>
    <x v="1"/>
    <s v="無"/>
    <m/>
  </r>
  <r>
    <s v="環境教育計畫-環境教育推動計畫-會費、捐助、補助、分攤、照護、救濟與交流活動費-捐助、補助與獎助-捐助國內團體"/>
    <s v="辦理『愛地球環保創意DIY暨環境教育宣導活動』"/>
    <s v="臺中市大甲區平安社區發展協會"/>
    <x v="56"/>
    <x v="1"/>
    <s v="無"/>
    <m/>
  </r>
  <r>
    <s v="環境教育計畫-環境教育推動計畫-會費、捐助、補助、分攤、照護、救濟與交流活動費-捐助、補助與獎助-捐助國內團體"/>
    <s v="辦理『甘蔗社區113年辦理環境教育戶外學習活動』"/>
    <s v="臺中市潭子區甘蔗社區發展協會"/>
    <x v="56"/>
    <x v="1"/>
    <s v="無"/>
    <m/>
  </r>
  <r>
    <s v="環境教育計畫-環境教育推動計畫-會費、捐助、補助、分攤、照護、救濟與交流活動費-捐助、補助與獎助-捐助國內團體"/>
    <s v="辦理『社團法人臺中市蓮心自強服務協會綠能教育戶外學習』"/>
    <s v="社團法人臺中市蓮心自強服務協會"/>
    <x v="56"/>
    <x v="1"/>
    <s v="無"/>
    <m/>
  </r>
  <r>
    <s v="環境教育計畫-環境教育推動計畫-會費、捐助、補助、分攤、照護、救濟與交流活動費-捐助、補助與獎助-捐助國內團體"/>
    <s v="辦理『節能減碳暨潔淨能源宣導活動』"/>
    <s v="臺中市大甲區太白社區發展協會"/>
    <x v="56"/>
    <x v="1"/>
    <s v="無"/>
    <m/>
  </r>
  <r>
    <s v="環境教育計畫-環境教育推動計畫-會費、捐助、補助、分攤、照護、救濟與交流活動費-捐助、補助與獎助-捐助國內團體"/>
    <s v="辦理『外埔大同社區發展協會綠能暨環境教育戶外學習活動』"/>
    <s v="臺中市外埔區大同社區發展協會"/>
    <x v="56"/>
    <x v="1"/>
    <s v="無"/>
    <m/>
  </r>
  <r>
    <s v="環境教育計畫-環境教育推動計畫-會費、捐助、補助、分攤、照護、救濟與交流活動費-捐助、補助與獎助-捐助國內團體"/>
    <s v="辦理『黑熊生態保育布袋戲-新月傳說』"/>
    <s v="五洲園今日掌中劇團"/>
    <x v="56"/>
    <x v="1"/>
    <s v="無"/>
    <m/>
  </r>
  <r>
    <s v="環境教育計畫-環境教育推動計畫-會費、捐助、補助、分攤、照護、救濟與交流活動費-捐助、補助與獎助-捐助國內團體"/>
    <s v="辦理『大甲區頂店社區發展協會綠能教育戶外學習活動』"/>
    <s v="臺中市大甲區頂店社區發展協會"/>
    <x v="56"/>
    <x v="1"/>
    <s v="無"/>
    <m/>
  </r>
  <r>
    <s v="環境教育計畫-環境教育推動計畫-會費、捐助、補助、分攤、照護、救濟與交流活動費-捐助、補助與獎助-捐助國內團體"/>
    <s v="辦理『大甲區松柏港產業觀光發展協會綠能教育戶外學習活動』"/>
    <s v="臺中市大甲區松柏港產業觀光發展協會"/>
    <x v="56"/>
    <x v="1"/>
    <s v="無"/>
    <m/>
  </r>
  <r>
    <s v="環境教育計畫-環境教育推動計畫-會費、捐助、補助、分攤、照護、救濟與交流活動費-捐助、補助與獎助-捐助國內團體"/>
    <s v="『113年社區環境教育培力暨環保小學堂推廣計畫』單一社區"/>
    <s v="台中市東區合作社區發展協會"/>
    <x v="56"/>
    <x v="106"/>
    <s v="無"/>
    <m/>
  </r>
  <r>
    <s v="環境教育計畫-環境教育推動計畫-會費、捐助、補助、分攤、照護、救濟與交流活動費-捐助、補助與獎助-捐助國內團體"/>
    <s v="『113年社區環境教育培力暨環保小學堂推廣計畫』單一社區"/>
    <s v="臺中市沙鹿區興安社區發展協會"/>
    <x v="56"/>
    <x v="106"/>
    <s v="無"/>
    <m/>
  </r>
  <r>
    <s v="環境教育計畫-環境教育推動計畫-會費、捐助、補助、分攤、照護、救濟與交流活動費-捐助、補助與獎助-捐助國內團體"/>
    <s v="辦理『ESG珍愛大地親子寫生/公益園遊會暨第三屆全球科技植樹創新產頒獎典禮』"/>
    <s v="社團法人臺灣能源與環境發展協會"/>
    <x v="56"/>
    <x v="1"/>
    <s v="無"/>
    <m/>
  </r>
  <r>
    <s v="環境教育計畫-環境教育推動計畫-會費、捐助、補助、分攤、照護、救濟與交流活動費-捐助、補助與獎助-捐助國內團體"/>
    <s v="辦理『臺中市邱厝慈善協會環境戶外學習活動』"/>
    <s v="臺中市邱厝慈善協會"/>
    <x v="56"/>
    <x v="114"/>
    <s v="無"/>
    <m/>
  </r>
  <r>
    <s v="環境教育計畫-環境教育推動計畫-會費、捐助、補助、分攤、照護、救濟與交流活動費-捐助、補助與獎助-捐助國內團體"/>
    <s v="『113年社區環境教育培力暨環保小學堂推廣計畫』聯合社區"/>
    <s v="臺中市北屯區仁和社區發展協會"/>
    <x v="56"/>
    <x v="160"/>
    <s v="無"/>
    <m/>
  </r>
  <r>
    <s v="環境教育計畫-環境教育推動計畫-會費、捐助、補助、分攤、照護、救濟與交流活動費-捐助、補助與獎助-捐助國內團體"/>
    <s v="辦理『愛護家園節能減碳之環境教育宣導』"/>
    <s v="臺中市東勢區石城社區發展協會"/>
    <x v="56"/>
    <x v="1"/>
    <s v="無"/>
    <m/>
  </r>
  <r>
    <s v="安全農業輔導計畫-安全農業輔導業務-會費、捐助、補助、分攤、照護、救濟與交流活動費-捐助、補助與獎助-捐助國內團體"/>
    <s v="石岡區農會辦理農產業（梨）保險保費補助"/>
    <s v="石岡區農會"/>
    <x v="57"/>
    <x v="612"/>
    <s v="無"/>
    <m/>
  </r>
  <r>
    <s v="安全農業輔導計畫-安全農業輔導業務-會費、捐助、補助、分攤、照護、救濟與交流活動費-捐助、補助與獎助-捐助國內團體"/>
    <s v="和平區農會辦理農產業（農業設施）保險保費補助_x000a_"/>
    <s v="和平區農會"/>
    <x v="57"/>
    <x v="201"/>
    <s v="無"/>
    <m/>
  </r>
  <r>
    <s v="安全農業輔導計畫-安全農業輔導業務-會費、捐助、補助、分攤、照護、救濟與交流活動費-捐助、補助與獎助-捐助國內團體"/>
    <s v="龍井區農會辦理農產業（農業設施）保險保費補助_x000a_"/>
    <s v="龍井區農會"/>
    <x v="57"/>
    <x v="197"/>
    <s v="無"/>
    <m/>
  </r>
  <r>
    <s v="安全農業輔導計畫-安全農業輔導業務-會費、捐助、補助、分攤、照護、救濟與交流活動費-捐助、補助與獎助-捐助國內團體"/>
    <s v="霧峰區農會辦理農產業（農業設施）保險保費補助_x000a_"/>
    <s v="霧峰區農會"/>
    <x v="57"/>
    <x v="276"/>
    <s v="無"/>
    <m/>
  </r>
  <r>
    <s v="安全農業輔導計畫-安全農業輔導業務-會費、捐助、補助、分攤、照護、救濟與交流活動費-捐助、補助與獎助-捐助國內團體"/>
    <s v="太平區農會辦理農產業（梨）保險保費補助_x000a_"/>
    <s v="太平區農會"/>
    <x v="57"/>
    <x v="49"/>
    <s v="無"/>
    <m/>
  </r>
  <r>
    <s v="安全農業輔導計畫-安全農業輔導業務-會費、捐助、補助、分攤、照護、救濟與交流活動費-捐助、補助與獎助-捐助國內團體"/>
    <s v="112年農產業(梨、梨穗)保險保費補助_x000a_"/>
    <s v="太平區農會"/>
    <x v="57"/>
    <x v="110"/>
    <s v="無"/>
    <m/>
  </r>
  <r>
    <s v="安全農業輔導計畫-安全農業輔導業務-會費、捐助、補助、分攤、照護、救濟與交流活動費-捐助、補助與獎助-捐助國內團體"/>
    <s v="東勢區農會辦理農產業（梨）保險保費補助_x000a_"/>
    <s v="東勢區農會"/>
    <x v="57"/>
    <x v="984"/>
    <s v="無"/>
    <m/>
  </r>
  <r>
    <s v="安全農業輔導計畫-安全農業輔導業務-會費、捐助、補助、分攤、照護、救濟與交流活動費-捐助、補助與獎助-捐助國內團體"/>
    <s v="潭子區農會辦理農產業（柑橘）保險保費補助"/>
    <s v="潭子區農會"/>
    <x v="57"/>
    <x v="278"/>
    <s v="無"/>
    <m/>
  </r>
  <r>
    <s v="安全農業輔導計畫-安全農業輔導業務-會費、捐助、補助、分攤、照護、救濟與交流活動費-捐助、補助與獎助-捐助國內團體"/>
    <s v="新社區農會辦理農產業（柑橘）保險保費補助_x000a_"/>
    <s v="新社區農會"/>
    <x v="57"/>
    <x v="82"/>
    <s v="無"/>
    <m/>
  </r>
  <r>
    <s v="安全農業輔導計畫-安全農業輔導業務-會費、捐助、補助、分攤、照護、救濟與交流活動費-捐助、補助與獎助-捐助國內團體"/>
    <s v="新社區農會辦理農產業（梨）保險保費補助"/>
    <s v="新社區農會"/>
    <x v="57"/>
    <x v="612"/>
    <s v="無"/>
    <m/>
  </r>
  <r>
    <s v="安全農業輔導計畫-安全農業輔導業務-會費、捐助、補助、分攤、照護、救濟與交流活動費-捐助、補助與獎助-捐助國內團體"/>
    <s v="后里區農會辦理農產業（梨）保險保費補助_x000a_"/>
    <s v="后里區農會"/>
    <x v="57"/>
    <x v="769"/>
    <s v="無"/>
    <m/>
  </r>
  <r>
    <s v="安全農業輔導計畫-安全農業輔導業務-會費、捐助、補助、分攤、照護、救濟與交流活動費-捐助、補助與獎助-捐助國內團體"/>
    <s v="石岡區農會辦理農產業（柑橘）保險保費補助"/>
    <s v="石岡區農會"/>
    <x v="57"/>
    <x v="364"/>
    <s v="無"/>
    <m/>
  </r>
  <r>
    <s v="安全農業輔導計畫-安全農業輔導業務-會費、捐助、補助、分攤、照護、救濟與交流活動費-捐助、補助與獎助-捐助國內團體"/>
    <s v="大肚區農會辦理農產業（農業設施）保險保費補助"/>
    <s v="大肚區農會"/>
    <x v="57"/>
    <x v="365"/>
    <s v="無"/>
    <m/>
  </r>
  <r>
    <s v="安全農業輔導計畫-安全農業輔導業務-會費、捐助、補助、分攤、照護、救濟與交流活動費-捐助、補助與獎助-捐助國內團體"/>
    <s v="大甲區農會辦理農產業（西瓜）保險保費補助_x000a_"/>
    <s v="大甲區農會"/>
    <x v="57"/>
    <x v="98"/>
    <s v="無"/>
    <m/>
  </r>
  <r>
    <s v="安全農業輔導計畫-安全農業輔導業務-會費、捐助、補助、分攤、照護、救濟與交流活動費-捐助、補助與獎助-捐助國內團體"/>
    <s v="豐原區農會辦理農產業（梨）保險保費補助"/>
    <s v="豐原區農會"/>
    <x v="57"/>
    <x v="88"/>
    <s v="無"/>
    <m/>
  </r>
  <r>
    <s v="安全農業輔導計畫-安全農業輔導業務-會費、捐助、補助、分攤、照護、救濟與交流活動費-捐助、補助與獎助-捐助國內團體"/>
    <s v="豐原區農會辦理農產業（柑橘）保險保費補助_x000a_"/>
    <s v="豐原區農會"/>
    <x v="57"/>
    <x v="217"/>
    <s v="無"/>
    <m/>
  </r>
  <r>
    <s v="安全農業輔導計畫-安全農業輔導業務-會費、捐助、補助、分攤、照護、救濟與交流活動費-捐助、補助與獎助-捐助國內團體"/>
    <s v="霧峰區農會辦理農產業（荔枝）保險保費補助_x000a_"/>
    <s v="霧峰區農會"/>
    <x v="57"/>
    <x v="197"/>
    <s v="無"/>
    <m/>
  </r>
  <r>
    <s v="安全農業輔導計畫-安全農業輔導業務-會費、捐助、補助、分攤、照護、救濟與交流活動費-捐助、補助與獎助-捐助國內團體"/>
    <s v="113年臺中市在地國產非基因改造大豆契約收購推動計畫"/>
    <s v="臺中市農會"/>
    <x v="57"/>
    <x v="985"/>
    <s v="無"/>
    <m/>
  </r>
  <r>
    <s v="安全農業輔導計畫-安全農業輔導業務-會費、捐助、補助、分攤、照護、救濟與交流活動費-捐助、補助與獎助-捐助國內團體"/>
    <s v="113年綠色環境給付加碼獎勵計畫"/>
    <s v="臺中市轄區各區農會"/>
    <x v="57"/>
    <x v="139"/>
    <s v="無"/>
    <m/>
  </r>
  <r>
    <s v="安全農業輔導計畫-安全農業輔導業務-會費、捐助、補助、分攤、照護、救濟與交流活動費-捐助、補助與獎助-捐助國內團體"/>
    <s v="113年度農產業保險試辦補助計畫"/>
    <s v="臺中市轄區各區農會"/>
    <x v="57"/>
    <x v="986"/>
    <s v="無"/>
    <m/>
  </r>
  <r>
    <s v="安全農業輔導計畫-安全農業輔導業務-會費、捐助、補助、分攤、照護、救濟與交流活動費-捐助、補助與獎助-捐助國內團體"/>
    <s v="113年建構農產品冷鏈物流及品質確保示範體系計畫-農糧產品冷鏈設施（備）補助計畫"/>
    <s v="豐原區農會"/>
    <x v="57"/>
    <x v="25"/>
    <s v="有"/>
    <s v="原誠營造股份有限公司"/>
  </r>
  <r>
    <s v="安全農業輔導計畫-營農推廣輔導業務-會費、捐助、補助、分攤、照護、救濟與交流活動費-捐助、補助與獎助-捐助國內團體"/>
    <s v="屠體評級交易資料分析暨承銷人與民眾消費習慣調查研究並配合轉型發展搬遷計畫"/>
    <s v="台中肉品市場股份有限公司"/>
    <x v="57"/>
    <x v="987"/>
    <s v="有"/>
    <s v="社團法人臺灣文化創意產業學會"/>
  </r>
  <r>
    <s v="安全農業輔導計畫-安全農業輔導業務-會費、捐助、補助、分攤、照護、救濟與交流活動費-捐助、補助與獎助-捐助國內團體"/>
    <s v="建構農產品冷鏈物流及品質確保示範體系計畫-113年度農糧產品冷鏈設施（備）計畫"/>
    <s v="新社區農會"/>
    <x v="57"/>
    <x v="988"/>
    <s v="有"/>
    <s v=" 鋒展冷凍空調工程有限公司"/>
  </r>
  <r>
    <s v="安全農業輔導計畫-安全農業輔導業務-會費、捐助、補助、分攤、照護、救濟與交流活動費-捐助、補助與獎助-捐助國內團體"/>
    <s v="113年建構農產品冷鏈物流及品質確保示範體系計畫-農糧產品冷鏈設施（備）補助計畫-第二期"/>
    <s v="東勢區農會"/>
    <x v="57"/>
    <x v="989"/>
    <s v="無"/>
    <m/>
  </r>
  <r>
    <s v="安全農業輔導計畫-營農推廣輔導業務-會費、捐助、補助、分攤、照護、救濟與交流活動費-捐助、補助與獎助-捐助國內團體"/>
    <s v="113年度臺中市冬季供應農產品配送計畫"/>
    <s v="豐原區農會"/>
    <x v="57"/>
    <x v="990"/>
    <s v="無"/>
    <m/>
  </r>
  <r>
    <s v="安全農業輔導計畫-安全農業輔導業務-會費、捐助、補助、分攤、照護、救濟與交流活動費-捐助、補助與獎助-捐助國內團體"/>
    <s v="113年度大安區農會（台中市大安區肉品市場）充實冷鏈物流供應倉儲設備計畫"/>
    <s v="大安區農會"/>
    <x v="57"/>
    <x v="639"/>
    <s v="無"/>
    <m/>
  </r>
  <r>
    <s v="安全農業輔導計畫-安全農業輔導業務-會費、捐助、補助、分攤、照護、救濟與交流活動費-捐助、補助與獎助-捐助國內團體"/>
    <s v="113年度臺中市芋頭產銷設備補助計畫"/>
    <s v="外埔區農會"/>
    <x v="57"/>
    <x v="143"/>
    <s v="無"/>
    <m/>
  </r>
  <r>
    <s v="安全農業輔導計畫-安全農業輔導業務-會費、捐助、補助、分攤、照護、救濟與交流活動費-捐助、補助與獎助-捐助國內團體"/>
    <s v="113年度臺中市和平區農產運銷調節計畫"/>
    <s v="和平區農會"/>
    <x v="57"/>
    <x v="144"/>
    <s v="無"/>
    <m/>
  </r>
  <r>
    <s v="安全農業輔導計畫-安全農業輔導業務-會費、捐助、補助、分攤、照護、救濟與交流活動費-捐助、補助與獎助-捐助國內團體"/>
    <s v="113年度臺中市東勢區農會推廣優質水梨調節產銷收購計畫"/>
    <s v="東勢區農會"/>
    <x v="57"/>
    <x v="477"/>
    <s v="無"/>
    <m/>
  </r>
  <r>
    <s v="安全農業輔導計畫-安全農業輔導業務-會費、捐助、補助、分攤、照護、救濟與交流活動費-捐助、補助與獎助-捐助國內團體"/>
    <s v="113年度臺中市大甲區蔬菜調節配送行銷計畫"/>
    <s v="大甲區農會"/>
    <x v="57"/>
    <x v="186"/>
    <s v="無"/>
    <m/>
  </r>
  <r>
    <s v="農業發展計畫-農業管理與輔導業務-會費、捐助、補助、分攤、照護、救濟與交流活動費-捐助、補助與獎助-捐助國內團體"/>
    <s v="113年度臺中市梨果截切加工計畫"/>
    <s v="東勢區農會"/>
    <x v="57"/>
    <x v="991"/>
    <s v="無"/>
    <m/>
  </r>
  <r>
    <s v="農業發展計畫-農業管理與輔導業務-會費、捐助、補助、分攤、照護、救濟與交流活動費-捐助、補助與獎助-捐助國內團體"/>
    <s v="2024年臺中農特產品品牌形象躍升計畫"/>
    <s v="東勢區農會"/>
    <x v="57"/>
    <x v="992"/>
    <s v="無"/>
    <m/>
  </r>
  <r>
    <s v="農業發展計畫-農業管理與輔導業務-會費、捐助、補助、分攤、照護、救濟與交流活動費-捐助、補助與獎助-捐助國內團體"/>
    <s v="113年度臺中市柑橘截切加工計畫"/>
    <s v="東勢區農會"/>
    <x v="57"/>
    <x v="427"/>
    <s v="無"/>
    <m/>
  </r>
  <r>
    <s v="農業發展計畫-農業管理與輔導業務-會費、捐助、補助、分攤、照護、救濟與交流活動費-捐助、補助與獎助-捐助國內團體"/>
    <s v="113年度台中市優質農產品椪柑國外拓銷包裝資材補助計畫"/>
    <s v="石岡區農會"/>
    <x v="57"/>
    <x v="139"/>
    <s v="無"/>
    <m/>
  </r>
  <r>
    <s v="農業發展計畫-農業管理與輔導業務-會費、捐助、補助、分攤、照護、救濟與交流活動費-捐助、補助與獎助-捐助國內團體"/>
    <s v="113年度農作物害蟲誘引劑一般區域防治工作計畫"/>
    <s v="大雅區農會"/>
    <x v="57"/>
    <x v="54"/>
    <s v="無"/>
    <m/>
  </r>
  <r>
    <s v="安全農業輔導計畫-安全農業輔導業務-會費、捐助、補助、分攤、照護、救濟與交流活動費-捐助、補助與獎助-捐助國內團體"/>
    <s v="113年度臺中市石岡區農業災害復建補助計畫"/>
    <s v="石岡區農會"/>
    <x v="57"/>
    <x v="993"/>
    <s v="無"/>
    <m/>
  </r>
  <r>
    <s v="安全農業輔導計畫-營農推廣輔導業務-會費、捐助、補助、分攤、照護、救濟與交流活動費-捐助、補助與獎助-捐助國內團體"/>
    <s v="113年度臺中市豐收計畫-各區診斷諮詢服務及農作物安全栽培研習班"/>
    <s v="東勢區農會"/>
    <x v="57"/>
    <x v="53"/>
    <s v="無"/>
    <m/>
  </r>
  <r>
    <s v="安全農業輔導計畫-安全農業輔導業務-會費、捐助、補助、分攤、照護、救濟與交流活動費-捐助、補助與獎助-捐助國內團體"/>
    <s v="113年度臺中市后里區農業災害復建補助計畫"/>
    <s v="后里區農會"/>
    <x v="57"/>
    <x v="994"/>
    <s v="無"/>
    <m/>
  </r>
  <r>
    <s v="農業發展計畫-農業管理與輔導業務-會費、捐助、補助、分攤、照護、救濟與交流活動費-捐助、補助與獎助-捐助國內團體"/>
    <s v="113年度農作物害蟲誘引劑一般區域防治工作計畫"/>
    <s v="石岡區農會"/>
    <x v="57"/>
    <x v="424"/>
    <s v="無"/>
    <m/>
  </r>
  <r>
    <s v="農業發展計畫-農業管理與輔導業務-會費、捐助、補助、分攤、照護、救濟與交流活動費-捐助、補助與獎助-捐助國內團體"/>
    <s v="113年度農作物害蟲誘引劑一般區域防治工作計畫"/>
    <s v="霧峰區農會"/>
    <x v="57"/>
    <x v="99"/>
    <s v="無"/>
    <m/>
  </r>
  <r>
    <s v="農業發展計畫-農業管理與輔導業務-會費、捐助、補助、分攤、照護、救濟與交流活動費-捐助、補助與獎助-捐助國內團體"/>
    <s v="113年度農作物害蟲誘引劑一般區域防治工作計畫"/>
    <s v="龍井區農會"/>
    <x v="58"/>
    <x v="247"/>
    <s v="無"/>
    <m/>
  </r>
  <r>
    <s v="農業發展計畫-農業管理與輔導業務-會費、捐助、補助、分攤、照護、救濟與交流活動費-捐助、補助與獎助-捐助國內團體"/>
    <s v="113年度農作物害蟲誘引劑一般區域防治工作計畫"/>
    <s v="東勢區農會"/>
    <x v="57"/>
    <x v="818"/>
    <s v="無"/>
    <m/>
  </r>
  <r>
    <s v="農業發展計畫-農業管理與輔導業務-會費、捐助、補助、分攤、照護、救濟與交流活動費-捐助、補助與獎助-捐助國內團體"/>
    <s v="113年臺中市大雅區農會雜糧整合創新設計包裝計畫"/>
    <s v="大雅區農會"/>
    <x v="57"/>
    <x v="722"/>
    <s v="無"/>
    <m/>
  </r>
  <r>
    <s v="安全農業輔導計畫-營農推廣輔導業務-會費、捐助、補助、分攤、照護、救濟與交流活動費-捐助、補助與獎助-捐助國內團體"/>
    <s v="113年度臺中市豐收計畫-各區診斷諮詢服務_x000a_"/>
    <s v="大雅區農會"/>
    <x v="57"/>
    <x v="88"/>
    <s v="無"/>
    <m/>
  </r>
  <r>
    <s v="安全農業輔導計畫-安全農業輔導業務-會費、捐助、補助、分攤、照護、救濟與交流活動費-捐助、補助與獎助-捐助國內團體"/>
    <s v="113年度臺中市大雅區農業災害復建補助計畫"/>
    <s v="大雅區農會"/>
    <x v="57"/>
    <x v="779"/>
    <s v="無"/>
    <m/>
  </r>
  <r>
    <s v="安全農業輔導計畫-營農推廣輔導業務-會費、捐助、補助、分攤、照護、救濟與交流活動費-捐助、補助與獎助-捐助國內團體"/>
    <s v="113年度臺中市豐收計畫-農作物安全栽培研習班"/>
    <s v="大雅區農會"/>
    <x v="57"/>
    <x v="87"/>
    <s v="無"/>
    <m/>
  </r>
  <r>
    <s v="安全農業輔導計畫-安全農業輔導業務-會費、捐助、補助、分攤、照護、救濟與交流活動費-捐助、補助與獎助-捐助國內團體"/>
    <s v="113年度臺中市新社區農業災害復建補助計畫"/>
    <s v="新社區農會"/>
    <x v="57"/>
    <x v="995"/>
    <s v="無"/>
    <m/>
  </r>
  <r>
    <s v="安全農業輔導計畫-營農推廣輔導業務-會費、捐助、補助、分攤、照護、救濟與交流活動費-捐助、補助與獎助-捐助國內團體"/>
    <s v="113年度臺中市豐收計畫-農作物安全栽培研習班"/>
    <s v="大肚區農會"/>
    <x v="57"/>
    <x v="204"/>
    <s v="無"/>
    <m/>
  </r>
  <r>
    <s v="安全農業輔導計畫-營農推廣輔導業務-會費、捐助、補助、分攤、照護、救濟與交流活動費-捐助、補助與獎助-捐助國內團體"/>
    <s v="113年度臺中市豐收計畫-各區診斷諮詢服務"/>
    <s v="大肚區農會"/>
    <x v="57"/>
    <x v="88"/>
    <s v="無"/>
    <m/>
  </r>
  <r>
    <s v="安全農業輔導計畫-營農推廣輔導業務-會費、捐助、補助、分攤、照護、救濟與交流活動費-捐助、補助與獎助-捐助國內團體"/>
    <s v="113年度龍井西瓜與青農農特產品推廣暨節能用電宣導活動"/>
    <s v="龍井區農會"/>
    <x v="57"/>
    <x v="119"/>
    <s v="無"/>
    <m/>
  </r>
  <r>
    <s v="安全農業輔導計畫-安全農業輔導業務-會費、捐助、補助、分攤、照護、救濟與交流活動費-捐助、補助與獎助-捐助國內團體"/>
    <s v="113年度拓展荔枝冷鏈保鮮處理計畫"/>
    <s v="大里區農會"/>
    <x v="57"/>
    <x v="313"/>
    <s v="無"/>
    <m/>
  </r>
  <r>
    <s v="安全農業輔導計畫-安全農業輔導業務-會費、捐助、補助、分攤、照護、救濟與交流活動費-捐助、補助與獎助-捐助國內團體"/>
    <s v="113年度臺中市外埔區農業災害復建補助計畫"/>
    <s v="外埔區農會"/>
    <x v="57"/>
    <x v="10"/>
    <s v="無"/>
    <m/>
  </r>
  <r>
    <s v="安全農業輔導計畫-安全農業輔導業務-會費、捐助、補助、分攤、照護、救濟與交流活動費-捐助、補助與獎助-捐助國內團體"/>
    <s v="113年度臺中市東勢區茂谷柑共同運銷推廣計畫"/>
    <s v="東勢區農會"/>
    <x v="57"/>
    <x v="737"/>
    <s v="無"/>
    <m/>
  </r>
  <r>
    <s v="安全農業輔導計畫-營農推廣輔導業務-會費、捐助、補助、分攤、照護、救濟與交流活動費-捐助、補助與獎助-捐助國內團體"/>
    <s v="113年度臺中地區食農教育推廣計畫"/>
    <s v="新社區農會"/>
    <x v="57"/>
    <x v="289"/>
    <s v="無"/>
    <m/>
  </r>
  <r>
    <s v="安全農業輔導計畫-安全農業輔導業務-會費、捐助、補助、分攤、照護、救濟與交流活動費-捐助、補助與獎助-捐助國內團體"/>
    <s v="113年度臺中市水蜜桃包裝配送調節產銷計畫"/>
    <s v="和平區農會"/>
    <x v="57"/>
    <x v="48"/>
    <s v="無"/>
    <m/>
  </r>
  <r>
    <s v="農業發展計畫-農業管理與輔導業務-會費、捐助、補助、分攤、照護、救濟與交流活動費-捐助、補助與獎助-捐助國內團體"/>
    <s v="113年度臺中市梨山茶形象包裝推廣計畫"/>
    <s v="和平區農會"/>
    <x v="57"/>
    <x v="491"/>
    <s v="無"/>
    <m/>
  </r>
  <r>
    <s v="安全農業輔導計畫-營農推廣輔導業務-會費、捐助、補助、分攤、照護、救濟與交流活動費-捐助、補助與獎助-捐助國內團體"/>
    <s v="113年度臺中市豐收計畫-農作物安全栽培研習班"/>
    <s v="和平區農會"/>
    <x v="57"/>
    <x v="122"/>
    <s v="無"/>
    <m/>
  </r>
  <r>
    <s v="安全農業輔導計畫-安全農業輔導業務-會費、捐助、補助、分攤、照護、救濟與交流活動費-捐助、補助與獎助-捐助國內團體"/>
    <s v="113年雜糧檢驗計畫"/>
    <s v="大雅區農會"/>
    <x v="57"/>
    <x v="307"/>
    <s v="無"/>
    <m/>
  </r>
  <r>
    <s v="安全農業輔導計畫-安全農業輔導業務-會費、捐助、補助、分攤、照護、救濟與交流活動費-捐助、補助與獎助-捐助國內團體"/>
    <s v="113年臺中市后里區農會甘露梨調節產銷計畫"/>
    <s v="后里區農會"/>
    <x v="57"/>
    <x v="835"/>
    <s v="無"/>
    <m/>
  </r>
  <r>
    <s v="安全農業輔導計畫-安全農業輔導業務-會費、捐助、補助、分攤、照護、救濟與交流活動費-捐助、補助與獎助-捐助國內團體"/>
    <s v="113年第1期作水稻收入保險及富邦產物水稻區域收穫農作物保險保險費補助"/>
    <s v="財團法人農業保險基金"/>
    <x v="57"/>
    <x v="996"/>
    <s v="無"/>
    <m/>
  </r>
  <r>
    <s v="安全農業輔導計畫-安全農業輔導業務-會費、捐助、補助、分攤、照護、救濟與交流活動費-捐助、補助與獎助-捐助國內團體"/>
    <s v="113年度臺中市龍井區及大肚區農業災害復建補助計畫"/>
    <s v="龍井區農會"/>
    <x v="57"/>
    <x v="997"/>
    <s v="無"/>
    <m/>
  </r>
  <r>
    <s v="安全農業輔導計畫-安全農業輔導業務-會費、捐助、補助、分攤、照護、救濟與交流活動費-捐助、補助與獎助-捐助國內團體"/>
    <s v="113年度臺中市石岡區推動柑橘品質提升計畫"/>
    <s v="石岡區農會"/>
    <x v="57"/>
    <x v="16"/>
    <s v="無"/>
    <m/>
  </r>
  <r>
    <s v="安全農業輔導計畫-安全農業輔導業務-會費、捐助、補助、分攤、照護、救濟與交流活動費-捐助、補助與獎助-捐助國內團體"/>
    <s v="113年度臺中市神岡區農業災害復建補助計畫"/>
    <s v="神岡區農會"/>
    <x v="57"/>
    <x v="131"/>
    <s v="無"/>
    <m/>
  </r>
  <r>
    <s v="安全農業輔導計畫-營農推廣輔導業務-會費、捐助、補助、分攤、照護、救濟與交流活動費-捐助、補助與獎助-捐助國內團體"/>
    <s v="113年度臺中市豐收計畫-各區診斷諮詢服務及農作物安全栽培研習班"/>
    <s v="太平區農會"/>
    <x v="57"/>
    <x v="75"/>
    <s v="無"/>
    <m/>
  </r>
  <r>
    <s v="安全農業輔導計畫-營農推廣輔導業務-會費、捐助、補助、分攤、照護、救濟與交流活動費-捐助、補助與獎助-捐助國內團體"/>
    <s v="113年度臺中市豐收計畫-各區診斷諮詢服務及農作物安全栽培研習班"/>
    <s v="梧棲區農會"/>
    <x v="57"/>
    <x v="79"/>
    <s v="無"/>
    <m/>
  </r>
  <r>
    <s v="農業發展計畫-農業管理與輔導業務-會費、捐助、補助、分攤、照護、救濟與交流活動費-捐助、補助與獎助-捐助國內團體"/>
    <s v="113年度農作物害蟲誘引劑一般區域防治工作計畫"/>
    <s v="有限責任臺中市農產運銷合作社"/>
    <x v="57"/>
    <x v="52"/>
    <s v="無"/>
    <m/>
  </r>
  <r>
    <s v="農業發展計畫-農業管理與輔導業務-會費、捐助、補助、分攤、照護、救濟與交流活動費-捐助、補助與獎助-捐助國內團體"/>
    <s v="113年度農作物害蟲誘引劑一般區域防治工作計畫"/>
    <s v="豐原區農會"/>
    <x v="57"/>
    <x v="843"/>
    <s v="無"/>
    <m/>
  </r>
  <r>
    <s v="農業發展計畫-農業管理與輔導業務-會費、捐助、補助、分攤、照護、救濟與交流活動費-捐助、補助與獎助-捐助國內團體"/>
    <s v="113年度農作物害蟲誘引劑一般區域防治工作計畫"/>
    <s v="新社區農會"/>
    <x v="57"/>
    <x v="842"/>
    <s v="無"/>
    <m/>
  </r>
  <r>
    <s v="農業發展計畫-農業管理與輔導業務-會費、捐助、補助、分攤、照護、救濟與交流活動費-捐助、補助與獎助-捐助國內團體"/>
    <s v="113年度農作物害蟲誘引劑一般區域防治工作計畫"/>
    <s v="大甲區農會"/>
    <x v="57"/>
    <x v="105"/>
    <s v="無"/>
    <m/>
  </r>
  <r>
    <s v="農業發展計畫-農業管理與輔導業務-會費、捐助、補助、分攤、照護、救濟與交流活動費-捐助、補助與獎助-捐助國內團體"/>
    <s v="113年度農作物害蟲誘引劑一般區域防治工作計畫"/>
    <s v="太平區農會"/>
    <x v="57"/>
    <x v="121"/>
    <s v="無"/>
    <m/>
  </r>
  <r>
    <s v="農業發展計畫-農業管理與輔導業務-會費、捐助、補助、分攤、照護、救濟與交流活動費-捐助、補助與獎助-捐助國內團體"/>
    <s v="113年度農作物害蟲誘引劑一般區域防治工作計畫"/>
    <s v="沙鹿區農會"/>
    <x v="57"/>
    <x v="204"/>
    <s v="無"/>
    <m/>
  </r>
  <r>
    <s v="農業發展計畫-農業管理與輔導業務-會費、捐助、補助、分攤、照護、救濟與交流活動費-捐助、補助與獎助-捐助國內團體"/>
    <s v="113年度農作物害蟲誘引劑一般區域防治工作計畫"/>
    <s v="清水區農會"/>
    <x v="57"/>
    <x v="4"/>
    <s v="無"/>
    <m/>
  </r>
  <r>
    <s v="農業發展計畫-農業管理與輔導業務-會費、捐助、補助、分攤、照護、救濟與交流活動費-捐助、補助與獎助-捐助國內團體"/>
    <s v="113年度疣胸琉璃蟻產銷班共同防治試辦計畫"/>
    <s v="霧峰區農會"/>
    <x v="57"/>
    <x v="189"/>
    <s v="無"/>
    <m/>
  </r>
  <r>
    <s v="農業發展計畫-農業管理與輔導業務-會費、捐助、補助、分攤、照護、救濟與交流活動費-捐助、補助與獎助-捐助國內團體"/>
    <s v="113年度疣胸琉璃蟻產銷班共同防治試辦計畫"/>
    <s v="大里區農會"/>
    <x v="57"/>
    <x v="76"/>
    <s v="無"/>
    <m/>
  </r>
  <r>
    <s v="安全農業輔導計畫-營農推廣輔導業務-會費、捐助、補助、分攤、照護、救濟與交流活動費-捐助、補助與獎助-捐助國內團體"/>
    <s v="113年度臺中市豐收計畫-各區診斷諮詢服務及農作物安全栽培研習班"/>
    <s v="石岡區農會辦理"/>
    <x v="57"/>
    <x v="566"/>
    <s v="無"/>
    <m/>
  </r>
  <r>
    <s v="農業發展計畫-農業管理與輔導業務-會費、捐助、補助、分攤、照護、救濟與交流活動費-捐助、補助與獎助-捐助國內團體"/>
    <s v="113年度農作物害蟲誘引劑一般區域防治工作計畫"/>
    <s v="后里區農會"/>
    <x v="57"/>
    <x v="980"/>
    <s v="無"/>
    <m/>
  </r>
  <r>
    <s v="安全農業輔導計畫-營農推廣輔導業務-會費、捐助、補助、分攤、照護、救濟與交流活動費-捐助、補助與獎助-捐助國內團體"/>
    <s v="113年度臺中市豐收計畫-各區診斷諮詢服務及農作物安全栽培研習班"/>
    <s v="龍井區農會"/>
    <x v="57"/>
    <x v="95"/>
    <s v="無"/>
    <m/>
  </r>
  <r>
    <s v="安全農業輔導計畫-安全農業輔導業務-會費、捐助、補助、分攤、照護、救濟與交流活動費-捐助、補助與獎助-捐助國內團體"/>
    <s v="113年度臺中果菜批發市場集貨區部分屋頂拆除併改善區內通路計畫"/>
    <s v="有限責任臺中市農產運銷合作社"/>
    <x v="57"/>
    <x v="998"/>
    <s v="有"/>
    <s v="東禹營造有限公司"/>
  </r>
  <r>
    <s v="安全農業輔導計畫-營農推廣輔導業務-會費、捐助、補助、分攤、照護、救濟與交流活動費-捐助、補助與獎助-捐助國內團體"/>
    <s v="113年度豐原區農會青年農民農場經營補助輔導計畫"/>
    <s v="豐原區農會"/>
    <x v="57"/>
    <x v="54"/>
    <s v="無"/>
    <m/>
  </r>
  <r>
    <s v="安全農業輔導計畫-營農推廣輔導業務-會費、捐助、補助、分攤、照護、救濟與交流活動費-捐助、補助與獎助-捐助國內團體"/>
    <s v="113年度臺中市豐收計畫-各區診斷諮詢服務及農作物安全栽培研習班"/>
    <s v="后里區農會"/>
    <x v="57"/>
    <x v="80"/>
    <s v="無"/>
    <m/>
  </r>
  <r>
    <s v="安全農業輔導計畫-營農推廣輔導業務-會費、捐助、補助、分攤、照護、救濟與交流活動費-捐助、補助與獎助-捐助國內團體"/>
    <s v="113年度臺中市豐收計畫-各區診斷諮詢服務及農作物安全栽培研習班"/>
    <s v="大甲區農會"/>
    <x v="57"/>
    <x v="75"/>
    <s v="無"/>
    <m/>
  </r>
  <r>
    <s v="安全農業輔導計畫-安全農業輔導業務-會費、捐助、補助、分攤、照護、救濟與交流活動費-捐助、補助與獎助-捐助國內團體"/>
    <s v="113年度臺中市農業天然災害預防性設施及災害復建防救設施"/>
    <s v="后里區農會"/>
    <x v="57"/>
    <x v="146"/>
    <s v="無"/>
    <m/>
  </r>
  <r>
    <s v="安全農業輔導計畫-安全農業輔導業務-會費、捐助、補助、分攤、照護、救濟與交流活動費-捐助、補助與獎助-捐助國內團體"/>
    <s v="113年度臺中市農業天然災害預防性設施及災害復建防救設施"/>
    <s v="霧峰區農會"/>
    <x v="57"/>
    <x v="573"/>
    <s v="無"/>
    <m/>
  </r>
  <r>
    <s v="安全農業輔導計畫-安全農業輔導業務-會費、捐助、補助、分攤、照護、救濟與交流活動費-捐助、補助與獎助-捐助國內團體"/>
    <s v="113年度梧棲區農會建置冷凍庫加工設備計畫"/>
    <s v="梧棲區農會"/>
    <x v="57"/>
    <x v="11"/>
    <s v="無"/>
    <m/>
  </r>
  <r>
    <s v="安全農業輔導計畫-營農推廣輔導業務-會費、捐助、補助、分攤、照護、救濟與交流活動費-捐助、補助與獎助-捐助國內團體"/>
    <s v="113年度臺中市優質青農農特產品暨紅龍果推廣教育活動計畫"/>
    <s v="外埔區農會"/>
    <x v="57"/>
    <x v="119"/>
    <s v="無"/>
    <m/>
  </r>
  <r>
    <s v="安全農業輔導計畫-營農推廣輔導業務-會費、捐助、補助、分攤、照護、救濟與交流活動費-捐助、補助與獎助-捐助國內團體"/>
    <s v="113年度大甲區農會芋頭節產業文化暨青農展售活動計畫"/>
    <s v="大甲區農會"/>
    <x v="57"/>
    <x v="289"/>
    <s v="無"/>
    <m/>
  </r>
  <r>
    <s v="安全農業輔導計畫-營農推廣輔導業務-會費、捐助、補助、分攤、照護、救濟與交流活動費-捐助、補助與獎助-捐助國內團體"/>
    <s v="113年度臺中市豐收計畫-各區診斷諮詢服務及農作物安全栽培研習班"/>
    <s v="豐原區農會"/>
    <x v="57"/>
    <x v="82"/>
    <s v="無"/>
    <m/>
  </r>
  <r>
    <s v="安全農業輔導計畫-安全農業輔導業務-會費、捐助、補助、分攤、照護、救濟與交流活動費-捐助、補助與獎助-捐助國內團體"/>
    <s v="113年度臺中市東勢區農業災害復建補助計畫"/>
    <s v="東勢區農會"/>
    <x v="57"/>
    <x v="999"/>
    <s v="無"/>
    <m/>
  </r>
  <r>
    <s v="農業發展計畫-農業管理與輔導業務-會費、捐助、補助、分攤、照護、救濟與交流活動費-捐助、補助與獎助-捐助國內團體"/>
    <s v="113年度疣胸琉璃蟻產銷班共同防治試辦計畫"/>
    <s v="太平區農會"/>
    <x v="57"/>
    <x v="81"/>
    <s v="無"/>
    <m/>
  </r>
  <r>
    <s v="安全農業輔導計畫-營農推廣輔導業務-會費、捐助、補助、分攤、照護、救濟與交流活動費-捐助、補助與獎助-捐助國內團體"/>
    <s v="113年度臺中市豐收計畫-農作物安全栽培研習班"/>
    <s v="有限責任臺中市農產運銷合作社"/>
    <x v="57"/>
    <x v="58"/>
    <s v="無"/>
    <m/>
  </r>
  <r>
    <s v="安全農業輔導計畫-營農推廣輔導業務-會費、捐助、補助、分攤、照護、救濟與交流活動費-捐助、補助與獎助-捐助國內團體"/>
    <s v="113年度臺中市豐收計畫-各區診斷諮詢服務及農作物安全栽培研習班"/>
    <s v="新社區農會"/>
    <x v="57"/>
    <x v="108"/>
    <s v="無"/>
    <m/>
  </r>
  <r>
    <s v="安全農業輔導計畫-安全農業輔導業務-會費、捐助、補助、分攤、照護、救濟與交流活動費-捐助、補助與獎助-捐助國內團體"/>
    <s v="113年度臺中市農業天然災害預防性設施及災害復建防救設施"/>
    <s v="外埔區農會"/>
    <x v="57"/>
    <x v="106"/>
    <s v="無"/>
    <m/>
  </r>
  <r>
    <s v="安全農業輔導計畫-營農推廣輔導業務-會費、捐助、補助、分攤、照護、救濟與交流活動費-捐助、補助與獎助-捐助國內團體"/>
    <s v="113年度臺中市豐收計畫-農作物安全栽培研習班"/>
    <s v="神岡區農會"/>
    <x v="57"/>
    <x v="125"/>
    <s v="無"/>
    <m/>
  </r>
  <r>
    <s v="安全農業輔導計畫-營農推廣輔導業務-會費、捐助、補助、分攤、照護、救濟與交流活動費-捐助、補助與獎助-捐助國內團體"/>
    <s v="113年度臺中市外埔區紅龍果品質及形象提升輔導計畫"/>
    <s v="外埔區農會"/>
    <x v="57"/>
    <x v="126"/>
    <s v="無"/>
    <m/>
  </r>
  <r>
    <s v="安全農業輔導計畫-營農推廣輔導業務-會費、捐助、補助、分攤、照護、救濟與交流活動費-捐助、補助與獎助-捐助國內團體"/>
    <s v="113年度臺中市豐收計畫-各區診斷諮詢服務"/>
    <s v="神岡區農會"/>
    <x v="57"/>
    <x v="88"/>
    <s v="無"/>
    <m/>
  </r>
  <r>
    <s v="安全農業輔導計畫-安全農業輔導業務-會費、捐助、補助、分攤、照護、救濟與交流活動費-捐助、補助與獎助-捐助國內團體"/>
    <s v="113年度臺中市外埔區農會蔬菜運銷配送計畫"/>
    <s v="外埔區農會"/>
    <x v="57"/>
    <x v="482"/>
    <s v="無"/>
    <m/>
  </r>
  <r>
    <s v="農業發展計畫-農業管理與輔導業務-會費、捐助、補助、分攤、照護、救濟與交流活動費-捐助、補助與獎助-捐助國內團體"/>
    <s v="113年度臺中市太平區農產品形象提升計畫"/>
    <s v="太平區農會"/>
    <x v="57"/>
    <x v="126"/>
    <s v="無"/>
    <m/>
  </r>
  <r>
    <s v="安全農業輔導計畫-營農推廣輔導業務-會費、捐助、補助、分攤、照護、救濟與交流活動費-捐助、補助與獎助-捐助國內團體"/>
    <s v="113年度臺中市青年農民輔導計畫-新社區青農標竿學習"/>
    <s v="新社區農會"/>
    <x v="57"/>
    <x v="469"/>
    <s v="無"/>
    <m/>
  </r>
  <r>
    <s v="安全農業輔導計畫-安全農業輔導業務-會費、捐助、補助、分攤、照護、救濟與交流活動費-捐助、補助與獎助-捐助國內團體"/>
    <s v="113年度臺中市北屯區農業災害復建補助計畫"/>
    <s v="臺中地區農會"/>
    <x v="57"/>
    <x v="1000"/>
    <s v="無"/>
    <m/>
  </r>
  <r>
    <s v="安全農業輔導計畫-安全農業輔導業務-會費、捐助、補助、分攤、照護、救濟與交流活動費-捐助、補助與獎助-捐助國內團體"/>
    <s v="113年度臺中市農業天然災害預防性設施及災害復建防救設施"/>
    <s v="新社區農會"/>
    <x v="57"/>
    <x v="1001"/>
    <s v="無"/>
    <m/>
  </r>
  <r>
    <s v="安全農業輔導計畫-安全農業輔導業務-會費、捐助、補助、分攤、照護、救濟與交流活動費-捐助、補助與獎助-捐助國內團體"/>
    <s v="2024 57饗米季-梧農萬穗 千人健走行暨青農展售活動計畫"/>
    <s v="梧棲區農會"/>
    <x v="57"/>
    <x v="287"/>
    <s v="無"/>
    <m/>
  </r>
  <r>
    <s v="安全農業輔導計畫-營農推廣輔導業務-會費、捐助、補助、分攤、照護、救濟與交流活動費-捐助、補助與獎助-捐助國內團體"/>
    <s v="113年度臺中市烏日區稻米產業文化節暨青農成果發表活動計畫"/>
    <s v="烏日區農會"/>
    <x v="57"/>
    <x v="721"/>
    <s v="無"/>
    <m/>
  </r>
  <r>
    <s v="安全農業輔導計畫-營農推廣輔導業務-會費、捐助、補助、分攤、照護、救濟與交流活動費-捐助、補助與獎助-捐助國內團體"/>
    <s v="113年度潭子區農會青年農民農場經營補助輔導計畫"/>
    <s v="潭子區農會"/>
    <x v="57"/>
    <x v="54"/>
    <s v="無"/>
    <m/>
  </r>
  <r>
    <s v="安全農業輔導計畫-營農推廣輔導業務-會費、捐助、補助、分攤、照護、救濟與交流活動費-捐助、補助與獎助-捐助國內團體"/>
    <s v="113年稻香忘憂谷食農教育體驗營計畫"/>
    <s v="臺中市鄉村永續生活發展協會"/>
    <x v="57"/>
    <x v="1"/>
    <s v="無"/>
    <m/>
  </r>
  <r>
    <s v="安全農業輔導計畫-安全農業輔導業務-會費、捐助、補助、分攤、照護、救濟與交流活動費-捐助、補助與獎助-捐助國內團體"/>
    <s v="113年度臺中市大里區農業災害復建補助計畫"/>
    <s v="大里區農會"/>
    <x v="57"/>
    <x v="981"/>
    <s v="無"/>
    <m/>
  </r>
  <r>
    <s v="安全農業輔導計畫-安全農業輔導業務-會費、捐助、補助、分攤、照護、救濟與交流活動費-捐助、補助與獎助-捐助國內團體"/>
    <s v="113年度臺中市烏日區農業災害復建補助計畫"/>
    <s v="烏日區農會"/>
    <x v="57"/>
    <x v="87"/>
    <s v="無"/>
    <m/>
  </r>
  <r>
    <s v="農業發展計畫-農業管理與輔導業務-會費、捐助、補助、分攤、照護、救濟與交流活動費-捐助、補助與獎助-捐助國內團體"/>
    <s v="113年度農作物害蟲誘引劑一般區域防治工作計畫"/>
    <s v="外埔區農會"/>
    <x v="57"/>
    <x v="64"/>
    <s v="無"/>
    <m/>
  </r>
  <r>
    <s v="安全農業輔導計畫-安全農業輔導業務-會費、捐助、補助、分攤、照護、救濟與交流活動費-捐助、補助與獎助-捐助國內團體"/>
    <s v="113年度臺中市霧峰區農業災害復建補助計畫"/>
    <s v="霧峰區農會"/>
    <x v="57"/>
    <x v="1002"/>
    <s v="無"/>
    <m/>
  </r>
  <r>
    <s v="安全農業輔導計畫-安全農業輔導業務-會費、捐助、補助、分攤、照護、救濟與交流活動費-捐助、補助與獎助-捐助國內團體"/>
    <s v="臺中市花卉批發市場冷鏈發展前置作業計畫"/>
    <s v="保證責任台灣區花卉運銷合作社"/>
    <x v="57"/>
    <x v="119"/>
    <s v="無"/>
    <m/>
  </r>
  <r>
    <s v="安全農業輔導計畫-營農推廣輔導業務-會費、捐助、補助、分攤、照護、救濟與交流活動費-捐助、補助與獎助-捐助國內團體"/>
    <s v="113年度大里區農會青年農民農場經營補助輔導計畫"/>
    <s v="大里區農會"/>
    <x v="57"/>
    <x v="63"/>
    <s v="無"/>
    <m/>
  </r>
  <r>
    <s v="安全農業輔導計畫-營農推廣輔導業務-會費、捐助、補助、分攤、照護、救濟與交流活動費-捐助、補助與獎助-捐助國內團體"/>
    <s v="113年度石岡區農會青年農民農場經營補助輔導計畫"/>
    <s v="石岡區農會"/>
    <x v="57"/>
    <x v="63"/>
    <s v="無"/>
    <m/>
  </r>
  <r>
    <s v="安全農業輔導計畫-營農推廣輔導業務-會費、捐助、補助、分攤、照護、救濟與交流活動費-捐助、補助與獎助-捐助國內團體"/>
    <s v="113年度外埔區農會青年農民農場經營補助輔導計畫"/>
    <s v="外埔區農會"/>
    <x v="57"/>
    <x v="241"/>
    <s v="無"/>
    <m/>
  </r>
  <r>
    <s v="安全農業輔導計畫-營農推廣輔導業務-會費、捐助、補助、分攤、照護、救濟與交流活動費-捐助、補助與獎助-捐助國內團體"/>
    <s v="113年度臺中市大雅區雜糧種源更新純化及栽培管理計畫"/>
    <s v="大雅區農會"/>
    <x v="57"/>
    <x v="288"/>
    <s v="無"/>
    <m/>
  </r>
  <r>
    <s v="安全農業輔導計畫-安全農業輔導業務-會費、捐助、補助、分攤、照護、救濟與交流活動費-捐助、補助與獎助-捐助國內團體"/>
    <s v="113年度臺中市農業天然災害預防性設施及災害復建防救設施"/>
    <s v="大里區農會"/>
    <x v="57"/>
    <x v="119"/>
    <s v="無"/>
    <m/>
  </r>
  <r>
    <s v="安全農業輔導計畫-營農推廣輔導業務-會費、捐助、補助、分攤、照護、救濟與交流活動費-捐助、補助與獎助-捐助國內團體"/>
    <s v="113年度臺中市豐收計畫-各區診斷諮詢服務及農作物安全栽培研習班"/>
    <s v="烏日區農會"/>
    <x v="57"/>
    <x v="82"/>
    <s v="無"/>
    <m/>
  </r>
  <r>
    <s v="安全農業輔導計畫-安全農業輔導業務-會費、捐助、補助、分攤、照護、救濟與交流活動費-捐助、補助與獎助-捐助國內團體"/>
    <s v="113年度臺中市政府農業局國產有機質肥料加碼補助計畫"/>
    <s v="太平區農會"/>
    <x v="57"/>
    <x v="1003"/>
    <s v="無"/>
    <m/>
  </r>
  <r>
    <s v="安全農業輔導計畫-營農推廣輔導業務-會費、捐助、補助、分攤、照護、救濟與交流活動費-捐助、補助與獎助-捐助國內團體"/>
    <s v="113年度清水區農會青年農民農場經營補助輔導計畫"/>
    <s v="清水區農會"/>
    <x v="57"/>
    <x v="241"/>
    <s v="無"/>
    <m/>
  </r>
  <r>
    <s v="安全農業輔導計畫-營農推廣輔導業務-會費、捐助、補助、分攤、照護、救濟與交流活動費-捐助、補助與獎助-捐助國內團體"/>
    <s v="113年度后里區農會青年農民農場經營補助輔導計畫"/>
    <s v="后里區農會"/>
    <x v="57"/>
    <x v="67"/>
    <s v="無"/>
    <m/>
  </r>
  <r>
    <s v="安全農業輔導計畫-營農推廣輔導業務-會費、捐助、補助、分攤、照護、救濟與交流活動費-捐助、補助與獎助-捐助國內團體"/>
    <s v="113年度臺中市豐收計畫-農作物安全栽培研習班"/>
    <s v="外埔區農會"/>
    <x v="57"/>
    <x v="75"/>
    <s v="無"/>
    <m/>
  </r>
  <r>
    <s v="安全農業輔導計畫-營農推廣輔導業務-會費、捐助、補助、分攤、照護、救濟與交流活動費-捐助、補助與獎助-捐助國內團體"/>
    <s v="113年度臺中市北屯區推動柑橘品質提升計畫"/>
    <s v="保證責任台灣省青果運銷合作社台中分社"/>
    <x v="57"/>
    <x v="59"/>
    <s v="無"/>
    <m/>
  </r>
  <r>
    <s v="安全農業輔導計畫-營農推廣輔導業務-會費、捐助、補助、分攤、照護、救濟與交流活動費-捐助、補助與獎助-捐助國內團體"/>
    <s v="113年度臺中市青年農民輔導計畫-外埔區青農標竿學習"/>
    <s v="外埔區農會"/>
    <x v="57"/>
    <x v="395"/>
    <s v="無"/>
    <m/>
  </r>
  <r>
    <s v="安全農業輔導計畫-營農推廣輔導業務-會費、捐助、補助、分攤、照護、救濟與交流活動費-捐助、補助與獎助-捐助國內團體"/>
    <s v="113年度臺中市豐收計畫-各區診斷諮詢服務"/>
    <s v="霧峰區農會"/>
    <x v="57"/>
    <x v="201"/>
    <s v="無"/>
    <m/>
  </r>
  <r>
    <s v="安全農業輔導計畫-營農推廣輔導業務-會費、捐助、補助、分攤、照護、救濟與交流活動費-捐助、補助與獎助-捐助國內團體"/>
    <s v="113年度臺中市潭子區農業災害復建補助計畫"/>
    <s v="潭子區農會"/>
    <x v="57"/>
    <x v="82"/>
    <s v="無"/>
    <m/>
  </r>
  <r>
    <s v="安全農業輔導計畫-營農推廣輔導業務-會費、捐助、補助、分攤、照護、救濟與交流活動費-捐助、補助與獎助-捐助國內團體"/>
    <s v="113年度臺中市豐收計畫-各區診斷諮詢服務及農作物安全栽培研習班"/>
    <s v="臺中市寶島農業運銷合作社"/>
    <x v="57"/>
    <x v="236"/>
    <s v="無"/>
    <m/>
  </r>
  <r>
    <s v="安全農業輔導計畫-營農推廣輔導業務-會費、捐助、補助、分攤、照護、救濟與交流活動費-捐助、補助與獎助-捐助國內團體"/>
    <s v="113年度和平區農會青年農民農場經營補助輔導計畫"/>
    <s v="和平區農會"/>
    <x v="57"/>
    <x v="98"/>
    <s v="無"/>
    <m/>
  </r>
  <r>
    <s v="農業發展計畫-農業管理與輔導業務-會費、捐助、補助、分攤、照護、救濟與交流活動費-捐助、補助與獎助-捐助國內團體"/>
    <s v="113年度農作物害蟲誘引劑一般區域防治工作計畫"/>
    <s v="潭子區農會"/>
    <x v="57"/>
    <x v="236"/>
    <s v="無"/>
    <m/>
  </r>
  <r>
    <s v="安全農業輔導計畫-營農推廣輔導業務-會費、捐助、補助、分攤、照護、救濟與交流活動費-捐助、補助與獎助-捐助國內團體"/>
    <s v="113年度太平區農會青年農民農場經營補助輔導計畫"/>
    <s v="太平區農會"/>
    <x v="57"/>
    <x v="63"/>
    <s v="無"/>
    <m/>
  </r>
  <r>
    <s v="安全農業輔導計畫-營農推廣輔導業務-會費、捐助、補助、分攤、照護、救濟與交流活動費-捐助、補助與獎助-捐助國內團體"/>
    <s v="113年臺中市優質農產加值提升計畫"/>
    <s v="龍井區農會"/>
    <x v="57"/>
    <x v="126"/>
    <s v="無"/>
    <m/>
  </r>
  <r>
    <s v="安全農業輔導計畫-營農推廣輔導業務-會費、捐助、補助、分攤、照護、救濟與交流活動費-捐助、補助與獎助-捐助國內團體"/>
    <s v="113年度臺中市青年農民輔導計畫-青農增能輔導計畫"/>
    <s v="臺中市農會"/>
    <x v="57"/>
    <x v="475"/>
    <s v="無"/>
    <m/>
  </r>
  <r>
    <s v="安全農業輔導計畫-營農推廣輔導業務-會費、捐助、補助、分攤、照護、救濟與交流活動費-捐助、補助與獎助-捐助國內團體"/>
    <s v="113年度沙鹿區農會青年農民農場經營補助輔導計畫"/>
    <s v="沙鹿區農會"/>
    <x v="57"/>
    <x v="54"/>
    <s v="無"/>
    <m/>
  </r>
  <r>
    <s v="農業發展計畫-農業管理與輔導業務-會費、捐助、補助、分攤、照護、救濟與交流活動費-捐助、補助與獎助-捐助國內團體"/>
    <s v="113年度農作物害蟲誘引劑一般區域防治工作計畫"/>
    <s v="和平區農會"/>
    <x v="57"/>
    <x v="1004"/>
    <s v="無"/>
    <m/>
  </r>
  <r>
    <s v="安全農業輔導計畫-安全農業輔導業務-會費、捐助、補助、分攤、照護、救濟與交流活動費-捐助、補助與獎助-捐助國內團體"/>
    <s v="113年度臺中市政府農業局國產有機質肥料加碼補助計畫"/>
    <s v="石岡區農會"/>
    <x v="57"/>
    <x v="1005"/>
    <s v="無"/>
    <m/>
  </r>
  <r>
    <s v="安全農業輔導計畫-營農推廣輔導業務-會費、捐助、補助、分攤、照護、救濟與交流活動費-捐助、補助與獎助-捐助國內團體"/>
    <s v="113年度臺中市青年農民輔導計畫-青年從農培訓及輔導計畫"/>
    <s v="臺中市農會"/>
    <x v="57"/>
    <x v="1006"/>
    <s v="無"/>
    <m/>
  </r>
  <r>
    <s v="安全農業輔導計畫-營農推廣輔導業務-會費、捐助、補助、分攤、照護、救濟與交流活動費-捐助、補助與獎助-捐助國內團體"/>
    <s v="113年度大安區農會青年農民農場經營補助輔導計畫"/>
    <s v="大安區農會"/>
    <x v="57"/>
    <x v="63"/>
    <s v="無"/>
    <m/>
  </r>
  <r>
    <s v="安全農業輔導計畫-營農推廣輔導業務-會費、捐助、補助、分攤、照護、救濟與交流活動費-捐助、補助與獎助-捐助國內團體"/>
    <s v="113年度臺中市東勢區農會青年農民農場經營補助輔導計畫"/>
    <s v="東勢區農會"/>
    <x v="57"/>
    <x v="102"/>
    <s v="無"/>
    <m/>
  </r>
  <r>
    <s v="安全農業輔導計畫-營農推廣輔導業務-會費、捐助、補助、分攤、照護、救濟與交流活動費-捐助、補助與獎助-捐助國內團體"/>
    <s v="113年度清水區農特產品推廣及青農成果展暨節約能源宣導活動"/>
    <s v="清水區農會"/>
    <x v="57"/>
    <x v="419"/>
    <s v="無"/>
    <m/>
  </r>
  <r>
    <s v="農業發展計畫-農業管理與輔導業務-會費、捐助、補助、分攤、照護、救濟與交流活動費-捐助、補助與獎助-捐助國內團體"/>
    <s v="113年度農作物害蟲誘引劑一般區域防治工作計畫"/>
    <s v="大安區農會"/>
    <x v="57"/>
    <x v="118"/>
    <s v="無"/>
    <m/>
  </r>
  <r>
    <s v="安全農業輔導計畫-安全農業輔導業務-會費、捐助、補助、分攤、照護、救濟與交流活動費-捐助、補助與獎助-捐助國內團體"/>
    <s v="113年度臺中市農業天然災害預防性設施及災害復建防救設施"/>
    <s v="清水區農會"/>
    <x v="57"/>
    <x v="692"/>
    <s v="無"/>
    <m/>
  </r>
  <r>
    <s v="安全農業輔導計畫-安全農業輔導業務-會費、捐助、補助、分攤、照護、救濟與交流活動費-捐助、補助與獎助-捐助國內團體"/>
    <s v="113年度臺中市潭子區推動柑橘品質提升計畫"/>
    <s v="潭子區農會"/>
    <x v="57"/>
    <x v="97"/>
    <s v="無"/>
    <m/>
  </r>
  <r>
    <s v="安全農業輔導計畫-安全農業輔導業務-會費、捐助、補助、分攤、照護、救濟與交流活動費-捐助、補助與獎助-捐助國內團體"/>
    <s v="113年度臺中市太平區農業災害復建補助計畫"/>
    <s v="太平區農會"/>
    <x v="57"/>
    <x v="977"/>
    <s v="無"/>
    <m/>
  </r>
  <r>
    <s v="安全農業輔導計畫-營農推廣輔導業務-會費、捐助、補助、分攤、照護、救濟與交流活動費-捐助、補助與獎助-捐助國內團體"/>
    <s v="113年度臺中市豐收計畫-各區診斷諮詢服務及農作物安全栽培研習班"/>
    <s v="潭子區農會"/>
    <x v="57"/>
    <x v="75"/>
    <s v="無"/>
    <m/>
  </r>
  <r>
    <s v="安全農業輔導計畫-安全農業輔導業務-會費、捐助、補助、分攤、照護、救濟與交流活動費-捐助、補助與獎助-捐助國內團體"/>
    <s v="113年度臺中市豐原區農業災害復建補助計畫"/>
    <s v="豐原區農會"/>
    <x v="57"/>
    <x v="1007"/>
    <s v="無"/>
    <m/>
  </r>
  <r>
    <s v="安全農業輔導計畫-營農推廣輔導業務-會費、捐助、補助、分攤、照護、救濟與交流活動費-捐助、補助與獎助-捐助國內團體"/>
    <s v="113年度臺中市豐收計畫-各區診斷諮詢服務及農作物安全栽培研習班"/>
    <s v="大里區農會"/>
    <x v="57"/>
    <x v="293"/>
    <s v="無"/>
    <m/>
  </r>
  <r>
    <s v="安全農業輔導計畫-營農推廣輔導業務-會費、捐助、補助、分攤、照護、救濟與交流活動費-捐助、補助與獎助-捐助國內團體"/>
    <s v="113年度臺中市外埔區花卉產銷班建置冷藏庫設備補助計畫"/>
    <s v="外埔區農會"/>
    <x v="57"/>
    <x v="48"/>
    <s v="無"/>
    <m/>
  </r>
  <r>
    <s v="安全農業輔導計畫-安全農業輔導業務-會費、捐助、補助、分攤、照護、救濟與交流活動費-捐助、補助與獎助-捐助國內團體"/>
    <s v="113年度烏日區農會青年農民農場經營補助輔導計畫"/>
    <s v="烏日區農會"/>
    <x v="57"/>
    <x v="63"/>
    <s v="無"/>
    <m/>
  </r>
  <r>
    <s v="安全農業輔導計畫-安全農業輔導業務-會費、捐助、補助、分攤、照護、救濟與交流活動費-捐助、補助與獎助-捐助國內團體"/>
    <s v="113年度臺中市政府農業局國產有機質肥料加碼補助計畫"/>
    <s v="大雅區農會"/>
    <x v="57"/>
    <x v="263"/>
    <s v="無"/>
    <m/>
  </r>
  <r>
    <s v="安全農業輔導計畫-安全農業輔導業務-會費、捐助、補助、分攤、照護、救濟與交流活動費-捐助、補助與獎助-捐助國內團體"/>
    <s v="113年度臺中市政府農業局國產有機質肥料加碼補助計畫"/>
    <s v="烏日區農會"/>
    <x v="57"/>
    <x v="63"/>
    <s v="無"/>
    <m/>
  </r>
  <r>
    <s v="安全農業輔導計畫-安全農業輔導業務-會費、捐助、補助、分攤、照護、救濟與交流活動費-捐助、補助與獎助-捐助國內團體"/>
    <s v="113年度臺中市政府農業局國產有機質肥料加碼補助計畫"/>
    <s v="保證責任臺中市中都農業生產合作社"/>
    <x v="57"/>
    <x v="326"/>
    <s v="無"/>
    <m/>
  </r>
  <r>
    <s v="安全農業輔導計畫-安全農業輔導業務-會費、捐助、補助、分攤、照護、救濟與交流活動費-捐助、補助與獎助-捐助國內團體"/>
    <s v="113年度臺中市政府農業局國產有機質肥料加碼補助計畫"/>
    <s v="后里區農會"/>
    <x v="57"/>
    <x v="838"/>
    <s v="無"/>
    <m/>
  </r>
  <r>
    <s v="安全農業輔導計畫-安全農業輔導業務-會費、捐助、補助、分攤、照護、救濟與交流活動費-捐助、補助與獎助-捐助國內團體"/>
    <s v="113年度臺中市政府農業局國產有機質肥料加碼補助計畫"/>
    <s v="梧棲區農會"/>
    <x v="57"/>
    <x v="102"/>
    <s v="無"/>
    <m/>
  </r>
  <r>
    <s v="安全農業輔導計畫-安全農業輔導業務-會費、捐助、補助、分攤、照護、救濟與交流活動費-捐助、補助與獎助-捐助國內團體"/>
    <s v="113年度臺中市政府農業局國產有機質肥料加碼補助計畫"/>
    <s v="龍井區農會"/>
    <x v="57"/>
    <x v="87"/>
    <s v="無"/>
    <m/>
  </r>
  <r>
    <s v="農業發展計畫-農業管理與輔導業務-會費、捐助、補助、分攤、照護、救濟與交流活動費-捐助、補助與獎助-捐助國內團體"/>
    <s v="113年度農作物害蟲誘引劑一般區域防治工作計畫"/>
    <s v="臺中地區農會"/>
    <x v="57"/>
    <x v="377"/>
    <s v="無"/>
    <m/>
  </r>
  <r>
    <s v="安全農業輔導計畫-營農推廣輔導業務-會費、捐助、補助、分攤、照護、救濟與交流活動費-捐助、補助與獎助-捐助國內團體"/>
    <s v="113年度臺中市豐收計畫-各區診斷諮詢服務及農作物安全栽培研習班"/>
    <s v="清水區農會"/>
    <x v="57"/>
    <x v="55"/>
    <s v="無"/>
    <m/>
  </r>
  <r>
    <s v="安全農業輔導計畫-營農推廣輔導業務-會費、捐助、補助、分攤、照護、救濟與交流活動費-捐助、補助與獎助-捐助國內團體"/>
    <s v="113年度臺中市豐收計畫-各區診斷諮詢服務及農作物安全栽培研習班"/>
    <s v="沙鹿區農會"/>
    <x v="57"/>
    <x v="62"/>
    <s v="無"/>
    <m/>
  </r>
  <r>
    <s v="安全農業輔導計畫-營農推廣輔導業務-會費、捐助、補助、分攤、照護、救濟與交流活動費-捐助、補助與獎助-捐助國內團體"/>
    <s v="113年度臺中市太平區0403強震復建補助計畫"/>
    <s v="太平區農會"/>
    <x v="57"/>
    <x v="160"/>
    <s v="無"/>
    <m/>
  </r>
  <r>
    <s v="安全農業輔導計畫-安全農業輔導業務-會費、捐助、補助、分攤、照護、救濟與交流活動費-捐助、補助與獎助-捐助國內團體"/>
    <s v="113年度臺中市外埔區農產品加工加值開發及成果發表計畫"/>
    <s v="外埔區農會"/>
    <x v="57"/>
    <x v="922"/>
    <s v="無"/>
    <m/>
  </r>
  <r>
    <s v="農業發展計畫-農業管理與輔導業務-會費、捐助、補助、分攤、照護、救濟與交流活動費-捐助、補助與獎助-捐助國內團體"/>
    <s v="臺中市113年度農作物害蟲誘引劑大安區公共區域防治計畫"/>
    <s v="大安區農會"/>
    <x v="57"/>
    <x v="82"/>
    <s v="無"/>
    <m/>
  </r>
  <r>
    <s v="農業發展計畫-農業管理與輔導業務-會費、捐助、補助、分攤、照護、救濟與交流活動費-捐助、補助與獎助-捐助國內團體"/>
    <s v="113年度農作物害蟲誘引劑一般區域防治工作計畫"/>
    <s v="大里區農會"/>
    <x v="57"/>
    <x v="272"/>
    <s v="無"/>
    <m/>
  </r>
  <r>
    <s v="農業發展計畫-農業管理與輔導業務-會費、捐助、補助、分攤、照護、救濟與交流活動費-捐助、補助與獎助-捐助國內團體"/>
    <s v="113年度大安區農會蔬菜共同運銷資材補助計畫"/>
    <s v="大安區農會"/>
    <x v="57"/>
    <x v="488"/>
    <s v="無"/>
    <m/>
  </r>
  <r>
    <s v="安全農業輔導計畫-營農推廣輔導業務-會費、捐助、補助、分攤、照護、救濟與交流活動費-捐助、補助與獎助-捐助國內團體"/>
    <s v="113年度新社區農會青年農民農場經營補助輔導計畫"/>
    <s v="新社區農會"/>
    <x v="57"/>
    <x v="750"/>
    <s v="無"/>
    <m/>
  </r>
  <r>
    <s v="安全農業輔導計畫-安全農業輔導業務-會費、捐助、補助、分攤、照護、救濟與交流活動費-捐助、補助與獎助-捐助國內團體"/>
    <s v="113年第2期作水稻收入保險及富邦產物水稻區域收穫農作物保險保險費補助"/>
    <s v="財團法人農業保險基金"/>
    <x v="57"/>
    <x v="1008"/>
    <s v="無"/>
    <m/>
  </r>
  <r>
    <s v="安全農業輔導計畫-安全農業輔導業務-會費、捐助、補助、分攤、照護、救濟與交流活動費-捐助、補助與獎助-捐助國內團體"/>
    <s v="113年度臺中市潭子區推動竹筍品質提升計畫"/>
    <s v="潭子區農會"/>
    <x v="57"/>
    <x v="692"/>
    <s v="無"/>
    <m/>
  </r>
  <r>
    <s v="安全農業輔導計畫-安全農業輔導業務-會費、捐助、補助、分攤、照護、救濟與交流活動費-捐助、補助與獎助-捐助國內團體"/>
    <s v="113年度東勢區農產品冷藏設施補助計畫"/>
    <s v="東勢區農會"/>
    <x v="57"/>
    <x v="160"/>
    <s v="無"/>
    <m/>
  </r>
  <r>
    <s v="安全農業輔導計畫-安全農業輔導業務-會費、捐助、補助、分攤、照護、救濟與交流活動費-捐助、補助與獎助-捐助國內團體"/>
    <s v="113年度臺中市農業天然災害預防性設施及災害復建防救設施"/>
    <s v="和平區農會"/>
    <x v="57"/>
    <x v="732"/>
    <s v="無"/>
    <m/>
  </r>
  <r>
    <s v="安全農業輔導計畫-安全農業輔導業務-會費、捐助、補助、分攤、照護、救濟與交流活動費-捐助、補助與獎助-捐助國內團體"/>
    <s v="113年度臺中市農業天然災害預防性設施及災害復建防救設施"/>
    <s v="臺中地區農會"/>
    <x v="57"/>
    <x v="806"/>
    <s v="無"/>
    <m/>
  </r>
  <r>
    <s v="安全農業輔導計畫-營農推廣輔導業務-會費、捐助、補助、分攤、照護、救濟與交流活動費-捐助、補助與獎助-捐助國內團體"/>
    <s v="113年度臺中市豐收計畫-各區診斷諮詢服務及農作物安全栽培研習班"/>
    <s v="大安區農會"/>
    <x v="57"/>
    <x v="380"/>
    <s v="無"/>
    <m/>
  </r>
  <r>
    <s v="安全農業輔導計畫-營農推廣輔導業務-會費、捐助、補助、分攤、照護、救濟與交流活動費-捐助、補助與獎助-捐助國內團體"/>
    <s v="113年度臺中市食農教育推廣活動暨田間控窯體驗活動計畫費用"/>
    <s v="豐原區農會"/>
    <x v="57"/>
    <x v="453"/>
    <s v="無"/>
    <m/>
  </r>
  <r>
    <s v="安全農業輔導計畫-安全農業輔導業務-會費、捐助、補助、分攤、照護、救濟與交流活動費-捐助、補助與獎助-捐助國內團體"/>
    <s v="113年度臺中市政府農業局國產有機質肥料加碼補助計畫"/>
    <s v="大安區農會"/>
    <x v="57"/>
    <x v="99"/>
    <s v="無"/>
    <m/>
  </r>
  <r>
    <s v="安全農業輔導計畫-安全農業輔導業務-會費、捐助、補助、分攤、照護、救濟與交流活動費-捐助、補助與獎助-捐助國內團體"/>
    <s v="113年度臺中市政府農業局國產有機質肥料加碼補助計畫"/>
    <s v="和平區農會"/>
    <x v="57"/>
    <x v="1009"/>
    <s v="無"/>
    <m/>
  </r>
  <r>
    <s v="安全農業輔導計畫-安全農業輔導業務-會費、捐助、補助、分攤、照護、救濟與交流活動費-捐助、補助與獎助-捐助國內團體"/>
    <s v="113年度日本核電廠排放含氚廢水採樣漁產品檢測計畫"/>
    <s v="台中魚市場股份有限公司"/>
    <x v="57"/>
    <x v="61"/>
    <s v="無"/>
    <m/>
  </r>
  <r>
    <s v="農業發展計畫-農業管理與輔導業務-會費、捐助、補助、分攤、照護、救濟與交流活動費-捐助、補助與獎助-捐助國內團體"/>
    <s v="113年度大雅區農產品(紅薏仁、小麥、韃靼蕎麥) 加工加值開發計畫"/>
    <s v="大雅區農會"/>
    <x v="57"/>
    <x v="1010"/>
    <s v="無"/>
    <m/>
  </r>
  <r>
    <s v="安全農業輔導計畫-安全農業輔導業務-會費、捐助、補助、分攤、照護、救濟與交流活動費-捐助、補助與獎助-捐助國內團體"/>
    <s v="113年度臺中市政府農業局國產有機質肥料加碼補助計畫"/>
    <s v="新社區農會"/>
    <x v="57"/>
    <x v="1011"/>
    <s v="無"/>
    <m/>
  </r>
  <r>
    <s v="促進身心障礙者就業計畫-促進身心障礙者就業-會費、捐助、補助、分攤、照護、救濟與交流活動費-捐助、補助與獎助-捐助國內團體"/>
    <s v="補助機構及團體辦理庇護工場改善措施與職業災害補償等經費"/>
    <s v="財團法人伊甸社會福利基金會附設台中市迦南園烘焙庇護工場"/>
    <x v="42"/>
    <x v="1012"/>
    <s v="無"/>
    <m/>
  </r>
  <r>
    <s v="促進身心障礙者就業計畫-促進身心障礙者就業-會費、捐助、補助、分攤、照護、救濟與交流活動費-捐助、補助與獎助-捐助國內團體"/>
    <s v="補助機構及團體辦理庇護工場改善措施與職業災害補償等經費"/>
    <s v="財團法人瑪利亞社會福利基金會瑪利媽媽清潔高手工作隊(磐石隊)"/>
    <x v="42"/>
    <x v="1013"/>
    <s v="無"/>
    <m/>
  </r>
  <r>
    <s v="促進身心障礙者就業計畫-促進身心障礙者就業-會費、捐助、補助、分攤、照護、救濟與交流活動費-捐助、補助與獎助-捐助國內團體"/>
    <s v="補助機構及團體辦理庇護工場改善措施與職業災害補償等經費"/>
    <s v="財團法人瑪利亞社會福利基金會瑪利MAMA手作麵包"/>
    <x v="42"/>
    <x v="1014"/>
    <s v="無"/>
    <m/>
  </r>
  <r>
    <s v="促進身心障礙者就業計畫-促進身心障礙者就業-會費、捐助、補助、分攤、照護、救濟與交流活動費-捐助、補助與獎助-捐助國內團體"/>
    <s v="補助機構及團體辦理庇護工場改善措施與職業災害補償等經費"/>
    <s v="財團法人瑪利亞社會福利基金會瑪利媽媽清潔高手工作隊(先鋒隊)"/>
    <x v="42"/>
    <x v="1015"/>
    <s v="無"/>
    <m/>
  </r>
  <r>
    <s v="促進身心障礙者就業計畫-促進身心障礙者就業-會費、捐助、補助、分攤、照護、救濟與交流活動費-捐助、補助與獎助-捐助國內團體"/>
    <s v="補助機構及團體辦理庇護工場改善措施與職業災害補償等經費"/>
    <s v="財團法人鞋類暨運動休閒科技研發中心麥子庇護工場 "/>
    <x v="42"/>
    <x v="1016"/>
    <s v="無"/>
    <m/>
  </r>
  <r>
    <s v="促進身心障礙者就業計畫-促進身心障礙者就業-會費、捐助、補助、分攤、照護、救濟與交流活動費-捐助、補助與獎助-捐助國內團體"/>
    <s v="補助機構及團體辦理庇護工場改善措施與職業災害補償等經費"/>
    <s v="瑞安普羅數位印刷公司曙光庇護工場"/>
    <x v="42"/>
    <x v="1017"/>
    <s v="無"/>
    <m/>
  </r>
  <r>
    <s v="促進身心障礙者就業計畫-促進身心障礙者就業-會費、捐助、補助、分攤、照護、救濟與交流活動費-捐助、補助與獎助-捐助國內團體"/>
    <s v="補助機構及團體辦理庇護工場改善措施與職業災害補償等經費"/>
    <s v="財團法人鞋類暨運動休閒科技研發中心小幫手庇護工場"/>
    <x v="42"/>
    <x v="681"/>
    <s v="無"/>
    <m/>
  </r>
  <r>
    <s v="促進身心障礙者就業計畫-促進身心障礙者就業-會費、捐助、補助、分攤、照護、救濟與交流活動費-捐助、補助與獎助-捐助國內團體"/>
    <s v="補助機構及團體辦理庇護工場改善措施與職業災害補償等經費"/>
    <s v="社團法人台中市康復之友協會向日葵工作隊"/>
    <x v="42"/>
    <x v="1018"/>
    <s v="無"/>
    <m/>
  </r>
  <r>
    <s v="促進身心障礙者就業計畫-促進身心障礙者就業-會費、捐助、補助、分攤、照護、救濟與交流活動費-捐助、補助與獎助-捐助國內團體"/>
    <s v="補助身心障礙者職務再設計改善費"/>
    <s v="財團法人臺中市私立家寶社會福利慈善事業基金會"/>
    <x v="42"/>
    <x v="980"/>
    <s v="無"/>
    <m/>
  </r>
  <r>
    <s v="促進身心障礙者就業計畫-促進身心障礙者就業-會費、捐助、補助、分攤、照護、救濟與交流活動費-捐助、補助與獎助-捐助國內團體"/>
    <s v="補助身心障礙者職務再設計改善費"/>
    <s v="財團法人臺中市私立弗傳慈心社會福利慈善事業基金會"/>
    <x v="42"/>
    <x v="983"/>
    <s v="無"/>
    <m/>
  </r>
  <r>
    <s v="促進身心障礙者就業計畫-促進身心障礙者就業-會費、捐助、補助、分攤、照護、救濟與交流活動費-捐助、補助與獎助-捐助國內團體"/>
    <s v="補助身心障礙者職務再設計改善費"/>
    <s v="瑞安普羅數位印刷有限公司曙光庇護工場"/>
    <x v="42"/>
    <x v="217"/>
    <s v="無"/>
    <m/>
  </r>
  <r>
    <s v="促進身心障礙者就業計畫-促進身心障礙者就業-會費、捐助、補助、分攤、照護、救濟與交流活動費-捐助、補助與獎助-捐助國內團體"/>
    <s v="補助身心障礙者職務再設計改善費"/>
    <s v="台中市基督得勝協會"/>
    <x v="42"/>
    <x v="353"/>
    <s v="無"/>
    <m/>
  </r>
  <r>
    <s v="促進身心障礙者就業計畫-促進身心障礙者就業-會費、捐助、補助、分攤、照護、救濟與交流活動費-捐助、補助與獎助-捐助國內團體"/>
    <s v="補助機構或團體設立職訓或就服機構、職訓輔助器具等就業促進活動、參展經費"/>
    <s v="社團法人台灣盲人福利協進會全國總會"/>
    <x v="42"/>
    <x v="75"/>
    <s v="無"/>
    <m/>
  </r>
  <r>
    <s v="促進身心障礙者就業計畫-促進身心障礙者就業-會費、捐助、補助、分攤、照護、救濟與交流活動費-捐助、補助與獎助-捐助國內團體"/>
    <s v="補助機構或團體設立職訓或就服機構、職訓輔助器具等就業促進活動、參展經費"/>
    <s v="中華職人產業文化推廣協會"/>
    <x v="42"/>
    <x v="102"/>
    <s v="無"/>
    <m/>
  </r>
  <r>
    <s v="促進身心障礙者就業計畫-促進身心障礙者就業-會費、捐助、補助、分攤、照護、救濟與交流活動費-捐助、補助與獎助-捐助國內團體"/>
    <s v="臺中市身心障礙樂團輔導演出計畫及就業促進等相關經費"/>
    <s v="向日光視障樂團"/>
    <x v="42"/>
    <x v="256"/>
    <s v="無"/>
    <m/>
  </r>
  <r>
    <s v="促進身心障礙者就業計畫-促進身心障礙者就業-會費、捐助、補助、分攤、照護、救濟與交流活動費-捐助、補助與獎助-捐助國內團體"/>
    <s v="臺中市身心障礙樂團輔導演出計畫及就業促進等相關經費"/>
    <s v="飛行者樂團"/>
    <x v="42"/>
    <x v="579"/>
    <s v="無"/>
    <m/>
  </r>
  <r>
    <s v="促進身心障礙者就業計畫-促進身心障礙者就業-會費、捐助、補助、分攤、照護、救濟與交流活動費-捐助、補助與獎助-捐助國內團體"/>
    <s v="臺中市身心障礙樂團輔導演出計畫及就業促進等相關經費"/>
    <s v="臺中市盲人福利協進會樂團推廣委員會所屬黑墨鏡樂團"/>
    <x v="42"/>
    <x v="689"/>
    <s v="無"/>
    <m/>
  </r>
  <r>
    <s v="促進身心障礙者就業計畫-促進身心障礙者就業-會費、捐助、補助、分攤、照護、救濟與交流活動費-捐助、補助與獎助-捐助國內團體"/>
    <s v="臺中市身心障礙樂團輔導演出計畫及就業促進等相關經費"/>
    <s v="臺中市盲人福利協進會鼓樂推廣委員會所屬瞽動人心太鼓隊"/>
    <x v="42"/>
    <x v="543"/>
    <s v="無"/>
    <m/>
  </r>
  <r>
    <s v="促進身心障礙者就業計畫-促進身心障礙者就業-會費、捐助、補助、分攤、照護、救濟與交流活動費-捐助、補助與獎助-捐助國內團體"/>
    <s v="補助辦理視障按摩便利站設置與營運輔導暨職場改善計畫"/>
    <s v="社團法人台中市盲人福利協進會"/>
    <x v="42"/>
    <x v="1019"/>
    <s v="無"/>
    <m/>
  </r>
  <r>
    <s v="促進身心障礙者就業計畫-促進身心障礙者就業-會費、捐助、補助、分攤、照護、救濟與交流活動費-捐助、補助與獎助-捐助國內團體"/>
    <s v="補助辦理視障按摩便利站設置與營運輔導暨職場改善計畫"/>
    <s v="臺中市視覺障礙福利協進會"/>
    <x v="42"/>
    <x v="86"/>
    <s v="無"/>
    <m/>
  </r>
  <r>
    <s v="社會福利支出計畫/社會福利支出/會費、捐助、補助、分攤、照護、救濟與交流活動費/捐助、補助與獎助/捐助國內團體"/>
    <s v="臺中市親子館暨托育資源中心"/>
    <s v="社團法人臺中市香柏木健康關懷協會"/>
    <x v="40"/>
    <x v="485"/>
    <s v="無"/>
    <m/>
  </r>
  <r>
    <s v="社會福利支出計畫/社會福利支出/會費、捐助、補助、分攤、照護、救濟與交流活動費/捐助、補助與獎助/捐助國內團體"/>
    <s v="臺中市親子館暨托育資源中心"/>
    <s v="社團法人臺中市香柏木健康關懷協會"/>
    <x v="40"/>
    <x v="537"/>
    <s v="無"/>
    <m/>
  </r>
  <r>
    <s v="社會福利支出計畫/社會福利支出/會費、捐助、補助、分攤、照護、救濟與交流活動費/捐助、補助與獎助/捐助國內團體"/>
    <s v="臺中市親子館暨托育資源中心"/>
    <s v="社團法人臺中市香柏木健康關懷協會"/>
    <x v="40"/>
    <x v="385"/>
    <s v="無"/>
    <m/>
  </r>
  <r>
    <s v="社會福利支出計畫/社會福利支出/會費、捐助、補助、分攤、照護、救濟與交流活動費/捐助、補助與獎助/捐助國內團體"/>
    <s v="臺中市親子館暨托育資源中心"/>
    <s v="社團法人中華傳愛社區服務協會"/>
    <x v="40"/>
    <x v="252"/>
    <s v="無"/>
    <m/>
  </r>
  <r>
    <s v="社會福利支出計畫/社會福利支出/會費、捐助、補助、分攤、照護、救濟與交流活動費/捐助、補助與獎助/捐助國內團體"/>
    <s v="臺中市親子館暨托育資源中心"/>
    <s v="社團法人中華傳愛社區服務協會"/>
    <x v="40"/>
    <x v="1019"/>
    <s v="無"/>
    <m/>
  </r>
  <r>
    <s v="社會福利支出計畫/社會福利支出/會費、捐助、補助、分攤、照護、救濟與交流活動費/捐助、補助與獎助/捐助國內團體"/>
    <s v="臺中市親子館暨托育資源中心"/>
    <s v="社團法人無限發展教育協會"/>
    <x v="40"/>
    <x v="121"/>
    <s v="無"/>
    <m/>
  </r>
  <r>
    <s v="一般建築及設備計畫/一般建築及設備/會費、捐助、補助、分攤、照護、救濟與交流活動費/捐助、補助與獎助/捐助國內團體"/>
    <s v="臺中市親子館暨托育資源中心"/>
    <s v="社團法人無限發展教育協會"/>
    <x v="40"/>
    <x v="97"/>
    <s v="無"/>
    <m/>
  </r>
  <r>
    <s v="社會福利支出計畫/社會福利支出/會費、捐助、補助、分攤、照護、救濟與交流活動費/捐助、補助與獎助/捐助國內團體"/>
    <s v="臺中市親子館暨托育資源中心"/>
    <s v="社團法人中華課後照顧才藝師資職能發展協會"/>
    <x v="40"/>
    <x v="823"/>
    <s v="無"/>
    <m/>
  </r>
  <r>
    <s v="一般建築及設備計畫/一般建築及設備/會費、捐助、補助、分攤、照護、救濟與交流活動費/捐助、補助與獎助/捐助國內團體"/>
    <s v="臺中市親子館暨托育資源中心"/>
    <s v="社團法人中華課後照顧才藝師資職能發展協會"/>
    <x v="40"/>
    <x v="97"/>
    <s v="無"/>
    <m/>
  </r>
  <r>
    <s v="社會福利支出計畫/社會福利支出/會費、捐助、補助、分攤、照護、救濟與交流活動費/捐助、補助與獎助/捐助國內團體"/>
    <s v="臺中市親子館暨托育資源中心"/>
    <s v="台中市親子閱讀協會"/>
    <x v="40"/>
    <x v="740"/>
    <s v="無"/>
    <m/>
  </r>
  <r>
    <s v="社會福利支出計畫/社會福利支出/會費、捐助、補助、分攤、照護、救濟與交流活動費/捐助、補助與獎助/捐助國內團體"/>
    <s v="臺中市親子館暨托育資源中心"/>
    <s v="社團法人台灣社區終身學習推廣協會"/>
    <x v="40"/>
    <x v="273"/>
    <s v="無"/>
    <m/>
  </r>
  <r>
    <s v="社會福利支出計畫/社會福利支出/會費、捐助、補助、分攤、照護、救濟與交流活動費/捐助、補助與獎助/捐助國內團體"/>
    <s v="臺中市親子館暨托育資源中心"/>
    <s v="社團法人台灣健康整合服務協會"/>
    <x v="40"/>
    <x v="398"/>
    <s v="無"/>
    <m/>
  </r>
  <r>
    <s v="社會福利支出計畫/社會福利支出/會費、捐助、補助、分攤、照護、救濟與交流活動費/捐助、補助與獎助/捐助國內團體"/>
    <s v="臺中市親子館暨托育資源中心"/>
    <s v="社團法人中華課後照顧才藝師資職能發展協會"/>
    <x v="40"/>
    <x v="1020"/>
    <s v="無"/>
    <m/>
  </r>
  <r>
    <s v="社會福利支出計畫/社會福利支出/會費、捐助、補助、分攤、照護、救濟與交流活動費/捐助、補助與獎助/捐助國內團體"/>
    <s v="臺中市親子館暨托育資源中心"/>
    <s v="社團法人臺中市香柏木健康關懷協會"/>
    <x v="40"/>
    <x v="696"/>
    <s v="無"/>
    <m/>
  </r>
  <r>
    <s v="一般建築及設備計畫/一般建築及設備/會費、捐助、補助、分攤、照護、救濟與交流活動費/捐助、補助與獎助/捐助國內團體"/>
    <s v="臺中市親子館暨托育資源中心"/>
    <s v="社團法人臺中市香柏木健康關懷協會"/>
    <x v="40"/>
    <x v="85"/>
    <s v="無"/>
    <m/>
  </r>
  <r>
    <s v="社會福利支出計畫/社會福利支出/會費、捐助、補助、分攤、照護、救濟與交流活動費/捐助、補助與獎助/捐助國內團體"/>
    <s v="臺中市親子館暨托育資源中心"/>
    <s v="社團法人中華傳愛社區服務協會"/>
    <x v="40"/>
    <x v="543"/>
    <s v="無"/>
    <m/>
  </r>
  <r>
    <s v="一般建築及設備計畫/一般建築及設備/會費、捐助、補助、分攤、照護、救濟與交流活動費/捐助、補助與獎助/捐助國內團體"/>
    <s v="臺中市親子館暨托育資源中心"/>
    <s v="社團法人中華傳愛社區服務協會"/>
    <x v="40"/>
    <x v="49"/>
    <s v="無"/>
    <m/>
  </r>
  <r>
    <s v="社會福利支出計畫/社會福利支出/會費、捐助、補助、分攤、照護、救濟與交流活動費/捐助、補助與獎助/捐助國內團體"/>
    <s v="臺中市親子館暨托育資源中心"/>
    <s v="社團法人中華傳愛社區服務協會"/>
    <x v="40"/>
    <x v="103"/>
    <s v="無"/>
    <m/>
  </r>
  <r>
    <s v="一般建築及設備計畫/一般建築及設備/會費、捐助、補助、分攤、照護、救濟與交流活動費/捐助、補助與獎助/捐助國內團體"/>
    <s v="臺中市親子館暨托育資源中心"/>
    <s v="社團法人中華傳愛社區服務協會"/>
    <x v="40"/>
    <x v="49"/>
    <s v="無"/>
    <m/>
  </r>
  <r>
    <s v="社會福利支出計畫/社會福利支出/會費、捐助、補助、分攤、照護、救濟與交流活動費/捐助、補助與獎助/捐助國內團體"/>
    <s v="臺中市親子館暨托育資源中心"/>
    <s v="社團法人臺中市香柏木健康關懷協會"/>
    <x v="40"/>
    <x v="481"/>
    <s v="無"/>
    <m/>
  </r>
  <r>
    <s v="社會福利支出計畫/社會福利支出/會費、捐助、補助、分攤、照護、救濟與交流活動費/捐助、補助與獎助/捐助國內團體"/>
    <s v="臺中市親子館暨托育資源中心"/>
    <s v="社團法人臺中市香柏木健康關懷協會"/>
    <x v="40"/>
    <x v="698"/>
    <s v="無"/>
    <m/>
  </r>
  <r>
    <s v="社會福利支出計畫/社會福利支出/會費、捐助、補助、分攤、照護、救濟與交流活動費/捐助、補助與獎助/捐助國內團體"/>
    <s v="臺中市親子館暨托育資源中心"/>
    <s v="社團法人無限發展教育協會"/>
    <x v="40"/>
    <x v="528"/>
    <s v="無"/>
    <m/>
  </r>
  <r>
    <s v="社會福利支出計畫/社會福利支出/會費、捐助、補助、分攤、照護、救濟與交流活動費/捐助、補助與獎助/捐助國內團體"/>
    <s v="臺中市親子館暨托育資源中心"/>
    <s v="社團法人台灣社區終身學習推廣協會"/>
    <x v="40"/>
    <x v="142"/>
    <s v="無"/>
    <m/>
  </r>
  <r>
    <s v="社會福利支出計畫/社會福利支出/會費、捐助、補助、分攤、照護、救濟與交流活動費/捐助、補助與獎助/捐助國內團體"/>
    <s v="臺中市親子館暨托育資源中心"/>
    <s v="台中市親子閱讀協會"/>
    <x v="40"/>
    <x v="11"/>
    <s v="無"/>
    <m/>
  </r>
  <r>
    <s v="社會福利支出計畫/社會福利支出/會費、捐助、補助、分攤、照護、救濟與交流活動費/捐助、補助與獎助/捐助國內團體"/>
    <s v="臺中市親子館暨托育資源中心"/>
    <s v="社團法人台灣健康整合服務協會"/>
    <x v="40"/>
    <x v="598"/>
    <s v="無"/>
    <m/>
  </r>
  <r>
    <s v="一般建築及設備計畫/一般建築及設備/會費、捐助、補助、分攤、照護、救濟與交流活動費/捐助、補助與獎助/捐助國內團體"/>
    <s v="臺中市親子館暨托育資源中心"/>
    <s v="社團法人台灣健康整合服務協會"/>
    <x v="40"/>
    <x v="87"/>
    <s v="無"/>
    <m/>
  </r>
  <r>
    <s v="社會福利支出計畫/社會福利支出/會費、捐助、補助、分攤、照護、救濟與交流活動費/捐助、補助與獎助/捐助國內團體"/>
    <s v="臺中市親子館暨托育資源中心"/>
    <s v="社團法人臺中市香柏木健康關懷協會"/>
    <x v="40"/>
    <x v="255"/>
    <s v="無"/>
    <m/>
  </r>
  <r>
    <s v="社會福利支出計畫/社會福利支出/會費、捐助、補助、分攤、照護、救濟與交流活動費/捐助、補助與獎助/捐助國內團體"/>
    <s v="臺中市親子館暨托育資源中心"/>
    <s v="社團法人中華傳愛社區服務協會"/>
    <x v="40"/>
    <x v="703"/>
    <s v="無"/>
    <m/>
  </r>
  <r>
    <s v="社會福利支出計畫/社會福利支出/會費、捐助、補助、分攤、照護、救濟與交流活動費/捐助、補助與獎助/捐助國內團體"/>
    <s v="臺中市親子館暨托育資源中心"/>
    <s v="社團法人中華傳愛社區服務協會"/>
    <x v="40"/>
    <x v="227"/>
    <s v="無"/>
    <m/>
  </r>
  <r>
    <s v="社會福利支出計畫/社會福利支出/會費、捐助、補助、分攤、照護、救濟與交流活動費/捐助、補助與獎助/捐助國內團體"/>
    <s v="臺中市親子館暨托育資源中心"/>
    <s v="社團法人中華課後照顧才藝師資職能發展協會"/>
    <x v="40"/>
    <x v="542"/>
    <s v="無"/>
    <m/>
  </r>
  <r>
    <s v="社會福利支出計畫/社會福利支出/會費、捐助、補助、分攤、照護、救濟與交流活動費/捐助、補助與獎助/捐助國內團體"/>
    <s v="臺中市親子館暨托育資源中心"/>
    <s v="社團法人臺中市香柏木健康關懷協會"/>
    <x v="40"/>
    <x v="688"/>
    <s v="無"/>
    <m/>
  </r>
  <r>
    <s v="社會福利支出計畫/社會福利支出/會費、捐助、補助、分攤、照護、救濟與交流活動費/捐助、補助與獎助/捐助國內團體"/>
    <s v="臺中市親子館暨托育資源中心"/>
    <s v="社團法人無限發展教育協會"/>
    <x v="40"/>
    <x v="549"/>
    <s v="無"/>
    <m/>
  </r>
  <r>
    <s v="社會福利支出計畫/社會福利支出/會費、捐助、補助、分攤、照護、救濟與交流活動費/捐助、補助與獎助/捐助國內團體"/>
    <s v="臺中市親子館暨托育資源中心"/>
    <s v="社團法人台灣社區終身學習推廣協會"/>
    <x v="40"/>
    <x v="532"/>
    <s v="無"/>
    <m/>
  </r>
  <r>
    <s v="一般建築及設備計畫/一般建築及設備/會費、捐助、補助、分攤、照護、救濟與交流活動費/捐助、補助與獎助/捐助國內團體"/>
    <s v="臺中市親子館暨托育資源中心"/>
    <s v="社團法人台灣社區終身學習推廣協會"/>
    <x v="40"/>
    <x v="52"/>
    <s v="無"/>
    <m/>
  </r>
  <r>
    <s v="社會福利支出計畫/社會福利支出/會費、捐助、補助、分攤、照護、救濟與交流活動費/捐助、補助與獎助/捐助國內團體"/>
    <s v="臺中市親子館暨托育資源中心"/>
    <s v="社團法人臺中市香柏木健康關懷協會"/>
    <x v="40"/>
    <x v="277"/>
    <s v="無"/>
    <m/>
  </r>
  <r>
    <s v="一般建築及設備計畫/一般建築及設備/會費、捐助、補助、分攤、照護、救濟與交流活動費/捐助、補助與獎助/捐助國內團體"/>
    <s v="臺中市親子館暨托育資源中心"/>
    <s v="社團法人臺中市香柏木健康關懷協會"/>
    <x v="40"/>
    <x v="97"/>
    <s v="無"/>
    <m/>
  </r>
  <r>
    <s v="社會福利支出計畫/社會福利支出/會費、捐助、補助、分攤、照護、救濟與交流活動費/捐助、補助與獎助/捐助國內團體"/>
    <s v="臺中市親子館暨托育資源中心"/>
    <s v="台中市親子閱讀協會"/>
    <x v="40"/>
    <x v="1021"/>
    <s v="無"/>
    <m/>
  </r>
  <r>
    <s v="一般建築及設備計畫/一般建築及設備/會費、捐助、補助、分攤、照護、救濟與交流活動費/捐助、補助與獎助/捐助國內團體"/>
    <s v="臺中市親子館暨托育資源中心"/>
    <s v="台中市親子閱讀協會"/>
    <x v="40"/>
    <x v="49"/>
    <s v="無"/>
    <m/>
  </r>
  <r>
    <s v="社會福利支出計畫/社會福利支出/會費、捐助、補助、分攤、照護、救濟與交流活動費/捐助、補助與獎助/捐助國內團體"/>
    <s v="臺中市親子館暨托育資源中心"/>
    <s v="社團法人臺中市香柏木健康關懷協會"/>
    <x v="40"/>
    <x v="385"/>
    <s v="無"/>
    <m/>
  </r>
  <r>
    <s v="一般建築及設備計畫/一般建築及設備/會費、捐助、補助、分攤、照護、救濟與交流活動費/捐助、補助與獎助/捐助國內團體"/>
    <s v="臺中市親子館暨托育資源中心"/>
    <s v="社團法人臺中市香柏木健康關懷協會"/>
    <x v="40"/>
    <x v="49"/>
    <s v="無"/>
    <m/>
  </r>
  <r>
    <s v="社會福利支出計畫/社會福利支出/會費、捐助、補助、分攤、照護、救濟與交流活動費/捐助、補助與獎助/捐助國內團體"/>
    <s v="臺中市親子館暨托育資源中心"/>
    <s v="社團法人臺中市香柏木健康關懷協會"/>
    <x v="40"/>
    <x v="272"/>
    <s v="無"/>
    <m/>
  </r>
  <r>
    <s v="社會福利支出計畫/社會福利支出/會費、捐助、補助、分攤、照護、救濟與交流活動費/捐助、補助與獎助/捐助國內團體"/>
    <s v="臺中市親子館暨托育資源中心"/>
    <s v="社團法人中華傳愛社區服務協會"/>
    <x v="40"/>
    <x v="965"/>
    <s v="無"/>
    <m/>
  </r>
  <r>
    <s v="社會福利支出計畫/社會福利支出/會費、捐助、補助、分攤、照護、救濟與交流活動費/捐助、補助與獎助/捐助國內團體"/>
    <s v="臺中市親子館暨托育資源中心"/>
    <s v="社團法人中華傳愛社區服務協會"/>
    <x v="40"/>
    <x v="1022"/>
    <s v="無"/>
    <m/>
  </r>
  <r>
    <s v="社會福利支出計畫/社會福利支出/會費、捐助、補助、分攤、照護、救濟與交流活動費/捐助、補助與獎助/捐助國內團體"/>
    <s v="臺中市親子館暨托育資源中心"/>
    <s v="社團法人中華課後照顧才藝師資職能發展協會"/>
    <x v="40"/>
    <x v="274"/>
    <s v="無"/>
    <m/>
  </r>
  <r>
    <s v="社會福利支出計畫/社會福利支出/會費、捐助、補助、分攤、照護、救濟與交流活動費/捐助、補助與獎助/捐助國內團體"/>
    <s v="臺中市親子館暨托育資源中心"/>
    <s v="社團法人中華傳愛社區服務協會"/>
    <x v="40"/>
    <x v="1023"/>
    <s v="無"/>
    <m/>
  </r>
  <r>
    <s v="社會福利支出計畫/社會福利支出/會費、捐助、補助、分攤、照護、救濟與交流活動費/捐助、補助與獎助/捐助國內團體"/>
    <s v="臺中市親子館暨托育資源中心"/>
    <s v="社團法人無限發展教育協會"/>
    <x v="40"/>
    <x v="356"/>
    <s v="無"/>
    <m/>
  </r>
  <r>
    <s v="社會福利支出計畫/社會福利支出/會費、捐助、補助、分攤、照護、救濟與交流活動費/捐助、補助與獎助/捐助國內團體"/>
    <s v="臺中市親子館暨托育資源中心"/>
    <s v="社團法人中華傳愛社區服務協會"/>
    <x v="40"/>
    <x v="739"/>
    <s v="無"/>
    <m/>
  </r>
  <r>
    <s v="社會福利支出計畫/社會福利支出/會費、捐助、補助、分攤、照護、救濟與交流活動費/捐助、補助與獎助/捐助國內團體"/>
    <s v="臺中市親子館暨托育資源中心"/>
    <s v="社團法人台中市香柏木健康關懷協會"/>
    <x v="40"/>
    <x v="541"/>
    <s v="無"/>
    <m/>
  </r>
  <r>
    <s v="社會福利支出計畫/社會福利支出/會費、捐助、補助、分攤、照護、救濟與交流活動費/捐助、補助與獎助/捐助國內團體"/>
    <s v="臺中市親子館暨托育資源中心"/>
    <s v="社團法人臺中市香柏木健康關懷協會"/>
    <x v="40"/>
    <x v="234"/>
    <s v="無"/>
    <m/>
  </r>
  <r>
    <s v="社會福利支出計畫/社會福利支出/會費、捐助、補助、分攤、照護、救濟與交流活動費/捐助、補助與獎助/捐助國內團體"/>
    <s v="臺中市親子館暨托育資源中心"/>
    <s v="社團法人台中市香柏木健康關懷協會"/>
    <x v="40"/>
    <x v="311"/>
    <s v="無"/>
    <m/>
  </r>
  <r>
    <s v="社會福利支出計畫/社會福利支出/會費、捐助、補助、分攤、照護、救濟與交流活動費/捐助、補助與獎助/捐助國內團體"/>
    <s v="臺中市親子館暨托育資源中心"/>
    <s v="社團法人台中市香柏木健康關懷協會"/>
    <x v="40"/>
    <x v="549"/>
    <s v="無"/>
    <m/>
  </r>
  <r>
    <s v="社會福利支出計畫/社會福利支出/會費、捐助、補助、分攤、照護、救濟與交流活動費/捐助、補助與獎助/捐助國內團體"/>
    <s v="臺中市親子館暨托育資源中心"/>
    <s v="社團法人台灣健康整合服務協會"/>
    <x v="40"/>
    <x v="728"/>
    <s v="無"/>
    <m/>
  </r>
  <r>
    <s v="社會福利支出計畫/社會福利支出/會費、捐助、補助、分攤、照護、救濟與交流活動費/捐助、補助與獎助/捐助國內團體"/>
    <s v="臺中市親子館暨托育資源中心"/>
    <s v="社團法人台灣健康整合服務協會"/>
    <x v="40"/>
    <x v="100"/>
    <s v="無"/>
    <m/>
  </r>
  <r>
    <s v="社會福利支出計畫/社會福利支出/會費、捐助、補助、分攤、照護、救濟與交流活動費/捐助、補助與獎助/捐助國內團體"/>
    <s v="臺中市親子館暨托育資源中心"/>
    <s v="社團法人台灣健康整合服務協會"/>
    <x v="40"/>
    <x v="698"/>
    <s v="無"/>
    <m/>
  </r>
  <r>
    <s v="一般建築及設備計畫/一般建築及設備/會費、捐助、補助、分攤、照護、救濟與交流活動費/捐助、補助與獎助/捐助國內團體"/>
    <s v="臺中市親子館暨托育資源中心"/>
    <s v="社團法人台灣健康整合服務協會"/>
    <x v="40"/>
    <x v="87"/>
    <s v="無"/>
    <m/>
  </r>
  <r>
    <s v="社會福利支出計畫/社會福利支出/會費、捐助、補助、分攤、照護、救濟與交流活動費/捐助、補助與獎助/捐助國內團體"/>
    <s v="臺中市親子館暨托育資源中心"/>
    <s v="社團法人台灣健康整合服務協會"/>
    <x v="40"/>
    <x v="115"/>
    <s v="無"/>
    <m/>
  </r>
  <r>
    <s v="社會福利支出計畫/社會福利支出/會費、捐助、補助、分攤、照護、救濟與交流活動費/捐助、補助與獎助/捐助國內團體"/>
    <s v="臺中市親子館暨托育資源中心"/>
    <s v="社團法人台灣健康整合服務協會"/>
    <x v="40"/>
    <x v="840"/>
    <s v="無"/>
    <m/>
  </r>
  <r>
    <s v="社會福利支出計畫/社會福利支出/會費、捐助、補助、分攤、照護、救濟與交流活動費/捐助、補助與獎助/捐助國內團體"/>
    <s v="臺中市親子館暨托育資源中心"/>
    <s v="社團法人中華課後照顧才藝師資職能發展協會"/>
    <x v="40"/>
    <x v="108"/>
    <s v="無"/>
    <m/>
  </r>
  <r>
    <s v="社會福利支出計畫/社會福利支出/會費、捐助、補助、分攤、照護、救濟與交流活動費/捐助、補助與獎助/捐助國內團體"/>
    <s v="臺中市親子館暨托育資源中心"/>
    <s v="社團法人中華傳愛社區服務協會"/>
    <x v="40"/>
    <x v="81"/>
    <s v="無"/>
    <m/>
  </r>
  <r>
    <s v="社會福利支出計畫/社會福利支出/會費、捐助、補助、分攤、照護、救濟與交流活動費/捐助、補助與獎助/捐助國內團體"/>
    <s v="臺中市親子館暨托育資源中心"/>
    <s v="社團法人中華傳愛社區服務協會"/>
    <x v="40"/>
    <x v="169"/>
    <s v="無"/>
    <m/>
  </r>
  <r>
    <s v="社會福利支出計畫/社會福利支出/會費、捐助、補助、分攤、照護、救濟與交流活動費/捐助、補助與獎助/捐助國內團體"/>
    <s v="臺中市親子館暨托育資源中心"/>
    <s v="社團法人台灣社區終身學習推廣協會"/>
    <x v="40"/>
    <x v="317"/>
    <s v="無"/>
    <m/>
  </r>
  <r>
    <s v="社會福利支出計畫/社會福利支出/會費、捐助、補助、分攤、照護、救濟與交流活動費/捐助、補助與獎助/捐助國內團體"/>
    <s v="臺中市親子館暨托育資源中心"/>
    <s v="社團法人台灣社區終身學習推廣協會"/>
    <x v="40"/>
    <x v="252"/>
    <s v="無"/>
    <m/>
  </r>
  <r>
    <s v="社會福利支出計畫/社會福利支出/會費、捐助、補助、分攤、照護、救濟與交流活動費/捐助、補助與獎助/捐助國內團體"/>
    <s v="臺中市親子館暨托育資源中心"/>
    <s v="台中市親子閱讀協會"/>
    <x v="40"/>
    <x v="689"/>
    <s v="無"/>
    <m/>
  </r>
  <r>
    <s v="社會福利支出計畫/社會福利支出/會費、捐助、補助、分攤、照護、救濟與交流活動費/捐助、補助與獎助/捐助國內團體"/>
    <s v="臺中市親子館暨托育資源中心"/>
    <s v="台中市親子閱讀協會"/>
    <x v="40"/>
    <x v="716"/>
    <s v="無"/>
    <m/>
  </r>
  <r>
    <s v="社會福利支出計畫/社會福利支出/會費、捐助、補助、分攤、照護、救濟與交流活動費/捐助、補助與獎助/捐助國內團體"/>
    <s v="托嬰中心質量提升計畫"/>
    <s v="臺中市私立兒晴大雅分校托嬰中心"/>
    <x v="40"/>
    <x v="1"/>
    <s v="無"/>
    <m/>
  </r>
  <r>
    <s v="一般建築及設備計畫/一般建築及設備/會費、捐助、補助、分攤、照護、救濟與交流活動費/捐助、補助與獎助/捐助國內團體"/>
    <s v="托嬰中心質量提升計畫"/>
    <s v="臺中市私立上元得福托嬰中心"/>
    <x v="40"/>
    <x v="64"/>
    <s v="無"/>
    <m/>
  </r>
  <r>
    <s v="社會福利支出計畫/社會福利支出/會費、捐助、補助、分攤、照護、救濟與交流活動費/捐助、補助與獎助/捐助國內團體"/>
    <s v="托嬰中心質量提升計畫"/>
    <s v="臺中市私立福星兒托嬰中心"/>
    <x v="40"/>
    <x v="1"/>
    <s v="無"/>
    <m/>
  </r>
  <r>
    <s v="社會福利支出計畫/社會福利支出/會費、捐助、補助、分攤、照護、救濟與交流活動費/捐助、補助與獎助/捐助國內團體"/>
    <s v="托嬰中心質量提升計畫"/>
    <s v="臺中市私立圓圓托嬰中心"/>
    <x v="40"/>
    <x v="1"/>
    <s v="無"/>
    <m/>
  </r>
  <r>
    <s v="一般建築及設備計畫/一般建築及設備/會費、捐助、補助、分攤、照護、救濟與交流活動費/捐助、補助與獎助/捐助國內團體"/>
    <s v="托嬰中心質量提升計畫"/>
    <s v="臺中市私立快樂小天地托嬰中心"/>
    <x v="40"/>
    <x v="125"/>
    <s v="無"/>
    <m/>
  </r>
  <r>
    <s v="社會福利支出計畫/社會福利支出/會費、捐助、補助、分攤、照護、救濟與交流活動費/捐助、補助與獎助/捐助國內團體"/>
    <s v="托嬰中心質量提升計畫"/>
    <s v="臺中市私立快樂小天地托嬰中心"/>
    <x v="40"/>
    <x v="365"/>
    <s v="無"/>
    <m/>
  </r>
  <r>
    <s v="社會福利支出計畫/社會福利支出/會費、捐助、補助、分攤、照護、救濟與交流活動費/捐助、補助與獎助/捐助國內團體"/>
    <s v="托嬰中心質量提升計畫"/>
    <s v="臺中市私立安琪兒大雅托嬰中心"/>
    <x v="40"/>
    <x v="1"/>
    <s v="無"/>
    <m/>
  </r>
  <r>
    <s v="一般建築及設備計畫/一般建築及設備/會費、捐助、補助、分攤、照護、救濟與交流活動費/捐助、補助與獎助/捐助國內團體"/>
    <s v="托嬰中心質量提升計畫"/>
    <s v="臺中市私立小天地托嬰中心"/>
    <x v="40"/>
    <x v="51"/>
    <s v="無"/>
    <m/>
  </r>
  <r>
    <s v="社會福利支出計畫/社會福利支出/會費、捐助、補助、分攤、照護、救濟與交流活動費/捐助、補助與獎助/捐助國內團體"/>
    <s v="托嬰中心質量提升計畫"/>
    <s v="臺中市私立小天地托嬰中心"/>
    <x v="40"/>
    <x v="54"/>
    <s v="無"/>
    <m/>
  </r>
  <r>
    <s v="社會福利支出計畫/社會福利支出/會費、捐助、補助、分攤、照護、救濟與交流活動費/捐助、補助與獎助/捐助國內團體"/>
    <s v="托嬰中心質量提升計畫"/>
    <s v="臺中市私立安琪兒托嬰中心"/>
    <x v="40"/>
    <x v="1"/>
    <s v="無"/>
    <m/>
  </r>
  <r>
    <s v="社會福利支出計畫/社會福利支出/會費、捐助、補助、分攤、照護、救濟與交流活動費/捐助、補助與獎助/捐助國內團體"/>
    <s v="托嬰中心質量提升計畫"/>
    <s v="臺中市私立佑子園托嬰中心"/>
    <x v="40"/>
    <x v="64"/>
    <s v="無"/>
    <m/>
  </r>
  <r>
    <s v="一般建築及設備計畫/一般建築及設備/會費、捐助、補助、分攤、照護、救濟與交流活動費/捐助、補助與獎助/捐助國內團體"/>
    <s v="托嬰中心質量提升計畫"/>
    <s v="臺中市私立巨采福科托嬰中心"/>
    <x v="40"/>
    <x v="1"/>
    <s v="無"/>
    <m/>
  </r>
  <r>
    <s v="一般建築及設備計畫/一般建築及設備/會費、捐助、補助、分攤、照護、救濟與交流活動費/捐助、補助與獎助/捐助國內團體"/>
    <s v="托嬰中心質量提升計畫"/>
    <s v="台中市私立巨采托嬰中心"/>
    <x v="40"/>
    <x v="1"/>
    <s v="無"/>
    <m/>
  </r>
  <r>
    <s v="一般建築及設備計畫/一般建築及設備/會費、捐助、補助、分攤、照護、救濟與交流活動費/捐助、補助與獎助/捐助國內團體"/>
    <s v="托嬰中心質量提升計畫"/>
    <s v="臺中市私立親貝兒托嬰中心"/>
    <x v="40"/>
    <x v="1"/>
    <s v="無"/>
    <m/>
  </r>
  <r>
    <s v="社會福利支出計畫/社會福利支出/會費、捐助、補助、分攤、照護、救濟與交流活動費/捐助、補助與獎助/捐助國內團體"/>
    <s v="托嬰中心質量提升計畫"/>
    <s v="臺中市私立小菲力托嬰中心"/>
    <x v="40"/>
    <x v="1"/>
    <s v="無"/>
    <m/>
  </r>
  <r>
    <s v="社會福利支出計畫/社會福利支出/會費、捐助、補助、分攤、照護、救濟與交流活動費/捐助、補助與獎助/捐助國內團體"/>
    <s v="托嬰中心質量提升計畫"/>
    <s v="臺中市私立小貝果托嬰中心"/>
    <x v="40"/>
    <x v="1"/>
    <s v="無"/>
    <m/>
  </r>
  <r>
    <s v="社會福利支出計畫/社會福利支出/會費、捐助、補助、分攤、照護、救濟與交流活動費/捐助、補助與獎助/捐助國內團體"/>
    <s v="托嬰中心質量提升計畫"/>
    <s v="臺中市私立咕咕鳥太平托嬰中心"/>
    <x v="40"/>
    <x v="1"/>
    <s v="無"/>
    <m/>
  </r>
  <r>
    <s v="社會福利支出計畫/社會福利支出/會費、捐助、補助、分攤、照護、救濟與交流活動費/捐助、補助與獎助/捐助國內團體"/>
    <s v="托嬰中心質量提升計畫"/>
    <s v="臺中市私立愛無限托嬰中心"/>
    <x v="40"/>
    <x v="1"/>
    <s v="無"/>
    <m/>
  </r>
  <r>
    <s v="一般建築及設備計畫/一般建築及設備/會費、捐助、補助、分攤、照護、救濟與交流活動費/捐助、補助與獎助/捐助國內團體"/>
    <s v="托嬰中心質量提升計畫"/>
    <s v="臺中市私立小教室托嬰中心"/>
    <x v="40"/>
    <x v="114"/>
    <s v="無"/>
    <m/>
  </r>
  <r>
    <s v="社會福利支出計畫/社會福利支出/會費、捐助、補助、分攤、照護、救濟與交流活動費/捐助、補助與獎助/捐助國內團體"/>
    <s v="托嬰中心質量提升計畫"/>
    <s v="臺中市私立滿果國際托嬰中心"/>
    <x v="40"/>
    <x v="1"/>
    <s v="無"/>
    <m/>
  </r>
  <r>
    <s v="社會福利支出計畫/社會福利支出/會費、捐助、補助、分攤、照護、救濟與交流活動費/捐助、補助與獎助/捐助國內團體"/>
    <s v="托嬰中心質量提升計畫"/>
    <s v="臺中市私立劍聲托嬰中心"/>
    <x v="40"/>
    <x v="1"/>
    <s v="無"/>
    <m/>
  </r>
  <r>
    <s v="社會福利支出計畫/社會福利支出/會費、捐助、補助、分攤、照護、救濟與交流活動費/捐助、補助與獎助/捐助國內團體"/>
    <s v="托嬰中心質量提升計畫"/>
    <s v="臺中市私立夏綠蒂托嬰中心"/>
    <x v="40"/>
    <x v="1"/>
    <s v="無"/>
    <m/>
  </r>
  <r>
    <s v="社會福利支出計畫/社會福利支出/會費、捐助、補助、分攤、照護、救濟與交流活動費/捐助、補助與獎助/捐助國內團體"/>
    <s v="托嬰中心質量提升計畫"/>
    <s v="臺中市私立桃樂絲托嬰中心"/>
    <x v="40"/>
    <x v="1"/>
    <s v="無"/>
    <m/>
  </r>
  <r>
    <s v="社會福利支出計畫/社會福利支出/會費、捐助、補助、分攤、照護、救濟與交流活動費/捐助、補助與獎助/捐助國內團體"/>
    <s v="托嬰中心質量提升計畫"/>
    <s v="臺中市私立小梧桐托嬰中心"/>
    <x v="40"/>
    <x v="1"/>
    <s v="無"/>
    <m/>
  </r>
  <r>
    <s v="社會福利支出計畫/社會福利支出/會費、捐助、補助、分攤、照護、救濟與交流活動費/捐助、補助與獎助/捐助國內團體"/>
    <s v="托嬰中心質量提升計畫"/>
    <s v="臺中市私立茱莉安托嬰中心"/>
    <x v="40"/>
    <x v="1"/>
    <s v="無"/>
    <m/>
  </r>
  <r>
    <s v="社會福利支出計畫/社會福利支出/會費、捐助、補助、分攤、照護、救濟與交流活動費/捐助、補助與獎助/捐助國內團體"/>
    <s v="托嬰中心質量提升計畫"/>
    <s v="臺中市私立哈佛兒托嬰中心"/>
    <x v="40"/>
    <x v="1"/>
    <s v="無"/>
    <m/>
  </r>
  <r>
    <s v="社會福利支出計畫/社會福利支出/會費、捐助、補助、分攤、照護、救濟與交流活動費/捐助、補助與獎助/捐助國內團體"/>
    <s v="托嬰中心質量提升計畫"/>
    <s v="臺中市私立布朗尼托嬰中心"/>
    <x v="40"/>
    <x v="1"/>
    <s v="無"/>
    <m/>
  </r>
  <r>
    <s v="一般建築及設備計畫/一般建築及設備/會費、捐助、補助、分攤、照護、救濟與交流活動費/捐助、補助與獎助/捐助國內團體"/>
    <s v="托嬰中心質量提升計畫"/>
    <s v="臺中市私立喬凱立托嬰中心"/>
    <x v="40"/>
    <x v="1"/>
    <s v="無"/>
    <m/>
  </r>
  <r>
    <s v="一般建築及設備計畫/一般建築及設備/會費、捐助、補助、分攤、照護、救濟與交流活動費/捐助、補助與獎助/捐助國內團體"/>
    <s v="托嬰中心質量提升計畫"/>
    <s v="臺中市私立園馨托嬰中心"/>
    <x v="40"/>
    <x v="1"/>
    <s v="無"/>
    <m/>
  </r>
  <r>
    <s v="一般建築及設備計畫/一般建築及設備/會費、捐助、補助、分攤、照護、救濟與交流活動費/捐助、補助與獎助/捐助國內團體"/>
    <s v="托嬰中心質量提升計畫"/>
    <s v="臺中市私立愛樂紛托嬰中心"/>
    <x v="40"/>
    <x v="4"/>
    <s v="無"/>
    <m/>
  </r>
  <r>
    <s v="社會福利支出計畫/社會福利支出/會費、捐助、補助、分攤、照護、救濟與交流活動費/捐助、補助與獎助/捐助國內團體"/>
    <s v="托嬰中心質量提升計畫"/>
    <s v="臺中市私立愛樂紛托嬰中心"/>
    <x v="40"/>
    <x v="4"/>
    <s v="無"/>
    <m/>
  </r>
  <r>
    <s v="一般建築及設備計畫/一般建築及設備/會費、捐助、補助、分攤、照護、救濟與交流活動費/捐助、補助與獎助/捐助國內團體"/>
    <s v="托嬰中心質量提升計畫"/>
    <s v="臺中市私立芸元托嬰中心"/>
    <x v="40"/>
    <x v="1"/>
    <s v="無"/>
    <m/>
  </r>
  <r>
    <s v="社會福利支出計畫/社會福利支出/會費、捐助、補助、分攤、照護、救濟與交流活動費/捐助、補助與獎助/捐助國內團體"/>
    <s v="托嬰中心質量提升計畫"/>
    <s v="臺中市私立春禾托嬰中心"/>
    <x v="40"/>
    <x v="1"/>
    <s v="無"/>
    <m/>
  </r>
  <r>
    <s v="社會福利支出計畫/社會福利支出/會費、捐助、補助、分攤、照護、救濟與交流活動費/捐助、補助與獎助/捐助國內團體"/>
    <s v="托嬰中心質量提升計畫"/>
    <s v="臺中市私立淳瑟托嬰中心"/>
    <x v="40"/>
    <x v="201"/>
    <s v="無"/>
    <m/>
  </r>
  <r>
    <s v="一般建築及設備計畫/一般建築及設備/會費、捐助、補助、分攤、照護、救濟與交流活動費/捐助、補助與獎助/捐助國內團體"/>
    <s v="托嬰中心質量提升計畫"/>
    <s v="臺中市私立淳瑟托嬰中心"/>
    <x v="40"/>
    <x v="55"/>
    <s v="無"/>
    <m/>
  </r>
  <r>
    <s v="一般建築及設備計畫/一般建築及設備/會費、捐助、補助、分攤、照護、救濟與交流活動費/捐助、補助與獎助/捐助國內團體"/>
    <s v="托嬰中心質量提升計畫"/>
    <s v="臺中市私立國郁托嬰中心"/>
    <x v="40"/>
    <x v="247"/>
    <s v="無"/>
    <m/>
  </r>
  <r>
    <s v="社會福利支出計畫/社會福利支出/會費、捐助、補助、分攤、照護、救濟與交流活動費/捐助、補助與獎助/捐助國內團體"/>
    <s v="托嬰中心質量提升計畫"/>
    <s v="臺中市私立國郁托嬰中心"/>
    <x v="40"/>
    <x v="497"/>
    <s v="無"/>
    <m/>
  </r>
  <r>
    <s v="社會福利支出計畫/社會福利支出/會費、捐助、補助、分攤、照護、救濟與交流活動費/捐助、補助與獎助/捐助國內團體"/>
    <s v="托嬰中心質量提升計畫"/>
    <s v="臺中市私立勁寶兒福安托嬰中心"/>
    <x v="40"/>
    <x v="1"/>
    <s v="無"/>
    <m/>
  </r>
  <r>
    <s v="社會福利支出計畫/社會福利支出/會費、捐助、補助、分攤、照護、救濟與交流活動費/捐助、補助與獎助/捐助國內團體"/>
    <s v="托嬰中心質量提升計畫"/>
    <s v="台中市私立馨苗托嬰中心"/>
    <x v="40"/>
    <x v="114"/>
    <s v="無"/>
    <m/>
  </r>
  <r>
    <s v="一般建築及設備計畫/一般建築及設備/會費、捐助、補助、分攤、照護、救濟與交流活動費/捐助、補助與獎助/捐助國內團體"/>
    <s v="托嬰中心質量提升計畫"/>
    <s v="臺中市私立文馨托嬰中心"/>
    <x v="40"/>
    <x v="87"/>
    <s v="無"/>
    <m/>
  </r>
  <r>
    <s v="社會福利支出計畫/社會福利支出/會費、捐助、補助、分攤、照護、救濟與交流活動費/捐助、補助與獎助/捐助國內團體"/>
    <s v="托嬰中心質量提升計畫"/>
    <s v="臺中市私立文馨托嬰中心"/>
    <x v="40"/>
    <x v="217"/>
    <s v="無"/>
    <m/>
  </r>
  <r>
    <s v="社會福利支出計畫/社會福利支出/會費、捐助、補助、分攤、照護、救濟與交流活動費/捐助、補助與獎助/捐助國內團體"/>
    <s v="托嬰中心質量提升計畫"/>
    <s v="臺中市私立咕咕鳥托嬰中心"/>
    <x v="40"/>
    <x v="64"/>
    <s v="無"/>
    <m/>
  </r>
  <r>
    <s v="社會福利支出計畫/社會福利支出/會費、捐助、補助、分攤、照護、救濟與交流活動費/捐助、補助與獎助/捐助國內團體"/>
    <s v="托嬰中心質量提升計畫"/>
    <s v="臺中市私立渤斯貝爾托嬰中心"/>
    <x v="40"/>
    <x v="1"/>
    <s v="無"/>
    <m/>
  </r>
  <r>
    <s v="社會福利支出計畫/社會福利支出/會費、捐助、補助、分攤、照護、救濟與交流活動費/捐助、補助與獎助/捐助國內團體"/>
    <s v="托嬰中心質量提升計畫"/>
    <s v="臺中市私立耕心園托嬰中心"/>
    <x v="40"/>
    <x v="1"/>
    <s v="無"/>
    <m/>
  </r>
  <r>
    <s v="社會福利支出計畫/社會福利支出/會費、捐助、補助、分攤、照護、救濟與交流活動費/捐助、補助與獎助/捐助國內團體"/>
    <s v="托嬰中心質量提升計畫"/>
    <s v="臺中市私立寶貝愛兒園托嬰中心"/>
    <x v="40"/>
    <x v="1"/>
    <s v="無"/>
    <m/>
  </r>
  <r>
    <s v="一般建築及設備計畫/一般建築及設備/會費、捐助、補助、分攤、照護、救濟與交流活動費/捐助、補助與獎助/捐助國內團體"/>
    <s v="托嬰中心質量提升計畫"/>
    <s v="臺中市私立小腳丫永興托嬰中心"/>
    <x v="40"/>
    <x v="54"/>
    <s v="無"/>
    <m/>
  </r>
  <r>
    <s v="社會福利支出計畫/社會福利支出/會費、捐助、補助、分攤、照護、救濟與交流活動費/捐助、補助與獎助/捐助國內團體"/>
    <s v="托嬰中心質量提升計畫"/>
    <s v="臺中市私立小腳丫永興托嬰中心"/>
    <x v="40"/>
    <x v="51"/>
    <s v="無"/>
    <m/>
  </r>
  <r>
    <s v="社會福利支出計畫/社會福利支出/會費、捐助、補助、分攤、照護、救濟與交流活動費/捐助、補助與獎助/捐助國內團體"/>
    <s v="托嬰中心質量提升計畫"/>
    <s v="臺中市私立小腳丫托嬰中心"/>
    <x v="40"/>
    <x v="51"/>
    <s v="無"/>
    <m/>
  </r>
  <r>
    <s v="一般建築及設備計畫/一般建築及設備/會費、捐助、補助、分攤、照護、救濟與交流活動費/捐助、補助與獎助/捐助國內團體"/>
    <s v="托嬰中心質量提升計畫"/>
    <s v="臺中市私立小腳丫托嬰中心"/>
    <x v="40"/>
    <x v="54"/>
    <s v="無"/>
    <m/>
  </r>
  <r>
    <s v="社會福利支出計畫/社會福利支出/會費、捐助、補助、分攤、照護、救濟與交流活動費/捐助、補助與獎助/捐助國內團體"/>
    <s v="托嬰中心質量提升計畫"/>
    <s v="臺中市私立咕咕鳥嶺東托嬰中心"/>
    <x v="40"/>
    <x v="1"/>
    <s v="無"/>
    <m/>
  </r>
  <r>
    <s v="社會福利支出計畫/社會福利支出/會費、捐助、補助、分攤、照護、救濟與交流活動費/捐助、補助與獎助/捐助國內團體"/>
    <s v="托嬰中心質量提升計畫"/>
    <s v="臺中市私立貝兒喜托嬰中心"/>
    <x v="40"/>
    <x v="1"/>
    <s v="無"/>
    <m/>
  </r>
  <r>
    <s v="社會福利支出計畫/社會福利支出/會費、捐助、補助、分攤、照護、救濟與交流活動費/捐助、補助與獎助/捐助國內團體"/>
    <s v="托嬰中心質量提升計畫"/>
    <s v="臺中市私立大里領袖甜心托嬰中心"/>
    <x v="40"/>
    <x v="4"/>
    <s v="無"/>
    <m/>
  </r>
  <r>
    <s v="一般建築及設備計畫/一般建築及設備/會費、捐助、補助、分攤、照護、救濟與交流活動費/捐助、補助與獎助/捐助國內團體"/>
    <s v="托嬰中心質量提升計畫"/>
    <s v="臺中市私立大里領袖甜心托嬰中心"/>
    <x v="40"/>
    <x v="4"/>
    <s v="無"/>
    <m/>
  </r>
  <r>
    <s v="一般建築及設備計畫/一般建築及設備/會費、捐助、補助、分攤、照護、救濟與交流活動費/捐助、補助與獎助/捐助國內團體"/>
    <s v="托嬰中心質量提升計畫"/>
    <s v="臺中市私立哆哆熊西屯托嬰中心"/>
    <x v="40"/>
    <x v="1"/>
    <s v="無"/>
    <m/>
  </r>
  <r>
    <s v="社會福利支出計畫/社會福利支出/會費、捐助、補助、分攤、照護、救濟與交流活動費/捐助、補助與獎助/捐助國內團體"/>
    <s v="托嬰中心質量提升計畫"/>
    <s v="臺中市私立領袖甜心托嬰中心"/>
    <x v="40"/>
    <x v="51"/>
    <s v="無"/>
    <m/>
  </r>
  <r>
    <s v="一般建築及設備計畫/一般建築及設備/會費、捐助、補助、分攤、照護、救濟與交流活動費/捐助、補助與獎助/捐助國內團體"/>
    <s v="托嬰中心質量提升計畫"/>
    <s v="臺中市私立領袖甜心托嬰中心"/>
    <x v="40"/>
    <x v="54"/>
    <s v="無"/>
    <m/>
  </r>
  <r>
    <s v="一般建築及設備計畫/一般建築及設備/會費、捐助、補助、分攤、照護、救濟與交流活動費/捐助、補助與獎助/捐助國內團體"/>
    <s v="托嬰中心質量提升計畫"/>
    <s v="台中市私立上晴托嬰中心"/>
    <x v="40"/>
    <x v="236"/>
    <s v="無"/>
    <m/>
  </r>
  <r>
    <s v="社會福利支出計畫/社會福利支出/會費、捐助、補助、分攤、照護、救濟與交流活動費/捐助、補助與獎助/捐助國內團體"/>
    <s v="托嬰中心質量提升計畫"/>
    <s v="台中市私立上晴托嬰中心"/>
    <x v="40"/>
    <x v="241"/>
    <s v="無"/>
    <m/>
  </r>
  <r>
    <s v="社會福利支出計畫/社會福利支出/會費、捐助、補助、分攤、照護、救濟與交流活動費/捐助、補助與獎助/捐助國內團體"/>
    <s v="托嬰中心質量提升計畫"/>
    <s v="臺中市私立佩樂達托嬰中心"/>
    <x v="40"/>
    <x v="1"/>
    <s v="無"/>
    <m/>
  </r>
  <r>
    <s v="社會福利支出計畫/社會福利支出/會費、捐助、補助、分攤、照護、救濟與交流活動費/捐助、補助與獎助/捐助國內團體"/>
    <s v="托嬰中心質量提升計畫"/>
    <s v="台中市私立肯格魯托嬰中心"/>
    <x v="40"/>
    <x v="1"/>
    <s v="無"/>
    <m/>
  </r>
  <r>
    <s v="一般建築及設備計畫/一般建築及設備/會費、捐助、補助、分攤、照護、救濟與交流活動費/捐助、補助與獎助/捐助國內團體"/>
    <s v="托嬰中心質量提升計畫"/>
    <s v="臺中市私立甯甯托嬰中心"/>
    <x v="40"/>
    <x v="1"/>
    <s v="無"/>
    <m/>
  </r>
  <r>
    <s v="社會福利支出計畫/社會福利支出/會費、捐助、補助、分攤、照護、救濟與交流活動費/捐助、補助與獎助/捐助國內團體"/>
    <s v="托嬰中心質量提升計畫"/>
    <s v="臺中市私立比咪托嬰中心"/>
    <x v="40"/>
    <x v="1"/>
    <s v="無"/>
    <m/>
  </r>
  <r>
    <s v="社會福利支出計畫/社會福利支出/會費、捐助、補助、分攤、照護、救濟與交流活動費/捐助、補助與獎助/捐助國內團體"/>
    <s v="托嬰中心質量提升計畫"/>
    <s v="臺中市私立怡兒園托嬰中心"/>
    <x v="40"/>
    <x v="1"/>
    <s v="無"/>
    <m/>
  </r>
  <r>
    <s v="社會福利支出計畫/社會福利支出/會費、捐助、補助、分攤、照護、救濟與交流活動費/捐助、補助與獎助/捐助國內團體"/>
    <s v="托嬰中心質量提升計畫"/>
    <s v="臺中市私立卡吉雅比托嬰中心"/>
    <x v="40"/>
    <x v="1"/>
    <s v="無"/>
    <m/>
  </r>
  <r>
    <s v="一般建築及設備計畫/一般建築及設備/會費、捐助、補助、分攤、照護、救濟與交流活動費/捐助、補助與獎助/捐助國內團體"/>
    <s v="托嬰中心質量提升計畫"/>
    <s v="臺中市私立陽光托嬰中心"/>
    <x v="40"/>
    <x v="1"/>
    <s v="無"/>
    <m/>
  </r>
  <r>
    <s v="社會福利支出計畫/社會福利支出/會費、捐助、補助、分攤、照護、救濟與交流活動費/捐助、補助與獎助/捐助國內團體"/>
    <s v="托嬰中心質量提升計畫"/>
    <s v="臺中市私立芯安托嬰中心"/>
    <x v="40"/>
    <x v="1"/>
    <s v="無"/>
    <m/>
  </r>
  <r>
    <s v="社會福利支出計畫/社會福利支出/會費、捐助、補助、分攤、照護、救濟與交流活動費/捐助、補助與獎助/捐助國內團體"/>
    <s v="托嬰中心質量提升計畫"/>
    <s v="臺中市私立樂芙兒托嬰中心"/>
    <x v="40"/>
    <x v="1"/>
    <s v="無"/>
    <m/>
  </r>
  <r>
    <s v="社會福利支出計畫/社會福利支出/會費、捐助、補助、分攤、照護、救濟與交流活動費/捐助、補助與獎助/捐助國內團體"/>
    <s v="托嬰中心質量提升計畫"/>
    <s v="臺中市私立約克托嬰中心"/>
    <x v="40"/>
    <x v="1"/>
    <s v="無"/>
    <m/>
  </r>
  <r>
    <s v="社會福利支出計畫/社會福利支出/會費、捐助、補助、分攤、照護、救濟與交流活動費/捐助、補助與獎助/捐助國內團體"/>
    <s v="托嬰中心質量提升計畫"/>
    <s v="臺中市私立奇蒙兒托嬰中心"/>
    <x v="40"/>
    <x v="1"/>
    <s v="無"/>
    <m/>
  </r>
  <r>
    <s v="社會福利支出計畫/社會福利支出/會費、捐助、補助、分攤、照護、救濟與交流活動費/捐助、補助與獎助/捐助國內團體"/>
    <s v="托嬰中心質量提升計畫"/>
    <s v="臺中市私立大語托嬰中心"/>
    <x v="40"/>
    <x v="1"/>
    <s v="無"/>
    <m/>
  </r>
  <r>
    <s v="一般建築及設備計畫/一般建築及設備/會費、捐助、補助、分攤、照護、救濟與交流活動費/捐助、補助與獎助/捐助國內團體"/>
    <s v="托嬰中心質量提升計畫"/>
    <s v="臺中市私立向陽托嬰中心"/>
    <x v="40"/>
    <x v="1"/>
    <s v="無"/>
    <m/>
  </r>
  <r>
    <s v="社會福利支出計畫/社會福利支出/會費、捐助、補助、分攤、照護、救濟與交流活動費/捐助、補助與獎助/捐助國內團體"/>
    <s v="托嬰中心質量提升計畫"/>
    <s v="臺中市私立慈祐園托嬰中心"/>
    <x v="40"/>
    <x v="217"/>
    <s v="無"/>
    <m/>
  </r>
  <r>
    <s v="一般建築及設備計畫/一般建築及設備/會費、捐助、補助、分攤、照護、救濟與交流活動費/捐助、補助與獎助/捐助國內團體"/>
    <s v="托嬰中心質量提升計畫"/>
    <s v="臺中市私立慈祐園托嬰中心"/>
    <x v="40"/>
    <x v="87"/>
    <s v="無"/>
    <m/>
  </r>
  <r>
    <s v="一般建築及設備計畫/一般建築及設備/會費、捐助、補助、分攤、照護、救濟與交流活動費/捐助、補助與獎助/捐助國內團體"/>
    <s v="托嬰中心質量提升計畫"/>
    <s v="臺中市私立小蘋果托嬰中心"/>
    <x v="40"/>
    <x v="55"/>
    <s v="無"/>
    <m/>
  </r>
  <r>
    <s v="社會福利支出計畫/社會福利支出/會費、捐助、補助、分攤、照護、救濟與交流活動費/捐助、補助與獎助/捐助國內團體"/>
    <s v="托嬰中心質量提升計畫"/>
    <s v="臺中市私立小蘋果托嬰中心"/>
    <x v="40"/>
    <x v="201"/>
    <s v="無"/>
    <m/>
  </r>
  <r>
    <s v="社會福利支出計畫/社會福利支出/會費、捐助、補助、分攤、照護、救濟與交流活動費/捐助、補助與獎助/捐助國內團體"/>
    <s v="托嬰中心質量提升計畫"/>
    <s v="臺中市私立喜寶托嬰中心"/>
    <x v="40"/>
    <x v="1"/>
    <s v="無"/>
    <m/>
  </r>
  <r>
    <s v="一般建築及設備計畫/一般建築及設備/會費、捐助、補助、分攤、照護、救濟與交流活動費/捐助、補助與獎助/捐助國內團體"/>
    <s v="托嬰中心質量提升計畫"/>
    <s v="台中市私立耶思托嬰中心"/>
    <x v="40"/>
    <x v="1"/>
    <s v="無"/>
    <m/>
  </r>
  <r>
    <s v="一般建築及設備計畫/一般建築及設備/會費、捐助、補助、分攤、照護、救濟與交流活動費/捐助、補助與獎助/捐助國內團體"/>
    <s v="托嬰中心質量提升計畫"/>
    <s v="臺中市私立耶思瑪亞托嬰中心"/>
    <x v="40"/>
    <x v="1"/>
    <s v="無"/>
    <m/>
  </r>
  <r>
    <s v="社會福利支出計畫/社會福利支出/會費、捐助、補助、分攤、照護、救濟與交流活動費/捐助、補助與獎助/捐助國內團體"/>
    <s v="托嬰中心質量提升計畫"/>
    <s v="臺中市私立尼荳人文托嬰中心"/>
    <x v="40"/>
    <x v="1"/>
    <s v="無"/>
    <m/>
  </r>
  <r>
    <s v="一般建築及設備計畫/一般建築及設備/會費、捐助、補助、分攤、照護、救濟與交流活動費/捐助、補助與獎助/捐助國內團體"/>
    <s v="托嬰中心質量提升計畫"/>
    <s v="臺中市私立貝貝兒托嬰中心"/>
    <x v="40"/>
    <x v="217"/>
    <s v="無"/>
    <m/>
  </r>
  <r>
    <s v="社會福利支出計畫/社會福利支出/會費、捐助、補助、分攤、照護、救濟與交流活動費/捐助、補助與獎助/捐助國內團體"/>
    <s v="托嬰中心質量提升計畫"/>
    <s v="臺中市私立貝貝兒托嬰中心"/>
    <x v="40"/>
    <x v="87"/>
    <s v="無"/>
    <m/>
  </r>
  <r>
    <s v="一般建築及設備計畫/一般建築及設備/會費、捐助、補助、分攤、照護、救濟與交流活動費/捐助、補助與獎助/捐助國內團體"/>
    <s v="托嬰中心質量提升計畫"/>
    <s v="臺中市私立愛寶托嬰中心"/>
    <x v="40"/>
    <x v="1"/>
    <s v="無"/>
    <m/>
  </r>
  <r>
    <s v="社會福利支出計畫/社會福利支出/會費、捐助、補助、分攤、照護、救濟與交流活動費/捐助、補助與獎助/捐助國內團體"/>
    <s v="托嬰中心質量提升計畫"/>
    <s v="臺中市私立一畝田托嬰中心"/>
    <x v="40"/>
    <x v="87"/>
    <s v="無"/>
    <m/>
  </r>
  <r>
    <s v="社會福利支出計畫/社會福利支出/會費、捐助、補助、分攤、照護、救濟與交流活動費/捐助、補助與獎助/捐助國內團體"/>
    <s v="托嬰中心質量提升計畫"/>
    <s v="臺中市私立貝姆托嬰中心"/>
    <x v="40"/>
    <x v="1"/>
    <s v="無"/>
    <m/>
  </r>
  <r>
    <s v="社會福利支出計畫/社會福利支出/會費、捐助、補助、分攤、照護、救濟與交流活動費/捐助、補助與獎助/捐助國內團體"/>
    <s v="托嬰中心質量提升計畫"/>
    <s v="臺中市私立喜悅托嬰中心"/>
    <x v="40"/>
    <x v="1"/>
    <s v="無"/>
    <m/>
  </r>
  <r>
    <s v="社會福利支出計畫/社會福利支出/會費、捐助、補助、分攤、照護、救濟與交流活動費/捐助、補助與獎助/捐助國內團體"/>
    <s v="托嬰中心質量提升計畫"/>
    <s v="臺中市私立橘寶貝托嬰中心"/>
    <x v="40"/>
    <x v="1"/>
    <s v="無"/>
    <m/>
  </r>
  <r>
    <s v="社會福利支出計畫/社會福利支出/會費、捐助、補助、分攤、照護、救濟與交流活動費/捐助、補助與獎助/捐助國內團體"/>
    <s v="托嬰中心質量提升計畫"/>
    <s v="臺中市私立小牧童托嬰中心"/>
    <x v="40"/>
    <x v="1"/>
    <s v="無"/>
    <m/>
  </r>
  <r>
    <s v="社會福利支出計畫/社會福利支出/會費、捐助、補助、分攤、照護、救濟與交流活動費/捐助、補助與獎助/捐助國內團體"/>
    <s v="托嬰中心質量提升計畫"/>
    <s v="臺中市私立小牧童成都托嬰中心"/>
    <x v="40"/>
    <x v="1"/>
    <s v="無"/>
    <m/>
  </r>
  <r>
    <s v="一般建築及設備計畫/一般建築及設備/會費、捐助、補助、分攤、照護、救濟與交流活動費/捐助、補助與獎助/捐助國內團體"/>
    <s v="托嬰中心質量提升計畫"/>
    <s v="臺中市私立班比優托嬰中心"/>
    <x v="40"/>
    <x v="88"/>
    <s v="無"/>
    <m/>
  </r>
  <r>
    <s v="社會福利支出計畫/社會福利支出/會費、捐助、補助、分攤、照護、救濟與交流活動費/捐助、補助與獎助/捐助國內團體"/>
    <s v="托嬰中心質量提升計畫"/>
    <s v="臺中市私立班比優托嬰中心"/>
    <x v="40"/>
    <x v="241"/>
    <s v="無"/>
    <m/>
  </r>
  <r>
    <s v="社會福利支出計畫/社會福利支出/會費、捐助、補助、分攤、照護、救濟與交流活動費/捐助、補助與獎助/捐助國內團體"/>
    <s v="托嬰中心質量提升計畫"/>
    <s v="臺中市私立小熊多元智慧梧棲托嬰中心"/>
    <x v="40"/>
    <x v="1"/>
    <s v="無"/>
    <m/>
  </r>
  <r>
    <s v="一般建築及設備計畫/一般建築及設備/會費、捐助、補助、分攤、照護、救濟與交流活動費/捐助、補助與獎助/捐助國內團體"/>
    <s v="托嬰中心質量提升計畫"/>
    <s v="臺中市私立舜云托嬰中心"/>
    <x v="40"/>
    <x v="54"/>
    <s v="無"/>
    <m/>
  </r>
  <r>
    <s v="社會福利支出計畫/社會福利支出/會費、捐助、補助、分攤、照護、救濟與交流活動費/捐助、補助與獎助/捐助國內團體"/>
    <s v="托嬰中心質量提升計畫"/>
    <s v="臺中市私立舜云托嬰中心"/>
    <x v="40"/>
    <x v="51"/>
    <s v="無"/>
    <m/>
  </r>
  <r>
    <s v="一般建築及設備計畫/一般建築及設備/會費、捐助、補助、分攤、照護、救濟與交流活動費/捐助、補助與獎助/捐助國內團體"/>
    <s v="托嬰中心質量提升計畫"/>
    <s v="臺中市私立華樂比托嬰中心"/>
    <x v="40"/>
    <x v="1"/>
    <s v="無"/>
    <m/>
  </r>
  <r>
    <s v="社會福利支出計畫/社會福利支出/會費、捐助、補助、分攤、照護、救濟與交流活動費/捐助、補助與獎助/捐助國內團體"/>
    <s v="托嬰中心質量提升計畫"/>
    <s v="臺中市私立衛生福利部臺中醫院附設舜云音樂寶姆托嬰中心"/>
    <x v="40"/>
    <x v="1"/>
    <s v="無"/>
    <m/>
  </r>
  <r>
    <s v="一般建築及設備計畫/一般建築及設備/會費、捐助、補助、分攤、照護、救濟與交流活動費/捐助、補助與獎助/捐助國內團體"/>
    <s v="托嬰中心質量提升計畫"/>
    <s v="臺中市私立小熊多元智慧托嬰中心"/>
    <x v="40"/>
    <x v="1"/>
    <s v="無"/>
    <m/>
  </r>
  <r>
    <s v="一般建築及設備計畫/一般建築及設備/會費、捐助、補助、分攤、照護、救濟與交流活動費/捐助、補助與獎助/捐助國內團體"/>
    <s v="托嬰中心質量提升計畫"/>
    <s v="臺中市私立小熊多元智慧上安托嬰中心"/>
    <x v="40"/>
    <x v="1"/>
    <s v="無"/>
    <m/>
  </r>
  <r>
    <s v="社會福利支出計畫/社會福利支出/會費、捐助、補助、分攤、照護、救濟與交流活動費/捐助、補助與獎助/捐助國內團體"/>
    <s v="托嬰中心質量提升計畫"/>
    <s v="臺中市私立小木馬托嬰中心"/>
    <x v="40"/>
    <x v="4"/>
    <s v="無"/>
    <m/>
  </r>
  <r>
    <s v="一般建築及設備計畫/一般建築及設備/會費、捐助、補助、分攤、照護、救濟與交流活動費/捐助、補助與獎助/捐助國內團體"/>
    <s v="托嬰中心質量提升計畫"/>
    <s v="臺中市私立小木馬托嬰中心"/>
    <x v="40"/>
    <x v="4"/>
    <s v="無"/>
    <m/>
  </r>
  <r>
    <s v="社會福利支出計畫/社會福利支出/會費、捐助、補助、分攤、照護、救濟與交流活動費/捐助、補助與獎助/捐助國內團體"/>
    <s v="兒少多元安置處所營運計畫"/>
    <s v="財團法人台中市私立張秀菊社會福利慈善事業基金會"/>
    <x v="40"/>
    <x v="595"/>
    <s v="無"/>
    <m/>
  </r>
  <r>
    <s v="社會福利支出計畫/社會福利支出/會費、捐助、補助、分攤、照護、救濟與交流活動費/捐助、補助與獎助/捐助國內團體"/>
    <s v="兒少多元安置處所營運計畫"/>
    <s v="財團法人台中市私立張秀菊社會福利慈善事業基金會"/>
    <x v="40"/>
    <x v="714"/>
    <s v="無"/>
    <m/>
  </r>
  <r>
    <s v="社會福利支出計畫/社會福利支出/會費、捐助、補助、分攤、照護、救濟與交流活動費/捐助、補助與獎助/捐助國內團體"/>
    <s v="兒少多元安置處所營運計畫"/>
    <s v="財團法人勵馨社會福利事業基金會"/>
    <x v="40"/>
    <x v="326"/>
    <s v="無"/>
    <m/>
  </r>
  <r>
    <s v="社會福利支出計畫/社會福利支出/會費、捐助、補助、分攤、照護、救濟與交流活動費/捐助、補助與獎助/捐助國內團體"/>
    <s v="兒少多元安置處所營運計畫"/>
    <s v="財團法人台中市私立張秀菊社會福利慈善事業基金會"/>
    <x v="40"/>
    <x v="488"/>
    <s v="無"/>
    <m/>
  </r>
  <r>
    <s v="社會福利支出計畫/社會福利支出/會費、捐助、補助、分攤、照護、救濟與交流活動費/捐助、補助與獎助/捐助國內團體"/>
    <s v="兒少多元安置處所營運計畫"/>
    <s v="財團法人勵馨社會福利事業基金會"/>
    <x v="40"/>
    <x v="549"/>
    <s v="無"/>
    <m/>
  </r>
  <r>
    <s v="社會福利支出計畫/社會福利支出/會費、捐助、補助、分攤、照護、救濟與交流活動費/捐助、補助與獎助/捐助國內團體"/>
    <s v="兒少多元安置處所營運計畫"/>
    <s v="財團法人台中市私立張秀菊社會福利慈善事業基金會"/>
    <x v="40"/>
    <x v="145"/>
    <s v="無"/>
    <m/>
  </r>
  <r>
    <s v="社會福利支出計畫/社會福利支出/會費、捐助、補助、分攤、照護、救濟與交流活動費/捐助、補助與獎助/捐助國內團體"/>
    <s v="兒少多元安置處所營運計畫"/>
    <s v="財團法人台中市私立張秀菊社會福利慈善事業基金會"/>
    <x v="40"/>
    <x v="526"/>
    <s v="無"/>
    <m/>
  </r>
  <r>
    <s v="社會福利支出計畫/社會福利支出/會費、捐助、補助、分攤、照護、救濟與交流活動費/捐助、補助與獎助/捐助國內團體"/>
    <s v="兒少多元安置處所營運計畫"/>
    <s v="財團法人勵馨社會福利事業基金會"/>
    <x v="40"/>
    <x v="197"/>
    <s v="無"/>
    <m/>
  </r>
  <r>
    <s v="社會福利支出計畫/社會福利支出/會費、捐助、補助、分攤、照護、救濟與交流活動費/捐助、補助與獎助/捐助國內團體"/>
    <s v="兒少多元安置處所營運計畫"/>
    <s v="財團法人基督教芥菜種會"/>
    <x v="40"/>
    <x v="261"/>
    <s v="無"/>
    <m/>
  </r>
  <r>
    <s v="社會福利支出計畫/社會福利支出/會費、捐助、補助、分攤、照護、救濟與交流活動費/捐助、補助與獎助/捐助國內團體"/>
    <s v="兒少多元安置處所營運計畫"/>
    <s v="財團法人基督教芥菜種會"/>
    <x v="40"/>
    <x v="736"/>
    <s v="無"/>
    <m/>
  </r>
  <r>
    <s v="社會福利支出計畫/社會福利支出/會費、捐助、補助、分攤、照護、救濟與交流活動費/捐助、補助與獎助/捐助國內團體"/>
    <s v="兒少多元安置處所營運計畫"/>
    <s v="財團法人基督教芥菜種會"/>
    <x v="40"/>
    <x v="613"/>
    <s v="無"/>
    <m/>
  </r>
  <r>
    <s v="社會福利支出計畫/社會福利支出/會費、捐助、補助、分攤、照護、救濟與交流活動費/捐助、補助與獎助/捐助國內團體"/>
    <s v="補助非營利團體辦理弱勢兒少課後照顧服務計畫"/>
    <s v="臺中市西屯區何明社區發展協會"/>
    <x v="40"/>
    <x v="261"/>
    <s v="無"/>
    <m/>
  </r>
  <r>
    <s v="社會福利支出計畫/社會福利支出/會費、捐助、補助、分攤、照護、救濟與交流活動費/捐助、補助與獎助/捐助國內團體"/>
    <s v="補助非營利團體辦理弱勢兒少課後照顧服務計畫"/>
    <s v="社團法人台灣沐風關懷協會"/>
    <x v="40"/>
    <x v="218"/>
    <s v="無"/>
    <m/>
  </r>
  <r>
    <s v="社會福利支出計畫/社會福利支出/會費、捐助、補助、分攤、照護、救濟與交流活動費/捐助、補助與獎助/捐助國內團體"/>
    <s v="補助非營利團體辦理弱勢兒少課後照顧服務計畫"/>
    <s v="社團法人台灣沐風關懷協會"/>
    <x v="40"/>
    <x v="2"/>
    <s v="無"/>
    <m/>
  </r>
  <r>
    <s v="社會福利支出計畫/社會福利支出/會費、捐助、補助、分攤、照護、救濟與交流活動費/捐助、補助與獎助/捐助國內團體"/>
    <s v="補助非營利團體辦理弱勢兒少課後照顧服務計畫"/>
    <s v="社團法人台灣沐風關懷協會"/>
    <x v="40"/>
    <x v="71"/>
    <s v="無"/>
    <m/>
  </r>
  <r>
    <s v="社會福利支出計畫/社會福利支出/會費、捐助、補助、分攤、照護、救濟與交流活動費/捐助、補助與獎助/捐助國內團體"/>
    <s v="補助非營利團體辦理弱勢兒少課後照顧服務計畫"/>
    <s v="財團法人基督教救世軍"/>
    <x v="40"/>
    <x v="739"/>
    <s v="無"/>
    <m/>
  </r>
  <r>
    <s v="社會福利支出計畫/社會福利支出/會費、捐助、補助、分攤、照護、救濟與交流活動費/捐助、補助與獎助/捐助國內團體"/>
    <s v="補助非營利團體辦理弱勢兒少課後照顧服務計畫"/>
    <s v="社團法人中華傳愛社區服務協會"/>
    <x v="40"/>
    <x v="907"/>
    <s v="無"/>
    <m/>
  </r>
  <r>
    <s v="社會福利支出計畫/社會福利支出/會費、捐助、補助、分攤、照護、救濟與交流活動費/捐助、補助與獎助/捐助國內團體"/>
    <s v="補助非營利團體辦理弱勢兒少課後照顧服務計畫"/>
    <s v="社團法人台灣沐風關懷協會"/>
    <x v="40"/>
    <x v="529"/>
    <s v="無"/>
    <m/>
  </r>
  <r>
    <s v="社會福利支出計畫/社會福利支出/會費、捐助、補助、分攤、照護、救濟與交流活動費/捐助、補助與獎助/捐助國內團體"/>
    <s v="補助非營利團體辦理弱勢兒少課後照顧服務計畫"/>
    <s v="社團法人台灣喜信家庭關懷協會"/>
    <x v="40"/>
    <x v="224"/>
    <s v="無"/>
    <m/>
  </r>
  <r>
    <s v="社會福利支出計畫/社會福利支出/會費、捐助、補助、分攤、照護、救濟與交流活動費/捐助、補助與獎助/捐助國內團體"/>
    <s v="補助非營利團體辦理弱勢兒少課後照顧服務計畫"/>
    <s v="財團法人基督教台灣信義會"/>
    <x v="40"/>
    <x v="245"/>
    <s v="無"/>
    <m/>
  </r>
  <r>
    <s v="社會福利支出計畫/社會福利支出/會費、捐助、補助、分攤、照護、救濟與交流活動費/捐助、補助與獎助/捐助國內團體"/>
    <s v="補助非營利團體辦理弱勢兒少課後照顧服務計畫"/>
    <s v="社團法人中華民國優質家庭教育發展促進會"/>
    <x v="40"/>
    <x v="839"/>
    <s v="無"/>
    <m/>
  </r>
  <r>
    <s v="社會福利支出計畫/社會福利支出/會費、捐助、補助、分攤、照護、救濟與交流活動費/捐助、補助與獎助/捐助國內團體"/>
    <s v="補助非營利團體辦理弱勢兒少課後照顧服務計畫"/>
    <s v="社團法人台灣陽光婦女協會"/>
    <x v="40"/>
    <x v="88"/>
    <s v="無"/>
    <m/>
  </r>
  <r>
    <s v="社會福利支出計畫/社會福利支出/會費、捐助、補助、分攤、照護、救濟與交流活動費/捐助、補助與獎助/捐助國內團體"/>
    <s v="補助非營利團體辦理弱勢兒少課後照顧服務計畫"/>
    <s v="臺中市麻糬社發展協會"/>
    <x v="40"/>
    <x v="1024"/>
    <s v="無"/>
    <m/>
  </r>
  <r>
    <s v="社會福利支出計畫/社會福利支出/會費、捐助、補助、分攤、照護、救濟與交流活動費/捐助、補助與獎助/捐助國內團體"/>
    <s v="補助非營利團體辦理弱勢兒少課後照顧服務計畫"/>
    <s v="社團法人台中市東區東信社區發展協會"/>
    <x v="40"/>
    <x v="1025"/>
    <s v="無"/>
    <m/>
  </r>
  <r>
    <s v="社會福利支出計畫/社會福利支出/會費、捐助、補助、分攤、照護、救濟與交流活動費/捐助、補助與獎助/捐助國內團體"/>
    <s v="補助非營利團體辦理弱勢兒少課後照顧服務計畫"/>
    <s v="社團法人台中市晨星社區服務協會"/>
    <x v="40"/>
    <x v="599"/>
    <s v="無"/>
    <m/>
  </r>
  <r>
    <s v="社會福利支出計畫/社會福利支出/會費、捐助、補助、分攤、照護、救濟與交流活動費/捐助、補助與獎助/捐助國內團體"/>
    <s v="補助非營利團體辦理弱勢兒少課後照顧服務計畫"/>
    <s v="中華聖潔會清泉崗教會"/>
    <x v="40"/>
    <x v="1026"/>
    <s v="無"/>
    <m/>
  </r>
  <r>
    <s v="社會福利支出計畫/社會福利支出/會費、捐助、補助、分攤、照護、救濟與交流活動費/捐助、補助與獎助/捐助國內團體"/>
    <s v="補助非營利團體辦理弱勢兒少課後照顧服務計畫"/>
    <s v="財團法人基督教台灣信義會"/>
    <x v="40"/>
    <x v="124"/>
    <s v="無"/>
    <m/>
  </r>
  <r>
    <s v="社會福利支出計畫/社會福利支出/會費、捐助、補助、分攤、照護、救濟與交流活動費/捐助、補助與獎助/捐助國內團體"/>
    <s v="補助非營利團體辦理弱勢兒少課後照顧服務計畫"/>
    <s v="社團法人台中市親子關懷協會"/>
    <x v="40"/>
    <x v="542"/>
    <s v="無"/>
    <m/>
  </r>
  <r>
    <s v="社會福利支出計畫/社會福利支出/會費、捐助、補助、分攤、照護、救濟與交流活動費/捐助、補助與獎助/捐助國內團體"/>
    <s v="補助非營利團體辦理弱勢兒少課後照顧服務計畫"/>
    <s v="臺中市社區文化協進會"/>
    <x v="40"/>
    <x v="226"/>
    <s v="無"/>
    <m/>
  </r>
  <r>
    <s v="社會福利支出計畫/社會福利支出/會費、捐助、補助、分攤、照護、救濟與交流活動費/捐助、補助與獎助/捐助國內團體"/>
    <s v="補助非營利團體辦理弱勢兒少課後照顧服務計畫"/>
    <s v="財團法人雙福社會福利慈善事業基金會"/>
    <x v="40"/>
    <x v="274"/>
    <s v="無"/>
    <m/>
  </r>
  <r>
    <s v="社會福利支出計畫/社會福利支出/會費、捐助、補助、分攤、照護、救濟與交流活動費/捐助、補助與獎助/捐助國內團體"/>
    <s v="補助非營利團體辦理弱勢兒少課後照顧服務計畫"/>
    <s v="財團法人台中市李炳南居士紀念文教基金會"/>
    <x v="40"/>
    <x v="615"/>
    <s v="無"/>
    <m/>
  </r>
  <r>
    <s v="社會福利支出計畫/社會福利支出/會費、捐助、補助、分攤、照護、救濟與交流活動費/捐助、補助與獎助/捐助國內團體"/>
    <s v="補助非營利團體辦理弱勢兒少課後照顧服務計畫"/>
    <s v="臺中市谷中百合全人關懷協會"/>
    <x v="40"/>
    <x v="73"/>
    <s v="無"/>
    <m/>
  </r>
  <r>
    <s v="社會福利支出計畫/社會福利支出/會費、捐助、補助、分攤、照護、救濟與交流活動費/捐助、補助與獎助/捐助國內團體"/>
    <s v="補助非營利團體辦理弱勢兒少課後照顧服務計畫"/>
    <s v="社團法人臺中市喜樂文化推廣協會"/>
    <x v="40"/>
    <x v="115"/>
    <s v="無"/>
    <m/>
  </r>
  <r>
    <s v="社會福利支出計畫/社會福利支出/會費、捐助、補助、分攤、照護、救濟與交流活動費/捐助、補助與獎助/捐助國內團體"/>
    <s v="補助非營利團體辦理弱勢兒少課後照顧服務計畫"/>
    <s v="社團法人臺中市喜樂文化推廣協會"/>
    <x v="40"/>
    <x v="714"/>
    <s v="無"/>
    <m/>
  </r>
  <r>
    <s v="社會福利支出計畫/社會福利支出/會費、捐助、補助、分攤、照護、救濟與交流活動費/捐助、補助與獎助/捐助國內團體"/>
    <s v="補助非營利團體辦理弱勢兒少課後照顧服務計畫"/>
    <s v="臺中市和龍愛心關懷協會"/>
    <x v="40"/>
    <x v="234"/>
    <s v="無"/>
    <m/>
  </r>
  <r>
    <s v="社會福利支出計畫/社會福利支出/會費、捐助、補助、分攤、照護、救濟與交流活動費/捐助、補助與獎助/捐助國內團體"/>
    <s v="補助非營利團體辦理弱勢兒少課後照顧服務計畫"/>
    <s v="社團法人臺中市愛鄰舍關懷協會"/>
    <x v="40"/>
    <x v="227"/>
    <s v="無"/>
    <m/>
  </r>
  <r>
    <s v="社會福利支出計畫/社會福利支出/會費、捐助、補助、分攤、照護、救濟與交流活動費/捐助、補助與獎助/捐助國內團體"/>
    <s v="補助非營利團體辦理弱勢兒少課後照顧服務計畫"/>
    <s v="臺中市西屯區何明社區發展協會"/>
    <x v="40"/>
    <x v="469"/>
    <s v="無"/>
    <m/>
  </r>
  <r>
    <s v="社會福利支出計畫/社會福利支出/會費、捐助、補助、分攤、照護、救濟與交流活動費/捐助、補助與獎助/捐助國內團體"/>
    <s v="補助非營利團體辦理弱勢兒少課後照顧服務計畫"/>
    <s v="社團法人中華民國優質家庭教育發展促進會"/>
    <x v="40"/>
    <x v="266"/>
    <s v="無"/>
    <m/>
  </r>
  <r>
    <s v="社會福利支出計畫/社會福利支出/會費、捐助、補助、分攤、照護、救濟與交流活動費/捐助、補助與獎助/捐助國內團體"/>
    <s v="補助非營利團體辦理弱勢兒少課後照顧服務計畫"/>
    <s v="社團法人中華傳愛社區服務協會"/>
    <x v="40"/>
    <x v="495"/>
    <s v="無"/>
    <m/>
  </r>
  <r>
    <s v="社會福利支出計畫/社會福利支出/會費、捐助、補助、分攤、照護、救濟與交流活動費/捐助、補助與獎助/捐助國內團體"/>
    <s v="補助非營利團體辦理弱勢兒少課後照顧服務計畫"/>
    <s v="社團法人台中市東區東信社區發展協會"/>
    <x v="40"/>
    <x v="689"/>
    <s v="無"/>
    <m/>
  </r>
  <r>
    <s v="社會福利支出計畫/社會福利支出/會費、捐助、補助、分攤、照護、救濟與交流活動費/捐助、補助與獎助/捐助國內團體"/>
    <s v="補助非營利團體辦理弱勢兒少課後照顧服務計畫"/>
    <s v="財團法人雙福社會福利慈善事業基金會"/>
    <x v="40"/>
    <x v="198"/>
    <s v="無"/>
    <m/>
  </r>
  <r>
    <s v="社會福利支出計畫/社會福利支出/會費、捐助、補助、分攤、照護、救濟與交流活動費/捐助、補助與獎助/捐助國內團體"/>
    <s v="補助非營利團體辦理弱勢兒少課後照顧服務計畫"/>
    <s v="臺中市谷中百合全人關懷協會"/>
    <x v="40"/>
    <x v="84"/>
    <s v="無"/>
    <m/>
  </r>
  <r>
    <s v="社會福利支出計畫/社會福利支出/會費、捐助、補助、分攤、照護、救濟與交流活動費/捐助、補助與獎助/捐助國內團體"/>
    <s v="補助非營利團體辦理弱勢兒少課後照顧服務計畫"/>
    <s v="中華聖潔會清泉崗教會"/>
    <x v="40"/>
    <x v="617"/>
    <s v="無"/>
    <m/>
  </r>
  <r>
    <s v="社會福利支出計畫/社會福利支出/會費、捐助、補助、分攤、照護、救濟與交流活動費/捐助、補助與獎助/捐助國內團體"/>
    <s v="補助非營利團體辦理弱勢兒少課後照顧服務計畫"/>
    <s v="社團法人台灣陽光婦女協會"/>
    <x v="40"/>
    <x v="217"/>
    <s v="無"/>
    <m/>
  </r>
  <r>
    <s v="社會福利支出計畫/社會福利支出/會費、捐助、補助、分攤、照護、救濟與交流活動費/捐助、補助與獎助/捐助國內團體"/>
    <s v="補助非營利團體辦理弱勢兒少課後照顧服務計畫"/>
    <s v="社團法人台灣喜信家庭關懷協會"/>
    <x v="40"/>
    <x v="98"/>
    <s v="無"/>
    <m/>
  </r>
  <r>
    <s v="社會福利支出計畫/社會福利支出/會費、捐助、補助、分攤、照護、救濟與交流活動費/捐助、補助與獎助/捐助國內團體"/>
    <s v="補助非營利團體辦理弱勢兒少課後照顧服務計畫"/>
    <s v="財團法人基督教救世軍"/>
    <x v="40"/>
    <x v="121"/>
    <s v="無"/>
    <m/>
  </r>
  <r>
    <s v="社會福利支出計畫/社會福利支出/會費、捐助、補助、分攤、照護、救濟與交流活動費/捐助、補助與獎助/捐助國內團體"/>
    <s v="補助非營利團體辦理弱勢兒少課後照顧服務計畫"/>
    <s v="社團法人台中市親子關懷協會"/>
    <x v="40"/>
    <x v="218"/>
    <s v="無"/>
    <m/>
  </r>
  <r>
    <s v="社會福利支出計畫/社會福利支出/會費、捐助、補助、分攤、照護、救濟與交流活動費/捐助、補助與獎助/捐助國內團體"/>
    <s v="補助非營利團體辦理弱勢兒少課後照顧服務計畫"/>
    <s v="社團法人台中市城市之光關懷協會"/>
    <x v="40"/>
    <x v="257"/>
    <s v="無"/>
    <m/>
  </r>
  <r>
    <s v="社會福利支出計畫/社會福利支出/會費、捐助、補助、分攤、照護、救濟與交流活動費/捐助、補助與獎助/捐助國內團體"/>
    <s v="補助非營利團體辦理弱勢兒少課後照顧服務計畫"/>
    <s v="財團法人台中市李炳南居士紀念文教基金會"/>
    <x v="40"/>
    <x v="617"/>
    <s v="無"/>
    <m/>
  </r>
  <r>
    <s v="社會福利支出計畫/社會福利支出/會費、捐助、補助、分攤、照護、救濟與交流活動費/捐助、補助與獎助/捐助國內團體"/>
    <s v="補助非營利團體辦理弱勢兒少課後照顧服務計畫"/>
    <s v="社團法人台灣沐風關懷協會"/>
    <x v="40"/>
    <x v="277"/>
    <s v="無"/>
    <m/>
  </r>
  <r>
    <s v="社會福利支出計畫/社會福利支出/會費、捐助、補助、分攤、照護、救濟與交流活動費/捐助、補助與獎助/捐助國內團體"/>
    <s v="補助非營利團體辦理弱勢兒少課後照顧服務計畫"/>
    <s v="臺中市勵學會"/>
    <x v="40"/>
    <x v="507"/>
    <s v="無"/>
    <m/>
  </r>
  <r>
    <s v="社會福利支出計畫/社會福利支出/會費、捐助、補助、分攤、照護、救濟與交流活動費/捐助、補助與獎助/捐助國內團體"/>
    <s v="補助非營利團體辦理弱勢兒少課後照顧服務計畫"/>
    <s v="臺中市麻糬社發展協會"/>
    <x v="40"/>
    <x v="203"/>
    <s v="無"/>
    <m/>
  </r>
  <r>
    <s v="社會福利支出計畫/社會福利支出/會費、捐助、補助、分攤、照護、救濟與交流活動費/捐助、補助與獎助/捐助國內團體"/>
    <s v="補助非營利團體辦理弱勢兒少課後照顧服務計畫"/>
    <s v="社團法人台中市晨星社區服務協會"/>
    <x v="40"/>
    <x v="535"/>
    <s v="無"/>
    <m/>
  </r>
  <r>
    <s v="社會福利支出計畫/社會福利支出/會費、捐助、補助、分攤、照護、救濟與交流活動費/捐助、補助與獎助/捐助國內團體"/>
    <s v="補助非營利團體辦理弱勢兒少課後照顧服務計畫"/>
    <s v="臺中市社區文化協進會"/>
    <x v="40"/>
    <x v="204"/>
    <s v="無"/>
    <m/>
  </r>
  <r>
    <s v="社會福利支出計畫/社會福利支出/會費、捐助、補助、分攤、照護、救濟與交流活動費/捐助、補助與獎助/捐助國內團體"/>
    <s v="補助非營利團體辦理弱勢兒少課後照顧服務計畫"/>
    <s v="財團法人基督教台灣信義會"/>
    <x v="40"/>
    <x v="572"/>
    <s v="無"/>
    <m/>
  </r>
  <r>
    <s v="社會福利支出計畫/社會福利支出/會費、捐助、補助、分攤、照護、救濟與交流活動費/捐助、補助與獎助/捐助國內團體"/>
    <s v="補助非營利團體辦理弱勢兒少課後照顧服務計畫"/>
    <s v="社團法人台灣沐風關懷協會"/>
    <x v="40"/>
    <x v="790"/>
    <s v="無"/>
    <m/>
  </r>
  <r>
    <s v="社會福利支出計畫/社會福利支出/會費、捐助、補助、分攤、照護、救濟與交流活動費/捐助、補助與獎助/捐助國內團體"/>
    <s v="補助非營利團體辦理弱勢兒少課後照顧服務計畫"/>
    <s v="社團法人台灣沐風關懷協會"/>
    <x v="40"/>
    <x v="572"/>
    <s v="無"/>
    <m/>
  </r>
  <r>
    <s v="社會福利支出計畫/社會福利支出/會費、捐助、補助、分攤、照護、救濟與交流活動費/捐助、補助與獎助/捐助國內團體"/>
    <s v="補助非營利團體辦理弱勢兒少課後照顧服務計畫"/>
    <s v="社團法人台灣沐風關懷協會"/>
    <x v="40"/>
    <x v="606"/>
    <s v="無"/>
    <m/>
  </r>
  <r>
    <s v="社會福利支出計畫/社會福利支出/會費、捐助、補助、分攤、照護、救濟與交流活動費/捐助、補助與獎助/捐助國內團體"/>
    <s v="補助非營利團體辦理弱勢兒少課後照顧服務計畫"/>
    <s v="社團法人臺中市愛鄰舍關懷協會"/>
    <x v="40"/>
    <x v="6"/>
    <s v="無"/>
    <m/>
  </r>
  <r>
    <s v="社會福利支出計畫/社會福利支出/會費、捐助、補助、分攤、照護、救濟與交流活動費/捐助、補助與獎助/捐助國內團體"/>
    <s v="補助非營利團體辦理弱勢兒少課後照顧服務計畫"/>
    <s v="臺中市和龍愛心關懷協會"/>
    <x v="40"/>
    <x v="193"/>
    <s v="無"/>
    <m/>
  </r>
  <r>
    <s v="社會福利支出計畫/社會福利支出/會費、捐助、補助、分攤、照護、救濟與交流活動費/捐助、補助與獎助/捐助國內團體"/>
    <s v="補助非營利團體辦理弱勢兒少課後照顧服務計畫"/>
    <s v="社團法人臺中市喜樂文化推廣協會"/>
    <x v="40"/>
    <x v="647"/>
    <s v="無"/>
    <m/>
  </r>
  <r>
    <s v="社會福利支出計畫/社會福利支出/會費、捐助、補助、分攤、照護、救濟與交流活動費/捐助、補助與獎助/捐助國內團體"/>
    <s v="補助非營利團體辦理弱勢兒少課後照顧服務計畫"/>
    <s v="社團法人臺中市喜樂文化推廣協會"/>
    <x v="40"/>
    <x v="113"/>
    <s v="無"/>
    <m/>
  </r>
  <r>
    <s v="社會福利支出計畫/社會福利支出/會費、捐助、補助、分攤、照護、救濟與交流活動費/捐助、補助與獎助/捐助國內團體"/>
    <s v="友善青少年據點補助計畫"/>
    <s v="社團法人中華傳愛社區服務協會"/>
    <x v="40"/>
    <x v="106"/>
    <s v="無"/>
    <m/>
  </r>
  <r>
    <s v="社會福利支出計畫/社會福利支出/會費、捐助、補助、分攤、照護、救濟與交流活動費/捐助、補助與獎助/捐助國內團體"/>
    <s v="友善青少年據點補助計畫"/>
    <s v="社團法人台灣陽光婦女協會"/>
    <x v="40"/>
    <x v="355"/>
    <s v="無"/>
    <m/>
  </r>
  <r>
    <s v="社會福利支出計畫/社會福利支出/會費、捐助、補助、分攤、照護、救濟與交流活動費/捐助、補助與獎助/捐助國內團體"/>
    <s v="友善青少年據點補助計畫"/>
    <s v="社團法人中華傳愛社區服務協會"/>
    <x v="40"/>
    <x v="593"/>
    <s v="無"/>
    <m/>
  </r>
  <r>
    <s v="一般建築及設備計畫/一般建築及設備/會費、捐助、補助、分攤、照護、救濟與交流活動費/捐助、補助與獎助/捐助國內團體"/>
    <s v="友善青少年據點補助計畫"/>
    <s v="社團法人中華傳愛社區服務協會"/>
    <x v="40"/>
    <x v="241"/>
    <s v="無"/>
    <m/>
  </r>
  <r>
    <s v="社會福利支出計畫/社會福利支出/會費、捐助、補助、分攤、照護、救濟與交流活動費/捐助、補助與獎助/捐助國內團體"/>
    <s v="友善青少年據點補助計畫"/>
    <s v="臺中市社區文化協進會"/>
    <x v="40"/>
    <x v="355"/>
    <s v="無"/>
    <m/>
  </r>
  <r>
    <s v="社會福利支出計畫/社會福利支出/會費、捐助、補助、分攤、照護、救濟與交流活動費/捐助、補助與獎助/捐助國內團體"/>
    <s v="友善青少年據點補助計畫"/>
    <s v="臺中市和龍愛心關懷協會"/>
    <x v="40"/>
    <x v="978"/>
    <s v="無"/>
    <m/>
  </r>
  <r>
    <s v="一般建築及設備計畫/一般建築及設備/會費、捐助、補助、分攤、照護、救濟與交流活動費/捐助、補助與獎助/捐助國內團體"/>
    <s v="友善青少年據點補助計畫"/>
    <s v="臺中市和龍愛心關懷協會"/>
    <x v="40"/>
    <x v="101"/>
    <s v="無"/>
    <m/>
  </r>
  <r>
    <s v="社會福利支出計畫/社會福利支出/會費、捐助、補助、分攤、照護、救濟與交流活動費/捐助、補助與獎助/捐助國內團體"/>
    <s v="友善青少年據點補助計畫"/>
    <s v="社團法人台灣基督教好牧人全人關顧協會"/>
    <x v="40"/>
    <x v="364"/>
    <s v="無"/>
    <m/>
  </r>
  <r>
    <s v="社會福利支出計畫/社會福利支出/會費、捐助、補助、分攤、照護、救濟與交流活動費/捐助、補助與獎助/捐助國內團體"/>
    <s v="友善青少年據點補助計畫"/>
    <s v="財團法人熱愛生命文教基金會"/>
    <x v="40"/>
    <x v="647"/>
    <s v="無"/>
    <m/>
  </r>
  <r>
    <s v="一般建築及設備計畫/一般建築及設備/會費、捐助、補助、分攤、照護、救濟與交流活動費/捐助、補助與獎助/捐助國內團體"/>
    <s v="友善青少年據點補助計畫"/>
    <s v="財團法人熱愛生命文教基金會"/>
    <x v="40"/>
    <x v="236"/>
    <s v="無"/>
    <m/>
  </r>
  <r>
    <s v="社會福利支出計畫/社會福利支出/會費、捐助、補助、分攤、照護、救濟與交流活動費/捐助、補助與獎助/捐助國內團體"/>
    <s v="友善青少年據點補助計畫"/>
    <s v="中華聖潔會清泉崗教會"/>
    <x v="40"/>
    <x v="106"/>
    <s v="無"/>
    <m/>
  </r>
  <r>
    <s v="社會福利支出計畫/社會福利支出/會費、捐助、補助、分攤、照護、救濟與交流活動費/捐助、補助與獎助/捐助國內團體"/>
    <s v="友善青少年據點補助計畫"/>
    <s v="臺中市谷中百合全人關懷協會"/>
    <x v="40"/>
    <x v="355"/>
    <s v="無"/>
    <m/>
  </r>
  <r>
    <s v="社會福利支出計畫/社會福利支出/會費、捐助、補助、分攤、照護、救濟與交流活動費/捐助、補助與獎助/捐助國內團體"/>
    <s v="友善青少年據點補助計畫"/>
    <s v="社團法人臺中市天恩社區關懷協會"/>
    <x v="40"/>
    <x v="110"/>
    <s v="無"/>
    <m/>
  </r>
  <r>
    <s v="社會福利支出計畫/社會福利支出/會費、捐助、補助、分攤、照護、救濟與交流活動費/捐助、補助與獎助/捐助國內團體"/>
    <s v="臺中市政府社會局補助民間團體辦理社會福利類志願服務教育訓練推動計畫"/>
    <s v="臺中市草湖國際同濟會"/>
    <x v="40"/>
    <x v="62"/>
    <s v="無"/>
    <m/>
  </r>
  <r>
    <s v="社會福利支出計畫/社會福利支出/會費、捐助、補助、分攤、照護、救濟與交流活動費/捐助、補助與獎助/捐助國內團體"/>
    <s v="臺中市政府社會局補助民間團體辦理社會福利類志願服務教育訓練推動計畫"/>
    <s v="臺中市北勢愛心協會"/>
    <x v="40"/>
    <x v="125"/>
    <s v="無"/>
    <m/>
  </r>
  <r>
    <s v="社會福利支出計畫/社會福利支出/會費、捐助、補助、分攤、照護、救濟與交流活動費/捐助、補助與獎助/捐助國內團體"/>
    <s v="臺中市政府社會局補助民間團體辦理社會福利類志願服務教育訓練推動計畫"/>
    <s v="中華非營利組織發展協會"/>
    <x v="40"/>
    <x v="118"/>
    <s v="無"/>
    <m/>
  </r>
  <r>
    <s v="社會福利支出計畫/社會福利支出/會費、捐助、補助、分攤、照護、救濟與交流活動費/捐助、補助與獎助/捐助國內團體"/>
    <s v="臺中市政府社會局補助民間團體辦理社會福利類志願服務教育訓練推動計畫"/>
    <s v="臺中市太平區光隆社區發展協會"/>
    <x v="40"/>
    <x v="50"/>
    <s v="無"/>
    <m/>
  </r>
  <r>
    <s v="社會福利支出計畫/社會福利支出/會費、捐助、補助、分攤、照護、救濟與交流活動費/捐助、補助與獎助/捐助國內團體"/>
    <s v="臺中市政府社會局補助民間團體辦理社會福利類志願服務教育訓練推動計畫"/>
    <s v="臺中市群育國際同濟會"/>
    <x v="40"/>
    <x v="62"/>
    <s v="無"/>
    <m/>
  </r>
  <r>
    <s v="社會福利支出計畫/社會福利支出/會費、捐助、補助、分攤、照護、救濟與交流活動費/捐助、補助與獎助/捐助國內團體"/>
    <s v="臺中市政府社會局補助民間團體辦理社會福利類志願服務教育訓練推動計畫"/>
    <s v="社團法人臺中市回生關懷協會"/>
    <x v="40"/>
    <x v="7"/>
    <s v="無"/>
    <m/>
  </r>
  <r>
    <s v="社會福利支出計畫/社會福利支出/會費、捐助、補助、分攤、照護、救濟與交流活動費/捐助、補助與獎助/捐助國內團體"/>
    <s v="臺中市政府社會局補助民間團體辦理社會福利類志願服務教育訓練推動計畫"/>
    <s v="台中市德明慈善會"/>
    <x v="40"/>
    <x v="118"/>
    <s v="無"/>
    <m/>
  </r>
  <r>
    <s v="社會福利支出計畫/社會福利支出/會費、捐助、補助、分攤、照護、救濟與交流活動費/捐助、補助與獎助/捐助國內團體"/>
    <s v="臺中市政府社會局補助民間團體辦理社會福利類志願服務教育訓練推動計畫"/>
    <s v="中華非營利組織發展協會"/>
    <x v="40"/>
    <x v="123"/>
    <s v="無"/>
    <m/>
  </r>
  <r>
    <s v="社會福利支出計畫/社會福利支出/會費、捐助、補助、分攤、照護、救濟與交流活動費/捐助、補助與獎助/捐助國內團體"/>
    <s v="臺中市政府社會局補助民間團體辦理社會福利類志願服務教育訓練推動計畫"/>
    <s v="社團法人台中市東區東英社區發展協會"/>
    <x v="40"/>
    <x v="123"/>
    <s v="無"/>
    <m/>
  </r>
  <r>
    <s v="社會福利支出計畫/社會福利支出/會費、捐助、補助、分攤、照護、救濟與交流活動費/捐助、補助與獎助/捐助國內團體"/>
    <s v="臺中市政府社會局補助民間團體辦理社會福利類志願服務教育訓練推動計畫"/>
    <s v="中華非營利組織發展協會"/>
    <x v="40"/>
    <x v="82"/>
    <s v="無"/>
    <m/>
  </r>
  <r>
    <s v="社會福利支出計畫/社會福利支出/會費、捐助、補助、分攤、照護、救濟與交流活動費/捐助、補助與獎助/捐助國內團體"/>
    <s v="臺中市政府社會局補助民間團體辦理社會福利類志願服務教育訓練推動計畫"/>
    <s v="中華非營利組織發展協會"/>
    <x v="40"/>
    <x v="123"/>
    <s v="無"/>
    <m/>
  </r>
  <r>
    <s v="社會福利支出計畫/社會福利支出/會費、捐助、補助、分攤、照護、救濟與交流活動費/捐助、補助與獎助/捐助國內團體"/>
    <s v="臺中市政府社會局補助民間團體辦理社會福利類志願服務教育訓練推動計畫"/>
    <s v="社團法人台中市城市之光關懷協會"/>
    <x v="40"/>
    <x v="7"/>
    <s v="無"/>
    <m/>
  </r>
  <r>
    <s v="社會福利支出計畫/社會福利支出/會費、捐助、補助、分攤、照護、救濟與交流活動費/捐助、補助與獎助/捐助國內團體"/>
    <s v="臺中市政府社會局補助民間團體辦理社會福利類志願服務教育訓練推動計畫"/>
    <s v="臺中市山海屯國際生命線協會"/>
    <x v="40"/>
    <x v="58"/>
    <s v="無"/>
    <m/>
  </r>
  <r>
    <s v="社會福利支出計畫/社會福利支出/會費、捐助、補助、分攤、照護、救濟與交流活動費/捐助、補助與獎助/捐助國內團體"/>
    <s v="臺中市政府社會局補助民間團體辦理社會福利類志願服務教育訓練推動計畫"/>
    <s v="財團法人張老師基金會台中分事務所"/>
    <x v="40"/>
    <x v="64"/>
    <s v="無"/>
    <m/>
  </r>
  <r>
    <s v="社會福利支出計畫/社會福利支出/會費、捐助、補助、分攤、照護、救濟與交流活動費/捐助、補助與獎助/捐助國內團體"/>
    <s v="臺中市新住民社區服務據點培力計畫"/>
    <s v="社團法人臺中市復興產業協會"/>
    <x v="40"/>
    <x v="241"/>
    <s v="無"/>
    <m/>
  </r>
  <r>
    <s v="社會福利支出計畫/社會福利支出/會費、捐助、補助、分攤、照護、救濟與交流活動費/捐助、補助與獎助/捐助國內團體"/>
    <s v="臺中市新住民社區服務據點培力計畫"/>
    <s v="台中市親子閱讀協會"/>
    <x v="40"/>
    <x v="58"/>
    <s v="無"/>
    <m/>
  </r>
  <r>
    <s v="社會福利支出計畫/社會福利支出/會費、捐助、補助、分攤、照護、救濟與交流活動費/捐助、補助與獎助/捐助國內團體"/>
    <s v="臺中市新住民社區服務據點培力計畫"/>
    <s v="社團法人中華民國優質家庭教育發展促進會"/>
    <x v="40"/>
    <x v="85"/>
    <s v="無"/>
    <m/>
  </r>
  <r>
    <s v="社會福利支出計畫/社會福利支出/會費、捐助、補助、分攤、照護、救濟與交流活動費/捐助、補助與獎助/捐助國內團體"/>
    <s v="臺中市新住民社區服務據點培力計畫"/>
    <s v="社團法人臺中市復興產業協會"/>
    <x v="40"/>
    <x v="241"/>
    <s v="無"/>
    <m/>
  </r>
  <r>
    <s v="社會福利支出計畫/社會福利支出/會費、捐助、補助、分攤、照護、救濟與交流活動費/捐助、補助與獎助/捐助國內團體"/>
    <s v="臺中市新住民社區服務據點培力計畫"/>
    <s v="社團法人臺中市復興產業協會"/>
    <x v="40"/>
    <x v="241"/>
    <s v="無"/>
    <m/>
  </r>
  <r>
    <s v="社會福利支出計畫/社會福利支出/會費、捐助、補助、分攤、照護、救濟與交流活動費/捐助、補助與獎助/捐助國內團體"/>
    <s v="臺中市新住民社區服務據點培力計畫"/>
    <s v="社團法人中華民國優質家庭教育發展促進會"/>
    <x v="40"/>
    <x v="82"/>
    <s v="無"/>
    <m/>
  </r>
  <r>
    <s v="社會福利支出計畫/社會福利支出/會費、捐助、補助、分攤、照護、救濟與交流活動費/捐助、補助與獎助/捐助國內團體"/>
    <s v="臺中市新住民社區服務據點培力計畫"/>
    <s v="社團法人臺中市復興產業協會"/>
    <x v="40"/>
    <x v="241"/>
    <s v="無"/>
    <m/>
  </r>
  <r>
    <s v="社會福利支出計畫/社會福利支出/會費、捐助、補助、分攤、照護、救濟與交流活動費/捐助、補助與獎助/捐助國內團體"/>
    <s v="臺中市新住民社區服務據點培力計畫"/>
    <s v="社團法人臺中市春天女性成長協會"/>
    <x v="40"/>
    <x v="497"/>
    <s v="無"/>
    <m/>
  </r>
  <r>
    <s v="社會福利支出計畫/社會福利支出/會費、捐助、補助、分攤、照護、救濟與交流活動費/捐助、補助與獎助/捐助國內團體"/>
    <s v="臺中市新住民社區服務據點培力計畫"/>
    <s v="社團法人臺中市新住民團體聯合會"/>
    <x v="40"/>
    <x v="1"/>
    <s v="無"/>
    <m/>
  </r>
  <r>
    <s v="社會福利支出計畫/社會福利支出/會費、捐助、補助、分攤、照護、救濟與交流活動費/捐助、補助與獎助/捐助國內團體"/>
    <s v="臺中市新住民社區服務據點培力計畫"/>
    <s v="社團法人臺中市喜樂文化推廣協會"/>
    <x v="40"/>
    <x v="58"/>
    <s v="無"/>
    <m/>
  </r>
  <r>
    <s v="社會福利支出計畫/社會福利支出/會費、捐助、補助、分攤、照護、救濟與交流活動費/捐助、補助與獎助/捐助國內團體"/>
    <s v="臺中市新住民社區服務據點培力計畫"/>
    <s v="社團法人臺中市復興產業協會"/>
    <x v="40"/>
    <x v="241"/>
    <s v="無"/>
    <m/>
  </r>
  <r>
    <s v="社會福利支出計畫/社會福利支出/會費、捐助、補助、分攤、照護、救濟與交流活動費/捐助、補助與獎助/捐助國內團體"/>
    <s v="臺中市新住民社區服務據點培力計畫"/>
    <s v="社團法人中華民國優質家庭教育發展促進會"/>
    <x v="40"/>
    <x v="82"/>
    <s v="無"/>
    <m/>
  </r>
  <r>
    <s v="社會福利支出計畫/社會福利支出/會費、捐助、補助、分攤、照護、救濟與交流活動費/捐助、補助與獎助/捐助國內團體"/>
    <s v="臺中市新住民社區服務據點培力計畫"/>
    <s v="社團法人臺中市春天女性成長協會"/>
    <x v="40"/>
    <x v="497"/>
    <s v="無"/>
    <m/>
  </r>
  <r>
    <s v="社會福利支出計畫/社會福利支出/會費、捐助、補助、分攤、照護、救濟與交流活動費/捐助、補助與獎助/捐助國內團體"/>
    <s v="臺中市新住民社區服務據點培力計畫"/>
    <s v="社團法人臺中市珍愛加恩關懷協會"/>
    <x v="40"/>
    <x v="1"/>
    <s v="無"/>
    <m/>
  </r>
  <r>
    <s v="社會福利支出計畫/社會福利支出/會費、捐助、補助、分攤、照護、救濟與交流活動費/捐助、補助與獎助/捐助國內團體"/>
    <s v="臺中市新住民社區服務據點培力計畫"/>
    <s v="社團法人台灣陽光婦女協會"/>
    <x v="40"/>
    <x v="123"/>
    <s v="無"/>
    <m/>
  </r>
  <r>
    <s v="社會福利支出計畫/社會福利支出/會費、捐助、補助、分攤、照護、救濟與交流活動費/捐助、補助與獎助/捐助國內團體"/>
    <s v="臺中市新住民社區服務據點培力計畫"/>
    <s v="台中市艾馨婦女協進會"/>
    <x v="40"/>
    <x v="53"/>
    <s v="無"/>
    <m/>
  </r>
  <r>
    <s v="社會福利支出計畫/社會福利支出/會費、捐助、補助、分攤、照護、救濟與交流活動費/捐助、補助與獎助/捐助國內團體"/>
    <s v="臺中市新住民社區服務據點培力計畫"/>
    <s v="社團法人台灣陽光婦女協會"/>
    <x v="40"/>
    <x v="1"/>
    <s v="無"/>
    <m/>
  </r>
  <r>
    <s v="社會福利支出計畫/社會福利支出/會費、捐助、補助、分攤、照護、救濟與交流活動費/捐助、補助與獎助/捐助國內團體"/>
    <s v="臺中市新住民社區服務據點培力計畫"/>
    <s v="台中市艾馨婦女協進會"/>
    <x v="40"/>
    <x v="85"/>
    <s v="無"/>
    <m/>
  </r>
  <r>
    <s v="社會福利支出計畫/社會福利支出/會費、捐助、補助、分攤、照護、救濟與交流活動費/捐助、補助與獎助/捐助國內團體"/>
    <s v="臺中市新住民社區服務據點培力計畫"/>
    <s v="悠活長青全齡關懷照護協會"/>
    <x v="40"/>
    <x v="49"/>
    <s v="無"/>
    <m/>
  </r>
  <r>
    <s v="社會福利支出計畫/社會福利支出/會費、捐助、補助、分攤、照護、救濟與交流活動費/捐助、補助與獎助/捐助國內團體"/>
    <s v="臺中市新住民社區服務據點培力計畫"/>
    <s v="社團法人臺中市復興產業協會"/>
    <x v="40"/>
    <x v="497"/>
    <s v="無"/>
    <m/>
  </r>
  <r>
    <s v="社會福利支出計畫/社會福利支出/會費、捐助、補助、分攤、照護、救濟與交流活動費/捐助、補助與獎助/捐助國內團體"/>
    <s v="臺中市新住民社區服務據點培力計畫"/>
    <s v="社團法人臺中市新住民團體聯合會"/>
    <x v="40"/>
    <x v="64"/>
    <s v="無"/>
    <m/>
  </r>
  <r>
    <s v="社會福利支出計畫/社會福利支出/會費、捐助、補助、分攤、照護、救濟與交流活動費/捐助、補助與獎助/捐助國內團體"/>
    <s v="臺中市新住民社區服務據點培力計畫"/>
    <s v="社團法人臺中市珍愛加恩關懷協會"/>
    <x v="40"/>
    <x v="1"/>
    <s v="無"/>
    <m/>
  </r>
  <r>
    <s v="社會福利支出計畫/社會福利支出/會費、捐助、補助、分攤、照護、救濟與交流活動費/捐助、補助與獎助/捐助國內團體"/>
    <s v="臺中市新住民社區服務據點培力計畫"/>
    <s v="社團法人臺中市珍愛加恩關懷協會"/>
    <x v="40"/>
    <x v="1"/>
    <s v="無"/>
    <m/>
  </r>
  <r>
    <s v="社會福利支出計畫/社會福利支出/會費、捐助、補助、分攤、照護、救濟與交流活動費/捐助、補助與獎助/捐助國內團體"/>
    <s v="臺中市新住民社區服務據點培力計畫"/>
    <s v="社團法人臺中市復興產業協會"/>
    <x v="40"/>
    <x v="118"/>
    <s v="無"/>
    <m/>
  </r>
  <r>
    <s v="社會福利支出計畫/社會福利支出/會費、捐助、補助、分攤、照護、救濟與交流活動費/捐助、補助與獎助/捐助國內團體"/>
    <s v="臺中市新住民社區服務據點培力計畫"/>
    <s v="臺中市大甲區新移民女性家庭關懷協會"/>
    <x v="40"/>
    <x v="1"/>
    <s v="無"/>
    <m/>
  </r>
  <r>
    <s v="社會福利支出計畫/社會福利支出/會費、捐助、補助、分攤、照護、救濟與交流活動費/捐助、補助與獎助/捐助國內團體"/>
    <s v="臺中市新住民社區服務據點培力計畫"/>
    <s v="社團法人臺中市忘憂草協會"/>
    <x v="40"/>
    <x v="1"/>
    <s v="無"/>
    <m/>
  </r>
  <r>
    <s v="社會福利支出計畫/社會福利支出/會費、捐助、補助、分攤、照護、救濟與交流活動費/捐助、補助與獎助/捐助國內團體"/>
    <s v="臺中市新住民社區服務據點培力計畫"/>
    <s v="財團法人熱愛生命文教基金會"/>
    <x v="40"/>
    <x v="72"/>
    <s v="無"/>
    <m/>
  </r>
  <r>
    <s v="社會福利支出計畫/社會福利支出/會費、捐助、補助、分攤、照護、救濟與交流活動費/捐助、補助與獎助/捐助國內團體"/>
    <s v="臺中市新住民社區服務據點培力計畫"/>
    <s v="社團法人中華民國優質家庭教育發展促進會"/>
    <x v="40"/>
    <x v="118"/>
    <s v="無"/>
    <m/>
  </r>
  <r>
    <s v="社會福利支出計畫/社會福利支出/會費、捐助、補助、分攤、照護、救濟與交流活動費/捐助、補助與獎助/捐助國內團體"/>
    <s v="臺中市新住民社區服務據點培力計畫"/>
    <s v="社團法人台灣新移民協會"/>
    <x v="40"/>
    <x v="1"/>
    <s v="無"/>
    <m/>
  </r>
  <r>
    <s v="社會福利支出計畫/社會福利支出/會費、捐助、補助、分攤、照護、救濟與交流活動費/捐助、補助與獎助/捐助國內團體"/>
    <s v="臺中市新住民社區服務據點培力計畫"/>
    <s v="社團法人臺中市國際關懷印尼協會"/>
    <x v="40"/>
    <x v="1"/>
    <s v="無"/>
    <m/>
  </r>
  <r>
    <s v="社會福利支出計畫/社會福利支出/會費、捐助、補助、分攤、照護、救濟與交流活動費/捐助、補助與獎助/捐助國內團體"/>
    <s v="臺中市新住民社區服務據點培力計畫"/>
    <s v="台中市親子閱讀協會"/>
    <x v="40"/>
    <x v="53"/>
    <s v="無"/>
    <m/>
  </r>
  <r>
    <s v="社會福利支出計畫/社會福利支出/會費、捐助、補助、分攤、照護、救濟與交流活動費/捐助、補助與獎助/捐助國內團體"/>
    <s v="臺中市新住民社區服務據點培力計畫"/>
    <s v="台中市親子閱讀協會"/>
    <x v="40"/>
    <x v="123"/>
    <s v="無"/>
    <m/>
  </r>
  <r>
    <s v="社會福利支出計畫/社會福利支出/會費、捐助、補助、分攤、照護、救濟與交流活動費/捐助、補助與獎助/捐助國內團體"/>
    <s v="臺中市新住民社區服務據點培力計畫"/>
    <s v="社團法人臺中市春天女性成長協會"/>
    <x v="40"/>
    <x v="49"/>
    <s v="無"/>
    <m/>
  </r>
  <r>
    <s v="社會福利支出計畫/社會福利支出/會費、捐助、補助、分攤、照護、救濟與交流活動費/捐助、補助與獎助/捐助國內團體"/>
    <s v="臺中市新住民社區服務據點培力計畫"/>
    <s v="台中市親子閱讀協會"/>
    <x v="40"/>
    <x v="85"/>
    <s v="無"/>
    <m/>
  </r>
  <r>
    <s v="社會福利支出計畫/社會福利支出/會費、捐助、補助、分攤、照護、救濟與交流活動費/捐助、補助與獎助/捐助國內團體"/>
    <s v="臺中市新住民社區服務據點培力計畫"/>
    <s v="社團法人臺中市忘憂草協會"/>
    <x v="40"/>
    <x v="1"/>
    <s v="無"/>
    <m/>
  </r>
  <r>
    <s v="社會福利支出計畫/社會福利支出/會費、捐助、補助、分攤、照護、救濟與交流活動費/捐助、補助與獎助/捐助國內團體"/>
    <s v="臺中市新住民社區服務據點培力計畫"/>
    <s v="社團法人臺中市復興產業協會"/>
    <x v="40"/>
    <x v="497"/>
    <s v="無"/>
    <m/>
  </r>
  <r>
    <s v="社會福利支出計畫/社會福利支出/會費、捐助、補助、分攤、照護、救濟與交流活動費/捐助、補助與獎助/捐助國內團體"/>
    <s v="臺中市新住民社區服務據點培力計畫"/>
    <s v="台中市親子閱讀協會"/>
    <x v="40"/>
    <x v="497"/>
    <s v="無"/>
    <m/>
  </r>
  <r>
    <s v="社會福利支出計畫/社會福利支出/會費、捐助、補助、分攤、照護、救濟與交流活動費/捐助、補助與獎助/捐助國內團體"/>
    <s v="臺中市新住民社區服務據點培力計畫"/>
    <s v="社團法人臺中市春天女性成長協會"/>
    <x v="40"/>
    <x v="1"/>
    <s v="無"/>
    <m/>
  </r>
  <r>
    <s v="社會福利支出計畫/社會福利支出/會費、捐助、補助、分攤、照護、救濟與交流活動費/捐助、補助與獎助/捐助國內團體"/>
    <s v="臺中市新住民社區服務據點培力計畫"/>
    <s v="臺中市大甲區新移民女性家庭關懷協會"/>
    <x v="40"/>
    <x v="497"/>
    <s v="無"/>
    <m/>
  </r>
  <r>
    <s v="社會福利支出計畫/社會福利支出/會費、捐助、補助、分攤、照護、救濟與交流活動費/捐助、補助與獎助/捐助國內團體"/>
    <s v="臺中市新住民社區服務據點培力計畫"/>
    <s v="社團法人臺中市春天女性成長協會"/>
    <x v="40"/>
    <x v="4"/>
    <s v="無"/>
    <m/>
  </r>
  <r>
    <s v="社會福利支出計畫/社會福利支出/會費、捐助、補助、分攤、照護、救濟與交流活動費/捐助、補助與獎助/捐助國內團體"/>
    <s v="臺中市新住民社區服務據點培力計畫"/>
    <s v="社團法人台灣陽光婦女協會"/>
    <x v="40"/>
    <x v="497"/>
    <s v="無"/>
    <m/>
  </r>
  <r>
    <s v="社會福利支出計畫/社會福利支出/會費、捐助、補助、分攤、照護、救濟與交流活動費/捐助、補助與獎助/捐助國內團體"/>
    <s v="臺中市新住民社區服務據點培力計畫"/>
    <s v="臺中市新移民女性家庭關懷協會"/>
    <x v="40"/>
    <x v="1"/>
    <s v="無"/>
    <m/>
  </r>
  <r>
    <s v="社會福利支出計畫/社會福利支出/會費、捐助、補助、分攤、照護、救濟與交流活動費/捐助、補助與獎助/捐助國內團體"/>
    <s v="臺中市新住民社區服務據點培力計畫"/>
    <s v="社團法人臺中市新住民團體聯合會"/>
    <x v="40"/>
    <x v="68"/>
    <s v="無"/>
    <m/>
  </r>
  <r>
    <s v="社會福利支出計畫/社會福利支出/會費、捐助、補助、分攤、照護、救濟與交流活動費/捐助、補助與獎助/捐助國內團體"/>
    <s v="臺中市新住民社區服務據點培力計畫"/>
    <s v="社團法人臺中市喜樂文化推廣協會"/>
    <x v="40"/>
    <x v="82"/>
    <s v="無"/>
    <m/>
  </r>
  <r>
    <s v="社會福利支出計畫/社會福利支出/會費、捐助、補助、分攤、照護、救濟與交流活動費/捐助、補助與獎助/捐助國內團體"/>
    <s v="臺中市新住民社區服務據點培力計畫"/>
    <s v="社團法人臺中市新住民團體聯合會"/>
    <x v="40"/>
    <x v="72"/>
    <s v="無"/>
    <m/>
  </r>
  <r>
    <s v="社會福利支出計畫/社會福利支出/會費、捐助、補助、分攤、照護、救濟與交流活動費/捐助、補助與獎助/捐助國內團體"/>
    <s v="臺中市新住民社區服務據點培力計畫"/>
    <s v="社團法人臺中市新住民團體聯合會"/>
    <x v="40"/>
    <x v="123"/>
    <s v="無"/>
    <m/>
  </r>
  <r>
    <s v="社會福利支出計畫/社會福利支出/會費、捐助、補助、分攤、照護、救濟與交流活動費/捐助、補助與獎助/捐助國內團體"/>
    <s v="臺中市新住民社區服務據點培力計畫"/>
    <s v="財團法人台中市私立弘毓社會福利基金會"/>
    <x v="40"/>
    <x v="87"/>
    <s v="無"/>
    <m/>
  </r>
  <r>
    <s v="社會福利支出計畫/社會福利支出/會費、捐助、補助、分攤、照護、救濟與交流活動費/捐助、補助與獎助/捐助國內團體"/>
    <s v="臺中市新住民社區服務據點培力計畫"/>
    <s v="社團法人芳馨文化交流慈善會"/>
    <x v="40"/>
    <x v="1"/>
    <s v="無"/>
    <m/>
  </r>
  <r>
    <s v="社會福利支出計畫/社會福利支出/會費、捐助、補助、分攤、照護、救濟與交流活動費/捐助、補助與獎助/捐助國內團體"/>
    <s v="臺中市新住民社區服務據點培力計畫"/>
    <s v="臺中市西屯區港尾社區發展協會"/>
    <x v="40"/>
    <x v="497"/>
    <s v="無"/>
    <m/>
  </r>
  <r>
    <s v="社會福利支出計畫/社會福利支出/會費、捐助、補助、分攤、照護、救濟與交流活動費/捐助、補助與獎助/捐助國內團體"/>
    <s v="臺中市新住民社區服務據點培力計畫"/>
    <s v="社團法人臺中市春天女性成長協會"/>
    <x v="40"/>
    <x v="50"/>
    <s v="無"/>
    <m/>
  </r>
  <r>
    <s v="社會福利支出計畫/社會福利支出/會費、捐助、補助、分攤、照護、救濟與交流活動費/捐助、補助與獎助/捐助國內團體"/>
    <s v="臺中市新住民社區服務據點培力計畫"/>
    <s v="台中市親子閱讀協會"/>
    <x v="40"/>
    <x v="58"/>
    <s v="無"/>
    <m/>
  </r>
  <r>
    <s v="社會福利支出計畫/社會福利支出/會費、捐助、補助、分攤、照護、救濟與交流活動費/捐助、補助與獎助/捐助國內團體"/>
    <s v="臺中市新住民社區服務據點培力計畫"/>
    <s v="社團法人台灣基督教好牧人全人關顧協會"/>
    <x v="40"/>
    <x v="123"/>
    <s v="無"/>
    <m/>
  </r>
  <r>
    <s v="社會福利支出計畫/社會福利支出/會費、捐助、補助、分攤、照護、救濟與交流活動費/捐助、補助與獎助/捐助國內團體"/>
    <s v="臺中市新住民社區服務據點培力計畫"/>
    <s v="臺中市娘家關懷協會"/>
    <x v="40"/>
    <x v="118"/>
    <s v="無"/>
    <m/>
  </r>
  <r>
    <s v="一般建築及設備計畫/一般建築及設備/會費、捐助、補助、分攤、照護、救濟與交流活動費/捐助、補助與獎助/捐助國內團體"/>
    <s v="臺中市新住民社區服務據點培力計畫"/>
    <s v="社團法人中華民國優質家庭教育發展促進會"/>
    <x v="40"/>
    <x v="1"/>
    <s v="無"/>
    <m/>
  </r>
  <r>
    <s v="社會福利支出計畫/社會福利支出/會費、捐助、補助、分攤、照護、救濟與交流活動費/捐助、補助與獎助/捐助國內團體"/>
    <s v="臺中市新住民社區服務據點培力計畫"/>
    <s v="臺中市霧峰區婦幼保護協會"/>
    <x v="40"/>
    <x v="82"/>
    <s v="無"/>
    <m/>
  </r>
  <r>
    <s v="社會福利支出計畫/社會福利支出/會費、捐助、補助、分攤、照護、救濟與交流活動費/捐助、補助與獎助/捐助國內團體"/>
    <s v="臺中市新住民社區服務據點培力計畫"/>
    <s v="社團法人臺中市忘憂草協會"/>
    <x v="40"/>
    <x v="704"/>
    <s v="無"/>
    <m/>
  </r>
  <r>
    <s v="社會福利支出計畫/社會福利支出/會費、捐助、補助、分攤、照護、救濟與交流活動費/捐助、補助與獎助/捐助國內團體"/>
    <s v="臺中市新住民社區服務據點培力計畫"/>
    <s v="社團法人臺中市新住民團體聯合會"/>
    <x v="40"/>
    <x v="58"/>
    <s v="無"/>
    <m/>
  </r>
  <r>
    <s v="社會福利支出計畫/社會福利支出/會費、捐助、補助、分攤、照護、救濟與交流活動費/捐助、補助與獎助/捐助國內團體"/>
    <s v="臺中市新住民社區服務據點培力計畫"/>
    <s v="社團法人臺中市春天女性成長協會"/>
    <x v="40"/>
    <x v="7"/>
    <s v="無"/>
    <m/>
  </r>
  <r>
    <s v="社會福利支出計畫/社會福利支出/會費、捐助、補助、分攤、照護、救濟與交流活動費/捐助、補助與獎助/捐助國內團體"/>
    <s v="臺中市新住民社區服務據點培力計畫"/>
    <s v="台中市艾馨婦女協進會"/>
    <x v="40"/>
    <x v="704"/>
    <s v="無"/>
    <m/>
  </r>
  <r>
    <s v="社會福利支出計畫/社會福利支出/會費、捐助、補助、分攤、照護、救濟與交流活動費/捐助、補助與獎助/捐助國內團體"/>
    <s v="臺中市新住民社區服務據點培力計畫"/>
    <s v="社團法人中華民國優質家庭教育發展促進會"/>
    <x v="40"/>
    <x v="49"/>
    <s v="無"/>
    <m/>
  </r>
  <r>
    <s v="社會福利支出計畫/社會福利支出/會費、捐助、補助、分攤、照護、救濟與交流活動費/捐助、補助與獎助/捐助國內團體"/>
    <s v="臺中市新住民社區服務據點培力計畫"/>
    <s v="社團法人臺中市喜樂文化推廣協會"/>
    <x v="40"/>
    <x v="704"/>
    <s v="無"/>
    <m/>
  </r>
  <r>
    <s v="社會福利支出計畫/社會福利支出/會費、捐助、補助、分攤、照護、救濟與交流活動費/捐助、補助與獎助/捐助國內團體"/>
    <s v="臺中市新住民社區服務據點培力計畫"/>
    <s v="社團法人台灣基督教好牧人全人關顧協會"/>
    <x v="40"/>
    <x v="704"/>
    <s v="無"/>
    <m/>
  </r>
  <r>
    <s v="社會福利支出計畫/社會福利支出/會費、捐助、補助、分攤、照護、救濟與交流活動費/捐助、補助與獎助/捐助國內團體"/>
    <s v="臺中市新住民社區服務據點培力計畫"/>
    <s v="台中市親子閱讀協會"/>
    <x v="40"/>
    <x v="1"/>
    <s v="無"/>
    <m/>
  </r>
  <r>
    <s v="社會福利支出計畫/社會福利支出/會費、捐助、補助、分攤、照護、救濟與交流活動費/捐助、補助與獎助/捐助國內團體"/>
    <s v="臺中市新住民社區服務據點培力計畫"/>
    <s v="社團法人中華民國優質家庭教育發展促進會"/>
    <x v="40"/>
    <x v="105"/>
    <s v="無"/>
    <m/>
  </r>
  <r>
    <s v="社會福利支出計畫/社會福利支出/會費、捐助、補助、分攤、照護、救濟與交流活動費/捐助、補助與獎助/捐助國內團體"/>
    <s v="臺中市新住民社區服務據點培力計畫"/>
    <s v="台中市親子閱讀協會"/>
    <x v="40"/>
    <x v="123"/>
    <s v="無"/>
    <m/>
  </r>
  <r>
    <s v="社會福利支出計畫/社會福利支出/會費、捐助、補助、分攤、照護、救濟與交流活動費/捐助、補助與獎助/捐助國內團體"/>
    <s v="臺中市新住民社區服務據點培力計畫"/>
    <s v="臺中市霧峰區婦幼保護協會"/>
    <x v="40"/>
    <x v="704"/>
    <s v="無"/>
    <m/>
  </r>
  <r>
    <s v="社會福利支出計畫/社會福利支出/會費、捐助、補助、分攤、照護、救濟與交流活動費/捐助、補助與獎助/捐助國內團體"/>
    <s v="臺中市新住民社區服務據點培力計畫"/>
    <s v="社團法人臺中市復興產業協會"/>
    <x v="40"/>
    <x v="704"/>
    <s v="無"/>
    <m/>
  </r>
  <r>
    <s v="社會福利支出計畫/社會福利支出/會費、捐助、補助、分攤、照護、救濟與交流活動費/捐助、補助與獎助/捐助國內團體"/>
    <s v="臺中市新住民社區服務據點培力計畫"/>
    <s v="社團法人台灣新移民協會"/>
    <x v="40"/>
    <x v="58"/>
    <s v="無"/>
    <m/>
  </r>
  <r>
    <s v="社會福利支出計畫/社會福利支出/會費、捐助、補助、分攤、照護、救濟與交流活動費/捐助、補助與獎助/捐助國內團體"/>
    <s v="臺中市新住民社區服務據點培力計畫"/>
    <s v="社團法人臺中市婦女企業諮詢協會"/>
    <x v="40"/>
    <x v="114"/>
    <s v="無"/>
    <m/>
  </r>
  <r>
    <s v="社會福利支出計畫/社會福利支出/會費、捐助、補助、分攤、照護、救濟與交流活動費/捐助、補助與獎助/捐助國內團體"/>
    <s v="臺中市新住民社區服務據點培力計畫"/>
    <s v="社團法人台灣陽光婦女協會"/>
    <x v="40"/>
    <x v="704"/>
    <s v="無"/>
    <m/>
  </r>
  <r>
    <s v="社會福利支出計畫/社會福利支出/會費、捐助、補助、分攤、照護、救濟與交流活動費/捐助、補助與獎助/捐助國內團體"/>
    <s v="臺中市新住民社區服務據點培力計畫"/>
    <s v="社團法人台灣新移民協會"/>
    <x v="40"/>
    <x v="704"/>
    <s v="無"/>
    <m/>
  </r>
  <r>
    <s v="社會福利支出計畫/社會福利支出/會費、捐助、補助、分攤、照護、救濟與交流活動費/捐助、補助與獎助/捐助國內團體"/>
    <s v="臺中市新住民社區服務據點培力計畫"/>
    <s v="財團法人熱愛生命文教基金會"/>
    <x v="40"/>
    <x v="704"/>
    <s v="無"/>
    <m/>
  </r>
  <r>
    <s v="社會福利支出計畫/社會福利支出/會費、捐助、補助、分攤、照護、救濟與交流活動費/捐助、補助與獎助/捐助國內團體"/>
    <s v="臺中市新住民社區服務據點培力計畫"/>
    <s v="台中市親子閱讀協會"/>
    <x v="40"/>
    <x v="704"/>
    <s v="無"/>
    <m/>
  </r>
  <r>
    <s v="社會福利支出計畫/社會福利支出/會費、捐助、補助、分攤、照護、救濟與交流活動費/捐助、補助與獎助/捐助國內團體"/>
    <s v="臺中市新住民社區服務據點培力計畫"/>
    <s v="財團法人熱愛生命文教基金會"/>
    <x v="40"/>
    <x v="97"/>
    <s v="無"/>
    <m/>
  </r>
  <r>
    <s v="社會福利支出計畫/社會福利支出/會費、捐助、補助、分攤、照護、救濟與交流活動費/捐助、補助與獎助/捐助國內團體"/>
    <s v="臺中市新住民社區服務據點培力計畫"/>
    <s v="臺中市娘家關懷協會"/>
    <x v="40"/>
    <x v="704"/>
    <s v="無"/>
    <m/>
  </r>
  <r>
    <s v="社會福利支出計畫/社會福利支出/會費、捐助、補助、分攤、照護、救濟與交流活動費/捐助、補助與獎助/捐助國內團體"/>
    <s v="獨居老人緊急救援系統暨關懷服務計畫"/>
    <s v="臺中市大雅護老協會"/>
    <x v="40"/>
    <x v="50"/>
    <s v="無"/>
    <m/>
  </r>
  <r>
    <s v="社會福利支出計畫/社會福利支出/會費、捐助、補助、分攤、照護、救濟與交流活動費/捐助、補助與獎助/捐助國內團體"/>
    <s v="獨居老人緊急救援系統暨關懷服務計畫"/>
    <s v="臺中市石岡區金星社區發展協會"/>
    <x v="40"/>
    <x v="55"/>
    <s v="無"/>
    <m/>
  </r>
  <r>
    <s v="社會福利支出計畫/社會福利支出/會費、捐助、補助、分攤、照護、救濟與交流活動費/捐助、補助與獎助/捐助國內團體"/>
    <s v="獨居老人緊急救援系統暨關懷服務計畫"/>
    <s v="臺中市龍井區東海社區發展協會"/>
    <x v="40"/>
    <x v="3"/>
    <s v="無"/>
    <m/>
  </r>
  <r>
    <s v="社會福利支出計畫/社會福利支出/會費、捐助、補助、分攤、照護、救濟與交流活動費/捐助、補助與獎助/捐助國內團體"/>
    <s v="獨居老人緊急救援系統暨關懷服務計畫"/>
    <s v="臺中市神岡區新庄社區發展協會"/>
    <x v="40"/>
    <x v="217"/>
    <s v="無"/>
    <m/>
  </r>
  <r>
    <s v="社會福利支出計畫/社會福利支出/會費、捐助、補助、分攤、照護、救濟與交流活動費/捐助、補助與獎助/捐助國內團體"/>
    <s v="獨居老人緊急救援系統暨關懷服務計畫"/>
    <s v="社團法人臺中市春天女性成長協會"/>
    <x v="40"/>
    <x v="69"/>
    <s v="無"/>
    <m/>
  </r>
  <r>
    <s v="社會福利支出計畫/社會福利支出/會費、捐助、補助、分攤、照護、救濟與交流活動費/捐助、補助與獎助/捐助國內團體"/>
    <s v="獨居老人緊急救援系統暨關懷服務計畫"/>
    <s v="臺中市潭仔墘永續發展協會"/>
    <x v="40"/>
    <x v="55"/>
    <s v="無"/>
    <m/>
  </r>
  <r>
    <s v="社會福利支出計畫/社會福利支出/會費、捐助、補助、分攤、照護、救濟與交流活動費/捐助、補助與獎助/捐助國內團體"/>
    <s v="獨居老人緊急救援系統暨關懷服務計畫"/>
    <s v="臺中市后里區眉山社區發展協會"/>
    <x v="40"/>
    <x v="217"/>
    <s v="無"/>
    <m/>
  </r>
  <r>
    <s v="社會福利支出計畫/社會福利支出/會費、捐助、補助、分攤、照護、救濟與交流活動費/捐助、補助與獎助/捐助國內團體"/>
    <s v="臺中市社區照顧關懷據點加值服務計畫"/>
    <s v="財團法人老五老基金會"/>
    <x v="40"/>
    <x v="76"/>
    <s v="無"/>
    <m/>
  </r>
  <r>
    <s v="社會福利支出計畫/社會福利支出/會費、捐助、補助、分攤、照護、救濟與交流活動費/捐助、補助與獎助/捐助國內團體"/>
    <s v="臺中市社區照顧關懷據點加值服務計畫"/>
    <s v="臺中市東勢區福隆社區發展協會"/>
    <x v="40"/>
    <x v="87"/>
    <s v="無"/>
    <m/>
  </r>
  <r>
    <s v="社會福利支出計畫/社會福利支出/會費、捐助、補助、分攤、照護、救濟與交流活動費/捐助、補助與獎助/捐助國內團體"/>
    <s v="臺中市社區照顧關懷據點加值服務計畫"/>
    <s v="台中市東區十甲社區發展協會"/>
    <x v="40"/>
    <x v="85"/>
    <s v="無"/>
    <m/>
  </r>
  <r>
    <s v="社會福利支出計畫/社會福利支出/會費、捐助、補助、分攤、照護、救濟與交流活動費/捐助、補助與獎助/捐助國內團體"/>
    <s v="臺中市社區照顧關懷據點加值服務計畫"/>
    <s v="臺中市霧峰區甲寅社區發展協會"/>
    <x v="40"/>
    <x v="250"/>
    <s v="無"/>
    <m/>
  </r>
  <r>
    <s v="社會福利支出計畫/社會福利支出/會費、捐助、補助、分攤、照護、救濟與交流活動費/捐助、補助與獎助/捐助國內團體"/>
    <s v="臺中市社區照顧關懷據點加值服務計畫"/>
    <s v="台中市北屯區仁愛社區發展協會"/>
    <x v="40"/>
    <x v="99"/>
    <s v="無"/>
    <m/>
  </r>
  <r>
    <s v="社會福利支出計畫/社會福利支出/會費、捐助、補助、分攤、照護、救濟與交流活動費/捐助、補助與獎助/捐助國內團體"/>
    <s v="臺中市社區照顧關懷據點加值服務計畫"/>
    <s v="臺中市東勢區福隆社區發展協會"/>
    <x v="40"/>
    <x v="63"/>
    <s v="無"/>
    <m/>
  </r>
  <r>
    <s v="社會福利支出計畫/社會福利支出/會費、捐助、補助、分攤、照護、救濟與交流活動費/捐助、補助與獎助/捐助國內團體"/>
    <s v="臺中市社區照顧關懷據點加值服務計畫"/>
    <s v="財團法人老五老基金會"/>
    <x v="40"/>
    <x v="73"/>
    <s v="無"/>
    <m/>
  </r>
  <r>
    <s v="社會福利支出計畫/社會福利支出/會費、捐助、補助、分攤、照護、救濟與交流活動費/捐助、補助與獎助/捐助國內團體"/>
    <s v="臺中市社區照顧關懷據點加值服務計畫"/>
    <s v="臺中市大里區瑞城社區發展協會"/>
    <x v="40"/>
    <x v="965"/>
    <s v="無"/>
    <m/>
  </r>
  <r>
    <s v="社會福利支出計畫/社會福利支出/會費、捐助、補助、分攤、照護、救濟與交流活動費/捐助、補助與獎助/捐助國內團體"/>
    <s v="臺中市社區照顧關懷據點加值服務計畫"/>
    <s v="臺中市霧峰區本堂社區發展協會"/>
    <x v="40"/>
    <x v="118"/>
    <s v="無"/>
    <m/>
  </r>
  <r>
    <s v="社會福利支出計畫/社會福利支出/會費、捐助、補助、分攤、照護、救濟與交流活動費/捐助、補助與獎助/捐助國內團體"/>
    <s v="臺中市社區照顧關懷據點加值服務計畫"/>
    <s v="臺中市霧峰區本鄉社區發展協會"/>
    <x v="40"/>
    <x v="965"/>
    <s v="無"/>
    <m/>
  </r>
  <r>
    <s v="社會福利支出計畫/社會福利支出/會費、捐助、補助、分攤、照護、救濟與交流活動費/捐助、補助與獎助/捐助國內團體"/>
    <s v="臺中市社區照顧關懷據點加值服務計畫"/>
    <s v="臺中市大里區塗城社區發展協會"/>
    <x v="40"/>
    <x v="965"/>
    <s v="無"/>
    <m/>
  </r>
  <r>
    <s v="社會福利支出計畫/社會福利支出/會費、捐助、補助、分攤、照護、救濟與交流活動費/捐助、補助與獎助/捐助國內團體"/>
    <s v="臺中市社區照顧關懷據點加值服務計畫"/>
    <s v="臺中市太平區頭汴社區發展協會"/>
    <x v="40"/>
    <x v="105"/>
    <s v="無"/>
    <m/>
  </r>
  <r>
    <s v="社會福利支出計畫/社會福利支出/會費、捐助、補助、分攤、照護、救濟與交流活動費/捐助、補助與獎助/捐助國內團體"/>
    <s v="臺中市社區照顧關懷據點加值服務計畫"/>
    <s v="臺中市霧峰區五福社區發展協會"/>
    <x v="40"/>
    <x v="105"/>
    <s v="無"/>
    <m/>
  </r>
  <r>
    <s v="社會福利支出計畫/社會福利支出/會費、捐助、補助、分攤、照護、救濟與交流活動費/捐助、補助與獎助/捐助國內團體"/>
    <s v="臺中市社區照顧關懷據點加值服務計畫"/>
    <s v="社團法人中華傳愛社區服務協會"/>
    <x v="40"/>
    <x v="95"/>
    <s v="無"/>
    <m/>
  </r>
  <r>
    <s v="社會福利支出計畫/社會福利支出/會費、捐助、補助、分攤、照護、救濟與交流活動費/捐助、補助與獎助/捐助國內團體"/>
    <s v="臺中市社區照顧關懷據點加值服務計畫"/>
    <s v="財團法人臺中市私立永耕社會福利基金會"/>
    <x v="40"/>
    <x v="234"/>
    <s v="無"/>
    <m/>
  </r>
  <r>
    <s v="社會福利支出計畫/社會福利支出/會費、捐助、補助、分攤、照護、救濟與交流活動費/捐助、補助與獎助/捐助國內團體"/>
    <s v="臺中市社區照顧關懷據點加值服務計畫"/>
    <s v="台中市南區南和社區發展協會"/>
    <x v="40"/>
    <x v="234"/>
    <s v="無"/>
    <m/>
  </r>
  <r>
    <s v="社會福利支出計畫/社會福利支出/會費、捐助、補助、分攤、照護、救濟與交流活動費/捐助、補助與獎助/捐助國內團體"/>
    <s v="臺中市社區照顧關懷據點加值服務計畫"/>
    <s v="台中市南區國光社區發展協會"/>
    <x v="40"/>
    <x v="105"/>
    <s v="無"/>
    <m/>
  </r>
  <r>
    <s v="社會福利支出計畫/社會福利支出/會費、捐助、補助、分攤、照護、救濟與交流活動費/捐助、補助與獎助/捐助國內團體"/>
    <s v="臺中市社區照顧關懷據點加值服務計畫"/>
    <s v="臺中市太平區永隆社區發展協會"/>
    <x v="40"/>
    <x v="105"/>
    <s v="無"/>
    <m/>
  </r>
  <r>
    <s v="社會福利支出計畫/社會福利支出/會費、捐助、補助、分攤、照護、救濟與交流活動費/捐助、補助與獎助/捐助國內團體"/>
    <s v="臺中市社區照顧關懷據點加值服務計畫"/>
    <s v="台中市東區十甲社區發展協會"/>
    <x v="40"/>
    <x v="49"/>
    <s v="無"/>
    <m/>
  </r>
  <r>
    <s v="社會福利支出計畫/社會福利支出/會費、捐助、補助、分攤、照護、救濟與交流活動費/捐助、補助與獎助/捐助國內團體"/>
    <s v="臺中市社區照顧關懷據點加值服務計畫"/>
    <s v="臺中市烏日區學田社區發展協會"/>
    <x v="40"/>
    <x v="134"/>
    <s v="無"/>
    <m/>
  </r>
  <r>
    <s v="社會福利支出計畫/社會福利支出/會費、捐助、補助、分攤、照護、救濟與交流活動費/捐助、補助與獎助/捐助國內團體"/>
    <s v="臺中市社區照顧關懷據點加值服務計畫"/>
    <s v="台中市北屯區軍功社區發展協會"/>
    <x v="40"/>
    <x v="965"/>
    <s v="無"/>
    <m/>
  </r>
  <r>
    <s v="社會福利支出計畫/社會福利支出/會費、捐助、補助、分攤、照護、救濟與交流活動費/捐助、補助與獎助/捐助國內團體"/>
    <s v="臺中市社區照顧關懷據點加值服務計畫"/>
    <s v="臺中市北屯社區文化推廣協會"/>
    <x v="40"/>
    <x v="105"/>
    <s v="無"/>
    <m/>
  </r>
  <r>
    <s v="社會福利支出計畫/社會福利支出/會費、捐助、補助、分攤、照護、救濟與交流活動費/捐助、補助與獎助/捐助國內團體"/>
    <s v="臺中市社區照顧關懷據點加值服務計畫"/>
    <s v="臺中市大肚區山陽社區發展協會"/>
    <x v="40"/>
    <x v="965"/>
    <s v="無"/>
    <m/>
  </r>
  <r>
    <s v="社會福利支出計畫/社會福利支出/會費、捐助、補助、分攤、照護、救濟與交流活動費/捐助、補助與獎助/捐助國內團體"/>
    <s v="臺中市社區照顧關懷據點加值服務計畫"/>
    <s v="台中市何成長青協會"/>
    <x v="40"/>
    <x v="64"/>
    <s v="無"/>
    <m/>
  </r>
  <r>
    <s v="社會福利支出計畫/社會福利支出/會費、捐助、補助、分攤、照護、救濟與交流活動費/捐助、補助與獎助/捐助國內團體"/>
    <s v="臺中市社區照顧關懷據點加值服務計畫"/>
    <s v="台中市何成長青協會"/>
    <x v="40"/>
    <x v="64"/>
    <s v="無"/>
    <m/>
  </r>
  <r>
    <s v="社會福利支出計畫/社會福利支出/會費、捐助、補助、分攤、照護、救濟與交流活動費/捐助、補助與獎助/捐助國內團體"/>
    <s v="臺中市社區照顧關懷據點加值服務計畫"/>
    <s v="台中市南區藍興堡發展協會"/>
    <x v="40"/>
    <x v="107"/>
    <s v="無"/>
    <m/>
  </r>
  <r>
    <s v="社會福利支出計畫/社會福利支出/會費、捐助、補助、分攤、照護、救濟與交流活動費/捐助、補助與獎助/捐助國內團體"/>
    <s v="臺中市社區照顧關懷據點加值服務計畫"/>
    <s v="台中市南區和平社區發展協會"/>
    <x v="40"/>
    <x v="105"/>
    <s v="無"/>
    <m/>
  </r>
  <r>
    <s v="社會福利支出計畫/社會福利支出/會費、捐助、補助、分攤、照護、救濟與交流活動費/捐助、補助與獎助/捐助國內團體"/>
    <s v="臺中市社區照顧關懷據點加值服務計畫"/>
    <s v="臺中市環保慈善會"/>
    <x v="40"/>
    <x v="107"/>
    <s v="無"/>
    <m/>
  </r>
  <r>
    <s v="社會福利支出計畫/社會福利支出/會費、捐助、補助、分攤、照護、救濟與交流活動費/捐助、補助與獎助/捐助國內團體"/>
    <s v="臺中市社區照顧關懷據點加值服務計畫"/>
    <s v="臺中市藍興長青協會"/>
    <x v="40"/>
    <x v="107"/>
    <s v="無"/>
    <m/>
  </r>
  <r>
    <s v="社會福利支出計畫/社會福利支出/會費、捐助、補助、分攤、照護、救濟與交流活動費/捐助、補助與獎助/捐助國內團體"/>
    <s v="臺中市社區照顧關懷據點加值服務計畫"/>
    <s v="臺中市大里區新仁社區發展協會"/>
    <x v="40"/>
    <x v="107"/>
    <s v="無"/>
    <m/>
  </r>
  <r>
    <s v="社會福利支出計畫/社會福利支出/會費、捐助、補助、分攤、照護、救濟與交流活動費/捐助、補助與獎助/捐助國內團體"/>
    <s v="臺中市社區照顧關懷據點加值服務計畫"/>
    <s v="臺中市草湖長青關懷協會"/>
    <x v="40"/>
    <x v="757"/>
    <s v="無"/>
    <m/>
  </r>
  <r>
    <s v="社會福利支出計畫/社會福利支出/會費、捐助、補助、分攤、照護、救濟與交流活動費/捐助、補助與獎助/捐助國內團體"/>
    <s v="臺中市社區照顧關懷據點加值服務計畫"/>
    <s v="臺中市梧棲區下寮社區發展協會"/>
    <x v="40"/>
    <x v="107"/>
    <s v="無"/>
    <m/>
  </r>
  <r>
    <s v="社會福利支出計畫/社會福利支出/會費、捐助、補助、分攤、照護、救濟與交流活動費/捐助、補助與獎助/捐助國內團體"/>
    <s v="臺中市社區照顧關懷據點加值服務計畫"/>
    <s v="台中市南屯區永定社區發展協會"/>
    <x v="40"/>
    <x v="274"/>
    <s v="無"/>
    <m/>
  </r>
  <r>
    <s v="社會福利支出計畫/社會福利支出/會費、捐助、補助、分攤、照護、救濟與交流活動費/捐助、補助與獎助/捐助國內團體"/>
    <s v="臺中市社區照顧關懷據點加值服務計畫"/>
    <s v="臺中市梧棲區南簡社區發展協會"/>
    <x v="40"/>
    <x v="234"/>
    <s v="無"/>
    <m/>
  </r>
  <r>
    <s v="社會福利支出計畫/社會福利支出/會費、捐助、補助、分攤、照護、救濟與交流活動費/捐助、補助與獎助/捐助國內團體"/>
    <s v="臺中市社區照顧關懷據點加值服務計畫"/>
    <s v="臺中市大里區大新社區發展協會"/>
    <x v="40"/>
    <x v="107"/>
    <s v="無"/>
    <m/>
  </r>
  <r>
    <s v="社會福利支出計畫/社會福利支出/會費、捐助、補助、分攤、照護、救濟與交流活動費/捐助、補助與獎助/捐助國內團體"/>
    <s v="臺中市社區照顧關懷據點加值服務計畫"/>
    <s v="台中市西屯區惠來社區發展協會"/>
    <x v="40"/>
    <x v="234"/>
    <s v="無"/>
    <m/>
  </r>
  <r>
    <s v="社會福利支出計畫/社會福利支出/會費、捐助、補助、分攤、照護、救濟與交流活動費/捐助、補助與獎助/捐助國內團體"/>
    <s v="臺中市社區照顧關懷據點加值服務計畫"/>
    <s v="台中市南區樹德社區發展協會"/>
    <x v="40"/>
    <x v="107"/>
    <s v="無"/>
    <m/>
  </r>
  <r>
    <s v="社會福利支出計畫/社會福利支出/會費、捐助、補助、分攤、照護、救濟與交流活動費/捐助、補助與獎助/捐助國內團體"/>
    <s v="臺中市社區照顧關懷據點加值服務計畫"/>
    <s v="臺中市霧峰區本堂社區發展協會"/>
    <x v="40"/>
    <x v="201"/>
    <s v="無"/>
    <m/>
  </r>
  <r>
    <s v="社會福利支出計畫/社會福利支出/會費、捐助、補助、分攤、照護、救濟與交流活動費/捐助、補助與獎助/捐助國內團體"/>
    <s v="中低收入獨居老人營養餐飲服務計畫"/>
    <s v="財團法人弘道老人福利基金會"/>
    <x v="40"/>
    <x v="549"/>
    <s v="無"/>
    <m/>
  </r>
  <r>
    <s v="社會福利支出計畫/社會福利支出/會費、捐助、補助、分攤、照護、救濟與交流活動費/捐助、補助與獎助/捐助國內團體"/>
    <s v="中低收入獨居老人營養餐飲服務計畫"/>
    <s v="社團法人台灣鼎傳慈善協會"/>
    <x v="40"/>
    <x v="716"/>
    <s v="無"/>
    <m/>
  </r>
  <r>
    <s v="社會福利支出計畫/社會福利支出/會費、捐助、補助、分攤、照護、救濟與交流活動費/捐助、補助與獎助/捐助國內團體"/>
    <s v="中低收入獨居老人營養餐飲服務計畫"/>
    <s v="財團法人台中市私立甘霖社會福利慈善事業基金會"/>
    <x v="40"/>
    <x v="644"/>
    <s v="無"/>
    <m/>
  </r>
  <r>
    <s v="社會福利支出計畫/社會福利支出/會費、捐助、補助、分攤、照護、救濟與交流活動費/捐助、補助與獎助/捐助國內團體"/>
    <s v="中低收入獨居老人營養餐飲服務計畫"/>
    <s v="財團法人臺中市私立弗傳慈心社會福利慈善事業基金會"/>
    <x v="40"/>
    <x v="1027"/>
    <s v="無"/>
    <m/>
  </r>
  <r>
    <s v="社會福利支出計畫/社會福利支出/會費、捐助、補助、分攤、照護、救濟與交流活動費/捐助、補助與獎助/捐助國內團體"/>
    <s v="中低收入獨居老人營養餐飲服務計畫"/>
    <s v="財團法人老五老基金會"/>
    <x v="40"/>
    <x v="1028"/>
    <s v="無"/>
    <m/>
  </r>
  <r>
    <s v="社會福利支出計畫/社會福利支出/會費、捐助、補助、分攤、照護、救濟與交流活動費/捐助、補助與獎助/捐助國內團體"/>
    <s v="中低收入獨居老人營養餐飲服務計畫"/>
    <s v="財團法人老五老基金會"/>
    <x v="40"/>
    <x v="143"/>
    <s v="無"/>
    <m/>
  </r>
  <r>
    <s v="社會福利支出計畫/社會福利支出/會費、捐助、補助、分攤、照護、救濟與交流活動費/捐助、補助與獎助/捐助國內團體"/>
    <s v="中低收入獨居老人營養餐飲服務計畫"/>
    <s v="社團法人台灣鼎傳慈善協會"/>
    <x v="40"/>
    <x v="274"/>
    <s v="無"/>
    <m/>
  </r>
  <r>
    <s v="社會福利支出計畫/社會福利支出/會費、捐助、補助、分攤、照護、救濟與交流活動費/捐助、補助與獎助/捐助國內團體"/>
    <s v="中低收入獨居老人營養餐飲服務計畫"/>
    <s v="財團法人弘道老人福利基金會"/>
    <x v="40"/>
    <x v="579"/>
    <s v="無"/>
    <m/>
  </r>
  <r>
    <s v="社會福利支出計畫/社會福利支出/會費、捐助、補助、分攤、照護、救濟與交流活動費/捐助、補助與獎助/捐助國內團體"/>
    <s v="中低收入獨居老人營養餐飲服務計畫"/>
    <s v="財團法人台中市私立甘霖社會福利慈善事業基金會"/>
    <x v="40"/>
    <x v="777"/>
    <s v="無"/>
    <m/>
  </r>
  <r>
    <s v="社會福利支出計畫/社會福利支出/會費、捐助、補助、分攤、照護、救濟與交流活動費/捐助、補助與獎助/捐助國內團體"/>
    <s v="中低收入獨居老人營養餐飲服務計畫"/>
    <s v="財團法人臺中市私立弗傳慈心社會福利慈善事業基金會"/>
    <x v="40"/>
    <x v="1029"/>
    <s v="無"/>
    <m/>
  </r>
  <r>
    <s v="社會福利支出計畫/社會福利支出/會費、捐助、補助、分攤、照護、救濟與交流活動費/捐助、補助與獎助/捐助國內團體"/>
    <s v="中低收入獨居老人營養餐飲服務計畫"/>
    <s v="社團法人台灣鼎傳慈善協會"/>
    <x v="40"/>
    <x v="363"/>
    <s v="無"/>
    <m/>
  </r>
  <r>
    <s v="社會福利支出計畫/社會福利支出/會費、捐助、補助、分攤、照護、救濟與交流活動費/捐助、補助與獎助/捐助國內團體"/>
    <s v="中低收入獨居老人營養餐飲服務計畫"/>
    <s v="財團法人老五老基金會"/>
    <x v="40"/>
    <x v="212"/>
    <s v="無"/>
    <m/>
  </r>
  <r>
    <s v="社會福利支出計畫/社會福利支出/會費、捐助、補助、分攤、照護、救濟與交流活動費/捐助、補助與獎助/捐助國內團體"/>
    <s v="中低收入獨居老人營養餐飲服務計畫"/>
    <s v="財團法人台中市私立甘霖社會福利慈善事業基金會"/>
    <x v="40"/>
    <x v="1030"/>
    <s v="無"/>
    <m/>
  </r>
  <r>
    <s v="社會福利支出計畫/社會福利支出/會費、捐助、補助、分攤、照護、救濟與交流活動費/捐助、補助與獎助/捐助國內團體"/>
    <s v="中低收入獨居老人營養餐飲服務計畫"/>
    <s v="財團法人臺中市私立弗傳慈心社會福利慈善事業基金會"/>
    <x v="40"/>
    <x v="635"/>
    <s v="無"/>
    <m/>
  </r>
  <r>
    <s v="社會福利支出計畫/社會福利支出/會費、捐助、補助、分攤、照護、救濟與交流活動費/捐助、補助與獎助/捐助國內團體"/>
    <s v="中低收入獨居老人營養餐飲服務計畫"/>
    <s v="財團法人弘道老人福利基金會"/>
    <x v="40"/>
    <x v="725"/>
    <s v="無"/>
    <m/>
  </r>
  <r>
    <s v="社會福利支出計畫/社會福利支出/會費、捐助、補助、分攤、照護、救濟與交流活動費/捐助、補助與獎助/捐助國內團體"/>
    <s v="中低收入獨居老人營養餐飲服務計畫"/>
    <s v="社團法人台灣鼎傳慈善協會"/>
    <x v="40"/>
    <x v="364"/>
    <s v="無"/>
    <m/>
  </r>
  <r>
    <s v="社會福利支出計畫/社會福利支出/會費、捐助、補助、分攤、照護、救濟與交流活動費/捐助、補助與獎助/捐助國內團體"/>
    <s v="中低收入獨居老人營養餐飲服務計畫"/>
    <s v="財團法人老五老基金會"/>
    <x v="40"/>
    <x v="238"/>
    <s v="無"/>
    <m/>
  </r>
  <r>
    <s v="社會福利支出計畫/社會福利支出/會費、捐助、補助、分攤、照護、救濟與交流活動費/捐助、補助與獎助/捐助國內團體"/>
    <s v="中低收入獨居老人營養餐飲服務計畫"/>
    <s v="財團法人臺中市私立弗傳慈心社會福利慈善事業基金會"/>
    <x v="40"/>
    <x v="819"/>
    <s v="無"/>
    <m/>
  </r>
  <r>
    <s v="社會福利支出計畫/社會福利支出/會費、捐助、補助、分攤、照護、救濟與交流活動費/捐助、補助與獎助/捐助國內團體"/>
    <s v="中低收入獨居老人營養餐飲服務計畫"/>
    <s v="財團法人台中市私立甘霖社會福利慈善事業基金會"/>
    <x v="40"/>
    <x v="1031"/>
    <s v="無"/>
    <m/>
  </r>
  <r>
    <s v="社會福利支出計畫/社會福利支出/會費、捐助、補助、分攤、照護、救濟與交流活動費/捐助、補助與獎助/捐助國內團體"/>
    <s v="中低收入獨居老人營養餐飲服務計畫"/>
    <s v="財團法人弗傳慈心社會福利慈善事業基金會"/>
    <x v="40"/>
    <x v="1023"/>
    <s v="無"/>
    <m/>
  </r>
  <r>
    <s v="社會福利支出計畫/社會福利支出/會費、捐助、補助、分攤、照護、救濟與交流活動費/捐助、補助與獎助/捐助國內團體"/>
    <s v="中低收入獨居老人營養餐飲服務計畫"/>
    <s v="財團法人弘道老人基金會"/>
    <x v="40"/>
    <x v="485"/>
    <s v="無"/>
    <m/>
  </r>
  <r>
    <s v="社會福利支出計畫/社會福利支出/會費、捐助、補助、分攤、照護、救濟與交流活動費/捐助、補助與獎助/捐助國內團體"/>
    <s v="中低收入獨居老人營養餐飲服務計畫"/>
    <s v="財團法人台中市甘霖社會福利慈善事業基金會"/>
    <x v="40"/>
    <x v="609"/>
    <s v="無"/>
    <m/>
  </r>
  <r>
    <s v="社會福利支出計畫/社會福利支出/會費、捐助、補助、分攤、照護、救濟與交流活動費/捐助、補助與獎助/捐助國內團體"/>
    <s v="中低收入獨居老人營養餐飲服務計畫"/>
    <s v="社團法人台灣鼎傳慈善協會"/>
    <x v="40"/>
    <x v="122"/>
    <s v="無"/>
    <m/>
  </r>
  <r>
    <s v="社會福利支出計畫/社會福利支出/會費、捐助、補助、分攤、照護、救濟與交流活動費/捐助、補助與獎助/捐助國內團體"/>
    <s v="中低收入獨居老人營養餐飲服務計畫"/>
    <s v="財團法人老五老基金會"/>
    <x v="40"/>
    <x v="321"/>
    <s v="無"/>
    <m/>
  </r>
  <r>
    <s v="社會福利支出計畫/社會福利支出/會費、捐助、補助、分攤、照護、救濟與交流活動費/捐助、補助與獎助/捐助國內團體"/>
    <s v="日間托老服務計畫"/>
    <s v="財團法人臺灣省私立永信社會福利基金會"/>
    <x v="40"/>
    <x v="130"/>
    <s v="無"/>
    <m/>
  </r>
  <r>
    <s v="社會福利支出計畫/社會福利支出/會費、捐助、補助、分攤、照護、救濟與交流活動費/捐助、補助與獎助/捐助國內團體"/>
    <s v="日間托老服務計畫"/>
    <s v="財團法人弘道老人福利基金會"/>
    <x v="40"/>
    <x v="555"/>
    <s v="無"/>
    <m/>
  </r>
  <r>
    <s v="社會福利支出計畫/社會福利支出/會費、捐助、補助、分攤、照護、救濟與交流活動費/捐助、補助與獎助/捐助國內團體"/>
    <s v="日間托老服務計畫"/>
    <s v="財團法人天主教聖母聖心修女會"/>
    <x v="40"/>
    <x v="535"/>
    <s v="無"/>
    <m/>
  </r>
  <r>
    <s v="社會福利支出計畫/社會福利支出/會費、捐助、補助、分攤、照護、救濟與交流活動費/捐助、補助與獎助/捐助國內團體"/>
    <s v="日間托老服務計畫"/>
    <s v="財團法人天主教聖母聖心修女會"/>
    <x v="40"/>
    <x v="535"/>
    <s v="無"/>
    <m/>
  </r>
  <r>
    <s v="社會福利支出計畫/社會福利支出/會費、捐助、補助、分攤、照護、救濟與交流活動費/捐助、補助與獎助/捐助國內團體"/>
    <s v="日間托老服務計畫"/>
    <s v="社團法人台中市城市之光關懷協會"/>
    <x v="40"/>
    <x v="1032"/>
    <s v="無"/>
    <m/>
  </r>
  <r>
    <s v="社會福利支出計畫/社會福利支出/會費、捐助、補助、分攤、照護、救濟與交流活動費/捐助、補助與獎助/捐助國內團體"/>
    <s v="日間托老服務計畫"/>
    <s v="財團法人中華基督教福音信義傳道會"/>
    <x v="40"/>
    <x v="482"/>
    <s v="無"/>
    <m/>
  </r>
  <r>
    <s v="社會福利支出計畫/社會福利支出/會費、捐助、補助、分攤、照護、救濟與交流活動費/捐助、補助與獎助/捐助國內團體"/>
    <s v="日間托老服務計畫"/>
    <s v="財團法人中華基督教福音信義傳道會"/>
    <x v="40"/>
    <x v="687"/>
    <s v="無"/>
    <m/>
  </r>
  <r>
    <s v="一般建築及設備計畫/一般建築及設備/會費、捐助、補助、分攤、照護、救濟與交流活動費/捐助、補助與獎助/捐助國內團體"/>
    <s v="日間托老服務計畫"/>
    <s v="財團法人中華基督教福音信義傳道會"/>
    <x v="40"/>
    <x v="49"/>
    <s v="無"/>
    <m/>
  </r>
  <r>
    <s v="一般建築及設備計畫/一般建築及設備/會費、捐助、補助、分攤、照護、救濟與交流活動費/捐助、補助與獎助/捐助國內團體"/>
    <s v="日間托老服務計畫"/>
    <s v="臺中市梧棲區草湳社區發展協會"/>
    <x v="40"/>
    <x v="83"/>
    <s v="無"/>
    <m/>
  </r>
  <r>
    <s v="社會福利支出計畫/社會福利支出/會費、捐助、補助、分攤、照護、救濟與交流活動費/捐助、補助與獎助/捐助國內團體"/>
    <s v="日間托老服務計畫"/>
    <s v="臺中市梧棲區草湳社區發展協會"/>
    <x v="40"/>
    <x v="538"/>
    <s v="無"/>
    <m/>
  </r>
  <r>
    <s v="社會福利支出計畫/社會福利支出/會費、捐助、補助、分攤、照護、救濟與交流活動費/捐助、補助與獎助/捐助國內團體"/>
    <s v="日間托老服務計畫"/>
    <s v="財團法人弘道老人福利基金會"/>
    <x v="40"/>
    <x v="1033"/>
    <s v="無"/>
    <m/>
  </r>
  <r>
    <s v="社會福利支出計畫/社會福利支出/會費、捐助、補助、分攤、照護、救濟與交流活動費/捐助、補助與獎助/捐助國內團體"/>
    <s v="日間托老服務計畫"/>
    <s v="財團法人台中市私立林蘭生慈善基金會"/>
    <x v="40"/>
    <x v="695"/>
    <s v="無"/>
    <m/>
  </r>
  <r>
    <s v="一般建築及設備計畫/一般建築及設備/會費、捐助、補助、分攤、照護、救濟與交流活動費/捐助、補助與獎助/捐助國內團體"/>
    <s v="日間托老服務計畫"/>
    <s v="社團法人臺中市清心社區福祉發展協會"/>
    <x v="40"/>
    <x v="4"/>
    <s v="無"/>
    <m/>
  </r>
  <r>
    <s v="社會福利支出計畫/社會福利支出/會費、捐助、補助、分攤、照護、救濟與交流活動費/捐助、補助與獎助/捐助國內團體"/>
    <s v="日間托老服務計畫"/>
    <s v="社團法人中華傳愛社區服務協會"/>
    <x v="40"/>
    <x v="616"/>
    <s v="無"/>
    <m/>
  </r>
  <r>
    <s v="一般建築及設備計畫/一般建築及設備/會費、捐助、補助、分攤、照護、救濟與交流活動費/捐助、補助與獎助/捐助國內團體"/>
    <s v="日間托老服務計畫"/>
    <s v="社團法人中華傳愛社區服務協會"/>
    <x v="40"/>
    <x v="63"/>
    <s v="無"/>
    <m/>
  </r>
  <r>
    <s v="社會福利支出計畫/社會福利支出/會費、捐助、補助、分攤、照護、救濟與交流活動費/捐助、補助與獎助/捐助國內團體"/>
    <s v="日間托老服務計畫"/>
    <s v="社團法人臺中市清心社區福祉發展協會"/>
    <x v="40"/>
    <x v="848"/>
    <s v="無"/>
    <m/>
  </r>
  <r>
    <s v="社會福利支出計畫/社會福利支出/會費、捐助、補助、分攤、照護、救濟與交流活動費/捐助、補助與獎助/捐助國內團體"/>
    <s v="日間托老服務計畫"/>
    <s v="臺中市梧棲區草湳社區發展協會"/>
    <x v="40"/>
    <x v="204"/>
    <s v="無"/>
    <m/>
  </r>
  <r>
    <s v="社會福利支出計畫/社會福利支出/會費、捐助、補助、分攤、照護、救濟與交流活動費/捐助、補助與獎助/捐助國內團體"/>
    <s v="日間托老服務計畫"/>
    <s v="財團法人台中市私立林蘭生慈善基金會"/>
    <x v="40"/>
    <x v="1034"/>
    <s v="無"/>
    <m/>
  </r>
  <r>
    <s v="社會福利支出計畫/社會福利支出/會費、捐助、補助、分攤、照護、救濟與交流活動費/捐助、補助與獎助/捐助國內團體"/>
    <s v="日間托老服務計畫"/>
    <s v="社團法人台中市城市之光關懷協會"/>
    <x v="40"/>
    <x v="247"/>
    <s v="無"/>
    <m/>
  </r>
  <r>
    <s v="社會福利支出計畫/社會福利支出/會費、捐助、補助、分攤、照護、救濟與交流活動費/捐助、補助與獎助/捐助國內團體"/>
    <s v="日間托老服務計畫"/>
    <s v="財團法人弘道老人福利基金會"/>
    <x v="40"/>
    <x v="450"/>
    <s v="無"/>
    <m/>
  </r>
  <r>
    <s v="社會福利支出計畫/社會福利支出/會費、捐助、補助、分攤、照護、救濟與交流活動費/捐助、補助與獎助/捐助國內團體"/>
    <s v="日間托老服務計畫"/>
    <s v="財團法人臺灣省私立永信社會福利基金會"/>
    <x v="40"/>
    <x v="576"/>
    <s v="無"/>
    <m/>
  </r>
  <r>
    <s v="一般建築及設備計畫/一般建築及設備/會費、捐助、補助、分攤、照護、救濟與交流活動費/捐助、補助與獎助/捐助國內團體"/>
    <s v="日間托老服務計畫"/>
    <s v="財團法人臺灣省私立永信社會福利基金會"/>
    <x v="40"/>
    <x v="69"/>
    <s v="無"/>
    <m/>
  </r>
  <r>
    <s v="社會福利支出計畫/社會福利支出/會費、捐助、補助、分攤、照護、救濟與交流活動費/捐助、補助與獎助/捐助國內團體"/>
    <s v="日間托老服務計畫"/>
    <s v="財團法人中華基督教福音信義傳道會"/>
    <x v="40"/>
    <x v="58"/>
    <s v="無"/>
    <m/>
  </r>
  <r>
    <s v="社會福利支出計畫/社會福利支出/會費、捐助、補助、分攤、照護、救濟與交流活動費/捐助、補助與獎助/捐助國內團體"/>
    <s v="日間托老服務計畫"/>
    <s v="財團法人天主教聖母聖心修女會"/>
    <x v="40"/>
    <x v="109"/>
    <s v="無"/>
    <m/>
  </r>
  <r>
    <s v="一般建築及設備計畫/一般建築及設備/會費、捐助、補助、分攤、照護、救濟與交流活動費/捐助、補助與獎助/捐助國內團體"/>
    <s v="日間托老服務計畫"/>
    <s v="財團法人天主教聖母聖心修女會"/>
    <x v="40"/>
    <x v="75"/>
    <s v="無"/>
    <m/>
  </r>
  <r>
    <s v="社會福利支出計畫/社會福利支出/會費、捐助、補助、分攤、照護、救濟與交流活動費/捐助、補助與獎助/捐助國內團體"/>
    <s v="日間托老服務計畫"/>
    <s v="社團法人臺中市清心社區福祉發展協會"/>
    <x v="40"/>
    <x v="54"/>
    <s v="無"/>
    <m/>
  </r>
  <r>
    <s v="社會福利支出計畫/社會福利支出/會費、捐助、補助、分攤、照護、救濟與交流活動費/捐助、補助與獎助/捐助國內團體"/>
    <s v="日間托老服務計畫"/>
    <s v="財團法人天主教聖母聖心修女會"/>
    <x v="40"/>
    <x v="109"/>
    <s v="無"/>
    <m/>
  </r>
  <r>
    <s v="一般建築及設備計畫/一般建築及設備/會費、捐助、補助、分攤、照護、救濟與交流活動費/捐助、補助與獎助/捐助國內團體"/>
    <s v="日間托老服務計畫"/>
    <s v="財團法人天主教聖母聖心修女會"/>
    <x v="40"/>
    <x v="75"/>
    <s v="無"/>
    <m/>
  </r>
  <r>
    <s v="社會福利支出計畫/社會福利支出/會費、捐助、補助、分攤、照護、救濟與交流活動費/捐助、補助與獎助/捐助國內團體"/>
    <s v="日間托老服務計畫"/>
    <s v="社團法人中華傳愛社區服務協會"/>
    <x v="40"/>
    <x v="53"/>
    <s v="無"/>
    <m/>
  </r>
  <r>
    <s v="社會福利支出計畫/社會福利支出/會費、捐助、補助、分攤、照護、救濟與交流活動費/捐助、補助與獎助/捐助國內團體"/>
    <s v="日間托老服務計畫"/>
    <s v="財團法人弘道老人福利基金會"/>
    <x v="40"/>
    <x v="1035"/>
    <s v="無"/>
    <m/>
  </r>
  <r>
    <s v="一般建築及設備計畫/一般建築及設備/會費、捐助、補助、分攤、照護、救濟與交流活動費/捐助、補助與獎助/捐助國內團體"/>
    <s v="日間托老服務計畫"/>
    <s v="財團法人弘道老人福利基金會"/>
    <x v="40"/>
    <x v="49"/>
    <s v="無"/>
    <m/>
  </r>
  <r>
    <s v="社會福利支出計畫/社會福利支出/會費、捐助、補助、分攤、照護、救濟與交流活動費/捐助、補助與獎助/捐助國內團體"/>
    <s v="日間托老服務計畫"/>
    <s v="臺中市梧棲區草湳社區發展協會"/>
    <x v="40"/>
    <x v="1036"/>
    <s v="無"/>
    <m/>
  </r>
  <r>
    <s v="社會福利支出計畫/社會福利支出/會費、捐助、補助、分攤、照護、救濟與交流活動費/捐助、補助與獎助/捐助國內團體"/>
    <s v="日間托老服務計畫"/>
    <s v="社團法人台中市城市之光關懷協會"/>
    <x v="40"/>
    <x v="807"/>
    <s v="無"/>
    <m/>
  </r>
  <r>
    <s v="社會福利支出計畫/社會福利支出/會費、捐助、補助、分攤、照護、救濟與交流活動費/捐助、補助與獎助/捐助國內團體"/>
    <s v="日間托老服務計畫"/>
    <s v="社團法人臺中市清心社區福祉發展協會"/>
    <x v="40"/>
    <x v="722"/>
    <s v="無"/>
    <m/>
  </r>
  <r>
    <s v="社會福利支出計畫/社會福利支出/會費、捐助、補助、分攤、照護、救濟與交流活動費/捐助、補助與獎助/捐助國內團體"/>
    <s v="日間托老服務計畫"/>
    <s v="社團法人中華傳愛社區服務協會"/>
    <x v="40"/>
    <x v="361"/>
    <s v="無"/>
    <m/>
  </r>
  <r>
    <s v="社會福利支出計畫/社會福利支出/會費、捐助、補助、分攤、照護、救濟與交流活動費/捐助、補助與獎助/捐助國內團體"/>
    <s v="日間托老服務計畫"/>
    <s v="財團法人中華基督教福音信義傳道會"/>
    <x v="40"/>
    <x v="285"/>
    <s v="無"/>
    <m/>
  </r>
  <r>
    <s v="社會福利支出計畫/社會福利支出/會費、捐助、補助、分攤、照護、救濟與交流活動費/捐助、補助與獎助/捐助國內團體"/>
    <s v="日間托老服務計畫"/>
    <s v="財團法人中華基督教福音信義傳道會"/>
    <x v="40"/>
    <x v="131"/>
    <s v="無"/>
    <m/>
  </r>
  <r>
    <s v="社會福利支出計畫/社會福利支出/會費、捐助、補助、分攤、照護、救濟與交流活動費/捐助、補助與獎助/捐助國內團體"/>
    <s v="身心障礙者營養餐食服務"/>
    <s v="財團法人弘道老人福利基金會"/>
    <x v="40"/>
    <x v="593"/>
    <s v="無"/>
    <m/>
  </r>
  <r>
    <s v="社會福利支出計畫/社會福利支出/會費、捐助、補助、分攤、照護、救濟與交流活動費/捐助、補助與獎助/捐助國內團體"/>
    <s v="身心障礙者營養餐食服務"/>
    <s v="社團法人台灣鼎傳慈善協會"/>
    <x v="40"/>
    <x v="716"/>
    <s v="無"/>
    <m/>
  </r>
  <r>
    <s v="社會福利支出計畫/社會福利支出/會費、捐助、補助、分攤、照護、救濟與交流活動費/捐助、補助與獎助/捐助國內團體"/>
    <s v="身心障礙者營養餐食服務"/>
    <s v="財團法人台中市私立甘霖社會福利慈善事業基金會"/>
    <x v="40"/>
    <x v="1037"/>
    <s v="無"/>
    <m/>
  </r>
  <r>
    <s v="社會福利支出計畫/社會福利支出/會費、捐助、補助、分攤、照護、救濟與交流活動費/捐助、補助與獎助/捐助國內團體"/>
    <s v="身心障礙者營養餐食服務"/>
    <s v="財團法人臺中市私立弗傳慈心社會福利慈善事業基金會"/>
    <x v="40"/>
    <x v="271"/>
    <s v="無"/>
    <m/>
  </r>
  <r>
    <s v="社會福利支出計畫/社會福利支出/會費、捐助、補助、分攤、照護、救濟與交流活動費/捐助、補助與獎助/捐助國內團體"/>
    <s v="身心障礙者營養餐食服務"/>
    <s v="財團法人老五老基金會"/>
    <x v="40"/>
    <x v="224"/>
    <s v="無"/>
    <m/>
  </r>
  <r>
    <s v="社會福利支出計畫/社會福利支出/會費、捐助、補助、分攤、照護、救濟與交流活動費/捐助、補助與獎助/捐助國內團體"/>
    <s v="身心障礙者營養餐食服務"/>
    <s v="財團法人老五老基金會"/>
    <x v="40"/>
    <x v="263"/>
    <s v="無"/>
    <m/>
  </r>
  <r>
    <s v="社會福利支出計畫/社會福利支出/會費、捐助、補助、分攤、照護、救濟與交流活動費/捐助、補助與獎助/捐助國內團體"/>
    <s v="身心障礙者營養餐食服務"/>
    <s v="社團法人台灣鼎傳慈善協會"/>
    <x v="40"/>
    <x v="256"/>
    <s v="無"/>
    <m/>
  </r>
  <r>
    <s v="社會福利支出計畫/社會福利支出/會費、捐助、補助、分攤、照護、救濟與交流活動費/捐助、補助與獎助/捐助國內團體"/>
    <s v="身心障礙者營養餐食服務"/>
    <s v="財團法人弘道老人福利基金會"/>
    <x v="40"/>
    <x v="169"/>
    <s v="無"/>
    <m/>
  </r>
  <r>
    <s v="社會福利支出計畫/社會福利支出/會費、捐助、補助、分攤、照護、救濟與交流活動費/捐助、補助與獎助/捐助國內團體"/>
    <s v="身心障礙者營養餐食服務"/>
    <s v="財團法人台中市私立甘霖社會福利慈善事業基金會"/>
    <x v="40"/>
    <x v="1038"/>
    <s v="無"/>
    <m/>
  </r>
  <r>
    <s v="社會福利支出計畫/社會福利支出/會費、捐助、補助、分攤、照護、救濟與交流活動費/捐助、補助與獎助/捐助國內團體"/>
    <s v="身心障礙者營養餐食服務"/>
    <s v="財團法人臺中市私立弗傳慈心社會福利慈善事業基金會"/>
    <x v="40"/>
    <x v="170"/>
    <s v="無"/>
    <m/>
  </r>
  <r>
    <s v="社會福利支出計畫/社會福利支出/會費、捐助、補助、分攤、照護、救濟與交流活動費/捐助、補助與獎助/捐助國內團體"/>
    <s v="身心障礙者營養餐食服務"/>
    <s v="社團法人台灣鼎傳慈善協會"/>
    <x v="40"/>
    <x v="531"/>
    <s v="無"/>
    <m/>
  </r>
  <r>
    <s v="社會福利支出計畫/社會福利支出/會費、捐助、補助、分攤、照護、救濟與交流活動費/捐助、補助與獎助/捐助國內團體"/>
    <s v="身心障礙者營養餐食服務"/>
    <s v="財團法人老五老基金會"/>
    <x v="40"/>
    <x v="263"/>
    <s v="無"/>
    <m/>
  </r>
  <r>
    <s v="社會福利支出計畫/社會福利支出/會費、捐助、補助、分攤、照護、救濟與交流活動費/捐助、補助與獎助/捐助國內團體"/>
    <s v="身心障礙者營養餐食服務"/>
    <s v="財團法人台中市私立甘霖社會福利慈善事業基金會"/>
    <x v="40"/>
    <x v="1038"/>
    <s v="無"/>
    <m/>
  </r>
  <r>
    <s v="社會福利支出計畫/社會福利支出/會費、捐助、補助、分攤、照護、救濟與交流活動費/捐助、補助與獎助/捐助國內團體"/>
    <s v="身心障礙者營養餐食服務"/>
    <s v="財團法人臺中市私立弗傳慈心社會福利慈善事業基金會"/>
    <x v="40"/>
    <x v="748"/>
    <s v="無"/>
    <m/>
  </r>
  <r>
    <s v="社會福利支出計畫/社會福利支出/會費、捐助、補助、分攤、照護、救濟與交流活動費/捐助、補助與獎助/捐助國內團體"/>
    <s v="身心障礙者營養餐食服務"/>
    <s v="財團法人弘道老人福利基金會"/>
    <x v="40"/>
    <x v="647"/>
    <s v="無"/>
    <m/>
  </r>
  <r>
    <s v="社會福利支出計畫/社會福利支出/會費、捐助、補助、分攤、照護、救濟與交流活動費/捐助、補助與獎助/捐助國內團體"/>
    <s v="身心障礙者營養餐食服務"/>
    <s v="社團法人台灣鼎傳慈善協會"/>
    <x v="40"/>
    <x v="981"/>
    <s v="無"/>
    <m/>
  </r>
  <r>
    <s v="社會福利支出計畫/社會福利支出/會費、捐助、補助、分攤、照護、救濟與交流活動費/捐助、補助與獎助/捐助國內團體"/>
    <s v="身心障礙者營養餐食服務"/>
    <s v="財團法人老五老基金會"/>
    <x v="40"/>
    <x v="68"/>
    <s v="無"/>
    <m/>
  </r>
  <r>
    <s v="社會福利支出計畫/社會福利支出/會費、捐助、補助、分攤、照護、救濟與交流活動費/捐助、補助與獎助/捐助國內團體"/>
    <s v="身心障礙者營養餐食服務"/>
    <s v="財團法人臺中市私立弗傳慈心社會福利慈善事業基金會"/>
    <x v="40"/>
    <x v="440"/>
    <s v="無"/>
    <m/>
  </r>
  <r>
    <s v="社會福利支出計畫/社會福利支出/會費、捐助、補助、分攤、照護、救濟與交流活動費/捐助、補助與獎助/捐助國內團體"/>
    <s v="身心障礙者營養餐食服務"/>
    <s v="財團法人台中市私立甘霖社會福利慈善事業基金會"/>
    <x v="40"/>
    <x v="585"/>
    <s v="無"/>
    <m/>
  </r>
  <r>
    <s v="社會福利支出計畫/社會福利支出/會費、捐助、補助、分攤、照護、救濟與交流活動費/捐助、補助與獎助/捐助國內團體"/>
    <s v="身心障礙者營養餐食服務"/>
    <s v="財團法人臺中市私立弗傳慈心社會福利慈善事業基金會"/>
    <x v="40"/>
    <x v="211"/>
    <s v="無"/>
    <m/>
  </r>
  <r>
    <s v="社會福利支出計畫/社會福利支出/會費、捐助、補助、分攤、照護、救濟與交流活動費/捐助、補助與獎助/捐助國內團體"/>
    <s v="身心障礙者營養餐食服務"/>
    <s v="財團法人弘道老人福利基金會"/>
    <x v="40"/>
    <x v="353"/>
    <s v="無"/>
    <m/>
  </r>
  <r>
    <s v="社會福利支出計畫/社會福利支出/會費、捐助、補助、分攤、照護、救濟與交流活動費/捐助、補助與獎助/捐助國內團體"/>
    <s v="身心障礙者營養餐食服務"/>
    <s v="財團法人台中市私立甘霖社會福利慈善事業基金會"/>
    <x v="40"/>
    <x v="203"/>
    <s v="無"/>
    <m/>
  </r>
  <r>
    <s v="社會福利支出計畫/社會福利支出/會費、捐助、補助、分攤、照護、救濟與交流活動費/捐助、補助與獎助/捐助國內團體"/>
    <s v="身心障礙者營養餐食服務"/>
    <s v="社團法人台灣鼎傳慈善協會"/>
    <x v="40"/>
    <x v="200"/>
    <s v="無"/>
    <m/>
  </r>
  <r>
    <s v="社會福利支出計畫/社會福利支出/會費、捐助、補助、分攤、照護、救濟與交流活動費/捐助、補助與獎助/捐助國內團體"/>
    <s v="身心障礙者營養餐食服務"/>
    <s v="財團法人老五老基金會"/>
    <x v="40"/>
    <x v="122"/>
    <s v="無"/>
    <m/>
  </r>
  <r>
    <s v="社會福利支出計畫/社會福利支出/會費、捐助、補助、分攤、照護、救濟與交流活動費/捐助、補助與獎助/捐助國內團體"/>
    <s v="身心障礙者社區式日間照顧服務"/>
    <s v="社團法人台灣喜信家庭關懷協會"/>
    <x v="40"/>
    <x v="469"/>
    <s v="無"/>
    <m/>
  </r>
  <r>
    <s v="社會福利支出計畫/社會福利支出/會費、捐助、補助、分攤、照護、救濟與交流活動費/捐助、補助與獎助/捐助國內團體"/>
    <s v="身心障礙者社區式日間照顧服務"/>
    <s v="社團法人台中市啟智協進會"/>
    <x v="40"/>
    <x v="1039"/>
    <s v="無"/>
    <m/>
  </r>
  <r>
    <s v="社會福利支出計畫/社會福利支出/會費、捐助、補助、分攤、照護、救濟與交流活動費/捐助、補助與獎助/捐助國內團體"/>
    <s v="身心障礙者社區式日間照顧服務"/>
    <s v="社團法人台中市自閉症教育協進會"/>
    <x v="40"/>
    <x v="1040"/>
    <s v="無"/>
    <m/>
  </r>
  <r>
    <s v="社會福利支出計畫/社會福利支出/會費、捐助、補助、分攤、照護、救濟與交流活動費/捐助、補助與獎助/捐助國內團體"/>
    <s v="身心障礙者社區式日間照顧服務"/>
    <s v="財團法人臺中市私立信望愛智能發展中心"/>
    <x v="40"/>
    <x v="863"/>
    <s v="無"/>
    <m/>
  </r>
  <r>
    <s v="社會福利支出計畫/社會福利支出/會費、捐助、補助、分攤、照護、救濟與交流活動費/捐助、補助與獎助/捐助國內團體"/>
    <s v="身心障礙者社區式日間照顧服務"/>
    <s v="財團法人臺中市私立十方社會福利慈善事業基金會"/>
    <x v="40"/>
    <x v="729"/>
    <s v="無"/>
    <m/>
  </r>
  <r>
    <s v="社會福利支出計畫/社會福利支出/會費、捐助、補助、分攤、照護、救濟與交流活動費/捐助、補助與獎助/捐助國內團體"/>
    <s v="身心障礙者社區式日間照顧服務"/>
    <s v="財團法人伊甸社會福利基金會"/>
    <x v="40"/>
    <x v="1041"/>
    <s v="無"/>
    <m/>
  </r>
  <r>
    <s v="社會福利支出計畫/社會福利支出/會費、捐助、補助、分攤、照護、救濟與交流活動費/捐助、補助與獎助/捐助國內團體"/>
    <s v="身心障礙者社區式日間照顧服務"/>
    <s v="財團法人向上社會福利基金會"/>
    <x v="40"/>
    <x v="294"/>
    <s v="無"/>
    <m/>
  </r>
  <r>
    <s v="社會福利支出計畫/社會福利支出/會費、捐助、補助、分攤、照護、救濟與交流活動費/捐助、補助與獎助/捐助國內團體"/>
    <s v="身心障礙者社區式日間照顧服務"/>
    <s v="社團法人中華民國微光社會福利協會"/>
    <x v="40"/>
    <x v="506"/>
    <s v="無"/>
    <m/>
  </r>
  <r>
    <s v="社會福利支出計畫/社會福利支出/會費、捐助、補助、分攤、照護、救濟與交流活動費/捐助、補助與獎助/捐助國內團體"/>
    <s v="身心障礙者社區式日間照顧服務"/>
    <s v="社團法人台灣福氣社區關懷協會"/>
    <x v="40"/>
    <x v="961"/>
    <s v="無"/>
    <m/>
  </r>
  <r>
    <s v="社會福利支出計畫/社會福利支出/會費、捐助、補助、分攤、照護、救濟與交流活動費/捐助、補助與獎助/捐助國內團體"/>
    <s v="身心障礙者社區式日間照顧服務"/>
    <s v="財團法人臺中市私立宜家社會福利慈善基金會"/>
    <x v="40"/>
    <x v="1042"/>
    <s v="無"/>
    <m/>
  </r>
  <r>
    <s v="社會福利支出計畫/社會福利支出/會費、捐助、補助、分攤、照護、救濟與交流活動費/捐助、補助與獎助/捐助國內團體"/>
    <s v="身心障礙者社區式日間照顧服務"/>
    <s v="財團法人瑪利亞社會福利基金會附設瑪利亞霧峰教養家園"/>
    <x v="40"/>
    <x v="194"/>
    <s v="無"/>
    <m/>
  </r>
  <r>
    <s v="社會福利支出計畫/社會福利支出/會費、捐助、補助、分攤、照護、救濟與交流活動費/捐助、補助與獎助/捐助國內團體"/>
    <s v="身心障礙者社區式日間照顧服務"/>
    <s v="財團法人臺中市私立宜家社會福利慈善基金會"/>
    <x v="40"/>
    <x v="433"/>
    <s v="無"/>
    <m/>
  </r>
  <r>
    <s v="社會福利支出計畫/社會福利支出/會費、捐助、補助、分攤、照護、救濟與交流活動費/捐助、補助與獎助/捐助國內團體"/>
    <s v="身心障礙者社區式日間照顧服務"/>
    <s v="社團法人台灣喜信家庭關懷協會"/>
    <x v="40"/>
    <x v="6"/>
    <s v="無"/>
    <m/>
  </r>
  <r>
    <s v="社會福利支出計畫/社會福利支出/會費、捐助、補助、分攤、照護、救濟與交流活動費/捐助、補助與獎助/捐助國內團體"/>
    <s v="身心障礙者社區式日間照顧服務"/>
    <s v="社團法人台中市啟智協進會"/>
    <x v="40"/>
    <x v="314"/>
    <s v="無"/>
    <m/>
  </r>
  <r>
    <s v="社會福利支出計畫/社會福利支出/會費、捐助、補助、分攤、照護、救濟與交流活動費/捐助、補助與獎助/捐助國內團體"/>
    <s v="身心障礙者社區式日間照顧服務"/>
    <s v="財團法人向上社會福利基金會"/>
    <x v="40"/>
    <x v="1043"/>
    <s v="無"/>
    <m/>
  </r>
  <r>
    <s v="社會福利支出計畫/社會福利支出/會費、捐助、補助、分攤、照護、救濟與交流活動費/捐助、補助與獎助/捐助國內團體"/>
    <s v="身心障礙者社區式日間照顧服務"/>
    <s v="財團法人伊甸社會福利基金會"/>
    <x v="40"/>
    <x v="1044"/>
    <s v="無"/>
    <m/>
  </r>
  <r>
    <s v="社會福利支出計畫/社會福利支出/會費、捐助、補助、分攤、照護、救濟與交流活動費/捐助、補助與獎助/捐助國內團體"/>
    <s v="身心障礙者社區式日間照顧服務"/>
    <s v="社團法人臺中市蓮心自強服務協會"/>
    <x v="40"/>
    <x v="521"/>
    <s v="無"/>
    <m/>
  </r>
  <r>
    <s v="社會福利支出計畫/社會福利支出/會費、捐助、補助、分攤、照護、救濟與交流活動費/捐助、補助與獎助/捐助國內團體"/>
    <s v="身心障礙者社區式日間照顧服務"/>
    <s v="社團法人台中市自閉症教育協進會"/>
    <x v="40"/>
    <x v="1045"/>
    <s v="無"/>
    <m/>
  </r>
  <r>
    <s v="社會福利支出計畫/社會福利支出/會費、捐助、補助、分攤、照護、救濟與交流活動費/捐助、補助與獎助/捐助國內團體"/>
    <s v="身心障礙者社區式日間照顧服務"/>
    <s v="社團法人中華民國微光社會福利協會"/>
    <x v="40"/>
    <x v="983"/>
    <s v="無"/>
    <m/>
  </r>
  <r>
    <s v="社會福利支出計畫/社會福利支出/會費、捐助、補助、分攤、照護、救濟與交流活動費/捐助、補助與獎助/捐助國內團體"/>
    <s v="身心障礙者社區式日間照顧服務"/>
    <s v="社團法人台灣福氣社區關懷協會"/>
    <x v="40"/>
    <x v="299"/>
    <s v="無"/>
    <m/>
  </r>
  <r>
    <s v="社會福利支出計畫/社會福利支出/會費、捐助、補助、分攤、照護、救濟與交流活動費/捐助、補助與獎助/捐助國內團體"/>
    <s v="身心障礙者社區式日間照顧服務"/>
    <s v="財團法人瑪利亞社會福利基金會附設瑪利亞霧峰教養家園"/>
    <x v="40"/>
    <x v="103"/>
    <s v="無"/>
    <m/>
  </r>
  <r>
    <s v="社會福利支出計畫/社會福利支出/會費、捐助、補助、分攤、照護、救濟與交流活動費/捐助、補助與獎助/捐助國內團體"/>
    <s v="身心障礙者社區式日間照顧服務"/>
    <s v="財團法人臺中市私立信望愛智能發展中心"/>
    <x v="40"/>
    <x v="479"/>
    <s v="無"/>
    <m/>
  </r>
  <r>
    <s v="社會福利支出計畫/社會福利支出/會費、捐助、補助、分攤、照護、救濟與交流活動費/捐助、補助與獎助/捐助國內團體"/>
    <s v="身心障礙者社區式日間照顧服務"/>
    <s v="財團法人臺中市私立十方社會福利慈善事業基金會"/>
    <x v="40"/>
    <x v="431"/>
    <s v="無"/>
    <m/>
  </r>
  <r>
    <s v="社會福利支出計畫/社會福利支出/會費、捐助、補助、分攤、照護、救濟與交流活動費/捐助、補助與獎助/捐助國內團體"/>
    <s v="身心障礙者社區式日間照顧服務"/>
    <s v="財團法人伊甸社會福利基金會"/>
    <x v="40"/>
    <x v="672"/>
    <s v="無"/>
    <m/>
  </r>
  <r>
    <s v="社會福利支出計畫/社會福利支出/會費、捐助、補助、分攤、照護、救濟與交流活動費/捐助、補助與獎助/捐助國內團體"/>
    <s v="身心障礙者社區式日間照顧服務"/>
    <s v="社團法人臺中市蓮心自強服務協會"/>
    <x v="40"/>
    <x v="1046"/>
    <s v="無"/>
    <m/>
  </r>
  <r>
    <s v="社會福利支出計畫/社會福利支出/會費、捐助、補助、分攤、照護、救濟與交流活動費/捐助、補助與獎助/捐助國內團體"/>
    <s v="身心障礙者社區式日間照顧服務"/>
    <s v="財團法人臺中市私立宜家社會福利慈善基金會"/>
    <x v="40"/>
    <x v="1047"/>
    <s v="無"/>
    <m/>
  </r>
  <r>
    <s v="社會福利支出計畫/社會福利支出/會費、捐助、補助、分攤、照護、救濟與交流活動費/捐助、補助與獎助/捐助國內團體"/>
    <s v="身心障礙者社區式日間照顧服務"/>
    <s v="財團法人臺中市私立宜家社會福利慈善基金會"/>
    <x v="40"/>
    <x v="129"/>
    <s v="無"/>
    <m/>
  </r>
  <r>
    <s v="社會福利支出計畫/社會福利支出/會費、捐助、補助、分攤、照護、救濟與交流活動費/捐助、補助與獎助/捐助國內團體"/>
    <s v="身心障礙者社區式日間照顧服務"/>
    <s v="財團法人伊甸社會福利基金會"/>
    <x v="40"/>
    <x v="260"/>
    <s v="無"/>
    <m/>
  </r>
  <r>
    <s v="社會福利支出計畫/社會福利支出/會費、捐助、補助、分攤、照護、救濟與交流活動費/捐助、補助與獎助/捐助國內團體"/>
    <s v="身心障礙者社區式日間照顧服務"/>
    <s v="財團法人向上社會福利基金會"/>
    <x v="40"/>
    <x v="804"/>
    <s v="無"/>
    <m/>
  </r>
  <r>
    <s v="一般建築及設備計畫/一般建築及設備/會費、捐助、補助、分攤、照護、救濟與交流活動費/捐助、補助與獎助/捐助國內團體"/>
    <s v="身心障礙者社區式日間照顧服務"/>
    <s v="財團法人向上社會福利基金會"/>
    <x v="40"/>
    <x v="238"/>
    <s v="無"/>
    <m/>
  </r>
  <r>
    <s v="社會福利支出計畫/社會福利支出/會費、捐助、補助、分攤、照護、救濟與交流活動費/捐助、補助與獎助/捐助國內團體"/>
    <s v="身心障礙者社區式日間照顧服務"/>
    <s v="財團法人伊甸社會福利基金會"/>
    <x v="40"/>
    <x v="753"/>
    <s v="無"/>
    <m/>
  </r>
  <r>
    <s v="一般建築及設備計畫/一般建築及設備/會費、捐助、補助、分攤、照護、救濟與交流活動費/捐助、補助與獎助/捐助國內團體"/>
    <s v="身心障礙者社區式日間照顧服務"/>
    <s v="財團法人伊甸社會福利基金會"/>
    <x v="40"/>
    <x v="64"/>
    <s v="無"/>
    <m/>
  </r>
  <r>
    <s v="社會福利支出計畫/社會福利支出/會費、捐助、補助、分攤、照護、救濟與交流活動費/捐助、補助與獎助/捐助國內團體"/>
    <s v="身心障礙者社區式日間照顧服務"/>
    <s v="社團法人台灣喜信家庭關懷協會"/>
    <x v="40"/>
    <x v="352"/>
    <s v="無"/>
    <m/>
  </r>
  <r>
    <s v="社會福利支出計畫/社會福利支出/會費、捐助、補助、分攤、照護、救濟與交流活動費/捐助、補助與獎助/捐助國內團體"/>
    <s v="身心障礙者社區式日間照顧服務"/>
    <s v="財團法人臺中市私立十方社會福利慈善事業基金會"/>
    <x v="40"/>
    <x v="142"/>
    <s v="無"/>
    <m/>
  </r>
  <r>
    <s v="社會福利支出計畫/社會福利支出/會費、捐助、補助、分攤、照護、救濟與交流活動費/捐助、補助與獎助/捐助國內團體"/>
    <s v="身心障礙者社區式日間照顧服務"/>
    <s v="社團法人臺中市蓮心自強服務協會"/>
    <x v="40"/>
    <x v="1048"/>
    <s v="無"/>
    <m/>
  </r>
  <r>
    <s v="社會福利支出計畫/社會福利支出/會費、捐助、補助、分攤、照護、救濟與交流活動費/捐助、補助與獎助/捐助國內團體"/>
    <s v="身心障礙者社區式日間照顧服務"/>
    <s v="社團法人中華民國微光社會福利協會"/>
    <x v="40"/>
    <x v="983"/>
    <s v="無"/>
    <m/>
  </r>
  <r>
    <s v="社會福利支出計畫/社會福利支出/會費、捐助、補助、分攤、照護、救濟與交流活動費/捐助、補助與獎助/捐助國內團體"/>
    <s v="身心障礙者社區式日間照顧服務"/>
    <s v="社團法人台中市啟智協進會"/>
    <x v="40"/>
    <x v="646"/>
    <s v="無"/>
    <m/>
  </r>
  <r>
    <s v="一般建築及設備計畫/一般建築及設備/會費、捐助、補助、分攤、照護、救濟與交流活動費/捐助、補助與獎助/捐助國內團體"/>
    <s v="身心障礙者社區式日間照顧服務"/>
    <s v="社團法人台中市啟智協進會"/>
    <x v="40"/>
    <x v="704"/>
    <s v="無"/>
    <m/>
  </r>
  <r>
    <s v="社會福利支出計畫/社會福利支出/會費、捐助、補助、分攤、照護、救濟與交流活動費/捐助、補助與獎助/捐助國內團體"/>
    <s v="身心障礙者社區式日間照顧服務"/>
    <s v="財團法人臺中市私立宜家社會福利慈善基金會"/>
    <x v="40"/>
    <x v="537"/>
    <s v="無"/>
    <m/>
  </r>
  <r>
    <s v="社會福利支出計畫/社會福利支出/會費、捐助、補助、分攤、照護、救濟與交流活動費/捐助、補助與獎助/捐助國內團體"/>
    <s v="身心障礙者社區式日間照顧服務"/>
    <s v="社團法人臺中市蓮心自強服務協會"/>
    <x v="40"/>
    <x v="560"/>
    <s v="無"/>
    <m/>
  </r>
  <r>
    <s v="社會福利支出計畫/社會福利支出/會費、捐助、補助、分攤、照護、救濟與交流活動費/捐助、補助與獎助/捐助國內團體"/>
    <s v="身心障礙者社區式日間照顧服務"/>
    <s v="財團法人臺中市私立信望愛智能發展中心"/>
    <x v="40"/>
    <x v="1049"/>
    <s v="無"/>
    <m/>
  </r>
  <r>
    <s v="社會福利支出計畫/社會福利支出/會費、捐助、補助、分攤、照護、救濟與交流活動費/捐助、補助與獎助/捐助國內團體"/>
    <s v="身心障礙者社區式日間照顧服務"/>
    <s v="財團法人瑪利亞社會福利基金會附設瑪利亞霧峰教養家園"/>
    <x v="40"/>
    <x v="1050"/>
    <s v="無"/>
    <m/>
  </r>
  <r>
    <s v="社會福利支出計畫/社會福利支出/會費、捐助、補助、分攤、照護、救濟與交流活動費/捐助、補助與獎助/捐助國內團體"/>
    <s v="身心障礙者社區式日間照顧服務"/>
    <s v="社團法人台灣福氣社區關懷協會"/>
    <x v="40"/>
    <x v="1042"/>
    <s v="無"/>
    <m/>
  </r>
  <r>
    <s v="社會福利支出計畫/社會福利支出/會費、捐助、補助、分攤、照護、救濟與交流活動費/捐助、補助與獎助/捐助國內團體"/>
    <s v="身心障礙者社區式日間照顧服務"/>
    <s v="社團法人台中市自閉症教育協進會"/>
    <x v="40"/>
    <x v="305"/>
    <s v="無"/>
    <m/>
  </r>
  <r>
    <s v="社會福利支出計畫/社會福利支出/會費、捐助、補助、分攤、照護、救濟與交流活動費/捐助、補助與獎助/捐助國內團體"/>
    <s v="身心障礙者社區式日間照顧服務"/>
    <s v="財團法人臺中市私立宜家社會福利慈善基金會"/>
    <x v="40"/>
    <x v="788"/>
    <s v="無"/>
    <m/>
  </r>
  <r>
    <s v="社會福利支出計畫/社會福利支出/會費、捐助、補助、分攤、照護、救濟與交流活動費/捐助、補助與獎助/捐助國內團體"/>
    <s v="身心障礙者社區式日間照顧服務"/>
    <s v="社團法人台中市啟智協進會"/>
    <x v="40"/>
    <x v="206"/>
    <s v="無"/>
    <m/>
  </r>
  <r>
    <s v="社會福利支出計畫/社會福利支出/會費、捐助、補助、分攤、照護、救濟與交流活動費/捐助、補助與獎助/捐助國內團體"/>
    <s v="身心障礙者社區式日間照顧服務"/>
    <s v="社團法人台灣喜信家庭關懷協會"/>
    <x v="40"/>
    <x v="202"/>
    <s v="無"/>
    <m/>
  </r>
  <r>
    <s v="社會福利支出計畫/社會福利支出/會費、捐助、補助、分攤、照護、救濟與交流活動費/捐助、補助與獎助/捐助國內團體"/>
    <s v="身心障礙者社區式日間照顧服務"/>
    <s v="社團法人台中市自閉症教育協進會"/>
    <x v="40"/>
    <x v="762"/>
    <s v="無"/>
    <m/>
  </r>
  <r>
    <s v="社會福利支出計畫/社會福利支出/會費、捐助、補助、分攤、照護、救濟與交流活動費/捐助、補助與獎助/捐助國內團體"/>
    <s v="身心障礙者社區式日間照顧服務"/>
    <s v="財團法人臺中市私立宜家社會福利慈善基金會"/>
    <x v="40"/>
    <x v="6"/>
    <s v="無"/>
    <m/>
  </r>
  <r>
    <s v="社會福利支出計畫/社會福利支出/會費、捐助、補助、分攤、照護、救濟與交流活動費/捐助、補助與獎助/捐助國內團體"/>
    <s v="身心障礙者社區式日間照顧服務"/>
    <s v="社團法人台灣福氣社區關懷協會"/>
    <x v="40"/>
    <x v="591"/>
    <s v="無"/>
    <m/>
  </r>
  <r>
    <s v="一般建築及設備計畫/一般建築及設備/會費、捐助、補助、分攤、照護、救濟與交流活動費/捐助、補助與獎助/捐助國內團體"/>
    <s v="身心障礙者社區式日間照顧服務"/>
    <s v="社團法人台中市自閉症教育協進會"/>
    <x v="40"/>
    <x v="238"/>
    <s v="無"/>
    <m/>
  </r>
  <r>
    <s v="一般建築及設備計畫/一般建築及設備/會費、捐助、補助、分攤、照護、救濟與交流活動費/捐助、補助與獎助/捐助國內團體"/>
    <s v="身心障礙者社區式日間照顧服務"/>
    <s v="財團法人臺中市私立信望愛智能發展中心"/>
    <x v="40"/>
    <x v="9"/>
    <s v="無"/>
    <m/>
  </r>
  <r>
    <s v="一般建築及設備計畫/一般建築及設備/會費、捐助、補助、分攤、照護、救濟與交流活動費/捐助、補助與獎助/捐助國內團體"/>
    <s v="身心障礙者社區式日間照顧服務"/>
    <s v="財團法人臺中市私立宜家社會福利慈善基金會"/>
    <x v="40"/>
    <x v="64"/>
    <s v="無"/>
    <m/>
  </r>
  <r>
    <s v="社會福利支出計畫/社會福利支出/會費、捐助、補助、分攤、照護、救濟與交流活動費/捐助、補助與獎助/捐助國內團體"/>
    <s v="身心障礙者社區式日間照顧服務"/>
    <s v="台中市私立祥和老人養護中心"/>
    <x v="40"/>
    <x v="62"/>
    <s v="無"/>
    <m/>
  </r>
  <r>
    <s v="社會福利支出計畫/社會福利支出/會費、捐助、補助、分攤、照護、救濟與交流活動費/捐助、補助與獎助/捐助國內團體"/>
    <s v="身心障礙者社區式日間照顧服務"/>
    <s v="財團法人臺中市私立信望愛智能發展中心"/>
    <x v="40"/>
    <x v="1051"/>
    <s v="無"/>
    <m/>
  </r>
  <r>
    <s v="社會福利支出計畫/社會福利支出/會費、捐助、補助、分攤、照護、救濟與交流活動費/捐助、補助與獎助/捐助國內團體"/>
    <s v="身心障礙者社區式日間照顧服務"/>
    <s v="財團法人臺中市私立宜家社會福利慈善基金會"/>
    <x v="40"/>
    <x v="327"/>
    <s v="無"/>
    <m/>
  </r>
  <r>
    <s v="社會福利支出計畫/社會福利支出/會費、捐助、補助、分攤、照護、救濟與交流活動費/捐助、補助與獎助/捐助國內團體"/>
    <s v="身心障礙者社區式日間照顧服務"/>
    <s v="社團法人中華民國微光社會福利協會"/>
    <x v="40"/>
    <x v="113"/>
    <s v="無"/>
    <m/>
  </r>
  <r>
    <s v="社會福利支出計畫/社會福利支出/會費、捐助、補助、分攤、照護、救濟與交流活動費/捐助、補助與獎助/捐助國內團體"/>
    <s v="身心障礙者社區式日間照顧服務"/>
    <s v="財團法人臺中市私立宜家社會福利慈善基金會"/>
    <x v="40"/>
    <x v="796"/>
    <s v="無"/>
    <m/>
  </r>
  <r>
    <s v="一般建築及設備計畫/一般建築及設備/會費、捐助、補助、分攤、照護、救濟與交流活動費/捐助、補助與獎助/捐助國內團體"/>
    <s v="身心障礙者社區式日間照顧服務"/>
    <s v="社團法人臺中市蓮心自強服務協會"/>
    <x v="40"/>
    <x v="64"/>
    <s v="無"/>
    <m/>
  </r>
  <r>
    <s v="社會福利支出計畫/社會福利支出/會費、捐助、補助、分攤、照護、救濟與交流活動費/捐助、補助與獎助/捐助國內團體"/>
    <s v="身心障礙者社區式日間照顧服務"/>
    <s v="社團法人臺中市蓮心自強服務協會"/>
    <x v="40"/>
    <x v="794"/>
    <s v="無"/>
    <m/>
  </r>
  <r>
    <s v="社會福利支出計畫/社會福利支出/會費、捐助、補助、分攤、照護、救濟與交流活動費/捐助、補助與獎助/捐助國內團體"/>
    <s v="身心障礙者社區式日間照顧服務"/>
    <s v="社團法人臺中市蓮心自強服務協會"/>
    <x v="40"/>
    <x v="1052"/>
    <s v="無"/>
    <m/>
  </r>
  <r>
    <s v="社會福利支出計畫/社會福利支出/會費、捐助、補助、分攤、照護、救濟與交流活動費/捐助、補助與獎助/捐助國內團體"/>
    <s v="身心障礙者社區式日間照顧服務"/>
    <s v="社團法人台灣喜信家庭關懷協會"/>
    <x v="40"/>
    <x v="429"/>
    <s v="無"/>
    <m/>
  </r>
  <r>
    <s v="社會福利支出計畫/社會福利支出/會費、捐助、補助、分攤、照護、救濟與交流活動費/捐助、補助與獎助/捐助國內團體"/>
    <s v="身心障礙者社區式日間照顧服務"/>
    <s v="社團法人台中市自閉症教育協會"/>
    <x v="40"/>
    <x v="97"/>
    <s v="無"/>
    <m/>
  </r>
  <r>
    <s v="社會福利支出計畫/社會福利支出/會費、捐助、補助、分攤、照護、救濟與交流活動費/捐助、補助與獎助/捐助國內團體"/>
    <s v="身心障礙者社區式日間照顧服務"/>
    <s v="財團法人臺中市私立信望愛智能發展中心"/>
    <x v="40"/>
    <x v="1"/>
    <s v="無"/>
    <m/>
  </r>
  <r>
    <s v="社會福利支出計畫/社會福利支出/會費、捐助、補助、分攤、照護、救濟與交流活動費/捐助、補助與獎助/捐助國內團體"/>
    <s v="身心障礙者社區式日間照顧服務"/>
    <s v="財團法人向上社會福利基金會"/>
    <x v="40"/>
    <x v="419"/>
    <s v="無"/>
    <m/>
  </r>
  <r>
    <s v="社會福利支出計畫/社會福利支出/會費、捐助、補助、分攤、照護、救濟與交流活動費/捐助、補助與獎助/捐助國內團體"/>
    <s v="身心障礙者社區式日間照顧服務"/>
    <s v="財團法人伊甸社會福利基金會"/>
    <x v="40"/>
    <x v="1053"/>
    <s v="無"/>
    <m/>
  </r>
  <r>
    <s v="社會福利支出計畫/社會福利支出/會費、捐助、補助、分攤、照護、救濟與交流活動費/捐助、補助與獎助/捐助國內團體"/>
    <s v="身心障礙者社區式日間照顧服務"/>
    <s v="財團法人臺中市私立宜家社會福利慈善基金會"/>
    <x v="40"/>
    <x v="54"/>
    <s v="無"/>
    <m/>
  </r>
  <r>
    <s v="社會福利支出計畫/社會福利支出/會費、捐助、補助、分攤、照護、救濟與交流活動費/捐助、補助與獎助/捐助國內團體"/>
    <s v="身心障礙者社區式日間照顧服務"/>
    <s v="社團法人台中市啟智協進會"/>
    <x v="40"/>
    <x v="114"/>
    <s v="無"/>
    <m/>
  </r>
  <r>
    <s v="社會福利支出計畫/社會福利支出/會費、捐助、補助、分攤、照護、救濟與交流活動費/捐助、補助與獎助/捐助國內團體"/>
    <s v="身心障礙者社區式日間照顧服務"/>
    <s v="社團法人臺中市蓮心自強服務協會"/>
    <x v="40"/>
    <x v="2"/>
    <s v="無"/>
    <m/>
  </r>
  <r>
    <s v="社會福利支出計畫/社會福利支出/會費、捐助、補助、分攤、照護、救濟與交流活動費/捐助、補助與獎助/捐助國內團體"/>
    <s v="身心障礙者社區式日間照顧服務"/>
    <s v="社團法人臺中市蓮心自強服務協會"/>
    <x v="40"/>
    <x v="729"/>
    <s v="無"/>
    <m/>
  </r>
  <r>
    <s v="社會福利支出計畫/社會福利支出/會費、捐助、補助、分攤、照護、救濟與交流活動費/捐助、補助與獎助/捐助國內團體"/>
    <s v="身心障礙者社區式日間照顧服務"/>
    <s v="財團法人臺中市私立十方社會福利慈善事業基金會"/>
    <x v="40"/>
    <x v="47"/>
    <s v="無"/>
    <m/>
  </r>
  <r>
    <s v="社會福利支出計畫/社會福利支出/會費、捐助、補助、分攤、照護、救濟與交流活動費/捐助、補助與獎助/捐助國內團體"/>
    <s v="身心障礙者社區式日間照顧服務"/>
    <s v="財團法人瑪利亞社會福利基金會附設瑪利亞霧峰教養家園"/>
    <x v="40"/>
    <x v="346"/>
    <s v="無"/>
    <m/>
  </r>
  <r>
    <s v="社會福利支出計畫/社會福利支出/會費、捐助、補助、分攤、照護、救濟與交流活動費/捐助、補助與獎助/捐助國內團體"/>
    <s v="身心障礙者社區式日間照顧服務"/>
    <s v="財團法人伊甸社會福利基金會"/>
    <x v="40"/>
    <x v="53"/>
    <s v="無"/>
    <m/>
  </r>
  <r>
    <s v="一般建築及設備計畫/一般建築及設備/會費、捐助、補助、分攤、照護、救濟與交流活動費/捐助、補助與獎助/捐助國內團體"/>
    <s v="身心障礙者社區式日間照顧服務"/>
    <s v="台中市私立祥和老人養護中心"/>
    <x v="40"/>
    <x v="119"/>
    <s v="無"/>
    <m/>
  </r>
  <r>
    <s v="社會福利支出計畫/社會福利支出/會費、捐助、補助、分攤、照護、救濟與交流活動費/捐助、補助與獎助/捐助國內團體"/>
    <s v="身心障礙者暨老人監護職務服務"/>
    <s v="財團法人台中市私立龍眼林社會福利慈善事業基金會"/>
    <x v="40"/>
    <x v="848"/>
    <s v="無"/>
    <m/>
  </r>
  <r>
    <s v="社會福利支出計畫/社會福利支出/會費、捐助、補助、分攤、照護、救濟與交流活動費/捐助、補助與獎助/捐助國內團體"/>
    <s v="身心障礙者暨老人監護職務服務"/>
    <s v="財團法人台中市私立龍眼林社會福利慈善事業基金會"/>
    <x v="40"/>
    <x v="289"/>
    <s v="無"/>
    <m/>
  </r>
  <r>
    <s v="社會福利支出計畫/社會福利支出/會費、捐助、補助、分攤、照護、救濟與交流活動費/捐助、補助與獎助/捐助國內團體"/>
    <s v="身心障礙者暨老人監護職務服務"/>
    <s v="社團法人臺中市長幼關懷協會"/>
    <x v="40"/>
    <x v="865"/>
    <s v="無"/>
    <m/>
  </r>
  <r>
    <s v="社會福利支出計畫/社會福利支出/會費、捐助、補助、分攤、照護、救濟與交流活動費/捐助、補助與獎助/捐助國內團體"/>
    <s v="身心障礙者暨老人監護職務服務"/>
    <s v="財團法人台中市私立龍眼林社會福利慈善事業基金會"/>
    <x v="40"/>
    <x v="1054"/>
    <s v="無"/>
    <m/>
  </r>
  <r>
    <s v="社會福利支出計畫/社會福利支出/會費、捐助、補助、分攤、照護、救濟與交流活動費/捐助、補助與獎助/捐助國內團體"/>
    <s v="身心障礙者暨老人監護職務服務"/>
    <s v="財團法人台中市私立龍眼林社會福利慈善事業基金會"/>
    <x v="40"/>
    <x v="52"/>
    <s v="無"/>
    <m/>
  </r>
  <r>
    <s v="社會福利支出計畫/社會福利支出/會費、捐助、補助、分攤、照護、救濟與交流活動費/捐助、補助與獎助/捐助國內團體"/>
    <s v="身心障礙者個人生活重建服務"/>
    <s v="財團法人伊甸社會福利基金會"/>
    <x v="40"/>
    <x v="193"/>
    <s v="無"/>
    <m/>
  </r>
  <r>
    <s v="社會福利支出計畫/社會福利支出/會費、捐助、補助、分攤、照護、救濟與交流活動費/捐助、補助與獎助/捐助國內團體"/>
    <s v="身心障礙者個人生活重建服務"/>
    <s v="慶沅社區復健中心"/>
    <x v="40"/>
    <x v="100"/>
    <s v="無"/>
    <m/>
  </r>
  <r>
    <s v="社會福利支出計畫/社會福利支出/會費、捐助、補助、分攤、照護、救濟與交流活動費/捐助、補助與獎助/捐助國內團體"/>
    <s v="身心障礙者個人生活重建服務"/>
    <s v="財團法人伊甸社會福利基金會"/>
    <x v="40"/>
    <x v="107"/>
    <s v="無"/>
    <m/>
  </r>
  <r>
    <s v="社會福利支出計畫/社會福利支出/會費、捐助、補助、分攤、照護、救濟與交流活動費/捐助、補助與獎助/捐助國內團體"/>
    <s v="身心障礙者個人生活重建服務"/>
    <s v="慶沅社區復健中心"/>
    <x v="40"/>
    <x v="311"/>
    <s v="無"/>
    <m/>
  </r>
  <r>
    <s v="社會福利支出計畫/社會福利支出/會費、捐助、補助、分攤、照護、救濟與交流活動費/捐助、補助與獎助/捐助國內團體"/>
    <s v="身心障礙者個人生活重建服務"/>
    <s v="財團法人伊甸社會福利基金會"/>
    <x v="40"/>
    <x v="701"/>
    <s v="無"/>
    <m/>
  </r>
  <r>
    <s v="社會福利支出計畫/社會福利支出/會費、捐助、補助、分攤、照護、救濟與交流活動費/捐助、補助與獎助/捐助國內團體"/>
    <s v="身心障礙者個人生活重建服務"/>
    <s v="慶沅社區復健中心"/>
    <x v="40"/>
    <x v="559"/>
    <s v="無"/>
    <m/>
  </r>
  <r>
    <s v="社會福利支出計畫/社會福利支出/會費、捐助、補助、分攤、照護、救濟與交流活動費/捐助、補助與獎助/捐助國內團體"/>
    <s v="身心障礙者個人生活重建服務"/>
    <s v="慶沅社區復健中心"/>
    <x v="40"/>
    <x v="647"/>
    <s v="無"/>
    <m/>
  </r>
  <r>
    <s v="社會福利支出計畫/社會福利支出/會費、捐助、補助、分攤、照護、救濟與交流活動費/捐助、補助與獎助/捐助國內團體"/>
    <s v="身心障礙者個人生活重建服務"/>
    <s v="財團法人伊甸社會福利基金會"/>
    <x v="40"/>
    <x v="714"/>
    <s v="無"/>
    <m/>
  </r>
  <r>
    <s v="社會福利支出計畫/社會福利支出/會費、捐助、補助、分攤、照護、救濟與交流活動費/捐助、補助與獎助/捐助國內團體"/>
    <s v="身心障礙者個人生活重建服務"/>
    <s v="財團法人伊甸社會福利基金會"/>
    <x v="40"/>
    <x v="692"/>
    <s v="無"/>
    <m/>
  </r>
  <r>
    <s v="社會福利支出計畫/社會福利支出/會費、捐助、補助、分攤、照護、救濟與交流活動費/捐助、補助與獎助/捐助國內團體"/>
    <s v="身心障礙者個人生活重建服務"/>
    <s v="慶沅社區復健中心"/>
    <x v="40"/>
    <x v="67"/>
    <s v="無"/>
    <m/>
  </r>
  <r>
    <s v="社會福利支出計畫/社會福利支出/會費、捐助、補助、分攤、照護、救濟與交流活動費/捐助、補助與獎助/捐助國內團體"/>
    <s v="身心障礙家庭照顧者支持服務"/>
    <s v="社團法人臺中市紅十字會"/>
    <x v="40"/>
    <x v="616"/>
    <s v="無"/>
    <m/>
  </r>
  <r>
    <s v="社會福利支出計畫/社會福利支出/會費、捐助、補助、分攤、照護、救濟與交流活動費/捐助、補助與獎助/捐助國內團體"/>
    <s v="身心障礙家庭照顧者支持服務"/>
    <s v="社團法人臺中市紅十字會"/>
    <x v="40"/>
    <x v="974"/>
    <s v="無"/>
    <m/>
  </r>
  <r>
    <s v="社會福利支出計畫/社會福利支出/會費、捐助、補助、分攤、照護、救濟與交流活動費/捐助、補助與獎助/捐助國內團體"/>
    <s v="身心障礙家庭照顧者支持服務"/>
    <s v="社團法人臺中市紅十字會"/>
    <x v="40"/>
    <x v="1055"/>
    <s v="無"/>
    <m/>
  </r>
  <r>
    <s v="社會福利支出計畫/社會福利支出/會費、捐助、補助、分攤、照護、救濟與交流活動費/捐助、補助與獎助/捐助國內團體"/>
    <s v="身心障礙家庭照顧者支持服務"/>
    <s v="社團法人臺中市紅十字會"/>
    <x v="40"/>
    <x v="484"/>
    <s v="無"/>
    <m/>
  </r>
  <r>
    <s v="社會福利支出計畫/社會福利支出/會費、捐助、補助、分攤、照護、救濟與交流活動費/捐助、補助與獎助/捐助國內團體"/>
    <s v="視覺障礙者生活重建及生活訓練服務"/>
    <s v="財團法人台灣省私立台灣盲人重建院"/>
    <x v="40"/>
    <x v="1056"/>
    <s v="無"/>
    <m/>
  </r>
  <r>
    <s v="社會福利支出計畫/社會福利支出/會費、捐助、補助、分攤、照護、救濟與交流活動費/捐助、補助與獎助/捐助國內團體"/>
    <s v="視覺障礙者生活重建及生活訓練服務"/>
    <s v="財團法人台灣省私立台灣盲人重建院"/>
    <x v="40"/>
    <x v="497"/>
    <s v="無"/>
    <m/>
  </r>
  <r>
    <s v="社會福利支出計畫/社會福利支出/會費、捐助、補助、分攤、照護、救濟與交流活動費/捐助、補助與獎助/捐助國內團體"/>
    <s v="身心障礙者臨時及短期照顧服務"/>
    <s v="財團法人台灣兒童暨家庭扶助基金會附設台中市私立家扶發展學園"/>
    <x v="40"/>
    <x v="617"/>
    <s v="無"/>
    <m/>
  </r>
  <r>
    <s v="社會福利支出計畫/社會福利支出/會費、捐助、補助、分攤、照護、救濟與交流活動費/捐助、補助與獎助/捐助國內團體"/>
    <s v="身心障礙者臨時及短期照顧服務"/>
    <s v="社團法人臺灣省社區關懷協會"/>
    <x v="40"/>
    <x v="132"/>
    <s v="無"/>
    <m/>
  </r>
  <r>
    <s v="社會福利支出計畫/社會福利支出/會費、捐助、補助、分攤、照護、救濟與交流活動費/捐助、補助與獎助/捐助國內團體"/>
    <s v="身心障礙者臨時及短期照顧服務"/>
    <s v="財團法人瑪利亞社會福利基金會"/>
    <x v="40"/>
    <x v="364"/>
    <s v="無"/>
    <m/>
  </r>
  <r>
    <s v="社會福利支出計畫/社會福利支出/會費、捐助、補助、分攤、照護、救濟與交流活動費/捐助、補助與獎助/捐助國內團體"/>
    <s v="身心障礙者臨時及短期照顧服務"/>
    <s v="財團法人台灣兒童暨家庭扶助基金會附設台中市私立家扶發展學園"/>
    <x v="40"/>
    <x v="84"/>
    <s v="無"/>
    <m/>
  </r>
  <r>
    <s v="社會福利支出計畫/社會福利支出/會費、捐助、補助、分攤、照護、救濟與交流活動費/捐助、補助與獎助/捐助國內團體"/>
    <s v="身心障礙者臨時及短期照顧服務"/>
    <s v="財團法人瑪利亞社會福利基金會附設瑪利亞學園"/>
    <x v="40"/>
    <x v="75"/>
    <s v="無"/>
    <m/>
  </r>
  <r>
    <s v="社會福利支出計畫/社會福利支出/會費、捐助、補助、分攤、照護、救濟與交流活動費/捐助、補助與獎助/捐助國內團體"/>
    <s v="身心障礙者臨時及短期照顧服務"/>
    <s v="財團法人天主教會台中教區附設台中市私立慈愛智能發展中心"/>
    <x v="40"/>
    <x v="212"/>
    <s v="無"/>
    <m/>
  </r>
  <r>
    <s v="社會福利支出計畫/社會福利支出/會費、捐助、補助、分攤、照護、救濟與交流活動費/捐助、補助與獎助/捐助國內團體"/>
    <s v="身心障礙者臨時及短期照顧服務"/>
    <s v="伍愛長期照顧服務有限公司"/>
    <x v="40"/>
    <x v="121"/>
    <s v="無"/>
    <m/>
  </r>
  <r>
    <s v="社會福利支出計畫/社會福利支出/會費、捐助、補助、分攤、照護、救濟與交流活動費/捐助、補助與獎助/捐助國內團體"/>
    <s v="身心障礙者臨時及短期照顧服務"/>
    <s v="台灣家安社區關懷服務協會私立家安居家長照機構"/>
    <x v="40"/>
    <x v="358"/>
    <s v="無"/>
    <m/>
  </r>
  <r>
    <s v="社會福利支出計畫/社會福利支出/會費、捐助、補助、分攤、照護、救濟與交流活動費/捐助、補助與獎助/捐助國內團體"/>
    <s v="身心障礙者臨時及短期照顧服務"/>
    <s v="有限責任臺中市家圓照顧服務勞動合作社附設臺中市私立家圓居家式服務類長期照顧服務機構"/>
    <x v="40"/>
    <x v="1"/>
    <s v="無"/>
    <m/>
  </r>
  <r>
    <s v="社會福利支出計畫/社會福利支出/會費、捐助、補助、分攤、照護、救濟與交流活動費/捐助、補助與獎助/捐助國內團體"/>
    <s v="身心障礙者臨時及短期照顧服務"/>
    <s v="佑齡股份有限公司附設臺中市私立安馨居家長照機構"/>
    <x v="40"/>
    <x v="7"/>
    <s v="無"/>
    <m/>
  </r>
  <r>
    <s v="社會福利支出計畫/社會福利支出/會費、捐助、補助、分攤、照護、救濟與交流活動費/捐助、補助與獎助/捐助國內團體"/>
    <s v="身心障礙者臨時及短期照顧服務"/>
    <s v="祥和長照服務有限公司私立祥和居家長照機構"/>
    <x v="40"/>
    <x v="88"/>
    <s v="無"/>
    <m/>
  </r>
  <r>
    <s v="社會福利支出計畫/社會福利支出/會費、捐助、補助、分攤、照護、救濟與交流活動費/捐助、補助與獎助/捐助國內團體"/>
    <s v="身心障礙者臨時及短期照顧服務"/>
    <s v="財團法人臺中市私立肯納自閉症社會福利基金會"/>
    <x v="40"/>
    <x v="65"/>
    <s v="無"/>
    <m/>
  </r>
  <r>
    <s v="社會福利支出計畫/社會福利支出/會費、捐助、補助、分攤、照護、救濟與交流活動費/捐助、補助與獎助/捐助國內團體"/>
    <s v="身心障礙者臨時及短期照顧服務"/>
    <s v="社團法人臺中市大恆樂齡協會"/>
    <x v="40"/>
    <x v="779"/>
    <s v="無"/>
    <m/>
  </r>
  <r>
    <s v="社會福利支出計畫/社會福利支出/會費、捐助、補助、分攤、照護、救濟與交流活動費/捐助、補助與獎助/捐助國內團體"/>
    <s v="身心障礙者臨時及短期照顧服務"/>
    <s v="台灣家安社區關懷服務協會私立家安居家長照機構"/>
    <x v="40"/>
    <x v="431"/>
    <s v="無"/>
    <m/>
  </r>
  <r>
    <s v="社會福利支出計畫/社會福利支出/會費、捐助、補助、分攤、照護、救濟與交流活動費/捐助、補助與獎助/捐助國內團體"/>
    <s v="身心障礙者臨時及短期照顧服務"/>
    <s v="財團法人台灣兒童暨家庭扶助基金會附設台中市私立家扶發展學園"/>
    <x v="40"/>
    <x v="122"/>
    <s v="無"/>
    <m/>
  </r>
  <r>
    <s v="社會福利支出計畫/社會福利支出/會費、捐助、補助、分攤、照護、救濟與交流活動費/捐助、補助與獎助/捐助國內團體"/>
    <s v="身心障礙者臨時及短期照顧服務"/>
    <s v="財團法人臺中市私立肯納自閉症社會福利基金會"/>
    <x v="40"/>
    <x v="134"/>
    <s v="無"/>
    <m/>
  </r>
  <r>
    <s v="社會福利支出計畫/社會福利支出/會費、捐助、補助、分攤、照護、救濟與交流活動費/捐助、補助與獎助/捐助國內團體"/>
    <s v="身心障礙者臨時及短期照顧服務"/>
    <s v="祥和長照服務有限公司私立祥和居家長照機構"/>
    <x v="40"/>
    <x v="49"/>
    <s v="無"/>
    <m/>
  </r>
  <r>
    <s v="社會福利支出計畫/社會福利支出/會費、捐助、補助、分攤、照護、救濟與交流活動費/捐助、補助與獎助/捐助國內團體"/>
    <s v="身心障礙者臨時及短期照顧服務"/>
    <s v="財團法人瑪利亞社會福利基金會附設瑪利亞學園"/>
    <x v="40"/>
    <x v="87"/>
    <s v="無"/>
    <m/>
  </r>
  <r>
    <s v="社會福利支出計畫/社會福利支出/會費、捐助、補助、分攤、照護、救濟與交流活動費/捐助、補助與獎助/捐助國內團體"/>
    <s v="身心障礙者臨時及短期照顧服務"/>
    <s v="伍愛長期照顧服務有限公司"/>
    <x v="40"/>
    <x v="564"/>
    <s v="無"/>
    <m/>
  </r>
  <r>
    <s v="社會福利支出計畫/社會福利支出/會費、捐助、補助、分攤、照護、救濟與交流活動費/捐助、補助與獎助/捐助國內團體"/>
    <s v="身心障礙者臨時及短期照顧服務"/>
    <s v="財團法人天主教會台中教區附設台中市私立慈愛智能發展中心"/>
    <x v="40"/>
    <x v="424"/>
    <s v="無"/>
    <m/>
  </r>
  <r>
    <s v="社會福利支出計畫/社會福利支出/會費、捐助、補助、分攤、照護、救濟與交流活動費/捐助、補助與獎助/捐助國內團體"/>
    <s v="身心障礙者臨時及短期照顧服務"/>
    <s v="社團法人臺灣省社區關懷協會"/>
    <x v="40"/>
    <x v="506"/>
    <s v="無"/>
    <m/>
  </r>
  <r>
    <s v="社會福利支出計畫/社會福利支出/會費、捐助、補助、分攤、照護、救濟與交流活動費/捐助、補助與獎助/捐助國內團體"/>
    <s v="身心障礙者臨時及短期照顧服務"/>
    <s v="佑齡股份有限公司附設臺中市私立安馨居家長照機構"/>
    <x v="40"/>
    <x v="145"/>
    <s v="無"/>
    <m/>
  </r>
  <r>
    <s v="社會福利支出計畫/社會福利支出/會費、捐助、補助、分攤、照護、救濟與交流活動費/捐助、補助與獎助/捐助國內團體"/>
    <s v="身心障礙者臨時及短期照顧服務"/>
    <s v="社團法人臺中市大恆樂齡協會"/>
    <x v="40"/>
    <x v="169"/>
    <s v="無"/>
    <m/>
  </r>
  <r>
    <s v="社會福利支出計畫/社會福利支出/會費、捐助、補助、分攤、照護、救濟與交流活動費/捐助、補助與獎助/捐助國內團體"/>
    <s v="身心障礙者臨時及短期照顧服務"/>
    <s v="社團法人臺中市山海屯啟智協會"/>
    <x v="40"/>
    <x v="440"/>
    <s v="無"/>
    <m/>
  </r>
  <r>
    <s v="社會福利支出計畫/社會福利支出/會費、捐助、補助、分攤、照護、救濟與交流活動費/捐助、補助與獎助/捐助國內團體"/>
    <s v="身心障礙者臨時及短期照顧服務"/>
    <s v="財團法人瑪利亞社會福利基金會"/>
    <x v="40"/>
    <x v="353"/>
    <s v="無"/>
    <m/>
  </r>
  <r>
    <s v="社會福利支出計畫/社會福利支出/會費、捐助、補助、分攤、照護、救濟與交流活動費/捐助、補助與獎助/捐助國內團體"/>
    <s v="身心障礙者臨時及短期照顧服務"/>
    <s v="財團法人台中市私立龍眼林社會福利慈善事業基金會"/>
    <x v="40"/>
    <x v="69"/>
    <s v="無"/>
    <m/>
  </r>
  <r>
    <s v="社會福利支出計畫/社會福利支出/會費、捐助、補助、分攤、照護、救濟與交流活動費/捐助、補助與獎助/捐助國內團體"/>
    <s v="身心障礙者臨時及短期照顧服務"/>
    <s v="有限責任臺中市家圓照顧服務勞動合作社附設臺中市私立家圓居家式服務類長期照顧服務機構"/>
    <x v="40"/>
    <x v="69"/>
    <s v="無"/>
    <m/>
  </r>
  <r>
    <s v="社會福利支出計畫/社會福利支出/會費、捐助、補助、分攤、照護、救濟與交流活動費/捐助、補助與獎助/捐助國內團體"/>
    <s v="身心障礙者臨時及短期照顧服務"/>
    <s v="社團法人臺灣省社區關懷協會"/>
    <x v="40"/>
    <x v="2"/>
    <s v="無"/>
    <m/>
  </r>
  <r>
    <s v="社會福利支出計畫/社會福利支出/會費、捐助、補助、分攤、照護、救濟與交流活動費/捐助、補助與獎助/捐助國內團體"/>
    <s v="身心障礙者臨時及短期照顧服務"/>
    <s v="台灣家安社區關懷服務協會私立家安居家長照機構"/>
    <x v="40"/>
    <x v="364"/>
    <s v="無"/>
    <m/>
  </r>
  <r>
    <s v="社會福利支出計畫/社會福利支出/會費、捐助、補助、分攤、照護、救濟與交流活動費/捐助、補助與獎助/捐助國內團體"/>
    <s v="身心障礙者臨時及短期照顧服務"/>
    <s v="有限責任臺中市家圓照顧服務勞動合作社附設臺中市私立家圓居家式服務類長期照顧服務機構"/>
    <x v="40"/>
    <x v="276"/>
    <s v="無"/>
    <m/>
  </r>
  <r>
    <s v="社會福利支出計畫/社會福利支出/會費、捐助、補助、分攤、照護、救濟與交流活動費/捐助、補助與獎助/捐助國內團體"/>
    <s v="身心障礙者臨時及短期照顧服務"/>
    <s v="財團法人瑪利亞社會福利基金會附設瑪利亞學園"/>
    <x v="40"/>
    <x v="52"/>
    <s v="無"/>
    <m/>
  </r>
  <r>
    <s v="社會福利支出計畫/社會福利支出/會費、捐助、補助、分攤、照護、救濟與交流活動費/捐助、補助與獎助/捐助國內團體"/>
    <s v="身心障礙者臨時及短期照顧服務"/>
    <s v="財團法人台灣兒童暨家庭扶助基金會附設台中市私立家扶發展學園"/>
    <x v="40"/>
    <x v="983"/>
    <s v="無"/>
    <m/>
  </r>
  <r>
    <s v="社會福利支出計畫/社會福利支出/會費、捐助、補助、分攤、照護、救濟與交流活動費/捐助、補助與獎助/捐助國內團體"/>
    <s v="身心障礙者臨時及短期照顧服務"/>
    <s v="財團法人台中市私立龍眼林社會福利慈善事業基金會"/>
    <x v="40"/>
    <x v="52"/>
    <s v="無"/>
    <m/>
  </r>
  <r>
    <s v="社會福利支出計畫/社會福利支出/會費、捐助、補助、分攤、照護、救濟與交流活動費/捐助、補助與獎助/捐助國內團體"/>
    <s v="身心障礙者臨時及短期照顧服務"/>
    <s v="伍愛長期照顧服務有限公司"/>
    <x v="40"/>
    <x v="122"/>
    <s v="無"/>
    <m/>
  </r>
  <r>
    <s v="社會福利支出計畫/社會福利支出/會費、捐助、補助、分攤、照護、救濟與交流活動費/捐助、補助與獎助/捐助國內團體"/>
    <s v="身心障礙者臨時及短期照顧服務"/>
    <s v="財團法人瑪利亞社會福利基金會"/>
    <x v="40"/>
    <x v="263"/>
    <s v="無"/>
    <m/>
  </r>
  <r>
    <s v="社會福利支出計畫/社會福利支出/會費、捐助、補助、分攤、照護、救濟與交流活動費/捐助、補助與獎助/捐助國內團體"/>
    <s v="身心障礙者臨時及短期照顧服務"/>
    <s v="財團法人天主教會台中教區附設台中市私立慈愛智能發展中心"/>
    <x v="40"/>
    <x v="982"/>
    <s v="無"/>
    <m/>
  </r>
  <r>
    <s v="社會福利支出計畫/社會福利支出/會費、捐助、補助、分攤、照護、救濟與交流活動費/捐助、補助與獎助/捐助國內團體"/>
    <s v="身心障礙者臨時及短期照顧服務"/>
    <s v="佑齡股份有限公司附設臺中市私立安馨居家長照機構"/>
    <x v="40"/>
    <x v="750"/>
    <s v="無"/>
    <m/>
  </r>
  <r>
    <s v="社會福利支出計畫/社會福利支出/會費、捐助、補助、分攤、照護、救濟與交流活動費/捐助、補助與獎助/捐助國內團體"/>
    <s v="身心障礙者臨時及短期照顧服務"/>
    <s v="社團法人臺中市山海屯啟智協會"/>
    <x v="40"/>
    <x v="585"/>
    <s v="無"/>
    <m/>
  </r>
  <r>
    <s v="社會福利支出計畫/社會福利支出/會費、捐助、補助、分攤、照護、救濟與交流活動費/捐助、補助與獎助/捐助國內團體"/>
    <s v="身心障礙者臨時及短期照顧服務"/>
    <s v="祥和長照服務有限公司私立祥和居家長照機構"/>
    <x v="40"/>
    <x v="73"/>
    <s v="無"/>
    <m/>
  </r>
  <r>
    <s v="社會福利支出計畫/社會福利支出/會費、捐助、補助、分攤、照護、救濟與交流活動費/捐助、補助與獎助/捐助國內團體"/>
    <s v="身心障礙者臨時及短期照顧服務"/>
    <s v="財團法人臺中市私立肯納自閉症社會福利基金會"/>
    <x v="40"/>
    <x v="94"/>
    <s v="無"/>
    <m/>
  </r>
  <r>
    <s v="一般建築及設備計畫/一般建築及設備/會費、捐助、補助、分攤、照護、救濟與交流活動費/捐助、補助與獎助/捐助國內團體"/>
    <s v="身心障礙者家庭托顧服務"/>
    <s v="財團法人臺中市私立肯納自閉症社會福利基金會"/>
    <x v="40"/>
    <x v="117"/>
    <s v="無"/>
    <m/>
  </r>
  <r>
    <s v="社會福利支出計畫/社會福利支出/會費、捐助、補助、分攤、照護、救濟與交流活動費/捐助、補助與獎助/捐助國內團體"/>
    <s v="身心障礙者家庭托顧服務"/>
    <s v="財團法人臺中市私立肯納自閉症社會福利基金會"/>
    <x v="40"/>
    <x v="1057"/>
    <s v="無"/>
    <m/>
  </r>
  <r>
    <s v="社會福利支出計畫/社會福利支出/會費、捐助、補助、分攤、照護、救濟與交流活動費/捐助、補助與獎助/捐助國內團體"/>
    <s v="身心障礙者家庭托顧服務"/>
    <s v="社團法人臺中市山海屯啟智協會"/>
    <x v="40"/>
    <x v="1057"/>
    <s v="無"/>
    <m/>
  </r>
  <r>
    <s v="一般建築及設備計畫/一般建築及設備/會費、捐助、補助、分攤、照護、救濟與交流活動費/捐助、補助與獎助/捐助國內團體"/>
    <s v="身心障礙者家庭托顧服務"/>
    <s v="財團法人臺中市私立肯納自閉症社會福利基金會"/>
    <x v="40"/>
    <x v="554"/>
    <s v="無"/>
    <m/>
  </r>
  <r>
    <s v="社會福利支出計畫/社會福利支出/會費、捐助、補助、分攤、照護、救濟與交流活動費/捐助、補助與獎助/捐助國內團體"/>
    <s v="身心障礙者家庭托顧服務"/>
    <s v="財團法人臺中市私立肯納自閉症社會福利基金會"/>
    <x v="40"/>
    <x v="1057"/>
    <s v="無"/>
    <m/>
  </r>
  <r>
    <s v="一般建築及設備計畫/一般建築及設備/會費、捐助、補助、分攤、照護、救濟與交流活動費/捐助、補助與獎助/捐助國內團體"/>
    <s v="身心障礙者家庭托顧服務"/>
    <s v="財團法人臺中市私立肯納自閉症社會福利基金會"/>
    <x v="40"/>
    <x v="1"/>
    <s v="無"/>
    <m/>
  </r>
  <r>
    <s v="一般建築及設備計畫/一般建築及設備/會費、捐助、補助、分攤、照護、救濟與交流活動費/捐助、補助與獎助/捐助國內團體"/>
    <s v="身心障礙者家庭托顧服務"/>
    <s v="財團法人臺中市私立肯納自閉症社會福利基金會"/>
    <x v="40"/>
    <x v="107"/>
    <s v="無"/>
    <m/>
  </r>
  <r>
    <s v="一般建築及設備計畫/一般建築及設備/會費、捐助、補助、分攤、照護、救濟與交流活動費/捐助、補助與獎助/捐助國內團體"/>
    <s v="身心障礙者家庭托顧服務"/>
    <s v="社團法人臺中市山海屯啟智協會"/>
    <x v="40"/>
    <x v="1025"/>
    <s v="無"/>
    <m/>
  </r>
  <r>
    <s v="一般建築及設備計畫/一般建築及設備/會費、捐助、補助、分攤、照護、救濟與交流活動費/捐助、補助與獎助/捐助國內團體"/>
    <s v="身心障礙者家庭托顧服務"/>
    <s v="社團法人臺中市山海屯啟智協會"/>
    <x v="40"/>
    <x v="321"/>
    <s v="無"/>
    <m/>
  </r>
  <r>
    <s v="一般建築及設備計畫/一般建築及設備/會費、捐助、補助、分攤、照護、救濟與交流活動費/捐助、補助與獎助/捐助國內團體"/>
    <s v="身心障礙者家庭托顧服務"/>
    <s v="財團法人臺中市私立肯納自閉症社會福利基金會"/>
    <x v="40"/>
    <x v="431"/>
    <s v="無"/>
    <m/>
  </r>
  <r>
    <s v="一般建築及設備計畫/一般建築及設備/會費、捐助、補助、分攤、照護、救濟與交流活動費/捐助、補助與獎助/捐助國內團體"/>
    <s v="身心障礙者家庭托顧服務"/>
    <s v="社團法人臺中市山海屯啟智協會"/>
    <x v="40"/>
    <x v="1"/>
    <s v="無"/>
    <m/>
  </r>
  <r>
    <s v="一般建築及設備計畫/一般建築及設備/會費、捐助、補助、分攤、照護、救濟與交流活動費/捐助、補助與獎助/捐助國內團體"/>
    <s v="身心障礙者家庭托顧服務"/>
    <s v="財團法人臺中市私立肯納自閉症社會福利基金會"/>
    <x v="40"/>
    <x v="84"/>
    <s v="無"/>
    <m/>
  </r>
  <r>
    <s v="一般建築及設備計畫/一般建築及設備/會費、捐助、補助、分攤、照護、救濟與交流活動費/捐助、補助與獎助/捐助國內團體"/>
    <s v="身心障礙者家庭托顧服務"/>
    <s v="社團法人臺中市山海屯啟智協會"/>
    <x v="40"/>
    <x v="395"/>
    <s v="無"/>
    <m/>
  </r>
  <r>
    <s v="社會福利支出計畫/社會福利支出/會費、捐助、補助、分攤、照護、救濟與交流活動費/捐助、補助與獎助/捐助國內團體"/>
    <s v="身心障礙福利機構專業人員品質提升服務"/>
    <s v="財團法人伊甸社會福利基金會"/>
    <x v="40"/>
    <x v="1058"/>
    <s v="無"/>
    <m/>
  </r>
  <r>
    <s v="社會福利支出計畫/社會福利支出/會費、捐助、補助、分攤、照護、救濟與交流活動費/捐助、補助與獎助/捐助國內團體"/>
    <s v="公設民營身心障礙福利機構營運服務"/>
    <s v="財團法人童傳盛文教基金會"/>
    <x v="40"/>
    <x v="1059"/>
    <s v="無"/>
    <m/>
  </r>
  <r>
    <s v="社會福利支出計畫/社會福利支出/會費、捐助、補助、分攤、照護、救濟與交流活動費/捐助、補助與獎助/捐助國內團體"/>
    <s v="公設民營身心障礙福利機構營運服務"/>
    <s v="財團法人臺中市私立信望愛智能發展中心"/>
    <x v="40"/>
    <x v="77"/>
    <s v="無"/>
    <m/>
  </r>
  <r>
    <s v="社會福利支出計畫/社會福利支出/會費、捐助、補助、分攤、照護、救濟與交流活動費/捐助、補助與獎助/捐助國內團體"/>
    <s v="公設民營身心障礙福利機構營運服務"/>
    <s v="財團法人童傳盛文教基金會"/>
    <x v="40"/>
    <x v="462"/>
    <s v="無"/>
    <m/>
  </r>
  <r>
    <s v="一般建築及設備計畫/一般建築及設備/會費、捐助、補助、分攤、照護、救濟與交流活動費/捐助、補助與獎助/捐助國內團體"/>
    <s v="公設民營身心障礙福利機構營運服務"/>
    <s v="財團法人童傳盛文教基金會"/>
    <x v="40"/>
    <x v="739"/>
    <s v="無"/>
    <m/>
  </r>
  <r>
    <s v="社會福利支出計畫/社會福利支出/會費、捐助、補助、分攤、照護、救濟與交流活動費/捐助、補助與獎助/捐助國內團體"/>
    <s v="公設民營身心障礙福利機構營運服務"/>
    <s v="財團法人向上社會福利基金會"/>
    <x v="40"/>
    <x v="1060"/>
    <s v="無"/>
    <m/>
  </r>
  <r>
    <s v="一般建築及設備計畫/一般建築及設備/會費、捐助、補助、分攤、照護、救濟與交流活動費/捐助、補助與獎助/捐助國內團體"/>
    <s v="公設民營身心障礙福利機構營運服務"/>
    <s v="財團法人向上社會福利基金會"/>
    <x v="40"/>
    <x v="1061"/>
    <s v="無"/>
    <m/>
  </r>
  <r>
    <s v="社會福利支出計畫/社會福利支出/會費、捐助、補助、分攤、照護、救濟與交流活動費/捐助、補助與獎助/捐助國內團體"/>
    <s v="公設民營身心障礙福利機構營運服務"/>
    <s v="財團法人童傳盛文教基金會"/>
    <x v="40"/>
    <x v="1062"/>
    <s v="無"/>
    <m/>
  </r>
  <r>
    <s v="社會福利支出計畫/社會福利支出/會費、捐助、補助、分攤、照護、救濟與交流活動費/捐助、補助與獎助/捐助國內團體"/>
    <s v="公設民營身心障礙福利機構營運服務"/>
    <s v="財團法人向上社會福利基金會"/>
    <x v="40"/>
    <x v="201"/>
    <s v="無"/>
    <m/>
  </r>
  <r>
    <s v="社會福利支出計畫/社會福利支出/會費、捐助、補助、分攤、照護、救濟與交流活動費/捐助、補助與獎助/捐助國內團體"/>
    <s v="公設民營身心障礙福利機構營運服務"/>
    <s v="財團法人臺中市私立信望愛智能發展中心"/>
    <x v="40"/>
    <x v="141"/>
    <s v="無"/>
    <m/>
  </r>
  <r>
    <s v="社會福利支出計畫/社會福利支出/會費、捐助、補助、分攤、照護、救濟與交流活動費/捐助、補助與獎助/捐助國內團體"/>
    <s v="公設民營身心障礙福利機構營運服務"/>
    <s v="財團法人臺中市私立信望愛智能發展中心"/>
    <x v="40"/>
    <x v="956"/>
    <s v="無"/>
    <m/>
  </r>
  <r>
    <s v="一般建築及設備計畫/一般建築及設備/會費、捐助、補助、分攤、照護、救濟與交流活動費/捐助、補助與獎助/捐助國內團體"/>
    <s v="公設民營身心障礙福利機構營運服務"/>
    <s v="財團法人臺中市私立信望愛智能發展中心"/>
    <x v="40"/>
    <x v="110"/>
    <s v="無"/>
    <m/>
  </r>
  <r>
    <s v="社會福利支出計畫/社會福利支出/會費、捐助、補助、分攤、照護、救濟與交流活動費/捐助、補助與獎助/捐助國內團體"/>
    <s v="公設民營身心障礙福利機構營運服務"/>
    <s v="財團法人向上社會福利基金會"/>
    <x v="40"/>
    <x v="217"/>
    <s v="無"/>
    <m/>
  </r>
  <r>
    <s v="社會福利支出計畫/社會福利支出/會費、捐助、補助、分攤、照護、救濟與交流活動費/捐助、補助與獎助/捐助國內團體"/>
    <s v="公設民營身心障礙福利機構營運服務"/>
    <s v="財團法人童傳盛文教基金會"/>
    <x v="40"/>
    <x v="1063"/>
    <s v="無"/>
    <m/>
  </r>
  <r>
    <s v="一般建築及設備計畫/一般建築及設備/會費、捐助、補助、分攤、照護、救濟與交流活動費/捐助、補助與獎助/捐助國內團體"/>
    <s v="公設民營身心障礙福利機構營運服務"/>
    <s v="財團法人向上社會福利基金會"/>
    <x v="40"/>
    <x v="714"/>
    <s v="無"/>
    <m/>
  </r>
  <r>
    <s v="社會福利支出計畫/社會福利支出/會費、捐助、補助、分攤、照護、救濟與交流活動費/捐助、補助與獎助/捐助國內團體"/>
    <s v="公設民營身心障礙福利機構營運服務"/>
    <s v="財團法人向上社會福利基金會"/>
    <x v="40"/>
    <x v="1064"/>
    <s v="無"/>
    <m/>
  </r>
  <r>
    <s v="社會福利支出計畫/社會福利支出/會費、捐助、補助、分攤、照護、救濟與交流活動費/捐助、補助與獎助/捐助國內團體"/>
    <s v="公設民營身心障礙福利機構營運服務"/>
    <s v="財團法人向上社會福利基金會"/>
    <x v="40"/>
    <x v="403"/>
    <s v="無"/>
    <m/>
  </r>
  <r>
    <s v="社會福利支出計畫/社會福利支出/會費、捐助、補助、分攤、照護、救濟與交流活動費/捐助、補助與獎助/捐助國內團體"/>
    <s v="公設民營身心障礙福利機構營運服務"/>
    <s v="財團法人臺中市私立信望愛智能發展中心"/>
    <x v="40"/>
    <x v="85"/>
    <s v="無"/>
    <m/>
  </r>
  <r>
    <s v="社會福利支出計畫/社會福利支出/會費、捐助、補助、分攤、照護、救濟與交流活動費/捐助、補助與獎助/捐助國內團體"/>
    <s v="公設民營身心障礙福利機構營運服務"/>
    <s v="財團法人童傳盛文教基金會"/>
    <x v="40"/>
    <x v="249"/>
    <s v="無"/>
    <m/>
  </r>
  <r>
    <s v="社會福利支出計畫/社會福利支出/會費、捐助、補助、分攤、照護、救濟與交流活動費/捐助、補助與獎助/捐助國內團體"/>
    <s v="公設民營身心障礙福利機構營運服務"/>
    <s v="財團法人童傳盛文教基金會"/>
    <x v="40"/>
    <x v="1065"/>
    <s v="無"/>
    <m/>
  </r>
  <r>
    <s v="社會福利支出計畫/社會福利支出/會費、捐助、補助、分攤、照護、救濟與交流活動費/捐助、補助與獎助/捐助國內團體"/>
    <s v="公設民營身心障礙福利機構營運服務"/>
    <s v="財團法人童傳盛文教基金會"/>
    <x v="40"/>
    <x v="1066"/>
    <s v="無"/>
    <m/>
  </r>
  <r>
    <s v="社會福利支出計畫/社會福利支出/會費、捐助、補助、分攤、照護、救濟與交流活動費/捐助、補助與獎助/捐助國內團體"/>
    <s v="臺中市社會福利類志願服務小隊志工保險補助計畫"/>
    <s v="臺中市北屯區廍子社區發展協會"/>
    <x v="40"/>
    <x v="197"/>
    <s v="無"/>
    <m/>
  </r>
  <r>
    <s v="社會福利支出計畫/社會福利支出/會費、捐助、補助、分攤、照護、救濟與交流活動費/捐助、補助與獎助/捐助國內團體"/>
    <s v="臺中市社會福利類志願服務小隊志工保險補助計畫"/>
    <s v="臺中市豐原區翁社社區發展協會"/>
    <x v="40"/>
    <x v="217"/>
    <s v="無"/>
    <m/>
  </r>
  <r>
    <s v="社會福利支出計畫/社會福利支出/會費、捐助、補助、分攤、照護、救濟與交流活動費/捐助、補助與獎助/捐助國內團體"/>
    <s v="臺中市社會福利類志願服務小隊志工保險補助計畫"/>
    <s v="台中市西屯區福和社區發展協會"/>
    <x v="40"/>
    <x v="276"/>
    <s v="無"/>
    <m/>
  </r>
  <r>
    <s v="社會福利支出計畫/社會福利支出/會費、捐助、補助、分攤、照護、救濟與交流活動費/捐助、補助與獎助/捐助國內團體"/>
    <s v="臺中市社會福利類志願服務小隊志工保險補助計畫"/>
    <s v="臺中市后里區墩東社區發展協會"/>
    <x v="40"/>
    <x v="276"/>
    <s v="無"/>
    <m/>
  </r>
  <r>
    <s v="社會福利支出計畫/社會福利支出/會費、捐助、補助、分攤、照護、救濟與交流活動費/捐助、補助與獎助/捐助國內團體"/>
    <s v="臺中市社會福利類志願服務小隊志工保險補助計畫"/>
    <s v="臺中市人文關懷協會黃顯堂"/>
    <x v="40"/>
    <x v="326"/>
    <s v="無"/>
    <m/>
  </r>
  <r>
    <s v="社會福利支出計畫/社會福利支出/會費、捐助、補助、分攤、照護、救濟與交流活動費/捐助、補助與獎助/捐助國內團體"/>
    <s v="臺中市社會福利類志願服務小隊志工保險補助計畫"/>
    <s v="臺中市豐原區西勢社區發展協會"/>
    <x v="40"/>
    <x v="276"/>
    <s v="無"/>
    <m/>
  </r>
  <r>
    <s v="社會福利支出計畫/社會福利支出/會費、捐助、補助、分攤、照護、救濟與交流活動費/捐助、補助與獎助/捐助國內團體"/>
    <s v="臺中市社會福利類志願服務小隊志工保險補助計畫"/>
    <s v="社團法人臺灣向陽福祉照顧專業發展協進會"/>
    <x v="40"/>
    <x v="326"/>
    <s v="無"/>
    <m/>
  </r>
  <r>
    <s v="社會福利支出計畫/社會福利支出/會費、捐助、補助、分攤、照護、救濟與交流活動費/捐助、補助與獎助/捐助國內團體"/>
    <s v="臺中市社會福利類志願服務小隊志工保險補助計畫"/>
    <s v="愛蔓延社會企業股份有限公司"/>
    <x v="40"/>
    <x v="326"/>
    <s v="無"/>
    <m/>
  </r>
  <r>
    <s v="社會福利支出計畫/社會福利支出/會費、捐助、補助、分攤、照護、救濟與交流活動費/捐助、補助與獎助/捐助國內團體"/>
    <s v="臺中市社會福利類志願服務小隊志工保險補助計畫"/>
    <s v="臺中市神岡區社口社區發展協會"/>
    <x v="40"/>
    <x v="217"/>
    <s v="無"/>
    <m/>
  </r>
  <r>
    <s v="社會福利支出計畫/社會福利支出/會費、捐助、補助、分攤、照護、救濟與交流活動費/捐助、補助與獎助/捐助國內團體"/>
    <s v="臺中市社會福利類志願服務小隊志工保險補助計畫"/>
    <s v="社團法人台灣省慈心協會"/>
    <x v="40"/>
    <x v="201"/>
    <s v="無"/>
    <m/>
  </r>
  <r>
    <s v="社會福利支出計畫/社會福利支出/會費、捐助、補助、分攤、照護、救濟與交流活動費/捐助、補助與獎助/捐助國內團體"/>
    <s v="臺中市社會福利類志願服務小隊志工保險補助計畫"/>
    <s v="社團法人臺中市晚晴協會"/>
    <x v="40"/>
    <x v="326"/>
    <s v="無"/>
    <m/>
  </r>
  <r>
    <s v="社會福利支出計畫/社會福利支出/會費、捐助、補助、分攤、照護、救濟與交流活動費/捐助、補助與獎助/捐助國內團體"/>
    <s v="臺中市社會福利類志願服務小隊志工保險補助計畫"/>
    <s v="臺中市大甲區建興社區發展協會"/>
    <x v="40"/>
    <x v="247"/>
    <s v="無"/>
    <m/>
  </r>
  <r>
    <s v="社會福利支出計畫/社會福利支出/會費、捐助、補助、分攤、照護、救濟與交流活動費/捐助、補助與獎助/捐助國內團體"/>
    <s v="臺中市社會福利類志願服務小隊志工保險補助計畫"/>
    <s v="社團法人臺中市霧峰老人會"/>
    <x v="40"/>
    <x v="197"/>
    <s v="無"/>
    <m/>
  </r>
  <r>
    <s v="社會福利支出計畫/社會福利支出/會費、捐助、補助、分攤、照護、救濟與交流活動費/捐助、補助與獎助/捐助國內團體"/>
    <s v="臺中市社會福利類志願服務小隊志工保險補助計畫"/>
    <s v="台中市北屯區后庄社區發展協會"/>
    <x v="40"/>
    <x v="276"/>
    <s v="無"/>
    <m/>
  </r>
  <r>
    <s v="社會福利支出計畫/社會福利支出/會費、捐助、補助、分攤、照護、救濟與交流活動費/捐助、補助與獎助/捐助國內團體"/>
    <s v="臺中市社會福利類志願服務小隊志工保險補助計畫"/>
    <s v="臺中市工學長青協進會"/>
    <x v="40"/>
    <x v="326"/>
    <s v="無"/>
    <m/>
  </r>
  <r>
    <s v="社會福利支出計畫/社會福利支出/會費、捐助、補助、分攤、照護、救濟與交流活動費/捐助、補助與獎助/捐助國內團體"/>
    <s v="臺中市社會福利類志願服務小隊志工保險補助計畫"/>
    <s v="台中市南區江川社區發展協會"/>
    <x v="40"/>
    <x v="326"/>
    <s v="無"/>
    <m/>
  </r>
  <r>
    <s v="社會福利支出計畫/社會福利支出/會費、捐助、補助、分攤、照護、救濟與交流活動費/捐助、補助與獎助/捐助國內團體"/>
    <s v="臺中市社會福利類志願服務小隊志工保險補助計畫"/>
    <s v="社團法人台灣食物銀行聯合會"/>
    <x v="40"/>
    <x v="326"/>
    <s v="無"/>
    <m/>
  </r>
  <r>
    <s v="社會福利支出計畫/社會福利支出/會費、捐助、補助、分攤、照護、救濟與交流活動費/捐助、補助與獎助/捐助國內團體"/>
    <s v="臺中市社會福利類志願服務小隊志工保險補助計畫"/>
    <s v="台中市三寶護持會"/>
    <x v="40"/>
    <x v="204"/>
    <s v="無"/>
    <m/>
  </r>
  <r>
    <s v="社會福利支出計畫/社會福利支出/會費、捐助、補助、分攤、照護、救濟與交流活動費/捐助、補助與獎助/捐助國內團體"/>
    <s v="臺中市社會福利類志願服務小隊志工保險補助計畫"/>
    <s v="臺中市大肚區蔗廍社區發展協會"/>
    <x v="40"/>
    <x v="54"/>
    <s v="無"/>
    <m/>
  </r>
  <r>
    <s v="社會福利支出計畫/社會福利支出/會費、捐助、補助、分攤、照護、救濟與交流活動費/捐助、補助與獎助/捐助國內團體"/>
    <s v="臺中市社會福利類志願服務小隊志工保險補助計畫"/>
    <s v="財團法人基督教台灣信義會"/>
    <x v="40"/>
    <x v="197"/>
    <s v="無"/>
    <m/>
  </r>
  <r>
    <s v="社會福利支出計畫/社會福利支出/會費、捐助、補助、分攤、照護、救濟與交流活動費/捐助、補助與獎助/捐助國內團體"/>
    <s v="臺中市社會福利類志願服務小隊志工保險補助計畫"/>
    <s v="財團法人弘道老人福利基金會"/>
    <x v="40"/>
    <x v="247"/>
    <s v="無"/>
    <m/>
  </r>
  <r>
    <s v="社會福利支出計畫/社會福利支出/會費、捐助、補助、分攤、照護、救濟與交流活動費/捐助、補助與獎助/捐助國內團體"/>
    <s v="臺中市社會福利類志願服務小隊志工保險補助計畫"/>
    <s v="社團法人臺中市半平厝福德文化協會"/>
    <x v="40"/>
    <x v="326"/>
    <s v="無"/>
    <m/>
  </r>
  <r>
    <s v="社會福利支出計畫/社會福利支出/會費、捐助、補助、分攤、照護、救濟與交流活動費/捐助、補助與獎助/捐助國內團體"/>
    <s v="臺中市社會福利類志願服務小隊志工保險補助計畫"/>
    <s v="臺中市大甲區聖母發展協會"/>
    <x v="40"/>
    <x v="197"/>
    <s v="無"/>
    <m/>
  </r>
  <r>
    <s v="社會福利支出計畫/社會福利支出/會費、捐助、補助、分攤、照護、救濟與交流活動費/捐助、補助與獎助/捐助國內團體"/>
    <s v="臺中市社會福利類志願服務小隊志工保險補助計畫"/>
    <s v="社團法人台中市東區東英社區發展協會"/>
    <x v="40"/>
    <x v="247"/>
    <s v="無"/>
    <m/>
  </r>
  <r>
    <s v="社會福利支出計畫/社會福利支出/會費、捐助、補助、分攤、照護、救濟與交流活動費/捐助、補助與獎助/捐助國內團體"/>
    <s v="臺中市社會福利類志願服務小隊志工保險補助計畫"/>
    <s v="臺中市忠義國際同濟會"/>
    <x v="40"/>
    <x v="276"/>
    <s v="無"/>
    <m/>
  </r>
  <r>
    <s v="社會福利支出計畫/社會福利支出/會費、捐助、補助、分攤、照護、救濟與交流活動費/捐助、補助與獎助/捐助國內團體"/>
    <s v="臺中市社會福利類志願服務小隊志工保險補助計畫"/>
    <s v="財團法人台灣兒童暨家庭扶助基金會台中市南區分事務所"/>
    <x v="40"/>
    <x v="51"/>
    <s v="無"/>
    <m/>
  </r>
  <r>
    <s v="社會福利支出計畫/社會福利支出/會費、捐助、補助、分攤、照護、救濟與交流活動費/捐助、補助與獎助/捐助國內團體"/>
    <s v="臺中市社會福利類志願服務小隊志工保險補助計畫"/>
    <s v="社團法人中華漢翔百元扶幼協會"/>
    <x v="40"/>
    <x v="326"/>
    <s v="無"/>
    <m/>
  </r>
  <r>
    <s v="社會福利支出計畫/社會福利支出/會費、捐助、補助、分攤、照護、救濟與交流活動費/捐助、補助與獎助/捐助國內團體"/>
    <s v="臺中市社會福利類志願服務小隊志工保險補助計畫"/>
    <s v="臺中市潭子區大富社區發展協會"/>
    <x v="40"/>
    <x v="276"/>
    <s v="無"/>
    <m/>
  </r>
  <r>
    <s v="社會福利支出計畫/社會福利支出/會費、捐助、補助、分攤、照護、救濟與交流活動費/捐助、補助與獎助/捐助國內團體"/>
    <s v="臺中市社會福利類志願服務小隊志工保險補助計畫"/>
    <s v="臺中市紳士協會"/>
    <x v="40"/>
    <x v="125"/>
    <s v="無"/>
    <m/>
  </r>
  <r>
    <s v="社會福利支出計畫/社會福利支出/會費、捐助、補助、分攤、照護、救濟與交流活動費/捐助、補助與獎助/捐助國內團體"/>
    <s v="臺中市社會福利類志願服務小隊志工保險補助計畫"/>
    <s v="臺中市三奶夫人關懷協會"/>
    <x v="40"/>
    <x v="217"/>
    <s v="無"/>
    <m/>
  </r>
  <r>
    <s v="社會福利支出計畫/社會福利支出/會費、捐助、補助、分攤、照護、救濟與交流活動費/捐助、補助與獎助/捐助國內團體"/>
    <s v="臺中市社會福利類志願服務小隊志工保險補助計畫"/>
    <s v="臺中市南區南門社區發展協會"/>
    <x v="40"/>
    <x v="276"/>
    <s v="無"/>
    <m/>
  </r>
  <r>
    <s v="社會福利支出計畫/社會福利支出/會費、捐助、補助、分攤、照護、救濟與交流活動費/捐助、補助與獎助/捐助國內團體"/>
    <s v="臺中市社會福利類志願服務小隊志工保險補助計畫"/>
    <s v="臺中市烏日區湖日社區發展協會"/>
    <x v="40"/>
    <x v="217"/>
    <s v="無"/>
    <m/>
  </r>
  <r>
    <s v="社會福利支出計畫/社會福利支出/會費、捐助、補助、分攤、照護、救濟與交流活動費/捐助、補助與獎助/捐助國內團體"/>
    <s v="臺中市社會福利類志願服務小隊志工保險補助計畫"/>
    <s v="臺中市南屯區三和社區發展協會"/>
    <x v="40"/>
    <x v="197"/>
    <s v="無"/>
    <m/>
  </r>
  <r>
    <s v="社會福利支出計畫/社會福利支出/會費、捐助、補助、分攤、照護、救濟與交流活動費/捐助、補助與獎助/捐助國內團體"/>
    <s v="臺中市社會福利類志願服務小隊志工保險補助計畫"/>
    <s v="共生宅發展協會"/>
    <x v="40"/>
    <x v="326"/>
    <s v="無"/>
    <m/>
  </r>
  <r>
    <s v="社會福利支出計畫/社會福利支出/會費、捐助、補助、分攤、照護、救濟與交流活動費/捐助、補助與獎助/捐助國內團體"/>
    <s v="臺中市社會福利類志願服務小隊志工保險補助計畫"/>
    <s v="臺中市豐原區南村社區發展協會"/>
    <x v="40"/>
    <x v="247"/>
    <s v="無"/>
    <m/>
  </r>
  <r>
    <s v="社會福利支出計畫/社會福利支出/會費、捐助、補助、分攤、照護、救濟與交流活動費/捐助、補助與獎助/捐助國內團體"/>
    <s v="臺中市社會福利類志願服務小隊志工保險補助計畫"/>
    <s v="中華民國視網膜色素病變協會"/>
    <x v="40"/>
    <x v="276"/>
    <s v="無"/>
    <m/>
  </r>
  <r>
    <s v="社會福利支出計畫/社會福利支出/會費、捐助、補助、分攤、照護、救濟與交流活動費/捐助、補助與獎助/捐助國內團體"/>
    <s v="臺中市社會福利類志願服務小隊志工保險補助計畫"/>
    <s v="臺中市沙鹿區鹿寮社區發展協會"/>
    <x v="40"/>
    <x v="247"/>
    <s v="無"/>
    <m/>
  </r>
  <r>
    <s v="社會福利支出計畫/社會福利支出/會費、捐助、補助、分攤、照護、救濟與交流活動費/捐助、補助與獎助/捐助國內團體"/>
    <s v="臺中市社會福利類志願服務小隊志工保險補助計畫"/>
    <s v="臺中市生態休閒產業協會"/>
    <x v="40"/>
    <x v="276"/>
    <s v="無"/>
    <m/>
  </r>
  <r>
    <s v="社會福利支出計畫/社會福利支出/會費、捐助、補助、分攤、照護、救濟與交流活動費/捐助、補助與獎助/捐助國內團體"/>
    <s v="臺中市社會福利類志願服務小隊志工保險補助計畫"/>
    <s v="社團法人臺中市身心障礙者福利關懷協會"/>
    <x v="40"/>
    <x v="326"/>
    <s v="無"/>
    <m/>
  </r>
  <r>
    <s v="社會福利支出計畫/社會福利支出/會費、捐助、補助、分攤、照護、救濟與交流活動費/捐助、補助與獎助/捐助國內團體"/>
    <s v="臺中市社會福利類志願服務小隊志工保險補助計畫"/>
    <s v="社團法人臺中市全人健康樂活關懷協會"/>
    <x v="40"/>
    <x v="326"/>
    <s v="無"/>
    <m/>
  </r>
  <r>
    <s v="社會福利支出計畫/社會福利支出/會費、捐助、補助、分攤、照護、救濟與交流活動費/捐助、補助與獎助/捐助國內團體"/>
    <s v="臺中市社會福利類志願服務小隊志工保險補助計畫"/>
    <s v="臺中市好藤林健康促進關懷協會"/>
    <x v="40"/>
    <x v="326"/>
    <s v="無"/>
    <m/>
  </r>
  <r>
    <s v="社會福利支出計畫/社會福利支出/會費、捐助、補助、分攤、照護、救濟與交流活動費/捐助、補助與獎助/捐助國內團體"/>
    <s v="臺中市社會福利類志願服務小隊志工保險補助計畫"/>
    <s v="臺中市霧峰區南勢社區發展協會"/>
    <x v="40"/>
    <x v="276"/>
    <s v="無"/>
    <m/>
  </r>
  <r>
    <s v="社會福利支出計畫/社會福利支出/會費、捐助、補助、分攤、照護、救濟與交流活動費/捐助、補助與獎助/捐助國內團體"/>
    <s v="臺中市社會福利類志願服務小隊志工保險補助計畫"/>
    <s v="臺中市大甲區幸福社區發展協會"/>
    <x v="40"/>
    <x v="276"/>
    <s v="無"/>
    <m/>
  </r>
  <r>
    <s v="社會福利支出計畫/社會福利支出/會費、捐助、補助、分攤、照護、救濟與交流活動費/捐助、補助與獎助/捐助國內團體"/>
    <s v="臺中市社會福利類志願服務小隊志工保險補助計畫"/>
    <s v="臺中市大肚區山陽社區發展協會"/>
    <x v="40"/>
    <x v="247"/>
    <s v="無"/>
    <m/>
  </r>
  <r>
    <s v="社會福利支出計畫/社會福利支出/會費、捐助、補助、分攤、照護、救濟與交流活動費/捐助、補助與獎助/捐助國內團體"/>
    <s v="臺中市社會福利類志願服務小隊志工保險補助計畫"/>
    <s v="台中市台中故事協會"/>
    <x v="40"/>
    <x v="197"/>
    <s v="無"/>
    <m/>
  </r>
  <r>
    <s v="社會福利支出計畫/社會福利支出/會費、捐助、補助、分攤、照護、救濟與交流活動費/捐助、補助與獎助/捐助國內團體"/>
    <s v="臺中市社會福利類志願服務小隊志工保險補助計畫"/>
    <s v="臺中市清水區武鹿社區發展協會"/>
    <x v="40"/>
    <x v="276"/>
    <s v="無"/>
    <m/>
  </r>
  <r>
    <s v="社會福利支出計畫/社會福利支出/會費、捐助、補助、分攤、照護、救濟與交流活動費/捐助、補助與獎助/捐助國內團體"/>
    <s v="臺中市社會福利類志願服務小隊志工保險補助計畫"/>
    <s v="臺中市清水民眾服務社"/>
    <x v="40"/>
    <x v="197"/>
    <s v="無"/>
    <m/>
  </r>
  <r>
    <s v="社會福利支出計畫/社會福利支出/會費、捐助、補助、分攤、照護、救濟與交流活動費/捐助、補助與獎助/捐助國內團體"/>
    <s v="臺中市社會福利類志願服務小隊志工保險補助計畫"/>
    <s v="臺中市霧峰區吉峰社區發展協會"/>
    <x v="40"/>
    <x v="276"/>
    <s v="無"/>
    <m/>
  </r>
  <r>
    <s v="社會福利支出計畫/社會福利支出/會費、捐助、補助、分攤、照護、救濟與交流活動費/捐助、補助與獎助/捐助國內團體"/>
    <s v="臺中市社會福利類志願服務小隊志工保險補助計畫"/>
    <s v="臺中市大雅護老協會"/>
    <x v="40"/>
    <x v="247"/>
    <s v="無"/>
    <m/>
  </r>
  <r>
    <s v="社會福利支出計畫/社會福利支出/會費、捐助、補助、分攤、照護、救濟與交流活動費/捐助、補助與獎助/捐助國內團體"/>
    <s v="臺中市社會福利類志願服務小隊志工保險補助計畫"/>
    <s v="財團法人瑪利亞社會福利基金會"/>
    <x v="40"/>
    <x v="49"/>
    <s v="無"/>
    <m/>
  </r>
  <r>
    <s v="社會福利支出計畫/社會福利支出/會費、捐助、補助、分攤、照護、救濟與交流活動費/捐助、補助與獎助/捐助國內團體"/>
    <s v="臺中市社會福利類志願服務小隊志工保險補助計畫"/>
    <s v="財團法人伽耶山基金會"/>
    <x v="40"/>
    <x v="83"/>
    <s v="無"/>
    <m/>
  </r>
  <r>
    <s v="社會福利支出計畫/社會福利支出/會費、捐助、補助、分攤、照護、救濟與交流活動費/捐助、補助與獎助/捐助國內團體"/>
    <s v="臺中市社會福利類志願服務小隊志工保險補助計畫"/>
    <s v="財團法人台灣基督長老教會忠孝路教會"/>
    <x v="40"/>
    <x v="197"/>
    <s v="無"/>
    <m/>
  </r>
  <r>
    <s v="社會福利支出計畫/社會福利支出/會費、捐助、補助、分攤、照護、救濟與交流活動費/捐助、補助與獎助/捐助國內團體"/>
    <s v="臺中市社會福利類志願服務小隊志工保險補助計畫"/>
    <s v="臺中市幸福心志工協會"/>
    <x v="40"/>
    <x v="217"/>
    <s v="無"/>
    <m/>
  </r>
  <r>
    <s v="社會福利支出計畫/社會福利支出/會費、捐助、補助、分攤、照護、救濟與交流活動費/捐助、補助與獎助/捐助國內團體"/>
    <s v="臺中市社會福利類志願服務小隊志工保險補助計畫"/>
    <s v="財團法人大甲媽社會福利基金會附設臺中市私立鎮瀾兒童家園"/>
    <x v="40"/>
    <x v="276"/>
    <s v="無"/>
    <m/>
  </r>
  <r>
    <s v="社會福利支出計畫/社會福利支出/會費、捐助、補助、分攤、照護、救濟與交流活動費/捐助、補助與獎助/捐助國內團體"/>
    <s v="臺中市社會福利類志願服務小隊志工保險補助計畫"/>
    <s v="社團法人台中市慈心慈善會"/>
    <x v="40"/>
    <x v="276"/>
    <s v="無"/>
    <m/>
  </r>
  <r>
    <s v="社會福利支出計畫/社會福利支出/會費、捐助、補助、分攤、照護、救濟與交流活動費/捐助、補助與獎助/捐助國內團體"/>
    <s v="臺中市社會福利類志願服務小隊志工保險補助計畫"/>
    <s v="臺中市北區育德社區發展協會"/>
    <x v="40"/>
    <x v="326"/>
    <s v="無"/>
    <m/>
  </r>
  <r>
    <s v="社會福利支出計畫/社會福利支出/會費、捐助、補助、分攤、照護、救濟與交流活動費/捐助、補助與獎助/捐助國內團體"/>
    <s v="臺中市社會福利類志願服務小隊志工保險補助計畫"/>
    <s v="台中市北屯區大德社區發展協會"/>
    <x v="40"/>
    <x v="197"/>
    <s v="無"/>
    <m/>
  </r>
  <r>
    <s v="社會福利支出計畫/社會福利支出/會費、捐助、補助、分攤、照護、救濟與交流活動費/捐助、補助與獎助/捐助國內團體"/>
    <s v="臺中市社會福利類志願服務小隊志工保險補助計畫"/>
    <s v="臺中市海納國際同濟會"/>
    <x v="40"/>
    <x v="247"/>
    <s v="無"/>
    <m/>
  </r>
  <r>
    <s v="社會福利支出計畫/社會福利支出/會費、捐助、補助、分攤、照護、救濟與交流活動費/捐助、補助與獎助/捐助國內團體"/>
    <s v="臺中市社會福利類志願服務小隊志工保險補助計畫"/>
    <s v="臺中市龍井區龍津社區發展協會"/>
    <x v="40"/>
    <x v="54"/>
    <s v="無"/>
    <m/>
  </r>
  <r>
    <s v="社會福利支出計畫/社會福利支出/會費、捐助、補助、分攤、照護、救濟與交流活動費/捐助、補助與獎助/捐助國內團體"/>
    <s v="臺中市社會福利類志願服務小隊志工保險補助計畫"/>
    <s v="財團法人萬佛山聖印佛教事業基金會"/>
    <x v="40"/>
    <x v="217"/>
    <s v="無"/>
    <m/>
  </r>
  <r>
    <s v="社會福利支出計畫/社會福利支出/會費、捐助、補助、分攤、照護、救濟與交流活動費/捐助、補助與獎助/捐助國內團體"/>
    <s v="臺中市社會福利類志願服務小隊志工保險補助計畫"/>
    <s v="社團法人中華民國假期活動服務協會"/>
    <x v="40"/>
    <x v="326"/>
    <s v="無"/>
    <m/>
  </r>
  <r>
    <s v="社會福利支出計畫/社會福利支出/會費、捐助、補助、分攤、照護、救濟與交流活動費/捐助、補助與獎助/捐助國內團體"/>
    <s v="臺中市社會福利類志願服務小隊志工保險補助計畫"/>
    <s v="社團法人台中市中華生物能醫學氣功協會"/>
    <x v="40"/>
    <x v="62"/>
    <s v="無"/>
    <m/>
  </r>
  <r>
    <s v="社會福利支出計畫/社會福利支出/會費、捐助、補助、分攤、照護、救濟與交流活動費/捐助、補助與獎助/捐助國內團體"/>
    <s v="臺中市社會福利類志願服務小隊志工保險補助計畫"/>
    <s v="溪壩社區發展協會"/>
    <x v="40"/>
    <x v="217"/>
    <s v="無"/>
    <m/>
  </r>
  <r>
    <s v="社會福利支出計畫/社會福利支出/會費、捐助、補助、分攤、照護、救濟與交流活動費/捐助、補助與獎助/捐助國內團體"/>
    <s v="臺中市社會福利類志願服務小隊志工保險補助計畫"/>
    <s v="臺中市西屯區下七張犁文化發展協會"/>
    <x v="40"/>
    <x v="326"/>
    <s v="無"/>
    <m/>
  </r>
  <r>
    <s v="社會福利支出計畫/社會福利支出/會費、捐助、補助、分攤、照護、救濟與交流活動費/捐助、補助與獎助/捐助國內團體"/>
    <s v="臺中市社會福利類志願服務小隊志工保險補助計畫"/>
    <s v="台中市西屯區協和社區發展協會"/>
    <x v="40"/>
    <x v="276"/>
    <s v="無"/>
    <m/>
  </r>
  <r>
    <s v="社會福利支出計畫/社會福利支出/會費、捐助、補助、分攤、照護、救濟與交流活動費/捐助、補助與獎助/捐助國內團體"/>
    <s v="臺中市社會福利類志願服務小隊志工保險補助計畫"/>
    <s v="臺中市佰圓行善會"/>
    <x v="40"/>
    <x v="326"/>
    <s v="無"/>
    <m/>
  </r>
  <r>
    <s v="社會福利支出計畫/社會福利支出/會費、捐助、補助、分攤、照護、救濟與交流活動費/捐助、補助與獎助/捐助國內團體"/>
    <s v="臺中市社會福利類志願服務小隊志工保險補助計畫"/>
    <s v="臺中市大肚區新興社區發展協會"/>
    <x v="40"/>
    <x v="197"/>
    <s v="無"/>
    <m/>
  </r>
  <r>
    <s v="社會福利支出計畫/社會福利支出/會費、捐助、補助、分攤、照護、救濟與交流活動費/捐助、補助與獎助/捐助國內團體"/>
    <s v="臺中市社會福利類志願服務小隊志工保險補助計畫"/>
    <s v="社團法人臺中市西區大和社區發展協會"/>
    <x v="40"/>
    <x v="197"/>
    <s v="無"/>
    <m/>
  </r>
  <r>
    <s v="社會福利支出計畫/社會福利支出/會費、捐助、補助、分攤、照護、救濟與交流活動費/捐助、補助與獎助/捐助國內團體"/>
    <s v="臺中市社會福利類志願服務小隊志工保險補助計畫"/>
    <s v="臺中市北勢愛心協會"/>
    <x v="40"/>
    <x v="326"/>
    <s v="無"/>
    <m/>
  </r>
  <r>
    <s v="社會福利支出計畫/社會福利支出/會費、捐助、補助、分攤、照護、救濟與交流活動費/捐助、補助與獎助/捐助國內團體"/>
    <s v="臺中市社會福利類志願服務小隊志工保險補助計畫"/>
    <s v="社團法人臺中市藥師公會 "/>
    <x v="40"/>
    <x v="326"/>
    <s v="無"/>
    <m/>
  </r>
  <r>
    <s v="社會福利支出計畫/社會福利支出/會費、捐助、補助、分攤、照護、救濟與交流活動費/捐助、補助與獎助/捐助國內團體"/>
    <s v="臺中市社會福利類志願服務小隊志工保險補助計畫"/>
    <s v="中華民國普門慈幼慈善會"/>
    <x v="40"/>
    <x v="276"/>
    <s v="無"/>
    <m/>
  </r>
  <r>
    <s v="社會福利支出計畫/社會福利支出/會費、捐助、補助、分攤、照護、救濟與交流活動費/捐助、補助與獎助/捐助國內團體"/>
    <s v="臺中市社會福利類志願服務小隊志工保險補助計畫"/>
    <s v="臺中市后里區泰安社區發展協會"/>
    <x v="40"/>
    <x v="276"/>
    <s v="無"/>
    <m/>
  </r>
  <r>
    <s v="社會福利支出計畫/社會福利支出/會費、捐助、補助、分攤、照護、救濟與交流活動費/捐助、補助與獎助/捐助國內團體"/>
    <s v="臺中市社會福利類志願服務小隊志工保險補助計畫"/>
    <s v="臺中市東勢區中嵙社區發展協會"/>
    <x v="40"/>
    <x v="326"/>
    <s v="無"/>
    <m/>
  </r>
  <r>
    <s v="社會福利支出計畫/社會福利支出/會費、捐助、補助、分攤、照護、救濟與交流活動費/捐助、補助與獎助/捐助國內團體"/>
    <s v="臺中市社會福利類志願服務小隊志工保險補助計畫"/>
    <s v="財團法人臺中市私立弗傳慈心社會福利慈善事業基金會"/>
    <x v="40"/>
    <x v="201"/>
    <s v="無"/>
    <m/>
  </r>
  <r>
    <s v="社會福利支出計畫/社會福利支出/會費、捐助、補助、分攤、照護、救濟與交流活動費/捐助、補助與獎助/捐助國內團體"/>
    <s v="臺中市社會福利類志願服務小隊志工保險補助計畫"/>
    <s v="臺中市西區忠明社區發展協會"/>
    <x v="40"/>
    <x v="247"/>
    <s v="無"/>
    <m/>
  </r>
  <r>
    <s v="社會福利支出計畫/社會福利支出/會費、捐助、補助、分攤、照護、救濟與交流活動費/捐助、補助與獎助/捐助國內團體"/>
    <s v="臺中市社會福利類志願服務小隊志工保險補助計畫"/>
    <s v="臺中市大肚區大東社區發展協會"/>
    <x v="40"/>
    <x v="54"/>
    <s v="無"/>
    <m/>
  </r>
  <r>
    <s v="社會福利支出計畫/社會福利支出/會費、捐助、補助、分攤、照護、救濟與交流活動費/捐助、補助與獎助/捐助國內團體"/>
    <s v="臺中市社會福利類志願服務小隊志工保險補助計畫"/>
    <s v="臺中市展新國際同濟會"/>
    <x v="40"/>
    <x v="326"/>
    <s v="無"/>
    <m/>
  </r>
  <r>
    <s v="社會福利支出計畫/社會福利支出/會費、捐助、補助、分攤、照護、救濟與交流活動費/捐助、補助與獎助/捐助國內團體"/>
    <s v="臺中市社會福利類志願服務小隊志工保險補助計畫"/>
    <s v="台中市四海女國際同濟會"/>
    <x v="40"/>
    <x v="197"/>
    <s v="無"/>
    <m/>
  </r>
  <r>
    <s v="社會福利支出計畫/社會福利支出/會費、捐助、補助、分攤、照護、救濟與交流活動費/捐助、補助與獎助/捐助國內團體"/>
    <s v="臺中市社會福利類志願服務小隊志工保險補助計畫"/>
    <s v="臺中市植福國際同濟會"/>
    <x v="40"/>
    <x v="1067"/>
    <s v="無"/>
    <m/>
  </r>
  <r>
    <s v="社會福利支出計畫/社會福利支出/會費、捐助、補助、分攤、照護、救濟與交流活動費/捐助、補助與獎助/捐助國內團體"/>
    <s v="臺中市社會福利類志願服務小隊志工保險補助計畫"/>
    <s v="臺中市天母國際同濟會"/>
    <x v="40"/>
    <x v="197"/>
    <s v="無"/>
    <m/>
  </r>
  <r>
    <s v="社會福利支出計畫/社會福利支出/會費、捐助、補助、分攤、照護、救濟與交流活動費/捐助、補助與獎助/捐助國內團體"/>
    <s v="臺中市社會福利類志願服務小隊志工保險補助計畫"/>
    <s v="財團法人台中市私立弘毓社會福利基金會"/>
    <x v="40"/>
    <x v="247"/>
    <s v="無"/>
    <m/>
  </r>
  <r>
    <s v="社會福利支出計畫/社會福利支出/會費、捐助、補助、分攤、照護、救濟與交流活動費/捐助、補助與獎助/捐助國內團體"/>
    <s v="臺中市社會福利類志願服務小隊志工保險補助計畫"/>
    <s v="財團法人一貫道崇正基金會"/>
    <x v="40"/>
    <x v="91"/>
    <s v="無"/>
    <m/>
  </r>
  <r>
    <s v="社會福利支出計畫/社會福利支出/會費、捐助、補助、分攤、照護、救濟與交流活動費/捐助、補助與獎助/捐助國內團體"/>
    <s v="臺中市社會福利類志願服務小隊志工保險補助計畫"/>
    <s v="臺中市好幸福國際同濟會"/>
    <x v="40"/>
    <x v="326"/>
    <s v="無"/>
    <m/>
  </r>
  <r>
    <s v="社會福利支出計畫/社會福利支出/會費、捐助、補助、分攤、照護、救濟與交流活動費/捐助、補助與獎助/捐助國內團體"/>
    <s v="臺中市社會福利類志願服務小隊志工保險補助計畫"/>
    <s v="臺中市元保宮"/>
    <x v="40"/>
    <x v="125"/>
    <s v="無"/>
    <m/>
  </r>
  <r>
    <s v="社會福利支出計畫/社會福利支出/會費、捐助、補助、分攤、照護、救濟與交流活動費/捐助、補助與獎助/捐助國內團體"/>
    <s v="臺中市社會福利類志願服務小隊志工保險補助計畫"/>
    <s v="台中市光明國際同濟會 "/>
    <x v="40"/>
    <x v="201"/>
    <s v="無"/>
    <m/>
  </r>
  <r>
    <s v="社會福利支出計畫/社會福利支出/會費、捐助、補助、分攤、照護、救濟與交流活動費/捐助、補助與獎助/捐助國內團體"/>
    <s v="臺中市社會福利類志願服務小隊志工保險補助計畫"/>
    <s v="臺中市潭子區新田社區發展協會"/>
    <x v="40"/>
    <x v="197"/>
    <s v="無"/>
    <m/>
  </r>
  <r>
    <s v="社會福利支出計畫/社會福利支出/會費、捐助、補助、分攤、照護、救濟與交流活動費/捐助、補助與獎助/捐助國內團體"/>
    <s v="臺中市社會福利類志願服務小隊志工保險補助計畫"/>
    <s v="台中市玄德國際同濟會"/>
    <x v="40"/>
    <x v="326"/>
    <s v="無"/>
    <m/>
  </r>
  <r>
    <s v="社會福利支出計畫/社會福利支出/會費、捐助、補助、分攤、照護、救濟與交流活動費/捐助、補助與獎助/捐助國內團體"/>
    <s v="臺中市社會福利類志願服務小隊志工保險補助計畫"/>
    <s v="臺中市世事國際同濟會"/>
    <x v="40"/>
    <x v="326"/>
    <s v="無"/>
    <m/>
  </r>
  <r>
    <s v="社會福利支出計畫/社會福利支出/會費、捐助、補助、分攤、照護、救濟與交流活動費/捐助、補助與獎助/捐助國內團體"/>
    <s v="臺中市社會福利類志願服務小隊志工保險補助計畫"/>
    <s v="臺中市優質文教國際同濟會"/>
    <x v="40"/>
    <x v="197"/>
    <s v="無"/>
    <m/>
  </r>
  <r>
    <s v="社會福利支出計畫/社會福利支出/會費、捐助、補助、分攤、照護、救濟與交流活動費/捐助、補助與獎助/捐助國內團體"/>
    <s v="臺中市社會福利類志願服務小隊志工保險補助計畫"/>
    <s v="臺中市臺中女國際同濟會"/>
    <x v="40"/>
    <x v="197"/>
    <s v="無"/>
    <m/>
  </r>
  <r>
    <s v="社會福利支出計畫/社會福利支出/會費、捐助、補助、分攤、照護、救濟與交流活動費/捐助、補助與獎助/捐助國內團體"/>
    <s v="臺中市社會福利類志願服務小隊志工保險補助計畫"/>
    <s v="臺中市財神國際同濟會"/>
    <x v="40"/>
    <x v="326"/>
    <s v="無"/>
    <m/>
  </r>
  <r>
    <s v="社會福利支出計畫/社會福利支出/會費、捐助、補助、分攤、照護、救濟與交流活動費/捐助、補助與獎助/捐助國內團體"/>
    <s v="臺中市社會福利類志願服務小隊志工保險補助計畫"/>
    <s v="社團法人台中市生命線協會"/>
    <x v="40"/>
    <x v="53"/>
    <s v="無"/>
    <m/>
  </r>
  <r>
    <s v="社會福利支出計畫/社會福利支出/會費、捐助、補助、分攤、照護、救濟與交流活動費/捐助、補助與獎助/捐助國內團體"/>
    <s v="臺中市社會福利類志願服務小隊志工保險補助計畫"/>
    <s v="台灣向心橋慈善會"/>
    <x v="40"/>
    <x v="4"/>
    <s v="無"/>
    <m/>
  </r>
  <r>
    <s v="社會福利支出計畫/社會福利支出/會費、捐助、補助、分攤、照護、救濟與交流活動費/捐助、補助與獎助/捐助國內團體"/>
    <s v="臺中市社會福利類志願服務小隊志工保險補助計畫"/>
    <s v="臺中市南屯區民眾服務社"/>
    <x v="40"/>
    <x v="326"/>
    <s v="無"/>
    <m/>
  </r>
  <r>
    <s v="社會福利支出計畫/社會福利支出/會費、捐助、補助、分攤、照護、救濟與交流活動費/捐助、補助與獎助/捐助國內團體"/>
    <s v="臺中市社會福利類志願服務小隊志工保險補助計畫"/>
    <s v="社團法人台灣喜信家庭關懷協會"/>
    <x v="40"/>
    <x v="197"/>
    <s v="無"/>
    <m/>
  </r>
  <r>
    <s v="社會福利支出計畫/社會福利支出/會費、捐助、補助、分攤、照護、救濟與交流活動費/捐助、補助與獎助/捐助國內團體"/>
    <s v="臺中市社會福利類志願服務小隊志工保險補助計畫"/>
    <s v="臺中市神岡區神洲社區發展協會"/>
    <x v="40"/>
    <x v="247"/>
    <s v="無"/>
    <m/>
  </r>
  <r>
    <s v="社會福利支出計畫/社會福利支出/會費、捐助、補助、分攤、照護、救濟與交流活動費/捐助、補助與獎助/捐助國內團體"/>
    <s v="臺中市社會福利類志願服務小隊志工保險補助計畫"/>
    <s v="臺中市大肚區萬興社區發展協會"/>
    <x v="40"/>
    <x v="217"/>
    <s v="無"/>
    <m/>
  </r>
  <r>
    <s v="社會福利支出計畫/社會福利支出/會費、捐助、補助、分攤、照護、救濟與交流活動費/捐助、補助與獎助/捐助國內團體"/>
    <s v="臺中市社會福利類志願服務小隊志工保險補助計畫"/>
    <s v="臺中市沙鹿區沙鹿社區發展協會"/>
    <x v="40"/>
    <x v="276"/>
    <s v="無"/>
    <m/>
  </r>
  <r>
    <s v="社會福利支出計畫/社會福利支出/會費、捐助、補助、分攤、照護、救濟與交流活動費/捐助、補助與獎助/捐助國內團體"/>
    <s v="臺中市社會福利類志願服務小隊志工保險補助計畫"/>
    <s v="財團法人台灣省私立台灣盲人重建院"/>
    <x v="40"/>
    <x v="326"/>
    <s v="無"/>
    <m/>
  </r>
  <r>
    <s v="社會福利支出計畫/社會福利支出/會費、捐助、補助、分攤、照護、救濟與交流活動費/捐助、補助與獎助/捐助國內團體"/>
    <s v="臺中市社會福利類志願服務小隊志工保險補助計畫"/>
    <s v="臺中市大里區塗城社區發展協會"/>
    <x v="40"/>
    <x v="276"/>
    <s v="無"/>
    <m/>
  </r>
  <r>
    <s v="社會福利支出計畫/社會福利支出/會費、捐助、補助、分攤、照護、救濟與交流活動費/捐助、補助與獎助/捐助國內團體"/>
    <s v="臺中市社會福利類志願服務小隊志工保險補助計畫"/>
    <s v="臺中市山海屯國際生命線協會"/>
    <x v="40"/>
    <x v="365"/>
    <s v="無"/>
    <m/>
  </r>
  <r>
    <s v="社會福利支出計畫/社會福利支出/會費、捐助、補助、分攤、照護、救濟與交流活動費/捐助、補助與獎助/捐助國內團體"/>
    <s v="臺中市社會福利類志願服務小隊志工保險補助計畫"/>
    <s v="臺中市墩仔腳庄文化創生發展協會"/>
    <x v="40"/>
    <x v="197"/>
    <s v="無"/>
    <m/>
  </r>
  <r>
    <s v="社會福利支出計畫/社會福利支出/會費、捐助、補助、分攤、照護、救濟與交流活動費/捐助、補助與獎助/捐助國內團體"/>
    <s v="臺中市社會福利類志願服務小隊志工保險補助計畫"/>
    <s v="社團法人臺中市助扶關懷協會"/>
    <x v="40"/>
    <x v="326"/>
    <s v="無"/>
    <m/>
  </r>
  <r>
    <s v="社會福利支出計畫/社會福利支出/會費、捐助、補助、分攤、照護、救濟與交流活動費/捐助、補助與獎助/捐助國內團體"/>
    <s v="臺中市社會福利類志願服務小隊志工保險補助計畫"/>
    <s v="財團法人臺中市私立十方社會福利慈善事業基金會"/>
    <x v="40"/>
    <x v="326"/>
    <s v="無"/>
    <m/>
  </r>
  <r>
    <s v="社會福利支出計畫/社會福利支出/會費、捐助、補助、分攤、照護、救濟與交流活動費/捐助、補助與獎助/捐助國內團體"/>
    <s v="臺中市社會福利類志願服務小隊志工保險補助計畫"/>
    <s v="臺中市雅心慈善會"/>
    <x v="40"/>
    <x v="217"/>
    <s v="無"/>
    <m/>
  </r>
  <r>
    <s v="社會福利支出計畫/社會福利支出/會費、捐助、補助、分攤、照護、救濟與交流活動費/捐助、補助與獎助/捐助國內團體"/>
    <s v="臺中市社會福利類志願服務小隊志工保險補助計畫"/>
    <s v="臺中市大里區新仁社區發展協會"/>
    <x v="40"/>
    <x v="247"/>
    <s v="無"/>
    <m/>
  </r>
  <r>
    <s v="社會福利支出計畫/社會福利支出/會費、捐助、補助、分攤、照護、救濟與交流活動費/捐助、補助與獎助/捐助國內團體"/>
    <s v="臺中市社會福利類志願服務小隊志工保險補助計畫"/>
    <s v="臺中市港尾社區長青協會"/>
    <x v="40"/>
    <x v="326"/>
    <s v="無"/>
    <m/>
  </r>
  <r>
    <s v="社會福利支出計畫/社會福利支出/會費、捐助、補助、分攤、照護、救濟與交流活動費/捐助、補助與獎助/捐助國內團體"/>
    <s v="臺中市社會福利類志願服務小隊志工保險補助計畫"/>
    <s v="財團法人臺灣省私立永信社會福利基金會"/>
    <x v="40"/>
    <x v="247"/>
    <s v="無"/>
    <m/>
  </r>
  <r>
    <s v="社會福利支出計畫/社會福利支出/會費、捐助、補助、分攤、照護、救濟與交流活動費/捐助、補助與獎助/捐助國內團體"/>
    <s v="臺中市社會福利類志願服務小隊志工保險補助計畫"/>
    <s v="社團法人臺中市神岡區溪洲社區發展協會"/>
    <x v="40"/>
    <x v="197"/>
    <s v="無"/>
    <m/>
  </r>
  <r>
    <s v="社會福利支出計畫/社會福利支出/會費、捐助、補助、分攤、照護、救濟與交流活動費/捐助、補助與獎助/捐助國內團體"/>
    <s v="臺中市社會福利類志願服務小隊志工保險補助計畫"/>
    <s v="社團法人中華傳愛社區服務協會"/>
    <x v="40"/>
    <x v="326"/>
    <s v="無"/>
    <m/>
  </r>
  <r>
    <s v="社會福利支出計畫/社會福利支出/會費、捐助、補助、分攤、照護、救濟與交流活動費/捐助、補助與獎助/捐助國內團體"/>
    <s v="臺中市社會福利類志願服務小隊志工保險補助計畫"/>
    <s v="中華非營利組織發展協會"/>
    <x v="40"/>
    <x v="326"/>
    <s v="無"/>
    <m/>
  </r>
  <r>
    <s v="社會福利支出計畫/社會福利支出/會費、捐助、補助、分攤、照護、救濟與交流活動費/捐助、補助與獎助/捐助國內團體"/>
    <s v="臺中市社會福利類志願服務小隊志工保險補助計畫"/>
    <s v="台中市北屯區和平社區發展協會"/>
    <x v="40"/>
    <x v="276"/>
    <s v="無"/>
    <m/>
  </r>
  <r>
    <s v="社會福利支出計畫/社會福利支出/會費、捐助、補助、分攤、照護、救濟與交流活動費/捐助、補助與獎助/捐助國內團體"/>
    <s v="臺中市社會福利類志願服務小隊志工保險補助計畫"/>
    <s v="臺中市麻糬社發展協會"/>
    <x v="40"/>
    <x v="276"/>
    <s v="無"/>
    <m/>
  </r>
  <r>
    <s v="社會福利支出計畫/社會福利支出/會費、捐助、補助、分攤、照護、救濟與交流活動費/捐助、補助與獎助/捐助國內團體"/>
    <s v="臺中市社會福利類志願服務小隊志工保險補助計畫"/>
    <s v="台中市同一鑫國際同濟會"/>
    <x v="40"/>
    <x v="326"/>
    <s v="無"/>
    <m/>
  </r>
  <r>
    <s v="社會福利支出計畫/社會福利支出/會費、捐助、補助、分攤、照護、救濟與交流活動費/捐助、補助與獎助/捐助國內團體"/>
    <s v="臺中市社會福利類志願服務小隊志工保險補助計畫"/>
    <s v="社團法人臺中市婦女企業諮詢協會"/>
    <x v="40"/>
    <x v="197"/>
    <s v="無"/>
    <m/>
  </r>
  <r>
    <s v="社會福利支出計畫/社會福利支出/會費、捐助、補助、分攤、照護、救濟與交流活動費/捐助、補助與獎助/捐助國內團體"/>
    <s v="臺中市社會福利類志願服務小隊志工保險補助計畫"/>
    <s v="財團法人台灣兒童暨家庭扶助基金會台中市北區分事務所"/>
    <x v="40"/>
    <x v="326"/>
    <s v="無"/>
    <m/>
  </r>
  <r>
    <s v="社會福利支出計畫/社會福利支出/會費、捐助、補助、分攤、照護、救濟與交流活動費/捐助、補助與獎助/捐助國內團體"/>
    <s v="臺中市社會福利類志願服務小隊志工保險補助計畫"/>
    <s v="社團法人台中市羅莎莉亞國際同濟會"/>
    <x v="40"/>
    <x v="247"/>
    <s v="無"/>
    <m/>
  </r>
  <r>
    <s v="社會福利支出計畫/社會福利支出/會費、捐助、補助、分攤、照護、救濟與交流活動費/捐助、補助與獎助/捐助國內團體"/>
    <s v="臺中市社會福利類志願服務小隊志工保險補助計畫"/>
    <s v="臺中市藍星同心協會"/>
    <x v="40"/>
    <x v="326"/>
    <s v="無"/>
    <m/>
  </r>
  <r>
    <s v="社會福利支出計畫/社會福利支出/會費、捐助、補助、分攤、照護、救濟與交流活動費/捐助、補助與獎助/捐助國內團體"/>
    <s v="臺中市社會福利類志願服務小隊志工保險補助計畫"/>
    <s v="臺中市東海恩福關懷協會"/>
    <x v="40"/>
    <x v="197"/>
    <s v="無"/>
    <m/>
  </r>
  <r>
    <s v="社會福利支出計畫/社會福利支出/會費、捐助、補助、分攤、照護、救濟與交流活動費/捐助、補助與獎助/捐助國內團體"/>
    <s v="臺中市社會福利類志願服務小隊志工保險補助計畫"/>
    <s v="社團法人台灣心動家族兒童青少年關懷協會"/>
    <x v="40"/>
    <x v="326"/>
    <s v="無"/>
    <m/>
  </r>
  <r>
    <s v="社會福利支出計畫/社會福利支出/會費、捐助、補助、分攤、照護、救濟與交流活動費/捐助、補助與獎助/捐助國內團體"/>
    <s v="臺中市社會福利類志願服務小隊志工保險補助計畫"/>
    <s v="社團法人台灣心動家族兒童青少年關懷協會"/>
    <x v="40"/>
    <x v="197"/>
    <s v="無"/>
    <m/>
  </r>
  <r>
    <s v="社會福利支出計畫/社會福利支出/會費、捐助、補助、分攤、照護、救濟與交流活動費/捐助、補助與獎助/捐助國內團體"/>
    <s v="臺中市社會福利類志願服務小隊志工保險補助計畫"/>
    <s v="財團法人天主教會台中教區"/>
    <x v="40"/>
    <x v="88"/>
    <s v="無"/>
    <m/>
  </r>
  <r>
    <s v="社會福利支出計畫/社會福利支出/會費、捐助、補助、分攤、照護、救濟與交流活動費/捐助、補助與獎助/捐助國內團體"/>
    <s v="臺中市社會福利類志願服務小隊志工保險補助計畫"/>
    <s v="臺中市北屯區水湳社區發展協會"/>
    <x v="40"/>
    <x v="765"/>
    <s v="無"/>
    <m/>
  </r>
  <r>
    <s v="社會福利支出計畫/社會福利支出/會費、捐助、補助、分攤、照護、救濟與交流活動費/捐助、補助與獎助/捐助國內團體"/>
    <s v="臺中市社會福利類志願服務小隊志工保險補助計畫"/>
    <s v="臺中市大肚區大肚社區發展協會"/>
    <x v="40"/>
    <x v="326"/>
    <s v="無"/>
    <m/>
  </r>
  <r>
    <s v="社會福利支出計畫/社會福利支出/會費、捐助、補助、分攤、照護、救濟與交流活動費/捐助、補助與獎助/捐助國內團體"/>
    <s v="臺中市社會福利類志願服務小隊志工保險補助計畫"/>
    <s v="臺中市霧峰區丁台社區發展協會"/>
    <x v="40"/>
    <x v="1068"/>
    <s v="無"/>
    <m/>
  </r>
  <r>
    <s v="社會福利支出計畫/社會福利支出/會費、捐助、補助、分攤、照護、救濟與交流活動費/捐助、補助與獎助/捐助國內團體"/>
    <s v="臺中市社會福利類志願服務小隊志工保險補助計畫"/>
    <s v="臺中市藍興長青協會"/>
    <x v="40"/>
    <x v="326"/>
    <s v="無"/>
    <m/>
  </r>
  <r>
    <s v="社會福利支出計畫/社會福利支出/會費、捐助、補助、分攤、照護、救濟與交流活動費/捐助、補助與獎助/捐助國內團體"/>
    <s v="臺中市社會福利類志願服務小隊志工保險補助計畫"/>
    <s v="臺中市西屯區何明社區發展協會"/>
    <x v="40"/>
    <x v="326"/>
    <s v="無"/>
    <m/>
  </r>
  <r>
    <s v="社會福利支出計畫/社會福利支出/會費、捐助、補助、分攤、照護、救濟與交流活動費/捐助、補助與獎助/捐助國內團體"/>
    <s v="臺中市社會福利類志願服務小隊志工保險補助計畫"/>
    <s v="財團法人台中市私立林蘭生慈善基金會"/>
    <x v="40"/>
    <x v="326"/>
    <s v="無"/>
    <m/>
  </r>
  <r>
    <s v="社會福利支出計畫/社會福利支出/會費、捐助、補助、分攤、照護、救濟與交流活動費/捐助、補助與獎助/捐助國內團體"/>
    <s v="臺中市社會福利類志願服務小隊志工保險補助計畫"/>
    <s v="財團法人伽耶山基金會"/>
    <x v="40"/>
    <x v="326"/>
    <s v="無"/>
    <m/>
  </r>
  <r>
    <s v="社會福利支出計畫/社會福利支出/會費、捐助、補助、分攤、照護、救濟與交流活動費/捐助、補助與獎助/捐助國內團體"/>
    <s v="臺中市社會福利類志願服務小隊志工保險補助計畫"/>
    <s v="臺中市霧峰區萊園社區發展協會"/>
    <x v="40"/>
    <x v="326"/>
    <s v="無"/>
    <m/>
  </r>
  <r>
    <s v="社會福利支出計畫/社會福利支出/會費、捐助、補助、分攤、照護、救濟與交流活動費/捐助、補助與獎助/捐助國內團體"/>
    <s v="臺中市社會福利類志願服務小隊志工保險補助計畫"/>
    <s v="臺中市沙鹿區興安社區發展協會"/>
    <x v="40"/>
    <x v="326"/>
    <s v="無"/>
    <m/>
  </r>
  <r>
    <s v="社會福利支出計畫/社會福利支出/會費、捐助、補助、分攤、照護、救濟與交流活動費/捐助、補助與獎助/捐助國內團體"/>
    <s v="臺中市社會福利類志願服務小隊志工保險補助計畫"/>
    <s v="臺中市興安柳陽關懷協會"/>
    <x v="40"/>
    <x v="326"/>
    <s v="無"/>
    <m/>
  </r>
  <r>
    <s v="社會福利支出計畫/社會福利支出/會費、捐助、補助、分攤、照護、救濟與交流活動費/捐助、補助與獎助/捐助國內團體"/>
    <s v="臺中市社會福利類志願服務小隊志工保險補助計畫"/>
    <s v="臺中市沙鹿區公明社區發展協會"/>
    <x v="40"/>
    <x v="326"/>
    <s v="無"/>
    <m/>
  </r>
  <r>
    <s v="社會福利支出計畫/社會福利支出/會費、捐助、補助、分攤、照護、救濟與交流活動費/捐助、補助與獎助/捐助國內團體"/>
    <s v="臺中市社會福利類志願服務小隊志工保險補助計畫"/>
    <s v="社團法人臺中市扶弱成長協會"/>
    <x v="40"/>
    <x v="326"/>
    <s v="無"/>
    <m/>
  </r>
  <r>
    <s v="社會福利支出計畫/社會福利支出/會費、捐助、補助、分攤、照護、救濟與交流活動費/捐助、補助與獎助/捐助國內團體"/>
    <s v="臺中市社會福利類志願服務小隊志工保險補助計畫"/>
    <s v="臺中市太平區福隆社區發展協會"/>
    <x v="40"/>
    <x v="326"/>
    <s v="無"/>
    <m/>
  </r>
  <r>
    <s v="社會福利支出計畫/社會福利支出/會費、捐助、補助、分攤、照護、救濟與交流活動費/捐助、補助與獎助/捐助國內團體"/>
    <s v="臺中市社會福利類志願服務小隊志工保險補助計畫"/>
    <s v="臺中市豐原區鎌村社區發展協會"/>
    <x v="40"/>
    <x v="326"/>
    <s v="無"/>
    <m/>
  </r>
  <r>
    <s v="社會福利支出計畫/社會福利支出/會費、捐助、補助、分攤、照護、救濟與交流活動費/捐助、補助與獎助/捐助國內團體"/>
    <s v="臺中市社會福利類志願服務小隊志工保險補助計畫"/>
    <s v="臺中市龍井區新庄社區發展協會"/>
    <x v="40"/>
    <x v="1068"/>
    <s v="無"/>
    <m/>
  </r>
  <r>
    <s v="社會福利支出計畫/社會福利支出/會費、捐助、補助、分攤、照護、救濟與交流活動費/捐助、補助與獎助/捐助國內團體"/>
    <s v="臺中市社會福利類志願服務小隊志工保險補助計畫"/>
    <s v="臺中市霧峰區南勢社區發展協會"/>
    <x v="40"/>
    <x v="326"/>
    <s v="無"/>
    <m/>
  </r>
  <r>
    <s v="社會福利支出計畫/社會福利支出/會費、捐助、補助、分攤、照護、救濟與交流活動費/捐助、補助與獎助/捐助國內團體"/>
    <s v="臺中市社會福利類志願服務小隊志工保險補助計畫"/>
    <s v="臺中市生態休閒產業協會"/>
    <x v="40"/>
    <x v="326"/>
    <s v="無"/>
    <m/>
  </r>
  <r>
    <s v="社會福利支出計畫/社會福利支出/會費、捐助、補助、分攤、照護、救濟與交流活動費/捐助、補助與獎助/捐助國內團體"/>
    <s v="臺中市社會福利類志願服務小隊志工保險補助計畫"/>
    <s v="社團法人臺中市幸福關懷發展協會"/>
    <x v="40"/>
    <x v="326"/>
    <s v="無"/>
    <m/>
  </r>
  <r>
    <s v="社會福利支出計畫/社會福利支出/會費、捐助、補助、分攤、照護、救濟與交流活動費/捐助、補助與獎助/捐助國內團體"/>
    <s v="臺中市社會福利類志願服務小隊志工保險補助計畫"/>
    <s v="財團法人臺灣省私立永信社會福利基金會"/>
    <x v="40"/>
    <x v="326"/>
    <s v="無"/>
    <m/>
  </r>
  <r>
    <s v="社會福利支出計畫/社會福利支出/會費、捐助、補助、分攤、照護、救濟與交流活動費/捐助、補助與獎助/捐助國內團體"/>
    <s v="臺中市社會福利類志願服務小隊志工保險補助計畫"/>
    <s v="臺中市后里區墩東社區發展協會"/>
    <x v="40"/>
    <x v="326"/>
    <s v="無"/>
    <m/>
  </r>
  <r>
    <s v="社會福利支出計畫/社會福利支出/會費、捐助、補助、分攤、照護、救濟與交流活動費/捐助、補助與獎助/捐助國內團體"/>
    <s v="臺中市社會福利類志願服務小隊志工保險補助計畫"/>
    <s v="臺中市三寶護持會"/>
    <x v="40"/>
    <x v="326"/>
    <s v="無"/>
    <m/>
  </r>
  <r>
    <s v="社會福利支出計畫/社會福利支出/會費、捐助、補助、分攤、照護、救濟與交流活動費/捐助、補助與獎助/捐助國內團體"/>
    <s v="臺中市社會福利類志願服務小隊志工保險補助計畫"/>
    <s v="社團法人台灣家庭關懷協會"/>
    <x v="40"/>
    <x v="326"/>
    <s v="無"/>
    <m/>
  </r>
  <r>
    <s v="社會福利支出計畫/社會福利支出/會費、捐助、補助、分攤、照護、救濟與交流活動費/捐助、補助與獎助/捐助國內團體"/>
    <s v="臺中市社會福利類志願服務小隊志工保險補助計畫"/>
    <s v="臺中市西屯區福瑞社區發展協會"/>
    <x v="40"/>
    <x v="1067"/>
    <s v="無"/>
    <m/>
  </r>
  <r>
    <s v="社會福利支出計畫/社會福利支出/會費、捐助、補助、分攤、照護、救濟與交流活動費/捐助、補助與獎助/捐助國內團體"/>
    <s v="臺中市社會福利類志願服務小隊志工保險補助計畫"/>
    <s v="財團法人天主教會台中教區"/>
    <x v="40"/>
    <x v="326"/>
    <s v="無"/>
    <m/>
  </r>
  <r>
    <s v="社會福利支出計畫/社會福利支出/會費、捐助、補助、分攤、照護、救濟與交流活動費/捐助、補助與獎助/捐助國內團體"/>
    <s v="臺中市社會福利類志願服務小隊志工保險補助計畫"/>
    <s v="社團法人臺中市霧峰老人會"/>
    <x v="40"/>
    <x v="326"/>
    <s v="無"/>
    <m/>
  </r>
  <r>
    <s v="社會福利支出計畫/社會福利支出/會費、捐助、補助、分攤、照護、救濟與交流活動費/捐助、補助與獎助/捐助國內團體"/>
    <s v="臺中市社會福利類志願服務小隊志工保險補助計畫"/>
    <s v="臺中市大雅區上雅社區發展協會"/>
    <x v="40"/>
    <x v="326"/>
    <s v="無"/>
    <m/>
  </r>
  <r>
    <s v="社會福利支出計畫/社會福利支出/會費、捐助、補助、分攤、照護、救濟與交流活動費/捐助、補助與獎助/捐助國內團體"/>
    <s v="臺中市社會福利類志願服務小隊志工保險補助計畫"/>
    <s v="臺中市大雅區大楓社區發展協會"/>
    <x v="40"/>
    <x v="326"/>
    <s v="無"/>
    <m/>
  </r>
  <r>
    <s v="社會福利支出計畫/社會福利支出/會費、捐助、補助、分攤、照護、救濟與交流活動費/捐助、補助與獎助/捐助國內團體"/>
    <s v="臺中市社會福利類志願服務小隊志工保險補助計畫"/>
    <s v="臺中市大安區頂安社區發展協會"/>
    <x v="40"/>
    <x v="326"/>
    <s v="無"/>
    <m/>
  </r>
  <r>
    <s v="社會福利支出計畫/社會福利支出/會費、捐助、補助、分攤、照護、救濟與交流活動費/捐助、補助與獎助/捐助國內團體"/>
    <s v="臺中市社會福利類志願服務小隊志工保險補助計畫"/>
    <s v="臺中市外埔區永豐社區發展協會"/>
    <x v="40"/>
    <x v="326"/>
    <s v="無"/>
    <m/>
  </r>
  <r>
    <s v="社會福利支出計畫/社會福利支出/會費、捐助、補助、分攤、照護、救濟與交流活動費/捐助、補助與獎助/捐助國內團體"/>
    <s v="臺中市社會福利類志願服務小隊志工保險補助計畫"/>
    <s v="台中市霧峰區六股社區發展協會"/>
    <x v="40"/>
    <x v="1068"/>
    <s v="無"/>
    <m/>
  </r>
  <r>
    <s v="社會福利支出計畫/社會福利支出/會費、捐助、補助、分攤、照護、救濟與交流活動費/捐助、補助與獎助/捐助國內團體"/>
    <s v="臺中市社會福利類志願服務小隊志工保險補助計畫"/>
    <s v="社團法人臺中市潭仔墘社區文化協會"/>
    <x v="40"/>
    <x v="620"/>
    <s v="無"/>
    <m/>
  </r>
  <r>
    <s v="社會福利支出計畫/社會福利支出/會費、捐助、補助、分攤、照護、救濟與交流活動費/捐助、補助與獎助/捐助國內團體"/>
    <s v="臺中市社會福利類志願服務小隊志工保險補助計畫"/>
    <s v="臺中市南區西川社區發展協會"/>
    <x v="40"/>
    <x v="197"/>
    <s v="無"/>
    <m/>
  </r>
  <r>
    <s v="社會福利支出計畫/社會福利支出/會費、捐助、補助、分攤、照護、救濟與交流活動費/捐助、補助與獎助/捐助國內團體"/>
    <s v="臺中市社會福利類志願服務小隊志工保險補助計畫"/>
    <s v="社團法人台中市東區東信社區發展協會"/>
    <x v="40"/>
    <x v="1068"/>
    <s v="無"/>
    <m/>
  </r>
  <r>
    <s v="社會福利支出計畫/社會福利支出/會費、捐助、補助、分攤、照護、救濟與交流活動費/捐助、補助與獎助/捐助國內團體"/>
    <s v="臺中市社會福利類志願服務小隊志工保險補助計畫"/>
    <s v="臺中市霧峰區北柳社區發展協會"/>
    <x v="40"/>
    <x v="326"/>
    <s v="無"/>
    <m/>
  </r>
  <r>
    <s v="社會福利支出計畫/社會福利支出/會費、捐助、補助、分攤、照護、救濟與交流活動費/捐助、補助與獎助/捐助國內團體"/>
    <s v="臺中市社會福利類志願服務小隊志工保險補助計畫"/>
    <s v="臺中市沙鹿區西勢寮社區發展協會"/>
    <x v="40"/>
    <x v="326"/>
    <s v="無"/>
    <m/>
  </r>
  <r>
    <s v="社會福利支出計畫/社會福利支出/會費、捐助、補助、分攤、照護、救濟與交流活動費/捐助、補助與獎助/捐助國內團體"/>
    <s v="臺中市社會福利類志願服務小隊志工保險補助計畫"/>
    <s v="財團法人台灣省私立台灣盲人重建院中部服務中心"/>
    <x v="40"/>
    <x v="326"/>
    <s v="無"/>
    <m/>
  </r>
  <r>
    <s v="社會福利支出計畫/社會福利支出/會費、捐助、補助、分攤、照護、救濟與交流活動費/捐助、補助與獎助/捐助國內團體"/>
    <s v="臺中市社會福利類志願服務小隊志工保險補助計畫"/>
    <s v="臺中市北區育德社區發展協會"/>
    <x v="40"/>
    <x v="620"/>
    <s v="無"/>
    <m/>
  </r>
  <r>
    <s v="社會福利支出計畫/社會福利支出/會費、捐助、補助、分攤、照護、救濟與交流活動費/捐助、補助與獎助/捐助國內團體"/>
    <s v="臺中市社會福利類志願服務小隊志工保險補助計畫"/>
    <s v="臺中市東勢區石城社區發展協會"/>
    <x v="40"/>
    <x v="326"/>
    <s v="無"/>
    <m/>
  </r>
  <r>
    <s v="社會福利支出計畫/社會福利支出/會費、捐助、補助、分攤、照護、救濟與交流活動費/捐助、補助與獎助/捐助國內團體"/>
    <s v="臺中市社會福利類志願服務小隊志工保險補助計畫"/>
    <s v="臺中市梧棲區草湳社區發展協會"/>
    <x v="40"/>
    <x v="326"/>
    <s v="無"/>
    <m/>
  </r>
  <r>
    <s v="社會福利支出計畫/社會福利支出/會費、捐助、補助、分攤、照護、救濟與交流活動費/捐助、補助與獎助/捐助國內團體"/>
    <s v="臺中市社會福利類志願服務小隊志工保險補助計畫"/>
    <s v="臺中市烏日區九德社區發展協會"/>
    <x v="40"/>
    <x v="620"/>
    <s v="無"/>
    <m/>
  </r>
  <r>
    <s v="社會福利支出計畫/社會福利支出/會費、捐助、補助、分攤、照護、救濟與交流活動費/捐助、補助與獎助/捐助國內團體"/>
    <s v="臺中市社會福利類志願服務小隊志工保險補助計畫"/>
    <s v="臺中市清水區槺榔社區發展協會"/>
    <x v="40"/>
    <x v="326"/>
    <s v="無"/>
    <m/>
  </r>
  <r>
    <s v="社會福利支出計畫/社會福利支出/會費、捐助、補助、分攤、照護、救濟與交流活動費/捐助、補助與獎助/捐助國內團體"/>
    <s v="臺中市社會福利類志願服務小隊志工保險補助計畫"/>
    <s v="臺中市北屯區后庄社區發展協會"/>
    <x v="40"/>
    <x v="1068"/>
    <s v="無"/>
    <m/>
  </r>
  <r>
    <s v="社會福利支出計畫/社會福利支出/會費、捐助、補助、分攤、照護、救濟與交流活動費/捐助、補助與獎助/捐助國內團體"/>
    <s v="臺中市社會福利類志願服務小隊志工保險補助計畫"/>
    <s v="臺中市豐原區西勢社區發展協會"/>
    <x v="40"/>
    <x v="326"/>
    <s v="無"/>
    <m/>
  </r>
  <r>
    <s v="社會福利支出計畫/社會福利支出/會費、捐助、補助、分攤、照護、救濟與交流活動費/捐助、補助與獎助/捐助國內團體"/>
    <s v="臺中市社會福利類志願服務小隊志工保險補助計畫"/>
    <s v="社團法人臺中市中華生物能醫學氣功協會"/>
    <x v="40"/>
    <x v="326"/>
    <s v="無"/>
    <m/>
  </r>
  <r>
    <s v="社會福利支出計畫/社會福利支出/會費、捐助、補助、分攤、照護、救濟與交流活動費/捐助、補助與獎助/捐助國內團體"/>
    <s v="臺中市社會福利類志願服務小隊志工保險補助計畫"/>
    <s v="臺中市清水區博愛關懷協會"/>
    <x v="40"/>
    <x v="326"/>
    <s v="無"/>
    <m/>
  </r>
  <r>
    <s v="社會福利支出計畫/社會福利支出/會費、捐助、補助、分攤、照護、救濟與交流活動費/捐助、補助與獎助/捐助國內團體"/>
    <s v="臺中市社會福利類志願服務小隊志工保險補助計畫"/>
    <s v="臺中市山海屯國際生命線協會"/>
    <x v="40"/>
    <x v="1067"/>
    <s v="無"/>
    <m/>
  </r>
  <r>
    <s v="社會福利支出計畫/社會福利支出/會費、捐助、補助、分攤、照護、救濟與交流活動費/捐助、補助與獎助/捐助國內團體"/>
    <s v="臺中市社會福利類志願服務小隊志工保險補助計畫"/>
    <s v="臺中市神岡區三角社區發展協會"/>
    <x v="40"/>
    <x v="326"/>
    <s v="無"/>
    <m/>
  </r>
  <r>
    <s v="社會福利支出計畫/社會福利支出/會費、捐助、補助、分攤、照護、救濟與交流活動費/捐助、補助與獎助/捐助國內團體"/>
    <s v="臺中市社會福利類志願服務小隊志工保險補助計畫"/>
    <s v="臺中市東勢區詒福社區發展協會"/>
    <x v="40"/>
    <x v="326"/>
    <s v="無"/>
    <m/>
  </r>
  <r>
    <s v="社會福利支出計畫/社會福利支出/會費、捐助、補助、分攤、照護、救濟與交流活動費/捐助、補助與獎助/捐助國內團體"/>
    <s v="臺中市社會福利類志願服務小隊志工保險補助計畫"/>
    <s v="社團法人台灣省慈心協會"/>
    <x v="40"/>
    <x v="620"/>
    <s v="無"/>
    <m/>
  </r>
  <r>
    <s v="社會福利支出計畫/社會福利支出/會費、捐助、補助、分攤、照護、救濟與交流活動費/捐助、補助與獎助/捐助國內團體"/>
    <s v="臺中市社會福利類志願服務小隊志工保險補助計畫"/>
    <s v="財團法人弘道老人福利基金會"/>
    <x v="40"/>
    <x v="326"/>
    <s v="無"/>
    <m/>
  </r>
  <r>
    <s v="社會福利支出計畫/社會福利支出/會費、捐助、補助、分攤、照護、救濟與交流活動費/捐助、補助與獎助/捐助國內團體"/>
    <s v="臺中市社會福利類志願服務小隊志工保險補助計畫"/>
    <s v="臺中市沙鹿區洛泉社區發展協會"/>
    <x v="40"/>
    <x v="326"/>
    <s v="無"/>
    <m/>
  </r>
  <r>
    <s v="社會福利支出計畫/社會福利支出/會費、捐助、補助、分攤、照護、救濟與交流活動費/捐助、補助與獎助/捐助國內團體"/>
    <s v="臺中市社會福利類志願服務小隊志工保險補助計畫"/>
    <s v="天主教曉明社會福利基金會"/>
    <x v="40"/>
    <x v="197"/>
    <s v="無"/>
    <m/>
  </r>
  <r>
    <s v="社會福利支出計畫/社會福利支出/會費、捐助、補助、分攤、照護、救濟與交流活動費/捐助、補助與獎助/捐助國內團體"/>
    <s v="臺中市社會福利類志願服務小隊志工保險補助計畫"/>
    <s v="台中市南區永興社區發展協會"/>
    <x v="40"/>
    <x v="326"/>
    <s v="無"/>
    <m/>
  </r>
  <r>
    <s v="社會福利支出計畫/社會福利支出/會費、捐助、補助、分攤、照護、救濟與交流活動費/捐助、補助與獎助/捐助國內團體"/>
    <s v="臺中市社會福利類志願服務小隊志工保險補助計畫"/>
    <s v="臺中市好藤林健康促進關懷協會"/>
    <x v="40"/>
    <x v="1067"/>
    <s v="無"/>
    <m/>
  </r>
  <r>
    <s v="社會福利支出計畫/社會福利支出/會費、捐助、補助、分攤、照護、救濟與交流活動費/捐助、補助與獎助/捐助國內團體"/>
    <s v="臺中市社會福利類志願服務小隊志工保險補助計畫"/>
    <s v="臺中市大肚區瑞井社區發展協會"/>
    <x v="40"/>
    <x v="326"/>
    <s v="無"/>
    <m/>
  </r>
  <r>
    <s v="社會福利支出計畫/社會福利支出/會費、捐助、補助、分攤、照護、救濟與交流活動費/捐助、補助與獎助/捐助國內團體"/>
    <s v="臺中市社會福利類志願服務小隊志工保險補助計畫"/>
    <s v="臺中市神岡區溪洲社區發展協會"/>
    <x v="40"/>
    <x v="1067"/>
    <s v="無"/>
    <m/>
  </r>
  <r>
    <s v="社會福利支出計畫/社會福利支出/會費、捐助、補助、分攤、照護、救濟與交流活動費/捐助、補助與獎助/捐助國內團體"/>
    <s v="臺中市社會福利類志願服務小隊志工保險補助計畫"/>
    <s v="臺中市東勢區福隆社區發展協會"/>
    <x v="40"/>
    <x v="326"/>
    <s v="無"/>
    <m/>
  </r>
  <r>
    <s v="社會福利支出計畫/社會福利支出/會費、捐助、補助、分攤、照護、救濟與交流活動費/捐助、補助與獎助/捐助國內團體"/>
    <s v="臺中市社會福利類志願服務小隊志工保險補助計畫"/>
    <s v="社團法人臺中市霧峰區舊正社區發展協會"/>
    <x v="40"/>
    <x v="326"/>
    <s v="無"/>
    <m/>
  </r>
  <r>
    <s v="社會福利支出計畫/社會福利支出/會費、捐助、補助、分攤、照護、救濟與交流活動費/捐助、補助與獎助/捐助國內團體"/>
    <s v="臺中市社會福利類志願服務小隊志工保險補助計畫"/>
    <s v="社團法人台中市生命線協會"/>
    <x v="40"/>
    <x v="326"/>
    <s v="無"/>
    <m/>
  </r>
  <r>
    <s v="社會福利支出計畫/社會福利支出/會費、捐助、補助、分攤、照護、救濟與交流活動費/捐助、補助與獎助/捐助國內團體"/>
    <s v="臺中市社會福利類志願服務小隊志工保險補助計畫"/>
    <s v="台中市厝邊關懷協會"/>
    <x v="40"/>
    <x v="326"/>
    <s v="無"/>
    <m/>
  </r>
  <r>
    <s v="社會福利支出計畫/社會福利支出/會費、捐助、補助、分攤、照護、救濟與交流活動費/捐助、補助與獎助/捐助國內團體"/>
    <s v="臺中市社會福利類志願服務小隊志工保險補助計畫"/>
    <s v="臺中市豐原區翁明社區發展協會"/>
    <x v="40"/>
    <x v="326"/>
    <s v="無"/>
    <m/>
  </r>
  <r>
    <s v="社會福利支出計畫/社會福利支出/會費、捐助、補助、分攤、照護、救濟與交流活動費/捐助、補助與獎助/捐助國內團體"/>
    <s v="臺中市社會福利類志願服務小隊志工保險補助計畫"/>
    <s v="臺中市龍井區東海社區發展協會"/>
    <x v="40"/>
    <x v="620"/>
    <s v="無"/>
    <m/>
  </r>
  <r>
    <s v="社會福利支出計畫/社會福利支出/會費、捐助、補助、分攤、照護、救濟與交流活動費/捐助、補助與獎助/捐助國內團體"/>
    <s v="臺中市社會福利類志願服務小隊志工保險補助計畫"/>
    <s v="財團法人天主教聖心基金會"/>
    <x v="40"/>
    <x v="620"/>
    <s v="無"/>
    <m/>
  </r>
  <r>
    <s v="社會福利支出計畫/社會福利支出/會費、捐助、補助、分攤、照護、救濟與交流活動費/捐助、補助與獎助/捐助國內團體"/>
    <s v="臺中市社會福利類志願服務小隊志工保險補助計畫"/>
    <s v="財團法人台中市私立無極證道院社會福利慈善事業基金會"/>
    <x v="40"/>
    <x v="326"/>
    <s v="無"/>
    <m/>
  </r>
  <r>
    <s v="社會福利支出計畫/社會福利支出/會費、捐助、補助、分攤、照護、救濟與交流活動費/捐助、補助與獎助/捐助國內團體"/>
    <s v="臺中市社會福利類志願服務小隊志工保險補助計畫"/>
    <s v="社團法人臺中市大里區東興社區發展協會"/>
    <x v="40"/>
    <x v="1068"/>
    <s v="無"/>
    <m/>
  </r>
  <r>
    <s v="社會福利支出計畫/社會福利支出/會費、捐助、補助、分攤、照護、救濟與交流活動費/捐助、補助與獎助/捐助國內團體"/>
    <s v="臺中市社會福利類志願服務小隊志工保險補助計畫"/>
    <s v="臺中市豐原區豐原社區發展協會"/>
    <x v="40"/>
    <x v="1067"/>
    <s v="無"/>
    <m/>
  </r>
  <r>
    <s v="社會福利支出計畫/社會福利支出/會費、捐助、補助、分攤、照護、救濟與交流活動費/捐助、補助與獎助/捐助國內團體"/>
    <s v="臺中市社會福利類志願服務小隊志工保險補助計畫"/>
    <s v="臺中市北區錦村社區發展協會"/>
    <x v="40"/>
    <x v="620"/>
    <s v="無"/>
    <m/>
  </r>
  <r>
    <s v="社會福利支出計畫/社會福利支出/會費、捐助、補助、分攤、照護、救濟與交流活動費/捐助、補助與獎助/捐助國內團體"/>
    <s v="臺中市社會福利類志願服務小隊志工保險補助計畫"/>
    <s v="社團法人臺中市山海屯脊髓損傷協會"/>
    <x v="40"/>
    <x v="326"/>
    <s v="無"/>
    <m/>
  </r>
  <r>
    <s v="社會福利支出計畫/社會福利支出/會費、捐助、補助、分攤、照護、救濟與交流活動費/捐助、補助與獎助/捐助國內團體"/>
    <s v="臺中市社會福利類志願服務小隊志工保險補助計畫"/>
    <s v="臺中市沙鹿區沙鹿社區發展協會"/>
    <x v="40"/>
    <x v="620"/>
    <s v="無"/>
    <m/>
  </r>
  <r>
    <s v="社會福利支出計畫/社會福利支出/會費、捐助、補助、分攤、照護、救濟與交流活動費/捐助、補助與獎助/捐助國內團體"/>
    <s v="臺中市社會福利類志願服務小隊志工保險補助計畫"/>
    <s v="財團法人一貫道崇正基金會"/>
    <x v="40"/>
    <x v="276"/>
    <s v="無"/>
    <m/>
  </r>
  <r>
    <s v="社會福利支出計畫/社會福利支出/會費、捐助、補助、分攤、照護、救濟與交流活動費/捐助、補助與獎助/捐助國內團體"/>
    <s v="臺中市社會福利類志願服務小隊志工保險補助計畫"/>
    <s v="臺中市南區樹德社區發展協會"/>
    <x v="40"/>
    <x v="326"/>
    <s v="無"/>
    <m/>
  </r>
  <r>
    <s v="社會福利支出計畫/社會福利支出/會費、捐助、補助、分攤、照護、救濟與交流活動費/捐助、補助與獎助/捐助國內團體"/>
    <s v="臺中市社會福利類志願服務小隊志工保險補助計畫"/>
    <s v="財團法人瑪利亞社會福利基金會"/>
    <x v="40"/>
    <x v="326"/>
    <s v="無"/>
    <m/>
  </r>
  <r>
    <s v="社會福利支出計畫/社會福利支出/會費、捐助、補助、分攤、照護、救濟與交流活動費/捐助、補助與獎助/捐助國內團體"/>
    <s v="臺中市社會福利類志願服務小隊志工保險補助計畫"/>
    <s v="台中市愛鄰社區服務協會"/>
    <x v="40"/>
    <x v="326"/>
    <s v="無"/>
    <m/>
  </r>
  <r>
    <s v="社會福利支出計畫/社會福利支出/會費、捐助、補助、分攤、照護、救濟與交流活動費/捐助、補助與獎助/捐助國內團體"/>
    <s v="臺中市社會福利類志願服務小隊志工保險補助計畫"/>
    <s v="臺中市太平區新城社區發展協會"/>
    <x v="40"/>
    <x v="1067"/>
    <s v="無"/>
    <m/>
  </r>
  <r>
    <s v="社會福利支出計畫/社會福利支出/會費、捐助、補助、分攤、照護、救濟與交流活動費/捐助、補助與獎助/捐助國內團體"/>
    <s v="臺中市社會福利類志願服務小隊志工保險補助計畫"/>
    <s v="財團法人台中市佛教蓮社"/>
    <x v="40"/>
    <x v="326"/>
    <s v="無"/>
    <m/>
  </r>
  <r>
    <s v="社會福利支出計畫/社會福利支出/會費、捐助、補助、分攤、照護、救濟與交流活動費/捐助、補助與獎助/捐助國內團體"/>
    <s v="臺中市社會福利類志願服務小隊志工保險補助計畫"/>
    <s v="財團法人中華基督教福音信義傳道會"/>
    <x v="40"/>
    <x v="326"/>
    <s v="無"/>
    <m/>
  </r>
  <r>
    <s v="社會福利支出計畫/社會福利支出/會費、捐助、補助、分攤、照護、救濟與交流活動費/捐助、補助與獎助/捐助國內團體"/>
    <s v="臺中市社會福利類志願服務小隊志工保險補助計畫"/>
    <s v="臺中市潭子區東寶社區發展協會"/>
    <x v="40"/>
    <x v="620"/>
    <s v="無"/>
    <m/>
  </r>
  <r>
    <s v="社會福利支出計畫/社會福利支出/會費、捐助、補助、分攤、照護、救濟與交流活動費/捐助、補助與獎助/捐助國內團體"/>
    <s v="臺中市社會福利類志願服務小隊志工保險補助計畫"/>
    <s v="臺中市墩仔腳庄文化創生發展協會"/>
    <x v="40"/>
    <x v="326"/>
    <s v="無"/>
    <m/>
  </r>
  <r>
    <s v="社會福利支出計畫/社會福利支出/會費、捐助、補助、分攤、照護、救濟與交流活動費/捐助、補助與獎助/捐助國內團體"/>
    <s v="臺中市社會福利類志願服務小隊志工保險補助計畫"/>
    <s v="臺中市清水老人會"/>
    <x v="40"/>
    <x v="1067"/>
    <s v="無"/>
    <m/>
  </r>
  <r>
    <s v="社會福利支出計畫/社會福利支出/會費、捐助、補助、分攤、照護、救濟與交流活動費/捐助、補助與獎助/捐助國內團體"/>
    <s v="臺中市社會福利類志願服務小隊志工保險補助計畫"/>
    <s v="臺中市東海恩福關懷協會"/>
    <x v="40"/>
    <x v="326"/>
    <s v="無"/>
    <m/>
  </r>
  <r>
    <s v="社會福利支出計畫/社會福利支出/會費、捐助、補助、分攤、照護、救濟與交流活動費/捐助、補助與獎助/捐助國內團體"/>
    <s v="臺中市社會福利類志願服務小隊志工保險補助計畫"/>
    <s v="臺中市大肚區蔗廍社區發展協會"/>
    <x v="40"/>
    <x v="1067"/>
    <s v="無"/>
    <m/>
  </r>
  <r>
    <s v="社會福利支出計畫/社會福利支出/會費、捐助、補助、分攤、照護、救濟與交流活動費/捐助、補助與獎助/捐助國內團體"/>
    <s v="臺中市社會福利類志願服務小隊志工保險補助計畫"/>
    <s v="臺中市太平區德隆社區發展協會"/>
    <x v="40"/>
    <x v="326"/>
    <s v="無"/>
    <m/>
  </r>
  <r>
    <s v="社會福利支出計畫/社會福利支出/會費、捐助、補助、分攤、照護、救濟與交流活動費/捐助、補助與獎助/捐助國內團體"/>
    <s v="臺中市社會福利類志願服務小隊志工保險補助計畫"/>
    <s v="財團法人老五老基金會"/>
    <x v="40"/>
    <x v="326"/>
    <s v="無"/>
    <m/>
  </r>
  <r>
    <s v="社會福利支出計畫/社會福利支出/會費、捐助、補助、分攤、照護、救濟與交流活動費/捐助、補助與獎助/捐助國內團體"/>
    <s v="臺中市社會福利類志願服務小隊志工保險補助計畫"/>
    <s v="臺中市潭子區新田社區發展協會"/>
    <x v="40"/>
    <x v="326"/>
    <s v="無"/>
    <m/>
  </r>
  <r>
    <s v="社會福利支出計畫/社會福利支出/會費、捐助、補助、分攤、照護、救濟與交流活動費/捐助、補助與獎助/捐助國內團體"/>
    <s v="臺中市社會福利類志願服務小隊志工保險補助計畫"/>
    <s v="財團法人老五老基金會"/>
    <x v="40"/>
    <x v="197"/>
    <s v="無"/>
    <m/>
  </r>
  <r>
    <s v="社會福利支出計畫/社會福利支出/會費、捐助、補助、分攤、照護、救濟與交流活動費/捐助、補助與獎助/捐助國內團體"/>
    <s v="臺中市社會福利類志願服務小隊志工保險補助計畫"/>
    <s v="財團法人臺中市私立永耕社會福利基金會"/>
    <x v="40"/>
    <x v="1067"/>
    <s v="無"/>
    <m/>
  </r>
  <r>
    <s v="社會福利支出計畫/社會福利支出/會費、捐助、補助、分攤、照護、救濟與交流活動費/捐助、補助與獎助/捐助國內團體"/>
    <s v="臺中市社會福利類志願服務小隊志工保險補助計畫"/>
    <s v="社團法人臺中市感恩關懷協會"/>
    <x v="40"/>
    <x v="1067"/>
    <s v="無"/>
    <m/>
  </r>
  <r>
    <s v="社會福利支出計畫/社會福利支出/會費、捐助、補助、分攤、照護、救濟與交流活動費/捐助、補助與獎助/捐助國內團體"/>
    <s v="臺中市社會福利類志願服務小隊志工保險補助計畫"/>
    <s v="臺中市樂活銀髮族交流協會"/>
    <x v="40"/>
    <x v="326"/>
    <s v="無"/>
    <m/>
  </r>
  <r>
    <s v="社會福利支出計畫/社會福利支出/會費、捐助、補助、分攤、照護、救濟與交流活動費/捐助、補助與獎助/捐助國內團體"/>
    <s v="臺中市社會福利類志願服務小隊志工保險補助計畫"/>
    <s v="臺中市黎明城鄉發展協會"/>
    <x v="40"/>
    <x v="326"/>
    <s v="無"/>
    <m/>
  </r>
  <r>
    <s v="社會福利支出計畫/社會福利支出/會費、捐助、補助、分攤、照護、救濟與交流活動費/捐助、補助與獎助/捐助國內團體"/>
    <s v="臺中市社會福利類志願服務小隊志工保險補助計畫"/>
    <s v="台中市西區忠明社區發展協會"/>
    <x v="40"/>
    <x v="326"/>
    <s v="無"/>
    <m/>
  </r>
  <r>
    <s v="社會福利支出計畫/社會福利支出/會費、捐助、補助、分攤、照護、救濟與交流活動費/捐助、補助與獎助/捐助國內團體"/>
    <s v="臺中市社會福利類志願服務小隊志工保險補助計畫"/>
    <s v="財團法人臺中市私立宜家社會福利慈善基金會"/>
    <x v="40"/>
    <x v="326"/>
    <s v="無"/>
    <m/>
  </r>
  <r>
    <s v="社會福利支出計畫/社會福利支出/會費、捐助、補助、分攤、照護、救濟與交流活動費/捐助、補助與獎助/捐助國內團體"/>
    <s v="臺中市社會福利類志願服務小隊志工保險補助計畫"/>
    <s v="臺中市西區双龍社區發展協會"/>
    <x v="40"/>
    <x v="326"/>
    <s v="無"/>
    <m/>
  </r>
  <r>
    <s v="社會福利支出計畫/社會福利支出/會費、捐助、補助、分攤、照護、救濟與交流活動費/捐助、補助與獎助/捐助國內團體"/>
    <s v="臺中市社會福利類志願服務小隊志工保險補助計畫"/>
    <s v="臺中市南區南門社區發展協會"/>
    <x v="40"/>
    <x v="326"/>
    <s v="無"/>
    <m/>
  </r>
  <r>
    <s v="社會福利支出計畫/社會福利支出/會費、捐助、補助、分攤、照護、救濟與交流活動費/捐助、補助與獎助/捐助國內團體"/>
    <s v="臺中市社會福利類志願服務小隊志工保險補助計畫"/>
    <s v="臺中市石岡區和盛社區發展協會"/>
    <x v="40"/>
    <x v="620"/>
    <s v="無"/>
    <m/>
  </r>
  <r>
    <s v="社會福利支出計畫/社會福利支出/會費、捐助、補助、分攤、照護、救濟與交流活動費/捐助、補助與獎助/捐助國內團體"/>
    <s v="臺中市社會福利類志願服務小隊志工保險補助計畫"/>
    <s v="臺中市清水區南社社區發展協會"/>
    <x v="40"/>
    <x v="326"/>
    <s v="無"/>
    <m/>
  </r>
  <r>
    <s v="社會福利支出計畫/社會福利支出/會費、捐助、補助、分攤、照護、救濟與交流活動費/捐助、補助與獎助/捐助國內團體"/>
    <s v="臺中市社會福利類志願服務小隊志工保險補助計畫"/>
    <s v="社團法人中華傳愛社區服務協會"/>
    <x v="40"/>
    <x v="326"/>
    <s v="無"/>
    <m/>
  </r>
  <r>
    <s v="社會福利支出計畫/社會福利支出/會費、捐助、補助、分攤、照護、救濟與交流活動費/捐助、補助與獎助/捐助國內團體"/>
    <s v="臺中市社會福利類志願服務小隊志工保險補助計畫"/>
    <s v="臺中市豐原區豐榮社區發展協會"/>
    <x v="40"/>
    <x v="326"/>
    <s v="無"/>
    <m/>
  </r>
  <r>
    <s v="社會福利支出計畫/社會福利支出/會費、捐助、補助、分攤、照護、救濟與交流活動費/捐助、補助與獎助/捐助國內團體"/>
    <s v="臺中市社會福利類志願服務小隊志工保險補助計畫"/>
    <s v="臺中市太平區中興社區發展協會"/>
    <x v="40"/>
    <x v="326"/>
    <s v="無"/>
    <m/>
  </r>
  <r>
    <s v="社會福利支出計畫/社會福利支出/會費、捐助、補助、分攤、照護、救濟與交流活動費/捐助、補助與獎助/捐助國內團體"/>
    <s v="臺中市社會福利類志願服務小隊志工保險補助計畫"/>
    <s v="社團法人臺中市長幼關懷協會"/>
    <x v="40"/>
    <x v="1068"/>
    <s v="無"/>
    <m/>
  </r>
  <r>
    <s v="社會福利支出計畫/社會福利支出/會費、捐助、補助、分攤、照護、救濟與交流活動費/捐助、補助與獎助/捐助國內團體"/>
    <s v="臺中市社會福利類志願服務小隊志工保險補助計畫"/>
    <s v="台中市霧峰區吉峰社區發展協會"/>
    <x v="40"/>
    <x v="1067"/>
    <s v="無"/>
    <m/>
  </r>
  <r>
    <s v="社會福利支出計畫/社會福利支出/會費、捐助、補助、分攤、照護、救濟與交流活動費/捐助、補助與獎助/捐助國內團體"/>
    <s v="臺中市社會福利類志願服務小隊志工保險補助計畫"/>
    <s v="社團法人臺中市北屯區三光社區發展協會"/>
    <x v="40"/>
    <x v="326"/>
    <s v="無"/>
    <m/>
  </r>
  <r>
    <s v="社會福利支出計畫/社會福利支出/會費、捐助、補助、分攤、照護、救濟與交流活動費/捐助、補助與獎助/捐助國內團體"/>
    <s v="臺中市社會福利類志願服務小隊志工保險補助計畫"/>
    <s v="社團法人中華民國普門慈幼慈善會"/>
    <x v="40"/>
    <x v="1067"/>
    <s v="無"/>
    <m/>
  </r>
  <r>
    <s v="社會福利支出計畫/社會福利支出/會費、捐助、補助、分攤、照護、救濟與交流活動費/捐助、補助與獎助/捐助國內團體"/>
    <s v="臺中市社會福利類志願服務小隊志工保險補助計畫"/>
    <s v="社團法人中華民國失智者照顧協會"/>
    <x v="40"/>
    <x v="326"/>
    <s v="無"/>
    <m/>
  </r>
  <r>
    <s v="社會福利支出計畫/社會福利支出/會費、捐助、補助、分攤、照護、救濟與交流活動費/捐助、補助與獎助/捐助國內團體"/>
    <s v="臺中市社會福利類志願服務小隊志工保險補助計畫"/>
    <s v="財團法人全成社會福利基金會"/>
    <x v="40"/>
    <x v="1067"/>
    <s v="無"/>
    <m/>
  </r>
  <r>
    <s v="社會福利支出計畫/社會福利支出/會費、捐助、補助、分攤、照護、救濟與交流活動費/捐助、補助與獎助/捐助國內團體"/>
    <s v="臺中市社會福利類志願服務小隊志工保險補助計畫"/>
    <s v="臺中市豐原區豐田社區發展協會"/>
    <x v="40"/>
    <x v="1067"/>
    <s v="無"/>
    <m/>
  </r>
  <r>
    <s v="社會福利支出計畫/社會福利支出/會費、捐助、補助、分攤、照護、救濟與交流活動費/捐助、補助與獎助/捐助國內團體"/>
    <s v="臺中市社會福利類志願服務小隊志工保險補助計畫"/>
    <s v="臺中市北屯區四民社區發展協會"/>
    <x v="40"/>
    <x v="326"/>
    <s v="無"/>
    <m/>
  </r>
  <r>
    <s v="社會福利支出計畫/社會福利支出/會費、捐助、補助、分攤、照護、救濟與交流活動費/捐助、補助與獎助/捐助國內團體"/>
    <s v="臺中市社會福利類志願服務小隊志工保險補助計畫"/>
    <s v="臺中市大肚自強關懷協會"/>
    <x v="40"/>
    <x v="326"/>
    <s v="無"/>
    <m/>
  </r>
  <r>
    <s v="社會福利支出計畫/社會福利支出/會費、捐助、補助、分攤、照護、救濟與交流活動費/捐助、補助與獎助/捐助國內團體"/>
    <s v="臺中市社會福利類志願服務小隊志工保險補助計畫"/>
    <s v="臺中市大肚區萬興社區發展協會"/>
    <x v="40"/>
    <x v="1067"/>
    <s v="無"/>
    <m/>
  </r>
  <r>
    <s v="社會福利支出計畫/社會福利支出/會費、捐助、補助、分攤、照護、救濟與交流活動費/捐助、補助與獎助/捐助國內團體"/>
    <s v="臺中市社會福利類志願服務小隊志工保險補助計畫"/>
    <s v="臺中市新社區馬力埔社區發展協會"/>
    <x v="40"/>
    <x v="326"/>
    <s v="無"/>
    <m/>
  </r>
  <r>
    <s v="社會福利支出計畫/社會福利支出/會費、捐助、補助、分攤、照護、救濟與交流活動費/捐助、補助與獎助/捐助國內團體"/>
    <s v="臺中市社會福利類志願服務小隊志工保險補助計畫"/>
    <s v="社團法人臺中市紅十字會"/>
    <x v="40"/>
    <x v="1068"/>
    <s v="無"/>
    <m/>
  </r>
  <r>
    <s v="社會福利支出計畫/社會福利支出/會費、捐助、補助、分攤、照護、救濟與交流活動費/捐助、補助與獎助/捐助國內團體"/>
    <s v="臺中市社會福利類志願服務小隊志工保險補助計畫"/>
    <s v="臺中市后里區聯合社區發展協會"/>
    <x v="40"/>
    <x v="1069"/>
    <s v="無"/>
    <m/>
  </r>
  <r>
    <s v="社會福利支出計畫/社會福利支出/會費、捐助、補助、分攤、照護、救濟與交流活動費/捐助、補助與獎助/捐助國內團體"/>
    <s v="臺中市社會福利類志願服務小隊志工保險補助計畫"/>
    <s v="臺中市大里區中新社區發展協會"/>
    <x v="40"/>
    <x v="326"/>
    <s v="無"/>
    <m/>
  </r>
  <r>
    <s v="社會福利支出計畫/社會福利支出/會費、捐助、補助、分攤、照護、救濟與交流活動費/捐助、補助與獎助/捐助國內團體"/>
    <s v="臺中市社會福利類志願服務小隊志工保險補助計畫"/>
    <s v="臺中市東勢區泰昌社區發展協會"/>
    <x v="40"/>
    <x v="326"/>
    <s v="無"/>
    <m/>
  </r>
  <r>
    <s v="社會福利支出計畫/社會福利支出/會費、捐助、補助、分攤、照護、救濟與交流活動費/捐助、補助與獎助/捐助國內團體"/>
    <s v="臺中市社會福利類志願服務小隊志工保險補助計畫"/>
    <s v="臺中市番仔火文化協會"/>
    <x v="40"/>
    <x v="1068"/>
    <s v="無"/>
    <m/>
  </r>
  <r>
    <s v="社會福利支出計畫/社會福利支出/會費、捐助、補助、分攤、照護、救濟與交流活動費/捐助、補助與獎助/捐助國內團體"/>
    <s v="臺中市社會福利類志願服務小隊志工保險補助計畫"/>
    <s v="臺中市梧棲區大村社區發展協會"/>
    <x v="40"/>
    <x v="1067"/>
    <s v="無"/>
    <m/>
  </r>
  <r>
    <s v="社會福利支出計畫/社會福利支出/會費、捐助、補助、分攤、照護、救濟與交流活動費/捐助、補助與獎助/捐助國內團體"/>
    <s v="臺中市社會福利類志願服務小隊志工保險補助計畫"/>
    <s v="臺中市中區國際熱愛大自然促進會"/>
    <x v="40"/>
    <x v="326"/>
    <s v="無"/>
    <m/>
  </r>
  <r>
    <s v="社會福利支出計畫/社會福利支出/會費、捐助、補助、分攤、照護、救濟與交流活動費/捐助、補助與獎助/捐助國內團體"/>
    <s v="臺中市社會福利類志願服務小隊志工保險補助計畫"/>
    <s v="台中市北屯區軍功社區發展協會"/>
    <x v="40"/>
    <x v="326"/>
    <s v="無"/>
    <m/>
  </r>
  <r>
    <s v="社會福利支出計畫/社會福利支出/會費、捐助、補助、分攤、照護、救濟與交流活動費/捐助、補助與獎助/捐助國內團體"/>
    <s v="臺中市社會福利類志願服務小隊志工保險補助計畫"/>
    <s v="台中市南區樹義社區發展協會"/>
    <x v="40"/>
    <x v="326"/>
    <s v="無"/>
    <m/>
  </r>
  <r>
    <s v="社會福利支出計畫/社會福利支出/會費、捐助、補助、分攤、照護、救濟與交流活動費/捐助、補助與獎助/捐助國內團體"/>
    <s v="臺中市社會福利類志願服務小隊志工保險補助計畫"/>
    <s v="臺中市紳士協會"/>
    <x v="40"/>
    <x v="326"/>
    <s v="無"/>
    <m/>
  </r>
  <r>
    <s v="社會福利支出計畫/社會福利支出/會費、捐助、補助、分攤、照護、救濟與交流活動費/捐助、補助與獎助/捐助國內團體"/>
    <s v="臺中市社會福利類志願服務小隊志工保險補助計畫"/>
    <s v="臺中市太平區永平社區發展協會"/>
    <x v="40"/>
    <x v="326"/>
    <s v="無"/>
    <m/>
  </r>
  <r>
    <s v="社會福利支出計畫/社會福利支出/會費、捐助、補助、分攤、照護、救濟與交流活動費/捐助、補助與獎助/捐助國內團體"/>
    <s v="臺中市社會福利類志願服務小隊志工保險補助計畫"/>
    <s v="財團法人台灣兒童暨家庭扶助基金會台中市南區分事務所"/>
    <x v="40"/>
    <x v="326"/>
    <s v="無"/>
    <m/>
  </r>
  <r>
    <s v="社會福利支出計畫/社會福利支出/會費、捐助、補助、分攤、照護、救濟與交流活動費/捐助、補助與獎助/捐助國內團體"/>
    <s v="臺中市社會福利類志願服務小隊志工保險補助計畫"/>
    <s v="財團法人台灣兒童暨家庭扶助基金會台中市北區分事務所"/>
    <x v="40"/>
    <x v="326"/>
    <s v="無"/>
    <m/>
  </r>
  <r>
    <s v="社會福利支出計畫/社會福利支出/會費、捐助、補助、分攤、照護、救濟與交流活動費/捐助、補助與獎助/捐助國內團體"/>
    <s v="臺中市社會福利類志願服務小隊志工保險補助計畫"/>
    <s v="臺中市沙鹿區鹿寮社區發展協會"/>
    <x v="40"/>
    <x v="326"/>
    <s v="無"/>
    <m/>
  </r>
  <r>
    <s v="社會福利支出計畫/社會福利支出/會費、捐助、補助、分攤、照護、救濟與交流活動費/捐助、補助與獎助/捐助國內團體"/>
    <s v="臺中市社會福利類志願服務小隊志工保險補助計畫"/>
    <s v="臺中市后里元極舞協會"/>
    <x v="40"/>
    <x v="326"/>
    <s v="無"/>
    <m/>
  </r>
  <r>
    <s v="社會福利支出計畫/社會福利支出/會費、捐助、補助、分攤、照護、救濟與交流活動費/捐助、補助與獎助/捐助國內團體"/>
    <s v="臺中市社會福利類志願服務小隊志工保險補助計畫"/>
    <s v="臺中市三奶夫人關懷協會"/>
    <x v="40"/>
    <x v="326"/>
    <s v="無"/>
    <m/>
  </r>
  <r>
    <s v="社會福利支出計畫/社會福利支出/會費、捐助、補助、分攤、照護、救濟與交流活動費/捐助、補助與獎助/捐助國內團體"/>
    <s v="臺中市社會福利類志願服務小隊志工保險補助計畫"/>
    <s v="臺中市和平區和平社區發展協會"/>
    <x v="40"/>
    <x v="326"/>
    <s v="無"/>
    <m/>
  </r>
  <r>
    <s v="社會福利支出計畫/社會福利支出/會費、捐助、補助、分攤、照護、救濟與交流活動費/捐助、補助與獎助/捐助國內團體"/>
    <s v="臺中市社會福利類志願服務小隊志工保險補助計畫"/>
    <s v="臺中市清水區高東社區發展協會"/>
    <x v="40"/>
    <x v="620"/>
    <s v="無"/>
    <m/>
  </r>
  <r>
    <s v="社會福利支出計畫/社會福利支出/會費、捐助、補助、分攤、照護、救濟與交流活動費/捐助、補助與獎助/捐助國內團體"/>
    <s v="臺中市社會福利類志願服務小隊志工保險補助計畫"/>
    <s v="臺中市清水區武鹿社區發展協會"/>
    <x v="40"/>
    <x v="326"/>
    <s v="無"/>
    <m/>
  </r>
  <r>
    <s v="社會福利支出計畫/社會福利支出/會費、捐助、補助、分攤、照護、救濟與交流活動費/捐助、補助與獎助/捐助國內團體"/>
    <s v="臺中市社會福利類志願服務小隊志工保險補助計畫"/>
    <s v="臺中市梧棲區下寮社區發展協會"/>
    <x v="40"/>
    <x v="326"/>
    <s v="無"/>
    <m/>
  </r>
  <r>
    <s v="社會福利支出計畫/社會福利支出/會費、捐助、補助、分攤、照護、救濟與交流活動費/捐助、補助與獎助/捐助國內團體"/>
    <s v="臺中市社會福利類志願服務小隊志工保險補助計畫"/>
    <s v="臺中市后里區眉山社區發展協會"/>
    <x v="40"/>
    <x v="326"/>
    <s v="無"/>
    <m/>
  </r>
  <r>
    <s v="社會福利支出計畫/社會福利支出/會費、捐助、補助、分攤、照護、救濟與交流活動費/捐助、補助與獎助/捐助國內團體"/>
    <s v="臺中市社會福利類志願服務小隊志工保險補助計畫"/>
    <s v="臺中市北屯區三和社區發展協會"/>
    <x v="40"/>
    <x v="326"/>
    <s v="無"/>
    <m/>
  </r>
  <r>
    <s v="社會福利支出計畫/社會福利支出/會費、捐助、補助、分攤、照護、救濟與交流活動費/捐助、補助與獎助/捐助國內團體"/>
    <s v="臺中市社會福利類志願服務小隊志工保險補助計畫"/>
    <s v="台中市好生活愛護關懷協會"/>
    <x v="40"/>
    <x v="326"/>
    <s v="無"/>
    <m/>
  </r>
  <r>
    <s v="社會福利支出計畫/社會福利支出/會費、捐助、補助、分攤、照護、救濟與交流活動費/捐助、補助與獎助/捐助國內團體"/>
    <s v="臺中市社會福利類志願服務小隊志工保險補助計畫"/>
    <s v="臺中市大里區金城社區發展協會"/>
    <x v="40"/>
    <x v="1069"/>
    <s v="無"/>
    <m/>
  </r>
  <r>
    <s v="社會福利支出計畫/社會福利支出/會費、捐助、補助、分攤、照護、救濟與交流活動費/捐助、補助與獎助/捐助國內團體"/>
    <s v="臺中市社會福利類志願服務小隊志工保險補助計畫"/>
    <s v="臺中市霧峰區五福社區發展協會"/>
    <x v="40"/>
    <x v="1067"/>
    <s v="無"/>
    <m/>
  </r>
  <r>
    <s v="社會福利支出計畫/社會福利支出/會費、捐助、補助、分攤、照護、救濟與交流活動費/捐助、補助與獎助/捐助國內團體"/>
    <s v="臺中市社會福利類志願服務小隊志工保險補助計畫"/>
    <s v="天主教曉明社會福利基金會"/>
    <x v="40"/>
    <x v="326"/>
    <s v="無"/>
    <m/>
  </r>
  <r>
    <s v="社會福利支出計畫/社會福利支出/會費、捐助、補助、分攤、照護、救濟與交流活動費/捐助、補助與獎助/捐助國內團體"/>
    <s v="臺中市社會福利類志願服務小隊志工保險補助計畫"/>
    <s v="臺中市好幸福國際同濟會"/>
    <x v="40"/>
    <x v="1067"/>
    <s v="無"/>
    <m/>
  </r>
  <r>
    <s v="社會福利支出計畫/社會福利支出/會費、捐助、補助、分攤、照護、救濟與交流活動費/捐助、補助與獎助/捐助國內團體"/>
    <s v="臺中市社會福利類志願服務小隊志工保險補助計畫"/>
    <s v="財團法人台中市私立甘霖社會福利慈善事業基金會"/>
    <x v="40"/>
    <x v="326"/>
    <s v="無"/>
    <m/>
  </r>
  <r>
    <s v="社會福利支出計畫/社會福利支出/會費、捐助、補助、分攤、照護、救濟與交流活動費/捐助、補助與獎助/捐助國內團體"/>
    <s v="臺中市社會福利類志願服務小隊志工保險補助計畫"/>
    <s v="臺中市沙鹿區斗抵社區發展協會"/>
    <x v="40"/>
    <x v="1067"/>
    <s v="無"/>
    <m/>
  </r>
  <r>
    <s v="社會福利支出計畫/社會福利支出/會費、捐助、補助、分攤、照護、救濟與交流活動費/捐助、補助與獎助/捐助國內團體"/>
    <s v="臺中市社會福利類志願服務小隊志工保險補助計畫"/>
    <s v="臺中市烏日區三和社區發展協會"/>
    <x v="40"/>
    <x v="1068"/>
    <s v="無"/>
    <m/>
  </r>
  <r>
    <s v="社會福利支出計畫/社會福利支出/會費、捐助、補助、分攤、照護、救濟與交流活動費/捐助、補助與獎助/捐助國內團體"/>
    <s v="臺中市社會福利類志願服務小隊志工保險補助計畫"/>
    <s v="社團法人中華傳愛社區服務協會"/>
    <x v="40"/>
    <x v="1067"/>
    <s v="無"/>
    <m/>
  </r>
  <r>
    <s v="社會福利支出計畫/社會福利支出/會費、捐助、補助、分攤、照護、救濟與交流活動費/捐助、補助與獎助/捐助國內團體"/>
    <s v="臺中市社會福利類志願服務小隊志工保險補助計畫"/>
    <s v="社團法人臺中市好伴照顧協會"/>
    <x v="40"/>
    <x v="326"/>
    <s v="無"/>
    <m/>
  </r>
  <r>
    <s v="社會福利支出計畫/社會福利支出/會費、捐助、補助、分攤、照護、救濟與交流活動費/捐助、補助與獎助/捐助國內團體"/>
    <s v="臺中市社會福利類志願服務小隊志工保險補助計畫"/>
    <s v="財團法人張老師基金會台中分事務所"/>
    <x v="40"/>
    <x v="326"/>
    <s v="無"/>
    <m/>
  </r>
  <r>
    <s v="社會福利支出計畫/社會福利支出/會費、捐助、補助、分攤、照護、救濟與交流活動費/捐助、補助與獎助/捐助國內團體"/>
    <s v="臺中市社會福利類志願服務小隊志工保險補助計畫"/>
    <s v="臺中市草湖長青關懷協會"/>
    <x v="40"/>
    <x v="326"/>
    <s v="無"/>
    <m/>
  </r>
  <r>
    <s v="社會福利支出計畫/社會福利支出/會費、捐助、補助、分攤、照護、救濟與交流活動費/捐助、補助與獎助/捐助國內團體"/>
    <s v="臺中市社會福利類志願服務小隊志工保險補助計畫"/>
    <s v="台中市南區永興社區發展協會"/>
    <x v="40"/>
    <x v="326"/>
    <s v="無"/>
    <m/>
  </r>
  <r>
    <s v="社會福利支出計畫/社會福利支出/會費、捐助、補助、分攤、照護、救濟與交流活動費/捐助、補助與獎助/捐助國內團體"/>
    <s v="臺中市社會福利類志願服務小隊志工保險補助計畫"/>
    <s v="臺中市太平區豐年社區發展協會"/>
    <x v="40"/>
    <x v="326"/>
    <s v="無"/>
    <m/>
  </r>
  <r>
    <s v="社會福利支出計畫/社會福利支出/會費、捐助、補助、分攤、照護、救濟與交流活動費/捐助、補助與獎助/捐助國內團體"/>
    <s v="臺中市社會福利類志願服務小隊志工保險補助計畫"/>
    <s v="財團法人台中市私立甘霖社會福利慈善事業基金會"/>
    <x v="40"/>
    <x v="326"/>
    <s v="無"/>
    <m/>
  </r>
  <r>
    <s v="社會福利支出計畫/社會福利支出/會費、捐助、補助、分攤、照護、救濟與交流活動費/捐助、補助與獎助/捐助國內團體"/>
    <s v="臺中市社會福利類志願服務小隊志工保險補助計畫"/>
    <s v="臺中市東勢區中嵙社區發展協會"/>
    <x v="40"/>
    <x v="326"/>
    <s v="無"/>
    <m/>
  </r>
  <r>
    <s v="社會福利支出計畫/社會福利支出/會費、捐助、補助、分攤、照護、救濟與交流活動費/捐助、補助與獎助/捐助國內團體"/>
    <s v="臺中市社會福利類志願服務小隊志工保險補助計畫"/>
    <s v="台中市東區合作社區發展協會"/>
    <x v="40"/>
    <x v="1067"/>
    <s v="無"/>
    <m/>
  </r>
  <r>
    <s v="社會福利支出計畫/社會福利支出/會費、捐助、補助、分攤、照護、救濟與交流活動費/捐助、補助與獎助/捐助國內團體"/>
    <s v="臺中市社會福利類志願服務小隊志工保險補助計畫"/>
    <s v="社團法人台中市東區東英社區發展協會"/>
    <x v="40"/>
    <x v="765"/>
    <s v="無"/>
    <m/>
  </r>
  <r>
    <s v="社會福利支出計畫/社會福利支出/會費、捐助、補助、分攤、照護、救濟與交流活動費/捐助、補助與獎助/捐助國內團體"/>
    <s v="臺中市社會福利類志願服務小隊志工保險補助計畫"/>
    <s v="財團法人臺灣省私立永信社會福利基金會"/>
    <x v="40"/>
    <x v="326"/>
    <s v="無"/>
    <m/>
  </r>
  <r>
    <s v="社會福利支出計畫/社會福利支出/會費、捐助、補助、分攤、照護、救濟與交流活動費/捐助、補助與獎助/捐助國內團體"/>
    <s v="臺中市社會福利類志願服務小隊志工保險補助計畫"/>
    <s v="財團法人臺灣省私立毓得社會福利基金會"/>
    <x v="40"/>
    <x v="620"/>
    <s v="無"/>
    <m/>
  </r>
  <r>
    <s v="社會福利支出計畫/社會福利支出/會費、捐助、補助、分攤、照護、救濟與交流活動費/捐助、補助與獎助/捐助國內團體"/>
    <s v="臺中市社會福利類志願服務小隊志工保險補助計畫"/>
    <s v="台中市街友關懷協會"/>
    <x v="40"/>
    <x v="326"/>
    <s v="無"/>
    <m/>
  </r>
  <r>
    <s v="社會福利支出計畫/社會福利支出/會費、捐助、補助、分攤、照護、救濟與交流活動費/捐助、補助與獎助/捐助國內團體"/>
    <s v="臺中市社會福利類志願服務小隊志工保險補助計畫"/>
    <s v="臺中市愛幼會"/>
    <x v="40"/>
    <x v="326"/>
    <s v="無"/>
    <m/>
  </r>
  <r>
    <s v="社會福利支出計畫/社會福利支出/會費、捐助、補助、分攤、照護、救濟與交流活動費/捐助、補助與獎助/捐助國內團體"/>
    <s v="臺中市社會福利類志願服務小隊志工保險補助計畫"/>
    <s v="財團法人臺中市私立弗傳慈心社會福利慈善事業基金會"/>
    <x v="40"/>
    <x v="326"/>
    <s v="無"/>
    <m/>
  </r>
  <r>
    <s v="社會福利支出計畫/社會福利支出/會費、捐助、補助、分攤、照護、救濟與交流活動費/捐助、補助與獎助/捐助國內團體"/>
    <s v="臺中市社會福利類志願服務小隊志工保險補助計畫"/>
    <s v="臺中市大肚區成功社區發展協會"/>
    <x v="40"/>
    <x v="765"/>
    <s v="無"/>
    <m/>
  </r>
  <r>
    <s v="社會福利支出計畫/社會福利支出/會費、捐助、補助、分攤、照護、救濟與交流活動費/捐助、補助與獎助/捐助國內團體"/>
    <s v="臺中市社會福利類志願服務小隊志工保險補助計畫"/>
    <s v="臺中市東海恩福關懷協會"/>
    <x v="40"/>
    <x v="765"/>
    <s v="無"/>
    <m/>
  </r>
  <r>
    <s v="社會福利支出計畫/社會福利支出/會費、捐助、補助、分攤、照護、救濟與交流活動費/捐助、補助與獎助/捐助國內團體"/>
    <s v="臺中市社會福利類志願服務小隊志工保險補助計畫"/>
    <s v="臺中市新社區馬力埔社區發展協會"/>
    <x v="40"/>
    <x v="326"/>
    <s v="無"/>
    <m/>
  </r>
  <r>
    <s v="社會福利支出計畫/社會福利支出/會費、捐助、補助、分攤、照護、救濟與交流活動費/捐助、補助與獎助/捐助國內團體"/>
    <s v="臺中市社會福利類志願服務小隊志工保險補助計畫"/>
    <s v="臺中市北區賴村社區發展協會"/>
    <x v="40"/>
    <x v="326"/>
    <s v="無"/>
    <m/>
  </r>
  <r>
    <s v="社會福利支出計畫/社會福利支出/會費、捐助、補助、分攤、照護、救濟與交流活動費/捐助、補助與獎助/捐助國內團體"/>
    <s v="臺中市社會福利類志願服務小隊志工保險補助計畫"/>
    <s v="臺中市大肚區大東社區發展協會"/>
    <x v="40"/>
    <x v="1068"/>
    <s v="無"/>
    <m/>
  </r>
  <r>
    <s v="社會福利支出計畫/社會福利支出/會費、捐助、補助、分攤、照護、救濟與交流活動費/捐助、補助與獎助/捐助國內團體"/>
    <s v="臺中市社會福利類志願服務小隊志工保險補助計畫"/>
    <s v="臺中市大里區大新社區發展協會"/>
    <x v="40"/>
    <x v="326"/>
    <s v="無"/>
    <m/>
  </r>
  <r>
    <s v="社會福利支出計畫/社會福利支出/會費、捐助、補助、分攤、照護、救濟與交流活動費/捐助、補助與獎助/捐助國內團體"/>
    <s v="臺中市社會福利類志願服務小隊志工保險補助計畫"/>
    <s v="財團法人臺中市私立童庭社會福利慈善事業基金會"/>
    <x v="40"/>
    <x v="326"/>
    <s v="無"/>
    <m/>
  </r>
  <r>
    <s v="社會福利支出計畫/社會福利支出/會費、捐助、補助、分攤、照護、救濟與交流活動費/捐助、補助與獎助/捐助國內團體"/>
    <s v="臺中市社會福利類志願服務小隊志工保險補助計畫"/>
    <s v="台灣向心橋慈善會"/>
    <x v="40"/>
    <x v="197"/>
    <s v="無"/>
    <m/>
  </r>
  <r>
    <s v="社會福利支出計畫/社會福利支出/會費、捐助、補助、分攤、照護、救濟與交流活動費/捐助、補助與獎助/捐助國內團體"/>
    <s v="臺中市社會福利類志願服務小隊志工保險補助計畫"/>
    <s v="臺中市優質文教國際同濟會"/>
    <x v="40"/>
    <x v="326"/>
    <s v="無"/>
    <m/>
  </r>
  <r>
    <s v="社會福利支出計畫/社會福利支出/會費、捐助、補助、分攤、照護、救濟與交流活動費/捐助、補助與獎助/捐助國內團體"/>
    <s v="臺中市社會福利類志願服務小隊志工保險補助計畫"/>
    <s v="臺中市三寶護持會"/>
    <x v="40"/>
    <x v="326"/>
    <s v="無"/>
    <m/>
  </r>
  <r>
    <s v="社會福利支出計畫/社會福利支出/會費、捐助、補助、分攤、照護、救濟與交流活動費/捐助、補助與獎助/捐助國內團體"/>
    <s v="臺中市社會福利類志願服務小隊志工保險補助計畫"/>
    <s v="臺中市婦女會"/>
    <x v="40"/>
    <x v="326"/>
    <s v="無"/>
    <m/>
  </r>
  <r>
    <s v="社會福利支出計畫/社會福利支出/會費、捐助、補助、分攤、照護、救濟與交流活動費/捐助、補助與獎助/捐助國內團體"/>
    <s v="臺中市社會福利類志願服務小隊志工保險補助計畫"/>
    <s v="臺中市大里區新仁社區發展協會"/>
    <x v="40"/>
    <x v="1067"/>
    <s v="無"/>
    <m/>
  </r>
  <r>
    <s v="社會福利支出計畫/社會福利支出/會費、捐助、補助、分攤、照護、救濟與交流活動費/捐助、補助與獎助/捐助國內團體"/>
    <s v="臺中市社會福利類志願服務小隊志工保險補助計畫"/>
    <s v="臺中市新社區大南社區發展協會"/>
    <x v="40"/>
    <x v="326"/>
    <s v="無"/>
    <m/>
  </r>
  <r>
    <s v="社會福利支出計畫/社會福利支出/會費、捐助、補助、分攤、照護、救濟與交流活動費/捐助、補助與獎助/捐助國內團體"/>
    <s v="臺中市社會福利類志願服務小隊志工保險補助計畫"/>
    <s v="臺中市心馨慈善會"/>
    <x v="40"/>
    <x v="326"/>
    <s v="無"/>
    <m/>
  </r>
  <r>
    <s v="社會福利支出計畫/社會福利支出/會費、捐助、補助、分攤、照護、救濟與交流活動費/捐助、補助與獎助/捐助國內團體"/>
    <s v="臺中市社會福利類志願服務小隊志工保險補助計畫"/>
    <s v="臺中市西區大和社區發展協會"/>
    <x v="40"/>
    <x v="326"/>
    <s v="無"/>
    <m/>
  </r>
  <r>
    <s v="社會福利支出計畫/社會福利支出/會費、捐助、補助、分攤、照護、救濟與交流活動費/捐助、補助與獎助/捐助國內團體"/>
    <s v="臺中市社會福利類志願服務小隊志工保險補助計畫"/>
    <s v="財團法人天主教會台中教區"/>
    <x v="40"/>
    <x v="326"/>
    <s v="無"/>
    <m/>
  </r>
  <r>
    <s v="社會福利支出計畫/社會福利支出/會費、捐助、補助、分攤、照護、救濟與交流活動費/捐助、補助與獎助/捐助國內團體"/>
    <s v="臺中市社會福利類志願服務小隊志工保險補助計畫"/>
    <s v="社團法人台中市婦女發展協會"/>
    <x v="40"/>
    <x v="326"/>
    <s v="無"/>
    <m/>
  </r>
  <r>
    <s v="社會福利支出計畫/社會福利支出/會費、捐助、補助、分攤、照護、救濟與交流活動費/捐助、補助與獎助/捐助國內團體"/>
    <s v="臺中市社會福利類志願服務小隊志工保險補助計畫"/>
    <s v="台中市南屯區民眾服務社"/>
    <x v="40"/>
    <x v="326"/>
    <s v="無"/>
    <m/>
  </r>
  <r>
    <s v="社會福利支出計畫/社會福利支出/會費、捐助、補助、分攤、照護、救濟與交流活動費/捐助、補助與獎助/捐助國內團體"/>
    <s v="臺中市社會福利類志願服務小隊志工保險補助計畫"/>
    <s v="臺中市梧棲區大庄社區發展協會"/>
    <x v="40"/>
    <x v="1067"/>
    <s v="無"/>
    <m/>
  </r>
  <r>
    <s v="社會福利支出計畫/社會福利支出/會費、捐助、補助、分攤、照護、救濟與交流活動費/捐助、補助與獎助/捐助國內團體"/>
    <s v="臺中市社會福利類志願服務小隊志工保險補助計畫"/>
    <s v="臺中市樂活銀髮族交流協會"/>
    <x v="40"/>
    <x v="326"/>
    <s v="無"/>
    <m/>
  </r>
  <r>
    <s v="社會福利支出計畫/社會福利支出/會費、捐助、補助、分攤、照護、救濟與交流活動費/捐助、補助與獎助/捐助國內團體"/>
    <s v="臺中市社會福利類志願服務小隊志工保險補助計畫"/>
    <s v="臺中市沙鹿區晉江社區發展協會"/>
    <x v="40"/>
    <x v="326"/>
    <s v="無"/>
    <m/>
  </r>
  <r>
    <s v="社會福利支出計畫/社會福利支出/會費、捐助、補助、分攤、照護、救濟與交流活動費/捐助、補助與獎助/捐助國內團體"/>
    <s v="臺中市社會福利類志願服務小隊志工保險補助計畫"/>
    <s v="臺中市元保宮"/>
    <x v="40"/>
    <x v="620"/>
    <s v="無"/>
    <m/>
  </r>
  <r>
    <s v="社會福利支出計畫/社會福利支出/會費、捐助、補助、分攤、照護、救濟與交流活動費/捐助、補助與獎助/捐助國內團體"/>
    <s v="臺中市社會福利類志願服務小隊志工保險補助計畫"/>
    <s v="社團法人臺中市篤行關懷協會"/>
    <x v="40"/>
    <x v="326"/>
    <s v="無"/>
    <m/>
  </r>
  <r>
    <s v="社會福利支出計畫/社會福利支出/會費、捐助、補助、分攤、照護、救濟與交流活動費/捐助、補助與獎助/捐助國內團體"/>
    <s v="臺中市社會福利類志願服務小隊志工保險補助計畫"/>
    <s v="臺中市豐原區北湳社區發展協會"/>
    <x v="40"/>
    <x v="326"/>
    <s v="無"/>
    <m/>
  </r>
  <r>
    <s v="社會福利支出計畫/社會福利支出/會費、捐助、補助、分攤、照護、救濟與交流活動費/捐助、補助與獎助/捐助國內團體"/>
    <s v="臺中市社會福利類志願服務小隊志工保險補助計畫"/>
    <s v="臺中市沙鹿區福興社區發展協會"/>
    <x v="40"/>
    <x v="326"/>
    <s v="無"/>
    <m/>
  </r>
  <r>
    <s v="社會福利支出計畫/社會福利支出/會費、捐助、補助、分攤、照護、救濟與交流活動費/捐助、補助與獎助/捐助國內團體"/>
    <s v="臺中市社會福利類志願服務小隊志工保險補助計畫"/>
    <s v="社團法人台灣喜信家庭關懷協會"/>
    <x v="40"/>
    <x v="326"/>
    <s v="無"/>
    <m/>
  </r>
  <r>
    <s v="社會福利支出計畫/社會福利支出/會費、捐助、補助、分攤、照護、救濟與交流活動費/捐助、補助與獎助/捐助國內團體"/>
    <s v="臺中市社會福利類志願服務小隊志工保險補助計畫"/>
    <s v="社團法人中華傳愛社區服務協會"/>
    <x v="40"/>
    <x v="326"/>
    <s v="無"/>
    <m/>
  </r>
  <r>
    <s v="社會福利支出計畫/社會福利支出/會費、捐助、補助、分攤、照護、救濟與交流活動費/捐助、補助與獎助/捐助國內團體"/>
    <s v="臺中市社會福利類志願服務小隊志工保險補助計畫"/>
    <s v="臺中市烏日區學田社區發展協會"/>
    <x v="40"/>
    <x v="326"/>
    <s v="無"/>
    <m/>
  </r>
  <r>
    <s v="社會福利支出計畫/社會福利支出/會費、捐助、補助、分攤、照護、救濟與交流活動費/捐助、補助與獎助/捐助國內團體"/>
    <s v="臺中市社會福利類志願服務小隊志工保險補助計畫"/>
    <s v="臺中市中區國際熱愛大自然促進會"/>
    <x v="40"/>
    <x v="326"/>
    <s v="無"/>
    <m/>
  </r>
  <r>
    <s v="社會福利支出計畫/社會福利支出/會費、捐助、補助、分攤、照護、救濟與交流活動費/捐助、補助與獎助/捐助國內團體"/>
    <s v="身心障礙者社區關懷據點服務"/>
    <s v="台中市西屯區福瑞社區發展協會"/>
    <x v="40"/>
    <x v="541"/>
    <s v="無"/>
    <m/>
  </r>
  <r>
    <s v="社會福利支出計畫/社會福利支出/會費、捐助、補助、分攤、照護、救濟與交流活動費/捐助、補助與獎助/捐助國內團體"/>
    <s v="身心障礙者社區關懷據點服務"/>
    <s v="臺中市龍井區山腳社區發展協會"/>
    <x v="40"/>
    <x v="355"/>
    <s v="無"/>
    <m/>
  </r>
  <r>
    <s v="社會福利支出計畫/社會福利支出/會費、捐助、補助、分攤、照護、救濟與交流活動費/捐助、補助與獎助/捐助國內團體"/>
    <s v="身心障礙者社區關懷據點服務"/>
    <s v="財團法人臺中市私立肯納自閉症社會福利基金會"/>
    <x v="40"/>
    <x v="9"/>
    <s v="無"/>
    <m/>
  </r>
  <r>
    <s v="社會福利支出計畫/社會福利支出/會費、捐助、補助、分攤、照護、救濟與交流活動費/捐助、補助與獎助/捐助國內團體"/>
    <s v="身心障礙者社區關懷據點服務"/>
    <s v="臺中市潭子區東寶社區發展協會"/>
    <x v="40"/>
    <x v="90"/>
    <s v="無"/>
    <m/>
  </r>
  <r>
    <s v="社會福利支出計畫/社會福利支出/會費、捐助、補助、分攤、照護、救濟與交流活動費/捐助、補助與獎助/捐助國內團體"/>
    <s v="身心障礙者社區關懷據點服務"/>
    <s v="臺中市烏日區烏日社區發展協會"/>
    <x v="40"/>
    <x v="203"/>
    <s v="無"/>
    <m/>
  </r>
  <r>
    <s v="社會福利支出計畫/社會福利支出/會費、捐助、補助、分攤、照護、救濟與交流活動費/捐助、補助與獎助/捐助國內團體"/>
    <s v="身心障礙者社區關懷據點服務"/>
    <s v="社團法人台灣福氣社區關懷協會"/>
    <x v="40"/>
    <x v="1070"/>
    <s v="無"/>
    <m/>
  </r>
  <r>
    <s v="社會福利支出計畫/社會福利支出/會費、捐助、補助、分攤、照護、救濟與交流活動費/捐助、補助與獎助/捐助國內團體"/>
    <s v="身心障礙者社區關懷據點服務"/>
    <s v="社團法人台中市身無礙關懷協會"/>
    <x v="40"/>
    <x v="702"/>
    <s v="無"/>
    <m/>
  </r>
  <r>
    <s v="社會福利支出計畫/社會福利支出/會費、捐助、補助、分攤、照護、救濟與交流活動費/捐助、補助與獎助/捐助國內團體"/>
    <s v="身心障礙者社區關懷據點服務"/>
    <s v="社團法人台中市東區東信社區發展協會"/>
    <x v="40"/>
    <x v="507"/>
    <s v="無"/>
    <m/>
  </r>
  <r>
    <s v="社會福利支出計畫/社會福利支出/會費、捐助、補助、分攤、照護、救濟與交流活動費/捐助、補助與獎助/捐助國內團體"/>
    <s v="身心障礙者社區關懷據點服務"/>
    <s v="台中市艾馨婦女協進會"/>
    <x v="40"/>
    <x v="400"/>
    <s v="無"/>
    <m/>
  </r>
  <r>
    <s v="社會福利支出計畫/社會福利支出/會費、捐助、補助、分攤、照護、救濟與交流活動費/捐助、補助與獎助/捐助國內團體"/>
    <s v="身心障礙者社區關懷據點服務"/>
    <s v="社團法人台中市東區東英社區發展協會"/>
    <x v="40"/>
    <x v="469"/>
    <s v="無"/>
    <m/>
  </r>
  <r>
    <s v="社會福利支出計畫/社會福利支出/會費、捐助、補助、分攤、照護、救濟與交流活動費/捐助、補助與獎助/捐助國內團體"/>
    <s v="身心障礙者社區關懷據點服務"/>
    <s v="社團法人台灣福氣社區關懷協會"/>
    <x v="40"/>
    <x v="701"/>
    <s v="無"/>
    <m/>
  </r>
  <r>
    <s v="社會福利支出計畫/社會福利支出/會費、捐助、補助、分攤、照護、救濟與交流活動費/捐助、補助與獎助/捐助國內團體"/>
    <s v="身心障礙者社區關懷據點服務"/>
    <s v="臺中市私立同心圓東勢社區式服務類長期照顧服務機構"/>
    <x v="40"/>
    <x v="203"/>
    <s v="無"/>
    <m/>
  </r>
  <r>
    <s v="社會福利支出計畫/社會福利支出/會費、捐助、補助、分攤、照護、救濟與交流活動費/捐助、補助與獎助/捐助國內團體"/>
    <s v="身心障礙者社區關懷據點服務"/>
    <s v="臺中市國際吾愛關懷協會"/>
    <x v="40"/>
    <x v="9"/>
    <s v="無"/>
    <m/>
  </r>
  <r>
    <s v="社會福利支出計畫/社會福利支出/會費、捐助、補助、分攤、照護、救濟與交流活動費/捐助、補助與獎助/捐助國內團體"/>
    <s v="身心障礙者社區關懷據點服務"/>
    <s v="社團法人臺中市蓮心自強服務協會"/>
    <x v="40"/>
    <x v="1042"/>
    <s v="無"/>
    <m/>
  </r>
  <r>
    <s v="社會福利支出計畫/社會福利支出/會費、捐助、補助、分攤、照護、救濟與交流活動費/捐助、補助與獎助/捐助國內團體"/>
    <s v="身心障礙者社區關懷據點服務"/>
    <s v="社團法人台中市啟明重建福利協會"/>
    <x v="40"/>
    <x v="198"/>
    <s v="無"/>
    <m/>
  </r>
  <r>
    <s v="社會福利支出計畫/社會福利支出/會費、捐助、補助、分攤、照護、救濟與交流活動費/捐助、補助與獎助/捐助國內團體"/>
    <s v="身心障礙者社區關懷據點服務"/>
    <s v="臺中市大雅區大雅社區發展協會"/>
    <x v="40"/>
    <x v="189"/>
    <s v="無"/>
    <m/>
  </r>
  <r>
    <s v="社會福利支出計畫/社會福利支出/會費、捐助、補助、分攤、照護、救濟與交流活動費/捐助、補助與獎助/捐助國內團體"/>
    <s v="身心障礙者社區關懷據點服務"/>
    <s v="臺中市太平區興隆社區發展協會"/>
    <x v="40"/>
    <x v="544"/>
    <s v="無"/>
    <m/>
  </r>
  <r>
    <s v="社會福利支出計畫/社會福利支出/會費、捐助、補助、分攤、照護、救濟與交流活動費/捐助、補助與獎助/捐助國內團體"/>
    <s v="身心障礙者社區關懷據點服務"/>
    <s v="社團法人臺中市伍愛照顧關懷協會"/>
    <x v="40"/>
    <x v="274"/>
    <s v="無"/>
    <m/>
  </r>
  <r>
    <s v="社會福利支出計畫/社會福利支出/會費、捐助、補助、分攤、照護、救濟與交流活動費/捐助、補助與獎助/捐助國內團體"/>
    <s v="身心障礙者社區關懷據點服務"/>
    <s v="臺中市大肚區大東社區發展協會"/>
    <x v="40"/>
    <x v="526"/>
    <s v="無"/>
    <m/>
  </r>
  <r>
    <s v="社會福利支出計畫/社會福利支出/會費、捐助、補助、分攤、照護、救濟與交流活動費/捐助、補助與獎助/捐助國內團體"/>
    <s v="身心障礙者社區關懷據點服務"/>
    <s v="社團法人臺中市西區大和社區發展協會"/>
    <x v="40"/>
    <x v="169"/>
    <s v="無"/>
    <m/>
  </r>
  <r>
    <s v="社會福利支出計畫/社會福利支出/會費、捐助、補助、分攤、照護、救濟與交流活動費/捐助、補助與獎助/捐助國內團體"/>
    <s v="身心障礙者社區關懷據點服務"/>
    <s v="臺中市烏日區成功社區發展協會"/>
    <x v="40"/>
    <x v="9"/>
    <s v="無"/>
    <m/>
  </r>
  <r>
    <s v="社會福利支出計畫/社會福利支出/會費、捐助、補助、分攤、照護、救濟與交流活動費/捐助、補助與獎助/捐助國內團體"/>
    <s v="身心障礙者社區關懷據點服務"/>
    <s v="臺中市聚光關懷協會"/>
    <x v="40"/>
    <x v="424"/>
    <s v="無"/>
    <m/>
  </r>
  <r>
    <s v="社會福利支出計畫/社會福利支出/會費、捐助、補助、分攤、照護、救濟與交流活動費/捐助、補助與獎助/捐助國內團體"/>
    <s v="身心障礙者社區關懷據點服務"/>
    <s v="財團法人水源地文教基金會"/>
    <x v="40"/>
    <x v="355"/>
    <s v="無"/>
    <m/>
  </r>
  <r>
    <s v="社會福利支出計畫/社會福利支出/會費、捐助、補助、分攤、照護、救濟與交流活動費/捐助、補助與獎助/捐助國內團體"/>
    <s v="身心障礙者社區關懷據點服務"/>
    <s v="社團法人台中市康復之友協會"/>
    <x v="40"/>
    <x v="355"/>
    <s v="無"/>
    <m/>
  </r>
  <r>
    <s v="社會福利支出計畫/社會福利支出/會費、捐助、補助、分攤、照護、救濟與交流活動費/捐助、補助與獎助/捐助國內團體"/>
    <s v="身心障礙者社區關懷據點服務"/>
    <s v="臺中市清水區武鹿社區發展協會"/>
    <x v="40"/>
    <x v="602"/>
    <s v="無"/>
    <m/>
  </r>
  <r>
    <s v="社會福利支出計畫/社會福利支出/會費、捐助、補助、分攤、照護、救濟與交流活動費/捐助、補助與獎助/捐助國內團體"/>
    <s v="身心障礙者社區關懷據點服務"/>
    <s v="財團法人中華民國唐氏症基金會"/>
    <x v="40"/>
    <x v="1071"/>
    <s v="無"/>
    <m/>
  </r>
  <r>
    <s v="社會福利支出計畫/社會福利支出/會費、捐助、補助、分攤、照護、救濟與交流活動費/捐助、補助與獎助/捐助國內團體"/>
    <s v="身心障礙者社區關懷據點服務"/>
    <s v="社團法人臺中市清心社區福祉發展協會"/>
    <x v="40"/>
    <x v="593"/>
    <s v="無"/>
    <m/>
  </r>
  <r>
    <s v="社會福利支出計畫/社會福利支出/會費、捐助、補助、分攤、照護、救濟與交流活動費/捐助、補助與獎助/捐助國內團體"/>
    <s v="身心障礙者社區關懷據點服務"/>
    <s v="台中市東勢區上城社區發展協會"/>
    <x v="40"/>
    <x v="522"/>
    <s v="無"/>
    <m/>
  </r>
  <r>
    <s v="社會福利支出計畫/社會福利支出/會費、捐助、補助、分攤、照護、救濟與交流活動費/捐助、補助與獎助/捐助國內團體"/>
    <s v="身心障礙者社區關懷據點服務"/>
    <s v="佑齡股份有限公司附設臺中市私立安馨居家長照機構"/>
    <x v="40"/>
    <x v="108"/>
    <s v="無"/>
    <m/>
  </r>
  <r>
    <s v="社會福利支出計畫/社會福利支出/會費、捐助、補助、分攤、照護、救濟與交流活動費/捐助、補助與獎助/捐助國內團體"/>
    <s v="身心障礙者社區關懷據點服務"/>
    <s v="社團法人臺中市神岡區溪洲社區發展協會"/>
    <x v="40"/>
    <x v="256"/>
    <s v="無"/>
    <m/>
  </r>
  <r>
    <s v="社會福利支出計畫/社會福利支出/會費、捐助、補助、分攤、照護、救濟與交流活動費/捐助、補助與獎助/捐助國內團體"/>
    <s v="身心障礙者社區關懷據點服務"/>
    <s v="臺中市擁昕親子關懷協會"/>
    <x v="40"/>
    <x v="3"/>
    <s v="無"/>
    <m/>
  </r>
  <r>
    <s v="社會福利支出計畫/社會福利支出/會費、捐助、補助、分攤、照護、救濟與交流活動費/捐助、補助與獎助/捐助國內團體"/>
    <s v="身心障礙者社區關懷據點服務"/>
    <s v="社團法人臺中市大雅區橫山社區發展協會"/>
    <x v="40"/>
    <x v="77"/>
    <s v="無"/>
    <m/>
  </r>
  <r>
    <s v="社會福利支出計畫/社會福利支出/會費、捐助、補助、分攤、照護、救濟與交流活動費/捐助、補助與獎助/捐助國內團體"/>
    <s v="身心障礙者社區關懷據點服務"/>
    <s v="中華民國幸福家庭促進協會"/>
    <x v="40"/>
    <x v="80"/>
    <s v="無"/>
    <m/>
  </r>
  <r>
    <s v="社會福利支出計畫/社會福利支出/會費、捐助、補助、分攤、照護、救濟與交流活動費/捐助、補助與獎助/捐助國內團體"/>
    <s v="身心障礙者社區關懷據點服務"/>
    <s v="中華民國幸福家庭促進協會"/>
    <x v="40"/>
    <x v="52"/>
    <s v="無"/>
    <m/>
  </r>
  <r>
    <s v="社會福利支出計畫/社會福利支出/會費、捐助、補助、分攤、照護、救濟與交流活動費/捐助、補助與獎助/捐助國內團體"/>
    <s v="身心障礙者社區關懷據點服務"/>
    <s v="臺中市國際吾愛關懷協會"/>
    <x v="40"/>
    <x v="9"/>
    <s v="無"/>
    <m/>
  </r>
  <r>
    <s v="社會福利支出計畫/社會福利支出/會費、捐助、補助、分攤、照護、救濟與交流活動費/捐助、補助與獎助/捐助國內團體"/>
    <s v="身心障礙者社區關懷據點服務"/>
    <s v="臺中市潭子區東寶社區發展協會"/>
    <x v="40"/>
    <x v="522"/>
    <s v="無"/>
    <m/>
  </r>
  <r>
    <s v="社會福利支出計畫/社會福利支出/會費、捐助、補助、分攤、照護、救濟與交流活動費/捐助、補助與獎助/捐助國內團體"/>
    <s v="身心障礙者社區關懷據點服務"/>
    <s v="社團法人台灣福氣社區關懷協會"/>
    <x v="40"/>
    <x v="570"/>
    <s v="無"/>
    <m/>
  </r>
  <r>
    <s v="社會福利支出計畫/社會福利支出/會費、捐助、補助、分攤、照護、救濟與交流活動費/捐助、補助與獎助/捐助國內團體"/>
    <s v="身心障礙者社區關懷據點服務"/>
    <s v="臺中市大雅區大雅社區發展協會"/>
    <x v="40"/>
    <x v="358"/>
    <s v="無"/>
    <m/>
  </r>
  <r>
    <s v="社會福利支出計畫/社會福利支出/會費、捐助、補助、分攤、照護、救濟與交流活動費/捐助、補助與獎助/捐助國內團體"/>
    <s v="身心障礙者社區關懷據點服務"/>
    <s v="臺中市清水區武鹿社區發展協會"/>
    <x v="40"/>
    <x v="358"/>
    <s v="無"/>
    <m/>
  </r>
  <r>
    <s v="社會福利支出計畫/社會福利支出/會費、捐助、補助、分攤、照護、救濟與交流活動費/捐助、補助與獎助/捐助國內團體"/>
    <s v="身心障礙者社區關懷據點服務"/>
    <s v="財團法人水源地文教基金會"/>
    <x v="40"/>
    <x v="76"/>
    <s v="無"/>
    <m/>
  </r>
  <r>
    <s v="社會福利支出計畫/社會福利支出/會費、捐助、補助、分攤、照護、救濟與交流活動費/捐助、補助與獎助/捐助國內團體"/>
    <s v="身心障礙者社區關懷據點服務"/>
    <s v="臺中市神岡區溪洲社區發展協會"/>
    <x v="40"/>
    <x v="77"/>
    <s v="無"/>
    <m/>
  </r>
  <r>
    <s v="社會福利支出計畫/社會福利支出/會費、捐助、補助、分攤、照護、救濟與交流活動費/捐助、補助與獎助/捐助國內團體"/>
    <s v="身心障礙者社區關懷據點服務"/>
    <s v="社團法人台灣福氣社區關懷協會"/>
    <x v="40"/>
    <x v="189"/>
    <s v="無"/>
    <m/>
  </r>
  <r>
    <s v="社會福利支出計畫/社會福利支出/會費、捐助、補助、分攤、照護、救濟與交流活動費/捐助、補助與獎助/捐助國內團體"/>
    <s v="身心障礙者社區關懷據點服務"/>
    <s v="社團法人台中市啟明重建福利協會"/>
    <x v="40"/>
    <x v="238"/>
    <s v="無"/>
    <m/>
  </r>
  <r>
    <s v="社會福利支出計畫/社會福利支出/會費、捐助、補助、分攤、照護、救濟與交流活動費/捐助、補助與獎助/捐助國內團體"/>
    <s v="身心障礙者社區關懷據點服務"/>
    <s v="社團法人臺中市大雅區橫山社區發展協會"/>
    <x v="40"/>
    <x v="133"/>
    <s v="無"/>
    <m/>
  </r>
  <r>
    <s v="社會福利支出計畫/社會福利支出/會費、捐助、補助、分攤、照護、救濟與交流活動費/捐助、補助與獎助/捐助國內團體"/>
    <s v="身心障礙者社區關懷據點服務"/>
    <s v="臺中市烏日區成功社區發展協會"/>
    <x v="40"/>
    <x v="9"/>
    <s v="無"/>
    <m/>
  </r>
  <r>
    <s v="社會福利支出計畫/社會福利支出/會費、捐助、補助、分攤、照護、救濟與交流活動費/捐助、補助與獎助/捐助國內團體"/>
    <s v="身心障礙者社區關懷據點服務"/>
    <s v="臺中市聚光關懷協會"/>
    <x v="40"/>
    <x v="703"/>
    <s v="無"/>
    <m/>
  </r>
  <r>
    <s v="社會福利支出計畫/社會福利支出/會費、捐助、補助、分攤、照護、救濟與交流活動費/捐助、補助與獎助/捐助國內團體"/>
    <s v="身心障礙者社區關懷據點服務"/>
    <s v="中華民國幸福家庭促進協會"/>
    <x v="40"/>
    <x v="531"/>
    <s v="無"/>
    <m/>
  </r>
  <r>
    <s v="社會福利支出計畫/社會福利支出/會費、捐助、補助、分攤、照護、救濟與交流活動費/捐助、補助與獎助/捐助國內團體"/>
    <s v="身心障礙者社區關懷據點服務"/>
    <s v="社團法人臺中市清心社區福祉發展協會"/>
    <x v="40"/>
    <x v="203"/>
    <s v="無"/>
    <m/>
  </r>
  <r>
    <s v="社會福利支出計畫/社會福利支出/會費、捐助、補助、分攤、照護、救濟與交流活動費/捐助、補助與獎助/捐助國內團體"/>
    <s v="身心障礙者社區關懷據點服務"/>
    <s v="台中市東勢區上城社區發展協會"/>
    <x v="40"/>
    <x v="10"/>
    <s v="無"/>
    <m/>
  </r>
  <r>
    <s v="社會福利支出計畫/社會福利支出/會費、捐助、補助、分攤、照護、救濟與交流活動費/捐助、補助與獎助/捐助國內團體"/>
    <s v="身心障礙者社區關懷據點服務"/>
    <s v="佑齡股份有限公司附設臺中市私立安馨居家長照機構"/>
    <x v="40"/>
    <x v="9"/>
    <s v="無"/>
    <m/>
  </r>
  <r>
    <s v="社會福利支出計畫/社會福利支出/會費、捐助、補助、分攤、照護、救濟與交流活動費/捐助、補助與獎助/捐助國內團體"/>
    <s v="身心障礙者社區關懷據點服務"/>
    <s v="社團法人台中市身無礙關懷協會"/>
    <x v="40"/>
    <x v="557"/>
    <s v="無"/>
    <m/>
  </r>
  <r>
    <s v="社會福利支出計畫/社會福利支出/會費、捐助、補助、分攤、照護、救濟與交流活動費/捐助、補助與獎助/捐助國內團體"/>
    <s v="身心障礙者社區關懷據點服務"/>
    <s v="財團法人臺中市私立肯納自閉症社會福利基金會"/>
    <x v="40"/>
    <x v="364"/>
    <s v="無"/>
    <m/>
  </r>
  <r>
    <s v="社會福利支出計畫/社會福利支出/會費、捐助、補助、分攤、照護、救濟與交流活動費/捐助、補助與獎助/捐助國內團體"/>
    <s v="身心障礙者社區關懷據點服務"/>
    <s v="臺中市太平區興隆社區發展協會"/>
    <x v="40"/>
    <x v="526"/>
    <s v="無"/>
    <m/>
  </r>
  <r>
    <s v="社會福利支出計畫/社會福利支出/會費、捐助、補助、分攤、照護、救濟與交流活動費/捐助、補助與獎助/捐助國內團體"/>
    <s v="身心障礙者社區關懷據點服務"/>
    <s v="台中市艾馨婦女協進會"/>
    <x v="40"/>
    <x v="203"/>
    <s v="無"/>
    <m/>
  </r>
  <r>
    <s v="社會福利支出計畫/社會福利支出/會費、捐助、補助、分攤、照護、救濟與交流活動費/捐助、補助與獎助/捐助國內團體"/>
    <s v="身心障礙者社區關懷據點服務"/>
    <s v="臺中市私立同心圓東勢社區式服務類長期照顧服務機構"/>
    <x v="40"/>
    <x v="750"/>
    <s v="無"/>
    <m/>
  </r>
  <r>
    <s v="社會福利支出計畫/社會福利支出/會費、捐助、補助、分攤、照護、救濟與交流活動費/捐助、補助與獎助/捐助國內團體"/>
    <s v="身心障礙者社區關懷據點服務"/>
    <s v="社團法人臺中市伍愛照顧關懷協會"/>
    <x v="40"/>
    <x v="132"/>
    <s v="無"/>
    <m/>
  </r>
  <r>
    <s v="社會福利支出計畫/社會福利支出/會費、捐助、補助、分攤、照護、救濟與交流活動費/捐助、補助與獎助/捐助國內團體"/>
    <s v="身心障礙者社區關懷據點服務"/>
    <s v="社團法人台中市康復之友協會"/>
    <x v="40"/>
    <x v="145"/>
    <s v="無"/>
    <m/>
  </r>
  <r>
    <s v="社會福利支出計畫/社會福利支出/會費、捐助、補助、分攤、照護、救濟與交流活動費/捐助、補助與獎助/捐助國內團體"/>
    <s v="身心障礙者社區關懷據點服務"/>
    <s v="臺中市烏日區烏日社區發展協會"/>
    <x v="40"/>
    <x v="96"/>
    <s v="無"/>
    <m/>
  </r>
  <r>
    <s v="社會福利支出計畫/社會福利支出/會費、捐助、補助、分攤、照護、救濟與交流活動費/捐助、補助與獎助/捐助國內團體"/>
    <s v="身心障礙者社區關懷據點服務"/>
    <s v="社團法人台中市東區東英社區發展協會"/>
    <x v="40"/>
    <x v="113"/>
    <s v="無"/>
    <m/>
  </r>
  <r>
    <s v="社會福利支出計畫/社會福利支出/會費、捐助、補助、分攤、照護、救濟與交流活動費/捐助、補助與獎助/捐助國內團體"/>
    <s v="身心障礙者社區關懷據點服務"/>
    <s v="社團法人臺中市西區大和社區發展協會"/>
    <x v="40"/>
    <x v="981"/>
    <s v="無"/>
    <m/>
  </r>
  <r>
    <s v="社會福利支出計畫/社會福利支出/會費、捐助、補助、分攤、照護、救濟與交流活動費/捐助、補助與獎助/捐助國內團體"/>
    <s v="身心障礙者社區關懷據點服務"/>
    <s v="臺中市擁昕親子關懷協會"/>
    <x v="40"/>
    <x v="74"/>
    <s v="無"/>
    <m/>
  </r>
  <r>
    <s v="社會福利支出計畫/社會福利支出/會費、捐助、補助、分攤、照護、救濟與交流活動費/捐助、補助與獎助/捐助國內團體"/>
    <s v="身心障礙者社區關懷據點服務"/>
    <s v="台中市西屯區福瑞社區發展協會"/>
    <x v="40"/>
    <x v="91"/>
    <s v="無"/>
    <m/>
  </r>
  <r>
    <s v="社會福利支出計畫/社會福利支出/會費、捐助、補助、分攤、照護、救濟與交流活動費/捐助、補助與獎助/捐助國內團體"/>
    <s v="身心障礙者社區關懷據點服務"/>
    <s v="臺中市大肚區大東社區發展協會"/>
    <x v="40"/>
    <x v="544"/>
    <s v="無"/>
    <m/>
  </r>
  <r>
    <s v="社會福利支出計畫/社會福利支出/會費、捐助、補助、分攤、照護、救濟與交流活動費/捐助、補助與獎助/捐助國內團體"/>
    <s v="身心障礙者社區關懷據點服務"/>
    <s v="社團法人台中市東區東信社區發展協會"/>
    <x v="40"/>
    <x v="617"/>
    <s v="無"/>
    <m/>
  </r>
  <r>
    <s v="社會福利支出計畫/社會福利支出/會費、捐助、補助、分攤、照護、救濟與交流活動費/捐助、補助與獎助/捐助國內團體"/>
    <s v="身心障礙者社區關懷據點服務"/>
    <s v="臺中市宏福身心關懷協會"/>
    <x v="40"/>
    <x v="129"/>
    <s v="無"/>
    <m/>
  </r>
  <r>
    <s v="社會福利支出計畫/社會福利支出/會費、捐助、補助、分攤、照護、救濟與交流活動費/捐助、補助與獎助/捐助國內團體"/>
    <s v="身心障礙者社區關懷據點服務"/>
    <s v="社團法人臺中市惠來關懷服務協會"/>
    <x v="40"/>
    <x v="430"/>
    <s v="無"/>
    <m/>
  </r>
  <r>
    <s v="社會福利支出計畫/社會福利支出/會費、捐助、補助、分攤、照護、救濟與交流活動費/捐助、補助與獎助/捐助國內團體"/>
    <s v="身心障礙者社區關懷據點服務"/>
    <s v="臺中市安甲溪快樂學堂促進協會"/>
    <x v="40"/>
    <x v="86"/>
    <s v="無"/>
    <m/>
  </r>
  <r>
    <s v="社會福利支出計畫/社會福利支出/會費、捐助、補助、分攤、照護、救濟與交流活動費/捐助、補助與獎助/捐助國內團體"/>
    <s v="身心障礙者社區日間作業設施服務"/>
    <s v="社團法人台灣福氣社區關懷協會"/>
    <x v="40"/>
    <x v="1072"/>
    <s v="無"/>
    <m/>
  </r>
  <r>
    <s v="社會福利支出計畫/社會福利支出/會費、捐助、補助、分攤、照護、救濟與交流活動費/捐助、補助與獎助/捐助國內團體"/>
    <s v="身心障礙者社區日間作業設施服務"/>
    <s v="財團法人中華民國唐氏症基金會"/>
    <x v="40"/>
    <x v="1073"/>
    <s v="無"/>
    <m/>
  </r>
  <r>
    <s v="社會福利支出計畫/社會福利支出/會費、捐助、補助、分攤、照護、救濟與交流活動費/捐助、補助與獎助/捐助國內團體"/>
    <s v="身心障礙者社區日間作業設施服務"/>
    <s v="財團法人臺中市私立信望愛智能發展中心"/>
    <x v="40"/>
    <x v="1074"/>
    <s v="無"/>
    <m/>
  </r>
  <r>
    <s v="社會福利支出計畫/社會福利支出/會費、捐助、補助、分攤、照護、救濟與交流活動費/捐助、補助與獎助/捐助國內團體"/>
    <s v="身心障礙者社區日間作業設施服務"/>
    <s v="財團法人臺中市私立肯納自閉症社會福利基金會"/>
    <x v="40"/>
    <x v="573"/>
    <s v="無"/>
    <m/>
  </r>
  <r>
    <s v="社會福利支出計畫/社會福利支出/會費、捐助、補助、分攤、照護、救濟與交流活動費/捐助、補助與獎助/捐助國內團體"/>
    <s v="身心障礙者社區日間作業設施服務"/>
    <s v="財團法人臺中市私立肯納自閉症社會福利基金會"/>
    <x v="40"/>
    <x v="398"/>
    <s v="無"/>
    <m/>
  </r>
  <r>
    <s v="社會福利支出計畫/社會福利支出/會費、捐助、補助、分攤、照護、救濟與交流活動費/捐助、補助與獎助/捐助國內團體"/>
    <s v="身心障礙者社區日間作業設施服務"/>
    <s v="財團法人向上社會福利基金會"/>
    <x v="40"/>
    <x v="1075"/>
    <s v="無"/>
    <m/>
  </r>
  <r>
    <s v="社會福利支出計畫/社會福利支出/會費、捐助、補助、分攤、照護、救濟與交流活動費/捐助、補助與獎助/捐助國內團體"/>
    <s v="身心障礙者社區日間作業設施服務"/>
    <s v="財團法人中華民國唐氏症基金會"/>
    <x v="40"/>
    <x v="1076"/>
    <s v="無"/>
    <m/>
  </r>
  <r>
    <s v="社會福利支出計畫/社會福利支出/會費、捐助、補助、分攤、照護、救濟與交流活動費/捐助、補助與獎助/捐助國內團體"/>
    <s v="身心障礙者社區日間作業設施服務"/>
    <s v="財團法人伊甸社會福利基金會"/>
    <x v="40"/>
    <x v="891"/>
    <s v="無"/>
    <m/>
  </r>
  <r>
    <s v="社會福利支出計畫/社會福利支出/會費、捐助、補助、分攤、照護、救濟與交流活動費/捐助、補助與獎助/捐助國內團體"/>
    <s v="身心障礙者社區日間作業設施服務"/>
    <s v="財團法人台南市私立蓮心園社會福利慈善事業基金會"/>
    <x v="40"/>
    <x v="1077"/>
    <s v="無"/>
    <m/>
  </r>
  <r>
    <s v="社會福利支出計畫/社會福利支出/會費、捐助、補助、分攤、照護、救濟與交流活動費/捐助、補助與獎助/捐助國內團體"/>
    <s v="身心障礙者社區日間作業設施服務"/>
    <s v="財團法人向上社會福利基金會"/>
    <x v="40"/>
    <x v="1078"/>
    <s v="無"/>
    <m/>
  </r>
  <r>
    <s v="社會福利支出計畫/社會福利支出/會費、捐助、補助、分攤、照護、救濟與交流活動費/捐助、補助與獎助/捐助國內團體"/>
    <s v="身心障礙者社區日間作業設施服務"/>
    <s v="財團法人臺中市私立信望愛智能發展中心"/>
    <x v="40"/>
    <x v="1079"/>
    <s v="無"/>
    <m/>
  </r>
  <r>
    <s v="社會福利支出計畫/社會福利支出/會費、捐助、補助、分攤、照護、救濟與交流活動費/捐助、補助與獎助/捐助國內團體"/>
    <s v="身心障礙者社區日間作業設施服務"/>
    <s v="社團法人台灣福氣社區關懷協會"/>
    <x v="40"/>
    <x v="1080"/>
    <s v="無"/>
    <m/>
  </r>
  <r>
    <s v="社會福利支出計畫/社會福利支出/會費、捐助、補助、分攤、照護、救濟與交流活動費/捐助、補助與獎助/捐助國內團體"/>
    <s v="身心障礙者社區日間作業設施服務"/>
    <s v="財團法人臺中市私立十方社會福利慈善事業基金會"/>
    <x v="40"/>
    <x v="619"/>
    <s v="無"/>
    <m/>
  </r>
  <r>
    <s v="社會福利支出計畫/社會福利支出/會費、捐助、補助、分攤、照護、救濟與交流活動費/捐助、補助與獎助/捐助國內團體"/>
    <s v="身心障礙者社區日間作業設施服務"/>
    <s v="中華民國幸福家庭促進協會"/>
    <x v="40"/>
    <x v="85"/>
    <s v="無"/>
    <m/>
  </r>
  <r>
    <s v="社會福利支出計畫/社會福利支出/會費、捐助、補助、分攤、照護、救濟與交流活動費/捐助、補助與獎助/捐助國內團體"/>
    <s v="身心障礙者社區日間作業設施服務"/>
    <s v="財團法人臺中市私立肯納自閉症社會福利基金會"/>
    <x v="40"/>
    <x v="1081"/>
    <s v="無"/>
    <m/>
  </r>
  <r>
    <s v="社會福利支出計畫/社會福利支出/會費、捐助、補助、分攤、照護、救濟與交流活動費/捐助、補助與獎助/捐助國內團體"/>
    <s v="身心障礙者社區日間作業設施服務"/>
    <s v="社團法人台中市智障者家長協會"/>
    <x v="40"/>
    <x v="1082"/>
    <s v="無"/>
    <m/>
  </r>
  <r>
    <s v="社會福利支出計畫/社會福利支出/會費、捐助、補助、分攤、照護、救濟與交流活動費/捐助、補助與獎助/捐助國內團體"/>
    <s v="身心障礙者社區日間作業設施服務"/>
    <s v="財團法人天主教會台中教區附設台中市私立慈愛智能發展中心"/>
    <x v="40"/>
    <x v="277"/>
    <s v="無"/>
    <m/>
  </r>
  <r>
    <s v="社會福利支出計畫/社會福利支出/會費、捐助、補助、分攤、照護、救濟與交流活動費/捐助、補助與獎助/捐助國內團體"/>
    <s v="身心障礙者社區日間作業設施服務"/>
    <s v="財團法人伊甸社會福利基金會"/>
    <x v="40"/>
    <x v="1023"/>
    <s v="無"/>
    <m/>
  </r>
  <r>
    <s v="社會福利支出計畫/社會福利支出/會費、捐助、補助、分攤、照護、救濟與交流活動費/捐助、補助與獎助/捐助國內團體"/>
    <s v="身心障礙者社區日間作業設施服務"/>
    <s v="財團法人臺中市私立肯納自閉症社會福利基金會"/>
    <x v="40"/>
    <x v="398"/>
    <s v="無"/>
    <m/>
  </r>
  <r>
    <s v="社會福利支出計畫/社會福利支出/會費、捐助、補助、分攤、照護、救濟與交流活動費/捐助、補助與獎助/捐助國內團體"/>
    <s v="身心障礙者社區日間作業設施服務"/>
    <s v="財團法人心路社會福利基金會"/>
    <x v="40"/>
    <x v="127"/>
    <s v="無"/>
    <m/>
  </r>
  <r>
    <s v="社會福利支出計畫/社會福利支出/會費、捐助、補助、分攤、照護、救濟與交流活動費/捐助、補助與獎助/捐助國內團體"/>
    <s v="身心障礙者社區日間作業設施服務"/>
    <s v="財團法人臺中市私立肯納自閉症社會福利基金會"/>
    <x v="40"/>
    <x v="752"/>
    <s v="無"/>
    <m/>
  </r>
  <r>
    <s v="社會福利支出計畫/社會福利支出/會費、捐助、補助、分攤、照護、救濟與交流活動費/捐助、補助與獎助/捐助國內團體"/>
    <s v="身心障礙者社區日間作業設施服務"/>
    <s v="財團法人伊甸社會福利基金會"/>
    <x v="40"/>
    <x v="286"/>
    <s v="無"/>
    <m/>
  </r>
  <r>
    <s v="社會福利支出計畫/社會福利支出/會費、捐助、補助、分攤、照護、救濟與交流活動費/捐助、補助與獎助/捐助國內團體"/>
    <s v="身心障礙者社區日間作業設施服務"/>
    <s v="財團法人向上社會福利基金會"/>
    <x v="40"/>
    <x v="460"/>
    <s v="無"/>
    <m/>
  </r>
  <r>
    <s v="社會福利支出計畫/社會福利支出/會費、捐助、補助、分攤、照護、救濟與交流活動費/捐助、補助與獎助/捐助國內團體"/>
    <s v="身心障礙者社區日間作業設施服務"/>
    <s v="財團法人臺中市私立信望愛智能發展中心"/>
    <x v="40"/>
    <x v="1083"/>
    <s v="無"/>
    <m/>
  </r>
  <r>
    <s v="社會福利支出計畫/社會福利支出/會費、捐助、補助、分攤、照護、救濟與交流活動費/捐助、補助與獎助/捐助國內團體"/>
    <s v="身心障礙者社區日間作業設施服務"/>
    <s v="財團法人中華民國唐氏症基金會"/>
    <x v="40"/>
    <x v="1084"/>
    <s v="無"/>
    <m/>
  </r>
  <r>
    <s v="社會福利支出計畫/社會福利支出/會費、捐助、補助、分攤、照護、救濟與交流活動費/捐助、補助與獎助/捐助國內團體"/>
    <s v="身心障礙者社區日間作業設施服務"/>
    <s v="社團法人台灣福氣社區關懷協會"/>
    <x v="40"/>
    <x v="1085"/>
    <s v="無"/>
    <m/>
  </r>
  <r>
    <s v="一般建築及設備計畫/一般建築及設備/會費、捐助、補助、分攤、照護、救濟與交流活動費/捐助、補助與獎助/捐助國內團體"/>
    <s v="身心障礙者社區日間作業設施服務"/>
    <s v="財團法人台南市私立蓮心園社會福利慈善事業基金會"/>
    <x v="40"/>
    <x v="750"/>
    <s v="無"/>
    <m/>
  </r>
  <r>
    <s v="社會福利支出計畫/社會福利支出/會費、捐助、補助、分攤、照護、救濟與交流活動費/捐助、補助與獎助/捐助國內團體"/>
    <s v="身心障礙者社區日間作業設施服務"/>
    <s v="財團法人台南市私立蓮心園社會福利慈善事業基金會"/>
    <x v="40"/>
    <x v="804"/>
    <s v="無"/>
    <m/>
  </r>
  <r>
    <s v="社會福利支出計畫/社會福利支出/會費、捐助、補助、分攤、照護、救濟與交流活動費/捐助、補助與獎助/捐助國內團體"/>
    <s v="身心障礙者社區日間作業設施服務"/>
    <s v="財團法人向上社會福利基金會"/>
    <x v="40"/>
    <x v="499"/>
    <s v="無"/>
    <m/>
  </r>
  <r>
    <s v="一般建築及設備計畫/一般建築及設備/會費、捐助、補助、分攤、照護、救濟與交流活動費/捐助、補助與獎助/捐助國內團體"/>
    <s v="身心障礙者社區日間作業設施服務"/>
    <s v="財團法人向上社會福利基金會"/>
    <x v="40"/>
    <x v="307"/>
    <s v="無"/>
    <m/>
  </r>
  <r>
    <s v="一般建築及設備計畫/一般建築及設備/會費、捐助、補助、分攤、照護、救濟與交流活動費/捐助、補助與獎助/捐助國內團體"/>
    <s v="身心障礙者社區日間作業設施服務"/>
    <s v="社團法人台中市智障者家長協會"/>
    <x v="40"/>
    <x v="7"/>
    <s v="無"/>
    <m/>
  </r>
  <r>
    <s v="社會福利支出計畫/社會福利支出/會費、捐助、補助、分攤、照護、救濟與交流活動費/捐助、補助與獎助/捐助國內團體"/>
    <s v="身心障礙者社區日間作業設施服務"/>
    <s v="社團法人台中市智障者家長協會"/>
    <x v="40"/>
    <x v="1086"/>
    <s v="無"/>
    <m/>
  </r>
  <r>
    <s v="一般建築及設備計畫/一般建築及設備/會費、捐助、補助、分攤、照護、救濟與交流活動費/捐助、補助與獎助/捐助國內團體"/>
    <s v="身心障礙者社區日間作業設施服務"/>
    <s v="社團法人臺中市身心障礙者福利關懷協會"/>
    <x v="40"/>
    <x v="364"/>
    <s v="無"/>
    <m/>
  </r>
  <r>
    <s v="一般建築及設備計畫/一般建築及設備/會費、捐助、補助、分攤、照護、救濟與交流活動費/捐助、補助與獎助/捐助國內團體"/>
    <s v="身心障礙者社區日間作業設施服務"/>
    <s v="社團法人台中市康復之友協會"/>
    <x v="40"/>
    <x v="395"/>
    <s v="無"/>
    <m/>
  </r>
  <r>
    <s v="一般建築及設備計畫/一般建築及設備/會費、捐助、補助、分攤、照護、救濟與交流活動費/捐助、補助與獎助/捐助國內團體"/>
    <s v="身心障礙者社區日間作業設施服務"/>
    <s v="財團法人臺中市私立信望愛智能發展中心"/>
    <x v="40"/>
    <x v="81"/>
    <s v="無"/>
    <m/>
  </r>
  <r>
    <s v="社會福利支出計畫/社會福利支出/會費、捐助、補助、分攤、照護、救濟與交流活動費/捐助、補助與獎助/捐助國內團體"/>
    <s v="身心障礙者社區日間作業設施服務"/>
    <s v="財團法人臺中市私立肯納自閉症社會福利基金會"/>
    <x v="40"/>
    <x v="398"/>
    <s v="無"/>
    <m/>
  </r>
  <r>
    <s v="社會福利支出計畫/社會福利支出/會費、捐助、補助、分攤、照護、救濟與交流活動費/捐助、補助與獎助/捐助國內團體"/>
    <s v="身心障礙者社區日間作業設施服務"/>
    <s v="中華民國幸福家庭促進協會"/>
    <x v="40"/>
    <x v="170"/>
    <s v="無"/>
    <m/>
  </r>
  <r>
    <s v="一般建築及設備計畫/一般建築及設備/會費、捐助、補助、分攤、照護、救濟與交流活動費/捐助、補助與獎助/捐助國內團體"/>
    <s v="身心障礙者社區日間作業設施服務"/>
    <s v="社團法人台灣福氣社區關懷協會"/>
    <x v="40"/>
    <x v="67"/>
    <s v="無"/>
    <m/>
  </r>
  <r>
    <s v="一般建築及設備計畫/一般建築及設備/會費、捐助、補助、分攤、照護、救濟與交流活動費/捐助、補助與獎助/捐助國內團體"/>
    <s v="身心障礙者社區日間作業設施服務"/>
    <s v="財團法人台南市私立蓮心園社會福利慈善事業基金會"/>
    <x v="40"/>
    <x v="395"/>
    <s v="無"/>
    <m/>
  </r>
  <r>
    <s v="一般建築及設備計畫/一般建築及設備/會費、捐助、補助、分攤、照護、救濟與交流活動費/捐助、補助與獎助/捐助國內團體"/>
    <s v="身心障礙者社區日間作業設施服務"/>
    <s v="財團法人中華民國唐氏症基金會"/>
    <x v="40"/>
    <x v="3"/>
    <s v="無"/>
    <m/>
  </r>
  <r>
    <s v="社會福利支出計畫/社會福利支出/會費、捐助、補助、分攤、照護、救濟與交流活動費/捐助、補助與獎助/捐助國內團體"/>
    <s v="身心障礙者社區日間作業設施服務"/>
    <s v="財團法人伊甸社會福利基金會"/>
    <x v="40"/>
    <x v="198"/>
    <s v="無"/>
    <m/>
  </r>
  <r>
    <s v="社會福利支出計畫/社會福利支出/會費、捐助、補助、分攤、照護、救濟與交流活動費/捐助、補助與獎助/捐助國內團體"/>
    <s v="身心障礙者社區日間作業設施服務"/>
    <s v="財團法人臺中市私立十方社會福利慈善事業基金會"/>
    <x v="40"/>
    <x v="81"/>
    <s v="無"/>
    <m/>
  </r>
  <r>
    <s v="社會福利支出計畫/社會福利支出/會費、捐助、補助、分攤、照護、救濟與交流活動費/捐助、補助與獎助/捐助國內團體"/>
    <s v="身心障礙者社區日間作業設施服務"/>
    <s v="財團法人心路社會福利基金會"/>
    <x v="40"/>
    <x v="448"/>
    <s v="無"/>
    <m/>
  </r>
  <r>
    <s v="社會福利支出計畫/社會福利支出/會費、捐助、補助、分攤、照護、救濟與交流活動費/捐助、補助與獎助/捐助國內團體"/>
    <s v="身心障礙者社區日間作業設施服務"/>
    <s v="財團法人天主教會台中教區附設台中市私立慈愛智能發展中心"/>
    <x v="40"/>
    <x v="398"/>
    <s v="無"/>
    <m/>
  </r>
  <r>
    <s v="一般建築及設備計畫/一般建築及設備/會費、捐助、補助、分攤、照護、救濟與交流活動費/捐助、補助與獎助/捐助國內團體"/>
    <s v="身心障礙者社區日間作業設施服務"/>
    <s v="社團法人臺中市紅十字會"/>
    <x v="40"/>
    <x v="813"/>
    <s v="無"/>
    <m/>
  </r>
  <r>
    <s v="一般建築及設備計畫/一般建築及設備/會費、捐助、補助、分攤、照護、救濟與交流活動費/捐助、補助與獎助/捐助國內團體"/>
    <s v="身心障礙者社區日間作業設施服務"/>
    <s v="財團法人臺中市私立肯納自閉症社會福利基金會"/>
    <x v="40"/>
    <x v="257"/>
    <s v="無"/>
    <m/>
  </r>
  <r>
    <s v="社會福利支出計畫/社會福利支出/會費、捐助、補助、分攤、照護、救濟與交流活動費/捐助、補助與獎助/捐助國內團體"/>
    <s v="身心障礙者社區日間作業設施服務"/>
    <s v="財團法人臺中市私立肯納自閉症社會福利基金會"/>
    <x v="40"/>
    <x v="1087"/>
    <s v="無"/>
    <m/>
  </r>
  <r>
    <s v="一般建築及設備計畫/一般建築及設備/會費、捐助、補助、分攤、照護、救濟與交流活動費/捐助、補助與獎助/捐助國內團體"/>
    <s v="身心障礙者社區日間作業設施服務"/>
    <s v="財團法人臺中市私立信望愛智能發展中心"/>
    <x v="40"/>
    <x v="81"/>
    <s v="無"/>
    <m/>
  </r>
  <r>
    <s v="社會福利支出計畫/社會福利支出/會費、捐助、補助、分攤、照護、救濟與交流活動費/捐助、補助與獎助/捐助國內團體"/>
    <s v="身心障礙者社區日間作業設施服務"/>
    <s v="財團法人臺中市私立信望愛智能發展中心"/>
    <x v="40"/>
    <x v="387"/>
    <s v="無"/>
    <m/>
  </r>
  <r>
    <s v="一般建築及設備計畫/一般建築及設備/會費、捐助、補助、分攤、照護、救濟與交流活動費/捐助、補助與獎助/捐助國內團體"/>
    <s v="身心障礙者社區日間作業設施服務"/>
    <s v="財團法人中華民國唐氏症基金會"/>
    <x v="40"/>
    <x v="81"/>
    <s v="無"/>
    <m/>
  </r>
  <r>
    <s v="社會福利支出計畫/社會福利支出/會費、捐助、補助、分攤、照護、救濟與交流活動費/捐助、補助與獎助/捐助國內團體"/>
    <s v="身心障礙者社區日間作業設施服務"/>
    <s v="財團法人中華民國唐氏症基金會"/>
    <x v="40"/>
    <x v="1088"/>
    <s v="無"/>
    <m/>
  </r>
  <r>
    <s v="一般建築及設備計畫/一般建築及設備/會費、捐助、補助、分攤、照護、救濟與交流活動費/捐助、補助與獎助/捐助國內團體"/>
    <s v="身心障礙者社區日間作業設施服務"/>
    <s v="財團法人台南市私立蓮心園社會福利慈善事業基金會"/>
    <x v="40"/>
    <x v="406"/>
    <s v="無"/>
    <m/>
  </r>
  <r>
    <s v="一般建築及設備計畫/一般建築及設備/會費、捐助、補助、分攤、照護、救濟與交流活動費/捐助、補助與獎助/捐助國內團體"/>
    <s v="身心障礙者社區日間作業設施服務"/>
    <s v="社團法人臺中市山海屯啟智協會"/>
    <x v="40"/>
    <x v="353"/>
    <s v="無"/>
    <m/>
  </r>
  <r>
    <s v="社會福利支出計畫/社會福利支出/會費、捐助、補助、分攤、照護、救濟與交流活動費/捐助、補助與獎助/捐助國內團體"/>
    <s v="身心障礙者社區日間作業設施服務"/>
    <s v="中華民國幸福家庭促進協會"/>
    <x v="40"/>
    <x v="739"/>
    <s v="無"/>
    <m/>
  </r>
  <r>
    <s v="社會福利支出計畫/社會福利支出/會費、捐助、補助、分攤、照護、救濟與交流活動費/捐助、補助與獎助/捐助國內團體"/>
    <s v="身心障礙者社區日間作業設施服務"/>
    <s v="社團法人台中市智障者家長協會"/>
    <x v="40"/>
    <x v="1089"/>
    <s v="無"/>
    <m/>
  </r>
  <r>
    <s v="社會福利支出計畫/社會福利支出/會費、捐助、補助、分攤、照護、救濟與交流活動費/捐助、補助與獎助/捐助國內團體"/>
    <s v="身心障礙者社區日間作業設施服務"/>
    <s v="財團法人中華民國唐氏症基金會"/>
    <x v="40"/>
    <x v="49"/>
    <s v="無"/>
    <m/>
  </r>
  <r>
    <s v="一般建築及設備計畫/一般建築及設備/會費、捐助、補助、分攤、照護、救濟與交流活動費/捐助、補助與獎助/捐助國內團體"/>
    <s v="身心障礙者社區日間作業設施服務"/>
    <s v="財團法人中華民國唐氏症基金會"/>
    <x v="40"/>
    <x v="3"/>
    <s v="無"/>
    <m/>
  </r>
  <r>
    <s v="社會福利支出計畫/社會福利支出/會費、捐助、補助、分攤、照護、救濟與交流活動費/捐助、補助與獎助/捐助國內團體"/>
    <s v="身心障礙者社區日間作業設施服務"/>
    <s v="財團法人臺中市私立肯納自閉症社會福利基金會"/>
    <x v="40"/>
    <x v="525"/>
    <s v="無"/>
    <m/>
  </r>
  <r>
    <s v="一般建築及設備計畫/一般建築及設備/會費、捐助、補助、分攤、照護、救濟與交流活動費/捐助、補助與獎助/捐助國內團體"/>
    <s v="身心障礙者社區日間作業設施服務"/>
    <s v="財團法人臺中市私立肯納自閉症社會福利基金會"/>
    <x v="40"/>
    <x v="364"/>
    <s v="無"/>
    <m/>
  </r>
  <r>
    <s v="一般建築及設備計畫/一般建築及設備/會費、捐助、補助、分攤、照護、救濟與交流活動費/捐助、補助與獎助/捐助國內團體"/>
    <s v="身心障礙者社區日間作業設施服務"/>
    <s v="財團法人台南市私立蓮心園社會福利慈善事業基金會"/>
    <x v="40"/>
    <x v="54"/>
    <s v="無"/>
    <m/>
  </r>
  <r>
    <s v="社會福利支出計畫/社會福利支出/會費、捐助、補助、分攤、照護、救濟與交流活動費/捐助、補助與獎助/捐助國內團體"/>
    <s v="身心障礙者社區日間作業設施服務"/>
    <s v="財團法人台南市私立蓮心園社會福利慈善事業基金會"/>
    <x v="40"/>
    <x v="12"/>
    <s v="無"/>
    <m/>
  </r>
  <r>
    <s v="一般建築及設備計畫/一般建築及設備/會費、捐助、補助、分攤、照護、救濟與交流活動費/捐助、補助與獎助/捐助國內團體"/>
    <s v="身心障礙者社區日間作業設施服務"/>
    <s v="社團法人台中市智障者家長協會"/>
    <x v="40"/>
    <x v="7"/>
    <s v="無"/>
    <m/>
  </r>
  <r>
    <s v="一般建築及設備計畫/一般建築及設備/會費、捐助、補助、分攤、照護、救濟與交流活動費/捐助、補助與獎助/捐助國內團體"/>
    <s v="身心障礙者社區日間作業設施服務"/>
    <s v="財團法人臺中市私立宜家社會福利慈善基金會"/>
    <x v="40"/>
    <x v="364"/>
    <s v="無"/>
    <m/>
  </r>
  <r>
    <s v="社會福利支出計畫/社會福利支出/會費、捐助、補助、分攤、照護、救濟與交流活動費/捐助、補助與獎助/捐助國內團體"/>
    <s v="身心障礙者社區日間作業設施服務"/>
    <s v="財團法人臺中市私立信望愛智能發展中心"/>
    <x v="40"/>
    <x v="264"/>
    <s v="無"/>
    <m/>
  </r>
  <r>
    <s v="一般建築及設備計畫/一般建築及設備/會費、捐助、補助、分攤、照護、救濟與交流活動費/捐助、補助與獎助/捐助國內團體"/>
    <s v="身心障礙者社區日間作業設施服務"/>
    <s v="財團法人臺中市私立信望愛智能發展中心"/>
    <x v="40"/>
    <x v="364"/>
    <s v="無"/>
    <m/>
  </r>
  <r>
    <s v="社會福利支出計畫/社會福利支出/會費、捐助、補助、分攤、照護、救濟與交流活動費/捐助、補助與獎助/捐助國內團體"/>
    <s v="身心障礙者社區日間作業設施服務"/>
    <s v="財團法人天主教會台中教區附設立達啟能訓練中心"/>
    <x v="40"/>
    <x v="1021"/>
    <s v="無"/>
    <m/>
  </r>
  <r>
    <s v="一般建築及設備計畫/一般建築及設備/會費、捐助、補助、分攤、照護、救濟與交流活動費/捐助、補助與獎助/捐助國內團體"/>
    <s v="身心障礙者社區日間作業設施服務"/>
    <s v="財團法人天主教會台中教區附設立達啟能訓練中心"/>
    <x v="40"/>
    <x v="67"/>
    <s v="無"/>
    <m/>
  </r>
  <r>
    <s v="社會福利支出計畫/社會福利支出/會費、捐助、補助、分攤、照護、救濟與交流活動費/捐助、補助與獎助/捐助國內團體"/>
    <s v="身心障礙者社區日間作業設施服務"/>
    <s v="財團法人瑪利亞社會福利基金會"/>
    <x v="40"/>
    <x v="264"/>
    <s v="無"/>
    <m/>
  </r>
  <r>
    <s v="社會福利支出計畫/社會福利支出/會費、捐助、補助、分攤、照護、救濟與交流活動費/捐助、補助與獎助/捐助國內團體"/>
    <s v="身心障礙者社區日間作業設施服務"/>
    <s v="社團法人台灣福氣社區關懷協會"/>
    <x v="40"/>
    <x v="312"/>
    <s v="無"/>
    <m/>
  </r>
  <r>
    <s v="一般建築及設備計畫/一般建築及設備/會費、捐助、補助、分攤、照護、救濟與交流活動費/捐助、補助與獎助/捐助國內團體"/>
    <s v="身心障礙者社區日間作業設施服務"/>
    <s v="社團法人台灣福氣社區關懷協會"/>
    <x v="40"/>
    <x v="81"/>
    <s v="無"/>
    <m/>
  </r>
  <r>
    <s v="一般建築及設備計畫/一般建築及設備/會費、捐助、補助、分攤、照護、救濟與交流活動費/捐助、補助與獎助/捐助國內團體"/>
    <s v="身心障礙者社區日間作業設施服務"/>
    <s v="財團法人瑪利亞社會福利基金會"/>
    <x v="40"/>
    <x v="132"/>
    <s v="無"/>
    <m/>
  </r>
  <r>
    <s v="社會福利支出計畫/社會福利支出/會費、捐助、補助、分攤、照護、救濟與交流活動費/捐助、補助與獎助/捐助國內團體"/>
    <s v="身心障礙者社區日間作業設施服務"/>
    <s v="社團法人台灣福氣社區關懷協會"/>
    <x v="40"/>
    <x v="1076"/>
    <s v="無"/>
    <m/>
  </r>
  <r>
    <s v="一般建築及設備計畫/一般建築及設備/會費、捐助、補助、分攤、照護、救濟與交流活動費/捐助、補助與獎助/捐助國內團體"/>
    <s v="身心障礙者社區日間作業設施服務"/>
    <s v="財團法人天主教會台中教區附設台中市私立慈愛智能發展中心"/>
    <x v="40"/>
    <x v="364"/>
    <s v="無"/>
    <m/>
  </r>
  <r>
    <s v="社會福利支出計畫/社會福利支出/會費、捐助、補助、分攤、照護、救濟與交流活動費/捐助、補助與獎助/捐助國內團體"/>
    <s v="身心障礙者社區日間作業設施服務"/>
    <s v="財團法人天主教會台中教區附設台中市私立慈愛智能發展中心"/>
    <x v="40"/>
    <x v="585"/>
    <s v="無"/>
    <m/>
  </r>
  <r>
    <s v="一般建築及設備計畫/一般建築及設備/會費、捐助、補助、分攤、照護、救濟與交流活動費/捐助、補助與獎助/捐助國內團體"/>
    <s v="身心障礙者社區日間作業設施服務"/>
    <s v="社團法人臺中市紅十字會"/>
    <x v="40"/>
    <x v="579"/>
    <s v="無"/>
    <m/>
  </r>
  <r>
    <s v="一般建築及設備計畫/一般建築及設備/會費、捐助、補助、分攤、照護、救濟與交流活動費/捐助、補助與獎助/捐助國內團體"/>
    <s v="身心障礙者社區日間作業設施服務"/>
    <s v="財團法人臺中市私立肯納自閉症社會福利基金會"/>
    <x v="40"/>
    <x v="67"/>
    <s v="無"/>
    <m/>
  </r>
  <r>
    <s v="一般建築及設備計畫/一般建築及設備/會費、捐助、補助、分攤、照護、救濟與交流活動費/捐助、補助與獎助/捐助國內團體"/>
    <s v="身心障礙者社區日間作業設施服務"/>
    <s v="社團法人台中市自閉症教育協進會"/>
    <x v="40"/>
    <x v="395"/>
    <s v="無"/>
    <m/>
  </r>
  <r>
    <s v="社會福利支出計畫/社會福利支出/會費、捐助、補助、分攤、照護、救濟與交流活動費/捐助、補助與獎助/捐助國內團體"/>
    <s v="身心障礙者社區日間作業設施服務"/>
    <s v="社團法人台中市自閉症教育協進會"/>
    <x v="40"/>
    <x v="340"/>
    <s v="無"/>
    <m/>
  </r>
  <r>
    <s v="社會福利支出計畫/社會福利支出/會費、捐助、補助、分攤、照護、救濟與交流活動費/捐助、補助與獎助/捐助國內團體"/>
    <s v="身心障礙者社區日間作業設施服務"/>
    <s v="財團法人向上社會福利基金會"/>
    <x v="40"/>
    <x v="1090"/>
    <s v="無"/>
    <m/>
  </r>
  <r>
    <s v="社會福利支出計畫/社會福利支出/會費、捐助、補助、分攤、照護、救濟與交流活動費/捐助、補助與獎助/捐助國內團體"/>
    <s v="身心障礙者社區日間作業設施服務"/>
    <s v="社團法人台中市智障者家長協會"/>
    <x v="40"/>
    <x v="62"/>
    <s v="無"/>
    <m/>
  </r>
  <r>
    <s v="社會福利支出計畫/社會福利支出/會費、捐助、補助、分攤、照護、救濟與交流活動費/捐助、補助與獎助/捐助國內團體"/>
    <s v="身心障礙者社區日間作業設施服務"/>
    <s v="財團法人向上社會福利基金會"/>
    <x v="40"/>
    <x v="1091"/>
    <s v="無"/>
    <m/>
  </r>
  <r>
    <s v="一般建築及設備計畫/一般建築及設備/會費、捐助、補助、分攤、照護、救濟與交流活動費/捐助、補助與獎助/捐助國內團體"/>
    <s v="身心障礙者社區日間作業設施服務"/>
    <s v="財團法人向上社會福利基金會"/>
    <x v="40"/>
    <x v="81"/>
    <s v="無"/>
    <m/>
  </r>
  <r>
    <s v="社會福利支出計畫/社會福利支出/會費、捐助、補助、分攤、照護、救濟與交流活動費/捐助、補助與獎助/捐助國內團體"/>
    <s v="身心障礙者社區日間作業設施服務"/>
    <s v="財團法人台南市私立蓮心園社會福利慈善事業基金會台中分事務所"/>
    <x v="40"/>
    <x v="125"/>
    <s v="無"/>
    <m/>
  </r>
  <r>
    <s v="社會福利支出計畫/社會福利支出/會費、捐助、補助、分攤、照護、救濟與交流活動費/捐助、補助與獎助/捐助國內團體"/>
    <s v="身心障礙者社區日間作業設施服務"/>
    <s v="財團法人臺中市私立肯納自閉症社會福利基金會"/>
    <x v="40"/>
    <x v="55"/>
    <s v="無"/>
    <m/>
  </r>
  <r>
    <s v="社會福利支出計畫/社會福利支出/會費、捐助、補助、分攤、照護、救濟與交流活動費/捐助、補助與獎助/捐助國內團體"/>
    <s v="身心障礙者社區日間作業設施服務"/>
    <s v="財團法人臺中市私立信望愛智能發展中心"/>
    <x v="40"/>
    <x v="84"/>
    <s v="無"/>
    <m/>
  </r>
  <r>
    <s v="社會福利支出計畫/社會福利支出/會費、捐助、補助、分攤、照護、救濟與交流活動費/捐助、補助與獎助/捐助國內團體"/>
    <s v="身心障礙者社區日間作業設施服務"/>
    <s v="財團法人中華民國唐氏症基金會"/>
    <x v="40"/>
    <x v="97"/>
    <s v="無"/>
    <m/>
  </r>
  <r>
    <s v="社會福利支出計畫/社會福利支出/會費、捐助、補助、分攤、照護、救濟與交流活動費/捐助、補助與獎助/捐助國內團體"/>
    <s v="身心障礙者社區日間作業設施服務"/>
    <s v="財團法人伊甸社會福利基金會"/>
    <x v="40"/>
    <x v="1092"/>
    <s v="無"/>
    <m/>
  </r>
  <r>
    <s v="一般建築及設備計畫/一般建築及設備/會費、捐助、補助、分攤、照護、救濟與交流活動費/捐助、補助與獎助/捐助國內團體"/>
    <s v="身心障礙者社區日間作業設施服務"/>
    <s v="財團法人伊甸社會福利基金會"/>
    <x v="40"/>
    <x v="81"/>
    <s v="無"/>
    <m/>
  </r>
  <r>
    <s v="社會福利支出計畫/社會福利支出/會費、捐助、補助、分攤、照護、救濟與交流活動費/捐助、補助與獎助/捐助國內團體"/>
    <s v="身心障礙者社區日間作業設施服務"/>
    <s v="社團法人台灣福氣社區關懷協會"/>
    <x v="40"/>
    <x v="125"/>
    <s v="無"/>
    <m/>
  </r>
  <r>
    <s v="社會福利支出計畫/社會福利支出/會費、捐助、補助、分攤、照護、救濟與交流活動費/捐助、補助與獎助/捐助國內團體"/>
    <s v="身心障礙者社區日間作業設施服務"/>
    <s v="財團法人臺中市私立十方社會福利慈善事業基金會"/>
    <x v="40"/>
    <x v="564"/>
    <s v="無"/>
    <m/>
  </r>
  <r>
    <s v="社會福利支出計畫/社會福利支出/會費、捐助、補助、分攤、照護、救濟與交流活動費/捐助、補助與獎助/捐助國內團體"/>
    <s v="身心障礙者社區日間作業設施服務"/>
    <s v="財團法人伊甸社會福利基金會"/>
    <x v="40"/>
    <x v="81"/>
    <s v="無"/>
    <m/>
  </r>
  <r>
    <s v="一般建築及設備計畫/一般建築及設備/會費、捐助、補助、分攤、照護、救濟與交流活動費/捐助、補助與獎助/捐助國內團體"/>
    <s v="身心障礙者社區日間作業設施服務"/>
    <s v="財團法人伊甸社會福利基金會"/>
    <x v="40"/>
    <x v="364"/>
    <s v="無"/>
    <m/>
  </r>
  <r>
    <s v="社會福利支出計畫/社會福利支出/會費、捐助、補助、分攤、照護、救濟與交流活動費/捐助、補助與獎助/捐助國內團體"/>
    <s v="身心障礙者社區日間作業設施服務"/>
    <s v="財團法人心路社會福利基金會"/>
    <x v="40"/>
    <x v="264"/>
    <s v="無"/>
    <m/>
  </r>
  <r>
    <s v="一般建築及設備計畫/一般建築及設備/會費、捐助、補助、分攤、照護、救濟與交流活動費/捐助、補助與獎助/捐助國內團體"/>
    <s v="身心障礙者社區日間作業設施服務"/>
    <s v="財團法人心路社會福利基金會"/>
    <x v="40"/>
    <x v="67"/>
    <s v="無"/>
    <m/>
  </r>
  <r>
    <s v="社會福利支出計畫/社會福利支出/會費、捐助、補助、分攤、照護、救濟與交流活動費/捐助、補助與獎助/捐助國內團體"/>
    <s v="成年身心障礙者社區居住與生活服務"/>
    <s v="財團法人向上社會福利基金會"/>
    <x v="40"/>
    <x v="709"/>
    <s v="無"/>
    <m/>
  </r>
  <r>
    <s v="社會福利支出計畫/社會福利支出/會費、捐助、補助、分攤、照護、救濟與交流活動費/捐助、補助與獎助/捐助國內團體"/>
    <s v="成年身心障礙者社區居住與生活服務"/>
    <s v="財團法人向上社會福利基金會"/>
    <x v="40"/>
    <x v="1093"/>
    <s v="無"/>
    <m/>
  </r>
  <r>
    <s v="社會福利支出計畫/社會福利支出/會費、捐助、補助、分攤、照護、救濟與交流活動費/捐助、補助與獎助/捐助國內團體"/>
    <s v="成年身心障礙者社區居住與生活服務"/>
    <s v="財團法人臺中市私立信望愛智能發展中心"/>
    <x v="40"/>
    <x v="335"/>
    <s v="無"/>
    <m/>
  </r>
  <r>
    <s v="一般建築及設備計畫/一般建築及設備/會費、捐助、補助、分攤、照護、救濟與交流活動費/捐助、補助與獎助/捐助國內團體"/>
    <s v="成年身心障礙者社區居住與生活服務"/>
    <s v="財團法人天主教會台中教區附設立達啟能訓練中心"/>
    <x v="40"/>
    <x v="63"/>
    <s v="無"/>
    <m/>
  </r>
  <r>
    <s v="一般建築及設備計畫/一般建築及設備/會費、捐助、補助、分攤、照護、救濟與交流活動費/捐助、補助與獎助/捐助國內團體"/>
    <s v="成年身心障礙者社區居住與生活服務"/>
    <s v="財團法人天主教會台中教區附設立達啟能訓練中心"/>
    <x v="40"/>
    <x v="62"/>
    <s v="無"/>
    <m/>
  </r>
  <r>
    <s v="社會福利支出計畫/社會福利支出/會費、捐助、補助、分攤、照護、救濟與交流活動費/捐助、補助與獎助/捐助國內團體"/>
    <s v="成年身心障礙者社區居住與生活服務"/>
    <s v="財團法人天主教會台中教區附設立達啟能訓練中心"/>
    <x v="40"/>
    <x v="86"/>
    <s v="無"/>
    <m/>
  </r>
  <r>
    <s v="一般建築及設備計畫/一般建築及設備/會費、捐助、補助、分攤、照護、救濟與交流活動費/捐助、補助與獎助/捐助國內團體"/>
    <s v="成年身心障礙者社區居住與生活服務"/>
    <s v="財團法人天主教會台中教區附設立達啟能訓練中心"/>
    <x v="40"/>
    <x v="241"/>
    <s v="無"/>
    <m/>
  </r>
  <r>
    <s v="一般建築及設備計畫/一般建築及設備/會費、捐助、補助、分攤、照護、救濟與交流活動費/捐助、補助與獎助/捐助國內團體"/>
    <s v="成年身心障礙者社區居住與生活服務"/>
    <s v="財團法人天主教會台中教區附設台中市私立慈愛智能發展中心"/>
    <x v="40"/>
    <x v="51"/>
    <s v="無"/>
    <m/>
  </r>
  <r>
    <s v="社會福利支出計畫/社會福利支出/會費、捐助、補助、分攤、照護、救濟與交流活動費/捐助、補助與獎助/捐助國內團體"/>
    <s v="成年身心障礙者社區居住與生活服務"/>
    <s v="財團法人天主教會台中教區附設台中市私立慈愛智能發展中心"/>
    <x v="40"/>
    <x v="419"/>
    <s v="無"/>
    <m/>
  </r>
  <r>
    <s v="社會福利支出計畫/社會福利支出/會費、捐助、補助、分攤、照護、救濟與交流活動費/捐助、補助與獎助/捐助國內團體"/>
    <s v="成年身心障礙者社區居住與生活服務"/>
    <s v="財團法人天主教會台中教區附設台中市私立慈愛智能發展中心"/>
    <x v="40"/>
    <x v="1094"/>
    <s v="無"/>
    <m/>
  </r>
  <r>
    <s v="一般建築及設備計畫/一般建築及設備/會費、捐助、補助、分攤、照護、救濟與交流活動費/捐助、補助與獎助/捐助國內團體"/>
    <s v="成年身心障礙者社區居住與生活服務"/>
    <s v="財團法人天主教會台中教區附設台中市私立慈愛智能發展中心"/>
    <x v="40"/>
    <x v="236"/>
    <s v="無"/>
    <m/>
  </r>
  <r>
    <s v="一般建築及設備計畫/一般建築及設備/會費、捐助、補助、分攤、照護、救濟與交流活動費/捐助、補助與獎助/捐助國內團體"/>
    <s v="成年身心障礙者社區居住與生活服務"/>
    <s v="財團法人向上社會福利基金會"/>
    <x v="40"/>
    <x v="59"/>
    <s v="無"/>
    <m/>
  </r>
  <r>
    <s v="社會福利支出計畫/社會福利支出/會費、捐助、補助、分攤、照護、救濟與交流活動費/捐助、補助與獎助/捐助國內團體"/>
    <s v="成年身心障礙者社區居住與生活服務"/>
    <s v="財團法人向上社會福利基金會"/>
    <x v="40"/>
    <x v="1095"/>
    <s v="無"/>
    <m/>
  </r>
  <r>
    <s v="社會福利支出計畫/社會福利支出/會費、捐助、補助、分攤、照護、救濟與交流活動費/捐助、補助與獎助/捐助國內團體"/>
    <s v="成年身心障礙者社區居住與生活服務"/>
    <s v="財團法人向上社會福利基金會"/>
    <x v="40"/>
    <x v="1096"/>
    <s v="無"/>
    <m/>
  </r>
  <r>
    <s v="一般建築及設備計畫/一般建築及設備/會費、捐助、補助、分攤、照護、救濟與交流活動費/捐助、補助與獎助/捐助國內團體"/>
    <s v="成年身心障礙者社區居住與生活服務"/>
    <s v="財團法人瑪利亞社會福利基金會"/>
    <x v="40"/>
    <x v="77"/>
    <s v="無"/>
    <m/>
  </r>
  <r>
    <s v="社會福利支出計畫/社會福利支出/會費、捐助、補助、分攤、照護、救濟與交流活動費/捐助、補助與獎助/捐助國內團體"/>
    <s v="成年身心障礙者社區居住與生活服務"/>
    <s v="財團法人瑪利亞社會福利基金會"/>
    <x v="40"/>
    <x v="1097"/>
    <s v="無"/>
    <m/>
  </r>
  <r>
    <s v="一般建築及設備計畫/一般建築及設備/會費、捐助、補助、分攤、照護、救濟與交流活動費/捐助、補助與獎助/捐助國內團體"/>
    <s v="成年身心障礙者社區居住與生活服務"/>
    <s v="財團法人天主教會台中教區附設立達啟能訓練中心"/>
    <x v="40"/>
    <x v="67"/>
    <s v="無"/>
    <m/>
  </r>
  <r>
    <s v="一般建築及設備計畫/一般建築及設備/會費、捐助、補助、分攤、照護、救濟與交流活動費/捐助、補助與獎助/捐助國內團體"/>
    <s v="成年身心障礙者社區居住與生活服務"/>
    <s v="社團法人台中市智障者家長協會"/>
    <x v="40"/>
    <x v="81"/>
    <s v="無"/>
    <m/>
  </r>
  <r>
    <s v="一般建築及設備計畫/一般建築及設備/會費、捐助、補助、分攤、照護、救濟與交流活動費/捐助、補助與獎助/捐助國內團體"/>
    <s v="成年身心障礙者社區居住與生活服務"/>
    <s v="財團法人天主教會台中教區附設立達啟能訓練中心"/>
    <x v="40"/>
    <x v="257"/>
    <s v="無"/>
    <m/>
  </r>
  <r>
    <s v="社會福利支出計畫/社會福利支出/會費、捐助、補助、分攤、照護、救濟與交流活動費/捐助、補助與獎助/捐助國內團體"/>
    <s v="成年身心障礙者社區居住與生活服務"/>
    <s v="財團法人天主教會台中教區附設立達啟能訓練中心"/>
    <x v="40"/>
    <x v="246"/>
    <s v="無"/>
    <m/>
  </r>
  <r>
    <s v="一般建築及設備計畫/一般建築及設備/會費、捐助、補助、分攤、照護、救濟與交流活動費/捐助、補助與獎助/捐助國內團體"/>
    <s v="成年身心障礙者社區居住與生活服務"/>
    <s v="財團法人天主教會台中教區附設立達啟能訓練中心"/>
    <x v="40"/>
    <x v="469"/>
    <s v="無"/>
    <m/>
  </r>
  <r>
    <s v="一般建築及設備計畫/一般建築及設備/會費、捐助、補助、分攤、照護、救濟與交流活動費/捐助、補助與獎助/捐助國內團體"/>
    <s v="成年身心障礙者社區居住與生活服務"/>
    <s v="財團法人向上社會福利基金會"/>
    <x v="40"/>
    <x v="238"/>
    <s v="無"/>
    <m/>
  </r>
  <r>
    <s v="一般建築及設備計畫/一般建築及設備/會費、捐助、補助、分攤、照護、救濟與交流活動費/捐助、補助與獎助/捐助國內團體"/>
    <s v="成年身心障礙者社區居住與生活服務"/>
    <s v="財團法人臺中市私立信望愛智能發展中心"/>
    <x v="40"/>
    <x v="364"/>
    <s v="無"/>
    <m/>
  </r>
  <r>
    <s v="一般建築及設備計畫/一般建築及設備/會費、捐助、補助、分攤、照護、救濟與交流活動費/捐助、補助與獎助/捐助國內團體"/>
    <s v="成年身心障礙者社區居住與生活服務"/>
    <s v="財團法人天主教會台中教區附設立達啟能訓練中心"/>
    <x v="40"/>
    <x v="9"/>
    <s v="無"/>
    <m/>
  </r>
  <r>
    <s v="社會福利支出計畫/社會福利支出/會費、捐助、補助、分攤、照護、救濟與交流活動費/捐助、補助與獎助/捐助國內團體"/>
    <s v="成年身心障礙者社區居住與生活服務"/>
    <s v="財團法人臺中市私立信望愛智能發展中心"/>
    <x v="40"/>
    <x v="1098"/>
    <s v="無"/>
    <m/>
  </r>
  <r>
    <s v="一般建築及設備計畫/一般建築及設備/會費、捐助、補助、分攤、照護、救濟與交流活動費/捐助、補助與獎助/捐助國內團體"/>
    <s v="成年身心障礙者社區居住與生活服務"/>
    <s v="財團法人瑪利亞社會福利基金會"/>
    <x v="40"/>
    <x v="132"/>
    <s v="無"/>
    <m/>
  </r>
  <r>
    <s v="社會福利支出計畫/社會福利支出/會費、捐助、補助、分攤、照護、救濟與交流活動費/捐助、補助與獎助/捐助國內團體"/>
    <s v="成年身心障礙者社區居住與生活服務"/>
    <s v="財團法人瑪利亞社會福利基金會"/>
    <x v="40"/>
    <x v="815"/>
    <s v="無"/>
    <m/>
  </r>
  <r>
    <s v="一般建築及設備計畫/一般建築及設備/會費、捐助、補助、分攤、照護、救濟與交流活動費/捐助、補助與獎助/捐助國內團體"/>
    <s v="成年身心障礙者社區居住與生活服務"/>
    <s v="財團法人瑪利亞社會福利基金會"/>
    <x v="40"/>
    <x v="59"/>
    <s v="無"/>
    <m/>
  </r>
  <r>
    <s v="一般建築及設備計畫/一般建築及設備/會費、捐助、補助、分攤、照護、救濟與交流活動費/捐助、補助與獎助/捐助國內團體"/>
    <s v="成年身心障礙者社區居住與生活服務"/>
    <s v="財團法人瑪利亞社會福利基金會"/>
    <x v="40"/>
    <x v="3"/>
    <s v="無"/>
    <m/>
  </r>
  <r>
    <s v="一般建築及設備計畫/一般建築及設備/會費、捐助、補助、分攤、照護、救濟與交流活動費/捐助、補助與獎助/捐助國內團體"/>
    <s v="成年身心障礙者社區居住與生活服務"/>
    <s v="財團法人瑪利亞社會福利基金會"/>
    <x v="40"/>
    <x v="307"/>
    <s v="無"/>
    <m/>
  </r>
  <r>
    <s v="社會福利支出計畫/社會福利支出/會費、捐助、補助、分攤、照護、救濟與交流活動費/捐助、補助與獎助/捐助國內團體"/>
    <s v="成年身心障礙者社區居住與生活服務"/>
    <s v="財團法人天主教會台中教區附設台中市私立慈愛智能發展中心"/>
    <x v="40"/>
    <x v="1099"/>
    <s v="無"/>
    <m/>
  </r>
  <r>
    <s v="一般建築及設備計畫/一般建築及設備/會費、捐助、補助、分攤、照護、救濟與交流活動費/捐助、補助與獎助/捐助國內團體"/>
    <s v="成年身心障礙者社區居住與生活服務"/>
    <s v="財團法人天主教會台中教區附設台中市私立慈愛智能發展中心"/>
    <x v="40"/>
    <x v="506"/>
    <s v="無"/>
    <m/>
  </r>
  <r>
    <s v="社會福利支出計畫/社會福利支出/會費、捐助、補助、分攤、照護、救濟與交流活動費/捐助、補助與獎助/捐助國內團體"/>
    <s v="成年身心障礙者社區居住與生活服務"/>
    <s v="財團法人天主教會台中教區附設台中市私立慈愛智能發展中心"/>
    <x v="40"/>
    <x v="1085"/>
    <s v="無"/>
    <m/>
  </r>
  <r>
    <s v="一般建築及設備計畫/一般建築及設備/會費、捐助、補助、分攤、照護、救濟與交流活動費/捐助、補助與獎助/捐助國內團體"/>
    <s v="成年身心障礙者社區居住與生活服務"/>
    <s v="財團法人天主教會台中教區附設台中市私立慈愛智能發展中心"/>
    <x v="40"/>
    <x v="522"/>
    <s v="無"/>
    <m/>
  </r>
  <r>
    <s v="社會福利支出計畫/社會福利支出/會費、捐助、補助、分攤、照護、救濟與交流活動費/捐助、補助與獎助/捐助國內團體"/>
    <s v="身心障礙者自立生活支持服務"/>
    <s v="財團法人伊甸社會福利基金會"/>
    <x v="40"/>
    <x v="1100"/>
    <s v="無"/>
    <m/>
  </r>
  <r>
    <s v="社會福利支出計畫/社會福利支出/會費、捐助、補助、分攤、照護、救濟與交流活動費/捐助、補助與獎助/捐助國內團體"/>
    <s v="身心障礙者自立生活支持服務"/>
    <s v="財團法人伊甸社會福利基金會"/>
    <x v="40"/>
    <x v="16"/>
    <s v="無"/>
    <m/>
  </r>
  <r>
    <s v="社會福利支出計畫/社會福利支出/會費、捐助、補助、分攤、照護、救濟與交流活動費/捐助、補助與獎助/捐助國內團體"/>
    <s v="身心障礙者自立生活支持服務"/>
    <s v="財團法人伊甸社會福利基金會"/>
    <x v="40"/>
    <x v="56"/>
    <s v="無"/>
    <m/>
  </r>
  <r>
    <s v="社會福利支出計畫/社會福利支出/會費、捐助、補助、分攤、照護、救濟與交流活動費/捐助、補助與獎助/捐助國內團體"/>
    <s v="辦理災民收容與物資儲備業務訓練實施計畫"/>
    <s v="社團法人臺灣防災士協會"/>
    <x v="40"/>
    <x v="67"/>
    <s v="無"/>
    <m/>
  </r>
  <r>
    <s v="社會福利支出計畫/社會福利支出/會費、捐助、補助、分攤、照護、救濟與交流活動費/捐助、補助與獎助/捐助國內團體"/>
    <s v="補助社會福利機構團體自辦社會福利方案計畫"/>
    <s v="台中市優力卡社區服務協會"/>
    <x v="40"/>
    <x v="201"/>
    <s v="無"/>
    <m/>
  </r>
  <r>
    <s v="社會福利支出計畫/社會福利支出/會費、捐助、補助、分攤、照護、救濟與交流活動費/捐助、補助與獎助/捐助國內團體"/>
    <s v="補助社會福利機構團體自辦社會福利方案計畫"/>
    <s v="社團法人臺中市西屯區何明社區發展協會"/>
    <x v="40"/>
    <x v="1"/>
    <s v="無"/>
    <m/>
  </r>
  <r>
    <s v="社會福利支出計畫/社會福利支出/會費、捐助、補助、分攤、照護、救濟與交流活動費/捐助、補助與獎助/捐助國內團體"/>
    <s v="補助社會福利機構團體自辦社會福利方案計畫"/>
    <s v="社團法人臺中市大楓腳福德關懷協會"/>
    <x v="40"/>
    <x v="1"/>
    <s v="無"/>
    <m/>
  </r>
  <r>
    <s v="社會福利支出計畫/社會福利支出/會費、捐助、補助、分攤、照護、救濟與交流活動費/捐助、補助與獎助/捐助國內團體"/>
    <s v="補助社會福利機構團體自辦社會福利方案計畫"/>
    <s v="社團法人台中市自閉症教育協進會"/>
    <x v="40"/>
    <x v="67"/>
    <s v="無"/>
    <m/>
  </r>
  <r>
    <s v="社會福利支出計畫/社會福利支出/會費、捐助、補助、分攤、照護、救濟與交流活動費/捐助、補助與獎助/捐助國內團體"/>
    <s v="補助社會福利機構團體自辦社會福利方案計畫"/>
    <s v="財團法人台中市私立新希望社會福利基金會"/>
    <x v="40"/>
    <x v="80"/>
    <s v="無"/>
    <m/>
  </r>
  <r>
    <s v="社會福利支出計畫/社會福利支出/會費、捐助、補助、分攤、照護、救濟與交流活動費/捐助、補助與獎助/捐助國內團體"/>
    <s v="補助社會福利機構團體自辦社會福利方案計畫"/>
    <s v="財團法人臺中市私立家寶社會福利慈善事業基金會"/>
    <x v="40"/>
    <x v="63"/>
    <s v="無"/>
    <m/>
  </r>
  <r>
    <s v="社會福利支出計畫/社會福利支出/會費、捐助、補助、分攤、照護、救濟與交流活動費/捐助、補助與獎助/捐助國內團體"/>
    <s v="補助社會福利機構團體自辦社會福利方案計畫"/>
    <s v="社團法人臺中市山海屯啟智協會"/>
    <x v="40"/>
    <x v="63"/>
    <s v="無"/>
    <m/>
  </r>
  <r>
    <s v="一般建築及設備計畫/一般建築及設備/會費、捐助、補助、分攤、照護、救濟與交流活動費/捐助、補助與獎助/捐助國內團體"/>
    <s v="補助社會福利機構團體自辦社會福利方案計畫"/>
    <s v="社團法人台中市康復之友協會"/>
    <x v="40"/>
    <x v="67"/>
    <s v="無"/>
    <m/>
  </r>
  <r>
    <s v="社會福利支出計畫/社會福利支出/會費、捐助、補助、分攤、照護、救濟與交流活動費/捐助、補助與獎助/捐助國內團體"/>
    <s v="補助社會福利機構團體自辦社會福利方案計畫"/>
    <s v="中華非營利組織發展協會"/>
    <x v="40"/>
    <x v="51"/>
    <s v="無"/>
    <m/>
  </r>
  <r>
    <s v="社會福利支出計畫/社會福利支出/會費、捐助、補助、分攤、照護、救濟與交流活動費/捐助、補助與獎助/捐助國內團體"/>
    <s v="補助社會福利機構團體自辦社會福利方案計畫"/>
    <s v="社團法人臺中市紅十字會"/>
    <x v="40"/>
    <x v="82"/>
    <s v="無"/>
    <m/>
  </r>
  <r>
    <s v="社會福利支出計畫/社會福利支出/會費、捐助、補助、分攤、照護、救濟與交流活動費/捐助、補助與獎助/捐助國內團體"/>
    <s v="補助社會福利機構團體自辦社會福利方案計畫"/>
    <s v="臺中市德明慈善會"/>
    <x v="40"/>
    <x v="51"/>
    <s v="無"/>
    <m/>
  </r>
  <r>
    <s v="社會福利支出計畫/社會福利支出/會費、捐助、補助、分攤、照護、救濟與交流活動費/捐助、補助與獎助/捐助國內團體"/>
    <s v="補助社會福利機構團體自辦社會福利方案計畫"/>
    <s v="臺中市正讚書院文教協會"/>
    <x v="40"/>
    <x v="51"/>
    <s v="無"/>
    <m/>
  </r>
  <r>
    <s v="社會福利支出計畫/社會福利支出/會費、捐助、補助、分攤、照護、救濟與交流活動費/捐助、補助與獎助/捐助國內團體"/>
    <s v="補助社會福利機構團體自辦社會福利方案計畫"/>
    <s v="社團法人台中市協和長青協會"/>
    <x v="40"/>
    <x v="4"/>
    <s v="無"/>
    <m/>
  </r>
  <r>
    <s v="社會福利支出計畫/社會福利支出/會費、捐助、補助、分攤、照護、救濟與交流活動費/捐助、補助與獎助/捐助國內團體"/>
    <s v="補助社會福利機構團體自辦社會福利方案計畫"/>
    <s v="社團法人台中市啟明重建福利協會"/>
    <x v="40"/>
    <x v="241"/>
    <s v="無"/>
    <m/>
  </r>
  <r>
    <s v="社會福利支出計畫/社會福利支出/會費、捐助、補助、分攤、照護、救濟與交流活動費/捐助、補助與獎助/捐助國內團體"/>
    <s v="補助社會福利機構團體自辦社會福利方案計畫"/>
    <s v="社團法人台中市啟明重建福利協會"/>
    <x v="40"/>
    <x v="241"/>
    <s v="無"/>
    <m/>
  </r>
  <r>
    <s v="社會福利支出計畫/社會福利支出/會費、捐助、補助、分攤、照護、救濟與交流活動費/捐助、補助與獎助/捐助國內團體"/>
    <s v="補助社會福利機構團體自辦社會福利方案計畫"/>
    <s v="台中市身心障礙福利協會"/>
    <x v="40"/>
    <x v="62"/>
    <s v="無"/>
    <m/>
  </r>
  <r>
    <s v="社會福利支出計畫/社會福利支出/會費、捐助、補助、分攤、照護、救濟與交流活動費/捐助、補助與獎助/捐助國內團體"/>
    <s v="補助社會福利機構團體自辦社會福利方案計畫"/>
    <s v="社團法人台中市社會工作師公會"/>
    <x v="40"/>
    <x v="53"/>
    <s v="無"/>
    <m/>
  </r>
  <r>
    <s v="社會福利支出計畫/社會福利支出/會費、捐助、補助、分攤、照護、救濟與交流活動費/捐助、補助與獎助/捐助國內團體"/>
    <s v="補助社會福利機構團體自辦社會福利方案計畫"/>
    <s v="社團法人臺中市香柏木健康關懷協會"/>
    <x v="40"/>
    <x v="497"/>
    <s v="無"/>
    <m/>
  </r>
  <r>
    <s v="社會福利支出計畫/社會福利支出/會費、捐助、補助、分攤、照護、救濟與交流活動費/捐助、補助與獎助/捐助國內團體"/>
    <s v="補助社會福利機構團體自辦社會福利方案計畫"/>
    <s v="社團法人臺中市山海屯脊髓損傷協會"/>
    <x v="40"/>
    <x v="123"/>
    <s v="無"/>
    <m/>
  </r>
  <r>
    <s v="社會福利支出計畫/社會福利支出/會費、捐助、補助、分攤、照護、救濟與交流活動費/捐助、補助與獎助/捐助國內團體"/>
    <s v="補助社會福利機構團體自辦社會福利方案計畫"/>
    <s v="社團法人台中市啟明重建福利協會"/>
    <x v="40"/>
    <x v="241"/>
    <s v="無"/>
    <m/>
  </r>
  <r>
    <s v="一般建築及設備計畫/一般建築及設備/會費、捐助、補助、分攤、照護、救濟與交流活動費/捐助、補助與獎助/捐助國內團體"/>
    <s v="補助社會福利機構團體自辦社會福利方案計畫"/>
    <s v="財團法人台灣省私立台灣盲人重建院"/>
    <x v="40"/>
    <x v="1"/>
    <s v="無"/>
    <m/>
  </r>
  <r>
    <s v="社會福利支出計畫/社會福利支出/會費、捐助、補助、分攤、照護、救濟與交流活動費/捐助、補助與獎助/捐助國內團體"/>
    <s v="補助社會福利機構團體自辦社會福利方案計畫"/>
    <s v="社團法人臺中市愛鄰舍關懷協會"/>
    <x v="40"/>
    <x v="125"/>
    <s v="無"/>
    <m/>
  </r>
  <r>
    <s v="社會福利支出計畫/社會福利支出/會費、捐助、補助、分攤、照護、救濟與交流活動費/捐助、補助與獎助/捐助國內團體"/>
    <s v="補助社會福利機構團體自辦社會福利方案計畫"/>
    <s v="社團法人台中市社會工作師公會"/>
    <x v="40"/>
    <x v="53"/>
    <s v="無"/>
    <m/>
  </r>
  <r>
    <s v="一般建築及設備計畫/一般建築及設備/會費、捐助、補助、分攤、照護、救濟與交流活動費/捐助、補助與獎助/捐助國內團體"/>
    <s v="補助社會福利機構團體自辦社會福利方案計畫"/>
    <s v="社團法人台中市聲暉協進會"/>
    <x v="40"/>
    <x v="1"/>
    <s v="無"/>
    <m/>
  </r>
  <r>
    <s v="一般建築及設備計畫/一般建築及設備/會費、捐助、補助、分攤、照護、救濟與交流活動費/捐助、補助與獎助/捐助國內團體"/>
    <s v="補助社會福利機構團體自辦社會福利方案計畫"/>
    <s v="社團法人台中市聾人協會"/>
    <x v="40"/>
    <x v="64"/>
    <s v="無"/>
    <m/>
  </r>
  <r>
    <s v="社會福利支出計畫/社會福利支出/會費、捐助、補助、分攤、照護、救濟與交流活動費/捐助、補助與獎助/捐助國內團體"/>
    <s v="補助社會福利機構團體自辦社會福利方案計畫"/>
    <s v="社團法人台灣陽光婦女協會"/>
    <x v="40"/>
    <x v="67"/>
    <s v="無"/>
    <m/>
  </r>
  <r>
    <s v="社會福利支出計畫/社會福利支出/會費、捐助、補助、分攤、照護、救濟與交流活動費/捐助、補助與獎助/捐助國內團體"/>
    <s v="補助社會福利機構團體自辦社會福利方案計畫"/>
    <s v="社團法人台中市聲暉協進會"/>
    <x v="40"/>
    <x v="204"/>
    <s v="無"/>
    <m/>
  </r>
  <r>
    <s v="社會福利支出計畫/社會福利支出/會費、捐助、補助、分攤、照護、救濟與交流活動費/捐助、補助與獎助/捐助國內團體"/>
    <s v="補助社會福利機構團體自辦社會福利方案計畫"/>
    <s v="財團法人臺中市彩光脊髓社會福利基金會"/>
    <x v="40"/>
    <x v="82"/>
    <s v="無"/>
    <m/>
  </r>
  <r>
    <s v="一般建築及設備計畫/一般建築及設備/會費、捐助、補助、分攤、照護、救濟與交流活動費/捐助、補助與獎助/捐助國內團體"/>
    <s v="補助社會福利機構團體自辦社會福利方案計畫"/>
    <s v="社團法人台中市自閉症教育協進會"/>
    <x v="40"/>
    <x v="497"/>
    <s v="無"/>
    <m/>
  </r>
  <r>
    <s v="社會福利支出計畫/社會福利支出/會費、捐助、補助、分攤、照護、救濟與交流活動費/捐助、補助與獎助/捐助國內團體"/>
    <s v="補助社會福利機構團體自辦社會福利方案計畫"/>
    <s v="社團法人臺中市仁和樂活長青協會"/>
    <x v="40"/>
    <x v="1"/>
    <s v="無"/>
    <m/>
  </r>
  <r>
    <s v="社會福利支出計畫/社會福利支出/會費、捐助、補助、分攤、照護、救濟與交流活動費/捐助、補助與獎助/捐助國內團體"/>
    <s v="補助社會福利機構團體自辦社會福利方案計畫"/>
    <s v="社團法人台中市聾人協會"/>
    <x v="40"/>
    <x v="506"/>
    <s v="無"/>
    <m/>
  </r>
  <r>
    <s v="社會福利支出計畫/社會福利支出/會費、捐助、補助、分攤、照護、救濟與交流活動費/捐助、補助與獎助/捐助國內團體"/>
    <s v="補助社會福利機構團體自辦社會福利方案計畫"/>
    <s v="財團法人台灣省私立台灣盲人重建院"/>
    <x v="40"/>
    <x v="7"/>
    <s v="無"/>
    <m/>
  </r>
  <r>
    <s v="社會福利支出計畫/社會福利支出/會費、捐助、補助、分攤、照護、救濟與交流活動費/捐助、補助與獎助/捐助國內團體"/>
    <s v="補助社會福利機構團體自辦社會福利方案計畫"/>
    <s v="社團法人臺中市山海屯啟智協會"/>
    <x v="40"/>
    <x v="1"/>
    <s v="無"/>
    <m/>
  </r>
  <r>
    <s v="社會福利支出計畫/社會福利支出/會費、捐助、補助、分攤、照護、救濟與交流活動費/捐助、補助與獎助/捐助國內團體"/>
    <s v="補助社會福利機構團體自辦社會福利方案計畫"/>
    <s v="社團法人臺中市大楓腳福德關懷協會"/>
    <x v="40"/>
    <x v="1"/>
    <s v="無"/>
    <m/>
  </r>
  <r>
    <s v="社會福利支出計畫/社會福利支出/會費、捐助、補助、分攤、照護、救濟與交流活動費/捐助、補助與獎助/捐助國內團體"/>
    <s v="補助社會福利機構團體自辦社會福利方案計畫"/>
    <s v="臺中市正讚書院文教協會"/>
    <x v="40"/>
    <x v="365"/>
    <s v="無"/>
    <m/>
  </r>
  <r>
    <s v="社會福利支出計畫/社會福利支出/會費、捐助、補助、分攤、照護、救濟與交流活動費/捐助、補助與獎助/捐助國內團體"/>
    <s v="補助社會福利機構團體自辦社會福利方案計畫"/>
    <s v="財團法人台中市私立真愛社會福利慈善事業基金會"/>
    <x v="40"/>
    <x v="68"/>
    <s v="無"/>
    <m/>
  </r>
  <r>
    <s v="社會福利支出計畫/社會福利支出/會費、捐助、補助、分攤、照護、救濟與交流活動費/捐助、補助與獎助/捐助國內團體"/>
    <s v="補助社會福利機構團體自辦社會福利方案計畫"/>
    <s v="社團法人臺灣省婦幼協會"/>
    <x v="40"/>
    <x v="123"/>
    <s v="無"/>
    <m/>
  </r>
  <r>
    <s v="社會福利支出計畫/社會福利支出/會費、捐助、補助、分攤、照護、救濟與交流活動費/捐助、補助與獎助/捐助國內團體"/>
    <s v="補助社會福利機構團體自辦社會福利方案計畫"/>
    <s v="社團法人台中市協和長青協會"/>
    <x v="40"/>
    <x v="4"/>
    <s v="無"/>
    <m/>
  </r>
  <r>
    <s v="社會福利支出計畫/社會福利支出/會費、捐助、補助、分攤、照護、救濟與交流活動費/捐助、補助與獎助/捐助國內團體"/>
    <s v="補助社會福利機構團體自辦社會福利方案計畫"/>
    <s v="社團法人台中市聾人協會"/>
    <x v="40"/>
    <x v="200"/>
    <s v="無"/>
    <m/>
  </r>
  <r>
    <s v="社會福利支出計畫/社會福利支出/會費、捐助、補助、分攤、照護、救濟與交流活動費/捐助、補助與獎助/捐助國內團體"/>
    <s v="補助社會福利機構團體自辦社會福利方案計畫"/>
    <s v="社團法人台中市城市之光關懷協會"/>
    <x v="40"/>
    <x v="87"/>
    <s v="無"/>
    <m/>
  </r>
  <r>
    <s v="社會福利支出計畫/社會福利支出/會費、捐助、補助、分攤、照護、救濟與交流活動費/捐助、補助與獎助/捐助國內團體"/>
    <s v="補助社會福利機構團體自辦社會福利方案計畫"/>
    <s v="中華非營利組織發展協會"/>
    <x v="40"/>
    <x v="49"/>
    <s v="無"/>
    <m/>
  </r>
  <r>
    <s v="社會福利支出計畫/社會福利支出/會費、捐助、補助、分攤、照護、救濟與交流活動費/捐助、補助與獎助/捐助國內團體"/>
    <s v="補助社會福利機構團體自辦社會福利方案計畫"/>
    <s v="社團法人台中市啟明重建福利協會"/>
    <x v="40"/>
    <x v="1"/>
    <s v="無"/>
    <m/>
  </r>
  <r>
    <s v="社會福利支出計畫/社會福利支出/會費、捐助、補助、分攤、照護、救濟與交流活動費/捐助、補助與獎助/捐助國內團體"/>
    <s v="補助社會福利機構團體自辦社會福利方案計畫"/>
    <s v="臺中市人文公益發展協會"/>
    <x v="40"/>
    <x v="4"/>
    <s v="無"/>
    <m/>
  </r>
  <r>
    <s v="社會福利支出計畫/社會福利支出/會費、捐助、補助、分攤、照護、救濟與交流活動費/捐助、補助與獎助/捐助國內團體"/>
    <s v="補助社會福利機構團體自辦社會福利方案計畫"/>
    <s v="財團法人瑪利亞社會福利基金會"/>
    <x v="40"/>
    <x v="87"/>
    <s v="無"/>
    <m/>
  </r>
  <r>
    <s v="社會福利支出計畫/社會福利支出/會費、捐助、補助、分攤、照護、救濟與交流活動費/捐助、補助與獎助/捐助國內團體"/>
    <s v="補助社會福利機構團體自辦社會福利方案計畫"/>
    <s v="中華非營利組織發展協會"/>
    <x v="40"/>
    <x v="7"/>
    <s v="無"/>
    <m/>
  </r>
  <r>
    <s v="社會福利支出計畫/社會福利支出/會費、捐助、補助、分攤、照護、救濟與交流活動費/捐助、補助與獎助/捐助國內團體"/>
    <s v="補助社會福利機構團體自辦社會福利方案計畫"/>
    <s v="社團法人臺中市劉家古厝休閒觀光經濟發展協會"/>
    <x v="40"/>
    <x v="4"/>
    <s v="無"/>
    <m/>
  </r>
  <r>
    <s v="社會福利支出計畫/社會福利支出/會費、捐助、補助、分攤、照護、救濟與交流活動費/捐助、補助與獎助/捐助國內團體"/>
    <s v="補助社會福利機構團體自辦社會福利方案計畫"/>
    <s v="社團法人台中市聾人協會"/>
    <x v="40"/>
    <x v="82"/>
    <s v="無"/>
    <m/>
  </r>
  <r>
    <s v="社會福利支出計畫/社會福利支出/會費、捐助、補助、分攤、照護、救濟與交流活動費/捐助、補助與獎助/捐助國內團體"/>
    <s v="補助社會福利機構團體自辦社會福利方案計畫"/>
    <s v="社團法人中華民國優質家庭教育發展促進會"/>
    <x v="40"/>
    <x v="125"/>
    <s v="無"/>
    <m/>
  </r>
  <r>
    <s v="社會福利支出計畫/社會福利支出/會費、捐助、補助、分攤、照護、救濟與交流活動費/捐助、補助與獎助/捐助國內團體"/>
    <s v="補助社會福利機構團體自辦社會福利方案計畫"/>
    <s v="社團法人中華民國優質家庭教育發展促進會"/>
    <x v="40"/>
    <x v="49"/>
    <s v="無"/>
    <m/>
  </r>
  <r>
    <s v="社會福利支出計畫/社會福利支出/會費、捐助、補助、分攤、照護、救濟與交流活動費/捐助、補助與獎助/捐助國內團體"/>
    <s v="補助社會福利機構團體自辦社會福利方案計畫"/>
    <s v="社團法人臺中市福康關懷協會"/>
    <x v="40"/>
    <x v="241"/>
    <s v="無"/>
    <m/>
  </r>
  <r>
    <s v="社會福利支出計畫/社會福利支出/會費、捐助、補助、分攤、照護、救濟與交流活動費/捐助、補助與獎助/捐助國內團體"/>
    <s v="補助社會福利機構團體自辦社會福利方案計畫"/>
    <s v="財團法人臺中市私立永耕社會福利基金會"/>
    <x v="40"/>
    <x v="72"/>
    <s v="無"/>
    <m/>
  </r>
  <r>
    <s v="社會福利支出計畫/社會福利支出/會費、捐助、補助、分攤、照護、救濟與交流活動費/捐助、補助與獎助/捐助國內團體"/>
    <s v="補助社會福利機構團體自辦社會福利方案計畫"/>
    <s v="社團法人台中市啟明重建福利協會"/>
    <x v="40"/>
    <x v="87"/>
    <s v="無"/>
    <m/>
  </r>
  <r>
    <s v="社會福利支出計畫/社會福利支出/會費、捐助、補助、分攤、照護、救濟與交流活動費/捐助、補助與獎助/捐助國內團體"/>
    <s v="補助社會福利機構團體自辦社會福利方案計畫"/>
    <s v="社團法人台中市啟明重建福利協會"/>
    <x v="40"/>
    <x v="4"/>
    <s v="無"/>
    <m/>
  </r>
  <r>
    <s v="社會福利支出計畫/社會福利支出/會費、捐助、補助、分攤、照護、救濟與交流活動費/捐助、補助與獎助/捐助國內團體"/>
    <s v="補助社會福利機構團體自辦社會福利方案計畫"/>
    <s v="臺中市山城人文產業發展協會"/>
    <x v="40"/>
    <x v="241"/>
    <s v="無"/>
    <m/>
  </r>
  <r>
    <s v="社會福利支出計畫/社會福利支出/會費、捐助、補助、分攤、照護、救濟與交流活動費/捐助、補助與獎助/捐助國內團體"/>
    <s v="補助社會福利機構團體自辦社會福利方案計畫"/>
    <s v="財團法人臺中市私立公老坪社會福利慈善事業基金會附設臺中市私立田園老人養護中心"/>
    <x v="40"/>
    <x v="83"/>
    <s v="無"/>
    <m/>
  </r>
  <r>
    <s v="社會福利支出計畫/社會福利支出/會費、捐助、補助、分攤、照護、救濟與交流活動費/捐助、補助與獎助/捐助國內團體"/>
    <s v="補助社會福利機構團體自辦社會福利方案計畫"/>
    <s v="社團法人臺中市仁和樂活長青協會"/>
    <x v="40"/>
    <x v="204"/>
    <s v="無"/>
    <m/>
  </r>
  <r>
    <s v="社會福利支出計畫/社會福利支出/會費、捐助、補助、分攤、照護、救濟與交流活動費/捐助、補助與獎助/捐助國內團體"/>
    <s v="補助社會福利機構團體自辦社會福利方案計畫"/>
    <s v="社團法人臺中市大楓腳福德關懷協會"/>
    <x v="40"/>
    <x v="1"/>
    <s v="無"/>
    <m/>
  </r>
  <r>
    <s v="社會福利支出計畫/社會福利支出/會費、捐助、補助、分攤、照護、救濟與交流活動費/捐助、補助與獎助/捐助國內團體"/>
    <s v="補助社會福利機構團體自辦社會福利方案計畫"/>
    <s v="財團法人台中市私立無極證道院社會福利慈善事業基金會"/>
    <x v="40"/>
    <x v="49"/>
    <s v="無"/>
    <m/>
  </r>
  <r>
    <s v="社會福利支出計畫/社會福利支出/會費、捐助、補助、分攤、照護、救濟與交流活動費/捐助、補助與獎助/捐助國內團體"/>
    <s v="補助社會福利機構團體自辦社會福利方案計畫"/>
    <s v="社團法人台中市長期照顧發展協會"/>
    <x v="40"/>
    <x v="85"/>
    <s v="無"/>
    <m/>
  </r>
  <r>
    <s v="社會福利支出計畫/社會福利支出/會費、捐助、補助、分攤、照護、救濟與交流活動費/捐助、補助與獎助/捐助國內團體"/>
    <s v="補助社會福利機構團體自辦社會福利方案計畫"/>
    <s v="中華民國文創觀光發展協會"/>
    <x v="40"/>
    <x v="365"/>
    <s v="無"/>
    <m/>
  </r>
  <r>
    <s v="社會福利支出計畫/社會福利支出/會費、捐助、補助、分攤、照護、救濟與交流活動費/捐助、補助與獎助/捐助國內團體"/>
    <s v="補助社會福利機構團體自辦社會福利方案計畫"/>
    <s v="社團法人台中市盲人福利協進會"/>
    <x v="40"/>
    <x v="75"/>
    <s v="無"/>
    <m/>
  </r>
  <r>
    <s v="社會福利支出計畫/社會福利支出/會費、捐助、補助、分攤、照護、救濟與交流活動費/捐助、補助與獎助/捐助國內團體"/>
    <s v="補助社會福利機構團體自辦社會福利方案計畫"/>
    <s v="靜宜大學"/>
    <x v="40"/>
    <x v="69"/>
    <s v="無"/>
    <m/>
  </r>
  <r>
    <s v="社會福利支出計畫/社會福利支出/會費、捐助、補助、分攤、照護、救濟與交流活動費/捐助、補助與獎助/捐助國內團體"/>
    <s v="補助社會福利機構團體自辦社會福利方案計畫"/>
    <s v="社團法人台中市身障福利協進會"/>
    <x v="40"/>
    <x v="75"/>
    <s v="無"/>
    <m/>
  </r>
  <r>
    <s v="社會福利支出計畫/社會福利支出/會費、捐助、補助、分攤、照護、救濟與交流活動費/捐助、補助與獎助/捐助國內團體"/>
    <s v="補助社會福利機構團體自辦社會福利方案計畫"/>
    <s v="財團法人臺中市彩光脊髓社會福利基金會"/>
    <x v="40"/>
    <x v="1"/>
    <s v="無"/>
    <m/>
  </r>
  <r>
    <s v="社會福利支出計畫/社會福利支出/會費、捐助、補助、分攤、照護、救濟與交流活動費/捐助、補助與獎助/捐助國內團體"/>
    <s v="補助社會福利機構團體自辦社會福利方案計畫"/>
    <s v="社團法人台中市腦性麻痺關懷協會"/>
    <x v="40"/>
    <x v="75"/>
    <s v="無"/>
    <m/>
  </r>
  <r>
    <s v="社會福利支出計畫/社會福利支出/會費、捐助、補助、分攤、照護、救濟與交流活動費/捐助、補助與獎助/捐助國內團體"/>
    <s v="補助社會福利機構團體自辦社會福利方案計畫"/>
    <s v="社團法人臺中市愛無礙協會"/>
    <x v="40"/>
    <x v="1"/>
    <s v="無"/>
    <m/>
  </r>
  <r>
    <s v="社會福利支出計畫/社會福利支出/會費、捐助、補助、分攤、照護、救濟與交流活動費/捐助、補助與獎助/捐助國內團體"/>
    <s v="補助社會福利機構團體自辦社會福利方案計畫"/>
    <s v="財團法人台中市私立中杏社會福利基金會"/>
    <x v="40"/>
    <x v="97"/>
    <s v="無"/>
    <m/>
  </r>
  <r>
    <s v="社會福利支出計畫/社會福利支出/會費、捐助、補助、分攤、照護、救濟與交流活動費/捐助、補助與獎助/捐助國內團體"/>
    <s v="補助社會福利機構團體自辦社會福利方案計畫"/>
    <s v="社團法人臺中市身心障礙體育總會"/>
    <x v="40"/>
    <x v="254"/>
    <s v="無"/>
    <m/>
  </r>
  <r>
    <s v="社會福利支出計畫/社會福利支出/會費、捐助、補助、分攤、照護、救濟與交流活動費/捐助、補助與獎助/捐助國內團體"/>
    <s v="補助社會福利機構團體自辦社會福利方案計畫"/>
    <s v="社團法人台中市社會工作師公會"/>
    <x v="40"/>
    <x v="241"/>
    <s v="無"/>
    <m/>
  </r>
  <r>
    <s v="社會福利支出計畫/社會福利支出/會費、捐助、補助、分攤、照護、救濟與交流活動費/捐助、補助與獎助/捐助國內團體"/>
    <s v="補助社會福利機構團體自辦社會福利方案計畫"/>
    <s v="社團法人臺中市愛無礙協會"/>
    <x v="40"/>
    <x v="82"/>
    <s v="無"/>
    <m/>
  </r>
  <r>
    <s v="社會福利支出計畫/社會福利支出/會費、捐助、補助、分攤、照護、救濟與交流活動費/捐助、補助與獎助/捐助國內團體"/>
    <s v="補助社會福利機構團體自辦社會福利方案計畫"/>
    <s v="財團法人天主教會台中教區附設立達啟能訓練中心"/>
    <x v="40"/>
    <x v="84"/>
    <s v="無"/>
    <m/>
  </r>
  <r>
    <s v="社會福利支出計畫/社會福利支出/會費、捐助、補助、分攤、照護、救濟與交流活動費/捐助、補助與獎助/捐助國內團體"/>
    <s v="補助社會福利機構團體自辦社會福利方案計畫"/>
    <s v="社團法人臺中市愛無礙協會"/>
    <x v="40"/>
    <x v="123"/>
    <s v="無"/>
    <m/>
  </r>
  <r>
    <s v="社會福利支出計畫/社會福利支出/會費、捐助、補助、分攤、照護、救濟與交流活動費/捐助、補助與獎助/捐助國內團體"/>
    <s v="補助社會福利機構團體自辦社會福利方案計畫"/>
    <s v="社團法人台灣喜信家庭關懷協會"/>
    <x v="40"/>
    <x v="52"/>
    <s v="無"/>
    <m/>
  </r>
  <r>
    <s v="社會福利支出計畫/社會福利支出/會費、捐助、補助、分攤、照護、救濟與交流活動費/捐助、補助與獎助/捐助國內團體"/>
    <s v="補助社會福利機構團體自辦社會福利方案計畫"/>
    <s v="社團法人中華民國優質家庭教育發展促進會"/>
    <x v="40"/>
    <x v="241"/>
    <s v="無"/>
    <m/>
  </r>
  <r>
    <s v="社會福利支出計畫/社會福利支出/會費、捐助、補助、分攤、照護、救濟與交流活動費/捐助、補助與獎助/捐助國內團體"/>
    <s v="補助社會福利機構團體自辦社會福利方案計畫"/>
    <s v="社團法人台灣小蝸牛聽語障礙關懷協會"/>
    <x v="40"/>
    <x v="54"/>
    <s v="無"/>
    <m/>
  </r>
  <r>
    <s v="社會福利支出計畫/社會福利支出/會費、捐助、補助、分攤、照護、救濟與交流活動費/捐助、補助與獎助/捐助國內團體"/>
    <s v="補助社會福利機構團體自辦社會福利方案計畫"/>
    <s v="社團法人台中市自閉症教育協進會"/>
    <x v="40"/>
    <x v="85"/>
    <s v="無"/>
    <m/>
  </r>
  <r>
    <s v="社會福利支出計畫/社會福利支出/會費、捐助、補助、分攤、照護、救濟與交流活動費/捐助、補助與獎助/捐助國內團體"/>
    <s v="補助社會福利機構團體自辦社會福利方案計畫"/>
    <s v="社團法人台中市社會工作師公會"/>
    <x v="40"/>
    <x v="241"/>
    <s v="無"/>
    <m/>
  </r>
  <r>
    <s v="社會福利支出計畫/社會福利支出/會費、捐助、補助、分攤、照護、救濟與交流活動費/捐助、補助與獎助/捐助國內團體"/>
    <s v="補助社會福利機構團體自辦社會福利方案計畫"/>
    <s v="社團法人台灣聊癒創益關懷協會"/>
    <x v="40"/>
    <x v="87"/>
    <s v="無"/>
    <m/>
  </r>
  <r>
    <s v="社會福利支出計畫/社會福利支出/會費、捐助、補助、分攤、照護、救濟與交流活動費/捐助、補助與獎助/捐助國內團體"/>
    <s v="補助社會福利機構團體自辦社會福利方案計畫"/>
    <s v="臺中市又望早期療育專業發展服務協會"/>
    <x v="40"/>
    <x v="63"/>
    <s v="無"/>
    <m/>
  </r>
  <r>
    <s v="社會福利支出計畫/社會福利支出/會費、捐助、補助、分攤、照護、救濟與交流活動費/捐助、補助與獎助/捐助國內團體"/>
    <s v="補助社會福利機構團體自辦社會福利方案計畫"/>
    <s v="社團法人臺中市愛無礙協會"/>
    <x v="40"/>
    <x v="602"/>
    <s v="無"/>
    <m/>
  </r>
  <r>
    <s v="社會福利支出計畫/社會福利支出/會費、捐助、補助、分攤、照護、救濟與交流活動費/捐助、補助與獎助/捐助國內團體"/>
    <s v="補助社會福利機構團體自辦社會福利方案計畫"/>
    <s v="社團法人台中市啟智協進會"/>
    <x v="40"/>
    <x v="78"/>
    <s v="無"/>
    <m/>
  </r>
  <r>
    <s v="社會福利支出計畫/社會福利支出/會費、捐助、補助、分攤、照護、救濟與交流活動費/捐助、補助與獎助/捐助國內團體"/>
    <s v="補助社會福利機構團體自辦社會福利方案計畫"/>
    <s v="財團法人臺中市私立家寶社會福利慈善事業基金會"/>
    <x v="40"/>
    <x v="52"/>
    <s v="無"/>
    <m/>
  </r>
  <r>
    <s v="社會福利支出計畫/社會福利支出/會費、捐助、補助、分攤、照護、救濟與交流活動費/捐助、補助與獎助/捐助國內團體"/>
    <s v="補助社會福利機構團體自辦社會福利方案計畫"/>
    <s v="臺中市人文關懷協會"/>
    <x v="40"/>
    <x v="49"/>
    <s v="無"/>
    <m/>
  </r>
  <r>
    <s v="社會福利支出計畫/社會福利支出/會費、捐助、補助、分攤、照護、救濟與交流活動費/捐助、補助與獎助/捐助國內團體"/>
    <s v="補助社會福利機構團體自辦社會福利方案計畫"/>
    <s v="社團法人台灣陽光婦女協會"/>
    <x v="40"/>
    <x v="704"/>
    <s v="無"/>
    <m/>
  </r>
  <r>
    <s v="社會福利支出計畫/社會福利支出/會費、捐助、補助、分攤、照護、救濟與交流活動費/捐助、補助與獎助/捐助國內團體"/>
    <s v="補助社會福利機構團體自辦社會福利方案計畫"/>
    <s v="臺中市視障者關懷協會"/>
    <x v="40"/>
    <x v="572"/>
    <s v="無"/>
    <m/>
  </r>
  <r>
    <s v="社會福利支出計畫/社會福利支出/會費、捐助、補助、分攤、照護、救濟與交流活動費/捐助、補助與獎助/捐助國內團體"/>
    <s v="補助社會福利機構團體自辦社會福利方案計畫"/>
    <s v="社團法人台中市啟明重建福利協會"/>
    <x v="40"/>
    <x v="5"/>
    <s v="無"/>
    <m/>
  </r>
  <r>
    <s v="社會福利支出計畫/社會福利支出/會費、捐助、補助、分攤、照護、救濟與交流活動費/捐助、補助與獎助/捐助國內團體"/>
    <s v="補助社會福利機構團體自辦社會福利方案計畫"/>
    <s v="社團法人台中市聲暉協進會"/>
    <x v="40"/>
    <x v="82"/>
    <s v="無"/>
    <m/>
  </r>
  <r>
    <s v="社會福利支出計畫/社會福利支出/會費、捐助、補助、分攤、照護、救濟與交流活動費/捐助、補助與獎助/捐助國內團體"/>
    <s v="補助社會福利機構團體自辦社會福利方案計畫"/>
    <s v="臺中市國際吾愛關懷協會"/>
    <x v="40"/>
    <x v="75"/>
    <s v="無"/>
    <m/>
  </r>
  <r>
    <s v="社會福利支出計畫/社會福利支出/會費、捐助、補助、分攤、照護、救濟與交流活動費/捐助、補助與獎助/捐助國內團體"/>
    <s v="補助社會福利機構團體自辦社會福利方案計畫"/>
    <s v="社團法人台中市啟明重建福利協會"/>
    <x v="40"/>
    <x v="55"/>
    <s v="無"/>
    <m/>
  </r>
  <r>
    <s v="社會福利支出計畫/社會福利支出/會費、捐助、補助、分攤、照護、救濟與交流活動費/捐助、補助與獎助/捐助國內團體"/>
    <s v="補助社會福利機構團體自辦社會福利方案計畫"/>
    <s v="社團法人台中市腦性麻痺關懷協會"/>
    <x v="40"/>
    <x v="83"/>
    <s v="無"/>
    <m/>
  </r>
  <r>
    <s v="社會福利支出計畫/社會福利支出/會費、捐助、補助、分攤、照護、救濟與交流活動費/捐助、補助與獎助/捐助國內團體"/>
    <s v="補助社會福利機構團體自辦社會福利方案計畫"/>
    <s v="社團法人臺中市愛無礙協會"/>
    <x v="40"/>
    <x v="80"/>
    <s v="無"/>
    <m/>
  </r>
  <r>
    <s v="社會福利支出計畫/社會福利支出/會費、捐助、補助、分攤、照護、救濟與交流活動費/捐助、補助與獎助/捐助國內團體"/>
    <s v="補助社會福利機構團體自辦社會福利方案計畫"/>
    <s v="社團法人台中市城市之光關懷協會"/>
    <x v="40"/>
    <x v="69"/>
    <s v="無"/>
    <m/>
  </r>
  <r>
    <s v="社會福利支出計畫/社會福利支出/會費、捐助、補助、分攤、照護、救濟與交流活動費/捐助、補助與獎助/捐助國內團體"/>
    <s v="補助社會福利機構團體自辦社會福利方案計畫"/>
    <s v="財團法人台中市私立中杏社會福利基金會"/>
    <x v="40"/>
    <x v="77"/>
    <s v="無"/>
    <m/>
  </r>
  <r>
    <s v="社會福利支出計畫/社會福利支出/會費、捐助、補助、分攤、照護、救濟與交流活動費/捐助、補助與獎助/捐助國內團體"/>
    <s v="補助社會福利機構團體自辦社會福利方案計畫"/>
    <s v="社團法人中華民國失智者照顧協會"/>
    <x v="40"/>
    <x v="106"/>
    <s v="無"/>
    <m/>
  </r>
  <r>
    <s v="社會福利支出計畫/社會福利支出/會費、捐助、補助、分攤、照護、救濟與交流活動費/捐助、補助與獎助/捐助國內團體"/>
    <s v="補助社會福利機構團體自辦社會福利方案計畫"/>
    <s v="社團法人台中市協和長青協會"/>
    <x v="40"/>
    <x v="4"/>
    <s v="無"/>
    <m/>
  </r>
  <r>
    <s v="社會福利支出計畫/社會福利支出/會費、捐助、補助、分攤、照護、救濟與交流活動費/捐助、補助與獎助/捐助國內團體"/>
    <s v="補助社會福利機構團體自辦社會福利方案計畫"/>
    <s v="財團法人台中市私立中杏社會福利基金會"/>
    <x v="40"/>
    <x v="85"/>
    <s v="無"/>
    <m/>
  </r>
  <r>
    <s v="社會福利支出計畫/社會福利支出/會費、捐助、補助、分攤、照護、救濟與交流活動費/捐助、補助與獎助/捐助國內團體"/>
    <s v="補助社會福利機構團體自辦社會福利方案計畫"/>
    <s v="社團法人台中市智障者家長協會"/>
    <x v="40"/>
    <x v="497"/>
    <s v="無"/>
    <m/>
  </r>
  <r>
    <s v="社會福利支出計畫/社會福利支出/會費、捐助、補助、分攤、照護、救濟與交流活動費/捐助、補助與獎助/捐助國內團體"/>
    <s v="補助社會福利機構團體自辦社會福利方案計畫"/>
    <s v="財團法人天主教會台中教區附設立達啟能訓練中心"/>
    <x v="40"/>
    <x v="69"/>
    <s v="無"/>
    <m/>
  </r>
  <r>
    <s v="社會福利支出計畫/社會福利支出/會費、捐助、補助、分攤、照護、救濟與交流活動費/捐助、補助與獎助/捐助國內團體"/>
    <s v="補助社會福利機構團體自辦社會福利方案計畫"/>
    <s v="社團法人台中市啟智協進會"/>
    <x v="40"/>
    <x v="1"/>
    <s v="無"/>
    <m/>
  </r>
  <r>
    <s v="社會福利支出計畫/社會福利支出/會費、捐助、補助、分攤、照護、救濟與交流活動費/捐助、補助與獎助/捐助國內團體"/>
    <s v="補助社會福利機構團體自辦社會福利方案計畫"/>
    <s v="社團法人台中市身障福利協進會"/>
    <x v="40"/>
    <x v="75"/>
    <s v="無"/>
    <m/>
  </r>
  <r>
    <s v="社會福利支出計畫/社會福利支出/會費、捐助、補助、分攤、照護、救濟與交流活動費/捐助、補助與獎助/捐助國內團體"/>
    <s v="補助社會福利機構團體自辦社會福利方案計畫"/>
    <s v="社團法人台中市身障福利協進會"/>
    <x v="40"/>
    <x v="49"/>
    <s v="無"/>
    <m/>
  </r>
  <r>
    <s v="社會福利支出計畫/社會福利支出/會費、捐助、補助、分攤、照護、救濟與交流活動費/捐助、補助與獎助/捐助國內團體"/>
    <s v="補助社會福利機構團體自辦社會福利方案計畫"/>
    <s v="社團法人台中市啟明重建福利協會"/>
    <x v="40"/>
    <x v="51"/>
    <s v="無"/>
    <m/>
  </r>
  <r>
    <s v="社會福利支出計畫/社會福利支出/會費、捐助、補助、分攤、照護、救濟與交流活動費/捐助、補助與獎助/捐助國內團體"/>
    <s v="補助社會福利機構團體自辦社會福利方案計畫"/>
    <s v="財團法人台中市私立中杏社會福利基金會"/>
    <x v="40"/>
    <x v="91"/>
    <s v="無"/>
    <m/>
  </r>
  <r>
    <s v="社會福利支出計畫/社會福利支出/會費、捐助、補助、分攤、照護、救濟與交流活動費/捐助、補助與獎助/捐助國內團體"/>
    <s v="補助社會福利機構團體自辦社會福利方案計畫"/>
    <s v="臺中市國際吾愛關懷協會"/>
    <x v="40"/>
    <x v="1"/>
    <s v="無"/>
    <m/>
  </r>
  <r>
    <s v="社會福利支出計畫/社會福利支出/會費、捐助、補助、分攤、照護、救濟與交流活動費/捐助、補助與獎助/捐助國內團體"/>
    <s v="補助社會福利機構團體自辦社會福利方案計畫"/>
    <s v="社團法人臺中市忘憂草協會"/>
    <x v="40"/>
    <x v="87"/>
    <s v="無"/>
    <m/>
  </r>
  <r>
    <s v="社會福利支出計畫/社會福利支出/會費、捐助、補助、分攤、照護、救濟與交流活動費/捐助、補助與獎助/捐助國內團體"/>
    <s v="補助社會福利機構團體自辦社會福利方案計畫"/>
    <s v="臺中市大肚區婦女會"/>
    <x v="40"/>
    <x v="87"/>
    <s v="無"/>
    <m/>
  </r>
  <r>
    <s v="社會福利支出計畫/社會福利支出/會費、捐助、補助、分攤、照護、救濟與交流活動費/捐助、補助與獎助/捐助國內團體"/>
    <s v="補助社會福利機構團體自辦社會福利方案計畫"/>
    <s v="社團法人臺中市愛鄰舍關懷協會"/>
    <x v="40"/>
    <x v="49"/>
    <s v="無"/>
    <m/>
  </r>
  <r>
    <s v="社會福利支出計畫/社會福利支出/會費、捐助、補助、分攤、照護、救濟與交流活動費/捐助、補助與獎助/捐助國內團體"/>
    <s v="補助社會福利機構團體自辦社會福利方案計畫"/>
    <s v="社團法人台中市啟智協進會"/>
    <x v="40"/>
    <x v="355"/>
    <s v="無"/>
    <m/>
  </r>
  <r>
    <s v="社會福利支出計畫/社會福利支出/會費、捐助、補助、分攤、照護、救濟與交流活動費/捐助、補助與獎助/捐助國內團體"/>
    <s v="補助社會福利機構團體自辦社會福利方案計畫"/>
    <s v="社團法人台中市啟智協進會"/>
    <x v="40"/>
    <x v="982"/>
    <s v="無"/>
    <m/>
  </r>
  <r>
    <s v="社會福利支出計畫/社會福利支出/會費、捐助、補助、分攤、照護、救濟與交流活動費/捐助、補助與獎助/捐助國內團體"/>
    <s v="補助社會福利機構團體自辦社會福利方案計畫"/>
    <s v="社團法人台中市聾人協會"/>
    <x v="40"/>
    <x v="380"/>
    <s v="無"/>
    <m/>
  </r>
  <r>
    <s v="社會福利支出計畫/社會福利支出/會費、捐助、補助、分攤、照護、救濟與交流活動費/捐助、補助與獎助/捐助國內團體"/>
    <s v="補助社會福利機構團體自辦社會福利方案計畫"/>
    <s v="社團法人臺中市山海屯啟智協會"/>
    <x v="40"/>
    <x v="355"/>
    <s v="無"/>
    <m/>
  </r>
  <r>
    <s v="社會福利支出計畫/社會福利支出/會費、捐助、補助、分攤、照護、救濟與交流活動費/捐助、補助與獎助/捐助國內團體"/>
    <s v="補助社會福利機構團體自辦社會福利方案計畫"/>
    <s v="台中市艾馨婦女協進會"/>
    <x v="40"/>
    <x v="76"/>
    <s v="無"/>
    <m/>
  </r>
  <r>
    <s v="社會福利支出計畫/社會福利支出/會費、捐助、補助、分攤、照護、救濟與交流活動費/捐助、補助與獎助/捐助國內團體"/>
    <s v="補助社會福利機構團體自辦社會福利方案計畫"/>
    <s v="社團法人中華傳愛社區服務協會"/>
    <x v="40"/>
    <x v="9"/>
    <s v="無"/>
    <m/>
  </r>
  <r>
    <s v="社會福利支出計畫/社會福利支出/會費、捐助、補助、分攤、照護、救濟與交流活動費/捐助、補助與獎助/捐助國內團體"/>
    <s v="補助社會福利機構團體自辦社會福利方案計畫"/>
    <s v="社團法人中華民國優質家庭教育發展促進會"/>
    <x v="40"/>
    <x v="87"/>
    <s v="無"/>
    <m/>
  </r>
  <r>
    <s v="社會福利支出計畫/社會福利支出/會費、捐助、補助、分攤、照護、救濟與交流活動費/捐助、補助與獎助/捐助國內團體"/>
    <s v="補助社會福利機構團體自辦社會福利方案計畫"/>
    <s v="臺中市山海屯聲暉協進會"/>
    <x v="40"/>
    <x v="142"/>
    <s v="無"/>
    <m/>
  </r>
  <r>
    <s v="社會福利支出計畫/社會福利支出/會費、捐助、補助、分攤、照護、救濟與交流活動費/捐助、補助與獎助/捐助國內團體"/>
    <s v="補助社會福利機構團體自辦社會福利方案計畫"/>
    <s v="社團法人台灣聊癒創益關懷協會"/>
    <x v="40"/>
    <x v="365"/>
    <s v="無"/>
    <m/>
  </r>
  <r>
    <s v="社會福利支出計畫/社會福利支出/會費、捐助、補助、分攤、照護、救濟與交流活動費/捐助、補助與獎助/捐助國內團體"/>
    <s v="補助社會福利機構團體自辦社會福利方案計畫"/>
    <s v="社團法人中華民國優質家庭教育發展促進會"/>
    <x v="40"/>
    <x v="704"/>
    <s v="無"/>
    <m/>
  </r>
  <r>
    <s v="社會福利支出計畫/社會福利支出/會費、捐助、補助、分攤、照護、救濟與交流活動費/捐助、補助與獎助/捐助國內團體"/>
    <s v="補助社會福利機構團體自辦社會福利方案計畫"/>
    <s v="社團法人臺中市長幼關懷協會"/>
    <x v="40"/>
    <x v="69"/>
    <s v="無"/>
    <m/>
  </r>
  <r>
    <s v="社會福利支出計畫/社會福利支出/會費、捐助、補助、分攤、照護、救濟與交流活動費/捐助、補助與獎助/捐助國內團體"/>
    <s v="補助社會福利機構團體自辦社會福利方案計畫"/>
    <s v="社團法人國際兒童能力促進協會"/>
    <x v="40"/>
    <x v="9"/>
    <s v="無"/>
    <m/>
  </r>
  <r>
    <s v="社會福利支出計畫/社會福利支出/會費、捐助、補助、分攤、照護、救濟與交流活動費/捐助、補助與獎助/捐助國內團體"/>
    <s v="補助社會福利機構團體自辦社會福利方案計畫"/>
    <s v="社團法人台中市啟明重建福利協會"/>
    <x v="40"/>
    <x v="74"/>
    <s v="無"/>
    <m/>
  </r>
  <r>
    <s v="社會福利支出計畫/社會福利支出/會費、捐助、補助、分攤、照護、救濟與交流活動費/捐助、補助與獎助/捐助國內團體"/>
    <s v="補助社會福利機構團體自辦社會福利方案計畫"/>
    <s v="財團法人水源地文教基金會"/>
    <x v="40"/>
    <x v="75"/>
    <s v="無"/>
    <m/>
  </r>
  <r>
    <s v="社會福利支出計畫/社會福利支出/會費、捐助、補助、分攤、照護、救濟與交流活動費/捐助、補助與獎助/捐助國內團體"/>
    <s v="補助社會福利機構團體自辦社會福利方案計畫"/>
    <s v="社團法人臺中市身心障礙體育總會"/>
    <x v="40"/>
    <x v="689"/>
    <s v="無"/>
    <m/>
  </r>
  <r>
    <s v="社會福利支出計畫/社會福利支出/會費、捐助、補助、分攤、照護、救濟與交流活動費/捐助、補助與獎助/捐助國內團體"/>
    <s v="補助社會福利機構團體自辦社會福利方案計畫"/>
    <s v="社團法人臺中市潭仔墘綜合障礙福利協進會"/>
    <x v="40"/>
    <x v="64"/>
    <s v="無"/>
    <m/>
  </r>
  <r>
    <s v="社會福利支出計畫/社會福利支出/會費、捐助、補助、分攤、照護、救濟與交流活動費/捐助、補助與獎助/捐助國內團體"/>
    <s v="補助社會福利機構團體自辦社會福利方案計畫"/>
    <s v="社團法人中華民國優質家庭教育發展促進會"/>
    <x v="40"/>
    <x v="69"/>
    <s v="無"/>
    <m/>
  </r>
  <r>
    <s v="社會福利支出計畫/社會福利支出/會費、捐助、補助、分攤、照護、救濟與交流活動費/捐助、補助與獎助/捐助國內團體"/>
    <s v="補助社會福利機構團體自辦社會福利方案計畫"/>
    <s v="社團法人台中市自閉症教育協進會"/>
    <x v="40"/>
    <x v="81"/>
    <s v="無"/>
    <m/>
  </r>
  <r>
    <s v="社會福利支出計畫/社會福利支出/會費、捐助、補助、分攤、照護、救濟與交流活動費/捐助、補助與獎助/捐助國內團體"/>
    <s v="補助社會福利機構團體自辦社會福利方案計畫"/>
    <s v="社團法人臺中市春天女性成長協會"/>
    <x v="40"/>
    <x v="704"/>
    <s v="無"/>
    <m/>
  </r>
  <r>
    <s v="社會福利支出計畫/社會福利支出/會費、捐助、補助、分攤、照護、救濟與交流活動費/捐助、補助與獎助/捐助國內團體"/>
    <s v="補助社會福利機構團體自辦社會福利方案計畫"/>
    <s v="社團法人台灣相信社會福利發展協會"/>
    <x v="40"/>
    <x v="114"/>
    <s v="無"/>
    <m/>
  </r>
  <r>
    <s v="社會福利支出計畫/社會福利支出/會費、捐助、補助、分攤、照護、救濟與交流活動費/捐助、補助與獎助/捐助國內團體"/>
    <s v="補助社會福利機構團體自辦社會福利方案計畫"/>
    <s v="社團法人台中市開懷協會"/>
    <x v="40"/>
    <x v="704"/>
    <s v="無"/>
    <m/>
  </r>
  <r>
    <s v="社會福利支出計畫/社會福利支出/會費、捐助、補助、分攤、照護、救濟與交流活動費/捐助、補助與獎助/捐助國內團體"/>
    <s v="補助社會福利機構團體自辦社會福利方案計畫"/>
    <s v="社團法人臺中市山海屯啟智協會"/>
    <x v="40"/>
    <x v="63"/>
    <s v="無"/>
    <m/>
  </r>
  <r>
    <s v="社會福利支出計畫/社會福利支出/會費、捐助、補助、分攤、照護、救濟與交流活動費/捐助、補助與獎助/捐助國內團體"/>
    <s v="補助社會福利機構團體自辦社會福利方案計畫"/>
    <s v="社團法人臺中市愛無礙協會"/>
    <x v="40"/>
    <x v="80"/>
    <s v="無"/>
    <m/>
  </r>
  <r>
    <s v="社會福利支出計畫/社會福利支出/會費、捐助、補助、分攤、照護、救濟與交流活動費/捐助、補助與獎助/捐助國內團體"/>
    <s v="補助社會福利機構團體自辦社會福利方案計畫"/>
    <s v="社團法人臺中市正讚書院文教協會"/>
    <x v="40"/>
    <x v="87"/>
    <s v="無"/>
    <m/>
  </r>
  <r>
    <s v="社會福利支出計畫/社會福利支出/會費、捐助、補助、分攤、照護、救濟與交流活動費/捐助、補助與獎助/捐助國內團體"/>
    <s v="補助社會福利機構團體自辦社會福利方案計畫"/>
    <s v="社團法人台中市社會工作師公會"/>
    <x v="40"/>
    <x v="241"/>
    <s v="無"/>
    <m/>
  </r>
  <r>
    <s v="社會福利支出計畫/社會福利支出/會費、捐助、補助、分攤、照護、救濟與交流活動費/捐助、補助與獎助/捐助國內團體"/>
    <s v="補助社會福利機構團體自辦社會福利方案計畫"/>
    <s v="社團法人臺中市愛無礙協會"/>
    <x v="40"/>
    <x v="123"/>
    <s v="無"/>
    <m/>
  </r>
  <r>
    <s v="社會福利支出計畫/社會福利支出/會費、捐助、補助、分攤、照護、救濟與交流活動費/捐助、補助與獎助/捐助國內團體"/>
    <s v="補助社會福利機構團體自辦社會福利方案計畫"/>
    <s v="社團法人臺中市愛無礙協會"/>
    <x v="40"/>
    <x v="83"/>
    <s v="無"/>
    <m/>
  </r>
  <r>
    <s v="社會福利支出計畫/社會福利支出/會費、捐助、補助、分攤、照護、救濟與交流活動費/捐助、補助與獎助/捐助國內團體"/>
    <s v="補助社會福利機構團體自辦社會福利方案計畫"/>
    <s v="社團法人台中市啟明重建福利協會"/>
    <x v="40"/>
    <x v="201"/>
    <s v="無"/>
    <m/>
  </r>
  <r>
    <s v="社會福利支出計畫/社會福利支出/會費、捐助、補助、分攤、照護、救濟與交流活動費/捐助、補助與獎助/捐助國內團體"/>
    <s v="補助社會福利機構團體自辦社會福利方案計畫"/>
    <s v="社團法人台中市聲暉協進會"/>
    <x v="40"/>
    <x v="85"/>
    <s v="無"/>
    <m/>
  </r>
  <r>
    <s v="社會福利支出計畫/社會福利支出/會費、捐助、補助、分攤、照護、救濟與交流活動費/捐助、補助與獎助/捐助國內團體"/>
    <s v="補助社會福利機構團體自辦社會福利方案計畫"/>
    <s v="財團法人天主教會台中教區附設立達啟能訓練中心"/>
    <x v="40"/>
    <x v="123"/>
    <s v="無"/>
    <m/>
  </r>
  <r>
    <s v="社會福利支出計畫/社會福利支出/會費、捐助、補助、分攤、照護、救濟與交流活動費/捐助、補助與獎助/捐助國內團體"/>
    <s v="補助社會福利機構團體自辦社會福利方案計畫"/>
    <s v="財團法人天主教會台中教區附設立達啟能訓練中心"/>
    <x v="40"/>
    <x v="236"/>
    <s v="無"/>
    <m/>
  </r>
  <r>
    <s v="社會福利支出計畫/社會福利支出/會費、捐助、補助、分攤、照護、救濟與交流活動費/捐助、補助與獎助/捐助國內團體"/>
    <s v="補助社會福利機構團體自辦社會福利方案計畫"/>
    <s v="社團法人台中市親子關懷協會"/>
    <x v="40"/>
    <x v="9"/>
    <s v="無"/>
    <m/>
  </r>
  <r>
    <s v="社會福利支出計畫/社會福利支出/會費、捐助、補助、分攤、照護、救濟與交流活動費/捐助、補助與獎助/捐助國內團體"/>
    <s v="補助社會福利機構團體自辦社會福利方案計畫"/>
    <s v="財團法人臺灣省私立永信社會福利基金會附設臺中市私立松柏園老人養護中心"/>
    <x v="40"/>
    <x v="566"/>
    <s v="無"/>
    <m/>
  </r>
  <r>
    <s v="社會福利支出計畫/社會福利支出/會費、捐助、補助、分攤、照護、救濟與交流活動費/捐助、補助與獎助/捐助國內團體"/>
    <s v="補助社會福利機構團體自辦社會福利方案計畫"/>
    <s v="社團法人台中市聾人協會"/>
    <x v="40"/>
    <x v="9"/>
    <s v="無"/>
    <m/>
  </r>
  <r>
    <s v="社會福利支出計畫/社會福利支出/會費、捐助、補助、分攤、照護、救濟與交流活動費/捐助、補助與獎助/捐助國內團體"/>
    <s v="補助社會福利機構團體自辦社會福利方案計畫"/>
    <s v="台中市身心障礙福利協會"/>
    <x v="40"/>
    <x v="692"/>
    <s v="無"/>
    <m/>
  </r>
  <r>
    <s v="社會福利支出計畫/社會福利支出/會費、捐助、補助、分攤、照護、救濟與交流活動費/捐助、補助與獎助/捐助國內團體"/>
    <s v="補助社會福利機構團體自辦社會福利方案計畫"/>
    <s v="社團法人中華民國失智者照顧協會"/>
    <x v="40"/>
    <x v="120"/>
    <s v="無"/>
    <m/>
  </r>
  <r>
    <s v="社會福利支出計畫/社會福利支出/會費、捐助、補助、分攤、照護、救濟與交流活動費/捐助、補助與獎助/捐助國內團體"/>
    <s v="補助社會福利機構團體自辦社會福利方案計畫"/>
    <s v="社團法人臺中市仁和樂活長青協會"/>
    <x v="40"/>
    <x v="1"/>
    <s v="無"/>
    <m/>
  </r>
  <r>
    <s v="社會福利支出計畫/社會福利支出/會費、捐助、補助、分攤、照護、救濟與交流活動費/捐助、補助與獎助/捐助國內團體"/>
    <s v="補助社會福利機構團體自辦社會福利方案計畫"/>
    <s v="社團法人台灣陽光婦女協會"/>
    <x v="40"/>
    <x v="1"/>
    <s v="無"/>
    <m/>
  </r>
  <r>
    <s v="社會福利支出計畫/社會福利支出/會費、捐助、補助、分攤、照護、救濟與交流活動費/捐助、補助與獎助/捐助國內團體"/>
    <s v="補助社會福利機構團體自辦社會福利方案計畫"/>
    <s v="社團法人台中市潭仔墘綜合障礙福利協進會"/>
    <x v="40"/>
    <x v="63"/>
    <s v="無"/>
    <m/>
  </r>
  <r>
    <s v="社會福利支出計畫/社會福利支出/會費、捐助、補助、分攤、照護、救濟與交流活動費/捐助、補助與獎助/捐助國內團體"/>
    <s v="補助社會福利機構團體自辦社會福利方案計畫"/>
    <s v="社團法人台中市身心障礙協會"/>
    <x v="40"/>
    <x v="1"/>
    <s v="無"/>
    <m/>
  </r>
  <r>
    <s v="社會福利支出計畫/社會福利支出/會費、捐助、補助、分攤、照護、救濟與交流活動費/捐助、補助與獎助/捐助國內團體"/>
    <s v="補助社會福利機構團體自辦社會福利方案計畫"/>
    <s v="社團法人台中市啟明重建福利協會"/>
    <x v="40"/>
    <x v="241"/>
    <s v="無"/>
    <m/>
  </r>
  <r>
    <s v="社會福利支出計畫/社會福利支出/會費、捐助、補助、分攤、照護、救濟與交流活動費/捐助、補助與獎助/捐助國內團體"/>
    <s v="補助社會福利機構團體自辦社會福利方案計畫"/>
    <s v="社團法人台中市啟智協進會"/>
    <x v="40"/>
    <x v="64"/>
    <s v="無"/>
    <m/>
  </r>
  <r>
    <s v="社會福利支出計畫/社會福利支出/會費、捐助、補助、分攤、照護、救濟與交流活動費/捐助、補助與獎助/捐助國內團體"/>
    <s v="補助社會福利機構團體自辦社會福利方案計畫"/>
    <s v="社團法人台灣新移民協會"/>
    <x v="40"/>
    <x v="102"/>
    <s v="無"/>
    <m/>
  </r>
  <r>
    <s v="社會福利支出計畫/社會福利支出/會費、捐助、補助、分攤、照護、救濟與交流活動費/捐助、補助與獎助/捐助國內團體"/>
    <s v="補助社會福利機構團體自辦社會福利方案計畫"/>
    <s v="財團法人臺中市私立永耕社會福利基金會"/>
    <x v="40"/>
    <x v="58"/>
    <s v="無"/>
    <m/>
  </r>
  <r>
    <s v="社會福利支出計畫/社會福利支出/會費、捐助、補助、分攤、照護、救濟與交流活動費/捐助、補助與獎助/捐助國內團體"/>
    <s v="補助社會福利機構團體自辦社會福利方案計畫"/>
    <s v="社團法人臺中市好幸運協會"/>
    <x v="40"/>
    <x v="701"/>
    <s v="無"/>
    <m/>
  </r>
  <r>
    <s v="社會福利支出計畫/社會福利支出/會費、捐助、補助、分攤、照護、救濟與交流活動費/捐助、補助與獎助/捐助國內團體"/>
    <s v="補助社會福利機構團體自辦社會福利方案計畫"/>
    <s v="社團法人台灣基督教社會關懷協會"/>
    <x v="40"/>
    <x v="49"/>
    <s v="無"/>
    <m/>
  </r>
  <r>
    <s v="社會福利支出計畫/社會福利支出/會費、捐助、補助、分攤、照護、救濟與交流活動費/捐助、補助與獎助/捐助國內團體"/>
    <s v="補助社會福利機構團體自辦社會福利方案計畫"/>
    <s v="社團法人台中市聲暉協進會"/>
    <x v="40"/>
    <x v="3"/>
    <s v="無"/>
    <m/>
  </r>
  <r>
    <s v="社會福利支出計畫/社會福利支出/會費、捐助、補助、分攤、照護、救濟與交流活動費/捐助、補助與獎助/捐助國內團體"/>
    <s v="補助社會福利機構團體自辦社會福利方案計畫"/>
    <s v="社團法人台中市聾人協會"/>
    <x v="40"/>
    <x v="67"/>
    <s v="無"/>
    <m/>
  </r>
  <r>
    <s v="社會福利支出計畫/社會福利支出/會費、捐助、補助、分攤、照護、救濟與交流活動費/捐助、補助與獎助/捐助國內團體"/>
    <s v="補助社會福利機構團體自辦社會福利方案計畫"/>
    <s v="社團法人台灣聊癒創益關懷協會"/>
    <x v="40"/>
    <x v="217"/>
    <s v="無"/>
    <m/>
  </r>
  <r>
    <s v="社會福利支出計畫/社會福利支出/會費、捐助、補助、分攤、照護、救濟與交流活動費/捐助、補助與獎助/捐助國內團體"/>
    <s v="補助社會福利機構團體自辦社會福利方案計畫"/>
    <s v="社團法人臺中市新住民團體聯合會"/>
    <x v="40"/>
    <x v="704"/>
    <s v="無"/>
    <m/>
  </r>
  <r>
    <s v="社會福利支出計畫/社會福利支出/會費、捐助、補助、分攤、照護、救濟與交流活動費/捐助、補助與獎助/捐助國內團體"/>
    <s v="補助社會福利機構團體自辦社會福利方案計畫"/>
    <s v="中華民國幸福家庭促進協會"/>
    <x v="40"/>
    <x v="87"/>
    <s v="無"/>
    <m/>
  </r>
  <r>
    <s v="社會福利支出計畫/社會福利支出/會費、捐助、補助、分攤、照護、救濟與交流活動費/捐助、補助與獎助/捐助國內團體"/>
    <s v="補助社會福利機構團體自辦社會福利方案計畫"/>
    <s v="社團法人台中市協和長青協會"/>
    <x v="40"/>
    <x v="4"/>
    <s v="無"/>
    <m/>
  </r>
  <r>
    <s v="社會福利支出計畫/社會福利支出/會費、捐助、補助、分攤、照護、救濟與交流活動費/捐助、補助與獎助/捐助國內團體"/>
    <s v="補助社會福利機構團體自辦社會福利方案計畫"/>
    <s v="社團法人臺中市大楓腳福德關懷協會"/>
    <x v="40"/>
    <x v="1"/>
    <s v="無"/>
    <m/>
  </r>
  <r>
    <s v="社會福利支出計畫/社會福利支出/會費、捐助、補助、分攤、照護、救濟與交流活動費/捐助、補助與獎助/捐助國內團體"/>
    <s v="補助社會福利機構團體自辦社會福利方案計畫"/>
    <s v="財團法人台中市私立中杏社會福利基金會"/>
    <x v="40"/>
    <x v="85"/>
    <s v="無"/>
    <m/>
  </r>
  <r>
    <s v="社會福利支出計畫/社會福利支出/會費、捐助、補助、分攤、照護、救濟與交流活動費/捐助、補助與獎助/捐助國內團體"/>
    <s v="補助社會福利機構團體自辦社會福利方案計畫"/>
    <s v="財團法人臺中市私立肯納自閉症社會福利基金會"/>
    <x v="40"/>
    <x v="69"/>
    <s v="無"/>
    <m/>
  </r>
  <r>
    <s v="社會福利支出計畫/社會福利支出/會費、捐助、補助、分攤、照護、救濟與交流活動費/捐助、補助與獎助/捐助國內團體"/>
    <s v="補助社會福利機構團體自辦社會福利方案計畫"/>
    <s v="社團法人台中市腦性麻痺關懷協會"/>
    <x v="40"/>
    <x v="49"/>
    <s v="無"/>
    <m/>
  </r>
  <r>
    <s v="社會福利支出計畫/社會福利支出/會費、捐助、補助、分攤、照護、救濟與交流活動費/捐助、補助與獎助/捐助國內團體"/>
    <s v="補助社會福利機構團體自辦社會福利方案計畫"/>
    <s v="社團法人臺中市山海屯脊髓損傷協會"/>
    <x v="40"/>
    <x v="82"/>
    <s v="無"/>
    <m/>
  </r>
  <r>
    <s v="社會福利支出計畫/社會福利支出/會費、捐助、補助、分攤、照護、救濟與交流活動費/捐助、補助與獎助/捐助國內團體"/>
    <s v="補助社會福利機構團體自辦社會福利方案計畫"/>
    <s v="臺中市龍井身心障礙者協會"/>
    <x v="40"/>
    <x v="169"/>
    <s v="無"/>
    <m/>
  </r>
  <r>
    <s v="社會福利支出計畫/社會福利支出/會費、捐助、補助、分攤、照護、救濟與交流活動費/捐助、補助與獎助/捐助國內團體"/>
    <s v="補助社會福利機構團體自辦社會福利方案計畫"/>
    <s v="財團法人臺中市私立肯納自閉症社會福利基金會"/>
    <x v="40"/>
    <x v="58"/>
    <s v="無"/>
    <m/>
  </r>
  <r>
    <s v="社會福利支出計畫/社會福利支出/會費、捐助、補助、分攤、照護、救濟與交流活動費/捐助、補助與獎助/捐助國內團體"/>
    <s v="補助社會福利機構團體自辦社會福利方案計畫"/>
    <s v="社團法人台灣喜信家庭關懷協會"/>
    <x v="40"/>
    <x v="79"/>
    <s v="無"/>
    <m/>
  </r>
  <r>
    <s v="社會福利支出計畫/社會福利支出/會費、捐助、補助、分攤、照護、救濟與交流活動費/捐助、補助與獎助/捐助國內團體"/>
    <s v="補助社會福利機構團體自辦社會福利方案計畫"/>
    <s v="社團法人台中市脊髓損傷者協會"/>
    <x v="40"/>
    <x v="49"/>
    <s v="無"/>
    <m/>
  </r>
  <r>
    <s v="社會福利支出計畫/社會福利支出/會費、捐助、補助、分攤、照護、救濟與交流活動費/捐助、補助與獎助/捐助國內團體"/>
    <s v="補助社會福利機構團體自辦社會福利方案計畫"/>
    <s v="臺中市擁昕親子關懷協會"/>
    <x v="40"/>
    <x v="108"/>
    <s v="無"/>
    <m/>
  </r>
  <r>
    <s v="社會福利支出計畫/社會福利支出/會費、捐助、補助、分攤、照護、救濟與交流活動費/捐助、補助與獎助/捐助國內團體"/>
    <s v="補助社會福利機構團體自辦社會福利方案計畫"/>
    <s v="臺中市家庭照顧者服務發展協會"/>
    <x v="40"/>
    <x v="67"/>
    <s v="無"/>
    <m/>
  </r>
  <r>
    <s v="社會福利支出計畫/社會福利支出/會費、捐助、補助、分攤、照護、救濟與交流活動費/捐助、補助與獎助/捐助國內團體"/>
    <s v="補助社會福利機構團體自辦社會福利方案計畫"/>
    <s v="社團法人臺中市愛無礙協會"/>
    <x v="40"/>
    <x v="1"/>
    <s v="無"/>
    <m/>
  </r>
  <r>
    <s v="社會福利支出計畫/社會福利支出/會費、捐助、補助、分攤、照護、救濟與交流活動費/捐助、補助與獎助/捐助國內團體"/>
    <s v="補助社會福利機構團體自辦社會福利方案計畫"/>
    <s v="社團法人台中市啟智協進會"/>
    <x v="40"/>
    <x v="3"/>
    <s v="無"/>
    <m/>
  </r>
  <r>
    <s v="社會福利支出計畫/社會福利支出/會費、捐助、補助、分攤、照護、救濟與交流活動費/捐助、補助與獎助/捐助國內團體"/>
    <s v="補助社會福利機構團體自辦社會福利方案計畫"/>
    <s v="社團法人台中市聲暉協進會"/>
    <x v="40"/>
    <x v="202"/>
    <s v="無"/>
    <m/>
  </r>
  <r>
    <s v="社會福利支出計畫/社會福利支出/會費、捐助、補助、分攤、照護、救濟與交流活動費/捐助、補助與獎助/捐助國內團體"/>
    <s v="補助社會福利機構團體自辦社會福利方案計畫"/>
    <s v="社團法人臺中市好幸運協會"/>
    <x v="40"/>
    <x v="506"/>
    <s v="無"/>
    <m/>
  </r>
  <r>
    <s v="社會福利支出計畫/社會福利支出/會費、捐助、補助、分攤、照護、救濟與交流活動費/捐助、補助與獎助/捐助國內團體"/>
    <s v="補助社會福利機構團體自辦社會福利方案計畫"/>
    <s v="社團法人臺中市賦女協會"/>
    <x v="40"/>
    <x v="1"/>
    <s v="無"/>
    <m/>
  </r>
  <r>
    <s v="社會福利支出計畫/社會福利支出/會費、捐助、補助、分攤、照護、救濟與交流活動費/捐助、補助與獎助/捐助國內團體"/>
    <s v="補助社會福利機構團體自辦社會福利方案計畫"/>
    <s v="靜宜大學"/>
    <x v="40"/>
    <x v="118"/>
    <s v="無"/>
    <m/>
  </r>
  <r>
    <s v="社會福利支出計畫/社會福利支出/會費、捐助、補助、分攤、照護、救濟與交流活動費/捐助、補助與獎助/捐助國內團體"/>
    <s v="補助社會福利機構團體自辦社會福利方案計畫"/>
    <s v="社團法人台中市脊髓損傷者協會"/>
    <x v="40"/>
    <x v="395"/>
    <s v="無"/>
    <m/>
  </r>
  <r>
    <s v="社會福利支出計畫/社會福利支出/會費、捐助、補助、分攤、照護、救濟與交流活動費/捐助、補助與獎助/捐助國內團體"/>
    <s v="補助社會福利機構團體自辦社會福利方案計畫"/>
    <s v="社團法人台灣愛之光公益協會"/>
    <x v="40"/>
    <x v="7"/>
    <s v="無"/>
    <m/>
  </r>
  <r>
    <s v="社會福利支出計畫/社會福利支出/會費、捐助、補助、分攤、照護、救濟與交流活動費/捐助、補助與獎助/捐助國內團體"/>
    <s v="補助社會福利機構團體自辦社會福利方案計畫"/>
    <s v="社團法人台中市身障福利協進會"/>
    <x v="40"/>
    <x v="87"/>
    <s v="無"/>
    <m/>
  </r>
  <r>
    <s v="社會福利支出計畫/社會福利支出/會費、捐助、補助、分攤、照護、救濟與交流活動費/捐助、補助與獎助/捐助國內團體"/>
    <s v="補助社會福利機構團體自辦社會福利方案計畫"/>
    <s v="財團法人天主教會台中教區附設台中市私立慈愛智能發展中心"/>
    <x v="40"/>
    <x v="85"/>
    <s v="無"/>
    <m/>
  </r>
  <r>
    <s v="社會福利支出計畫/社會福利支出/會費、捐助、補助、分攤、照護、救濟與交流活動費/捐助、補助與獎助/捐助國內團體"/>
    <s v="補助社會福利機構團體自辦社會福利方案計畫"/>
    <s v="社團法人台中市啟智協進會"/>
    <x v="40"/>
    <x v="67"/>
    <s v="無"/>
    <m/>
  </r>
  <r>
    <s v="社會福利支出計畫/社會福利支出/會費、捐助、補助、分攤、照護、救濟與交流活動費/捐助、補助與獎助/捐助國內團體"/>
    <s v="補助社會福利機構團體自辦社會福利方案計畫"/>
    <s v="臺中市夏娃安全協會"/>
    <x v="40"/>
    <x v="69"/>
    <s v="無"/>
    <m/>
  </r>
  <r>
    <s v="社會福利支出計畫/社會福利支出/會費、捐助、補助、分攤、照護、救濟與交流活動費/捐助、補助與獎助/捐助國內團體"/>
    <s v="補助社會福利機構團體自辦社會福利方案計畫"/>
    <s v="社團法人臺中市人文關懷協會"/>
    <x v="40"/>
    <x v="49"/>
    <s v="無"/>
    <m/>
  </r>
  <r>
    <s v="社會福利支出計畫/社會福利支出/會費、捐助、補助、分攤、照護、救濟與交流活動費/捐助、補助與獎助/捐助國內團體"/>
    <s v="補助社會福利機構團體自辦社會福利方案計畫"/>
    <s v="社團法人大中華婦幼關懷成長協會"/>
    <x v="40"/>
    <x v="82"/>
    <s v="無"/>
    <m/>
  </r>
  <r>
    <s v="社會福利支出計畫/社會福利支出/會費、捐助、補助、分攤、照護、救濟與交流活動費/捐助、補助與獎助/捐助國內團體"/>
    <s v="補助社會福利機構團體自辦社會福利方案計畫"/>
    <s v="臺中市大甲區婦女會"/>
    <x v="40"/>
    <x v="1"/>
    <s v="無"/>
    <m/>
  </r>
  <r>
    <s v="社會福利支出計畫/社會福利支出/會費、捐助、補助、分攤、照護、救濟與交流活動費/捐助、補助與獎助/捐助國內團體"/>
    <s v="補助社會福利機構團體自辦社會福利方案計畫"/>
    <s v="社團法人大中華婦幼關懷成長協會"/>
    <x v="40"/>
    <x v="49"/>
    <s v="無"/>
    <m/>
  </r>
  <r>
    <s v="社會福利支出計畫/社會福利支出/會費、捐助、補助、分攤、照護、救濟與交流活動費/捐助、補助與獎助/捐助國內團體"/>
    <s v="補助社會福利機構團體自辦社會福利方案計畫"/>
    <s v="社團法人臺中市潭仔墘綜合障礙福利協進會"/>
    <x v="40"/>
    <x v="506"/>
    <s v="無"/>
    <m/>
  </r>
  <r>
    <s v="社會福利支出計畫/社會福利支出/會費、捐助、補助、分攤、照護、救濟與交流活動費/捐助、補助與獎助/捐助國內團體"/>
    <s v="補助社會福利機構團體自辦社會福利方案計畫"/>
    <s v="社團法人臺中市響響輔助科技協會"/>
    <x v="40"/>
    <x v="506"/>
    <s v="無"/>
    <m/>
  </r>
  <r>
    <s v="社會福利支出計畫/社會福利支出/會費、捐助、補助、分攤、照護、救濟與交流活動費/捐助、補助與獎助/捐助國內團體"/>
    <s v="補助社會福利機構團體自辦社會福利方案計畫"/>
    <s v="社團法人臺中市愛無礙協會"/>
    <x v="40"/>
    <x v="506"/>
    <s v="無"/>
    <m/>
  </r>
  <r>
    <s v="社會福利支出計畫/社會福利支出/會費、捐助、補助、分攤、照護、救濟與交流活動費/捐助、補助與獎助/捐助國內團體"/>
    <s v="補助社會福利機構團體自辦社會福利方案計畫"/>
    <s v="社團法人台中市康復之友協會"/>
    <x v="40"/>
    <x v="67"/>
    <s v="無"/>
    <m/>
  </r>
  <r>
    <s v="社會福利支出計畫/社會福利支出/會費、捐助、補助、分攤、照護、救濟與交流活動費/捐助、補助與獎助/捐助國內團體"/>
    <s v="補助社會福利機構團體自辦社會福利方案計畫"/>
    <s v="社團法人台中市脊髓損傷者協會"/>
    <x v="40"/>
    <x v="107"/>
    <s v="無"/>
    <m/>
  </r>
  <r>
    <s v="社會福利支出計畫/社會福利支出/會費、捐助、補助、分攤、照護、救濟與交流活動費/捐助、補助與獎助/捐助國內團體"/>
    <s v="補助社會福利機構團體自辦社會福利方案計畫"/>
    <s v="社團法人台中市身障福利協進會"/>
    <x v="40"/>
    <x v="395"/>
    <s v="無"/>
    <m/>
  </r>
  <r>
    <s v="社會福利支出計畫/社會福利支出/會費、捐助、補助、分攤、照護、救濟與交流活動費/捐助、補助與獎助/捐助國內團體"/>
    <s v="補助社會福利機構團體自辦社會福利方案計畫"/>
    <s v="財團法人向上社會福利基金會"/>
    <x v="40"/>
    <x v="757"/>
    <s v="無"/>
    <m/>
  </r>
  <r>
    <s v="社會福利支出計畫/社會福利支出/會費、捐助、補助、分攤、照護、救濟與交流活動費/捐助、補助與獎助/捐助國內團體"/>
    <s v="補助社會福利機構團體自辦社會福利方案計畫"/>
    <s v="臺中市國際吾愛關懷協會"/>
    <x v="40"/>
    <x v="87"/>
    <s v="無"/>
    <m/>
  </r>
  <r>
    <s v="社會福利支出計畫/社會福利支出/會費、捐助、補助、分攤、照護、救濟與交流活動費/捐助、補助與獎助/捐助國內團體"/>
    <s v="補助社會福利機構團體自辦社會福利方案計畫"/>
    <s v="財團法人水源地文教基金會"/>
    <x v="40"/>
    <x v="2"/>
    <s v="無"/>
    <m/>
  </r>
  <r>
    <s v="社會福利支出計畫/社會福利支出/會費、捐助、補助、分攤、照護、救濟與交流活動費/捐助、補助與獎助/捐助國內團體"/>
    <s v="補助社會福利機構團體自辦社會福利方案計畫"/>
    <s v="社團法人台中市啟明重建福利協會"/>
    <x v="40"/>
    <x v="97"/>
    <s v="無"/>
    <m/>
  </r>
  <r>
    <s v="社會福利支出計畫/社會福利支出/會費、捐助、補助、分攤、照護、救濟與交流活動費/捐助、補助與獎助/捐助國內團體"/>
    <s v="補助社會福利機構團體自辦社會福利方案計畫"/>
    <s v="社團法人臺中市山海屯脊髓損傷協會"/>
    <x v="40"/>
    <x v="123"/>
    <s v="無"/>
    <m/>
  </r>
  <r>
    <s v="社會福利支出計畫/社會福利支出/會費、捐助、補助、分攤、照護、救濟與交流活動費/捐助、補助與獎助/捐助國內團體"/>
    <s v="補助社會福利機構團體自辦社會福利方案計畫"/>
    <s v="財團法人臺灣省私立永信社會福利基金會附設臺中市私立松柏園老人養護中心"/>
    <x v="40"/>
    <x v="52"/>
    <s v="無"/>
    <m/>
  </r>
  <r>
    <s v="一般建築及設備計畫/一般建築及設備/會費、捐助、補助、分攤、照護、救濟與交流活動費/捐助、補助與獎助/捐助國內團體"/>
    <s v="補助社會福利機構團體自辦社會福利方案計畫"/>
    <s v="社團法人國際兒童能力促進協會"/>
    <x v="40"/>
    <x v="75"/>
    <s v="無"/>
    <m/>
  </r>
  <r>
    <s v="社會福利支出計畫/社會福利支出/會費、捐助、補助、分攤、照護、救濟與交流活動費/捐助、補助與獎助/捐助國內團體"/>
    <s v="補助社會福利機構團體自辦社會福利方案計畫"/>
    <s v="財團法人臺中市私立公老坪社會福利慈善事業基金會"/>
    <x v="40"/>
    <x v="53"/>
    <s v="無"/>
    <m/>
  </r>
  <r>
    <s v="社會福利支出計畫/社會福利支出/會費、捐助、補助、分攤、照護、救濟與交流活動費/捐助、補助與獎助/捐助國內團體"/>
    <s v="補助社會福利機構團體自辦社會福利方案計畫"/>
    <s v="社團法人台中市啟明重建福利協會"/>
    <x v="40"/>
    <x v="703"/>
    <s v="無"/>
    <m/>
  </r>
  <r>
    <s v="社會福利支出計畫/社會福利支出/會費、捐助、補助、分攤、照護、救濟與交流活動費/捐助、補助與獎助/捐助國內團體"/>
    <s v="補助社會福利機構團體自辦社會福利方案計畫"/>
    <s v="社團法人台中市聲暉協進會"/>
    <x v="40"/>
    <x v="67"/>
    <s v="無"/>
    <m/>
  </r>
  <r>
    <s v="社會福利支出計畫/社會福利支出/會費、捐助、補助、分攤、照護、救濟與交流活動費/捐助、補助與獎助/捐助國內團體"/>
    <s v="補助社會福利機構團體自辦社會福利方案計畫"/>
    <s v="社團法人台中市啟明重建福利協會"/>
    <x v="40"/>
    <x v="67"/>
    <s v="無"/>
    <m/>
  </r>
  <r>
    <s v="社會福利支出計畫/社會福利支出/會費、捐助、補助、分攤、照護、救濟與交流活動費/捐助、補助與獎助/捐助國內團體"/>
    <s v="補助社會福利機構團體自辦社會福利方案計畫"/>
    <s v="財團法人臺中市私立信望愛智能發展中心"/>
    <x v="40"/>
    <x v="254"/>
    <s v="無"/>
    <m/>
  </r>
  <r>
    <s v="社會福利支出計畫/社會福利支出/會費、捐助、補助、分攤、照護、救濟與交流活動費/捐助、補助與獎助/捐助國內團體"/>
    <s v="補助社會福利機構團體自辦社會福利方案計畫"/>
    <s v="社團法人國際兒童能力促進協會"/>
    <x v="40"/>
    <x v="2"/>
    <s v="無"/>
    <m/>
  </r>
  <r>
    <s v="社會福利支出計畫/社會福利支出/會費、捐助、補助、分攤、照護、救濟與交流活動費/捐助、補助與獎助/捐助國內團體"/>
    <s v="補助社會福利機構團體自辦社會福利方案計畫"/>
    <s v="臺中市霧峰區舊正社區發展協會"/>
    <x v="40"/>
    <x v="126"/>
    <s v="無"/>
    <m/>
  </r>
  <r>
    <s v="社會福利支出計畫/社會福利支出/會費、捐助、補助、分攤、照護、救濟與交流活動費/捐助、補助與獎助/捐助國內團體"/>
    <s v="補助社會福利機構團體自辦社會福利方案計畫"/>
    <s v="社團法人台中市自閉症教育協進會"/>
    <x v="40"/>
    <x v="67"/>
    <s v="無"/>
    <m/>
  </r>
  <r>
    <s v="社會福利支出計畫/社會福利支出/會費、捐助、補助、分攤、照護、救濟與交流活動費/捐助、補助與獎助/捐助國內團體"/>
    <s v="補助社會福利機構團體自辦社會福利方案計畫"/>
    <s v="社團法人臺中市山海屯脊髓損傷協會"/>
    <x v="40"/>
    <x v="202"/>
    <s v="無"/>
    <m/>
  </r>
  <r>
    <s v="社會福利支出計畫/社會福利支出/會費、捐助、補助、分攤、照護、救濟與交流活動費/捐助、補助與獎助/捐助國內團體"/>
    <s v="補助社會福利機構團體自辦社會福利方案計畫"/>
    <s v="社團法人台中市身無礙關懷協會"/>
    <x v="40"/>
    <x v="506"/>
    <s v="無"/>
    <m/>
  </r>
  <r>
    <s v="社會福利支出計畫/社會福利支出/會費、捐助、補助、分攤、照護、救濟與交流活動費/捐助、補助與獎助/捐助國內團體"/>
    <s v="補助社會福利機構團體自辦社會福利方案計畫"/>
    <s v="台灣視多障協會"/>
    <x v="40"/>
    <x v="1101"/>
    <s v="無"/>
    <m/>
  </r>
  <r>
    <s v="社會福利支出計畫/社會福利支出/會費、捐助、補助、分攤、照護、救濟與交流活動費/捐助、補助與獎助/捐助國內團體"/>
    <s v="補助社會福利機構團體自辦社會福利方案計畫"/>
    <s v="財團法人天主教會台中教區附設台中市私立慈愛智能發展中心"/>
    <x v="40"/>
    <x v="86"/>
    <s v="無"/>
    <m/>
  </r>
  <r>
    <s v="社會福利支出計畫/社會福利支出/會費、捐助、補助、分攤、照護、救濟與交流活動費/捐助、補助與獎助/捐助國內團體"/>
    <s v="補助社會福利機構團體自辦社會福利方案計畫"/>
    <s v="台灣視多障協會"/>
    <x v="40"/>
    <x v="506"/>
    <s v="無"/>
    <m/>
  </r>
  <r>
    <s v="社會福利支出計畫/社會福利支出/會費、捐助、補助、分攤、照護、救濟與交流活動費/捐助、補助與獎助/捐助國內團體"/>
    <s v="補助社會福利機構團體自辦社會福利方案計畫"/>
    <s v="社團法人台中市開懷協會"/>
    <x v="40"/>
    <x v="231"/>
    <s v="無"/>
    <m/>
  </r>
  <r>
    <s v="社會福利支出計畫/社會福利支出/會費、捐助、補助、分攤、照護、救濟與交流活動費/捐助、補助與獎助/捐助國內團體"/>
    <s v="補助社會福利機構團體自辦社會福利方案計畫"/>
    <s v="財團法人台灣省私立台灣盲人重建院"/>
    <x v="40"/>
    <x v="579"/>
    <s v="無"/>
    <m/>
  </r>
  <r>
    <s v="社會福利支出計畫/社會福利支出/會費、捐助、補助、分攤、照護、救濟與交流活動費/捐助、補助與獎助/捐助國內團體"/>
    <s v="補助社會福利機構團體自辦社會福利方案計畫"/>
    <s v="中華非營利組織發展協會"/>
    <x v="40"/>
    <x v="144"/>
    <s v="無"/>
    <m/>
  </r>
  <r>
    <s v="社會福利支出計畫/社會福利支出/會費、捐助、補助、分攤、照護、救濟與交流活動費/捐助、補助與獎助/捐助國內團體"/>
    <s v="補助社會福利機構團體自辦社會福利方案計畫"/>
    <s v="社團法人臺中市喜樂文化推廣協會"/>
    <x v="40"/>
    <x v="704"/>
    <s v="無"/>
    <m/>
  </r>
  <r>
    <s v="社會福利支出計畫/社會福利支出/會費、捐助、補助、分攤、照護、救濟與交流活動費/捐助、補助與獎助/捐助國內團體"/>
    <s v="補助社會福利機構團體自辦社會福利方案計畫"/>
    <s v="社團法人台中市自閉症教育協進會"/>
    <x v="40"/>
    <x v="5"/>
    <s v="無"/>
    <m/>
  </r>
  <r>
    <s v="社會福利支出計畫/社會福利支出/會費、捐助、補助、分攤、照護、救濟與交流活動費/捐助、補助與獎助/捐助國內團體"/>
    <s v="補助社會福利機構團體自辦社會福利方案計畫"/>
    <s v="社團法人台中市自閉症教育協進會"/>
    <x v="40"/>
    <x v="81"/>
    <s v="無"/>
    <m/>
  </r>
  <r>
    <s v="社會福利支出計畫/社會福利支出/會費、捐助、補助、分攤、照護、救濟與交流活動費/捐助、補助與獎助/捐助國內團體"/>
    <s v="補助社會福利機構團體自辦社會福利方案計畫"/>
    <s v="社團法人台中市自閉症教育協進會"/>
    <x v="40"/>
    <x v="9"/>
    <s v="無"/>
    <m/>
  </r>
  <r>
    <s v="社會福利支出計畫/社會福利支出/會費、捐助、補助、分攤、照護、救濟與交流活動費/捐助、補助與獎助/捐助國內團體"/>
    <s v="補助社會福利機構團體自辦社會福利方案計畫"/>
    <s v="社團法人台中市自閉症教育協進會"/>
    <x v="40"/>
    <x v="72"/>
    <s v="無"/>
    <m/>
  </r>
  <r>
    <s v="社會福利支出計畫/社會福利支出/會費、捐助、補助、分攤、照護、救濟與交流活動費/捐助、補助與獎助/捐助國內團體"/>
    <s v="補助社會福利機構團體自辦社會福利方案計畫"/>
    <s v="社團法人臺中市山海屯啟智協會"/>
    <x v="40"/>
    <x v="82"/>
    <s v="無"/>
    <m/>
  </r>
  <r>
    <s v="社會福利支出計畫/社會福利支出/會費、捐助、補助、分攤、照護、救濟與交流活動費/捐助、補助與獎助/捐助國內團體"/>
    <s v="補助社會福利機構團體自辦社會福利方案計畫"/>
    <s v="社團法人台中市聲暉協進會"/>
    <x v="40"/>
    <x v="1102"/>
    <s v="無"/>
    <m/>
  </r>
  <r>
    <s v="社會福利支出計畫/社會福利支出/會費、捐助、補助、分攤、照護、救濟與交流活動費/捐助、補助與獎助/捐助國內團體"/>
    <s v="補助社會福利機構團體自辦社會福利方案計畫"/>
    <s v="社團法人台中市身障福利協進會"/>
    <x v="40"/>
    <x v="120"/>
    <s v="無"/>
    <m/>
  </r>
  <r>
    <s v="社會福利支出計畫/社會福利支出/會費、捐助、補助、分攤、照護、救濟與交流活動費/捐助、補助與獎助/捐助國內團體"/>
    <s v="補助社會福利機構團體自辦社會福利方案計畫"/>
    <s v="臺中市國際吾愛關懷協會"/>
    <x v="40"/>
    <x v="49"/>
    <s v="無"/>
    <m/>
  </r>
  <r>
    <s v="社會福利支出計畫/社會福利支出/會費、捐助、補助、分攤、照護、救濟與交流活動費/捐助、補助與獎助/捐助國內團體"/>
    <s v="補助社會福利機構團體自辦社會福利方案計畫"/>
    <s v="社團法人台中市身障福利協進會"/>
    <x v="40"/>
    <x v="67"/>
    <s v="無"/>
    <m/>
  </r>
  <r>
    <s v="社會福利支出計畫/社會福利支出/會費、捐助、補助、分攤、照護、救濟與交流活動費/捐助、補助與獎助/捐助國內團體"/>
    <s v="補助社會福利機構團體自辦社會福利方案計畫"/>
    <s v="社團法人臺中市身心障礙體育總會"/>
    <x v="40"/>
    <x v="11"/>
    <s v="無"/>
    <m/>
  </r>
  <r>
    <s v="社會福利支出計畫/社會福利支出/會費、捐助、補助、分攤、照護、救濟與交流活動費/捐助、補助與獎助/捐助國內團體"/>
    <s v="補助社會福利機構團體自辦社會福利方案計畫"/>
    <s v="臺中市惠來關懷服務協會"/>
    <x v="40"/>
    <x v="704"/>
    <s v="無"/>
    <m/>
  </r>
  <r>
    <s v="社會福利支出計畫/社會福利支出/會費、捐助、補助、分攤、照護、救濟與交流活動費/捐助、補助與獎助/捐助國內團體"/>
    <s v="補助社會福利機構團體自辦社會福利方案計畫"/>
    <s v="財團法人台灣省私立台灣盲人重建院"/>
    <x v="40"/>
    <x v="85"/>
    <s v="無"/>
    <m/>
  </r>
  <r>
    <s v="社會福利支出計畫/社會福利支出/會費、捐助、補助、分攤、照護、救濟與交流活動費/捐助、補助與獎助/捐助國內團體"/>
    <s v="補助社會福利機構團體自辦社會福利方案計畫"/>
    <s v="財團法人台灣省私立台灣盲人重建院"/>
    <x v="40"/>
    <x v="85"/>
    <s v="無"/>
    <m/>
  </r>
  <r>
    <s v="社會福利支出計畫/社會福利支出/會費、捐助、補助、分攤、照護、救濟與交流活動費/捐助、補助與獎助/捐助國內團體"/>
    <s v="補助社會福利機構團體自辦社會福利方案計畫"/>
    <s v="財團法人台灣省私立台灣盲人重建院"/>
    <x v="40"/>
    <x v="49"/>
    <s v="無"/>
    <m/>
  </r>
  <r>
    <s v="社會福利支出計畫/社會福利支出/會費、捐助、補助、分攤、照護、救濟與交流活動費/捐助、補助與獎助/捐助國內團體"/>
    <s v="補助社會福利機構團體自辦社會福利方案計畫"/>
    <s v="社團法人台中市康復之友協會"/>
    <x v="40"/>
    <x v="85"/>
    <s v="無"/>
    <m/>
  </r>
  <r>
    <s v="社會福利支出計畫/社會福利支出/會費、捐助、補助、分攤、照護、救濟與交流活動費/捐助、補助與獎助/捐助國內團體"/>
    <s v="補助社會福利機構團體自辦社會福利方案計畫"/>
    <s v="社團法人臺中市山海屯啟智協會"/>
    <x v="40"/>
    <x v="615"/>
    <s v="無"/>
    <m/>
  </r>
  <r>
    <s v="社會福利支出計畫/社會福利支出/會費、捐助、補助、分攤、照護、救濟與交流活動費/捐助、補助與獎助/捐助國內團體"/>
    <s v="補助社會福利機構團體自辦社會福利方案計畫"/>
    <s v="社團法人臺中市身心障礙體育總會"/>
    <x v="40"/>
    <x v="121"/>
    <s v="無"/>
    <m/>
  </r>
  <r>
    <s v="社會福利支出計畫/社會福利支出/會費、捐助、補助、分攤、照護、救濟與交流活動費/捐助、補助與獎助/捐助國內團體"/>
    <s v="補助社會福利機構團體自辦社會福利方案計畫"/>
    <s v="社團法人臺中市山海屯脊髓損傷協會"/>
    <x v="40"/>
    <x v="82"/>
    <s v="無"/>
    <m/>
  </r>
  <r>
    <s v="一般建築及設備計畫/一般建築及設備/會費、捐助、補助、分攤、照護、救濟與交流活動費/捐助、補助與獎助/捐助國內團體"/>
    <s v="補助社會福利機構團體自辦社會福利方案計畫"/>
    <s v="臺中市山海屯聲暉協進會"/>
    <x v="40"/>
    <x v="1"/>
    <s v="無"/>
    <m/>
  </r>
  <r>
    <s v="社會福利支出計畫/社會福利支出/會費、捐助、補助、分攤、照護、救濟與交流活動費/捐助、補助與獎助/捐助國內團體"/>
    <s v="補助社會福利機構團體自辦社會福利方案計畫"/>
    <s v="社團法人台中市學習障礙協會"/>
    <x v="40"/>
    <x v="107"/>
    <s v="無"/>
    <m/>
  </r>
  <r>
    <s v="社會福利支出計畫/社會福利支出/會費、捐助、補助、分攤、照護、救濟與交流活動費/捐助、補助與獎助/捐助國內團體"/>
    <s v="補助社會福利機構團體自辦社會福利方案計畫"/>
    <s v="社團法人台中市身障福利協進會"/>
    <x v="40"/>
    <x v="49"/>
    <s v="無"/>
    <m/>
  </r>
  <r>
    <s v="社會福利支出計畫/社會福利支出/會費、捐助、補助、分攤、照護、救濟與交流活動費/捐助、補助與獎助/捐助國內團體"/>
    <s v="補助社會福利機構團體自辦社會福利方案計畫"/>
    <s v="社團法人台中市身障福利協進會"/>
    <x v="40"/>
    <x v="107"/>
    <s v="無"/>
    <m/>
  </r>
  <r>
    <s v="社會福利支出計畫/社會福利支出/會費、捐助、補助、分攤、照護、救濟與交流活動費/捐助、補助與獎助/捐助國內團體"/>
    <s v="補助社會福利機構團體自辦社會福利方案計畫"/>
    <s v="社團法人台中市身障福利協進會"/>
    <x v="40"/>
    <x v="82"/>
    <s v="無"/>
    <m/>
  </r>
  <r>
    <s v="社會福利支出計畫/社會福利支出/會費、捐助、補助、分攤、照護、救濟與交流活動費/捐助、補助與獎助/捐助國內團體"/>
    <s v="補助社會福利機構團體自辦社會福利方案計畫"/>
    <s v="臺中市霧峰區婦幼保護協會"/>
    <x v="40"/>
    <x v="53"/>
    <s v="無"/>
    <m/>
  </r>
  <r>
    <s v="社會福利支出計畫/社會福利支出/會費、捐助、補助、分攤、照護、救濟與交流活動費/捐助、補助與獎助/捐助國內團體"/>
    <s v="補助社會福利機構團體自辦社會福利方案計畫"/>
    <s v="社團法人台中市盲人福利協進會"/>
    <x v="40"/>
    <x v="2"/>
    <s v="無"/>
    <m/>
  </r>
  <r>
    <s v="社會福利支出計畫/社會福利支出/會費、捐助、補助、分攤、照護、救濟與交流活動費/捐助、補助與獎助/捐助國內團體"/>
    <s v="補助社會福利機構團體自辦社會福利方案計畫"/>
    <s v="社團法人台中市身障福利協進會"/>
    <x v="40"/>
    <x v="997"/>
    <s v="無"/>
    <m/>
  </r>
  <r>
    <s v="社會福利支出計畫/社會福利支出/會費、捐助、補助、分攤、照護、救濟與交流活動費/捐助、補助與獎助/捐助國內團體"/>
    <s v="補助社會福利機構團體自辦社會福利方案計畫"/>
    <s v="社團法人台中市啟智協進會"/>
    <x v="40"/>
    <x v="75"/>
    <s v="無"/>
    <m/>
  </r>
  <r>
    <s v="社會福利支出計畫/社會福利支出/會費、捐助、補助、分攤、照護、救濟與交流活動費/捐助、補助與獎助/捐助國內團體"/>
    <s v="補助社會福利機構團體自辦社會福利方案計畫"/>
    <s v="社團法人台中市盲人福利協進會"/>
    <x v="40"/>
    <x v="395"/>
    <s v="無"/>
    <m/>
  </r>
  <r>
    <s v="社會福利支出計畫/社會福利支出/會費、捐助、補助、分攤、照護、救濟與交流活動費/捐助、補助與獎助/捐助國內團體"/>
    <s v="補助社會福利機構團體自辦社會福利方案計畫"/>
    <s v="社團法人臺中市愛無礙協會"/>
    <x v="40"/>
    <x v="236"/>
    <s v="無"/>
    <m/>
  </r>
  <r>
    <s v="社會福利支出計畫/社會福利支出/會費、捐助、補助、分攤、照護、救濟與交流活動費/捐助、補助與獎助/捐助國內團體"/>
    <s v="補助社會福利機構團體自辦社會福利方案計畫"/>
    <s v="財團法人臺中市私立十方社會福利慈善事業基金會附設十方啟能中心"/>
    <x v="40"/>
    <x v="55"/>
    <s v="無"/>
    <m/>
  </r>
  <r>
    <s v="社會福利支出計畫/社會福利支出/會費、捐助、補助、分攤、照護、救濟與交流活動費/捐助、補助與獎助/捐助國內團體"/>
    <s v="補助社會福利機構團體自辦社會福利方案計畫"/>
    <s v="財團法人人本教育文教基金會"/>
    <x v="40"/>
    <x v="73"/>
    <s v="無"/>
    <m/>
  </r>
  <r>
    <s v="社會福利支出計畫/社會福利支出/會費、捐助、補助、分攤、照護、救濟與交流活動費/捐助、補助與獎助/捐助國內團體"/>
    <s v="補助社會福利機構團體自辦社會福利方案計畫"/>
    <s v="社團法人中華民國優質家庭教育發展促進會"/>
    <x v="40"/>
    <x v="4"/>
    <s v="無"/>
    <m/>
  </r>
  <r>
    <s v="社會福利支出計畫/社會福利支出/會費、捐助、補助、分攤、照護、救濟與交流活動費/捐助、補助與獎助/捐助國內團體"/>
    <s v="補助社會福利機構團體自辦社會福利方案計畫"/>
    <s v="財團法人臺中市私立家寶社會福利慈善事業基金會"/>
    <x v="40"/>
    <x v="241"/>
    <s v="無"/>
    <m/>
  </r>
  <r>
    <s v="社會福利支出計畫/社會福利支出/會費、捐助、補助、分攤、照護、救濟與交流活動費/捐助、補助與獎助/捐助國內團體"/>
    <s v="補助社會福利機構團體自辦社會福利方案計畫"/>
    <s v="財團法人伊甸社會福利基金會"/>
    <x v="40"/>
    <x v="264"/>
    <s v="無"/>
    <m/>
  </r>
  <r>
    <s v="社會福利支出計畫/社會福利支出/會費、捐助、補助、分攤、照護、救濟與交流活動費/捐助、補助與獎助/捐助國內團體"/>
    <s v="補助社會福利機構團體自辦社會福利方案計畫"/>
    <s v="社團法人臺中市復興產業協會"/>
    <x v="40"/>
    <x v="704"/>
    <s v="無"/>
    <m/>
  </r>
  <r>
    <s v="社會福利支出計畫/社會福利支出/會費、捐助、補助、分攤、照護、救濟與交流活動費/捐助、補助與獎助/捐助國內團體"/>
    <s v="補助社會福利機構團體自辦社會福利方案計畫"/>
    <s v="社團法人台中市長期照顧發展協會"/>
    <x v="40"/>
    <x v="85"/>
    <s v="無"/>
    <m/>
  </r>
  <r>
    <s v="社會福利支出計畫/社會福利支出/會費、捐助、補助、分攤、照護、救濟與交流活動費/捐助、補助與獎助/捐助國內團體"/>
    <s v="補助社會福利機構團體自辦社會福利方案計畫"/>
    <s v="社團法人台中市城市之光關懷協會"/>
    <x v="40"/>
    <x v="1"/>
    <s v="無"/>
    <m/>
  </r>
  <r>
    <s v="社會福利支出計畫/社會福利支出/會費、捐助、補助、分攤、照護、救濟與交流活動費/捐助、補助與獎助/捐助國內團體"/>
    <s v="補助社會福利機構團體自辦社會福利方案計畫"/>
    <s v="財團法人張老師基金會台中分事務所"/>
    <x v="40"/>
    <x v="16"/>
    <s v="無"/>
    <m/>
  </r>
  <r>
    <s v="社會福利支出計畫/社會福利支出/會費、捐助、補助、分攤、照護、救濟與交流活動費/捐助、補助與獎助/捐助國內團體"/>
    <s v="補助社會福利機構團體自辦社會福利方案計畫"/>
    <s v="財團法人水源地文教基金會"/>
    <x v="40"/>
    <x v="1101"/>
    <s v="無"/>
    <m/>
  </r>
  <r>
    <s v="社會福利支出計畫/社會福利支出/會費、捐助、補助、分攤、照護、救濟與交流活動費/捐助、補助與獎助/捐助國內團體"/>
    <s v="補助社會福利機構團體自辦社會福利方案計畫"/>
    <s v="社團法人台中市婦幼關懷成長協會"/>
    <x v="40"/>
    <x v="81"/>
    <s v="無"/>
    <m/>
  </r>
  <r>
    <s v="社會福利支出計畫/社會福利支出/會費、捐助、補助、分攤、照護、救濟與交流活動費/捐助、補助與獎助/捐助國內團體"/>
    <s v="補助社會福利機構團體自辦社會福利方案計畫"/>
    <s v="社團法人中華民國音樂輔助身心照顧專業協會"/>
    <x v="40"/>
    <x v="522"/>
    <s v="無"/>
    <m/>
  </r>
  <r>
    <s v="社會福利支出計畫/社會福利支出/會費、捐助、補助、分攤、照護、救濟與交流活動費/捐助、補助與獎助/捐助國內團體"/>
    <s v="補助社會福利機構團體自辦社會福利方案計畫"/>
    <s v="財團法人勵馨社會福利事業基金會"/>
    <x v="40"/>
    <x v="15"/>
    <s v="無"/>
    <m/>
  </r>
  <r>
    <s v="社會福利支出計畫/社會福利支出/會費、捐助、補助、分攤、照護、救濟與交流活動費/捐助、補助與獎助/捐助國內團體"/>
    <s v="補助社會福利機構團體自辦社會福利方案計畫"/>
    <s v="社團法人台中市智障者家長協會"/>
    <x v="40"/>
    <x v="1103"/>
    <s v="無"/>
    <m/>
  </r>
  <r>
    <s v="社會福利支出計畫/社會福利支出/會費、捐助、補助、分攤、照護、救濟與交流活動費/捐助、補助與獎助/捐助國內團體"/>
    <s v="補助社會福利機構團體自辦社會福利方案計畫"/>
    <s v="社團法人臺中市神岡區圳堵文化發展協會"/>
    <x v="40"/>
    <x v="1"/>
    <s v="無"/>
    <m/>
  </r>
  <r>
    <s v="社會福利支出計畫/社會福利支出/會費、捐助、補助、分攤、照護、救濟與交流活動費/捐助、補助與獎助/捐助國內團體"/>
    <s v="補助社會福利機構團體自辦社會福利方案計畫"/>
    <s v="社團法人台灣喜信家庭關懷協會"/>
    <x v="40"/>
    <x v="16"/>
    <s v="無"/>
    <m/>
  </r>
  <r>
    <s v="社會福利支出計畫/社會福利支出/會費、捐助、補助、分攤、照護、救濟與交流活動費/捐助、補助與獎助/捐助國內團體"/>
    <s v="補助社會福利機構團體自辦社會福利方案計畫"/>
    <s v="社團法人臺中市山海屯脊髓損傷協會"/>
    <x v="40"/>
    <x v="983"/>
    <s v="無"/>
    <m/>
  </r>
  <r>
    <s v="社會福利支出計畫/社會福利支出/會費、捐助、補助、分攤、照護、救濟與交流活動費/捐助、補助與獎助/捐助國內團體"/>
    <s v="補助社會福利機構團體自辦社會福利方案計畫"/>
    <s v="財團法人臺中市私立肯納自閉症社會福利基金會"/>
    <x v="40"/>
    <x v="85"/>
    <s v="無"/>
    <m/>
  </r>
  <r>
    <s v="社會福利支出計畫/社會福利支出/會費、捐助、補助、分攤、照護、救濟與交流活動費/捐助、補助與獎助/捐助國內團體"/>
    <s v="補助社會福利機構團體自辦社會福利方案計畫"/>
    <s v="社團法人台中市腦性麻痺關懷協會"/>
    <x v="40"/>
    <x v="79"/>
    <s v="無"/>
    <m/>
  </r>
  <r>
    <s v="社會福利支出計畫/社會福利支出/會費、捐助、補助、分攤、照護、救濟與交流活動費/捐助、補助與獎助/捐助國內團體"/>
    <s v="補助社會福利機構團體自辦社會福利方案計畫"/>
    <s v="社團法人台中市啟明重建福利協會"/>
    <x v="40"/>
    <x v="1101"/>
    <s v="無"/>
    <m/>
  </r>
  <r>
    <s v="社會福利支出計畫/社會福利支出/會費、捐助、補助、分攤、照護、救濟與交流活動費/捐助、補助與獎助/捐助國內團體"/>
    <s v="補助社會福利機構團體自辦社會福利方案計畫"/>
    <s v="財團法人臺中市私立肯納自閉症社會福利基金會"/>
    <x v="40"/>
    <x v="377"/>
    <s v="無"/>
    <m/>
  </r>
  <r>
    <s v="社會福利支出計畫/社會福利支出/會費、捐助、補助、分攤、照護、救濟與交流活動費/捐助、補助與獎助/捐助國內團體"/>
    <s v="補助社會福利機構團體自辦社會福利方案計畫"/>
    <s v="財團法人臺中市私立信望愛智能發展中心"/>
    <x v="40"/>
    <x v="2"/>
    <s v="無"/>
    <m/>
  </r>
  <r>
    <s v="社會福利支出計畫/社會福利支出/會費、捐助、補助、分攤、照護、救濟與交流活動費/捐助、補助與獎助/捐助國內團體"/>
    <s v="補助社會福利機構團體自辦社會福利方案計畫"/>
    <s v="財團法人伊甸社會福利基金會"/>
    <x v="40"/>
    <x v="273"/>
    <s v="無"/>
    <m/>
  </r>
  <r>
    <s v="社會福利支出計畫/社會福利支出/會費、捐助、補助、分攤、照護、救濟與交流活動費/捐助、補助與獎助/捐助國內團體"/>
    <s v="補助社會福利機構團體自辦社會福利方案計畫"/>
    <s v="財團法人台中市私立中杏社會福利基金會"/>
    <x v="40"/>
    <x v="49"/>
    <s v="無"/>
    <m/>
  </r>
  <r>
    <s v="社會福利支出計畫/社會福利支出/會費、捐助、補助、分攤、照護、救濟與交流活動費/捐助、補助與獎助/捐助國內團體"/>
    <s v="補助社會福利機構團體自辦社會福利方案計畫"/>
    <s v="社團法人台中市自閉症教育協進會"/>
    <x v="40"/>
    <x v="1047"/>
    <s v="無"/>
    <m/>
  </r>
  <r>
    <s v="社會福利支出計畫/社會福利支出/會費、捐助、補助、分攤、照護、救濟與交流活動費/捐助、補助與獎助/捐助國內團體"/>
    <s v="補助社會福利機構團體自辦社會福利方案計畫"/>
    <s v="社團法人臺中市山海屯脊髓損傷協會"/>
    <x v="40"/>
    <x v="127"/>
    <s v="無"/>
    <m/>
  </r>
  <r>
    <s v="社會福利支出計畫/社會福利支出/會費、捐助、補助、分攤、照護、救濟與交流活動費/捐助、補助與獎助/捐助國內團體"/>
    <s v="補助社會福利機構團體自辦社會福利方案計畫"/>
    <s v="財團法人臺中市私立十方社會福利慈善事業基金會附設十方啟能中心"/>
    <x v="40"/>
    <x v="86"/>
    <s v="無"/>
    <m/>
  </r>
  <r>
    <s v="社會福利支出計畫/社會福利支出/會費、捐助、補助、分攤、照護、救濟與交流活動費/捐助、補助與獎助/捐助國內團體"/>
    <s v="補助社會福利機構團體自辦社會福利方案計畫"/>
    <s v="財團法人向上社會福利基金會"/>
    <x v="40"/>
    <x v="74"/>
    <s v="無"/>
    <m/>
  </r>
  <r>
    <s v="社會福利支出計畫/社會福利支出/會費、捐助、補助、分攤、照護、救濟與交流活動費/捐助、補助與獎助/捐助國內團體"/>
    <s v="補助社會福利機構團體自辦社會福利方案計畫"/>
    <s v="財團法人台灣省私立台灣盲人重建院"/>
    <x v="40"/>
    <x v="742"/>
    <s v="無"/>
    <m/>
  </r>
  <r>
    <s v="社會福利支出計畫/社會福利支出/會費、捐助、補助、分攤、照護、救濟與交流活動費/捐助、補助與獎助/捐助國內團體"/>
    <s v="補助社會福利機構團體自辦社會福利方案計畫"/>
    <s v="財團法人向上社會福利基金會附屬台中育嬰院"/>
    <x v="40"/>
    <x v="5"/>
    <s v="無"/>
    <m/>
  </r>
  <r>
    <s v="社會福利支出計畫/社會福利支出/會費、捐助、補助、分攤、照護、救濟與交流活動費/捐助、補助與獎助/捐助國內團體"/>
    <s v="補助社會福利機構團體自辦社會福利方案計畫"/>
    <s v="社團法人臺灣畫話協會"/>
    <x v="40"/>
    <x v="1104"/>
    <s v="無"/>
    <m/>
  </r>
  <r>
    <s v="社會福利支出計畫/社會福利支出/會費、捐助、補助、分攤、照護、救濟與交流活動費/捐助、補助與獎助/捐助國內團體"/>
    <s v="補助社會福利機構團體自辦社會福利方案計畫"/>
    <s v="社團法人臺中市慢飛家庭關懷協會"/>
    <x v="40"/>
    <x v="79"/>
    <s v="無"/>
    <m/>
  </r>
  <r>
    <s v="社會福利支出計畫/社會福利支出/會費、捐助、補助、分攤、照護、救濟與交流活動費/捐助、補助與獎助/捐助國內團體"/>
    <s v="補助社會福利機構團體自辦社會福利方案計畫"/>
    <s v="社團法人台中市自閉症教育協進會"/>
    <x v="40"/>
    <x v="85"/>
    <s v="無"/>
    <m/>
  </r>
  <r>
    <s v="社會福利支出計畫/社會福利支出/會費、捐助、補助、分攤、照護、救濟與交流活動費/捐助、補助與獎助/捐助國內團體"/>
    <s v="補助社會福利機構團體自辦社會福利方案計畫"/>
    <s v="財團法人臺中市私立肯納自閉症社會福利基金會"/>
    <x v="40"/>
    <x v="67"/>
    <s v="無"/>
    <m/>
  </r>
  <r>
    <s v="社會福利支出計畫/社會福利支出/會費、捐助、補助、分攤、照護、救濟與交流活動費/捐助、補助與獎助/捐助國內團體"/>
    <s v="補助社會福利機構團體自辦社會福利方案計畫"/>
    <s v="社團法人台中市啟智協進會"/>
    <x v="40"/>
    <x v="819"/>
    <s v="無"/>
    <m/>
  </r>
  <r>
    <s v="社會福利支出計畫/社會福利支出/會費、捐助、補助、分攤、照護、救濟與交流活動費/捐助、補助與獎助/捐助國內團體"/>
    <s v="補助社會福利機構團體自辦社會福利方案計畫"/>
    <s v="社團法人台中市盲人福利協進會"/>
    <x v="40"/>
    <x v="67"/>
    <s v="無"/>
    <m/>
  </r>
  <r>
    <s v="社會福利支出計畫/社會福利支出/會費、捐助、補助、分攤、照護、救濟與交流活動費/捐助、補助與獎助/捐助國內團體"/>
    <s v="補助社會福利機構團體自辦社會福利方案計畫"/>
    <s v="財團法人天使心家族社會福利基金會"/>
    <x v="40"/>
    <x v="107"/>
    <s v="無"/>
    <m/>
  </r>
  <r>
    <s v="社會福利支出計畫/社會福利支出/會費、捐助、補助、分攤、照護、救濟與交流活動費/捐助、補助與獎助/捐助國內團體"/>
    <s v="補助社會福利機構團體自辦社會福利方案計畫"/>
    <s v="社團法人台中市脊髓損傷者協會"/>
    <x v="40"/>
    <x v="728"/>
    <s v="無"/>
    <m/>
  </r>
  <r>
    <s v="社會福利支出計畫/社會福利支出/會費、捐助、補助、分攤、照護、救濟與交流活動費/捐助、補助與獎助/捐助國內團體"/>
    <s v="補助社會福利機構團體自辦社會福利方案計畫"/>
    <s v="臺中市社區文化協進會"/>
    <x v="40"/>
    <x v="749"/>
    <s v="無"/>
    <m/>
  </r>
  <r>
    <s v="社會福利支出計畫/社會福利支出/會費、捐助、補助、分攤、照護、救濟與交流活動費/捐助、補助與獎助/捐助國內團體"/>
    <s v="補助社會福利機構團體自辦社會福利方案計畫"/>
    <s v="財團法人伊甸社會福利基金會"/>
    <x v="40"/>
    <x v="234"/>
    <s v="無"/>
    <m/>
  </r>
  <r>
    <s v="社會福利支出計畫/社會福利支出/會費、捐助、補助、分攤、照護、救濟與交流活動費/捐助、補助與獎助/捐助國內團體"/>
    <s v="補助社會福利機構團體自辦社會福利方案計畫"/>
    <s v="財團法人伊甸社會福利基金會"/>
    <x v="40"/>
    <x v="925"/>
    <s v="無"/>
    <m/>
  </r>
  <r>
    <s v="社會福利支出計畫/社會福利支出/會費、捐助、補助、分攤、照護、救濟與交流活動費/捐助、補助與獎助/捐助國內團體"/>
    <s v="補助社會福利機構團體自辦社會福利方案計畫"/>
    <s v="社團法人臺灣畫話協會"/>
    <x v="40"/>
    <x v="1101"/>
    <s v="無"/>
    <m/>
  </r>
  <r>
    <s v="社會福利支出計畫/社會福利支出/會費、捐助、補助、分攤、照護、救濟與交流活動費/捐助、補助與獎助/捐助國內團體"/>
    <s v="補助社會福利機構團體自辦社會福利方案計畫"/>
    <s v="社團法人台中市脊髓損傷者協會"/>
    <x v="40"/>
    <x v="627"/>
    <s v="無"/>
    <m/>
  </r>
  <r>
    <s v="社會福利支出計畫/社會福利支出/會費、捐助、補助、分攤、照護、救濟與交流活動費/捐助、補助與獎助/捐助國內團體"/>
    <s v="補助社會福利機構團體自辦社會福利方案計畫"/>
    <s v="社團法人台灣愛之光公益協會"/>
    <x v="40"/>
    <x v="1101"/>
    <s v="無"/>
    <m/>
  </r>
  <r>
    <s v="社會福利支出計畫/社會福利支出/會費、捐助、補助、分攤、照護、救濟與交流活動費/捐助、補助與獎助/捐助國內團體"/>
    <s v="補助社會福利機構團體自辦社會福利方案計畫"/>
    <s v="社團法人台中市厝邊關懷協會"/>
    <x v="40"/>
    <x v="64"/>
    <s v="無"/>
    <m/>
  </r>
  <r>
    <s v="社會福利支出計畫/社會福利支出/會費、捐助、補助、分攤、照護、救濟與交流活動費/捐助、補助與獎助/捐助國內團體"/>
    <s v="補助社會福利機構團體自辦社會福利方案計畫"/>
    <s v="社團法人中華育心樹協進會"/>
    <x v="40"/>
    <x v="169"/>
    <s v="無"/>
    <m/>
  </r>
  <r>
    <s v="社會福利支出計畫/社會福利支出/會費、捐助、補助、分攤、照護、救濟與交流活動費/捐助、補助與獎助/捐助國內團體"/>
    <s v="補助社會福利機構團體自辦社會福利方案計畫"/>
    <s v="社團法人國際兒童能力促進協會"/>
    <x v="40"/>
    <x v="282"/>
    <s v="無"/>
    <m/>
  </r>
  <r>
    <s v="社會福利支出計畫/社會福利支出/會費、捐助、補助、分攤、照護、救濟與交流活動費/捐助、補助與獎助/捐助國內團體"/>
    <s v="補助社會福利機構團體自辦社會福利方案計畫"/>
    <s v="社團法人中華漢翔百元扶幼協會"/>
    <x v="40"/>
    <x v="1105"/>
    <s v="無"/>
    <m/>
  </r>
  <r>
    <s v="社會福利支出計畫/社會福利支出/會費、捐助、補助、分攤、照護、救濟與交流活動費/捐助、補助與獎助/捐助國內團體"/>
    <s v="補助社會福利機構團體自辦社會福利方案計畫"/>
    <s v="社團法人台中市親子關懷協會"/>
    <x v="40"/>
    <x v="1101"/>
    <s v="無"/>
    <m/>
  </r>
  <r>
    <s v="社會福利支出計畫/社會福利支出/會費、捐助、補助、分攤、照護、救濟與交流活動費/捐助、補助與獎助/捐助國內團體"/>
    <s v="補助社會福利機構團體自辦社會福利方案計畫"/>
    <s v="財團法人台中市私立中杏社會福利基金會"/>
    <x v="40"/>
    <x v="75"/>
    <s v="無"/>
    <m/>
  </r>
  <r>
    <s v="社會福利支出計畫/社會福利支出/會費、捐助、補助、分攤、照護、救濟與交流活動費/捐助、補助與獎助/捐助國內團體"/>
    <s v="補助社會福利機構團體自辦社會福利方案計畫"/>
    <s v="社團法人台中市身障福利協進會"/>
    <x v="40"/>
    <x v="83"/>
    <s v="無"/>
    <m/>
  </r>
  <r>
    <s v="社會福利支出計畫/社會福利支出/會費、捐助、補助、分攤、照護、救濟與交流活動費/捐助、補助與獎助/捐助國內團體"/>
    <s v="補助社會福利機構團體自辦社會福利方案計畫"/>
    <s v="社團法人臺中市山海屯脊髓損傷協會"/>
    <x v="40"/>
    <x v="982"/>
    <s v="無"/>
    <m/>
  </r>
  <r>
    <s v="社會福利支出計畫/社會福利支出/會費、捐助、補助、分攤、照護、救濟與交流活動費/捐助、補助與獎助/捐助國內團體"/>
    <s v="補助社會福利機構團體自辦社會福利方案計畫"/>
    <s v="財團法人天主教會台中教區附設台中市私立慈愛智能發展中心"/>
    <x v="40"/>
    <x v="67"/>
    <s v="無"/>
    <m/>
  </r>
  <r>
    <s v="社會福利支出計畫/社會福利支出/會費、捐助、補助、分攤、照護、救濟與交流活動費/捐助、補助與獎助/捐助國內團體"/>
    <s v="補助社會福利機構團體自辦社會福利方案計畫"/>
    <s v="社團法人台灣露德協會"/>
    <x v="40"/>
    <x v="1106"/>
    <s v="無"/>
    <m/>
  </r>
  <r>
    <s v="社會福利支出計畫/社會福利支出/會費、捐助、補助、分攤、照護、救濟與交流活動費/捐助、補助與獎助/捐助國內團體"/>
    <s v="補助社會福利機構團體自辦社會福利方案計畫"/>
    <s v="社團法人台灣基督教社會關懷協會"/>
    <x v="40"/>
    <x v="67"/>
    <s v="無"/>
    <m/>
  </r>
  <r>
    <s v="社會福利支出計畫/社會福利支出/會費、捐助、補助、分攤、照護、救濟與交流活動費/捐助、補助與獎助/捐助國內團體"/>
    <s v="補助社會福利機構團體自辦社會福利方案計畫"/>
    <s v="財團法人臺中市私立信望愛智能發展中心"/>
    <x v="40"/>
    <x v="49"/>
    <s v="無"/>
    <m/>
  </r>
  <r>
    <s v="一般建築及設備計畫/一般建築及設備/會費、捐助、補助、分攤、照護、救濟與交流活動費/捐助、補助與獎助/捐助國內團體"/>
    <s v="補助社會福利機構團體自辦社會福利方案計畫"/>
    <s v="臺中市擁昕親子關懷協會"/>
    <x v="40"/>
    <x v="49"/>
    <s v="無"/>
    <m/>
  </r>
  <r>
    <s v="社會福利支出計畫/社會福利支出/會費、捐助、補助、分攤、照護、救濟與交流活動費/捐助、補助與獎助/捐助國內團體"/>
    <s v="補助社會福利機構團體自辦社會福利方案計畫"/>
    <s v="社團法人台灣基地協會"/>
    <x v="40"/>
    <x v="1101"/>
    <s v="無"/>
    <m/>
  </r>
  <r>
    <s v="社會福利支出計畫/社會福利支出/會費、捐助、補助、分攤、照護、救濟與交流活動費/捐助、補助與獎助/捐助國內團體"/>
    <s v="補助社會福利機構團體自辦社會福利方案計畫"/>
    <s v="社團法人國際兒童能力促進協會"/>
    <x v="40"/>
    <x v="557"/>
    <s v="無"/>
    <m/>
  </r>
  <r>
    <s v="社會福利支出計畫/社會福利支出/會費、捐助、補助、分攤、照護、救濟與交流活動費/捐助、補助與獎助/捐助國內團體"/>
    <s v="補助社會福利機構團體自辦社會福利方案計畫"/>
    <s v="社團法人台灣基地協會"/>
    <x v="40"/>
    <x v="824"/>
    <s v="無"/>
    <m/>
  </r>
  <r>
    <s v="社會福利支出計畫/社會福利支出/會費、捐助、補助、分攤、照護、救濟與交流活動費/捐助、補助與獎助/捐助國內團體"/>
    <s v="補助社會福利機構團體自辦社會福利方案計畫"/>
    <s v="社團法人台中市身障福利協進會"/>
    <x v="40"/>
    <x v="83"/>
    <s v="無"/>
    <m/>
  </r>
  <r>
    <s v="社會福利支出計畫/社會福利支出/會費、捐助、補助、分攤、照護、救濟與交流活動費/捐助、補助與獎助/捐助國內團體"/>
    <s v="補助社會福利機構團體自辦社會福利方案計畫"/>
    <s v="臺中市擁昕親子關懷協會"/>
    <x v="40"/>
    <x v="1107"/>
    <s v="無"/>
    <m/>
  </r>
  <r>
    <s v="社會福利支出計畫/社會福利支出/會費、捐助、補助、分攤、照護、救濟與交流活動費/捐助、補助與獎助/捐助國內團體"/>
    <s v="補助社會福利機構團體自辦社會福利方案計畫"/>
    <s v="社團法人臺中市山海屯脊髓損傷協會"/>
    <x v="40"/>
    <x v="160"/>
    <s v="無"/>
    <m/>
  </r>
  <r>
    <s v="社會福利支出計畫/社會福利支出/會費、捐助、補助、分攤、照護、救濟與交流活動費/捐助、補助與獎助/捐助國內團體"/>
    <s v="補助社會福利機構團體自辦社會福利方案計畫"/>
    <s v="社團法人臺中市慢飛家庭關懷協會"/>
    <x v="40"/>
    <x v="49"/>
    <s v="無"/>
    <m/>
  </r>
  <r>
    <s v="社會福利支出計畫/社會福利支出/會費、捐助、補助、分攤、照護、救濟與交流活動費/捐助、補助與獎助/捐助國內團體"/>
    <s v="補助社會福利機構團體自辦社會福利方案計畫"/>
    <s v="財團法人台中市私立弘毓社會福利基金會"/>
    <x v="40"/>
    <x v="672"/>
    <s v="無"/>
    <m/>
  </r>
  <r>
    <s v="社會福利支出計畫/社會福利支出/會費、捐助、補助、分攤、照護、救濟與交流活動費/捐助、補助與獎助/捐助國內團體"/>
    <s v="補助社會福利機構團體自辦社會福利方案計畫"/>
    <s v="財團法人熱愛生命文教基金會"/>
    <x v="40"/>
    <x v="108"/>
    <s v="無"/>
    <m/>
  </r>
  <r>
    <s v="社會福利支出計畫/社會福利支出/會費、捐助、補助、分攤、照護、救濟與交流活動費/捐助、補助與獎助/捐助國內團體"/>
    <s v="補助社會福利機構團體自辦社會福利方案計畫"/>
    <s v="社團法人臺灣兒童健康暨身心發展協會"/>
    <x v="40"/>
    <x v="88"/>
    <s v="無"/>
    <m/>
  </r>
  <r>
    <s v="社會福利支出計畫/社會福利支出/會費、捐助、補助、分攤、照護、救濟與交流活動費/捐助、補助與獎助/捐助國內團體"/>
    <s v="補助社會福利機構團體自辦社會福利方案計畫"/>
    <s v="財團法人熱愛生命文教基金會"/>
    <x v="40"/>
    <x v="75"/>
    <s v="無"/>
    <m/>
  </r>
  <r>
    <s v="社會福利支出計畫/社會福利支出/會費、捐助、補助、分攤、照護、救濟與交流活動費/捐助、補助與獎助/捐助國內團體"/>
    <s v="補助社會福利機構團體自辦社會福利方案計畫"/>
    <s v="財團法人人本教育文教基金會"/>
    <x v="40"/>
    <x v="123"/>
    <s v="無"/>
    <m/>
  </r>
  <r>
    <s v="社會福利支出計畫/社會福利支出/會費、捐助、補助、分攤、照護、救濟與交流活動費/捐助、補助與獎助/捐助國內團體"/>
    <s v="補助社會福利機構團體自辦社會福利方案計畫"/>
    <s v="社團法人台中市城市之光關懷協會"/>
    <x v="40"/>
    <x v="75"/>
    <s v="無"/>
    <m/>
  </r>
  <r>
    <s v="社會福利支出計畫/社會福利支出/會費、捐助、補助、分攤、照護、救濟與交流活動費/捐助、補助與獎助/捐助國內團體"/>
    <s v="補助社會福利機構團體自辦社會福利方案計畫"/>
    <s v="社團法人臺中市又望早期療育專業發展服務協會"/>
    <x v="40"/>
    <x v="62"/>
    <s v="無"/>
    <m/>
  </r>
  <r>
    <s v="社會福利支出計畫/社會福利支出/會費、捐助、補助、分攤、照護、救濟與交流活動費/捐助、補助與獎助/捐助國內團體"/>
    <s v="補助社會福利機構團體自辦社會福利方案計畫"/>
    <s v="臺中市正讚書院文教協會"/>
    <x v="40"/>
    <x v="1"/>
    <s v="無"/>
    <m/>
  </r>
  <r>
    <s v="社會福利支出計畫/社會福利支出/會費、捐助、補助、分攤、照護、救濟與交流活動費/捐助、補助與獎助/捐助國內團體"/>
    <s v="補助社會福利機構團體自辦社會福利方案計畫"/>
    <s v="社團法人臺灣早稻家庭暨兒童專業發展協會"/>
    <x v="40"/>
    <x v="69"/>
    <s v="無"/>
    <m/>
  </r>
  <r>
    <s v="社會福利支出計畫/社會福利支出/會費、捐助、補助、分攤、照護、救濟與交流活動費/捐助、補助與獎助/捐助國內團體"/>
    <s v="補助社會福利機構團體自辦社會福利方案計畫"/>
    <s v="社團法人中華漢翔百元扶幼協會"/>
    <x v="40"/>
    <x v="49"/>
    <s v="無"/>
    <m/>
  </r>
  <r>
    <s v="社會福利支出計畫/社會福利支出/會費、捐助、補助、分攤、照護、救濟與交流活動費/捐助、補助與獎助/捐助國內團體"/>
    <s v="補助社會福利機構團體自辦社會福利方案計畫"/>
    <s v="財團法人台中市私立新希望社會福利基金會"/>
    <x v="40"/>
    <x v="63"/>
    <s v="無"/>
    <m/>
  </r>
  <r>
    <s v="社會福利支出計畫/社會福利支出/會費、捐助、補助、分攤、照護、救濟與交流活動費/捐助、補助與獎助/捐助國內團體"/>
    <s v="補助社會福利機構團體自辦社會福利方案計畫"/>
    <s v="臺灣兒童早期療育福利協會"/>
    <x v="40"/>
    <x v="88"/>
    <s v="無"/>
    <m/>
  </r>
  <r>
    <s v="社會福利支出計畫/社會福利支出/會費、捐助、補助、分攤、照護、救濟與交流活動費/捐助、補助與獎助/捐助國內團體"/>
    <s v="補助社會福利機構團體自辦社會福利方案計畫"/>
    <s v="財團法人張老師基金會台中分事務所"/>
    <x v="40"/>
    <x v="110"/>
    <s v="無"/>
    <m/>
  </r>
  <r>
    <s v="社會福利支出計畫/社會福利支出/會費、捐助、補助、分攤、照護、救濟與交流活動費/捐助、補助與獎助/捐助國內團體"/>
    <s v="補助社會福利機構團體自辦社會福利方案計畫"/>
    <s v="財團法人人本教育文教基金會"/>
    <x v="40"/>
    <x v="76"/>
    <s v="無"/>
    <m/>
  </r>
  <r>
    <s v="社會福利支出計畫/社會福利支出/會費、捐助、補助、分攤、照護、救濟與交流活動費/捐助、補助與獎助/捐助國內團體"/>
    <s v="補助社會福利機構團體自辦社會福利方案計畫"/>
    <s v="中華非營利組織發展協會"/>
    <x v="40"/>
    <x v="506"/>
    <s v="無"/>
    <m/>
  </r>
  <r>
    <s v="社會福利支出計畫/社會福利支出/會費、捐助、補助、分攤、照護、救濟與交流活動費/捐助、補助與獎助/捐助國內團體"/>
    <s v="補助社會福利機構團體自辦社會福利方案計畫"/>
    <s v="社團法人台中市身心障礙協會"/>
    <x v="40"/>
    <x v="63"/>
    <s v="無"/>
    <m/>
  </r>
  <r>
    <s v="社會福利支出計畫/社會福利支出/會費、捐助、補助、分攤、照護、救濟與交流活動費/捐助、補助與獎助/捐助國內團體"/>
    <s v="補助社會福利機構團體自辦社會福利方案計畫"/>
    <s v="社團法人臺中市愛無礙協會"/>
    <x v="40"/>
    <x v="1101"/>
    <s v="無"/>
    <m/>
  </r>
  <r>
    <s v="社會福利支出計畫/社會福利支出/會費、捐助、補助、分攤、照護、救濟與交流活動費/捐助、補助與獎助/捐助國內團體"/>
    <s v="補助社會福利機構團體自辦社會福利方案計畫"/>
    <s v="社團法人台中市艾馨婦女協進會"/>
    <x v="40"/>
    <x v="1101"/>
    <s v="無"/>
    <m/>
  </r>
  <r>
    <s v="社會福利支出計畫/社會福利支出/會費、捐助、補助、分攤、照護、救濟與交流活動費/捐助、補助與獎助/捐助國內團體"/>
    <s v="補助社會福利機構團體自辦社會福利方案計畫"/>
    <s v="社團法人臺中市忘憂草協會"/>
    <x v="40"/>
    <x v="89"/>
    <s v="無"/>
    <m/>
  </r>
  <r>
    <s v="社會福利支出計畫/社會福利支出/會費、捐助、補助、分攤、照護、救濟與交流活動費/捐助、補助與獎助/捐助國內團體"/>
    <s v="補助社會福利機構團體自辦社會福利方案計畫"/>
    <s v="社團法人臺中市春天女性成長協會"/>
    <x v="40"/>
    <x v="1101"/>
    <s v="無"/>
    <m/>
  </r>
  <r>
    <s v="社會福利支出計畫/社會福利支出/會費、捐助、補助、分攤、照護、救濟與交流活動費/捐助、補助與獎助/捐助國內團體"/>
    <s v="補助社會福利機構團體自辦社會福利方案計畫"/>
    <s v="社團法人台灣陽光婦女協會"/>
    <x v="40"/>
    <x v="749"/>
    <s v="無"/>
    <m/>
  </r>
  <r>
    <s v="社會福利支出計畫/社會福利支出/會費、捐助、補助、分攤、照護、救濟與交流活動費/捐助、補助與獎助/捐助國內團體"/>
    <s v="補助社會福利機構團體自辦社會福利方案計畫"/>
    <s v="社團法人臺中市新住民團體聯合會"/>
    <x v="40"/>
    <x v="749"/>
    <s v="無"/>
    <m/>
  </r>
  <r>
    <s v="社會福利支出計畫/社會福利支出/會費、捐助、補助、分攤、照護、救濟與交流活動費/捐助、補助與獎助/捐助國內團體"/>
    <s v="補助社會福利機構團體自辦社會福利方案計畫"/>
    <s v="社團法人臺中市國際吾愛關懷協會"/>
    <x v="40"/>
    <x v="1101"/>
    <s v="無"/>
    <m/>
  </r>
  <r>
    <s v="社會福利支出計畫/社會福利支出/會費、捐助、補助、分攤、照護、救濟與交流活動費/捐助、補助與獎助/捐助國內團體"/>
    <s v="補助社會福利機構團體自辦社會福利方案計畫"/>
    <s v="社團法人台中市學習障礙協會"/>
    <x v="40"/>
    <x v="627"/>
    <s v="無"/>
    <m/>
  </r>
  <r>
    <s v="社會福利支出計畫/社會福利支出/會費、捐助、補助、分攤、照護、救濟與交流活動費/捐助、補助與獎助/捐助國內團體"/>
    <s v="補助社會福利機構團體自辦社會福利方案計畫"/>
    <s v="社團法人臺中市山海屯啟智協會"/>
    <x v="40"/>
    <x v="1101"/>
    <s v="無"/>
    <m/>
  </r>
  <r>
    <s v="社會福利支出計畫/社會福利支出/會費、捐助、補助、分攤、照護、救濟與交流活動費/捐助、補助與獎助/捐助國內團體"/>
    <s v="補助社會福利機構團體自辦社會福利方案計畫"/>
    <s v="社團法人中華民國身障自行車運動發展協會"/>
    <x v="40"/>
    <x v="1032"/>
    <s v="無"/>
    <m/>
  </r>
  <r>
    <s v="社會福利支出計畫/社會福利支出/會費、捐助、補助、分攤、照護、救濟與交流活動費/捐助、補助與獎助/捐助國內團體"/>
    <s v="補助社會福利機構團體自辦社會福利方案計畫"/>
    <s v="社團法人台中市聾人協會"/>
    <x v="40"/>
    <x v="1055"/>
    <s v="無"/>
    <m/>
  </r>
  <r>
    <s v="社會福利支出計畫/社會福利支出/會費、捐助、補助、分攤、照護、救濟與交流活動費/捐助、補助與獎助/捐助國內團體"/>
    <s v="補助社會福利機構團體自辦社會福利方案計畫"/>
    <s v="社團法人臺中市山海屯聲暉協進會"/>
    <x v="40"/>
    <x v="787"/>
    <s v="無"/>
    <m/>
  </r>
  <r>
    <s v="社會福利支出計畫/社會福利支出/會費、捐助、補助、分攤、照護、救濟與交流活動費/捐助、補助與獎助/捐助國內團體"/>
    <s v="補助社會福利機構團體自辦社會福利方案計畫"/>
    <s v="財團法人臺中市私立肯納自閉症社會福利基金會"/>
    <x v="40"/>
    <x v="1108"/>
    <s v="無"/>
    <m/>
  </r>
  <r>
    <s v="社會福利支出計畫/社會福利支出/會費、捐助、補助、分攤、照護、救濟與交流活動費/捐助、補助與獎助/捐助國內團體"/>
    <s v="補助社會福利機構團體自辦社會福利方案計畫"/>
    <s v="社團法人臺中市山海屯國際生命線協會"/>
    <x v="40"/>
    <x v="1101"/>
    <s v="無"/>
    <m/>
  </r>
  <r>
    <s v="社會福利支出計畫/社會福利支出/會費、捐助、補助、分攤、照護、救濟與交流活動費/捐助、補助與獎助/捐助國內團體"/>
    <s v="補助社會福利機構團體自辦社會福利方案計畫"/>
    <s v="財團法人臺中市私立信望愛智能發展中心"/>
    <x v="40"/>
    <x v="1101"/>
    <s v="無"/>
    <m/>
  </r>
  <r>
    <s v="社會福利支出計畫/社會福利支出/會費、捐助、補助、分攤、照護、救濟與交流活動費/捐助、補助與獎助/捐助國內團體"/>
    <s v="補助社會福利機構團體自辦社會福利方案計畫"/>
    <s v="社團法人台中市盲人福利協進會"/>
    <x v="40"/>
    <x v="1101"/>
    <s v="無"/>
    <m/>
  </r>
  <r>
    <s v="社會福利支出計畫/社會福利支出/會費、捐助、補助、分攤、照護、救濟與交流活動費/捐助、補助與獎助/捐助國內團體"/>
    <s v="補助社會福利機構團體自辦社會福利方案計畫"/>
    <s v="社團法人臺中市惠來關懷服務協會"/>
    <x v="40"/>
    <x v="89"/>
    <s v="無"/>
    <m/>
  </r>
  <r>
    <s v="社會福利支出計畫/社會福利支出/會費、捐助、補助、分攤、照護、救濟與交流活動費/捐助、補助與獎助/捐助國內團體"/>
    <s v="補助社會福利機構團體自辦社會福利方案計畫"/>
    <s v="社團法人臺中市西屯區何明社區發展協會"/>
    <x v="40"/>
    <x v="1101"/>
    <s v="無"/>
    <m/>
  </r>
  <r>
    <s v="社會福利支出計畫/社會福利支出/會費、捐助、補助、分攤、照護、救濟與交流活動費/捐助、補助與獎助/捐助國內團體"/>
    <s v="補助社會福利機構團體自辦社會福利方案計畫"/>
    <s v="社團法人台灣基督教社會關懷協會"/>
    <x v="40"/>
    <x v="1101"/>
    <s v="無"/>
    <m/>
  </r>
  <r>
    <s v="社會福利支出計畫/社會福利支出/會費、捐助、補助、分攤、照護、救濟與交流活動費/捐助、補助與獎助/捐助國內團體"/>
    <s v="補助社會福利機構團體自辦社會福利方案計畫"/>
    <s v="社團法人中華民國優質家庭教育發展促進會"/>
    <x v="40"/>
    <x v="1106"/>
    <s v="無"/>
    <m/>
  </r>
  <r>
    <s v="社會福利支出計畫/社會福利支出/會費、捐助、補助、分攤、照護、救濟與交流活動費/捐助、補助與獎助/捐助國內團體"/>
    <s v="補助社會福利機構團體自辦社會福利方案計畫"/>
    <s v="社團法人台中市親子閱讀協會"/>
    <x v="40"/>
    <x v="708"/>
    <s v="無"/>
    <m/>
  </r>
  <r>
    <s v="社會福利支出計畫/社會福利支出/會費、捐助、補助、分攤、照護、救濟與交流活動費/捐助、補助與獎助/捐助國內團體"/>
    <s v="補助社會福利機構團體自辦社會福利方案計畫"/>
    <s v="社團法人臺中市復興產業協會"/>
    <x v="40"/>
    <x v="1106"/>
    <s v="無"/>
    <m/>
  </r>
  <r>
    <s v="社會福利支出計畫/社會福利支出/會費、捐助、補助、分攤、照護、救濟與交流活動費/捐助、補助與獎助/捐助國內團體"/>
    <s v="補助社會福利機構團體自辦社會福利方案計畫"/>
    <s v="社團法人臺中市喜樂文化推廣協會"/>
    <x v="40"/>
    <x v="823"/>
    <s v="無"/>
    <m/>
  </r>
  <r>
    <s v="社會福利支出計畫/社會福利支出/會費、捐助、補助、分攤、照護、救濟與交流活動費/捐助、補助與獎助/捐助國內團體"/>
    <s v="補助社會福利機構團體自辦社會福利方案計畫"/>
    <s v="社團法人國際兒童能力促進協會"/>
    <x v="40"/>
    <x v="1103"/>
    <s v="無"/>
    <m/>
  </r>
  <r>
    <s v="社會福利支出計畫/社會福利支出/會費、捐助、補助、分攤、照護、救濟與交流活動費/捐助、補助與獎助/捐助國內團體"/>
    <s v="補助社會福利機構團體自辦社會福利方案計畫"/>
    <s v="社團法人台灣喜信家庭關懷協會"/>
    <x v="40"/>
    <x v="89"/>
    <s v="無"/>
    <m/>
  </r>
  <r>
    <s v="社會福利支出計畫/社會福利支出/會費、捐助、補助、分攤、照護、救濟與交流活動費/捐助、補助與獎助/捐助國內團體"/>
    <s v="補助社會福利機構團體自辦社會福利方案計畫"/>
    <s v="社團法人台灣喜信家庭關懷協會"/>
    <x v="40"/>
    <x v="749"/>
    <s v="無"/>
    <m/>
  </r>
  <r>
    <s v="社會福利支出計畫/社會福利支出/會費、捐助、補助、分攤、照護、救濟與交流活動費/捐助、補助與獎助/捐助國內團體"/>
    <s v="補助社會福利機構團體自辦社會福利方案計畫"/>
    <s v="社團法人台中市街友關懷協會"/>
    <x v="40"/>
    <x v="1101"/>
    <s v="無"/>
    <m/>
  </r>
  <r>
    <s v="社會福利支出計畫/社會福利支出/會費、捐助、補助、分攤、照護、救濟與交流活動費/捐助、補助與獎助/捐助國內團體"/>
    <s v="補助社會福利機構團體自辦社會福利方案計畫"/>
    <s v="社團法人台中市慈善撒瑪黎雅婦女關懷協會"/>
    <x v="40"/>
    <x v="1101"/>
    <s v="無"/>
    <m/>
  </r>
  <r>
    <s v="社會福利支出計畫/社會福利支出/會費、捐助、補助、分攤、照護、救濟與交流活動費/捐助、補助與獎助/捐助國內團體"/>
    <s v="補助社會福利機構團體自辦社會福利方案計畫"/>
    <s v="社團法人臺中市立林安康社會福利關懷協會"/>
    <x v="40"/>
    <x v="1101"/>
    <s v="無"/>
    <m/>
  </r>
  <r>
    <s v="社會福利支出計畫/社會福利支出/會費、捐助、補助、分攤、照護、救濟與交流活動費/捐助、補助與獎助/捐助國內團體"/>
    <s v="補助民間團體辦理建立社區照顧關懷據點業務"/>
    <s v="夢想城社區管理委員會"/>
    <x v="40"/>
    <x v="1"/>
    <s v="無"/>
    <m/>
  </r>
  <r>
    <s v="社會福利支出計畫/社會福利支出/會費、捐助、補助、分攤、照護、救濟與交流活動費/捐助、補助與獎助/捐助國內團體"/>
    <s v="補助民間團體辦理建立社區照顧關懷據點業務"/>
    <s v="臺中市霧峰區甲寅社區發展協會"/>
    <x v="40"/>
    <x v="1"/>
    <s v="無"/>
    <m/>
  </r>
  <r>
    <s v="社會福利支出計畫/社會福利支出/會費、捐助、補助、分攤、照護、救濟與交流活動費/捐助、補助與獎助/捐助國內團體"/>
    <s v="補助民間團體辦理建立社區照顧關懷據點業務"/>
    <s v="臺中市好生活愛護關懷協會"/>
    <x v="40"/>
    <x v="1"/>
    <s v="無"/>
    <m/>
  </r>
  <r>
    <s v="社會福利支出計畫/社會福利支出/會費、捐助、補助、分攤、照護、救濟與交流活動費/捐助、補助與獎助/捐助國內團體"/>
    <s v="補助民間團體辦理建立社區照顧關懷據點業務"/>
    <s v="臺中市大肚區瑞井社區發展協會"/>
    <x v="40"/>
    <x v="1"/>
    <s v="無"/>
    <m/>
  </r>
  <r>
    <s v="社會福利支出計畫/社會福利支出/會費、捐助、補助、分攤、照護、救濟與交流活動費/捐助、補助與獎助/捐助國內團體"/>
    <s v="補助民間團體辦理建立社區照顧關懷據點業務"/>
    <s v="臺中市大肚區大肚社區發展協會"/>
    <x v="40"/>
    <x v="1"/>
    <s v="無"/>
    <m/>
  </r>
  <r>
    <s v="社會福利支出計畫/社會福利支出/會費、捐助、補助、分攤、照護、救濟與交流活動費/捐助、補助與獎助/捐助國內團體"/>
    <s v="補助民間團體辦理建立社區照顧關懷據點業務"/>
    <s v="臺中市大肚區新興社區發展協會"/>
    <x v="40"/>
    <x v="1"/>
    <s v="無"/>
    <m/>
  </r>
  <r>
    <s v="社會福利支出計畫/社會福利支出/會費、捐助、補助、分攤、照護、救濟與交流活動費/捐助、補助與獎助/捐助國內團體"/>
    <s v="補助民間團體辦理建立社區照顧關懷據點業務"/>
    <s v="臺中市烏日區仁德社區發展協會"/>
    <x v="40"/>
    <x v="1"/>
    <s v="無"/>
    <m/>
  </r>
  <r>
    <s v="社會福利支出計畫/社會福利支出/會費、捐助、補助、分攤、照護、救濟與交流活動費/捐助、補助與獎助/捐助國內團體"/>
    <s v="補助民間團體辦理建立社區照顧關懷據點業務"/>
    <s v="共生宅發展協會"/>
    <x v="40"/>
    <x v="1"/>
    <s v="無"/>
    <m/>
  </r>
  <r>
    <s v="社會福利支出計畫/社會福利支出/會費、捐助、補助、分攤、照護、救濟與交流活動費/捐助、補助與獎助/捐助國內團體"/>
    <s v="補助民間團體辦理建立社區照顧關懷據點業務"/>
    <s v="正和書院"/>
    <x v="40"/>
    <x v="1"/>
    <s v="無"/>
    <m/>
  </r>
  <r>
    <s v="社會福利支出計畫/社會福利支出/會費、捐助、補助、分攤、照護、救濟與交流活動費/捐助、補助與獎助/捐助國內團體"/>
    <s v="補助民間團體辦理建立社區照顧關懷據點業務"/>
    <s v="臺中市烏日區溪尾社區發展協會"/>
    <x v="40"/>
    <x v="1"/>
    <s v="無"/>
    <m/>
  </r>
  <r>
    <s v="社會福利支出計畫/社會福利支出/會費、捐助、補助、分攤、照護、救濟與交流活動費/捐助、補助與獎助/捐助國內團體"/>
    <s v="補助民間團體辦理建立社區照顧關懷據點業務"/>
    <s v="臺中市大肚區大東社區發展協會"/>
    <x v="40"/>
    <x v="1"/>
    <s v="無"/>
    <m/>
  </r>
  <r>
    <s v="社會福利支出計畫/社會福利支出/會費、捐助、補助、分攤、照護、救濟與交流活動費/捐助、補助與獎助/捐助國內團體"/>
    <s v="補助民間團體辦理建立社區照顧關懷據點業務"/>
    <s v="臺中市大肚區磺溪社區發展協會"/>
    <x v="40"/>
    <x v="1"/>
    <s v="無"/>
    <m/>
  </r>
  <r>
    <s v="社會福利支出計畫/社會福利支出/會費、捐助、補助、分攤、照護、救濟與交流活動費/捐助、補助與獎助/捐助國內團體"/>
    <s v="補助民間團體辦理建立社區照顧關懷據點業務"/>
    <s v="臺中市大肚區社腳社區發展協會"/>
    <x v="40"/>
    <x v="1"/>
    <s v="無"/>
    <m/>
  </r>
  <r>
    <s v="社會福利支出計畫/社會福利支出/會費、捐助、補助、分攤、照護、救濟與交流活動費/捐助、補助與獎助/捐助國內團體"/>
    <s v="補助民間團體辦理建立社區照顧關懷據點業務"/>
    <s v="臺中市烏日區湖日社區發展協會"/>
    <x v="40"/>
    <x v="1"/>
    <s v="無"/>
    <m/>
  </r>
  <r>
    <s v="社會福利支出計畫/社會福利支出/會費、捐助、補助、分攤、照護、救濟與交流活動費/捐助、補助與獎助/捐助國內團體"/>
    <s v="補助民間團體辦理建立社區照顧關懷據點業務"/>
    <s v="臺中市大肚區成功社區發展協會"/>
    <x v="40"/>
    <x v="1"/>
    <s v="無"/>
    <m/>
  </r>
  <r>
    <s v="社會福利支出計畫/社會福利支出/會費、捐助、補助、分攤、照護、救濟與交流活動費/捐助、補助與獎助/捐助國內團體"/>
    <s v="補助民間團體辦理建立社區照顧關懷據點業務"/>
    <s v="社團法人臺中市天恩社區關懷協會"/>
    <x v="40"/>
    <x v="1"/>
    <s v="無"/>
    <m/>
  </r>
  <r>
    <s v="社會福利支出計畫/社會福利支出/會費、捐助、補助、分攤、照護、救濟與交流活動費/捐助、補助與獎助/捐助國內團體"/>
    <s v="補助民間團體辦理建立社區照顧關懷據點業務"/>
    <s v="臺中市大肚區山陽社區發展協會"/>
    <x v="40"/>
    <x v="1"/>
    <s v="無"/>
    <m/>
  </r>
  <r>
    <s v="社會福利支出計畫/社會福利支出/會費、捐助、補助、分攤、照護、救濟與交流活動費/捐助、補助與獎助/捐助國內團體"/>
    <s v="補助民間團體辦理建立社區照顧關懷據點業務"/>
    <s v="臺中市烏日區學田社區發展協會"/>
    <x v="40"/>
    <x v="1"/>
    <s v="無"/>
    <m/>
  </r>
  <r>
    <s v="社會福利支出計畫/社會福利支出/會費、捐助、補助、分攤、照護、救濟與交流活動費/捐助、補助與獎助/捐助國內團體"/>
    <s v="補助民間團體辦理建立社區照顧關懷據點業務"/>
    <s v="臺中市烏日區溪壩社區發展協會"/>
    <x v="40"/>
    <x v="1"/>
    <s v="無"/>
    <m/>
  </r>
  <r>
    <s v="社會福利支出計畫/社會福利支出/會費、捐助、補助、分攤、照護、救濟與交流活動費/捐助、補助與獎助/捐助國內團體"/>
    <s v="補助民間團體辦理建立社區照顧關懷據點業務"/>
    <s v="助臺中市烏日區光明社區發展協會"/>
    <x v="40"/>
    <x v="1"/>
    <s v="無"/>
    <m/>
  </r>
  <r>
    <s v="社會福利支出計畫/社會福利支出/會費、捐助、補助、分攤、照護、救濟與交流活動費/捐助、補助與獎助/捐助國內團體"/>
    <s v="補助民間團體辦理建立社區照顧關懷據點業務"/>
    <s v="臺中市大肚區萬興社區發展協會"/>
    <x v="40"/>
    <x v="1"/>
    <s v="無"/>
    <m/>
  </r>
  <r>
    <s v="社會福利支出計畫/社會福利支出/會費、捐助、補助、分攤、照護、救濟與交流活動費/捐助、補助與獎助/捐助國內團體"/>
    <s v="補助民間團體辦理建立社區照顧關懷據點業務"/>
    <s v="社團法人臺中市惠來關懷服務協會"/>
    <x v="40"/>
    <x v="1"/>
    <s v="無"/>
    <m/>
  </r>
  <r>
    <s v="社會福利支出計畫/社會福利支出/會費、捐助、補助、分攤、照護、救濟與交流活動費/捐助、補助與獎助/捐助國內團體"/>
    <s v="補助民間團體辦理建立社區照顧關懷據點業務"/>
    <s v="臺中市東勢區泰昌社區發展協會"/>
    <x v="40"/>
    <x v="1"/>
    <s v="無"/>
    <m/>
  </r>
  <r>
    <s v="社會福利支出計畫/社會福利支出/會費、捐助、補助、分攤、照護、救濟與交流活動費/捐助、補助與獎助/捐助國內團體"/>
    <s v="補助民間團體辦理建立社區照顧關懷據點業務"/>
    <s v="臺中市烏日區九德社區發展協會"/>
    <x v="40"/>
    <x v="1"/>
    <s v="無"/>
    <m/>
  </r>
  <r>
    <s v="社會福利支出計畫/社會福利支出/會費、捐助、補助、分攤、照護、救濟與交流活動費/捐助、補助與獎助/捐助國內團體"/>
    <s v="補助民間團體辦理建立社區照顧關懷據點業務"/>
    <s v="臺中市石岡區南眉文化促進會"/>
    <x v="40"/>
    <x v="1"/>
    <s v="無"/>
    <m/>
  </r>
  <r>
    <s v="社會福利支出計畫/社會福利支出/會費、捐助、補助、分攤、照護、救濟與交流活動費/捐助、補助與獎助/捐助國內團體"/>
    <s v="補助民間團體辦理建立社區照顧關懷據點業務"/>
    <s v="臺中市東勢區慶東社區發展協會"/>
    <x v="40"/>
    <x v="1"/>
    <s v="無"/>
    <m/>
  </r>
  <r>
    <s v="社會福利支出計畫/社會福利支出/會費、捐助、補助、分攤、照護、救濟與交流活動費/捐助、補助與獎助/捐助國內團體"/>
    <s v="補助民間團體辦理建立社區照顧關懷據點業務"/>
    <s v="臺中市清水區南社社區發展協會"/>
    <x v="40"/>
    <x v="1"/>
    <s v="無"/>
    <m/>
  </r>
  <r>
    <s v="社會福利支出計畫/社會福利支出/會費、捐助、補助、分攤、照護、救濟與交流活動費/捐助、補助與獎助/捐助國內團體"/>
    <s v="補助民間團體辦理建立社區照顧關懷據點業務"/>
    <s v="台中市北區樂英社區發展協會"/>
    <x v="40"/>
    <x v="1"/>
    <s v="無"/>
    <m/>
  </r>
  <r>
    <s v="社會福利支出計畫/社會福利支出/會費、捐助、補助、分攤、照護、救濟與交流活動費/捐助、補助與獎助/捐助國內團體"/>
    <s v="補助民間團體辦理建立社區照顧關懷據點業務"/>
    <s v="臺中市梧棲區草湳社區發展協會"/>
    <x v="40"/>
    <x v="1"/>
    <s v="無"/>
    <m/>
  </r>
  <r>
    <s v="社會福利支出計畫/社會福利支出/會費、捐助、補助、分攤、照護、救濟與交流活動費/捐助、補助與獎助/捐助國內團體"/>
    <s v="補助民間團體辦理建立社區照顧關懷據點業務"/>
    <s v="社團法人臺中市春天女性成長協會"/>
    <x v="40"/>
    <x v="1"/>
    <s v="無"/>
    <m/>
  </r>
  <r>
    <s v="社會福利支出計畫/社會福利支出/會費、捐助、補助、分攤、照護、救濟與交流活動費/捐助、補助與獎助/捐助國內團體"/>
    <s v="補助民間團體辦理建立社區照顧關懷據點業務"/>
    <s v="臺中市幸福心志工協會協會"/>
    <x v="40"/>
    <x v="1"/>
    <s v="無"/>
    <m/>
  </r>
  <r>
    <s v="社會福利支出計畫/社會福利支出/會費、捐助、補助、分攤、照護、救濟與交流活動費/捐助、補助與獎助/捐助國內團體"/>
    <s v="補助民間團體辦理建立社區照顧關懷據點業務"/>
    <s v="臺中市烏日區五光社區發展協會"/>
    <x v="40"/>
    <x v="1"/>
    <s v="無"/>
    <m/>
  </r>
  <r>
    <s v="社會福利支出計畫/社會福利支出/會費、捐助、補助、分攤、照護、救濟與交流活動費/捐助、補助與獎助/捐助國內團體"/>
    <s v="補助民間團體辦理建立社區照顧關懷據點業務"/>
    <s v="臺中市烏日區成功社區發展協會"/>
    <x v="40"/>
    <x v="1"/>
    <s v="無"/>
    <m/>
  </r>
  <r>
    <s v="社會福利支出計畫/社會福利支出/會費、捐助、補助、分攤、照護、救濟與交流活動費/捐助、補助與獎助/捐助國內團體"/>
    <s v="補助民間團體辦理建立社區照顧關懷據點業務"/>
    <s v="財團法人臺中市私立童庭社會福利慈善事業基金會"/>
    <x v="40"/>
    <x v="1"/>
    <s v="無"/>
    <m/>
  </r>
  <r>
    <s v="社會福利支出計畫/社會福利支出/會費、捐助、補助、分攤、照護、救濟與交流活動費/捐助、補助與獎助/捐助國內團體"/>
    <s v="補助民間團體辦理建立社區照顧關懷據點業務"/>
    <s v="臺中市大肚區中和社區發展協會"/>
    <x v="40"/>
    <x v="1"/>
    <s v="無"/>
    <m/>
  </r>
  <r>
    <s v="社會福利支出計畫/社會福利支出/會費、捐助、補助、分攤、照護、救濟與交流活動費/捐助、補助與獎助/捐助國內團體"/>
    <s v="補助民間團體辦理建立社區照顧關懷據點業務"/>
    <s v="社團法人臺中市惠來關懷服務協會"/>
    <x v="40"/>
    <x v="750"/>
    <s v="無"/>
    <m/>
  </r>
  <r>
    <s v="社會福利支出計畫/社會福利支出/會費、捐助、補助、分攤、照護、救濟與交流活動費/捐助、補助與獎助/捐助國內團體"/>
    <s v="補助民間團體辦理建立社區照顧關懷據點業務"/>
    <s v="臺中市石岡區和盛社區發展協會"/>
    <x v="40"/>
    <x v="1"/>
    <s v="無"/>
    <m/>
  </r>
  <r>
    <s v="社會福利支出計畫/社會福利支出/會費、捐助、補助、分攤、照護、救濟與交流活動費/捐助、補助與獎助/捐助國內團體"/>
    <s v="補助民間團體辦理建立社區照顧關懷據點業務"/>
    <s v="夢想城社區管理委員會"/>
    <x v="40"/>
    <x v="49"/>
    <s v="無"/>
    <m/>
  </r>
  <r>
    <s v="社會福利支出計畫/社會福利支出/會費、捐助、補助、分攤、照護、救濟與交流活動費/捐助、補助與獎助/捐助國內團體"/>
    <s v="補助民間團體辦理建立社區照顧關懷據點業務"/>
    <s v="財團法人老五老基金會"/>
    <x v="40"/>
    <x v="1"/>
    <s v="無"/>
    <m/>
  </r>
  <r>
    <s v="社會福利支出計畫/社會福利支出/會費、捐助、補助、分攤、照護、救濟與交流活動費/捐助、補助與獎助/捐助國內團體"/>
    <s v="補助民間團體辦理建立社區照顧關懷據點業務"/>
    <s v="臺中市大肚自強關懷協會"/>
    <x v="40"/>
    <x v="1"/>
    <s v="無"/>
    <m/>
  </r>
  <r>
    <s v="社會福利支出計畫/社會福利支出/會費、捐助、補助、分攤、照護、救濟與交流活動費/捐助、補助與獎助/捐助國內團體"/>
    <s v="補助民間團體辦理建立社區照顧關懷據點業務"/>
    <s v="臺中市東勢區興隆社區發展協會"/>
    <x v="40"/>
    <x v="123"/>
    <s v="無"/>
    <m/>
  </r>
  <r>
    <s v="社會福利支出計畫/社會福利支出/會費、捐助、補助、分攤、照護、救濟與交流活動費/捐助、補助與獎助/捐助國內團體"/>
    <s v="補助民間團體辦理建立社區照顧關懷據點業務"/>
    <s v="臺中市大甲區幸福社區發展協會"/>
    <x v="40"/>
    <x v="1"/>
    <s v="無"/>
    <m/>
  </r>
  <r>
    <s v="社會福利支出計畫/社會福利支出/會費、捐助、補助、分攤、照護、救濟與交流活動費/捐助、補助與獎助/捐助國內團體"/>
    <s v="補助民間團體辦理建立社區照顧關懷據點業務"/>
    <s v="社團法人台灣省慈心協會"/>
    <x v="40"/>
    <x v="1"/>
    <s v="無"/>
    <m/>
  </r>
  <r>
    <s v="社會福利支出計畫/社會福利支出/會費、捐助、補助、分攤、照護、救濟與交流活動費/捐助、補助與獎助/捐助國內團體"/>
    <s v="補助民間團體辦理建立社區照顧關懷據點業務"/>
    <s v="台中市東勢區埤頭社區發展協會"/>
    <x v="40"/>
    <x v="123"/>
    <s v="無"/>
    <m/>
  </r>
  <r>
    <s v="社會福利支出計畫/社會福利支出/會費、捐助、補助、分攤、照護、救濟與交流活動費/捐助、補助與獎助/捐助國內團體"/>
    <s v="補助民間團體辦理建立社區照顧關懷據點業務"/>
    <s v="臺中市后里區新舊社社區發展協會"/>
    <x v="40"/>
    <x v="1"/>
    <s v="無"/>
    <m/>
  </r>
  <r>
    <s v="社會福利支出計畫/社會福利支出/會費、捐助、補助、分攤、照護、救濟與交流活動費/捐助、補助與獎助/捐助國內團體"/>
    <s v="補助民間團體辦理建立社區照顧關懷據點業務"/>
    <s v="臺中市神岡區三角社區發展協會"/>
    <x v="40"/>
    <x v="1"/>
    <s v="無"/>
    <m/>
  </r>
  <r>
    <s v="社會福利支出計畫/社會福利支出/會費、捐助、補助、分攤、照護、救濟與交流活動費/捐助、補助與獎助/捐助國內團體"/>
    <s v="補助民間團體辦理建立社區照顧關懷據點業務"/>
    <s v="臺中市后里區太平社區發展協會"/>
    <x v="40"/>
    <x v="1"/>
    <s v="無"/>
    <m/>
  </r>
  <r>
    <s v="社會福利支出計畫/社會福利支出/會費、捐助、補助、分攤、照護、救濟與交流活動費/捐助、補助與獎助/捐助國內團體"/>
    <s v="補助民間團體辦理建立社區照顧關懷據點業務"/>
    <s v="社團法人臺中市福康關懷協會"/>
    <x v="40"/>
    <x v="123"/>
    <s v="無"/>
    <m/>
  </r>
  <r>
    <s v="社會福利支出計畫/社會福利支出/會費、捐助、補助、分攤、照護、救濟與交流活動費/捐助、補助與獎助/捐助國內團體"/>
    <s v="補助民間團體辦理建立社區照顧關懷據點業務"/>
    <s v="臺中市神岡區社口社區發展協會"/>
    <x v="40"/>
    <x v="1"/>
    <s v="無"/>
    <m/>
  </r>
  <r>
    <s v="社會福利支出計畫/社會福利支出/會費、捐助、補助、分攤、照護、救濟與交流活動費/捐助、補助與獎助/捐助國內團體"/>
    <s v="補助民間團體辦理建立社區照顧關懷據點業務"/>
    <s v="臺中市龍井區山腳社區發展協會"/>
    <x v="40"/>
    <x v="1"/>
    <s v="無"/>
    <m/>
  </r>
  <r>
    <s v="社會福利支出計畫/社會福利支出/會費、捐助、補助、分攤、照護、救濟與交流活動費/捐助、補助與獎助/捐助國內團體"/>
    <s v="補助民間團體辦理建立社區照顧關懷據點業務"/>
    <s v="臺中市伯樂城鄉關懷協會"/>
    <x v="40"/>
    <x v="1"/>
    <s v="無"/>
    <m/>
  </r>
  <r>
    <s v="社會福利支出計畫/社會福利支出/會費、捐助、補助、分攤、照護、救濟與交流活動費/捐助、補助與獎助/捐助國內團體"/>
    <s v="補助民間團體辦理建立社區照顧關懷據點業務"/>
    <s v="臺中市后里區聯合社區發展協會"/>
    <x v="40"/>
    <x v="1"/>
    <s v="無"/>
    <m/>
  </r>
  <r>
    <s v="社會福利支出計畫/社會福利支出/會費、捐助、補助、分攤、照護、救濟與交流活動費/捐助、補助與獎助/捐助國內團體"/>
    <s v="補助民間團體辦理建立社區照顧關懷據點業務"/>
    <s v="台中縣大里生活美學協會"/>
    <x v="40"/>
    <x v="49"/>
    <s v="無"/>
    <m/>
  </r>
  <r>
    <s v="社會福利支出計畫/社會福利支出/會費、捐助、補助、分攤、照護、救濟與交流活動費/捐助、補助與獎助/捐助國內團體"/>
    <s v="補助民間團體辦理建立社區照顧關懷據點業務"/>
    <s v="財團法人弘道老人福利基金會"/>
    <x v="40"/>
    <x v="63"/>
    <s v="無"/>
    <m/>
  </r>
  <r>
    <s v="社會福利支出計畫/社會福利支出/會費、捐助、補助、分攤、照護、救濟與交流活動費/捐助、補助與獎助/捐助國內團體"/>
    <s v="補助民間團體辦理建立社區照顧關懷據點業務"/>
    <s v="社團法人台灣優質生命協會"/>
    <x v="40"/>
    <x v="1"/>
    <s v="無"/>
    <m/>
  </r>
  <r>
    <s v="社會福利支出計畫/社會福利支出/會費、捐助、補助、分攤、照護、救濟與交流活動費/捐助、補助與獎助/捐助國內團體"/>
    <s v="補助民間團體辦理建立社區照顧關懷據點業務"/>
    <s v="財團法人弘道老人福利基金會"/>
    <x v="40"/>
    <x v="114"/>
    <s v="無"/>
    <m/>
  </r>
  <r>
    <s v="社會福利支出計畫/社會福利支出/會費、捐助、補助、分攤、照護、救濟與交流活動費/捐助、補助與獎助/捐助國內團體"/>
    <s v="補助民間團體辦理建立社區照顧關懷據點業務"/>
    <s v="臺中市西屯區上安社區發展協會"/>
    <x v="40"/>
    <x v="1"/>
    <s v="無"/>
    <m/>
  </r>
  <r>
    <s v="社會福利支出計畫/社會福利支出/會費、捐助、補助、分攤、照護、救濟與交流活動費/捐助、補助與獎助/捐助國內團體"/>
    <s v="補助民間團體辦理建立社區照顧關懷據點業務"/>
    <s v="臺中市大甲區建興社區發展協會"/>
    <x v="40"/>
    <x v="49"/>
    <s v="無"/>
    <m/>
  </r>
  <r>
    <s v="社會福利支出計畫/社會福利支出/會費、捐助、補助、分攤、照護、救濟與交流活動費/捐助、補助與獎助/捐助國內團體"/>
    <s v="補助民間團體辦理建立社區照顧關懷據點業務"/>
    <s v="財團法人臺中市私立宜家社會福利慈善基金會"/>
    <x v="40"/>
    <x v="1"/>
    <s v="無"/>
    <m/>
  </r>
  <r>
    <s v="一般建築及設備計畫/一般建築及設備/會費、捐助、補助、分攤、照護、救濟與交流活動費/捐助、補助與獎助/捐助國內團體"/>
    <s v="補助民間團體辦理建立社區照顧關懷據點業務"/>
    <s v="臺中市神岡區圳堵社區發展協會"/>
    <x v="40"/>
    <x v="49"/>
    <s v="無"/>
    <m/>
  </r>
  <r>
    <s v="社會福利支出計畫/社會福利支出/會費、捐助、補助、分攤、照護、救濟與交流活動費/捐助、補助與獎助/捐助國內團體"/>
    <s v="補助民間團體辦理建立社區照顧關懷據點業務"/>
    <s v="台中市霧峰區萬豐社區發展協會"/>
    <x v="40"/>
    <x v="49"/>
    <s v="無"/>
    <m/>
  </r>
  <r>
    <s v="一般建築及設備計畫/一般建築及設備/會費、捐助、補助、分攤、照護、救濟與交流活動費/捐助、補助與獎助/捐助國內團體"/>
    <s v="補助民間團體辦理建立社區照顧關懷據點業務"/>
    <s v="臺中市后里區聯合社區發展協會"/>
    <x v="40"/>
    <x v="49"/>
    <s v="無"/>
    <m/>
  </r>
  <r>
    <s v="社會福利支出計畫/社會福利支出/會費、捐助、補助、分攤、照護、救濟與交流活動費/捐助、補助與獎助/捐助國內團體"/>
    <s v="補助民間團體辦理建立社區照顧關懷據點業務"/>
    <s v="臺中市霧峰區甲寅社區發展協會"/>
    <x v="40"/>
    <x v="85"/>
    <s v="無"/>
    <m/>
  </r>
  <r>
    <s v="社會福利支出計畫/社會福利支出/會費、捐助、補助、分攤、照護、救濟與交流活動費/捐助、補助與獎助/捐助國內團體"/>
    <s v="補助民間團體辦理建立社區照顧關懷據點業務"/>
    <s v="社團法人臺中市福康關懷協會"/>
    <x v="40"/>
    <x v="522"/>
    <s v="無"/>
    <m/>
  </r>
  <r>
    <s v="社會福利支出計畫/社會福利支出/會費、捐助、補助、分攤、照護、救濟與交流活動費/捐助、補助與獎助/捐助國內團體"/>
    <s v="補助民間團體辦理建立社區照顧關懷據點業務"/>
    <s v="臺中市好生活愛護關懷協會"/>
    <x v="40"/>
    <x v="49"/>
    <s v="無"/>
    <m/>
  </r>
  <r>
    <s v="社會福利支出計畫/社會福利支出/會費、捐助、補助、分攤、照護、救濟與交流活動費/捐助、補助與獎助/捐助國內團體"/>
    <s v="補助民間團體辦理建立社區照顧關懷據點業務"/>
    <s v="財團法人弘道老人福利基金會"/>
    <x v="40"/>
    <x v="75"/>
    <s v="無"/>
    <m/>
  </r>
  <r>
    <s v="社會福利支出計畫/社會福利支出/會費、捐助、補助、分攤、照護、救濟與交流活動費/捐助、補助與獎助/捐助國內團體"/>
    <s v="補助民間團體辦理建立社區照顧關懷據點業務"/>
    <s v="臺中市烏日區三和社區發展協會"/>
    <x v="40"/>
    <x v="49"/>
    <s v="無"/>
    <m/>
  </r>
  <r>
    <s v="社會福利支出計畫/社會福利支出/會費、捐助、補助、分攤、照護、救濟與交流活動費/捐助、補助與獎助/捐助國內團體"/>
    <s v="補助民間團體辦理建立社區照顧關懷據點業務"/>
    <s v="臺中市友緣歌友協進會"/>
    <x v="40"/>
    <x v="1"/>
    <s v="無"/>
    <m/>
  </r>
  <r>
    <s v="社會福利支出計畫/社會福利支出/會費、捐助、補助、分攤、照護、救濟與交流活動費/捐助、補助與獎助/捐助國內團體"/>
    <s v="補助民間團體辦理建立社區照顧關懷據點業務"/>
    <s v="臺中市沙鹿區鹿寮社區發展協會"/>
    <x v="40"/>
    <x v="1"/>
    <s v="無"/>
    <m/>
  </r>
  <r>
    <s v="社會福利支出計畫/社會福利支出/會費、捐助、補助、分攤、照護、救濟與交流活動費/捐助、補助與獎助/捐助國內團體"/>
    <s v="補助民間團體辦理建立社區照顧關懷據點業務"/>
    <s v="臺中市沙鹿區鹿寮社區發展協會"/>
    <x v="40"/>
    <x v="49"/>
    <s v="無"/>
    <m/>
  </r>
  <r>
    <s v="一般建築及設備計畫/一般建築及設備/會費、捐助、補助、分攤、照護、救濟與交流活動費/捐助、補助與獎助/捐助國內團體"/>
    <s v="補助民間團體辦理建立社區照顧關懷據點業務"/>
    <s v="臺中市豐原區鎌村社區發展協會"/>
    <x v="40"/>
    <x v="49"/>
    <s v="無"/>
    <m/>
  </r>
  <r>
    <s v="社會福利支出計畫/社會福利支出/會費、捐助、補助、分攤、照護、救濟與交流活動費/捐助、補助與獎助/捐助國內團體"/>
    <s v="補助民間團體辦理建立社區照顧關懷據點業務"/>
    <s v="社團法人臺中市福康關懷協會"/>
    <x v="40"/>
    <x v="54"/>
    <s v="無"/>
    <m/>
  </r>
  <r>
    <s v="一般建築及設備計畫/一般建築及設備/會費、捐助、補助、分攤、照護、救濟與交流活動費/捐助、補助與獎助/捐助國內團體"/>
    <s v="補助民間團體辦理建立社區照顧關懷據點業務"/>
    <s v="社團法人臺中市福康關懷協會"/>
    <x v="40"/>
    <x v="75"/>
    <s v="無"/>
    <m/>
  </r>
  <r>
    <s v="社會福利支出計畫/社會福利支出/會費、捐助、補助、分攤、照護、救濟與交流活動費/捐助、補助與獎助/捐助國內團體"/>
    <s v="補助民間團體辦理建立社區照顧關懷據點業務"/>
    <s v="社團法人台灣省慈心協會"/>
    <x v="40"/>
    <x v="49"/>
    <s v="無"/>
    <m/>
  </r>
  <r>
    <s v="社會福利支出計畫/社會福利支出/會費、捐助、補助、分攤、照護、救濟與交流活動費/捐助、補助與獎助/捐助國內團體"/>
    <s v="補助民間團體辦理建立社區照顧關懷據點業務"/>
    <s v="臺中市外埔社區健康協會"/>
    <x v="40"/>
    <x v="1"/>
    <s v="無"/>
    <m/>
  </r>
  <r>
    <s v="社會福利支出計畫/社會福利支出/會費、捐助、補助、分攤、照護、救濟與交流活動費/捐助、補助與獎助/捐助國內團體"/>
    <s v="補助民間團體辦理建立社區照顧關懷據點業務"/>
    <s v="臺中市沙鹿區鹿寮社區發展協會"/>
    <x v="40"/>
    <x v="49"/>
    <s v="無"/>
    <m/>
  </r>
  <r>
    <s v="社會福利支出計畫/社會福利支出/會費、捐助、補助、分攤、照護、救濟與交流活動費/捐助、補助與獎助/捐助國內團體"/>
    <s v="補助民間團體辦理建立社區照顧關懷據點業務"/>
    <s v="臺中市沙鹿區斗抵社區發展協會"/>
    <x v="40"/>
    <x v="49"/>
    <s v="無"/>
    <m/>
  </r>
  <r>
    <s v="一般建築及設備計畫/一般建築及設備/會費、捐助、補助、分攤、照護、救濟與交流活動費/捐助、補助與獎助/捐助國內團體"/>
    <s v="補助民間團體辦理建立社區照顧關懷據點業務"/>
    <s v="臺中市豐原區南村里愛護您關照協會"/>
    <x v="40"/>
    <x v="497"/>
    <s v="無"/>
    <m/>
  </r>
  <r>
    <s v="社會福利支出計畫/社會福利支出/會費、捐助、補助、分攤、照護、救濟與交流活動費/捐助、補助與獎助/捐助國內團體"/>
    <s v="補助民間團體辦理建立社區照顧關懷據點業務"/>
    <s v="臺中市豐原區南村里愛護您關照協會"/>
    <x v="40"/>
    <x v="51"/>
    <s v="無"/>
    <m/>
  </r>
  <r>
    <s v="一般建築及設備計畫/一般建築及設備/會費、捐助、補助、分攤、照護、救濟與交流活動費/捐助、補助與獎助/捐助國內團體"/>
    <s v="補助民間團體辦理建立社區照顧關懷據點業務"/>
    <s v="臺中市浩德人文關懷協會"/>
    <x v="40"/>
    <x v="497"/>
    <s v="無"/>
    <m/>
  </r>
  <r>
    <s v="社會福利支出計畫/社會福利支出/會費、捐助、補助、分攤、照護、救濟與交流活動費/捐助、補助與獎助/捐助國內團體"/>
    <s v="補助民間團體辦理建立社區照顧關懷據點業務"/>
    <s v="臺中市浩德人文關懷協會"/>
    <x v="40"/>
    <x v="197"/>
    <s v="無"/>
    <m/>
  </r>
  <r>
    <s v="社會福利支出計畫/社會福利支出/會費、捐助、補助、分攤、照護、救濟與交流活動費/捐助、補助與獎助/捐助國內團體"/>
    <s v="補助民間團體辦理建立社區照顧關懷據點業務"/>
    <s v="臺中市神岡區岸裡社區發展協會"/>
    <x v="40"/>
    <x v="1"/>
    <s v="無"/>
    <m/>
  </r>
  <r>
    <s v="社會福利支出計畫/社會福利支出/會費、捐助、補助、分攤、照護、救濟與交流活動費/捐助、補助與獎助/捐助國內團體"/>
    <s v="補助民間團體辦理建立社區照顧關懷據點業務"/>
    <s v="臺中市大甲區日南社區發展協會"/>
    <x v="40"/>
    <x v="1"/>
    <s v="無"/>
    <m/>
  </r>
  <r>
    <s v="社會福利支出計畫/社會福利支出/會費、捐助、補助、分攤、照護、救濟與交流活動費/捐助、補助與獎助/捐助國內團體"/>
    <s v="補助民間團體辦理建立社區照顧關懷據點業務"/>
    <s v="財團法人福智慈善基金會"/>
    <x v="40"/>
    <x v="1"/>
    <s v="無"/>
    <m/>
  </r>
  <r>
    <s v="社會福利支出計畫/社會福利支出/會費、捐助、補助、分攤、照護、救濟與交流活動費/捐助、補助與獎助/捐助國內團體"/>
    <s v="補助民間團體辦理建立社區照顧關懷據點業務"/>
    <s v="財團法人福智慈善基金會"/>
    <x v="40"/>
    <x v="1"/>
    <s v="無"/>
    <m/>
  </r>
  <r>
    <s v="社會福利支出計畫/社會福利支出/會費、捐助、補助、分攤、照護、救濟與交流活動費/捐助、補助與獎助/捐助國內團體"/>
    <s v="補助民間團體辦理建立社區照顧關懷據點業務"/>
    <s v="臺中市神岡區岸裡社區發展協會"/>
    <x v="40"/>
    <x v="49"/>
    <s v="無"/>
    <m/>
  </r>
  <r>
    <s v="社會福利支出計畫/社會福利支出/會費、捐助、補助、分攤、照護、救濟與交流活動費/捐助、補助與獎助/捐助國內團體"/>
    <s v="補助民間團體辦理建立社區照顧關懷據點業務"/>
    <s v="臺中市新社區大南社區發展協會"/>
    <x v="40"/>
    <x v="1"/>
    <s v="無"/>
    <m/>
  </r>
  <r>
    <s v="社會福利支出計畫/社會福利支出/會費、捐助、補助、分攤、照護、救濟與交流活動費/捐助、補助與獎助/捐助國內團體"/>
    <s v="補助民間團體辦理建立社區照顧關懷據點業務"/>
    <s v="臺中市何明社區發展協會"/>
    <x v="40"/>
    <x v="1"/>
    <s v="無"/>
    <m/>
  </r>
  <r>
    <s v="社會福利支出計畫/社會福利支出/會費、捐助、補助、分攤、照護、救濟與交流活動費/捐助、補助與獎助/捐助國內團體"/>
    <s v="補助民間團體辦理建立社區照顧關懷據點業務"/>
    <s v="臺中市霧峰區五福社區發展協會"/>
    <x v="40"/>
    <x v="1"/>
    <s v="無"/>
    <m/>
  </r>
  <r>
    <s v="社會福利支出計畫/社會福利支出/會費、捐助、補助、分攤、照護、救濟與交流活動費/捐助、補助與獎助/捐助國內團體"/>
    <s v="補助民間團體辦理建立社區照顧關懷據點業務"/>
    <s v="臺中市霧峰區本鄉社區發展協會"/>
    <x v="40"/>
    <x v="1"/>
    <s v="無"/>
    <m/>
  </r>
  <r>
    <s v="社會福利支出計畫/社會福利支出/會費、捐助、補助、分攤、照護、救濟與交流活動費/捐助、補助與獎助/捐助國內團體"/>
    <s v="補助民間團體辦理建立社區照顧關懷據點業務"/>
    <s v="臺中市烏日區三和社區發展協會"/>
    <x v="40"/>
    <x v="1"/>
    <s v="無"/>
    <m/>
  </r>
  <r>
    <s v="社會福利支出計畫/社會福利支出/會費、捐助、補助、分攤、照護、救濟與交流活動費/捐助、補助與獎助/捐助國內團體"/>
    <s v="補助民間團體辦理建立社區照顧關懷據點業務"/>
    <s v="臺中市大肚區營埔社區發展協會"/>
    <x v="40"/>
    <x v="1"/>
    <s v="無"/>
    <m/>
  </r>
  <r>
    <s v="社會福利支出計畫/社會福利支出/會費、捐助、補助、分攤、照護、救濟與交流活動費/捐助、補助與獎助/捐助國內團體"/>
    <s v="補助民間團體辦理建立社區照顧關懷據點業務"/>
    <s v="臺中市新社區馬力埔社區發展協會"/>
    <x v="40"/>
    <x v="1"/>
    <s v="無"/>
    <m/>
  </r>
  <r>
    <s v="社會福利支出計畫/社會福利支出/會費、捐助、補助、分攤、照護、救濟與交流活動費/捐助、補助與獎助/捐助國內團體"/>
    <s v="補助民間團體辦理建立社區照顧關懷據點業務"/>
    <s v="臺中市東勢區上城社區發展協會"/>
    <x v="40"/>
    <x v="1"/>
    <s v="無"/>
    <m/>
  </r>
  <r>
    <s v="社會福利支出計畫/社會福利支出/會費、捐助、補助、分攤、照護、救濟與交流活動費/捐助、補助與獎助/捐助國內團體"/>
    <s v="補助民間團體辦理建立社區照顧關懷據點業務"/>
    <s v="臺中市石岡區傳統美食文化推廣協會"/>
    <x v="40"/>
    <x v="1"/>
    <s v="無"/>
    <m/>
  </r>
  <r>
    <s v="社會福利支出計畫/社會福利支出/會費、捐助、補助、分攤、照護、救濟與交流活動費/捐助、補助與獎助/捐助國內團體"/>
    <s v="補助民間團體辦理建立社區照顧關懷據點業務"/>
    <s v="臺中市西屯區何明社區發展協會"/>
    <x v="40"/>
    <x v="1"/>
    <s v="無"/>
    <m/>
  </r>
  <r>
    <s v="社會福利支出計畫/社會福利支出/會費、捐助、補助、分攤、照護、救濟與交流活動費/捐助、補助與獎助/捐助國內團體"/>
    <s v="補助民間團體辦理建立社區照顧關懷據點業務"/>
    <s v="台中市西屯區福和社區發展協會"/>
    <x v="40"/>
    <x v="1"/>
    <s v="無"/>
    <m/>
  </r>
  <r>
    <s v="社會福利支出計畫/社會福利支出/會費、捐助、補助、分攤、照護、救濟與交流活動費/捐助、補助與獎助/捐助國內團體"/>
    <s v="補助民間團體辦理建立社區照顧關懷據點業務"/>
    <s v="臺中市烏日區溪壩社區發展協會"/>
    <x v="40"/>
    <x v="49"/>
    <s v="無"/>
    <m/>
  </r>
  <r>
    <s v="社會福利支出計畫/社會福利支出/會費、捐助、補助、分攤、照護、救濟與交流活動費/捐助、補助與獎助/捐助國內團體"/>
    <s v="補助民間團體辦理建立社區照顧關懷據點業務"/>
    <s v="臺中市烏日區東園社區發展協會"/>
    <x v="40"/>
    <x v="1"/>
    <s v="無"/>
    <m/>
  </r>
  <r>
    <s v="社會福利支出計畫/社會福利支出/會費、捐助、補助、分攤、照護、救濟與交流活動費/捐助、補助與獎助/捐助國內團體"/>
    <s v="補助民間團體辦理建立社區照顧關懷據點業務"/>
    <s v="臺中市后里區墩東社區發展協會"/>
    <x v="40"/>
    <x v="1"/>
    <s v="無"/>
    <m/>
  </r>
  <r>
    <s v="社會福利支出計畫/社會福利支出/會費、捐助、補助、分攤、照護、救濟與交流活動費/捐助、補助與獎助/捐助國內團體"/>
    <s v="補助民間團體辦理建立社區照顧關懷據點業務"/>
    <s v="臺中市石岡區南眉文化促進會"/>
    <x v="40"/>
    <x v="49"/>
    <s v="無"/>
    <m/>
  </r>
  <r>
    <s v="社會福利支出計畫/社會福利支出/會費、捐助、補助、分攤、照護、救濟與交流活動費/捐助、補助與獎助/捐助國內團體"/>
    <s v="補助民間團體辦理建立社區照顧關懷據點業務"/>
    <s v="臺中市大甲區聖母發展協會"/>
    <x v="40"/>
    <x v="1"/>
    <s v="無"/>
    <m/>
  </r>
  <r>
    <s v="社會福利支出計畫/社會福利支出/會費、捐助、補助、分攤、照護、救濟與交流活動費/捐助、補助與獎助/捐助國內團體"/>
    <s v="補助民間團體辦理建立社區照顧關懷據點業務"/>
    <s v="台中市中區大誠社區發展協會"/>
    <x v="40"/>
    <x v="1"/>
    <s v="無"/>
    <m/>
  </r>
  <r>
    <s v="社會福利支出計畫/社會福利支出/會費、捐助、補助、分攤、照護、救濟與交流活動費/捐助、補助與獎助/捐助國內團體"/>
    <s v="補助民間團體辦理建立社區照顧關懷據點業務"/>
    <s v="臺中市藍興長青協會"/>
    <x v="40"/>
    <x v="1"/>
    <s v="無"/>
    <m/>
  </r>
  <r>
    <s v="社會福利支出計畫/社會福利支出/會費、捐助、補助、分攤、照護、救濟與交流活動費/捐助、補助與獎助/捐助國內團體"/>
    <s v="補助民間團體辦理建立社區照顧關懷據點業務"/>
    <s v="臺中市石岡區金星社區發展協會"/>
    <x v="40"/>
    <x v="1"/>
    <s v="無"/>
    <m/>
  </r>
  <r>
    <s v="社會福利支出計畫/社會福利支出/會費、捐助、補助、分攤、照護、救濟與交流活動費/捐助、補助與獎助/捐助國內團體"/>
    <s v="補助民間團體辦理建立社區照顧關懷據點業務"/>
    <s v="臺中市豐原區鎌村社區發展協會"/>
    <x v="40"/>
    <x v="1"/>
    <s v="無"/>
    <m/>
  </r>
  <r>
    <s v="社會福利支出計畫/社會福利支出/會費、捐助、補助、分攤、照護、救濟與交流活動費/捐助、補助與獎助/捐助國內團體"/>
    <s v="補助民間團體辦理建立社區照顧關懷據點業務"/>
    <s v="臺中市大雅區秀山社區發展協會"/>
    <x v="40"/>
    <x v="1"/>
    <s v="無"/>
    <m/>
  </r>
  <r>
    <s v="社會福利支出計畫/社會福利支出/會費、捐助、補助、分攤、照護、救濟與交流活動費/捐助、補助與獎助/捐助國內團體"/>
    <s v="補助民間團體辦理建立社區照顧關懷據點業務"/>
    <s v="臺中市太平區興隆社區發展協會"/>
    <x v="40"/>
    <x v="1"/>
    <s v="無"/>
    <m/>
  </r>
  <r>
    <s v="社會福利支出計畫/社會福利支出/會費、捐助、補助、分攤、照護、救濟與交流活動費/捐助、補助與獎助/捐助國內團體"/>
    <s v="補助民間團體辦理建立社區照顧關懷據點業務"/>
    <s v="社團法人臺中市福康關懷協會"/>
    <x v="40"/>
    <x v="1"/>
    <s v="無"/>
    <m/>
  </r>
  <r>
    <s v="社會福利支出計畫/社會福利支出/會費、捐助、補助、分攤、照護、救濟與交流活動費/捐助、補助與獎助/捐助國內團體"/>
    <s v="補助民間團體辦理建立社區照顧關懷據點業務"/>
    <s v="台中市南屯區溝墘社區發展協會"/>
    <x v="40"/>
    <x v="1"/>
    <s v="無"/>
    <m/>
  </r>
  <r>
    <s v="社會福利支出計畫/社會福利支出/會費、捐助、補助、分攤、照護、救濟與交流活動費/捐助、補助與獎助/捐助國內團體"/>
    <s v="補助民間團體辦理建立社區照顧關懷據點業務"/>
    <s v="臺中市龍井區東海社區發展協會"/>
    <x v="40"/>
    <x v="1"/>
    <s v="無"/>
    <m/>
  </r>
  <r>
    <s v="社會福利支出計畫/社會福利支出/會費、捐助、補助、分攤、照護、救濟與交流活動費/捐助、補助與獎助/捐助國內團體"/>
    <s v="補助民間團體辦理建立社區照顧關懷據點業務"/>
    <s v="台中市南屯區寶山社區發展協會"/>
    <x v="40"/>
    <x v="1"/>
    <s v="無"/>
    <m/>
  </r>
  <r>
    <s v="社會福利支出計畫/社會福利支出/會費、捐助、補助、分攤、照護、救濟與交流活動費/捐助、補助與獎助/捐助國內團體"/>
    <s v="補助民間團體辦理建立社區照顧關懷據點業務"/>
    <s v="台中市南屯區向心社區發展協會"/>
    <x v="40"/>
    <x v="1"/>
    <s v="無"/>
    <m/>
  </r>
  <r>
    <s v="社會福利支出計畫/社會福利支出/會費、捐助、補助、分攤、照護、救濟與交流活動費/捐助、補助與獎助/捐助國內團體"/>
    <s v="補助民間團體辦理建立社區照顧關懷據點業務"/>
    <s v="台中市南屯區向心社區發展協會"/>
    <x v="40"/>
    <x v="1"/>
    <s v="無"/>
    <m/>
  </r>
  <r>
    <s v="社會福利支出計畫/社會福利支出/會費、捐助、補助、分攤、照護、救濟與交流活動費/捐助、補助與獎助/捐助國內團體"/>
    <s v="補助民間團體辦理建立社區照顧關懷據點業務"/>
    <s v="臺中市沙鹿區沙鹿社區發展協會"/>
    <x v="40"/>
    <x v="4"/>
    <s v="無"/>
    <m/>
  </r>
  <r>
    <s v="社會福利支出計畫/社會福利支出/會費、捐助、補助、分攤、照護、救濟與交流活動費/捐助、補助與獎助/捐助國內團體"/>
    <s v="補助民間團體辦理建立社區照顧關懷據點業務"/>
    <s v="臺中市烏日區榮和社區發展協會"/>
    <x v="40"/>
    <x v="1"/>
    <s v="無"/>
    <m/>
  </r>
  <r>
    <s v="社會福利支出計畫/社會福利支出/會費、捐助、補助、分攤、照護、救濟與交流活動費/捐助、補助與獎助/捐助國內團體"/>
    <s v="補助民間團體辦理建立社區照顧關懷據點業務"/>
    <s v="臺中市大肚區蔗廍社區發展協會"/>
    <x v="40"/>
    <x v="1"/>
    <s v="無"/>
    <m/>
  </r>
  <r>
    <s v="社會福利支出計畫/社會福利支出/會費、捐助、補助、分攤、照護、救濟與交流活動費/捐助、補助與獎助/捐助國內團體"/>
    <s v="補助民間團體辦理建立社區照顧關懷據點業務"/>
    <s v="臺中市黎明城鄉發展協會"/>
    <x v="40"/>
    <x v="1"/>
    <s v="無"/>
    <m/>
  </r>
  <r>
    <s v="社會福利支出計畫/社會福利支出/會費、捐助、補助、分攤、照護、救濟與交流活動費/捐助、補助與獎助/捐助國內團體"/>
    <s v="補助民間團體辦理建立社區照顧關懷據點業務"/>
    <s v="臺中市西區民龍社區發展協會"/>
    <x v="40"/>
    <x v="1"/>
    <s v="無"/>
    <m/>
  </r>
  <r>
    <s v="社會福利支出計畫/社會福利支出/會費、捐助、補助、分攤、照護、救濟與交流活動費/捐助、補助與獎助/捐助國內團體"/>
    <s v="補助民間團體辦理建立社區照顧關懷據點業務"/>
    <s v="臺中市頂橋仔發展協會"/>
    <x v="40"/>
    <x v="1"/>
    <s v="無"/>
    <m/>
  </r>
  <r>
    <s v="社會福利支出計畫/社會福利支出/會費、捐助、補助、分攤、照護、救濟與交流活動費/捐助、補助與獎助/捐助國內團體"/>
    <s v="補助民間團體辦理建立社區照顧關懷據點業務"/>
    <s v="社團法人臺中市基督教豐盛協會"/>
    <x v="40"/>
    <x v="1"/>
    <s v="無"/>
    <m/>
  </r>
  <r>
    <s v="社會福利支出計畫/社會福利支出/會費、捐助、補助、分攤、照護、救濟與交流活動費/捐助、補助與獎助/捐助國內團體"/>
    <s v="補助民間團體辦理建立社區照顧關懷據點業務"/>
    <s v="臺中市浩德人文關懷協會"/>
    <x v="40"/>
    <x v="1"/>
    <s v="無"/>
    <m/>
  </r>
  <r>
    <s v="社會福利支出計畫/社會福利支出/會費、捐助、補助、分攤、照護、救濟與交流活動費/捐助、補助與獎助/捐助國內團體"/>
    <s v="補助民間團體辦理建立社區照顧關懷據點業務"/>
    <s v="社團法人臺中市人文關懷協會"/>
    <x v="40"/>
    <x v="1"/>
    <s v="無"/>
    <m/>
  </r>
  <r>
    <s v="社會福利支出計畫/社會福利支出/會費、捐助、補助、分攤、照護、救濟與交流活動費/捐助、補助與獎助/捐助國內團體"/>
    <s v="補助民間團體辦理建立社區照顧關懷據點業務"/>
    <s v="臺中市后里區泰安社區發展協會"/>
    <x v="40"/>
    <x v="1"/>
    <s v="無"/>
    <m/>
  </r>
  <r>
    <s v="社會福利支出計畫/社會福利支出/會費、捐助、補助、分攤、照護、救濟與交流活動費/捐助、補助與獎助/捐助國內團體"/>
    <s v="補助民間團體辦理建立社區照顧關懷據點業務"/>
    <s v="社團法人臺中市福康關懷協會"/>
    <x v="40"/>
    <x v="1"/>
    <s v="無"/>
    <m/>
  </r>
  <r>
    <s v="社會福利支出計畫/社會福利支出/會費、捐助、補助、分攤、照護、救濟與交流活動費/捐助、補助與獎助/捐助國內團體"/>
    <s v="補助民間團體辦理建立社區照顧關懷據點業務"/>
    <s v="社團法人臺中市福康關懷協會"/>
    <x v="40"/>
    <x v="1"/>
    <s v="無"/>
    <m/>
  </r>
  <r>
    <s v="社會福利支出計畫/社會福利支出/會費、捐助、補助、分攤、照護、救濟與交流活動費/捐助、補助與獎助/捐助國內團體"/>
    <s v="補助民間團體辦理建立社區照顧關懷據點業務"/>
    <s v="社團法人台灣基督教好牧人全人關顧協會"/>
    <x v="40"/>
    <x v="1"/>
    <s v="無"/>
    <m/>
  </r>
  <r>
    <s v="社會福利支出計畫/社會福利支出/會費、捐助、補助、分攤、照護、救濟與交流活動費/捐助、補助與獎助/捐助國內團體"/>
    <s v="補助民間團體辦理建立社區照顧關懷據點業務"/>
    <s v="臺中市大雅區忠義社區發展協會"/>
    <x v="40"/>
    <x v="1"/>
    <s v="無"/>
    <m/>
  </r>
  <r>
    <s v="社會福利支出計畫/社會福利支出/會費、捐助、補助、分攤、照護、救濟與交流活動費/捐助、補助與獎助/捐助國內團體"/>
    <s v="補助民間團體辦理建立社區照顧關懷據點業務"/>
    <s v="臺中市潭子區家福健康促進協會"/>
    <x v="40"/>
    <x v="1"/>
    <s v="無"/>
    <m/>
  </r>
  <r>
    <s v="社會福利支出計畫/社會福利支出/會費、捐助、補助、分攤、照護、救濟與交流活動費/捐助、補助與獎助/捐助國內團體"/>
    <s v="補助民間團體辦理建立社區照顧關懷據點業務"/>
    <s v="臺中市潭子區東寶社區發展協會"/>
    <x v="40"/>
    <x v="1"/>
    <s v="無"/>
    <m/>
  </r>
  <r>
    <s v="社會福利支出計畫/社會福利支出/會費、捐助、補助、分攤、照護、救濟與交流活動費/捐助、補助與獎助/捐助國內團體"/>
    <s v="補助民間團體辦理建立社區照顧關懷據點業務"/>
    <s v="臺中市豐原區大南嵩社區發展協會"/>
    <x v="40"/>
    <x v="1"/>
    <s v="無"/>
    <m/>
  </r>
  <r>
    <s v="社會福利支出計畫/社會福利支出/會費、捐助、補助、分攤、照護、救濟與交流活動費/捐助、補助與獎助/捐助國內團體"/>
    <s v="補助民間團體辦理建立社區照顧關懷據點業務"/>
    <s v="臺中市豐原區豐圳社區發展協會"/>
    <x v="40"/>
    <x v="1"/>
    <s v="無"/>
    <m/>
  </r>
  <r>
    <s v="社會福利支出計畫/社會福利支出/會費、捐助、補助、分攤、照護、救濟與交流活動費/捐助、補助與獎助/捐助國內團體"/>
    <s v="補助民間團體辦理建立社區照顧關懷據點業務"/>
    <s v="臺中市豐原區北湳社區發展協會"/>
    <x v="40"/>
    <x v="1"/>
    <s v="無"/>
    <m/>
  </r>
  <r>
    <s v="社會福利支出計畫/社會福利支出/會費、捐助、補助、分攤、照護、救濟與交流活動費/捐助、補助與獎助/捐助國內團體"/>
    <s v="補助民間團體辦理建立社區照顧關懷據點業務"/>
    <s v="臺中市潭子區家福社區發展協會"/>
    <x v="40"/>
    <x v="1"/>
    <s v="無"/>
    <m/>
  </r>
  <r>
    <s v="社會福利支出計畫/社會福利支出/會費、捐助、補助、分攤、照護、救濟與交流活動費/捐助、補助與獎助/捐助國內團體"/>
    <s v="補助民間團體辦理建立社區照顧關懷據點業務"/>
    <s v="臺中市豐原區南村里愛護您關照協會"/>
    <x v="40"/>
    <x v="1"/>
    <s v="無"/>
    <m/>
  </r>
  <r>
    <s v="社會福利支出計畫/社會福利支出/會費、捐助、補助、分攤、照護、救濟與交流活動費/捐助、補助與獎助/捐助國內團體"/>
    <s v="補助民間團體辦理建立社區照顧關懷據點業務"/>
    <s v="臺中市潭仔墘社區文化協會"/>
    <x v="40"/>
    <x v="1"/>
    <s v="無"/>
    <m/>
  </r>
  <r>
    <s v="社會福利支出計畫/社會福利支出/會費、捐助、補助、分攤、照護、救濟與交流活動費/捐助、補助與獎助/捐助國內團體"/>
    <s v="補助民間團體辦理建立社區照顧關懷據點業務"/>
    <s v="臺中市潭子區大豐社區發展協會"/>
    <x v="40"/>
    <x v="1"/>
    <s v="無"/>
    <m/>
  </r>
  <r>
    <s v="社會福利支出計畫/社會福利支出/會費、捐助、補助、分攤、照護、救濟與交流活動費/捐助、補助與獎助/捐助國內團體"/>
    <s v="補助民間團體辦理建立社區照顧關懷據點業務"/>
    <s v="臺中市潭子區栗林社區發展協會"/>
    <x v="40"/>
    <x v="1"/>
    <s v="無"/>
    <m/>
  </r>
  <r>
    <s v="社會福利支出計畫/社會福利支出/會費、捐助、補助、分攤、照護、救濟與交流活動費/捐助、補助與獎助/捐助國內團體"/>
    <s v="補助民間團體辦理建立社區照顧關懷據點業務"/>
    <s v="臺中市潭子區新田社區發展協會"/>
    <x v="40"/>
    <x v="1"/>
    <s v="無"/>
    <m/>
  </r>
  <r>
    <s v="社會福利支出計畫/社會福利支出/會費、捐助、補助、分攤、照護、救濟與交流活動費/捐助、補助與獎助/捐助國內團體"/>
    <s v="補助民間團體辦理建立社區照顧關懷據點業務"/>
    <s v="社團法人臺中市幸福關懷發展協"/>
    <x v="40"/>
    <x v="1"/>
    <s v="無"/>
    <m/>
  </r>
  <r>
    <s v="社會福利支出計畫/社會福利支出/會費、捐助、補助、分攤、照護、救濟與交流活動費/捐助、補助與獎助/捐助國內團體"/>
    <s v="補助民間團體辦理建立社區照顧關懷據點業務"/>
    <s v="臺中市墩仔腳庄文化創生發展協會"/>
    <x v="40"/>
    <x v="1"/>
    <s v="無"/>
    <m/>
  </r>
  <r>
    <s v="社會福利支出計畫/社會福利支出/會費、捐助、補助、分攤、照護、救濟與交流活動費/捐助、補助與獎助/捐助國內團體"/>
    <s v="補助民間團體辦理建立社區照顧關懷據點業務"/>
    <s v="財團法人全成社會福利基金會"/>
    <x v="40"/>
    <x v="1"/>
    <s v="無"/>
    <m/>
  </r>
  <r>
    <s v="社會福利支出計畫/社會福利支出/會費、捐助、補助、分攤、照護、救濟與交流活動費/捐助、補助與獎助/捐助國內團體"/>
    <s v="補助民間團體辦理建立社區照顧關懷據點業務"/>
    <s v="臺中市后里區眉山社區發展協會"/>
    <x v="40"/>
    <x v="1"/>
    <s v="無"/>
    <m/>
  </r>
  <r>
    <s v="社會福利支出計畫/社會福利支出/會費、捐助、補助、分攤、照護、救濟與交流活動費/捐助、補助與獎助/捐助國內團體"/>
    <s v="補助民間團體辦理建立社區照顧關懷據點業務"/>
    <s v="臺中市東勢區下新社區發展協會"/>
    <x v="40"/>
    <x v="1"/>
    <s v="無"/>
    <m/>
  </r>
  <r>
    <s v="社會福利支出計畫/社會福利支出/會費、捐助、補助、分攤、照護、救濟與交流活動費/捐助、補助與獎助/捐助國內團體"/>
    <s v="補助民間團體辦理建立社區照顧關懷據點業務"/>
    <s v="臺中市新社區東興社區發展協會"/>
    <x v="40"/>
    <x v="1"/>
    <s v="無"/>
    <m/>
  </r>
  <r>
    <s v="社會福利支出計畫/社會福利支出/會費、捐助、補助、分攤、照護、救濟與交流活動費/捐助、補助與獎助/捐助國內團體"/>
    <s v="補助民間團體辦理建立社區照顧關懷據點業務"/>
    <s v="臺中市東勢區興隆社區發展協會"/>
    <x v="40"/>
    <x v="1"/>
    <s v="無"/>
    <m/>
  </r>
  <r>
    <s v="社會福利支出計畫/社會福利支出/會費、捐助、補助、分攤、照護、救濟與交流活動費/捐助、補助與獎助/捐助國內團體"/>
    <s v="補助民間團體辦理建立社區照顧關懷據點業務"/>
    <s v="臺中市和平區健康促進推廣協會"/>
    <x v="40"/>
    <x v="1"/>
    <s v="無"/>
    <m/>
  </r>
  <r>
    <s v="社會福利支出計畫/社會福利支出/會費、捐助、補助、分攤、照護、救濟與交流活動費/捐助、補助與獎助/捐助國內團體"/>
    <s v="補助民間團體辦理建立社區照顧關懷據點業務"/>
    <s v="臺中市新社區月湖社區發展協會"/>
    <x v="40"/>
    <x v="1"/>
    <s v="無"/>
    <m/>
  </r>
  <r>
    <s v="社會福利支出計畫/社會福利支出/會費、捐助、補助、分攤、照護、救濟與交流活動費/捐助、補助與獎助/捐助國內團體"/>
    <s v="補助民間團體辦理建立社區照顧關懷據點業務"/>
    <s v="臺中市東勢農民老人會"/>
    <x v="40"/>
    <x v="1"/>
    <s v="無"/>
    <m/>
  </r>
  <r>
    <s v="社會福利支出計畫/社會福利支出/會費、捐助、補助、分攤、照護、救濟與交流活動費/捐助、補助與獎助/捐助國內團體"/>
    <s v="補助民間團體辦理建立社區照顧關懷據點業務"/>
    <s v="財團法人中華基督教浸信宣道會台中教會"/>
    <x v="40"/>
    <x v="1"/>
    <s v="無"/>
    <m/>
  </r>
  <r>
    <s v="社會福利支出計畫/社會福利支出/會費、捐助、補助、分攤、照護、救濟與交流活動費/捐助、補助與獎助/捐助國內團體"/>
    <s v="補助民間團體辦理建立社區照顧關懷據點業務"/>
    <s v="台中市北區賴村社區發展協會"/>
    <x v="40"/>
    <x v="1"/>
    <s v="無"/>
    <m/>
  </r>
  <r>
    <s v="社會福利支出計畫/社會福利支出/會費、捐助、補助、分攤、照護、救濟與交流活動費/捐助、補助與獎助/捐助國內團體"/>
    <s v="補助民間團體辦理建立社區照顧關懷據點業務"/>
    <s v="台中市東區合作社區發展協會"/>
    <x v="40"/>
    <x v="1"/>
    <s v="無"/>
    <m/>
  </r>
  <r>
    <s v="社會福利支出計畫/社會福利支出/會費、捐助、補助、分攤、照護、救濟與交流活動費/捐助、補助與獎助/捐助國內團體"/>
    <s v="補助民間團體辦理建立社區照顧關懷據點業務"/>
    <s v="台中市東區十甲社區發展協會"/>
    <x v="40"/>
    <x v="1"/>
    <s v="無"/>
    <m/>
  </r>
  <r>
    <s v="社會福利支出計畫/社會福利支出/會費、捐助、補助、分攤、照護、救濟與交流活動費/捐助、補助與獎助/捐助國內團體"/>
    <s v="補助民間團體辦理建立社區照顧關懷據點業務"/>
    <s v="臺中市霧峰區本堂社區發展協會"/>
    <x v="40"/>
    <x v="1"/>
    <s v="無"/>
    <m/>
  </r>
  <r>
    <s v="社會福利支出計畫/社會福利支出/會費、捐助、補助、分攤、照護、救濟與交流活動費/捐助、補助與獎助/捐助國內團體"/>
    <s v="補助民間團體辦理建立社區照顧關懷據點業務"/>
    <s v="臺中市沙鹿區公明社區發展協會"/>
    <x v="40"/>
    <x v="1"/>
    <s v="無"/>
    <m/>
  </r>
  <r>
    <s v="社會福利支出計畫/社會福利支出/會費、捐助、補助、分攤、照護、救濟與交流活動費/捐助、補助與獎助/捐助國內團體"/>
    <s v="補助民間團體辦理建立社區照顧關懷據點業務"/>
    <s v="社團法人臺中市回生關懷協會"/>
    <x v="40"/>
    <x v="1"/>
    <s v="無"/>
    <m/>
  </r>
  <r>
    <s v="社會福利支出計畫/社會福利支出/會費、捐助、補助、分攤、照護、救濟與交流活動費/捐助、補助與獎助/捐助國內團體"/>
    <s v="補助民間團體辦理建立社區照顧關懷據點業務"/>
    <s v="社團法人臺中市回生關懷協會"/>
    <x v="40"/>
    <x v="1"/>
    <s v="無"/>
    <m/>
  </r>
  <r>
    <s v="社會福利支出計畫/社會福利支出/會費、捐助、補助、分攤、照護、救濟與交流活動費/捐助、補助與獎助/捐助國內團體"/>
    <s v="補助民間團體辦理建立社區照顧關懷據點業務"/>
    <s v="臺中市東勢區詒福社區發展協會"/>
    <x v="40"/>
    <x v="1"/>
    <s v="無"/>
    <m/>
  </r>
  <r>
    <s v="社會福利支出計畫/社會福利支出/會費、捐助、補助、分攤、照護、救濟與交流活動費/捐助、補助與獎助/捐助國內團體"/>
    <s v="補助民間團體辦理建立社區照顧關懷據點業務"/>
    <s v="臺中市霧峰區南勢社區發展協會"/>
    <x v="40"/>
    <x v="1"/>
    <s v="無"/>
    <m/>
  </r>
  <r>
    <s v="社會福利支出計畫/社會福利支出/會費、捐助、補助、分攤、照護、救濟與交流活動費/捐助、補助與獎助/捐助國內團體"/>
    <s v="補助民間團體辦理建立社區照顧關懷據點業務"/>
    <s v="臺中市生態休閒產業協會"/>
    <x v="40"/>
    <x v="1"/>
    <s v="無"/>
    <m/>
  </r>
  <r>
    <s v="社會福利支出計畫/社會福利支出/會費、捐助、補助、分攤、照護、救濟與交流活動費/捐助、補助與獎助/捐助國內團體"/>
    <s v="補助民間團體辦理建立社區照顧關懷據點業務"/>
    <s v="社團法人臺中市霧峰區四德社區發展協會"/>
    <x v="40"/>
    <x v="1"/>
    <s v="無"/>
    <m/>
  </r>
  <r>
    <s v="社會福利支出計畫/社會福利支出/會費、捐助、補助、分攤、照護、救濟與交流活動費/捐助、補助與獎助/捐助國內團體"/>
    <s v="補助民間團體辦理建立社區照顧關懷據點業務"/>
    <s v="臺中市菘苑樂齡發展促進協會"/>
    <x v="40"/>
    <x v="1"/>
    <s v="無"/>
    <m/>
  </r>
  <r>
    <s v="社會福利支出計畫/社會福利支出/會費、捐助、補助、分攤、照護、救濟與交流活動費/捐助、補助與獎助/捐助國內團體"/>
    <s v="補助民間團體辦理建立社區照顧關懷據點業務"/>
    <s v="臺中市沙鹿區六路社區發展協會"/>
    <x v="40"/>
    <x v="1"/>
    <s v="無"/>
    <m/>
  </r>
  <r>
    <s v="社會福利支出計畫/社會福利支出/會費、捐助、補助、分攤、照護、救濟與交流活動費/捐助、補助與獎助/捐助國內團體"/>
    <s v="補助民間團體辦理建立社區照顧關懷據點業務"/>
    <s v="臺中市沙鹿區沙鹿社區發展協會"/>
    <x v="40"/>
    <x v="1"/>
    <s v="無"/>
    <m/>
  </r>
  <r>
    <s v="社會福利支出計畫/社會福利支出/會費、捐助、補助、分攤、照護、救濟與交流活動費/捐助、補助與獎助/捐助國內團體"/>
    <s v="補助民間團體辦理建立社區照顧關懷據點業務"/>
    <s v="臺中市清水區秀水社區發展協會"/>
    <x v="40"/>
    <x v="1"/>
    <s v="無"/>
    <m/>
  </r>
  <r>
    <s v="社會福利支出計畫/社會福利支出/會費、捐助、補助、分攤、照護、救濟與交流活動費/捐助、補助與獎助/捐助國內團體"/>
    <s v="補助民間團體辦理建立社區照顧關懷據點業務"/>
    <s v="臺中市沙鹿區西勢寮社區發展協會"/>
    <x v="40"/>
    <x v="1"/>
    <s v="無"/>
    <m/>
  </r>
  <r>
    <s v="社會福利支出計畫/社會福利支出/會費、捐助、補助、分攤、照護、救濟與交流活動費/捐助、補助與獎助/捐助國內團體"/>
    <s v="補助民間團體辦理建立社區照顧關懷據點業務"/>
    <s v="社團法人臺中市東區富仁社區發展協會"/>
    <x v="40"/>
    <x v="1"/>
    <s v="無"/>
    <m/>
  </r>
  <r>
    <s v="社會福利支出計畫/社會福利支出/會費、捐助、補助、分攤、照護、救濟與交流活動費/捐助、補助與獎助/捐助國內團體"/>
    <s v="補助民間團體辦理建立社區照顧關懷據點業務"/>
    <s v="台中市北區長青社區發展協會"/>
    <x v="40"/>
    <x v="1"/>
    <s v="無"/>
    <m/>
  </r>
  <r>
    <s v="社會福利支出計畫/社會福利支出/會費、捐助、補助、分攤、照護、救濟與交流活動費/捐助、補助與獎助/捐助國內團體"/>
    <s v="補助民間團體辦理建立社區照顧關懷據點業務"/>
    <s v="台中市何成長青協會"/>
    <x v="40"/>
    <x v="1"/>
    <s v="無"/>
    <m/>
  </r>
  <r>
    <s v="社會福利支出計畫/社會福利支出/會費、捐助、補助、分攤、照護、救濟與交流活動費/捐助、補助與獎助/捐助國內團體"/>
    <s v="補助民間團體辦理建立社區照顧關懷據點業務"/>
    <s v="財團法人天主教曉明社會福利基金會"/>
    <x v="40"/>
    <x v="1"/>
    <s v="無"/>
    <m/>
  </r>
  <r>
    <s v="社會福利支出計畫/社會福利支出/會費、捐助、補助、分攤、照護、救濟與交流活動費/捐助、補助與獎助/捐助國內團體"/>
    <s v="補助民間團體辦理建立社區照顧關懷據點業務"/>
    <s v="臺中市大里區仁德社區發展協會"/>
    <x v="40"/>
    <x v="1"/>
    <s v="無"/>
    <m/>
  </r>
  <r>
    <s v="社會福利支出計畫/社會福利支出/會費、捐助、補助、分攤、照護、救濟與交流活動費/捐助、補助與獎助/捐助國內團體"/>
    <s v="補助民間團體辦理建立社區照顧關懷據點業務"/>
    <s v="臺中市沙鹿區埔子社區發展協會"/>
    <x v="40"/>
    <x v="1"/>
    <s v="無"/>
    <m/>
  </r>
  <r>
    <s v="社會福利支出計畫/社會福利支出/會費、捐助、補助、分攤、照護、救濟與交流活動費/捐助、補助與獎助/捐助國內團體"/>
    <s v="補助民間團體辦理建立社區照顧關懷據點業務"/>
    <s v="臺中市沙鹿區竹林社區發展協會"/>
    <x v="40"/>
    <x v="1"/>
    <s v="無"/>
    <m/>
  </r>
  <r>
    <s v="社會福利支出計畫/社會福利支出/會費、捐助、補助、分攤、照護、救濟與交流活動費/捐助、補助與獎助/捐助國內團體"/>
    <s v="補助民間團體辦理建立社區照顧關懷據點業務"/>
    <s v="財團法人中華基督教福音信義傳道會"/>
    <x v="40"/>
    <x v="1"/>
    <s v="無"/>
    <m/>
  </r>
  <r>
    <s v="社會福利支出計畫/社會福利支出/會費、捐助、補助、分攤、照護、救濟與交流活動費/捐助、補助與獎助/捐助國內團體"/>
    <s v="補助民間團體辦理建立社區照顧關懷據點業務"/>
    <s v="臺中市東勢區中嵙社區發展協會"/>
    <x v="40"/>
    <x v="1"/>
    <s v="無"/>
    <m/>
  </r>
  <r>
    <s v="社會福利支出計畫/社會福利支出/會費、捐助、補助、分攤、照護、救濟與交流活動費/捐助、補助與獎助/捐助國內團體"/>
    <s v="補助民間團體辦理建立社區照顧關懷據點業務"/>
    <s v="社團法人臺中市長幼關懷協會"/>
    <x v="40"/>
    <x v="9"/>
    <s v="無"/>
    <m/>
  </r>
  <r>
    <s v="社會福利支出計畫/社會福利支出/會費、捐助、補助、分攤、照護、救濟與交流活動費/捐助、補助與獎助/捐助國內團體"/>
    <s v="補助民間團體辦理建立社區照顧關懷據點業務"/>
    <s v="社團法人中華傳愛社區服務協會"/>
    <x v="40"/>
    <x v="108"/>
    <s v="無"/>
    <m/>
  </r>
  <r>
    <s v="社會福利支出計畫/社會福利支出/會費、捐助、補助、分攤、照護、救濟與交流活動費/捐助、補助與獎助/捐助國內團體"/>
    <s v="補助民間團體辦理建立社區照顧關懷據點業務"/>
    <s v="臺中市大甲區頂店社區發展協會"/>
    <x v="40"/>
    <x v="1"/>
    <s v="無"/>
    <m/>
  </r>
  <r>
    <s v="社會福利支出計畫/社會福利支出/會費、捐助、補助、分攤、照護、救濟與交流活動費/捐助、補助與獎助/捐助國內團體"/>
    <s v="補助民間團體辦理建立社區照顧關懷據點業務"/>
    <s v="財團法人臺中市私立永耕社會福利基金會"/>
    <x v="40"/>
    <x v="1"/>
    <s v="無"/>
    <m/>
  </r>
  <r>
    <s v="社會福利支出計畫/社會福利支出/會費、捐助、補助、分攤、照護、救濟與交流活動費/捐助、補助與獎助/捐助國內團體"/>
    <s v="補助民間團體辦理建立社區照顧關懷據點業務"/>
    <s v="臺中市東勢區埤頭社區發展協會"/>
    <x v="40"/>
    <x v="1"/>
    <s v="無"/>
    <m/>
  </r>
  <r>
    <s v="社會福利支出計畫/社會福利支出/會費、捐助、補助、分攤、照護、救濟與交流活動費/捐助、補助與獎助/捐助國內團體"/>
    <s v="補助民間團體辦理建立社區照顧關懷據點業務"/>
    <s v="財團法人中華基督教福音信義傳道會"/>
    <x v="40"/>
    <x v="1"/>
    <s v="無"/>
    <m/>
  </r>
  <r>
    <s v="社會福利支出計畫/社會福利支出/會費、捐助、補助、分攤、照護、救濟與交流活動費/捐助、補助與獎助/捐助國內團體"/>
    <s v="補助民間團體辦理建立社區照顧關懷據點業務"/>
    <s v="臺中市北區賴興社區發展協會"/>
    <x v="40"/>
    <x v="1"/>
    <s v="無"/>
    <m/>
  </r>
  <r>
    <s v="社會福利支出計畫/社會福利支出/會費、捐助、補助、分攤、照護、救濟與交流活動費/捐助、補助與獎助/捐助國內團體"/>
    <s v="補助民間團體辦理建立社區照顧關懷據點業務"/>
    <s v="臺中市好藤林健康促進關懷協會"/>
    <x v="40"/>
    <x v="1"/>
    <s v="無"/>
    <m/>
  </r>
  <r>
    <s v="社會福利支出計畫/社會福利支出/會費、捐助、補助、分攤、照護、救濟與交流活動費/捐助、補助與獎助/捐助國內團體"/>
    <s v="補助民間團體辦理建立社區照顧關懷據點業務"/>
    <s v="臺中市沙鹿區南勢社區發展協會"/>
    <x v="40"/>
    <x v="1"/>
    <s v="無"/>
    <m/>
  </r>
  <r>
    <s v="社會福利支出計畫/社會福利支出/會費、捐助、補助、分攤、照護、救濟與交流活動費/捐助、補助與獎助/捐助國內團體"/>
    <s v="補助民間團體辦理建立社區照顧關懷據點業務"/>
    <s v="臺中市沙鹿區斗抵社區發展協會"/>
    <x v="40"/>
    <x v="1"/>
    <s v="無"/>
    <m/>
  </r>
  <r>
    <s v="社會福利支出計畫/社會福利支出/會費、捐助、補助、分攤、照護、救濟與交流活動費/捐助、補助與獎助/捐助國內團體"/>
    <s v="補助民間團體辦理建立社區照顧關懷據點業務"/>
    <s v="臺中市神岡區溪洲社區發展協會"/>
    <x v="40"/>
    <x v="4"/>
    <s v="無"/>
    <m/>
  </r>
  <r>
    <s v="社會福利支出計畫/社會福利支出/會費、捐助、補助、分攤、照護、救濟與交流活動費/捐助、補助與獎助/捐助國內團體"/>
    <s v="補助民間團體辦理建立社區照顧關懷據點業務"/>
    <s v="臺中市神岡區圳堵社區發展協會"/>
    <x v="40"/>
    <x v="1"/>
    <s v="無"/>
    <m/>
  </r>
  <r>
    <s v="社會福利支出計畫/社會福利支出/會費、捐助、補助、分攤、照護、救濟與交流活動費/捐助、補助與獎助/捐助國內團體"/>
    <s v="補助民間團體辦理建立社區照顧關懷據點業務"/>
    <s v="臺中市神岡區新庄社區發展協會"/>
    <x v="40"/>
    <x v="1"/>
    <s v="無"/>
    <m/>
  </r>
  <r>
    <s v="社會福利支出計畫/社會福利支出/會費、捐助、補助、分攤、照護、救濟與交流活動費/捐助、補助與獎助/捐助國內團體"/>
    <s v="補助民間團體辦理建立社區照顧關懷據點業務"/>
    <s v="臺中市神岡區北庄社區發展協會"/>
    <x v="40"/>
    <x v="1"/>
    <s v="無"/>
    <m/>
  </r>
  <r>
    <s v="社會福利支出計畫/社會福利支出/會費、捐助、補助、分攤、照護、救濟與交流活動費/捐助、補助與獎助/捐助國內團體"/>
    <s v="補助民間團體辦理建立社區照顧關懷據點業務"/>
    <s v="臺中市神岡區圳前社區發展協會"/>
    <x v="40"/>
    <x v="1"/>
    <s v="無"/>
    <m/>
  </r>
  <r>
    <s v="社會福利支出計畫/社會福利支出/會費、捐助、補助、分攤、照護、救濟與交流活動費/捐助、補助與獎助/捐助國內團體"/>
    <s v="補助民間團體辦理建立社區照顧關懷據點業務"/>
    <s v="臺中市神岡區庄前社區發展協會"/>
    <x v="40"/>
    <x v="1"/>
    <s v="無"/>
    <m/>
  </r>
  <r>
    <s v="社會福利支出計畫/社會福利支出/會費、捐助、補助、分攤、照護、救濟與交流活動費/捐助、補助與獎助/捐助國內團體"/>
    <s v="補助民間團體辦理建立社區照顧關懷據點業務"/>
    <s v="臺中市神岡區溪州社區發展協會"/>
    <x v="40"/>
    <x v="1"/>
    <s v="無"/>
    <m/>
  </r>
  <r>
    <s v="社會福利支出計畫/社會福利支出/會費、捐助、補助、分攤、照護、救濟與交流活動費/捐助、補助與獎助/捐助國內團體"/>
    <s v="補助民間團體辦理建立社區照顧關懷據點業務"/>
    <s v="臺中市南屯區豐樂社區發展協會"/>
    <x v="40"/>
    <x v="1"/>
    <s v="無"/>
    <m/>
  </r>
  <r>
    <s v="社會福利支出計畫/社會福利支出/會費、捐助、補助、分攤、照護、救濟與交流活動費/捐助、補助與獎助/捐助國內團體"/>
    <s v="補助民間團體辦理建立社區照顧關懷據點業務"/>
    <s v="臺中市梧棲區南簡社區發展協會"/>
    <x v="40"/>
    <x v="1"/>
    <s v="無"/>
    <m/>
  </r>
  <r>
    <s v="社會福利支出計畫/社會福利支出/會費、捐助、補助、分攤、照護、救濟與交流活動費/捐助、補助與獎助/捐助國內團體"/>
    <s v="補助民間團體辦理建立社區照顧關懷據點業務"/>
    <s v="臺中市南屯區同心社區發展協會"/>
    <x v="40"/>
    <x v="1"/>
    <s v="無"/>
    <m/>
  </r>
  <r>
    <s v="社會福利支出計畫/社會福利支出/會費、捐助、補助、分攤、照護、救濟與交流活動費/捐助、補助與獎助/捐助國內團體"/>
    <s v="補助民間團體辦理建立社區照顧關懷據點業務"/>
    <s v="臺中市后里區墩東社區發展協會"/>
    <x v="40"/>
    <x v="49"/>
    <s v="無"/>
    <m/>
  </r>
  <r>
    <s v="社會福利支出計畫/社會福利支出/會費、捐助、補助、分攤、照護、救濟與交流活動費/捐助、補助與獎助/捐助國內團體"/>
    <s v="補助民間團體辦理建立社區照顧關懷據點業務"/>
    <s v="臺中市梧棲區大村社區發展協會"/>
    <x v="40"/>
    <x v="1"/>
    <s v="無"/>
    <m/>
  </r>
  <r>
    <s v="社會福利支出計畫/社會福利支出/會費、捐助、補助、分攤、照護、救濟與交流活動費/捐助、補助與獎助/捐助國內團體"/>
    <s v="補助民間團體辦理建立社區照顧關懷據點業務"/>
    <s v="臺中市潭子區大富社區發展協會"/>
    <x v="40"/>
    <x v="1"/>
    <s v="無"/>
    <m/>
  </r>
  <r>
    <s v="社會福利支出計畫/社會福利支出/會費、捐助、補助、分攤、照護、救濟與交流活動費/捐助、補助與獎助/捐助國內團體"/>
    <s v="補助民間團體辦理建立社區照顧關懷據點業務"/>
    <s v="臺中市后里元極舞協會"/>
    <x v="40"/>
    <x v="1"/>
    <s v="無"/>
    <m/>
  </r>
  <r>
    <s v="社會福利支出計畫/社會福利支出/會費、捐助、補助、分攤、照護、救濟與交流活動費/捐助、補助與獎助/捐助國內團體"/>
    <s v="補助民間團體辦理建立社區照顧關懷據點業務"/>
    <s v="臺中市石岡區萬興社區發展協會"/>
    <x v="40"/>
    <x v="1"/>
    <s v="無"/>
    <m/>
  </r>
  <r>
    <s v="社會福利支出計畫/社會福利支出/會費、捐助、補助、分攤、照護、救濟與交流活動費/捐助、補助與獎助/捐助國內團體"/>
    <s v="補助民間團體辦理建立社區照顧關懷據點業務"/>
    <s v="臺中市清水區橋頭社區發展協會"/>
    <x v="40"/>
    <x v="1"/>
    <s v="無"/>
    <m/>
  </r>
  <r>
    <s v="社會福利支出計畫/社會福利支出/會費、捐助、補助、分攤、照護、救濟與交流活動費/捐助、補助與獎助/捐助國內團體"/>
    <s v="補助民間團體辦理建立社區照顧關懷據點業務"/>
    <s v="臺中市國姓里關懷協會"/>
    <x v="40"/>
    <x v="1"/>
    <s v="無"/>
    <m/>
  </r>
  <r>
    <s v="社會福利支出計畫/社會福利支出/會費、捐助、補助、分攤、照護、救濟與交流活動費/捐助、補助與獎助/捐助國內團體"/>
    <s v="補助民間團體辦理建立社區照顧關懷據點業務"/>
    <s v="臺中市沙鹿區福興社區發展協會"/>
    <x v="40"/>
    <x v="1"/>
    <s v="無"/>
    <m/>
  </r>
  <r>
    <s v="社會福利支出計畫/社會福利支出/會費、捐助、補助、分攤、照護、救濟與交流活動費/捐助、補助與獎助/捐助國內團體"/>
    <s v="補助民間團體辦理建立社區照顧關懷據點業務"/>
    <s v="社團法人臺中市忘憂草協會"/>
    <x v="40"/>
    <x v="1"/>
    <s v="無"/>
    <m/>
  </r>
  <r>
    <s v="社會福利支出計畫/社會福利支出/會費、捐助、補助、分攤、照護、救濟與交流活動費/捐助、補助與獎助/捐助國內團體"/>
    <s v="補助民間團體辦理建立社區照顧關懷據點業務"/>
    <s v="臺中市南屯區三和社區發展協會"/>
    <x v="40"/>
    <x v="1"/>
    <s v="無"/>
    <m/>
  </r>
  <r>
    <s v="社會福利支出計畫/社會福利支出/會費、捐助、補助、分攤、照護、救濟與交流活動費/捐助、補助與獎助/捐助國內團體"/>
    <s v="補助民間團體辦理建立社區照顧關懷據點業務"/>
    <s v="臺中市清水老人會"/>
    <x v="40"/>
    <x v="1"/>
    <s v="無"/>
    <m/>
  </r>
  <r>
    <s v="社會福利支出計畫/社會福利支出/會費、捐助、補助、分攤、照護、救濟與交流活動費/捐助、補助與獎助/捐助國內團體"/>
    <s v="補助民間團體辦理建立社區照顧關懷據點業務"/>
    <s v="臺中市大肚區大肚社區發展協會"/>
    <x v="40"/>
    <x v="49"/>
    <s v="無"/>
    <m/>
  </r>
  <r>
    <s v="社會福利支出計畫/社會福利支出/會費、捐助、補助、分攤、照護、救濟與交流活動費/捐助、補助與獎助/捐助國內團體"/>
    <s v="補助民間團體辦理建立社區照顧關懷據點業務"/>
    <s v="臺中市大肚區大肚社區發展協會"/>
    <x v="40"/>
    <x v="4"/>
    <s v="無"/>
    <m/>
  </r>
  <r>
    <s v="社會福利支出計畫/社會福利支出/會費、捐助、補助、分攤、照護、救濟與交流活動費/捐助、補助與獎助/捐助國內團體"/>
    <s v="補助民間團體辦理建立社區照顧關懷據點業務"/>
    <s v="臺中市西屯區林厝社區發展協會"/>
    <x v="40"/>
    <x v="1"/>
    <s v="無"/>
    <m/>
  </r>
  <r>
    <s v="社會福利支出計畫/社會福利支出/會費、捐助、補助、分攤、照護、救濟與交流活動費/捐助、補助與獎助/捐助國內團體"/>
    <s v="補助民間團體辦理建立社區照顧關懷據點業務"/>
    <s v="台中市龍龍社區關懷協會"/>
    <x v="40"/>
    <x v="1"/>
    <s v="無"/>
    <m/>
  </r>
  <r>
    <s v="社會福利支出計畫/社會福利支出/會費、捐助、補助、分攤、照護、救濟與交流活動費/捐助、補助與獎助/捐助國內團體"/>
    <s v="補助民間團體辦理建立社區照顧關懷據點業務"/>
    <s v="臺中市龍井區新庄社區發展協會"/>
    <x v="40"/>
    <x v="1"/>
    <s v="無"/>
    <m/>
  </r>
  <r>
    <s v="社會福利支出計畫/社會福利支出/會費、捐助、補助、分攤、照護、救濟與交流活動費/捐助、補助與獎助/捐助國內團體"/>
    <s v="補助民間團體辦理建立社區照顧關懷據點業務"/>
    <s v="臺中市龍井區田中社區發展協會"/>
    <x v="40"/>
    <x v="1"/>
    <s v="無"/>
    <m/>
  </r>
  <r>
    <s v="社會福利支出計畫/社會福利支出/會費、捐助、補助、分攤、照護、救濟與交流活動費/捐助、補助與獎助/捐助國內團體"/>
    <s v="補助民間團體辦理建立社區照顧關懷據點業務"/>
    <s v="台中市西屯區何安社區發展協會"/>
    <x v="40"/>
    <x v="1"/>
    <s v="無"/>
    <m/>
  </r>
  <r>
    <s v="社會福利支出計畫/社會福利支出/會費、捐助、補助、分攤、照護、救濟與交流活動費/捐助、補助與獎助/捐助國內團體"/>
    <s v="補助民間團體辦理建立社區照顧關懷據點業務"/>
    <s v="台中市西屯區上德社區發展協會"/>
    <x v="40"/>
    <x v="1"/>
    <s v="無"/>
    <m/>
  </r>
  <r>
    <s v="社會福利支出計畫/社會福利支出/會費、捐助、補助、分攤、照護、救濟與交流活動費/捐助、補助與獎助/捐助國內團體"/>
    <s v="補助民間團體辦理建立社區照顧關懷據點業務"/>
    <s v="臺中市龍井區龍津社區發展協會"/>
    <x v="40"/>
    <x v="1"/>
    <s v="無"/>
    <m/>
  </r>
  <r>
    <s v="社會福利支出計畫/社會福利支出/會費、捐助、補助、分攤、照護、救濟與交流活動費/捐助、補助與獎助/捐助國內團體"/>
    <s v="補助民間團體辦理建立社區照顧關懷據點業務"/>
    <s v="臺中市環保慈善會"/>
    <x v="40"/>
    <x v="1"/>
    <s v="無"/>
    <m/>
  </r>
  <r>
    <s v="社會福利支出計畫/社會福利支出/會費、捐助、補助、分攤、照護、救濟與交流活動費/捐助、補助與獎助/捐助國內團體"/>
    <s v="補助民間團體辦理建立社區照顧關懷據點業務"/>
    <s v="臺中市清水區武鹿社區發展協會"/>
    <x v="40"/>
    <x v="63"/>
    <s v="無"/>
    <m/>
  </r>
  <r>
    <s v="社會福利支出計畫/社會福利支出/會費、捐助、補助、分攤、照護、救濟與交流活動費/捐助、補助與獎助/捐助國內團體"/>
    <s v="補助民間團體辦理建立社區照顧關懷據點業務"/>
    <s v="台中市東區東興社區發展協會"/>
    <x v="40"/>
    <x v="4"/>
    <s v="無"/>
    <m/>
  </r>
  <r>
    <s v="社會福利支出計畫/社會福利支出/會費、捐助、補助、分攤、照護、救濟與交流活動費/捐助、補助與獎助/捐助國內團體"/>
    <s v="補助民間團體辦理建立社區照顧關懷據點業務"/>
    <s v="台中市北區育德社區發展協會"/>
    <x v="40"/>
    <x v="497"/>
    <s v="無"/>
    <m/>
  </r>
  <r>
    <s v="社會福利支出計畫/社會福利支出/會費、捐助、補助、分攤、照護、救濟與交流活動費/捐助、補助與獎助/捐助國內團體"/>
    <s v="補助民間團體辦理建立社區照顧關懷據點業務"/>
    <s v="臺中市生態休閒產業協會"/>
    <x v="40"/>
    <x v="49"/>
    <s v="無"/>
    <m/>
  </r>
  <r>
    <s v="社會福利支出計畫/社會福利支出/會費、捐助、補助、分攤、照護、救濟與交流活動費/捐助、補助與獎助/捐助國內團體"/>
    <s v="補助民間團體辦理建立社區照顧關懷據點業務"/>
    <s v="臺中市福雅長青關懷協會"/>
    <x v="40"/>
    <x v="1"/>
    <s v="無"/>
    <m/>
  </r>
  <r>
    <s v="社會福利支出計畫/社會福利支出/會費、捐助、補助、分攤、照護、救濟與交流活動費/捐助、補助與獎助/捐助國內團體"/>
    <s v="補助民間團體辦理建立社區照顧關懷據點業務"/>
    <s v="臺中市和平區和平社區發展協會"/>
    <x v="40"/>
    <x v="1"/>
    <s v="無"/>
    <m/>
  </r>
  <r>
    <s v="社會福利支出計畫/社會福利支出/會費、捐助、補助、分攤、照護、救濟與交流活動費/捐助、補助與獎助/捐助國內團體"/>
    <s v="補助民間團體辦理建立社區照顧關懷據點業務"/>
    <s v="台中市西屯區福恩社區發展協會"/>
    <x v="40"/>
    <x v="1"/>
    <s v="無"/>
    <m/>
  </r>
  <r>
    <s v="社會福利支出計畫/社會福利支出/會費、捐助、補助、分攤、照護、救濟與交流活動費/捐助、補助與獎助/捐助國內團體"/>
    <s v="補助民間團體辦理建立社區照顧關懷據點業務"/>
    <s v="臺中市龍井區新東社區發展協會"/>
    <x v="40"/>
    <x v="1"/>
    <s v="無"/>
    <m/>
  </r>
  <r>
    <s v="社會福利支出計畫/社會福利支出/會費、捐助、補助、分攤、照護、救濟與交流活動費/捐助、補助與獎助/捐助國內團體"/>
    <s v="補助民間團體辦理建立社區照顧關懷據點業務"/>
    <s v="臺中市霧峰區本鄉社區發展協會"/>
    <x v="40"/>
    <x v="49"/>
    <s v="無"/>
    <m/>
  </r>
  <r>
    <s v="社會福利支出計畫/社會福利支出/會費、捐助、補助、分攤、照護、救濟與交流活動費/捐助、補助與獎助/捐助國內團體"/>
    <s v="補助民間團體辦理建立社區照顧關懷據點業務"/>
    <s v="社團法人臺中市人文關懷協會"/>
    <x v="40"/>
    <x v="49"/>
    <s v="無"/>
    <m/>
  </r>
  <r>
    <s v="社會福利支出計畫/社會福利支出/會費、捐助、補助、分攤、照護、救濟與交流活動費/捐助、補助與獎助/捐助國內團體"/>
    <s v="補助民間團體辦理建立社區照顧關懷據點業務"/>
    <s v="社團法人臺中市西區大和社區發展協會"/>
    <x v="40"/>
    <x v="49"/>
    <s v="無"/>
    <m/>
  </r>
  <r>
    <s v="社會福利支出計畫/社會福利支出/會費、捐助、補助、分攤、照護、救濟與交流活動費/捐助、補助與獎助/捐助國內團體"/>
    <s v="補助民間團體辦理建立社區照顧關懷據點業務"/>
    <s v="臺中市樂活銀髮族交流協會"/>
    <x v="40"/>
    <x v="1"/>
    <s v="無"/>
    <m/>
  </r>
  <r>
    <s v="社會福利支出計畫/社會福利支出/會費、捐助、補助、分攤、照護、救濟與交流活動費/捐助、補助與獎助/捐助國內團體"/>
    <s v="補助民間團體辦理建立社區照顧關懷據點業務"/>
    <s v="臺灣銀髮族培力協會"/>
    <x v="40"/>
    <x v="1"/>
    <s v="無"/>
    <m/>
  </r>
  <r>
    <s v="社會福利支出計畫/社會福利支出/會費、捐助、補助、分攤、照護、救濟與交流活動費/捐助、補助與獎助/捐助國內團體"/>
    <s v="補助民間團體辦理建立社區照顧關懷據點業務"/>
    <s v="臺中市西區忠明社區發展協會"/>
    <x v="40"/>
    <x v="1"/>
    <s v="無"/>
    <m/>
  </r>
  <r>
    <s v="社會福利支出計畫/社會福利支出/會費、捐助、補助、分攤、照護、救濟與交流活動費/捐助、補助與獎助/捐助國內團體"/>
    <s v="補助民間團體辦理建立社區照顧關懷據點業務"/>
    <s v="社團法人台中市活出美好關懷協會"/>
    <x v="40"/>
    <x v="1"/>
    <s v="無"/>
    <m/>
  </r>
  <r>
    <s v="社會福利支出計畫/社會福利支出/會費、捐助、補助、分攤、照護、救濟與交流活動費/捐助、補助與獎助/捐助國內團體"/>
    <s v="補助民間團體辦理建立社區照顧關懷據點業務"/>
    <s v="財團法人台中市甘霖社會福利慈善事業基金會"/>
    <x v="40"/>
    <x v="1"/>
    <s v="無"/>
    <m/>
  </r>
  <r>
    <s v="社會福利支出計畫/社會福利支出/會費、捐助、補助、分攤、照護、救濟與交流活動費/捐助、補助與獎助/捐助國內團體"/>
    <s v="補助民間團體辦理建立社區照顧關懷據點業務"/>
    <s v="財團法人桃園市亮詮公益慈善基金會"/>
    <x v="40"/>
    <x v="1"/>
    <s v="無"/>
    <m/>
  </r>
  <r>
    <s v="社會福利支出計畫/社會福利支出/會費、捐助、補助、分攤、照護、救濟與交流活動費/捐助、補助與獎助/捐助國內團體"/>
    <s v="補助民間團體辦理建立社區照顧關懷據點業務"/>
    <s v="社團法人台灣基督教好牧人全人關顧協會"/>
    <x v="40"/>
    <x v="4"/>
    <s v="無"/>
    <m/>
  </r>
  <r>
    <s v="社會福利支出計畫/社會福利支出/會費、捐助、補助、分攤、照護、救濟與交流活動費/捐助、補助與獎助/捐助國內團體"/>
    <s v="補助民間團體辦理建立社區照顧關懷據點業務"/>
    <s v="臺中市大里區永隆社區發展協會"/>
    <x v="40"/>
    <x v="1"/>
    <s v="無"/>
    <m/>
  </r>
  <r>
    <s v="社會福利支出計畫/社會福利支出/會費、捐助、補助、分攤、照護、救濟與交流活動費/捐助、補助與獎助/捐助國內團體"/>
    <s v="補助民間團體辦理建立社區照顧關懷據點業務"/>
    <s v="社團法人中華傳愛社區服務協會"/>
    <x v="40"/>
    <x v="1"/>
    <s v="無"/>
    <m/>
  </r>
  <r>
    <s v="社會福利支出計畫/社會福利支出/會費、捐助、補助、分攤、照護、救濟與交流活動費/捐助、補助與獎助/捐助國內團體"/>
    <s v="補助民間團體辦理建立社區照顧關懷據點業務"/>
    <s v="社團法人臺中市大恆樂齡協會"/>
    <x v="40"/>
    <x v="1"/>
    <s v="無"/>
    <m/>
  </r>
  <r>
    <s v="社會福利支出計畫/社會福利支出/會費、捐助、補助、分攤、照護、救濟與交流活動費/捐助、補助與獎助/捐助國內團體"/>
    <s v="補助民間團體辦理建立社區照顧關懷據點業務"/>
    <s v="臺中市梧棲區草湳社區發展協會"/>
    <x v="40"/>
    <x v="1"/>
    <s v="無"/>
    <m/>
  </r>
  <r>
    <s v="社會福利支出計畫/社會福利支出/會費、捐助、補助、分攤、照護、救濟與交流活動費/捐助、補助與獎助/捐助國內團體"/>
    <s v="補助民間團體辦理建立社區照顧關懷據點業務"/>
    <s v="臺中市神岡區神岡社區發展協會"/>
    <x v="40"/>
    <x v="1"/>
    <s v="無"/>
    <m/>
  </r>
  <r>
    <s v="社會福利支出計畫/社會福利支出/會費、捐助、補助、分攤、照護、救濟與交流活動費/捐助、補助與獎助/捐助國內團體"/>
    <s v="補助民間團體辦理建立社區照顧關懷據點業務"/>
    <s v="財團法人弘道老人福利金基金會"/>
    <x v="40"/>
    <x v="87"/>
    <s v="無"/>
    <m/>
  </r>
  <r>
    <s v="社會福利支出計畫/社會福利支出/會費、捐助、補助、分攤、照護、救濟與交流活動費/捐助、補助與獎助/捐助國內團體"/>
    <s v="補助民間團體辦理建立社區照顧關懷據點業務"/>
    <s v="臺中市大安區頂安社區發展協會"/>
    <x v="40"/>
    <x v="1"/>
    <s v="無"/>
    <m/>
  </r>
  <r>
    <s v="社會福利支出計畫/社會福利支出/會費、捐助、補助、分攤、照護、救濟與交流活動費/捐助、補助與獎助/捐助國內團體"/>
    <s v="補助民間團體辦理建立社區照顧關懷據點業務"/>
    <s v="台中縣愛加倍關懷協會"/>
    <x v="40"/>
    <x v="1"/>
    <s v="無"/>
    <m/>
  </r>
  <r>
    <s v="社會福利支出計畫/社會福利支出/會費、捐助、補助、分攤、照護、救濟與交流活動費/捐助、補助與獎助/捐助國內團體"/>
    <s v="補助民間團體辦理建立社區照顧關懷據點業務"/>
    <s v="財團法人臺中市私立豐盛社會福利慈善事業基金會"/>
    <x v="40"/>
    <x v="49"/>
    <s v="無"/>
    <m/>
  </r>
  <r>
    <s v="社會福利支出計畫/社會福利支出/會費、捐助、補助、分攤、照護、救濟與交流活動費/捐助、補助與獎助/捐助國內團體"/>
    <s v="補助民間團體辦理建立社區照顧關懷據點業務"/>
    <s v="臺中市大甲區文曲區發展協會"/>
    <x v="40"/>
    <x v="49"/>
    <s v="無"/>
    <m/>
  </r>
  <r>
    <s v="社會福利支出計畫/社會福利支出/會費、捐助、補助、分攤、照護、救濟與交流活動費/捐助、補助與獎助/捐助國內團體"/>
    <s v="補助民間團體辦理建立社區照顧關懷據點業務"/>
    <s v="臺中市新福樂齡關懷協會"/>
    <x v="40"/>
    <x v="1"/>
    <s v="無"/>
    <m/>
  </r>
  <r>
    <s v="社會福利支出計畫/社會福利支出/會費、捐助、補助、分攤、照護、救濟與交流活動費/捐助、補助與獎助/捐助國內團體"/>
    <s v="補助民間團體辦理建立社區照顧關懷據點業務"/>
    <s v="臺中市沙鹿區興安社區發展協會"/>
    <x v="40"/>
    <x v="49"/>
    <s v="無"/>
    <m/>
  </r>
  <r>
    <s v="社會福利支出計畫/社會福利支出/會費、捐助、補助、分攤、照護、救濟與交流活動費/捐助、補助與獎助/捐助國內團體"/>
    <s v="補助民間團體辦理建立社區照顧關懷據點業務"/>
    <s v="臺中市沙鹿區斗抵社區發展協會"/>
    <x v="40"/>
    <x v="49"/>
    <s v="無"/>
    <m/>
  </r>
  <r>
    <s v="社會福利支出計畫/社會福利支出/會費、捐助、補助、分攤、照護、救濟與交流活動費/捐助、補助與獎助/捐助國內團體"/>
    <s v="補助民間團體辦理建立社區照顧關懷據點業務"/>
    <s v="臺中市太平區新高社區發展協會"/>
    <x v="40"/>
    <x v="1"/>
    <s v="無"/>
    <m/>
  </r>
  <r>
    <s v="社會福利支出計畫/社會福利支出/會費、捐助、補助、分攤、照護、救濟與交流活動費/捐助、補助與獎助/捐助國內團體"/>
    <s v="補助民間團體辦理建立社區照顧關懷據點業務"/>
    <s v="臺中市太平區豐年社區發展協會"/>
    <x v="40"/>
    <x v="1"/>
    <s v="無"/>
    <m/>
  </r>
  <r>
    <s v="社會福利支出計畫/社會福利支出/會費、捐助、補助、分攤、照護、救濟與交流活動費/捐助、補助與獎助/捐助國內團體"/>
    <s v="補助民間團體辦理建立社區照顧關懷據點業務"/>
    <s v="臺中市大肚區新興社區發展協會"/>
    <x v="40"/>
    <x v="49"/>
    <s v="無"/>
    <m/>
  </r>
  <r>
    <s v="社會福利支出計畫/社會福利支出/會費、捐助、補助、分攤、照護、救濟與交流活動費/捐助、補助與獎助/捐助國內團體"/>
    <s v="補助民間團體辦理建立社區照顧關懷據點業務"/>
    <s v="台中市東榮八福社區關懷協會"/>
    <x v="40"/>
    <x v="1"/>
    <s v="無"/>
    <m/>
  </r>
  <r>
    <s v="社會福利支出計畫/社會福利支出/會費、捐助、補助、分攤、照護、救濟與交流活動費/捐助、補助與獎助/捐助國內團體"/>
    <s v="補助民間團體辦理建立社區照顧關懷據點業務"/>
    <s v="臺中市西屯區何德社區發展協會"/>
    <x v="40"/>
    <x v="1"/>
    <s v="無"/>
    <m/>
  </r>
  <r>
    <s v="社會福利支出計畫/社會福利支出/會費、捐助、補助、分攤、照護、救濟與交流活動費/捐助、補助與獎助/捐助國內團體"/>
    <s v="補助民間團體辦理建立社區照顧關懷據點業務"/>
    <s v="臺中市龍井區龍東社區發展協會"/>
    <x v="40"/>
    <x v="49"/>
    <s v="無"/>
    <m/>
  </r>
  <r>
    <s v="社會福利支出計畫/社會福利支出/會費、捐助、補助、分攤、照護、救濟與交流活動費/捐助、補助與獎助/捐助國內團體"/>
    <s v="補助民間團體辦理建立社區照顧關懷據點業務"/>
    <s v="臺中市沙鹿區興安社區發展協會"/>
    <x v="40"/>
    <x v="1"/>
    <s v="無"/>
    <m/>
  </r>
  <r>
    <s v="社會福利支出計畫/社會福利支出/會費、捐助、補助、分攤、照護、救濟與交流活動費/捐助、補助與獎助/捐助國內團體"/>
    <s v="補助民間團體辦理建立社區照顧關懷據點業務"/>
    <s v="社團法人臺中市豐富幸福社區關懷協會"/>
    <x v="40"/>
    <x v="1"/>
    <s v="無"/>
    <m/>
  </r>
  <r>
    <s v="社會福利支出計畫/社會福利支出/會費、捐助、補助、分攤、照護、救濟與交流活動費/捐助、補助與獎助/捐助國內團體"/>
    <s v="補助民間團體辦理建立社區照顧關懷據點業務"/>
    <s v="台中市南屯區三厝社區發展協會"/>
    <x v="40"/>
    <x v="1"/>
    <s v="無"/>
    <m/>
  </r>
  <r>
    <s v="社會福利支出計畫/社會福利支出/會費、捐助、補助、分攤、照護、救濟與交流活動費/捐助、補助與獎助/捐助國內團體"/>
    <s v="補助民間團體辦理建立社區照顧關懷據點業務"/>
    <s v="台中市北區建成社區發展協會"/>
    <x v="40"/>
    <x v="1"/>
    <s v="無"/>
    <m/>
  </r>
  <r>
    <s v="社會福利支出計畫/社會福利支出/會費、捐助、補助、分攤、照護、救濟與交流活動費/捐助、補助與獎助/捐助國內團體"/>
    <s v="補助民間團體辦理建立社區照顧關懷據點業務"/>
    <s v="台中市東區東門社區發展協會"/>
    <x v="40"/>
    <x v="1"/>
    <s v="無"/>
    <m/>
  </r>
  <r>
    <s v="社會福利支出計畫/社會福利支出/會費、捐助、補助、分攤、照護、救濟與交流活動費/捐助、補助與獎助/捐助國內團體"/>
    <s v="補助民間團體辦理建立社區照顧關懷據點業務"/>
    <s v="社團法人中華傳愛社區服務協會"/>
    <x v="40"/>
    <x v="49"/>
    <s v="無"/>
    <m/>
  </r>
  <r>
    <s v="社會福利支出計畫/社會福利支出/會費、捐助、補助、分攤、照護、救濟與交流活動費/捐助、補助與獎助/捐助國內團體"/>
    <s v="補助民間團體辦理建立社區照顧關懷據點業務"/>
    <s v="社團法人中華傳愛社區服務協會"/>
    <x v="40"/>
    <x v="49"/>
    <s v="無"/>
    <m/>
  </r>
  <r>
    <s v="社會福利支出計畫/社會福利支出/會費、捐助、補助、分攤、照護、救濟與交流活動費/捐助、補助與獎助/捐助國內團體"/>
    <s v="補助民間團體辦理建立社區照顧關懷據點業務"/>
    <s v="臺中市神岡區大社社區發展協會"/>
    <x v="40"/>
    <x v="1"/>
    <s v="無"/>
    <m/>
  </r>
  <r>
    <s v="社會福利支出計畫/社會福利支出/會費、捐助、補助、分攤、照護、救濟與交流活動費/捐助、補助與獎助/捐助國內團體"/>
    <s v="補助民間團體辦理建立社區照顧關懷據點業務"/>
    <s v="博愛大樓社區管理委員會"/>
    <x v="40"/>
    <x v="1"/>
    <s v="無"/>
    <m/>
  </r>
  <r>
    <s v="社會福利支出計畫/社會福利支出/會費、捐助、補助、分攤、照護、救濟與交流活動費/捐助、補助與獎助/捐助國內團體"/>
    <s v="補助民間團體辦理建立社區照顧關懷據點業務"/>
    <s v="臺中市梧棲區大村社區發展協會"/>
    <x v="40"/>
    <x v="49"/>
    <s v="無"/>
    <m/>
  </r>
  <r>
    <s v="社會福利支出計畫/社會福利支出/會費、捐助、補助、分攤、照護、救濟與交流活動費/捐助、補助與獎助/捐助國內團體"/>
    <s v="補助民間團體辦理建立社區照顧關懷據點業務"/>
    <s v="台中市尾張仔文化發展協會"/>
    <x v="40"/>
    <x v="1"/>
    <s v="無"/>
    <m/>
  </r>
  <r>
    <s v="社會福利支出計畫/社會福利支出/會費、捐助、補助、分攤、照護、救濟與交流活動費/捐助、補助與獎助/捐助國內團體"/>
    <s v="補助民間團體辦理建立社區照顧關懷據點業務"/>
    <s v="社團法人台中市城市之光關懷協會"/>
    <x v="40"/>
    <x v="1"/>
    <s v="無"/>
    <m/>
  </r>
  <r>
    <s v="社會福利支出計畫/社會福利支出/會費、捐助、補助、分攤、照護、救濟與交流活動費/捐助、補助與獎助/捐助國內團體"/>
    <s v="補助民間團體辦理建立社區照顧關懷據點業務"/>
    <s v="臺中市石岡區萬安社區發展協會"/>
    <x v="40"/>
    <x v="1"/>
    <s v="無"/>
    <m/>
  </r>
  <r>
    <s v="社會福利支出計畫/社會福利支出/會費、捐助、補助、分攤、照護、救濟與交流活動費/捐助、補助與獎助/捐助國內團體"/>
    <s v="補助民間團體辦理建立社區照顧關懷據點業務"/>
    <s v="臺中市石岡區龍興社區發展協會"/>
    <x v="40"/>
    <x v="1"/>
    <s v="無"/>
    <m/>
  </r>
  <r>
    <s v="社會福利支出計畫/社會福利支出/會費、捐助、補助、分攤、照護、救濟與交流活動費/捐助、補助與獎助/捐助國內團體"/>
    <s v="補助民間團體辦理建立社區照顧關懷據點業務"/>
    <s v="臺中市太平區新城社區發展協會"/>
    <x v="40"/>
    <x v="1"/>
    <s v="無"/>
    <m/>
  </r>
  <r>
    <s v="社會福利支出計畫/社會福利支出/會費、捐助、補助、分攤、照護、救濟與交流活動費/捐助、補助與獎助/捐助國內團體"/>
    <s v="補助民間團體辦理建立社區照顧關懷據點業務"/>
    <s v="臺中市太平區光隆社區發展協會"/>
    <x v="40"/>
    <x v="1"/>
    <s v="無"/>
    <m/>
  </r>
  <r>
    <s v="社會福利支出計畫/社會福利支出/會費、捐助、補助、分攤、照護、救濟與交流活動費/捐助、補助與獎助/捐助國內團體"/>
    <s v="補助民間團體辦理建立社區照顧關懷據點業務"/>
    <s v="臺中市大安區西安社區發展協會"/>
    <x v="40"/>
    <x v="1"/>
    <s v="無"/>
    <m/>
  </r>
  <r>
    <s v="社會福利支出計畫/社會福利支出/會費、捐助、補助、分攤、照護、救濟與交流活動費/捐助、補助與獎助/捐助國內團體"/>
    <s v="補助民間團體辦理建立社區照顧關懷據點業務"/>
    <s v="臺中市南區藍興堡發展協會"/>
    <x v="40"/>
    <x v="1"/>
    <s v="無"/>
    <m/>
  </r>
  <r>
    <s v="社會福利支出計畫/社會福利支出/會費、捐助、補助、分攤、照護、救濟與交流活動費/捐助、補助與獎助/捐助國內團體"/>
    <s v="補助民間團體辦理建立社區照顧關懷據點業務"/>
    <s v="臺中市梧棲區南簡社區發展協會"/>
    <x v="40"/>
    <x v="49"/>
    <s v="無"/>
    <m/>
  </r>
  <r>
    <s v="社會福利支出計畫/社會福利支出/會費、捐助、補助、分攤、照護、救濟與交流活動費/捐助、補助與獎助/捐助國內團體"/>
    <s v="補助民間團體辦理建立社區照顧關懷據點業務"/>
    <s v="臺中市霧峰區五福社區發展協會"/>
    <x v="40"/>
    <x v="4"/>
    <s v="無"/>
    <m/>
  </r>
  <r>
    <s v="社會福利支出計畫/社會福利支出/會費、捐助、補助、分攤、照護、救濟與交流活動費/捐助、補助與獎助/捐助國內團體"/>
    <s v="補助民間團體辦理建立社區照顧關懷據點業務"/>
    <s v="臺中市霧峰區北勢社區發展協會"/>
    <x v="40"/>
    <x v="1"/>
    <s v="無"/>
    <m/>
  </r>
  <r>
    <s v="社會福利支出計畫/社會福利支出/會費、捐助、補助、分攤、照護、救濟與交流活動費/捐助、補助與獎助/捐助國內團體"/>
    <s v="補助民間團體辦理建立社區照顧關懷據點業務"/>
    <s v="臺中市潭子區家福社區發展協會"/>
    <x v="40"/>
    <x v="49"/>
    <s v="無"/>
    <m/>
  </r>
  <r>
    <s v="社會福利支出計畫/社會福利支出/會費、捐助、補助、分攤、照護、救濟與交流活動費/捐助、補助與獎助/捐助國內團體"/>
    <s v="補助民間團體辦理建立社區照顧關懷據點業務"/>
    <s v="台中市南屯區三厝社區發展"/>
    <x v="40"/>
    <x v="49"/>
    <s v="無"/>
    <m/>
  </r>
  <r>
    <s v="社會福利支出計畫/社會福利支出/會費、捐助、補助、分攤、照護、救濟與交流活動費/捐助、補助與獎助/捐助國內團體"/>
    <s v="補助民間團體辦理建立社區照顧關懷據點業務"/>
    <s v="臺中市東勢區慶東社區發展協會"/>
    <x v="40"/>
    <x v="4"/>
    <s v="無"/>
    <m/>
  </r>
  <r>
    <s v="社會福利支出計畫/社會福利支出/會費、捐助、補助、分攤、照護、救濟與交流活動費/捐助、補助與獎助/捐助國內團體"/>
    <s v="補助民間團體辦理建立社區照顧關懷據點業務"/>
    <s v="台中市東區合作社區發展協會"/>
    <x v="40"/>
    <x v="1"/>
    <s v="無"/>
    <m/>
  </r>
  <r>
    <s v="社會福利支出計畫/社會福利支出/會費、捐助、補助、分攤、照護、救濟與交流活動費/捐助、補助與獎助/捐助國內團體"/>
    <s v="補助民間團體辦理建立社區照顧關懷據點業務"/>
    <s v="台中市東區合作社區發展協會"/>
    <x v="40"/>
    <x v="49"/>
    <s v="無"/>
    <m/>
  </r>
  <r>
    <s v="社會福利支出計畫/社會福利支出/會費、捐助、補助、分攤、照護、救濟與交流活動費/捐助、補助與獎助/捐助國內團體"/>
    <s v="補助民間團體辦理建立社區照顧關懷據點業務"/>
    <s v="臺中市新社區大南社區發展協"/>
    <x v="40"/>
    <x v="49"/>
    <s v="無"/>
    <m/>
  </r>
  <r>
    <s v="社會福利支出計畫/社會福利支出/會費、捐助、補助、分攤、照護、救濟與交流活動費/捐助、補助與獎助/捐助國內團體"/>
    <s v="補助民間團體辦理建立社區照顧關懷據點業務"/>
    <s v="社團法人臺中市感恩關懷協會"/>
    <x v="40"/>
    <x v="1"/>
    <s v="無"/>
    <m/>
  </r>
  <r>
    <s v="社會福利支出計畫/社會福利支出/會費、捐助、補助、分攤、照護、救濟與交流活動費/捐助、補助與獎助/捐助國內團體"/>
    <s v="補助民間團體辦理建立社區照顧關懷據點業務"/>
    <s v="臺中市潭子區甘蔗社區發展協會"/>
    <x v="40"/>
    <x v="1"/>
    <s v="無"/>
    <m/>
  </r>
  <r>
    <s v="社會福利支出計畫/社會福利支出/會費、捐助、補助、分攤、照護、救濟與交流活動費/捐助、補助與獎助/捐助國內團體"/>
    <s v="補助民間團體辦理建立社區照顧關懷據點業務"/>
    <s v="台中市北區樂英社區發展協會"/>
    <x v="40"/>
    <x v="49"/>
    <s v="無"/>
    <m/>
  </r>
  <r>
    <s v="社會福利支出計畫/社會福利支出/會費、捐助、補助、分攤、照護、救濟與交流活動費/捐助、補助與獎助/捐助國內團體"/>
    <s v="補助民間團體辦理建立社區照顧關懷據點業務"/>
    <s v="臺中市太平區長億社區發展協會"/>
    <x v="40"/>
    <x v="1"/>
    <s v="無"/>
    <m/>
  </r>
  <r>
    <s v="社會福利支出計畫/社會福利支出/會費、捐助、補助、分攤、照護、救濟與交流活動費/捐助、補助與獎助/捐助國內團體"/>
    <s v="補助民間團體辦理建立社區照顧關懷據點業務"/>
    <s v="臺中市太平區新城社區發展協會"/>
    <x v="40"/>
    <x v="1"/>
    <s v="無"/>
    <m/>
  </r>
  <r>
    <s v="社會福利支出計畫/社會福利支出/會費、捐助、補助、分攤、照護、救濟與交流活動費/捐助、補助與獎助/捐助國內團體"/>
    <s v="補助民間團體辦理建立社區照顧關懷據點業務"/>
    <s v="臺中市太平區永成社區發展協會"/>
    <x v="40"/>
    <x v="1"/>
    <s v="無"/>
    <m/>
  </r>
  <r>
    <s v="社會福利支出計畫/社會福利支出/會費、捐助、補助、分攤、照護、救濟與交流活動費/捐助、補助與獎助/捐助國內團體"/>
    <s v="補助民間團體辦理建立社區照顧關懷據點業務"/>
    <s v="臺中市大甲區福德社區發展協會"/>
    <x v="40"/>
    <x v="1"/>
    <s v="無"/>
    <m/>
  </r>
  <r>
    <s v="社會福利支出計畫/社會福利支出/會費、捐助、補助、分攤、照護、救濟與交流活動費/捐助、補助與獎助/捐助國內團體"/>
    <s v="補助民間團體辦理建立社區照顧關懷據點業務"/>
    <s v="臺中市大甲區中山社區發展協會"/>
    <x v="40"/>
    <x v="1"/>
    <s v="無"/>
    <m/>
  </r>
  <r>
    <s v="社會福利支出計畫/社會福利支出/會費、捐助、補助、分攤、照護、救濟與交流活動費/捐助、補助與獎助/捐助國內團體"/>
    <s v="補助民間團體辦理建立社區照顧關懷據點業務"/>
    <s v="臺中市新社區崑南社區發展協會"/>
    <x v="40"/>
    <x v="1"/>
    <s v="無"/>
    <m/>
  </r>
  <r>
    <s v="社會福利支出計畫/社會福利支出/會費、捐助、補助、分攤、照護、救濟與交流活動費/捐助、補助與獎助/捐助國內團體"/>
    <s v="補助民間團體辦理建立社區照顧關懷據點業務"/>
    <s v="臺中市潭子區聚興社區發展協會"/>
    <x v="40"/>
    <x v="1"/>
    <s v="無"/>
    <m/>
  </r>
  <r>
    <s v="社會福利支出計畫/社會福利支出/會費、捐助、補助、分攤、照護、救濟與交流活動費/捐助、補助與獎助/捐助國內團體"/>
    <s v="補助民間團體辦理建立社區照顧關懷據點業務"/>
    <s v="社團法人臺中市清心社區福祉發展協會"/>
    <x v="40"/>
    <x v="497"/>
    <s v="無"/>
    <m/>
  </r>
  <r>
    <s v="社會福利支出計畫/社會福利支出/會費、捐助、補助、分攤、照護、救濟與交流活動費/捐助、補助與獎助/捐助國內團體"/>
    <s v="補助民間團體辦理建立社區照顧關懷據點業務"/>
    <s v="臺中市西區平和社區發展協會"/>
    <x v="40"/>
    <x v="1"/>
    <s v="無"/>
    <m/>
  </r>
  <r>
    <s v="社會福利支出計畫/社會福利支出/會費、捐助、補助、分攤、照護、救濟與交流活動費/捐助、補助與獎助/捐助國內團體"/>
    <s v="補助民間團體辦理建立社區照顧關懷據點業務"/>
    <s v="臺中市宜佳人文關懷協會"/>
    <x v="40"/>
    <x v="1"/>
    <s v="無"/>
    <m/>
  </r>
  <r>
    <s v="社會福利支出計畫/社會福利支出/會費、捐助、補助、分攤、照護、救濟與交流活動費/捐助、補助與獎助/捐助國內團體"/>
    <s v="補助民間團體辦理建立社區照顧關懷據點業務"/>
    <s v="臺中市南區樹德社區發展協會"/>
    <x v="40"/>
    <x v="4"/>
    <s v="無"/>
    <m/>
  </r>
  <r>
    <s v="社會福利支出計畫/社會福利支出/會費、捐助、補助、分攤、照護、救濟與交流活動費/捐助、補助與獎助/捐助國內團體"/>
    <s v="補助民間團體辦理建立社區照顧關懷據點業務"/>
    <s v="台中市西屯區上石社區發展協會"/>
    <x v="40"/>
    <x v="1"/>
    <s v="無"/>
    <m/>
  </r>
  <r>
    <s v="社會福利支出計畫/社會福利支出/會費、捐助、補助、分攤、照護、救濟與交流活動費/捐助、補助與獎助/捐助國內團體"/>
    <s v="補助民間團體辦理建立社區照顧關懷據點業務"/>
    <s v="台中市西屯區協和社區發展協會"/>
    <x v="40"/>
    <x v="1"/>
    <s v="無"/>
    <m/>
  </r>
  <r>
    <s v="社會福利支出計畫/社會福利支出/會費、捐助、補助、分攤、照護、救濟與交流活動費/捐助、補助與獎助/捐助國內團體"/>
    <s v="補助民間團體辦理建立社區照顧關懷據點業務"/>
    <s v="台中市西區藍興社區發展協會"/>
    <x v="40"/>
    <x v="1"/>
    <s v="無"/>
    <m/>
  </r>
  <r>
    <s v="社會福利支出計畫/社會福利支出/會費、捐助、補助、分攤、照護、救濟與交流活動費/捐助、補助與獎助/捐助國內團體"/>
    <s v="補助民間團體辦理建立社區照顧關懷據點業務"/>
    <s v="臺中市沙鹿區竹林社區發展協會"/>
    <x v="40"/>
    <x v="49"/>
    <s v="無"/>
    <m/>
  </r>
  <r>
    <s v="社會福利支出計畫/社會福利支出/會費、捐助、補助、分攤、照護、救濟與交流活動費/捐助、補助與獎助/捐助國內團體"/>
    <s v="補助民間團體辦理建立社區照顧關懷據點業務"/>
    <s v="社團法人中華傳愛社區服務協會"/>
    <x v="40"/>
    <x v="49"/>
    <s v="無"/>
    <m/>
  </r>
  <r>
    <s v="社會福利支出計畫/社會福利支出/會費、捐助、補助、分攤、照護、救濟與交流活動費/捐助、補助與獎助/捐助國內團體"/>
    <s v="補助民間團體辦理建立社區照顧關懷據點業務"/>
    <s v="臺中市潭子區新田社區發展協會"/>
    <x v="40"/>
    <x v="49"/>
    <s v="無"/>
    <m/>
  </r>
  <r>
    <s v="社會福利支出計畫/社會福利支出/會費、捐助、補助、分攤、照護、救濟與交流活動費/捐助、補助與獎助/捐助國內團體"/>
    <s v="補助民間團體辦理建立社區照顧關懷據點業務"/>
    <s v="臺中市清水區田寮社區發展協會"/>
    <x v="40"/>
    <x v="1"/>
    <s v="無"/>
    <m/>
  </r>
  <r>
    <s v="社會福利支出計畫/社會福利支出/會費、捐助、補助、分攤、照護、救濟與交流活動費/捐助、補助與獎助/捐助國內團體"/>
    <s v="補助民間團體辦理建立社區照顧關懷據點業務"/>
    <s v="臺中市烏日區學田社區發展協會"/>
    <x v="40"/>
    <x v="49"/>
    <s v="無"/>
    <m/>
  </r>
  <r>
    <s v="社會福利支出計畫/社會福利支出/會費、捐助、補助、分攤、照護、救濟與交流活動費/捐助、補助與獎助/捐助國內團體"/>
    <s v="補助民間團體辦理建立社區照顧關懷據點業務"/>
    <s v="臺中市豐原區鎌村社區發展協會"/>
    <x v="40"/>
    <x v="49"/>
    <s v="無"/>
    <m/>
  </r>
  <r>
    <s v="社會福利支出計畫/社會福利支出/會費、捐助、補助、分攤、照護、救濟與交流活動費/捐助、補助與獎助/捐助國內團體"/>
    <s v="補助民間團體辦理建立社區照顧關懷據點業務"/>
    <s v="臺中市潭子區家福健康促進協會"/>
    <x v="40"/>
    <x v="49"/>
    <s v="無"/>
    <m/>
  </r>
  <r>
    <s v="社會福利支出計畫/社會福利支出/會費、捐助、補助、分攤、照護、救濟與交流活動費/捐助、補助與獎助/捐助國內團體"/>
    <s v="補助民間團體辦理建立社區照顧關懷據點業務"/>
    <s v="臺中市龍井區龍東社區發展協會"/>
    <x v="40"/>
    <x v="1"/>
    <s v="無"/>
    <m/>
  </r>
  <r>
    <s v="社會福利支出計畫/社會福利支出/會費、捐助、補助、分攤、照護、救濟與交流活動費/捐助、補助與獎助/捐助國內團體"/>
    <s v="補助民間團體辦理建立社區照顧關懷據點業務"/>
    <s v="社團法人臺中市好伴照顧協會"/>
    <x v="40"/>
    <x v="1"/>
    <s v="無"/>
    <m/>
  </r>
  <r>
    <s v="社會福利支出計畫/社會福利支出/會費、捐助、補助、分攤、照護、救濟與交流活動費/捐助、補助與獎助/捐助國內團體"/>
    <s v="補助民間團體辦理建立社區照顧關懷據點業務"/>
    <s v="臺中市大肚區磺溪社區發展協會"/>
    <x v="40"/>
    <x v="49"/>
    <s v="無"/>
    <m/>
  </r>
  <r>
    <s v="社會福利支出計畫/社會福利支出/會費、捐助、補助、分攤、照護、救濟與交流活動費/捐助、補助與獎助/捐助國內團體"/>
    <s v="補助民間團體辦理建立社區照顧關懷據點業務"/>
    <s v="臺中市外埔區廍子社區發展協會"/>
    <x v="40"/>
    <x v="1"/>
    <s v="無"/>
    <m/>
  </r>
  <r>
    <s v="社會福利支出計畫/社會福利支出/會費、捐助、補助、分攤、照護、救濟與交流活動費/捐助、補助與獎助/捐助國內團體"/>
    <s v="補助民間團體辦理建立社區照顧關懷據點業務"/>
    <s v="臺中市外埔區安定關懷協進會"/>
    <x v="40"/>
    <x v="1"/>
    <s v="無"/>
    <m/>
  </r>
  <r>
    <s v="社會福利支出計畫/社會福利支出/會費、捐助、補助、分攤、照護、救濟與交流活動費/捐助、補助與獎助/捐助國內團體"/>
    <s v="補助民間團體辦理建立社區照顧關懷據點業務"/>
    <s v="臺中市南區和平社區發展協會"/>
    <x v="40"/>
    <x v="1"/>
    <s v="無"/>
    <m/>
  </r>
  <r>
    <s v="社會福利支出計畫/社會福利支出/會費、捐助、補助、分攤、照護、救濟與交流活動費/捐助、補助與獎助/捐助國內團體"/>
    <s v="補助民間團體辦理建立社區照顧關懷據點業務"/>
    <s v="臺中市太平區新高社區發展協會"/>
    <x v="40"/>
    <x v="1"/>
    <s v="無"/>
    <m/>
  </r>
  <r>
    <s v="社會福利支出計畫/社會福利支出/會費、捐助、補助、分攤、照護、救濟與交流活動費/捐助、補助與獎助/捐助國內團體"/>
    <s v="補助民間團體辦理建立社區照顧關懷據點業務"/>
    <s v="臺中市大安區西安社區發展協會"/>
    <x v="40"/>
    <x v="49"/>
    <s v="無"/>
    <m/>
  </r>
  <r>
    <s v="社會福利支出計畫/社會福利支出/會費、捐助、補助、分攤、照護、救濟與交流活動費/捐助、補助與獎助/捐助國內團體"/>
    <s v="補助民間團體辦理建立社區照顧關懷據點業務"/>
    <s v="臺中市大安區海墘社區發展協會"/>
    <x v="40"/>
    <x v="1"/>
    <s v="無"/>
    <m/>
  </r>
  <r>
    <s v="社會福利支出計畫/社會福利支出/會費、捐助、補助、分攤、照護、救濟與交流活動費/捐助、補助與獎助/捐助國內團體"/>
    <s v="補助民間團體辦理建立社區照顧關懷據點業務"/>
    <s v="臺中市大里區永隆社區發展協會"/>
    <x v="40"/>
    <x v="49"/>
    <s v="無"/>
    <m/>
  </r>
  <r>
    <s v="社會福利支出計畫/社會福利支出/會費、捐助、補助、分攤、照護、救濟與交流活動費/捐助、補助與獎助/捐助國內團體"/>
    <s v="補助民間團體辦理建立社區照顧關懷據點業務"/>
    <s v="臺中市南區南和社區發展協會"/>
    <x v="40"/>
    <x v="1"/>
    <s v="無"/>
    <m/>
  </r>
  <r>
    <s v="社會福利支出計畫/社會福利支出/會費、捐助、補助、分攤、照護、救濟與交流活動費/捐助、補助與獎助/捐助國內團體"/>
    <s v="補助民間團體辦理建立社區照顧關懷據點業務"/>
    <s v="臺中市大甲區文武社區發展協會"/>
    <x v="40"/>
    <x v="1"/>
    <s v="無"/>
    <m/>
  </r>
  <r>
    <s v="社會福利支出計畫/社會福利支出/會費、捐助、補助、分攤、照護、救濟與交流活動費/捐助、補助與獎助/捐助國內團體"/>
    <s v="補助民間團體辦理建立社區照顧關懷據點業務"/>
    <s v="臺中市大甲區文曲社區發展協會"/>
    <x v="40"/>
    <x v="1"/>
    <s v="無"/>
    <m/>
  </r>
  <r>
    <s v="社會福利支出計畫/社會福利支出/會費、捐助、補助、分攤、照護、救濟與交流活動費/捐助、補助與獎助/捐助國內團體"/>
    <s v="補助民間團體辦理建立社區照顧關懷據點業務"/>
    <s v="臺中市武陵長壽關懷協會"/>
    <x v="40"/>
    <x v="1"/>
    <s v="無"/>
    <m/>
  </r>
  <r>
    <s v="社會福利支出計畫/社會福利支出/會費、捐助、補助、分攤、照護、救濟與交流活動費/捐助、補助與獎助/捐助國內團體"/>
    <s v="補助民間團體辦理建立社區照顧關懷據點業務"/>
    <s v="臺中市大甲區銅安社區發展協會"/>
    <x v="40"/>
    <x v="1"/>
    <s v="無"/>
    <m/>
  </r>
  <r>
    <s v="社會福利支出計畫/社會福利支出/會費、捐助、補助、分攤、照護、救濟與交流活動費/捐助、補助與獎助/捐助國內團體"/>
    <s v="補助民間團體辦理建立社區照顧關懷據點業務"/>
    <s v="臺中市大肚區山陽社區發展協會"/>
    <x v="40"/>
    <x v="49"/>
    <s v="無"/>
    <m/>
  </r>
  <r>
    <s v="社會福利支出計畫/社會福利支出/會費、捐助、補助、分攤、照護、救濟與交流活動費/捐助、補助與獎助/捐助國內團體"/>
    <s v="補助民間團體辦理建立社區照顧關懷據點業務"/>
    <s v="台中市西屯區上石社區發展協會"/>
    <x v="40"/>
    <x v="49"/>
    <s v="無"/>
    <m/>
  </r>
  <r>
    <s v="社會福利支出計畫/社會福利支出/會費、捐助、補助、分攤、照護、救濟與交流活動費/捐助、補助與獎助/捐助國內團體"/>
    <s v="補助民間團體辦理建立社區照顧關懷據點業務"/>
    <s v="臺中市太平區永成社區發展協會"/>
    <x v="40"/>
    <x v="49"/>
    <s v="無"/>
    <m/>
  </r>
  <r>
    <s v="社會福利支出計畫/社會福利支出/會費、捐助、補助、分攤、照護、救濟與交流活動費/捐助、補助與獎助/捐助國內團體"/>
    <s v="補助民間團體辦理建立社區照顧關懷據點業務"/>
    <s v="臺中市東勢區泰昌社區發展協會"/>
    <x v="40"/>
    <x v="49"/>
    <s v="無"/>
    <m/>
  </r>
  <r>
    <s v="社會福利支出計畫/社會福利支出/會費、捐助、補助、分攤、照護、救濟與交流活動費/捐助、補助與獎助/捐助國內團體"/>
    <s v="補助民間團體辦理建立社區照顧關懷據點業務"/>
    <s v="臺中市潭子區大富社區發展協會"/>
    <x v="40"/>
    <x v="49"/>
    <s v="無"/>
    <m/>
  </r>
  <r>
    <s v="社會福利支出計畫/社會福利支出/會費、捐助、補助、分攤、照護、救濟與交流活動費/捐助、補助與獎助/捐助國內團體"/>
    <s v="補助民間團體辦理建立社區照顧關懷據點業務"/>
    <s v="臺中市沙鹿區晉江社區發展協會"/>
    <x v="40"/>
    <x v="1"/>
    <s v="無"/>
    <m/>
  </r>
  <r>
    <s v="社會福利支出計畫/社會福利支出/會費、捐助、補助、分攤、照護、救濟與交流活動費/捐助、補助與獎助/捐助國內團體"/>
    <s v="補助民間團體辦理建立社區照顧關懷據點業務"/>
    <s v="臺中市神岡區圳前社區發展協會"/>
    <x v="40"/>
    <x v="49"/>
    <s v="無"/>
    <m/>
  </r>
  <r>
    <s v="社會福利支出計畫/社會福利支出/會費、捐助、補助、分攤、照護、救濟與交流活動費/捐助、補助與獎助/捐助國內團體"/>
    <s v="補助民間團體辦理建立社區照顧關懷據點業務"/>
    <s v="臺中市太平區德隆社區發展協會"/>
    <x v="40"/>
    <x v="1"/>
    <s v="無"/>
    <m/>
  </r>
  <r>
    <s v="社會福利支出計畫/社會福利支出/會費、捐助、補助、分攤、照護、救濟與交流活動費/捐助、補助與獎助/捐助國內團體"/>
    <s v="補助民間團體辦理建立社區照顧關懷據點業務"/>
    <s v="台中市南區崇倫社區發展協會"/>
    <x v="40"/>
    <x v="1"/>
    <s v="無"/>
    <m/>
  </r>
  <r>
    <s v="社會福利支出計畫/社會福利支出/會費、捐助、補助、分攤、照護、救濟與交流活動費/捐助、補助與獎助/捐助國內團體"/>
    <s v="補助民間團體辦理建立社區照顧關懷據點業務"/>
    <s v="臺中市北區健行社區發展協會"/>
    <x v="40"/>
    <x v="1"/>
    <s v="無"/>
    <m/>
  </r>
  <r>
    <s v="社會福利支出計畫/社會福利支出/會費、捐助、補助、分攤、照護、救濟與交流活動費/捐助、補助與獎助/捐助國內團體"/>
    <s v="補助民間團體辦理建立社區照顧關懷據點業務"/>
    <s v="臺中市霧峰區本堂社區發展協會"/>
    <x v="40"/>
    <x v="49"/>
    <s v="無"/>
    <m/>
  </r>
  <r>
    <s v="社會福利支出計畫/社會福利支出/會費、捐助、補助、分攤、照護、救濟與交流活動費/捐助、補助與獎助/捐助國內團體"/>
    <s v="補助民間團體辦理建立社區照顧關懷據點業務"/>
    <s v="臺中市大安區頂安社區發展協會"/>
    <x v="40"/>
    <x v="49"/>
    <s v="無"/>
    <m/>
  </r>
  <r>
    <s v="社會福利支出計畫/社會福利支出/會費、捐助、補助、分攤、照護、救濟與交流活動費/捐助、補助與獎助/捐助國內團體"/>
    <s v="補助民間團體辦理建立社區照顧關懷據點業務"/>
    <s v="臺中市潭子區聚興社區發展協會"/>
    <x v="40"/>
    <x v="49"/>
    <s v="無"/>
    <m/>
  </r>
  <r>
    <s v="社會福利支出計畫/社會福利支出/會費、捐助、補助、分攤、照護、救濟與交流活動費/捐助、補助與獎助/捐助國內團體"/>
    <s v="補助民間團體辦理建立社區照顧關懷據點業務"/>
    <s v="臺中市潭子區家興社區發展協會"/>
    <x v="40"/>
    <x v="1"/>
    <s v="無"/>
    <m/>
  </r>
  <r>
    <s v="社會福利支出計畫/社會福利支出/會費、捐助、補助、分攤、照護、救濟與交流活動費/捐助、補助與獎助/捐助國內團體"/>
    <s v="補助民間團體辦理建立社區照顧關懷據點業務"/>
    <s v="臺中市大甲區文武社區發展協會"/>
    <x v="40"/>
    <x v="49"/>
    <s v="無"/>
    <m/>
  </r>
  <r>
    <s v="社會福利支出計畫/社會福利支出/會費、捐助、補助、分攤、照護、救濟與交流活動費/捐助、補助與獎助/捐助國內團體"/>
    <s v="補助民間團體辦理建立社區照顧關懷據點業務"/>
    <s v="臺中市梧棲區下寮社區發展協會"/>
    <x v="40"/>
    <x v="1"/>
    <s v="無"/>
    <m/>
  </r>
  <r>
    <s v="社會福利支出計畫/社會福利支出/會費、捐助、補助、分攤、照護、救濟與交流活動費/捐助、補助與獎助/捐助國內團體"/>
    <s v="補助民間團體辦理建立社區照顧關懷據點業務"/>
    <s v="臺中市太平區車籠埔文化發展協會"/>
    <x v="40"/>
    <x v="1"/>
    <s v="無"/>
    <m/>
  </r>
  <r>
    <s v="社會福利支出計畫/社會福利支出/會費、捐助、補助、分攤、照護、救濟與交流活動費/捐助、補助與獎助/捐助國內團體"/>
    <s v="補助民間團體辦理建立社區照顧關懷據點業務"/>
    <s v="台中市南屯區向心社區發展協會"/>
    <x v="40"/>
    <x v="49"/>
    <s v="無"/>
    <m/>
  </r>
  <r>
    <s v="社會福利支出計畫/社會福利支出/會費、捐助、補助、分攤、照護、救濟與交流活動費/捐助、補助與獎助/捐助國內團體"/>
    <s v="補助民間團體辦理建立社區照顧關懷據點業務"/>
    <s v="臺中市烏日區五光社區發展協會"/>
    <x v="40"/>
    <x v="49"/>
    <s v="無"/>
    <m/>
  </r>
  <r>
    <s v="社會福利支出計畫/社會福利支出/會費、捐助、補助、分攤、照護、救濟與交流活動費/捐助、補助與獎助/捐助國內團體"/>
    <s v="補助民間團體辦理建立社區照顧關懷據點業務"/>
    <s v="臺中市烏日區榮和社區發展協會"/>
    <x v="40"/>
    <x v="49"/>
    <s v="無"/>
    <m/>
  </r>
  <r>
    <s v="社會福利支出計畫/社會福利支出/會費、捐助、補助、分攤、照護、救濟與交流活動費/捐助、補助與獎助/捐助國內團體"/>
    <s v="補助民間團體辦理建立社區照顧關懷據點業務"/>
    <s v="共生宅發展協會"/>
    <x v="40"/>
    <x v="4"/>
    <s v="無"/>
    <m/>
  </r>
  <r>
    <s v="社會福利支出計畫/社會福利支出/會費、捐助、補助、分攤、照護、救濟與交流活動費/捐助、補助與獎助/捐助國內團體"/>
    <s v="補助民間團體辦理建立社區照顧關懷據點業務"/>
    <s v="臺中市烏日區湖日社區發展協會"/>
    <x v="40"/>
    <x v="49"/>
    <s v="無"/>
    <m/>
  </r>
  <r>
    <s v="社會福利支出計畫/社會福利支出/會費、捐助、補助、分攤、照護、救濟與交流活動費/捐助、補助與獎助/捐助國內團體"/>
    <s v="補助民間團體辦理建立社區照顧關懷據點業務"/>
    <s v="臺中市太平區中興社區發展協會"/>
    <x v="40"/>
    <x v="1"/>
    <s v="無"/>
    <m/>
  </r>
  <r>
    <s v="社會福利支出計畫/社會福利支出/會費、捐助、補助、分攤、照護、救濟與交流活動費/捐助、補助與獎助/捐助國內團體"/>
    <s v="補助民間團體辦理建立社區照顧關懷據點業務"/>
    <s v="社團法人臺中市福康關懷協會"/>
    <x v="40"/>
    <x v="49"/>
    <s v="無"/>
    <m/>
  </r>
  <r>
    <s v="社會福利支出計畫/社會福利支出/會費、捐助、補助、分攤、照護、救濟與交流活動費/捐助、補助與獎助/捐助國內團體"/>
    <s v="補助民間團體辦理建立社區照顧關懷據點業務"/>
    <s v="臺中市豐原區北湳社區發展協會"/>
    <x v="40"/>
    <x v="49"/>
    <s v="無"/>
    <m/>
  </r>
  <r>
    <s v="社會福利支出計畫/社會福利支出/會費、捐助、補助、分攤、照護、救濟與交流活動費/捐助、補助與獎助/捐助國內團體"/>
    <s v="補助民間團體辦理建立社區照顧關懷據點業務"/>
    <s v="臺中市樂活銀髮族交流協會"/>
    <x v="40"/>
    <x v="49"/>
    <s v="無"/>
    <m/>
  </r>
  <r>
    <s v="社會福利支出計畫/社會福利支出/會費、捐助、補助、分攤、照護、救濟與交流活動費/捐助、補助與獎助/捐助國內團體"/>
    <s v="補助民間團體辦理建立社區照顧關懷據點業務"/>
    <s v="臺中市大肚區蔗廍社區發展協會"/>
    <x v="40"/>
    <x v="49"/>
    <s v="無"/>
    <m/>
  </r>
  <r>
    <s v="社會福利支出計畫/社會福利支出/會費、捐助、補助、分攤、照護、救濟與交流活動費/捐助、補助與獎助/捐助國內團體"/>
    <s v="補助民間團體辦理建立社區照顧關懷據點業務"/>
    <s v="臺中市豐原區南村里愛護您關照協會"/>
    <x v="40"/>
    <x v="49"/>
    <s v="無"/>
    <m/>
  </r>
  <r>
    <s v="社會福利支出計畫/社會福利支出/會費、捐助、補助、分攤、照護、救濟與交流活動費/捐助、補助與獎助/捐助國內團體"/>
    <s v="補助民間團體辦理建立社區照顧關懷據點業務"/>
    <s v="臺中市太平區福隆社區發展協會"/>
    <x v="40"/>
    <x v="1"/>
    <s v="無"/>
    <m/>
  </r>
  <r>
    <s v="社會福利支出計畫/社會福利支出/會費、捐助、補助、分攤、照護、救濟與交流活動費/捐助、補助與獎助/捐助國內團體"/>
    <s v="補助民間團體辦理建立社區照顧關懷據點業務"/>
    <s v="臺中市沙鹿區六路社區發展協會"/>
    <x v="40"/>
    <x v="49"/>
    <s v="無"/>
    <m/>
  </r>
  <r>
    <s v="社會福利支出計畫/社會福利支出/會費、捐助、補助、分攤、照護、救濟與交流活動費/捐助、補助與獎助/捐助國內團體"/>
    <s v="補助民間團體辦理建立社區照顧關懷據點業務"/>
    <s v="臺中市烏日區仁德社區發展協會"/>
    <x v="40"/>
    <x v="49"/>
    <s v="無"/>
    <m/>
  </r>
  <r>
    <s v="社會福利支出計畫/社會福利支出/會費、捐助、補助、分攤、照護、救濟與交流活動費/捐助、補助與獎助/捐助國內團體"/>
    <s v="補助民間團體辦理建立社區照顧關懷據點業務"/>
    <s v="台中市西屯區上德社區發展協會"/>
    <x v="40"/>
    <x v="49"/>
    <s v="無"/>
    <m/>
  </r>
  <r>
    <s v="社會福利支出計畫/社會福利支出/會費、捐助、補助、分攤、照護、救濟與交流活動費/捐助、補助與獎助/捐助國內團體"/>
    <s v="補助民間團體辦理建立社區照顧關懷據點業務"/>
    <s v="台中市永恆愛心關懷協會"/>
    <x v="40"/>
    <x v="1"/>
    <s v="無"/>
    <m/>
  </r>
  <r>
    <s v="社會福利支出計畫/社會福利支出/會費、捐助、補助、分攤、照護、救濟與交流活動費/捐助、補助與獎助/捐助國內團體"/>
    <s v="補助民間團體辦理建立社區照顧關懷據點業務"/>
    <s v="臺中市福興在地人文關懷協會"/>
    <x v="40"/>
    <x v="1"/>
    <s v="無"/>
    <m/>
  </r>
  <r>
    <s v="社會福利支出計畫/社會福利支出/會費、捐助、補助、分攤、照護、救濟與交流活動費/捐助、補助與獎助/捐助國內團體"/>
    <s v="補助民間團體辦理建立社區照顧關懷據點業務"/>
    <s v="臺中市太平區中政社區發展協會"/>
    <x v="40"/>
    <x v="1"/>
    <s v="無"/>
    <m/>
  </r>
  <r>
    <s v="社會福利支出計畫/社會福利支出/會費、捐助、補助、分攤、照護、救濟與交流活動費/捐助、補助與獎助/捐助國內團體"/>
    <s v="補助民間團體辦理建立社區照顧關懷據點業務"/>
    <s v="社團法人臺中市長幼關懷協會"/>
    <x v="40"/>
    <x v="49"/>
    <s v="無"/>
    <m/>
  </r>
  <r>
    <s v="社會福利支出計畫/社會福利支出/會費、捐助、補助、分攤、照護、救濟與交流活動費/捐助、補助與獎助/捐助國內團體"/>
    <s v="補助民間團體辦理建立社區照顧關懷據點業務"/>
    <s v="臺中市外埔區福興關懷協會"/>
    <x v="40"/>
    <x v="1"/>
    <s v="無"/>
    <m/>
  </r>
  <r>
    <s v="社會福利支出計畫/社會福利支出/會費、捐助、補助、分攤、照護、救濟與交流活動費/捐助、補助與獎助/捐助國內團體"/>
    <s v="補助民間團體辦理建立社區照顧關懷據點業務"/>
    <s v="台中市南區工學社區發展協會"/>
    <x v="40"/>
    <x v="1"/>
    <s v="無"/>
    <m/>
  </r>
  <r>
    <s v="社會福利支出計畫/社會福利支出/會費、捐助、補助、分攤、照護、救濟與交流活動費/捐助、補助與獎助/捐助國內團體"/>
    <s v="補助民間團體辦理建立社區照顧關懷據點業務"/>
    <s v="社團法人臺中市基督教豐盛協會"/>
    <x v="40"/>
    <x v="4"/>
    <s v="無"/>
    <m/>
  </r>
  <r>
    <s v="社會福利支出計畫/社會福利支出/會費、捐助、補助、分攤、照護、救濟與交流活動費/捐助、補助與獎助/捐助國內團體"/>
    <s v="補助民間團體辦理建立社區照顧關懷據點業務"/>
    <s v="臺中市后里元極舞協會"/>
    <x v="40"/>
    <x v="4"/>
    <s v="無"/>
    <m/>
  </r>
  <r>
    <s v="社會福利支出計畫/社會福利支出/會費、捐助、補助、分攤、照護、救濟與交流活動費/捐助、補助與獎助/捐助國內團體"/>
    <s v="補助民間團體辦理建立社區照顧關懷據點業務"/>
    <s v="臺中市生態休閒產業協會"/>
    <x v="40"/>
    <x v="4"/>
    <s v="無"/>
    <m/>
  </r>
  <r>
    <s v="社會福利支出計畫/社會福利支出/會費、捐助、補助、分攤、照護、救濟與交流活動費/捐助、補助與獎助/捐助國內團體"/>
    <s v="補助民間團體辦理建立社區照顧關懷據點業務"/>
    <s v="財團法台中市私立甘霖社會福利慈善事業基金會"/>
    <x v="40"/>
    <x v="4"/>
    <s v="無"/>
    <m/>
  </r>
  <r>
    <s v="社會福利支出計畫/社會福利支出/會費、捐助、補助、分攤、照護、救濟與交流活動費/捐助、補助與獎助/捐助國內團體"/>
    <s v="補助民間團體辦理建立社區照顧關懷據點業務"/>
    <s v="臺中市神岡區北庄社區發展協"/>
    <x v="40"/>
    <x v="4"/>
    <s v="無"/>
    <m/>
  </r>
  <r>
    <s v="社會福利支出計畫/社會福利支出/會費、捐助、補助、分攤、照護、救濟與交流活動費/捐助、補助與獎助/捐助國內團體"/>
    <s v="補助民間團體辦理建立社區照顧關懷據點業務"/>
    <s v="社團法人臺中市活出美好關懷協會"/>
    <x v="40"/>
    <x v="49"/>
    <s v="無"/>
    <m/>
  </r>
  <r>
    <s v="社會福利支出計畫/社會福利支出/會費、捐助、補助、分攤、照護、救濟與交流活動費/捐助、補助與獎助/捐助國內團體"/>
    <s v="補助民間團體辦理建立社區照顧關懷據點業務"/>
    <s v="臺中市廣福關懷協會"/>
    <x v="40"/>
    <x v="1"/>
    <s v="無"/>
    <m/>
  </r>
  <r>
    <s v="社會福利支出計畫/社會福利支出/會費、捐助、補助、分攤、照護、救濟與交流活動費/捐助、補助與獎助/捐助國內團體"/>
    <s v="補助民間團體辦理建立社區照顧關懷據點業務"/>
    <s v="臺中市東海愛鄰社區服務協會"/>
    <x v="40"/>
    <x v="49"/>
    <s v="無"/>
    <m/>
  </r>
  <r>
    <s v="社會福利支出計畫/社會福利支出/會費、捐助、補助、分攤、照護、救濟與交流活動費/捐助、補助與獎助/捐助國內團體"/>
    <s v="補助民間團體辦理建立社區照顧關懷據點業務"/>
    <s v="社團法人臺中市活出美好關懷協會"/>
    <x v="40"/>
    <x v="4"/>
    <s v="無"/>
    <m/>
  </r>
  <r>
    <s v="社會福利支出計畫/社會福利支出/會費、捐助、補助、分攤、照護、救濟與交流活動費/捐助、補助與獎助/捐助國內團體"/>
    <s v="補助民間團體辦理建立社區照顧關懷據點業務"/>
    <s v="社團法人臺中市忘憂草協會"/>
    <x v="40"/>
    <x v="49"/>
    <s v="無"/>
    <m/>
  </r>
  <r>
    <s v="社會福利支出計畫/社會福利支出/會費、捐助、補助、分攤、照護、救濟與交流活動費/捐助、補助與獎助/捐助國內團體"/>
    <s v="補助民間團體辦理建立社區照顧關懷據點業務"/>
    <s v="臺中市豐原區新南陽社區發展協會"/>
    <x v="40"/>
    <x v="49"/>
    <s v="無"/>
    <m/>
  </r>
  <r>
    <s v="社會福利支出計畫/社會福利支出/會費、捐助、補助、分攤、照護、救濟與交流活動費/捐助、補助與獎助/捐助國內團體"/>
    <s v="補助民間團體辦理建立社區照顧關懷據點業務"/>
    <s v="社團法人臺中市福康關懷協會"/>
    <x v="40"/>
    <x v="49"/>
    <s v="無"/>
    <m/>
  </r>
  <r>
    <s v="社會福利支出計畫/社會福利支出/會費、捐助、補助、分攤、照護、救濟與交流活動費/捐助、補助與獎助/捐助國內團體"/>
    <s v="補助民間團體辦理建立社區照顧關懷據點業務"/>
    <s v="台中市北區長青社區發展協會"/>
    <x v="40"/>
    <x v="49"/>
    <s v="無"/>
    <m/>
  </r>
  <r>
    <s v="社會福利支出計畫/社會福利支出/會費、捐助、補助、分攤、照護、救濟與交流活動費/捐助、補助與獎助/捐助國內團體"/>
    <s v="補助民間團體辦理建立社區照顧關懷據點業務"/>
    <s v="臺中市豐原區鎌村社區發展協會"/>
    <x v="40"/>
    <x v="4"/>
    <s v="無"/>
    <m/>
  </r>
  <r>
    <s v="社會福利支出計畫/社會福利支出/會費、捐助、補助、分攤、照護、救濟與交流活動費/捐助、補助與獎助/捐助國內團體"/>
    <s v="補助民間團體辦理建立社區照顧關懷據點業務"/>
    <s v="臺中市東勢區石城社區發展協會"/>
    <x v="40"/>
    <x v="49"/>
    <s v="無"/>
    <m/>
  </r>
  <r>
    <s v="社會福利支出計畫/社會福利支出/會費、捐助、補助、分攤、照護、救濟與交流活動費/捐助、補助與獎助/捐助國內團體"/>
    <s v="補助民間團體辦理建立社區照顧關懷據點業務"/>
    <s v="臺中市太平區中興社區發展協會"/>
    <x v="40"/>
    <x v="49"/>
    <s v="無"/>
    <m/>
  </r>
  <r>
    <s v="社會福利支出計畫/社會福利支出/會費、捐助、補助、分攤、照護、救濟與交流活動費/捐助、補助與獎助/捐助國內團體"/>
    <s v="補助民間團體辦理建立社區照顧關懷據點業務"/>
    <s v="臺中市太平區車籠埔文化發展協會"/>
    <x v="40"/>
    <x v="49"/>
    <s v="無"/>
    <m/>
  </r>
  <r>
    <s v="社會福利支出計畫/社會福利支出/會費、捐助、補助、分攤、照護、救濟與交流活動費/捐助、補助與獎助/捐助國內團體"/>
    <s v="補助民間團體辦理建立社區照顧關懷據點業務"/>
    <s v="臺中市清水區橋頭社區發展協會"/>
    <x v="40"/>
    <x v="49"/>
    <s v="無"/>
    <m/>
  </r>
  <r>
    <s v="社會福利支出計畫/社會福利支出/會費、捐助、補助、分攤、照護、救濟與交流活動費/捐助、補助與獎助/捐助國內團體"/>
    <s v="補助民間團體辦理建立社區照顧關懷據點業務"/>
    <s v="臺中市龍井區新庄社區發展協會"/>
    <x v="40"/>
    <x v="49"/>
    <s v="無"/>
    <m/>
  </r>
  <r>
    <s v="社會福利支出計畫/社會福利支出/會費、捐助、補助、分攤、照護、救濟與交流活動費/捐助、補助與獎助/捐助國內團體"/>
    <s v="補助民間團體辦理建立社區照顧關懷據點業務"/>
    <s v="臺中市大肚區社腳社區發展協會"/>
    <x v="40"/>
    <x v="49"/>
    <s v="無"/>
    <m/>
  </r>
  <r>
    <s v="社會福利支出計畫/社會福利支出/會費、捐助、補助、分攤、照護、救濟與交流活動費/捐助、補助與獎助/捐助國內團體"/>
    <s v="補助民間團體辦理建立社區照顧關懷據點業務"/>
    <s v="臺中市大肚區萬興社區發展協會"/>
    <x v="40"/>
    <x v="49"/>
    <s v="無"/>
    <m/>
  </r>
  <r>
    <s v="社會福利支出計畫/社會福利支出/會費、捐助、補助、分攤、照護、救濟與交流活動費/捐助、補助與獎助/捐助國內團體"/>
    <s v="補助民間團體辦理建立社區照顧關懷據點業務"/>
    <s v="臺中市幸福心志工協會"/>
    <x v="40"/>
    <x v="49"/>
    <s v="無"/>
    <m/>
  </r>
  <r>
    <s v="社會福利支出計畫/社會福利支出/會費、捐助、補助、分攤、照護、救濟與交流活動費/捐助、補助與獎助/捐助國內團體"/>
    <s v="補助民間團體辦理建立社區照顧關懷據點業務"/>
    <s v="財團法人弘道老人福利基金會"/>
    <x v="40"/>
    <x v="49"/>
    <s v="無"/>
    <m/>
  </r>
  <r>
    <s v="社會福利支出計畫/社會福利支出/會費、捐助、補助、分攤、照護、救濟與交流活動費/捐助、補助與獎助/捐助國內團體"/>
    <s v="補助民間團體辦理建立社區照顧關懷據點業務"/>
    <s v="臺中市大肚自強關懷協會"/>
    <x v="40"/>
    <x v="49"/>
    <s v="無"/>
    <m/>
  </r>
  <r>
    <s v="社會福利支出計畫/社會福利支出/會費、捐助、補助、分攤、照護、救濟與交流活動費/捐助、補助與獎助/捐助國內團體"/>
    <s v="補助民間團體辦理建立社區照顧關懷據點業務"/>
    <s v="財團法人福智慈善基金會"/>
    <x v="40"/>
    <x v="1"/>
    <s v="無"/>
    <m/>
  </r>
  <r>
    <s v="社會福利支出計畫/社會福利支出/會費、捐助、補助、分攤、照護、救濟與交流活動費/捐助、補助與獎助/捐助國內團體"/>
    <s v="補助民間團體辦理建立社區照顧關懷據點業務"/>
    <s v="臺中市神岡區三角社區發展協會"/>
    <x v="40"/>
    <x v="49"/>
    <s v="無"/>
    <m/>
  </r>
  <r>
    <s v="社會福利支出計畫/社會福利支出/會費、捐助、補助、分攤、照護、救濟與交流活動費/捐助、補助與獎助/捐助國內團體"/>
    <s v="補助民間團體辦理建立社區照顧關懷據點業務"/>
    <s v="臺中市清水區武鹿社區發展協會"/>
    <x v="40"/>
    <x v="54"/>
    <s v="無"/>
    <m/>
  </r>
  <r>
    <s v="一般建築及設備計畫/一般建築及設備/會費、捐助、補助、分攤、照護、救濟與交流活動費/捐助、補助與獎助/捐助國內團體"/>
    <s v="補助民間團體辦理建立社區照顧關懷據點業務"/>
    <s v="臺中市清水區武鹿社區發展協會"/>
    <x v="40"/>
    <x v="83"/>
    <s v="無"/>
    <m/>
  </r>
  <r>
    <s v="社會福利支出計畫/社會福利支出/會費、捐助、補助、分攤、照護、救濟與交流活動費/捐助、補助與獎助/捐助國內團體"/>
    <s v="補助民間團體辦理建立社區照顧關懷據點業務"/>
    <s v="臺中市南區永興社區發展協會"/>
    <x v="40"/>
    <x v="1"/>
    <s v="無"/>
    <m/>
  </r>
  <r>
    <s v="社會福利支出計畫/社會福利支出/會費、捐助、補助、分攤、照護、救濟與交流活動費/捐助、補助與獎助/捐助國內團體"/>
    <s v="補助民間團體辦理建立社區照顧關懷據點業務"/>
    <s v="臺中市好藤林健康促進關懷協會"/>
    <x v="40"/>
    <x v="52"/>
    <s v="無"/>
    <m/>
  </r>
  <r>
    <s v="社會福利支出計畫/社會福利支出/會費、捐助、補助、分攤、照護、救濟與交流活動費/捐助、補助與獎助/捐助國內團體"/>
    <s v="補助民間團體辦理建立社區照顧關懷據點業務"/>
    <s v="臺灣銀髮族培力協會"/>
    <x v="40"/>
    <x v="365"/>
    <s v="無"/>
    <m/>
  </r>
  <r>
    <s v="社會福利支出計畫/社會福利支出/會費、捐助、補助、分攤、照護、救濟與交流活動費/捐助、補助與獎助/捐助國內團體"/>
    <s v="補助民間團體辦理建立社區照顧關懷據點業務"/>
    <s v="臺中市沙鹿區洛泉社區發展協會"/>
    <x v="40"/>
    <x v="49"/>
    <s v="無"/>
    <m/>
  </r>
  <r>
    <s v="社會福利支出計畫/社會福利支出/會費、捐助、補助、分攤、照護、救濟與交流活動費/捐助、補助與獎助/捐助國內團體"/>
    <s v="補助民間團體辦理建立社區照顧關懷據點業務"/>
    <s v="臺中市潭子區家福健康促進協會"/>
    <x v="40"/>
    <x v="125"/>
    <s v="無"/>
    <m/>
  </r>
  <r>
    <s v="社會福利支出計畫/社會福利支出/會費、捐助、補助、分攤、照護、救濟與交流活動費/捐助、補助與獎助/捐助國內團體"/>
    <s v="補助民間團體辦理建立社區照顧關懷據點業務"/>
    <s v="臺中市豐原區南村里愛護您關照協會"/>
    <x v="40"/>
    <x v="81"/>
    <s v="無"/>
    <m/>
  </r>
  <r>
    <s v="社會福利支出計畫/社會福利支出/會費、捐助、補助、分攤、照護、救濟與交流活動費/捐助、補助與獎助/捐助國內團體"/>
    <s v="補助民間團體辦理建立社區照顧關懷據點業務"/>
    <s v="臺中市沙鹿區六路社區發展協會"/>
    <x v="40"/>
    <x v="80"/>
    <s v="無"/>
    <m/>
  </r>
  <r>
    <s v="社會福利支出計畫/社會福利支出/會費、捐助、補助、分攤、照護、救濟與交流活動費/捐助、補助與獎助/捐助國內團體"/>
    <s v="補助民間團體辦理建立社區照顧關懷據點業務"/>
    <s v="臺中市沙鹿區斗抵社區發展協會"/>
    <x v="40"/>
    <x v="241"/>
    <s v="無"/>
    <m/>
  </r>
  <r>
    <s v="社會福利支出計畫/社會福利支出/會費、捐助、補助、分攤、照護、救濟與交流活動費/捐助、補助與獎助/捐助國內團體"/>
    <s v="補助民間團體辦理建立社區照顧關懷據點業務"/>
    <s v="臺中市和平區健康促進推廣協會"/>
    <x v="40"/>
    <x v="98"/>
    <s v="無"/>
    <m/>
  </r>
  <r>
    <s v="社會福利支出計畫/社會福利支出/會費、捐助、補助、分攤、照護、救濟與交流活動費/捐助、補助與獎助/捐助國內團體"/>
    <s v="補助民間團體辦理建立社區照顧關懷據點業務"/>
    <s v="財團法人台中市私立甘霖社會福利慈善事業基金會"/>
    <x v="40"/>
    <x v="16"/>
    <s v="無"/>
    <m/>
  </r>
  <r>
    <s v="社會福利支出計畫/社會福利支出/會費、捐助、補助、分攤、照護、救濟與交流活動費/捐助、補助與獎助/捐助國內團體"/>
    <s v="補助民間團體辦理建立社區照顧關懷據點業務"/>
    <s v="社團法人台中市活出美好關懷協會"/>
    <x v="40"/>
    <x v="98"/>
    <s v="無"/>
    <m/>
  </r>
  <r>
    <s v="社會福利支出計畫/社會福利支出/會費、捐助、補助、分攤、照護、救濟與交流活動費/捐助、補助與獎助/捐助國內團體"/>
    <s v="補助民間團體辦理建立社區照顧關懷據點業務"/>
    <s v="臺中市潭子區大豐社區發展協會"/>
    <x v="40"/>
    <x v="51"/>
    <s v="無"/>
    <m/>
  </r>
  <r>
    <s v="社會福利支出計畫/社會福利支出/會費、捐助、補助、分攤、照護、救濟與交流活動費/捐助、補助與獎助/捐助國內團體"/>
    <s v="補助民間團體辦理建立社區照顧關懷據點業務"/>
    <s v="臺中市潭仔墘社區文化協會"/>
    <x v="40"/>
    <x v="1"/>
    <s v="無"/>
    <m/>
  </r>
  <r>
    <s v="社會福利支出計畫/社會福利支出/會費、捐助、補助、分攤、照護、救濟與交流活動費/捐助、補助與獎助/捐助國內團體"/>
    <s v="補助民間團體辦理建立社區照顧關懷據點業務"/>
    <s v="台中市北區長青社區發展協會"/>
    <x v="40"/>
    <x v="241"/>
    <s v="無"/>
    <m/>
  </r>
  <r>
    <s v="社會福利支出計畫/社會福利支出/會費、捐助、補助、分攤、照護、救濟與交流活動費/捐助、補助與獎助/捐助國內團體"/>
    <s v="補助民間團體辦理建立社區照顧關懷據點業務"/>
    <s v="臺中市沙鹿區南勢社區發展協會"/>
    <x v="40"/>
    <x v="53"/>
    <s v="無"/>
    <m/>
  </r>
  <r>
    <s v="社會福利支出計畫/社會福利支出/會費、捐助、補助、分攤、照護、救濟與交流活動費/捐助、補助與獎助/捐助國內團體"/>
    <s v="補助民間團體辦理建立社區照顧關懷據點業務"/>
    <s v="臺中市豐原區北湳社區發展協會"/>
    <x v="40"/>
    <x v="82"/>
    <s v="無"/>
    <m/>
  </r>
  <r>
    <s v="社會福利支出計畫/社會福利支出/會費、捐助、補助、分攤、照護、救濟與交流活動費/捐助、補助與獎助/捐助國內團體"/>
    <s v="補助民間團體辦理建立社區照顧關懷據點業務"/>
    <s v="臺中市武陵長壽關懷協會"/>
    <x v="40"/>
    <x v="123"/>
    <s v="無"/>
    <m/>
  </r>
  <r>
    <s v="社會福利支出計畫/社會福利支出/會費、捐助、補助、分攤、照護、救濟與交流活動費/捐助、補助與獎助/捐助國內團體"/>
    <s v="補助民間團體辦理建立社區照顧關懷據點業務"/>
    <s v="財團法人向上社會福利基金會"/>
    <x v="40"/>
    <x v="101"/>
    <s v="無"/>
    <m/>
  </r>
  <r>
    <s v="社會福利支出計畫/社會福利支出/會費、捐助、補助、分攤、照護、救濟與交流活動費/捐助、補助與獎助/捐助國內團體"/>
    <s v="補助民間團體辦理建立社區照顧關懷據點業務"/>
    <s v="鎌村社區發展協會"/>
    <x v="40"/>
    <x v="202"/>
    <s v="無"/>
    <m/>
  </r>
  <r>
    <s v="社會福利支出計畫/社會福利支出/會費、捐助、補助、分攤、照護、救濟與交流活動費/捐助、補助與獎助/捐助國內團體"/>
    <s v="補助民間團體辦理建立社區照顧關懷據點業務"/>
    <s v="財團法人弘道老人福利基金會"/>
    <x v="40"/>
    <x v="217"/>
    <s v="無"/>
    <m/>
  </r>
  <r>
    <s v="社會福利支出計畫/社會福利支出/會費、捐助、補助、分攤、照護、救濟與交流活動費/捐助、補助與獎助/捐助國內團體"/>
    <s v="補助民間團體辦理建立社區照顧關懷據點業務"/>
    <s v="社團法人臺中市沐風60長者之愛關懷協會"/>
    <x v="40"/>
    <x v="49"/>
    <s v="無"/>
    <m/>
  </r>
  <r>
    <s v="社會福利支出計畫/社會福利支出/會費、捐助、補助、分攤、照護、救濟與交流活動費/捐助、補助與獎助/捐助國內團體"/>
    <s v="補助民間團體辦理建立社區照顧關懷據點業務"/>
    <s v="臺中市大甲區太白社區發展協會"/>
    <x v="40"/>
    <x v="1"/>
    <s v="無"/>
    <m/>
  </r>
  <r>
    <s v="社會福利支出計畫/社會福利支出/會費、捐助、補助、分攤、照護、救濟與交流活動費/捐助、補助與獎助/捐助國內團體"/>
    <s v="補助民間團體辦理建立社區照顧關懷據點業務"/>
    <s v="社團法人台中市東區東英社區發展協會"/>
    <x v="40"/>
    <x v="750"/>
    <s v="無"/>
    <m/>
  </r>
  <r>
    <s v="社會福利支出計畫/社會福利支出/會費、捐助、補助、分攤、照護、救濟與交流活動費/捐助、補助與獎助/捐助國內團體"/>
    <s v="補助民間團體辦理建立社區照顧關懷據點業務"/>
    <s v="臺中市東勢區明正社區發展協會"/>
    <x v="40"/>
    <x v="123"/>
    <s v="無"/>
    <m/>
  </r>
  <r>
    <s v="社會福利支出計畫/社會福利支出/會費、捐助、補助、分攤、照護、救濟與交流活動費/捐助、補助與獎助/捐助國內團體"/>
    <s v="補助民間團體辦理建立社區照顧關懷據點業務"/>
    <s v="臺中市東勢區下新社區發展協會"/>
    <x v="40"/>
    <x v="123"/>
    <s v="無"/>
    <m/>
  </r>
  <r>
    <s v="社會福利支出計畫/社會福利支出/會費、捐助、補助、分攤、照護、救濟與交流活動費/捐助、補助與獎助/捐助國內團體"/>
    <s v="補助民間團體辦理建立社區照顧關懷據點業務"/>
    <s v="臺中市神岡區社口社區發展協會"/>
    <x v="40"/>
    <x v="49"/>
    <s v="無"/>
    <m/>
  </r>
  <r>
    <s v="社會福利支出計畫/社會福利支出/會費、捐助、補助、分攤、照護、救濟與交流活動費/捐助、補助與獎助/捐助國內團體"/>
    <s v="補助民間團體辦理建立社區照顧關懷據點業務"/>
    <s v="臺中市生態休閒產業協會"/>
    <x v="40"/>
    <x v="88"/>
    <s v="無"/>
    <m/>
  </r>
  <r>
    <s v="社會福利支出計畫/社會福利支出/會費、捐助、補助、分攤、照護、救濟與交流活動費/捐助、補助與獎助/捐助國內團體"/>
    <s v="補助民間團體辦理建立社區照顧關懷據點業務"/>
    <s v="臺中市東勢區泰昌社區發展協會"/>
    <x v="40"/>
    <x v="9"/>
    <s v="無"/>
    <m/>
  </r>
  <r>
    <s v="社會福利支出計畫/社會福利支出/會費、捐助、補助、分攤、照護、救濟與交流活動費/捐助、補助與獎助/捐助國內團體"/>
    <s v="補助民間團體辦理建立社區照顧關懷據點業務"/>
    <s v="臺中市石岡區萬安社區發展協會"/>
    <x v="40"/>
    <x v="88"/>
    <s v="無"/>
    <m/>
  </r>
  <r>
    <s v="社會福利支出計畫/社會福利支出/會費、捐助、補助、分攤、照護、救濟與交流活動費/捐助、補助與獎助/捐助國內團體"/>
    <s v="補助民間團體辦理建立社區照顧關懷據點業務"/>
    <s v="臺中市石岡區萬興社區發展協會"/>
    <x v="40"/>
    <x v="102"/>
    <s v="無"/>
    <m/>
  </r>
  <r>
    <s v="社會福利支出計畫/社會福利支出/會費、捐助、補助、分攤、照護、救濟與交流活動費/捐助、補助與獎助/捐助國內團體"/>
    <s v="補助民間團體辦理建立社區照顧關懷據點業務"/>
    <s v="臺中市潭子區東寶社區發展協會"/>
    <x v="40"/>
    <x v="1"/>
    <s v="無"/>
    <m/>
  </r>
  <r>
    <s v="社會福利支出計畫/社會福利支出/會費、捐助、補助、分攤、照護、救濟與交流活動費/捐助、補助與獎助/捐助國內團體"/>
    <s v="補助民間團體辦理建立社區照顧關懷據點業務"/>
    <s v="臺中市豐原區豐圳社區發展協會"/>
    <x v="40"/>
    <x v="197"/>
    <s v="無"/>
    <m/>
  </r>
  <r>
    <s v="社會福利支出計畫/社會福利支出/會費、捐助、補助、分攤、照護、救濟與交流活動費/捐助、補助與獎助/捐助國內團體"/>
    <s v="補助民間團體辦理建立社區照顧關懷據點業務"/>
    <s v="臺中市東勢區慶東社區發展協會"/>
    <x v="40"/>
    <x v="506"/>
    <s v="無"/>
    <m/>
  </r>
  <r>
    <s v="一般建築及設備計畫/一般建築及設備/會費、捐助、補助、分攤、照護、救濟與交流活動費/捐助、補助與獎助/捐助國內團體"/>
    <s v="補助民間團體辦理建立社區照顧關懷據點業務"/>
    <s v="臺中市梧棲區草湳社區發展協會"/>
    <x v="40"/>
    <x v="204"/>
    <s v="無"/>
    <m/>
  </r>
  <r>
    <s v="社會福利支出計畫/社會福利支出/會費、捐助、補助、分攤、照護、救濟與交流活動費/捐助、補助與獎助/捐助國內團體"/>
    <s v="補助民間團體辦理建立社區照顧關懷據點業務"/>
    <s v="臺中市大安區頂安社區發展協會"/>
    <x v="40"/>
    <x v="276"/>
    <s v="無"/>
    <m/>
  </r>
  <r>
    <s v="社會福利支出計畫/社會福利支出/會費、捐助、補助、分攤、照護、救濟與交流活動費/捐助、補助與獎助/捐助國內團體"/>
    <s v="補助民間團體辦理建立社區照顧關懷據點業務"/>
    <s v="臺中市外埔社區健康協會"/>
    <x v="40"/>
    <x v="123"/>
    <s v="無"/>
    <m/>
  </r>
  <r>
    <s v="社會福利支出計畫/社會福利支出/會費、捐助、補助、分攤、照護、救濟與交流活動費/捐助、補助與獎助/捐助國內團體"/>
    <s v="補助民間團體辦理建立社區照顧關懷據點業務"/>
    <s v="臺中市清水區南社社區發展協會"/>
    <x v="40"/>
    <x v="704"/>
    <s v="無"/>
    <m/>
  </r>
  <r>
    <s v="社會福利支出計畫/社會福利支出/會費、捐助、補助、分攤、照護、救濟與交流活動費/捐助、補助與獎助/捐助國內團體"/>
    <s v="補助民間團體辦理建立社區照顧關懷據點業務"/>
    <s v="臺中市沙鹿區清泉社區發展協會"/>
    <x v="40"/>
    <x v="125"/>
    <s v="無"/>
    <m/>
  </r>
  <r>
    <s v="社會福利支出計畫/社會福利支出/會費、捐助、補助、分攤、照護、救濟與交流活動費/捐助、補助與獎助/捐助國內團體"/>
    <s v="補助民間團體辦理建立社區照顧關懷據點業務"/>
    <s v="臺中市太平區福隆社區發展協會"/>
    <x v="40"/>
    <x v="63"/>
    <s v="無"/>
    <m/>
  </r>
  <r>
    <s v="社會福利支出計畫/社會福利支出/會費、捐助、補助、分攤、照護、救濟與交流活動費/捐助、補助與獎助/捐助國內團體"/>
    <s v="補助民間團體辦理建立社區照顧關懷據點業務"/>
    <s v="社團法人中華民國失智者照顧協會"/>
    <x v="40"/>
    <x v="16"/>
    <s v="無"/>
    <m/>
  </r>
  <r>
    <s v="社會福利支出計畫/社會福利支出/會費、捐助、補助、分攤、照護、救濟與交流活動費/捐助、補助與獎助/捐助國內團體"/>
    <s v="補助民間團體辦理建立社區照顧關懷據點業務"/>
    <s v="財團法人臺中市私立豐盛社會福利慈善事業基金會"/>
    <x v="40"/>
    <x v="123"/>
    <s v="無"/>
    <m/>
  </r>
  <r>
    <s v="社會福利支出計畫/社會福利支出/會費、捐助、補助、分攤、照護、救濟與交流活動費/捐助、補助與獎助/捐助國內團體"/>
    <s v="補助民間團體辦理建立社區照顧關懷據點業務"/>
    <s v="財團法人全成社會福利基金會"/>
    <x v="40"/>
    <x v="395"/>
    <s v="無"/>
    <m/>
  </r>
  <r>
    <s v="社會福利支出計畫/社會福利支出/會費、捐助、補助、分攤、照護、救濟與交流活動費/捐助、補助與獎助/捐助國內團體"/>
    <s v="補助民間團體辦理建立社區照顧關懷據點業務"/>
    <s v="財團法人向上社會福利基金會"/>
    <x v="40"/>
    <x v="1"/>
    <s v="無"/>
    <m/>
  </r>
  <r>
    <s v="社會福利支出計畫/社會福利支出/會費、捐助、補助、分攤、照護、救濟與交流活動費/捐助、補助與獎助/捐助國內團體"/>
    <s v="補助民間團體辦理建立社區照顧關懷據點業務"/>
    <s v="臺中市石岡區和盛社區發展協會"/>
    <x v="40"/>
    <x v="49"/>
    <s v="無"/>
    <m/>
  </r>
  <r>
    <s v="社會福利支出計畫/社會福利支出/會費、捐助、補助、分攤、照護、救濟與交流活動費/捐助、補助與獎助/捐助國內團體"/>
    <s v="補助民間團體辦理建立社區照顧關懷據點業務"/>
    <s v="臺中市龍井區山腳社區發展協會"/>
    <x v="40"/>
    <x v="49"/>
    <s v="無"/>
    <m/>
  </r>
  <r>
    <s v="社會福利支出計畫/社會福利支出/會費、捐助、補助、分攤、照護、救濟與交流活動費/捐助、補助與獎助/捐助國內團體"/>
    <s v="補助民間團體辦理建立社區照顧關懷據點業務"/>
    <s v="財團法人臺中市私立信望愛智能發展中心"/>
    <x v="40"/>
    <x v="123"/>
    <s v="無"/>
    <m/>
  </r>
  <r>
    <s v="社會福利支出計畫/社會福利支出/會費、捐助、補助、分攤、照護、救濟與交流活動費/捐助、補助與獎助/捐助國內團體"/>
    <s v="補助民間團體辦理建立社區照顧關懷據點業務"/>
    <s v="臺中市大甲區文曲社區發展協會"/>
    <x v="40"/>
    <x v="114"/>
    <s v="無"/>
    <m/>
  </r>
  <r>
    <s v="社會福利支出計畫/社會福利支出/會費、捐助、補助、分攤、照護、救濟與交流活動費/捐助、補助與獎助/捐助國內團體"/>
    <s v="補助民間團體辦理建立社區照顧關懷據點業務"/>
    <s v="臺中市東勢區福隆社區發展協會"/>
    <x v="40"/>
    <x v="241"/>
    <s v="無"/>
    <m/>
  </r>
  <r>
    <s v="社會福利支出計畫/社會福利支出/會費、捐助、補助、分攤、照護、救濟與交流活動費/捐助、補助與獎助/捐助國內團體"/>
    <s v="補助民間團體辦理建立社區照顧關懷據點業務"/>
    <s v="社團法人台中市健行關懷社區協會"/>
    <x v="40"/>
    <x v="189"/>
    <s v="無"/>
    <m/>
  </r>
  <r>
    <s v="社會福利支出計畫/社會福利支出/會費、捐助、補助、分攤、照護、救濟與交流活動費/捐助、補助與獎助/捐助國內團體"/>
    <s v="補助民間團體辦理建立社區照顧關懷據點業務"/>
    <s v="台中市東區十甲社區發展協會"/>
    <x v="40"/>
    <x v="204"/>
    <s v="無"/>
    <m/>
  </r>
  <r>
    <s v="社會福利支出計畫/社會福利支出/會費、捐助、補助、分攤、照護、救濟與交流活動費/捐助、補助與獎助/捐助國內團體"/>
    <s v="補助民間團體辦理建立社區照顧關懷據點業務"/>
    <s v="臺中市大甲區銅安社區發展協會"/>
    <x v="40"/>
    <x v="55"/>
    <s v="無"/>
    <m/>
  </r>
  <r>
    <s v="社會福利支出計畫/社會福利支出/會費、捐助、補助、分攤、照護、救濟與交流活動費/捐助、補助與獎助/捐助國內團體"/>
    <s v="補助民間團體辦理建立社區照顧關懷據點業務"/>
    <s v="臺中市神岡區社口社區發展協會"/>
    <x v="40"/>
    <x v="241"/>
    <s v="無"/>
    <m/>
  </r>
  <r>
    <s v="社會福利支出計畫/社會福利支出/會費、捐助、補助、分攤、照護、救濟與交流活動費/捐助、補助與獎助/捐助國內團體"/>
    <s v="補助民間團體辦理建立社區照顧關懷據點業務"/>
    <s v="臺中市沙鹿區沙鹿社區發展協會"/>
    <x v="40"/>
    <x v="16"/>
    <s v="無"/>
    <m/>
  </r>
  <r>
    <s v="社會福利支出計畫/社會福利支出/會費、捐助、補助、分攤、照護、救濟與交流活動費/捐助、補助與獎助/捐助國內團體"/>
    <s v="補助民間團體辦理建立社區照顧關懷據點業務"/>
    <s v="臺中市大甲區銅安社區發展協會"/>
    <x v="40"/>
    <x v="49"/>
    <s v="無"/>
    <m/>
  </r>
  <r>
    <s v="社會福利支出計畫/社會福利支出/會費、捐助、補助、分攤、照護、救濟與交流活動費/捐助、補助與獎助/捐助國內團體"/>
    <s v="補助民間團體辦理建立社區照顧關懷據點業務"/>
    <s v="臺中市大甲區福德社區發展協會"/>
    <x v="40"/>
    <x v="217"/>
    <s v="無"/>
    <m/>
  </r>
  <r>
    <s v="社會福利支出計畫/社會福利支出/會費、捐助、補助、分攤、照護、救濟與交流活動費/捐助、補助與獎助/捐助國內團體"/>
    <s v="補助民間團體辦理建立社區照顧關懷據點業務"/>
    <s v="臺中市福興在地人文關懷協會"/>
    <x v="40"/>
    <x v="247"/>
    <s v="無"/>
    <m/>
  </r>
  <r>
    <s v="社會福利支出計畫/社會福利支出/會費、捐助、補助、分攤、照護、救濟與交流活動費/捐助、補助與獎助/捐助國內團體"/>
    <s v="補助民間團體辦理建立社區照顧關懷據點業務"/>
    <s v="台中市南區崇倫社區發展協會"/>
    <x v="40"/>
    <x v="217"/>
    <s v="無"/>
    <m/>
  </r>
  <r>
    <s v="社會福利支出計畫/社會福利支出/會費、捐助、補助、分攤、照護、救濟與交流活動費/捐助、補助與獎助/捐助國內團體"/>
    <s v="補助民間團體辦理建立社區照顧關懷據點業務"/>
    <s v="台中市和樂關懷協會"/>
    <x v="40"/>
    <x v="52"/>
    <s v="無"/>
    <m/>
  </r>
  <r>
    <s v="社會福利支出計畫/社會福利支出/會費、捐助、補助、分攤、照護、救濟與交流活動費/捐助、補助與獎助/捐助國內團體"/>
    <s v="補助民間團體辦理建立社區照顧關懷據點業務"/>
    <s v="財團法人伽耶山基金會"/>
    <x v="40"/>
    <x v="63"/>
    <s v="無"/>
    <m/>
  </r>
  <r>
    <s v="社會福利支出計畫/社會福利支出/會費、捐助、補助、分攤、照護、救濟與交流活動費/捐助、補助與獎助/捐助國內團體"/>
    <s v="補助民間團體辦理建立社區照顧關懷據點業務"/>
    <s v="臺中市大肚區營埔社區發展協會"/>
    <x v="40"/>
    <x v="4"/>
    <s v="無"/>
    <m/>
  </r>
  <r>
    <s v="社會福利支出計畫/社會福利支出/會費、捐助、補助、分攤、照護、救濟與交流活動費/捐助、補助與獎助/捐助國內團體"/>
    <s v="補助民間團體辦理建立社區照顧關懷據點業務"/>
    <s v="共生宅發展協會"/>
    <x v="40"/>
    <x v="88"/>
    <s v="無"/>
    <m/>
  </r>
  <r>
    <s v="社會福利支出計畫/社會福利支出/會費、捐助、補助、分攤、照護、救濟與交流活動費/捐助、補助與獎助/捐助國內團體"/>
    <s v="補助民間團體辦理建立社區照顧關懷據點業務"/>
    <s v="臺中市大肚區山陽社區發展協會"/>
    <x v="40"/>
    <x v="88"/>
    <s v="無"/>
    <m/>
  </r>
  <r>
    <s v="社會福利支出計畫/社會福利支出/會費、捐助、補助、分攤、照護、救濟與交流活動費/捐助、補助與獎助/捐助國內團體"/>
    <s v="補助民間團體辦理建立社區照顧關懷據點業務"/>
    <s v="台中市南區南和社區發展協會"/>
    <x v="40"/>
    <x v="236"/>
    <s v="無"/>
    <m/>
  </r>
  <r>
    <s v="社會福利支出計畫/社會福利支出/會費、捐助、補助、分攤、照護、救濟與交流活動費/捐助、補助與獎助/捐助國內團體"/>
    <s v="補助民間團體辦理建立社區照顧關懷據點業務"/>
    <s v="臺中市南區樹德社區發展協會"/>
    <x v="40"/>
    <x v="4"/>
    <s v="無"/>
    <m/>
  </r>
  <r>
    <s v="社會福利支出計畫/社會福利支出/會費、捐助、補助、分攤、照護、救濟與交流活動費/捐助、補助與獎助/捐助國內團體"/>
    <s v="補助民間團體辦理建立社區照顧關懷據點業務"/>
    <s v="台中市南屯區三厝社區發展協會"/>
    <x v="40"/>
    <x v="67"/>
    <s v="無"/>
    <m/>
  </r>
  <r>
    <s v="社會福利支出計畫/社會福利支出/會費、捐助、補助、分攤、照護、救濟與交流活動費/捐助、補助與獎助/捐助國內團體"/>
    <s v="補助民間團體辦理建立社區照顧關懷據點業務"/>
    <s v="臺中市外埔區福興關懷協會"/>
    <x v="40"/>
    <x v="123"/>
    <s v="無"/>
    <m/>
  </r>
  <r>
    <s v="一般建築及設備計畫/一般建築及設備/會費、捐助、補助、分攤、照護、救濟與交流活動費/捐助、補助與獎助/捐助國內團體"/>
    <s v="補助民間團體辦理建立社區照顧關懷據點業務"/>
    <s v="臺中市梧棲區南簡社區發展協會"/>
    <x v="40"/>
    <x v="49"/>
    <s v="無"/>
    <m/>
  </r>
  <r>
    <s v="社會福利支出計畫/社會福利支出/會費、捐助、補助、分攤、照護、救濟與交流活動費/捐助、補助與獎助/捐助國內團體"/>
    <s v="補助民間團體辦理建立社區照顧關懷據點業務"/>
    <s v="臺中市樂活銀髮族交流協會"/>
    <x v="40"/>
    <x v="276"/>
    <s v="無"/>
    <m/>
  </r>
  <r>
    <s v="社會福利支出計畫/社會福利支出/會費、捐助、補助、分攤、照護、救濟與交流活動費/捐助、補助與獎助/捐助國內團體"/>
    <s v="補助民間團體辦理建立社區照顧關懷據點業務"/>
    <s v="臺中市石岡區南眉文化促進會"/>
    <x v="40"/>
    <x v="123"/>
    <s v="無"/>
    <m/>
  </r>
  <r>
    <s v="社會福利支出計畫/社會福利支出/會費、捐助、補助、分攤、照護、救濟與交流活動費/捐助、補助與獎助/捐助國內團體"/>
    <s v="補助民間團體辦理建立社區照顧關懷據點業務"/>
    <s v="臺中市東勢區中嵙社區發展協會"/>
    <x v="40"/>
    <x v="750"/>
    <s v="無"/>
    <m/>
  </r>
  <r>
    <s v="社會福利支出計畫/社會福利支出/會費、捐助、補助、分攤、照護、救濟與交流活動費/捐助、補助與獎助/捐助國內團體"/>
    <s v="補助民間團體辦理建立社區照顧關懷據點業務"/>
    <s v="臺中市石岡區傳統美食文化推廣協會"/>
    <x v="40"/>
    <x v="123"/>
    <s v="無"/>
    <m/>
  </r>
  <r>
    <s v="社會福利支出計畫/社會福利支出/會費、捐助、補助、分攤、照護、救濟與交流活動費/捐助、補助與獎助/捐助國內團體"/>
    <s v="補助民間團體辦理建立社區照顧關懷據點業務"/>
    <s v="臺中市大甲區德化社區發展協會"/>
    <x v="40"/>
    <x v="326"/>
    <s v="無"/>
    <m/>
  </r>
  <r>
    <s v="社會福利支出計畫/社會福利支出/會費、捐助、補助、分攤、照護、救濟與交流活動費/捐助、補助與獎助/捐助國內團體"/>
    <s v="補助民間團體辦理建立社區照顧關懷據點業務"/>
    <s v="臺中市大甲區聖母發展協會"/>
    <x v="40"/>
    <x v="72"/>
    <s v="無"/>
    <m/>
  </r>
  <r>
    <s v="社會福利支出計畫/社會福利支出/會費、捐助、補助、分攤、照護、救濟與交流活動費/捐助、補助與獎助/捐助國內團體"/>
    <s v="補助民間團體辦理建立社區照顧關懷據點業務"/>
    <s v="臺中市大雅區忠義社區發展協會"/>
    <x v="40"/>
    <x v="125"/>
    <s v="無"/>
    <m/>
  </r>
  <r>
    <s v="社會福利支出計畫/社會福利支出/會費、捐助、補助、分攤、照護、救濟與交流活動費/捐助、補助與獎助/捐助國內團體"/>
    <s v="補助民間團體辦理建立社區照顧關懷據點業務"/>
    <s v="臺中市頂橋仔發展協會"/>
    <x v="40"/>
    <x v="276"/>
    <s v="無"/>
    <m/>
  </r>
  <r>
    <s v="社會福利支出計畫/社會福利支出/會費、捐助、補助、分攤、照護、救濟與交流活動費/捐助、補助與獎助/捐助國內團體"/>
    <s v="補助民間團體辦理建立社區照顧關懷據點業務"/>
    <s v="臺中市南區藍興堡發展協會"/>
    <x v="40"/>
    <x v="125"/>
    <s v="無"/>
    <m/>
  </r>
  <r>
    <s v="社會福利支出計畫/社會福利支出/會費、捐助、補助、分攤、照護、救濟與交流活動費/捐助、補助與獎助/捐助國內團體"/>
    <s v="補助民間團體辦理建立社區照顧關懷據點業務"/>
    <s v="臺中市沙鹿區晉江社區發展協會"/>
    <x v="40"/>
    <x v="201"/>
    <s v="無"/>
    <m/>
  </r>
  <r>
    <s v="社會福利支出計畫/社會福利支出/會費、捐助、補助、分攤、照護、救濟與交流活動費/捐助、補助與獎助/捐助國內團體"/>
    <s v="補助民間團體辦理建立社區照顧關懷據點業務"/>
    <s v="臺中市沙鹿區西勢寮社區發展協會"/>
    <x v="40"/>
    <x v="365"/>
    <s v="無"/>
    <m/>
  </r>
  <r>
    <s v="社會福利支出計畫/社會福利支出/會費、捐助、補助、分攤、照護、救濟與交流活動費/捐助、補助與獎助/捐助國內團體"/>
    <s v="補助民間團體辦理建立社區照顧關懷據點業務"/>
    <s v="社團法人臺中市忘憂草協會"/>
    <x v="40"/>
    <x v="98"/>
    <s v="無"/>
    <m/>
  </r>
  <r>
    <s v="社會福利支出計畫/社會福利支出/會費、捐助、補助、分攤、照護、救濟與交流活動費/捐助、補助與獎助/捐助國內團體"/>
    <s v="補助民間團體辦理建立社區照顧關懷據點業務"/>
    <s v="社團法人台中市婦女發展協會"/>
    <x v="40"/>
    <x v="204"/>
    <s v="無"/>
    <m/>
  </r>
  <r>
    <s v="社會福利支出計畫/社會福利支出/會費、捐助、補助、分攤、照護、救濟與交流活動費/捐助、補助與獎助/捐助國內團體"/>
    <s v="補助民間團體辦理建立社區照顧關懷據點業務"/>
    <s v="社團法人臺中市長幼關懷協會"/>
    <x v="40"/>
    <x v="63"/>
    <s v="無"/>
    <m/>
  </r>
  <r>
    <s v="社會福利支出計畫/社會福利支出/會費、捐助、補助、分攤、照護、救濟與交流活動費/捐助、補助與獎助/捐助國內團體"/>
    <s v="補助民間團體辦理建立社區照顧關懷據點業務"/>
    <s v="台中市北區中達社區發展協會"/>
    <x v="40"/>
    <x v="98"/>
    <s v="無"/>
    <m/>
  </r>
  <r>
    <s v="社會福利支出計畫/社會福利支出/會費、捐助、補助、分攤、照護、救濟與交流活動費/捐助、補助與獎助/捐助國內團體"/>
    <s v="補助民間團體辦理建立社區照顧關懷據點業務"/>
    <s v="社團法人臺中市篤行關懷協會"/>
    <x v="40"/>
    <x v="53"/>
    <s v="無"/>
    <m/>
  </r>
  <r>
    <s v="社會福利支出計畫/社會福利支出/會費、捐助、補助、分攤、照護、救濟與交流活動費/捐助、補助與獎助/捐助國內團體"/>
    <s v="補助民間團體辦理建立社區照顧關懷據點業務"/>
    <s v="社團法人中華傳愛社區服務協會"/>
    <x v="40"/>
    <x v="81"/>
    <s v="無"/>
    <m/>
  </r>
  <r>
    <s v="社會福利支出計畫/社會福利支出/會費、捐助、補助、分攤、照護、救濟與交流活動費/捐助、補助與獎助/捐助國內團體"/>
    <s v="補助民間團體辦理建立社區照顧關懷據點業務"/>
    <s v="社團法人中華傳愛社區服務協會"/>
    <x v="40"/>
    <x v="98"/>
    <s v="無"/>
    <m/>
  </r>
  <r>
    <s v="社會福利支出計畫/社會福利支出/會費、捐助、補助、分攤、照護、救濟與交流活動費/捐助、補助與獎助/捐助國內團體"/>
    <s v="補助民間團體辦理建立社區照顧關懷據點業務"/>
    <s v="社團法人台中市東區東信社區發展協會"/>
    <x v="40"/>
    <x v="102"/>
    <s v="無"/>
    <m/>
  </r>
  <r>
    <s v="社會福利支出計畫/社會福利支出/會費、捐助、補助、分攤、照護、救濟與交流活動費/捐助、補助與獎助/捐助國內團體"/>
    <s v="補助民間團體辦理建立社區照顧關懷據點業務"/>
    <s v="社團法人台中市東區東信社區發展協會"/>
    <x v="40"/>
    <x v="81"/>
    <s v="無"/>
    <m/>
  </r>
  <r>
    <s v="社會福利支出計畫/社會福利支出/會費、捐助、補助、分攤、照護、救濟與交流活動費/捐助、補助與獎助/捐助國內團體"/>
    <s v="補助民間團體辦理建立社區照顧關懷據點業務"/>
    <s v="吳榮益台中市北區錦村社區發展協會"/>
    <x v="40"/>
    <x v="247"/>
    <s v="無"/>
    <m/>
  </r>
  <r>
    <s v="社會福利支出計畫/社會福利支出/會費、捐助、補助、分攤、照護、救濟與交流活動費/捐助、補助與獎助/捐助國內團體"/>
    <s v="補助民間團體辦理建立社區照顧關懷據點業務"/>
    <s v="社團法人台中市城市之光關懷協會"/>
    <x v="40"/>
    <x v="147"/>
    <s v="無"/>
    <m/>
  </r>
  <r>
    <s v="社會福利支出計畫/社會福利支出/會費、捐助、補助、分攤、照護、救濟與交流活動費/捐助、補助與獎助/捐助國內團體"/>
    <s v="補助民間團體辦理建立社區照顧關懷據點業務"/>
    <s v="財團法人中華基督教福音信義傳道會"/>
    <x v="40"/>
    <x v="1109"/>
    <s v="無"/>
    <m/>
  </r>
  <r>
    <s v="社會福利支出計畫/社會福利支出/會費、捐助、補助、分攤、照護、救濟與交流活動費/捐助、補助與獎助/捐助國內團體"/>
    <s v="補助民間團體辦理建立社區照顧關懷據點業務"/>
    <s v="社團法人臺中市東區富仁社區發展協會"/>
    <x v="40"/>
    <x v="750"/>
    <s v="無"/>
    <m/>
  </r>
  <r>
    <s v="社會福利支出計畫/社會福利支出/會費、捐助、補助、分攤、照護、救濟與交流活動費/捐助、補助與獎助/捐助國內團體"/>
    <s v="補助民間團體辦理建立社區照顧關懷據點業務"/>
    <s v="臺中市幸福心志工協會"/>
    <x v="40"/>
    <x v="125"/>
    <s v="無"/>
    <m/>
  </r>
  <r>
    <s v="社會福利支出計畫/社會福利支出/會費、捐助、補助、分攤、照護、救濟與交流活動費/捐助、補助與獎助/捐助國內團體"/>
    <s v="補助民間團體辦理建立社區照顧關懷據點業務"/>
    <s v="臺中市烏日區溪壩社區發展協會"/>
    <x v="40"/>
    <x v="87"/>
    <s v="無"/>
    <m/>
  </r>
  <r>
    <s v="社會福利支出計畫/社會福利支出/會費、捐助、補助、分攤、照護、救濟與交流活動費/捐助、補助與獎助/捐助國內團體"/>
    <s v="補助民間團體辦理建立社區照顧關懷據點業務"/>
    <s v="臺中市烏日區烏日社區發展協會"/>
    <x v="40"/>
    <x v="105"/>
    <s v="無"/>
    <m/>
  </r>
  <r>
    <s v="社會福利支出計畫/社會福利支出/會費、捐助、補助、分攤、照護、救濟與交流活動費/捐助、補助與獎助/捐助國內團體"/>
    <s v="補助民間團體辦理建立社區照顧關懷據點業務"/>
    <s v="臺中市烏日區湖日社區發展協會"/>
    <x v="40"/>
    <x v="55"/>
    <s v="無"/>
    <m/>
  </r>
  <r>
    <s v="社會福利支出計畫/社會福利支出/會費、捐助、補助、分攤、照護、救濟與交流活動費/捐助、補助與獎助/捐助國內團體"/>
    <s v="補助民間團體辦理建立社區照顧關懷據點業務"/>
    <s v="臺中市大肚區大東社區發展協會"/>
    <x v="40"/>
    <x v="241"/>
    <s v="無"/>
    <m/>
  </r>
  <r>
    <s v="社會福利支出計畫/社會福利支出/會費、捐助、補助、分攤、照護、救濟與交流活動費/捐助、補助與獎助/捐助國內團體"/>
    <s v="補助民間團體辦理建立社區照顧關懷據點業務"/>
    <s v="臺中市烏日區三和社區發展協會"/>
    <x v="40"/>
    <x v="85"/>
    <s v="無"/>
    <m/>
  </r>
  <r>
    <s v="社會福利支出計畫/社會福利支出/會費、捐助、補助、分攤、照護、救濟與交流活動費/捐助、補助與獎助/捐助國內團體"/>
    <s v="補助民間團體辦理建立社區照顧關懷據點業務"/>
    <s v="社團法人臺中市好伴照顧協會"/>
    <x v="40"/>
    <x v="81"/>
    <s v="無"/>
    <m/>
  </r>
  <r>
    <s v="社會福利支出計畫/社會福利支出/會費、捐助、補助、分攤、照護、救濟與交流活動費/捐助、補助與獎助/捐助國內團體"/>
    <s v="補助民間團體辦理建立社區照顧關懷據點業務"/>
    <s v="臺中市大肚區磺溪社區發展協會"/>
    <x v="40"/>
    <x v="241"/>
    <s v="無"/>
    <m/>
  </r>
  <r>
    <s v="社會福利支出計畫/社會福利支出/會費、捐助、補助、分攤、照護、救濟與交流活動費/捐助、補助與獎助/捐助國內團體"/>
    <s v="補助民間團體辦理建立社區照顧關懷據點業務"/>
    <s v="臺中市大肚區萬興社區發展協會"/>
    <x v="40"/>
    <x v="125"/>
    <s v="無"/>
    <m/>
  </r>
  <r>
    <s v="社會福利支出計畫/社會福利支出/會費、捐助、補助、分攤、照護、救濟與交流活動費/捐助、補助與獎助/捐助國內團體"/>
    <s v="補助民間團體辦理建立社區照顧關懷據點業務"/>
    <s v="臺中市西區民龍社區發展協會"/>
    <x v="40"/>
    <x v="88"/>
    <s v="無"/>
    <m/>
  </r>
  <r>
    <s v="社會福利支出計畫/社會福利支出/會費、捐助、補助、分攤、照護、救濟與交流活動費/捐助、補助與獎助/捐助國內團體"/>
    <s v="補助民間團體辦理建立社區照顧關懷據點業務"/>
    <s v="社團法人台中市啟明重建福利協會"/>
    <x v="40"/>
    <x v="108"/>
    <s v="無"/>
    <m/>
  </r>
  <r>
    <s v="社會福利支出計畫/社會福利支出/會費、捐助、補助、分攤、照護、救濟與交流活動費/捐助、補助與獎助/捐助國內團體"/>
    <s v="補助民間團體辦理建立社區照顧關懷據點業務"/>
    <s v="臺中市太平區新城社區發展協會"/>
    <x v="40"/>
    <x v="98"/>
    <s v="無"/>
    <m/>
  </r>
  <r>
    <s v="社會福利支出計畫/社會福利支出/會費、捐助、補助、分攤、照護、救濟與交流活動費/捐助、補助與獎助/捐助國內團體"/>
    <s v="補助民間團體辦理建立社區照顧關懷據點業務"/>
    <s v="社團法人臺中市基督教豐盛協會"/>
    <x v="40"/>
    <x v="257"/>
    <s v="無"/>
    <m/>
  </r>
  <r>
    <s v="社會福利支出計畫/社會福利支出/會費、捐助、補助、分攤、照護、救濟與交流活動費/捐助、補助與獎助/捐助國內團體"/>
    <s v="補助民間團體辦理建立社區照顧關懷據點業務"/>
    <s v="臺中市大甲區幸福社區發展協會"/>
    <x v="40"/>
    <x v="217"/>
    <s v="無"/>
    <m/>
  </r>
  <r>
    <s v="社會福利支出計畫/社會福利支出/會費、捐助、補助、分攤、照護、救濟與交流活動費/捐助、補助與獎助/捐助國內團體"/>
    <s v="補助民間團體辦理建立社區照顧關懷據點業務"/>
    <s v="台中市東勢區上城社區發展協會"/>
    <x v="40"/>
    <x v="7"/>
    <s v="無"/>
    <m/>
  </r>
  <r>
    <s v="社會福利支出計畫/社會福利支出/會費、捐助、補助、分攤、照護、救濟與交流活動費/捐助、補助與獎助/捐助國內團體"/>
    <s v="補助民間團體辦理建立社區照顧關懷據點業務"/>
    <s v="財團法人向上社會福利基金會"/>
    <x v="40"/>
    <x v="114"/>
    <s v="無"/>
    <m/>
  </r>
  <r>
    <s v="社會福利支出計畫/社會福利支出/會費、捐助、補助、分攤、照護、救濟與交流活動費/捐助、補助與獎助/捐助國內團體"/>
    <s v="補助民間團體辦理建立社區照顧關懷據點業務"/>
    <s v="臺中市浩德人文關懷協會"/>
    <x v="40"/>
    <x v="72"/>
    <s v="無"/>
    <m/>
  </r>
  <r>
    <s v="社會福利支出計畫/社會福利支出/會費、捐助、補助、分攤、照護、救濟與交流活動費/捐助、補助與獎助/捐助國內團體"/>
    <s v="補助民間團體辦理建立社區照顧關懷據點業務"/>
    <s v="財團法人中華基督教福音信義傳道會"/>
    <x v="40"/>
    <x v="1110"/>
    <s v="無"/>
    <m/>
  </r>
  <r>
    <s v="社會福利支出計畫/社會福利支出/會費、捐助、補助、分攤、照護、救濟與交流活動費/捐助、補助與獎助/捐助國內團體"/>
    <s v="補助民間團體辦理建立社區照顧關懷據點業務"/>
    <s v="臺中市石岡區和盛社區發展協會"/>
    <x v="40"/>
    <x v="497"/>
    <s v="無"/>
    <m/>
  </r>
  <r>
    <s v="社會福利支出計畫/社會福利支出/會費、捐助、補助、分攤、照護、救濟與交流活動費/捐助、補助與獎助/捐助國內團體"/>
    <s v="補助民間團體辦理建立社區照顧關懷據點業務"/>
    <s v="臺中市梧棲區草湳社區發展協會"/>
    <x v="40"/>
    <x v="761"/>
    <s v="無"/>
    <m/>
  </r>
  <r>
    <s v="社會福利支出計畫/社會福利支出/會費、捐助、補助、分攤、照護、救濟與交流活動費/捐助、補助與獎助/捐助國內團體"/>
    <s v="補助民間團體辦理建立社區照顧關懷據點業務"/>
    <s v="臺中市潭子區大富社區發展協會"/>
    <x v="40"/>
    <x v="87"/>
    <s v="無"/>
    <m/>
  </r>
  <r>
    <s v="社會福利支出計畫/社會福利支出/會費、捐助、補助、分攤、照護、救濟與交流活動費/捐助、補助與獎助/捐助國內團體"/>
    <s v="補助民間團體辦理建立社區照顧關懷據點業務"/>
    <s v="臺中市西區平和社區發展協會"/>
    <x v="40"/>
    <x v="123"/>
    <s v="無"/>
    <m/>
  </r>
  <r>
    <s v="社會福利支出計畫/社會福利支出/會費、捐助、補助、分攤、照護、救濟與交流活動費/捐助、補助與獎助/捐助國內團體"/>
    <s v="補助民間團體辦理建立社區照顧關懷據點業務"/>
    <s v="臺中市梧棲區大村社區發展協會"/>
    <x v="40"/>
    <x v="750"/>
    <s v="無"/>
    <m/>
  </r>
  <r>
    <s v="社會福利支出計畫/社會福利支出/會費、捐助、補助、分攤、照護、救濟與交流活動費/捐助、補助與獎助/捐助國內團體"/>
    <s v="補助民間團體辦理建立社區照顧關懷據點業務"/>
    <s v="台中市北區錦平社區發展協會"/>
    <x v="40"/>
    <x v="53"/>
    <s v="無"/>
    <m/>
  </r>
  <r>
    <s v="社會福利支出計畫/社會福利支出/會費、捐助、補助、分攤、照護、救濟與交流活動費/捐助、補助與獎助/捐助國內團體"/>
    <s v="補助民間團體辦理建立社區照顧關懷據點業務"/>
    <s v="台中市南區工學社區發展協會"/>
    <x v="40"/>
    <x v="55"/>
    <s v="無"/>
    <m/>
  </r>
  <r>
    <s v="社會福利支出計畫/社會福利支出/會費、捐助、補助、分攤、照護、救濟與交流活動費/捐助、補助與獎助/捐助國內團體"/>
    <s v="補助民間團體辦理建立社區照顧關懷據點業務"/>
    <s v="財團法人桃園市亮詮公益慈善基金會"/>
    <x v="40"/>
    <x v="16"/>
    <s v="無"/>
    <m/>
  </r>
  <r>
    <s v="社會福利支出計畫/社會福利支出/會費、捐助、補助、分攤、照護、救濟與交流活動費/捐助、補助與獎助/捐助國內團體"/>
    <s v="補助民間團體辦理建立社區照顧關懷據點業務"/>
    <s v="財團法人臺中市私立永耕社會福利基金會"/>
    <x v="40"/>
    <x v="81"/>
    <s v="無"/>
    <m/>
  </r>
  <r>
    <s v="社會福利支出計畫/社會福利支出/會費、捐助、補助、分攤、照護、救濟與交流活動費/捐助、補助與獎助/捐助國內團體"/>
    <s v="補助民間團體辦理建立社區照顧關懷據點業務"/>
    <s v="臺中市潭子區新田社區發展協會"/>
    <x v="40"/>
    <x v="1"/>
    <s v="無"/>
    <m/>
  </r>
  <r>
    <s v="社會福利支出計畫/社會福利支出/會費、捐助、補助、分攤、照護、救濟與交流活動費/捐助、補助與獎助/捐助國內團體"/>
    <s v="補助民間團體辦理建立社區照顧關懷據點業務"/>
    <s v="臺中市潭子區甘蔗社區發展協會"/>
    <x v="40"/>
    <x v="1"/>
    <s v="無"/>
    <m/>
  </r>
  <r>
    <s v="社會福利支出計畫/社會福利支出/會費、捐助、補助、分攤、照護、救濟與交流活動費/捐助、補助與獎助/捐助國內團體"/>
    <s v="補助民間團體辦理建立社區照顧關懷據點業務"/>
    <s v="臺中市神岡區大社社區發展協會"/>
    <x v="40"/>
    <x v="72"/>
    <s v="無"/>
    <m/>
  </r>
  <r>
    <s v="社會福利支出計畫/社會福利支出/會費、捐助、補助、分攤、照護、救濟與交流活動費/捐助、補助與獎助/捐助國內團體"/>
    <s v="補助民間團體辦理建立社區照顧關懷據點業務"/>
    <s v="臺中市南屯區三和社區發展協會"/>
    <x v="40"/>
    <x v="123"/>
    <s v="無"/>
    <m/>
  </r>
  <r>
    <s v="社會福利支出計畫/社會福利支出/會費、捐助、補助、分攤、照護、救濟與交流活動費/捐助、補助與獎助/捐助國內團體"/>
    <s v="補助民間團體辦理建立社區照顧關懷據點業務"/>
    <s v="臺中市大甲區日南社區發展協會"/>
    <x v="40"/>
    <x v="63"/>
    <s v="無"/>
    <m/>
  </r>
  <r>
    <s v="社會福利支出計畫/社會福利支出/會費、捐助、補助、分攤、照護、救濟與交流活動費/捐助、補助與獎助/捐助國內團體"/>
    <s v="補助民間團體辦理建立社區照顧關懷據點業務"/>
    <s v="台中縣愛加倍關懷協會"/>
    <x v="40"/>
    <x v="72"/>
    <s v="無"/>
    <m/>
  </r>
  <r>
    <s v="社會福利支出計畫/社會福利支出/會費、捐助、補助、分攤、照護、救濟與交流活動費/捐助、補助與獎助/捐助國內團體"/>
    <s v="補助民間團體辦理建立社區照顧關懷據點業務"/>
    <s v="臺中市太平區中興社區發展協會"/>
    <x v="40"/>
    <x v="241"/>
    <s v="無"/>
    <m/>
  </r>
  <r>
    <s v="社會福利支出計畫/社會福利支出/會費、捐助、補助、分攤、照護、救濟與交流活動費/捐助、補助與獎助/捐助國內團體"/>
    <s v="補助民間團體辦理建立社區照顧關懷據點業務"/>
    <s v="臺中市太平區新高社區發展協會"/>
    <x v="40"/>
    <x v="88"/>
    <s v="無"/>
    <m/>
  </r>
  <r>
    <s v="社會福利支出計畫/社會福利支出/會費、捐助、補助、分攤、照護、救濟與交流活動費/捐助、補助與獎助/捐助國內團體"/>
    <s v="補助民間團體辦理建立社區照顧關懷據點業務"/>
    <s v="臺中市太平區長億社區發展協會"/>
    <x v="40"/>
    <x v="276"/>
    <s v="無"/>
    <m/>
  </r>
  <r>
    <s v="社會福利支出計畫/社會福利支出/會費、捐助、補助、分攤、照護、救濟與交流活動費/捐助、補助與獎助/捐助國內團體"/>
    <s v="補助民間團體辦理建立社區照顧關懷據點業務"/>
    <s v="臺中市太平區中政社區發展協會"/>
    <x v="40"/>
    <x v="241"/>
    <s v="無"/>
    <m/>
  </r>
  <r>
    <s v="社會福利支出計畫/社會福利支出/會費、捐助、補助、分攤、照護、救濟與交流活動費/捐助、補助與獎助/捐助國內團體"/>
    <s v="補助民間團體辦理建立社區照顧關懷據點業務"/>
    <s v="臺中市后里區眉山社區發展協會"/>
    <x v="40"/>
    <x v="88"/>
    <s v="無"/>
    <m/>
  </r>
  <r>
    <s v="社會福利支出計畫/社會福利支出/會費、捐助、補助、分攤、照護、救濟與交流活動費/捐助、補助與獎助/捐助國內團體"/>
    <s v="補助民間團體辦理建立社區照顧關懷據點業務"/>
    <s v="臺中市太平區車籠埔文化發展協會"/>
    <x v="40"/>
    <x v="16"/>
    <s v="無"/>
    <m/>
  </r>
  <r>
    <s v="社會福利支出計畫/社會福利支出/會費、捐助、補助、分攤、照護、救濟與交流活動費/捐助、補助與獎助/捐助國內團體"/>
    <s v="補助民間團體辦理建立社區照顧關懷據點業務"/>
    <s v="臺中市沙鹿區公明社區發展協會"/>
    <x v="40"/>
    <x v="217"/>
    <s v="無"/>
    <m/>
  </r>
  <r>
    <s v="社會福利支出計畫/社會福利支出/會費、捐助、補助、分攤、照護、救濟與交流活動費/捐助、補助與獎助/捐助國內團體"/>
    <s v="補助民間團體辦理建立社區照顧關懷據點業務"/>
    <s v="臺中市沙鹿區鹿寮社區發展協會"/>
    <x v="40"/>
    <x v="97"/>
    <s v="無"/>
    <m/>
  </r>
  <r>
    <s v="社會福利支出計畫/社會福利支出/會費、捐助、補助、分攤、照護、救濟與交流活動費/捐助、補助與獎助/捐助國內團體"/>
    <s v="補助民間團體辦理建立社區照顧關懷據點業務"/>
    <s v="臺中市國姓里關懷協會"/>
    <x v="40"/>
    <x v="4"/>
    <s v="無"/>
    <m/>
  </r>
  <r>
    <s v="社會福利支出計畫/社會福利支出/會費、捐助、補助、分攤、照護、救濟與交流活動費/捐助、補助與獎助/捐助國內團體"/>
    <s v="補助民間團體辦理建立社區照顧關懷據點業務"/>
    <s v="社團法人臺中市回生關懷協會"/>
    <x v="40"/>
    <x v="63"/>
    <s v="無"/>
    <m/>
  </r>
  <r>
    <s v="社會福利支出計畫/社會福利支出/會費、捐助、補助、分攤、照護、救濟與交流活動費/捐助、補助與獎助/捐助國內團體"/>
    <s v="補助民間團體辦理建立社區照顧關懷據點業務"/>
    <s v="社團法人臺中市回生關懷協會"/>
    <x v="40"/>
    <x v="63"/>
    <s v="無"/>
    <m/>
  </r>
  <r>
    <s v="社會福利支出計畫/社會福利支出/會費、捐助、補助、分攤、照護、救濟與交流活動費/捐助、補助與獎助/捐助國內團體"/>
    <s v="補助民間團體辦理建立社區照顧關懷據點業務"/>
    <s v="臺中市好生活愛護關懷協會"/>
    <x v="40"/>
    <x v="83"/>
    <s v="無"/>
    <m/>
  </r>
  <r>
    <s v="社會福利支出計畫/社會福利支出/會費、捐助、補助、分攤、照護、救濟與交流活動費/捐助、補助與獎助/捐助國內團體"/>
    <s v="補助民間團體辦理建立社區照顧關懷據點業務"/>
    <s v="臺中市清水區田寮社區發展協會"/>
    <x v="40"/>
    <x v="365"/>
    <s v="無"/>
    <m/>
  </r>
  <r>
    <s v="社會福利支出計畫/社會福利支出/會費、捐助、補助、分攤、照護、救濟與交流活動費/捐助、補助與獎助/捐助國內團體"/>
    <s v="補助民間團體辦理建立社區照顧關懷據點業務"/>
    <s v="臺中市沙鹿區福興社區發展協會"/>
    <x v="40"/>
    <x v="241"/>
    <s v="無"/>
    <m/>
  </r>
  <r>
    <s v="社會福利支出計畫/社會福利支出/會費、捐助、補助、分攤、照護、救濟與交流活動費/捐助、補助與獎助/捐助國內團體"/>
    <s v="補助民間團體辦理建立社區照顧關懷據點業務"/>
    <s v="臺中市龍井區龍東社區發展協會"/>
    <x v="40"/>
    <x v="87"/>
    <s v="無"/>
    <m/>
  </r>
  <r>
    <s v="一般建築及設備計畫/一般建築及設備/會費、捐助、補助、分攤、照護、救濟與交流活動費/捐助、補助與獎助/捐助國內團體"/>
    <s v="補助民間團體辦理建立社區照顧關懷據點業務"/>
    <s v="臺中市龍井區龍東社區發展協會"/>
    <x v="40"/>
    <x v="87"/>
    <s v="無"/>
    <m/>
  </r>
  <r>
    <s v="社會福利支出計畫/社會福利支出/會費、捐助、補助、分攤、照護、救濟與交流活動費/捐助、補助與獎助/捐助國內團體"/>
    <s v="補助民間團體辦理建立社區照顧關懷據點業務"/>
    <s v="臺中市后里區聯合社區發展協會"/>
    <x v="40"/>
    <x v="365"/>
    <s v="無"/>
    <m/>
  </r>
  <r>
    <s v="社會福利支出計畫/社會福利支出/會費、捐助、補助、分攤、照護、救濟與交流活動費/捐助、補助與獎助/捐助國內團體"/>
    <s v="補助民間團體辦理建立社區照顧關懷據點業務"/>
    <s v="臺中市土庫長青關懷協會"/>
    <x v="40"/>
    <x v="197"/>
    <s v="無"/>
    <m/>
  </r>
  <r>
    <s v="社會福利支出計畫/社會福利支出/會費、捐助、補助、分攤、照護、救濟與交流活動費/捐助、補助與獎助/捐助國內團體"/>
    <s v="補助民間團體辦理建立社區照顧關懷據點業務"/>
    <s v="台中市西區大忠社區發展協會"/>
    <x v="40"/>
    <x v="217"/>
    <s v="無"/>
    <m/>
  </r>
  <r>
    <s v="社會福利支出計畫/社會福利支出/會費、捐助、補助、分攤、照護、救濟與交流活動費/捐助、補助與獎助/捐助國內團體"/>
    <s v="補助民間團體辦理建立社區照顧關懷據點業務"/>
    <s v="臺中市烏日區九德社區發展協會"/>
    <x v="40"/>
    <x v="114"/>
    <s v="無"/>
    <m/>
  </r>
  <r>
    <s v="社會福利支出計畫/社會福利支出/會費、捐助、補助、分攤、照護、救濟與交流活動費/捐助、補助與獎助/捐助國內團體"/>
    <s v="補助民間團體辦理建立社區照顧關懷據點業務"/>
    <s v="社團法人臺中市天恩社區關懷協會"/>
    <x v="40"/>
    <x v="72"/>
    <s v="無"/>
    <m/>
  </r>
  <r>
    <s v="社會福利支出計畫/社會福利支出/會費、捐助、補助、分攤、照護、救濟與交流活動費/捐助、補助與獎助/捐助國內團體"/>
    <s v="補助民間團體辦理建立社區照顧關懷據點業務"/>
    <s v="臺中市大肚區瑞井社區發展協會"/>
    <x v="40"/>
    <x v="241"/>
    <s v="無"/>
    <m/>
  </r>
  <r>
    <s v="社會福利支出計畫/社會福利支出/會費、捐助、補助、分攤、照護、救濟與交流活動費/捐助、補助與獎助/捐助國內團體"/>
    <s v="補助民間團體辦理建立社區照顧關懷據點業務"/>
    <s v="財團法人臺中市私立童庭社會福利慈善事業基金會"/>
    <x v="40"/>
    <x v="204"/>
    <s v="無"/>
    <m/>
  </r>
  <r>
    <s v="社會福利支出計畫/社會福利支出/會費、捐助、補助、分攤、照護、救濟與交流活動費/捐助、補助與獎助/捐助國內團體"/>
    <s v="補助民間團體辦理建立社區照顧關懷據點業務"/>
    <s v="臺中市大肚區大肚社區發展協會"/>
    <x v="40"/>
    <x v="63"/>
    <s v="無"/>
    <m/>
  </r>
  <r>
    <s v="社會福利支出計畫/社會福利支出/會費、捐助、補助、分攤、照護、救濟與交流活動費/捐助、補助與獎助/捐助國內團體"/>
    <s v="補助民間團體辦理建立社區照顧關懷據點業務"/>
    <s v="台中市南區城隍社區發展協會"/>
    <x v="40"/>
    <x v="365"/>
    <s v="無"/>
    <m/>
  </r>
  <r>
    <s v="社會福利支出計畫/社會福利支出/會費、捐助、補助、分攤、照護、救濟與交流活動費/捐助、補助與獎助/捐助國內團體"/>
    <s v="補助民間團體辦理建立社區照顧關懷據點業務"/>
    <s v="社團法人臺中市神岡區溪洲社區發展協會"/>
    <x v="40"/>
    <x v="80"/>
    <s v="無"/>
    <m/>
  </r>
  <r>
    <s v="社會福利支出計畫/社會福利支出/會費、捐助、補助、分攤、照護、救濟與交流活動費/捐助、補助與獎助/捐助國內團體"/>
    <s v="補助民間團體辦理建立社區照顧關懷據點業務"/>
    <s v="臺中市神岡區北庄社區發展協會"/>
    <x v="40"/>
    <x v="250"/>
    <s v="無"/>
    <m/>
  </r>
  <r>
    <s v="社會福利支出計畫/社會福利支出/會費、捐助、補助、分攤、照護、救濟與交流活動費/捐助、補助與獎助/捐助國內團體"/>
    <s v="補助民間團體辦理建立社區照顧關懷據點業務"/>
    <s v="臺中市神岡區庄前社區發展協會"/>
    <x v="40"/>
    <x v="201"/>
    <s v="無"/>
    <m/>
  </r>
  <r>
    <s v="社會福利支出計畫/社會福利支出/會費、捐助、補助、分攤、照護、救濟與交流活動費/捐助、補助與獎助/捐助國內團體"/>
    <s v="補助民間團體辦理建立社區照顧關懷據點業務"/>
    <s v="臺中市豐原區朴子社區發展協會"/>
    <x v="40"/>
    <x v="276"/>
    <s v="無"/>
    <m/>
  </r>
  <r>
    <s v="社會福利支出計畫/社會福利支出/會費、捐助、補助、分攤、照護、救濟與交流活動費/捐助、補助與獎助/捐助國內團體"/>
    <s v="補助民間團體辦理建立社區照顧關懷據點業務"/>
    <s v="臺中市潭子區栗林社區發展協會"/>
    <x v="40"/>
    <x v="88"/>
    <s v="無"/>
    <m/>
  </r>
  <r>
    <s v="社會福利支出計畫/社會福利支出/會費、捐助、補助、分攤、照護、救濟與交流活動費/捐助、補助與獎助/捐助國內團體"/>
    <s v="補助民間團體辦理建立社區照顧關懷據點業務"/>
    <s v="臺中市潭子區家福社區發展協會"/>
    <x v="40"/>
    <x v="88"/>
    <s v="無"/>
    <m/>
  </r>
  <r>
    <s v="社會福利支出計畫/社會福利支出/會費、捐助、補助、分攤、照護、救濟與交流活動費/捐助、補助與獎助/捐助國內團體"/>
    <s v="補助民間團體辦理建立社區照顧關懷據點業務"/>
    <s v="臺中市感恩關懷協會"/>
    <x v="40"/>
    <x v="522"/>
    <s v="無"/>
    <m/>
  </r>
  <r>
    <s v="社會福利支出計畫/社會福利支出/會費、捐助、補助、分攤、照護、救濟與交流活動費/捐助、補助與獎助/捐助國內團體"/>
    <s v="補助民間團體辦理建立社區照顧關懷據點業務"/>
    <s v="臺中市幸福關懷發展協會"/>
    <x v="40"/>
    <x v="125"/>
    <s v="無"/>
    <m/>
  </r>
  <r>
    <s v="社會福利支出計畫/社會福利支出/會費、捐助、補助、分攤、照護、救濟與交流活動費/捐助、補助與獎助/捐助國內團體"/>
    <s v="補助民間團體辦理建立社區照顧關懷據點業務"/>
    <s v="臺中市太平區興隆社區發展協會"/>
    <x v="40"/>
    <x v="4"/>
    <s v="無"/>
    <m/>
  </r>
  <r>
    <s v="社會福利支出計畫/社會福利支出/會費、捐助、補助、分攤、照護、救濟與交流活動費/捐助、補助與獎助/捐助國內團體"/>
    <s v="補助民間團體辦理建立社區照顧關懷據點業務"/>
    <s v="財團法人弘道老人福利基金會"/>
    <x v="40"/>
    <x v="1031"/>
    <s v="無"/>
    <m/>
  </r>
  <r>
    <s v="社會福利支出計畫/社會福利支出/會費、捐助、補助、分攤、照護、救濟與交流活動費/捐助、補助與獎助/捐助國內團體"/>
    <s v="補助民間團體辦理建立社區照顧關懷據點業務"/>
    <s v="臺中市梧棲區草湳社區發展協會"/>
    <x v="40"/>
    <x v="365"/>
    <s v="無"/>
    <m/>
  </r>
  <r>
    <s v="社會福利支出計畫/社會福利支出/會費、捐助、補助、分攤、照護、救濟與交流活動費/捐助、補助與獎助/捐助國內團體"/>
    <s v="補助民間團體辦理建立社區照顧關懷據點業務"/>
    <s v="臺中市太平區德隆社區發展協會"/>
    <x v="40"/>
    <x v="197"/>
    <s v="無"/>
    <m/>
  </r>
  <r>
    <s v="社會福利支出計畫/社會福利支出/會費、捐助、補助、分攤、照護、救濟與交流活動費/捐助、補助與獎助/捐助國內團體"/>
    <s v="補助民間團體辦理建立社區照顧關懷據點業務"/>
    <s v="臺中市石岡區龍興社區發展協會"/>
    <x v="40"/>
    <x v="241"/>
    <s v="無"/>
    <m/>
  </r>
  <r>
    <s v="社會福利支出計畫/社會福利支出/會費、捐助、補助、分攤、照護、救濟與交流活動費/捐助、補助與獎助/捐助國內團體"/>
    <s v="補助民間團體辦理建立社區照顧關懷據點業務"/>
    <s v="財團法人弘道老人福利基金會"/>
    <x v="40"/>
    <x v="1019"/>
    <s v="無"/>
    <m/>
  </r>
  <r>
    <s v="社會福利支出計畫/社會福利支出/會費、捐助、補助、分攤、照護、救濟與交流活動費/捐助、補助與獎助/捐助國內團體"/>
    <s v="補助民間團體辦理建立社區照顧關懷據點業務"/>
    <s v="臺中市清水區秀水社區發展協會"/>
    <x v="40"/>
    <x v="52"/>
    <s v="無"/>
    <m/>
  </r>
  <r>
    <s v="一般建築及設備計畫/一般建築及設備/會費、捐助、補助、分攤、照護、救濟與交流活動費/捐助、補助與獎助/捐助國內團體"/>
    <s v="補助民間團體辦理建立社區照顧關懷據點業務"/>
    <s v="臺中市太平區興隆社區發展協會"/>
    <x v="40"/>
    <x v="49"/>
    <s v="無"/>
    <m/>
  </r>
  <r>
    <s v="社會福利支出計畫/社會福利支出/會費、捐助、補助、分攤、照護、救濟與交流活動費/捐助、補助與獎助/捐助國內團體"/>
    <s v="補助民間團體辦理建立社區照顧關懷據點業務"/>
    <s v="臺中市霧峰區本鄉社區發展協會"/>
    <x v="40"/>
    <x v="247"/>
    <s v="無"/>
    <m/>
  </r>
  <r>
    <s v="社會福利支出計畫/社會福利支出/會費、捐助、補助、分攤、照護、救濟與交流活動費/捐助、補助與獎助/捐助國內團體"/>
    <s v="補助民間團體辦理建立社區照顧關懷據點業務"/>
    <s v="臺中市清水區橋頭社區發展協會"/>
    <x v="40"/>
    <x v="97"/>
    <s v="無"/>
    <m/>
  </r>
  <r>
    <s v="社會福利支出計畫/社會福利支出/會費、捐助、補助、分攤、照護、救濟與交流活動費/捐助、補助與獎助/捐助國內團體"/>
    <s v="補助民間團體辦理建立社區照顧關懷據點業務"/>
    <s v="社團法人臺中市紅十字會"/>
    <x v="40"/>
    <x v="125"/>
    <s v="無"/>
    <m/>
  </r>
  <r>
    <s v="社會福利支出計畫/社會福利支出/會費、捐助、補助、分攤、照護、救濟與交流活動費/捐助、補助與獎助/捐助國內團體"/>
    <s v="補助民間團體辦理建立社區照顧關懷據點業務"/>
    <s v="台中市東區東勢社區發展協會"/>
    <x v="40"/>
    <x v="217"/>
    <s v="無"/>
    <m/>
  </r>
  <r>
    <s v="社會福利支出計畫/社會福利支出/會費、捐助、補助、分攤、照護、救濟與交流活動費/捐助、補助與獎助/捐助國內團體"/>
    <s v="補助民間團體辦理建立社區照顧關懷據點業務"/>
    <s v="社團法人台灣基督教好牧人全人關顧協會"/>
    <x v="40"/>
    <x v="81"/>
    <s v="無"/>
    <m/>
  </r>
  <r>
    <s v="社會福利支出計畫/社會福利支出/會費、捐助、補助、分攤、照護、救濟與交流活動費/捐助、補助與獎助/捐助國內團體"/>
    <s v="補助民間團體辦理建立社區照顧關懷據點業務"/>
    <s v="臺中市烏日區光明社區發展協會"/>
    <x v="40"/>
    <x v="49"/>
    <s v="無"/>
    <m/>
  </r>
  <r>
    <s v="社會福利支出計畫/社會福利支出/會費、捐助、補助、分攤、照護、救濟與交流活動費/捐助、補助與獎助/捐助國內團體"/>
    <s v="補助民間團體辦理建立社區照顧關懷據點業務"/>
    <s v="財團法人台中市私立林蘭生慈善基金會"/>
    <x v="40"/>
    <x v="758"/>
    <s v="無"/>
    <m/>
  </r>
  <r>
    <s v="社會福利支出計畫/社會福利支出/會費、捐助、補助、分攤、照護、救濟與交流活動費/捐助、補助與獎助/捐助國內團體"/>
    <s v="補助民間團體辦理建立社區照顧關懷據點業務"/>
    <s v="臺中市邱厝慈善協會"/>
    <x v="40"/>
    <x v="123"/>
    <s v="無"/>
    <m/>
  </r>
  <r>
    <s v="社會福利支出計畫/社會福利支出/會費、捐助、補助、分攤、照護、救濟與交流活動費/捐助、補助與獎助/捐助國內團體"/>
    <s v="補助民間團體辦理建立社區照顧關懷據點業務"/>
    <s v="台中市北區錦洲社區發展協會"/>
    <x v="40"/>
    <x v="123"/>
    <s v="無"/>
    <m/>
  </r>
  <r>
    <s v="社會福利支出計畫/社會福利支出/會費、捐助、補助、分攤、照護、救濟與交流活動費/捐助、補助與獎助/捐助國內團體"/>
    <s v="補助民間團體辦理建立社區照顧關懷據點業務"/>
    <s v="臺中市太平區永成社區發展協會"/>
    <x v="40"/>
    <x v="16"/>
    <s v="無"/>
    <m/>
  </r>
  <r>
    <s v="社會福利支出計畫/社會福利支出/會費、捐助、補助、分攤、照護、救濟與交流活動費/捐助、補助與獎助/捐助國內團體"/>
    <s v="補助民間團體辦理建立社區照顧關懷據點業務"/>
    <s v="臺中市新社區東興社區發展協會"/>
    <x v="40"/>
    <x v="120"/>
    <s v="無"/>
    <m/>
  </r>
  <r>
    <s v="社會福利支出計畫/社會福利支出/會費、捐助、補助、分攤、照護、救濟與交流活動費/捐助、補助與獎助/捐助國內團體"/>
    <s v="補助民間團體辦理建立社區照顧關懷據點業務"/>
    <s v="臺中市新社區馬力埔社區發展協會"/>
    <x v="40"/>
    <x v="247"/>
    <s v="無"/>
    <m/>
  </r>
  <r>
    <s v="社會福利支出計畫/社會福利支出/會費、捐助、補助、分攤、照護、救濟與交流活動費/捐助、補助與獎助/捐助國內團體"/>
    <s v="補助民間團體辦理建立社區照顧關懷據點業務"/>
    <s v="臺中市大甲區文武社區發展協會"/>
    <x v="40"/>
    <x v="88"/>
    <s v="無"/>
    <m/>
  </r>
  <r>
    <s v="社會福利支出計畫/社會福利支出/會費、捐助、補助、分攤、照護、救濟與交流活動費/捐助、補助與獎助/捐助國內團體"/>
    <s v="補助民間團體辦理建立社區照顧關懷據點業務"/>
    <s v="臺中市潭子區聚興社區發展協會"/>
    <x v="40"/>
    <x v="1"/>
    <s v="無"/>
    <m/>
  </r>
  <r>
    <s v="社會福利支出計畫/社會福利支出/會費、捐助、補助、分攤、照護、救濟與交流活動費/捐助、補助與獎助/捐助國內團體"/>
    <s v="補助民間團體辦理建立社區照顧關懷據點業務"/>
    <s v="臺中市豐原區大南嵩社區發展協會"/>
    <x v="40"/>
    <x v="276"/>
    <s v="無"/>
    <m/>
  </r>
  <r>
    <s v="社會福利支出計畫/社會福利支出/會費、捐助、補助、分攤、照護、救濟與交流活動費/捐助、補助與獎助/捐助國內團體"/>
    <s v="補助民間團體辦理建立社區照顧關懷據點業務"/>
    <s v="臺中市新社區崑南社區發展協會"/>
    <x v="40"/>
    <x v="497"/>
    <s v="無"/>
    <m/>
  </r>
  <r>
    <s v="社會福利支出計畫/社會福利支出/會費、捐助、補助、分攤、照護、救濟與交流活動費/捐助、補助與獎助/捐助國內團體"/>
    <s v="補助民間團體辦理建立社區照顧關懷據點業務"/>
    <s v="臺中市南區永興社區發展協會"/>
    <x v="40"/>
    <x v="123"/>
    <s v="無"/>
    <m/>
  </r>
  <r>
    <s v="社會福利支出計畫/社會福利支出/會費、捐助、補助、分攤、照護、救濟與交流活動費/捐助、補助與獎助/捐助國內團體"/>
    <s v="補助民間團體辦理建立社區照顧關懷據點業務"/>
    <s v="臺中市大安區西安社區發展協會"/>
    <x v="40"/>
    <x v="365"/>
    <s v="無"/>
    <m/>
  </r>
  <r>
    <s v="社會福利支出計畫/社會福利支出/會費、捐助、補助、分攤、照護、救濟與交流活動費/捐助、補助與獎助/捐助國內團體"/>
    <s v="補助民間團體辦理建立社區照顧關懷據點業務"/>
    <s v="臺中市大安區頂安社區發展協會"/>
    <x v="40"/>
    <x v="365"/>
    <s v="無"/>
    <m/>
  </r>
  <r>
    <s v="一般建築及設備計畫/一般建築及設備/會費、捐助、補助、分攤、照護、救濟與交流活動費/捐助、補助與獎助/捐助國內團體"/>
    <s v="補助民間團體辦理建立社區照顧關懷據點業務"/>
    <s v="臺中市大安區頂安社區發展協會"/>
    <x v="40"/>
    <x v="52"/>
    <s v="無"/>
    <m/>
  </r>
  <r>
    <s v="社會福利支出計畫/社會福利支出/會費、捐助、補助、分攤、照護、救濟與交流活動費/捐助、補助與獎助/捐助國內團體"/>
    <s v="補助民間團體辦理建立社區照顧關懷據點業務"/>
    <s v="臺中市后里元極舞協會"/>
    <x v="40"/>
    <x v="81"/>
    <s v="無"/>
    <m/>
  </r>
  <r>
    <s v="社會福利支出計畫/社會福利支出/會費、捐助、補助、分攤、照護、救濟與交流活動費/捐助、補助與獎助/捐助國內團體"/>
    <s v="補助民間團體辦理建立社區照顧關懷據點業務"/>
    <s v="臺中市沙鹿區洛泉社區發展協會"/>
    <x v="40"/>
    <x v="125"/>
    <s v="無"/>
    <m/>
  </r>
  <r>
    <s v="社會福利支出計畫/社會福利支出/會費、捐助、補助、分攤、照護、救濟與交流活動費/捐助、補助與獎助/捐助國內團體"/>
    <s v="補助民間團體辦理建立社區照顧關懷據點業務"/>
    <s v="臺中市沙鹿區興安社區發展協會"/>
    <x v="40"/>
    <x v="62"/>
    <s v="無"/>
    <m/>
  </r>
  <r>
    <s v="社會福利支出計畫/社會福利支出/會費、捐助、補助、分攤、照護、救濟與交流活動費/捐助、補助與獎助/捐助國內團體"/>
    <s v="補助民間團體辦理建立社區照顧關懷據點業務"/>
    <s v="社團法人臺灣省社區關懷協會"/>
    <x v="40"/>
    <x v="63"/>
    <s v="無"/>
    <m/>
  </r>
  <r>
    <s v="社會福利支出計畫/社會福利支出/會費、捐助、補助、分攤、照護、救濟與交流活動費/捐助、補助與獎助/捐助國內團體"/>
    <s v="補助民間團體辦理建立社區照顧關懷據點業務"/>
    <s v="臺中市大里區竹仔坑社區發展協會"/>
    <x v="40"/>
    <x v="217"/>
    <s v="無"/>
    <m/>
  </r>
  <r>
    <s v="社會福利支出計畫/社會福利支出/會費、捐助、補助、分攤、照護、救濟與交流活動費/捐助、補助與獎助/捐助國內團體"/>
    <s v="補助民間團體辦理建立社區照顧關懷據點業務"/>
    <s v="臺中市菘苑樂齡發展促進協會"/>
    <x v="40"/>
    <x v="276"/>
    <s v="無"/>
    <m/>
  </r>
  <r>
    <s v="社會福利支出計畫/社會福利支出/會費、捐助、補助、分攤、照護、救濟與交流活動費/捐助、補助與獎助/捐助國內團體"/>
    <s v="補助民間團體辦理建立社區照顧關懷據點業務"/>
    <s v="臺中市新社區馬力埔社區發展協會"/>
    <x v="40"/>
    <x v="4"/>
    <s v="無"/>
    <m/>
  </r>
  <r>
    <s v="一般建築及設備計畫/一般建築及設備/會費、捐助、補助、分攤、照護、救濟與交流活動費/捐助、補助與獎助/捐助國內團體"/>
    <s v="補助民間團體辦理建立社區照顧關懷據點業務"/>
    <s v="臺中市新社區馬力埔社區發展協會"/>
    <x v="40"/>
    <x v="4"/>
    <s v="無"/>
    <m/>
  </r>
  <r>
    <s v="社會福利支出計畫/社會福利支出/會費、捐助、補助、分攤、照護、救濟與交流活動費/捐助、補助與獎助/捐助國內團體"/>
    <s v="補助民間團體辦理建立社區照顧關懷據點業務"/>
    <s v="台中市西區藍興社區發展協會"/>
    <x v="40"/>
    <x v="102"/>
    <s v="無"/>
    <m/>
  </r>
  <r>
    <s v="社會福利支出計畫/社會福利支出/會費、捐助、補助、分攤、照護、救濟與交流活動費/捐助、補助與獎助/捐助國內團體"/>
    <s v="補助民間團體辦理建立社區照顧關懷據點業務"/>
    <s v="臺中市北區健行社區發展協會"/>
    <x v="40"/>
    <x v="54"/>
    <s v="無"/>
    <m/>
  </r>
  <r>
    <s v="社會福利支出計畫/社會福利支出/會費、捐助、補助、分攤、照護、救濟與交流活動費/捐助、補助與獎助/捐助國內團體"/>
    <s v="補助民間團體辦理建立社區照顧關懷據點業務"/>
    <s v="臺中市后里區太平社區發展協會"/>
    <x v="40"/>
    <x v="123"/>
    <s v="無"/>
    <m/>
  </r>
  <r>
    <s v="社會福利支出計畫/社會福利支出/會費、捐助、補助、分攤、照護、救濟與交流活動費/捐助、補助與獎助/捐助國內團體"/>
    <s v="補助民間團體辦理建立社區照顧關懷據點業務"/>
    <s v="臺中市友緣歌友協進會"/>
    <x v="40"/>
    <x v="123"/>
    <s v="無"/>
    <m/>
  </r>
  <r>
    <s v="社會福利支出計畫/社會福利支出/會費、捐助、補助、分攤、照護、救濟與交流活動費/捐助、補助與獎助/捐助國內團體"/>
    <s v="補助民間團體辦理建立社區照顧關懷據點業務"/>
    <s v="社團法人臺中市豐富幸福社區關懷協會"/>
    <x v="40"/>
    <x v="211"/>
    <s v="無"/>
    <m/>
  </r>
  <r>
    <s v="社會福利支出計畫/社會福利支出/會費、捐助、補助、分攤、照護、救濟與交流活動費/捐助、補助與獎助/捐助國內團體"/>
    <s v="補助民間團體辦理建立社區照顧關懷據點業務"/>
    <s v="臺中市大雅區秀山社區發展協會"/>
    <x v="40"/>
    <x v="365"/>
    <s v="無"/>
    <m/>
  </r>
  <r>
    <s v="社會福利支出計畫/社會福利支出/會費、捐助、補助、分攤、照護、救濟與交流活動費/捐助、補助與獎助/捐助國內團體"/>
    <s v="補助民間團體辦理建立社區照顧關懷據點業務"/>
    <s v="臺中市神岡區圳前社區發展協會"/>
    <x v="40"/>
    <x v="55"/>
    <s v="無"/>
    <m/>
  </r>
  <r>
    <s v="社會福利支出計畫/社會福利支出/會費、捐助、補助、分攤、照護、救濟與交流活動費/捐助、補助與獎助/捐助國內團體"/>
    <s v="補助民間團體辦理建立社區照顧關懷據點業務"/>
    <s v="臺中市大甲區文曲社區發展協會"/>
    <x v="40"/>
    <x v="217"/>
    <s v="無"/>
    <m/>
  </r>
  <r>
    <s v="社會福利支出計畫/社會福利支出/會費、捐助、補助、分攤、照護、救濟與交流活動費/捐助、補助與獎助/捐助國內團體"/>
    <s v="補助民間團體辦理建立社區照顧關懷據點業務"/>
    <s v="臺中市清水老人會"/>
    <x v="40"/>
    <x v="51"/>
    <s v="無"/>
    <m/>
  </r>
  <r>
    <s v="社會福利支出計畫/社會福利支出/會費、捐助、補助、分攤、照護、救濟與交流活動費/捐助、補助與獎助/捐助國內團體"/>
    <s v="補助民間團體辦理建立社區照顧關懷據點業務"/>
    <s v="臺中市東勢區詒福社區發展協會"/>
    <x v="40"/>
    <x v="72"/>
    <s v="無"/>
    <m/>
  </r>
  <r>
    <s v="社會福利支出計畫/社會福利支出/會費、捐助、補助、分攤、照護、救濟與交流活動費/捐助、補助與獎助/捐助國內團體"/>
    <s v="補助民間團體辦理建立社區照顧關懷據點業務"/>
    <s v="臺中市梧棲區南簡社區發展協會"/>
    <x v="40"/>
    <x v="51"/>
    <s v="無"/>
    <m/>
  </r>
  <r>
    <s v="社會福利支出計畫/社會福利支出/會費、捐助、補助、分攤、照護、救濟與交流活動費/捐助、補助與獎助/捐助國內團體"/>
    <s v="補助民間團體辦理建立社區照顧關懷據點業務"/>
    <s v="臺中市清水區武鹿社區發展協會"/>
    <x v="40"/>
    <x v="201"/>
    <s v="無"/>
    <m/>
  </r>
  <r>
    <s v="社會福利支出計畫/社會福利支出/會費、捐助、補助、分攤、照護、救濟與交流活動費/捐助、補助與獎助/捐助國內團體"/>
    <s v="補助民間團體辦理建立社區照顧關懷據點業務"/>
    <s v="社團法人台灣優質生命協會"/>
    <x v="40"/>
    <x v="365"/>
    <s v="無"/>
    <m/>
  </r>
  <r>
    <s v="社會福利支出計畫/社會福利支出/會費、捐助、補助、分攤、照護、救濟與交流活動費/捐助、補助與獎助/捐助國內團體"/>
    <s v="補助民間團體辦理建立社區照顧關懷據點業務"/>
    <s v="臺中市西屯區何安社區發展協會"/>
    <x v="40"/>
    <x v="49"/>
    <s v="無"/>
    <m/>
  </r>
  <r>
    <s v="社會福利支出計畫/社會福利支出/會費、捐助、補助、分攤、照護、救濟與交流活動費/捐助、補助與獎助/捐助國內團體"/>
    <s v="補助民間團體辦理建立社區照顧關懷據點業務"/>
    <s v="臺中市南屯區三和社區發展協會"/>
    <x v="40"/>
    <x v="49"/>
    <s v="無"/>
    <m/>
  </r>
  <r>
    <s v="社會福利支出計畫/社會福利支出/會費、捐助、補助、分攤、照護、救濟與交流活動費/捐助、補助與獎助/捐助國內團體"/>
    <s v="補助民間團體辦理建立社區照顧關懷據點業務"/>
    <s v="博愛大樓社區管理委員會"/>
    <x v="40"/>
    <x v="49"/>
    <s v="無"/>
    <m/>
  </r>
  <r>
    <s v="社會福利支出計畫/社會福利支出/會費、捐助、補助、分攤、照護、救濟與交流活動費/捐助、補助與獎助/捐助國內團體"/>
    <s v="補助民間團體辦理建立社區照顧關懷據點業務"/>
    <s v="台中市和樂關懷協會"/>
    <x v="40"/>
    <x v="125"/>
    <s v="無"/>
    <m/>
  </r>
  <r>
    <s v="社會福利支出計畫/社會福利支出/會費、捐助、補助、分攤、照護、救濟與交流活動費/捐助、補助與獎助/捐助國內團體"/>
    <s v="補助民間團體辦理建立社區照顧關懷據點業務"/>
    <s v="台中市西屯區協和社區發展協會"/>
    <x v="40"/>
    <x v="49"/>
    <s v="無"/>
    <m/>
  </r>
  <r>
    <s v="社會福利支出計畫/社會福利支出/會費、捐助、補助、分攤、照護、救濟與交流活動費/捐助、補助與獎助/捐助國內團體"/>
    <s v="補助民間團體辦理建立社區照顧關懷據點業務"/>
    <s v="臺中市大肚區成功社區發展協會"/>
    <x v="40"/>
    <x v="49"/>
    <s v="無"/>
    <m/>
  </r>
  <r>
    <s v="社會福利支出計畫/社會福利支出/會費、捐助、補助、分攤、照護、救濟與交流活動費/捐助、補助與獎助/捐助國內團體"/>
    <s v="補助民間團體辦理建立社區照顧關懷據點業務"/>
    <s v="臺中市大肚區大東社區發展協會"/>
    <x v="40"/>
    <x v="4"/>
    <s v="無"/>
    <m/>
  </r>
  <r>
    <s v="社會福利支出計畫/社會福利支出/會費、捐助、補助、分攤、照護、救濟與交流活動費/捐助、補助與獎助/捐助國內團體"/>
    <s v="補助民間團體辦理建立社區照顧關懷據點業務"/>
    <s v="臺中市梧棲區下寮社區發展協會"/>
    <x v="40"/>
    <x v="49"/>
    <s v="無"/>
    <m/>
  </r>
  <r>
    <s v="社會福利支出計畫/社會福利支出/會費、捐助、補助、分攤、照護、救濟與交流活動費/捐助、補助與獎助/捐助國內團體"/>
    <s v="補助民間團體辦理建立社區照顧關懷據點業務"/>
    <s v="社團法人臺中市婦女發展協會"/>
    <x v="40"/>
    <x v="125"/>
    <s v="無"/>
    <m/>
  </r>
  <r>
    <s v="社會福利支出計畫/社會福利支出/會費、捐助、補助、分攤、照護、救濟與交流活動費/捐助、補助與獎助/捐助國內團體"/>
    <s v="補助民間團體辦理建立社區照顧關懷據點業務"/>
    <s v="臺中市神岡區溪洲社區發展協會"/>
    <x v="40"/>
    <x v="49"/>
    <s v="無"/>
    <m/>
  </r>
  <r>
    <s v="社會福利支出計畫/社會福利支出/會費、捐助、補助、分攤、照護、救濟與交流活動費/捐助、補助與獎助/捐助國內團體"/>
    <s v="補助民間團體辦理建立社區照顧關懷據點業務"/>
    <s v="臺中市大肚區新興社區發展協會"/>
    <x v="40"/>
    <x v="4"/>
    <s v="無"/>
    <m/>
  </r>
  <r>
    <s v="社會福利支出計畫/社會福利支出/會費、捐助、補助、分攤、照護、救濟與交流活動費/捐助、補助與獎助/捐助國內團體"/>
    <s v="補助民間團體辦理建立社區照顧關懷據點業務"/>
    <s v="社團法人台灣基督教好牧人關顧協會"/>
    <x v="40"/>
    <x v="49"/>
    <s v="無"/>
    <m/>
  </r>
  <r>
    <s v="社會福利支出計畫/社會福利支出/會費、捐助、補助、分攤、照護、救濟與交流活動費/捐助、補助與獎助/捐助國內團體"/>
    <s v="補助民間團體辦理建立社區照顧關懷據點業務"/>
    <s v="台中市北區育德社區發展協會"/>
    <x v="40"/>
    <x v="49"/>
    <s v="無"/>
    <m/>
  </r>
  <r>
    <s v="社會福利支出計畫/社會福利支出/會費、捐助、補助、分攤、照護、救濟與交流活動費/捐助、補助與獎助/捐助國內團體"/>
    <s v="補助民間團體辦理建立社區照顧關懷據點業務"/>
    <s v="台中市東區東勢社區發展協會"/>
    <x v="40"/>
    <x v="49"/>
    <s v="無"/>
    <m/>
  </r>
  <r>
    <s v="社會福利支出計畫/社會福利支出/會費、捐助、補助、分攤、照護、救濟與交流活動費/捐助、補助與獎助/捐助國內團體"/>
    <s v="補助民間團體辦理建立社區照顧關懷據點業務"/>
    <s v="臺中市太平區德隆社區發展協會"/>
    <x v="40"/>
    <x v="49"/>
    <s v="無"/>
    <m/>
  </r>
  <r>
    <s v="社會福利支出計畫/社會福利支出/會費、捐助、補助、分攤、照護、救濟與交流活動費/捐助、補助與獎助/捐助國內團體"/>
    <s v="補助民間團體辦理建立社區照顧關懷據點業務"/>
    <s v="共生宅發展協會"/>
    <x v="40"/>
    <x v="49"/>
    <s v="無"/>
    <m/>
  </r>
  <r>
    <s v="社會福利支出計畫/社會福利支出/會費、捐助、補助、分攤、照護、救濟與交流活動費/捐助、補助與獎助/捐助國內團體"/>
    <s v="補助民間團體辦理建立社區照顧關懷據點業務"/>
    <s v="台中市西屯區惠來社區發展協會"/>
    <x v="40"/>
    <x v="1"/>
    <s v="無"/>
    <m/>
  </r>
  <r>
    <s v="社會福利支出計畫/社會福利支出/會費、捐助、補助、分攤、照護、救濟與交流活動費/捐助、補助與獎助/捐助國內團體"/>
    <s v="補助民間團體辦理建立社區照顧關懷據點業務"/>
    <s v="台中市東榮八福社區關懷協會"/>
    <x v="40"/>
    <x v="49"/>
    <s v="無"/>
    <m/>
  </r>
  <r>
    <s v="社會福利支出計畫/社會福利支出/會費、捐助、補助、分攤、照護、救濟與交流活動費/捐助、補助與獎助/捐助國內團體"/>
    <s v="補助民間團體辦理建立社區照顧關懷據點業務"/>
    <s v="臺中市墩仔腳庄文化創生發展協會"/>
    <x v="40"/>
    <x v="49"/>
    <s v="無"/>
    <m/>
  </r>
  <r>
    <s v="社會福利支出計畫/社會福利支出/會費、捐助、補助、分攤、照護、救濟與交流活動費/捐助、補助與獎助/捐助國內團體"/>
    <s v="補助民間團體辦理建立社區照顧關懷據點業務"/>
    <s v="臺中市頂橋仔發展協會"/>
    <x v="40"/>
    <x v="49"/>
    <s v="無"/>
    <m/>
  </r>
  <r>
    <s v="社會福利支出計畫/社會福利支出/會費、捐助、補助、分攤、照護、救濟與交流活動費/捐助、補助與獎助/捐助國內團體"/>
    <s v="補助民間團體辦理建立社區照顧關懷據點業務"/>
    <s v="社團法人清心社區福祉發展協會"/>
    <x v="40"/>
    <x v="497"/>
    <s v="無"/>
    <m/>
  </r>
  <r>
    <s v="社會福利支出計畫/社會福利支出/會費、捐助、補助、分攤、照護、救濟與交流活動費/捐助、補助與獎助/捐助國內團體"/>
    <s v="補助民間團體辦理建立社區照顧關懷據點業務"/>
    <s v="臺中市西區忠誠社區發展協會"/>
    <x v="40"/>
    <x v="125"/>
    <s v="無"/>
    <m/>
  </r>
  <r>
    <s v="社會福利支出計畫/社會福利支出/會費、捐助、補助、分攤、照護、救濟與交流活動費/捐助、補助與獎助/捐助國內團體"/>
    <s v="補助民間團體辦理建立社區照顧關懷據點業務"/>
    <s v="臺中市沙鹿區公明社區發展協會"/>
    <x v="40"/>
    <x v="49"/>
    <s v="無"/>
    <m/>
  </r>
  <r>
    <s v="社會福利支出計畫/社會福利支出/會費、捐助、補助、分攤、照護、救濟與交流活動費/捐助、補助與獎助/捐助國內團體"/>
    <s v="補助民間團體辦理建立社區照顧關懷據點業務"/>
    <s v="臺中市東勢區埤頭社區發展協會"/>
    <x v="40"/>
    <x v="49"/>
    <s v="無"/>
    <m/>
  </r>
  <r>
    <s v="社會福利支出計畫/社會福利支出/會費、捐助、補助、分攤、照護、救濟與交流活動費/捐助、補助與獎助/捐助國內團體"/>
    <s v="補助民間團體辦理建立社區照顧關懷據點業務"/>
    <s v="臺中市潭子區東寶社區發展協會"/>
    <x v="40"/>
    <x v="49"/>
    <s v="無"/>
    <m/>
  </r>
  <r>
    <s v="社會福利支出計畫/社會福利支出/會費、捐助、補助、分攤、照護、救濟與交流活動費/捐助、補助與獎助/捐助國內團體"/>
    <s v="補助民間團體辦理建立社區照顧關懷據點業務"/>
    <s v="台中市南區崇倫社區發展協會"/>
    <x v="40"/>
    <x v="49"/>
    <s v="無"/>
    <m/>
  </r>
  <r>
    <s v="社會福利支出計畫/社會福利支出/會費、捐助、補助、分攤、照護、救濟與交流活動費/捐助、補助與獎助/捐助國內團體"/>
    <s v="補助民間團體辦理建立社區照顧關懷據點業務"/>
    <s v="臺中市菘苑樂齡發展促進協會"/>
    <x v="40"/>
    <x v="4"/>
    <s v="無"/>
    <m/>
  </r>
  <r>
    <s v="社會福利支出計畫/社會福利支出/會費、捐助、補助、分攤、照護、救濟與交流活動費/捐助、補助與獎助/捐助國內團體"/>
    <s v="補助民間團體辦理建立社區照顧關懷據點業務"/>
    <s v="臺中市梧棲區梧棲社區發展協會"/>
    <x v="40"/>
    <x v="1"/>
    <s v="無"/>
    <m/>
  </r>
  <r>
    <s v="社會福利支出計畫/社會福利支出/會費、捐助、補助、分攤、照護、救濟與交流活動費/捐助、補助與獎助/捐助國內團體"/>
    <s v="補助民間團體辦理建立社區照顧關懷據點業務"/>
    <s v="財團法人台灣基督教長老教會忠孝路教會"/>
    <x v="40"/>
    <x v="49"/>
    <s v="無"/>
    <m/>
  </r>
  <r>
    <s v="社會福利支出計畫/社會福利支出/會費、捐助、補助、分攤、照護、救濟與交流活動費/捐助、補助與獎助/捐助國內團體"/>
    <s v="補助民間團體辦理建立社區照顧關懷據點業務"/>
    <s v="臺中市菘苑樂齡發展促進協會"/>
    <x v="40"/>
    <x v="49"/>
    <s v="無"/>
    <m/>
  </r>
  <r>
    <s v="社會福利支出計畫/社會福利支出/會費、捐助、補助、分攤、照護、救濟與交流活動費/捐助、補助與獎助/捐助國內團體"/>
    <s v="補助民間團體辦理建立社區照顧關懷據點業務"/>
    <s v="臺中市沙鹿區南勢社區發展協會"/>
    <x v="40"/>
    <x v="49"/>
    <s v="無"/>
    <m/>
  </r>
  <r>
    <s v="社會福利支出計畫/社會福利支出/會費、捐助、補助、分攤、照護、救濟與交流活動費/捐助、補助與獎助/捐助國內團體"/>
    <s v="補助民間團體辦理建立社區照顧關懷據點業務"/>
    <s v="臺中市南屯區溝墘社區發展協會"/>
    <x v="40"/>
    <x v="49"/>
    <s v="無"/>
    <m/>
  </r>
  <r>
    <s v="社會福利支出計畫/社會福利支出/會費、捐助、補助、分攤、照護、救濟與交流活動費/捐助、補助與獎助/捐助國內團體"/>
    <s v="補助民間團體辦理建立社區照顧關懷據點業務"/>
    <s v="臺中市東勢區明正社區發展協會"/>
    <x v="40"/>
    <x v="49"/>
    <s v="無"/>
    <m/>
  </r>
  <r>
    <s v="社會福利支出計畫/社會福利支出/會費、捐助、補助、分攤、照護、救濟與交流活動費/捐助、補助與獎助/捐助國內團體"/>
    <s v="補助民間團體辦理建立社區照顧關懷據點業務"/>
    <s v="臺中市潭子區栗林社區發展協會"/>
    <x v="40"/>
    <x v="49"/>
    <s v="無"/>
    <m/>
  </r>
  <r>
    <s v="社會福利支出計畫/社會福利支出/會費、捐助、補助、分攤、照護、救濟與交流活動費/捐助、補助與獎助/捐助國內團體"/>
    <s v="補助民間團體辦理建立社區照顧關懷據點業務"/>
    <s v="社團法人臺中市福康關懷協會"/>
    <x v="40"/>
    <x v="49"/>
    <s v="無"/>
    <m/>
  </r>
  <r>
    <s v="社會福利支出計畫/社會福利支出/會費、捐助、補助、分攤、照護、救濟與交流活動費/捐助、補助與獎助/捐助國內團體"/>
    <s v="補助民間團體辦理建立社區照顧關懷據點業務"/>
    <s v="臺中市霧峰區南勢社區發展協會"/>
    <x v="40"/>
    <x v="49"/>
    <s v="無"/>
    <m/>
  </r>
  <r>
    <s v="社會福利支出計畫/社會福利支出/會費、捐助、補助、分攤、照護、救濟與交流活動費/捐助、補助與獎助/捐助國內團體"/>
    <s v="補助民間團體辦理建立社區照顧關懷據點業務"/>
    <s v="臺中市樂活銀髮族交流協會"/>
    <x v="40"/>
    <x v="4"/>
    <s v="無"/>
    <m/>
  </r>
  <r>
    <s v="社會福利支出計畫/社會福利支出/會費、捐助、補助、分攤、照護、救濟與交流活動費/捐助、補助與獎助/捐助國內團體"/>
    <s v="補助民間團體辦理建立社區照顧關懷據點業務"/>
    <s v="臺中市東勢區中嵙社區發展協會"/>
    <x v="40"/>
    <x v="49"/>
    <s v="無"/>
    <m/>
  </r>
  <r>
    <s v="社會福利支出計畫/社會福利支出/會費、捐助、補助、分攤、照護、救濟與交流活動費/捐助、補助與獎助/捐助國內團體"/>
    <s v="補助民間團體辦理建立社區照顧關懷據點業務"/>
    <s v="社團法人臺中市長幼關懷協會"/>
    <x v="40"/>
    <x v="49"/>
    <s v="無"/>
    <m/>
  </r>
  <r>
    <s v="社會福利支出計畫/社會福利支出/會費、捐助、補助、分攤、照護、救濟與交流活動費/捐助、補助與獎助/捐助國內團體"/>
    <s v="補助民間團體辦理建立社區照顧關懷據點業務"/>
    <s v="臺中市沙鹿區六路社區發展協會"/>
    <x v="40"/>
    <x v="4"/>
    <s v="無"/>
    <m/>
  </r>
  <r>
    <s v="社會福利支出計畫/社會福利支出/會費、捐助、補助、分攤、照護、救濟與交流活動費/捐助、補助與獎助/捐助國內團體"/>
    <s v="補助民間團體辦理建立社區照顧關懷據點業務"/>
    <s v="社團法人臺中市基督教豐盛協會"/>
    <x v="40"/>
    <x v="49"/>
    <s v="無"/>
    <m/>
  </r>
  <r>
    <s v="社會福利支出計畫/社會福利支出/會費、捐助、補助、分攤、照護、救濟與交流活動費/捐助、補助與獎助/捐助國內團體"/>
    <s v="補助民間團體辦理建立社區照顧關懷據點業務"/>
    <s v="臺中市墩仔腳庄文化創生發展協會"/>
    <x v="40"/>
    <x v="4"/>
    <s v="無"/>
    <m/>
  </r>
  <r>
    <s v="社會福利支出計畫/社會福利支出/會費、捐助、補助、分攤、照護、救濟與交流活動費/捐助、補助與獎助/捐助國內團體"/>
    <s v="補助民間團體辦理建立社區照顧關懷據點業務"/>
    <s v="臺中市梧棲區草湳社區發展協會"/>
    <x v="40"/>
    <x v="53"/>
    <s v="無"/>
    <m/>
  </r>
  <r>
    <s v="社會福利支出計畫/社會福利支出/會費、捐助、補助、分攤、照護、救濟與交流活動費/捐助、補助與獎助/捐助國內團體"/>
    <s v="補助民間團體辦理建立社區照顧關懷據點業務"/>
    <s v="臺中市浩德人文關懷協會"/>
    <x v="40"/>
    <x v="49"/>
    <s v="無"/>
    <m/>
  </r>
  <r>
    <s v="社會福利支出計畫/社會福利支出/會費、捐助、補助、分攤、照護、救濟與交流活動費/捐助、補助與獎助/捐助國內團體"/>
    <s v="補助民間團體辦理建立社區照顧關懷據點業務"/>
    <s v="臺中市潭子區聚興社區發展協會"/>
    <x v="40"/>
    <x v="4"/>
    <s v="無"/>
    <m/>
  </r>
  <r>
    <s v="社會福利支出計畫/社會福利支出/會費、捐助、補助、分攤、照護、救濟與交流活動費/捐助、補助與獎助/捐助國內團體"/>
    <s v="補助民間團體辦理建立社區照顧關懷據點業務"/>
    <s v="台中市南屯區向心社區發展協會"/>
    <x v="40"/>
    <x v="4"/>
    <s v="無"/>
    <m/>
  </r>
  <r>
    <s v="社會福利支出計畫/社會福利支出/會費、捐助、補助、分攤、照護、救濟與交流活動費/捐助、補助與獎助/捐助國內團體"/>
    <s v="補助民間團體辦理建立社區照顧關懷據點業務"/>
    <s v="臺中市南屯區豐樂社區發展協會"/>
    <x v="40"/>
    <x v="49"/>
    <s v="無"/>
    <m/>
  </r>
  <r>
    <s v="社會福利支出計畫/社會福利支出/會費、捐助、補助、分攤、照護、救濟與交流活動費/捐助、補助與獎助/捐助國內團體"/>
    <s v="補助民間團體辦理建立社區照顧關懷據點業務"/>
    <s v="臺中市太平區豐年社區發展協會"/>
    <x v="40"/>
    <x v="49"/>
    <s v="無"/>
    <m/>
  </r>
  <r>
    <s v="社會福利支出計畫/社會福利支出/會費、捐助、補助、分攤、照護、救濟與交流活動費/捐助、補助與獎助/捐助國內團體"/>
    <s v="補助民間團體辦理建立社區照顧關懷據點業務"/>
    <s v="臺中市霧峰區四德社區發展協會"/>
    <x v="40"/>
    <x v="49"/>
    <s v="無"/>
    <m/>
  </r>
  <r>
    <s v="社會福利支出計畫/社會福利支出/會費、捐助、補助、分攤、照護、救濟與交流活動費/捐助、補助與獎助/捐助國內團體"/>
    <s v="補助民間團體辦理建立社區照顧關懷據點業務"/>
    <s v="臺中市潭子區大豐社區發展協會"/>
    <x v="40"/>
    <x v="49"/>
    <s v="無"/>
    <m/>
  </r>
  <r>
    <s v="社會福利支出計畫/社會福利支出/會費、捐助、補助、分攤、照護、救濟與交流活動費/捐助、補助與獎助/捐助國內團體"/>
    <s v="補助民間團體辦理建立社區照顧關懷據點業務"/>
    <s v="臺中市豐原區朴子社區發展協會"/>
    <x v="40"/>
    <x v="49"/>
    <s v="無"/>
    <m/>
  </r>
  <r>
    <s v="社會福利支出計畫/社會福利支出/會費、捐助、補助、分攤、照護、救濟與交流活動費/捐助、補助與獎助/捐助國內團體"/>
    <s v="補助民間團體辦理建立社區照顧關懷據點業務"/>
    <s v="臺中市豐原區南田社區發展協會"/>
    <x v="40"/>
    <x v="49"/>
    <s v="無"/>
    <m/>
  </r>
  <r>
    <s v="社會福利支出計畫/社會福利支出/會費、捐助、補助、分攤、照護、救濟與交流活動費/捐助、補助與獎助/捐助國內團體"/>
    <s v="補助民間團體辦理建立社區照顧關懷據點業務"/>
    <s v="臺中市豐原區大南嵩社區發展協會"/>
    <x v="40"/>
    <x v="49"/>
    <s v="無"/>
    <m/>
  </r>
  <r>
    <s v="社會福利支出計畫/社會福利支出/會費、捐助、補助、分攤、照護、救濟與交流活動費/捐助、補助與獎助/捐助國內團體"/>
    <s v="補助民間團體辦理建立社區照顧關懷據點業務"/>
    <s v="臺中市后里區眉山社區發展協會"/>
    <x v="40"/>
    <x v="49"/>
    <s v="無"/>
    <m/>
  </r>
  <r>
    <s v="社會福利支出計畫/社會福利支出/會費、捐助、補助、分攤、照護、救濟與交流活動費/捐助、補助與獎助/捐助國內團體"/>
    <s v="補助民間團體辦理建立社區照顧關懷據點業務"/>
    <s v="臺中市神岡區新庄社區發展協會"/>
    <x v="40"/>
    <x v="49"/>
    <s v="無"/>
    <m/>
  </r>
  <r>
    <s v="社會福利支出計畫/社會福利支出/會費、捐助、補助、分攤、照護、救濟與交流活動費/捐助、補助與獎助/捐助國內團體"/>
    <s v="補助民間團體辦理建立社區照顧關懷據點業務"/>
    <s v="臺中市石岡區傳統美食文化推廣協會"/>
    <x v="40"/>
    <x v="49"/>
    <s v="無"/>
    <m/>
  </r>
  <r>
    <s v="社會福利支出計畫/社會福利支出/會費、捐助、補助、分攤、照護、救濟與交流活動費/捐助、補助與獎助/捐助國內團體"/>
    <s v="補助民間團體辦理建立社區照顧關懷據點業務"/>
    <s v="台中市北區賴興社區發展協會"/>
    <x v="40"/>
    <x v="49"/>
    <s v="無"/>
    <m/>
  </r>
  <r>
    <s v="社會福利支出計畫/社會福利支出/會費、捐助、補助、分攤、照護、救濟與交流活動費/捐助、補助與獎助/捐助國內團體"/>
    <s v="補助民間團體辦理建立社區照顧關懷據點業務"/>
    <s v="台中市東南長青會"/>
    <x v="40"/>
    <x v="49"/>
    <s v="無"/>
    <m/>
  </r>
  <r>
    <s v="社會福利支出計畫/社會福利支出/會費、捐助、補助、分攤、照護、救濟與交流活動費/捐助、補助與獎助/捐助國內團體"/>
    <s v="補助民間團體辦理建立社區照顧關懷據點業務"/>
    <s v="臺中市沙鹿區清泉社區發展協會"/>
    <x v="40"/>
    <x v="49"/>
    <s v="無"/>
    <m/>
  </r>
  <r>
    <s v="社會福利支出計畫/社會福利支出/會費、捐助、補助、分攤、照護、救濟與交流活動費/捐助、補助與獎助/捐助國內團體"/>
    <s v="補助民間團體辦理建立社區照顧關懷據點業務"/>
    <s v="臺中市東勢區興隆社區發展協會"/>
    <x v="40"/>
    <x v="49"/>
    <s v="無"/>
    <m/>
  </r>
  <r>
    <s v="社會福利支出計畫/社會福利支出/會費、捐助、補助、分攤、照護、救濟與交流活動費/捐助、補助與獎助/捐助國內團體"/>
    <s v="補助民間團體辦理建立社區照顧關懷據點業務"/>
    <s v="臺中市藍興長青協會"/>
    <x v="40"/>
    <x v="49"/>
    <s v="無"/>
    <m/>
  </r>
  <r>
    <s v="社會福利支出計畫/社會福利支出/會費、捐助、補助、分攤、照護、救濟與交流活動費/捐助、補助與獎助/捐助國內團體"/>
    <s v="補助民間團體辦理建立社區照顧關懷據點業務"/>
    <s v="財團法人伽耶山基金會"/>
    <x v="40"/>
    <x v="49"/>
    <s v="無"/>
    <m/>
  </r>
  <r>
    <s v="社會福利支出計畫/社會福利支出/會費、捐助、補助、分攤、照護、救濟與交流活動費/捐助、補助與獎助/捐助國內團體"/>
    <s v="補助民間團體辦理建立社區照顧關懷據點業務"/>
    <s v="臺中市石岡區萬安社區發展協會"/>
    <x v="40"/>
    <x v="4"/>
    <s v="無"/>
    <m/>
  </r>
  <r>
    <s v="社會福利支出計畫/社會福利支出/會費、捐助、補助、分攤、照護、救濟與交流活動費/捐助、補助與獎助/捐助國內團體"/>
    <s v="補助民間團體辦理建立社區照顧關懷據點業務"/>
    <s v="社團法人台灣關懷輔導弱勢職能發展協會"/>
    <x v="40"/>
    <x v="1"/>
    <s v="無"/>
    <m/>
  </r>
  <r>
    <s v="社會福利支出計畫/社會福利支出/會費、捐助、補助、分攤、照護、救濟與交流活動費/捐助、補助與獎助/捐助國內團體"/>
    <s v="補助民間團體辦理建立社區照顧關懷據點業務"/>
    <s v="臺中市西屯區何明社區發展協會"/>
    <x v="40"/>
    <x v="49"/>
    <s v="無"/>
    <m/>
  </r>
  <r>
    <s v="社會福利支出計畫/社會福利支出/會費、捐助、補助、分攤、照護、救濟與交流活動費/捐助、補助與獎助/捐助國內團體"/>
    <s v="補助民間團體辦理建立社區照顧關懷據點業務"/>
    <s v="臺中市太平區永成社區發展協會"/>
    <x v="40"/>
    <x v="4"/>
    <s v="無"/>
    <m/>
  </r>
  <r>
    <s v="社會福利支出計畫/社會福利支出/會費、捐助、補助、分攤、照護、救濟與交流活動費/捐助、補助與獎助/捐助國內團體"/>
    <s v="補助民間團體辦理建立社區照顧關懷據點業務"/>
    <s v="臺中市潭子區家福社區發展協會"/>
    <x v="40"/>
    <x v="4"/>
    <s v="無"/>
    <m/>
  </r>
  <r>
    <s v="社會福利支出計畫/社會福利支出/會費、捐助、補助、分攤、照護、救濟與交流活動費/捐助、補助與獎助/捐助國內團體"/>
    <s v="補助民間團體辦理建立社區照顧關懷據點業務"/>
    <s v="台中市南區和平社區發展協會"/>
    <x v="40"/>
    <x v="49"/>
    <s v="無"/>
    <m/>
  </r>
  <r>
    <s v="社會福利支出計畫/社會福利支出/會費、捐助、補助、分攤、照護、救濟與交流活動費/捐助、補助與獎助/捐助國內團體"/>
    <s v="補助民間團體辦理建立社區照顧關懷據點業務"/>
    <s v="臺中市和平區和平社區發展協會"/>
    <x v="40"/>
    <x v="49"/>
    <s v="無"/>
    <m/>
  </r>
  <r>
    <s v="社會福利支出計畫/社會福利支出/會費、捐助、補助、分攤、照護、救濟與交流活動費/捐助、補助與獎助/捐助國內團體"/>
    <s v="補助民間團體辦理建立社區照顧關懷據點業務"/>
    <s v="臺中市梧棲區草湳社區發展協會"/>
    <x v="40"/>
    <x v="49"/>
    <s v="無"/>
    <m/>
  </r>
  <r>
    <s v="社會福利支出計畫/社會福利支出/會費、捐助、補助、分攤、照護、救濟與交流活動費/捐助、補助與獎助/捐助國內團體"/>
    <s v="補助民間團體辦理建立社區照顧關懷據點業務"/>
    <s v="台中市南屯區中台社區發展協會"/>
    <x v="40"/>
    <x v="1"/>
    <s v="無"/>
    <m/>
  </r>
  <r>
    <s v="社會福利支出計畫/社會福利支出/會費、捐助、補助、分攤、照護、救濟與交流活動費/捐助、補助與獎助/捐助國內團體"/>
    <s v="補助民間團體辦理建立社區照顧關懷據點業務"/>
    <s v="台中市西屯區林厝社區發展協會"/>
    <x v="40"/>
    <x v="49"/>
    <s v="無"/>
    <m/>
  </r>
  <r>
    <s v="社會福利支出計畫/社會福利支出/會費、捐助、補助、分攤、照護、救濟與交流活動費/捐助、補助與獎助/捐助國內團體"/>
    <s v="補助民間團體辦理建立社區照顧關懷據點業務"/>
    <s v="臺中市霧峰區北勢社區發展協會"/>
    <x v="40"/>
    <x v="49"/>
    <s v="無"/>
    <m/>
  </r>
  <r>
    <s v="社會福利支出計畫/社會福利支出/會費、捐助、補助、分攤、照護、救濟與交流活動費/捐助、補助與獎助/捐助國內團體"/>
    <s v="補助民間團體辦理建立社區照顧關懷據點業務"/>
    <s v="臺中市霧峰區北勢社區發展協會"/>
    <x v="40"/>
    <x v="4"/>
    <s v="無"/>
    <m/>
  </r>
  <r>
    <s v="社會福利支出計畫/社會福利支出/會費、捐助、補助、分攤、照護、救濟與交流活動費/捐助、補助與獎助/捐助國內團體"/>
    <s v="補助民間團體辦理建立社區照顧關懷據點業務"/>
    <s v="社團法人臺中市沐風60長者之愛關懷協會"/>
    <x v="40"/>
    <x v="4"/>
    <s v="無"/>
    <m/>
  </r>
  <r>
    <s v="社會福利支出計畫/社會福利支出/會費、捐助、補助、分攤、照護、救濟與交流活動費/捐助、補助與獎助/捐助國內團體"/>
    <s v="補助民間團體辦理建立社區照顧關懷據點業務"/>
    <s v="社團法人臺中市大恆樂齡協會"/>
    <x v="40"/>
    <x v="49"/>
    <s v="無"/>
    <m/>
  </r>
  <r>
    <s v="社會福利支出計畫/社會福利支出/會費、捐助、補助、分攤、照護、救濟與交流活動費/捐助、補助與獎助/捐助國內團體"/>
    <s v="補助民間團體辦理建立社區照顧關懷據點業務"/>
    <s v="社團法人臺中市惠來關懷服務協會"/>
    <x v="40"/>
    <x v="49"/>
    <s v="無"/>
    <m/>
  </r>
  <r>
    <s v="社會福利支出計畫/社會福利支出/會費、捐助、補助、分攤、照護、救濟與交流活動費/捐助、補助與獎助/捐助國內團體"/>
    <s v="補助民間團體辦理建立社區照顧關懷據點業務"/>
    <s v="臺中市大肚區營埔社區發展協會"/>
    <x v="40"/>
    <x v="49"/>
    <s v="無"/>
    <m/>
  </r>
  <r>
    <s v="社會福利支出計畫/社會福利支出/會費、捐助、補助、分攤、照護、救濟與交流活動費/捐助、補助與獎助/捐助國內團體"/>
    <s v="補助民間團體辦理建立社區照顧關懷據點業務"/>
    <s v="臺中市烏日區成功社區發展協會"/>
    <x v="40"/>
    <x v="4"/>
    <s v="無"/>
    <m/>
  </r>
  <r>
    <s v="社會福利支出計畫/社會福利支出/會費、捐助、補助、分攤、照護、救濟與交流活動費/捐助、補助與獎助/捐助國內團體"/>
    <s v="補助民間團體辦理建立社區照顧關懷據點業務"/>
    <s v="社團法人臺中市好伴照顧協會"/>
    <x v="40"/>
    <x v="4"/>
    <s v="無"/>
    <m/>
  </r>
  <r>
    <s v="社會福利支出計畫/社會福利支出/會費、捐助、補助、分攤、照護、救濟與交流活動費/捐助、補助與獎助/捐助國內團體"/>
    <s v="補助民間團體辦理建立社區照顧關懷據點業務"/>
    <s v="臺中市烏日區三和社區發展協會"/>
    <x v="40"/>
    <x v="49"/>
    <s v="無"/>
    <m/>
  </r>
  <r>
    <s v="社會福利支出計畫/社會福利支出/會費、捐助、補助、分攤、照護、救濟與交流活動費/捐助、補助與獎助/捐助國內團體"/>
    <s v="補助民間團體辦理建立社區照顧關懷據點業務"/>
    <s v="臺中市烏日區溪尾社區發展協會"/>
    <x v="40"/>
    <x v="49"/>
    <s v="無"/>
    <m/>
  </r>
  <r>
    <s v="社會福利支出計畫/社會福利支出/會費、捐助、補助、分攤、照護、救濟與交流活動費/捐助、補助與獎助/捐助國內團體"/>
    <s v="補助民間團體辦理建立社區照顧關懷據點業務"/>
    <s v="臺中市烏日區光明社區發展協會"/>
    <x v="40"/>
    <x v="49"/>
    <s v="無"/>
    <m/>
  </r>
  <r>
    <s v="社會福利支出計畫/社會福利支出/會費、捐助、補助、分攤、照護、救濟與交流活動費/捐助、補助與獎助/捐助國內團體"/>
    <s v="補助民間團體辦理建立社區照顧關懷據點業務"/>
    <s v="臺中市大肚區成功社區發展協會"/>
    <x v="40"/>
    <x v="4"/>
    <s v="無"/>
    <m/>
  </r>
  <r>
    <s v="社會福利支出計畫/社會福利支出/會費、捐助、補助、分攤、照護、救濟與交流活動費/捐助、補助與獎助/捐助國內團體"/>
    <s v="補助民間團體辦理建立社區照顧關懷據點業務"/>
    <s v="臺中市太平區長億社區發展協會"/>
    <x v="40"/>
    <x v="49"/>
    <s v="無"/>
    <m/>
  </r>
  <r>
    <s v="社會福利支出計畫/社會福利支出/會費、捐助、補助、分攤、照護、救濟與交流活動費/捐助、補助與獎助/捐助國內團體"/>
    <s v="補助民間團體辦理建立社區照顧關懷據點業務"/>
    <s v="台中市南屯區三厝社區發展協會"/>
    <x v="40"/>
    <x v="4"/>
    <s v="無"/>
    <m/>
  </r>
  <r>
    <s v="社會福利支出計畫/社會福利支出/會費、捐助、補助、分攤、照護、救濟與交流活動費/捐助、補助與獎助/捐助國內團體"/>
    <s v="補助民間團體辦理建立社區照顧關懷據點業務"/>
    <s v="臺中市黎明城鄉發展協會"/>
    <x v="40"/>
    <x v="4"/>
    <s v="無"/>
    <m/>
  </r>
  <r>
    <s v="社會福利支出計畫/社會福利支出/會費、捐助、補助、分攤、照護、救濟與交流活動費/捐助、補助與獎助/捐助國內團體"/>
    <s v="補助民間團體辦理建立社區照顧關懷據點業務"/>
    <s v="臺中市石岡區龍興社區發展協會"/>
    <x v="40"/>
    <x v="49"/>
    <s v="無"/>
    <m/>
  </r>
  <r>
    <s v="社會福利支出計畫/社會福利支出/會費、捐助、補助、分攤、照護、救濟與交流活動費/捐助、補助與獎助/捐助國內團體"/>
    <s v="補助民間團體辦理建立社區照顧關懷據點業務"/>
    <s v="台中市龍龍社區關懷協會"/>
    <x v="40"/>
    <x v="49"/>
    <s v="無"/>
    <m/>
  </r>
  <r>
    <s v="社會福利支出計畫/社會福利支出/會費、捐助、補助、分攤、照護、救濟與交流活動費/捐助、補助與獎助/捐助國內團體"/>
    <s v="補助民間團體辦理建立社區照顧關懷據點業務"/>
    <s v="大砌四方管理委員會"/>
    <x v="40"/>
    <x v="63"/>
    <s v="無"/>
    <m/>
  </r>
  <r>
    <s v="社會福利支出計畫/社會福利支出/會費、捐助、補助、分攤、照護、救濟與交流活動費/捐助、補助與獎助/捐助國內團體"/>
    <s v="補助民間團體辦理建立社區照顧關懷據點業務"/>
    <s v="臺中市后里元極舞協會"/>
    <x v="40"/>
    <x v="49"/>
    <s v="無"/>
    <m/>
  </r>
  <r>
    <s v="社會福利支出計畫/社會福利支出/會費、捐助、補助、分攤、照護、救濟與交流活動費/捐助、補助與獎助/捐助國內團體"/>
    <s v="補助民間團體辦理建立社區照顧關懷據點業務"/>
    <s v="臺中市東勢區下新社區發展協會"/>
    <x v="40"/>
    <x v="49"/>
    <s v="無"/>
    <m/>
  </r>
  <r>
    <s v="社會福利支出計畫/社會福利支出/會費、捐助、補助、分攤、照護、救濟與交流活動費/捐助、補助與獎助/捐助國內團體"/>
    <s v="補助民間團體辦理建立社區照顧關懷據點業務"/>
    <s v="臺中市新社區東興社區發展協會"/>
    <x v="40"/>
    <x v="49"/>
    <s v="無"/>
    <m/>
  </r>
  <r>
    <s v="社會福利支出計畫/社會福利支出/會費、捐助、補助、分攤、照護、救濟與交流活動費/捐助、補助與獎助/捐助國內團體"/>
    <s v="補助民間團體辦理建立社區照顧關懷據點業務"/>
    <s v="臺中市龍井區東海社區發展協會"/>
    <x v="40"/>
    <x v="4"/>
    <s v="無"/>
    <m/>
  </r>
  <r>
    <s v="社會福利支出計畫/社會福利支出/會費、捐助、補助、分攤、照護、救濟與交流活動費/捐助、補助與獎助/捐助國內團體"/>
    <s v="補助民間團體辦理建立社區照顧關懷據點業務"/>
    <s v="臺中市烏日區九德社區發展協會"/>
    <x v="40"/>
    <x v="49"/>
    <s v="無"/>
    <m/>
  </r>
  <r>
    <s v="社會福利支出計畫/社會福利支出/會費、捐助、補助、分攤、照護、救濟與交流活動費/捐助、補助與獎助/捐助國內團體"/>
    <s v="補助民間團體辦理建立社區照顧關懷據點業務"/>
    <s v="臺中市烏日區烏日社區發展協會"/>
    <x v="40"/>
    <x v="49"/>
    <s v="無"/>
    <m/>
  </r>
  <r>
    <s v="社會福利支出計畫/社會福利支出/會費、捐助、補助、分攤、照護、救濟與交流活動費/捐助、補助與獎助/捐助國內團體"/>
    <s v="補助民間團體辦理建立社區照顧關懷據點業務"/>
    <s v="臺中市西屯區何明社區發展協會"/>
    <x v="40"/>
    <x v="49"/>
    <s v="無"/>
    <m/>
  </r>
  <r>
    <s v="社會福利支出計畫/社會福利支出/會費、捐助、補助、分攤、照護、救濟與交流活動費/捐助、補助與獎助/捐助國內團體"/>
    <s v="補助民間團體辦理建立社區照顧關懷據點業務"/>
    <s v="臺中市西屯區福恩社區發展協會"/>
    <x v="40"/>
    <x v="49"/>
    <s v="無"/>
    <m/>
  </r>
  <r>
    <s v="社會福利支出計畫/社會福利支出/會費、捐助、補助、分攤、照護、救濟與交流活動費/捐助、補助與獎助/捐助國內團體"/>
    <s v="補助民間團體辦理建立社區照顧關懷據點業務"/>
    <s v="臺中市神岡區大社社區發展協會"/>
    <x v="40"/>
    <x v="49"/>
    <s v="無"/>
    <m/>
  </r>
  <r>
    <s v="社會福利支出計畫/社會福利支出/會費、捐助、補助、分攤、照護、救濟與交流活動費/捐助、補助與獎助/捐助國內團體"/>
    <s v="補助民間團體辦理建立社區照顧關懷據點業務"/>
    <s v="臺中市沙鹿區沙鹿社區發展協會"/>
    <x v="40"/>
    <x v="49"/>
    <s v="無"/>
    <m/>
  </r>
  <r>
    <s v="社會福利支出計畫/社會福利支出/會費、捐助、補助、分攤、照護、救濟與交流活動費/捐助、補助與獎助/捐助國內團體"/>
    <s v="補助民間團體辦理建立社區照顧關懷據點業務"/>
    <s v="社團法人臺中市春天女性成長協會"/>
    <x v="40"/>
    <x v="49"/>
    <s v="無"/>
    <m/>
  </r>
  <r>
    <s v="社會福利支出計畫/社會福利支出/會費、捐助、補助、分攤、照護、救濟與交流活動費/捐助、補助與獎助/捐助國內團體"/>
    <s v="補助民間團體辦理建立社區照顧關懷據點業務"/>
    <s v="臺中市東勢區慶東社區發展協會"/>
    <x v="40"/>
    <x v="49"/>
    <s v="無"/>
    <m/>
  </r>
  <r>
    <s v="社會福利支出計畫/社會福利支出/會費、捐助、補助、分攤、照護、救濟與交流活動費/捐助、補助與獎助/捐助國內團體"/>
    <s v="補助民間團體辦理建立社區照顧關懷據點業務"/>
    <s v="臺中市神岡區圳堵社區發展協會"/>
    <x v="40"/>
    <x v="4"/>
    <s v="無"/>
    <m/>
  </r>
  <r>
    <s v="社會福利支出計畫/社會福利支出/會費、捐助、補助、分攤、照護、救濟與交流活動費/捐助、補助與獎助/捐助國內團體"/>
    <s v="補助民間團體辦理建立社區照顧關懷據點業務"/>
    <s v="財團法人中華基督教行道會卓越希望教會"/>
    <x v="40"/>
    <x v="62"/>
    <s v="無"/>
    <m/>
  </r>
  <r>
    <s v="社會福利支出計畫/社會福利支出/會費、捐助、補助、分攤、照護、救濟與交流活動費/捐助、補助與獎助/捐助國內團體"/>
    <s v="補助民間團體辦理建立社區照顧關懷據點業務"/>
    <s v="臺中市潭仔墘社區文化協會"/>
    <x v="40"/>
    <x v="49"/>
    <s v="無"/>
    <m/>
  </r>
  <r>
    <s v="社會福利支出計畫/社會福利支出/會費、捐助、補助、分攤、照護、救濟與交流活動費/捐助、補助與獎助/捐助國內團體"/>
    <s v="補助民間團體辦理建立社區照顧關懷據點業務"/>
    <s v="台中市中區大誠社區發展協會"/>
    <x v="40"/>
    <x v="49"/>
    <s v="無"/>
    <m/>
  </r>
  <r>
    <s v="社會福利支出計畫/社會福利支出/會費、捐助、補助、分攤、照護、救濟與交流活動費/捐助、補助與獎助/捐助國內團體"/>
    <s v="補助民間團體辦理建立社區照顧關懷據點業務"/>
    <s v="臺中市沙鹿區福興社區發展協會"/>
    <x v="40"/>
    <x v="49"/>
    <s v="無"/>
    <m/>
  </r>
  <r>
    <s v="社會福利支出計畫/社會福利支出/會費、捐助、補助、分攤、照護、救濟與交流活動費/捐助、補助與獎助/捐助國內團體"/>
    <s v="補助民間團體辦理建立社區照顧關懷據點業務"/>
    <s v="台中市何成長青協會"/>
    <x v="40"/>
    <x v="49"/>
    <s v="無"/>
    <m/>
  </r>
  <r>
    <s v="社會福利支出計畫/社會福利支出/會費、捐助、補助、分攤、照護、救濟與交流活動費/捐助、補助與獎助/捐助國內團體"/>
    <s v="補助民間團體辦理建立社區照顧關懷據點業務"/>
    <s v="臺中市烏日區東園社區發展協會"/>
    <x v="40"/>
    <x v="52"/>
    <s v="無"/>
    <m/>
  </r>
  <r>
    <s v="社會福利支出計畫/社會福利支出/會費、捐助、補助、分攤、照護、救濟與交流活動費/捐助、補助與獎助/捐助國內團體"/>
    <s v="補助民間團體辦理建立社區照顧關懷據點業務"/>
    <s v="臺中市武陵長壽關懷協會"/>
    <x v="40"/>
    <x v="49"/>
    <s v="無"/>
    <m/>
  </r>
  <r>
    <s v="社會福利支出計畫/社會福利支出/會費、捐助、補助、分攤、照護、救濟與交流活動費/捐助、補助與獎助/捐助國內團體"/>
    <s v="補助民間團體辦理建立社區照顧關懷據點業務"/>
    <s v="臺中市大甲區福德社區發展協會"/>
    <x v="40"/>
    <x v="49"/>
    <s v="無"/>
    <m/>
  </r>
  <r>
    <s v="社會福利支出計畫/社會福利支出/會費、捐助、補助、分攤、照護、救濟與交流活動費/捐助、補助與獎助/捐助國內團體"/>
    <s v="補助民間團體辦理建立社區照顧關懷據點業務"/>
    <s v="臺中市大甲區銅安社區發展協會"/>
    <x v="40"/>
    <x v="49"/>
    <s v="無"/>
    <m/>
  </r>
  <r>
    <s v="社會福利支出計畫/社會福利支出/會費、捐助、補助、分攤、照護、救濟與交流活動費/捐助、補助與獎助/捐助國內團體"/>
    <s v="補助民間團體辦理建立社區照顧關懷據點業務"/>
    <s v="臺中市石岡區龍興社區發展協會"/>
    <x v="40"/>
    <x v="4"/>
    <s v="無"/>
    <m/>
  </r>
  <r>
    <s v="社會福利支出計畫/社會福利支出/會費、捐助、補助、分攤、照護、救濟與交流活動費/捐助、補助與獎助/捐助國內團體"/>
    <s v="補助民間團體辦理建立社區照顧關懷據點業務"/>
    <s v="臺中市東勢區石城社區發展協會"/>
    <x v="40"/>
    <x v="4"/>
    <s v="無"/>
    <m/>
  </r>
  <r>
    <s v="社會福利支出計畫/社會福利支出/會費、捐助、補助、分攤、照護、救濟與交流活動費/捐助、補助與獎助/捐助國內團體"/>
    <s v="補助民間團體辦理建立社區照顧關懷據點業務"/>
    <s v="臺中市文創經紀發展協會"/>
    <x v="40"/>
    <x v="1"/>
    <s v="無"/>
    <m/>
  </r>
  <r>
    <s v="社會福利支出計畫/社會福利支出/會費、捐助、補助、分攤、照護、救濟與交流活動費/捐助、補助與獎助/捐助國內團體"/>
    <s v="補助民間團體辦理建立社區照顧關懷據點業務"/>
    <s v="臺中市清水區秀水社區發展協會"/>
    <x v="40"/>
    <x v="49"/>
    <s v="無"/>
    <m/>
  </r>
  <r>
    <s v="社會福利支出計畫/社會福利支出/會費、捐助、補助、分攤、照護、救濟與交流活動費/捐助、補助與獎助/捐助國內團體"/>
    <s v="補助民間團體辦理建立社區照顧關懷據點業務"/>
    <s v="臺灣銀髮族培力協會"/>
    <x v="40"/>
    <x v="49"/>
    <s v="無"/>
    <m/>
  </r>
  <r>
    <s v="社會福利支出計畫/社會福利支出/會費、捐助、補助、分攤、照護、救濟與交流活動費/捐助、補助與獎助/捐助國內團體"/>
    <s v="補助民間團體辦理建立社區照顧關懷據點業務"/>
    <s v="臺中市沙鹿區西勢寮社區發展協會"/>
    <x v="40"/>
    <x v="49"/>
    <s v="無"/>
    <m/>
  </r>
  <r>
    <s v="社會福利支出計畫/社會福利支出/會費、捐助、補助、分攤、照護、救濟與交流活動費/捐助、補助與獎助/捐助國內團體"/>
    <s v="補助民間團體辦理建立社區照顧關懷據點業務"/>
    <s v="臺中市沙鹿區興安社區發展協會"/>
    <x v="40"/>
    <x v="4"/>
    <s v="無"/>
    <m/>
  </r>
  <r>
    <s v="社會福利支出計畫/社會福利支出/會費、捐助、補助、分攤、照護、救濟與交流活動費/捐助、補助與獎助/捐助國內團體"/>
    <s v="補助民間團體辦理建立社區照顧關懷據點業務"/>
    <s v="臺中市沙鹿區埔子社區發展協會"/>
    <x v="40"/>
    <x v="4"/>
    <s v="無"/>
    <m/>
  </r>
  <r>
    <s v="社會福利支出計畫/社會福利支出/會費、捐助、補助、分攤、照護、救濟與交流活動費/捐助、補助與獎助/捐助國內團體"/>
    <s v="補助民間團體辦理建立社區照顧關懷據點業務"/>
    <s v="社團法人臺中市霧峰區四德社區發展協會"/>
    <x v="40"/>
    <x v="4"/>
    <s v="無"/>
    <m/>
  </r>
  <r>
    <s v="社會福利支出計畫/社會福利支出/會費、捐助、補助、分攤、照護、救濟與交流活動費/捐助、補助與獎助/捐助國內團體"/>
    <s v="補助民間團體辦理建立社區照顧關懷據點業務"/>
    <s v="臺中市大甲區聖母發展協會"/>
    <x v="40"/>
    <x v="49"/>
    <s v="無"/>
    <m/>
  </r>
  <r>
    <s v="社會福利支出計畫/社會福利支出/會費、捐助、補助、分攤、照護、救濟與交流活動費/捐助、補助與獎助/捐助國內團體"/>
    <s v="補助民間團體辦理建立社區照顧關懷據點業務"/>
    <s v="台中市南區工學社區發展協會"/>
    <x v="40"/>
    <x v="49"/>
    <s v="無"/>
    <m/>
  </r>
  <r>
    <s v="社會福利支出計畫/社會福利支出/會費、捐助、補助、分攤、照護、救濟與交流活動費/捐助、補助與獎助/捐助國內團體"/>
    <s v="補助民間團體辦理建立社區照顧關懷據點業務"/>
    <s v="臺中市神岡區北庄社區發展協會"/>
    <x v="40"/>
    <x v="49"/>
    <s v="無"/>
    <m/>
  </r>
  <r>
    <s v="社會福利支出計畫/社會福利支出/會費、捐助、補助、分攤、照護、救濟與交流活動費/捐助、補助與獎助/捐助國內團體"/>
    <s v="補助民間團體辦理建立社區照顧關懷據點業務"/>
    <s v="臺中市新社區馬力埔社區發展協會"/>
    <x v="40"/>
    <x v="49"/>
    <s v="無"/>
    <m/>
  </r>
  <r>
    <s v="社會福利支出計畫/社會福利支出/會費、捐助、補助、分攤、照護、救濟與交流活動費/捐助、補助與獎助/捐助國內團體"/>
    <s v="補助民間團體辦理建立社區照顧關懷據點業務"/>
    <s v="臺中市大里區立德社區發展協會"/>
    <x v="40"/>
    <x v="1"/>
    <s v="無"/>
    <m/>
  </r>
  <r>
    <s v="社會福利支出計畫/社會福利支出/會費、捐助、補助、分攤、照護、救濟與交流活動費/捐助、補助與獎助/捐助國內團體"/>
    <s v="補助民間團體辦理建立社區照顧關懷據點業務"/>
    <s v="臺中市龍井區東海社區發展協會"/>
    <x v="40"/>
    <x v="49"/>
    <s v="無"/>
    <m/>
  </r>
  <r>
    <s v="社會福利支出計畫/社會福利支出/會費、捐助、補助、分攤、照護、救濟與交流活動費/捐助、補助與獎助/捐助國內團體"/>
    <s v="補助民間團體辦理建立社區照顧關懷據點業務"/>
    <s v="臺中市太平區新高社區發展協會"/>
    <x v="40"/>
    <x v="49"/>
    <s v="無"/>
    <m/>
  </r>
  <r>
    <s v="社會福利支出計畫/社會福利支出/會費、捐助、補助、分攤、照護、救濟與交流活動費/捐助、補助與獎助/捐助國內團體"/>
    <s v="補助民間團體辦理建立社區照顧關懷據點業務"/>
    <s v="社團法人臺中市東區富仁社區發展協會"/>
    <x v="40"/>
    <x v="49"/>
    <s v="無"/>
    <m/>
  </r>
  <r>
    <s v="社會福利支出計畫/社會福利支出/會費、捐助、補助、分攤、照護、救濟與交流活動費/捐助、補助與獎助/捐助國內團體"/>
    <s v="補助民間團體辦理建立社區照顧關懷據點業務"/>
    <s v="台中市西區藍興社區發展協會"/>
    <x v="40"/>
    <x v="4"/>
    <s v="無"/>
    <m/>
  </r>
  <r>
    <s v="社會福利支出計畫/社會福利支出/會費、捐助、補助、分攤、照護、救濟與交流活動費/捐助、補助與獎助/捐助國內團體"/>
    <s v="補助民間團體辦理建立社區照顧關懷據點業務"/>
    <s v="臺中市墩仔腳庄文化創生發展協會"/>
    <x v="40"/>
    <x v="63"/>
    <s v="無"/>
    <m/>
  </r>
  <r>
    <s v="社會福利支出計畫/社會福利支出/會費、捐助、補助、分攤、照護、救濟與交流活動費/捐助、補助與獎助/捐助國內團體"/>
    <s v="補助民間團體辦理建立社區照顧關懷據點業務"/>
    <s v="臺中市東山長青關懷協會"/>
    <x v="40"/>
    <x v="1"/>
    <s v="無"/>
    <m/>
  </r>
  <r>
    <s v="社會福利支出計畫/社會福利支出/會費、捐助、補助、分攤、照護、救濟與交流活動費/捐助、補助與獎助/捐助國內團體"/>
    <s v="補助民間團體辦理建立社區照顧關懷據點業務"/>
    <s v="臺中市豐原區新南陽社區發展協會"/>
    <x v="40"/>
    <x v="326"/>
    <s v="無"/>
    <m/>
  </r>
  <r>
    <s v="社會福利支出計畫/社會福利支出/會費、捐助、補助、分攤、照護、救濟與交流活動費/捐助、補助與獎助/捐助國內團體"/>
    <s v="補助民間團體辦理建立社區照顧關懷據點業務"/>
    <s v="悠活長青全齡關懷照護協會"/>
    <x v="40"/>
    <x v="1"/>
    <s v="無"/>
    <m/>
  </r>
  <r>
    <s v="社會福利支出計畫/社會福利支出/會費、捐助、補助、分攤、照護、救濟與交流活動費/捐助、補助與獎助/捐助國內團體"/>
    <s v="補助民間團體辦理建立社區照顧關懷據點業務"/>
    <s v="臺中市沙鹿區鹿峰社區發展協會"/>
    <x v="40"/>
    <x v="1"/>
    <s v="無"/>
    <m/>
  </r>
  <r>
    <s v="社會福利支出計畫/社會福利支出/會費、捐助、補助、分攤、照護、救濟與交流活動費/捐助、補助與獎助/捐助國內團體"/>
    <s v="補助民間團體辦理建立社區照顧關懷據點業務"/>
    <s v="臺中市沙鹿區埔子社區發展協會"/>
    <x v="40"/>
    <x v="123"/>
    <s v="無"/>
    <m/>
  </r>
  <r>
    <s v="社會福利支出計畫/社會福利支出/會費、捐助、補助、分攤、照護、救濟與交流活動費/捐助、補助與獎助/捐助國內團體"/>
    <s v="補助民間團體辦理建立社區照顧關懷據點業務"/>
    <s v="臺中市大甲區幸福社區發展協會"/>
    <x v="40"/>
    <x v="49"/>
    <s v="無"/>
    <m/>
  </r>
  <r>
    <s v="社會福利支出計畫/社會福利支出/會費、捐助、補助、分攤、照護、救濟與交流活動費/捐助、補助與獎助/捐助國內團體"/>
    <s v="補助民間團體辦理建立社區照顧關懷據點業務"/>
    <s v="財團法人伽耶山基金會"/>
    <x v="40"/>
    <x v="63"/>
    <s v="無"/>
    <m/>
  </r>
  <r>
    <s v="社會福利支出計畫/社會福利支出/會費、捐助、補助、分攤、照護、救濟與交流活動費/捐助、補助與獎助/捐助國內團體"/>
    <s v="補助民間團體辦理建立社區照顧關懷據點業務"/>
    <s v="臺中市大甲區日南社區發展協會"/>
    <x v="40"/>
    <x v="49"/>
    <s v="無"/>
    <m/>
  </r>
  <r>
    <s v="社會福利支出計畫/社會福利支出/會費、捐助、補助、分攤、照護、救濟與交流活動費/捐助、補助與獎助/捐助國內團體"/>
    <s v="補助民間團體辦理建立社區照顧關懷據點業務"/>
    <s v="社團法人台灣優質生命協會"/>
    <x v="40"/>
    <x v="108"/>
    <s v="無"/>
    <m/>
  </r>
  <r>
    <s v="社會福利支出計畫/社會福利支出/會費、捐助、補助、分攤、照護、救濟與交流活動費/捐助、補助與獎助/捐助國內團體"/>
    <s v="補助民間團體辦理建立社區照顧關懷據點業務"/>
    <s v="社團法人台灣基督教好牧人全人關顧協會"/>
    <x v="40"/>
    <x v="81"/>
    <s v="無"/>
    <m/>
  </r>
  <r>
    <s v="社會福利支出計畫/社會福利支出/會費、捐助、補助、分攤、照護、救濟與交流活動費/捐助、補助與獎助/捐助國內團體"/>
    <s v="補助民間團體辦理建立社區照顧關懷據點業務"/>
    <s v="社團法人臺中市西區大和社區發展協會"/>
    <x v="40"/>
    <x v="114"/>
    <s v="無"/>
    <m/>
  </r>
  <r>
    <s v="社會福利支出計畫/社會福利支出/會費、捐助、補助、分攤、照護、救濟與交流活動費/捐助、補助與獎助/捐助國內團體"/>
    <s v="補助民間團體辦理建立社區照顧關懷據點業務"/>
    <s v="社團法人台中市啟明重建福利協會"/>
    <x v="40"/>
    <x v="67"/>
    <s v="無"/>
    <m/>
  </r>
  <r>
    <s v="社會福利支出計畫/社會福利支出/會費、捐助、補助、分攤、照護、救濟與交流活動費/捐助、補助與獎助/捐助國內團體"/>
    <s v="補助民間團體辦理建立社區照顧關懷據點業務"/>
    <s v="台中市烏日區學田社區發展協會"/>
    <x v="40"/>
    <x v="101"/>
    <s v="無"/>
    <m/>
  </r>
  <r>
    <s v="社會福利支出計畫/社會福利支出/會費、捐助、補助、分攤、照護、救濟與交流活動費/捐助、補助與獎助/捐助國內團體"/>
    <s v="補助民間團體辦理建立社區照顧關懷據點業務"/>
    <s v="財團法人老五老基金會"/>
    <x v="40"/>
    <x v="49"/>
    <s v="無"/>
    <m/>
  </r>
  <r>
    <s v="社會福利支出計畫/社會福利支出/會費、捐助、補助、分攤、照護、救濟與交流活動費/捐助、補助與獎助/捐助國內團體"/>
    <s v="補助民間團體辦理建立社區照顧關懷據點業務"/>
    <s v="臺中市幸福關懷發展協會"/>
    <x v="40"/>
    <x v="54"/>
    <s v="無"/>
    <m/>
  </r>
  <r>
    <s v="一般建築及設備計畫/一般建築及設備/會費、捐助、補助、分攤、照護、救濟與交流活動費/捐助、補助與獎助/捐助國內團體"/>
    <s v="補助民間團體辦理建立社區照顧關懷據點業務"/>
    <s v="臺中市潭子區大豐社區發展協會"/>
    <x v="40"/>
    <x v="55"/>
    <s v="無"/>
    <m/>
  </r>
  <r>
    <s v="社會福利支出計畫/社會福利支出/會費、捐助、補助、分攤、照護、救濟與交流活動費/捐助、補助與獎助/捐助國內團體"/>
    <s v="補助民間團體辦理建立社區照顧關懷據點業務"/>
    <s v="臺中市潭子區大豐社區發展協會"/>
    <x v="40"/>
    <x v="497"/>
    <s v="無"/>
    <m/>
  </r>
  <r>
    <s v="社會福利支出計畫/社會福利支出/會費、捐助、補助、分攤、照護、救濟與交流活動費/捐助、補助與獎助/捐助國內團體"/>
    <s v="補助民間團體辦理建立社區照顧關懷據點業務"/>
    <s v="社團法人臺中市長幼關懷協會"/>
    <x v="40"/>
    <x v="63"/>
    <s v="無"/>
    <m/>
  </r>
  <r>
    <s v="一般建築及設備計畫/一般建築及設備/會費、捐助、補助、分攤、照護、救濟與交流活動費/捐助、補助與獎助/捐助國內團體"/>
    <s v="補助民間團體辦理建立社區照顧關懷據點業務"/>
    <s v="臺中市東勢區泰昌社區發展協會"/>
    <x v="40"/>
    <x v="49"/>
    <s v="無"/>
    <m/>
  </r>
  <r>
    <s v="社會福利支出計畫/社會福利支出/會費、捐助、補助、分攤、照護、救濟與交流活動費/捐助、補助與獎助/捐助國內團體"/>
    <s v="補助民間團體辦理建立社區照顧關懷據點業務"/>
    <s v="臺中市南區永興社區發展協會"/>
    <x v="40"/>
    <x v="49"/>
    <s v="無"/>
    <m/>
  </r>
  <r>
    <s v="社會福利支出計畫/社會福利支出/會費、捐助、補助、分攤、照護、救濟與交流活動費/捐助、補助與獎助/捐助國內團體"/>
    <s v="補助民間團體辦理建立社區照顧關懷據點業務"/>
    <s v="台中市東南長青會"/>
    <x v="40"/>
    <x v="54"/>
    <s v="無"/>
    <m/>
  </r>
  <r>
    <s v="社會福利支出計畫/社會福利支出/會費、捐助、補助、分攤、照護、救濟與交流活動費/捐助、補助與獎助/捐助國內團體"/>
    <s v="補助民間團體辦理建立社區照顧關懷據點業務"/>
    <s v="臺中市西區(又又)龍社區發展協會"/>
    <x v="40"/>
    <x v="1"/>
    <s v="無"/>
    <m/>
  </r>
  <r>
    <s v="社會福利支出計畫/社會福利支出/會費、捐助、補助、分攤、照護、救濟與交流活動費/捐助、補助與獎助/捐助國內團體"/>
    <s v="補助民間團體辦理建立社區照顧關懷據點業務"/>
    <s v="社團法人台中市東區東信社區發展協會"/>
    <x v="40"/>
    <x v="102"/>
    <s v="無"/>
    <m/>
  </r>
  <r>
    <s v="社會福利支出計畫/社會福利支出/會費、捐助、補助、分攤、照護、救濟與交流活動費/捐助、補助與獎助/捐助國內團體"/>
    <s v="補助民間團體辦理建立社區照顧關懷據點業務"/>
    <s v="社團法人中華傳愛社區服務協會"/>
    <x v="40"/>
    <x v="81"/>
    <s v="無"/>
    <m/>
  </r>
  <r>
    <s v="社會福利支出計畫/社會福利支出/會費、捐助、補助、分攤、照護、救濟與交流活動費/捐助、補助與獎助/捐助國內團體"/>
    <s v="補助民間團體辦理建立社區照顧關懷據點業務"/>
    <s v="臺中市好藤林健康促進關懷協會"/>
    <x v="40"/>
    <x v="53"/>
    <s v="無"/>
    <m/>
  </r>
  <r>
    <s v="社會福利支出計畫/社會福利支出/會費、捐助、補助、分攤、照護、救濟與交流活動費/捐助、補助與獎助/捐助國內團體"/>
    <s v="補助民間團體辦理建立社區照顧關懷據點業務"/>
    <s v="臺中市太平區新高社區發展協會"/>
    <x v="40"/>
    <x v="204"/>
    <s v="無"/>
    <m/>
  </r>
  <r>
    <s v="社會福利支出計畫/社會福利支出/會費、捐助、補助、分攤、照護、救濟與交流活動費/捐助、補助與獎助/捐助國內團體"/>
    <s v="補助民間團體辦理建立社區照顧關懷據點業務"/>
    <s v="臺中市神岡區庄前社區發展協會"/>
    <x v="40"/>
    <x v="55"/>
    <s v="無"/>
    <m/>
  </r>
  <r>
    <s v="社會福利支出計畫/社會福利支出/會費、捐助、補助、分攤、照護、救濟與交流活動費/捐助、補助與獎助/捐助國內團體"/>
    <s v="補助民間團體辦理建立社區照顧關懷據點業務"/>
    <s v="台中市南屯區向心社區發展協會"/>
    <x v="40"/>
    <x v="69"/>
    <s v="無"/>
    <m/>
  </r>
  <r>
    <s v="社會福利支出計畫/社會福利支出/會費、捐助、補助、分攤、照護、救濟與交流活動費/捐助、補助與獎助/捐助國內團體"/>
    <s v="補助民間團體辦理建立社區照顧關懷據點業務"/>
    <s v="社團法人台中市東區東信社區發展協會"/>
    <x v="40"/>
    <x v="81"/>
    <s v="無"/>
    <m/>
  </r>
  <r>
    <s v="社會福利支出計畫/社會福利支出/會費、捐助、補助、分攤、照護、救濟與交流活動費/捐助、補助與獎助/捐助國內團體"/>
    <s v="補助民間團體辦理建立社區照顧關懷據點業務"/>
    <s v="台中市北區長青社區發展協會"/>
    <x v="40"/>
    <x v="125"/>
    <s v="無"/>
    <m/>
  </r>
  <r>
    <s v="社會福利支出計畫/社會福利支出/會費、捐助、補助、分攤、照護、救濟與交流活動費/捐助、補助與獎助/捐助國內團體"/>
    <s v="補助民間團體辦理建立社區照顧關懷據點業務"/>
    <s v="臺中市西屯區何明社區發展協會"/>
    <x v="40"/>
    <x v="750"/>
    <s v="無"/>
    <m/>
  </r>
  <r>
    <s v="社會福利支出計畫/社會福利支出/會費、捐助、補助、分攤、照護、救濟與交流活動費/捐助、補助與獎助/捐助國內團體"/>
    <s v="補助民間團體辦理建立社區照顧關懷據點業務"/>
    <s v="財團法人向上社會福利基金會"/>
    <x v="40"/>
    <x v="81"/>
    <s v="無"/>
    <m/>
  </r>
  <r>
    <s v="社會福利支出計畫/社會福利支出/會費、捐助、補助、分攤、照護、救濟與交流活動費/捐助、補助與獎助/捐助國內團體"/>
    <s v="補助民間團體辦理建立社區照顧關懷據點業務"/>
    <s v="臺中市西屯區何明社區發展協會"/>
    <x v="40"/>
    <x v="72"/>
    <s v="無"/>
    <m/>
  </r>
  <r>
    <s v="社會福利支出計畫/社會福利支出/會費、捐助、補助、分攤、照護、救濟與交流活動費/捐助、補助與獎助/捐助國內團體"/>
    <s v="補助民間團體辦理建立社區照顧關懷據點業務"/>
    <s v="臺中市烏日區螺潭社區發展協會"/>
    <x v="40"/>
    <x v="49"/>
    <s v="無"/>
    <m/>
  </r>
  <r>
    <s v="社會福利支出計畫/社會福利支出/會費、捐助、補助、分攤、照護、救濟與交流活動費/捐助、補助與獎助/捐助國內團體"/>
    <s v="補助民間團體辦理建立社區照顧關懷據點業務"/>
    <s v="台中市東區十甲社區發展協會"/>
    <x v="40"/>
    <x v="114"/>
    <s v="無"/>
    <m/>
  </r>
  <r>
    <s v="社會福利支出計畫/社會福利支出/會費、捐助、補助、分攤、照護、救濟與交流活動費/捐助、補助與獎助/捐助國內團體"/>
    <s v="補助民間團體辦理建立社區照顧關懷據點業務"/>
    <s v="臺中市神岡區岸裡社區發展協會"/>
    <x v="40"/>
    <x v="4"/>
    <s v="無"/>
    <m/>
  </r>
  <r>
    <s v="社會福利支出計畫/社會福利支出/會費、捐助、補助、分攤、照護、救濟與交流活動費/捐助、補助與獎助/捐助國內團體"/>
    <s v="補助民間團體辦理建立社區照顧關懷據點業務"/>
    <s v="臺中市敦親睦鄰藝術文化協會"/>
    <x v="40"/>
    <x v="87"/>
    <s v="無"/>
    <m/>
  </r>
  <r>
    <s v="社會福利支出計畫/社會福利支出/會費、捐助、補助、分攤、照護、救濟與交流活動費/捐助、補助與獎助/捐助國內團體"/>
    <s v="補助民間團體辦理建立社區照顧關懷據點業務"/>
    <s v="臺中市和平區健康促進推廣協會"/>
    <x v="40"/>
    <x v="98"/>
    <s v="無"/>
    <m/>
  </r>
  <r>
    <s v="社會福利支出計畫/社會福利支出/會費、捐助、補助、分攤、照護、救濟與交流活動費/捐助、補助與獎助/捐助國內團體"/>
    <s v="補助民間團體辦理建立社區照顧關懷據點業務"/>
    <s v="社團法人台中市健行關懷社區協會"/>
    <x v="40"/>
    <x v="6"/>
    <s v="無"/>
    <m/>
  </r>
  <r>
    <s v="社會福利支出計畫/社會福利支出/會費、捐助、補助、分攤、照護、救濟與交流活動費/捐助、補助與獎助/捐助國內團體"/>
    <s v="補助民間團體辦理建立社區照顧關懷據點業務"/>
    <s v="財團法人台中市私立林蘭生慈善基金會"/>
    <x v="40"/>
    <x v="49"/>
    <s v="無"/>
    <m/>
  </r>
  <r>
    <s v="社會福利支出計畫/社會福利支出/會費、捐助、補助、分攤、照護、救濟與交流活動費/捐助、補助與獎助/捐助國內團體"/>
    <s v="補助民間團體辦理建立社區照顧關懷據點業務"/>
    <s v="社團法人中華傳愛社區服務協會"/>
    <x v="40"/>
    <x v="98"/>
    <s v="無"/>
    <m/>
  </r>
  <r>
    <s v="社會福利支出計畫/社會福利支出/會費、捐助、補助、分攤、照護、救濟與交流活動費/捐助、補助與獎助/捐助國內團體"/>
    <s v="補助民間團體辦理建立社區照顧關懷據點業務"/>
    <s v="社團法人臺中市篤行關懷協會"/>
    <x v="40"/>
    <x v="53"/>
    <s v="無"/>
    <m/>
  </r>
  <r>
    <s v="社會福利支出計畫/社會福利支出/會費、捐助、補助、分攤、照護、救濟與交流活動費/捐助、補助與獎助/捐助國內團體"/>
    <s v="補助民間團體辦理建立社區照顧關懷據點業務"/>
    <s v="台中市東區東勢社區發展協會"/>
    <x v="40"/>
    <x v="88"/>
    <s v="無"/>
    <m/>
  </r>
  <r>
    <s v="社會福利支出計畫/社會福利支出/會費、捐助、補助、分攤、照護、救濟與交流活動費/捐助、補助與獎助/捐助國內團體"/>
    <s v="補助民間團體辦理建立社區照顧關懷據點業務"/>
    <s v="臺中市東勢區福隆社區發展協會"/>
    <x v="40"/>
    <x v="49"/>
    <s v="無"/>
    <m/>
  </r>
  <r>
    <s v="社會福利支出計畫/社會福利支出/會費、捐助、補助、分攤、照護、救濟與交流活動費/捐助、補助與獎助/捐助國內團體"/>
    <s v="補助民間團體辦理建立社區照顧關懷據點業務"/>
    <s v="社團法人台灣相信社會福利發展協會"/>
    <x v="40"/>
    <x v="1"/>
    <s v="無"/>
    <m/>
  </r>
  <r>
    <s v="社會福利支出計畫/社會福利支出/會費、捐助、補助、分攤、照護、救濟與交流活動費/捐助、補助與獎助/捐助國內團體"/>
    <s v="補助民間團體辦理建立社區照顧關懷據點業務"/>
    <s v="臺中市烏日區光明社區發展協會"/>
    <x v="40"/>
    <x v="49"/>
    <s v="無"/>
    <m/>
  </r>
  <r>
    <s v="社會福利支出計畫/社會福利支出/會費、捐助、補助、分攤、照護、救濟與交流活動費/捐助、補助與獎助/捐助國內團體"/>
    <s v="補助民間團體辦理建立社區照顧關懷據點業務"/>
    <s v="臺中市大肚區大肚社區發展協會"/>
    <x v="40"/>
    <x v="63"/>
    <s v="無"/>
    <m/>
  </r>
  <r>
    <s v="社會福利支出計畫/社會福利支出/會費、捐助、補助、分攤、照護、救濟與交流活動費/捐助、補助與獎助/捐助國內團體"/>
    <s v="補助民間團體辦理建立社區照顧關懷據點業務"/>
    <s v="台中市北區中達社區發展協會"/>
    <x v="40"/>
    <x v="98"/>
    <s v="無"/>
    <m/>
  </r>
  <r>
    <s v="社會福利支出計畫/社會福利支出/會費、捐助、補助、分攤、照護、救濟與交流活動費/捐助、補助與獎助/捐助國內團體"/>
    <s v="補助民間團體辦理建立社區照顧關懷據點業務"/>
    <s v="財團法人臺中市私立宜家社會福利慈善基金會"/>
    <x v="40"/>
    <x v="49"/>
    <s v="無"/>
    <m/>
  </r>
  <r>
    <s v="社會福利支出計畫/社會福利支出/會費、捐助、補助、分攤、照護、救濟與交流活動費/捐助、補助與獎助/捐助國內團體"/>
    <s v="補助民間團體辦理建立社區照顧關懷據點業務"/>
    <s v="臺中市大甲區德化社區發展協會"/>
    <x v="40"/>
    <x v="49"/>
    <s v="無"/>
    <m/>
  </r>
  <r>
    <s v="社會福利支出計畫/社會福利支出/會費、捐助、補助、分攤、照護、救濟與交流活動費/捐助、補助與獎助/捐助國內團體"/>
    <s v="補助民間團體辦理建立社區照顧關懷據點業務"/>
    <s v="財團法人臺中市私立信望愛智能發展中心"/>
    <x v="40"/>
    <x v="49"/>
    <s v="無"/>
    <m/>
  </r>
  <r>
    <s v="社會福利支出計畫/社會福利支出/會費、捐助、補助、分攤、照護、救濟與交流活動費/捐助、補助與獎助/捐助國內團體"/>
    <s v="補助民間團體辦理建立社區照顧關懷據點業務"/>
    <s v="臺中市潭子區家福社區發展協會"/>
    <x v="40"/>
    <x v="88"/>
    <s v="無"/>
    <m/>
  </r>
  <r>
    <s v="社會福利支出計畫/社會福利支出/會費、捐助、補助、分攤、照護、救濟與交流活動費/捐助、補助與獎助/捐助國內團體"/>
    <s v="補助民間團體辦理建立社區照顧關懷據點業務"/>
    <s v="臺中市潭子區大豐社區發展協會"/>
    <x v="40"/>
    <x v="51"/>
    <s v="無"/>
    <m/>
  </r>
  <r>
    <s v="社會福利支出計畫/社會福利支出/會費、捐助、補助、分攤、照護、救濟與交流活動費/捐助、補助與獎助/捐助國內團體"/>
    <s v="補助民間團體辦理建立社區照顧關懷據點業務"/>
    <s v="財團法人向上社會福利基金會"/>
    <x v="40"/>
    <x v="49"/>
    <s v="無"/>
    <m/>
  </r>
  <r>
    <s v="社會福利支出計畫/社會福利支出/會費、捐助、補助、分攤、照護、救濟與交流活動費/捐助、補助與獎助/捐助國內團體"/>
    <s v="補助民間團體辦理建立社區照顧關懷據點業務"/>
    <s v="臺中市東勢區泰昌社區發展協會"/>
    <x v="40"/>
    <x v="497"/>
    <s v="無"/>
    <m/>
  </r>
  <r>
    <s v="社會福利支出計畫/社會福利支出/會費、捐助、補助、分攤、照護、救濟與交流活動費/捐助、補助與獎助/捐助國內團體"/>
    <s v="補助民間團體辦理建立社區照顧關懷據點業務"/>
    <s v="台中市西屯區何安社區發展協會"/>
    <x v="40"/>
    <x v="750"/>
    <s v="無"/>
    <m/>
  </r>
  <r>
    <s v="社會福利支出計畫/社會福利支出/會費、捐助、補助、分攤、照護、救濟與交流活動費/捐助、補助與獎助/捐助國內團體"/>
    <s v="補助民間團體辦理建立社區照顧關懷據點業務"/>
    <s v="臺中市沙鹿區六路社區發展協會"/>
    <x v="40"/>
    <x v="79"/>
    <s v="無"/>
    <m/>
  </r>
  <r>
    <s v="社會福利支出計畫/社會福利支出/會費、捐助、補助、分攤、照護、救濟與交流活動費/捐助、補助與獎助/捐助國內團體"/>
    <s v="補助民間團體辦理建立社區照顧關懷據點業務"/>
    <s v="臺中市大雅區忠義社區發展協會"/>
    <x v="40"/>
    <x v="55"/>
    <s v="無"/>
    <m/>
  </r>
  <r>
    <s v="社會福利支出計畫/社會福利支出/會費、捐助、補助、分攤、照護、救濟與交流活動費/捐助、補助與獎助/捐助國內團體"/>
    <s v="補助民間團體辦理建立社區照顧關懷據點業務"/>
    <s v="臺中市太平區中興社區發展協會"/>
    <x v="40"/>
    <x v="58"/>
    <s v="無"/>
    <m/>
  </r>
  <r>
    <s v="社會福利支出計畫/社會福利支出/會費、捐助、補助、分攤、照護、救濟與交流活動費/捐助、補助與獎助/捐助國內團體"/>
    <s v="補助民間團體辦理建立社區照顧關懷據點業務"/>
    <s v="臺中市大里區立德社區發展協會"/>
    <x v="40"/>
    <x v="67"/>
    <s v="無"/>
    <m/>
  </r>
  <r>
    <s v="社會福利支出計畫/社會福利支出/會費、捐助、補助、分攤、照護、救濟與交流活動費/捐助、補助與獎助/捐助國內團體"/>
    <s v="補助民間團體辦理建立社區照顧關懷據點業務"/>
    <s v="社團法人臺中市沐風60長者之愛關懷協會"/>
    <x v="40"/>
    <x v="4"/>
    <s v="無"/>
    <m/>
  </r>
  <r>
    <s v="社會福利支出計畫/社會福利支出/會費、捐助、補助、分攤、照護、救濟與交流活動費/捐助、補助與獎助/捐助國內團體"/>
    <s v="補助民間團體辦理建立社區照顧關懷據點業務"/>
    <s v="臺中市伯樂城鄉關懷協會"/>
    <x v="40"/>
    <x v="49"/>
    <s v="無"/>
    <m/>
  </r>
  <r>
    <s v="社會福利支出計畫/社會福利支出/會費、捐助、補助、分攤、照護、救濟與交流活動費/捐助、補助與獎助/捐助國內團體"/>
    <s v="補助民間團體辦理建立社區照顧關懷據點業務"/>
    <s v="臺中市豐原區豐圳社區發展協會"/>
    <x v="40"/>
    <x v="125"/>
    <s v="無"/>
    <m/>
  </r>
  <r>
    <s v="社會福利支出計畫/社會福利支出/會費、捐助、補助、分攤、照護、救濟與交流活動費/捐助、補助與獎助/捐助國內團體"/>
    <s v="補助民間團體辦理建立社區照顧關懷據點業務"/>
    <s v="臺中市豐原區大南嵩社區發展協會"/>
    <x v="40"/>
    <x v="125"/>
    <s v="無"/>
    <m/>
  </r>
  <r>
    <s v="社會福利支出計畫/社會福利支出/會費、捐助、補助、分攤、照護、救濟與交流活動費/捐助、補助與獎助/捐助國內團體"/>
    <s v="補助民間團體辦理建立社區照顧關懷據點業務"/>
    <s v="臺中市外埔社區健康協會"/>
    <x v="40"/>
    <x v="4"/>
    <s v="無"/>
    <m/>
  </r>
  <r>
    <s v="社會福利支出計畫/社會福利支出/會費、捐助、補助、分攤、照護、救濟與交流活動費/捐助、補助與獎助/捐助國內團體"/>
    <s v="補助民間團體辦理建立社區照顧關懷據點業務"/>
    <s v="臺中市大肚區山陽社區發展協會"/>
    <x v="40"/>
    <x v="49"/>
    <s v="無"/>
    <m/>
  </r>
  <r>
    <s v="社會福利支出計畫/社會福利支出/會費、捐助、補助、分攤、照護、救濟與交流活動費/捐助、補助與獎助/捐助國內團體"/>
    <s v="補助民間團體辦理建立社區照顧關懷據點業務"/>
    <s v="臺中市烏日區三和社區發展協會"/>
    <x v="40"/>
    <x v="82"/>
    <s v="無"/>
    <m/>
  </r>
  <r>
    <s v="社會福利支出計畫/社會福利支出/會費、捐助、補助、分攤、照護、救濟與交流活動費/捐助、補助與獎助/捐助國內團體"/>
    <s v="補助民間團體辦理建立社區照顧關懷據點業務"/>
    <s v="臺中市大肚區大東社區發展協會"/>
    <x v="40"/>
    <x v="63"/>
    <s v="無"/>
    <m/>
  </r>
  <r>
    <s v="社會福利支出計畫/社會福利支出/會費、捐助、補助、分攤、照護、救濟與交流活動費/捐助、補助與獎助/捐助國內團體"/>
    <s v="補助民間團體辦理建立社區照顧關懷據點業務"/>
    <s v="臺中市大肚區萬興社區發展協會"/>
    <x v="40"/>
    <x v="241"/>
    <s v="無"/>
    <m/>
  </r>
  <r>
    <s v="社會福利支出計畫/社會福利支出/會費、捐助、補助、分攤、照護、救濟與交流活動費/捐助、補助與獎助/捐助國內團體"/>
    <s v="補助民間團體辦理建立社區照顧關懷據點業務"/>
    <s v="臺中市幸福心志工協會"/>
    <x v="40"/>
    <x v="67"/>
    <s v="無"/>
    <m/>
  </r>
  <r>
    <s v="社會福利支出計畫/社會福利支出/會費、捐助、補助、分攤、照護、救濟與交流活動費/捐助、補助與獎助/捐助國內團體"/>
    <s v="補助民間團體辦理建立社區照顧關懷據點業務"/>
    <s v="臺中市大雅區秀山社區發展協會"/>
    <x v="40"/>
    <x v="87"/>
    <s v="無"/>
    <m/>
  </r>
  <r>
    <s v="社會福利支出計畫/社會福利支出/會費、捐助、補助、分攤、照護、救濟與交流活動費/捐助、補助與獎助/捐助國內團體"/>
    <s v="補助民間團體辦理建立社區照顧關懷據點業務"/>
    <s v="臺中市外埔區安定關懷協進會"/>
    <x v="40"/>
    <x v="53"/>
    <s v="無"/>
    <m/>
  </r>
  <r>
    <s v="社會福利支出計畫/社會福利支出/會費、捐助、補助、分攤、照護、救濟與交流活動費/捐助、補助與獎助/捐助國內團體"/>
    <s v="補助民間團體辦理建立社區照顧關懷據點業務"/>
    <s v="台中市北區錦平社區發展協會"/>
    <x v="40"/>
    <x v="53"/>
    <s v="無"/>
    <m/>
  </r>
  <r>
    <s v="社會福利支出計畫/社會福利支出/會費、捐助、補助、分攤、照護、救濟與交流活動費/捐助、補助與獎助/捐助國內團體"/>
    <s v="補助民間團體辦理建立社區照顧關懷據點業務"/>
    <s v="臺中市大甲區銅安社區發展協會"/>
    <x v="40"/>
    <x v="125"/>
    <s v="無"/>
    <m/>
  </r>
  <r>
    <s v="社會福利支出計畫/社會福利支出/會費、捐助、補助、分攤、照護、救濟與交流活動費/捐助、補助與獎助/捐助國內團體"/>
    <s v="補助民間團體辦理建立社區照顧關懷據點業務"/>
    <s v="臺中市大安區西安社區發展協會"/>
    <x v="40"/>
    <x v="55"/>
    <s v="無"/>
    <m/>
  </r>
  <r>
    <s v="社會福利支出計畫/社會福利支出/會費、捐助、補助、分攤、照護、救濟與交流活動費/捐助、補助與獎助/捐助國內團體"/>
    <s v="補助民間團體辦理建立社區照顧關懷據點業務"/>
    <s v="臺中市外埔社區健康協會"/>
    <x v="40"/>
    <x v="49"/>
    <s v="無"/>
    <m/>
  </r>
  <r>
    <s v="社會福利支出計畫/社會福利支出/會費、捐助、補助、分攤、照護、救濟與交流活動費/捐助、補助與獎助/捐助國內團體"/>
    <s v="補助民間團體辦理建立社區照顧關懷據點業務"/>
    <s v="臺中市西屯區上安社區發展協會"/>
    <x v="40"/>
    <x v="123"/>
    <s v="無"/>
    <m/>
  </r>
  <r>
    <s v="社會福利支出計畫/社會福利支出/會費、捐助、補助、分攤、照護、救濟與交流活動費/捐助、補助與獎助/捐助國內團體"/>
    <s v="補助民間團體辦理建立社區照顧關懷據點業務"/>
    <s v="臺中市豐原區鎌村社區發展協會"/>
    <x v="40"/>
    <x v="69"/>
    <s v="無"/>
    <m/>
  </r>
  <r>
    <s v="社會福利支出計畫/社會福利支出/會費、捐助、補助、分攤、照護、救濟與交流活動費/捐助、補助與獎助/捐助國內團體"/>
    <s v="補助民間團體辦理建立社區照顧關懷據點業務"/>
    <s v="臺中市北區健行社區發展協會"/>
    <x v="40"/>
    <x v="88"/>
    <s v="無"/>
    <m/>
  </r>
  <r>
    <s v="社會福利支出計畫/社會福利支出/會費、捐助、補助、分攤、照護、救濟與交流活動費/捐助、補助與獎助/捐助國內團體"/>
    <s v="補助民間團體辦理建立社區照顧關懷據點業務"/>
    <s v="臺中市大甲區福德社區發展協會"/>
    <x v="40"/>
    <x v="365"/>
    <s v="無"/>
    <m/>
  </r>
  <r>
    <s v="社會福利支出計畫/社會福利支出/會費、捐助、補助、分攤、照護、救濟與交流活動費/捐助、補助與獎助/捐助國內團體"/>
    <s v="補助民間團體辦理建立社區照顧關懷據點業務"/>
    <s v="臺中市大甲區頂店社區發展協會"/>
    <x v="40"/>
    <x v="82"/>
    <s v="無"/>
    <m/>
  </r>
  <r>
    <s v="社會福利支出計畫/社會福利支出/會費、捐助、補助、分攤、照護、救濟與交流活動費/捐助、補助與獎助/捐助國內團體"/>
    <s v="補助民間團體辦理建立社區照顧關懷據點業務"/>
    <s v="臺中市神岡區社口社區發展協會"/>
    <x v="40"/>
    <x v="241"/>
    <s v="無"/>
    <m/>
  </r>
  <r>
    <s v="社會福利支出計畫/社會福利支出/會費、捐助、補助、分攤、照護、救濟與交流活動費/捐助、補助與獎助/捐助國內團體"/>
    <s v="補助民間團體辦理建立社區照顧關懷據點業務"/>
    <s v="臺中市西區民龍社區發展協會"/>
    <x v="40"/>
    <x v="497"/>
    <s v="無"/>
    <m/>
  </r>
  <r>
    <s v="社會福利支出計畫/社會福利支出/會費、捐助、補助、分攤、照護、救濟與交流活動費/捐助、補助與獎助/捐助國內團體"/>
    <s v="補助民間團體辦理建立社區照顧關懷據點業務"/>
    <s v="臺中市烏日區九德社區發展協會"/>
    <x v="40"/>
    <x v="76"/>
    <s v="無"/>
    <m/>
  </r>
  <r>
    <s v="社會福利支出計畫/社會福利支出/會費、捐助、補助、分攤、照護、救濟與交流活動費/捐助、補助與獎助/捐助國內團體"/>
    <s v="補助民間團體辦理建立社區照顧關懷據點業務"/>
    <s v="臺中市大肚區磺溪社區發展協會"/>
    <x v="40"/>
    <x v="67"/>
    <s v="無"/>
    <m/>
  </r>
  <r>
    <s v="社會福利支出計畫/社會福利支出/會費、捐助、補助、分攤、照護、救濟與交流活動費/捐助、補助與獎助/捐助國內團體"/>
    <s v="補助民間團體辦理建立社區照顧關懷據點業務"/>
    <s v="臺中市烏日區烏日社區發展協會"/>
    <x v="40"/>
    <x v="124"/>
    <s v="無"/>
    <m/>
  </r>
  <r>
    <s v="社會福利支出計畫/社會福利支出/會費、捐助、補助、分攤、照護、救濟與交流活動費/捐助、補助與獎助/捐助國內團體"/>
    <s v="補助民間團體辦理建立社區照顧關懷據點業務"/>
    <s v="臺中市大肚區瑞井社區發展協會"/>
    <x v="40"/>
    <x v="241"/>
    <s v="無"/>
    <m/>
  </r>
  <r>
    <s v="社會福利支出計畫/社會福利支出/會費、捐助、補助、分攤、照護、救濟與交流活動費/捐助、補助與獎助/捐助國內團體"/>
    <s v="補助民間團體辦理建立社區照顧關懷據點業務"/>
    <s v="臺中市烏日區榮和社區發展協會"/>
    <x v="40"/>
    <x v="52"/>
    <s v="無"/>
    <m/>
  </r>
  <r>
    <s v="社會福利支出計畫/社會福利支出/會費、捐助、補助、分攤、照護、救濟與交流活動費/捐助、補助與獎助/捐助國內團體"/>
    <s v="補助民間團體辦理建立社區照顧關懷據點業務"/>
    <s v="台中市西屯區上德社區發展協會"/>
    <x v="40"/>
    <x v="123"/>
    <s v="無"/>
    <m/>
  </r>
  <r>
    <s v="社會福利支出計畫/社會福利支出/會費、捐助、補助、分攤、照護、救濟與交流活動費/捐助、補助與獎助/捐助國內團體"/>
    <s v="補助民間團體辦理建立社區照顧關懷據點業務"/>
    <s v="臺中市大肚區營埔社區發展協會"/>
    <x v="40"/>
    <x v="241"/>
    <s v="無"/>
    <m/>
  </r>
  <r>
    <s v="社會福利支出計畫/社會福利支出/會費、捐助、補助、分攤、照護、救濟與交流活動費/捐助、補助與獎助/捐助國內團體"/>
    <s v="補助民間團體辦理建立社區照顧關懷據點業務"/>
    <s v="臺中市沙鹿區公明社區發展協會"/>
    <x v="40"/>
    <x v="4"/>
    <s v="無"/>
    <m/>
  </r>
  <r>
    <s v="社會福利支出計畫/社會福利支出/會費、捐助、補助、分攤、照護、救濟與交流活動費/捐助、補助與獎助/捐助國內團體"/>
    <s v="補助民間團體辦理建立社區照顧關懷據點業務"/>
    <s v="社團法人臺中市忘憂草協會"/>
    <x v="40"/>
    <x v="98"/>
    <s v="無"/>
    <m/>
  </r>
  <r>
    <s v="社會福利支出計畫/社會福利支出/會費、捐助、補助、分攤、照護、救濟與交流活動費/捐助、補助與獎助/捐助國內團體"/>
    <s v="補助民間團體辦理建立社區照顧關懷據點業務"/>
    <s v="臺中市好生活愛護關懷協會"/>
    <x v="40"/>
    <x v="55"/>
    <s v="無"/>
    <m/>
  </r>
  <r>
    <s v="社會福利支出計畫/社會福利支出/會費、捐助、補助、分攤、照護、救濟與交流活動費/捐助、補助與獎助/捐助國內團體"/>
    <s v="補助民間團體辦理建立社區照顧關懷據點業務"/>
    <s v="臺中市清水區橋頭社區發展協會"/>
    <x v="40"/>
    <x v="4"/>
    <s v="無"/>
    <m/>
  </r>
  <r>
    <s v="社會福利支出計畫/社會福利支出/會費、捐助、補助、分攤、照護、救濟與交流活動費/捐助、補助與獎助/捐助國內團體"/>
    <s v="補助民間團體辦理建立社區照顧關懷據點業務"/>
    <s v="臺中市清水區南社社區發展協會"/>
    <x v="40"/>
    <x v="94"/>
    <s v="無"/>
    <m/>
  </r>
  <r>
    <s v="社會福利支出計畫/社會福利支出/會費、捐助、補助、分攤、照護、救濟與交流活動費/捐助、補助與獎助/捐助國內團體"/>
    <s v="補助民間團體辦理建立社區照顧關懷據點業務"/>
    <s v="臺中市清水區秀水社區發展協會"/>
    <x v="40"/>
    <x v="276"/>
    <s v="無"/>
    <m/>
  </r>
  <r>
    <s v="社會福利支出計畫/社會福利支出/會費、捐助、補助、分攤、照護、救濟與交流活動費/捐助、補助與獎助/捐助國內團體"/>
    <s v="補助民間團體辦理建立社區照顧關懷據點業務"/>
    <s v="臺中市沙鹿區鹿寮社區發展協會"/>
    <x v="40"/>
    <x v="4"/>
    <s v="無"/>
    <m/>
  </r>
  <r>
    <s v="社會福利支出計畫/社會福利支出/會費、捐助、補助、分攤、照護、救濟與交流活動費/捐助、補助與獎助/捐助國內團體"/>
    <s v="補助民間團體辦理建立社區照顧關懷據點業務"/>
    <s v="臺中市生態休閒產業協會"/>
    <x v="40"/>
    <x v="201"/>
    <s v="無"/>
    <m/>
  </r>
  <r>
    <s v="社會福利支出計畫/社會福利支出/會費、捐助、補助、分攤、照護、救濟與交流活動費/捐助、補助與獎助/捐助國內團體"/>
    <s v="補助民間團體辦理建立社區照顧關懷據點業務"/>
    <s v="台中市南區南和社區發展協會"/>
    <x v="40"/>
    <x v="257"/>
    <s v="無"/>
    <m/>
  </r>
  <r>
    <s v="社會福利支出計畫/社會福利支出/會費、捐助、補助、分攤、照護、救濟與交流活動費/捐助、補助與獎助/捐助國內團體"/>
    <s v="補助民間團體辦理建立社區照顧關懷據點業務"/>
    <s v="社團法人台灣優質生命協會"/>
    <x v="40"/>
    <x v="49"/>
    <s v="無"/>
    <m/>
  </r>
  <r>
    <s v="社會福利支出計畫/社會福利支出/會費、捐助、補助、分攤、照護、救濟與交流活動費/捐助、補助與獎助/捐助國內團體"/>
    <s v="補助民間團體辦理建立社區照顧關懷據點業務"/>
    <s v="臺中市大甲區德化社區發展協會"/>
    <x v="40"/>
    <x v="276"/>
    <s v="無"/>
    <m/>
  </r>
  <r>
    <s v="社會福利支出計畫/社會福利支出/會費、捐助、補助、分攤、照護、救濟與交流活動費/捐助、補助與獎助/捐助國內團體"/>
    <s v="補助民間團體辦理建立社區照顧關懷據點業務"/>
    <s v="財團法人福智慈善基金會"/>
    <x v="40"/>
    <x v="49"/>
    <s v="無"/>
    <m/>
  </r>
  <r>
    <s v="社會福利支出計畫/社會福利支出/會費、捐助、補助、分攤、照護、救濟與交流活動費/捐助、補助與獎助/捐助國內團體"/>
    <s v="補助民間團體辦理建立社區照顧關懷據點業務"/>
    <s v="臺中市潭仔墘社區文化協會"/>
    <x v="40"/>
    <x v="497"/>
    <s v="無"/>
    <m/>
  </r>
  <r>
    <s v="社會福利支出計畫/社會福利支出/會費、捐助、補助、分攤、照護、救濟與交流活動費/捐助、補助與獎助/捐助國內團體"/>
    <s v="補助民間團體辦理建立社區照顧關懷據點業務"/>
    <s v="臺中市感恩關懷協會"/>
    <x v="40"/>
    <x v="750"/>
    <s v="無"/>
    <m/>
  </r>
  <r>
    <s v="社會福利支出計畫/社會福利支出/會費、捐助、補助、分攤、照護、救濟與交流活動費/捐助、補助與獎助/捐助國內團體"/>
    <s v="補助民間團體辦理建立社區照顧關懷據點業務"/>
    <s v="臺中市豐原區南村里愛護您關照協會"/>
    <x v="40"/>
    <x v="81"/>
    <s v="無"/>
    <m/>
  </r>
  <r>
    <s v="社會福利支出計畫/社會福利支出/會費、捐助、補助、分攤、照護、救濟與交流活動費/捐助、補助與獎助/捐助國內團體"/>
    <s v="補助民間團體辦理建立社區照顧關懷據點業務"/>
    <s v="臺中市太平區長億社區發展協會"/>
    <x v="40"/>
    <x v="241"/>
    <s v="無"/>
    <m/>
  </r>
  <r>
    <s v="社會福利支出計畫/社會福利支出/會費、捐助、補助、分攤、照護、救濟與交流活動費/捐助、補助與獎助/捐助國內團體"/>
    <s v="補助民間團體辦理建立社區照顧關懷據點業務"/>
    <s v="臺中市豐原區北湳社區發展協會"/>
    <x v="40"/>
    <x v="247"/>
    <s v="無"/>
    <m/>
  </r>
  <r>
    <s v="社會福利支出計畫/社會福利支出/會費、捐助、補助、分攤、照護、救濟與交流活動費/捐助、補助與獎助/捐助國內團體"/>
    <s v="補助民間團體辦理建立社區照顧關懷據點業務"/>
    <s v="臺中市太平區興隆社區發展協會"/>
    <x v="40"/>
    <x v="67"/>
    <s v="無"/>
    <m/>
  </r>
  <r>
    <s v="一般建築及設備計畫/一般建築及設備/會費、捐助、補助、分攤、照護、救濟與交流活動費/捐助、補助與獎助/捐助國內團體"/>
    <s v="補助民間團體辦理建立社區照顧關懷據點業務"/>
    <s v="臺中市外埔區永豐社區發展協會"/>
    <x v="40"/>
    <x v="51"/>
    <s v="無"/>
    <m/>
  </r>
  <r>
    <s v="社會福利支出計畫/社會福利支出/會費、捐助、補助、分攤、照護、救濟與交流活動費/捐助、補助與獎助/捐助國內團體"/>
    <s v="補助民間團體辦理建立社區照顧關懷據點業務"/>
    <s v="台中縣愛加倍關懷協會"/>
    <x v="40"/>
    <x v="125"/>
    <s v="無"/>
    <m/>
  </r>
  <r>
    <s v="社會福利支出計畫/社會福利支出/會費、捐助、補助、分攤、照護、救濟與交流活動費/捐助、補助與獎助/捐助國內團體"/>
    <s v="補助民間團體辦理建立社區照顧關懷據點業務"/>
    <s v="臺中市霧峰區本鄉社區發展協會"/>
    <x v="40"/>
    <x v="51"/>
    <s v="無"/>
    <m/>
  </r>
  <r>
    <s v="社會福利支出計畫/社會福利支出/會費、捐助、補助、分攤、照護、救濟與交流活動費/捐助、補助與獎助/捐助國內團體"/>
    <s v="補助民間團體辦理建立社區照顧關懷據點業務"/>
    <s v="台中市西區藍興社區發展協會"/>
    <x v="40"/>
    <x v="102"/>
    <s v="無"/>
    <m/>
  </r>
  <r>
    <s v="社會福利支出計畫/社會福利支出/會費、捐助、補助、分攤、照護、救濟與交流活動費/捐助、補助與獎助/捐助國內團體"/>
    <s v="補助民間團體辦理建立社區照顧關懷據點業務"/>
    <s v="社團法人台中市活出美好關懷協會"/>
    <x v="40"/>
    <x v="98"/>
    <s v="無"/>
    <m/>
  </r>
  <r>
    <s v="社會福利支出計畫/社會福利支出/會費、捐助、補助、分攤、照護、救濟與交流活動費/捐助、補助與獎助/捐助國內團體"/>
    <s v="補助民間團體辦理建立社區照顧關懷據點業務"/>
    <s v="財團法人福智慈善基金會"/>
    <x v="40"/>
    <x v="50"/>
    <s v="無"/>
    <m/>
  </r>
  <r>
    <s v="社會福利支出計畫/社會福利支出/會費、捐助、補助、分攤、照護、救濟與交流活動費/捐助、補助與獎助/捐助國內團體"/>
    <s v="補助民間團體辦理建立社區照顧關懷據點業務"/>
    <s v="社團法人臺中市神岡區溪洲社區發展協會"/>
    <x v="40"/>
    <x v="692"/>
    <s v="無"/>
    <m/>
  </r>
  <r>
    <s v="社會福利支出計畫/社會福利支出/會費、捐助、補助、分攤、照護、救濟與交流活動費/捐助、補助與獎助/捐助國內團體"/>
    <s v="補助民間團體辦理建立社區照顧關懷據點業務"/>
    <s v="臺中市神岡區豐洲社區發展協會"/>
    <x v="40"/>
    <x v="4"/>
    <s v="無"/>
    <m/>
  </r>
  <r>
    <s v="社會福利支出計畫/社會福利支出/會費、捐助、補助、分攤、照護、救濟與交流活動費/捐助、補助與獎助/捐助國內團體"/>
    <s v="補助民間團體辦理建立社區照顧關懷據點業務"/>
    <s v="臺中市大安區頂安社區發展協會"/>
    <x v="40"/>
    <x v="365"/>
    <s v="無"/>
    <m/>
  </r>
  <r>
    <s v="社會福利支出計畫/社會福利支出/會費、捐助、補助、分攤、照護、救濟與交流活動費/捐助、補助與獎助/捐助國內團體"/>
    <s v="補助民間團體辦理建立社區照顧關懷據點業務"/>
    <s v="臺中市外埔區永豐社區發展協會"/>
    <x v="40"/>
    <x v="217"/>
    <s v="無"/>
    <m/>
  </r>
  <r>
    <s v="社會福利支出計畫/社會福利支出/會費、捐助、補助、分攤、照護、救濟與交流活動費/捐助、補助與獎助/捐助國內團體"/>
    <s v="補助民間團體辦理建立社區照顧關懷據點業務"/>
    <s v="臺中市北屯區平德社區發展協會"/>
    <x v="40"/>
    <x v="247"/>
    <s v="無"/>
    <m/>
  </r>
  <r>
    <s v="社會福利支出計畫/社會福利支出/會費、捐助、補助、分攤、照護、救濟與交流活動費/捐助、補助與獎助/捐助國內團體"/>
    <s v="補助民間團體辦理建立社區照顧關懷據點業務"/>
    <s v="臺中市豐原區朴子社區發展協會"/>
    <x v="40"/>
    <x v="54"/>
    <s v="無"/>
    <m/>
  </r>
  <r>
    <s v="社會福利支出計畫/社會福利支出/會費、捐助、補助、分攤、照護、救濟與交流活動費/捐助、補助與獎助/捐助國內團體"/>
    <s v="補助民間團體辦理建立社區照顧關懷據點業務"/>
    <s v="臺中市北屯區平德社區發展協會"/>
    <x v="40"/>
    <x v="58"/>
    <s v="無"/>
    <m/>
  </r>
  <r>
    <s v="一般建築及設備計畫/一般建築及設備/會費、捐助、補助、分攤、照護、救濟與交流活動費/捐助、補助與獎助/捐助國內團體"/>
    <s v="補助民間團體辦理建立社區照顧關懷據點業務"/>
    <s v="臺中市北屯區平德社區發展協會"/>
    <x v="40"/>
    <x v="67"/>
    <s v="無"/>
    <m/>
  </r>
  <r>
    <s v="社會福利支出計畫/社會福利支出/會費、捐助、補助、分攤、照護、救濟與交流活動費/捐助、補助與獎助/捐助國內團體"/>
    <s v="補助民間團體辦理建立社區照顧關懷據點業務"/>
    <s v="財團法人向上社會福利基金會"/>
    <x v="40"/>
    <x v="72"/>
    <s v="無"/>
    <m/>
  </r>
  <r>
    <s v="社會福利支出計畫/社會福利支出/會費、捐助、補助、分攤、照護、救濟與交流活動費/捐助、補助與獎助/捐助國內團體"/>
    <s v="補助民間團體辦理建立社區照顧關懷據點業務"/>
    <s v="社團法人臺中市好伴照顧協會"/>
    <x v="40"/>
    <x v="81"/>
    <s v="無"/>
    <m/>
  </r>
  <r>
    <s v="社會福利支出計畫/社會福利支出/會費、捐助、補助、分攤、照護、救濟與交流活動費/捐助、補助與獎助/捐助國內團體"/>
    <s v="補助民間團體辦理建立社區照顧關懷據點業務"/>
    <s v="臺中市烏日區湖日社區發展協會"/>
    <x v="40"/>
    <x v="68"/>
    <s v="無"/>
    <m/>
  </r>
  <r>
    <s v="社會福利支出計畫/社會福利支出/會費、捐助、補助、分攤、照護、救濟與交流活動費/捐助、補助與獎助/捐助國內團體"/>
    <s v="補助民間團體辦理建立社區照顧關懷據點業務"/>
    <s v="臺中市太平人文關懷協會"/>
    <x v="40"/>
    <x v="52"/>
    <s v="無"/>
    <m/>
  </r>
  <r>
    <s v="社會福利支出計畫/社會福利支出/會費、捐助、補助、分攤、照護、救濟與交流活動費/捐助、補助與獎助/捐助國內團體"/>
    <s v="補助民間團體辦理建立社區照顧關懷據點業務"/>
    <s v="財團法人臺中市私立童庭社會福利慈善事業基金會"/>
    <x v="40"/>
    <x v="7"/>
    <s v="無"/>
    <m/>
  </r>
  <r>
    <s v="社會福利支出計畫/社會福利支出/會費、捐助、補助、分攤、照護、救濟與交流活動費/捐助、補助與獎助/捐助國內團體"/>
    <s v="補助民間團體辦理建立社區照顧關懷據點業務"/>
    <s v="共生宅發展協會"/>
    <x v="40"/>
    <x v="63"/>
    <s v="無"/>
    <m/>
  </r>
  <r>
    <s v="社會福利支出計畫/社會福利支出/會費、捐助、補助、分攤、照護、救濟與交流活動費/捐助、補助與獎助/捐助國內團體"/>
    <s v="補助民間團體辦理建立社區照顧關懷據點業務"/>
    <s v="台中市西屯區惠來社區發展協會"/>
    <x v="40"/>
    <x v="16"/>
    <s v="無"/>
    <m/>
  </r>
  <r>
    <s v="社會福利支出計畫/社會福利支出/會費、捐助、補助、分攤、照護、救濟與交流活動費/捐助、補助與獎助/捐助國內團體"/>
    <s v="補助民間團體辦理建立社區照顧關懷據點業務"/>
    <s v="台中市南區崇倫社區發展協會"/>
    <x v="40"/>
    <x v="365"/>
    <s v="無"/>
    <m/>
  </r>
  <r>
    <s v="社會福利支出計畫/社會福利支出/會費、捐助、補助、分攤、照護、救濟與交流活動費/捐助、補助與獎助/捐助國內團體"/>
    <s v="補助民間團體辦理建立社區照顧關懷據點業務"/>
    <s v="臺中市東山長青關懷協會"/>
    <x v="40"/>
    <x v="49"/>
    <s v="無"/>
    <m/>
  </r>
  <r>
    <s v="社會福利支出計畫/社會福利支出/會費、捐助、補助、分攤、照護、救濟與交流活動費/捐助、補助與獎助/捐助國內團體"/>
    <s v="補助民間團體辦理建立社區照顧關懷據點業務"/>
    <s v="台中市東勢區上城社區發展協會"/>
    <x v="40"/>
    <x v="98"/>
    <s v="無"/>
    <m/>
  </r>
  <r>
    <s v="社會福利支出計畫/社會福利支出/會費、捐助、補助、分攤、照護、救濟與交流活動費/捐助、補助與獎助/捐助國內團體"/>
    <s v="補助民間團體辦理建立社區照顧關懷據點業務"/>
    <s v="社團法人臺灣省社區關懷協會"/>
    <x v="40"/>
    <x v="63"/>
    <s v="無"/>
    <m/>
  </r>
  <r>
    <s v="社會福利支出計畫/社會福利支出/會費、捐助、補助、分攤、照護、救濟與交流活動費/捐助、補助與獎助/捐助國內團體"/>
    <s v="補助民間團體辦理建立社區照顧關懷據點業務"/>
    <s v="臺中市新社區東興社區發展協會"/>
    <x v="40"/>
    <x v="49"/>
    <s v="無"/>
    <m/>
  </r>
  <r>
    <s v="社會福利支出計畫/社會福利支出/會費、捐助、補助、分攤、照護、救濟與交流活動費/捐助、補助與獎助/捐助國內團體"/>
    <s v="補助民間團體辦理建立社區照顧關懷據點業務"/>
    <s v="臺中市新社區馬力埔社區發展協會"/>
    <x v="40"/>
    <x v="54"/>
    <s v="無"/>
    <m/>
  </r>
  <r>
    <s v="社會福利支出計畫/社會福利支出/會費、捐助、補助、分攤、照護、救濟與交流活動費/捐助、補助與獎助/捐助國內團體"/>
    <s v="補助民間團體辦理建立社區照顧關懷據點業務"/>
    <s v="臺中市太平區德隆社區發展協會"/>
    <x v="40"/>
    <x v="241"/>
    <s v="無"/>
    <m/>
  </r>
  <r>
    <s v="社會福利支出計畫/社會福利支出/會費、捐助、補助、分攤、照護、救濟與交流活動費/捐助、補助與獎助/捐助國內團體"/>
    <s v="補助民間團體辦理建立社區照顧關懷據點業務"/>
    <s v="臺中市伯樂城鄉關懷協會"/>
    <x v="40"/>
    <x v="4"/>
    <s v="無"/>
    <m/>
  </r>
  <r>
    <s v="社會福利支出計畫/社會福利支出/會費、捐助、補助、分攤、照護、救濟與交流活動費/捐助、補助與獎助/捐助國內團體"/>
    <s v="補助民間團體辦理建立社區照顧關懷據點業務"/>
    <s v="臺中市烏日區東園社區發展協會"/>
    <x v="40"/>
    <x v="53"/>
    <s v="無"/>
    <m/>
  </r>
  <r>
    <s v="社會福利支出計畫/社會福利支出/會費、捐助、補助、分攤、照護、救濟與交流活動費/捐助、補助與獎助/捐助國內團體"/>
    <s v="補助民間團體辦理建立社區照顧關懷據點業務"/>
    <s v="臺中市潭子區家福健康促進協會"/>
    <x v="40"/>
    <x v="75"/>
    <s v="無"/>
    <m/>
  </r>
  <r>
    <s v="社會福利支出計畫/社會福利支出/會費、捐助、補助、分攤、照護、救濟與交流活動費/捐助、補助與獎助/捐助國內團體"/>
    <s v="補助民間團體辦理建立社區照顧關懷據點業務"/>
    <s v="臺中市神岡區圳前社區發展協會"/>
    <x v="40"/>
    <x v="1"/>
    <s v="無"/>
    <m/>
  </r>
  <r>
    <s v="社會福利支出計畫/社會福利支出/會費、捐助、補助、分攤、照護、救濟與交流活動費/捐助、補助與獎助/捐助國內團體"/>
    <s v="補助民間團體辦理建立社區照顧關懷據點業務"/>
    <s v="臺中市神岡區社口社區發展協會"/>
    <x v="40"/>
    <x v="4"/>
    <s v="無"/>
    <m/>
  </r>
  <r>
    <s v="社會福利支出計畫/社會福利支出/會費、捐助、補助、分攤、照護、救濟與交流活動費/捐助、補助與獎助/捐助國內團體"/>
    <s v="補助民間團體辦理建立社區照顧關懷據點業務"/>
    <s v="臺中市神岡區新庄社區發展協會"/>
    <x v="40"/>
    <x v="123"/>
    <s v="無"/>
    <m/>
  </r>
  <r>
    <s v="社會福利支出計畫/社會福利支出/會費、捐助、補助、分攤、照護、救濟與交流活動費/捐助、補助與獎助/捐助國內團體"/>
    <s v="補助民間團體辦理建立社區照顧關懷據點業務"/>
    <s v="臺中市神岡區北庄社區發展協會"/>
    <x v="40"/>
    <x v="124"/>
    <s v="無"/>
    <m/>
  </r>
  <r>
    <s v="社會福利支出計畫/社會福利支出/會費、捐助、補助、分攤、照護、救濟與交流活動費/捐助、補助與獎助/捐助國內團體"/>
    <s v="補助民間團體辦理建立社區照顧關懷據點業務"/>
    <s v="臺中市太平區中政社區發展協會"/>
    <x v="40"/>
    <x v="87"/>
    <s v="無"/>
    <m/>
  </r>
  <r>
    <s v="社會福利支出計畫/社會福利支出/會費、捐助、補助、分攤、照護、救濟與交流活動費/捐助、補助與獎助/捐助國內團體"/>
    <s v="補助民間團體辦理建立社區照顧關懷據點業務"/>
    <s v="財團法人弘道老人福利基金會"/>
    <x v="40"/>
    <x v="88"/>
    <s v="無"/>
    <m/>
  </r>
  <r>
    <s v="社會福利支出計畫/社會福利支出/會費、捐助、補助、分攤、照護、救濟與交流活動費/捐助、補助與獎助/捐助國內團體"/>
    <s v="補助民間團體辦理建立社區照顧關懷據點業務"/>
    <s v="臺中市大甲區幸福社區發展協會"/>
    <x v="40"/>
    <x v="4"/>
    <s v="無"/>
    <m/>
  </r>
  <r>
    <s v="社會福利支出計畫/社會福利支出/會費、捐助、補助、分攤、照護、救濟與交流活動費/捐助、補助與獎助/捐助國內團體"/>
    <s v="補助民間團體辦理建立社區照顧關懷據點業務"/>
    <s v="臺中市龍井區東海社區發展協會"/>
    <x v="40"/>
    <x v="252"/>
    <s v="無"/>
    <m/>
  </r>
  <r>
    <s v="社會福利支出計畫/社會福利支出/會費、捐助、補助、分攤、照護、救濟與交流活動費/捐助、補助與獎助/捐助國內團體"/>
    <s v="補助民間團體辦理建立社區照顧關懷據點業務"/>
    <s v="臺中市南區樹德社區發展協會"/>
    <x v="40"/>
    <x v="1"/>
    <s v="無"/>
    <m/>
  </r>
  <r>
    <s v="社會福利支出計畫/社會福利支出/會費、捐助、補助、分攤、照護、救濟與交流活動費/捐助、補助與獎助/捐助國內團體"/>
    <s v="補助民間團體辦理建立社區照顧關懷據點業務"/>
    <s v="社團法人臺中市回生關懷協會"/>
    <x v="40"/>
    <x v="63"/>
    <s v="無"/>
    <m/>
  </r>
  <r>
    <s v="社會福利支出計畫/社會福利支出/會費、捐助、補助、分攤、照護、救濟與交流活動費/捐助、補助與獎助/捐助國內團體"/>
    <s v="補助民間團體辦理建立社區照顧關懷據點業務"/>
    <s v="臺中市清水老人會"/>
    <x v="40"/>
    <x v="62"/>
    <s v="無"/>
    <m/>
  </r>
  <r>
    <s v="社會福利支出計畫/社會福利支出/會費、捐助、補助、分攤、照護、救濟與交流活動費/捐助、補助與獎助/捐助國內團體"/>
    <s v="補助民間團體辦理建立社區照顧關懷據點業務"/>
    <s v="社團法人臺中市回生關懷協會"/>
    <x v="40"/>
    <x v="63"/>
    <s v="無"/>
    <m/>
  </r>
  <r>
    <s v="社會福利支出計畫/社會福利支出/會費、捐助、補助、分攤、照護、救濟與交流活動費/捐助、補助與獎助/捐助國內團體"/>
    <s v="補助民間團體辦理建立社區照顧關懷據點業務"/>
    <s v="溪霸社區照顧關懷站"/>
    <x v="40"/>
    <x v="50"/>
    <s v="無"/>
    <m/>
  </r>
  <r>
    <s v="社會福利支出計畫/社會福利支出/會費、捐助、補助、分攤、照護、救濟與交流活動費/捐助、補助與獎助/捐助國內團體"/>
    <s v="補助民間團體辦理建立社區照顧關懷據點業務"/>
    <s v="臺中市沙鹿區興安社區發展協會"/>
    <x v="40"/>
    <x v="74"/>
    <s v="無"/>
    <m/>
  </r>
  <r>
    <s v="社會福利支出計畫/社會福利支出/會費、捐助、補助、分攤、照護、救濟與交流活動費/捐助、補助與獎助/捐助國內團體"/>
    <s v="補助民間團體辦理建立社區照顧關懷據點業務"/>
    <s v="臺中市沙鹿區晉江社區發展協會"/>
    <x v="40"/>
    <x v="365"/>
    <s v="無"/>
    <m/>
  </r>
  <r>
    <s v="社會福利支出計畫/社會福利支出/會費、捐助、補助、分攤、照護、救濟與交流活動費/捐助、補助與獎助/捐助國內團體"/>
    <s v="補助民間團體辦理建立社區照顧關懷據點業務"/>
    <s v="財團法人臺中市私立永耕社會福利基金會"/>
    <x v="40"/>
    <x v="81"/>
    <s v="無"/>
    <m/>
  </r>
  <r>
    <s v="社會福利支出計畫/社會福利支出/會費、捐助、補助、分攤、照護、救濟與交流活動費/捐助、補助與獎助/捐助國內團體"/>
    <s v="補助民間團體辦理建立社區照顧關懷據點業務"/>
    <s v="社團法人臺中市基督教豐盛協會"/>
    <x v="40"/>
    <x v="198"/>
    <s v="無"/>
    <m/>
  </r>
  <r>
    <s v="社會福利支出計畫/社會福利支出/會費、捐助、補助、分攤、照護、救濟與交流活動費/捐助、補助與獎助/捐助國內團體"/>
    <s v="補助民間團體辦理建立社區照顧關懷據點業務"/>
    <s v="臺中市太平區東平社區發展協會"/>
    <x v="40"/>
    <x v="1"/>
    <s v="無"/>
    <m/>
  </r>
  <r>
    <s v="社會福利支出計畫/社會福利支出/會費、捐助、補助、分攤、照護、救濟與交流活動費/捐助、補助與獎助/捐助國內團體"/>
    <s v="補助民間團體辦理建立社區照顧關懷據點業務"/>
    <s v="夢想城社區管理委員會"/>
    <x v="40"/>
    <x v="574"/>
    <s v="無"/>
    <m/>
  </r>
  <r>
    <s v="社會福利支出計畫/社會福利支出/會費、捐助、補助、分攤、照護、救濟與交流活動費/捐助、補助與獎助/捐助國內團體"/>
    <s v="補助民間團體辦理建立社區照顧關懷據點業務"/>
    <s v="社團法人臺灣省社區關懷協會"/>
    <x v="40"/>
    <x v="49"/>
    <s v="無"/>
    <m/>
  </r>
  <r>
    <s v="社會福利支出計畫/社會福利支出/會費、捐助、補助、分攤、照護、救濟與交流活動費/捐助、補助與獎助/捐助國內團體"/>
    <s v="補助民間團體辦理建立社區照顧關懷據點業務"/>
    <s v="台中市和樂關懷協會"/>
    <x v="40"/>
    <x v="87"/>
    <s v="無"/>
    <m/>
  </r>
  <r>
    <s v="社會福利支出計畫/社會福利支出/會費、捐助、補助、分攤、照護、救濟與交流活動費/捐助、補助與獎助/捐助國內團體"/>
    <s v="補助民間團體辦理建立社區照顧關懷據點業務"/>
    <s v="臺中市太平區福隆社區發展協會"/>
    <x v="40"/>
    <x v="118"/>
    <s v="無"/>
    <m/>
  </r>
  <r>
    <s v="社會福利支出計畫/社會福利支出/會費、捐助、補助、分攤、照護、救濟與交流活動費/捐助、補助與獎助/捐助國內團體"/>
    <s v="補助民間團體辦理建立社區照顧關懷據點業務"/>
    <s v="臺灣銀髮族培力協會"/>
    <x v="40"/>
    <x v="87"/>
    <s v="無"/>
    <m/>
  </r>
  <r>
    <s v="社會福利支出計畫/社會福利支出/會費、捐助、補助、分攤、照護、救濟與交流活動費/捐助、補助與獎助/捐助國內團體"/>
    <s v="補助民間團體辦理建立社區照顧關懷據點業務"/>
    <s v="臺中市大甲區太白社區發展協會"/>
    <x v="40"/>
    <x v="125"/>
    <s v="無"/>
    <m/>
  </r>
  <r>
    <s v="社會福利支出計畫/社會福利支出/會費、捐助、補助、分攤、照護、救濟與交流活動費/捐助、補助與獎助/捐助國內團體"/>
    <s v="補助民間團體辦理建立社區照顧關懷據點業務"/>
    <s v="財團法人台中市私立林蘭生慈善基金會"/>
    <x v="40"/>
    <x v="1111"/>
    <s v="無"/>
    <m/>
  </r>
  <r>
    <s v="社會福利支出計畫/社會福利支出/會費、捐助、補助、分攤、照護、救濟與交流活動費/捐助、補助與獎助/捐助國內團體"/>
    <s v="補助民間團體辦理建立社區照顧關懷據點業務"/>
    <s v="臺中市豐原區新南陽社區發展協會"/>
    <x v="40"/>
    <x v="197"/>
    <s v="無"/>
    <m/>
  </r>
  <r>
    <s v="社會福利支出計畫/社會福利支出/會費、捐助、補助、分攤、照護、救濟與交流活動費/捐助、補助與獎助/捐助國內團體"/>
    <s v="補助民間團體辦理建立社區照顧關懷據點業務"/>
    <s v="台中市西屯區惠來社區發展協會"/>
    <x v="40"/>
    <x v="52"/>
    <s v="無"/>
    <m/>
  </r>
  <r>
    <s v="社會福利支出計畫/社會福利支出/會費、捐助、補助、分攤、照護、救濟與交流活動費/捐助、補助與獎助/捐助國內團體"/>
    <s v="補助民間團體辦理建立社區照顧關懷據點業務"/>
    <s v="臺中市太平區新城社區發展協會"/>
    <x v="40"/>
    <x v="98"/>
    <s v="無"/>
    <m/>
  </r>
  <r>
    <s v="社會福利支出計畫/社會福利支出/會費、捐助、補助、分攤、照護、救濟與交流活動費/捐助、補助與獎助/捐助國內團體"/>
    <s v="補助民間團體辦理建立社區照顧關懷據點業務"/>
    <s v="臺中市烏日區五光社區發展協會"/>
    <x v="40"/>
    <x v="94"/>
    <s v="無"/>
    <m/>
  </r>
  <r>
    <s v="社會福利支出計畫/社會福利支出/會費、捐助、補助、分攤、照護、救濟與交流活動費/捐助、補助與獎助/捐助國內團體"/>
    <s v="補助民間團體辦理建立社區照顧關懷據點業務"/>
    <s v="臺中市潭子區栗林社區發展協會"/>
    <x v="40"/>
    <x v="217"/>
    <s v="無"/>
    <m/>
  </r>
  <r>
    <s v="社會福利支出計畫/社會福利支出/會費、捐助、補助、分攤、照護、救濟與交流活動費/捐助、補助與獎助/捐助國內團體"/>
    <s v="補助民間團體辦理建立社區照顧關懷據點業務"/>
    <s v="臺中市石岡區和盛社區發展協會"/>
    <x v="40"/>
    <x v="88"/>
    <s v="無"/>
    <m/>
  </r>
  <r>
    <s v="社會福利支出計畫/社會福利支出/會費、捐助、補助、分攤、照護、救濟與交流活動費/捐助、補助與獎助/捐助國內團體"/>
    <s v="補助民間團體辦理建立社區照顧關懷據點業務"/>
    <s v="臺中市石岡區萬安社區發展協會"/>
    <x v="40"/>
    <x v="204"/>
    <s v="無"/>
    <m/>
  </r>
  <r>
    <s v="社會福利支出計畫/社會福利支出/會費、捐助、補助、分攤、照護、救濟與交流活動費/捐助、補助與獎助/捐助國內團體"/>
    <s v="補助民間團體辦理建立社區照顧關懷據點業務"/>
    <s v="臺中市大甲區文武社區發展協會"/>
    <x v="40"/>
    <x v="85"/>
    <s v="無"/>
    <m/>
  </r>
  <r>
    <s v="社會福利支出計畫/社會福利支出/會費、捐助、補助、分攤、照護、救濟與交流活動費/捐助、補助與獎助/捐助國內團體"/>
    <s v="補助民間團體辦理建立社區照顧關懷據點業務"/>
    <s v="悠活長青全齡關懷照護協會"/>
    <x v="40"/>
    <x v="1"/>
    <s v="無"/>
    <m/>
  </r>
  <r>
    <s v="社會福利支出計畫/社會福利支出/會費、捐助、補助、分攤、照護、救濟與交流活動費/捐助、補助與獎助/捐助國內團體"/>
    <s v="補助民間團體辦理建立社區照顧關懷據點業務"/>
    <s v="財團法人臺中市私立宜家社會福利慈善基金會"/>
    <x v="40"/>
    <x v="326"/>
    <s v="無"/>
    <m/>
  </r>
  <r>
    <s v="社會福利支出計畫/社會福利支出/會費、捐助、補助、分攤、照護、救濟與交流活動費/捐助、補助與獎助/捐助國內團體"/>
    <s v="補助民間團體辦理建立社區照顧關懷據點業務"/>
    <s v="臺中市梧棲區草湳社區發展協會"/>
    <x v="40"/>
    <x v="98"/>
    <s v="無"/>
    <m/>
  </r>
  <r>
    <s v="社會福利支出計畫/社會福利支出/會費、捐助、補助、分攤、照護、救濟與交流活動費/捐助、補助與獎助/捐助國內團體"/>
    <s v="補助民間團體辦理建立社區照顧關懷據點業務"/>
    <s v="臺中市南屯區豐樂社區發展協會"/>
    <x v="40"/>
    <x v="53"/>
    <s v="無"/>
    <m/>
  </r>
  <r>
    <s v="社會福利支出計畫/社會福利支出/會費、捐助、補助、分攤、照護、救濟與交流活動費/捐助、補助與獎助/捐助國內團體"/>
    <s v="補助民間團體辦理建立社區照顧關懷據點業務"/>
    <s v="台中市南屯區永定社區發展協會"/>
    <x v="40"/>
    <x v="68"/>
    <s v="無"/>
    <m/>
  </r>
  <r>
    <s v="社會福利支出計畫/社會福利支出/會費、捐助、補助、分攤、照護、救濟與交流活動費/捐助、補助與獎助/捐助國內團體"/>
    <s v="補助民間團體辦理建立社區照顧關懷據點業務"/>
    <s v="臺中市土庫長青關懷協會"/>
    <x v="40"/>
    <x v="276"/>
    <s v="無"/>
    <m/>
  </r>
  <r>
    <s v="一般建築及設備計畫/一般建築及設備/會費、捐助、補助、分攤、照護、救濟與交流活動費/捐助、補助與獎助/捐助國內團體"/>
    <s v="補助民間團體辦理建立社區照顧關懷據點業務"/>
    <s v="社團法人台中市婦女發展協會"/>
    <x v="40"/>
    <x v="49"/>
    <s v="無"/>
    <m/>
  </r>
  <r>
    <s v="社會福利支出計畫/社會福利支出/會費、捐助、補助、分攤、照護、救濟與交流活動費/捐助、補助與獎助/捐助國內團體"/>
    <s v="補助民間團體辦理建立社區照顧關懷據點業務"/>
    <s v="臺中市樂活銀髮族交流協會"/>
    <x v="40"/>
    <x v="241"/>
    <s v="無"/>
    <m/>
  </r>
  <r>
    <s v="社會福利支出計畫/社會福利支出/會費、捐助、補助、分攤、照護、救濟與交流活動費/捐助、補助與獎助/捐助國內團體"/>
    <s v="補助民間團體辦理建立社區照顧關懷據點業務"/>
    <s v="臺中市后里區太平社區發展協會"/>
    <x v="40"/>
    <x v="49"/>
    <s v="無"/>
    <m/>
  </r>
  <r>
    <s v="社會福利支出計畫/社會福利支出/會費、捐助、補助、分攤、照護、救濟與交流活動費/捐助、補助與獎助/捐助國內團體"/>
    <s v="補助民間團體辦理建立社區照顧關懷據點業務"/>
    <s v="臺中市后里區聯合社區發展協會"/>
    <x v="40"/>
    <x v="49"/>
    <s v="無"/>
    <m/>
  </r>
  <r>
    <s v="社會福利支出計畫/社會福利支出/會費、捐助、補助、分攤、照護、救濟與交流活動費/捐助、補助與獎助/捐助國內團體"/>
    <s v="補助民間團體辦理建立社區照顧關懷據點業務"/>
    <s v="臺中市后里區新舊社社區發展協會"/>
    <x v="40"/>
    <x v="49"/>
    <s v="無"/>
    <m/>
  </r>
  <r>
    <s v="社會福利支出計畫/社會福利支出/會費、捐助、補助、分攤、照護、救濟與交流活動費/捐助、補助與獎助/捐助國內團體"/>
    <s v="補助民間團體辦理建立社區照顧關懷據點業務"/>
    <s v="臺中市梧棲區大庄社區發展協會"/>
    <x v="40"/>
    <x v="431"/>
    <s v="無"/>
    <m/>
  </r>
  <r>
    <s v="社會福利支出計畫/社會福利支出/會費、捐助、補助、分攤、照護、救濟與交流活動費/捐助、補助與獎助/捐助國內團體"/>
    <s v="補助民間團體辦理建立社區照顧關懷據點業務"/>
    <s v="財團法人全成社會福利基金會"/>
    <x v="40"/>
    <x v="200"/>
    <s v="無"/>
    <m/>
  </r>
  <r>
    <s v="社會福利支出計畫/社會福利支出/會費、捐助、補助、分攤、照護、救濟與交流活動費/捐助、補助與獎助/捐助國內團體"/>
    <s v="補助民間團體辦理建立社區照顧關懷據點業務"/>
    <s v="臺中市梧棲區下寮社區發展協會"/>
    <x v="40"/>
    <x v="67"/>
    <s v="無"/>
    <m/>
  </r>
  <r>
    <s v="社會福利支出計畫/社會福利支出/會費、捐助、補助、分攤、照護、救濟與交流活動費/捐助、補助與獎助/捐助國內團體"/>
    <s v="補助民間團體辦理建立社區照顧關懷據點業務"/>
    <s v="臺中市梧棲區南簡社區發展協會"/>
    <x v="40"/>
    <x v="49"/>
    <s v="無"/>
    <m/>
  </r>
  <r>
    <s v="社會福利支出計畫/社會福利支出/會費、捐助、補助、分攤、照護、救濟與交流活動費/捐助、補助與獎助/捐助國內團體"/>
    <s v="補助民間團體辦理建立社區照顧關懷據點業務"/>
    <s v="社團法人臺中市大恆樂齡協會"/>
    <x v="40"/>
    <x v="108"/>
    <s v="無"/>
    <m/>
  </r>
  <r>
    <s v="社會福利支出計畫/社會福利支出/會費、捐助、補助、分攤、照護、救濟與交流活動費/捐助、補助與獎助/捐助國內團體"/>
    <s v="補助民間團體辦理建立社區照顧關懷據點業務"/>
    <s v="台中市南屯區三厝社區發展協會"/>
    <x v="40"/>
    <x v="99"/>
    <s v="無"/>
    <m/>
  </r>
  <r>
    <s v="社會福利支出計畫/社會福利支出/會費、捐助、補助、分攤、照護、救濟與交流活動費/捐助、補助與獎助/捐助國內團體"/>
    <s v="補助民間團體辦理建立社區照顧關懷據點業務"/>
    <s v="台中市南屯區同心社區發展協會"/>
    <x v="40"/>
    <x v="123"/>
    <s v="無"/>
    <m/>
  </r>
  <r>
    <s v="社會福利支出計畫/社會福利支出/會費、捐助、補助、分攤、照護、救濟與交流活動費/捐助、補助與獎助/捐助國內團體"/>
    <s v="補助民間團體辦理建立社區照顧關懷據點業務"/>
    <s v="社團法人台灣福氣社區關懷協會"/>
    <x v="40"/>
    <x v="602"/>
    <s v="無"/>
    <m/>
  </r>
  <r>
    <s v="社會福利支出計畫/社會福利支出/會費、捐助、補助、分攤、照護、救濟與交流活動費/捐助、補助與獎助/捐助國內團體"/>
    <s v="補助民間團體辦理建立社區照顧關懷據點業務"/>
    <s v="臺中市龍井區龍津社區發展協會"/>
    <x v="40"/>
    <x v="250"/>
    <s v="無"/>
    <m/>
  </r>
  <r>
    <s v="社會福利支出計畫/社會福利支出/會費、捐助、補助、分攤、照護、救濟與交流活動費/捐助、補助與獎助/捐助國內團體"/>
    <s v="補助民間團體辦理建立社區照顧關懷據點業務"/>
    <s v="社團法人中華起初全人教育關懷協會"/>
    <x v="40"/>
    <x v="497"/>
    <s v="無"/>
    <m/>
  </r>
  <r>
    <s v="社會福利支出計畫/社會福利支出/會費、捐助、補助、分攤、照護、救濟與交流活動費/捐助、補助與獎助/捐助國內團體"/>
    <s v="補助民間團體辦理建立社區照顧關懷據點業務"/>
    <s v="台中市西屯區上石社區發展協會"/>
    <x v="40"/>
    <x v="123"/>
    <s v="無"/>
    <m/>
  </r>
  <r>
    <s v="社會福利支出計畫/社會福利支出/會費、捐助、補助、分攤、照護、救濟與交流活動費/捐助、補助與獎助/捐助國內團體"/>
    <s v="補助民間團體辦理建立社區照顧關懷據點業務"/>
    <s v="臺中市大里區竹仔坑社區發展協會"/>
    <x v="40"/>
    <x v="54"/>
    <s v="無"/>
    <m/>
  </r>
  <r>
    <s v="社會福利支出計畫/社會福利支出/會費、捐助、補助、分攤、照護、救濟與交流活動費/捐助、補助與獎助/捐助國內團體"/>
    <s v="補助民間團體辦理建立社區照顧關懷據點業務"/>
    <s v="臺中市后里區泰安社區發展協會"/>
    <x v="40"/>
    <x v="87"/>
    <s v="無"/>
    <m/>
  </r>
  <r>
    <s v="社會福利支出計畫/社會福利支出/會費、捐助、補助、分攤、照護、救濟與交流活動費/捐助、補助與獎助/捐助國內團體"/>
    <s v="補助民間團體辦理建立社區照顧關懷據點業務"/>
    <s v="臺中市墩仔腳庄文化創生發展協會"/>
    <x v="40"/>
    <x v="63"/>
    <s v="無"/>
    <m/>
  </r>
  <r>
    <s v="社會福利支出計畫/社會福利支出/會費、捐助、補助、分攤、照護、救濟與交流活動費/捐助、補助與獎助/捐助國內團體"/>
    <s v="補助民間團體辦理建立社區照顧關懷據點業務"/>
    <s v="臺中市后里區墩東社區發展協會"/>
    <x v="40"/>
    <x v="123"/>
    <s v="無"/>
    <m/>
  </r>
  <r>
    <s v="社會福利支出計畫/社會福利支出/會費、捐助、補助、分攤、照護、救濟與交流活動費/捐助、補助與獎助/捐助國內團體"/>
    <s v="補助民間團體辦理建立社區照顧關懷據點業務"/>
    <s v="臺中市浩德人文關懷協會"/>
    <x v="40"/>
    <x v="55"/>
    <s v="無"/>
    <m/>
  </r>
  <r>
    <s v="社會福利支出計畫/社會福利支出/會費、捐助、補助、分攤、照護、救濟與交流活動費/捐助、補助與獎助/捐助國內團體"/>
    <s v="補助民間團體辦理建立社區照顧關懷據點業務"/>
    <s v="財團法人弘道老人福利基金會"/>
    <x v="40"/>
    <x v="83"/>
    <s v="無"/>
    <m/>
  </r>
  <r>
    <s v="社會福利支出計畫/社會福利支出/會費、捐助、補助、分攤、照護、救濟與交流活動費/捐助、補助與獎助/捐助國內團體"/>
    <s v="補助民間團體辦理建立社區照顧關懷據點業務"/>
    <s v="臺中市后里元極舞協會"/>
    <x v="40"/>
    <x v="81"/>
    <s v="無"/>
    <m/>
  </r>
  <r>
    <s v="社會福利支出計畫/社會福利支出/會費、捐助、補助、分攤、照護、救濟與交流活動費/捐助、補助與獎助/捐助國內團體"/>
    <s v="補助民間團體辦理建立社區照顧關懷據點業務"/>
    <s v="臺中市后里區眉山社區發展協會"/>
    <x v="40"/>
    <x v="87"/>
    <s v="無"/>
    <m/>
  </r>
  <r>
    <s v="社會福利支出計畫/社會福利支出/會費、捐助、補助、分攤、照護、救濟與交流活動費/捐助、補助與獎助/捐助國內團體"/>
    <s v="補助民間團體辦理建立社區照顧關懷據點業務"/>
    <s v="臺中市大里區立德社區發展協會"/>
    <x v="40"/>
    <x v="67"/>
    <s v="無"/>
    <m/>
  </r>
  <r>
    <s v="社會福利支出計畫/社會福利支出/會費、捐助、補助、分攤、照護、救濟與交流活動費/捐助、補助與獎助/捐助國內團體"/>
    <s v="補助民間團體辦理建立社區照顧關懷據點業務"/>
    <s v="社團法人臺中市清心社區福祉發展協會"/>
    <x v="40"/>
    <x v="67"/>
    <s v="無"/>
    <m/>
  </r>
  <r>
    <s v="社會福利支出計畫/社會福利支出/會費、捐助、補助、分攤、照護、救濟與交流活動費/捐助、補助與獎助/捐助國內團體"/>
    <s v="補助民間團體辦理建立社區照顧關懷據點業務"/>
    <s v="社團法人臺中市人文關懷協會"/>
    <x v="40"/>
    <x v="983"/>
    <s v="無"/>
    <m/>
  </r>
  <r>
    <s v="社會福利支出計畫/社會福利支出/會費、捐助、補助、分攤、照護、救濟與交流活動費/捐助、補助與獎助/捐助國內團體"/>
    <s v="補助民間團體辦理建立社區照顧關懷據點業務"/>
    <s v="臺中市后里區聯合社區發展協會"/>
    <x v="40"/>
    <x v="62"/>
    <s v="無"/>
    <m/>
  </r>
  <r>
    <s v="社會福利支出計畫/社會福利支出/會費、捐助、補助、分攤、照護、救濟與交流活動費/捐助、補助與獎助/捐助國內團體"/>
    <s v="補助民間團體辦理建立社區照顧關懷據點業務"/>
    <s v="臺中市潭子區家興社區發展協會"/>
    <x v="40"/>
    <x v="123"/>
    <s v="無"/>
    <m/>
  </r>
  <r>
    <s v="社會福利支出計畫/社會福利支出/會費、捐助、補助、分攤、照護、救濟與交流活動費/捐助、補助與獎助/捐助國內團體"/>
    <s v="補助民間團體辦理建立社區照顧關懷據點業務"/>
    <s v="臺中市梧棲區大庄社區發展協會"/>
    <x v="40"/>
    <x v="1"/>
    <s v="無"/>
    <m/>
  </r>
  <r>
    <s v="社會福利支出計畫/社會福利支出/會費、捐助、補助、分攤、照護、救濟與交流活動費/捐助、補助與獎助/捐助國內團體"/>
    <s v="補助民間團體辦理建立社區照顧關懷據點業務"/>
    <s v="台中市南屯區永定社區發展協會"/>
    <x v="40"/>
    <x v="197"/>
    <s v="無"/>
    <m/>
  </r>
  <r>
    <s v="社會福利支出計畫/社會福利支出/會費、捐助、補助、分攤、照護、救濟與交流活動費/捐助、補助與獎助/捐助國內團體"/>
    <s v="補助民間團體辦理建立社區照顧關懷據點業務"/>
    <s v="臺中市文創經紀發展協會林詠琁"/>
    <x v="40"/>
    <x v="101"/>
    <s v="無"/>
    <m/>
  </r>
  <r>
    <s v="社會福利支出計畫/社會福利支出/會費、捐助、補助、分攤、照護、救濟與交流活動費/捐助、補助與獎助/捐助國內團體"/>
    <s v="補助民間團體辦理建立社區照顧關懷據點業務"/>
    <s v="臺中市沙鹿區斗抵社區發展協會"/>
    <x v="40"/>
    <x v="123"/>
    <s v="無"/>
    <m/>
  </r>
  <r>
    <s v="社會福利支出計畫/社會福利支出/會費、捐助、補助、分攤、照護、救濟與交流活動費/捐助、補助與獎助/捐助國內團體"/>
    <s v="補助民間團體辦理建立社區照顧關懷據點業務"/>
    <s v="臺中市國姓里關懷協會"/>
    <x v="40"/>
    <x v="97"/>
    <s v="無"/>
    <m/>
  </r>
  <r>
    <s v="社會福利支出計畫/社會福利支出/會費、捐助、補助、分攤、照護、救濟與交流活動費/捐助、補助與獎助/捐助國內團體"/>
    <s v="補助民間團體辦理建立社區照顧關懷據點業務"/>
    <s v="臺中市沙鹿區西勢寮社區發展協會"/>
    <x v="40"/>
    <x v="101"/>
    <s v="無"/>
    <m/>
  </r>
  <r>
    <s v="社會福利支出計畫/社會福利支出/會費、捐助、補助、分攤、照護、救濟與交流活動費/捐助、補助與獎助/捐助國內團體"/>
    <s v="補助民間團體辦理建立社區照顧關懷據點業務"/>
    <s v="臺中市沙鹿區福興社區發展協會"/>
    <x v="40"/>
    <x v="201"/>
    <s v="無"/>
    <m/>
  </r>
  <r>
    <s v="社會福利支出計畫/社會福利支出/會費、捐助、補助、分攤、照護、救濟與交流活動費/捐助、補助與獎助/捐助國內團體"/>
    <s v="補助民間團體辦理建立社區照顧關懷據點業務"/>
    <s v="臺中市沙鹿區清泉社區發展協會"/>
    <x v="40"/>
    <x v="85"/>
    <s v="無"/>
    <m/>
  </r>
  <r>
    <s v="社會福利支出計畫/社會福利支出/會費、捐助、補助、分攤、照護、救濟與交流活動費/捐助、補助與獎助/捐助國內團體"/>
    <s v="補助民間團體辦理建立社區照顧關懷據點業務"/>
    <s v="臺中市清水區武鹿社區發展協會"/>
    <x v="40"/>
    <x v="1"/>
    <s v="無"/>
    <m/>
  </r>
  <r>
    <s v="社會福利支出計畫/社會福利支出/會費、捐助、補助、分攤、照護、救濟與交流活動費/捐助、補助與獎助/捐助國內團體"/>
    <s v="補助民間團體辦理建立社區照顧關懷據點業務"/>
    <s v="臺中市清水區高美社區發展協會"/>
    <x v="40"/>
    <x v="1"/>
    <s v="無"/>
    <m/>
  </r>
  <r>
    <s v="社會福利支出計畫/社會福利支出/會費、捐助、補助、分攤、照護、救濟與交流活動費/捐助、補助與獎助/捐助國內團體"/>
    <s v="補助民間團體辦理建立社區照顧關懷據點業務"/>
    <s v="臺中市沙鹿區鹿峰社區發展協會"/>
    <x v="40"/>
    <x v="365"/>
    <s v="無"/>
    <m/>
  </r>
  <r>
    <s v="社會福利支出計畫/社會福利支出/會費、捐助、補助、分攤、照護、救濟與交流活動費/捐助、補助與獎助/捐助國內團體"/>
    <s v="補助民間團體辦理建立社區照顧關懷據點業務"/>
    <s v="臺中市沙鹿區洛泉社區發展協會"/>
    <x v="40"/>
    <x v="75"/>
    <s v="無"/>
    <m/>
  </r>
  <r>
    <s v="社會福利支出計畫/社會福利支出/會費、捐助、補助、分攤、照護、救濟與交流活動費/捐助、補助與獎助/捐助國內團體"/>
    <s v="補助民間團體辦理建立社區照顧關懷據點業務"/>
    <s v="臺中市福興在地人文關懷協會"/>
    <x v="40"/>
    <x v="1"/>
    <s v="無"/>
    <m/>
  </r>
  <r>
    <s v="社會福利支出計畫/社會福利支出/會費、捐助、補助、分攤、照護、救濟與交流活動費/捐助、補助與獎助/捐助國內團體"/>
    <s v="補助民間團體辦理建立社區照顧關懷據點業務"/>
    <s v="臺中市菘苑樂齡發展促進協會"/>
    <x v="40"/>
    <x v="247"/>
    <s v="無"/>
    <m/>
  </r>
  <r>
    <s v="社會福利支出計畫/社會福利支出/會費、捐助、補助、分攤、照護、救濟與交流活動費/捐助、補助與獎助/捐助國內團體"/>
    <s v="補助民間團體辦理建立社區照顧關懷據點業務"/>
    <s v="臺中市頂橋仔發展協會"/>
    <x v="40"/>
    <x v="276"/>
    <s v="無"/>
    <m/>
  </r>
  <r>
    <s v="社會福利支出計畫/社會福利支出/會費、捐助、補助、分攤、照護、救濟與交流活動費/捐助、補助與獎助/捐助國內團體"/>
    <s v="補助民間團體辦理建立社區照顧關懷據點業務"/>
    <s v="台中市南區工學社區發展協會"/>
    <x v="40"/>
    <x v="1"/>
    <s v="無"/>
    <m/>
  </r>
  <r>
    <s v="社會福利支出計畫/社會福利支出/會費、捐助、補助、分攤、照護、救濟與交流活動費/捐助、補助與獎助/捐助國內團體"/>
    <s v="補助民間團體辦理建立社區照顧關懷據點業務"/>
    <s v="臺中市南區藍興堡發展協會"/>
    <x v="40"/>
    <x v="53"/>
    <s v="無"/>
    <m/>
  </r>
  <r>
    <s v="社會福利支出計畫/社會福利支出/會費、捐助、補助、分攤、照護、救濟與交流活動費/捐助、補助與獎助/捐助國內團體"/>
    <s v="補助民間團體辦理建立社區照顧關懷據點業務"/>
    <s v="財團法人弘道老人福利基金會"/>
    <x v="40"/>
    <x v="54"/>
    <s v="無"/>
    <m/>
  </r>
  <r>
    <s v="社會福利支出計畫/社會福利支出/會費、捐助、補助、分攤、照護、救濟與交流活動費/捐助、補助與獎助/捐助國內團體"/>
    <s v="補助民間團體辦理建立社區照顧關懷據點業務"/>
    <s v="社團法人臺中市紅十字會"/>
    <x v="40"/>
    <x v="80"/>
    <s v="無"/>
    <m/>
  </r>
  <r>
    <s v="社會福利支出計畫/社會福利支出/會費、捐助、補助、分攤、照護、救濟與交流活動費/捐助、補助與獎助/捐助國內團體"/>
    <s v="補助民間團體辦理建立社區照顧關懷據點業務"/>
    <s v="博愛社區大樓管理委員會"/>
    <x v="40"/>
    <x v="123"/>
    <s v="無"/>
    <m/>
  </r>
  <r>
    <s v="社會福利支出計畫/社會福利支出/會費、捐助、補助、分攤、照護、救濟與交流活動費/捐助、補助與獎助/捐助國內團體"/>
    <s v="補助民間團體辦理建立社區照顧關懷據點業務"/>
    <s v="社團法人台灣關懷輔導弱勢職能發展協會"/>
    <x v="40"/>
    <x v="72"/>
    <s v="無"/>
    <m/>
  </r>
  <r>
    <s v="社會福利支出計畫/社會福利支出/會費、捐助、補助、分攤、照護、救濟與交流活動費/捐助、補助與獎助/捐助國內團體"/>
    <s v="補助民間團體辦理建立社區照顧關懷據點業務"/>
    <s v="社團法人台灣關懷輔導弱勢職能發展協會"/>
    <x v="40"/>
    <x v="4"/>
    <s v="無"/>
    <m/>
  </r>
  <r>
    <s v="一般建築及設備計畫/一般建築及設備/會費、捐助、補助、分攤、照護、救濟與交流活動費/捐助、補助與獎助/捐助國內團體"/>
    <s v="補助民間團體辦理建立社區照顧關懷據點業務"/>
    <s v="社團法人台灣關懷輔導弱勢職能發展協會"/>
    <x v="40"/>
    <x v="1"/>
    <s v="無"/>
    <m/>
  </r>
  <r>
    <s v="社會福利支出計畫/社會福利支出/會費、捐助、補助、分攤、照護、救濟與交流活動費/捐助、補助與獎助/捐助國內團體"/>
    <s v="補助民間團體辦理建立社區照顧關懷據點業務"/>
    <s v="臺中市梧棲區大庄社區發展協會"/>
    <x v="40"/>
    <x v="49"/>
    <s v="無"/>
    <m/>
  </r>
  <r>
    <s v="一般建築及設備計畫/一般建築及設備/會費、捐助、補助、分攤、照護、救濟與交流活動費/捐助、補助與獎助/捐助國內團體"/>
    <s v="補助民間團體辦理建立社區照顧關懷據點業務"/>
    <s v="臺中市梧棲區大庄社區發展協會"/>
    <x v="40"/>
    <x v="49"/>
    <s v="無"/>
    <m/>
  </r>
  <r>
    <s v="社會福利支出計畫/社會福利支出/會費、捐助、補助、分攤、照護、救濟與交流活動費/捐助、補助與獎助/捐助國內團體"/>
    <s v="補助民間團體辦理建立社區照顧關懷據點業務"/>
    <s v="臺中市后里區太平社區發展協會"/>
    <x v="40"/>
    <x v="105"/>
    <s v="無"/>
    <m/>
  </r>
  <r>
    <s v="社會福利支出計畫/社會福利支出/會費、捐助、補助、分攤、照護、救濟與交流活動費/捐助、補助與獎助/捐助國內團體"/>
    <s v="補助民間團體辦理建立社區照顧關懷據點業務"/>
    <s v="臺中市東山長青關懷協會"/>
    <x v="40"/>
    <x v="431"/>
    <s v="無"/>
    <m/>
  </r>
  <r>
    <s v="社會福利支出計畫/社會福利支出/會費、捐助、補助、分攤、照護、救濟與交流活動費/捐助、補助與獎助/捐助國內團體"/>
    <s v="補助民間團體辦理建立社區照顧關懷據點業務"/>
    <s v="臺中市石岡區龍興社區發展協會"/>
    <x v="40"/>
    <x v="1"/>
    <s v="無"/>
    <m/>
  </r>
  <r>
    <s v="社會福利支出計畫/社會福利支出/會費、捐助、補助、分攤、照護、救濟與交流活動費/捐助、補助與獎助/捐助國內團體"/>
    <s v="補助民間團體辦理建立社區照顧關懷據點業務"/>
    <s v="社團法人臺中市沐風60長者之愛關懷協會"/>
    <x v="40"/>
    <x v="106"/>
    <s v="無"/>
    <m/>
  </r>
  <r>
    <s v="社會福利支出計畫/社會福利支出/會費、捐助、補助、分攤、照護、救濟與交流活動費/捐助、補助與獎助/捐助國內團體"/>
    <s v="補助民間團體辦理建立社區照顧關懷據點業務"/>
    <s v="臺中市新社區崑南社區發展協會"/>
    <x v="40"/>
    <x v="79"/>
    <s v="無"/>
    <m/>
  </r>
  <r>
    <s v="社會福利支出計畫/社會福利支出/會費、捐助、補助、分攤、照護、救濟與交流活動費/捐助、補助與獎助/捐助國內團體"/>
    <s v="補助民間團體辦理建立社區照顧關懷據點業務"/>
    <s v="財團法人中華基督教福音信義傳道會"/>
    <x v="40"/>
    <x v="202"/>
    <s v="無"/>
    <m/>
  </r>
  <r>
    <s v="社會福利支出計畫/社會福利支出/會費、捐助、補助、分攤、照護、救濟與交流活動費/捐助、補助與獎助/捐助國內團體"/>
    <s v="補助民間團體辦理建立社區照顧關懷據點業務"/>
    <s v="臺中市石岡區萬興社區發展協會"/>
    <x v="40"/>
    <x v="102"/>
    <s v="無"/>
    <m/>
  </r>
  <r>
    <s v="社會福利支出計畫/社會福利支出/會費、捐助、補助、分攤、照護、救濟與交流活動費/捐助、補助與獎助/捐助國內團體"/>
    <s v="補助民間團體辦理建立社區照顧關懷據點業務"/>
    <s v="財團法人中華基督教福音信義傳道會"/>
    <x v="40"/>
    <x v="418"/>
    <s v="無"/>
    <m/>
  </r>
  <r>
    <s v="社會福利支出計畫/社會福利支出/會費、捐助、補助、分攤、照護、救濟與交流活動費/捐助、補助與獎助/捐助國內團體"/>
    <s v="補助民間團體辦理建立社區照顧關懷據點業務"/>
    <s v="臺中市東山長青關懷協會"/>
    <x v="40"/>
    <x v="62"/>
    <s v="無"/>
    <m/>
  </r>
  <r>
    <s v="一般建築及設備計畫/一般建築及設備/會費、捐助、補助、分攤、照護、救濟與交流活動費/捐助、補助與獎助/捐助國內團體"/>
    <s v="補助民間團體辦理建立社區照顧關懷據點業務"/>
    <s v="臺中市東山長青關懷協會"/>
    <x v="40"/>
    <x v="71"/>
    <s v="無"/>
    <m/>
  </r>
  <r>
    <s v="社會福利支出計畫/社會福利支出/會費、捐助、補助、分攤、照護、救濟與交流活動費/捐助、補助與獎助/捐助國內團體"/>
    <s v="補助民間團體辦理建立社區照顧關懷據點業務"/>
    <s v="台中市南區城隍社區發展協會"/>
    <x v="40"/>
    <x v="87"/>
    <s v="無"/>
    <m/>
  </r>
  <r>
    <s v="社會福利支出計畫/社會福利支出/會費、捐助、補助、分攤、照護、救濟與交流活動費/捐助、補助與獎助/捐助國內團體"/>
    <s v="補助民間團體辦理建立社區照顧關懷據點業務"/>
    <s v="臺中市沙鹿區鹿峰社區發展協會"/>
    <x v="40"/>
    <x v="114"/>
    <s v="無"/>
    <m/>
  </r>
  <r>
    <s v="社會福利支出計畫/社會福利支出/會費、捐助、補助、分攤、照護、救濟與交流活動費/捐助、補助與獎助/捐助國內團體"/>
    <s v="補助民間團體辦理建立社區照顧關懷據點業務"/>
    <s v="臺中市沙鹿區鹿峰社區發展協會"/>
    <x v="40"/>
    <x v="78"/>
    <s v="無"/>
    <m/>
  </r>
  <r>
    <s v="社會福利支出計畫/社會福利支出/會費、捐助、補助、分攤、照護、救濟與交流活動費/捐助、補助與獎助/捐助國內團體"/>
    <s v="補助民間團體辦理建立社區照顧關懷據點業務"/>
    <s v="臺中市圓明關懷協會"/>
    <x v="40"/>
    <x v="125"/>
    <s v="無"/>
    <m/>
  </r>
  <r>
    <s v="社會福利支出計畫/社會福利支出/會費、捐助、補助、分攤、照護、救濟與交流活動費/捐助、補助與獎助/捐助國內團體"/>
    <s v="補助民間團體辦理建立社區照顧關懷據點業務"/>
    <s v="臺中市梧棲區福德社區發展協會"/>
    <x v="40"/>
    <x v="123"/>
    <s v="無"/>
    <m/>
  </r>
  <r>
    <s v="社會福利支出計畫/社會福利支出/會費、捐助、補助、分攤、照護、救濟與交流活動費/捐助、補助與獎助/捐助國內團體"/>
    <s v="補助民間團體辦理建立社區照顧關懷據點業務"/>
    <s v="財團法人弘道老人福利基金會"/>
    <x v="40"/>
    <x v="789"/>
    <s v="無"/>
    <m/>
  </r>
  <r>
    <s v="社會福利支出計畫/社會福利支出/會費、捐助、補助、分攤、照護、救濟與交流活動費/捐助、補助與獎助/捐助國內團體"/>
    <s v="補助民間團體辦理建立社區照顧關懷據點業務"/>
    <s v="臺中市太平區新高社區發展協會"/>
    <x v="40"/>
    <x v="49"/>
    <s v="無"/>
    <m/>
  </r>
  <r>
    <s v="社會福利支出計畫/社會福利支出/會費、捐助、補助、分攤、照護、救濟與交流活動費/捐助、補助與獎助/捐助國內團體"/>
    <s v="補助民間團體辦理建立社區照顧關懷據點業務"/>
    <s v="社團法人台中市東區東英社區發展協會"/>
    <x v="40"/>
    <x v="49"/>
    <s v="無"/>
    <m/>
  </r>
  <r>
    <s v="社會福利支出計畫/社會福利支出/會費、捐助、補助、分攤、照護、救濟與交流活動費/捐助、補助與獎助/捐助國內團體"/>
    <s v="補助民間團體辦理建立社區照顧關懷據點業務"/>
    <s v="臺中市清水區南社社區發展協會"/>
    <x v="40"/>
    <x v="4"/>
    <s v="無"/>
    <m/>
  </r>
  <r>
    <s v="社會福利支出計畫/社會福利支出/會費、捐助、補助、分攤、照護、救濟與交流活動費/捐助、補助與獎助/捐助國內團體"/>
    <s v="補助民間團體辦理建立社區照顧關懷據點業務"/>
    <s v="社團法人台中市啟明重建福利協會"/>
    <x v="40"/>
    <x v="4"/>
    <s v="無"/>
    <m/>
  </r>
  <r>
    <s v="社會福利支出計畫/社會福利支出/會費、捐助、補助、分攤、照護、救濟與交流活動費/捐助、補助與獎助/捐助國內團體"/>
    <s v="補助民間團體辦理建立社區照顧關懷據點業務"/>
    <s v="臺中市大肚區大東社區發展協會"/>
    <x v="40"/>
    <x v="49"/>
    <s v="無"/>
    <m/>
  </r>
  <r>
    <s v="社會福利支出計畫/社會福利支出/會費、捐助、補助、分攤、照護、救濟與交流活動費/捐助、補助與獎助/捐助國內團體"/>
    <s v="補助民間團體辦理建立社區照顧關懷據點業務"/>
    <s v="臺中市豐原區豐圳社區發展協會"/>
    <x v="40"/>
    <x v="49"/>
    <s v="無"/>
    <m/>
  </r>
  <r>
    <s v="社會福利支出計畫/社會福利支出/會費、捐助、補助、分攤、照護、救濟與交流活動費/捐助、補助與獎助/捐助國內團體"/>
    <s v="補助民間團體辦理建立社區照顧關懷據點業務"/>
    <s v="社團法人臺中市篤行關懷協會"/>
    <x v="40"/>
    <x v="49"/>
    <s v="無"/>
    <m/>
  </r>
  <r>
    <s v="社會福利支出計畫/社會福利支出/會費、捐助、補助、分攤、照護、救濟與交流活動費/捐助、補助與獎助/捐助國內團體"/>
    <s v="補助民間團體辦理建立社區照顧關懷據點業務"/>
    <s v="社團法人臺中市惠來關懷服務協會"/>
    <x v="40"/>
    <x v="4"/>
    <s v="無"/>
    <m/>
  </r>
  <r>
    <s v="社會福利支出計畫/社會福利支出/會費、捐助、補助、分攤、照護、救濟與交流活動費/捐助、補助與獎助/捐助國內團體"/>
    <s v="補助民間團體辦理建立社區照顧關懷據點業務"/>
    <s v="臺中市石岡區金星社區發展協會"/>
    <x v="40"/>
    <x v="49"/>
    <s v="無"/>
    <m/>
  </r>
  <r>
    <s v="社會福利支出計畫/社會福利支出/會費、捐助、補助、分攤、照護、救濟與交流活動費/捐助、補助與獎助/捐助國內團體"/>
    <s v="補助民間團體辦理建立社區照顧關懷據點業務"/>
    <s v="臺中市大甲區頂店社區發展協會"/>
    <x v="40"/>
    <x v="49"/>
    <s v="無"/>
    <m/>
  </r>
  <r>
    <s v="社會福利支出計畫/社會福利支出/會費、捐助、補助、分攤、照護、救濟與交流活動費/捐助、補助與獎助/捐助國內團體"/>
    <s v="補助民間團體辦理建立社區照顧關懷據點業務"/>
    <s v="社團法人台中市東區東英社區發展協會"/>
    <x v="40"/>
    <x v="4"/>
    <s v="無"/>
    <m/>
  </r>
  <r>
    <s v="社會福利支出計畫/社會福利支出/會費、捐助、補助、分攤、照護、救濟與交流活動費/捐助、補助與獎助/捐助國內團體"/>
    <s v="補助民間團體辦理建立社區照顧關懷據點業務"/>
    <s v="臺中市沙鹿區埔子社區發展協會"/>
    <x v="40"/>
    <x v="49"/>
    <s v="無"/>
    <m/>
  </r>
  <r>
    <s v="社會福利支出計畫/社會福利支出/會費、捐助、補助、分攤、照護、救濟與交流活動費/捐助、補助與獎助/捐助國內團體"/>
    <s v="補助民間團體辦理建立社區照顧關懷據點業務"/>
    <s v="臺中市藍興長青協會"/>
    <x v="40"/>
    <x v="4"/>
    <s v="無"/>
    <m/>
  </r>
  <r>
    <s v="社會福利支出計畫/社會福利支出/會費、捐助、補助、分攤、照護、救濟與交流活動費/捐助、補助與獎助/捐助國內團體"/>
    <s v="補助民間團體辦理建立社區照顧關懷據點業務"/>
    <s v="財團法人中華基督教浸信宣道會台中教會"/>
    <x v="40"/>
    <x v="49"/>
    <s v="無"/>
    <m/>
  </r>
  <r>
    <s v="社會福利支出計畫/社會福利支出/會費、捐助、補助、分攤、照護、救濟與交流活動費/捐助、補助與獎助/捐助國內團體"/>
    <s v="補助民間團體辦理建立社區照顧關懷據點業務"/>
    <s v="台中市南區國光社區發展協會"/>
    <x v="40"/>
    <x v="49"/>
    <s v="無"/>
    <m/>
  </r>
  <r>
    <s v="社會福利支出計畫/社會福利支出/會費、捐助、補助、分攤、照護、救濟與交流活動費/捐助、補助與獎助/捐助國內團體"/>
    <s v="補助民間團體辦理建立社區照顧關懷據點業務"/>
    <s v="台中市北區中達社區發展協會"/>
    <x v="40"/>
    <x v="49"/>
    <s v="無"/>
    <m/>
  </r>
  <r>
    <s v="社會福利支出計畫/社會福利支出/會費、捐助、補助、分攤、照護、救濟與交流活動費/捐助、補助與獎助/捐助國內團體"/>
    <s v="補助民間團體辦理建立社區照顧關懷據點業務"/>
    <s v="台中市水噹噹關懷協會"/>
    <x v="40"/>
    <x v="49"/>
    <s v="無"/>
    <m/>
  </r>
  <r>
    <s v="社會福利支出計畫/社會福利支出/會費、捐助、補助、分攤、照護、救濟與交流活動費/捐助、補助與獎助/捐助國內團體"/>
    <s v="補助民間團體辦理建立社區照顧關懷據點業務"/>
    <s v="臺中市南區和平社區發展協會"/>
    <x v="40"/>
    <x v="88"/>
    <s v="無"/>
    <m/>
  </r>
  <r>
    <s v="社會福利支出計畫/社會福利支出/會費、捐助、補助、分攤、照護、救濟與交流活動費/捐助、補助與獎助/捐助國內團體"/>
    <s v="補助民間團體辦理建立社區照顧關懷據點業務"/>
    <s v="臺中市太平人文關懷協會"/>
    <x v="40"/>
    <x v="49"/>
    <s v="無"/>
    <m/>
  </r>
  <r>
    <s v="社會福利支出計畫/社會福利支出/會費、捐助、補助、分攤、照護、救濟與交流活動費/捐助、補助與獎助/捐助國內團體"/>
    <s v="補助民間團體辦理建立社區照顧關懷據點業務"/>
    <s v="臺中市后里區泰安社區發展協會"/>
    <x v="40"/>
    <x v="4"/>
    <s v="無"/>
    <m/>
  </r>
  <r>
    <s v="社會福利支出計畫/社會福利支出/會費、捐助、補助、分攤、照護、救濟與交流活動費/捐助、補助與獎助/捐助國內團體"/>
    <s v="補助民間團體辦理建立社區照顧關懷據點業務"/>
    <s v="臺中市龍井區田中社區發展協會"/>
    <x v="40"/>
    <x v="49"/>
    <s v="無"/>
    <m/>
  </r>
  <r>
    <s v="社會福利支出計畫/社會福利支出/會費、捐助、補助、分攤、照護、救濟與交流活動費/捐助、補助與獎助/捐助國內團體"/>
    <s v="補助民間團體辦理建立社區照顧關懷據點業務"/>
    <s v="社團法人臺中市好伴照顧協會"/>
    <x v="40"/>
    <x v="49"/>
    <s v="無"/>
    <m/>
  </r>
  <r>
    <s v="社會福利支出計畫/社會福利支出/會費、捐助、補助、分攤、照護、救濟與交流活動費/捐助、補助與獎助/捐助國內團體"/>
    <s v="補助民間團體辦理建立社區照顧關懷據點業務"/>
    <s v="臺中市太平區光隆社區發展協會"/>
    <x v="40"/>
    <x v="49"/>
    <s v="無"/>
    <m/>
  </r>
  <r>
    <s v="社會福利支出計畫/社會福利支出/會費、捐助、補助、分攤、照護、救濟與交流活動費/捐助、補助與獎助/捐助國內團體"/>
    <s v="補助民間團體辦理建立社區照顧關懷據點業務"/>
    <s v="臺中市太平區興隆社區發展協會"/>
    <x v="40"/>
    <x v="49"/>
    <s v="無"/>
    <m/>
  </r>
  <r>
    <s v="社會福利支出計畫/社會福利支出/會費、捐助、補助、分攤、照護、救濟與交流活動費/捐助、補助與獎助/捐助國內團體"/>
    <s v="補助民間團體辦理建立社區照顧關懷據點業務"/>
    <s v="臺中市邱厝慈善協會"/>
    <x v="40"/>
    <x v="49"/>
    <s v="無"/>
    <m/>
  </r>
  <r>
    <s v="社會福利支出計畫/社會福利支出/會費、捐助、補助、分攤、照護、救濟與交流活動費/捐助、補助與獎助/捐助國內團體"/>
    <s v="補助民間團體辦理建立社區照顧關懷據點業務"/>
    <s v="社團法人台灣相信社會福利發展協會"/>
    <x v="40"/>
    <x v="49"/>
    <s v="無"/>
    <m/>
  </r>
  <r>
    <s v="社會福利支出計畫/社會福利支出/會費、捐助、補助、分攤、照護、救濟與交流活動費/捐助、補助與獎助/捐助國內團體"/>
    <s v="補助民間團體辦理建立社區照顧關懷據點業務"/>
    <s v="臺中市東勢區泰昌社區發展協會"/>
    <x v="40"/>
    <x v="4"/>
    <s v="無"/>
    <m/>
  </r>
  <r>
    <s v="社會福利支出計畫/社會福利支出/會費、捐助、補助、分攤、照護、救濟與交流活動費/捐助、補助與獎助/捐助國內團體"/>
    <s v="補助民間團體辦理建立社區照顧關懷據點業務"/>
    <s v="臺中市東勢農民老人會"/>
    <x v="40"/>
    <x v="49"/>
    <s v="無"/>
    <m/>
  </r>
  <r>
    <s v="社會福利支出計畫/社會福利支出/會費、捐助、補助、分攤、照護、救濟與交流活動費/捐助、補助與獎助/捐助國內團體"/>
    <s v="補助民間團體辦理建立社區照顧關懷據點業務"/>
    <s v="臺中市石岡區萬安社區發展協會"/>
    <x v="40"/>
    <x v="49"/>
    <s v="無"/>
    <m/>
  </r>
  <r>
    <s v="社會福利支出計畫/社會福利支出/會費、捐助、補助、分攤、照護、救濟與交流活動費/捐助、補助與獎助/捐助國內團體"/>
    <s v="補助民間團體辦理建立社區照顧關懷據點業務"/>
    <s v="臺中市東勢區詒福社區發展協會"/>
    <x v="40"/>
    <x v="49"/>
    <s v="無"/>
    <m/>
  </r>
  <r>
    <s v="社會福利支出計畫/社會福利支出/會費、捐助、補助、分攤、照護、救濟與交流活動費/捐助、補助與獎助/捐助國內團體"/>
    <s v="補助民間團體辦理建立社區照顧關懷據點業務"/>
    <s v="臺中市南區藍興堡發展協會"/>
    <x v="40"/>
    <x v="49"/>
    <s v="無"/>
    <m/>
  </r>
  <r>
    <s v="社會福利支出計畫/社會福利支出/會費、捐助、補助、分攤、照護、救濟與交流活動費/捐助、補助與獎助/捐助國內團體"/>
    <s v="補助民間團體辦理建立社區照顧關懷據點業務"/>
    <s v="臺中市好藤林健康促進關懷協會"/>
    <x v="40"/>
    <x v="49"/>
    <s v="無"/>
    <m/>
  </r>
  <r>
    <s v="社會福利支出計畫/社會福利支出/會費、捐助、補助、分攤、照護、救濟與交流活動費/捐助、補助與獎助/捐助國內團體"/>
    <s v="補助民間團體辦理建立社區照顧關懷據點業務"/>
    <s v="臺中市大里區仁德社區發展協會"/>
    <x v="40"/>
    <x v="49"/>
    <s v="無"/>
    <m/>
  </r>
  <r>
    <s v="社會福利支出計畫/社會福利支出/會費、捐助、補助、分攤、照護、救濟與交流活動費/捐助、補助與獎助/捐助國內團體"/>
    <s v="補助民間團體辦理建立社區照顧關懷據點業務"/>
    <s v="臺中市南屯區同心社區發展協會"/>
    <x v="40"/>
    <x v="49"/>
    <s v="無"/>
    <m/>
  </r>
  <r>
    <s v="社會福利支出計畫/社會福利支出/會費、捐助、補助、分攤、照護、救濟與交流活動費/捐助、補助與獎助/捐助國內團體"/>
    <s v="補助民間團體辦理建立社區照顧關懷據點業務"/>
    <s v="臺中市東區東興社區發展協會"/>
    <x v="40"/>
    <x v="49"/>
    <s v="無"/>
    <m/>
  </r>
  <r>
    <s v="社會福利支出計畫/社會福利支出/會費、捐助、補助、分攤、照護、救濟與交流活動費/捐助、補助與獎助/捐助國內團體"/>
    <s v="補助民間團體辦理建立社區照顧關懷據點業務"/>
    <s v="臺中市西區忠明社區發展協會"/>
    <x v="40"/>
    <x v="49"/>
    <s v="無"/>
    <m/>
  </r>
  <r>
    <s v="社會福利支出計畫/社會福利支出/會費、捐助、補助、分攤、照護、救濟與交流活動費/捐助、補助與獎助/捐助國內團體"/>
    <s v="補助民間團體辦理建立社區照顧關懷據點業務"/>
    <s v="臺中市新社區崑南社區發展協會"/>
    <x v="40"/>
    <x v="49"/>
    <s v="無"/>
    <m/>
  </r>
  <r>
    <s v="社會福利支出計畫/社會福利支出/會費、捐助、補助、分攤、照護、救濟與交流活動費/捐助、補助與獎助/捐助國內團體"/>
    <s v="補助民間團體辦理建立社區照顧關懷據點業務"/>
    <s v="社團法人臺中市幸福關懷發展協會"/>
    <x v="40"/>
    <x v="49"/>
    <s v="無"/>
    <m/>
  </r>
  <r>
    <s v="社會福利支出計畫/社會福利支出/會費、捐助、補助、分攤、照護、救濟與交流活動費/捐助、補助與獎助/捐助國內團體"/>
    <s v="補助民間團體辦理建立社區照顧關懷據點業務"/>
    <s v="社團法人台中市城市之光關懷協會"/>
    <x v="40"/>
    <x v="49"/>
    <s v="無"/>
    <m/>
  </r>
  <r>
    <s v="社會福利支出計畫/社會福利支出/會費、捐助、補助、分攤、照護、救濟與交流活動費/捐助、補助與獎助/捐助國內團體"/>
    <s v="補助民間團體辦理建立社區照顧關懷據點業務"/>
    <s v="臺灣銀髮族培力協會"/>
    <x v="40"/>
    <x v="4"/>
    <s v="無"/>
    <m/>
  </r>
  <r>
    <s v="社會福利支出計畫/社會福利支出/會費、捐助、補助、分攤、照護、救濟與交流活動費/捐助、補助與獎助/捐助國內團體"/>
    <s v="補助民間團體辦理建立社區照顧關懷據點業務"/>
    <s v="臺中市太平區新高社區發展協會"/>
    <x v="40"/>
    <x v="4"/>
    <s v="無"/>
    <m/>
  </r>
  <r>
    <s v="社會福利支出計畫/社會福利支出/會費、捐助、補助、分攤、照護、救濟與交流活動費/捐助、補助與獎助/捐助國內團體"/>
    <s v="補助民間團體辦理建立社區照顧關懷據點業務"/>
    <s v="臺中市南屯區寶山社區發展協會"/>
    <x v="40"/>
    <x v="49"/>
    <s v="無"/>
    <m/>
  </r>
  <r>
    <s v="社會福利支出計畫/社會福利支出/會費、捐助、補助、分攤、照護、救濟與交流活動費/捐助、補助與獎助/捐助國內團體"/>
    <s v="補助民間團體辦理建立社區照顧關懷據點業務"/>
    <s v="臺中市太平區福隆社區發展協會"/>
    <x v="40"/>
    <x v="49"/>
    <s v="無"/>
    <m/>
  </r>
  <r>
    <s v="社會福利支出計畫/社會福利支出/會費、捐助、補助、分攤、照護、救濟與交流活動費/捐助、補助與獎助/捐助國內團體"/>
    <s v="補助民間團體辦理建立社區照顧關懷據點業務"/>
    <s v="臺中市國姓里關懷協會"/>
    <x v="40"/>
    <x v="49"/>
    <s v="無"/>
    <m/>
  </r>
  <r>
    <s v="社會福利支出計畫/社會福利支出/會費、捐助、補助、分攤、照護、救濟與交流活動費/捐助、補助與獎助/捐助國內團體"/>
    <s v="補助民間團體辦理建立社區照顧關懷據點業務"/>
    <s v="臺中市神岡區庄前社區發展協會"/>
    <x v="40"/>
    <x v="49"/>
    <s v="無"/>
    <m/>
  </r>
  <r>
    <s v="社會福利支出計畫/社會福利支出/會費、捐助、補助、分攤、照護、救濟與交流活動費/捐助、補助與獎助/捐助國內團體"/>
    <s v="補助民間團體辦理建立社區照顧關懷據點業務"/>
    <s v="社團法人台中市東區東信社區發展協會"/>
    <x v="40"/>
    <x v="49"/>
    <s v="無"/>
    <m/>
  </r>
  <r>
    <s v="社會福利支出計畫/社會福利支出/會費、捐助、補助、分攤、照護、救濟與交流活動費/捐助、補助與獎助/捐助國內團體"/>
    <s v="補助民間團體辦理建立社區照顧關懷據點業務"/>
    <s v="社團法人台中市東區東信社區發展協會"/>
    <x v="40"/>
    <x v="49"/>
    <s v="無"/>
    <m/>
  </r>
  <r>
    <s v="社會福利支出計畫/社會福利支出/會費、捐助、補助、分攤、照護、救濟與交流活動費/捐助、補助與獎助/捐助國內團體"/>
    <s v="補助民間團體辦理建立社區照顧關懷據點業務"/>
    <s v="臺中市神岡區豐洲社區發展協會"/>
    <x v="40"/>
    <x v="49"/>
    <s v="無"/>
    <m/>
  </r>
  <r>
    <s v="社會福利支出計畫/社會福利支出/會費、捐助、補助、分攤、照護、救濟與交流活動費/捐助、補助與獎助/捐助國內團體"/>
    <s v="補助民間團體辦理建立社區照顧關懷據點業務"/>
    <s v="臺中市東勢區上城社區發展協會"/>
    <x v="40"/>
    <x v="49"/>
    <s v="無"/>
    <m/>
  </r>
  <r>
    <s v="社會福利支出計畫/社會福利支出/會費、捐助、補助、分攤、照護、救濟與交流活動費/捐助、補助與獎助/捐助國內團體"/>
    <s v="補助民間團體辦理建立社區照顧關懷據點業務"/>
    <s v="臺中市土庫長青關懷協會"/>
    <x v="40"/>
    <x v="49"/>
    <s v="無"/>
    <m/>
  </r>
  <r>
    <s v="社會福利支出計畫/社會福利支出/會費、捐助、補助、分攤、照護、救濟與交流活動費/捐助、補助與獎助/捐助國內團體"/>
    <s v="補助民間團體辦理建立社區照顧關懷據點業務"/>
    <s v="臺中市東區十甲社區發展協會"/>
    <x v="40"/>
    <x v="49"/>
    <s v="無"/>
    <m/>
  </r>
  <r>
    <s v="社會福利支出計畫/社會福利支出/會費、捐助、補助、分攤、照護、救濟與交流活動費/捐助、補助與獎助/捐助國內團體"/>
    <s v="補助民間團體辦理建立社區照顧關懷據點業務"/>
    <s v="臺中市大雅區秀山社區發展協會"/>
    <x v="40"/>
    <x v="49"/>
    <s v="無"/>
    <m/>
  </r>
  <r>
    <s v="社會福利支出計畫/社會福利支出/會費、捐助、補助、分攤、照護、救濟與交流活動費/捐助、補助與獎助/捐助國內團體"/>
    <s v="補助民間團體辦理建立社區照顧關懷據點業務"/>
    <s v="臺中市太平區新高社區發展協會"/>
    <x v="40"/>
    <x v="4"/>
    <s v="無"/>
    <m/>
  </r>
  <r>
    <s v="社會福利支出計畫/社會福利支出/會費、捐助、補助、分攤、照護、救濟與交流活動費/捐助、補助與獎助/捐助國內團體"/>
    <s v="補助民間團體辦理建立社區照顧關懷據點業務"/>
    <s v="臺中市神岡區神岡社區發展協會"/>
    <x v="40"/>
    <x v="49"/>
    <s v="無"/>
    <m/>
  </r>
  <r>
    <s v="社會福利支出計畫/社會福利支出/會費、捐助、補助、分攤、照護、救濟與交流活動費/捐助、補助與獎助/捐助國內團體"/>
    <s v="補助民間團體辦理建立社區照顧關懷據點業務"/>
    <s v="臺中市神岡區圳堵社區發展協會"/>
    <x v="40"/>
    <x v="49"/>
    <s v="無"/>
    <m/>
  </r>
  <r>
    <s v="社會福利支出計畫/社會福利支出/會費、捐助、補助、分攤、照護、救濟與交流活動費/捐助、補助與獎助/捐助國內團體"/>
    <s v="補助民間團體辦理建立社區照顧關懷據點業務"/>
    <s v="臺中市大雅區忠義社區發展協會"/>
    <x v="40"/>
    <x v="49"/>
    <s v="無"/>
    <m/>
  </r>
  <r>
    <s v="社會福利支出計畫/社會福利支出/會費、捐助、補助、分攤、照護、救濟與交流活動費/捐助、補助與獎助/捐助國內團體"/>
    <s v="補助民間團體辦理建立社區照顧關懷據點業務"/>
    <s v="財團法人中華基督教福音信義傳道會"/>
    <x v="40"/>
    <x v="49"/>
    <s v="無"/>
    <m/>
  </r>
  <r>
    <s v="社會福利支出計畫/社會福利支出/會費、捐助、補助、分攤、照護、救濟與交流活動費/捐助、補助與獎助/捐助國內團體"/>
    <s v="補助民間團體辦理建立社區照顧關懷據點業務"/>
    <s v="財團法人中華基督教福音信義傳道會"/>
    <x v="40"/>
    <x v="49"/>
    <s v="無"/>
    <m/>
  </r>
  <r>
    <s v="社會福利支出計畫/社會福利支出/會費、捐助、補助、分攤、照護、救濟與交流活動費/捐助、補助與獎助/捐助國內團體"/>
    <s v="補助民間團體辦理建立社區照顧關懷據點業務"/>
    <s v="台中市南區南和社區發展協會"/>
    <x v="40"/>
    <x v="4"/>
    <s v="無"/>
    <m/>
  </r>
  <r>
    <s v="社會福利支出計畫/社會福利支出/會費、捐助、補助、分攤、照護、救濟與交流活動費/捐助、補助與獎助/捐助國內團體"/>
    <s v="補助民間團體辦理建立社區照顧關懷據點業務"/>
    <s v="臺中市清水區田寮社區發展協會"/>
    <x v="40"/>
    <x v="49"/>
    <s v="無"/>
    <m/>
  </r>
  <r>
    <s v="社會福利支出計畫/社會福利支出/會費、捐助、補助、分攤、照護、救濟與交流活動費/捐助、補助與獎助/捐助國內團體"/>
    <s v="補助民間團體辦理建立社區照顧關懷據點業務"/>
    <s v="臺中市南區城隍社區發展協會"/>
    <x v="40"/>
    <x v="49"/>
    <s v="無"/>
    <m/>
  </r>
  <r>
    <s v="社會福利支出計畫/社會福利支出/會費、捐助、補助、分攤、照護、救濟與交流活動費/捐助、補助與獎助/捐助國內團體"/>
    <s v="補助民間團體辦理建立社區照顧關懷據點業務"/>
    <s v="臺中市后里區泰安社區發展協會"/>
    <x v="40"/>
    <x v="49"/>
    <s v="無"/>
    <m/>
  </r>
  <r>
    <s v="社會福利支出計畫/社會福利支出/會費、捐助、補助、分攤、照護、救濟與交流活動費/捐助、補助與獎助/捐助國內團體"/>
    <s v="補助民間團體辦理建立社區照顧關懷據點業務"/>
    <s v="台中市尾張仔文化發展協會"/>
    <x v="40"/>
    <x v="49"/>
    <s v="無"/>
    <m/>
  </r>
  <r>
    <s v="社會福利支出計畫/社會福利支出/會費、捐助、補助、分攤、照護、救濟與交流活動費/捐助、補助與獎助/捐助國內團體"/>
    <s v="補助民間團體辦理建立社區照顧關懷據點業務"/>
    <s v="臺中市石岡區萬興社區發展協會"/>
    <x v="40"/>
    <x v="49"/>
    <s v="無"/>
    <m/>
  </r>
  <r>
    <s v="社會福利支出計畫/社會福利支出/會費、捐助、補助、分攤、照護、救濟與交流活動費/捐助、補助與獎助/捐助國內團體"/>
    <s v="補助民間團體辦理建立社區照顧關懷據點業務"/>
    <s v="臺中市新福樂齡關懷協會"/>
    <x v="40"/>
    <x v="49"/>
    <s v="無"/>
    <m/>
  </r>
  <r>
    <s v="社會福利支出計畫/社會福利支出/會費、捐助、補助、分攤、照護、救濟與交流活動費/捐助、補助與獎助/捐助國內團體"/>
    <s v="補助民間團體辦理建立社區照顧關懷據點業務"/>
    <s v="臺中市清水區南社社區發展協會"/>
    <x v="40"/>
    <x v="49"/>
    <s v="無"/>
    <m/>
  </r>
  <r>
    <s v="社會福利支出計畫/社會福利支出/會費、捐助、補助、分攤、照護、救濟與交流活動費/捐助、補助與獎助/捐助國內團體"/>
    <s v="補助民間團體辦理建立社區照顧關懷據點業務"/>
    <s v="臺中市宜佳人文關懷協會"/>
    <x v="40"/>
    <x v="49"/>
    <s v="無"/>
    <m/>
  </r>
  <r>
    <s v="社會福利支出計畫/社會福利支出/會費、捐助、補助、分攤、照護、救濟與交流活動費/捐助、補助與獎助/捐助國內團體"/>
    <s v="補助民間團體辦理建立社區照顧關懷據點業務"/>
    <s v="臺中市西屯區福和社區發展協會"/>
    <x v="40"/>
    <x v="49"/>
    <s v="無"/>
    <m/>
  </r>
  <r>
    <s v="社會福利支出計畫/社會福利支出/會費、捐助、補助、分攤、照護、救濟與交流活動費/捐助、補助與獎助/捐助國內團體"/>
    <s v="補助民間團體辦理建立社區照顧關懷據點業務"/>
    <s v="台中市北區建成社區發展協會"/>
    <x v="40"/>
    <x v="49"/>
    <s v="無"/>
    <m/>
  </r>
  <r>
    <s v="社會福利支出計畫/社會福利支出/會費、捐助、補助、分攤、照護、救濟與交流活動費/捐助、補助與獎助/捐助國內團體"/>
    <s v="補助民間團體辦理建立社區照顧關懷據點業務"/>
    <s v="社團法人台中市永恆愛心關懷協會"/>
    <x v="40"/>
    <x v="53"/>
    <s v="無"/>
    <m/>
  </r>
  <r>
    <s v="社會福利支出計畫/社會福利支出/會費、捐助、補助、分攤、照護、救濟與交流活動費/捐助、補助與獎助/捐助國內團體"/>
    <s v="補助民間團體辦理建立社區照顧關懷據點業務"/>
    <s v="臺中市龍井區南寮社區發展協會"/>
    <x v="40"/>
    <x v="49"/>
    <s v="無"/>
    <m/>
  </r>
  <r>
    <s v="社會福利支出計畫/社會福利支出/會費、捐助、補助、分攤、照護、救濟與交流活動費/捐助、補助與獎助/捐助國內團體"/>
    <s v="補助民間團體辦理建立社區照顧關懷據點業務"/>
    <s v="臺中市石岡區萬興社區發展協會"/>
    <x v="40"/>
    <x v="4"/>
    <s v="無"/>
    <m/>
  </r>
  <r>
    <s v="社會福利支出計畫/社會福利支出/會費、捐助、補助、分攤、照護、救濟與交流活動費/捐助、補助與獎助/捐助國內團體"/>
    <s v="補助民間團體辦理建立社區照顧關懷據點業務"/>
    <s v="臺中市沙鹿區南勢社區發展協會"/>
    <x v="40"/>
    <x v="4"/>
    <s v="無"/>
    <m/>
  </r>
  <r>
    <s v="社會福利支出計畫/社會福利支出/會費、捐助、補助、分攤、照護、救濟與交流活動費/捐助、補助與獎助/捐助國內團體"/>
    <s v="補助民間團體辦理建立社區照顧關懷據點業務"/>
    <s v="臺中市烏日區成功社區發展協會"/>
    <x v="40"/>
    <x v="49"/>
    <s v="無"/>
    <m/>
  </r>
  <r>
    <s v="社會福利支出計畫/社會福利支出/會費、捐助、補助、分攤、照護、救濟與交流活動費/捐助、補助與獎助/捐助國內團體"/>
    <s v="補助民間團體辦理建立社區照顧關懷據點業務"/>
    <s v="台中市北區錦村社區發展協會"/>
    <x v="40"/>
    <x v="49"/>
    <s v="無"/>
    <m/>
  </r>
  <r>
    <s v="社會福利支出計畫/社會福利支出/會費、捐助、補助、分攤、照護、救濟與交流活動費/捐助、補助與獎助/捐助國內團體"/>
    <s v="補助民間團體辦理建立社區照顧關懷據點業務"/>
    <s v="財團法人弘道老人福利基金會"/>
    <x v="40"/>
    <x v="79"/>
    <s v="無"/>
    <m/>
  </r>
  <r>
    <s v="社會福利支出計畫/社會福利支出/會費、捐助、補助、分攤、照護、救濟與交流活動費/捐助、補助與獎助/捐助國內團體"/>
    <s v="補助民間團體辦理建立社區照顧關懷據點業務"/>
    <s v="臺中市太平區興隆社區發展協會"/>
    <x v="40"/>
    <x v="4"/>
    <s v="無"/>
    <m/>
  </r>
  <r>
    <s v="社會福利支出計畫/社會福利支出/會費、捐助、補助、分攤、照護、救濟與交流活動費/捐助、補助與獎助/捐助國內團體"/>
    <s v="補助民間團體辦理建立社區照顧關懷據點業務"/>
    <s v="臺中市沙鹿區晉江社區發展協會"/>
    <x v="40"/>
    <x v="49"/>
    <s v="無"/>
    <m/>
  </r>
  <r>
    <s v="社會福利支出計畫/社會福利支出/會費、捐助、補助、分攤、照護、救濟與交流活動費/捐助、補助與獎助/捐助國內團體"/>
    <s v="補助民間團體辦理建立社區照顧關懷據點業務"/>
    <s v="台中市南區南和社區發展協會"/>
    <x v="40"/>
    <x v="49"/>
    <s v="無"/>
    <m/>
  </r>
  <r>
    <s v="社會福利支出計畫/社會福利支出/會費、捐助、補助、分攤、照護、救濟與交流活動費/捐助、補助與獎助/捐助國內團體"/>
    <s v="補助民間團體辦理建立社區照顧關懷據點業務"/>
    <s v="中華興進文化關懷協會"/>
    <x v="40"/>
    <x v="49"/>
    <s v="無"/>
    <m/>
  </r>
  <r>
    <s v="社會福利支出計畫/社會福利支出/會費、捐助、補助、分攤、照護、救濟與交流活動費/捐助、補助與獎助/捐助國內團體"/>
    <s v="補助民間團體辦理建立社區照顧關懷據點業務"/>
    <s v="臺中市潭子區甘蔗社區發展協會"/>
    <x v="40"/>
    <x v="49"/>
    <s v="無"/>
    <m/>
  </r>
  <r>
    <s v="社會福利支出計畫/社會福利支出/會費、捐助、補助、分攤、照護、救濟與交流活動費/捐助、補助與獎助/捐助國內團體"/>
    <s v="補助民間團體辦理建立社區照顧關懷據點業務"/>
    <s v="臺中市外埔區福興關懷協會"/>
    <x v="40"/>
    <x v="49"/>
    <s v="無"/>
    <m/>
  </r>
  <r>
    <s v="社會福利支出計畫/社會福利支出/會費、捐助、補助、分攤、照護、救濟與交流活動費/捐助、補助與獎助/捐助國內團體"/>
    <s v="補助民間團體辦理建立社區照顧關懷據點業務"/>
    <s v="臺中市大肚區蔗廍社區發展協會"/>
    <x v="40"/>
    <x v="4"/>
    <s v="無"/>
    <m/>
  </r>
  <r>
    <s v="社會福利支出計畫/社會福利支出/會費、捐助、補助、分攤、照護、救濟與交流活動費/捐助、補助與獎助/捐助國內團體"/>
    <s v="補助民間團體辦理建立社區照顧關懷據點業務"/>
    <s v="正和書院"/>
    <x v="40"/>
    <x v="49"/>
    <s v="無"/>
    <m/>
  </r>
  <r>
    <s v="社會福利支出計畫/社會福利支出/會費、捐助、補助、分攤、照護、救濟與交流活動費/捐助、補助與獎助/捐助國內團體"/>
    <s v="補助民間團體辦理建立社區照顧關懷據點業務"/>
    <s v="臺中市龍井區新東社區發展協會"/>
    <x v="40"/>
    <x v="49"/>
    <s v="無"/>
    <m/>
  </r>
  <r>
    <s v="社會福利支出計畫/社會福利支出/會費、捐助、補助、分攤、照護、救濟與交流活動費/捐助、補助與獎助/捐助國內團體"/>
    <s v="補助民間團體辦理建立社區照顧關懷據點業務"/>
    <s v="臺中市大甲區中山社區發展協會"/>
    <x v="40"/>
    <x v="49"/>
    <s v="無"/>
    <m/>
  </r>
  <r>
    <s v="社會福利支出計畫/社會福利支出/會費、捐助、補助、分攤、照護、救濟與交流活動費/捐助、補助與獎助/捐助國內團體"/>
    <s v="補助民間團體辦理建立社區照顧關懷據點業務"/>
    <s v="台中市西屯區惠來社區發展協會"/>
    <x v="40"/>
    <x v="49"/>
    <s v="無"/>
    <m/>
  </r>
  <r>
    <s v="社會福利支出計畫/社會福利支出/會費、捐助、補助、分攤、照護、救濟與交流活動費/捐助、補助與獎助/捐助國內團體"/>
    <s v="補助民間團體辦理建立社區照顧關懷據點業務"/>
    <s v="臺中市外埔區福興關懷協會"/>
    <x v="40"/>
    <x v="4"/>
    <s v="無"/>
    <m/>
  </r>
  <r>
    <s v="社會福利支出計畫/社會福利支出/會費、捐助、補助、分攤、照護、救濟與交流活動費/捐助、補助與獎助/捐助國內團體"/>
    <s v="補助民間團體辦理建立社區照顧關懷據點業務"/>
    <s v="台中市南屯區中台社區發展協會"/>
    <x v="40"/>
    <x v="4"/>
    <s v="無"/>
    <m/>
  </r>
  <r>
    <s v="社會福利支出計畫/社會福利支出/會費、捐助、補助、分攤、照護、救濟與交流活動費/捐助、補助與獎助/捐助國內團體"/>
    <s v="補助民間團體辦理建立社區照顧關懷據點業務"/>
    <s v="社團法人中華傳愛社區服務協會"/>
    <x v="40"/>
    <x v="4"/>
    <s v="無"/>
    <m/>
  </r>
  <r>
    <s v="社會福利支出計畫/社會福利支出/會費、捐助、補助、分攤、照護、救濟與交流活動費/捐助、補助與獎助/捐助國內團體"/>
    <s v="補助民間團體辦理建立社區照顧關懷據點業務"/>
    <s v="臺中市外埔區廍子社區發展協會"/>
    <x v="40"/>
    <x v="49"/>
    <s v="無"/>
    <m/>
  </r>
  <r>
    <s v="社會福利支出計畫/社會福利支出/會費、捐助、補助、分攤、照護、救濟與交流活動費/捐助、補助與獎助/捐助國內團體"/>
    <s v="補助民間團體辦理建立社區照顧關懷據點業務"/>
    <s v="臺中市清水區武鹿社區發展協會"/>
    <x v="40"/>
    <x v="49"/>
    <s v="無"/>
    <m/>
  </r>
  <r>
    <s v="社會福利支出計畫/社會福利支出/會費、捐助、補助、分攤、照護、救濟與交流活動費/捐助、補助與獎助/捐助國內團體"/>
    <s v="補助民間團體辦理建立社區照顧關懷據點業務"/>
    <s v="社團法人中華起初全人教育關懷協會"/>
    <x v="40"/>
    <x v="49"/>
    <s v="無"/>
    <m/>
  </r>
  <r>
    <s v="社會福利支出計畫/社會福利支出/會費、捐助、補助、分攤、照護、救濟與交流活動費/捐助、補助與獎助/捐助國內團體"/>
    <s v="補助民間團體辦理建立社區照顧關懷據點業務"/>
    <s v="臺中市西區民龍社區發展協會"/>
    <x v="40"/>
    <x v="49"/>
    <s v="無"/>
    <m/>
  </r>
  <r>
    <s v="社會福利支出計畫/社會福利支出/會費、捐助、補助、分攤、照護、救濟與交流活動費/捐助、補助與獎助/捐助國內團體"/>
    <s v="補助民間團體辦理建立社區照顧關懷據點業務"/>
    <s v="臺中市西屯區何德社區發展協會"/>
    <x v="40"/>
    <x v="49"/>
    <s v="無"/>
    <m/>
  </r>
  <r>
    <s v="社會福利支出計畫/社會福利支出/會費、捐助、補助、分攤、照護、救濟與交流活動費/捐助、補助與獎助/捐助國內團體"/>
    <s v="補助民間團體辦理建立社區照顧關懷據點業務"/>
    <s v="臺中市福雅長青關懷協會"/>
    <x v="40"/>
    <x v="49"/>
    <s v="無"/>
    <m/>
  </r>
  <r>
    <s v="社會福利支出計畫/社會福利支出/會費、捐助、補助、分攤、照護、救濟與交流活動費/捐助、補助與獎助/捐助國內團體"/>
    <s v="補助民間團體辦理建立社區照顧關懷據點業務"/>
    <s v="臺中市太平區中興社區發展協會"/>
    <x v="40"/>
    <x v="4"/>
    <s v="無"/>
    <m/>
  </r>
  <r>
    <s v="社會福利支出計畫/社會福利支出/會費、捐助、補助、分攤、照護、救濟與交流活動費/捐助、補助與獎助/捐助國內團體"/>
    <s v="補助民間團體辦理建立社區照顧關懷據點業務"/>
    <s v="臺中市南屯區中台社區發展協會"/>
    <x v="40"/>
    <x v="49"/>
    <s v="無"/>
    <m/>
  </r>
  <r>
    <s v="社會福利支出計畫/社會福利支出/會費、捐助、補助、分攤、照護、救濟與交流活動費/捐助、補助與獎助/捐助國內團體"/>
    <s v="補助民間團體辦理建立社區照顧關懷據點業務"/>
    <s v="臺中市大甲區太白社區發展協會"/>
    <x v="40"/>
    <x v="49"/>
    <s v="無"/>
    <m/>
  </r>
  <r>
    <s v="社會福利支出計畫/社會福利支出/會費、捐助、補助、分攤、照護、救濟與交流活動費/捐助、補助與獎助/捐助國內團體"/>
    <s v="補助民間團體辦理建立社區照顧關懷據點業務"/>
    <s v="臺中市外埔區安定關懷協進會"/>
    <x v="40"/>
    <x v="49"/>
    <s v="無"/>
    <m/>
  </r>
  <r>
    <s v="社會福利支出計畫/社會福利支出/會費、捐助、補助、分攤、照護、救濟與交流活動費/捐助、補助與獎助/捐助國內團體"/>
    <s v="補助民間團體辦理建立社區照顧關懷據點業務"/>
    <s v="臺中市后里區墩東社區發展協會"/>
    <x v="40"/>
    <x v="4"/>
    <s v="無"/>
    <m/>
  </r>
  <r>
    <s v="社會福利支出計畫/社會福利支出/會費、捐助、補助、分攤、照護、救濟與交流活動費/捐助、補助與獎助/捐助國內團體"/>
    <s v="補助民間團體辦理建立社區照顧關懷據點業務"/>
    <s v="臺中市沙鹿區斗抵社區發展協會"/>
    <x v="40"/>
    <x v="4"/>
    <s v="無"/>
    <m/>
  </r>
  <r>
    <s v="社會福利支出計畫/社會福利支出/會費、捐助、補助、分攤、照護、救濟與交流活動費/捐助、補助與獎助/捐助國內團體"/>
    <s v="補助民間團體辦理建立社區照顧關懷據點業務"/>
    <s v="臺中市太平人文關懷協會"/>
    <x v="40"/>
    <x v="4"/>
    <s v="無"/>
    <m/>
  </r>
  <r>
    <s v="社會福利支出計畫/社會福利支出/會費、捐助、補助、分攤、照護、救濟與交流活動費/捐助、補助與獎助/捐助國內團體"/>
    <s v="補助民間團體辦理建立社區照顧關懷據點業務"/>
    <s v="中市宜佳人文關懷協會"/>
    <x v="40"/>
    <x v="4"/>
    <s v="無"/>
    <m/>
  </r>
  <r>
    <s v="社會福利支出計畫/社會福利支出/會費、捐助、補助、分攤、照護、救濟與交流活動費/捐助、補助與獎助/捐助國內團體"/>
    <s v="補助民間團體辦理建立社區照顧關懷據點業務"/>
    <s v="臺中市太平區光隆社區發展協會"/>
    <x v="40"/>
    <x v="4"/>
    <s v="無"/>
    <m/>
  </r>
  <r>
    <s v="社會福利支出計畫/社會福利支出/會費、捐助、補助、分攤、照護、救濟與交流活動費/捐助、補助與獎助/捐助國內團體"/>
    <s v="補助民間團體辦理建立社區照顧關懷據點業務"/>
    <s v="臺中市東勢區詒福社區發展協會"/>
    <x v="40"/>
    <x v="4"/>
    <s v="無"/>
    <m/>
  </r>
  <r>
    <s v="社會福利支出計畫/社會福利支出/會費、捐助、補助、分攤、照護、救濟與交流活動費/捐助、補助與獎助/捐助國內團體"/>
    <s v="補助民間團體辦理建立社區照顧關懷據點業務"/>
    <s v="臺中市北區健行社區發展協會"/>
    <x v="40"/>
    <x v="4"/>
    <s v="無"/>
    <m/>
  </r>
  <r>
    <s v="社會福利支出計畫/社會福利支出/會費、捐助、補助、分攤、照護、救濟與交流活動費/捐助、補助與獎助/捐助國內團體"/>
    <s v="補助民間團體辦理建立社區照顧關懷據點業務"/>
    <s v="臺中市環保慈善會"/>
    <x v="40"/>
    <x v="4"/>
    <s v="無"/>
    <m/>
  </r>
  <r>
    <s v="社會福利支出計畫/社會福利支出/會費、捐助、補助、分攤、照護、救濟與交流活動費/捐助、補助與獎助/捐助國內團體"/>
    <s v="補助民間團體辦理建立社區照顧關懷據點業務"/>
    <s v="臺中市大肚區中和社區發展協會"/>
    <x v="40"/>
    <x v="49"/>
    <s v="無"/>
    <m/>
  </r>
  <r>
    <s v="社會福利支出計畫/社會福利支出/會費、捐助、補助、分攤、照護、救濟與交流活動費/捐助、補助與獎助/捐助國內團體"/>
    <s v="補助民間團體辦理建立社區照顧關懷據點業務"/>
    <s v="社團法人台中市婦女發展協會"/>
    <x v="40"/>
    <x v="4"/>
    <s v="無"/>
    <m/>
  </r>
  <r>
    <s v="社會福利支出計畫/社會福利支出/會費、捐助、補助、分攤、照護、救濟與交流活動費/捐助、補助與獎助/捐助國內團體"/>
    <s v="補助民間團體辦理建立社區照顧關懷據點業務"/>
    <s v="社團法人台中市婦女發展協會"/>
    <x v="40"/>
    <x v="49"/>
    <s v="無"/>
    <m/>
  </r>
  <r>
    <s v="社會福利支出計畫/社會福利支出/會費、捐助、補助、分攤、照護、救濟與交流活動費/捐助、補助與獎助/捐助國內團體"/>
    <s v="補助民間團體辦理建立社區照顧關懷據點業務"/>
    <s v="臺中市梧棲區草湳社區發展協會"/>
    <x v="40"/>
    <x v="1112"/>
    <s v="無"/>
    <m/>
  </r>
  <r>
    <s v="社會福利支出計畫/社會福利支出/會費、捐助、補助、分攤、照護、救濟與交流活動費/捐助、補助與獎助/捐助國內團體"/>
    <s v="補助民間團體辦理建立社區照顧關懷據點業務"/>
    <s v="博愛社區大樓管理委員會"/>
    <x v="40"/>
    <x v="574"/>
    <s v="無"/>
    <m/>
  </r>
  <r>
    <s v="社會福利支出計畫/社會福利支出/會費、捐助、補助、分攤、照護、救濟與交流活動費/捐助、補助與獎助/捐助國內團體"/>
    <s v="補助民間團體辦理建立社區照顧關懷據點業務"/>
    <s v="臺中市北屯區平德社區發展協會"/>
    <x v="40"/>
    <x v="84"/>
    <s v="無"/>
    <m/>
  </r>
  <r>
    <s v="社會福利支出計畫/社會福利支出/會費、捐助、補助、分攤、照護、救濟與交流活動費/捐助、補助與獎助/捐助國內團體"/>
    <s v="補助民間團體辦理建立社區照顧關懷據點業務"/>
    <s v="臺中市南區藍興堡發展協會"/>
    <x v="40"/>
    <x v="4"/>
    <s v="無"/>
    <m/>
  </r>
  <r>
    <s v="社會福利支出計畫/社會福利支出/會費、捐助、補助、分攤、照護、救濟與交流活動費/捐助、補助與獎助/捐助國內團體"/>
    <s v="補助民間團體辦理建立社區照顧關懷據點業務"/>
    <s v="臺中市西區忠誠社區發展協會"/>
    <x v="40"/>
    <x v="4"/>
    <s v="無"/>
    <m/>
  </r>
  <r>
    <s v="社會福利支出計畫/社會福利支出/會費、捐助、補助、分攤、照護、救濟與交流活動費/捐助、補助與獎助/捐助國內團體"/>
    <s v="補助民間團體辦理建立社區照顧關懷據點業務"/>
    <s v="臺中市潭子區東寶社區發展協會"/>
    <x v="40"/>
    <x v="4"/>
    <s v="無"/>
    <m/>
  </r>
  <r>
    <s v="社會福利支出計畫/社會福利支出/會費、捐助、補助、分攤、照護、救濟與交流活動費/捐助、補助與獎助/捐助國內團體"/>
    <s v="補助民間團體辦理建立社區照顧關懷據點業務"/>
    <s v="臺中市清水老人會"/>
    <x v="40"/>
    <x v="4"/>
    <s v="無"/>
    <m/>
  </r>
  <r>
    <s v="社會福利支出計畫/社會福利支出/會費、捐助、補助、分攤、照護、救濟與交流活動費/捐助、補助與獎助/捐助國內團體"/>
    <s v="補助民間團體辦理建立社區照顧關懷據點業務"/>
    <s v="社團法人台中市城市之光關懷協會"/>
    <x v="40"/>
    <x v="752"/>
    <s v="無"/>
    <m/>
  </r>
  <r>
    <s v="社會福利支出計畫/社會福利支出/會費、捐助、補助、分攤、照護、救濟與交流活動費/捐助、補助與獎助/捐助國內團體"/>
    <s v="補助民間團體辦理建立社區照顧關懷據點業務"/>
    <s v="社團法人臺中市沐風60長者之愛關懷協會"/>
    <x v="40"/>
    <x v="79"/>
    <s v="無"/>
    <m/>
  </r>
  <r>
    <s v="社會福利支出計畫/社會福利支出/會費、捐助、補助、分攤、照護、救濟與交流活動費/捐助、補助與獎助/捐助國內團體"/>
    <s v="補助民間團體辦理建立社區照顧關懷據點業務"/>
    <s v="臺中市圓明關懷協會"/>
    <x v="40"/>
    <x v="6"/>
    <s v="無"/>
    <m/>
  </r>
  <r>
    <s v="社會福利支出計畫/社會福利支出/會費、捐助、補助、分攤、照護、救濟與交流活動費/捐助、補助與獎助/捐助國內團體"/>
    <s v="補助民間團體辦理建立社區照顧關懷據點業務"/>
    <s v="臺中市大安區海墘社區發展協會"/>
    <x v="40"/>
    <x v="49"/>
    <s v="無"/>
    <m/>
  </r>
  <r>
    <s v="社會福利支出計畫/社會福利支出/會費、捐助、補助、分攤、照護、救濟與交流活動費/捐助、補助與獎助/捐助國內團體"/>
    <s v="補助民間團體辦理建立社區照顧關懷據點業務"/>
    <s v="臺中市大里區竹仔坑社區發展協會"/>
    <x v="40"/>
    <x v="1"/>
    <s v="無"/>
    <m/>
  </r>
  <r>
    <s v="社會福利支出計畫/社會福利支出/會費、捐助、補助、分攤、照護、救濟與交流活動費/捐助、補助與獎助/捐助國內團體"/>
    <s v="補助民間團體辦理建立社區照顧關懷據點業務"/>
    <s v="臺中市大里區立德社區發展協會"/>
    <x v="40"/>
    <x v="49"/>
    <s v="無"/>
    <m/>
  </r>
  <r>
    <s v="社會福利支出計畫/社會福利支出/會費、捐助、補助、分攤、照護、救濟與交流活動費/捐助、補助與獎助/捐助國內團體"/>
    <s v="補助民間團體辦理建立社區照顧關懷據點業務"/>
    <s v="財團法人中華基督教福音信義傳道會"/>
    <x v="40"/>
    <x v="924"/>
    <s v="無"/>
    <m/>
  </r>
  <r>
    <s v="社會福利支出計畫/社會福利支出/會費、捐助、補助、分攤、照護、救濟與交流活動費/捐助、補助與獎助/捐助國內團體"/>
    <s v="補助民間團體辦理建立社區照顧關懷據點業務"/>
    <s v="財團法人中華基督教福音信義傳道會"/>
    <x v="40"/>
    <x v="1113"/>
    <s v="無"/>
    <m/>
  </r>
  <r>
    <s v="社會福利支出計畫/社會福利支出/會費、捐助、補助、分攤、照護、救濟與交流活動費/捐助、補助與獎助/捐助國內團體"/>
    <s v="補助民間團體辦理建立社區照顧關懷據點業務"/>
    <s v="台中市和樂關懷協會"/>
    <x v="40"/>
    <x v="4"/>
    <s v="無"/>
    <m/>
  </r>
  <r>
    <s v="社會福利支出計畫/社會福利支出/會費、捐助、補助、分攤、照護、救濟與交流活動費/捐助、補助與獎助/捐助國內團體"/>
    <s v="補助民間團體辦理建立社區照顧關懷據點業務"/>
    <s v="臺中市黎明城鄉發展協會"/>
    <x v="40"/>
    <x v="49"/>
    <s v="無"/>
    <m/>
  </r>
  <r>
    <s v="社會福利支出計畫/社會福利支出/會費、捐助、補助、分攤、照護、救濟與交流活動費/捐助、補助與獎助/捐助國內團體"/>
    <s v="補助民間團體辦理建立社區照顧關懷據點業務"/>
    <s v="臺中市梧棲區草湳社區發展協會"/>
    <x v="40"/>
    <x v="49"/>
    <s v="無"/>
    <m/>
  </r>
  <r>
    <s v="社會福利支出計畫/社會福利支出/會費、捐助、補助、分攤、照護、救濟與交流活動費/捐助、補助與獎助/捐助國內團體"/>
    <s v="補助民間團體辦理建立社區照顧關懷據點業務"/>
    <s v="社團法人台灣關懷輔導弱勢職能發展協會"/>
    <x v="40"/>
    <x v="49"/>
    <s v="無"/>
    <m/>
  </r>
  <r>
    <s v="社會福利支出計畫/社會福利支出/會費、捐助、補助、分攤、照護、救濟與交流活動費/捐助、補助與獎助/捐助國內團體"/>
    <s v="補助民間團體辦理建立社區照顧關懷據點業務"/>
    <s v="臺中市太平區新城社區發展協會"/>
    <x v="40"/>
    <x v="49"/>
    <s v="無"/>
    <m/>
  </r>
  <r>
    <s v="社會福利支出計畫/社會福利支出/會費、捐助、補助、分攤、照護、救濟與交流活動費/捐助、補助與獎助/捐助國內團體"/>
    <s v="補助民間團體辦理建立社區照顧關懷據點業務"/>
    <s v="臺中市東區東門社區發展協會"/>
    <x v="40"/>
    <x v="49"/>
    <s v="無"/>
    <m/>
  </r>
  <r>
    <s v="社會福利支出計畫/社會福利支出/會費、捐助、補助、分攤、照護、救濟與交流活動費/捐助、補助與獎助/捐助國內團體"/>
    <s v="補助民間團體辦理建立社區照顧關懷據點業務"/>
    <s v="臺中市太平區新城社區發展協會"/>
    <x v="40"/>
    <x v="49"/>
    <s v="無"/>
    <m/>
  </r>
  <r>
    <s v="社會福利支出計畫/社會福利支出/會費、捐助、補助、分攤、照護、救濟與交流活動費/捐助、補助與獎助/捐助國內團體"/>
    <s v="補助民間團體辦理建立社區照顧關懷據點業務"/>
    <s v="臺中市和樂關懷協會"/>
    <x v="40"/>
    <x v="49"/>
    <s v="無"/>
    <m/>
  </r>
  <r>
    <s v="社會福利支出計畫/社會福利支出/會費、捐助、補助、分攤、照護、救濟與交流活動費/捐助、補助與獎助/捐助國內團體"/>
    <s v="補助民間團體辦理建立社區照顧關懷據點業務"/>
    <s v="臺中市西區忠誠社區發展協會"/>
    <x v="40"/>
    <x v="49"/>
    <s v="無"/>
    <m/>
  </r>
  <r>
    <s v="社會福利支出計畫/社會福利支出/會費、捐助、補助、分攤、照護、救濟與交流活動費/捐助、補助與獎助/捐助國內團體"/>
    <s v="補助民間團體辦理建立社區照顧關懷據點業務"/>
    <s v="臺中市西區平和社區發展協會"/>
    <x v="40"/>
    <x v="49"/>
    <s v="無"/>
    <m/>
  </r>
  <r>
    <s v="社會福利支出計畫/社會福利支出/會費、捐助、補助、分攤、照護、救濟與交流活動費/捐助、補助與獎助/捐助國內團體"/>
    <s v="補助民間團體辦理建立社區照顧關懷據點業務"/>
    <s v="台中市西區藍興社區發展協會"/>
    <x v="40"/>
    <x v="49"/>
    <s v="無"/>
    <m/>
  </r>
  <r>
    <s v="社會福利支出計畫/社會福利支出/會費、捐助、補助、分攤、照護、救濟與交流活動費/捐助、補助與獎助/捐助國內團體"/>
    <s v="補助民間團體辦理建立社區照顧關懷據點業務"/>
    <s v="台中市北區賴村社區發展協會"/>
    <x v="40"/>
    <x v="49"/>
    <s v="無"/>
    <m/>
  </r>
  <r>
    <s v="社會福利支出計畫/社會福利支出/會費、捐助、補助、分攤、照護、救濟與交流活動費/捐助、補助與獎助/捐助國內團體"/>
    <s v="補助民間團體辦理建立社區照顧關懷據點業務"/>
    <s v="社團法人中華民國失智者照顧協會"/>
    <x v="40"/>
    <x v="4"/>
    <s v="無"/>
    <m/>
  </r>
  <r>
    <s v="社會福利支出計畫/社會福利支出/會費、捐助、補助、分攤、照護、救濟與交流活動費/捐助、補助與獎助/捐助國內團體"/>
    <s v="補助民間團體辦理建立社區照顧關懷據點業務"/>
    <s v="臺中市大里區竹仔坑社區發展協會"/>
    <x v="40"/>
    <x v="49"/>
    <s v="無"/>
    <m/>
  </r>
  <r>
    <s v="社會福利支出計畫/社會福利支出/會費、捐助、補助、分攤、照護、救濟與交流活動費/捐助、補助與獎助/捐助國內團體"/>
    <s v="補助民間團體辦理建立社區照顧關懷據點業務"/>
    <s v="社團法人感恩關懷協會"/>
    <x v="40"/>
    <x v="49"/>
    <s v="無"/>
    <m/>
  </r>
  <r>
    <s v="社會福利支出計畫/社會福利支出/會費、捐助、補助、分攤、照護、救濟與交流活動費/捐助、補助與獎助/捐助國內團體"/>
    <s v="補助民間團體辦理建立社區照顧關懷據點業務"/>
    <s v="臺中市環保慈善會"/>
    <x v="40"/>
    <x v="49"/>
    <s v="無"/>
    <m/>
  </r>
  <r>
    <s v="社會福利支出計畫/社會福利支出/會費、捐助、補助、分攤、照護、救濟與交流活動費/捐助、補助與獎助/捐助國內團體"/>
    <s v="補助民間團體辦理建立社區照顧關懷據點業務"/>
    <s v="臺中市浩德人文關懷協會"/>
    <x v="40"/>
    <x v="4"/>
    <s v="無"/>
    <m/>
  </r>
  <r>
    <s v="社會福利支出計畫/社會福利支出/會費、捐助、補助、分攤、照護、救濟與交流活動費/捐助、補助與獎助/捐助國內團體"/>
    <s v="補助民間團體辦理建立社區照顧關懷據點業務"/>
    <s v="財團法人台中市私立甘霖社會福利基金會"/>
    <x v="40"/>
    <x v="49"/>
    <s v="無"/>
    <m/>
  </r>
  <r>
    <s v="社會福利支出計畫/社會福利支出/會費、捐助、補助、分攤、照護、救濟與交流活動費/捐助、補助與獎助/捐助國內團體"/>
    <s v="補助民間團體辦理建立社區照顧關懷據點業務"/>
    <s v="臺中市北區健行社區發展協會"/>
    <x v="40"/>
    <x v="49"/>
    <s v="無"/>
    <m/>
  </r>
  <r>
    <s v="社會福利支出計畫/社會福利支出/會費、捐助、補助、分攤、照護、救濟與交流活動費/捐助、補助與獎助/捐助國內團體"/>
    <s v="補助民間團體辦理建立社區照顧關懷據點業務"/>
    <s v="社團法人台中市啟明重建福利協會"/>
    <x v="40"/>
    <x v="49"/>
    <s v="無"/>
    <m/>
  </r>
  <r>
    <s v="社會福利支出計畫/社會福利支出/會費、捐助、補助、分攤、照護、救濟與交流活動費/捐助、補助與獎助/捐助國內團體"/>
    <s v="補助民間團體辦理建立社區照顧關懷據點業務"/>
    <s v="台中縣愛加倍關懷協會"/>
    <x v="40"/>
    <x v="49"/>
    <s v="無"/>
    <m/>
  </r>
  <r>
    <s v="社會福利支出計畫/社會福利支出/會費、捐助、補助、分攤、照護、救濟與交流活動費/捐助、補助與獎助/捐助國內團體"/>
    <s v="補助民間團體辦理建立社區照顧關懷據點業務"/>
    <s v="悠活長青全齡關懷照護協會"/>
    <x v="40"/>
    <x v="49"/>
    <s v="無"/>
    <m/>
  </r>
  <r>
    <s v="社會福利支出計畫/社會福利支出/會費、捐助、補助、分攤、照護、救濟與交流活動費/捐助、補助與獎助/捐助國內團體"/>
    <s v="補助民間團體辦理建立社區照顧關懷據點業務"/>
    <s v="臺中市文創經紀發展協會"/>
    <x v="40"/>
    <x v="49"/>
    <s v="無"/>
    <m/>
  </r>
  <r>
    <s v="社會福利支出計畫/社會福利支出/會費、捐助、補助、分攤、照護、救濟與交流活動費/捐助、補助與獎助/捐助國內團體"/>
    <s v="補助民間團體辦理建立社區照顧關懷據點業務"/>
    <s v="臺中市太平區中政社區發展協會"/>
    <x v="40"/>
    <x v="49"/>
    <s v="無"/>
    <m/>
  </r>
  <r>
    <s v="社會福利支出計畫/社會福利支出/會費、捐助、補助、分攤、照護、救濟與交流活動費/捐助、補助與獎助/捐助國內團體"/>
    <s v="補助民間團體辦理建立社區照顧關懷據點業務"/>
    <s v="臺中市和平區健康促進推廣協會"/>
    <x v="40"/>
    <x v="49"/>
    <s v="無"/>
    <m/>
  </r>
  <r>
    <s v="社會福利支出計畫/社會福利支出/會費、捐助、補助、分攤、照護、救濟與交流活動費/捐助、補助與獎助/捐助國內團體"/>
    <s v="補助民間團體辦理建立社區照顧關懷據點業務"/>
    <s v="臺中市廣福關懷協會"/>
    <x v="40"/>
    <x v="49"/>
    <s v="無"/>
    <m/>
  </r>
  <r>
    <s v="社會福利支出計畫/社會福利支出/會費、捐助、補助、分攤、照護、救濟與交流活動費/捐助、補助與獎助/捐助國內團體"/>
    <s v="補助民間團體辦理建立社區照顧關懷據點業務"/>
    <s v="臺中市龍井區龍津社區發展協會"/>
    <x v="40"/>
    <x v="49"/>
    <s v="無"/>
    <m/>
  </r>
  <r>
    <s v="社會福利支出計畫/社會福利支出/會費、捐助、補助、分攤、照護、救濟與交流活動費/捐助、補助與獎助/捐助國內團體"/>
    <s v="補助民間團體辦理建立社區照顧關懷據點業務"/>
    <s v="財團法人全成社會福利基金會"/>
    <x v="40"/>
    <x v="49"/>
    <s v="無"/>
    <m/>
  </r>
  <r>
    <s v="社會福利支出計畫/社會福利支出/會費、捐助、補助、分攤、照護、救濟與交流活動費/捐助、補助與獎助/捐助國內團體"/>
    <s v="補助民間團體辦理建立社區照顧關懷據點業務"/>
    <s v="台中市南屯區永定社區發展協會"/>
    <x v="40"/>
    <x v="49"/>
    <s v="無"/>
    <m/>
  </r>
  <r>
    <s v="社會福利支出計畫/社會福利支出/會費、捐助、補助、分攤、照護、救濟與交流活動費/捐助、補助與獎助/捐助國內團體"/>
    <s v="補助民間團體辦理建立社區照顧關懷據點業務"/>
    <s v="社團法人臺中市豐富幸福社區關懷協會"/>
    <x v="40"/>
    <x v="49"/>
    <s v="無"/>
    <m/>
  </r>
  <r>
    <s v="社會福利支出計畫/社會福利支出/會費、捐助、補助、分攤、照護、救濟與交流活動費/捐助、補助與獎助/捐助國內團體"/>
    <s v="補助民間團體辦理建立社區照顧關懷據點業務"/>
    <s v="臺中市清水老人會"/>
    <x v="40"/>
    <x v="49"/>
    <s v="無"/>
    <m/>
  </r>
  <r>
    <s v="社會福利支出計畫/社會福利支出/會費、捐助、補助、分攤、照護、救濟與交流活動費/捐助、補助與獎助/捐助國內團體"/>
    <s v="補助民間團體辦理建立社區照顧關懷據點業務"/>
    <s v="台中縣愛加倍關懷協會"/>
    <x v="40"/>
    <x v="217"/>
    <s v="無"/>
    <m/>
  </r>
  <r>
    <s v="社會福利支出計畫/社會福利支出/會費、捐助、補助、分攤、照護、救濟與交流活動費/捐助、補助與獎助/捐助國內團體"/>
    <s v="補助民間團體辦理建立社區照顧關懷據點業務"/>
    <s v="臺中市文創經紀發展協會"/>
    <x v="40"/>
    <x v="4"/>
    <s v="無"/>
    <m/>
  </r>
  <r>
    <s v="社會福利支出計畫/社會福利支出/會費、捐助、補助、分攤、照護、救濟與交流活動費/捐助、補助與獎助/捐助國內團體"/>
    <s v="補助民間團體辦理建立社區照顧關懷據點業務"/>
    <s v="臺中市福興在地人文關懷協會"/>
    <x v="40"/>
    <x v="49"/>
    <s v="無"/>
    <m/>
  </r>
  <r>
    <s v="社會福利支出計畫/社會福利支出/會費、捐助、補助、分攤、照護、救濟與交流活動費/捐助、補助與獎助/捐助國內團體"/>
    <s v="補助民間團體辦理建立社區照顧關懷據點業務"/>
    <s v="臺中市北區錦平社區發展協會"/>
    <x v="40"/>
    <x v="49"/>
    <s v="無"/>
    <m/>
  </r>
  <r>
    <s v="社會福利支出計畫/社會福利支出/會費、捐助、補助、分攤、照護、救濟與交流活動費/捐助、補助與獎助/捐助國內團體"/>
    <s v="遊民中繼住宅推動計畫"/>
    <s v="臺中市立林安康社會福利關懷協會"/>
    <x v="40"/>
    <x v="98"/>
    <s v="無"/>
    <m/>
  </r>
  <r>
    <s v="社會福利支出計畫/社會福利支出/會費、捐助、補助、分攤、照護、救濟與交流活動費/捐助、補助與獎助/捐助國內團體"/>
    <s v="遊民中繼住宅推動計畫"/>
    <s v="臺中市立林安康社會福利關懷協會"/>
    <x v="40"/>
    <x v="79"/>
    <s v="無"/>
    <m/>
  </r>
  <r>
    <s v="社會福利支出計畫/社會福利支出/會費、捐助、補助、分攤、照護、救濟與交流活動費/捐助、補助與獎助/捐助國內團體"/>
    <s v="遊民中繼住宅推動計畫"/>
    <s v="社團法人台灣喜信家庭關懷協會"/>
    <x v="40"/>
    <x v="80"/>
    <s v="無"/>
    <m/>
  </r>
  <r>
    <s v="社會福利支出計畫/社會福利支出/會費、捐助、補助、分攤、照護、救濟與交流活動費/捐助、補助與獎助/捐助國內團體"/>
    <s v="遊民中繼住宅推動計畫"/>
    <s v="社團法人台灣喜信家庭關懷協會"/>
    <x v="40"/>
    <x v="84"/>
    <s v="無"/>
    <m/>
  </r>
  <r>
    <s v="社會福利支出計畫/社會福利支出/會費、捐助、補助、分攤、照護、救濟與交流活動費/捐助、補助與獎助/捐助國內團體"/>
    <s v="遊民中繼住宅推動計畫"/>
    <s v="社團法人台中市慈善撒瑪黎雅婦女關懷協會"/>
    <x v="40"/>
    <x v="83"/>
    <s v="無"/>
    <m/>
  </r>
  <r>
    <s v="社會福利支出計畫/社會福利支出/會費、捐助、補助、分攤、照護、救濟與交流活動費/捐助、補助與獎助/捐助國內團體"/>
    <s v="遊民中繼住宅推動計畫"/>
    <s v="社團法人台中市街友關懷協會"/>
    <x v="40"/>
    <x v="114"/>
    <s v="無"/>
    <m/>
  </r>
  <r>
    <s v="社會福利支出計畫/社會福利支出/會費、捐助、補助、分攤、照護、救濟與交流活動費/捐助、補助與獎助/捐助國內團體"/>
    <s v="遊民中繼住宅推動計畫"/>
    <s v="社團法人台灣喜信家庭關懷協會"/>
    <x v="40"/>
    <x v="53"/>
    <s v="無"/>
    <m/>
  </r>
  <r>
    <s v="社會福利支出計畫/社會福利支出/會費、捐助、補助、分攤、照護、救濟與交流活動費/捐助、補助與獎助/捐助國內團體"/>
    <s v="遊民中繼住宅推動計畫"/>
    <s v="社團法人台灣喜信家庭關懷協會"/>
    <x v="40"/>
    <x v="58"/>
    <s v="無"/>
    <m/>
  </r>
  <r>
    <s v="社會福利支出計畫/社會福利支出/會費、捐助、補助、分攤、照護、救濟與交流活動費/捐助、補助與獎助/捐助國內團體"/>
    <s v="遊民中繼住宅推動計畫"/>
    <s v="社團法人台中市街友關懷協會"/>
    <x v="40"/>
    <x v="241"/>
    <s v="無"/>
    <m/>
  </r>
  <r>
    <s v="社會福利支出計畫/社會福利支出/會費、捐助、補助、分攤、照護、救濟與交流活動費/捐助、補助與獎助/捐助國內團體"/>
    <s v="遊民中繼住宅推動計畫"/>
    <s v="社團法人台中市街友關懷協會"/>
    <x v="40"/>
    <x v="204"/>
    <s v="無"/>
    <m/>
  </r>
  <r>
    <s v="社會福利支出計畫/社會福利支出/會費、捐助、補助、分攤、照護、救濟與交流活動費/捐助、補助與獎助/捐助國內團體"/>
    <s v="遊民中繼住宅推動計畫"/>
    <s v="社團法人台中市慈善撒瑪黎雅婦女關懷協會"/>
    <x v="40"/>
    <x v="97"/>
    <s v="無"/>
    <m/>
  </r>
  <r>
    <s v="社會福利支出計畫/社會福利支出/會費、捐助、補助、分攤、照護、救濟與交流活動費/捐助、補助與獎助/捐助國內團體"/>
    <s v="遊民中繼住宅推動計畫"/>
    <s v="社團法人台中市街友關懷協會"/>
    <x v="40"/>
    <x v="4"/>
    <s v="無"/>
    <m/>
  </r>
  <r>
    <s v="社會福利支出計畫/社會福利支出/會費、捐助、補助、分攤、照護、救濟與交流活動費/捐助、補助與獎助/捐助國內團體"/>
    <s v="遊民中繼住宅推動計畫"/>
    <s v="社團法人台中市慈善撒瑪黎雅婦女關懷協會"/>
    <x v="40"/>
    <x v="226"/>
    <s v="無"/>
    <m/>
  </r>
  <r>
    <s v="社會福利支出計畫/社會福利支出/會費、捐助、補助、分攤、照護、救濟與交流活動費/捐助、補助與獎助/捐助國內團體"/>
    <s v="遊民中繼住宅推動計畫"/>
    <s v="社團法人台中市街友關懷協會"/>
    <x v="40"/>
    <x v="204"/>
    <s v="無"/>
    <m/>
  </r>
  <r>
    <s v="社會福利支出計畫/社會福利支出/會費、捐助、補助、分攤、照護、救濟與交流活動費/捐助、補助與獎助/捐助國內團體"/>
    <s v="遊民中繼住宅推動計畫"/>
    <s v="社團法人台灣喜信家庭關懷協會"/>
    <x v="40"/>
    <x v="97"/>
    <s v="無"/>
    <m/>
  </r>
  <r>
    <s v="社會福利支出計畫/社會福利支出/會費、捐助、補助、分攤、照護、救濟與交流活動費/捐助、補助與獎助/捐助國內團體"/>
    <s v="遊民中繼住宅推動計畫"/>
    <s v="社團法人台灣喜信家庭關懷協會"/>
    <x v="40"/>
    <x v="50"/>
    <s v="無"/>
    <m/>
  </r>
  <r>
    <s v="社會福利支出計畫/社會福利支出/會費、捐助、補助、分攤、照護、救濟與交流活動費/捐助、補助與獎助/捐助國內團體"/>
    <s v="遊民中繼住宅推動計畫"/>
    <s v="社團法人台灣喜信家庭關懷協會"/>
    <x v="40"/>
    <x v="99"/>
    <s v="無"/>
    <m/>
  </r>
  <r>
    <s v="社會福利支出計畫/社會福利支出/會費、捐助、補助、分攤、照護、救濟與交流活動費/捐助、補助與獎助/捐助國內團體"/>
    <s v="遊民中繼住宅推動計畫"/>
    <s v="社團法人台中市街友關懷協會"/>
    <x v="40"/>
    <x v="114"/>
    <s v="無"/>
    <m/>
  </r>
  <r>
    <s v="社會福利支出計畫/社會福利支出/會費、捐助、補助、分攤、照護、救濟與交流活動費/捐助、補助與獎助/捐助國內團體"/>
    <s v="遊民中繼住宅推動計畫"/>
    <s v="社團法人台中市慈善撒瑪黎雅婦女關懷協會"/>
    <x v="40"/>
    <x v="82"/>
    <s v="無"/>
    <m/>
  </r>
  <r>
    <s v="社會福利支出計畫/社會福利支出/會費、捐助、補助、分攤、照護、救濟與交流活動費/捐助、補助與獎助/捐助國內團體"/>
    <s v="遊民中繼住宅推動計畫"/>
    <s v="社團法人台灣喜信家庭關懷協會"/>
    <x v="40"/>
    <x v="7"/>
    <s v="無"/>
    <m/>
  </r>
  <r>
    <s v="社會福利支出計畫/社會福利支出/會費、捐助、補助、分攤、照護、救濟與交流活動費/捐助、補助與獎助/捐助國內團體"/>
    <s v="遊民中繼住宅推動計畫"/>
    <s v="社團法人台中市街友關懷協會"/>
    <x v="40"/>
    <x v="204"/>
    <s v="無"/>
    <m/>
  </r>
  <r>
    <s v="社會福利支出計畫/社會福利支出/會費、捐助、補助、分攤、照護、救濟與交流活動費/捐助、補助與獎助/捐助國內團體"/>
    <s v="遊民中繼住宅推動計畫"/>
    <s v="社團法人台灣喜信家庭關懷協會"/>
    <x v="40"/>
    <x v="63"/>
    <s v="無"/>
    <m/>
  </r>
  <r>
    <s v="社會福利支出計畫/社會福利支出/會費、捐助、補助、分攤、照護、救濟與交流活動費/捐助、補助與獎助/捐助國內團體"/>
    <s v="遊民中繼住宅推動計畫"/>
    <s v="社團法人台灣喜信家庭關懷協會"/>
    <x v="40"/>
    <x v="250"/>
    <s v="無"/>
    <m/>
  </r>
  <r>
    <s v="社會福利支出計畫/社會福利支出/會費、捐助、補助、分攤、照護、救濟與交流活動費/捐助、補助與獎助/捐助國內團體"/>
    <s v="遊民中繼住宅推動計畫"/>
    <s v="社團法人台中市街友關懷協會"/>
    <x v="40"/>
    <x v="211"/>
    <s v="無"/>
    <m/>
  </r>
  <r>
    <s v="社會福利支出計畫/社會福利支出/會費、捐助、補助、分攤、照護、救濟與交流活動費/捐助、補助與獎助/捐助國內團體"/>
    <s v="遊民中繼住宅推動計畫"/>
    <s v="社團法人台中市街友關懷協會"/>
    <x v="40"/>
    <x v="115"/>
    <s v="無"/>
    <m/>
  </r>
  <r>
    <s v="社會福利支出計畫/社會福利支出/會費、捐助、補助、分攤、照護、救濟與交流活動費/捐助、補助與獎助/捐助國內團體"/>
    <s v="遊民中繼住宅推動計畫"/>
    <s v="社團法人台中市慈善撒瑪黎雅婦女關懷協會"/>
    <x v="40"/>
    <x v="82"/>
    <s v="無"/>
    <m/>
  </r>
  <r>
    <s v="社會福利支出計畫/社會福利支出/會費、捐助、補助、分攤、照護、救濟與交流活動費/捐助、補助與獎助/捐助國內團體"/>
    <s v="遊民中繼住宅推動計畫"/>
    <s v="社團法人立林安康社會福利關懷協會"/>
    <x v="40"/>
    <x v="1022"/>
    <s v="無"/>
    <m/>
  </r>
  <r>
    <s v="社會福利支出計畫/社會福利支出/會費、捐助、補助、分攤、照護、救濟與交流活動費/捐助、補助與獎助/捐助國內團體"/>
    <s v="遊民中繼住宅推動計畫"/>
    <s v="社團法人立林安康社會福利關懷協會"/>
    <x v="40"/>
    <x v="724"/>
    <s v="無"/>
    <m/>
  </r>
  <r>
    <s v="54學前教育計畫-541學前教育-54110000中央政府補助幼兒教育經費-722捐助國內團體"/>
    <s v="本局辦理-111學年度非營利幼兒園配置教師助理員追加經費(潭秀)"/>
    <s v="臺中市潭秀非營利幼兒園（委託財團法人中臺科技大學設立之中臺科技大學辦理） "/>
    <x v="59"/>
    <x v="55"/>
    <s v="無"/>
    <m/>
  </r>
  <r>
    <s v="54學前教育計畫-541學前教育-54100200幼兒公費及獎補助-722捐助國內團體"/>
    <s v="本局辦理-111學年度非營利幼兒園配置教師助理員追加經費(潭秀)"/>
    <s v="臺中市潭秀非營利幼兒園（委託財團法人中臺科技大學設立之中臺科技大學辦理） "/>
    <x v="59"/>
    <x v="197"/>
    <s v="無"/>
    <m/>
  </r>
  <r>
    <s v="5K其他教育計畫-5K1軍訓教育-5K122000一般教學計畫-722捐助國內團體"/>
    <s v="補助本市女童軍會辦理本市學校參加女童軍第9次全國大露營租車經費"/>
    <s v="臺中市童軍會"/>
    <x v="59"/>
    <x v="123"/>
    <s v="無"/>
    <m/>
  </r>
  <r>
    <s v="54學前教育計畫-541學前教育-54110000中央政府補助幼兒教育經費-722捐助國內團體"/>
    <s v="憑證留存--國教署補助112學年度第1學期公共化幼兒園辦理延長照顧服務經費(非營利幼兒園+教保中心)"/>
    <s v="臺中市陳平非營利幼兒園(委託財團法人三之三生命教育基金會辦理)等21園"/>
    <x v="59"/>
    <x v="1114"/>
    <s v="無"/>
    <m/>
  </r>
  <r>
    <s v="54學前教育計畫-541學前教育-54122000一般教學計畫-722捐助國內團體"/>
    <s v="憑證留存--國教署補助112學年度第1學期公共化幼兒園辦理延長照顧服務經費(非營利幼兒園+教保中心)"/>
    <s v="臺灣土地銀行臺中分行職場互助教保服務中心(委託社團法人大中華社會企業創新策略發展協會辦理) 等4園"/>
    <x v="59"/>
    <x v="693"/>
    <s v="無"/>
    <m/>
  </r>
  <r>
    <s v="54學前教育計畫-541學前教育-54110000中央政府補助幼兒教育經費-722捐助國內團體"/>
    <s v="預付轉正-有關111學年度非營利幼兒園配置教師助理員第2期經費-陳平園"/>
    <s v="臺中市陳平非營利幼兒園(委託財團法人三之三生命教育基金會辦理)"/>
    <x v="59"/>
    <x v="276"/>
    <s v="無"/>
    <m/>
  </r>
  <r>
    <s v="54學前教育計畫-541學前教育-54100200幼兒公費及獎補助-722捐助國內團體"/>
    <s v="預付轉正-有關111學年度非營利幼兒園配置教師助理員第2期經費-陳平園"/>
    <s v="臺中市陳平非營利幼兒園(委託財團法人三之三生命教育基金會辦理)"/>
    <x v="59"/>
    <x v="326"/>
    <s v="無"/>
    <m/>
  </r>
  <r>
    <s v="54學前教育計畫-541學前教育-54110000中央政府補助幼兒教育經費-722捐助國內團體"/>
    <s v="預付轉正-國教署補助111學年度本市轄屬非營利幼兒園配置教師助理員經費-雙十園及后里園"/>
    <s v="臺中市雙十非營利幼兒園（委託財團法人三之三生命教育基金會辦理）及臺中市后里非營利幼兒園(委託財團法人臺中市健康全人教育基金會辦理)"/>
    <x v="59"/>
    <x v="276"/>
    <s v="無"/>
    <m/>
  </r>
  <r>
    <s v="54學前教育計畫-541學前教育-54100200幼兒公費及獎補助-722捐助國內團體"/>
    <s v="預付轉正-國教署補助111學年度本市轄屬非營利幼兒園配置教師助理員經費-雙十園及后里園"/>
    <s v="臺中市雙十非營利幼兒園（委託財團法人三之三生命教育基金會辦理）及臺中市后里非營利幼兒園(委託財團法人臺中市健康全人教育基金會辦理)"/>
    <x v="59"/>
    <x v="326"/>
    <s v="無"/>
    <m/>
  </r>
  <r>
    <s v="54學前教育計畫-541學前教育-54110000中央政府補助幼兒教育經費-722捐助國內團體"/>
    <s v="科目調整-111學年度非營利幼兒園配置教師助理員經費-第2期中央款-大里園"/>
    <s v="臺中市大里非營利幼兒園(委託財團法人台灣兒童暨家庭扶助基金會)"/>
    <x v="59"/>
    <x v="739"/>
    <s v="無"/>
    <m/>
  </r>
  <r>
    <s v="54學前教育計畫-541學前教育-54110000中央政府補助幼兒教育經費-722捐助國內團體"/>
    <s v="科目調整-111學年度非營利幼兒園配置教師助理員經費-第2期中央款-上楓園"/>
    <s v="臺中市上楓非營利幼兒園（委託社團法人中華音樂舞蹈暨表演藝術教育協會辦理） "/>
    <x v="59"/>
    <x v="1037"/>
    <s v="無"/>
    <m/>
  </r>
  <r>
    <s v="56社會教育計畫-561社會教育-56100100終身教育行政及督導-722捐助國內團體"/>
    <s v="本局辦理補助西屯區樂中等2所中心辦理112年度本市樂齡學習中心訪視輔導獎勵金"/>
    <s v="社團法人臺中市善護協會(2萬元)、財團法人臺中市健康全人教育基金會(1萬元)"/>
    <x v="59"/>
    <x v="49"/>
    <s v="無"/>
    <m/>
  </r>
  <r>
    <s v="53國民教育計畫-532國民小學教育-53222000一般教學計畫-722捐助國內團體"/>
    <s v="112學年度非學團體及機構獎勵金(田中央、錫安山、水崛頭、迦美地)-田中央"/>
    <s v="田中央共學團"/>
    <x v="59"/>
    <x v="64"/>
    <s v="無"/>
    <m/>
  </r>
  <r>
    <s v="53國民教育計畫-532國民小學教育-53222000一般教學計畫-722捐助國內團體"/>
    <s v="112學年度非學團體及機構獎勵金(田中央、錫安山、水崛頭、迦美地)-錫安山"/>
    <s v="錫安山臺中伊甸家園"/>
    <x v="59"/>
    <x v="49"/>
    <s v="無"/>
    <m/>
  </r>
  <r>
    <s v="55特殊教育計畫-551特殊教育-55100200特殊教育學生公費及獎補助-722捐助國內團體"/>
    <s v="本局辦理-為補助本市私立弘文高級中學國中部等28校112學年度第2學期身心障礙學生及身障人士子女學雜費減免經費"/>
    <s v="私立迦美地華德福實驗教育機構等5校"/>
    <x v="59"/>
    <x v="469"/>
    <s v="無"/>
    <m/>
  </r>
  <r>
    <s v="53國民教育計畫-532國民小學教育-53222000一般教學計畫-722捐助國內團體"/>
    <s v="112學年度非學團體及機構獎勵金(田中央、錫安山、水崛頭、迦美地)-水崛頭"/>
    <s v="臺中市水崛頭蒙特梭利實驗教育團體"/>
    <x v="59"/>
    <x v="49"/>
    <s v="無"/>
    <m/>
  </r>
  <r>
    <s v="54學前教育計畫-541學前教育-54110000中央政府補助幼兒教育經費-722捐助國內團體"/>
    <s v="預付轉正-國教署補助111學年度本市轄屬非營利幼兒園配置教師助理員經費-廍子"/>
    <s v="臺中市廍子非營利幼兒園"/>
    <x v="59"/>
    <x v="204"/>
    <s v="無"/>
    <m/>
  </r>
  <r>
    <s v="54學前教育計畫-541學前教育-54100200幼兒公費及獎補助-722捐助國內團體"/>
    <s v="預付轉正-國教署補助111學年度本市轄屬非營利幼兒園配置教師助理員經費-廍子"/>
    <s v="臺中市廍子非營利幼兒園"/>
    <x v="59"/>
    <x v="276"/>
    <s v="無"/>
    <m/>
  </r>
  <r>
    <s v="54學前教育計畫-541學前教育-54110000中央政府補助幼兒教育經費-722捐助國內團體"/>
    <s v="預付轉正-國教署補助111學年度本市轄屬非營利幼兒園配置教師助理員第2學期經費-大德"/>
    <s v="臺中市大德非營利幼兒園"/>
    <x v="59"/>
    <x v="217"/>
    <s v="無"/>
    <m/>
  </r>
  <r>
    <s v="54學前教育計畫-541學前教育-54100200幼兒公費及獎補助-722捐助國內團體"/>
    <s v="預付轉正-國教署補助111學年度本市轄屬非營利幼兒園配置教師助理員第2學期經費-大德"/>
    <s v="臺中市大德非營利幼兒園"/>
    <x v="59"/>
    <x v="326"/>
    <s v="無"/>
    <m/>
  </r>
  <r>
    <s v="54學前教育計畫-541學前教育-54110000中央政府補助幼兒教育經費-722捐助國內團體"/>
    <s v="預付轉正-國教署補助111學年度本市轄屬非營利幼兒園配置教師助理員經費-豐樂"/>
    <s v="臺中市豐樂非營利幼兒園"/>
    <x v="59"/>
    <x v="276"/>
    <s v="無"/>
    <m/>
  </r>
  <r>
    <s v="54學前教育計畫-541學前教育-54100200幼兒公費及獎補助-722捐助國內團體"/>
    <s v="預付轉正-國教署補助111學年度本市轄屬非營利幼兒園配置教師助理員經費-豐樂"/>
    <s v="臺中市豐樂非營利幼兒園"/>
    <x v="59"/>
    <x v="326"/>
    <s v="無"/>
    <m/>
  </r>
  <r>
    <s v="53國民教育計畫-532國民小學教育-53222000一般教學計畫-722捐助國內團體"/>
    <s v="112學年度非學團體及機構獎勵金(田中央、錫安山、水崛頭、迦美地)-迦美地"/>
    <s v="迦美地華德福實驗教育機構"/>
    <x v="59"/>
    <x v="64"/>
    <s v="無"/>
    <m/>
  </r>
  <r>
    <s v="53國民教育計畫-532國民小學教育-53210000中央政府補助國民小學教育經費-722捐助國內團體"/>
    <s v="112學年度國教署補助本局、本市2所公立學校及4所實驗教育機構推動實驗教育第2期經費-澴宇"/>
    <s v="澴宇蒙特梭利實驗教育機構"/>
    <x v="59"/>
    <x v="321"/>
    <s v="無"/>
    <m/>
  </r>
  <r>
    <s v="54學前教育計畫-541學前教育-54110000中央政府補助幼兒教育經費-722捐助國內團體"/>
    <s v="教育部國民及學前教育署補助本市112學年度(113年1月至7月)準公共幼兒園未因調薪而調整收費者之「園務營運費」補助經費-第1批"/>
    <s v="私立大里光明幼兒園等38園"/>
    <x v="59"/>
    <x v="1046"/>
    <s v="無"/>
    <m/>
  </r>
  <r>
    <s v="54學前教育計畫-541學前教育-54110000中央政府補助幼兒教育經費-722捐助國內團體"/>
    <s v="教育部國民及學前教育署補助本市112學年度(113年1月至7月)準公共幼兒園未因調薪而調整收費者之「園務營運費」補助經費-第1批"/>
    <s v="私立大里光明幼兒園等38園"/>
    <x v="59"/>
    <x v="1115"/>
    <s v="無"/>
    <m/>
  </r>
  <r>
    <s v="54學前教育計畫-541學前教育-54110000中央政府補助幼兒教育經費-722捐助國內團體"/>
    <s v="憑證留存-112學年度本市私立至聖幼兒園等29園辦理準公共教保服務機構親職教育講座經費(第1次撥款)"/>
    <s v="私立至聖光明幼兒園等29園"/>
    <x v="59"/>
    <x v="983"/>
    <s v="無"/>
    <m/>
  </r>
  <r>
    <s v="54學前教育計畫-541學前教育-54110000中央政府補助幼兒教育經費-722捐助國內團體"/>
    <s v="憑證留存-112學年度本市私立至聖幼兒園等29園辦理準公共教保服務機構親職教育講座經費(第1次撥款)"/>
    <s v="私立至聖光明幼兒園等29園"/>
    <x v="59"/>
    <x v="528"/>
    <s v="無"/>
    <m/>
  </r>
  <r>
    <s v="54學前教育計畫-541學前教育-54110000中央政府補助幼兒教育經費-722捐助國內團體"/>
    <s v="教育部國民及學前教育署補助本市112學年度(113年1月至7月)準公共幼兒園未因調薪而調整收費者之「園務營運費」補助經費-第3批"/>
    <s v="私立大里光明幼兒園等38園"/>
    <x v="59"/>
    <x v="1116"/>
    <s v="無"/>
    <m/>
  </r>
  <r>
    <s v="54學前教育計畫-541學前教育-54110000中央政府補助幼兒教育經費-722捐助國內團體"/>
    <s v="教育部國民及學前教育署補助本市112學年度(113年1月至7月)準公共幼兒園未因調薪而調整收費者之「園務營運費」補助經費-第3批"/>
    <s v="私立大里光明幼兒園等38園"/>
    <x v="59"/>
    <x v="1117"/>
    <s v="無"/>
    <m/>
  </r>
  <r>
    <s v="55特殊教育計畫-551特殊教育-55110000中央政府補助特殊教育經費-722捐助國內團體"/>
    <s v="本局辦理-補助私立愛兒幼兒園等5園112年提供「教保服務人員在職進修特教專業知能」及「進用專任合格學前特教教師」經費"/>
    <s v="私立愛兒幼兒園等4園"/>
    <x v="59"/>
    <x v="95"/>
    <s v="無"/>
    <m/>
  </r>
  <r>
    <s v="55特殊教育計畫-551特殊教育-55100200特殊教育學生公費及獎補助-722捐助國內團體"/>
    <s v="本局辦理-補助私立愛兒幼兒園等5園112年提供「教保服務人員在職進修特教專業知能」及「進用專任合格學前特教教師」經費"/>
    <s v="私立愛兒幼兒園等4園"/>
    <x v="59"/>
    <x v="201"/>
    <s v="無"/>
    <m/>
  </r>
  <r>
    <s v="55特殊教育計畫-551特殊教育-55110000中央政府補助特殊教育經費-722捐助國內團體"/>
    <s v="本局辦理-補助私立愛兒幼兒園等5園112年提供「教保服務人員在職進修特教專業知能」及「進用專任合格學前特教教師」經費"/>
    <s v="私立中山非營利幼兒園"/>
    <x v="59"/>
    <x v="365"/>
    <s v="無"/>
    <m/>
  </r>
  <r>
    <s v="55特殊教育計畫-551特殊教育-55100200特殊教育學生公費及獎補助-722捐助國內團體"/>
    <s v="本局辦理-補助私立愛兒幼兒園等5園112年提供「教保服務人員在職進修特教專業知能」及「進用專任合格學前特教教師」經費"/>
    <s v="私立中山非營利幼兒園"/>
    <x v="59"/>
    <x v="326"/>
    <s v="無"/>
    <m/>
  </r>
  <r>
    <s v="56社會教育計畫-561社會教育-56120000各所屬社會教育單位經常門分支計畫-722捐助國內團體"/>
    <s v="本局辦理-補助臺中市山城人文產業發展協會辦理「探索泰雅部落 走讀與創意手作之旅」經費"/>
    <s v="山城人文產業發展協會"/>
    <x v="59"/>
    <x v="4"/>
    <s v="無"/>
    <m/>
  </r>
  <r>
    <s v="56社會教育計畫-561社會教育-56120000各所屬社會教育單位經常門分支計畫-722捐助國內團體"/>
    <s v="本局辦理-補助臺中市大雅區生活美學教育協會辦理「113年度臺中市國民中小學學生創意繪畫比賽」經費"/>
    <s v="臺中市大雅區生活美學教育協會"/>
    <x v="59"/>
    <x v="4"/>
    <s v="無"/>
    <m/>
  </r>
  <r>
    <s v="5M建築及設備計畫-5M6中央政府補助建築及設備經費-5M610000中央政府補助建築及設備經費-722捐助國內團體"/>
    <s v="本局辦理-國教署補助本市113年度辦理公私立幼兒園汰換及新購幼童專用車經費-私立長憶幼兒園等11園(第1次撥款)"/>
    <s v="私立長憶幼兒園等11園"/>
    <x v="59"/>
    <x v="1118"/>
    <s v="無"/>
    <m/>
  </r>
  <r>
    <s v="5M建築及設備計畫-5M6中央政府補助建築及設備經費-5M610000中央政府補助建築及設備經費-722捐助國內團體"/>
    <s v="本局辦理-國教署補助本市113年度辦理公私立幼兒園汰換及新購幼童專用車經費-私立長憶幼兒園等11園(第1次撥款)"/>
    <s v="私立長憶幼兒園等11園"/>
    <x v="59"/>
    <x v="1119"/>
    <s v="無"/>
    <m/>
  </r>
  <r>
    <s v="53國民教育計畫-532國民小學教育-53210000中央政府補助國民小學教育經費-722捐助國內團體"/>
    <s v="112學年度國教署補助本局、本市2所公立學校及4所實驗教育機構推動實驗教育第2期經費"/>
    <s v="迦美地華德福實驗教育機構"/>
    <x v="59"/>
    <x v="82"/>
    <s v="無"/>
    <m/>
  </r>
  <r>
    <s v="54學前教育計畫-541學前教育-54110000中央政府補助幼兒教育經費-722捐助國內團體"/>
    <s v="教育部國民及學前教育署補助本市112學年度(113年1月至7月)準公共幼兒園未因調薪而調整收費者之「園務營運費」補助經費-第2批"/>
    <s v="私立大里光明幼兒園等38園"/>
    <x v="59"/>
    <x v="802"/>
    <s v="無"/>
    <m/>
  </r>
  <r>
    <s v="54學前教育計畫-541學前教育-54110000中央政府補助幼兒教育經費-722捐助國內團體"/>
    <s v="教育部國民及學前教育署補助本市112學年度(113年1月至7月)準公共幼兒園未因調薪而調整收費者之「園務營運費」補助經費-第2批"/>
    <s v="私立大里光明幼兒園等38園"/>
    <x v="59"/>
    <x v="1120"/>
    <s v="無"/>
    <m/>
  </r>
  <r>
    <s v="54學前教育計畫-541學前教育-54110000中央政府補助幼兒教育經費-722捐助國內團體"/>
    <s v="憑證留局-國教署補助本市112學年度準公共幼兒園招收2歲幼兒補助經費第2期款-第2批"/>
    <s v="私立育德幼兒園等152園"/>
    <x v="59"/>
    <x v="294"/>
    <s v="無"/>
    <m/>
  </r>
  <r>
    <s v="54學前教育計畫-541學前教育-54110000中央政府補助幼兒教育經費-722捐助國內團體"/>
    <s v="憑證留局-國教署補助本市112學年度準公共幼兒園招收2歲幼兒補助經費第2期款-第2批"/>
    <s v="私立育德幼兒園等152園"/>
    <x v="59"/>
    <x v="1121"/>
    <s v="無"/>
    <m/>
  </r>
  <r>
    <s v="54學前教育計畫-541學前教育-54110000中央政府補助幼兒教育經費-722捐助國內團體"/>
    <s v="憑證留存-本市辦理神岡區神岡附幼等校(園)辦理112學年度教保機構親職講座(計113場)--私幼第2次撥款"/>
    <s v="育賢非營利幼兒園等6園"/>
    <x v="59"/>
    <x v="276"/>
    <s v="無"/>
    <m/>
  </r>
  <r>
    <s v="54學前教育計畫-541學前教育-54122000一般教學計畫-722捐助國內團體"/>
    <s v="憑證留存-本市辦理神岡區神岡附幼等校(園)辦理112學年度教保機構親職講座(計113場)--私幼第2次撥款"/>
    <s v="育賢非營利幼兒園等6園"/>
    <x v="59"/>
    <x v="276"/>
    <s v="無"/>
    <m/>
  </r>
  <r>
    <s v="54學前教育計畫-541學前教育-54110000中央政府補助幼兒教育經費-722捐助國內團體"/>
    <s v="憑證留存-本市辦理神岡區神岡附幼等校(園)辦理112學年度教保機構親職講座(計113場)--私幼第2次撥款"/>
    <s v="育賢非營利幼兒園等6園"/>
    <x v="59"/>
    <x v="121"/>
    <s v="無"/>
    <m/>
  </r>
  <r>
    <s v="54學前教育計畫-541學前教育-54122000一般教學計畫-722捐助國內團體"/>
    <s v="憑證留存-本市辦理神岡區神岡附幼等校(園)辦理112學年度教保機構親職講座(計113場)--私幼第2次撥款"/>
    <s v="育賢非營利幼兒園等6園"/>
    <x v="59"/>
    <x v="121"/>
    <s v="無"/>
    <m/>
  </r>
  <r>
    <s v="54學前教育計畫-541學前教育-54110000中央政府補助幼兒教育經費-722捐助國內團體"/>
    <s v="憑證留局-國教署補助本市112學年度準公共幼兒園招收2歲幼兒補助經費第2期款-第1批"/>
    <s v="私立育德幼兒園等152園"/>
    <x v="59"/>
    <x v="1122"/>
    <s v="無"/>
    <m/>
  </r>
  <r>
    <s v="54學前教育計畫-541學前教育-54110000中央政府補助幼兒教育經費-722捐助國內團體"/>
    <s v="憑證留局-國教署補助本市112學年度準公共幼兒園招收2歲幼兒補助經費第2期款-第1批"/>
    <s v="私立育德幼兒園等152園"/>
    <x v="59"/>
    <x v="1123"/>
    <s v="無"/>
    <m/>
  </r>
  <r>
    <s v="54學前教育計畫-541學前教育-54110000中央政府補助幼兒教育經費-722捐助國內團體"/>
    <s v="憑證留局-國教署補助112學年度準公共教保服務機構私立孟昇幼兒園辦理親職教育講座所需經費"/>
    <s v="私立孟昇幼兒園"/>
    <x v="59"/>
    <x v="1"/>
    <s v="無"/>
    <m/>
  </r>
  <r>
    <s v="54學前教育計畫-541學前教育-54110000中央政府補助幼兒教育經費-722捐助國內團體"/>
    <s v="憑證留存-本市辦理神岡區神岡附幼等校(園)辦理112學年度教保機構親職講座(計113場)--私幼第2次撥款"/>
    <s v="育賢非營利幼兒園等6園"/>
    <x v="59"/>
    <x v="54"/>
    <s v="無"/>
    <m/>
  </r>
  <r>
    <s v="54學前教育計畫-541學前教育-54122000一般教學計畫-722捐助國內團體"/>
    <s v="憑證留存-本市辦理神岡區神岡附幼等校(園)辦理112學年度教保機構親職講座(計113場)--私幼第2次撥款"/>
    <s v="育賢非營利幼兒園等6園"/>
    <x v="59"/>
    <x v="54"/>
    <s v="無"/>
    <m/>
  </r>
  <r>
    <s v="54學前教育計畫-541學前教育-54110000中央政府補助幼兒教育經費-722捐助國內團體"/>
    <s v="憑證留存-本市辦理神岡區神岡附幼等校(園)辦理112學年度教保機構親職講座(計113場)--私幼第2次撥款"/>
    <s v="育賢非營利幼兒園等6園"/>
    <x v="59"/>
    <x v="256"/>
    <s v="無"/>
    <m/>
  </r>
  <r>
    <s v="54學前教育計畫-541學前教育-54122000一般教學計畫-722捐助國內團體"/>
    <s v="憑證留存-本市辦理神岡區神岡附幼等校(園)辦理112學年度教保機構親職講座(計113場)--私幼第2次撥款"/>
    <s v="育賢非營利幼兒園等6園"/>
    <x v="59"/>
    <x v="256"/>
    <s v="無"/>
    <m/>
  </r>
  <r>
    <s v="54學前教育計畫-541學前教育-54110000中央政府補助幼兒教育經費-722捐助國內團體"/>
    <s v="憑證留存-國教署核定本市私立德育幼兒園等108園112學年度準公共幼兒園設施設備補助經費"/>
    <s v="私立德育幼兒園等108園"/>
    <x v="59"/>
    <x v="263"/>
    <s v="無"/>
    <m/>
  </r>
  <r>
    <s v="54學前教育計畫-541學前教育-54110000中央政府補助幼兒教育經費-722捐助國內團體"/>
    <s v="憑證留存-國教署核定本市私立德育幼兒園等108園112學年度準公共幼兒園設施設備補助經費"/>
    <s v="私立德育幼兒園等108園"/>
    <x v="59"/>
    <x v="169"/>
    <s v="無"/>
    <m/>
  </r>
  <r>
    <s v="54學前教育計畫-541學前教育-54110000中央政府補助幼兒教育經費-722捐助國內團體"/>
    <s v="預付轉正-國教署補助112學年度非營利幼兒園教師助理員經費-第1期暨追加款-育賢"/>
    <s v="育賢非營利幼兒園"/>
    <x v="59"/>
    <x v="121"/>
    <s v="無"/>
    <m/>
  </r>
  <r>
    <s v="54學前教育計畫-541學前教育-54110000中央政府補助幼兒教育經費-722捐助國內團體"/>
    <s v="預付轉正-國教署補助112學年度非營利幼兒園教師助理員經費-第1期暨追加款-益民"/>
    <s v="益民非營利幼兒園"/>
    <x v="59"/>
    <x v="353"/>
    <s v="無"/>
    <m/>
  </r>
  <r>
    <s v="54學前教育計畫-541學前教育-54110000中央政府補助幼兒教育經費-722捐助國內團體"/>
    <s v="預付轉正-國教署補助112學年度非營利幼兒園教師助理員經費-第1期暨追加款-樹德"/>
    <s v="樹德非營利幼兒園"/>
    <x v="59"/>
    <x v="395"/>
    <s v="無"/>
    <m/>
  </r>
  <r>
    <s v="54學前教育計畫-541學前教育-54110000中央政府補助幼兒教育經費-722捐助國內團體"/>
    <s v="預付轉正-國教署補助112學年度非營利幼兒園教師助理員經費-第1期暨追加款-東峰"/>
    <s v="東峰非營利幼兒園"/>
    <x v="59"/>
    <x v="982"/>
    <s v="無"/>
    <m/>
  </r>
  <r>
    <s v="54學前教育計畫-541學前教育-54110000中央政府補助幼兒教育經費-722捐助國內團體"/>
    <s v="預付轉正-國教署補助112學年度非營利幼兒園教師助理員經費-第1期暨追加款-文昌"/>
    <s v="文昌非營利幼兒園"/>
    <x v="59"/>
    <x v="102"/>
    <s v="無"/>
    <m/>
  </r>
  <r>
    <s v="54學前教育計畫-541學前教育-54100200幼兒公費及獎補助-722捐助國內團體"/>
    <s v="預付轉正-國教署補助112學年度非營利幼兒園教師助理員經費-第1期暨追加款-文昌"/>
    <s v="文昌非營利幼兒園"/>
    <x v="59"/>
    <x v="50"/>
    <s v="無"/>
    <m/>
  </r>
  <r>
    <s v="54學前教育計畫-541學前教育-54110000中央政府補助幼兒教育經費-722捐助國內團體"/>
    <s v="預付轉正-國教署補助112學年度非營利幼兒園教師助理員經費-第1期暨追加款-五權"/>
    <s v="五權非營利幼兒園"/>
    <x v="59"/>
    <x v="51"/>
    <s v="無"/>
    <m/>
  </r>
  <r>
    <s v="54學前教育計畫-541學前教育-54100200幼兒公費及獎補助-722捐助國內團體"/>
    <s v="預付轉正-國教署補助112學年度非營利幼兒園教師助理員經費-第1期暨追加款-五權"/>
    <s v="五權非營利幼兒園"/>
    <x v="59"/>
    <x v="88"/>
    <s v="無"/>
    <m/>
  </r>
  <r>
    <s v="54學前教育計畫-541學前教育-54110000中央政府補助幼兒教育經費-722捐助國內團體"/>
    <s v="預付轉正-國教署補助112學年度非營利幼兒園教師助理員經費-第1期暨追加款-潭子"/>
    <s v="五權非營利幼兒園"/>
    <x v="59"/>
    <x v="497"/>
    <s v="無"/>
    <m/>
  </r>
  <r>
    <s v="54學前教育計畫-541學前教育-54100200幼兒公費及獎補助-722捐助國內團體"/>
    <s v="預付轉正-國教署補助112學年度非營利幼兒園教師助理員經費-第1期暨追加款-潭子"/>
    <s v="潭子非營利幼兒園"/>
    <x v="59"/>
    <x v="88"/>
    <s v="無"/>
    <m/>
  </r>
  <r>
    <s v="55特殊教育計畫-551特殊教育-55110000中央政府補助特殊教育經費-722捐助國內團體"/>
    <s v="本局辦理-教育部國教署補助112-2本市私立幼兒園學前身心障礙幼兒教育經費(招收單位)"/>
    <s v="私立保進幼兒園等95園"/>
    <x v="59"/>
    <x v="452"/>
    <s v="無"/>
    <m/>
  </r>
  <r>
    <s v="55特殊教育計畫-551特殊教育-55100200特殊教育學生公費及獎補助-722捐助國內團體"/>
    <s v="本局辦理-教育部國教署補助112-2本市私立幼兒園學前身心障礙幼兒教育經費(招收單位)"/>
    <s v="私立保進幼兒園等95園"/>
    <x v="59"/>
    <x v="717"/>
    <s v="無"/>
    <m/>
  </r>
  <r>
    <s v="55特殊教育計畫-551特殊教育-55110000中央政府補助特殊教育經費-722捐助國內團體"/>
    <s v="本局辦理-教育部國教署補助112-2本市私立幼兒園學前身心障礙幼兒教育經費(招收單位)"/>
    <s v="私立天擎幼兒園等138園"/>
    <x v="59"/>
    <x v="1124"/>
    <s v="無"/>
    <m/>
  </r>
  <r>
    <s v="55特殊教育計畫-551特殊教育-55100200特殊教育學生公費及獎補助-722捐助國內團體"/>
    <s v="本局辦理-教育部國教署補助112-2本市私立幼兒園學前身心障礙幼兒教育經費(招收單位)"/>
    <s v="私立天擎幼兒園等138園"/>
    <x v="59"/>
    <x v="713"/>
    <s v="無"/>
    <m/>
  </r>
  <r>
    <s v="5M建築及設備計畫-5M6中央政府補助建築及設備經費-5M610000中央政府補助建築及設備經費-722捐助國內團體"/>
    <s v="憑證留存-國教署核定本市私立德育幼兒園等108園112學年度準公共幼兒園設施設備補助經費"/>
    <s v="私立德育幼兒園等108園"/>
    <x v="59"/>
    <x v="1125"/>
    <s v="無"/>
    <m/>
  </r>
  <r>
    <s v="5M建築及設備計畫-5M6中央政府補助建築及設備經費-5M610000中央政府補助建築及設備經費-722捐助國內團體"/>
    <s v="憑證留存-國教署核定本市私立德育幼兒園等108園112學年度準公共幼兒園設施設備補助經費"/>
    <s v="私立德育幼兒園等108園"/>
    <x v="59"/>
    <x v="1126"/>
    <s v="無"/>
    <m/>
  </r>
  <r>
    <s v="53國民教育計畫-532國民小學教育-53210000中央政府補助國民小學教育經費-722捐助國內團體"/>
    <s v="112學年度國教署補助本局、本市2所公立學校及4所實驗教育機構推動實驗教育第2期經費-楓樹腳"/>
    <s v="楓樹腳福實驗教育機構"/>
    <x v="59"/>
    <x v="469"/>
    <s v="無"/>
    <m/>
  </r>
  <r>
    <s v="54學前教育計畫-541學前教育-54110000中央政府補助幼兒教育經費-722捐助國內團體"/>
    <s v="憑證留局-國教署補助本市112學年度準公共幼兒園招收2歲幼兒補助經費第2期款-第5批"/>
    <s v="私立育德幼兒園等152園"/>
    <x v="59"/>
    <x v="1127"/>
    <s v="無"/>
    <m/>
  </r>
  <r>
    <s v="54學前教育計畫-541學前教育-54110000中央政府補助幼兒教育經費-722捐助國內團體"/>
    <s v="憑證留局-國教署補助本市112學年度準公共幼兒園招收2歲幼兒補助經費第2期款-第5批"/>
    <s v="私立育德幼兒園等152園"/>
    <x v="59"/>
    <x v="233"/>
    <s v="無"/>
    <m/>
  </r>
  <r>
    <s v="54學前教育計畫-541學前教育-54110000中央政府補助幼兒教育經費-722捐助國內團體"/>
    <s v="憑證留存-國教署核定本市私立德育幼兒園等108園112學年度準公共幼兒園設施設備補助經費-第1梯次"/>
    <s v="私立德育幼兒園等108園"/>
    <x v="59"/>
    <x v="236"/>
    <s v="無"/>
    <m/>
  </r>
  <r>
    <s v="54學前教育計畫-541學前教育-54110000中央政府補助幼兒教育經費-722捐助國內團體"/>
    <s v="憑證留存-國教署核定本市私立德育幼兒園等108園112學年度準公共幼兒園設施設備補助經費-第4梯次"/>
    <s v="私立德育幼兒園等108園"/>
    <x v="59"/>
    <x v="117"/>
    <s v="無"/>
    <m/>
  </r>
  <r>
    <s v="54學前教育計畫-541學前教育-54110000中央政府補助幼兒教育經費-722捐助國內團體"/>
    <s v="憑證留局-國教署補助本市112學年度準公共幼兒園招收2歲幼兒補助經費第2期款-第9批"/>
    <s v="私立育德幼兒園等152園"/>
    <x v="59"/>
    <x v="1128"/>
    <s v="無"/>
    <m/>
  </r>
  <r>
    <s v="54學前教育計畫-541學前教育-54110000中央政府補助幼兒教育經費-722捐助國內團體"/>
    <s v="憑證留局-國教署補助本市112學年度準公共幼兒園招收2歲幼兒補助經費第2期款-第9批"/>
    <s v="私立育德幼兒園等152園"/>
    <x v="59"/>
    <x v="1121"/>
    <s v="無"/>
    <m/>
  </r>
  <r>
    <s v="54學前教育計畫-541學前教育-54110000中央政府補助幼兒教育經費-722捐助國內團體"/>
    <s v="憑證留存-國教署核定本市私立德育幼兒園等108園112學年度準公共幼兒園設施設備補助經費-第2梯次"/>
    <s v="私立德育幼兒園等108園"/>
    <x v="59"/>
    <x v="133"/>
    <s v="無"/>
    <m/>
  </r>
  <r>
    <s v="54學前教育計畫-541學前教育-54110000中央政府補助幼兒教育經費-722捐助國內團體"/>
    <s v="憑證留局-國教署補助本市112學年度準公共幼兒園招收2歲幼兒補助經費第2期款-第3批"/>
    <s v="私立育德幼兒園等152園"/>
    <x v="59"/>
    <x v="1129"/>
    <s v="無"/>
    <m/>
  </r>
  <r>
    <s v="54學前教育計畫-541學前教育-54110000中央政府補助幼兒教育經費-722捐助國內團體"/>
    <s v="憑證留局-國教署補助本市112學年度準公共幼兒園招收2歲幼兒補助經費第2期款-第3批"/>
    <s v="私立育德幼兒園等152園"/>
    <x v="59"/>
    <x v="1128"/>
    <s v="無"/>
    <m/>
  </r>
  <r>
    <s v="54學前教育計畫-541學前教育-54110000中央政府補助幼兒教育經費-722捐助國內團體"/>
    <s v="憑證留局-國教署補助本市112學年度準公共幼兒園招收2歲幼兒補助經費第2期款-第8批"/>
    <s v="私立育德幼兒園等152園"/>
    <x v="59"/>
    <x v="830"/>
    <s v="無"/>
    <m/>
  </r>
  <r>
    <s v="54學前教育計畫-541學前教育-54110000中央政府補助幼兒教育經費-722捐助國內團體"/>
    <s v="憑證留局-國教署補助本市112學年度準公共幼兒園招收2歲幼兒補助經費第2期款-第8批"/>
    <s v="私立育德幼兒園等152園"/>
    <x v="59"/>
    <x v="1128"/>
    <s v="無"/>
    <m/>
  </r>
  <r>
    <s v="54學前教育計畫-541學前教育-54110000中央政府補助幼兒教育經費-722捐助國內團體"/>
    <s v="憑證留存-國教署核定本市私立逢甲幼兒園等24園112學年度準公共幼兒園設施設備補助經費-第1梯次"/>
    <s v="私立逢甲幼兒園等24園"/>
    <x v="59"/>
    <x v="52"/>
    <s v="無"/>
    <m/>
  </r>
  <r>
    <s v="54學前教育計畫-541學前教育-54110000中央政府補助幼兒教育經費-722捐助國內團體"/>
    <s v="憑證留存-國教署核定本市私立逢甲幼兒園等24園112學年度準公共幼兒園設施設備補助經費-第1梯次"/>
    <s v="私立逢甲幼兒園等24園"/>
    <x v="59"/>
    <x v="49"/>
    <s v="無"/>
    <m/>
  </r>
  <r>
    <s v="54學前教育計畫-541學前教育-54110000中央政府補助幼兒教育經費-722捐助國內團體"/>
    <s v="憑證留存-國教署核定本市私立敦煌幼兒園等46園112學年度準公共幼兒園設施設備補助經費-第4梯次"/>
    <s v="私立敦煌幼兒園等46園"/>
    <x v="59"/>
    <x v="1039"/>
    <s v="無"/>
    <m/>
  </r>
  <r>
    <s v="54學前教育計畫-541學前教育-54110000中央政府補助幼兒教育經費-722捐助國內團體"/>
    <s v="憑證留存-國教署核定本市私立德育幼兒園等108園112學年度準公共幼兒園設施設備補助經費-第3梯次"/>
    <s v="私立德育幼兒園等108園"/>
    <x v="59"/>
    <x v="198"/>
    <s v="無"/>
    <m/>
  </r>
  <r>
    <s v="54學前教育計畫-541學前教育-54110000中央政府補助幼兒教育經費-722捐助國內團體"/>
    <s v="憑證留存-國教署核定本市私立德育幼兒園等108園112學年度準公共幼兒園設施設備補助經費-第5梯次"/>
    <s v="私立德育幼兒園等108園"/>
    <x v="59"/>
    <x v="74"/>
    <s v="無"/>
    <m/>
  </r>
  <r>
    <s v="54學前教育計畫-541學前教育-54110000中央政府補助幼兒教育經費-722捐助國內團體"/>
    <s v="憑證留局-國教署補助本市112學年度準公共幼兒園招收2歲幼兒補助經費第2期款-第11批"/>
    <s v="私立育德幼兒園等152園"/>
    <x v="59"/>
    <x v="294"/>
    <s v="無"/>
    <m/>
  </r>
  <r>
    <s v="54學前教育計畫-541學前教育-54110000中央政府補助幼兒教育經費-722捐助國內團體"/>
    <s v="憑證留局-國教署補助本市112學年度準公共幼兒園招收2歲幼兒補助經費第2期款-第11批"/>
    <s v="私立育德幼兒園等152園"/>
    <x v="59"/>
    <x v="953"/>
    <s v="無"/>
    <m/>
  </r>
  <r>
    <s v="54學前教育計畫-541學前教育-54110000中央政府補助幼兒教育經費-722捐助國內團體"/>
    <s v="憑證留局-國教署補助本市112學年度準公共幼兒園招收2歲幼兒補助經費第2期款-第4批"/>
    <s v="私立育德幼兒園等152園"/>
    <x v="59"/>
    <x v="1061"/>
    <s v="無"/>
    <m/>
  </r>
  <r>
    <s v="54學前教育計畫-541學前教育-54110000中央政府補助幼兒教育經費-722捐助國內團體"/>
    <s v="憑證留局-國教署補助本市112學年度準公共幼兒園招收2歲幼兒補助經費第2期款-第4批"/>
    <s v="私立育德幼兒園等152園"/>
    <x v="59"/>
    <x v="1130"/>
    <s v="無"/>
    <m/>
  </r>
  <r>
    <s v="54學前教育計畫-541學前教育-54110000中央政府補助幼兒教育經費-722捐助國內團體"/>
    <s v="憑證留局-國教署補助本市112學年度準公共幼兒園招收2歲幼兒補助經費第2期款-第10批"/>
    <s v="私立育德幼兒園等152園"/>
    <x v="59"/>
    <x v="743"/>
    <s v="無"/>
    <m/>
  </r>
  <r>
    <s v="54學前教育計畫-541學前教育-54110000中央政府補助幼兒教育經費-722捐助國內團體"/>
    <s v="憑證留存-國教署核定本市私立敦煌幼兒園等46園112學年度準公共幼兒園設施設備補助經費-第2梯次"/>
    <s v="私立敦煌幼兒園等46園"/>
    <x v="59"/>
    <x v="83"/>
    <s v="無"/>
    <m/>
  </r>
  <r>
    <s v="54學前教育計畫-541學前教育-54110000中央政府補助幼兒教育經費-722捐助國內團體"/>
    <s v="憑證留局-國教署補助本市112學年度準公共幼兒園招收2歲幼兒補助經費第2期款-第7批"/>
    <s v="私立育德幼兒園等152園"/>
    <x v="59"/>
    <x v="1128"/>
    <s v="無"/>
    <m/>
  </r>
  <r>
    <s v="54學前教育計畫-541學前教育-54110000中央政府補助幼兒教育經費-722捐助國內團體"/>
    <s v="憑證留局-國教署補助本市112學年度準公共幼兒園招收2歲幼兒補助經費第2期款-第7批"/>
    <s v="私立育德幼兒園等152園"/>
    <x v="59"/>
    <x v="233"/>
    <s v="無"/>
    <m/>
  </r>
  <r>
    <s v="54學前教育計畫-541學前教育-54110000中央政府補助幼兒教育經費-722捐助國內團體"/>
    <s v="預付轉正-國教署補助112學年度非營利幼兒園教師助理員經費-第1期暨追加款-弘光平等"/>
    <s v="弘光平等非營利幼兒園"/>
    <x v="59"/>
    <x v="530"/>
    <s v="無"/>
    <m/>
  </r>
  <r>
    <s v="54學前教育計畫-541學前教育-54110000中央政府補助幼兒教育經費-722捐助國內團體"/>
    <s v="預付轉正-國教署補助112學年度非營利幼兒園教師助理員經費-第1期暨追加款-弘光員工子女園"/>
    <s v="弘光員工子女非營利幼兒園"/>
    <x v="59"/>
    <x v="363"/>
    <s v="無"/>
    <m/>
  </r>
  <r>
    <s v="54學前教育計畫-541學前教育-54110000中央政府補助幼兒教育經費-722捐助國內團體"/>
    <s v="憑證留局-國教署補助本市112學年度準公共幼兒園未因調薪而調整收費者之「園務營運費」補助經費第2期款"/>
    <s v="財團法人天主教聖母聖心修女會附設台中市私立惠華幼兒園等21園"/>
    <x v="59"/>
    <x v="1131"/>
    <s v="無"/>
    <m/>
  </r>
  <r>
    <s v="54學前教育計畫-541學前教育-54110000中央政府補助幼兒教育經費-722捐助國內團體"/>
    <s v="憑證留局-國教署補助本市112學年度準公共幼兒園未因調薪而調整收費者之「園務營運費」補助經費第2期款"/>
    <s v="財團法人天主教聖母聖心修女會附設台中市私立惠華幼兒園等21園"/>
    <x v="59"/>
    <x v="679"/>
    <s v="無"/>
    <m/>
  </r>
  <r>
    <s v="54學前教育計畫-541學前教育-54110000中央政府補助幼兒教育經費-722捐助國內團體"/>
    <s v="憑證留局-國教署補助本市112學年度準公共幼兒園招收2歲幼兒補助經費第2期款-第15批"/>
    <s v="私立育德幼兒園等152園"/>
    <x v="59"/>
    <x v="344"/>
    <s v="無"/>
    <m/>
  </r>
  <r>
    <s v="54學前教育計畫-541學前教育-54110000中央政府補助幼兒教育經費-722捐助國內團體"/>
    <s v="憑證留局-國教署補助本市112學年度準公共幼兒園招收2歲幼兒補助經費第2期款-第15批"/>
    <s v="私立育德幼兒園等152園"/>
    <x v="59"/>
    <x v="1132"/>
    <s v="無"/>
    <m/>
  </r>
  <r>
    <s v="54學前教育計畫-541學前教育-54110000中央政府補助幼兒教育經費-722捐助國內團體"/>
    <s v="憑證留存-國教署核定本市私立敦煌幼兒園等46園112學年度準公共幼兒園設施設備補助經費-第1梯次"/>
    <s v="私立敦煌幼兒園等46園"/>
    <x v="59"/>
    <x v="549"/>
    <s v="無"/>
    <m/>
  </r>
  <r>
    <s v="54學前教育計畫-541學前教育-54110000中央政府補助幼兒教育經費-722捐助國內團體"/>
    <s v="預付轉正-國教署補助112學年度非營利幼兒園教師助理員經費-第1期暨追加款-安和"/>
    <s v="安和非營利幼兒園"/>
    <x v="59"/>
    <x v="246"/>
    <s v="無"/>
    <m/>
  </r>
  <r>
    <s v="54學前教育計畫-541學前教育-54100200幼兒公費及獎補助-722捐助國內團體"/>
    <s v="預付轉正-國教署補助112學年度非營利幼兒園教師助理員經費-第1期暨追加款-安和"/>
    <s v="安和非營利幼兒園"/>
    <x v="59"/>
    <x v="58"/>
    <s v="無"/>
    <m/>
  </r>
  <r>
    <s v="54學前教育計畫-541學前教育-54110000中央政府補助幼兒教育經費-722捐助國內團體"/>
    <s v="憑證留存-國教署核定本市私立敦煌幼兒園等46園112學年度準公共幼兒園設施設備補助經費-第3梯次"/>
    <s v="私立敦煌幼兒園等46園"/>
    <x v="59"/>
    <x v="583"/>
    <s v="無"/>
    <m/>
  </r>
  <r>
    <s v="54學前教育計畫-541學前教育-54110000中央政府補助幼兒教育經費-722捐助國內團體"/>
    <s v="憑證留存-國教署核定本市私立逢甲幼兒園等24園112學年度準公共幼兒園設施設備補助經費"/>
    <s v="私立逢甲幼兒園等24園"/>
    <x v="59"/>
    <x v="1038"/>
    <s v="無"/>
    <m/>
  </r>
  <r>
    <s v="54學前教育計畫-541學前教育-54110000中央政府補助幼兒教育經費-722捐助國內團體"/>
    <s v="憑證留存-國教署核定本市私立逢甲幼兒園等24園112學年度準公共幼兒園設施設備補助經費"/>
    <s v="私立逢甲幼兒園等24園"/>
    <x v="59"/>
    <x v="583"/>
    <s v="無"/>
    <m/>
  </r>
  <r>
    <s v="56社會教育計畫-561社會教育-56120000各所屬社會教育單位經常門分支計畫-722捐助國內團體"/>
    <s v="本局辦理-補助中華民國兒童美術教育學會「中華民國第五十五屆世界兒童畫展」活動經費"/>
    <s v="中華民國兒童美術教育學會"/>
    <x v="59"/>
    <x v="1"/>
    <s v="無"/>
    <m/>
  </r>
  <r>
    <s v="5M建築及設備計畫-5M6中央政府補助建築及設備經費-5M610000中央政府補助建築及設備經費-722捐助國內團體"/>
    <s v="憑證留存-國教署核定本市私立德育幼兒園等108園112學年度準公共幼兒園設施設備補助經費-第1梯次"/>
    <s v="私立德育幼兒園等108園"/>
    <x v="59"/>
    <x v="1133"/>
    <s v="無"/>
    <m/>
  </r>
  <r>
    <s v="5M建築及設備計畫-5M6中央政府補助建築及設備經費-5M610000中央政府補助建築及設備經費-722捐助國內團體"/>
    <s v="憑證留存-國教署核定本市私立德育幼兒園等108園112學年度準公共幼兒園設施設備補助經費-第4梯次"/>
    <s v="私立德育幼兒園等108園"/>
    <x v="59"/>
    <x v="1134"/>
    <s v="無"/>
    <m/>
  </r>
  <r>
    <s v="5M建築及設備計畫-5M6中央政府補助建築及設備經費-5M610000中央政府補助建築及設備經費-722捐助國內團體"/>
    <s v="憑證留存-國教署核定本市私立德育幼兒園等108園112學年度準公共幼兒園設施設備補助經費-第2梯次"/>
    <s v="私立德育幼兒園等108園"/>
    <x v="59"/>
    <x v="1135"/>
    <s v="無"/>
    <m/>
  </r>
  <r>
    <s v="5M建築及設備計畫-5M6中央政府補助建築及設備經費-5M610000中央政府補助建築及設備經費-722捐助國內團體"/>
    <s v="憑證留存-國教署核定本市私立逢甲幼兒園等24園112學年度準公共幼兒園設施設備補助經費-第1梯次"/>
    <s v="私立逢甲幼兒園等24園"/>
    <x v="59"/>
    <x v="1136"/>
    <s v="無"/>
    <m/>
  </r>
  <r>
    <s v="5M建築及設備計畫-5M6中央政府補助建築及設備經費-5M610000中央政府補助建築及設備經費-722捐助國內團體"/>
    <s v="憑證留存-國教署核定本市私立逢甲幼兒園等24園112學年度準公共幼兒園設施設備補助經費-第1梯次"/>
    <s v="私立逢甲幼兒園等24園"/>
    <x v="59"/>
    <x v="1137"/>
    <s v="無"/>
    <m/>
  </r>
  <r>
    <s v="5M建築及設備計畫-5M6中央政府補助建築及設備經費-5M610000中央政府補助建築及設備經費-722捐助國內團體"/>
    <s v="憑證留存-國教署核定本市私立敦煌幼兒園等46園112學年度準公共幼兒園設施設備補助經費-第4梯次"/>
    <s v="私立敦煌幼兒園等46園"/>
    <x v="59"/>
    <x v="1138"/>
    <s v="無"/>
    <m/>
  </r>
  <r>
    <s v="5M建築及設備計畫-5M6中央政府補助建築及設備經費-5M610000中央政府補助建築及設備經費-722捐助國內團體"/>
    <s v="憑證留存-國教署核定本市私立德育幼兒園等108園112學年度準公共幼兒園設施設備補助經費-第3梯次"/>
    <s v="私立德育幼兒園等108園"/>
    <x v="59"/>
    <x v="1139"/>
    <s v="無"/>
    <m/>
  </r>
  <r>
    <s v="5M建築及設備計畫-5M6中央政府補助建築及設備經費-5M610000中央政府補助建築及設備經費-722捐助國內團體"/>
    <s v="憑證留存-國教署核定本市私立德育幼兒園等108園112學年度準公共幼兒園設施設備補助經費-第5梯次"/>
    <s v="私立德育幼兒園等108園"/>
    <x v="59"/>
    <x v="1140"/>
    <s v="無"/>
    <m/>
  </r>
  <r>
    <s v="5M建築及設備計畫-5M6中央政府補助建築及設備經費-5M610000中央政府補助建築及設備經費-722捐助國內團體"/>
    <s v="憑證留存-國教署核定本市私立敦煌幼兒園等46園112學年度準公共幼兒園設施設備補助經費-第2梯次"/>
    <s v="私立敦煌幼兒園等46園"/>
    <x v="59"/>
    <x v="1141"/>
    <s v="無"/>
    <m/>
  </r>
  <r>
    <s v="5M建築及設備計畫-5M6中央政府補助建築及設備經費-5M610000中央政府補助建築及設備經費-722捐助國內團體"/>
    <s v="憑證留存-國教署核定本市私立敦煌幼兒園等46園112學年度準公共幼兒園設施設備補助經費-第1梯次"/>
    <s v="私立敦煌幼兒園等46園"/>
    <x v="59"/>
    <x v="1142"/>
    <s v="無"/>
    <m/>
  </r>
  <r>
    <s v="5M建築及設備計畫-5M6中央政府補助建築及設備經費-5M610000中央政府補助建築及設備經費-722捐助國內團體"/>
    <s v="憑證留存-國教署核定本市私立敦煌幼兒園等46園112學年度準公共幼兒園設施設備補助經費-第3梯次"/>
    <s v="私立敦煌幼兒園等46園"/>
    <x v="59"/>
    <x v="942"/>
    <s v="無"/>
    <m/>
  </r>
  <r>
    <s v="5M建築及設備計畫-5M6中央政府補助建築及設備經費-5M610000中央政府補助建築及設備經費-722捐助國內團體"/>
    <s v="憑證留存-國教署核定本市私立逢甲幼兒園等24園112學年度準公共幼兒園設施設備補助經費"/>
    <s v="私立逢甲幼兒園等24園"/>
    <x v="59"/>
    <x v="228"/>
    <s v="無"/>
    <m/>
  </r>
  <r>
    <s v="5M建築及設備計畫-5M6中央政府補助建築及設備經費-5M610000中央政府補助建築及設備經費-722捐助國內團體"/>
    <s v="憑證留存-國教署核定本市私立逢甲幼兒園等24園112學年度準公共幼兒園設施設備補助經費"/>
    <s v="私立逢甲幼兒園等24園"/>
    <x v="59"/>
    <x v="1143"/>
    <s v="無"/>
    <m/>
  </r>
  <r>
    <s v="54學前教育計畫-541學前教育-54110000中央政府補助幼兒教育經費-722捐助國內團體"/>
    <s v="憑證留局-國教署補助本市112學年度準公共幼兒園招收2歲幼兒補助經費第2期款-第13批"/>
    <s v="私立神岡諾貝爾幼兒園等2園"/>
    <x v="59"/>
    <x v="288"/>
    <s v="無"/>
    <m/>
  </r>
  <r>
    <s v="54學前教育計畫-541學前教育-54110000中央政府補助幼兒教育經費-722捐助國內團體"/>
    <s v="憑證留局-國教署補助本市112學年度準公共幼兒園招收2歲幼兒補助經費第2期款-第13批"/>
    <s v="私立一安堂幼兒園等8園"/>
    <x v="59"/>
    <x v="1123"/>
    <s v="無"/>
    <m/>
  </r>
  <r>
    <s v="54學前教育計畫-541學前教育-54110000中央政府補助幼兒教育經費-722捐助國內團體"/>
    <s v="憑證留局-國教署補助本市112學年度準公共幼兒園招收2歲幼兒補助經費第2期款-第6批"/>
    <s v="私立慈明高級中學附設臺中市幼兒園等5園"/>
    <x v="59"/>
    <x v="1129"/>
    <s v="無"/>
    <m/>
  </r>
  <r>
    <s v="54學前教育計畫-541學前教育-54110000中央政府補助幼兒教育經費-722捐助國內團體"/>
    <s v="憑證留局-國教署補助本市112學年度準公共幼兒園招收2歲幼兒補助經費第2期款-第6批"/>
    <s v="私立愛丁寶幼等5園"/>
    <x v="59"/>
    <x v="287"/>
    <s v="無"/>
    <m/>
  </r>
  <r>
    <s v="53國民教育計畫-532國民小學教育-53210000中央政府補助國民小學教育經費-722捐助國內團體"/>
    <s v="112學年度國教署補助本局、本市2所公立學校及4所實驗教育機構推動實驗教育第2期經費"/>
    <s v="道禾實驗教育機構"/>
    <x v="59"/>
    <x v="218"/>
    <s v="無"/>
    <m/>
  </r>
  <r>
    <s v="54學前教育計畫-541學前教育-54110000中央政府補助幼兒教育經費-722捐助國內團體"/>
    <s v="憑證留局-國教署補助本市112學年度準公共幼兒園招收2歲幼兒補助經費第2期款-第14批"/>
    <s v="私立新秀山幼兒園等3園"/>
    <x v="59"/>
    <x v="294"/>
    <s v="無"/>
    <m/>
  </r>
  <r>
    <s v="54學前教育計畫-541學前教育-54110000中央政府補助幼兒教育經費-722捐助國內團體"/>
    <s v="憑證留局-國教署補助本市112學年度準公共幼兒園招收2歲幼兒補助經費第2期款-第14批"/>
    <s v="私立永真幼兒園等8園"/>
    <x v="59"/>
    <x v="1144"/>
    <s v="無"/>
    <m/>
  </r>
  <r>
    <s v="54學前教育計畫-541學前教育-54110000中央政府補助幼兒教育經費-722捐助國內團體"/>
    <s v="預付轉正-國教署補助112學年度非營利幼兒園教師助理員經費-第1期暨追加款-廍子"/>
    <s v="廍子非營利幼兒園"/>
    <x v="59"/>
    <x v="1145"/>
    <s v="無"/>
    <m/>
  </r>
  <r>
    <s v="54學前教育計畫-541學前教育-54100200幼兒公費及獎補助-722捐助國內團體"/>
    <s v="預付轉正-國教署補助112學年度非營利幼兒園教師助理員經費-第1期暨追加款-廍子"/>
    <s v="廍子非營利幼兒園"/>
    <x v="59"/>
    <x v="420"/>
    <s v="無"/>
    <m/>
  </r>
  <r>
    <s v="54學前教育計畫-541學前教育-54110000中央政府補助幼兒教育經費-722捐助國內團體"/>
    <s v="預付轉正-113學年度仁美及四張犁非營利幼兒園籌備期間經費"/>
    <s v="仁美非營利幼兒園等2園"/>
    <x v="59"/>
    <x v="556"/>
    <s v="無"/>
    <m/>
  </r>
  <r>
    <s v="54學前教育計畫-541學前教育-54100200幼兒公費及獎補助-722捐助國內團體"/>
    <s v="預付轉正-113學年度仁美及四張犁非營利幼兒園籌備期間經費"/>
    <s v="仁美非營利幼兒園等2園"/>
    <x v="59"/>
    <x v="590"/>
    <s v="無"/>
    <m/>
  </r>
  <r>
    <s v="54學前教育計畫-541學前教育-54110000中央政府補助幼兒教育經費-722捐助國內團體"/>
    <s v="預付轉正-國教署補助112學年度非營利幼兒園教師助理員經費-第1期暨追加款-中華"/>
    <s v="中華非營利幼兒園"/>
    <x v="59"/>
    <x v="79"/>
    <s v="無"/>
    <m/>
  </r>
  <r>
    <s v="54學前教育計畫-541學前教育-54100200幼兒公費及獎補助-722捐助國內團體"/>
    <s v="預付轉正-國教署補助112學年度非營利幼兒園教師助理員經費-第1期暨追加款-中華"/>
    <s v="中華非營利幼兒園"/>
    <x v="59"/>
    <x v="51"/>
    <s v="無"/>
    <m/>
  </r>
  <r>
    <s v="54學前教育計畫-541學前教育-54110000中央政府補助幼兒教育經費-722捐助國內團體"/>
    <s v="預付轉正-國教署核定補助112學年度本市職場互助教保服務中心增置教保員人力經費-第2期"/>
    <s v="幼兒教保協會"/>
    <x v="59"/>
    <x v="779"/>
    <s v="無"/>
    <m/>
  </r>
  <r>
    <s v="54學前教育計畫-541學前教育-54110000中央政府補助幼兒教育經費-722捐助國內團體"/>
    <s v="預付轉正-國教署補助112學年度非營利幼兒園教師助理員經費-第1期暨追加款-潭秀"/>
    <s v="潭秀非營利幼兒園"/>
    <x v="59"/>
    <x v="531"/>
    <s v="無"/>
    <m/>
  </r>
  <r>
    <s v="54學前教育計畫-541學前教育-54100200幼兒公費及獎補助-722捐助國內團體"/>
    <s v="預付轉正-國教署補助112學年度非營利幼兒園教師助理員經費-第1期暨追加款-潭秀"/>
    <s v="潭秀非營利幼兒園"/>
    <x v="59"/>
    <x v="65"/>
    <s v="無"/>
    <m/>
  </r>
  <r>
    <s v="54學前教育計畫-541學前教育-54110000中央政府補助幼兒教育經費-722捐助國內團體"/>
    <s v="憑證留局-國教署補助本市112學年度準公共幼兒園招收2歲幼兒補助經費第2期款-第12批"/>
    <s v="準公共幼兒園"/>
    <x v="59"/>
    <x v="642"/>
    <s v="無"/>
    <m/>
  </r>
  <r>
    <s v="54學前教育計畫-541學前教育-54110000中央政府補助幼兒教育經費-722捐助國內團體"/>
    <s v="憑證留局-國教署補助本市112學年度準公共幼兒園招收2歲幼兒補助經費第2期款-第12批"/>
    <s v="準公共幼兒園"/>
    <x v="59"/>
    <x v="1121"/>
    <s v="無"/>
    <m/>
  </r>
  <r>
    <s v="5M建築及設備計畫-5M6中央政府補助建築及設備經費-5M610000中央政府補助建築及設備經費-722捐助國內團體"/>
    <s v="憑證留存-國教署核定本市私立德育幼兒園等108園112學年度準公共幼兒園設施設備補助經費"/>
    <s v="私立德育幼兒園等108園"/>
    <x v="59"/>
    <x v="1146"/>
    <s v="無"/>
    <m/>
  </r>
  <r>
    <s v="54學前教育計畫-541學前教育-54110000中央政府補助幼兒教育經費-722捐助國內團體"/>
    <s v="憑證留存-國教署核定本市私立德育幼兒園等108園112學年度準公共幼兒園設施設備補助經費"/>
    <s v="私立德育幼兒園等108園"/>
    <x v="59"/>
    <x v="593"/>
    <s v="無"/>
    <m/>
  </r>
  <r>
    <s v="5M建築及設備計畫-5M6中央政府補助建築及設備經費-5M610000中央政府補助建築及設備經費-722捐助國內團體"/>
    <s v="憑證留存-國教署核定本市私立德育幼兒園等108園112學年度準公共幼兒園設施設備補助經費-第8梯次"/>
    <s v="私立德育幼兒園等108園"/>
    <x v="59"/>
    <x v="1147"/>
    <s v="無"/>
    <m/>
  </r>
  <r>
    <s v="54學前教育計畫-541學前教育-54110000中央政府補助幼兒教育經費-722捐助國內團體"/>
    <s v="憑證留存-國教署核定本市私立德育幼兒園等108園112學年度準公共幼兒園設施設備補助經費-第8梯次"/>
    <s v="私立德育幼兒園等108園"/>
    <x v="59"/>
    <x v="358"/>
    <s v="無"/>
    <m/>
  </r>
  <r>
    <s v="57體育及衛生教育計畫-571體育及衛生教育-57110000中央政府補助體育教學及活動經費-722捐助國內團體"/>
    <s v="本局補助臺中市牙醫師公會辦理「2024年全國暨臺中市國小學童潔牙微電影觀摩」經費"/>
    <s v="臺中市牙醫師公會"/>
    <x v="59"/>
    <x v="4"/>
    <s v="無"/>
    <m/>
  </r>
  <r>
    <s v="54學前教育計畫-541學前教育-54110000中央政府補助幼兒教育經費-722捐助國內團體"/>
    <s v="預付轉正-國教署補助112學年度非營利幼兒園教師助理員經費-第1期暨追加款-興大園"/>
    <s v="興大非營利幼兒園"/>
    <x v="59"/>
    <x v="574"/>
    <s v="無"/>
    <m/>
  </r>
  <r>
    <s v="54學前教育計畫-541學前教育-54110000中央政府補助幼兒教育經費-722捐助國內團體"/>
    <s v="預付轉正-國教署補助112學年度非營利幼兒園教師助理員經費-第1期暨追加款-大里"/>
    <s v="大里非營利幼兒園"/>
    <x v="59"/>
    <x v="507"/>
    <s v="無"/>
    <m/>
  </r>
  <r>
    <s v="54學前教育計畫-541學前教育-54100200幼兒公費及獎補助-722捐助國內團體"/>
    <s v="預付轉正-國教署補助112學年度非營利幼兒園教師助理員經費-第1期暨追加款-大里"/>
    <s v="大里非營利幼兒園"/>
    <x v="59"/>
    <x v="226"/>
    <s v="無"/>
    <m/>
  </r>
  <r>
    <s v="54學前教育計畫-541學前教育-54110000中央政府補助幼兒教育經費-722捐助國內團體"/>
    <s v="預付轉正-國教署補助112學年度非營利幼兒園教師助理員經費-第1期暨追加款-中山"/>
    <s v="中山非營利幼兒園"/>
    <x v="59"/>
    <x v="64"/>
    <s v="無"/>
    <m/>
  </r>
  <r>
    <s v="54學前教育計畫-541學前教育-54100200幼兒公費及獎補助-722捐助國內團體"/>
    <s v="預付轉正-國教署補助112學年度非營利幼兒園教師助理員經費-第1期暨追加款-中山"/>
    <s v="中山非營利幼兒園"/>
    <x v="59"/>
    <x v="79"/>
    <s v="無"/>
    <m/>
  </r>
  <r>
    <s v="54學前教育計畫-541學前教育-54110000中央政府補助幼兒教育經費-722捐助國內團體"/>
    <s v="憑證留局-國教署補助112學年度準公共教保服務機構私立孟昇幼兒園辦理親職教育講座所需經費(第2次撥款)"/>
    <s v="私立孟昇幼兒園"/>
    <x v="59"/>
    <x v="74"/>
    <s v="無"/>
    <m/>
  </r>
  <r>
    <s v="54學前教育計畫-541學前教育-54110000中央政府補助幼兒教育經費-722捐助國內團體"/>
    <s v="憑證留局-國教署補助112學年度準公共教保服務機構私立孟昇幼兒園辦理親職教育講座所需經費(第2次撥款)"/>
    <s v="私立孟昇幼兒園"/>
    <x v="59"/>
    <x v="448"/>
    <s v="無"/>
    <m/>
  </r>
  <r>
    <s v="54學前教育計畫-541學前教育-54122000一般教學計畫-722捐助國內團體"/>
    <s v="憑證留存-補助臺中市幼兒教育發展學會113年教師節表揚活動費用"/>
    <s v="臺中市幼兒教育發展學會"/>
    <x v="59"/>
    <x v="1"/>
    <s v="無"/>
    <m/>
  </r>
  <r>
    <s v="54學前教育計畫-541學前教育-54110000中央政府補助幼兒教育經費-722捐助國內團體"/>
    <s v="預付轉正-國教署補助112學年度非營利幼兒園教師助理員經費-第1期暨追加款-豐樂"/>
    <s v="豐樂非營利幼兒園"/>
    <x v="59"/>
    <x v="111"/>
    <s v="無"/>
    <m/>
  </r>
  <r>
    <s v="54學前教育計畫-541學前教育-54100200幼兒公費及獎補助-722捐助國內團體"/>
    <s v="預付轉正-國教署補助112學年度非營利幼兒園教師助理員經費-第1期暨追加款-豐樂"/>
    <s v="豐樂非營利幼兒園"/>
    <x v="59"/>
    <x v="2"/>
    <s v="無"/>
    <m/>
  </r>
  <r>
    <s v="54學前教育計畫-541學前教育-54110000中央政府補助幼兒教育經費-722捐助國內團體"/>
    <s v="預付轉正-國教署補助112學年度非營利幼兒園教師助理員經費-第1期暨追加款-大德"/>
    <s v="大德非營利幼兒園"/>
    <x v="59"/>
    <x v="525"/>
    <s v="無"/>
    <m/>
  </r>
  <r>
    <s v="54學前教育計畫-541學前教育-54100200幼兒公費及獎補助-722捐助國內團體"/>
    <s v="預付轉正-國教署補助112學年度非營利幼兒園教師助理員經費-第1期暨追加款-大德"/>
    <s v="大德非營利幼兒園"/>
    <x v="59"/>
    <x v="364"/>
    <s v="無"/>
    <m/>
  </r>
  <r>
    <s v="54學前教育計畫-541學前教育-54110000中央政府補助幼兒教育經費-722捐助國內團體"/>
    <s v="預付轉正-國教署補助112學年度非營利幼兒園教師助理員經費-第1期暨追加款-至善"/>
    <s v="至善非營利幼兒園"/>
    <x v="59"/>
    <x v="95"/>
    <s v="無"/>
    <m/>
  </r>
  <r>
    <s v="54學前教育計畫-541學前教育-54100200幼兒公費及獎補助-722捐助國內團體"/>
    <s v="預付轉正-國教署補助112學年度非營利幼兒園教師助理員經費-第1期暨追加款-至善"/>
    <s v="至善非營利幼兒園"/>
    <x v="59"/>
    <x v="83"/>
    <s v="無"/>
    <m/>
  </r>
  <r>
    <s v="54學前教育計畫-541學前教育-54110000中央政府補助幼兒教育經費-722捐助國內團體"/>
    <s v="預付轉正-國教署補助112學年度非營利幼兒園教師助理員經費-第1期暨追加款-弘光中棲"/>
    <s v="弘光非營利幼兒園"/>
    <x v="59"/>
    <x v="1022"/>
    <s v="無"/>
    <m/>
  </r>
  <r>
    <s v="5M建築及設備計畫-5M6中央政府補助建築及設備經費-5M610000中央政府補助建築及設備經費-722捐助國內團體"/>
    <s v="憑證留存-國教署核定本市私立德育幼兒園等108園112學年度準公共幼兒園設施設備補助經費"/>
    <s v="私立德育幼兒園等108園"/>
    <x v="59"/>
    <x v="539"/>
    <s v="無"/>
    <m/>
  </r>
  <r>
    <s v="54學前教育計畫-541學前教育-54110000中央政府補助幼兒教育經費-722捐助國內團體"/>
    <s v="憑證留存-國教署核定本市私立德育幼兒園等108園112學年度準公共幼兒園設施設備補助經費"/>
    <s v="私立德育幼兒園等109園"/>
    <x v="59"/>
    <x v="122"/>
    <s v="無"/>
    <m/>
  </r>
  <r>
    <s v="54學前教育計畫-541學前教育-54110000中央政府補助幼兒教育經費-722捐助國內團體"/>
    <s v="憑證留存-國教署補助清水區槺榔國小附設幼兒園等11校(園)辦理112學年度推動本土語言融入教保活動課程經費(私幼撥款)"/>
    <s v="清水區槺榔國小附設幼兒園等11校(園)"/>
    <x v="59"/>
    <x v="250"/>
    <s v="無"/>
    <m/>
  </r>
  <r>
    <s v="54學前教育計畫-541學前教育-54122000一般教學計畫-722捐助國內團體"/>
    <s v="憑證留存-國教署補助清水區甲南國小附設幼兒園等24校(園)辦理112學年度推動本土語言融入教保活動課程經費(私幼撥款)"/>
    <s v="清水區甲南國小附設幼兒園等24校(園)"/>
    <x v="59"/>
    <x v="83"/>
    <s v="無"/>
    <m/>
  </r>
  <r>
    <s v="54學前教育計畫-541學前教育-54110000中央政府補助幼兒教育經費-722捐助國內團體"/>
    <s v="憑證留存-國教署補助清水區槺榔國小附設幼兒園等11校(園)辦理112學年度推動本土語言融入教保活動課程經費(私幼撥款)"/>
    <s v="清水區槺榔國小附設幼兒園等11校(園)"/>
    <x v="59"/>
    <x v="73"/>
    <s v="無"/>
    <m/>
  </r>
  <r>
    <s v="54學前教育計畫-541學前教育-54122000一般教學計畫-722捐助國內團體"/>
    <s v="憑證留存-國教署補助清水區甲南國小附設幼兒園等24校(園)辦理112學年度推動本土語言融入教保活動課程經費(私幼撥款)"/>
    <s v="清水區甲南國小附設幼兒園等24校(園)"/>
    <x v="59"/>
    <x v="120"/>
    <s v="無"/>
    <m/>
  </r>
  <r>
    <s v="54學前教育計畫-541學前教育-54110000中央政府補助幼兒教育經費-722捐助國內團體"/>
    <s v="預付轉正-國教署補助112學年度非營利幼兒園教師助理員經費-第1期暨追加款-大雅園"/>
    <s v="大雅非營利幼兒園"/>
    <x v="59"/>
    <x v="246"/>
    <s v="無"/>
    <m/>
  </r>
  <r>
    <s v="54學前教育計畫-541學前教育-54100200幼兒公費及獎補助-722捐助國內團體"/>
    <s v="預付轉正-國教署補助112學年度非營利幼兒園教師助理員經費-第1期暨追加款-大雅園"/>
    <s v="大雅非營利幼兒園"/>
    <x v="59"/>
    <x v="58"/>
    <s v="無"/>
    <m/>
  </r>
  <r>
    <s v="54學前教育計畫-541學前教育-54110000中央政府補助幼兒教育經費-722捐助國內團體"/>
    <s v="憑證留局-國教署補助112學年度準公共教保服務機構私立孟昇幼兒園等28園辦理親職教育講座所需經費(第3次撥款)"/>
    <s v="私立孟昇幼兒園等28園"/>
    <x v="59"/>
    <x v="80"/>
    <s v="無"/>
    <m/>
  </r>
  <r>
    <s v="54學前教育計畫-541學前教育-54110000中央政府補助幼兒教育經費-722捐助國內團體"/>
    <s v="憑證留局-國教署補助112學年度準公共教保服務機構私立孟昇幼兒園等28園辦理親職教育講座所需經費(第3次撥款)"/>
    <s v="私立孟昇幼兒園等28園"/>
    <x v="59"/>
    <x v="68"/>
    <s v="無"/>
    <m/>
  </r>
  <r>
    <s v="54學前教育計畫-541學前教育-54110000中央政府補助幼兒教育經費-722捐助國內團體"/>
    <s v="本局辦理-112學年度非營利幼兒園早期療育專業團隊專業人員輔導經費(第2期款)(第1次撥款)"/>
    <s v="非營利幼兒園"/>
    <x v="59"/>
    <x v="377"/>
    <s v="無"/>
    <m/>
  </r>
  <r>
    <s v="54學前教育計畫-541學前教育-54100200幼兒公費及獎補助-722捐助國內團體"/>
    <s v="本局辦理-112學年度非營利幼兒園早期療育專業團隊專業人員輔導經費(第2期款)(第1次撥款)"/>
    <s v="非營利幼兒園"/>
    <x v="59"/>
    <x v="62"/>
    <s v="無"/>
    <m/>
  </r>
  <r>
    <s v="54學前教育計畫-541學前教育-54110000中央政府補助幼兒教育經費-722捐助國內團體"/>
    <s v="預付轉正-國教署補助112學年度非營利幼兒園教師助理員經費-第1期暨追加款-雙十園"/>
    <s v="雙十準公共幼兒園"/>
    <x v="59"/>
    <x v="145"/>
    <s v="無"/>
    <m/>
  </r>
  <r>
    <s v="54學前教育計畫-541學前教育-54100200幼兒公費及獎補助-722捐助國內團體"/>
    <s v="預付轉正-國教署補助112學年度非營利幼兒園教師助理員經費-第1期暨追加款-雙十園"/>
    <s v="雙十準公共幼兒園"/>
    <x v="59"/>
    <x v="65"/>
    <s v="無"/>
    <m/>
  </r>
  <r>
    <s v="54學前教育計畫-541學前教育-54110000中央政府補助幼兒教育經費-722捐助國內團體"/>
    <s v="預付轉正-國教署補助112學年度非營利幼兒園教師助理員經費-第1期暨追加款-后里園"/>
    <s v="后里非營利幼兒園"/>
    <x v="59"/>
    <x v="10"/>
    <s v="無"/>
    <m/>
  </r>
  <r>
    <s v="54學前教育計畫-541學前教育-54100200幼兒公費及獎補助-722捐助國內團體"/>
    <s v="預付轉正-國教署補助112學年度非營利幼兒園教師助理員經費-第1期暨追加款-后里園"/>
    <s v="后里非營利幼兒園"/>
    <x v="59"/>
    <x v="122"/>
    <s v="無"/>
    <m/>
  </r>
  <r>
    <s v="54學前教育計畫-541學前教育-54110000中央政府補助幼兒教育經費-722捐助國內團體"/>
    <s v="預付轉正-國教署補助112學年度非營利幼兒園教師助理員經費-第1期暨追加款-東英園"/>
    <s v="東英非營利幼兒園"/>
    <x v="59"/>
    <x v="112"/>
    <s v="無"/>
    <m/>
  </r>
  <r>
    <s v="54學前教育計畫-541學前教育-54100200幼兒公費及獎補助-722捐助國內團體"/>
    <s v="預付轉正-國教署補助112學年度非營利幼兒園教師助理員經費-第1期暨追加款-東英園"/>
    <s v="東英非營利幼兒園"/>
    <x v="59"/>
    <x v="121"/>
    <s v="無"/>
    <m/>
  </r>
  <r>
    <s v="54學前教育計畫-541學前教育-54110000中央政府補助幼兒教育經費-722捐助國內團體"/>
    <s v="本局辦理-112學年度非營利幼兒園早期療育專業團隊專業人員輔導經費(第2期款)(第1次撥款)"/>
    <s v="非營利幼兒園"/>
    <x v="59"/>
    <x v="8"/>
    <s v="無"/>
    <m/>
  </r>
  <r>
    <s v="54學前教育計畫-541學前教育-54100200幼兒公費及獎補助-722捐助國內團體"/>
    <s v="本局辦理-112學年度非營利幼兒園早期療育專業團隊專業人員輔導經費(第2期款)(第1次撥款)"/>
    <s v="非營利幼兒園"/>
    <x v="59"/>
    <x v="5"/>
    <s v="無"/>
    <m/>
  </r>
  <r>
    <s v="54學前教育計畫-541學前教育-54110000中央政府補助幼兒教育經費-722捐助國內團體"/>
    <s v="預付轉正-國教署補助112學年度非營利幼兒園教師助理員經費-第1期暨追加款-文資園"/>
    <s v="文資非營利幼兒園"/>
    <x v="59"/>
    <x v="211"/>
    <s v="無"/>
    <m/>
  </r>
  <r>
    <s v="54學前教育計畫-541學前教育-54110000中央政府補助幼兒教育經費-722捐助國內團體"/>
    <s v="預付轉正-國教署補助112學年度非營利幼兒園教師助理員經費-第1期暨追加款-內埔園"/>
    <s v="內埔非營利幼兒園"/>
    <x v="59"/>
    <x v="200"/>
    <s v="無"/>
    <m/>
  </r>
  <r>
    <s v="54學前教育計畫-541學前教育-54100200幼兒公費及獎補助-722捐助國內團體"/>
    <s v="預付轉正-國教署補助112學年度非營利幼兒園教師助理員經費-第1期暨追加款-內埔園"/>
    <s v="內埔非營利幼兒園"/>
    <x v="59"/>
    <x v="80"/>
    <s v="無"/>
    <m/>
  </r>
  <r>
    <s v="54學前教育計畫-541學前教育-54110000中央政府補助幼兒教育經費-722捐助國內團體"/>
    <s v="預付轉正-國教署補助112學年度非營利幼兒園教師助理員經費-第1期暨追加款-潭陽園"/>
    <s v="潭陽非營利幼兒園"/>
    <x v="59"/>
    <x v="118"/>
    <s v="無"/>
    <m/>
  </r>
  <r>
    <s v="54學前教育計畫-541學前教育-54100200幼兒公費及獎補助-722捐助國內團體"/>
    <s v="預付轉正-國教署補助112學年度非營利幼兒園教師助理員經費-第1期暨追加款-潭陽園"/>
    <s v="潭陽非營利幼兒園"/>
    <x v="59"/>
    <x v="53"/>
    <s v="無"/>
    <m/>
  </r>
  <r>
    <s v="54學前教育計畫-541學前教育-54122000一般教學計畫-722捐助國內團體"/>
    <s v="本局辦理-補助社團法人台中市幼兒教育暨福利協會113年教師節表揚活動費用"/>
    <s v="社團法人台中市幼兒教育暨福利協會"/>
    <x v="59"/>
    <x v="1"/>
    <s v="無"/>
    <m/>
  </r>
  <r>
    <s v="54學前教育計畫-541學前教育-54122000一般教學計畫-722捐助國內團體"/>
    <s v="憑證留存本局-為撥付台中市幼兒教育學會等6園所辦理113年度教保研習經費"/>
    <s v="台中市幼兒教育學會等6園所"/>
    <x v="59"/>
    <x v="211"/>
    <s v="無"/>
    <m/>
  </r>
  <r>
    <s v="54學前教育計畫-541學前教育-54110000中央政府補助幼兒教育經費-722捐助國內團體"/>
    <s v="憑證留存本局-為撥付台中市幼兒教育學會等6園所辦理113年度教保研習經費"/>
    <s v="台中市幼兒教育學會等6園所"/>
    <x v="59"/>
    <x v="549"/>
    <s v="無"/>
    <m/>
  </r>
  <r>
    <s v="5M建築及設備計畫-5M6中央政府補助建築及設備經費-5M610000中央政府補助建築及設備經費-722捐助國內團體"/>
    <s v="本局辦理-國教署補助本市113年度辦理公私立幼兒園汰換及新購幼童專用車經費-私立保進幼兒園等25園(第2次撥款)"/>
    <s v="私立保進幼兒園等25園"/>
    <x v="59"/>
    <x v="1148"/>
    <s v="無"/>
    <m/>
  </r>
  <r>
    <s v="5M建築及設備計畫-5M6中央政府補助建築及設備經費-5M610000中央政府補助建築及設備經費-722捐助國內團體"/>
    <s v="本局辦理-國教署補助本市113年度辦理公私立幼兒園汰換及新購幼童專用車經費-私立保進幼兒園等25園(第2次撥款)"/>
    <s v="私立保進幼兒園等25園"/>
    <x v="59"/>
    <x v="1149"/>
    <s v="無"/>
    <m/>
  </r>
  <r>
    <s v="54學前教育計畫-541學前教育-54110000中央政府補助幼兒教育經費-722捐助國內團體"/>
    <s v="本局辦理-國教署補助賞識幼兒園等6園辦理112學年度準公共幼兒園輔導計畫經費"/>
    <s v="賞識幼兒園等6園"/>
    <x v="59"/>
    <x v="83"/>
    <s v="無"/>
    <m/>
  </r>
  <r>
    <s v="54學前教育計畫-541學前教育-54110000中央政府補助幼兒教育經費-722捐助國內團體"/>
    <s v="本局辦理-國教署補助賞識幼兒園等6園辦理112學年度準公共幼兒園輔導計畫經費"/>
    <s v="賞識幼兒園等6園"/>
    <x v="59"/>
    <x v="202"/>
    <s v="無"/>
    <m/>
  </r>
  <r>
    <s v="5M建築及設備計畫-5M6中央政府補助建築及設備經費-5M610000中央政府補助建築及設備經費-722捐助國內團體"/>
    <s v="憑證留存-國教署核定本市私立敦煌幼兒園等46園112學年度準公共幼兒園設施設備補助經費"/>
    <s v="私立敦煌幼兒園等46園"/>
    <x v="59"/>
    <x v="9"/>
    <s v="無"/>
    <m/>
  </r>
  <r>
    <s v="54學前教育計畫-541學前教育-54110000中央政府補助幼兒教育經費-722捐助國內團體"/>
    <s v="憑證留存-國教署核定本市私立敦煌幼兒園等46園112學年度準公共幼兒園設施設備補助經費"/>
    <s v="私立敦煌幼兒園等46園"/>
    <x v="59"/>
    <x v="1025"/>
    <s v="無"/>
    <m/>
  </r>
  <r>
    <s v="5M建築及設備計畫-5M6中央政府補助建築及設備經費-5M610000中央政府補助建築及設備經費-722捐助國內團體"/>
    <s v="憑證留存-國教署核定本市私立逢甲幼兒園等24園112學年度準公共幼兒園設施設備補助經費"/>
    <s v="私立逢甲幼兒園等24園"/>
    <x v="59"/>
    <x v="86"/>
    <s v="無"/>
    <m/>
  </r>
  <r>
    <s v="55特殊教育計畫-551特殊教育-55100200特殊教育學生公費及獎補助-722捐助國內團體"/>
    <s v="本局補助-私立諾貝爾幼兒園等17園112學年度度第5階段(含再審查)特教相關專業人員服務(學前階段)"/>
    <s v="私立大地幼兒園等7園"/>
    <x v="59"/>
    <x v="58"/>
    <s v="無"/>
    <m/>
  </r>
  <r>
    <s v="55特殊教育計畫-551特殊教育-55100200特殊教育學生公費及獎補助-722捐助國內團體"/>
    <s v="本局補助-私立諾貝爾幼兒園等17園112學年度度第5階段(含再審查)特教相關專業人員服務(學前階段)"/>
    <s v="私立諾貝爾幼兒園等10園"/>
    <x v="59"/>
    <x v="506"/>
    <s v="無"/>
    <m/>
  </r>
  <r>
    <s v="55特殊教育計畫-551特殊教育-55100200特殊教育學生公費及獎補助-722捐助國內團體"/>
    <s v="本局補助-私立春天幼兒園等6園112學年度度第6階段(含再審查)特教相關專業人員服務(學前階段)"/>
    <s v="私立聖雅各幼兒園"/>
    <x v="59"/>
    <x v="247"/>
    <s v="無"/>
    <m/>
  </r>
  <r>
    <s v="55特殊教育計畫-551特殊教育-55100200特殊教育學生公費及獎補助-722捐助國內團體"/>
    <s v="本局補助-私立春天幼兒園等6園112學年度度第6階段(含再審查)特教相關專業人員服務(學前階段)"/>
    <s v="私立春天幼兒園等5園"/>
    <x v="59"/>
    <x v="49"/>
    <s v="無"/>
    <m/>
  </r>
  <r>
    <s v="55特殊教育計畫-551特殊教育-55110000中央政府補助特殊教育經費-722捐助國內團體"/>
    <s v="本局補助--私立初心幼兒園112學年度第6階段(含再審查)教助員服務(學前階段)"/>
    <s v="私立初心幼兒園"/>
    <x v="59"/>
    <x v="365"/>
    <s v="無"/>
    <m/>
  </r>
  <r>
    <s v="55特殊教育計畫-551特殊教育-55100200特殊教育學生公費及獎補助-722捐助國內團體"/>
    <s v="本局補助-私立天擎幼兒園等10園辦理112學年度第4階段教助員服務(學前階段)"/>
    <s v="私立聖公會幼兒園等5園"/>
    <x v="59"/>
    <x v="581"/>
    <s v="無"/>
    <m/>
  </r>
  <r>
    <s v="55特殊教育計畫-551特殊教育-55100200特殊教育學生公費及獎補助-722捐助國內團體"/>
    <s v="本局補助-私立天擎幼兒園等10園辦理112學年度第4階段教助員服務(學前階段)"/>
    <s v="私立天擎幼兒園等5園"/>
    <x v="59"/>
    <x v="529"/>
    <s v="無"/>
    <m/>
  </r>
  <r>
    <s v="54學前教育計畫-541學前教育-54110000中央政府補助幼兒教育經費-722捐助國內團體"/>
    <s v="本局辦理-112學年度非營利幼兒園早期療育專業團隊專業人員輔導經費(第5次撥款)"/>
    <s v="非營利幼兒園"/>
    <x v="59"/>
    <x v="273"/>
    <s v="無"/>
    <m/>
  </r>
  <r>
    <s v="54學前教育計畫-541學前教育-54100200幼兒公費及獎補助-722捐助國內團體"/>
    <s v="本局辦理-112學年度非營利幼兒園早期療育專業團隊專業人員輔導經費(第5次撥款)"/>
    <s v="非營利幼兒園"/>
    <x v="59"/>
    <x v="557"/>
    <s v="無"/>
    <m/>
  </r>
  <r>
    <s v="54學前教育計畫-541學前教育-54122000一般教學計畫-722捐助國內團體"/>
    <s v="憑證留存本局-為撥付私立黎明四季藝術幼兒園所辦理113年度教保研習經費"/>
    <s v="私立黎明四季藝術幼兒園"/>
    <x v="59"/>
    <x v="83"/>
    <s v="無"/>
    <m/>
  </r>
  <r>
    <s v="54學前教育計畫-541學前教育-54110000中央政府補助幼兒教育經費-722捐助國內團體"/>
    <s v="憑證留存本局-為撥付私立黎明四季藝術幼兒園所辦理113年度教保研習經費"/>
    <s v="私立黎明四季藝術幼兒園"/>
    <x v="59"/>
    <x v="95"/>
    <s v="無"/>
    <m/>
  </r>
  <r>
    <s v="54學前教育計畫-541學前教育-54110000中央政府補助幼兒教育經費-722捐助國內團體"/>
    <s v="本局辦理-廍子非營利幼兒園辦理教育部國民及學前教育署配合推動擴大公共化教保服務政策及績效良好之幼兒園經費(第2次撥款)"/>
    <s v="廍子非營利幼兒園"/>
    <x v="59"/>
    <x v="9"/>
    <s v="無"/>
    <m/>
  </r>
  <r>
    <s v="55特殊教育計畫-551特殊教育-55110000中央政府補助特殊教育經費-722捐助國內團體"/>
    <s v="本局補助-私立初心幼兒園等2園112學年度第5階段(含再審查)教助員服務(學前階段)"/>
    <s v="私立初心幼兒園"/>
    <x v="59"/>
    <x v="204"/>
    <s v="無"/>
    <m/>
  </r>
  <r>
    <s v="55特殊教育計畫-551特殊教育-55110000中央政府補助特殊教育經費-722捐助國內團體"/>
    <s v="本局補助-私立初心幼兒園等2園112學年度第5階段(含再審查)教助員服務(學前階段)"/>
    <s v="私立大都會福和幼兒園"/>
    <x v="59"/>
    <x v="50"/>
    <s v="無"/>
    <m/>
  </r>
  <r>
    <s v="56社會教育計畫-561社會教育-56120000各所屬社會教育單位經常門分支計畫-722捐助國內團體"/>
    <s v="預付轉正-112年度社區大學校務評鑑獎勵金實施計畫-文山(世貿)"/>
    <s v="文山社區大學(財團法人台中世界貿易中心)"/>
    <x v="59"/>
    <x v="64"/>
    <s v="無"/>
    <m/>
  </r>
  <r>
    <s v="56社會教育計畫-561社會教育-56120000各所屬社會教育單位經常門分支計畫-722捐助國內團體"/>
    <s v="預付轉正-112年度社區大學校務評鑑獎勵金實施計畫-北屯(基督)"/>
    <s v="北屯社區大學(社團法人臺中市基督教青年會)"/>
    <x v="59"/>
    <x v="64"/>
    <s v="無"/>
    <m/>
  </r>
  <r>
    <s v="56社會教育計畫-561社會教育-56120000各所屬社會教育單位經常門分支計畫-722捐助國內團體"/>
    <s v="預付轉正-112年度社區大學校務評鑑獎勵金實施計畫-雅潭神(感恩)"/>
    <s v="雅潭神社區大學(社團法人臺中市感恩關懷協會)"/>
    <x v="59"/>
    <x v="64"/>
    <s v="無"/>
    <m/>
  </r>
  <r>
    <s v="5K其他教育計畫-5K1軍訓教育-5K100100軍訓教育推展與校園安全-722捐助國內團體"/>
    <s v="本局辦理-補助臺灣圓愛全人關懷協會辦理113年度中輟生預防追蹤與復學輔導工作-合作式中途班輔導獎金"/>
    <s v="社團法人台灣圓愛全人關懷協會(創路學園)"/>
    <x v="59"/>
    <x v="289"/>
    <s v="無"/>
    <m/>
  </r>
  <r>
    <s v="55特殊教育計畫-551特殊教育-55100200特殊教育學生公費及獎補助-722捐助國內團體"/>
    <s v="本局補助-私立加州幼兒園等49園112學年度度第4階段特教相關專業人員服務(學前階段)"/>
    <s v="私立熊寶寶幼兒園等16園"/>
    <x v="59"/>
    <x v="1050"/>
    <s v="無"/>
    <m/>
  </r>
  <r>
    <s v="55特殊教育計畫-551特殊教育-55100200特殊教育學生公費及獎補助-722捐助國內團體"/>
    <s v="本局補助-私立加州幼兒園等49園112學年度度第4階段特教相關專業人員服務(學前階段)"/>
    <s v="私立加州幼兒園等33園"/>
    <x v="59"/>
    <x v="1150"/>
    <s v="無"/>
    <m/>
  </r>
  <r>
    <s v="55特殊教育計畫-551特殊教育-55110000中央政府補助特殊教育經費-722捐助國內團體"/>
    <s v="本局辦理-教育部國教署補助113-1本市私立幼兒園學前身心障礙幼兒教育經費(招收單位)"/>
    <s v="私立天擎幼兒園等117園"/>
    <x v="59"/>
    <x v="452"/>
    <s v="無"/>
    <m/>
  </r>
  <r>
    <s v="55特殊教育計畫-551特殊教育-55100200特殊教育學生公費及獎補助-722捐助國內團體"/>
    <s v="本局辦理-教育部國教署補助113-1本市私立幼兒園學前身心障礙幼兒教育經費(招收單位)"/>
    <s v="私立天擎幼兒園等117園"/>
    <x v="59"/>
    <x v="1079"/>
    <s v="無"/>
    <m/>
  </r>
  <r>
    <s v="55特殊教育計畫-551特殊教育-55110000中央政府補助特殊教育經費-722捐助國內團體"/>
    <s v="本局辦理-教育部國教署補助113-1本市私立幼兒園學前身心障礙幼兒教育經費(招收單位)"/>
    <s v="私立保進幼兒園等84園"/>
    <x v="59"/>
    <x v="1151"/>
    <s v="無"/>
    <m/>
  </r>
  <r>
    <s v="55特殊教育計畫-551特殊教育-55100200特殊教育學生公費及獎補助-722捐助國內團體"/>
    <s v="本局辦理-教育部國教署補助113-1本市私立幼兒園學前身心障礙幼兒教育經費(招收單位)"/>
    <s v="私立保進幼兒園等84園"/>
    <x v="59"/>
    <x v="476"/>
    <s v="無"/>
    <m/>
  </r>
  <r>
    <s v="54學前教育計畫-541學前教育-54110000中央政府補助幼兒教育經費-722捐助國內團體"/>
    <s v="憑證留存-本市辦理112學年度神岡區神岡附幼等校(園)教保機構親職教育講座經費(計113場次)第4次撥款"/>
    <s v="神岡區神岡附幼等校(園)"/>
    <x v="59"/>
    <x v="54"/>
    <s v="無"/>
    <m/>
  </r>
  <r>
    <s v="54學前教育計畫-541學前教育-54122000一般教學計畫-722捐助國內團體"/>
    <s v="憑證留存-本市辦理112學年度神岡區神岡附幼等校(園)教保機構親職教育講座經費(計113場次)第4次撥款"/>
    <s v="神岡區神岡附幼等校(園)"/>
    <x v="59"/>
    <x v="54"/>
    <s v="無"/>
    <m/>
  </r>
  <r>
    <s v="54學前教育計畫-541學前教育-54110000中央政府補助幼兒教育經費-722捐助國內團體"/>
    <s v="憑證留存-本市辦理112學年度神岡區神岡附幼等校(園)教保機構親職教育講座經費(計113場次)第4次撥款"/>
    <s v="神岡區神岡附幼等校(園)"/>
    <x v="59"/>
    <x v="358"/>
    <s v="無"/>
    <m/>
  </r>
  <r>
    <s v="54學前教育計畫-541學前教育-54122000一般教學計畫-722捐助國內團體"/>
    <s v="憑證留存-本市辦理112學年度神岡區神岡附幼等校(園)教保機構親職教育講座經費(計113場次)第4次撥款"/>
    <s v="神岡區神岡附幼等校(園)"/>
    <x v="59"/>
    <x v="358"/>
    <s v="無"/>
    <m/>
  </r>
  <r>
    <s v="54學前教育計畫-541學前教育-54122000一般教學計畫-722捐助國內團體"/>
    <s v="憑證留存本局-為撥付私立仁美四季藝術幼兒園所辦理113年度教保研習經費"/>
    <s v="私立仁美四季藝術幼兒園"/>
    <x v="59"/>
    <x v="83"/>
    <s v="無"/>
    <m/>
  </r>
  <r>
    <s v="54學前教育計畫-541學前教育-54110000中央政府補助幼兒教育經費-722捐助國內團體"/>
    <s v="憑證留存本局-為撥付私立仁美四季藝術幼兒園所辦理113年度教保研習經費"/>
    <s v="私立仁美四季藝術幼兒園"/>
    <x v="59"/>
    <x v="95"/>
    <s v="無"/>
    <m/>
  </r>
  <r>
    <s v="54學前教育計畫-541學前教育-54110000中央政府補助幼兒教育經費-722捐助國內團體"/>
    <s v="憑證留存-本局辦理112學年度非營利幼兒園早期療育專業團隊專業人員輔導經費(第6次撥款)"/>
    <s v="非營利幼兒園"/>
    <x v="59"/>
    <x v="215"/>
    <s v="無"/>
    <m/>
  </r>
  <r>
    <s v="54學前教育計畫-541學前教育-54100200幼兒公費及獎補助-722捐助國內團體"/>
    <s v="憑證留存-本局辦理112學年度非營利幼兒園早期療育專業團隊專業人員輔導經費(第6次撥款)"/>
    <s v="非營利幼兒園"/>
    <x v="59"/>
    <x v="541"/>
    <s v="無"/>
    <m/>
  </r>
  <r>
    <s v="5L一般行政管理計畫-5L1行政管理及推展-5L100207視導業務-722捐助國內團體"/>
    <s v="本局辦理-113年本市教學卓越獎初選獲獎學校補助4校"/>
    <s v="臺中市潭秀非營利幼兒園、弘光員工子女非營利幼兒園"/>
    <x v="59"/>
    <x v="965"/>
    <s v="無"/>
    <m/>
  </r>
  <r>
    <s v="5M建築及設備計畫-5M4其他設備5M400100教育局(處)其他設備-722捐助國內團體"/>
    <s v="本局辦理-113年本市教學卓越獎初選獲獎學校補助4校"/>
    <s v="臺中市潭秀非營利幼兒園、弘光員工子女非營利幼兒園"/>
    <x v="59"/>
    <x v="1"/>
    <s v="無"/>
    <m/>
  </r>
  <r>
    <s v="5M建築及設備計畫-5M6中央政府補助建築及設備經費-5M610000中央政府補助建築及設備經費-722捐助國內團體"/>
    <s v="本局辦理-國教署補助本市113年度辦理公私立幼兒園汰換及新購幼童專用車經費-私立親子田藝術幼兒園等10園(第3次撥款)"/>
    <s v="私立親子田藝術幼兒園等10園"/>
    <x v="59"/>
    <x v="230"/>
    <s v="無"/>
    <m/>
  </r>
  <r>
    <s v="5M建築及設備計畫-5M6中央政府補助建築及設備經費-5M610000中央政府補助建築及設備經費-722捐助國內團體"/>
    <s v="本局辦理-國教署補助本市113年度辦理公私立幼兒園汰換及新購幼童專用車經費-私立親子田藝術幼兒園等10園(第3次撥款)"/>
    <s v="私立親子田藝術幼兒園等10園"/>
    <x v="59"/>
    <x v="1152"/>
    <s v="無"/>
    <m/>
  </r>
  <r>
    <s v="54學前教育計畫-541學前教育-54110000中央政府補助幼兒教育經費-722捐助國內團體"/>
    <s v="本局辦理-112學年度非營利幼兒園早期療育專業團隊專業人員輔導經費(第4次撥款)"/>
    <s v="非營利幼兒園"/>
    <x v="59"/>
    <x v="214"/>
    <s v="無"/>
    <m/>
  </r>
  <r>
    <s v="54學前教育計畫-541學前教育-54100200幼兒公費及獎補助-722捐助國內團體"/>
    <s v="本局辦理-112學年度非營利幼兒園早期療育專業團隊專業人員輔導經費(第4次撥款)"/>
    <s v="非營利幼兒園"/>
    <x v="59"/>
    <x v="91"/>
    <s v="無"/>
    <m/>
  </r>
  <r>
    <s v="55特殊教育計畫-551特殊教育-55110000中央政府補助特殊教育經費-722捐助國內團體"/>
    <s v="本局辦理-補助私立衛道幼兒園等65校辦理準公共教保服務機構112學年度配置教師助理員第2期經費-第3次撥款"/>
    <s v="私立愛兒園幼兒園"/>
    <x v="59"/>
    <x v="118"/>
    <s v="無"/>
    <m/>
  </r>
  <r>
    <s v="55特殊教育計畫-551特殊教育-55110000中央政府補助特殊教育經費-722捐助國內團體"/>
    <s v="本局辦理-補助私立衛道幼兒園等65校辦理準公共教保服務機構112學年度配置教師助理員第2期經費-第3次撥款"/>
    <s v="私立明典幼兒園等3園"/>
    <x v="59"/>
    <x v="1153"/>
    <s v="無"/>
    <m/>
  </r>
  <r>
    <s v="55特殊教育計畫-551特殊教育-55100200特殊教育學生公費及獎補助-722捐助國內團體"/>
    <s v="本局部分補助社團法人台中市智障者家長協會113年辦理特殊教育活動經費"/>
    <s v="社團法人台中市智障者家長協會"/>
    <x v="59"/>
    <x v="67"/>
    <s v="無"/>
    <m/>
  </r>
  <r>
    <s v="55特殊教育計畫-551特殊教育-55100200特殊教育學生公費及獎補助-722捐助國內團體"/>
    <s v="本局部分補助社團法人臺中市山海屯啟智協會113年辦理特殊教育活動經費"/>
    <s v="社團法人臺中市山海屯啟智協會"/>
    <x v="59"/>
    <x v="250"/>
    <s v="無"/>
    <m/>
  </r>
  <r>
    <s v="54學前教育計畫-541學前教育-54110000中央政府補助幼兒教育經費-722捐助國內團體"/>
    <s v="本局辦理-豐樂非營利幼兒園辦理教育部國民及學前教育署配合推動擴大公共化教保服務政策及績效良好之幼兒園經費(第3次撥款)"/>
    <s v="豐樂非營利幼兒園"/>
    <x v="59"/>
    <x v="9"/>
    <s v="無"/>
    <m/>
  </r>
  <r>
    <s v="57體育及衛生教育計畫-571體育及衛生教育-57100100體育教學及活動-722捐助國內團體"/>
    <s v="本局辦理-補助社團法人台灣登山教育推展協會辦理2024面山面海教育與安全機制論壇臺中場文集手冊費用(6.運動社團)"/>
    <s v="社團法人台灣登山教育推展協會"/>
    <x v="59"/>
    <x v="1"/>
    <s v="無"/>
    <m/>
  </r>
  <r>
    <s v="56社會教育計畫-561社會教育-56120000各所屬社會教育單位經常門分支計畫-722捐助國內團體"/>
    <s v="本局辦理-補助中華龍舜興慈善協會辦理「2024舜福慈善啟人生興愛法髓無極限」全國標語海報比賽經費"/>
    <s v="中華龍舜興慈善協會"/>
    <x v="59"/>
    <x v="1"/>
    <s v="無"/>
    <m/>
  </r>
  <r>
    <s v="55特殊教育計畫-551特殊教育-55100200特殊教育學生公費及獎補助-722捐助國內團體"/>
    <s v="本局部分補助財團法人新北市私立瑤華仙主社會福利慈善事業基金會113年辦理特殊教育活動經費"/>
    <s v="財團法人新北市私立瑤華仙主社會福利慈善事業基金會"/>
    <x v="59"/>
    <x v="82"/>
    <s v="無"/>
    <m/>
  </r>
  <r>
    <s v="55特殊教育計畫-551特殊教育-55100200特殊教育學生公費及獎補助-722捐助國內團體"/>
    <s v="本局部分補助社團法人臺中市身心障礙體育總會113年辦理特殊教育活動經費"/>
    <s v="社團法人臺中市身心障礙體育總會"/>
    <x v="59"/>
    <x v="307"/>
    <s v="無"/>
    <m/>
  </r>
  <r>
    <s v="55特殊教育計畫-551特殊教育-55100200特殊教育學生公費及獎補助-722捐助國內團體"/>
    <s v="本局部分補助社團法人台中市學習障礙協會113年辦理特殊教育活動經費"/>
    <s v="社團法人台中市學習障礙協會"/>
    <x v="59"/>
    <x v="95"/>
    <s v="無"/>
    <m/>
  </r>
  <r>
    <s v="54學前教育計畫-541學前教育-54122000一般教學計畫-722捐助國內團體"/>
    <s v="本局辦理-補助臺中市私立龍鳳兒幼兒園等9園所辦理113年度教保研習經費"/>
    <s v="私立龍鳳兒幼兒園等9園"/>
    <x v="59"/>
    <x v="274"/>
    <s v="無"/>
    <m/>
  </r>
  <r>
    <s v="54學前教育計畫-541學前教育-54110000中央政府補助幼兒教育經費-722捐助國內團體"/>
    <s v="本局辦理-補助臺中市私立龍鳳兒幼兒園等9園所辦理113年度教保研習經費"/>
    <s v="私立龍鳳兒幼兒園等9園"/>
    <x v="59"/>
    <x v="609"/>
    <s v="無"/>
    <m/>
  </r>
  <r>
    <s v="55特殊教育計畫-551特殊教育-55100200特殊教育學生公費及獎補助-722捐助國內團體"/>
    <s v="本局部分補助社團法人臺中市赤子心過動症協會113年辦理特殊教育活動經費"/>
    <s v="社團法人臺中市赤子心過動症協會"/>
    <x v="59"/>
    <x v="353"/>
    <s v="無"/>
    <m/>
  </r>
  <r>
    <s v="55特殊教育計畫-551特殊教育-55100200特殊教育學生公費及獎補助-722捐助國內團體"/>
    <s v="本局部分補助臺中市山海屯聲暉協進會113年辦理特殊教育活動經費"/>
    <s v="臺中市山海屯聲暉協進會"/>
    <x v="59"/>
    <x v="87"/>
    <s v="無"/>
    <m/>
  </r>
  <r>
    <s v="55特殊教育計畫-551特殊教育-55100200特殊教育學生公費及獎補助-722捐助國內團體"/>
    <s v="本局部分補助社團法人台灣動物輔助治療專業發展協會113年辦理特殊教育活動經費"/>
    <s v="社團法人台灣動物輔助治療專業發展協會"/>
    <x v="59"/>
    <x v="51"/>
    <s v="無"/>
    <m/>
  </r>
  <r>
    <s v="53國民教育計畫-532國民小學教育-53210000中央政府補助國民小學教育經費-722捐助國內團體"/>
    <s v="113學年度國教署補助本市推動實驗教育計畫經費泰安中坑東汴及4所非學機構"/>
    <s v="四所實驗教育機構(道禾、迦美地、楓樹腳、澴宇)"/>
    <x v="59"/>
    <x v="890"/>
    <s v="無"/>
    <m/>
  </r>
  <r>
    <s v="53國民教育計畫-532國民小學教育-53222000一般教學計畫-722捐助國內團體"/>
    <s v="113學年度國教署補助本市推動實驗教育計畫經費泰安中坑東汴及4所非學機構"/>
    <s v="四所實驗教育機構(道禾、迦美地、楓樹腳、澴宇)"/>
    <x v="59"/>
    <x v="5"/>
    <s v="無"/>
    <m/>
  </r>
  <r>
    <s v="5M建築及設備計畫-5M6中央政府補助建築及設備經費-5M610000中央政府補助建築及設備經費-722捐助國內團體"/>
    <s v="113學年度國教署補助本市推動實驗教育計畫經費泰安中坑東汴及4所非學機構"/>
    <s v="四所實驗教育機構(道禾、迦美地、楓樹腳、澴宇)"/>
    <x v="59"/>
    <x v="716"/>
    <s v="無"/>
    <m/>
  </r>
  <r>
    <s v="5M建築及設備計畫-5M4其他設備5M400100教育局(處)其他設備-722捐助國內團體"/>
    <s v="113學年度國教署補助本市推動實驗教育計畫經費泰安中坑東汴及4所非學機構"/>
    <s v="四所實驗教育機構(道禾、迦美地、楓樹腳、澴宇)"/>
    <x v="59"/>
    <x v="101"/>
    <s v="無"/>
    <m/>
  </r>
  <r>
    <s v="53國民教育計畫-532國民小學教育-53210000中央政府補助國民小學教育經費-722捐助國內團體"/>
    <s v="補助113學年度戶外教育及海洋教育計畫"/>
    <s v="善美真華德福實驗教育機構"/>
    <x v="59"/>
    <x v="84"/>
    <s v="無"/>
    <m/>
  </r>
  <r>
    <s v="53國民教育計畫-532國民小學教育-53210000中央政府補助國民小學教育經費-722捐助國內團體"/>
    <s v="補助113學年度戶外教育及海洋教育計畫"/>
    <s v="善美真華德福實驗教育機構"/>
    <x v="59"/>
    <x v="3"/>
    <s v="無"/>
    <m/>
  </r>
  <r>
    <s v="53國民教育計畫-532國民小學教育-53200100國民小學教育行政及督導-722捐助國內團體"/>
    <s v="補助113學年度戶外教育及海洋教育計畫"/>
    <s v="善美真華德福實驗教育機構"/>
    <x v="59"/>
    <x v="85"/>
    <s v="無"/>
    <m/>
  </r>
  <r>
    <s v="53國民教育計畫-532國民小學教育-53210000中央政府補助國民小學教育經費-722捐助國內團體"/>
    <s v="補助本市2所私立實驗教育學校磊川大地及2所實驗教育機構善美真海聲辦理113學年度國教署補助推動高級中等教育階段實驗教育經費"/>
    <s v="私立磊川華德福實驗教育學校、私立華德福大地實驗教育學校、善美真華德福實驗教育機構、海聲華德福實驗教育機構"/>
    <x v="59"/>
    <x v="599"/>
    <s v="無"/>
    <m/>
  </r>
  <r>
    <s v="53國民教育計畫-532國民小學教育-53222000一般教學計畫-722捐助國內團體"/>
    <s v="補助本市2所私立實驗教育學校磊川大地及2所實驗教育機構善美真海聲辦理113學年度國教署補助推動高級中等教育階段實驗教育經費"/>
    <s v="私立磊川華德福實驗教育學校、私立華德福大地實驗教育學校、善美真華德福實驗教育機構、海聲華德福實驗教育機構"/>
    <x v="59"/>
    <x v="102"/>
    <s v="無"/>
    <m/>
  </r>
  <r>
    <s v="5M建築及設備計畫-5M6中央政府補助建築及設備經費-5M610000中央政府補助建築及設備經費-722捐助國內團體"/>
    <s v="補助本市2所私立實驗教育學校磊川大地及2所實驗教育機構善美真海聲辦理113學年度國教署補助推動高級中等教育階段實驗教育經費"/>
    <s v="私立磊川華德福實驗教育學校、私立華德福大地實驗教育學校、善美真華德福實驗教育機構、海聲華德福實驗教育機構"/>
    <x v="59"/>
    <x v="283"/>
    <s v="無"/>
    <m/>
  </r>
  <r>
    <s v="5M建築及設備計畫-5M4其他設備5M400100教育局(處)其他設備-722捐助國內團體"/>
    <s v="補助本市2所私立實驗教育學校磊川大地及2所實驗教育機構善美真海聲辦理113學年度國教署補助推動高級中等教育階段實驗教育經費"/>
    <s v="私立磊川華德福實驗教育學校、私立華德福大地實驗教育學校、善美真華德福實驗教育機構、海聲華德福實驗教育機構"/>
    <x v="59"/>
    <x v="123"/>
    <s v="無"/>
    <m/>
  </r>
  <r>
    <s v="55特殊教育計畫-551特殊教育-55100200特殊教育學生公費及獎補助-722捐助國內團體"/>
    <s v="補助私立弘文高中(國中部)等25校113學年度第1學期身心障礙學生及身心障礙人士子女學雜費減免"/>
    <s v="私立弘文高中(國中部)等25校"/>
    <x v="59"/>
    <x v="965"/>
    <s v="無"/>
    <m/>
  </r>
  <r>
    <s v="55特殊教育計畫-551特殊教育-55100200特殊教育學生公費及獎補助-722捐助國內團體"/>
    <s v="補助私立開普敦幼兒園等11園113學年度第1階段特教助理人員服務經費(學前階段)"/>
    <s v="私立開普敦幼兒園等11園"/>
    <x v="59"/>
    <x v="386"/>
    <s v="無"/>
    <m/>
  </r>
  <r>
    <s v="55特殊教育計畫-551特殊教育-55100200特殊教育學生公費及獎補助-722捐助國內團體"/>
    <s v="補助私立大豐幼兒園等5園113學年度第2階段(含再審查)特教助理人員服務經費(學前階段)"/>
    <s v="私立大豐幼兒園等5園"/>
    <x v="59"/>
    <x v="236"/>
    <s v="無"/>
    <m/>
  </r>
  <r>
    <s v="55特殊教育計畫-551特殊教育-55100200特殊教育學生公費及獎補助-722捐助國內團體"/>
    <s v="補助私立南屯經典人文藝術幼兒園等3園113學年度第3階段(含再審查)特教助理人員服務經費(學前階段)"/>
    <s v="私立南屯經典人文藝術幼兒園等3園"/>
    <x v="59"/>
    <x v="101"/>
    <s v="無"/>
    <m/>
  </r>
  <r>
    <s v="55特殊教育計畫-551特殊教育-55100200特殊教育學生公費及獎補助-722捐助國內團體"/>
    <s v="補助私立一德幼兒園等40園113學年度第1階段特教相關專業人員服務經費(學前階段)"/>
    <s v="私立一德幼兒園等40園"/>
    <x v="59"/>
    <x v="793"/>
    <s v="無"/>
    <m/>
  </r>
  <r>
    <s v="55特殊教育計畫-551特殊教育-55100200特殊教育學生公費及獎補助-722捐助國內團體"/>
    <s v="補助私立親日光幼兒園等25園113學年度第2階段(含再審查)特教相關專業人員服務經費(學前階段)"/>
    <s v="私立親日光幼兒園等25園"/>
    <x v="59"/>
    <x v="115"/>
    <s v="無"/>
    <m/>
  </r>
  <r>
    <s v="55特殊教育計畫-551特殊教育-55100200特殊教育學生公費及獎補助-722捐助國內團體"/>
    <s v="補助私立春天幼兒園113學年度第3階段(含再審查)特教相關專業人員服務經費(學前階段)"/>
    <s v="私立春天幼兒園"/>
    <x v="59"/>
    <x v="125"/>
    <s v="無"/>
    <m/>
  </r>
  <r>
    <s v="55特殊教育計畫-551特殊教育-55110000中央政府補助特殊教育經費-722捐助國內團體"/>
    <s v="教育部國教署補助113學年度準公共教保服務機構配置教師助理員經費"/>
    <s v="私立惠華幼兒園等37園"/>
    <x v="59"/>
    <x v="1154"/>
    <s v="無"/>
    <m/>
  </r>
  <r>
    <s v="55特殊教育計畫-551特殊教育-55110000中央政府補助特殊教育經費-722捐助國內團體"/>
    <s v="教育部國教署補助113學年度學前融合教育教師專業學習社群經費"/>
    <s v="私立尚恩幼兒園等4園"/>
    <x v="59"/>
    <x v="978"/>
    <s v="無"/>
    <m/>
  </r>
  <r>
    <s v="55特殊教育計畫-551特殊教育-55100200特殊教育學生公費及獎補助-722捐助國內團體"/>
    <s v="教育部國教署補助113學年度學前融合教育教師專業學習社群經費"/>
    <s v="私立尚恩幼兒園等4園"/>
    <x v="59"/>
    <x v="87"/>
    <s v="無"/>
    <m/>
  </r>
  <r>
    <s v="55特殊教育計畫-551特殊教育-55110000中央政府補助特殊教育經費-722捐助國內團體"/>
    <s v="教育部國教署補助113學年度教保服務機構辦理融合教育多元輔導計畫經費"/>
    <s v="私立早稻田藝術幼兒園等2園"/>
    <x v="59"/>
    <x v="358"/>
    <s v="無"/>
    <m/>
  </r>
  <r>
    <s v="55特殊教育計畫-551特殊教育-55100200特殊教育學生公費及獎補助-722捐助國內團體"/>
    <s v="教育部國教署補助113學年度教保服務機構辦理融合教育多元輔導計畫經費"/>
    <s v="私立早稻田藝術幼兒園等2園"/>
    <x v="59"/>
    <x v="53"/>
    <s v="無"/>
    <m/>
  </r>
  <r>
    <s v="53國民教育計畫-531-國民中學教育-53110000中央政府補助國民中學教育經費-722捐助國內團體"/>
    <s v="113學年度推動客語生活補助計畫"/>
    <s v="私立一心園幼兒園"/>
    <x v="59"/>
    <x v="106"/>
    <s v="無"/>
    <m/>
  </r>
  <r>
    <s v="56社會教育計畫-561社會教育-56110000中央政府補助社會教育經費-722捐助國內團體"/>
    <s v="教育部補助113年度樂齡學習工作計畫"/>
    <s v="財團法人天主教曉明社會福利基金會、臺中市安甲溪快樂學堂促進協會、社團法人臺中市善護協會、財團法人臺中市健康全人教育基金會、臺中市和平區健康促進推廣協會、龍井區農會、童綜合醫療社團法人童綜合醫院、臺中市大甲區農會、台中市台語文化協會、臺中市東勢區農會、臺中市南區西川社區發展協會、臺中市大雅區橫山社區發展協會、臺中市大肚區山陽社區發展協會"/>
    <x v="59"/>
    <x v="1155"/>
    <s v="無"/>
    <m/>
  </r>
  <r>
    <s v="5M建築及設備計畫-5M6中央政府補助建築及設備經費-5M610000中央政府補助建築及設備經費-722捐助國內團體"/>
    <s v="教育部補助113年度樂齡學習工作計畫"/>
    <s v="財團法人天主教曉明社會福利基金會（28）+龍井區農會（35）"/>
    <x v="59"/>
    <x v="226"/>
    <s v="無"/>
    <m/>
  </r>
  <r>
    <s v="56社會教育計畫-561社會教育-56100100終身教育行政及督導-722捐助國內團體"/>
    <s v="113年度補助社區大學「公民素養週實施計畫/身心障礙成人教育及終身學習活動實施計畫/中低收入戶、新住民、原住民、身心障礙人士就讀社區大學培養生活知能計畫」"/>
    <s v="北屯社大(社團法人臺中市基督教青年會)、文山社大(財團法人台中世界貿易中心)、潭雅神社大(社團法人臺中市感恩關懷協會)、甲安埔社大(社團法人臺中市社造文創美學學會)"/>
    <x v="59"/>
    <x v="427"/>
    <s v="無"/>
    <m/>
  </r>
  <r>
    <s v="56社會教育計畫-561社會教育-56110000中央政府補助社會教育經費-722捐助國內團體"/>
    <s v="113年教育部補助本市社區大學計畫"/>
    <s v="北屯社大(社團法人臺中市基督教青年會)、文山社大(財團法人台中世界貿易中心)、潭雅神社大(社團法人臺中市感恩關懷協會)、甲安埔社大(社團法人臺中市社造文創美學學會)"/>
    <x v="59"/>
    <x v="1156"/>
    <s v="無"/>
    <m/>
  </r>
  <r>
    <s v="5M建築及設備計畫-5M6中央政府補助建築及設備經費-5M610000中央政府補助建築及設備經費-722捐助國內團體"/>
    <s v="113年教育部補助本市社區大學計畫"/>
    <s v="北屯社大(社團法人臺中市基督教青年會)、甲安埔社大(社團法人臺中市社造文創美學學會)"/>
    <x v="59"/>
    <x v="398"/>
    <s v="有"/>
    <s v="小額採購(財務)"/>
  </r>
  <r>
    <s v="56社會教育計畫-561社會教育-56110000中央政府補助社會教育經費-722捐助國內團體"/>
    <s v="113年教育部補助本市社區大學辦理促進公共參與特色議題計畫"/>
    <s v="北屯社大(社團法人臺中市基督教青年會)、潭雅神社大(社團法人臺中市感恩關懷協會)"/>
    <x v="59"/>
    <x v="226"/>
    <s v="無"/>
    <m/>
  </r>
  <r>
    <s v="56社會教育計畫-561社會教育-56100100終身教育行政及督導-722捐助國內團體"/>
    <s v="臺中市113年度促進社大發展在地特色課程計畫-北屯社大等11所"/>
    <s v="北屯社大(社團法人臺中市基督教青年會)、文山社大(財團法人台中世界貿易中心)、潭雅神社大(社團法人臺中市感恩關懷協會)、甲安埔社大(社團法人臺中市社造文創美學學會)"/>
    <x v="59"/>
    <x v="475"/>
    <s v="無"/>
    <m/>
  </r>
  <r>
    <s v="56社會教育計畫-561社會教育-56110000中央政府補助社會教育經費-722捐助國內團體"/>
    <s v="教育部補助辦理社區大學113年度獎勵經費-北屯社大等11校"/>
    <s v="北屯社大(社團法人臺中市基督教青年會)、文山社大(財團法人台中世界貿易中心)、潭雅神社大(社團法人臺中市感恩關懷協會)、甲安埔社大(社團法人臺中市社造文創美學學會)"/>
    <x v="59"/>
    <x v="1157"/>
    <s v="無"/>
    <m/>
  </r>
  <r>
    <s v="5M建築及設備計畫-5M6中央政府補助建築及設備經費-5M610000中央政府補助建築及設備經費-722捐助國內團體"/>
    <s v="教育部補助辦理社區大學113年度獎勵經費-北屯社大等11校"/>
    <s v="甲安埔社大(社團法人臺中市社造文創美學學會)"/>
    <x v="59"/>
    <x v="236"/>
    <s v="有"/>
    <s v="小額採購(財務)"/>
  </r>
  <r>
    <s v="54學前教育計畫-541學前教育-54110000中央政府補助幼兒教育經費-722捐助國內團體"/>
    <s v="113學年度非營利幼兒園配置教師助理人員經費第1期中央款"/>
    <s v="三光非營利幼兒園等37園"/>
    <x v="59"/>
    <x v="1158"/>
    <s v="無"/>
    <m/>
  </r>
  <r>
    <s v="54學前教育計畫-541學前教育-54100200幼兒公費及獎補助-722捐助國內團體"/>
    <s v="113學年度非營利幼兒園配置教師助理人員經費第1期自籌款"/>
    <s v="三光非營利幼兒園等37園"/>
    <x v="59"/>
    <x v="1159"/>
    <s v="無"/>
    <m/>
  </r>
  <r>
    <s v="54學前教育計畫-541學前教育-54110000中央政府補助幼兒教育經費-722捐助國內團體"/>
    <s v="112學年度非營利幼兒園配置教師助理員經費第2期款"/>
    <s v="三光非營利幼兒園等35園"/>
    <x v="59"/>
    <x v="1160"/>
    <s v="無"/>
    <m/>
  </r>
  <r>
    <s v="54學前教育計畫-541學前教育-54100200幼兒公費及獎補助-722捐助國內團體"/>
    <s v="112學年度非營利幼兒園配置教師助理員經費第2期款"/>
    <s v="三光非營利幼兒園等35園"/>
    <x v="59"/>
    <x v="1161"/>
    <s v="無"/>
    <m/>
  </r>
  <r>
    <s v="54學前教育計畫-541學前教育-54110000中央政府補助幼兒教育經費-722捐助國內團體"/>
    <s v="112學年度非營利幼兒園配置教師助理員經費第2次追加款"/>
    <s v="三光非營利幼兒園等35園"/>
    <x v="59"/>
    <x v="1162"/>
    <s v="無"/>
    <m/>
  </r>
  <r>
    <s v="54學前教育計畫-541學前教育-54110000中央政府補助幼兒教育經費-722捐助國內團體"/>
    <s v="非營利幼兒園及職場互助教保中心113學年度配置助理員早療人員輔導經費第1期款"/>
    <s v="三光非營利幼兒園等39園及土地銀行職場互助教保服務中心等16家"/>
    <x v="59"/>
    <x v="1163"/>
    <s v="無"/>
    <m/>
  </r>
  <r>
    <s v="54學前教育計畫-541學前教育-54122000一般教學計畫-722捐助國內團體"/>
    <s v="非營利幼兒園及職場互助教保中心113學年度配置助理員早療人員輔導經費第1期款"/>
    <s v="三光非營利幼兒園等39園及土地銀行職場互助教保服務中心等16家"/>
    <x v="59"/>
    <x v="135"/>
    <s v="無"/>
    <m/>
  </r>
  <r>
    <s v="54學前教育計畫-541學前教育-54110000中央政府補助幼兒教育經費-722捐助國內團體"/>
    <s v="113學年度本市職場互助教保服務中心增置教保人力經費案"/>
    <s v="兒童之家職場教保服務中心"/>
    <x v="59"/>
    <x v="719"/>
    <s v="無"/>
    <m/>
  </r>
  <r>
    <s v="54學前教育計畫-541學前教育-54110000中央政府補助幼兒教育經費-722捐助國內團體"/>
    <s v="113學年度準公共幼兒園課程教學輔導與增能研習計畫經費"/>
    <s v="寶樹幼兒園等44園"/>
    <x v="59"/>
    <x v="1164"/>
    <s v="無"/>
    <m/>
  </r>
  <r>
    <s v="54學前教育計畫-541學前教育-54110000中央政府補助幼兒教育經費-722捐助國內團體"/>
    <s v="113學年度教保服務機構輔導：專業發展輔導經費"/>
    <s v="弘光平等非營利幼兒園等27校(園)"/>
    <x v="59"/>
    <x v="1165"/>
    <s v="無"/>
    <m/>
  </r>
  <r>
    <s v="54學前教育計畫-541學前教育-54122000一般教學計畫-722捐助國內團體"/>
    <s v="113學年度教保服務機構輔導：專業發展輔導經費"/>
    <s v="弘光平等非營利幼兒園等27校(園)"/>
    <x v="59"/>
    <x v="693"/>
    <s v="無"/>
    <m/>
  </r>
  <r>
    <s v="54學前教育計畫-541學前教育-54110000中央政府補助幼兒教育經費-722捐助國內團體"/>
    <s v="113學年度社區教保資源中心業務經費"/>
    <s v="育德幼兒園"/>
    <x v="59"/>
    <x v="96"/>
    <s v="無"/>
    <m/>
  </r>
  <r>
    <s v="54學前教育計畫-541學前教育-54122000一般教學計畫-722捐助國內團體"/>
    <s v="113學年度社區教保資源中心業務經費"/>
    <s v="育德幼兒園"/>
    <x v="59"/>
    <x v="96"/>
    <s v="無"/>
    <m/>
  </r>
  <r>
    <s v="54學前教育計畫-541學前教育-54110000中央政府補助幼兒教育經費-722捐助國內團體"/>
    <s v="113學年度安全議題融入教保教保活動課程計畫"/>
    <s v="尤麗卡幼兒園等2園"/>
    <x v="59"/>
    <x v="71"/>
    <s v="無"/>
    <m/>
  </r>
  <r>
    <s v="54學前教育計畫-541學前教育-54122000一般教學計畫-722捐助國內團體"/>
    <s v="113學年度安全議題融入教保教保活動課程計畫"/>
    <s v="尤麗卡幼兒園等2園"/>
    <x v="59"/>
    <x v="125"/>
    <s v="無"/>
    <m/>
  </r>
  <r>
    <s v="54學前教育計畫-541學前教育-54110000中央政府補助幼兒教育經費-722捐助國內團體"/>
    <s v="113年度教保研習"/>
    <s v="私立黎明四季藝術幼兒園等17園"/>
    <x v="59"/>
    <x v="1166"/>
    <s v="無"/>
    <m/>
  </r>
  <r>
    <s v="54學前教育計畫-541學前教育-54122000一般教學計畫-722捐助國內團體"/>
    <s v="113年度教保研習"/>
    <s v="私立黎明四季藝術幼兒園等17園"/>
    <x v="59"/>
    <x v="688"/>
    <s v="無"/>
    <m/>
  </r>
  <r>
    <s v="54學前教育計畫-541學前教育-54110000中央政府補助幼兒教育經費-722捐助國內團體"/>
    <s v="113學年度公立及非營利幼兒園試辦臨時照顧服務"/>
    <s v="雙十非營利及豐樂非營利幼兒園"/>
    <x v="59"/>
    <x v="1167"/>
    <s v="無"/>
    <m/>
  </r>
  <r>
    <s v="5M建築及設備計畫-5M6中央政府補助建築及設備經費-5M610000中央政府補助建築及設備經費-722捐助國內團體"/>
    <s v="113學年度公立及非營利幼兒園試辦臨時照顧服務"/>
    <s v="雙十非營利及豐樂非營利幼兒園"/>
    <x v="59"/>
    <x v="69"/>
    <s v="無"/>
    <m/>
  </r>
  <r>
    <s v="54學前教育計畫-541學前教育-54110000中央政府補助幼兒教育經費-722捐助國內團體"/>
    <s v="112學年度職場互助教保中心配置助理人員及早療專業團隊專業輔導費用"/>
    <s v="土地銀行職場互助教保服務中心等16家"/>
    <x v="59"/>
    <x v="151"/>
    <s v="無"/>
    <m/>
  </r>
  <r>
    <s v="54學前教育計畫-541學前教育-54110000中央政府補助幼兒教育經費-722捐助國內團體"/>
    <s v="112學年度非營利幼兒園早療專業團隊專業人員輔導費用"/>
    <s v="三光非營利幼兒園等37園"/>
    <x v="59"/>
    <x v="573"/>
    <s v="無"/>
    <m/>
  </r>
  <r>
    <s v="54學前教育計畫-541學前教育-54100200幼兒公費及獎補助-722捐助國內團體"/>
    <s v="112學年度非營利幼兒園早療專業團隊專業人員輔導費用"/>
    <s v="三光非營利幼兒園等37園"/>
    <x v="59"/>
    <x v="363"/>
    <s v="無"/>
    <m/>
  </r>
  <r>
    <s v="5M建築及設備計畫-5M6中央政府補助建築及設備經費-5M610000中央政府補助建築及設備經費-722捐助國內團體"/>
    <s v="113年度公私立幼兒園汰換及新購幼童專用車經費"/>
    <s v="親子田藝術幼兒園等10園"/>
    <x v="59"/>
    <x v="1168"/>
    <s v="無"/>
    <m/>
  </r>
  <r>
    <s v="5M建築及設備計畫-5M6中央政府補助建築及設備經費-5M610000中央政府補助建築及設備經費-722捐助國內團體"/>
    <s v="預付教育部補助大安區海墘社區發展協會及新社休閒農業導覽發展協會等2處DOC辦理113年數位機會中心營運計畫及督導計畫"/>
    <s v="大安區海墘社區發展協會及新社休閒農業導覽發展協會"/>
    <x v="59"/>
    <x v="160"/>
    <s v="有"/>
    <s v="小額採購(財務)"/>
  </r>
  <r>
    <s v="5L一般行政管理計畫-5L1行政管理及推展-5L110000中央政府補助其他教育推展經費-722捐助國內團體"/>
    <s v="預付教育部補助大安區海墘社區發展協會及新社休閒農業導覽發展協會等2處DOC辦理113年數位機會中心營運計畫及督導計畫"/>
    <s v="大安區海墘社區發展協會及新社休閒農業導覽發展協會"/>
    <x v="59"/>
    <x v="1169"/>
    <s v="無"/>
    <m/>
  </r>
  <r>
    <s v="5L一般行政管理計畫-5L1行政管理及推展-5L110000中央政府補助其他教育推展經費-722捐助國內團體"/>
    <s v="預付教育部補助外埔區馬鳴國小等2處DOC辦理數位機會中心資訊耗材補充計畫"/>
    <s v="新社休閒農業導覽發展協會"/>
    <x v="59"/>
    <x v="108"/>
    <s v="無"/>
    <m/>
  </r>
  <r>
    <s v="就業安定促進計畫-就業安定促進-會費、捐助、補助、分攤、照護、救濟與交流活動費-捐助、補助與獎助-捐助國內團體"/>
    <s v="優化調解環境、更新購置行政設備、提高調處成功率"/>
    <s v="社團法人臺中市(縣)勞資關係協會"/>
    <x v="42"/>
    <x v="202"/>
    <s v="無"/>
    <m/>
  </r>
  <r>
    <s v="就業安定促進計畫-就業安定促進-會費、捐助、補助、分攤、照護、救濟與交流活動費-捐助、補助與獎助-捐助國內團體"/>
    <s v="優化調解環境、更新購置行政設備、提高調處成功率"/>
    <s v="社團法人台中市勞資關係協會"/>
    <x v="42"/>
    <x v="486"/>
    <s v="無"/>
    <m/>
  </r>
  <r>
    <s v="就業安定促進計畫-就業安定促進-會費、捐助、補助、分攤、照護、救濟與交流活動費-捐助、補助與獎助-捐助國內團體"/>
    <s v="優化調解環境、更新購置行政設備、提高調處成功率"/>
    <s v="社團法人台中市勞雇關係協會"/>
    <x v="42"/>
    <x v="1050"/>
    <s v="無"/>
    <m/>
  </r>
  <r>
    <s v="就業安定促進計畫-就業安定促進-會費、捐助、補助、分攤、照護、救濟與交流活動費-捐助、補助與獎助-捐助國內團體"/>
    <s v="補助行政機關委託民間團體辦理勞資爭議調解實施要點"/>
    <s v=" 社團法人台中市勞資關係協會"/>
    <x v="42"/>
    <x v="1170"/>
    <s v="無"/>
    <m/>
  </r>
  <r>
    <s v="就業安定促進計畫-就業安定促進-會費、捐助、補助、分攤、照護、救濟與交流活動費-捐助、補助與獎助-捐助國內團體"/>
    <s v="補助行政機關委託民間團體辦理勞資爭議調解實施要點"/>
    <s v=" 社團法人臺中市(縣)勞資關係協會"/>
    <x v="42"/>
    <x v="1171"/>
    <s v="無"/>
    <m/>
  </r>
  <r>
    <s v="就業安定促進計畫-就業安定促進-會費、捐助、補助、分攤、照護、救濟與交流活動費-捐助、補助與獎助-捐助國內團體"/>
    <s v="補助行政機關委託民間團體辦理勞資爭議調解實施要點"/>
    <s v="社團法人台中市勞雇關係協會"/>
    <x v="42"/>
    <x v="1172"/>
    <s v="無"/>
    <m/>
  </r>
  <r>
    <s v="就業安定促進計畫-就業服務據點配合推動就業服務業務實施相關計畫-會費、捐助、補助、分攤、照護、救濟與交流活動費-捐助、補助與獎助-捐助國內團體"/>
    <s v="中高齡新進員工個別工作指導獎勵金"/>
    <s v="台中市工業區廠商協進會"/>
    <x v="45"/>
    <x v="87"/>
    <s v="無"/>
    <m/>
  </r>
  <r>
    <s v="就業安定促進計畫-就業服務據點配合推動就業服務業務實施相關計畫-會費、捐助、補助、分攤、照護、救濟與交流活動費-捐助、補助與獎助-捐助國內團體"/>
    <s v="中高齡新進員工個別工作指導獎勵金"/>
    <s v="財團法人弘道老人福利基金會附屬不老夢想推廣中心"/>
    <x v="45"/>
    <x v="1173"/>
    <s v="無"/>
    <m/>
  </r>
  <r>
    <s v="就業安定促進計畫-就業服務據點配合推動就業服務業務實施相關計畫-會費、捐助、補助、分攤、照護、救濟與交流活動費-捐助、補助與獎助-捐助國內團體"/>
    <s v="中高齡新進員工個別工作指導獎勵金"/>
    <s v="社團法人台灣基督教好牧人全人關顧協會"/>
    <x v="45"/>
    <x v="1"/>
    <s v="無"/>
    <m/>
  </r>
  <r>
    <s v="動物福利管理計畫-動物福利管理業務-會費、捐助、補助、分攤、照護、救濟與交流活動費－捐助、補助與獎助－捐助國內團體"/>
    <s v="113年臺中市民間動物保護團體高齡動物收容處所改善計畫"/>
    <s v="臺中市大里區保護動物協會"/>
    <x v="37"/>
    <x v="64"/>
    <s v="無"/>
    <m/>
  </r>
  <r>
    <s v="動物福利管理計畫-動物福利管理業務-會費、捐助、補助、分攤、照護、救濟與交流活動費－捐助、補助與獎助－捐助國內團體"/>
    <s v="113年臺中市民間動物保護團體高齡動物收容處所改善計畫"/>
    <s v="臺中市世界聯合保護動物協會"/>
    <x v="37"/>
    <x v="64"/>
    <s v="無"/>
    <m/>
  </r>
  <r>
    <s v="動物福利管理計畫-動物福利管理業務-會費、捐助、補助、分攤、照護、救濟與交流活動費－捐助、補助與獎助－捐助國內團體"/>
    <s v="113年臺中市民間動物保護團體高齡動物收容處所改善計畫"/>
    <s v="臺中市希望愛生命關懷協會"/>
    <x v="37"/>
    <x v="64"/>
    <s v="無"/>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53229B3-A201-4AF4-BA7E-CCF362605073}" name="樞紐分析表1" cacheId="0" applyNumberFormats="0" applyBorderFormats="0" applyFontFormats="0" applyPatternFormats="0" applyAlignmentFormats="0" applyWidthHeightFormats="1" dataCaption="值" updatedVersion="8" minRefreshableVersion="3" useAutoFormatting="1" itemPrintTitles="1" createdVersion="8" indent="0" outline="1" outlineData="1" multipleFieldFilters="0">
  <location ref="A3:B64" firstHeaderRow="1" firstDataRow="1" firstDataCol="1"/>
  <pivotFields count="7">
    <pivotField showAll="0"/>
    <pivotField showAll="0"/>
    <pivotField showAll="0"/>
    <pivotField axis="axisRow" showAll="0">
      <items count="61">
        <item x="58"/>
        <item x="17"/>
        <item x="30"/>
        <item x="22"/>
        <item x="13"/>
        <item x="23"/>
        <item x="4"/>
        <item x="35"/>
        <item x="14"/>
        <item x="49"/>
        <item x="11"/>
        <item x="8"/>
        <item x="29"/>
        <item x="25"/>
        <item x="50"/>
        <item x="24"/>
        <item x="9"/>
        <item x="6"/>
        <item x="16"/>
        <item x="5"/>
        <item x="18"/>
        <item x="10"/>
        <item x="7"/>
        <item x="46"/>
        <item x="1"/>
        <item x="48"/>
        <item x="32"/>
        <item x="34"/>
        <item x="55"/>
        <item x="51"/>
        <item x="40"/>
        <item x="3"/>
        <item x="2"/>
        <item x="59"/>
        <item x="42"/>
        <item x="43"/>
        <item x="52"/>
        <item x="33"/>
        <item x="36"/>
        <item x="57"/>
        <item x="53"/>
        <item x="47"/>
        <item x="56"/>
        <item x="39"/>
        <item x="41"/>
        <item x="38"/>
        <item x="20"/>
        <item x="21"/>
        <item x="54"/>
        <item x="37"/>
        <item x="19"/>
        <item x="15"/>
        <item x="44"/>
        <item x="45"/>
        <item x="31"/>
        <item x="27"/>
        <item x="28"/>
        <item x="12"/>
        <item x="26"/>
        <item x="0"/>
        <item t="default"/>
      </items>
    </pivotField>
    <pivotField dataField="1" showAll="0">
      <items count="1175">
        <item x="821"/>
        <item x="820"/>
        <item x="800"/>
        <item x="1067"/>
        <item x="1068"/>
        <item x="765"/>
        <item x="620"/>
        <item x="1069"/>
        <item x="326"/>
        <item x="197"/>
        <item x="276"/>
        <item x="247"/>
        <item x="217"/>
        <item x="54"/>
        <item x="201"/>
        <item x="88"/>
        <item x="365"/>
        <item x="4"/>
        <item x="125"/>
        <item x="241"/>
        <item x="55"/>
        <item x="51"/>
        <item x="87"/>
        <item x="1173"/>
        <item x="497"/>
        <item x="66"/>
        <item x="70"/>
        <item x="204"/>
        <item x="63"/>
        <item x="114"/>
        <item x="1"/>
        <item x="52"/>
        <item x="62"/>
        <item x="83"/>
        <item x="53"/>
        <item x="75"/>
        <item x="97"/>
        <item x="79"/>
        <item x="85"/>
        <item x="50"/>
        <item x="60"/>
        <item x="49"/>
        <item x="101"/>
        <item x="82"/>
        <item x="80"/>
        <item x="250"/>
        <item x="69"/>
        <item x="123"/>
        <item x="84"/>
        <item x="236"/>
        <item x="68"/>
        <item x="58"/>
        <item x="566"/>
        <item x="98"/>
        <item x="92"/>
        <item x="93"/>
        <item x="95"/>
        <item x="118"/>
        <item x="7"/>
        <item x="120"/>
        <item x="94"/>
        <item x="72"/>
        <item x="704"/>
        <item x="64"/>
        <item x="224"/>
        <item x="122"/>
        <item x="263"/>
        <item x="102"/>
        <item x="3"/>
        <item x="78"/>
        <item x="99"/>
        <item x="105"/>
        <item x="395"/>
        <item x="67"/>
        <item x="200"/>
        <item x="124"/>
        <item x="226"/>
        <item x="74"/>
        <item x="76"/>
        <item x="377"/>
        <item x="779"/>
        <item x="73"/>
        <item x="572"/>
        <item x="5"/>
        <item x="983"/>
        <item x="506"/>
        <item x="431"/>
        <item x="246"/>
        <item x="6"/>
        <item x="380"/>
        <item x="71"/>
        <item x="65"/>
        <item x="692"/>
        <item x="2"/>
        <item x="321"/>
        <item x="257"/>
        <item x="602"/>
        <item x="750"/>
        <item x="202"/>
        <item x="133"/>
        <item x="96"/>
        <item x="353"/>
        <item x="307"/>
        <item x="81"/>
        <item x="169"/>
        <item x="121"/>
        <item x="293"/>
        <item x="469"/>
        <item x="358"/>
        <item x="522"/>
        <item x="10"/>
        <item x="198"/>
        <item x="238"/>
        <item x="9"/>
        <item x="965"/>
        <item x="981"/>
        <item x="113"/>
        <item x="978"/>
        <item x="189"/>
        <item x="110"/>
        <item x="132"/>
        <item x="211"/>
        <item x="59"/>
        <item x="364"/>
        <item x="647"/>
        <item x="606"/>
        <item x="203"/>
        <item x="77"/>
        <item x="615"/>
        <item x="104"/>
        <item x="507"/>
        <item x="352"/>
        <item x="541"/>
        <item x="108"/>
        <item x="231"/>
        <item x="134"/>
        <item x="593"/>
        <item x="533"/>
        <item x="115"/>
        <item x="557"/>
        <item x="448"/>
        <item x="398"/>
        <item x="617"/>
        <item x="107"/>
        <item x="526"/>
        <item x="218"/>
        <item x="703"/>
        <item x="714"/>
        <item x="355"/>
        <item x="193"/>
        <item x="564"/>
        <item x="91"/>
        <item x="614"/>
        <item x="254"/>
        <item x="734"/>
        <item x="245"/>
        <item x="252"/>
        <item x="145"/>
        <item x="531"/>
        <item x="424"/>
        <item x="111"/>
        <item x="544"/>
        <item x="106"/>
        <item x="212"/>
        <item x="528"/>
        <item x="982"/>
        <item x="702"/>
        <item x="553"/>
        <item x="736"/>
        <item x="1019"/>
        <item x="393"/>
        <item x="790"/>
        <item x="143"/>
        <item x="266"/>
        <item x="283"/>
        <item x="689"/>
        <item x="980"/>
        <item x="340"/>
        <item x="256"/>
        <item x="400"/>
        <item x="311"/>
        <item x="100"/>
        <item x="117"/>
        <item x="112"/>
        <item x="1028"/>
        <item x="274"/>
        <item x="585"/>
        <item x="701"/>
        <item x="439"/>
        <item x="724"/>
        <item x="716"/>
        <item x="486"/>
        <item x="16"/>
        <item x="738"/>
        <item x="1021"/>
        <item x="264"/>
        <item x="90"/>
        <item x="740"/>
        <item x="757"/>
        <item x="1050"/>
        <item x="440"/>
        <item x="103"/>
        <item x="194"/>
        <item x="418"/>
        <item x="303"/>
        <item x="282"/>
        <item x="11"/>
        <item x="272"/>
        <item x="731"/>
        <item x="428"/>
        <item x="313"/>
        <item x="86"/>
        <item x="549"/>
        <item x="363"/>
        <item x="185"/>
        <item x="525"/>
        <item x="312"/>
        <item x="317"/>
        <item x="607"/>
        <item x="697"/>
        <item x="690"/>
        <item x="8"/>
        <item x="604"/>
        <item x="693"/>
        <item x="700"/>
        <item x="261"/>
        <item x="1022"/>
        <item x="234"/>
        <item x="17"/>
        <item x="1025"/>
        <item x="706"/>
        <item x="141"/>
        <item x="385"/>
        <item x="579"/>
        <item x="605"/>
        <item x="574"/>
        <item x="144"/>
        <item x="562"/>
        <item x="278"/>
        <item x="543"/>
        <item x="587"/>
        <item x="244"/>
        <item x="548"/>
        <item x="554"/>
        <item x="273"/>
        <item x="563"/>
        <item x="597"/>
        <item x="227"/>
        <item x="360"/>
        <item x="612"/>
        <item x="356"/>
        <item x="146"/>
        <item x="471"/>
        <item x="844"/>
        <item x="598"/>
        <item x="535"/>
        <item x="559"/>
        <item x="529"/>
        <item x="275"/>
        <item x="599"/>
        <item x="611"/>
        <item x="127"/>
        <item x="485"/>
        <item x="530"/>
        <item x="1023"/>
        <item x="482"/>
        <item x="843"/>
        <item x="277"/>
        <item x="214"/>
        <item x="438"/>
        <item x="575"/>
        <item x="142"/>
        <item x="538"/>
        <item x="536"/>
        <item x="695"/>
        <item x="128"/>
        <item x="698"/>
        <item x="552"/>
        <item x="555"/>
        <item x="590"/>
        <item x="481"/>
        <item x="130"/>
        <item x="772"/>
        <item x="725"/>
        <item x="707"/>
        <item x="688"/>
        <item x="717"/>
        <item x="379"/>
        <item x="1036"/>
        <item x="621"/>
        <item x="129"/>
        <item x="215"/>
        <item x="542"/>
        <item x="592"/>
        <item x="739"/>
        <item x="524"/>
        <item x="696"/>
        <item x="458"/>
        <item x="374"/>
        <item x="728"/>
        <item x="600"/>
        <item x="839"/>
        <item x="537"/>
        <item x="131"/>
        <item x="1042"/>
        <item x="961"/>
        <item x="299"/>
        <item x="126"/>
        <item x="255"/>
        <item x="729"/>
        <item x="304"/>
        <item x="753"/>
        <item x="849"/>
        <item x="547"/>
        <item x="823"/>
        <item x="297"/>
        <item x="1038"/>
        <item x="267"/>
        <item x="584"/>
        <item x="1034"/>
        <item x="546"/>
        <item x="576"/>
        <item x="1020"/>
        <item x="1037"/>
        <item x="699"/>
        <item x="109"/>
        <item x="754"/>
        <item x="609"/>
        <item x="748"/>
        <item x="687"/>
        <item x="595"/>
        <item x="269"/>
        <item x="532"/>
        <item x="616"/>
        <item x="449"/>
        <item x="715"/>
        <item x="619"/>
        <item x="578"/>
        <item x="684"/>
        <item x="378"/>
        <item x="718"/>
        <item x="361"/>
        <item x="270"/>
        <item x="840"/>
        <item x="719"/>
        <item x="720"/>
        <item x="608"/>
        <item x="359"/>
        <item x="242"/>
        <item x="285"/>
        <item x="370"/>
        <item x="170"/>
        <item x="441"/>
        <item x="712"/>
        <item x="341"/>
        <item x="596"/>
        <item x="450"/>
        <item x="594"/>
        <item x="534"/>
        <item x="540"/>
        <item x="903"/>
        <item x="495"/>
        <item x="610"/>
        <item x="1059"/>
        <item x="461"/>
        <item x="580"/>
        <item x="685"/>
        <item x="1010"/>
        <item x="560"/>
        <item x="545"/>
        <item x="116"/>
        <item x="1033"/>
        <item x="1048"/>
        <item x="833"/>
        <item x="551"/>
        <item x="902"/>
        <item x="1104"/>
        <item x="845"/>
        <item x="484"/>
        <item x="271"/>
        <item x="207"/>
        <item x="676"/>
        <item x="199"/>
        <item x="1026"/>
        <item x="249"/>
        <item x="1116"/>
        <item x="539"/>
        <item x="327"/>
        <item x="737"/>
        <item x="683"/>
        <item x="420"/>
        <item x="1035"/>
        <item x="561"/>
        <item x="974"/>
        <item x="893"/>
        <item x="47"/>
        <item x="160"/>
        <item x="556"/>
        <item x="705"/>
        <item x="848"/>
        <item x="1122"/>
        <item x="523"/>
        <item x="652"/>
        <item x="1150"/>
        <item x="794"/>
        <item x="722"/>
        <item x="376"/>
        <item x="726"/>
        <item x="713"/>
        <item x="220"/>
        <item x="686"/>
        <item x="865"/>
        <item x="496"/>
        <item x="135"/>
        <item x="816"/>
        <item x="913"/>
        <item x="591"/>
        <item x="841"/>
        <item x="842"/>
        <item x="822"/>
        <item x="907"/>
        <item x="894"/>
        <item x="346"/>
        <item x="581"/>
        <item x="1032"/>
        <item x="1052"/>
        <item x="807"/>
        <item x="755"/>
        <item x="210"/>
        <item x="819"/>
        <item x="613"/>
        <item x="488"/>
        <item x="432"/>
        <item x="221"/>
        <item x="366"/>
        <item x="288"/>
        <item x="588"/>
        <item x="550"/>
        <item x="13"/>
        <item x="866"/>
        <item x="835"/>
        <item x="930"/>
        <item x="258"/>
        <item x="324"/>
        <item x="601"/>
        <item x="787"/>
        <item x="1024"/>
        <item x="589"/>
        <item x="186"/>
        <item x="386"/>
        <item x="354"/>
        <item x="962"/>
        <item x="433"/>
        <item x="243"/>
        <item x="708"/>
        <item x="890"/>
        <item x="1058"/>
        <item x="727"/>
        <item x="405"/>
        <item x="709"/>
        <item x="213"/>
        <item x="721"/>
        <item x="472"/>
        <item x="997"/>
        <item x="1031"/>
        <item x="1070"/>
        <item x="500"/>
        <item x="289"/>
        <item x="1071"/>
        <item x="570"/>
        <item x="711"/>
        <item x="789"/>
        <item x="381"/>
        <item x="730"/>
        <item x="1166"/>
        <item x="558"/>
        <item x="232"/>
        <item x="1107"/>
        <item x="654"/>
        <item x="1074"/>
        <item x="1108"/>
        <item x="412"/>
        <item x="618"/>
        <item x="1162"/>
        <item x="1055"/>
        <item x="14"/>
        <item x="678"/>
        <item x="1027"/>
        <item x="573"/>
        <item x="1072"/>
        <item x="281"/>
        <item x="1073"/>
        <item x="1047"/>
        <item x="691"/>
        <item x="795"/>
        <item x="780"/>
        <item x="759"/>
        <item x="318"/>
        <item x="1105"/>
        <item x="571"/>
        <item x="291"/>
        <item x="368"/>
        <item x="504"/>
        <item x="956"/>
        <item x="723"/>
        <item x="320"/>
        <item x="403"/>
        <item x="786"/>
        <item x="824"/>
        <item x="565"/>
        <item x="586"/>
        <item x="421"/>
        <item x="788"/>
        <item x="1103"/>
        <item x="1029"/>
        <item x="837"/>
        <item x="567"/>
        <item x="925"/>
        <item x="797"/>
        <item x="319"/>
        <item x="768"/>
        <item x="857"/>
        <item x="671"/>
        <item x="15"/>
        <item x="1106"/>
        <item x="1101"/>
        <item x="1102"/>
        <item x="1127"/>
        <item x="846"/>
        <item x="798"/>
        <item x="56"/>
        <item x="793"/>
        <item x="322"/>
        <item x="89"/>
        <item x="48"/>
        <item x="1096"/>
        <item x="476"/>
        <item x="388"/>
        <item x="808"/>
        <item x="672"/>
        <item x="191"/>
        <item x="742"/>
        <item x="749"/>
        <item x="1115"/>
        <item x="1054"/>
        <item x="817"/>
        <item x="1110"/>
        <item x="362"/>
        <item x="417"/>
        <item x="766"/>
        <item x="1040"/>
        <item x="632"/>
        <item x="527"/>
        <item x="416"/>
        <item x="1039"/>
        <item x="1065"/>
        <item x="357"/>
        <item x="799"/>
        <item x="294"/>
        <item x="813"/>
        <item x="503"/>
        <item x="1045"/>
        <item x="636"/>
        <item x="1066"/>
        <item x="1043"/>
        <item x="804"/>
        <item x="914"/>
        <item x="460"/>
        <item x="430"/>
        <item x="582"/>
        <item x="603"/>
        <item x="1046"/>
        <item x="1086"/>
        <item x="635"/>
        <item x="314"/>
        <item x="864"/>
        <item x="1083"/>
        <item x="806"/>
        <item x="836"/>
        <item x="645"/>
        <item x="643"/>
        <item x="637"/>
        <item x="228"/>
        <item x="466"/>
        <item x="161"/>
        <item x="1097"/>
        <item x="769"/>
        <item x="1130"/>
        <item x="669"/>
        <item x="626"/>
        <item x="818"/>
        <item x="646"/>
        <item x="627"/>
        <item x="583"/>
        <item x="634"/>
        <item x="305"/>
        <item x="694"/>
        <item x="521"/>
        <item x="399"/>
        <item x="796"/>
        <item x="384"/>
        <item x="622"/>
        <item x="1167"/>
        <item x="425"/>
        <item x="569"/>
        <item x="119"/>
        <item x="741"/>
        <item x="629"/>
        <item x="631"/>
        <item x="971"/>
        <item x="644"/>
        <item x="792"/>
        <item x="638"/>
        <item x="625"/>
        <item x="1109"/>
        <item x="802"/>
        <item x="630"/>
        <item x="462"/>
        <item x="499"/>
        <item x="770"/>
        <item x="223"/>
        <item x="633"/>
        <item x="777"/>
        <item x="648"/>
        <item x="763"/>
        <item x="815"/>
        <item x="826"/>
        <item x="1084"/>
        <item x="1145"/>
        <item x="814"/>
        <item x="791"/>
        <item x="934"/>
        <item x="752"/>
        <item x="863"/>
        <item x="1112"/>
        <item x="758"/>
        <item x="852"/>
        <item x="628"/>
        <item x="487"/>
        <item x="624"/>
        <item x="46"/>
        <item x="1085"/>
        <item x="419"/>
        <item x="479"/>
        <item x="641"/>
        <item x="809"/>
        <item x="733"/>
        <item x="951"/>
        <item x="993"/>
        <item x="858"/>
        <item x="810"/>
        <item x="761"/>
        <item x="642"/>
        <item x="147"/>
        <item x="771"/>
        <item x="1064"/>
        <item x="286"/>
        <item x="764"/>
        <item x="811"/>
        <item x="767"/>
        <item x="862"/>
        <item x="372"/>
        <item x="473"/>
        <item x="760"/>
        <item x="623"/>
        <item x="1049"/>
        <item x="861"/>
        <item x="268"/>
        <item x="577"/>
        <item x="860"/>
        <item x="1113"/>
        <item x="922"/>
        <item x="1030"/>
        <item x="959"/>
        <item x="762"/>
        <item x="427"/>
        <item x="801"/>
        <item x="1004"/>
        <item x="411"/>
        <item x="658"/>
        <item x="659"/>
        <item x="206"/>
        <item x="924"/>
        <item x="1132"/>
        <item x="444"/>
        <item x="338"/>
        <item x="675"/>
        <item x="568"/>
        <item x="751"/>
        <item x="668"/>
        <item x="12"/>
        <item x="923"/>
        <item x="785"/>
        <item x="856"/>
        <item x="710"/>
        <item x="414"/>
        <item x="1093"/>
        <item x="1041"/>
        <item x="732"/>
        <item x="673"/>
        <item x="298"/>
        <item x="853"/>
        <item x="1111"/>
        <item x="387"/>
        <item x="1091"/>
        <item x="1007"/>
        <item x="260"/>
        <item x="1128"/>
        <item x="805"/>
        <item x="855"/>
        <item x="406"/>
        <item x="315"/>
        <item x="775"/>
        <item x="1044"/>
        <item x="735"/>
        <item x="756"/>
        <item x="494"/>
        <item x="851"/>
        <item x="926"/>
        <item x="663"/>
        <item x="1169"/>
        <item x="651"/>
        <item x="219"/>
        <item x="854"/>
        <item x="1114"/>
        <item x="463"/>
        <item x="667"/>
        <item x="1094"/>
        <item x="859"/>
        <item x="746"/>
        <item x="1099"/>
        <item x="1056"/>
        <item x="337"/>
        <item x="287"/>
        <item x="954"/>
        <item x="1063"/>
        <item x="1088"/>
        <item x="209"/>
        <item x="639"/>
        <item x="1079"/>
        <item x="1076"/>
        <item x="446"/>
        <item x="309"/>
        <item x="517"/>
        <item x="1005"/>
        <item x="665"/>
        <item x="1087"/>
        <item x="1080"/>
        <item x="447"/>
        <item x="1090"/>
        <item x="832"/>
        <item x="1081"/>
        <item x="1129"/>
        <item x="229"/>
        <item x="464"/>
        <item x="61"/>
        <item x="682"/>
        <item x="1061"/>
        <item x="812"/>
        <item x="301"/>
        <item x="657"/>
        <item x="335"/>
        <item x="640"/>
        <item x="680"/>
        <item x="422"/>
        <item x="248"/>
        <item x="290"/>
        <item x="677"/>
        <item x="830"/>
        <item x="1092"/>
        <item x="240"/>
        <item x="306"/>
        <item x="1000"/>
        <item x="674"/>
        <item x="453"/>
        <item x="831"/>
        <item x="1098"/>
        <item x="660"/>
        <item x="1095"/>
        <item x="963"/>
        <item x="1131"/>
        <item x="1089"/>
        <item x="515"/>
        <item x="165"/>
        <item x="498"/>
        <item x="222"/>
        <item x="426"/>
        <item x="149"/>
        <item x="935"/>
        <item x="850"/>
        <item x="1051"/>
        <item x="415"/>
        <item x="344"/>
        <item x="342"/>
        <item x="664"/>
        <item x="468"/>
        <item x="402"/>
        <item x="1053"/>
        <item x="284"/>
        <item x="803"/>
        <item x="681"/>
        <item x="1120"/>
        <item x="512"/>
        <item x="1151"/>
        <item x="373"/>
        <item x="392"/>
        <item x="938"/>
        <item x="349"/>
        <item x="489"/>
        <item x="662"/>
        <item x="389"/>
        <item x="679"/>
        <item x="829"/>
        <item x="239"/>
        <item x="975"/>
        <item x="953"/>
        <item x="828"/>
        <item x="847"/>
        <item x="670"/>
        <item x="390"/>
        <item x="491"/>
        <item x="992"/>
        <item x="1165"/>
        <item x="1077"/>
        <item x="1121"/>
        <item x="483"/>
        <item x="1075"/>
        <item x="990"/>
        <item x="939"/>
        <item x="233"/>
        <item x="937"/>
        <item x="1062"/>
        <item x="367"/>
        <item x="1171"/>
        <item x="932"/>
        <item x="323"/>
        <item x="834"/>
        <item x="976"/>
        <item x="151"/>
        <item x="167"/>
        <item x="778"/>
        <item x="434"/>
        <item x="882"/>
        <item x="897"/>
        <item x="666"/>
        <item x="1123"/>
        <item x="475"/>
        <item x="413"/>
        <item x="872"/>
        <item x="825"/>
        <item x="1078"/>
        <item x="649"/>
        <item x="910"/>
        <item x="931"/>
        <item x="57"/>
        <item x="900"/>
        <item x="892"/>
        <item x="904"/>
        <item x="1153"/>
        <item x="1136"/>
        <item x="899"/>
        <item x="382"/>
        <item x="884"/>
        <item x="896"/>
        <item x="874"/>
        <item x="1143"/>
        <item x="880"/>
        <item x="905"/>
        <item x="895"/>
        <item x="661"/>
        <item x="885"/>
        <item x="1082"/>
        <item x="909"/>
        <item x="901"/>
        <item x="898"/>
        <item x="465"/>
        <item x="888"/>
        <item x="451"/>
        <item x="182"/>
        <item x="508"/>
        <item x="911"/>
        <item x="908"/>
        <item x="883"/>
        <item x="889"/>
        <item x="877"/>
        <item x="781"/>
        <item x="920"/>
        <item x="891"/>
        <item x="875"/>
        <item x="873"/>
        <item x="879"/>
        <item x="437"/>
        <item x="1017"/>
        <item x="917"/>
        <item x="881"/>
        <item x="918"/>
        <item x="886"/>
        <item x="653"/>
        <item x="916"/>
        <item x="919"/>
        <item x="163"/>
        <item x="946"/>
        <item x="1057"/>
        <item x="915"/>
        <item x="876"/>
        <item x="952"/>
        <item x="325"/>
        <item x="235"/>
        <item x="912"/>
        <item x="921"/>
        <item x="429"/>
        <item x="493"/>
        <item x="296"/>
        <item x="410"/>
        <item x="445"/>
        <item x="1144"/>
        <item x="878"/>
        <item x="887"/>
        <item x="1016"/>
        <item x="655"/>
        <item x="906"/>
        <item x="1014"/>
        <item x="45"/>
        <item x="514"/>
        <item x="259"/>
        <item x="1060"/>
        <item x="156"/>
        <item x="166"/>
        <item x="1117"/>
        <item x="994"/>
        <item x="300"/>
        <item x="744"/>
        <item x="452"/>
        <item x="776"/>
        <item x="459"/>
        <item x="650"/>
        <item x="216"/>
        <item x="24"/>
        <item x="996"/>
        <item x="208"/>
        <item x="350"/>
        <item x="492"/>
        <item x="1170"/>
        <item x="518"/>
        <item x="509"/>
        <item x="490"/>
        <item x="230"/>
        <item x="784"/>
        <item x="970"/>
        <item x="21"/>
        <item x="0"/>
        <item x="1146"/>
        <item x="237"/>
        <item x="331"/>
        <item x="743"/>
        <item x="409"/>
        <item x="1138"/>
        <item x="773"/>
        <item x="30"/>
        <item x="19"/>
        <item x="783"/>
        <item x="1164"/>
        <item x="747"/>
        <item x="989"/>
        <item x="1147"/>
        <item x="27"/>
        <item x="34"/>
        <item x="33"/>
        <item x="28"/>
        <item x="20"/>
        <item x="32"/>
        <item x="31"/>
        <item x="955"/>
        <item x="988"/>
        <item x="782"/>
        <item x="520"/>
        <item x="867"/>
        <item x="139"/>
        <item x="1118"/>
        <item x="933"/>
        <item x="1172"/>
        <item x="1137"/>
        <item x="1142"/>
        <item x="513"/>
        <item x="502"/>
        <item x="396"/>
        <item x="1015"/>
        <item x="480"/>
        <item x="1133"/>
        <item x="949"/>
        <item x="516"/>
        <item x="295"/>
        <item x="1152"/>
        <item x="838"/>
        <item x="991"/>
        <item x="960"/>
        <item x="157"/>
        <item x="511"/>
        <item x="188"/>
        <item x="397"/>
        <item x="467"/>
        <item x="190"/>
        <item x="995"/>
        <item x="42"/>
        <item x="44"/>
        <item x="22"/>
        <item x="936"/>
        <item x="656"/>
        <item x="383"/>
        <item x="251"/>
        <item x="1006"/>
        <item x="942"/>
        <item x="29"/>
        <item x="205"/>
        <item x="774"/>
        <item x="36"/>
        <item x="457"/>
        <item x="745"/>
        <item x="18"/>
        <item x="1124"/>
        <item x="334"/>
        <item x="339"/>
        <item x="1126"/>
        <item x="25"/>
        <item x="39"/>
        <item x="265"/>
        <item x="43"/>
        <item x="519"/>
        <item x="26"/>
        <item x="371"/>
        <item x="158"/>
        <item x="192"/>
        <item x="510"/>
        <item x="1001"/>
        <item x="470"/>
        <item x="37"/>
        <item x="1100"/>
        <item x="868"/>
        <item x="40"/>
        <item x="436"/>
        <item x="977"/>
        <item x="827"/>
        <item x="871"/>
        <item x="1139"/>
        <item x="1135"/>
        <item x="870"/>
        <item x="443"/>
        <item x="477"/>
        <item x="292"/>
        <item x="474"/>
        <item x="391"/>
        <item x="1134"/>
        <item x="225"/>
        <item x="35"/>
        <item x="1008"/>
        <item x="1140"/>
        <item x="336"/>
        <item x="347"/>
        <item x="1011"/>
        <item x="435"/>
        <item x="23"/>
        <item x="943"/>
        <item x="945"/>
        <item x="253"/>
        <item x="38"/>
        <item x="332"/>
        <item x="1013"/>
        <item x="41"/>
        <item x="328"/>
        <item x="984"/>
        <item x="308"/>
        <item x="136"/>
        <item x="330"/>
        <item x="1002"/>
        <item x="869"/>
        <item x="1125"/>
        <item x="505"/>
        <item x="456"/>
        <item x="1168"/>
        <item x="998"/>
        <item x="1119"/>
        <item x="1018"/>
        <item x="1163"/>
        <item x="302"/>
        <item x="987"/>
        <item x="929"/>
        <item x="1148"/>
        <item x="927"/>
        <item x="1156"/>
        <item x="501"/>
        <item x="138"/>
        <item x="1141"/>
        <item x="162"/>
        <item x="948"/>
        <item x="137"/>
        <item x="1155"/>
        <item x="1003"/>
        <item x="262"/>
        <item x="964"/>
        <item x="407"/>
        <item x="184"/>
        <item x="1149"/>
        <item x="1012"/>
        <item x="369"/>
        <item x="940"/>
        <item x="187"/>
        <item x="928"/>
        <item x="1157"/>
        <item x="985"/>
        <item x="345"/>
        <item x="196"/>
        <item x="179"/>
        <item x="973"/>
        <item x="401"/>
        <item x="999"/>
        <item x="442"/>
        <item x="394"/>
        <item x="175"/>
        <item x="423"/>
        <item x="947"/>
        <item x="941"/>
        <item x="944"/>
        <item x="343"/>
        <item x="478"/>
        <item x="404"/>
        <item x="348"/>
        <item x="950"/>
        <item x="966"/>
        <item x="177"/>
        <item x="1161"/>
        <item x="1009"/>
        <item x="408"/>
        <item x="159"/>
        <item x="986"/>
        <item x="195"/>
        <item x="1159"/>
        <item x="310"/>
        <item x="1154"/>
        <item x="972"/>
        <item x="140"/>
        <item x="168"/>
        <item x="351"/>
        <item x="316"/>
        <item x="181"/>
        <item x="279"/>
        <item x="958"/>
        <item x="1160"/>
        <item x="979"/>
        <item x="1158"/>
        <item x="280"/>
        <item x="173"/>
        <item x="968"/>
        <item x="155"/>
        <item x="967"/>
        <item x="164"/>
        <item x="969"/>
        <item x="180"/>
        <item x="957"/>
        <item x="375"/>
        <item x="172"/>
        <item x="333"/>
        <item x="454"/>
        <item x="154"/>
        <item x="329"/>
        <item x="152"/>
        <item x="174"/>
        <item x="178"/>
        <item x="455"/>
        <item x="153"/>
        <item x="148"/>
        <item x="171"/>
        <item x="176"/>
        <item x="150"/>
        <item x="183"/>
        <item t="default"/>
      </items>
    </pivotField>
    <pivotField showAll="0"/>
    <pivotField showAll="0"/>
  </pivotFields>
  <rowFields count="1">
    <field x="3"/>
  </rowFields>
  <rowItems count="6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t="grand">
      <x/>
    </i>
  </rowItems>
  <colItems count="1">
    <i/>
  </colItems>
  <dataFields count="1">
    <dataField name="加總 - 5 " fld="4" baseField="0" baseItem="0" numFmtId="203"/>
  </dataFields>
  <formats count="76">
    <format dxfId="75">
      <pivotArea type="all" dataOnly="0" outline="0" fieldPosition="0"/>
    </format>
    <format dxfId="74">
      <pivotArea outline="0" collapsedLevelsAreSubtotals="1" fieldPosition="0"/>
    </format>
    <format dxfId="73">
      <pivotArea field="3" type="button" dataOnly="0" labelOnly="1" outline="0" axis="axisRow" fieldPosition="0"/>
    </format>
    <format dxfId="72">
      <pivotArea dataOnly="0" labelOnly="1" fieldPosition="0">
        <references count="1">
          <reference field="3"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71">
      <pivotArea dataOnly="0" labelOnly="1" fieldPosition="0">
        <references count="1">
          <reference field="3" count="10">
            <x v="50"/>
            <x v="51"/>
            <x v="52"/>
            <x v="53"/>
            <x v="54"/>
            <x v="55"/>
            <x v="56"/>
            <x v="57"/>
            <x v="58"/>
            <x v="59"/>
          </reference>
        </references>
      </pivotArea>
    </format>
    <format dxfId="70">
      <pivotArea dataOnly="0" labelOnly="1" grandRow="1" outline="0" fieldPosition="0"/>
    </format>
    <format dxfId="69">
      <pivotArea dataOnly="0" labelOnly="1" outline="0" axis="axisValues" fieldPosition="0"/>
    </format>
    <format dxfId="68">
      <pivotArea type="all" dataOnly="0" outline="0" fieldPosition="0"/>
    </format>
    <format dxfId="67">
      <pivotArea outline="0" collapsedLevelsAreSubtotals="1" fieldPosition="0"/>
    </format>
    <format dxfId="66">
      <pivotArea field="3" type="button" dataOnly="0" labelOnly="1" outline="0" axis="axisRow" fieldPosition="0"/>
    </format>
    <format dxfId="65">
      <pivotArea dataOnly="0" labelOnly="1" fieldPosition="0">
        <references count="1">
          <reference field="3"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64">
      <pivotArea dataOnly="0" labelOnly="1" fieldPosition="0">
        <references count="1">
          <reference field="3" count="10">
            <x v="50"/>
            <x v="51"/>
            <x v="52"/>
            <x v="53"/>
            <x v="54"/>
            <x v="55"/>
            <x v="56"/>
            <x v="57"/>
            <x v="58"/>
            <x v="59"/>
          </reference>
        </references>
      </pivotArea>
    </format>
    <format dxfId="63">
      <pivotArea dataOnly="0" labelOnly="1" grandRow="1" outline="0" fieldPosition="0"/>
    </format>
    <format dxfId="62">
      <pivotArea dataOnly="0" labelOnly="1" outline="0" axis="axisValues" fieldPosition="0"/>
    </format>
    <format dxfId="61">
      <pivotArea outline="0" collapsedLevelsAreSubtotals="1" fieldPosition="0"/>
    </format>
    <format dxfId="60">
      <pivotArea dataOnly="0" labelOnly="1" outline="0" axis="axisValues" fieldPosition="0"/>
    </format>
    <format dxfId="59">
      <pivotArea field="3" type="button" dataOnly="0" labelOnly="1" outline="0" axis="axisRow" fieldPosition="0"/>
    </format>
    <format dxfId="58">
      <pivotArea collapsedLevelsAreSubtotals="1" fieldPosition="0">
        <references count="1">
          <reference field="3" count="1">
            <x v="59"/>
          </reference>
        </references>
      </pivotArea>
    </format>
    <format dxfId="57">
      <pivotArea collapsedLevelsAreSubtotals="1" fieldPosition="0">
        <references count="1">
          <reference field="3" count="1">
            <x v="24"/>
          </reference>
        </references>
      </pivotArea>
    </format>
    <format dxfId="56">
      <pivotArea collapsedLevelsAreSubtotals="1" fieldPosition="0">
        <references count="1">
          <reference field="3" count="1">
            <x v="32"/>
          </reference>
        </references>
      </pivotArea>
    </format>
    <format dxfId="55">
      <pivotArea collapsedLevelsAreSubtotals="1" fieldPosition="0">
        <references count="1">
          <reference field="3" count="1">
            <x v="31"/>
          </reference>
        </references>
      </pivotArea>
    </format>
    <format dxfId="54">
      <pivotArea collapsedLevelsAreSubtotals="1" fieldPosition="0">
        <references count="1">
          <reference field="3" count="1">
            <x v="17"/>
          </reference>
        </references>
      </pivotArea>
    </format>
    <format dxfId="53">
      <pivotArea collapsedLevelsAreSubtotals="1" fieldPosition="0">
        <references count="1">
          <reference field="3" count="1">
            <x v="22"/>
          </reference>
        </references>
      </pivotArea>
    </format>
    <format dxfId="52">
      <pivotArea collapsedLevelsAreSubtotals="1" fieldPosition="0">
        <references count="1">
          <reference field="3" count="1">
            <x v="11"/>
          </reference>
        </references>
      </pivotArea>
    </format>
    <format dxfId="51">
      <pivotArea collapsedLevelsAreSubtotals="1" fieldPosition="0">
        <references count="1">
          <reference field="3" count="1">
            <x v="10"/>
          </reference>
        </references>
      </pivotArea>
    </format>
    <format dxfId="50">
      <pivotArea collapsedLevelsAreSubtotals="1" fieldPosition="0">
        <references count="1">
          <reference field="3" count="1">
            <x v="21"/>
          </reference>
        </references>
      </pivotArea>
    </format>
    <format dxfId="49">
      <pivotArea collapsedLevelsAreSubtotals="1" fieldPosition="0">
        <references count="1">
          <reference field="3" count="1">
            <x v="4"/>
          </reference>
        </references>
      </pivotArea>
    </format>
    <format dxfId="48">
      <pivotArea collapsedLevelsAreSubtotals="1" fieldPosition="0">
        <references count="1">
          <reference field="3" count="1">
            <x v="8"/>
          </reference>
        </references>
      </pivotArea>
    </format>
    <format dxfId="47">
      <pivotArea collapsedLevelsAreSubtotals="1" fieldPosition="0">
        <references count="1">
          <reference field="3" count="1">
            <x v="51"/>
          </reference>
        </references>
      </pivotArea>
    </format>
    <format dxfId="46">
      <pivotArea collapsedLevelsAreSubtotals="1" fieldPosition="0">
        <references count="1">
          <reference field="3" count="1">
            <x v="18"/>
          </reference>
        </references>
      </pivotArea>
    </format>
    <format dxfId="45">
      <pivotArea collapsedLevelsAreSubtotals="1" fieldPosition="0">
        <references count="1">
          <reference field="3" count="1">
            <x v="1"/>
          </reference>
        </references>
      </pivotArea>
    </format>
    <format dxfId="44">
      <pivotArea collapsedLevelsAreSubtotals="1" fieldPosition="0">
        <references count="1">
          <reference field="3" count="1">
            <x v="50"/>
          </reference>
        </references>
      </pivotArea>
    </format>
    <format dxfId="43">
      <pivotArea collapsedLevelsAreSubtotals="1" fieldPosition="0">
        <references count="1">
          <reference field="3" count="1">
            <x v="46"/>
          </reference>
        </references>
      </pivotArea>
    </format>
    <format dxfId="42">
      <pivotArea collapsedLevelsAreSubtotals="1" fieldPosition="0">
        <references count="1">
          <reference field="3" count="1">
            <x v="47"/>
          </reference>
        </references>
      </pivotArea>
    </format>
    <format dxfId="41">
      <pivotArea collapsedLevelsAreSubtotals="1" fieldPosition="0">
        <references count="1">
          <reference field="3" count="1">
            <x v="3"/>
          </reference>
        </references>
      </pivotArea>
    </format>
    <format dxfId="40">
      <pivotArea collapsedLevelsAreSubtotals="1" fieldPosition="0">
        <references count="1">
          <reference field="3" count="1">
            <x v="5"/>
          </reference>
        </references>
      </pivotArea>
    </format>
    <format dxfId="39">
      <pivotArea collapsedLevelsAreSubtotals="1" fieldPosition="0">
        <references count="1">
          <reference field="3" count="1">
            <x v="15"/>
          </reference>
        </references>
      </pivotArea>
    </format>
    <format dxfId="38">
      <pivotArea collapsedLevelsAreSubtotals="1" fieldPosition="0">
        <references count="1">
          <reference field="3" count="1">
            <x v="13"/>
          </reference>
        </references>
      </pivotArea>
    </format>
    <format dxfId="37">
      <pivotArea collapsedLevelsAreSubtotals="1" fieldPosition="0">
        <references count="1">
          <reference field="3" count="1">
            <x v="58"/>
          </reference>
        </references>
      </pivotArea>
    </format>
    <format dxfId="36">
      <pivotArea collapsedLevelsAreSubtotals="1" fieldPosition="0">
        <references count="1">
          <reference field="3" count="1">
            <x v="56"/>
          </reference>
        </references>
      </pivotArea>
    </format>
    <format dxfId="35">
      <pivotArea collapsedLevelsAreSubtotals="1" fieldPosition="0">
        <references count="1">
          <reference field="3" count="1">
            <x v="12"/>
          </reference>
        </references>
      </pivotArea>
    </format>
    <format dxfId="34">
      <pivotArea collapsedLevelsAreSubtotals="1" fieldPosition="0">
        <references count="1">
          <reference field="3" count="1">
            <x v="2"/>
          </reference>
        </references>
      </pivotArea>
    </format>
    <format dxfId="33">
      <pivotArea collapsedLevelsAreSubtotals="1" fieldPosition="0">
        <references count="1">
          <reference field="3" count="1">
            <x v="54"/>
          </reference>
        </references>
      </pivotArea>
    </format>
    <format dxfId="32">
      <pivotArea collapsedLevelsAreSubtotals="1" fieldPosition="0">
        <references count="1">
          <reference field="3" count="1">
            <x v="26"/>
          </reference>
        </references>
      </pivotArea>
    </format>
    <format dxfId="31">
      <pivotArea collapsedLevelsAreSubtotals="1" fieldPosition="0">
        <references count="1">
          <reference field="3" count="1">
            <x v="37"/>
          </reference>
        </references>
      </pivotArea>
    </format>
    <format dxfId="30">
      <pivotArea collapsedLevelsAreSubtotals="1" fieldPosition="0">
        <references count="1">
          <reference field="3" count="1">
            <x v="7"/>
          </reference>
        </references>
      </pivotArea>
    </format>
    <format dxfId="29">
      <pivotArea collapsedLevelsAreSubtotals="1" fieldPosition="0">
        <references count="1">
          <reference field="3" count="1">
            <x v="27"/>
          </reference>
        </references>
      </pivotArea>
    </format>
    <format dxfId="28">
      <pivotArea collapsedLevelsAreSubtotals="1" fieldPosition="0">
        <references count="1">
          <reference field="3" count="1">
            <x v="38"/>
          </reference>
        </references>
      </pivotArea>
    </format>
    <format dxfId="27">
      <pivotArea collapsedLevelsAreSubtotals="1" fieldPosition="0">
        <references count="1">
          <reference field="3" count="1">
            <x v="45"/>
          </reference>
        </references>
      </pivotArea>
    </format>
    <format dxfId="26">
      <pivotArea collapsedLevelsAreSubtotals="1" fieldPosition="0">
        <references count="1">
          <reference field="3" count="1">
            <x v="43"/>
          </reference>
        </references>
      </pivotArea>
    </format>
    <format dxfId="25">
      <pivotArea collapsedLevelsAreSubtotals="1" fieldPosition="0">
        <references count="1">
          <reference field="3" count="1">
            <x v="23"/>
          </reference>
        </references>
      </pivotArea>
    </format>
    <format dxfId="24">
      <pivotArea collapsedLevelsAreSubtotals="1" fieldPosition="0">
        <references count="1">
          <reference field="3" count="1">
            <x v="41"/>
          </reference>
        </references>
      </pivotArea>
    </format>
    <format dxfId="23">
      <pivotArea collapsedLevelsAreSubtotals="1" fieldPosition="0">
        <references count="1">
          <reference field="3" count="1">
            <x v="9"/>
          </reference>
        </references>
      </pivotArea>
    </format>
    <format dxfId="22">
      <pivotArea collapsedLevelsAreSubtotals="1" fieldPosition="0">
        <references count="1">
          <reference field="3" count="1">
            <x v="14"/>
          </reference>
        </references>
      </pivotArea>
    </format>
    <format dxfId="21">
      <pivotArea collapsedLevelsAreSubtotals="1" fieldPosition="0">
        <references count="1">
          <reference field="3" count="1">
            <x v="25"/>
          </reference>
        </references>
      </pivotArea>
    </format>
    <format dxfId="20">
      <pivotArea collapsedLevelsAreSubtotals="1" fieldPosition="0">
        <references count="1">
          <reference field="3" count="1">
            <x v="36"/>
          </reference>
        </references>
      </pivotArea>
    </format>
    <format dxfId="19">
      <pivotArea collapsedLevelsAreSubtotals="1" fieldPosition="0">
        <references count="1">
          <reference field="3" count="1">
            <x v="40"/>
          </reference>
        </references>
      </pivotArea>
    </format>
    <format dxfId="18">
      <pivotArea collapsedLevelsAreSubtotals="1" fieldPosition="0">
        <references count="1">
          <reference field="3" count="1">
            <x v="6"/>
          </reference>
        </references>
      </pivotArea>
    </format>
    <format dxfId="17">
      <pivotArea collapsedLevelsAreSubtotals="1" fieldPosition="0">
        <references count="1">
          <reference field="3" count="1">
            <x v="16"/>
          </reference>
        </references>
      </pivotArea>
    </format>
    <format dxfId="16">
      <pivotArea collapsedLevelsAreSubtotals="1" fieldPosition="0">
        <references count="1">
          <reference field="3" count="1">
            <x v="19"/>
          </reference>
        </references>
      </pivotArea>
    </format>
    <format dxfId="15">
      <pivotArea collapsedLevelsAreSubtotals="1" fieldPosition="0">
        <references count="1">
          <reference field="3" count="1">
            <x v="48"/>
          </reference>
        </references>
      </pivotArea>
    </format>
    <format dxfId="14">
      <pivotArea collapsedLevelsAreSubtotals="1" fieldPosition="0">
        <references count="1">
          <reference field="3" count="1">
            <x v="57"/>
          </reference>
        </references>
      </pivotArea>
    </format>
    <format dxfId="13">
      <pivotArea collapsedLevelsAreSubtotals="1" fieldPosition="0">
        <references count="1">
          <reference field="3" count="1">
            <x v="20"/>
          </reference>
        </references>
      </pivotArea>
    </format>
    <format dxfId="12">
      <pivotArea collapsedLevelsAreSubtotals="1" fieldPosition="0">
        <references count="1">
          <reference field="3" count="1">
            <x v="55"/>
          </reference>
        </references>
      </pivotArea>
    </format>
    <format dxfId="11">
      <pivotArea collapsedLevelsAreSubtotals="1" fieldPosition="0">
        <references count="1">
          <reference field="3" count="1">
            <x v="28"/>
          </reference>
        </references>
      </pivotArea>
    </format>
    <format dxfId="10">
      <pivotArea collapsedLevelsAreSubtotals="1" fieldPosition="0">
        <references count="1">
          <reference field="3" count="1">
            <x v="42"/>
          </reference>
        </references>
      </pivotArea>
    </format>
    <format dxfId="9">
      <pivotArea collapsedLevelsAreSubtotals="1" fieldPosition="0">
        <references count="1">
          <reference field="3" count="1">
            <x v="39"/>
          </reference>
        </references>
      </pivotArea>
    </format>
    <format dxfId="8">
      <pivotArea collapsedLevelsAreSubtotals="1" fieldPosition="0">
        <references count="1">
          <reference field="3" count="1">
            <x v="0"/>
          </reference>
        </references>
      </pivotArea>
    </format>
    <format dxfId="7">
      <pivotArea collapsedLevelsAreSubtotals="1" fieldPosition="0">
        <references count="1">
          <reference field="3" count="1">
            <x v="33"/>
          </reference>
        </references>
      </pivotArea>
    </format>
    <format dxfId="6">
      <pivotArea collapsedLevelsAreSubtotals="1" fieldPosition="0">
        <references count="1">
          <reference field="3" count="1">
            <x v="30"/>
          </reference>
        </references>
      </pivotArea>
    </format>
    <format dxfId="5">
      <pivotArea collapsedLevelsAreSubtotals="1" fieldPosition="0">
        <references count="1">
          <reference field="3" count="1">
            <x v="44"/>
          </reference>
        </references>
      </pivotArea>
    </format>
    <format dxfId="4">
      <pivotArea collapsedLevelsAreSubtotals="1" fieldPosition="0">
        <references count="1">
          <reference field="3" count="1">
            <x v="49"/>
          </reference>
        </references>
      </pivotArea>
    </format>
    <format dxfId="3">
      <pivotArea collapsedLevelsAreSubtotals="1" fieldPosition="0">
        <references count="1">
          <reference field="3" count="1">
            <x v="29"/>
          </reference>
        </references>
      </pivotArea>
    </format>
    <format dxfId="2">
      <pivotArea collapsedLevelsAreSubtotals="1" fieldPosition="0">
        <references count="1">
          <reference field="3" count="1">
            <x v="53"/>
          </reference>
        </references>
      </pivotArea>
    </format>
    <format dxfId="1">
      <pivotArea collapsedLevelsAreSubtotals="1" fieldPosition="0">
        <references count="1">
          <reference field="3" count="1">
            <x v="52"/>
          </reference>
        </references>
      </pivotArea>
    </format>
    <format dxfId="0">
      <pivotArea collapsedLevelsAreSubtotals="1" fieldPosition="0">
        <references count="1">
          <reference field="3" count="3">
            <x v="34"/>
            <x v="35"/>
            <x v="3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7FE47-D34A-4FCD-B892-65097562BBF6}">
  <sheetPr>
    <pageSetUpPr fitToPage="1"/>
  </sheetPr>
  <dimension ref="A1:XFC10946"/>
  <sheetViews>
    <sheetView tabSelected="1" view="pageBreakPreview" zoomScale="70" zoomScaleNormal="70" zoomScaleSheetLayoutView="70" workbookViewId="0">
      <pane xSplit="4" ySplit="6" topLeftCell="E9486" activePane="bottomRight" state="frozen"/>
      <selection pane="topRight" activeCell="E1" sqref="E1"/>
      <selection pane="bottomLeft" activeCell="A7" sqref="A7"/>
      <selection pane="bottomRight" activeCell="C9486" sqref="C9486"/>
    </sheetView>
  </sheetViews>
  <sheetFormatPr defaultRowHeight="19.5"/>
  <cols>
    <col min="1" max="1" width="24.625" style="4" customWidth="1"/>
    <col min="2" max="3" width="21.125" style="4" customWidth="1"/>
    <col min="4" max="4" width="14.5" style="4" customWidth="1"/>
    <col min="5" max="5" width="17.125" style="4" customWidth="1"/>
    <col min="6" max="6" width="11.875" style="7" customWidth="1"/>
    <col min="7" max="7" width="18.125" style="4" customWidth="1"/>
    <col min="8" max="9" width="10.75" style="7" customWidth="1"/>
    <col min="10" max="10" width="9.375" style="4" customWidth="1"/>
    <col min="11" max="11" width="22.625" style="140" customWidth="1"/>
    <col min="12" max="12" width="20.625" style="140" customWidth="1"/>
    <col min="13" max="13" width="20.625" style="40" customWidth="1"/>
    <col min="14" max="256" width="9.375" style="4" customWidth="1"/>
    <col min="257" max="1022" width="9.375" style="20" customWidth="1"/>
    <col min="1023" max="1023" width="8.875" style="20" customWidth="1"/>
    <col min="1024" max="1024" width="8.875" style="21" customWidth="1"/>
    <col min="1025" max="16384" width="9" style="21"/>
  </cols>
  <sheetData>
    <row r="1" spans="1:16383" ht="21">
      <c r="A1" s="174" t="s">
        <v>13</v>
      </c>
      <c r="B1" s="174"/>
      <c r="C1" s="174"/>
      <c r="D1" s="174"/>
      <c r="E1" s="174"/>
      <c r="F1" s="174"/>
      <c r="G1" s="174"/>
      <c r="H1" s="174"/>
      <c r="I1" s="174"/>
      <c r="J1" s="171"/>
      <c r="K1" s="171"/>
      <c r="L1" s="171"/>
      <c r="M1" s="171"/>
      <c r="N1" s="171"/>
      <c r="O1" s="171"/>
      <c r="P1" s="171"/>
      <c r="Q1" s="171"/>
      <c r="R1" s="171"/>
      <c r="S1" s="171"/>
      <c r="T1" s="171"/>
      <c r="U1" s="171"/>
      <c r="V1" s="171"/>
      <c r="W1" s="171"/>
      <c r="X1" s="171"/>
      <c r="Y1" s="171"/>
      <c r="Z1" s="171"/>
      <c r="AA1" s="171"/>
      <c r="AB1" s="171"/>
      <c r="AC1" s="171"/>
      <c r="AD1" s="171"/>
      <c r="AE1" s="171"/>
      <c r="AF1" s="171"/>
      <c r="AG1" s="171"/>
      <c r="AH1" s="171"/>
      <c r="AI1" s="171"/>
      <c r="AJ1" s="171"/>
      <c r="AK1" s="171"/>
      <c r="AL1" s="171"/>
      <c r="AM1" s="171"/>
      <c r="AN1" s="171"/>
      <c r="AO1" s="171"/>
      <c r="AP1" s="171"/>
      <c r="AQ1" s="171"/>
      <c r="AR1" s="171"/>
      <c r="AS1" s="171"/>
      <c r="AT1" s="171"/>
      <c r="AU1" s="171"/>
      <c r="AV1" s="171"/>
      <c r="AW1" s="171"/>
      <c r="AX1" s="171"/>
      <c r="AY1" s="171"/>
      <c r="AZ1" s="171"/>
      <c r="BA1" s="171"/>
      <c r="BB1" s="171"/>
      <c r="BC1" s="171"/>
      <c r="BD1" s="171"/>
      <c r="BE1" s="171"/>
      <c r="BF1" s="171"/>
      <c r="BG1" s="171"/>
      <c r="BH1" s="171"/>
      <c r="BI1" s="171"/>
      <c r="BJ1" s="171"/>
      <c r="BK1" s="171"/>
      <c r="BL1" s="171"/>
      <c r="BM1" s="171"/>
      <c r="BN1" s="171"/>
      <c r="BO1" s="171"/>
      <c r="BP1" s="171"/>
      <c r="BQ1" s="171"/>
      <c r="BR1" s="171"/>
      <c r="BS1" s="171"/>
      <c r="BT1" s="171"/>
      <c r="BU1" s="171"/>
      <c r="BV1" s="171"/>
      <c r="BW1" s="171"/>
      <c r="BX1" s="171"/>
      <c r="BY1" s="171"/>
      <c r="BZ1" s="171"/>
      <c r="CA1" s="171"/>
      <c r="CB1" s="171"/>
      <c r="CC1" s="171"/>
      <c r="CD1" s="171"/>
      <c r="CE1" s="171"/>
      <c r="CF1" s="171"/>
      <c r="CG1" s="171"/>
      <c r="CH1" s="171"/>
      <c r="CI1" s="171"/>
      <c r="CJ1" s="171"/>
      <c r="CK1" s="171"/>
      <c r="CL1" s="171"/>
      <c r="CM1" s="171"/>
      <c r="CN1" s="171"/>
      <c r="CO1" s="171"/>
      <c r="CP1" s="171"/>
      <c r="CQ1" s="171"/>
      <c r="CR1" s="171"/>
      <c r="CS1" s="171"/>
      <c r="CT1" s="171"/>
      <c r="CU1" s="171"/>
      <c r="CV1" s="171"/>
      <c r="CW1" s="171"/>
      <c r="CX1" s="171"/>
      <c r="CY1" s="171"/>
      <c r="CZ1" s="171"/>
      <c r="DA1" s="171"/>
      <c r="DB1" s="171"/>
      <c r="DC1" s="171"/>
      <c r="DD1" s="171"/>
      <c r="DE1" s="171"/>
      <c r="DF1" s="171"/>
      <c r="DG1" s="171"/>
      <c r="DH1" s="171"/>
      <c r="DI1" s="171"/>
      <c r="DJ1" s="171"/>
      <c r="DK1" s="171"/>
      <c r="DL1" s="171"/>
      <c r="DM1" s="171"/>
      <c r="DN1" s="171"/>
      <c r="DO1" s="171"/>
      <c r="DP1" s="171"/>
      <c r="DQ1" s="171"/>
      <c r="DR1" s="171"/>
      <c r="DS1" s="171"/>
      <c r="DT1" s="171"/>
      <c r="DU1" s="171"/>
      <c r="DV1" s="171"/>
      <c r="DW1" s="171"/>
      <c r="DX1" s="171"/>
      <c r="DY1" s="171"/>
      <c r="DZ1" s="171"/>
      <c r="EA1" s="171"/>
      <c r="EB1" s="171"/>
      <c r="EC1" s="171"/>
      <c r="ED1" s="171"/>
      <c r="EE1" s="171"/>
      <c r="EF1" s="171"/>
      <c r="EG1" s="171"/>
      <c r="EH1" s="171"/>
      <c r="EI1" s="171"/>
      <c r="EJ1" s="171"/>
      <c r="EK1" s="171"/>
      <c r="EL1" s="171"/>
      <c r="EM1" s="171"/>
      <c r="EN1" s="171"/>
      <c r="EO1" s="171"/>
      <c r="EP1" s="171"/>
      <c r="EQ1" s="171"/>
      <c r="ER1" s="171"/>
      <c r="ES1" s="171"/>
      <c r="ET1" s="171"/>
      <c r="EU1" s="171"/>
      <c r="EV1" s="171"/>
      <c r="EW1" s="171"/>
      <c r="EX1" s="171"/>
      <c r="EY1" s="171"/>
      <c r="EZ1" s="171"/>
      <c r="FA1" s="171"/>
      <c r="FB1" s="171"/>
      <c r="FC1" s="171"/>
      <c r="FD1" s="171"/>
      <c r="FE1" s="171"/>
      <c r="FF1" s="171"/>
      <c r="FG1" s="171"/>
      <c r="FH1" s="171"/>
      <c r="FI1" s="171"/>
      <c r="FJ1" s="171"/>
      <c r="FK1" s="171"/>
      <c r="FL1" s="171"/>
      <c r="FM1" s="171"/>
      <c r="FN1" s="171"/>
      <c r="FO1" s="171"/>
      <c r="FP1" s="171"/>
      <c r="FQ1" s="171"/>
      <c r="FR1" s="171"/>
      <c r="FS1" s="171"/>
      <c r="FT1" s="171"/>
      <c r="FU1" s="171"/>
      <c r="FV1" s="171"/>
      <c r="FW1" s="171"/>
      <c r="FX1" s="171"/>
      <c r="FY1" s="171"/>
      <c r="FZ1" s="171"/>
      <c r="GA1" s="171"/>
      <c r="GB1" s="171"/>
      <c r="GC1" s="171"/>
      <c r="GD1" s="171"/>
      <c r="GE1" s="171"/>
      <c r="GF1" s="171"/>
      <c r="GG1" s="171"/>
      <c r="GH1" s="171"/>
      <c r="GI1" s="171"/>
      <c r="GJ1" s="171"/>
      <c r="GK1" s="171"/>
      <c r="GL1" s="171"/>
      <c r="GM1" s="171"/>
      <c r="GN1" s="171"/>
      <c r="GO1" s="171"/>
      <c r="GP1" s="171"/>
      <c r="GQ1" s="171"/>
      <c r="GR1" s="171"/>
      <c r="GS1" s="171"/>
      <c r="GT1" s="171"/>
      <c r="GU1" s="171"/>
      <c r="GV1" s="171"/>
      <c r="GW1" s="171"/>
      <c r="GX1" s="171"/>
      <c r="GY1" s="171"/>
      <c r="GZ1" s="171"/>
      <c r="HA1" s="171"/>
      <c r="HB1" s="171"/>
      <c r="HC1" s="171"/>
      <c r="HD1" s="171"/>
      <c r="HE1" s="171"/>
      <c r="HF1" s="171"/>
      <c r="HG1" s="171"/>
      <c r="HH1" s="171"/>
      <c r="HI1" s="171"/>
      <c r="HJ1" s="171"/>
      <c r="HK1" s="171"/>
      <c r="HL1" s="171"/>
      <c r="HM1" s="171"/>
      <c r="HN1" s="171"/>
      <c r="HO1" s="171"/>
      <c r="HP1" s="171"/>
      <c r="HQ1" s="171"/>
      <c r="HR1" s="171"/>
      <c r="HS1" s="171"/>
      <c r="HT1" s="171"/>
      <c r="HU1" s="171"/>
      <c r="HV1" s="171"/>
      <c r="HW1" s="171"/>
      <c r="HX1" s="171"/>
      <c r="HY1" s="171"/>
      <c r="HZ1" s="171"/>
      <c r="IA1" s="171"/>
      <c r="IB1" s="171"/>
      <c r="IC1" s="171"/>
      <c r="ID1" s="171"/>
      <c r="IE1" s="171"/>
      <c r="IF1" s="171"/>
      <c r="IG1" s="171"/>
      <c r="IH1" s="171"/>
      <c r="II1" s="171"/>
      <c r="IJ1" s="171"/>
      <c r="IK1" s="171"/>
      <c r="IL1" s="171"/>
      <c r="IM1" s="171"/>
      <c r="IN1" s="171"/>
      <c r="IO1" s="171"/>
      <c r="IP1" s="171"/>
      <c r="IQ1" s="171"/>
      <c r="IR1" s="171"/>
      <c r="IS1" s="171"/>
      <c r="IT1" s="171"/>
      <c r="IU1" s="171"/>
      <c r="IV1" s="171"/>
      <c r="IW1" s="171"/>
      <c r="IX1" s="171"/>
      <c r="IY1" s="171"/>
      <c r="IZ1" s="171"/>
      <c r="JA1" s="171"/>
      <c r="JB1" s="171"/>
      <c r="JC1" s="171"/>
      <c r="JD1" s="171"/>
      <c r="JE1" s="171"/>
      <c r="JF1" s="171"/>
      <c r="JG1" s="171"/>
      <c r="JH1" s="171"/>
      <c r="JI1" s="171"/>
      <c r="JJ1" s="171"/>
      <c r="JK1" s="171"/>
      <c r="JL1" s="171"/>
      <c r="JM1" s="171"/>
      <c r="JN1" s="171"/>
      <c r="JO1" s="171"/>
      <c r="JP1" s="171"/>
      <c r="JQ1" s="171"/>
      <c r="JR1" s="171"/>
      <c r="JS1" s="171"/>
      <c r="JT1" s="171"/>
      <c r="JU1" s="171"/>
      <c r="JV1" s="171"/>
      <c r="JW1" s="171"/>
      <c r="JX1" s="171"/>
      <c r="JY1" s="171"/>
      <c r="JZ1" s="171"/>
      <c r="KA1" s="171"/>
      <c r="KB1" s="171"/>
      <c r="KC1" s="171"/>
      <c r="KD1" s="171"/>
      <c r="KE1" s="171"/>
      <c r="KF1" s="171"/>
      <c r="KG1" s="171"/>
      <c r="KH1" s="171"/>
      <c r="KI1" s="171"/>
      <c r="KJ1" s="171"/>
      <c r="KK1" s="171"/>
      <c r="KL1" s="171"/>
      <c r="KM1" s="171"/>
      <c r="KN1" s="171"/>
      <c r="KO1" s="171"/>
      <c r="KP1" s="171"/>
      <c r="KQ1" s="171"/>
      <c r="KR1" s="171"/>
      <c r="KS1" s="171"/>
      <c r="KT1" s="171"/>
      <c r="KU1" s="171"/>
      <c r="KV1" s="171"/>
      <c r="KW1" s="171"/>
      <c r="KX1" s="171"/>
      <c r="KY1" s="171"/>
      <c r="KZ1" s="171"/>
      <c r="LA1" s="171"/>
      <c r="LB1" s="171"/>
      <c r="LC1" s="171"/>
      <c r="LD1" s="171"/>
      <c r="LE1" s="171"/>
      <c r="LF1" s="171"/>
      <c r="LG1" s="171"/>
      <c r="LH1" s="171"/>
      <c r="LI1" s="171"/>
      <c r="LJ1" s="171"/>
      <c r="LK1" s="171"/>
      <c r="LL1" s="171"/>
      <c r="LM1" s="171"/>
      <c r="LN1" s="171"/>
      <c r="LO1" s="171"/>
      <c r="LP1" s="171"/>
      <c r="LQ1" s="171"/>
      <c r="LR1" s="171"/>
      <c r="LS1" s="171"/>
      <c r="LT1" s="171"/>
      <c r="LU1" s="171"/>
      <c r="LV1" s="171"/>
      <c r="LW1" s="171"/>
      <c r="LX1" s="171"/>
      <c r="LY1" s="171"/>
      <c r="LZ1" s="171"/>
      <c r="MA1" s="171"/>
      <c r="MB1" s="171"/>
      <c r="MC1" s="171"/>
      <c r="MD1" s="171"/>
      <c r="ME1" s="171"/>
      <c r="MF1" s="171"/>
      <c r="MG1" s="171"/>
      <c r="MH1" s="171"/>
      <c r="MI1" s="171"/>
      <c r="MJ1" s="171"/>
      <c r="MK1" s="171"/>
      <c r="ML1" s="171"/>
      <c r="MM1" s="171"/>
      <c r="MN1" s="171"/>
      <c r="MO1" s="171"/>
      <c r="MP1" s="171"/>
      <c r="MQ1" s="171"/>
      <c r="MR1" s="171"/>
      <c r="MS1" s="171"/>
      <c r="MT1" s="171"/>
      <c r="MU1" s="171"/>
      <c r="MV1" s="171"/>
      <c r="MW1" s="171"/>
      <c r="MX1" s="171"/>
      <c r="MY1" s="171"/>
      <c r="MZ1" s="171"/>
      <c r="NA1" s="171"/>
      <c r="NB1" s="171"/>
      <c r="NC1" s="171"/>
      <c r="ND1" s="171"/>
      <c r="NE1" s="171"/>
      <c r="NF1" s="171"/>
      <c r="NG1" s="171"/>
      <c r="NH1" s="171"/>
      <c r="NI1" s="171"/>
      <c r="NJ1" s="171"/>
      <c r="NK1" s="171"/>
      <c r="NL1" s="171"/>
      <c r="NM1" s="171"/>
      <c r="NN1" s="171"/>
      <c r="NO1" s="171"/>
      <c r="NP1" s="171"/>
      <c r="NQ1" s="171"/>
      <c r="NR1" s="171"/>
      <c r="NS1" s="171"/>
      <c r="NT1" s="171"/>
      <c r="NU1" s="171"/>
      <c r="NV1" s="171"/>
      <c r="NW1" s="171"/>
      <c r="NX1" s="171"/>
      <c r="NY1" s="171"/>
      <c r="NZ1" s="171"/>
      <c r="OA1" s="171"/>
      <c r="OB1" s="171"/>
      <c r="OC1" s="171"/>
      <c r="OD1" s="171"/>
      <c r="OE1" s="171"/>
      <c r="OF1" s="171"/>
      <c r="OG1" s="171"/>
      <c r="OH1" s="171"/>
      <c r="OI1" s="171"/>
      <c r="OJ1" s="171"/>
      <c r="OK1" s="171"/>
      <c r="OL1" s="171"/>
      <c r="OM1" s="171"/>
      <c r="ON1" s="171"/>
      <c r="OO1" s="171"/>
      <c r="OP1" s="171"/>
      <c r="OQ1" s="171"/>
      <c r="OR1" s="171"/>
      <c r="OS1" s="171"/>
      <c r="OT1" s="171"/>
      <c r="OU1" s="171"/>
      <c r="OV1" s="171"/>
      <c r="OW1" s="171"/>
      <c r="OX1" s="171"/>
      <c r="OY1" s="171"/>
      <c r="OZ1" s="171"/>
      <c r="PA1" s="171"/>
      <c r="PB1" s="171"/>
      <c r="PC1" s="171"/>
      <c r="PD1" s="171"/>
      <c r="PE1" s="171"/>
      <c r="PF1" s="171"/>
      <c r="PG1" s="171"/>
      <c r="PH1" s="171"/>
      <c r="PI1" s="171"/>
      <c r="PJ1" s="171"/>
      <c r="PK1" s="171"/>
      <c r="PL1" s="171"/>
      <c r="PM1" s="171"/>
      <c r="PN1" s="171"/>
      <c r="PO1" s="171"/>
      <c r="PP1" s="171"/>
      <c r="PQ1" s="171"/>
      <c r="PR1" s="171"/>
      <c r="PS1" s="171"/>
      <c r="PT1" s="171"/>
      <c r="PU1" s="171"/>
      <c r="PV1" s="171"/>
      <c r="PW1" s="171"/>
      <c r="PX1" s="171"/>
      <c r="PY1" s="171"/>
      <c r="PZ1" s="171"/>
      <c r="QA1" s="171"/>
      <c r="QB1" s="171"/>
      <c r="QC1" s="171"/>
      <c r="QD1" s="171"/>
      <c r="QE1" s="171"/>
      <c r="QF1" s="171"/>
      <c r="QG1" s="171"/>
      <c r="QH1" s="171"/>
      <c r="QI1" s="171"/>
      <c r="QJ1" s="171"/>
      <c r="QK1" s="171"/>
      <c r="QL1" s="171"/>
      <c r="QM1" s="171"/>
      <c r="QN1" s="171"/>
      <c r="QO1" s="171"/>
      <c r="QP1" s="171"/>
      <c r="QQ1" s="171"/>
      <c r="QR1" s="171"/>
      <c r="QS1" s="171"/>
      <c r="QT1" s="171"/>
      <c r="QU1" s="171"/>
      <c r="QV1" s="171"/>
      <c r="QW1" s="171"/>
      <c r="QX1" s="171"/>
      <c r="QY1" s="171"/>
      <c r="QZ1" s="171"/>
      <c r="RA1" s="171"/>
      <c r="RB1" s="171"/>
      <c r="RC1" s="171"/>
      <c r="RD1" s="171"/>
      <c r="RE1" s="171"/>
      <c r="RF1" s="171"/>
      <c r="RG1" s="171"/>
      <c r="RH1" s="171"/>
      <c r="RI1" s="171"/>
      <c r="RJ1" s="171"/>
      <c r="RK1" s="171"/>
      <c r="RL1" s="171"/>
      <c r="RM1" s="171"/>
      <c r="RN1" s="171"/>
      <c r="RO1" s="171"/>
      <c r="RP1" s="171"/>
      <c r="RQ1" s="171"/>
      <c r="RR1" s="171"/>
      <c r="RS1" s="171"/>
      <c r="RT1" s="171"/>
      <c r="RU1" s="171"/>
      <c r="RV1" s="171"/>
      <c r="RW1" s="171"/>
      <c r="RX1" s="171"/>
      <c r="RY1" s="171"/>
      <c r="RZ1" s="171"/>
      <c r="SA1" s="171"/>
      <c r="SB1" s="171"/>
      <c r="SC1" s="171"/>
      <c r="SD1" s="171"/>
      <c r="SE1" s="171"/>
      <c r="SF1" s="171"/>
      <c r="SG1" s="171"/>
      <c r="SH1" s="171"/>
      <c r="SI1" s="171"/>
      <c r="SJ1" s="171"/>
      <c r="SK1" s="171"/>
      <c r="SL1" s="171"/>
      <c r="SM1" s="171"/>
      <c r="SN1" s="171"/>
      <c r="SO1" s="171"/>
      <c r="SP1" s="171"/>
      <c r="SQ1" s="171"/>
      <c r="SR1" s="171"/>
      <c r="SS1" s="171"/>
      <c r="ST1" s="171"/>
      <c r="SU1" s="171"/>
      <c r="SV1" s="171"/>
      <c r="SW1" s="171"/>
      <c r="SX1" s="171"/>
      <c r="SY1" s="171"/>
      <c r="SZ1" s="171"/>
      <c r="TA1" s="171"/>
      <c r="TB1" s="171"/>
      <c r="TC1" s="171"/>
      <c r="TD1" s="171"/>
      <c r="TE1" s="171"/>
      <c r="TF1" s="171"/>
      <c r="TG1" s="171"/>
      <c r="TH1" s="171"/>
      <c r="TI1" s="171"/>
      <c r="TJ1" s="171"/>
      <c r="TK1" s="171"/>
      <c r="TL1" s="171"/>
      <c r="TM1" s="171"/>
      <c r="TN1" s="171"/>
      <c r="TO1" s="171"/>
      <c r="TP1" s="171"/>
      <c r="TQ1" s="171"/>
      <c r="TR1" s="171"/>
      <c r="TS1" s="171"/>
      <c r="TT1" s="171"/>
      <c r="TU1" s="171"/>
      <c r="TV1" s="171"/>
      <c r="TW1" s="171"/>
      <c r="TX1" s="171"/>
      <c r="TY1" s="171"/>
      <c r="TZ1" s="171"/>
      <c r="UA1" s="171"/>
      <c r="UB1" s="171"/>
      <c r="UC1" s="171"/>
      <c r="UD1" s="171"/>
      <c r="UE1" s="171"/>
      <c r="UF1" s="171"/>
      <c r="UG1" s="171"/>
      <c r="UH1" s="171"/>
      <c r="UI1" s="171"/>
      <c r="UJ1" s="171"/>
      <c r="UK1" s="171"/>
      <c r="UL1" s="171"/>
      <c r="UM1" s="171"/>
      <c r="UN1" s="171"/>
      <c r="UO1" s="171"/>
      <c r="UP1" s="171"/>
      <c r="UQ1" s="171"/>
      <c r="UR1" s="171"/>
      <c r="US1" s="171"/>
      <c r="UT1" s="171"/>
      <c r="UU1" s="171"/>
      <c r="UV1" s="171"/>
      <c r="UW1" s="171"/>
      <c r="UX1" s="171"/>
      <c r="UY1" s="171"/>
      <c r="UZ1" s="171"/>
      <c r="VA1" s="171"/>
      <c r="VB1" s="171"/>
      <c r="VC1" s="171"/>
      <c r="VD1" s="171"/>
      <c r="VE1" s="171"/>
      <c r="VF1" s="171"/>
      <c r="VG1" s="171"/>
      <c r="VH1" s="171"/>
      <c r="VI1" s="171"/>
      <c r="VJ1" s="171"/>
      <c r="VK1" s="171"/>
      <c r="VL1" s="171"/>
      <c r="VM1" s="171"/>
      <c r="VN1" s="171"/>
      <c r="VO1" s="171"/>
      <c r="VP1" s="171"/>
      <c r="VQ1" s="171"/>
      <c r="VR1" s="171"/>
      <c r="VS1" s="171"/>
      <c r="VT1" s="171"/>
      <c r="VU1" s="171"/>
      <c r="VV1" s="171"/>
      <c r="VW1" s="171"/>
      <c r="VX1" s="171"/>
      <c r="VY1" s="171"/>
      <c r="VZ1" s="171"/>
      <c r="WA1" s="171"/>
      <c r="WB1" s="171"/>
      <c r="WC1" s="171"/>
      <c r="WD1" s="171"/>
      <c r="WE1" s="171"/>
      <c r="WF1" s="171"/>
      <c r="WG1" s="171"/>
      <c r="WH1" s="171"/>
      <c r="WI1" s="171"/>
      <c r="WJ1" s="171"/>
      <c r="WK1" s="171"/>
      <c r="WL1" s="171"/>
      <c r="WM1" s="171"/>
      <c r="WN1" s="171"/>
      <c r="WO1" s="171"/>
      <c r="WP1" s="171"/>
      <c r="WQ1" s="171"/>
      <c r="WR1" s="171"/>
      <c r="WS1" s="171"/>
      <c r="WT1" s="171"/>
      <c r="WU1" s="171"/>
      <c r="WV1" s="171"/>
      <c r="WW1" s="171"/>
      <c r="WX1" s="171"/>
      <c r="WY1" s="171"/>
      <c r="WZ1" s="171"/>
      <c r="XA1" s="171"/>
      <c r="XB1" s="171"/>
      <c r="XC1" s="171"/>
      <c r="XD1" s="171"/>
      <c r="XE1" s="171"/>
      <c r="XF1" s="171"/>
      <c r="XG1" s="171"/>
      <c r="XH1" s="171"/>
      <c r="XI1" s="171"/>
      <c r="XJ1" s="171"/>
      <c r="XK1" s="171"/>
      <c r="XL1" s="171"/>
      <c r="XM1" s="171"/>
      <c r="XN1" s="171"/>
      <c r="XO1" s="171"/>
      <c r="XP1" s="171"/>
      <c r="XQ1" s="171"/>
      <c r="XR1" s="171"/>
      <c r="XS1" s="171"/>
      <c r="XT1" s="171"/>
      <c r="XU1" s="171"/>
      <c r="XV1" s="171"/>
      <c r="XW1" s="171"/>
      <c r="XX1" s="171"/>
      <c r="XY1" s="171"/>
      <c r="XZ1" s="171"/>
      <c r="YA1" s="171"/>
      <c r="YB1" s="171"/>
      <c r="YC1" s="171"/>
      <c r="YD1" s="171"/>
      <c r="YE1" s="171"/>
      <c r="YF1" s="171"/>
      <c r="YG1" s="171"/>
      <c r="YH1" s="171"/>
      <c r="YI1" s="171"/>
      <c r="YJ1" s="171"/>
      <c r="YK1" s="171"/>
      <c r="YL1" s="171"/>
      <c r="YM1" s="171"/>
      <c r="YN1" s="171"/>
      <c r="YO1" s="171"/>
      <c r="YP1" s="171"/>
      <c r="YQ1" s="171"/>
      <c r="YR1" s="171"/>
      <c r="YS1" s="171"/>
      <c r="YT1" s="171"/>
      <c r="YU1" s="171"/>
      <c r="YV1" s="171"/>
      <c r="YW1" s="171"/>
      <c r="YX1" s="171"/>
      <c r="YY1" s="171"/>
      <c r="YZ1" s="171"/>
      <c r="ZA1" s="171"/>
      <c r="ZB1" s="171"/>
      <c r="ZC1" s="171"/>
      <c r="ZD1" s="171"/>
      <c r="ZE1" s="171"/>
      <c r="ZF1" s="171"/>
      <c r="ZG1" s="171"/>
      <c r="ZH1" s="171"/>
      <c r="ZI1" s="171"/>
      <c r="ZJ1" s="171"/>
      <c r="ZK1" s="171"/>
      <c r="ZL1" s="171"/>
      <c r="ZM1" s="171"/>
      <c r="ZN1" s="171"/>
      <c r="ZO1" s="171"/>
      <c r="ZP1" s="171"/>
      <c r="ZQ1" s="171"/>
      <c r="ZR1" s="171"/>
      <c r="ZS1" s="171"/>
      <c r="ZT1" s="171"/>
      <c r="ZU1" s="171"/>
      <c r="ZV1" s="171"/>
      <c r="ZW1" s="171"/>
      <c r="ZX1" s="171"/>
      <c r="ZY1" s="171"/>
      <c r="ZZ1" s="171"/>
      <c r="AAA1" s="171"/>
      <c r="AAB1" s="171"/>
      <c r="AAC1" s="171"/>
      <c r="AAD1" s="171"/>
      <c r="AAE1" s="171"/>
      <c r="AAF1" s="171"/>
      <c r="AAG1" s="171"/>
      <c r="AAH1" s="171"/>
      <c r="AAI1" s="171"/>
      <c r="AAJ1" s="171"/>
      <c r="AAK1" s="171"/>
      <c r="AAL1" s="171"/>
      <c r="AAM1" s="171"/>
      <c r="AAN1" s="171"/>
      <c r="AAO1" s="171"/>
      <c r="AAP1" s="171"/>
      <c r="AAQ1" s="171"/>
      <c r="AAR1" s="171"/>
      <c r="AAS1" s="171"/>
      <c r="AAT1" s="171"/>
      <c r="AAU1" s="171"/>
      <c r="AAV1" s="171"/>
      <c r="AAW1" s="171"/>
      <c r="AAX1" s="171"/>
      <c r="AAY1" s="171"/>
      <c r="AAZ1" s="171"/>
      <c r="ABA1" s="171"/>
      <c r="ABB1" s="171"/>
      <c r="ABC1" s="171"/>
      <c r="ABD1" s="171"/>
      <c r="ABE1" s="171"/>
      <c r="ABF1" s="171"/>
      <c r="ABG1" s="171"/>
      <c r="ABH1" s="171"/>
      <c r="ABI1" s="171"/>
      <c r="ABJ1" s="171"/>
      <c r="ABK1" s="171"/>
      <c r="ABL1" s="171"/>
      <c r="ABM1" s="171"/>
      <c r="ABN1" s="171"/>
      <c r="ABO1" s="171"/>
      <c r="ABP1" s="171"/>
      <c r="ABQ1" s="171"/>
      <c r="ABR1" s="171"/>
      <c r="ABS1" s="171"/>
      <c r="ABT1" s="171"/>
      <c r="ABU1" s="171"/>
      <c r="ABV1" s="171"/>
      <c r="ABW1" s="171"/>
      <c r="ABX1" s="171"/>
      <c r="ABY1" s="171"/>
      <c r="ABZ1" s="171"/>
      <c r="ACA1" s="171"/>
      <c r="ACB1" s="171"/>
      <c r="ACC1" s="171"/>
      <c r="ACD1" s="171"/>
      <c r="ACE1" s="171"/>
      <c r="ACF1" s="171"/>
      <c r="ACG1" s="171"/>
      <c r="ACH1" s="171"/>
      <c r="ACI1" s="171"/>
      <c r="ACJ1" s="171"/>
      <c r="ACK1" s="171"/>
      <c r="ACL1" s="171"/>
      <c r="ACM1" s="171"/>
      <c r="ACN1" s="171"/>
      <c r="ACO1" s="171"/>
      <c r="ACP1" s="171"/>
      <c r="ACQ1" s="171"/>
      <c r="ACR1" s="171"/>
      <c r="ACS1" s="171"/>
      <c r="ACT1" s="171"/>
      <c r="ACU1" s="171"/>
      <c r="ACV1" s="171"/>
      <c r="ACW1" s="171"/>
      <c r="ACX1" s="171"/>
      <c r="ACY1" s="171"/>
      <c r="ACZ1" s="171"/>
      <c r="ADA1" s="171"/>
      <c r="ADB1" s="171"/>
      <c r="ADC1" s="171"/>
      <c r="ADD1" s="171"/>
      <c r="ADE1" s="171"/>
      <c r="ADF1" s="171"/>
      <c r="ADG1" s="171"/>
      <c r="ADH1" s="171"/>
      <c r="ADI1" s="171"/>
      <c r="ADJ1" s="171"/>
      <c r="ADK1" s="171"/>
      <c r="ADL1" s="171"/>
      <c r="ADM1" s="171"/>
      <c r="ADN1" s="171"/>
      <c r="ADO1" s="171"/>
      <c r="ADP1" s="171"/>
      <c r="ADQ1" s="171"/>
      <c r="ADR1" s="171"/>
      <c r="ADS1" s="171"/>
      <c r="ADT1" s="171"/>
      <c r="ADU1" s="171"/>
      <c r="ADV1" s="171"/>
      <c r="ADW1" s="171"/>
      <c r="ADX1" s="171"/>
      <c r="ADY1" s="171"/>
      <c r="ADZ1" s="171"/>
      <c r="AEA1" s="171"/>
      <c r="AEB1" s="171"/>
      <c r="AEC1" s="171"/>
      <c r="AED1" s="171"/>
      <c r="AEE1" s="171"/>
      <c r="AEF1" s="171"/>
      <c r="AEG1" s="171"/>
      <c r="AEH1" s="171"/>
      <c r="AEI1" s="171"/>
      <c r="AEJ1" s="171"/>
      <c r="AEK1" s="171"/>
      <c r="AEL1" s="171"/>
      <c r="AEM1" s="171"/>
      <c r="AEN1" s="171"/>
      <c r="AEO1" s="171"/>
      <c r="AEP1" s="171"/>
      <c r="AEQ1" s="171"/>
      <c r="AER1" s="171"/>
      <c r="AES1" s="171"/>
      <c r="AET1" s="171"/>
      <c r="AEU1" s="171"/>
      <c r="AEV1" s="171"/>
      <c r="AEW1" s="171"/>
      <c r="AEX1" s="171"/>
      <c r="AEY1" s="171"/>
      <c r="AEZ1" s="171"/>
      <c r="AFA1" s="171"/>
      <c r="AFB1" s="171"/>
      <c r="AFC1" s="171"/>
      <c r="AFD1" s="171"/>
      <c r="AFE1" s="171"/>
      <c r="AFF1" s="171"/>
      <c r="AFG1" s="171"/>
      <c r="AFH1" s="171"/>
      <c r="AFI1" s="171"/>
      <c r="AFJ1" s="171"/>
      <c r="AFK1" s="171"/>
      <c r="AFL1" s="171"/>
      <c r="AFM1" s="171"/>
      <c r="AFN1" s="171"/>
      <c r="AFO1" s="171"/>
      <c r="AFP1" s="171"/>
      <c r="AFQ1" s="171"/>
      <c r="AFR1" s="171"/>
      <c r="AFS1" s="171"/>
      <c r="AFT1" s="171"/>
      <c r="AFU1" s="171"/>
      <c r="AFV1" s="171"/>
      <c r="AFW1" s="171"/>
      <c r="AFX1" s="171"/>
      <c r="AFY1" s="171"/>
      <c r="AFZ1" s="171"/>
      <c r="AGA1" s="171"/>
      <c r="AGB1" s="171"/>
      <c r="AGC1" s="171"/>
      <c r="AGD1" s="171"/>
      <c r="AGE1" s="171"/>
      <c r="AGF1" s="171"/>
      <c r="AGG1" s="171"/>
      <c r="AGH1" s="171"/>
      <c r="AGI1" s="171"/>
      <c r="AGJ1" s="171"/>
      <c r="AGK1" s="171"/>
      <c r="AGL1" s="171"/>
      <c r="AGM1" s="171"/>
      <c r="AGN1" s="171"/>
      <c r="AGO1" s="171"/>
      <c r="AGP1" s="171"/>
      <c r="AGQ1" s="171"/>
      <c r="AGR1" s="171"/>
      <c r="AGS1" s="171"/>
      <c r="AGT1" s="171"/>
      <c r="AGU1" s="171"/>
      <c r="AGV1" s="171"/>
      <c r="AGW1" s="171"/>
      <c r="AGX1" s="171"/>
      <c r="AGY1" s="171"/>
      <c r="AGZ1" s="171"/>
      <c r="AHA1" s="171"/>
      <c r="AHB1" s="171"/>
      <c r="AHC1" s="171"/>
      <c r="AHD1" s="171"/>
      <c r="AHE1" s="171"/>
      <c r="AHF1" s="171"/>
      <c r="AHG1" s="171"/>
      <c r="AHH1" s="171"/>
      <c r="AHI1" s="171"/>
      <c r="AHJ1" s="171"/>
      <c r="AHK1" s="171"/>
      <c r="AHL1" s="171"/>
      <c r="AHM1" s="171"/>
      <c r="AHN1" s="171"/>
      <c r="AHO1" s="171"/>
      <c r="AHP1" s="171"/>
      <c r="AHQ1" s="171"/>
      <c r="AHR1" s="171"/>
      <c r="AHS1" s="171"/>
      <c r="AHT1" s="171"/>
      <c r="AHU1" s="171"/>
      <c r="AHV1" s="171"/>
      <c r="AHW1" s="171"/>
      <c r="AHX1" s="171"/>
      <c r="AHY1" s="171"/>
      <c r="AHZ1" s="171"/>
      <c r="AIA1" s="171"/>
      <c r="AIB1" s="171"/>
      <c r="AIC1" s="171"/>
      <c r="AID1" s="171"/>
      <c r="AIE1" s="171"/>
      <c r="AIF1" s="171"/>
      <c r="AIG1" s="171"/>
      <c r="AIH1" s="171"/>
      <c r="AII1" s="171"/>
      <c r="AIJ1" s="171"/>
      <c r="AIK1" s="171"/>
      <c r="AIL1" s="171"/>
      <c r="AIM1" s="171"/>
      <c r="AIN1" s="171"/>
      <c r="AIO1" s="171"/>
      <c r="AIP1" s="171"/>
      <c r="AIQ1" s="171"/>
      <c r="AIR1" s="171"/>
      <c r="AIS1" s="171"/>
      <c r="AIT1" s="171"/>
      <c r="AIU1" s="171"/>
      <c r="AIV1" s="171"/>
      <c r="AIW1" s="171"/>
      <c r="AIX1" s="171"/>
      <c r="AIY1" s="171"/>
      <c r="AIZ1" s="171"/>
      <c r="AJA1" s="171"/>
      <c r="AJB1" s="171"/>
      <c r="AJC1" s="171"/>
      <c r="AJD1" s="171"/>
      <c r="AJE1" s="171"/>
      <c r="AJF1" s="171"/>
      <c r="AJG1" s="171"/>
      <c r="AJH1" s="171"/>
      <c r="AJI1" s="171"/>
      <c r="AJJ1" s="171"/>
      <c r="AJK1" s="171"/>
      <c r="AJL1" s="171"/>
      <c r="AJM1" s="171"/>
      <c r="AJN1" s="171"/>
      <c r="AJO1" s="171"/>
      <c r="AJP1" s="171"/>
      <c r="AJQ1" s="171"/>
      <c r="AJR1" s="171"/>
      <c r="AJS1" s="171"/>
      <c r="AJT1" s="171"/>
      <c r="AJU1" s="171"/>
      <c r="AJV1" s="171"/>
      <c r="AJW1" s="171"/>
      <c r="AJX1" s="171"/>
      <c r="AJY1" s="171"/>
      <c r="AJZ1" s="171"/>
      <c r="AKA1" s="171"/>
      <c r="AKB1" s="171"/>
      <c r="AKC1" s="171"/>
      <c r="AKD1" s="171"/>
      <c r="AKE1" s="171"/>
      <c r="AKF1" s="171"/>
      <c r="AKG1" s="171"/>
      <c r="AKH1" s="171"/>
      <c r="AKI1" s="171"/>
      <c r="AKJ1" s="171"/>
      <c r="AKK1" s="171"/>
      <c r="AKL1" s="171"/>
      <c r="AKM1" s="171"/>
      <c r="AKN1" s="171"/>
      <c r="AKO1" s="171"/>
      <c r="AKP1" s="171"/>
      <c r="AKQ1" s="171"/>
      <c r="AKR1" s="171"/>
      <c r="AKS1" s="171"/>
      <c r="AKT1" s="171"/>
      <c r="AKU1" s="171"/>
      <c r="AKV1" s="171"/>
      <c r="AKW1" s="171"/>
      <c r="AKX1" s="171"/>
      <c r="AKY1" s="171"/>
      <c r="AKZ1" s="171"/>
      <c r="ALA1" s="171"/>
      <c r="ALB1" s="171"/>
      <c r="ALC1" s="171"/>
      <c r="ALD1" s="171"/>
      <c r="ALE1" s="171"/>
      <c r="ALF1" s="171"/>
      <c r="ALG1" s="171"/>
      <c r="ALH1" s="171"/>
      <c r="ALI1" s="171"/>
      <c r="ALJ1" s="171"/>
      <c r="ALK1" s="171"/>
      <c r="ALL1" s="171"/>
      <c r="ALM1" s="171"/>
      <c r="ALN1" s="171"/>
      <c r="ALO1" s="171"/>
      <c r="ALP1" s="171"/>
      <c r="ALQ1" s="171"/>
      <c r="ALR1" s="171"/>
      <c r="ALS1" s="171"/>
      <c r="ALT1" s="171"/>
      <c r="ALU1" s="171"/>
      <c r="ALV1" s="171"/>
      <c r="ALW1" s="171"/>
      <c r="ALX1" s="171"/>
      <c r="ALY1" s="171"/>
      <c r="ALZ1" s="171"/>
      <c r="AMA1" s="171"/>
      <c r="AMB1" s="171"/>
      <c r="AMC1" s="171"/>
      <c r="AMD1" s="171"/>
      <c r="AME1" s="171"/>
      <c r="AMF1" s="171"/>
      <c r="AMG1" s="171"/>
      <c r="AMH1" s="171"/>
      <c r="AMI1" s="171"/>
      <c r="AMJ1" s="171"/>
      <c r="AMK1" s="171"/>
      <c r="AML1" s="171"/>
      <c r="AMM1" s="171"/>
      <c r="AMN1" s="171"/>
      <c r="AMO1" s="171"/>
      <c r="AMP1" s="171"/>
      <c r="AMQ1" s="171"/>
      <c r="AMR1" s="171"/>
      <c r="AMS1" s="171"/>
      <c r="AMT1" s="171"/>
      <c r="AMU1" s="171"/>
      <c r="AMV1" s="171"/>
      <c r="AMW1" s="171"/>
      <c r="AMX1" s="171"/>
      <c r="AMY1" s="171"/>
      <c r="AMZ1" s="171"/>
      <c r="ANA1" s="171"/>
      <c r="ANB1" s="171"/>
      <c r="ANC1" s="171"/>
      <c r="AND1" s="171"/>
      <c r="ANE1" s="171"/>
      <c r="ANF1" s="171"/>
      <c r="ANG1" s="171"/>
      <c r="ANH1" s="171"/>
      <c r="ANI1" s="171"/>
      <c r="ANJ1" s="171"/>
      <c r="ANK1" s="171"/>
      <c r="ANL1" s="171"/>
      <c r="ANM1" s="171"/>
      <c r="ANN1" s="171"/>
      <c r="ANO1" s="171"/>
      <c r="ANP1" s="171"/>
      <c r="ANQ1" s="171"/>
      <c r="ANR1" s="171"/>
      <c r="ANS1" s="171"/>
      <c r="ANT1" s="171"/>
      <c r="ANU1" s="171"/>
      <c r="ANV1" s="171"/>
      <c r="ANW1" s="171"/>
      <c r="ANX1" s="171"/>
      <c r="ANY1" s="171"/>
      <c r="ANZ1" s="171"/>
      <c r="AOA1" s="171"/>
      <c r="AOB1" s="171"/>
      <c r="AOC1" s="171"/>
      <c r="AOD1" s="171"/>
      <c r="AOE1" s="171"/>
      <c r="AOF1" s="171"/>
      <c r="AOG1" s="171"/>
      <c r="AOH1" s="171"/>
      <c r="AOI1" s="171"/>
      <c r="AOJ1" s="171"/>
      <c r="AOK1" s="171"/>
      <c r="AOL1" s="171"/>
      <c r="AOM1" s="171"/>
      <c r="AON1" s="171"/>
      <c r="AOO1" s="171"/>
      <c r="AOP1" s="171"/>
      <c r="AOQ1" s="171"/>
      <c r="AOR1" s="171"/>
      <c r="AOS1" s="171"/>
      <c r="AOT1" s="171"/>
      <c r="AOU1" s="171"/>
      <c r="AOV1" s="171"/>
      <c r="AOW1" s="171"/>
      <c r="AOX1" s="171"/>
      <c r="AOY1" s="171"/>
      <c r="AOZ1" s="171"/>
      <c r="APA1" s="171"/>
      <c r="APB1" s="171"/>
      <c r="APC1" s="171"/>
      <c r="APD1" s="171"/>
      <c r="APE1" s="171"/>
      <c r="APF1" s="171"/>
      <c r="APG1" s="171"/>
      <c r="APH1" s="171"/>
      <c r="API1" s="171"/>
      <c r="APJ1" s="171"/>
      <c r="APK1" s="171"/>
      <c r="APL1" s="171"/>
      <c r="APM1" s="171"/>
      <c r="APN1" s="171"/>
      <c r="APO1" s="171"/>
      <c r="APP1" s="171"/>
      <c r="APQ1" s="171"/>
      <c r="APR1" s="171"/>
      <c r="APS1" s="171"/>
      <c r="APT1" s="171"/>
      <c r="APU1" s="171"/>
      <c r="APV1" s="171"/>
      <c r="APW1" s="171"/>
      <c r="APX1" s="171"/>
      <c r="APY1" s="171"/>
      <c r="APZ1" s="171"/>
      <c r="AQA1" s="171"/>
      <c r="AQB1" s="171"/>
      <c r="AQC1" s="171"/>
      <c r="AQD1" s="171"/>
      <c r="AQE1" s="171"/>
      <c r="AQF1" s="171"/>
      <c r="AQG1" s="171"/>
      <c r="AQH1" s="171"/>
      <c r="AQI1" s="171"/>
      <c r="AQJ1" s="171"/>
      <c r="AQK1" s="171"/>
      <c r="AQL1" s="171"/>
      <c r="AQM1" s="171"/>
      <c r="AQN1" s="171"/>
      <c r="AQO1" s="171"/>
      <c r="AQP1" s="171"/>
      <c r="AQQ1" s="171"/>
      <c r="AQR1" s="171"/>
      <c r="AQS1" s="171"/>
      <c r="AQT1" s="171"/>
      <c r="AQU1" s="171"/>
      <c r="AQV1" s="171"/>
      <c r="AQW1" s="171"/>
      <c r="AQX1" s="171"/>
      <c r="AQY1" s="171"/>
      <c r="AQZ1" s="171"/>
      <c r="ARA1" s="171"/>
      <c r="ARB1" s="171"/>
      <c r="ARC1" s="171"/>
      <c r="ARD1" s="171"/>
      <c r="ARE1" s="171"/>
      <c r="ARF1" s="171"/>
      <c r="ARG1" s="171"/>
      <c r="ARH1" s="171"/>
      <c r="ARI1" s="171"/>
      <c r="ARJ1" s="171"/>
      <c r="ARK1" s="171"/>
      <c r="ARL1" s="171"/>
      <c r="ARM1" s="171"/>
      <c r="ARN1" s="171"/>
      <c r="ARO1" s="171"/>
      <c r="ARP1" s="171"/>
      <c r="ARQ1" s="171"/>
      <c r="ARR1" s="171"/>
      <c r="ARS1" s="171"/>
      <c r="ART1" s="171"/>
      <c r="ARU1" s="171"/>
      <c r="ARV1" s="171"/>
      <c r="ARW1" s="171"/>
      <c r="ARX1" s="171"/>
      <c r="ARY1" s="171"/>
      <c r="ARZ1" s="171"/>
      <c r="ASA1" s="171"/>
      <c r="ASB1" s="171"/>
      <c r="ASC1" s="171"/>
      <c r="ASD1" s="171"/>
      <c r="ASE1" s="171"/>
      <c r="ASF1" s="171"/>
      <c r="ASG1" s="171"/>
      <c r="ASH1" s="171"/>
      <c r="ASI1" s="171"/>
      <c r="ASJ1" s="171"/>
      <c r="ASK1" s="171"/>
      <c r="ASL1" s="171"/>
      <c r="ASM1" s="171"/>
      <c r="ASN1" s="171"/>
      <c r="ASO1" s="171"/>
      <c r="ASP1" s="171"/>
      <c r="ASQ1" s="171"/>
      <c r="ASR1" s="171"/>
      <c r="ASS1" s="171"/>
      <c r="AST1" s="171"/>
      <c r="ASU1" s="171"/>
      <c r="ASV1" s="171"/>
      <c r="ASW1" s="171"/>
      <c r="ASX1" s="171"/>
      <c r="ASY1" s="171"/>
      <c r="ASZ1" s="171"/>
      <c r="ATA1" s="171"/>
      <c r="ATB1" s="171"/>
      <c r="ATC1" s="171"/>
      <c r="ATD1" s="171"/>
      <c r="ATE1" s="171"/>
      <c r="ATF1" s="171"/>
      <c r="ATG1" s="171"/>
      <c r="ATH1" s="171"/>
      <c r="ATI1" s="171"/>
      <c r="ATJ1" s="171"/>
      <c r="ATK1" s="171"/>
      <c r="ATL1" s="171"/>
      <c r="ATM1" s="171"/>
      <c r="ATN1" s="171"/>
      <c r="ATO1" s="171"/>
      <c r="ATP1" s="171"/>
      <c r="ATQ1" s="171"/>
      <c r="ATR1" s="171"/>
      <c r="ATS1" s="171"/>
      <c r="ATT1" s="171"/>
      <c r="ATU1" s="171"/>
      <c r="ATV1" s="171"/>
      <c r="ATW1" s="171"/>
      <c r="ATX1" s="171"/>
      <c r="ATY1" s="171"/>
      <c r="ATZ1" s="171"/>
      <c r="AUA1" s="171"/>
      <c r="AUB1" s="171"/>
      <c r="AUC1" s="171"/>
      <c r="AUD1" s="171"/>
      <c r="AUE1" s="171"/>
      <c r="AUF1" s="171"/>
      <c r="AUG1" s="171"/>
      <c r="AUH1" s="171"/>
      <c r="AUI1" s="171"/>
      <c r="AUJ1" s="171"/>
      <c r="AUK1" s="171"/>
      <c r="AUL1" s="171"/>
      <c r="AUM1" s="171"/>
      <c r="AUN1" s="171"/>
      <c r="AUO1" s="171"/>
      <c r="AUP1" s="171"/>
      <c r="AUQ1" s="171"/>
      <c r="AUR1" s="171"/>
      <c r="AUS1" s="171"/>
      <c r="AUT1" s="171"/>
      <c r="AUU1" s="171"/>
      <c r="AUV1" s="171"/>
      <c r="AUW1" s="171"/>
      <c r="AUX1" s="171"/>
      <c r="AUY1" s="171"/>
      <c r="AUZ1" s="171"/>
      <c r="AVA1" s="171"/>
      <c r="AVB1" s="171"/>
      <c r="AVC1" s="171"/>
      <c r="AVD1" s="171"/>
      <c r="AVE1" s="171"/>
      <c r="AVF1" s="171"/>
      <c r="AVG1" s="171"/>
      <c r="AVH1" s="171"/>
      <c r="AVI1" s="171"/>
      <c r="AVJ1" s="171"/>
      <c r="AVK1" s="171"/>
      <c r="AVL1" s="171"/>
      <c r="AVM1" s="171"/>
      <c r="AVN1" s="171"/>
      <c r="AVO1" s="171"/>
      <c r="AVP1" s="171"/>
      <c r="AVQ1" s="171"/>
      <c r="AVR1" s="171"/>
      <c r="AVS1" s="171"/>
      <c r="AVT1" s="171"/>
      <c r="AVU1" s="171"/>
      <c r="AVV1" s="171"/>
      <c r="AVW1" s="171"/>
      <c r="AVX1" s="171"/>
      <c r="AVY1" s="171"/>
      <c r="AVZ1" s="171"/>
      <c r="AWA1" s="171"/>
      <c r="AWB1" s="171"/>
      <c r="AWC1" s="171"/>
      <c r="AWD1" s="171"/>
      <c r="AWE1" s="171"/>
      <c r="AWF1" s="171"/>
      <c r="AWG1" s="171"/>
      <c r="AWH1" s="171"/>
      <c r="AWI1" s="171"/>
      <c r="AWJ1" s="171"/>
      <c r="AWK1" s="171"/>
      <c r="AWL1" s="171"/>
      <c r="AWM1" s="171"/>
      <c r="AWN1" s="171"/>
      <c r="AWO1" s="171"/>
      <c r="AWP1" s="171"/>
      <c r="AWQ1" s="171"/>
      <c r="AWR1" s="171"/>
      <c r="AWS1" s="171"/>
      <c r="AWT1" s="171"/>
      <c r="AWU1" s="171"/>
      <c r="AWV1" s="171"/>
      <c r="AWW1" s="171"/>
      <c r="AWX1" s="171"/>
      <c r="AWY1" s="171"/>
      <c r="AWZ1" s="171"/>
      <c r="AXA1" s="171"/>
      <c r="AXB1" s="171"/>
      <c r="AXC1" s="171"/>
      <c r="AXD1" s="171"/>
      <c r="AXE1" s="171"/>
      <c r="AXF1" s="171"/>
      <c r="AXG1" s="171"/>
      <c r="AXH1" s="171"/>
      <c r="AXI1" s="171"/>
      <c r="AXJ1" s="171"/>
      <c r="AXK1" s="171"/>
      <c r="AXL1" s="171"/>
      <c r="AXM1" s="171"/>
      <c r="AXN1" s="171"/>
      <c r="AXO1" s="171"/>
      <c r="AXP1" s="171"/>
      <c r="AXQ1" s="171"/>
      <c r="AXR1" s="171"/>
      <c r="AXS1" s="171"/>
      <c r="AXT1" s="171"/>
      <c r="AXU1" s="171"/>
      <c r="AXV1" s="171"/>
      <c r="AXW1" s="171"/>
      <c r="AXX1" s="171"/>
      <c r="AXY1" s="171"/>
      <c r="AXZ1" s="171"/>
      <c r="AYA1" s="171"/>
      <c r="AYB1" s="171"/>
      <c r="AYC1" s="171"/>
      <c r="AYD1" s="171"/>
      <c r="AYE1" s="171"/>
      <c r="AYF1" s="171"/>
      <c r="AYG1" s="171"/>
      <c r="AYH1" s="171"/>
      <c r="AYI1" s="171"/>
      <c r="AYJ1" s="171"/>
      <c r="AYK1" s="171"/>
      <c r="AYL1" s="171"/>
      <c r="AYM1" s="171"/>
      <c r="AYN1" s="171"/>
      <c r="AYO1" s="171"/>
      <c r="AYP1" s="171"/>
      <c r="AYQ1" s="171"/>
      <c r="AYR1" s="171"/>
      <c r="AYS1" s="171"/>
      <c r="AYT1" s="171"/>
      <c r="AYU1" s="171"/>
      <c r="AYV1" s="171"/>
      <c r="AYW1" s="171"/>
      <c r="AYX1" s="171"/>
      <c r="AYY1" s="171"/>
      <c r="AYZ1" s="171"/>
      <c r="AZA1" s="171"/>
      <c r="AZB1" s="171"/>
      <c r="AZC1" s="171"/>
      <c r="AZD1" s="171"/>
      <c r="AZE1" s="171"/>
      <c r="AZF1" s="171"/>
      <c r="AZG1" s="171"/>
      <c r="AZH1" s="171"/>
      <c r="AZI1" s="171"/>
      <c r="AZJ1" s="171"/>
      <c r="AZK1" s="171"/>
      <c r="AZL1" s="171"/>
      <c r="AZM1" s="171"/>
      <c r="AZN1" s="171"/>
      <c r="AZO1" s="171"/>
      <c r="AZP1" s="171"/>
      <c r="AZQ1" s="171"/>
      <c r="AZR1" s="171"/>
      <c r="AZS1" s="171"/>
      <c r="AZT1" s="171"/>
      <c r="AZU1" s="171"/>
      <c r="AZV1" s="171"/>
      <c r="AZW1" s="171"/>
      <c r="AZX1" s="171"/>
      <c r="AZY1" s="171"/>
      <c r="AZZ1" s="171"/>
      <c r="BAA1" s="171"/>
      <c r="BAB1" s="171"/>
      <c r="BAC1" s="171"/>
      <c r="BAD1" s="171"/>
      <c r="BAE1" s="171"/>
      <c r="BAF1" s="171"/>
      <c r="BAG1" s="171"/>
      <c r="BAH1" s="171"/>
      <c r="BAI1" s="171"/>
      <c r="BAJ1" s="171"/>
      <c r="BAK1" s="171"/>
      <c r="BAL1" s="171"/>
      <c r="BAM1" s="171"/>
      <c r="BAN1" s="171"/>
      <c r="BAO1" s="171"/>
      <c r="BAP1" s="171"/>
      <c r="BAQ1" s="171"/>
      <c r="BAR1" s="171"/>
      <c r="BAS1" s="171"/>
      <c r="BAT1" s="171"/>
      <c r="BAU1" s="171"/>
      <c r="BAV1" s="171"/>
      <c r="BAW1" s="171"/>
      <c r="BAX1" s="171"/>
      <c r="BAY1" s="171"/>
      <c r="BAZ1" s="171"/>
      <c r="BBA1" s="171"/>
      <c r="BBB1" s="171"/>
      <c r="BBC1" s="171"/>
      <c r="BBD1" s="171"/>
      <c r="BBE1" s="171"/>
      <c r="BBF1" s="171"/>
      <c r="BBG1" s="171"/>
      <c r="BBH1" s="171"/>
      <c r="BBI1" s="171"/>
      <c r="BBJ1" s="171"/>
      <c r="BBK1" s="171"/>
      <c r="BBL1" s="171"/>
      <c r="BBM1" s="171"/>
      <c r="BBN1" s="171"/>
      <c r="BBO1" s="171"/>
      <c r="BBP1" s="171"/>
      <c r="BBQ1" s="171"/>
      <c r="BBR1" s="171"/>
      <c r="BBS1" s="171"/>
      <c r="BBT1" s="171"/>
      <c r="BBU1" s="171"/>
      <c r="BBV1" s="171"/>
      <c r="BBW1" s="171"/>
      <c r="BBX1" s="171"/>
      <c r="BBY1" s="171"/>
      <c r="BBZ1" s="171"/>
      <c r="BCA1" s="171"/>
      <c r="BCB1" s="171"/>
      <c r="BCC1" s="171"/>
      <c r="BCD1" s="171"/>
      <c r="BCE1" s="171"/>
      <c r="BCF1" s="171"/>
      <c r="BCG1" s="171"/>
      <c r="BCH1" s="171"/>
      <c r="BCI1" s="171"/>
      <c r="BCJ1" s="171"/>
      <c r="BCK1" s="171"/>
      <c r="BCL1" s="171"/>
      <c r="BCM1" s="171"/>
      <c r="BCN1" s="171"/>
      <c r="BCO1" s="171"/>
      <c r="BCP1" s="171"/>
      <c r="BCQ1" s="171"/>
      <c r="BCR1" s="171"/>
      <c r="BCS1" s="171"/>
      <c r="BCT1" s="171"/>
      <c r="BCU1" s="171"/>
      <c r="BCV1" s="171"/>
      <c r="BCW1" s="171"/>
      <c r="BCX1" s="171"/>
      <c r="BCY1" s="171"/>
      <c r="BCZ1" s="171"/>
      <c r="BDA1" s="171"/>
      <c r="BDB1" s="171"/>
      <c r="BDC1" s="171"/>
      <c r="BDD1" s="171"/>
      <c r="BDE1" s="171"/>
      <c r="BDF1" s="171"/>
      <c r="BDG1" s="171"/>
      <c r="BDH1" s="171"/>
      <c r="BDI1" s="171"/>
      <c r="BDJ1" s="171"/>
      <c r="BDK1" s="171"/>
      <c r="BDL1" s="171"/>
      <c r="BDM1" s="171"/>
      <c r="BDN1" s="171"/>
      <c r="BDO1" s="171"/>
      <c r="BDP1" s="171"/>
      <c r="BDQ1" s="171"/>
      <c r="BDR1" s="171"/>
      <c r="BDS1" s="171"/>
      <c r="BDT1" s="171"/>
      <c r="BDU1" s="171"/>
      <c r="BDV1" s="171"/>
      <c r="BDW1" s="171"/>
      <c r="BDX1" s="171"/>
      <c r="BDY1" s="171"/>
      <c r="BDZ1" s="171"/>
      <c r="BEA1" s="171"/>
      <c r="BEB1" s="171"/>
      <c r="BEC1" s="171"/>
      <c r="BED1" s="171"/>
      <c r="BEE1" s="171"/>
      <c r="BEF1" s="171"/>
      <c r="BEG1" s="171"/>
      <c r="BEH1" s="171"/>
      <c r="BEI1" s="171"/>
      <c r="BEJ1" s="171"/>
      <c r="BEK1" s="171"/>
      <c r="BEL1" s="171"/>
      <c r="BEM1" s="171"/>
      <c r="BEN1" s="171"/>
      <c r="BEO1" s="171"/>
      <c r="BEP1" s="171"/>
      <c r="BEQ1" s="171"/>
      <c r="BER1" s="171"/>
      <c r="BES1" s="171"/>
      <c r="BET1" s="171"/>
      <c r="BEU1" s="171"/>
      <c r="BEV1" s="171"/>
      <c r="BEW1" s="171"/>
      <c r="BEX1" s="171"/>
      <c r="BEY1" s="171"/>
      <c r="BEZ1" s="171"/>
      <c r="BFA1" s="171"/>
      <c r="BFB1" s="171"/>
      <c r="BFC1" s="171"/>
      <c r="BFD1" s="171"/>
      <c r="BFE1" s="171"/>
      <c r="BFF1" s="171"/>
      <c r="BFG1" s="171"/>
      <c r="BFH1" s="171"/>
      <c r="BFI1" s="171"/>
      <c r="BFJ1" s="171"/>
      <c r="BFK1" s="171"/>
      <c r="BFL1" s="171"/>
      <c r="BFM1" s="171"/>
      <c r="BFN1" s="171"/>
      <c r="BFO1" s="171"/>
      <c r="BFP1" s="171"/>
      <c r="BFQ1" s="171"/>
      <c r="BFR1" s="171"/>
      <c r="BFS1" s="171"/>
      <c r="BFT1" s="171"/>
      <c r="BFU1" s="171"/>
      <c r="BFV1" s="171"/>
      <c r="BFW1" s="171"/>
      <c r="BFX1" s="171"/>
      <c r="BFY1" s="171"/>
      <c r="BFZ1" s="171"/>
      <c r="BGA1" s="171"/>
      <c r="BGB1" s="171"/>
      <c r="BGC1" s="171"/>
      <c r="BGD1" s="171"/>
      <c r="BGE1" s="171"/>
      <c r="BGF1" s="171"/>
      <c r="BGG1" s="171"/>
      <c r="BGH1" s="171"/>
      <c r="BGI1" s="171"/>
      <c r="BGJ1" s="171"/>
      <c r="BGK1" s="171"/>
      <c r="BGL1" s="171"/>
      <c r="BGM1" s="171"/>
      <c r="BGN1" s="171"/>
      <c r="BGO1" s="171"/>
      <c r="BGP1" s="171"/>
      <c r="BGQ1" s="171"/>
      <c r="BGR1" s="171"/>
      <c r="BGS1" s="171"/>
      <c r="BGT1" s="171"/>
      <c r="BGU1" s="171"/>
      <c r="BGV1" s="171"/>
      <c r="BGW1" s="171"/>
      <c r="BGX1" s="171"/>
      <c r="BGY1" s="171"/>
      <c r="BGZ1" s="171"/>
      <c r="BHA1" s="171"/>
      <c r="BHB1" s="171"/>
      <c r="BHC1" s="171"/>
      <c r="BHD1" s="171"/>
      <c r="BHE1" s="171"/>
      <c r="BHF1" s="171"/>
      <c r="BHG1" s="171"/>
      <c r="BHH1" s="171"/>
      <c r="BHI1" s="171"/>
      <c r="BHJ1" s="171"/>
      <c r="BHK1" s="171"/>
      <c r="BHL1" s="171"/>
      <c r="BHM1" s="171"/>
      <c r="BHN1" s="171"/>
      <c r="BHO1" s="171"/>
      <c r="BHP1" s="171"/>
      <c r="BHQ1" s="171"/>
      <c r="BHR1" s="171"/>
      <c r="BHS1" s="171"/>
      <c r="BHT1" s="171"/>
      <c r="BHU1" s="171"/>
      <c r="BHV1" s="171"/>
      <c r="BHW1" s="171"/>
      <c r="BHX1" s="171"/>
      <c r="BHY1" s="171"/>
      <c r="BHZ1" s="171"/>
      <c r="BIA1" s="171"/>
      <c r="BIB1" s="171"/>
      <c r="BIC1" s="171"/>
      <c r="BID1" s="171"/>
      <c r="BIE1" s="171"/>
      <c r="BIF1" s="171"/>
      <c r="BIG1" s="171"/>
      <c r="BIH1" s="171"/>
      <c r="BII1" s="171"/>
      <c r="BIJ1" s="171"/>
      <c r="BIK1" s="171"/>
      <c r="BIL1" s="171"/>
      <c r="BIM1" s="171"/>
      <c r="BIN1" s="171"/>
      <c r="BIO1" s="171"/>
      <c r="BIP1" s="171"/>
      <c r="BIQ1" s="171"/>
      <c r="BIR1" s="171"/>
      <c r="BIS1" s="171"/>
      <c r="BIT1" s="171"/>
      <c r="BIU1" s="171"/>
      <c r="BIV1" s="171"/>
      <c r="BIW1" s="171"/>
      <c r="BIX1" s="171"/>
      <c r="BIY1" s="171"/>
      <c r="BIZ1" s="171"/>
      <c r="BJA1" s="171"/>
      <c r="BJB1" s="171"/>
      <c r="BJC1" s="171"/>
      <c r="BJD1" s="171"/>
      <c r="BJE1" s="171"/>
      <c r="BJF1" s="171"/>
      <c r="BJG1" s="171"/>
      <c r="BJH1" s="171"/>
      <c r="BJI1" s="171"/>
      <c r="BJJ1" s="171"/>
      <c r="BJK1" s="171"/>
      <c r="BJL1" s="171"/>
      <c r="BJM1" s="171"/>
      <c r="BJN1" s="171"/>
      <c r="BJO1" s="171"/>
      <c r="BJP1" s="171"/>
      <c r="BJQ1" s="171"/>
      <c r="BJR1" s="171"/>
      <c r="BJS1" s="171"/>
      <c r="BJT1" s="171"/>
      <c r="BJU1" s="171"/>
      <c r="BJV1" s="171"/>
      <c r="BJW1" s="171"/>
      <c r="BJX1" s="171"/>
      <c r="BJY1" s="171"/>
      <c r="BJZ1" s="171"/>
      <c r="BKA1" s="171"/>
      <c r="BKB1" s="171"/>
      <c r="BKC1" s="171"/>
      <c r="BKD1" s="171"/>
      <c r="BKE1" s="171"/>
      <c r="BKF1" s="171"/>
      <c r="BKG1" s="171"/>
      <c r="BKH1" s="171"/>
      <c r="BKI1" s="171"/>
      <c r="BKJ1" s="171"/>
      <c r="BKK1" s="171"/>
      <c r="BKL1" s="171"/>
      <c r="BKM1" s="171"/>
      <c r="BKN1" s="171"/>
      <c r="BKO1" s="171"/>
      <c r="BKP1" s="171"/>
      <c r="BKQ1" s="171"/>
      <c r="BKR1" s="171"/>
      <c r="BKS1" s="171"/>
      <c r="BKT1" s="171"/>
      <c r="BKU1" s="171"/>
      <c r="BKV1" s="171"/>
      <c r="BKW1" s="171"/>
      <c r="BKX1" s="171"/>
      <c r="BKY1" s="171"/>
      <c r="BKZ1" s="171"/>
      <c r="BLA1" s="171"/>
      <c r="BLB1" s="171"/>
      <c r="BLC1" s="171"/>
      <c r="BLD1" s="171"/>
      <c r="BLE1" s="171"/>
      <c r="BLF1" s="171"/>
      <c r="BLG1" s="171"/>
      <c r="BLH1" s="171"/>
      <c r="BLI1" s="171"/>
      <c r="BLJ1" s="171"/>
      <c r="BLK1" s="171"/>
      <c r="BLL1" s="171"/>
      <c r="BLM1" s="171"/>
      <c r="BLN1" s="171"/>
      <c r="BLO1" s="171"/>
      <c r="BLP1" s="171"/>
      <c r="BLQ1" s="171"/>
      <c r="BLR1" s="171"/>
      <c r="BLS1" s="171"/>
      <c r="BLT1" s="171"/>
      <c r="BLU1" s="171"/>
      <c r="BLV1" s="171"/>
      <c r="BLW1" s="171"/>
      <c r="BLX1" s="171"/>
      <c r="BLY1" s="171"/>
      <c r="BLZ1" s="171"/>
      <c r="BMA1" s="171"/>
      <c r="BMB1" s="171"/>
      <c r="BMC1" s="171"/>
      <c r="BMD1" s="171"/>
      <c r="BME1" s="171"/>
      <c r="BMF1" s="171"/>
      <c r="BMG1" s="171"/>
      <c r="BMH1" s="171"/>
      <c r="BMI1" s="171"/>
      <c r="BMJ1" s="171"/>
      <c r="BMK1" s="171"/>
      <c r="BML1" s="171"/>
      <c r="BMM1" s="171"/>
      <c r="BMN1" s="171"/>
      <c r="BMO1" s="171"/>
      <c r="BMP1" s="171"/>
      <c r="BMQ1" s="171"/>
      <c r="BMR1" s="171"/>
      <c r="BMS1" s="171"/>
      <c r="BMT1" s="171"/>
      <c r="BMU1" s="171"/>
      <c r="BMV1" s="171"/>
      <c r="BMW1" s="171"/>
      <c r="BMX1" s="171"/>
      <c r="BMY1" s="171"/>
      <c r="BMZ1" s="171"/>
      <c r="BNA1" s="171"/>
      <c r="BNB1" s="171"/>
      <c r="BNC1" s="171"/>
      <c r="BND1" s="171"/>
      <c r="BNE1" s="171"/>
      <c r="BNF1" s="171"/>
      <c r="BNG1" s="171"/>
      <c r="BNH1" s="171"/>
      <c r="BNI1" s="171"/>
      <c r="BNJ1" s="171"/>
      <c r="BNK1" s="171"/>
      <c r="BNL1" s="171"/>
      <c r="BNM1" s="171"/>
      <c r="BNN1" s="171"/>
      <c r="BNO1" s="171"/>
      <c r="BNP1" s="171"/>
      <c r="BNQ1" s="171"/>
      <c r="BNR1" s="171"/>
      <c r="BNS1" s="171"/>
      <c r="BNT1" s="171"/>
      <c r="BNU1" s="171"/>
      <c r="BNV1" s="171"/>
      <c r="BNW1" s="171"/>
      <c r="BNX1" s="171"/>
      <c r="BNY1" s="171"/>
      <c r="BNZ1" s="171"/>
      <c r="BOA1" s="171"/>
      <c r="BOB1" s="171"/>
      <c r="BOC1" s="171"/>
      <c r="BOD1" s="171"/>
      <c r="BOE1" s="171"/>
      <c r="BOF1" s="171"/>
      <c r="BOG1" s="171"/>
      <c r="BOH1" s="171"/>
      <c r="BOI1" s="171"/>
      <c r="BOJ1" s="171"/>
      <c r="BOK1" s="171"/>
      <c r="BOL1" s="171"/>
      <c r="BOM1" s="171"/>
      <c r="BON1" s="171"/>
      <c r="BOO1" s="171"/>
      <c r="BOP1" s="171"/>
      <c r="BOQ1" s="171"/>
      <c r="BOR1" s="171"/>
      <c r="BOS1" s="171"/>
      <c r="BOT1" s="171"/>
      <c r="BOU1" s="171"/>
      <c r="BOV1" s="171"/>
      <c r="BOW1" s="171"/>
      <c r="BOX1" s="171"/>
      <c r="BOY1" s="171"/>
      <c r="BOZ1" s="171"/>
      <c r="BPA1" s="171"/>
      <c r="BPB1" s="171"/>
      <c r="BPC1" s="171"/>
      <c r="BPD1" s="171"/>
      <c r="BPE1" s="171"/>
      <c r="BPF1" s="171"/>
      <c r="BPG1" s="171"/>
      <c r="BPH1" s="171"/>
      <c r="BPI1" s="171"/>
      <c r="BPJ1" s="171"/>
      <c r="BPK1" s="171"/>
      <c r="BPL1" s="171"/>
      <c r="BPM1" s="171"/>
      <c r="BPN1" s="171"/>
      <c r="BPO1" s="171"/>
      <c r="BPP1" s="171"/>
      <c r="BPQ1" s="171"/>
      <c r="BPR1" s="171"/>
      <c r="BPS1" s="171"/>
      <c r="BPT1" s="171"/>
      <c r="BPU1" s="171"/>
      <c r="BPV1" s="171"/>
      <c r="BPW1" s="171"/>
      <c r="BPX1" s="171"/>
      <c r="BPY1" s="171"/>
      <c r="BPZ1" s="171"/>
      <c r="BQA1" s="171"/>
      <c r="BQB1" s="171"/>
      <c r="BQC1" s="171"/>
      <c r="BQD1" s="171"/>
      <c r="BQE1" s="171"/>
      <c r="BQF1" s="171"/>
      <c r="BQG1" s="171"/>
      <c r="BQH1" s="171"/>
      <c r="BQI1" s="171"/>
      <c r="BQJ1" s="171"/>
      <c r="BQK1" s="171"/>
      <c r="BQL1" s="171"/>
      <c r="BQM1" s="171"/>
      <c r="BQN1" s="171"/>
      <c r="BQO1" s="171"/>
      <c r="BQP1" s="171"/>
      <c r="BQQ1" s="171"/>
      <c r="BQR1" s="171"/>
      <c r="BQS1" s="171"/>
      <c r="BQT1" s="171"/>
      <c r="BQU1" s="171"/>
      <c r="BQV1" s="171"/>
      <c r="BQW1" s="171"/>
      <c r="BQX1" s="171"/>
      <c r="BQY1" s="171"/>
      <c r="BQZ1" s="171"/>
      <c r="BRA1" s="171"/>
      <c r="BRB1" s="171"/>
      <c r="BRC1" s="171"/>
      <c r="BRD1" s="171"/>
      <c r="BRE1" s="171"/>
      <c r="BRF1" s="171"/>
      <c r="BRG1" s="171"/>
      <c r="BRH1" s="171"/>
      <c r="BRI1" s="171"/>
      <c r="BRJ1" s="171"/>
      <c r="BRK1" s="171"/>
      <c r="BRL1" s="171"/>
      <c r="BRM1" s="171"/>
      <c r="BRN1" s="171"/>
      <c r="BRO1" s="171"/>
      <c r="BRP1" s="171"/>
      <c r="BRQ1" s="171"/>
      <c r="BRR1" s="171"/>
      <c r="BRS1" s="171"/>
      <c r="BRT1" s="171"/>
      <c r="BRU1" s="171"/>
      <c r="BRV1" s="171"/>
      <c r="BRW1" s="171"/>
      <c r="BRX1" s="171"/>
      <c r="BRY1" s="171"/>
      <c r="BRZ1" s="171"/>
      <c r="BSA1" s="171"/>
      <c r="BSB1" s="171"/>
      <c r="BSC1" s="171"/>
      <c r="BSD1" s="171"/>
      <c r="BSE1" s="171"/>
      <c r="BSF1" s="171"/>
      <c r="BSG1" s="171"/>
      <c r="BSH1" s="171"/>
      <c r="BSI1" s="171"/>
      <c r="BSJ1" s="171"/>
      <c r="BSK1" s="171"/>
      <c r="BSL1" s="171"/>
      <c r="BSM1" s="171"/>
      <c r="BSN1" s="171"/>
      <c r="BSO1" s="171"/>
      <c r="BSP1" s="171"/>
      <c r="BSQ1" s="171"/>
      <c r="BSR1" s="171"/>
      <c r="BSS1" s="171"/>
      <c r="BST1" s="171"/>
      <c r="BSU1" s="171"/>
      <c r="BSV1" s="171"/>
      <c r="BSW1" s="171"/>
      <c r="BSX1" s="171"/>
      <c r="BSY1" s="171"/>
      <c r="BSZ1" s="171"/>
      <c r="BTA1" s="171"/>
      <c r="BTB1" s="171"/>
      <c r="BTC1" s="171"/>
      <c r="BTD1" s="171"/>
      <c r="BTE1" s="171"/>
      <c r="BTF1" s="171"/>
      <c r="BTG1" s="171"/>
      <c r="BTH1" s="171"/>
      <c r="BTI1" s="171"/>
      <c r="BTJ1" s="171"/>
      <c r="BTK1" s="171"/>
      <c r="BTL1" s="171"/>
      <c r="BTM1" s="171"/>
      <c r="BTN1" s="171"/>
      <c r="BTO1" s="171"/>
      <c r="BTP1" s="171"/>
      <c r="BTQ1" s="171"/>
      <c r="BTR1" s="171"/>
      <c r="BTS1" s="171"/>
      <c r="BTT1" s="171"/>
      <c r="BTU1" s="171"/>
      <c r="BTV1" s="171"/>
      <c r="BTW1" s="171"/>
      <c r="BTX1" s="171"/>
      <c r="BTY1" s="171"/>
      <c r="BTZ1" s="171"/>
      <c r="BUA1" s="171"/>
      <c r="BUB1" s="171"/>
      <c r="BUC1" s="171"/>
      <c r="BUD1" s="171"/>
      <c r="BUE1" s="171"/>
      <c r="BUF1" s="171"/>
      <c r="BUG1" s="171"/>
      <c r="BUH1" s="171"/>
      <c r="BUI1" s="171"/>
      <c r="BUJ1" s="171"/>
      <c r="BUK1" s="171"/>
      <c r="BUL1" s="171"/>
      <c r="BUM1" s="171"/>
      <c r="BUN1" s="171"/>
      <c r="BUO1" s="171"/>
      <c r="BUP1" s="171"/>
      <c r="BUQ1" s="171"/>
      <c r="BUR1" s="171"/>
      <c r="BUS1" s="171"/>
      <c r="BUT1" s="171"/>
      <c r="BUU1" s="171"/>
      <c r="BUV1" s="171"/>
      <c r="BUW1" s="171"/>
      <c r="BUX1" s="171"/>
      <c r="BUY1" s="171"/>
      <c r="BUZ1" s="171"/>
      <c r="BVA1" s="171"/>
      <c r="BVB1" s="171"/>
      <c r="BVC1" s="171"/>
      <c r="BVD1" s="171"/>
      <c r="BVE1" s="171"/>
      <c r="BVF1" s="171"/>
      <c r="BVG1" s="171"/>
      <c r="BVH1" s="171"/>
      <c r="BVI1" s="171"/>
      <c r="BVJ1" s="171"/>
      <c r="BVK1" s="171"/>
      <c r="BVL1" s="171"/>
      <c r="BVM1" s="171"/>
      <c r="BVN1" s="171"/>
      <c r="BVO1" s="171"/>
      <c r="BVP1" s="171"/>
      <c r="BVQ1" s="171"/>
      <c r="BVR1" s="171"/>
      <c r="BVS1" s="171"/>
      <c r="BVT1" s="171"/>
      <c r="BVU1" s="171"/>
      <c r="BVV1" s="171"/>
      <c r="BVW1" s="171"/>
      <c r="BVX1" s="171"/>
      <c r="BVY1" s="171"/>
      <c r="BVZ1" s="171"/>
      <c r="BWA1" s="171"/>
      <c r="BWB1" s="171"/>
      <c r="BWC1" s="171"/>
      <c r="BWD1" s="171"/>
      <c r="BWE1" s="171"/>
      <c r="BWF1" s="171"/>
      <c r="BWG1" s="171"/>
      <c r="BWH1" s="171"/>
      <c r="BWI1" s="171"/>
      <c r="BWJ1" s="171"/>
      <c r="BWK1" s="171"/>
      <c r="BWL1" s="171"/>
      <c r="BWM1" s="171"/>
      <c r="BWN1" s="171"/>
      <c r="BWO1" s="171"/>
      <c r="BWP1" s="171"/>
      <c r="BWQ1" s="171"/>
      <c r="BWR1" s="171"/>
      <c r="BWS1" s="171"/>
      <c r="BWT1" s="171"/>
      <c r="BWU1" s="171"/>
      <c r="BWV1" s="171"/>
      <c r="BWW1" s="171"/>
      <c r="BWX1" s="171"/>
      <c r="BWY1" s="171"/>
      <c r="BWZ1" s="171"/>
      <c r="BXA1" s="171"/>
      <c r="BXB1" s="171"/>
      <c r="BXC1" s="171"/>
      <c r="BXD1" s="171"/>
      <c r="BXE1" s="171"/>
      <c r="BXF1" s="171"/>
      <c r="BXG1" s="171"/>
      <c r="BXH1" s="171"/>
      <c r="BXI1" s="171"/>
      <c r="BXJ1" s="171"/>
      <c r="BXK1" s="171"/>
      <c r="BXL1" s="171"/>
      <c r="BXM1" s="171"/>
      <c r="BXN1" s="171"/>
      <c r="BXO1" s="171"/>
      <c r="BXP1" s="171"/>
      <c r="BXQ1" s="171"/>
      <c r="BXR1" s="171"/>
      <c r="BXS1" s="171"/>
      <c r="BXT1" s="171"/>
      <c r="BXU1" s="171"/>
      <c r="BXV1" s="171"/>
      <c r="BXW1" s="171"/>
      <c r="BXX1" s="171"/>
      <c r="BXY1" s="171"/>
      <c r="BXZ1" s="171"/>
      <c r="BYA1" s="171"/>
      <c r="BYB1" s="171"/>
      <c r="BYC1" s="171"/>
      <c r="BYD1" s="171"/>
      <c r="BYE1" s="171"/>
      <c r="BYF1" s="171"/>
      <c r="BYG1" s="171"/>
      <c r="BYH1" s="171"/>
      <c r="BYI1" s="171"/>
      <c r="BYJ1" s="171"/>
      <c r="BYK1" s="171"/>
      <c r="BYL1" s="171"/>
      <c r="BYM1" s="171"/>
      <c r="BYN1" s="171"/>
      <c r="BYO1" s="171"/>
      <c r="BYP1" s="171"/>
      <c r="BYQ1" s="171"/>
      <c r="BYR1" s="171"/>
      <c r="BYS1" s="171"/>
      <c r="BYT1" s="171"/>
      <c r="BYU1" s="171"/>
      <c r="BYV1" s="171"/>
      <c r="BYW1" s="171"/>
      <c r="BYX1" s="171"/>
      <c r="BYY1" s="171"/>
      <c r="BYZ1" s="171"/>
      <c r="BZA1" s="171"/>
      <c r="BZB1" s="171"/>
      <c r="BZC1" s="171"/>
      <c r="BZD1" s="171"/>
      <c r="BZE1" s="171"/>
      <c r="BZF1" s="171"/>
      <c r="BZG1" s="171"/>
      <c r="BZH1" s="171"/>
      <c r="BZI1" s="171"/>
      <c r="BZJ1" s="171"/>
      <c r="BZK1" s="171"/>
      <c r="BZL1" s="171"/>
      <c r="BZM1" s="171"/>
      <c r="BZN1" s="171"/>
      <c r="BZO1" s="171"/>
      <c r="BZP1" s="171"/>
      <c r="BZQ1" s="171"/>
      <c r="BZR1" s="171"/>
      <c r="BZS1" s="171"/>
      <c r="BZT1" s="171"/>
      <c r="BZU1" s="171"/>
      <c r="BZV1" s="171"/>
      <c r="BZW1" s="171"/>
      <c r="BZX1" s="171"/>
      <c r="BZY1" s="171"/>
      <c r="BZZ1" s="171"/>
      <c r="CAA1" s="171"/>
      <c r="CAB1" s="171"/>
      <c r="CAC1" s="171"/>
      <c r="CAD1" s="171"/>
      <c r="CAE1" s="171"/>
      <c r="CAF1" s="171"/>
      <c r="CAG1" s="171"/>
      <c r="CAH1" s="171"/>
      <c r="CAI1" s="171"/>
      <c r="CAJ1" s="171"/>
      <c r="CAK1" s="171"/>
      <c r="CAL1" s="171"/>
      <c r="CAM1" s="171"/>
      <c r="CAN1" s="171"/>
      <c r="CAO1" s="171"/>
      <c r="CAP1" s="171"/>
      <c r="CAQ1" s="171"/>
      <c r="CAR1" s="171"/>
      <c r="CAS1" s="171"/>
      <c r="CAT1" s="171"/>
      <c r="CAU1" s="171"/>
      <c r="CAV1" s="171"/>
      <c r="CAW1" s="171"/>
      <c r="CAX1" s="171"/>
      <c r="CAY1" s="171"/>
      <c r="CAZ1" s="171"/>
      <c r="CBA1" s="171"/>
      <c r="CBB1" s="171"/>
      <c r="CBC1" s="171"/>
      <c r="CBD1" s="171"/>
      <c r="CBE1" s="171"/>
      <c r="CBF1" s="171"/>
      <c r="CBG1" s="171"/>
      <c r="CBH1" s="171"/>
      <c r="CBI1" s="171"/>
      <c r="CBJ1" s="171"/>
      <c r="CBK1" s="171"/>
      <c r="CBL1" s="171"/>
      <c r="CBM1" s="171"/>
      <c r="CBN1" s="171"/>
      <c r="CBO1" s="171"/>
      <c r="CBP1" s="171"/>
      <c r="CBQ1" s="171"/>
      <c r="CBR1" s="171"/>
      <c r="CBS1" s="171"/>
      <c r="CBT1" s="171"/>
      <c r="CBU1" s="171"/>
      <c r="CBV1" s="171"/>
      <c r="CBW1" s="171"/>
      <c r="CBX1" s="171"/>
      <c r="CBY1" s="171"/>
      <c r="CBZ1" s="171"/>
      <c r="CCA1" s="171"/>
      <c r="CCB1" s="171"/>
      <c r="CCC1" s="171"/>
      <c r="CCD1" s="171"/>
      <c r="CCE1" s="171"/>
      <c r="CCF1" s="171"/>
      <c r="CCG1" s="171"/>
      <c r="CCH1" s="171"/>
      <c r="CCI1" s="171"/>
      <c r="CCJ1" s="171"/>
      <c r="CCK1" s="171"/>
      <c r="CCL1" s="171"/>
      <c r="CCM1" s="171"/>
      <c r="CCN1" s="171"/>
      <c r="CCO1" s="171"/>
      <c r="CCP1" s="171"/>
      <c r="CCQ1" s="171"/>
      <c r="CCR1" s="171"/>
      <c r="CCS1" s="171"/>
      <c r="CCT1" s="171"/>
      <c r="CCU1" s="171"/>
      <c r="CCV1" s="171"/>
      <c r="CCW1" s="171"/>
      <c r="CCX1" s="171"/>
      <c r="CCY1" s="171"/>
      <c r="CCZ1" s="171"/>
      <c r="CDA1" s="171"/>
      <c r="CDB1" s="171"/>
      <c r="CDC1" s="171"/>
      <c r="CDD1" s="171"/>
      <c r="CDE1" s="171"/>
      <c r="CDF1" s="171"/>
      <c r="CDG1" s="171"/>
      <c r="CDH1" s="171"/>
      <c r="CDI1" s="171"/>
      <c r="CDJ1" s="171"/>
      <c r="CDK1" s="171"/>
      <c r="CDL1" s="171"/>
      <c r="CDM1" s="171"/>
      <c r="CDN1" s="171"/>
      <c r="CDO1" s="171"/>
      <c r="CDP1" s="171"/>
      <c r="CDQ1" s="171"/>
      <c r="CDR1" s="171"/>
      <c r="CDS1" s="171"/>
      <c r="CDT1" s="171"/>
      <c r="CDU1" s="171"/>
      <c r="CDV1" s="171"/>
      <c r="CDW1" s="171"/>
      <c r="CDX1" s="171"/>
      <c r="CDY1" s="171"/>
      <c r="CDZ1" s="171"/>
      <c r="CEA1" s="171"/>
      <c r="CEB1" s="171"/>
      <c r="CEC1" s="171"/>
      <c r="CED1" s="171"/>
      <c r="CEE1" s="171"/>
      <c r="CEF1" s="171"/>
      <c r="CEG1" s="171"/>
      <c r="CEH1" s="171"/>
      <c r="CEI1" s="171"/>
      <c r="CEJ1" s="171"/>
      <c r="CEK1" s="171"/>
      <c r="CEL1" s="171"/>
      <c r="CEM1" s="171"/>
      <c r="CEN1" s="171"/>
      <c r="CEO1" s="171"/>
      <c r="CEP1" s="171"/>
      <c r="CEQ1" s="171"/>
      <c r="CER1" s="171"/>
      <c r="CES1" s="171"/>
      <c r="CET1" s="171"/>
      <c r="CEU1" s="171"/>
      <c r="CEV1" s="171"/>
      <c r="CEW1" s="171"/>
      <c r="CEX1" s="171"/>
      <c r="CEY1" s="171"/>
      <c r="CEZ1" s="171"/>
      <c r="CFA1" s="171"/>
      <c r="CFB1" s="171"/>
      <c r="CFC1" s="171"/>
      <c r="CFD1" s="171"/>
      <c r="CFE1" s="171"/>
      <c r="CFF1" s="171"/>
      <c r="CFG1" s="171"/>
      <c r="CFH1" s="171"/>
      <c r="CFI1" s="171"/>
      <c r="CFJ1" s="171"/>
      <c r="CFK1" s="171"/>
      <c r="CFL1" s="171"/>
      <c r="CFM1" s="171"/>
      <c r="CFN1" s="171"/>
      <c r="CFO1" s="171"/>
      <c r="CFP1" s="171"/>
      <c r="CFQ1" s="171"/>
      <c r="CFR1" s="171"/>
      <c r="CFS1" s="171"/>
      <c r="CFT1" s="171"/>
      <c r="CFU1" s="171"/>
      <c r="CFV1" s="171"/>
      <c r="CFW1" s="171"/>
      <c r="CFX1" s="171"/>
      <c r="CFY1" s="171"/>
      <c r="CFZ1" s="171"/>
      <c r="CGA1" s="171"/>
      <c r="CGB1" s="171"/>
      <c r="CGC1" s="171"/>
      <c r="CGD1" s="171"/>
      <c r="CGE1" s="171"/>
      <c r="CGF1" s="171"/>
      <c r="CGG1" s="171"/>
      <c r="CGH1" s="171"/>
      <c r="CGI1" s="171"/>
      <c r="CGJ1" s="171"/>
      <c r="CGK1" s="171"/>
      <c r="CGL1" s="171"/>
      <c r="CGM1" s="171"/>
      <c r="CGN1" s="171"/>
      <c r="CGO1" s="171"/>
      <c r="CGP1" s="171"/>
      <c r="CGQ1" s="171"/>
      <c r="CGR1" s="171"/>
      <c r="CGS1" s="171"/>
      <c r="CGT1" s="171"/>
      <c r="CGU1" s="171"/>
      <c r="CGV1" s="171"/>
      <c r="CGW1" s="171"/>
      <c r="CGX1" s="171"/>
      <c r="CGY1" s="171"/>
      <c r="CGZ1" s="171"/>
      <c r="CHA1" s="171"/>
      <c r="CHB1" s="171"/>
      <c r="CHC1" s="171"/>
      <c r="CHD1" s="171"/>
      <c r="CHE1" s="171"/>
      <c r="CHF1" s="171"/>
      <c r="CHG1" s="171"/>
      <c r="CHH1" s="171"/>
      <c r="CHI1" s="171"/>
      <c r="CHJ1" s="171"/>
      <c r="CHK1" s="171"/>
      <c r="CHL1" s="171"/>
      <c r="CHM1" s="171"/>
      <c r="CHN1" s="171"/>
      <c r="CHO1" s="171"/>
      <c r="CHP1" s="171"/>
      <c r="CHQ1" s="171"/>
      <c r="CHR1" s="171"/>
      <c r="CHS1" s="171"/>
      <c r="CHT1" s="171"/>
      <c r="CHU1" s="171"/>
      <c r="CHV1" s="171"/>
      <c r="CHW1" s="171"/>
      <c r="CHX1" s="171"/>
      <c r="CHY1" s="171"/>
      <c r="CHZ1" s="171"/>
      <c r="CIA1" s="171"/>
      <c r="CIB1" s="171"/>
      <c r="CIC1" s="171"/>
      <c r="CID1" s="171"/>
      <c r="CIE1" s="171"/>
      <c r="CIF1" s="171"/>
      <c r="CIG1" s="171"/>
      <c r="CIH1" s="171"/>
      <c r="CII1" s="171"/>
      <c r="CIJ1" s="171"/>
      <c r="CIK1" s="171"/>
      <c r="CIL1" s="171"/>
      <c r="CIM1" s="171"/>
      <c r="CIN1" s="171"/>
      <c r="CIO1" s="171"/>
      <c r="CIP1" s="171"/>
      <c r="CIQ1" s="171"/>
      <c r="CIR1" s="171"/>
      <c r="CIS1" s="171"/>
      <c r="CIT1" s="171"/>
      <c r="CIU1" s="171"/>
      <c r="CIV1" s="171"/>
      <c r="CIW1" s="171"/>
      <c r="CIX1" s="171"/>
      <c r="CIY1" s="171"/>
      <c r="CIZ1" s="171"/>
      <c r="CJA1" s="171"/>
      <c r="CJB1" s="171"/>
      <c r="CJC1" s="171"/>
      <c r="CJD1" s="171"/>
      <c r="CJE1" s="171"/>
      <c r="CJF1" s="171"/>
      <c r="CJG1" s="171"/>
      <c r="CJH1" s="171"/>
      <c r="CJI1" s="171"/>
      <c r="CJJ1" s="171"/>
      <c r="CJK1" s="171"/>
      <c r="CJL1" s="171"/>
      <c r="CJM1" s="171"/>
      <c r="CJN1" s="171"/>
      <c r="CJO1" s="171"/>
      <c r="CJP1" s="171"/>
      <c r="CJQ1" s="171"/>
      <c r="CJR1" s="171"/>
      <c r="CJS1" s="171"/>
      <c r="CJT1" s="171"/>
      <c r="CJU1" s="171"/>
      <c r="CJV1" s="171"/>
      <c r="CJW1" s="171"/>
      <c r="CJX1" s="171"/>
      <c r="CJY1" s="171"/>
      <c r="CJZ1" s="171"/>
      <c r="CKA1" s="171"/>
      <c r="CKB1" s="171"/>
      <c r="CKC1" s="171"/>
      <c r="CKD1" s="171"/>
      <c r="CKE1" s="171"/>
      <c r="CKF1" s="171"/>
      <c r="CKG1" s="171"/>
      <c r="CKH1" s="171"/>
      <c r="CKI1" s="171"/>
      <c r="CKJ1" s="171"/>
      <c r="CKK1" s="171"/>
      <c r="CKL1" s="171"/>
      <c r="CKM1" s="171"/>
      <c r="CKN1" s="171"/>
      <c r="CKO1" s="171"/>
      <c r="CKP1" s="171"/>
      <c r="CKQ1" s="171"/>
      <c r="CKR1" s="171"/>
      <c r="CKS1" s="171"/>
      <c r="CKT1" s="171"/>
      <c r="CKU1" s="171"/>
      <c r="CKV1" s="171"/>
      <c r="CKW1" s="171"/>
      <c r="CKX1" s="171"/>
      <c r="CKY1" s="171"/>
      <c r="CKZ1" s="171"/>
      <c r="CLA1" s="171"/>
      <c r="CLB1" s="171"/>
      <c r="CLC1" s="171"/>
      <c r="CLD1" s="171"/>
      <c r="CLE1" s="171"/>
      <c r="CLF1" s="171"/>
      <c r="CLG1" s="171"/>
      <c r="CLH1" s="171"/>
      <c r="CLI1" s="171"/>
      <c r="CLJ1" s="171"/>
      <c r="CLK1" s="171"/>
      <c r="CLL1" s="171"/>
      <c r="CLM1" s="171"/>
      <c r="CLN1" s="171"/>
      <c r="CLO1" s="171"/>
      <c r="CLP1" s="171"/>
      <c r="CLQ1" s="171"/>
      <c r="CLR1" s="171"/>
      <c r="CLS1" s="171"/>
      <c r="CLT1" s="171"/>
      <c r="CLU1" s="171"/>
      <c r="CLV1" s="171"/>
      <c r="CLW1" s="171"/>
      <c r="CLX1" s="171"/>
      <c r="CLY1" s="171"/>
      <c r="CLZ1" s="171"/>
      <c r="CMA1" s="171"/>
      <c r="CMB1" s="171"/>
      <c r="CMC1" s="171"/>
      <c r="CMD1" s="171"/>
      <c r="CME1" s="171"/>
      <c r="CMF1" s="171"/>
      <c r="CMG1" s="171"/>
      <c r="CMH1" s="171"/>
      <c r="CMI1" s="171"/>
      <c r="CMJ1" s="171"/>
      <c r="CMK1" s="171"/>
      <c r="CML1" s="171"/>
      <c r="CMM1" s="171"/>
      <c r="CMN1" s="171"/>
      <c r="CMO1" s="171"/>
      <c r="CMP1" s="171"/>
      <c r="CMQ1" s="171"/>
      <c r="CMR1" s="171"/>
      <c r="CMS1" s="171"/>
      <c r="CMT1" s="171"/>
      <c r="CMU1" s="171"/>
      <c r="CMV1" s="171"/>
      <c r="CMW1" s="171"/>
      <c r="CMX1" s="171"/>
      <c r="CMY1" s="171"/>
      <c r="CMZ1" s="171"/>
      <c r="CNA1" s="171"/>
      <c r="CNB1" s="171"/>
      <c r="CNC1" s="171"/>
      <c r="CND1" s="171"/>
      <c r="CNE1" s="171"/>
      <c r="CNF1" s="171"/>
      <c r="CNG1" s="171"/>
      <c r="CNH1" s="171"/>
      <c r="CNI1" s="171"/>
      <c r="CNJ1" s="171"/>
      <c r="CNK1" s="171"/>
      <c r="CNL1" s="171"/>
      <c r="CNM1" s="171"/>
      <c r="CNN1" s="171"/>
      <c r="CNO1" s="171"/>
      <c r="CNP1" s="171"/>
      <c r="CNQ1" s="171"/>
      <c r="CNR1" s="171"/>
      <c r="CNS1" s="171"/>
      <c r="CNT1" s="171"/>
      <c r="CNU1" s="171"/>
      <c r="CNV1" s="171"/>
      <c r="CNW1" s="171"/>
      <c r="CNX1" s="171"/>
      <c r="CNY1" s="171"/>
      <c r="CNZ1" s="171"/>
      <c r="COA1" s="171"/>
      <c r="COB1" s="171"/>
      <c r="COC1" s="171"/>
      <c r="COD1" s="171"/>
      <c r="COE1" s="171"/>
      <c r="COF1" s="171"/>
      <c r="COG1" s="171"/>
      <c r="COH1" s="171"/>
      <c r="COI1" s="171"/>
      <c r="COJ1" s="171"/>
      <c r="COK1" s="171"/>
      <c r="COL1" s="171"/>
      <c r="COM1" s="171"/>
      <c r="CON1" s="171"/>
      <c r="COO1" s="171"/>
      <c r="COP1" s="171"/>
      <c r="COQ1" s="171"/>
      <c r="COR1" s="171"/>
      <c r="COS1" s="171"/>
      <c r="COT1" s="171"/>
      <c r="COU1" s="171"/>
      <c r="COV1" s="171"/>
      <c r="COW1" s="171"/>
      <c r="COX1" s="171"/>
      <c r="COY1" s="171"/>
      <c r="COZ1" s="171"/>
      <c r="CPA1" s="171"/>
      <c r="CPB1" s="171"/>
      <c r="CPC1" s="171"/>
      <c r="CPD1" s="171"/>
      <c r="CPE1" s="171"/>
      <c r="CPF1" s="171"/>
      <c r="CPG1" s="171"/>
      <c r="CPH1" s="171"/>
      <c r="CPI1" s="171"/>
      <c r="CPJ1" s="171"/>
      <c r="CPK1" s="171"/>
      <c r="CPL1" s="171"/>
      <c r="CPM1" s="171"/>
      <c r="CPN1" s="171"/>
      <c r="CPO1" s="171"/>
      <c r="CPP1" s="171"/>
      <c r="CPQ1" s="171"/>
      <c r="CPR1" s="171"/>
      <c r="CPS1" s="171"/>
      <c r="CPT1" s="171"/>
      <c r="CPU1" s="171"/>
      <c r="CPV1" s="171"/>
      <c r="CPW1" s="171"/>
      <c r="CPX1" s="171"/>
      <c r="CPY1" s="171"/>
      <c r="CPZ1" s="171"/>
      <c r="CQA1" s="171"/>
      <c r="CQB1" s="171"/>
      <c r="CQC1" s="171"/>
      <c r="CQD1" s="171"/>
      <c r="CQE1" s="171"/>
      <c r="CQF1" s="171"/>
      <c r="CQG1" s="171"/>
      <c r="CQH1" s="171"/>
      <c r="CQI1" s="171"/>
      <c r="CQJ1" s="171"/>
      <c r="CQK1" s="171"/>
      <c r="CQL1" s="171"/>
      <c r="CQM1" s="171"/>
      <c r="CQN1" s="171"/>
      <c r="CQO1" s="171"/>
      <c r="CQP1" s="171"/>
      <c r="CQQ1" s="171"/>
      <c r="CQR1" s="171"/>
      <c r="CQS1" s="171"/>
      <c r="CQT1" s="171"/>
      <c r="CQU1" s="171"/>
      <c r="CQV1" s="171"/>
      <c r="CQW1" s="171"/>
      <c r="CQX1" s="171"/>
      <c r="CQY1" s="171"/>
      <c r="CQZ1" s="171"/>
      <c r="CRA1" s="171"/>
      <c r="CRB1" s="171"/>
      <c r="CRC1" s="171"/>
      <c r="CRD1" s="171"/>
      <c r="CRE1" s="171"/>
      <c r="CRF1" s="171"/>
      <c r="CRG1" s="171"/>
      <c r="CRH1" s="171"/>
      <c r="CRI1" s="171"/>
      <c r="CRJ1" s="171"/>
      <c r="CRK1" s="171"/>
      <c r="CRL1" s="171"/>
      <c r="CRM1" s="171"/>
      <c r="CRN1" s="171"/>
      <c r="CRO1" s="171"/>
      <c r="CRP1" s="171"/>
      <c r="CRQ1" s="171"/>
      <c r="CRR1" s="171"/>
      <c r="CRS1" s="171"/>
      <c r="CRT1" s="171"/>
      <c r="CRU1" s="171"/>
      <c r="CRV1" s="171"/>
      <c r="CRW1" s="171"/>
      <c r="CRX1" s="171"/>
      <c r="CRY1" s="171"/>
      <c r="CRZ1" s="171"/>
      <c r="CSA1" s="171"/>
      <c r="CSB1" s="171"/>
      <c r="CSC1" s="171"/>
      <c r="CSD1" s="171"/>
      <c r="CSE1" s="171"/>
      <c r="CSF1" s="171"/>
      <c r="CSG1" s="171"/>
      <c r="CSH1" s="171"/>
      <c r="CSI1" s="171"/>
      <c r="CSJ1" s="171"/>
      <c r="CSK1" s="171"/>
      <c r="CSL1" s="171"/>
      <c r="CSM1" s="171"/>
      <c r="CSN1" s="171"/>
      <c r="CSO1" s="171"/>
      <c r="CSP1" s="171"/>
      <c r="CSQ1" s="171"/>
      <c r="CSR1" s="171"/>
      <c r="CSS1" s="171"/>
      <c r="CST1" s="171"/>
      <c r="CSU1" s="171"/>
      <c r="CSV1" s="171"/>
      <c r="CSW1" s="171"/>
      <c r="CSX1" s="171"/>
      <c r="CSY1" s="171"/>
      <c r="CSZ1" s="171"/>
      <c r="CTA1" s="171"/>
      <c r="CTB1" s="171"/>
      <c r="CTC1" s="171"/>
      <c r="CTD1" s="171"/>
      <c r="CTE1" s="171"/>
      <c r="CTF1" s="171"/>
      <c r="CTG1" s="171"/>
      <c r="CTH1" s="171"/>
      <c r="CTI1" s="171"/>
      <c r="CTJ1" s="171"/>
      <c r="CTK1" s="171"/>
      <c r="CTL1" s="171"/>
      <c r="CTM1" s="171"/>
      <c r="CTN1" s="171"/>
      <c r="CTO1" s="171"/>
      <c r="CTP1" s="171"/>
      <c r="CTQ1" s="171"/>
      <c r="CTR1" s="171"/>
      <c r="CTS1" s="171"/>
      <c r="CTT1" s="171"/>
      <c r="CTU1" s="171"/>
      <c r="CTV1" s="171"/>
      <c r="CTW1" s="171"/>
      <c r="CTX1" s="171"/>
      <c r="CTY1" s="171"/>
      <c r="CTZ1" s="171"/>
      <c r="CUA1" s="171"/>
      <c r="CUB1" s="171"/>
      <c r="CUC1" s="171"/>
      <c r="CUD1" s="171"/>
      <c r="CUE1" s="171"/>
      <c r="CUF1" s="171"/>
      <c r="CUG1" s="171"/>
      <c r="CUH1" s="171"/>
      <c r="CUI1" s="171"/>
      <c r="CUJ1" s="171"/>
      <c r="CUK1" s="171"/>
      <c r="CUL1" s="171"/>
      <c r="CUM1" s="171"/>
      <c r="CUN1" s="171"/>
      <c r="CUO1" s="171"/>
      <c r="CUP1" s="171"/>
      <c r="CUQ1" s="171"/>
      <c r="CUR1" s="171"/>
      <c r="CUS1" s="171"/>
      <c r="CUT1" s="171"/>
      <c r="CUU1" s="171"/>
      <c r="CUV1" s="171"/>
      <c r="CUW1" s="171"/>
      <c r="CUX1" s="171"/>
      <c r="CUY1" s="171"/>
      <c r="CUZ1" s="171"/>
      <c r="CVA1" s="171"/>
      <c r="CVB1" s="171"/>
      <c r="CVC1" s="171"/>
      <c r="CVD1" s="171"/>
      <c r="CVE1" s="171"/>
      <c r="CVF1" s="171"/>
      <c r="CVG1" s="171"/>
      <c r="CVH1" s="171"/>
      <c r="CVI1" s="171"/>
      <c r="CVJ1" s="171"/>
      <c r="CVK1" s="171"/>
      <c r="CVL1" s="171"/>
      <c r="CVM1" s="171"/>
      <c r="CVN1" s="171"/>
      <c r="CVO1" s="171"/>
      <c r="CVP1" s="171"/>
      <c r="CVQ1" s="171"/>
      <c r="CVR1" s="171"/>
      <c r="CVS1" s="171"/>
      <c r="CVT1" s="171"/>
      <c r="CVU1" s="171"/>
      <c r="CVV1" s="171"/>
      <c r="CVW1" s="171"/>
      <c r="CVX1" s="171"/>
      <c r="CVY1" s="171"/>
      <c r="CVZ1" s="171"/>
      <c r="CWA1" s="171"/>
      <c r="CWB1" s="171"/>
      <c r="CWC1" s="171"/>
      <c r="CWD1" s="171"/>
      <c r="CWE1" s="171"/>
      <c r="CWF1" s="171"/>
      <c r="CWG1" s="171"/>
      <c r="CWH1" s="171"/>
      <c r="CWI1" s="171"/>
      <c r="CWJ1" s="171"/>
      <c r="CWK1" s="171"/>
      <c r="CWL1" s="171"/>
      <c r="CWM1" s="171"/>
      <c r="CWN1" s="171"/>
      <c r="CWO1" s="171"/>
      <c r="CWP1" s="171"/>
      <c r="CWQ1" s="171"/>
      <c r="CWR1" s="171"/>
      <c r="CWS1" s="171"/>
      <c r="CWT1" s="171"/>
      <c r="CWU1" s="171"/>
      <c r="CWV1" s="171"/>
      <c r="CWW1" s="171"/>
      <c r="CWX1" s="171"/>
      <c r="CWY1" s="171"/>
      <c r="CWZ1" s="171"/>
      <c r="CXA1" s="171"/>
      <c r="CXB1" s="171"/>
      <c r="CXC1" s="171"/>
      <c r="CXD1" s="171"/>
      <c r="CXE1" s="171"/>
      <c r="CXF1" s="171"/>
      <c r="CXG1" s="171"/>
      <c r="CXH1" s="171"/>
      <c r="CXI1" s="171"/>
      <c r="CXJ1" s="171"/>
      <c r="CXK1" s="171"/>
      <c r="CXL1" s="171"/>
      <c r="CXM1" s="171"/>
      <c r="CXN1" s="171"/>
      <c r="CXO1" s="171"/>
      <c r="CXP1" s="171"/>
      <c r="CXQ1" s="171"/>
      <c r="CXR1" s="171"/>
      <c r="CXS1" s="171"/>
      <c r="CXT1" s="171"/>
      <c r="CXU1" s="171"/>
      <c r="CXV1" s="171"/>
      <c r="CXW1" s="171"/>
      <c r="CXX1" s="171"/>
      <c r="CXY1" s="171"/>
      <c r="CXZ1" s="171"/>
      <c r="CYA1" s="171"/>
      <c r="CYB1" s="171"/>
      <c r="CYC1" s="171"/>
      <c r="CYD1" s="171"/>
      <c r="CYE1" s="171"/>
      <c r="CYF1" s="171"/>
      <c r="CYG1" s="171"/>
      <c r="CYH1" s="171"/>
      <c r="CYI1" s="171"/>
      <c r="CYJ1" s="171"/>
      <c r="CYK1" s="171"/>
      <c r="CYL1" s="171"/>
      <c r="CYM1" s="171"/>
      <c r="CYN1" s="171"/>
      <c r="CYO1" s="171"/>
      <c r="CYP1" s="171"/>
      <c r="CYQ1" s="171"/>
      <c r="CYR1" s="171"/>
      <c r="CYS1" s="171"/>
      <c r="CYT1" s="171"/>
      <c r="CYU1" s="171"/>
      <c r="CYV1" s="171"/>
      <c r="CYW1" s="171"/>
      <c r="CYX1" s="171"/>
      <c r="CYY1" s="171"/>
      <c r="CYZ1" s="171"/>
      <c r="CZA1" s="171"/>
      <c r="CZB1" s="171"/>
      <c r="CZC1" s="171"/>
      <c r="CZD1" s="171"/>
      <c r="CZE1" s="171"/>
      <c r="CZF1" s="171"/>
      <c r="CZG1" s="171"/>
      <c r="CZH1" s="171"/>
      <c r="CZI1" s="171"/>
      <c r="CZJ1" s="171"/>
      <c r="CZK1" s="171"/>
      <c r="CZL1" s="171"/>
      <c r="CZM1" s="171"/>
      <c r="CZN1" s="171"/>
      <c r="CZO1" s="171"/>
      <c r="CZP1" s="171"/>
      <c r="CZQ1" s="171"/>
      <c r="CZR1" s="171"/>
      <c r="CZS1" s="171"/>
      <c r="CZT1" s="171"/>
      <c r="CZU1" s="171"/>
      <c r="CZV1" s="171"/>
      <c r="CZW1" s="171"/>
      <c r="CZX1" s="171"/>
      <c r="CZY1" s="171"/>
      <c r="CZZ1" s="171"/>
      <c r="DAA1" s="171"/>
      <c r="DAB1" s="171"/>
      <c r="DAC1" s="171"/>
      <c r="DAD1" s="171"/>
      <c r="DAE1" s="171"/>
      <c r="DAF1" s="171"/>
      <c r="DAG1" s="171"/>
      <c r="DAH1" s="171"/>
      <c r="DAI1" s="171"/>
      <c r="DAJ1" s="171"/>
      <c r="DAK1" s="171"/>
      <c r="DAL1" s="171"/>
      <c r="DAM1" s="171"/>
      <c r="DAN1" s="171"/>
      <c r="DAO1" s="171"/>
      <c r="DAP1" s="171"/>
      <c r="DAQ1" s="171"/>
      <c r="DAR1" s="171"/>
      <c r="DAS1" s="171"/>
      <c r="DAT1" s="171"/>
      <c r="DAU1" s="171"/>
      <c r="DAV1" s="171"/>
      <c r="DAW1" s="171"/>
      <c r="DAX1" s="171"/>
      <c r="DAY1" s="171"/>
      <c r="DAZ1" s="171"/>
      <c r="DBA1" s="171"/>
      <c r="DBB1" s="171"/>
      <c r="DBC1" s="171"/>
      <c r="DBD1" s="171"/>
      <c r="DBE1" s="171"/>
      <c r="DBF1" s="171"/>
      <c r="DBG1" s="171"/>
      <c r="DBH1" s="171"/>
      <c r="DBI1" s="171"/>
      <c r="DBJ1" s="171"/>
      <c r="DBK1" s="171"/>
      <c r="DBL1" s="171"/>
      <c r="DBM1" s="171"/>
      <c r="DBN1" s="171"/>
      <c r="DBO1" s="171"/>
      <c r="DBP1" s="171"/>
      <c r="DBQ1" s="171"/>
      <c r="DBR1" s="171"/>
      <c r="DBS1" s="171"/>
      <c r="DBT1" s="171"/>
      <c r="DBU1" s="171"/>
      <c r="DBV1" s="171"/>
      <c r="DBW1" s="171"/>
      <c r="DBX1" s="171"/>
      <c r="DBY1" s="171"/>
      <c r="DBZ1" s="171"/>
      <c r="DCA1" s="171"/>
      <c r="DCB1" s="171"/>
      <c r="DCC1" s="171"/>
      <c r="DCD1" s="171"/>
      <c r="DCE1" s="171"/>
      <c r="DCF1" s="171"/>
      <c r="DCG1" s="171"/>
      <c r="DCH1" s="171"/>
      <c r="DCI1" s="171"/>
      <c r="DCJ1" s="171"/>
      <c r="DCK1" s="171"/>
      <c r="DCL1" s="171"/>
      <c r="DCM1" s="171"/>
      <c r="DCN1" s="171"/>
      <c r="DCO1" s="171"/>
      <c r="DCP1" s="171"/>
      <c r="DCQ1" s="171"/>
      <c r="DCR1" s="171"/>
      <c r="DCS1" s="171"/>
      <c r="DCT1" s="171"/>
      <c r="DCU1" s="171"/>
      <c r="DCV1" s="171"/>
      <c r="DCW1" s="171"/>
      <c r="DCX1" s="171"/>
      <c r="DCY1" s="171"/>
      <c r="DCZ1" s="171"/>
      <c r="DDA1" s="171"/>
      <c r="DDB1" s="171"/>
      <c r="DDC1" s="171"/>
      <c r="DDD1" s="171"/>
      <c r="DDE1" s="171"/>
      <c r="DDF1" s="171"/>
      <c r="DDG1" s="171"/>
      <c r="DDH1" s="171"/>
      <c r="DDI1" s="171"/>
      <c r="DDJ1" s="171"/>
      <c r="DDK1" s="171"/>
      <c r="DDL1" s="171"/>
      <c r="DDM1" s="171"/>
      <c r="DDN1" s="171"/>
      <c r="DDO1" s="171"/>
      <c r="DDP1" s="171"/>
      <c r="DDQ1" s="171"/>
      <c r="DDR1" s="171"/>
      <c r="DDS1" s="171"/>
      <c r="DDT1" s="171"/>
      <c r="DDU1" s="171"/>
      <c r="DDV1" s="171"/>
      <c r="DDW1" s="171"/>
      <c r="DDX1" s="171"/>
      <c r="DDY1" s="171"/>
      <c r="DDZ1" s="171"/>
      <c r="DEA1" s="171"/>
      <c r="DEB1" s="171"/>
      <c r="DEC1" s="171"/>
      <c r="DED1" s="171"/>
      <c r="DEE1" s="171"/>
      <c r="DEF1" s="171"/>
      <c r="DEG1" s="171"/>
      <c r="DEH1" s="171"/>
      <c r="DEI1" s="171"/>
      <c r="DEJ1" s="171"/>
      <c r="DEK1" s="171"/>
      <c r="DEL1" s="171"/>
      <c r="DEM1" s="171"/>
      <c r="DEN1" s="171"/>
      <c r="DEO1" s="171"/>
      <c r="DEP1" s="171"/>
      <c r="DEQ1" s="171"/>
      <c r="DER1" s="171"/>
      <c r="DES1" s="171"/>
      <c r="DET1" s="171"/>
      <c r="DEU1" s="171"/>
      <c r="DEV1" s="171"/>
      <c r="DEW1" s="171"/>
      <c r="DEX1" s="171"/>
      <c r="DEY1" s="171"/>
      <c r="DEZ1" s="171"/>
      <c r="DFA1" s="171"/>
      <c r="DFB1" s="171"/>
      <c r="DFC1" s="171"/>
      <c r="DFD1" s="171"/>
      <c r="DFE1" s="171"/>
      <c r="DFF1" s="171"/>
      <c r="DFG1" s="171"/>
      <c r="DFH1" s="171"/>
      <c r="DFI1" s="171"/>
      <c r="DFJ1" s="171"/>
      <c r="DFK1" s="171"/>
      <c r="DFL1" s="171"/>
      <c r="DFM1" s="171"/>
      <c r="DFN1" s="171"/>
      <c r="DFO1" s="171"/>
      <c r="DFP1" s="171"/>
      <c r="DFQ1" s="171"/>
      <c r="DFR1" s="171"/>
      <c r="DFS1" s="171"/>
      <c r="DFT1" s="171"/>
      <c r="DFU1" s="171"/>
      <c r="DFV1" s="171"/>
      <c r="DFW1" s="171"/>
      <c r="DFX1" s="171"/>
      <c r="DFY1" s="171"/>
      <c r="DFZ1" s="171"/>
      <c r="DGA1" s="171"/>
      <c r="DGB1" s="171"/>
      <c r="DGC1" s="171"/>
      <c r="DGD1" s="171"/>
      <c r="DGE1" s="171"/>
      <c r="DGF1" s="171"/>
      <c r="DGG1" s="171"/>
      <c r="DGH1" s="171"/>
      <c r="DGI1" s="171"/>
      <c r="DGJ1" s="171"/>
      <c r="DGK1" s="171"/>
      <c r="DGL1" s="171"/>
      <c r="DGM1" s="171"/>
      <c r="DGN1" s="171"/>
      <c r="DGO1" s="171"/>
      <c r="DGP1" s="171"/>
      <c r="DGQ1" s="171"/>
      <c r="DGR1" s="171"/>
      <c r="DGS1" s="171"/>
      <c r="DGT1" s="171"/>
      <c r="DGU1" s="171"/>
      <c r="DGV1" s="171"/>
      <c r="DGW1" s="171"/>
      <c r="DGX1" s="171"/>
      <c r="DGY1" s="171"/>
      <c r="DGZ1" s="171"/>
      <c r="DHA1" s="171"/>
      <c r="DHB1" s="171"/>
      <c r="DHC1" s="171"/>
      <c r="DHD1" s="171"/>
      <c r="DHE1" s="171"/>
      <c r="DHF1" s="171"/>
      <c r="DHG1" s="171"/>
      <c r="DHH1" s="171"/>
      <c r="DHI1" s="171"/>
      <c r="DHJ1" s="171"/>
      <c r="DHK1" s="171"/>
      <c r="DHL1" s="171"/>
      <c r="DHM1" s="171"/>
      <c r="DHN1" s="171"/>
      <c r="DHO1" s="171"/>
      <c r="DHP1" s="171"/>
      <c r="DHQ1" s="171"/>
      <c r="DHR1" s="171"/>
      <c r="DHS1" s="171"/>
      <c r="DHT1" s="171"/>
      <c r="DHU1" s="171"/>
      <c r="DHV1" s="171"/>
      <c r="DHW1" s="171"/>
      <c r="DHX1" s="171"/>
      <c r="DHY1" s="171"/>
      <c r="DHZ1" s="171"/>
      <c r="DIA1" s="171"/>
      <c r="DIB1" s="171"/>
      <c r="DIC1" s="171"/>
      <c r="DID1" s="171"/>
      <c r="DIE1" s="171"/>
      <c r="DIF1" s="171"/>
      <c r="DIG1" s="171"/>
      <c r="DIH1" s="171"/>
      <c r="DII1" s="171"/>
      <c r="DIJ1" s="171"/>
      <c r="DIK1" s="171"/>
      <c r="DIL1" s="171"/>
      <c r="DIM1" s="171"/>
      <c r="DIN1" s="171"/>
      <c r="DIO1" s="171"/>
      <c r="DIP1" s="171"/>
      <c r="DIQ1" s="171"/>
      <c r="DIR1" s="171"/>
      <c r="DIS1" s="171"/>
      <c r="DIT1" s="171"/>
      <c r="DIU1" s="171"/>
      <c r="DIV1" s="171"/>
      <c r="DIW1" s="171"/>
      <c r="DIX1" s="171"/>
      <c r="DIY1" s="171"/>
      <c r="DIZ1" s="171"/>
      <c r="DJA1" s="171"/>
      <c r="DJB1" s="171"/>
      <c r="DJC1" s="171"/>
      <c r="DJD1" s="171"/>
      <c r="DJE1" s="171"/>
      <c r="DJF1" s="171"/>
      <c r="DJG1" s="171"/>
      <c r="DJH1" s="171"/>
      <c r="DJI1" s="171"/>
      <c r="DJJ1" s="171"/>
      <c r="DJK1" s="171"/>
      <c r="DJL1" s="171"/>
      <c r="DJM1" s="171"/>
      <c r="DJN1" s="171"/>
      <c r="DJO1" s="171"/>
      <c r="DJP1" s="171"/>
      <c r="DJQ1" s="171"/>
      <c r="DJR1" s="171"/>
      <c r="DJS1" s="171"/>
      <c r="DJT1" s="171"/>
      <c r="DJU1" s="171"/>
      <c r="DJV1" s="171"/>
      <c r="DJW1" s="171"/>
      <c r="DJX1" s="171"/>
      <c r="DJY1" s="171"/>
      <c r="DJZ1" s="171"/>
      <c r="DKA1" s="171"/>
      <c r="DKB1" s="171"/>
      <c r="DKC1" s="171"/>
      <c r="DKD1" s="171"/>
      <c r="DKE1" s="171"/>
      <c r="DKF1" s="171"/>
      <c r="DKG1" s="171"/>
      <c r="DKH1" s="171"/>
      <c r="DKI1" s="171"/>
      <c r="DKJ1" s="171"/>
      <c r="DKK1" s="171"/>
      <c r="DKL1" s="171"/>
      <c r="DKM1" s="171"/>
      <c r="DKN1" s="171"/>
      <c r="DKO1" s="171"/>
      <c r="DKP1" s="171"/>
      <c r="DKQ1" s="171"/>
      <c r="DKR1" s="171"/>
      <c r="DKS1" s="171"/>
      <c r="DKT1" s="171"/>
      <c r="DKU1" s="171"/>
      <c r="DKV1" s="171"/>
      <c r="DKW1" s="171"/>
      <c r="DKX1" s="171"/>
      <c r="DKY1" s="171"/>
      <c r="DKZ1" s="171"/>
      <c r="DLA1" s="171"/>
      <c r="DLB1" s="171"/>
      <c r="DLC1" s="171"/>
      <c r="DLD1" s="171"/>
      <c r="DLE1" s="171"/>
      <c r="DLF1" s="171"/>
      <c r="DLG1" s="171"/>
      <c r="DLH1" s="171"/>
      <c r="DLI1" s="171"/>
      <c r="DLJ1" s="171"/>
      <c r="DLK1" s="171"/>
      <c r="DLL1" s="171"/>
      <c r="DLM1" s="171"/>
      <c r="DLN1" s="171"/>
      <c r="DLO1" s="171"/>
      <c r="DLP1" s="171"/>
      <c r="DLQ1" s="171"/>
      <c r="DLR1" s="171"/>
      <c r="DLS1" s="171"/>
      <c r="DLT1" s="171"/>
      <c r="DLU1" s="171"/>
      <c r="DLV1" s="171"/>
      <c r="DLW1" s="171"/>
      <c r="DLX1" s="171"/>
      <c r="DLY1" s="171"/>
      <c r="DLZ1" s="171"/>
      <c r="DMA1" s="171"/>
      <c r="DMB1" s="171"/>
      <c r="DMC1" s="171"/>
      <c r="DMD1" s="171"/>
      <c r="DME1" s="171"/>
      <c r="DMF1" s="171"/>
      <c r="DMG1" s="171"/>
      <c r="DMH1" s="171"/>
      <c r="DMI1" s="171"/>
      <c r="DMJ1" s="171"/>
      <c r="DMK1" s="171"/>
      <c r="DML1" s="171"/>
      <c r="DMM1" s="171"/>
      <c r="DMN1" s="171"/>
      <c r="DMO1" s="171"/>
      <c r="DMP1" s="171"/>
      <c r="DMQ1" s="171"/>
      <c r="DMR1" s="171"/>
      <c r="DMS1" s="171"/>
      <c r="DMT1" s="171"/>
      <c r="DMU1" s="171"/>
      <c r="DMV1" s="171"/>
      <c r="DMW1" s="171"/>
      <c r="DMX1" s="171"/>
      <c r="DMY1" s="171"/>
      <c r="DMZ1" s="171"/>
      <c r="DNA1" s="171"/>
      <c r="DNB1" s="171"/>
      <c r="DNC1" s="171"/>
      <c r="DND1" s="171"/>
      <c r="DNE1" s="171"/>
      <c r="DNF1" s="171"/>
      <c r="DNG1" s="171"/>
      <c r="DNH1" s="171"/>
      <c r="DNI1" s="171"/>
      <c r="DNJ1" s="171"/>
      <c r="DNK1" s="171"/>
      <c r="DNL1" s="171"/>
      <c r="DNM1" s="171"/>
      <c r="DNN1" s="171"/>
      <c r="DNO1" s="171"/>
      <c r="DNP1" s="171"/>
      <c r="DNQ1" s="171"/>
      <c r="DNR1" s="171"/>
      <c r="DNS1" s="171"/>
      <c r="DNT1" s="171"/>
      <c r="DNU1" s="171"/>
      <c r="DNV1" s="171"/>
      <c r="DNW1" s="171"/>
      <c r="DNX1" s="171"/>
      <c r="DNY1" s="171"/>
      <c r="DNZ1" s="171"/>
      <c r="DOA1" s="171"/>
      <c r="DOB1" s="171"/>
      <c r="DOC1" s="171"/>
      <c r="DOD1" s="171"/>
      <c r="DOE1" s="171"/>
      <c r="DOF1" s="171"/>
      <c r="DOG1" s="171"/>
      <c r="DOH1" s="171"/>
      <c r="DOI1" s="171"/>
      <c r="DOJ1" s="171"/>
      <c r="DOK1" s="171"/>
      <c r="DOL1" s="171"/>
      <c r="DOM1" s="171"/>
      <c r="DON1" s="171"/>
      <c r="DOO1" s="171"/>
      <c r="DOP1" s="171"/>
      <c r="DOQ1" s="171"/>
      <c r="DOR1" s="171"/>
      <c r="DOS1" s="171"/>
      <c r="DOT1" s="171"/>
      <c r="DOU1" s="171"/>
      <c r="DOV1" s="171"/>
      <c r="DOW1" s="171"/>
      <c r="DOX1" s="171"/>
      <c r="DOY1" s="171"/>
      <c r="DOZ1" s="171"/>
      <c r="DPA1" s="171"/>
      <c r="DPB1" s="171"/>
      <c r="DPC1" s="171"/>
      <c r="DPD1" s="171"/>
      <c r="DPE1" s="171"/>
      <c r="DPF1" s="171"/>
      <c r="DPG1" s="171"/>
      <c r="DPH1" s="171"/>
      <c r="DPI1" s="171"/>
      <c r="DPJ1" s="171"/>
      <c r="DPK1" s="171"/>
      <c r="DPL1" s="171"/>
      <c r="DPM1" s="171"/>
      <c r="DPN1" s="171"/>
      <c r="DPO1" s="171"/>
      <c r="DPP1" s="171"/>
      <c r="DPQ1" s="171"/>
      <c r="DPR1" s="171"/>
      <c r="DPS1" s="171"/>
      <c r="DPT1" s="171"/>
      <c r="DPU1" s="171"/>
      <c r="DPV1" s="171"/>
      <c r="DPW1" s="171"/>
      <c r="DPX1" s="171"/>
      <c r="DPY1" s="171"/>
      <c r="DPZ1" s="171"/>
      <c r="DQA1" s="171"/>
      <c r="DQB1" s="171"/>
      <c r="DQC1" s="171"/>
      <c r="DQD1" s="171"/>
      <c r="DQE1" s="171"/>
      <c r="DQF1" s="171"/>
      <c r="DQG1" s="171"/>
      <c r="DQH1" s="171"/>
      <c r="DQI1" s="171"/>
      <c r="DQJ1" s="171"/>
      <c r="DQK1" s="171"/>
      <c r="DQL1" s="171"/>
      <c r="DQM1" s="171"/>
      <c r="DQN1" s="171"/>
      <c r="DQO1" s="171"/>
      <c r="DQP1" s="171"/>
      <c r="DQQ1" s="171"/>
      <c r="DQR1" s="171"/>
      <c r="DQS1" s="171"/>
      <c r="DQT1" s="171"/>
      <c r="DQU1" s="171"/>
      <c r="DQV1" s="171"/>
      <c r="DQW1" s="171"/>
      <c r="DQX1" s="171"/>
      <c r="DQY1" s="171"/>
      <c r="DQZ1" s="171"/>
      <c r="DRA1" s="171"/>
      <c r="DRB1" s="171"/>
      <c r="DRC1" s="171"/>
      <c r="DRD1" s="171"/>
      <c r="DRE1" s="171"/>
      <c r="DRF1" s="171"/>
      <c r="DRG1" s="171"/>
      <c r="DRH1" s="171"/>
      <c r="DRI1" s="171"/>
      <c r="DRJ1" s="171"/>
      <c r="DRK1" s="171"/>
      <c r="DRL1" s="171"/>
      <c r="DRM1" s="171"/>
      <c r="DRN1" s="171"/>
      <c r="DRO1" s="171"/>
      <c r="DRP1" s="171"/>
      <c r="DRQ1" s="171"/>
      <c r="DRR1" s="171"/>
      <c r="DRS1" s="171"/>
      <c r="DRT1" s="171"/>
      <c r="DRU1" s="171"/>
      <c r="DRV1" s="171"/>
      <c r="DRW1" s="171"/>
      <c r="DRX1" s="171"/>
      <c r="DRY1" s="171"/>
      <c r="DRZ1" s="171"/>
      <c r="DSA1" s="171"/>
      <c r="DSB1" s="171"/>
      <c r="DSC1" s="171"/>
      <c r="DSD1" s="171"/>
      <c r="DSE1" s="171"/>
      <c r="DSF1" s="171"/>
      <c r="DSG1" s="171"/>
      <c r="DSH1" s="171"/>
      <c r="DSI1" s="171"/>
      <c r="DSJ1" s="171"/>
      <c r="DSK1" s="171"/>
      <c r="DSL1" s="171"/>
      <c r="DSM1" s="171"/>
      <c r="DSN1" s="171"/>
      <c r="DSO1" s="171"/>
      <c r="DSP1" s="171"/>
      <c r="DSQ1" s="171"/>
      <c r="DSR1" s="171"/>
      <c r="DSS1" s="171"/>
      <c r="DST1" s="171"/>
      <c r="DSU1" s="171"/>
      <c r="DSV1" s="171"/>
      <c r="DSW1" s="171"/>
      <c r="DSX1" s="171"/>
      <c r="DSY1" s="171"/>
      <c r="DSZ1" s="171"/>
      <c r="DTA1" s="171"/>
      <c r="DTB1" s="171"/>
      <c r="DTC1" s="171"/>
      <c r="DTD1" s="171"/>
      <c r="DTE1" s="171"/>
      <c r="DTF1" s="171"/>
      <c r="DTG1" s="171"/>
      <c r="DTH1" s="171"/>
      <c r="DTI1" s="171"/>
      <c r="DTJ1" s="171"/>
      <c r="DTK1" s="171"/>
      <c r="DTL1" s="171"/>
      <c r="DTM1" s="171"/>
      <c r="DTN1" s="171"/>
      <c r="DTO1" s="171"/>
      <c r="DTP1" s="171"/>
      <c r="DTQ1" s="171"/>
      <c r="DTR1" s="171"/>
      <c r="DTS1" s="171"/>
      <c r="DTT1" s="171"/>
      <c r="DTU1" s="171"/>
      <c r="DTV1" s="171"/>
      <c r="DTW1" s="171"/>
      <c r="DTX1" s="171"/>
      <c r="DTY1" s="171"/>
      <c r="DTZ1" s="171"/>
      <c r="DUA1" s="171"/>
      <c r="DUB1" s="171"/>
      <c r="DUC1" s="171"/>
      <c r="DUD1" s="171"/>
      <c r="DUE1" s="171"/>
      <c r="DUF1" s="171"/>
      <c r="DUG1" s="171"/>
      <c r="DUH1" s="171"/>
      <c r="DUI1" s="171"/>
      <c r="DUJ1" s="171"/>
      <c r="DUK1" s="171"/>
      <c r="DUL1" s="171"/>
      <c r="DUM1" s="171"/>
      <c r="DUN1" s="171"/>
      <c r="DUO1" s="171"/>
      <c r="DUP1" s="171"/>
      <c r="DUQ1" s="171"/>
      <c r="DUR1" s="171"/>
      <c r="DUS1" s="171"/>
      <c r="DUT1" s="171"/>
      <c r="DUU1" s="171"/>
      <c r="DUV1" s="171"/>
      <c r="DUW1" s="171"/>
      <c r="DUX1" s="171"/>
      <c r="DUY1" s="171"/>
      <c r="DUZ1" s="171"/>
      <c r="DVA1" s="171"/>
      <c r="DVB1" s="171"/>
      <c r="DVC1" s="171"/>
      <c r="DVD1" s="171"/>
      <c r="DVE1" s="171"/>
      <c r="DVF1" s="171"/>
      <c r="DVG1" s="171"/>
      <c r="DVH1" s="171"/>
      <c r="DVI1" s="171"/>
      <c r="DVJ1" s="171"/>
      <c r="DVK1" s="171"/>
      <c r="DVL1" s="171"/>
      <c r="DVM1" s="171"/>
      <c r="DVN1" s="171"/>
      <c r="DVO1" s="171"/>
      <c r="DVP1" s="171"/>
      <c r="DVQ1" s="171"/>
      <c r="DVR1" s="171"/>
      <c r="DVS1" s="171"/>
      <c r="DVT1" s="171"/>
      <c r="DVU1" s="171"/>
      <c r="DVV1" s="171"/>
      <c r="DVW1" s="171"/>
      <c r="DVX1" s="171"/>
      <c r="DVY1" s="171"/>
      <c r="DVZ1" s="171"/>
      <c r="DWA1" s="171"/>
      <c r="DWB1" s="171"/>
      <c r="DWC1" s="171"/>
      <c r="DWD1" s="171"/>
      <c r="DWE1" s="171"/>
      <c r="DWF1" s="171"/>
      <c r="DWG1" s="171"/>
      <c r="DWH1" s="171"/>
      <c r="DWI1" s="171"/>
      <c r="DWJ1" s="171"/>
      <c r="DWK1" s="171"/>
      <c r="DWL1" s="171"/>
      <c r="DWM1" s="171"/>
      <c r="DWN1" s="171"/>
      <c r="DWO1" s="171"/>
      <c r="DWP1" s="171"/>
      <c r="DWQ1" s="171"/>
      <c r="DWR1" s="171"/>
      <c r="DWS1" s="171"/>
      <c r="DWT1" s="171"/>
      <c r="DWU1" s="171"/>
      <c r="DWV1" s="171"/>
      <c r="DWW1" s="171"/>
      <c r="DWX1" s="171"/>
      <c r="DWY1" s="171"/>
      <c r="DWZ1" s="171"/>
      <c r="DXA1" s="171"/>
      <c r="DXB1" s="171"/>
      <c r="DXC1" s="171"/>
      <c r="DXD1" s="171"/>
      <c r="DXE1" s="171"/>
      <c r="DXF1" s="171"/>
      <c r="DXG1" s="171"/>
      <c r="DXH1" s="171"/>
      <c r="DXI1" s="171"/>
      <c r="DXJ1" s="171"/>
      <c r="DXK1" s="171"/>
      <c r="DXL1" s="171"/>
      <c r="DXM1" s="171"/>
      <c r="DXN1" s="171"/>
      <c r="DXO1" s="171"/>
      <c r="DXP1" s="171"/>
      <c r="DXQ1" s="171"/>
      <c r="DXR1" s="171"/>
      <c r="DXS1" s="171"/>
      <c r="DXT1" s="171"/>
      <c r="DXU1" s="171"/>
      <c r="DXV1" s="171"/>
      <c r="DXW1" s="171"/>
      <c r="DXX1" s="171"/>
      <c r="DXY1" s="171"/>
      <c r="DXZ1" s="171"/>
      <c r="DYA1" s="171"/>
      <c r="DYB1" s="171"/>
      <c r="DYC1" s="171"/>
      <c r="DYD1" s="171"/>
      <c r="DYE1" s="171"/>
      <c r="DYF1" s="171"/>
      <c r="DYG1" s="171"/>
      <c r="DYH1" s="171"/>
      <c r="DYI1" s="171"/>
      <c r="DYJ1" s="171"/>
      <c r="DYK1" s="171"/>
      <c r="DYL1" s="171"/>
      <c r="DYM1" s="171"/>
      <c r="DYN1" s="171"/>
      <c r="DYO1" s="171"/>
      <c r="DYP1" s="171"/>
      <c r="DYQ1" s="171"/>
      <c r="DYR1" s="171"/>
      <c r="DYS1" s="171"/>
      <c r="DYT1" s="171"/>
      <c r="DYU1" s="171"/>
      <c r="DYV1" s="171"/>
      <c r="DYW1" s="171"/>
      <c r="DYX1" s="171"/>
      <c r="DYY1" s="171"/>
      <c r="DYZ1" s="171"/>
      <c r="DZA1" s="171"/>
      <c r="DZB1" s="171"/>
      <c r="DZC1" s="171"/>
      <c r="DZD1" s="171"/>
      <c r="DZE1" s="171"/>
      <c r="DZF1" s="171"/>
      <c r="DZG1" s="171"/>
      <c r="DZH1" s="171"/>
      <c r="DZI1" s="171"/>
      <c r="DZJ1" s="171"/>
      <c r="DZK1" s="171"/>
      <c r="DZL1" s="171"/>
      <c r="DZM1" s="171"/>
      <c r="DZN1" s="171"/>
      <c r="DZO1" s="171"/>
      <c r="DZP1" s="171"/>
      <c r="DZQ1" s="171"/>
      <c r="DZR1" s="171"/>
      <c r="DZS1" s="171"/>
      <c r="DZT1" s="171"/>
      <c r="DZU1" s="171"/>
      <c r="DZV1" s="171"/>
      <c r="DZW1" s="171"/>
      <c r="DZX1" s="171"/>
      <c r="DZY1" s="171"/>
      <c r="DZZ1" s="171"/>
      <c r="EAA1" s="171"/>
      <c r="EAB1" s="171"/>
      <c r="EAC1" s="171"/>
      <c r="EAD1" s="171"/>
      <c r="EAE1" s="171"/>
      <c r="EAF1" s="171"/>
      <c r="EAG1" s="171"/>
      <c r="EAH1" s="171"/>
      <c r="EAI1" s="171"/>
      <c r="EAJ1" s="171"/>
      <c r="EAK1" s="171"/>
      <c r="EAL1" s="171"/>
      <c r="EAM1" s="171"/>
      <c r="EAN1" s="171"/>
      <c r="EAO1" s="171"/>
      <c r="EAP1" s="171"/>
      <c r="EAQ1" s="171"/>
      <c r="EAR1" s="171"/>
      <c r="EAS1" s="171"/>
      <c r="EAT1" s="171"/>
      <c r="EAU1" s="171"/>
      <c r="EAV1" s="171"/>
      <c r="EAW1" s="171"/>
      <c r="EAX1" s="171"/>
      <c r="EAY1" s="171"/>
      <c r="EAZ1" s="171"/>
      <c r="EBA1" s="171"/>
      <c r="EBB1" s="171"/>
      <c r="EBC1" s="171"/>
      <c r="EBD1" s="171"/>
      <c r="EBE1" s="171"/>
      <c r="EBF1" s="171"/>
      <c r="EBG1" s="171"/>
      <c r="EBH1" s="171"/>
      <c r="EBI1" s="171"/>
      <c r="EBJ1" s="171"/>
      <c r="EBK1" s="171"/>
      <c r="EBL1" s="171"/>
      <c r="EBM1" s="171"/>
      <c r="EBN1" s="171"/>
      <c r="EBO1" s="171"/>
      <c r="EBP1" s="171"/>
      <c r="EBQ1" s="171"/>
      <c r="EBR1" s="171"/>
      <c r="EBS1" s="171"/>
      <c r="EBT1" s="171"/>
      <c r="EBU1" s="171"/>
      <c r="EBV1" s="171"/>
      <c r="EBW1" s="171"/>
      <c r="EBX1" s="171"/>
      <c r="EBY1" s="171"/>
      <c r="EBZ1" s="171"/>
      <c r="ECA1" s="171"/>
      <c r="ECB1" s="171"/>
      <c r="ECC1" s="171"/>
      <c r="ECD1" s="171"/>
      <c r="ECE1" s="171"/>
      <c r="ECF1" s="171"/>
      <c r="ECG1" s="171"/>
      <c r="ECH1" s="171"/>
      <c r="ECI1" s="171"/>
      <c r="ECJ1" s="171"/>
      <c r="ECK1" s="171"/>
      <c r="ECL1" s="171"/>
      <c r="ECM1" s="171"/>
      <c r="ECN1" s="171"/>
      <c r="ECO1" s="171"/>
      <c r="ECP1" s="171"/>
      <c r="ECQ1" s="171"/>
      <c r="ECR1" s="171"/>
      <c r="ECS1" s="171"/>
      <c r="ECT1" s="171"/>
      <c r="ECU1" s="171"/>
      <c r="ECV1" s="171"/>
      <c r="ECW1" s="171"/>
      <c r="ECX1" s="171"/>
      <c r="ECY1" s="171"/>
      <c r="ECZ1" s="171"/>
      <c r="EDA1" s="171"/>
      <c r="EDB1" s="171"/>
      <c r="EDC1" s="171"/>
      <c r="EDD1" s="171"/>
      <c r="EDE1" s="171"/>
      <c r="EDF1" s="171"/>
      <c r="EDG1" s="171"/>
      <c r="EDH1" s="171"/>
      <c r="EDI1" s="171"/>
      <c r="EDJ1" s="171"/>
      <c r="EDK1" s="171"/>
      <c r="EDL1" s="171"/>
      <c r="EDM1" s="171"/>
      <c r="EDN1" s="171"/>
      <c r="EDO1" s="171"/>
      <c r="EDP1" s="171"/>
      <c r="EDQ1" s="171"/>
      <c r="EDR1" s="171"/>
      <c r="EDS1" s="171"/>
      <c r="EDT1" s="171"/>
      <c r="EDU1" s="171"/>
      <c r="EDV1" s="171"/>
      <c r="EDW1" s="171"/>
      <c r="EDX1" s="171"/>
      <c r="EDY1" s="171"/>
      <c r="EDZ1" s="171"/>
      <c r="EEA1" s="171"/>
      <c r="EEB1" s="171"/>
      <c r="EEC1" s="171"/>
      <c r="EED1" s="171"/>
      <c r="EEE1" s="171"/>
      <c r="EEF1" s="171"/>
      <c r="EEG1" s="171"/>
      <c r="EEH1" s="171"/>
      <c r="EEI1" s="171"/>
      <c r="EEJ1" s="171"/>
      <c r="EEK1" s="171"/>
      <c r="EEL1" s="171"/>
      <c r="EEM1" s="171"/>
      <c r="EEN1" s="171"/>
      <c r="EEO1" s="171"/>
      <c r="EEP1" s="171"/>
      <c r="EEQ1" s="171"/>
      <c r="EER1" s="171"/>
      <c r="EES1" s="171"/>
      <c r="EET1" s="171"/>
      <c r="EEU1" s="171"/>
      <c r="EEV1" s="171"/>
      <c r="EEW1" s="171"/>
      <c r="EEX1" s="171"/>
      <c r="EEY1" s="171"/>
      <c r="EEZ1" s="171"/>
      <c r="EFA1" s="171"/>
      <c r="EFB1" s="171"/>
      <c r="EFC1" s="171"/>
      <c r="EFD1" s="171"/>
      <c r="EFE1" s="171"/>
      <c r="EFF1" s="171"/>
      <c r="EFG1" s="171"/>
      <c r="EFH1" s="171"/>
      <c r="EFI1" s="171"/>
      <c r="EFJ1" s="171"/>
      <c r="EFK1" s="171"/>
      <c r="EFL1" s="171"/>
      <c r="EFM1" s="171"/>
      <c r="EFN1" s="171"/>
      <c r="EFO1" s="171"/>
      <c r="EFP1" s="171"/>
      <c r="EFQ1" s="171"/>
      <c r="EFR1" s="171"/>
      <c r="EFS1" s="171"/>
      <c r="EFT1" s="171"/>
      <c r="EFU1" s="171"/>
      <c r="EFV1" s="171"/>
      <c r="EFW1" s="171"/>
      <c r="EFX1" s="171"/>
      <c r="EFY1" s="171"/>
      <c r="EFZ1" s="171"/>
      <c r="EGA1" s="171"/>
      <c r="EGB1" s="171"/>
      <c r="EGC1" s="171"/>
      <c r="EGD1" s="171"/>
      <c r="EGE1" s="171"/>
      <c r="EGF1" s="171"/>
      <c r="EGG1" s="171"/>
      <c r="EGH1" s="171"/>
      <c r="EGI1" s="171"/>
      <c r="EGJ1" s="171"/>
      <c r="EGK1" s="171"/>
      <c r="EGL1" s="171"/>
      <c r="EGM1" s="171"/>
      <c r="EGN1" s="171"/>
      <c r="EGO1" s="171"/>
      <c r="EGP1" s="171"/>
      <c r="EGQ1" s="171"/>
      <c r="EGR1" s="171"/>
      <c r="EGS1" s="171"/>
      <c r="EGT1" s="171"/>
      <c r="EGU1" s="171"/>
      <c r="EGV1" s="171"/>
      <c r="EGW1" s="171"/>
      <c r="EGX1" s="171"/>
      <c r="EGY1" s="171"/>
      <c r="EGZ1" s="171"/>
      <c r="EHA1" s="171"/>
      <c r="EHB1" s="171"/>
      <c r="EHC1" s="171"/>
      <c r="EHD1" s="171"/>
      <c r="EHE1" s="171"/>
      <c r="EHF1" s="171"/>
      <c r="EHG1" s="171"/>
      <c r="EHH1" s="171"/>
      <c r="EHI1" s="171"/>
      <c r="EHJ1" s="171"/>
      <c r="EHK1" s="171"/>
      <c r="EHL1" s="171"/>
      <c r="EHM1" s="171"/>
      <c r="EHN1" s="171"/>
      <c r="EHO1" s="171"/>
      <c r="EHP1" s="171"/>
      <c r="EHQ1" s="171"/>
      <c r="EHR1" s="171"/>
      <c r="EHS1" s="171"/>
      <c r="EHT1" s="171"/>
      <c r="EHU1" s="171"/>
      <c r="EHV1" s="171"/>
      <c r="EHW1" s="171"/>
      <c r="EHX1" s="171"/>
      <c r="EHY1" s="171"/>
      <c r="EHZ1" s="171"/>
      <c r="EIA1" s="171"/>
      <c r="EIB1" s="171"/>
      <c r="EIC1" s="171"/>
      <c r="EID1" s="171"/>
      <c r="EIE1" s="171"/>
      <c r="EIF1" s="171"/>
      <c r="EIG1" s="171"/>
      <c r="EIH1" s="171"/>
      <c r="EII1" s="171"/>
      <c r="EIJ1" s="171"/>
      <c r="EIK1" s="171"/>
      <c r="EIL1" s="171"/>
      <c r="EIM1" s="171"/>
      <c r="EIN1" s="171"/>
      <c r="EIO1" s="171"/>
      <c r="EIP1" s="171"/>
      <c r="EIQ1" s="171"/>
      <c r="EIR1" s="171"/>
      <c r="EIS1" s="171"/>
      <c r="EIT1" s="171"/>
      <c r="EIU1" s="171"/>
      <c r="EIV1" s="171"/>
      <c r="EIW1" s="171"/>
      <c r="EIX1" s="171"/>
      <c r="EIY1" s="171"/>
      <c r="EIZ1" s="171"/>
      <c r="EJA1" s="171"/>
      <c r="EJB1" s="171"/>
      <c r="EJC1" s="171"/>
      <c r="EJD1" s="171"/>
      <c r="EJE1" s="171"/>
      <c r="EJF1" s="171"/>
      <c r="EJG1" s="171"/>
      <c r="EJH1" s="171"/>
      <c r="EJI1" s="171"/>
      <c r="EJJ1" s="171"/>
      <c r="EJK1" s="171"/>
      <c r="EJL1" s="171"/>
      <c r="EJM1" s="171"/>
      <c r="EJN1" s="171"/>
      <c r="EJO1" s="171"/>
      <c r="EJP1" s="171"/>
      <c r="EJQ1" s="171"/>
      <c r="EJR1" s="171"/>
      <c r="EJS1" s="171"/>
      <c r="EJT1" s="171"/>
      <c r="EJU1" s="171"/>
      <c r="EJV1" s="171"/>
      <c r="EJW1" s="171"/>
      <c r="EJX1" s="171"/>
      <c r="EJY1" s="171"/>
      <c r="EJZ1" s="171"/>
      <c r="EKA1" s="171"/>
      <c r="EKB1" s="171"/>
      <c r="EKC1" s="171"/>
      <c r="EKD1" s="171"/>
      <c r="EKE1" s="171"/>
      <c r="EKF1" s="171"/>
      <c r="EKG1" s="171"/>
      <c r="EKH1" s="171"/>
      <c r="EKI1" s="171"/>
      <c r="EKJ1" s="171"/>
      <c r="EKK1" s="171"/>
      <c r="EKL1" s="171"/>
      <c r="EKM1" s="171"/>
      <c r="EKN1" s="171"/>
      <c r="EKO1" s="171"/>
      <c r="EKP1" s="171"/>
      <c r="EKQ1" s="171"/>
      <c r="EKR1" s="171"/>
      <c r="EKS1" s="171"/>
      <c r="EKT1" s="171"/>
      <c r="EKU1" s="171"/>
      <c r="EKV1" s="171"/>
      <c r="EKW1" s="171"/>
      <c r="EKX1" s="171"/>
      <c r="EKY1" s="171"/>
      <c r="EKZ1" s="171"/>
      <c r="ELA1" s="171"/>
      <c r="ELB1" s="171"/>
      <c r="ELC1" s="171"/>
      <c r="ELD1" s="171"/>
      <c r="ELE1" s="171"/>
      <c r="ELF1" s="171"/>
      <c r="ELG1" s="171"/>
      <c r="ELH1" s="171"/>
      <c r="ELI1" s="171"/>
      <c r="ELJ1" s="171"/>
      <c r="ELK1" s="171"/>
      <c r="ELL1" s="171"/>
      <c r="ELM1" s="171"/>
      <c r="ELN1" s="171"/>
      <c r="ELO1" s="171"/>
      <c r="ELP1" s="171"/>
      <c r="ELQ1" s="171"/>
      <c r="ELR1" s="171"/>
      <c r="ELS1" s="171"/>
      <c r="ELT1" s="171"/>
      <c r="ELU1" s="171"/>
      <c r="ELV1" s="171"/>
      <c r="ELW1" s="171"/>
      <c r="ELX1" s="171"/>
      <c r="ELY1" s="171"/>
      <c r="ELZ1" s="171"/>
      <c r="EMA1" s="171"/>
      <c r="EMB1" s="171"/>
      <c r="EMC1" s="171"/>
      <c r="EMD1" s="171"/>
      <c r="EME1" s="171"/>
      <c r="EMF1" s="171"/>
      <c r="EMG1" s="171"/>
      <c r="EMH1" s="171"/>
      <c r="EMI1" s="171"/>
      <c r="EMJ1" s="171"/>
      <c r="EMK1" s="171"/>
      <c r="EML1" s="171"/>
      <c r="EMM1" s="171"/>
      <c r="EMN1" s="171"/>
      <c r="EMO1" s="171"/>
      <c r="EMP1" s="171"/>
      <c r="EMQ1" s="171"/>
      <c r="EMR1" s="171"/>
      <c r="EMS1" s="171"/>
      <c r="EMT1" s="171"/>
      <c r="EMU1" s="171"/>
      <c r="EMV1" s="171"/>
      <c r="EMW1" s="171"/>
      <c r="EMX1" s="171"/>
      <c r="EMY1" s="171"/>
      <c r="EMZ1" s="171"/>
      <c r="ENA1" s="171"/>
      <c r="ENB1" s="171"/>
      <c r="ENC1" s="171"/>
      <c r="END1" s="171"/>
      <c r="ENE1" s="171"/>
      <c r="ENF1" s="171"/>
      <c r="ENG1" s="171"/>
      <c r="ENH1" s="171"/>
      <c r="ENI1" s="171"/>
      <c r="ENJ1" s="171"/>
      <c r="ENK1" s="171"/>
      <c r="ENL1" s="171"/>
      <c r="ENM1" s="171"/>
      <c r="ENN1" s="171"/>
      <c r="ENO1" s="171"/>
      <c r="ENP1" s="171"/>
      <c r="ENQ1" s="171"/>
      <c r="ENR1" s="171"/>
      <c r="ENS1" s="171"/>
      <c r="ENT1" s="171"/>
      <c r="ENU1" s="171"/>
      <c r="ENV1" s="171"/>
      <c r="ENW1" s="171"/>
      <c r="ENX1" s="171"/>
      <c r="ENY1" s="171"/>
      <c r="ENZ1" s="171"/>
      <c r="EOA1" s="171"/>
      <c r="EOB1" s="171"/>
      <c r="EOC1" s="171"/>
      <c r="EOD1" s="171"/>
      <c r="EOE1" s="171"/>
      <c r="EOF1" s="171"/>
      <c r="EOG1" s="171"/>
      <c r="EOH1" s="171"/>
      <c r="EOI1" s="171"/>
      <c r="EOJ1" s="171"/>
      <c r="EOK1" s="171"/>
      <c r="EOL1" s="171"/>
      <c r="EOM1" s="171"/>
      <c r="EON1" s="171"/>
      <c r="EOO1" s="171"/>
      <c r="EOP1" s="171"/>
      <c r="EOQ1" s="171"/>
      <c r="EOR1" s="171"/>
      <c r="EOS1" s="171"/>
      <c r="EOT1" s="171"/>
      <c r="EOU1" s="171"/>
      <c r="EOV1" s="171"/>
      <c r="EOW1" s="171"/>
      <c r="EOX1" s="171"/>
      <c r="EOY1" s="171"/>
      <c r="EOZ1" s="171"/>
      <c r="EPA1" s="171"/>
      <c r="EPB1" s="171"/>
      <c r="EPC1" s="171"/>
      <c r="EPD1" s="171"/>
      <c r="EPE1" s="171"/>
      <c r="EPF1" s="171"/>
      <c r="EPG1" s="171"/>
      <c r="EPH1" s="171"/>
      <c r="EPI1" s="171"/>
      <c r="EPJ1" s="171"/>
      <c r="EPK1" s="171"/>
      <c r="EPL1" s="171"/>
      <c r="EPM1" s="171"/>
      <c r="EPN1" s="171"/>
      <c r="EPO1" s="171"/>
      <c r="EPP1" s="171"/>
      <c r="EPQ1" s="171"/>
      <c r="EPR1" s="171"/>
      <c r="EPS1" s="171"/>
      <c r="EPT1" s="171"/>
      <c r="EPU1" s="171"/>
      <c r="EPV1" s="171"/>
      <c r="EPW1" s="171"/>
      <c r="EPX1" s="171"/>
      <c r="EPY1" s="171"/>
      <c r="EPZ1" s="171"/>
      <c r="EQA1" s="171"/>
      <c r="EQB1" s="171"/>
      <c r="EQC1" s="171"/>
      <c r="EQD1" s="171"/>
      <c r="EQE1" s="171"/>
      <c r="EQF1" s="171"/>
      <c r="EQG1" s="171"/>
      <c r="EQH1" s="171"/>
      <c r="EQI1" s="171"/>
      <c r="EQJ1" s="171"/>
      <c r="EQK1" s="171"/>
      <c r="EQL1" s="171"/>
      <c r="EQM1" s="171"/>
      <c r="EQN1" s="171"/>
      <c r="EQO1" s="171"/>
      <c r="EQP1" s="171"/>
      <c r="EQQ1" s="171"/>
      <c r="EQR1" s="171"/>
      <c r="EQS1" s="171"/>
      <c r="EQT1" s="171"/>
      <c r="EQU1" s="171"/>
      <c r="EQV1" s="171"/>
      <c r="EQW1" s="171"/>
      <c r="EQX1" s="171"/>
      <c r="EQY1" s="171"/>
      <c r="EQZ1" s="171"/>
      <c r="ERA1" s="171"/>
      <c r="ERB1" s="171"/>
      <c r="ERC1" s="171"/>
      <c r="ERD1" s="171"/>
      <c r="ERE1" s="171"/>
      <c r="ERF1" s="171"/>
      <c r="ERG1" s="171"/>
      <c r="ERH1" s="171"/>
      <c r="ERI1" s="171"/>
      <c r="ERJ1" s="171"/>
      <c r="ERK1" s="171"/>
      <c r="ERL1" s="171"/>
      <c r="ERM1" s="171"/>
      <c r="ERN1" s="171"/>
      <c r="ERO1" s="171"/>
      <c r="ERP1" s="171"/>
      <c r="ERQ1" s="171"/>
      <c r="ERR1" s="171"/>
      <c r="ERS1" s="171"/>
      <c r="ERT1" s="171"/>
      <c r="ERU1" s="171"/>
      <c r="ERV1" s="171"/>
      <c r="ERW1" s="171"/>
      <c r="ERX1" s="171"/>
      <c r="ERY1" s="171"/>
      <c r="ERZ1" s="171"/>
      <c r="ESA1" s="171"/>
      <c r="ESB1" s="171"/>
      <c r="ESC1" s="171"/>
      <c r="ESD1" s="171"/>
      <c r="ESE1" s="171"/>
      <c r="ESF1" s="171"/>
      <c r="ESG1" s="171"/>
      <c r="ESH1" s="171"/>
      <c r="ESI1" s="171"/>
      <c r="ESJ1" s="171"/>
      <c r="ESK1" s="171"/>
      <c r="ESL1" s="171"/>
      <c r="ESM1" s="171"/>
      <c r="ESN1" s="171"/>
      <c r="ESO1" s="171"/>
      <c r="ESP1" s="171"/>
      <c r="ESQ1" s="171"/>
      <c r="ESR1" s="171"/>
      <c r="ESS1" s="171"/>
      <c r="EST1" s="171"/>
      <c r="ESU1" s="171"/>
      <c r="ESV1" s="171"/>
      <c r="ESW1" s="171"/>
      <c r="ESX1" s="171"/>
      <c r="ESY1" s="171"/>
      <c r="ESZ1" s="171"/>
      <c r="ETA1" s="171"/>
      <c r="ETB1" s="171"/>
      <c r="ETC1" s="171"/>
      <c r="ETD1" s="171"/>
      <c r="ETE1" s="171"/>
      <c r="ETF1" s="171"/>
      <c r="ETG1" s="171"/>
      <c r="ETH1" s="171"/>
      <c r="ETI1" s="171"/>
      <c r="ETJ1" s="171"/>
      <c r="ETK1" s="171"/>
      <c r="ETL1" s="171"/>
      <c r="ETM1" s="171"/>
      <c r="ETN1" s="171"/>
      <c r="ETO1" s="171"/>
      <c r="ETP1" s="171"/>
      <c r="ETQ1" s="171"/>
      <c r="ETR1" s="171"/>
      <c r="ETS1" s="171"/>
      <c r="ETT1" s="171"/>
      <c r="ETU1" s="171"/>
      <c r="ETV1" s="171"/>
      <c r="ETW1" s="171"/>
      <c r="ETX1" s="171"/>
      <c r="ETY1" s="171"/>
      <c r="ETZ1" s="171"/>
      <c r="EUA1" s="171"/>
      <c r="EUB1" s="171"/>
      <c r="EUC1" s="171"/>
      <c r="EUD1" s="171"/>
      <c r="EUE1" s="171"/>
      <c r="EUF1" s="171"/>
      <c r="EUG1" s="171"/>
      <c r="EUH1" s="171"/>
      <c r="EUI1" s="171"/>
      <c r="EUJ1" s="171"/>
      <c r="EUK1" s="171"/>
      <c r="EUL1" s="171"/>
      <c r="EUM1" s="171"/>
      <c r="EUN1" s="171"/>
      <c r="EUO1" s="171"/>
      <c r="EUP1" s="171"/>
      <c r="EUQ1" s="171"/>
      <c r="EUR1" s="171"/>
      <c r="EUS1" s="171"/>
      <c r="EUT1" s="171"/>
      <c r="EUU1" s="171"/>
      <c r="EUV1" s="171"/>
      <c r="EUW1" s="171"/>
      <c r="EUX1" s="171"/>
      <c r="EUY1" s="171"/>
      <c r="EUZ1" s="171"/>
      <c r="EVA1" s="171"/>
      <c r="EVB1" s="171"/>
      <c r="EVC1" s="171"/>
      <c r="EVD1" s="171"/>
      <c r="EVE1" s="171"/>
      <c r="EVF1" s="171"/>
      <c r="EVG1" s="171"/>
      <c r="EVH1" s="171"/>
      <c r="EVI1" s="171"/>
      <c r="EVJ1" s="171"/>
      <c r="EVK1" s="171"/>
      <c r="EVL1" s="171"/>
      <c r="EVM1" s="171"/>
      <c r="EVN1" s="171"/>
      <c r="EVO1" s="171"/>
      <c r="EVP1" s="171"/>
      <c r="EVQ1" s="171"/>
      <c r="EVR1" s="171"/>
      <c r="EVS1" s="171"/>
      <c r="EVT1" s="171"/>
      <c r="EVU1" s="171"/>
      <c r="EVV1" s="171"/>
      <c r="EVW1" s="171"/>
      <c r="EVX1" s="171"/>
      <c r="EVY1" s="171"/>
      <c r="EVZ1" s="171"/>
      <c r="EWA1" s="171"/>
      <c r="EWB1" s="171"/>
      <c r="EWC1" s="171"/>
      <c r="EWD1" s="171"/>
      <c r="EWE1" s="171"/>
      <c r="EWF1" s="171"/>
      <c r="EWG1" s="171"/>
      <c r="EWH1" s="171"/>
      <c r="EWI1" s="171"/>
      <c r="EWJ1" s="171"/>
      <c r="EWK1" s="171"/>
      <c r="EWL1" s="171"/>
      <c r="EWM1" s="171"/>
      <c r="EWN1" s="171"/>
      <c r="EWO1" s="171"/>
      <c r="EWP1" s="171"/>
      <c r="EWQ1" s="171"/>
      <c r="EWR1" s="171"/>
      <c r="EWS1" s="171"/>
      <c r="EWT1" s="171"/>
      <c r="EWU1" s="171"/>
      <c r="EWV1" s="171"/>
      <c r="EWW1" s="171"/>
      <c r="EWX1" s="171"/>
      <c r="EWY1" s="171"/>
      <c r="EWZ1" s="171"/>
      <c r="EXA1" s="171"/>
      <c r="EXB1" s="171"/>
      <c r="EXC1" s="171"/>
      <c r="EXD1" s="171"/>
      <c r="EXE1" s="171"/>
      <c r="EXF1" s="171"/>
      <c r="EXG1" s="171"/>
      <c r="EXH1" s="171"/>
      <c r="EXI1" s="171"/>
      <c r="EXJ1" s="171"/>
      <c r="EXK1" s="171"/>
      <c r="EXL1" s="171"/>
      <c r="EXM1" s="171"/>
      <c r="EXN1" s="171"/>
      <c r="EXO1" s="171"/>
      <c r="EXP1" s="171"/>
      <c r="EXQ1" s="171"/>
      <c r="EXR1" s="171"/>
      <c r="EXS1" s="171"/>
      <c r="EXT1" s="171"/>
      <c r="EXU1" s="171"/>
      <c r="EXV1" s="171"/>
      <c r="EXW1" s="171"/>
      <c r="EXX1" s="171"/>
      <c r="EXY1" s="171"/>
      <c r="EXZ1" s="171"/>
      <c r="EYA1" s="171"/>
      <c r="EYB1" s="171"/>
      <c r="EYC1" s="171"/>
      <c r="EYD1" s="171"/>
      <c r="EYE1" s="171"/>
      <c r="EYF1" s="171"/>
      <c r="EYG1" s="171"/>
      <c r="EYH1" s="171"/>
      <c r="EYI1" s="171"/>
      <c r="EYJ1" s="171"/>
      <c r="EYK1" s="171"/>
      <c r="EYL1" s="171"/>
      <c r="EYM1" s="171"/>
      <c r="EYN1" s="171"/>
      <c r="EYO1" s="171"/>
      <c r="EYP1" s="171"/>
      <c r="EYQ1" s="171"/>
      <c r="EYR1" s="171"/>
      <c r="EYS1" s="171"/>
      <c r="EYT1" s="171"/>
      <c r="EYU1" s="171"/>
      <c r="EYV1" s="171"/>
      <c r="EYW1" s="171"/>
      <c r="EYX1" s="171"/>
      <c r="EYY1" s="171"/>
      <c r="EYZ1" s="171"/>
      <c r="EZA1" s="171"/>
      <c r="EZB1" s="171"/>
      <c r="EZC1" s="171"/>
      <c r="EZD1" s="171"/>
      <c r="EZE1" s="171"/>
      <c r="EZF1" s="171"/>
      <c r="EZG1" s="171"/>
      <c r="EZH1" s="171"/>
      <c r="EZI1" s="171"/>
      <c r="EZJ1" s="171"/>
      <c r="EZK1" s="171"/>
      <c r="EZL1" s="171"/>
      <c r="EZM1" s="171"/>
      <c r="EZN1" s="171"/>
      <c r="EZO1" s="171"/>
      <c r="EZP1" s="171"/>
      <c r="EZQ1" s="171"/>
      <c r="EZR1" s="171"/>
      <c r="EZS1" s="171"/>
      <c r="EZT1" s="171"/>
      <c r="EZU1" s="171"/>
      <c r="EZV1" s="171"/>
      <c r="EZW1" s="171"/>
      <c r="EZX1" s="171"/>
      <c r="EZY1" s="171"/>
      <c r="EZZ1" s="171"/>
      <c r="FAA1" s="171"/>
      <c r="FAB1" s="171"/>
      <c r="FAC1" s="171"/>
      <c r="FAD1" s="171"/>
      <c r="FAE1" s="171"/>
      <c r="FAF1" s="171"/>
      <c r="FAG1" s="171"/>
      <c r="FAH1" s="171"/>
      <c r="FAI1" s="171"/>
      <c r="FAJ1" s="171"/>
      <c r="FAK1" s="171"/>
      <c r="FAL1" s="171"/>
      <c r="FAM1" s="171"/>
      <c r="FAN1" s="171"/>
      <c r="FAO1" s="171"/>
      <c r="FAP1" s="171"/>
      <c r="FAQ1" s="171"/>
      <c r="FAR1" s="171"/>
      <c r="FAS1" s="171"/>
      <c r="FAT1" s="171"/>
      <c r="FAU1" s="171"/>
      <c r="FAV1" s="171"/>
      <c r="FAW1" s="171"/>
      <c r="FAX1" s="171"/>
      <c r="FAY1" s="171"/>
      <c r="FAZ1" s="171"/>
      <c r="FBA1" s="171"/>
      <c r="FBB1" s="171"/>
      <c r="FBC1" s="171"/>
      <c r="FBD1" s="171"/>
      <c r="FBE1" s="171"/>
      <c r="FBF1" s="171"/>
      <c r="FBG1" s="171"/>
      <c r="FBH1" s="171"/>
      <c r="FBI1" s="171"/>
      <c r="FBJ1" s="171"/>
      <c r="FBK1" s="171"/>
      <c r="FBL1" s="171"/>
      <c r="FBM1" s="171"/>
      <c r="FBN1" s="171"/>
      <c r="FBO1" s="171"/>
      <c r="FBP1" s="171"/>
      <c r="FBQ1" s="171"/>
      <c r="FBR1" s="171"/>
      <c r="FBS1" s="171"/>
      <c r="FBT1" s="171"/>
      <c r="FBU1" s="171"/>
      <c r="FBV1" s="171"/>
      <c r="FBW1" s="171"/>
      <c r="FBX1" s="171"/>
      <c r="FBY1" s="171"/>
      <c r="FBZ1" s="171"/>
      <c r="FCA1" s="171"/>
      <c r="FCB1" s="171"/>
      <c r="FCC1" s="171"/>
      <c r="FCD1" s="171"/>
      <c r="FCE1" s="171"/>
      <c r="FCF1" s="171"/>
      <c r="FCG1" s="171"/>
      <c r="FCH1" s="171"/>
      <c r="FCI1" s="171"/>
      <c r="FCJ1" s="171"/>
      <c r="FCK1" s="171"/>
      <c r="FCL1" s="171"/>
      <c r="FCM1" s="171"/>
      <c r="FCN1" s="171"/>
      <c r="FCO1" s="171"/>
      <c r="FCP1" s="171"/>
      <c r="FCQ1" s="171"/>
      <c r="FCR1" s="171"/>
      <c r="FCS1" s="171"/>
      <c r="FCT1" s="171"/>
      <c r="FCU1" s="171"/>
      <c r="FCV1" s="171"/>
      <c r="FCW1" s="171"/>
      <c r="FCX1" s="171"/>
      <c r="FCY1" s="171"/>
      <c r="FCZ1" s="171"/>
      <c r="FDA1" s="171"/>
      <c r="FDB1" s="171"/>
      <c r="FDC1" s="171"/>
      <c r="FDD1" s="171"/>
      <c r="FDE1" s="171"/>
      <c r="FDF1" s="171"/>
      <c r="FDG1" s="171"/>
      <c r="FDH1" s="171"/>
      <c r="FDI1" s="171"/>
      <c r="FDJ1" s="171"/>
      <c r="FDK1" s="171"/>
      <c r="FDL1" s="171"/>
      <c r="FDM1" s="171"/>
      <c r="FDN1" s="171"/>
      <c r="FDO1" s="171"/>
      <c r="FDP1" s="171"/>
      <c r="FDQ1" s="171"/>
      <c r="FDR1" s="171"/>
      <c r="FDS1" s="171"/>
      <c r="FDT1" s="171"/>
      <c r="FDU1" s="171"/>
      <c r="FDV1" s="171"/>
      <c r="FDW1" s="171"/>
      <c r="FDX1" s="171"/>
      <c r="FDY1" s="171"/>
      <c r="FDZ1" s="171"/>
      <c r="FEA1" s="171"/>
      <c r="FEB1" s="171"/>
      <c r="FEC1" s="171"/>
      <c r="FED1" s="171"/>
      <c r="FEE1" s="171"/>
      <c r="FEF1" s="171"/>
      <c r="FEG1" s="171"/>
      <c r="FEH1" s="171"/>
      <c r="FEI1" s="171"/>
      <c r="FEJ1" s="171"/>
      <c r="FEK1" s="171"/>
      <c r="FEL1" s="171"/>
      <c r="FEM1" s="171"/>
      <c r="FEN1" s="171"/>
      <c r="FEO1" s="171"/>
      <c r="FEP1" s="171"/>
      <c r="FEQ1" s="171"/>
      <c r="FER1" s="171"/>
      <c r="FES1" s="171"/>
      <c r="FET1" s="171"/>
      <c r="FEU1" s="171"/>
      <c r="FEV1" s="171"/>
      <c r="FEW1" s="171"/>
      <c r="FEX1" s="171"/>
      <c r="FEY1" s="171"/>
      <c r="FEZ1" s="171"/>
      <c r="FFA1" s="171"/>
      <c r="FFB1" s="171"/>
      <c r="FFC1" s="171"/>
      <c r="FFD1" s="171"/>
      <c r="FFE1" s="171"/>
      <c r="FFF1" s="171"/>
      <c r="FFG1" s="171"/>
      <c r="FFH1" s="171"/>
      <c r="FFI1" s="171"/>
      <c r="FFJ1" s="171"/>
      <c r="FFK1" s="171"/>
      <c r="FFL1" s="171"/>
      <c r="FFM1" s="171"/>
      <c r="FFN1" s="171"/>
      <c r="FFO1" s="171"/>
      <c r="FFP1" s="171"/>
      <c r="FFQ1" s="171"/>
      <c r="FFR1" s="171"/>
      <c r="FFS1" s="171"/>
      <c r="FFT1" s="171"/>
      <c r="FFU1" s="171"/>
      <c r="FFV1" s="171"/>
      <c r="FFW1" s="171"/>
      <c r="FFX1" s="171"/>
      <c r="FFY1" s="171"/>
      <c r="FFZ1" s="171"/>
      <c r="FGA1" s="171"/>
      <c r="FGB1" s="171"/>
      <c r="FGC1" s="171"/>
      <c r="FGD1" s="171"/>
      <c r="FGE1" s="171"/>
      <c r="FGF1" s="171"/>
      <c r="FGG1" s="171"/>
      <c r="FGH1" s="171"/>
      <c r="FGI1" s="171"/>
      <c r="FGJ1" s="171"/>
      <c r="FGK1" s="171"/>
      <c r="FGL1" s="171"/>
      <c r="FGM1" s="171"/>
      <c r="FGN1" s="171"/>
      <c r="FGO1" s="171"/>
      <c r="FGP1" s="171"/>
      <c r="FGQ1" s="171"/>
      <c r="FGR1" s="171"/>
      <c r="FGS1" s="171"/>
      <c r="FGT1" s="171"/>
      <c r="FGU1" s="171"/>
      <c r="FGV1" s="171"/>
      <c r="FGW1" s="171"/>
      <c r="FGX1" s="171"/>
      <c r="FGY1" s="171"/>
      <c r="FGZ1" s="171"/>
      <c r="FHA1" s="171"/>
      <c r="FHB1" s="171"/>
      <c r="FHC1" s="171"/>
      <c r="FHD1" s="171"/>
      <c r="FHE1" s="171"/>
      <c r="FHF1" s="171"/>
      <c r="FHG1" s="171"/>
      <c r="FHH1" s="171"/>
      <c r="FHI1" s="171"/>
      <c r="FHJ1" s="171"/>
      <c r="FHK1" s="171"/>
      <c r="FHL1" s="171"/>
      <c r="FHM1" s="171"/>
      <c r="FHN1" s="171"/>
      <c r="FHO1" s="171"/>
      <c r="FHP1" s="171"/>
      <c r="FHQ1" s="171"/>
      <c r="FHR1" s="171"/>
      <c r="FHS1" s="171"/>
      <c r="FHT1" s="171"/>
      <c r="FHU1" s="171"/>
      <c r="FHV1" s="171"/>
      <c r="FHW1" s="171"/>
      <c r="FHX1" s="171"/>
      <c r="FHY1" s="171"/>
      <c r="FHZ1" s="171"/>
      <c r="FIA1" s="171"/>
      <c r="FIB1" s="171"/>
      <c r="FIC1" s="171"/>
      <c r="FID1" s="171"/>
      <c r="FIE1" s="171"/>
      <c r="FIF1" s="171"/>
      <c r="FIG1" s="171"/>
      <c r="FIH1" s="171"/>
      <c r="FII1" s="171"/>
      <c r="FIJ1" s="171"/>
      <c r="FIK1" s="171"/>
      <c r="FIL1" s="171"/>
      <c r="FIM1" s="171"/>
      <c r="FIN1" s="171"/>
      <c r="FIO1" s="171"/>
      <c r="FIP1" s="171"/>
      <c r="FIQ1" s="171"/>
      <c r="FIR1" s="171"/>
      <c r="FIS1" s="171"/>
      <c r="FIT1" s="171"/>
      <c r="FIU1" s="171"/>
      <c r="FIV1" s="171"/>
      <c r="FIW1" s="171"/>
      <c r="FIX1" s="171"/>
      <c r="FIY1" s="171"/>
      <c r="FIZ1" s="171"/>
      <c r="FJA1" s="171"/>
      <c r="FJB1" s="171"/>
      <c r="FJC1" s="171"/>
      <c r="FJD1" s="171"/>
      <c r="FJE1" s="171"/>
      <c r="FJF1" s="171"/>
      <c r="FJG1" s="171"/>
      <c r="FJH1" s="171"/>
      <c r="FJI1" s="171"/>
      <c r="FJJ1" s="171"/>
      <c r="FJK1" s="171"/>
      <c r="FJL1" s="171"/>
      <c r="FJM1" s="171"/>
      <c r="FJN1" s="171"/>
      <c r="FJO1" s="171"/>
      <c r="FJP1" s="171"/>
      <c r="FJQ1" s="171"/>
      <c r="FJR1" s="171"/>
      <c r="FJS1" s="171"/>
      <c r="FJT1" s="171"/>
      <c r="FJU1" s="171"/>
      <c r="FJV1" s="171"/>
      <c r="FJW1" s="171"/>
      <c r="FJX1" s="171"/>
      <c r="FJY1" s="171"/>
      <c r="FJZ1" s="171"/>
      <c r="FKA1" s="171"/>
      <c r="FKB1" s="171"/>
      <c r="FKC1" s="171"/>
      <c r="FKD1" s="171"/>
      <c r="FKE1" s="171"/>
      <c r="FKF1" s="171"/>
      <c r="FKG1" s="171"/>
      <c r="FKH1" s="171"/>
      <c r="FKI1" s="171"/>
      <c r="FKJ1" s="171"/>
      <c r="FKK1" s="171"/>
      <c r="FKL1" s="171"/>
      <c r="FKM1" s="171"/>
      <c r="FKN1" s="171"/>
      <c r="FKO1" s="171"/>
      <c r="FKP1" s="171"/>
      <c r="FKQ1" s="171"/>
      <c r="FKR1" s="171"/>
      <c r="FKS1" s="171"/>
      <c r="FKT1" s="171"/>
      <c r="FKU1" s="171"/>
      <c r="FKV1" s="171"/>
      <c r="FKW1" s="171"/>
      <c r="FKX1" s="171"/>
      <c r="FKY1" s="171"/>
      <c r="FKZ1" s="171"/>
      <c r="FLA1" s="171"/>
      <c r="FLB1" s="171"/>
      <c r="FLC1" s="171"/>
      <c r="FLD1" s="171"/>
      <c r="FLE1" s="171"/>
      <c r="FLF1" s="171"/>
      <c r="FLG1" s="171"/>
      <c r="FLH1" s="171"/>
      <c r="FLI1" s="171"/>
      <c r="FLJ1" s="171"/>
      <c r="FLK1" s="171"/>
      <c r="FLL1" s="171"/>
      <c r="FLM1" s="171"/>
      <c r="FLN1" s="171"/>
      <c r="FLO1" s="171"/>
      <c r="FLP1" s="171"/>
      <c r="FLQ1" s="171"/>
      <c r="FLR1" s="171"/>
      <c r="FLS1" s="171"/>
      <c r="FLT1" s="171"/>
      <c r="FLU1" s="171"/>
      <c r="FLV1" s="171"/>
      <c r="FLW1" s="171"/>
      <c r="FLX1" s="171"/>
      <c r="FLY1" s="171"/>
      <c r="FLZ1" s="171"/>
      <c r="FMA1" s="171"/>
      <c r="FMB1" s="171"/>
      <c r="FMC1" s="171"/>
      <c r="FMD1" s="171"/>
      <c r="FME1" s="171"/>
      <c r="FMF1" s="171"/>
      <c r="FMG1" s="171"/>
      <c r="FMH1" s="171"/>
      <c r="FMI1" s="171"/>
      <c r="FMJ1" s="171"/>
      <c r="FMK1" s="171"/>
      <c r="FML1" s="171"/>
      <c r="FMM1" s="171"/>
      <c r="FMN1" s="171"/>
      <c r="FMO1" s="171"/>
      <c r="FMP1" s="171"/>
      <c r="FMQ1" s="171"/>
      <c r="FMR1" s="171"/>
      <c r="FMS1" s="171"/>
      <c r="FMT1" s="171"/>
      <c r="FMU1" s="171"/>
      <c r="FMV1" s="171"/>
      <c r="FMW1" s="171"/>
      <c r="FMX1" s="171"/>
      <c r="FMY1" s="171"/>
      <c r="FMZ1" s="171"/>
      <c r="FNA1" s="171"/>
      <c r="FNB1" s="171"/>
      <c r="FNC1" s="171"/>
      <c r="FND1" s="171"/>
      <c r="FNE1" s="171"/>
      <c r="FNF1" s="171"/>
      <c r="FNG1" s="171"/>
      <c r="FNH1" s="171"/>
      <c r="FNI1" s="171"/>
      <c r="FNJ1" s="171"/>
      <c r="FNK1" s="171"/>
      <c r="FNL1" s="171"/>
      <c r="FNM1" s="171"/>
      <c r="FNN1" s="171"/>
      <c r="FNO1" s="171"/>
      <c r="FNP1" s="171"/>
      <c r="FNQ1" s="171"/>
      <c r="FNR1" s="171"/>
      <c r="FNS1" s="171"/>
      <c r="FNT1" s="171"/>
      <c r="FNU1" s="171"/>
      <c r="FNV1" s="171"/>
      <c r="FNW1" s="171"/>
      <c r="FNX1" s="171"/>
      <c r="FNY1" s="171"/>
      <c r="FNZ1" s="171"/>
      <c r="FOA1" s="171"/>
      <c r="FOB1" s="171"/>
      <c r="FOC1" s="171"/>
      <c r="FOD1" s="171"/>
      <c r="FOE1" s="171"/>
      <c r="FOF1" s="171"/>
      <c r="FOG1" s="171"/>
      <c r="FOH1" s="171"/>
      <c r="FOI1" s="171"/>
      <c r="FOJ1" s="171"/>
      <c r="FOK1" s="171"/>
      <c r="FOL1" s="171"/>
      <c r="FOM1" s="171"/>
      <c r="FON1" s="171"/>
      <c r="FOO1" s="171"/>
      <c r="FOP1" s="171"/>
      <c r="FOQ1" s="171"/>
      <c r="FOR1" s="171"/>
      <c r="FOS1" s="171"/>
      <c r="FOT1" s="171"/>
      <c r="FOU1" s="171"/>
      <c r="FOV1" s="171"/>
      <c r="FOW1" s="171"/>
      <c r="FOX1" s="171"/>
      <c r="FOY1" s="171"/>
      <c r="FOZ1" s="171"/>
      <c r="FPA1" s="171"/>
      <c r="FPB1" s="171"/>
      <c r="FPC1" s="171"/>
      <c r="FPD1" s="171"/>
      <c r="FPE1" s="171"/>
      <c r="FPF1" s="171"/>
      <c r="FPG1" s="171"/>
      <c r="FPH1" s="171"/>
      <c r="FPI1" s="171"/>
      <c r="FPJ1" s="171"/>
      <c r="FPK1" s="171"/>
      <c r="FPL1" s="171"/>
      <c r="FPM1" s="171"/>
      <c r="FPN1" s="171"/>
      <c r="FPO1" s="171"/>
      <c r="FPP1" s="171"/>
      <c r="FPQ1" s="171"/>
      <c r="FPR1" s="171"/>
      <c r="FPS1" s="171"/>
      <c r="FPT1" s="171"/>
      <c r="FPU1" s="171"/>
      <c r="FPV1" s="171"/>
      <c r="FPW1" s="171"/>
      <c r="FPX1" s="171"/>
      <c r="FPY1" s="171"/>
      <c r="FPZ1" s="171"/>
      <c r="FQA1" s="171"/>
      <c r="FQB1" s="171"/>
      <c r="FQC1" s="171"/>
      <c r="FQD1" s="171"/>
      <c r="FQE1" s="171"/>
      <c r="FQF1" s="171"/>
      <c r="FQG1" s="171"/>
      <c r="FQH1" s="171"/>
      <c r="FQI1" s="171"/>
      <c r="FQJ1" s="171"/>
      <c r="FQK1" s="171"/>
      <c r="FQL1" s="171"/>
      <c r="FQM1" s="171"/>
      <c r="FQN1" s="171"/>
      <c r="FQO1" s="171"/>
      <c r="FQP1" s="171"/>
      <c r="FQQ1" s="171"/>
      <c r="FQR1" s="171"/>
      <c r="FQS1" s="171"/>
      <c r="FQT1" s="171"/>
      <c r="FQU1" s="171"/>
      <c r="FQV1" s="171"/>
      <c r="FQW1" s="171"/>
      <c r="FQX1" s="171"/>
      <c r="FQY1" s="171"/>
      <c r="FQZ1" s="171"/>
      <c r="FRA1" s="171"/>
      <c r="FRB1" s="171"/>
      <c r="FRC1" s="171"/>
      <c r="FRD1" s="171"/>
      <c r="FRE1" s="171"/>
      <c r="FRF1" s="171"/>
      <c r="FRG1" s="171"/>
      <c r="FRH1" s="171"/>
      <c r="FRI1" s="171"/>
      <c r="FRJ1" s="171"/>
      <c r="FRK1" s="171"/>
      <c r="FRL1" s="171"/>
      <c r="FRM1" s="171"/>
      <c r="FRN1" s="171"/>
      <c r="FRO1" s="171"/>
      <c r="FRP1" s="171"/>
      <c r="FRQ1" s="171"/>
      <c r="FRR1" s="171"/>
      <c r="FRS1" s="171"/>
      <c r="FRT1" s="171"/>
      <c r="FRU1" s="171"/>
      <c r="FRV1" s="171"/>
      <c r="FRW1" s="171"/>
      <c r="FRX1" s="171"/>
      <c r="FRY1" s="171"/>
      <c r="FRZ1" s="171"/>
      <c r="FSA1" s="171"/>
      <c r="FSB1" s="171"/>
      <c r="FSC1" s="171"/>
      <c r="FSD1" s="171"/>
      <c r="FSE1" s="171"/>
      <c r="FSF1" s="171"/>
      <c r="FSG1" s="171"/>
      <c r="FSH1" s="171"/>
      <c r="FSI1" s="171"/>
      <c r="FSJ1" s="171"/>
      <c r="FSK1" s="171"/>
      <c r="FSL1" s="171"/>
      <c r="FSM1" s="171"/>
      <c r="FSN1" s="171"/>
      <c r="FSO1" s="171"/>
      <c r="FSP1" s="171"/>
      <c r="FSQ1" s="171"/>
      <c r="FSR1" s="171"/>
      <c r="FSS1" s="171"/>
      <c r="FST1" s="171"/>
      <c r="FSU1" s="171"/>
      <c r="FSV1" s="171"/>
      <c r="FSW1" s="171"/>
      <c r="FSX1" s="171"/>
      <c r="FSY1" s="171"/>
      <c r="FSZ1" s="171"/>
      <c r="FTA1" s="171"/>
      <c r="FTB1" s="171"/>
      <c r="FTC1" s="171"/>
      <c r="FTD1" s="171"/>
      <c r="FTE1" s="171"/>
      <c r="FTF1" s="171"/>
      <c r="FTG1" s="171"/>
      <c r="FTH1" s="171"/>
      <c r="FTI1" s="171"/>
      <c r="FTJ1" s="171"/>
      <c r="FTK1" s="171"/>
      <c r="FTL1" s="171"/>
      <c r="FTM1" s="171"/>
      <c r="FTN1" s="171"/>
      <c r="FTO1" s="171"/>
      <c r="FTP1" s="171"/>
      <c r="FTQ1" s="171"/>
      <c r="FTR1" s="171"/>
      <c r="FTS1" s="171"/>
      <c r="FTT1" s="171"/>
      <c r="FTU1" s="171"/>
      <c r="FTV1" s="171"/>
      <c r="FTW1" s="171"/>
      <c r="FTX1" s="171"/>
      <c r="FTY1" s="171"/>
      <c r="FTZ1" s="171"/>
      <c r="FUA1" s="171"/>
      <c r="FUB1" s="171"/>
      <c r="FUC1" s="171"/>
      <c r="FUD1" s="171"/>
      <c r="FUE1" s="171"/>
      <c r="FUF1" s="171"/>
      <c r="FUG1" s="171"/>
      <c r="FUH1" s="171"/>
      <c r="FUI1" s="171"/>
      <c r="FUJ1" s="171"/>
      <c r="FUK1" s="171"/>
      <c r="FUL1" s="171"/>
      <c r="FUM1" s="171"/>
      <c r="FUN1" s="171"/>
      <c r="FUO1" s="171"/>
      <c r="FUP1" s="171"/>
      <c r="FUQ1" s="171"/>
      <c r="FUR1" s="171"/>
      <c r="FUS1" s="171"/>
      <c r="FUT1" s="171"/>
      <c r="FUU1" s="171"/>
      <c r="FUV1" s="171"/>
      <c r="FUW1" s="171"/>
      <c r="FUX1" s="171"/>
      <c r="FUY1" s="171"/>
      <c r="FUZ1" s="171"/>
      <c r="FVA1" s="171"/>
      <c r="FVB1" s="171"/>
      <c r="FVC1" s="171"/>
      <c r="FVD1" s="171"/>
      <c r="FVE1" s="171"/>
      <c r="FVF1" s="171"/>
      <c r="FVG1" s="171"/>
      <c r="FVH1" s="171"/>
      <c r="FVI1" s="171"/>
      <c r="FVJ1" s="171"/>
      <c r="FVK1" s="171"/>
      <c r="FVL1" s="171"/>
      <c r="FVM1" s="171"/>
      <c r="FVN1" s="171"/>
      <c r="FVO1" s="171"/>
      <c r="FVP1" s="171"/>
      <c r="FVQ1" s="171"/>
      <c r="FVR1" s="171"/>
      <c r="FVS1" s="171"/>
      <c r="FVT1" s="171"/>
      <c r="FVU1" s="171"/>
      <c r="FVV1" s="171"/>
      <c r="FVW1" s="171"/>
      <c r="FVX1" s="171"/>
      <c r="FVY1" s="171"/>
      <c r="FVZ1" s="171"/>
      <c r="FWA1" s="171"/>
      <c r="FWB1" s="171"/>
      <c r="FWC1" s="171"/>
      <c r="FWD1" s="171"/>
      <c r="FWE1" s="171"/>
      <c r="FWF1" s="171"/>
      <c r="FWG1" s="171"/>
      <c r="FWH1" s="171"/>
      <c r="FWI1" s="171"/>
      <c r="FWJ1" s="171"/>
      <c r="FWK1" s="171"/>
      <c r="FWL1" s="171"/>
      <c r="FWM1" s="171"/>
      <c r="FWN1" s="171"/>
      <c r="FWO1" s="171"/>
      <c r="FWP1" s="171"/>
      <c r="FWQ1" s="171"/>
      <c r="FWR1" s="171"/>
      <c r="FWS1" s="171"/>
      <c r="FWT1" s="171"/>
      <c r="FWU1" s="171"/>
      <c r="FWV1" s="171"/>
      <c r="FWW1" s="171"/>
      <c r="FWX1" s="171"/>
      <c r="FWY1" s="171"/>
      <c r="FWZ1" s="171"/>
      <c r="FXA1" s="171"/>
      <c r="FXB1" s="171"/>
      <c r="FXC1" s="171"/>
      <c r="FXD1" s="171"/>
      <c r="FXE1" s="171"/>
      <c r="FXF1" s="171"/>
      <c r="FXG1" s="171"/>
      <c r="FXH1" s="171"/>
      <c r="FXI1" s="171"/>
      <c r="FXJ1" s="171"/>
      <c r="FXK1" s="171"/>
      <c r="FXL1" s="171"/>
      <c r="FXM1" s="171"/>
      <c r="FXN1" s="171"/>
      <c r="FXO1" s="171"/>
      <c r="FXP1" s="171"/>
      <c r="FXQ1" s="171"/>
      <c r="FXR1" s="171"/>
      <c r="FXS1" s="171"/>
      <c r="FXT1" s="171"/>
      <c r="FXU1" s="171"/>
      <c r="FXV1" s="171"/>
      <c r="FXW1" s="171"/>
      <c r="FXX1" s="171"/>
      <c r="FXY1" s="171"/>
      <c r="FXZ1" s="171"/>
      <c r="FYA1" s="171"/>
      <c r="FYB1" s="171"/>
      <c r="FYC1" s="171"/>
      <c r="FYD1" s="171"/>
      <c r="FYE1" s="171"/>
      <c r="FYF1" s="171"/>
      <c r="FYG1" s="171"/>
      <c r="FYH1" s="171"/>
      <c r="FYI1" s="171"/>
      <c r="FYJ1" s="171"/>
      <c r="FYK1" s="171"/>
      <c r="FYL1" s="171"/>
      <c r="FYM1" s="171"/>
      <c r="FYN1" s="171"/>
      <c r="FYO1" s="171"/>
      <c r="FYP1" s="171"/>
      <c r="FYQ1" s="171"/>
      <c r="FYR1" s="171"/>
      <c r="FYS1" s="171"/>
      <c r="FYT1" s="171"/>
      <c r="FYU1" s="171"/>
      <c r="FYV1" s="171"/>
      <c r="FYW1" s="171"/>
      <c r="FYX1" s="171"/>
      <c r="FYY1" s="171"/>
      <c r="FYZ1" s="171"/>
      <c r="FZA1" s="171"/>
      <c r="FZB1" s="171"/>
      <c r="FZC1" s="171"/>
      <c r="FZD1" s="171"/>
      <c r="FZE1" s="171"/>
      <c r="FZF1" s="171"/>
      <c r="FZG1" s="171"/>
      <c r="FZH1" s="171"/>
      <c r="FZI1" s="171"/>
      <c r="FZJ1" s="171"/>
      <c r="FZK1" s="171"/>
      <c r="FZL1" s="171"/>
      <c r="FZM1" s="171"/>
      <c r="FZN1" s="171"/>
      <c r="FZO1" s="171"/>
      <c r="FZP1" s="171"/>
      <c r="FZQ1" s="171"/>
      <c r="FZR1" s="171"/>
      <c r="FZS1" s="171"/>
      <c r="FZT1" s="171"/>
      <c r="FZU1" s="171"/>
      <c r="FZV1" s="171"/>
      <c r="FZW1" s="171"/>
      <c r="FZX1" s="171"/>
      <c r="FZY1" s="171"/>
      <c r="FZZ1" s="171"/>
      <c r="GAA1" s="171"/>
      <c r="GAB1" s="171"/>
      <c r="GAC1" s="171"/>
      <c r="GAD1" s="171"/>
      <c r="GAE1" s="171"/>
      <c r="GAF1" s="171"/>
      <c r="GAG1" s="171"/>
      <c r="GAH1" s="171"/>
      <c r="GAI1" s="171"/>
      <c r="GAJ1" s="171"/>
      <c r="GAK1" s="171"/>
      <c r="GAL1" s="171"/>
      <c r="GAM1" s="171"/>
      <c r="GAN1" s="171"/>
      <c r="GAO1" s="171"/>
      <c r="GAP1" s="171"/>
      <c r="GAQ1" s="171"/>
      <c r="GAR1" s="171"/>
      <c r="GAS1" s="171"/>
      <c r="GAT1" s="171"/>
      <c r="GAU1" s="171"/>
      <c r="GAV1" s="171"/>
      <c r="GAW1" s="171"/>
      <c r="GAX1" s="171"/>
      <c r="GAY1" s="171"/>
      <c r="GAZ1" s="171"/>
      <c r="GBA1" s="171"/>
      <c r="GBB1" s="171"/>
      <c r="GBC1" s="171"/>
      <c r="GBD1" s="171"/>
      <c r="GBE1" s="171"/>
      <c r="GBF1" s="171"/>
      <c r="GBG1" s="171"/>
      <c r="GBH1" s="171"/>
      <c r="GBI1" s="171"/>
      <c r="GBJ1" s="171"/>
      <c r="GBK1" s="171"/>
      <c r="GBL1" s="171"/>
      <c r="GBM1" s="171"/>
      <c r="GBN1" s="171"/>
      <c r="GBO1" s="171"/>
      <c r="GBP1" s="171"/>
      <c r="GBQ1" s="171"/>
      <c r="GBR1" s="171"/>
      <c r="GBS1" s="171"/>
      <c r="GBT1" s="171"/>
      <c r="GBU1" s="171"/>
      <c r="GBV1" s="171"/>
      <c r="GBW1" s="171"/>
      <c r="GBX1" s="171"/>
      <c r="GBY1" s="171"/>
      <c r="GBZ1" s="171"/>
      <c r="GCA1" s="171"/>
      <c r="GCB1" s="171"/>
      <c r="GCC1" s="171"/>
      <c r="GCD1" s="171"/>
      <c r="GCE1" s="171"/>
      <c r="GCF1" s="171"/>
      <c r="GCG1" s="171"/>
      <c r="GCH1" s="171"/>
      <c r="GCI1" s="171"/>
      <c r="GCJ1" s="171"/>
      <c r="GCK1" s="171"/>
      <c r="GCL1" s="171"/>
      <c r="GCM1" s="171"/>
      <c r="GCN1" s="171"/>
      <c r="GCO1" s="171"/>
      <c r="GCP1" s="171"/>
      <c r="GCQ1" s="171"/>
      <c r="GCR1" s="171"/>
      <c r="GCS1" s="171"/>
      <c r="GCT1" s="171"/>
      <c r="GCU1" s="171"/>
      <c r="GCV1" s="171"/>
      <c r="GCW1" s="171"/>
      <c r="GCX1" s="171"/>
      <c r="GCY1" s="171"/>
      <c r="GCZ1" s="171"/>
      <c r="GDA1" s="171"/>
      <c r="GDB1" s="171"/>
      <c r="GDC1" s="171"/>
      <c r="GDD1" s="171"/>
      <c r="GDE1" s="171"/>
      <c r="GDF1" s="171"/>
      <c r="GDG1" s="171"/>
      <c r="GDH1" s="171"/>
      <c r="GDI1" s="171"/>
      <c r="GDJ1" s="171"/>
      <c r="GDK1" s="171"/>
      <c r="GDL1" s="171"/>
      <c r="GDM1" s="171"/>
      <c r="GDN1" s="171"/>
      <c r="GDO1" s="171"/>
      <c r="GDP1" s="171"/>
      <c r="GDQ1" s="171"/>
      <c r="GDR1" s="171"/>
      <c r="GDS1" s="171"/>
      <c r="GDT1" s="171"/>
      <c r="GDU1" s="171"/>
      <c r="GDV1" s="171"/>
      <c r="GDW1" s="171"/>
      <c r="GDX1" s="171"/>
      <c r="GDY1" s="171"/>
      <c r="GDZ1" s="171"/>
      <c r="GEA1" s="171"/>
      <c r="GEB1" s="171"/>
      <c r="GEC1" s="171"/>
      <c r="GED1" s="171"/>
      <c r="GEE1" s="171"/>
      <c r="GEF1" s="171"/>
      <c r="GEG1" s="171"/>
      <c r="GEH1" s="171"/>
      <c r="GEI1" s="171"/>
      <c r="GEJ1" s="171"/>
      <c r="GEK1" s="171"/>
      <c r="GEL1" s="171"/>
      <c r="GEM1" s="171"/>
      <c r="GEN1" s="171"/>
      <c r="GEO1" s="171"/>
      <c r="GEP1" s="171"/>
      <c r="GEQ1" s="171"/>
      <c r="GER1" s="171"/>
      <c r="GES1" s="171"/>
      <c r="GET1" s="171"/>
      <c r="GEU1" s="171"/>
      <c r="GEV1" s="171"/>
      <c r="GEW1" s="171"/>
      <c r="GEX1" s="171"/>
      <c r="GEY1" s="171"/>
      <c r="GEZ1" s="171"/>
      <c r="GFA1" s="171"/>
      <c r="GFB1" s="171"/>
      <c r="GFC1" s="171"/>
      <c r="GFD1" s="171"/>
      <c r="GFE1" s="171"/>
      <c r="GFF1" s="171"/>
      <c r="GFG1" s="171"/>
      <c r="GFH1" s="171"/>
      <c r="GFI1" s="171"/>
      <c r="GFJ1" s="171"/>
      <c r="GFK1" s="171"/>
      <c r="GFL1" s="171"/>
      <c r="GFM1" s="171"/>
      <c r="GFN1" s="171"/>
      <c r="GFO1" s="171"/>
      <c r="GFP1" s="171"/>
      <c r="GFQ1" s="171"/>
      <c r="GFR1" s="171"/>
      <c r="GFS1" s="171"/>
      <c r="GFT1" s="171"/>
      <c r="GFU1" s="171"/>
      <c r="GFV1" s="171"/>
      <c r="GFW1" s="171"/>
      <c r="GFX1" s="171"/>
      <c r="GFY1" s="171"/>
      <c r="GFZ1" s="171"/>
      <c r="GGA1" s="171"/>
      <c r="GGB1" s="171"/>
      <c r="GGC1" s="171"/>
      <c r="GGD1" s="171"/>
      <c r="GGE1" s="171"/>
      <c r="GGF1" s="171"/>
      <c r="GGG1" s="171"/>
      <c r="GGH1" s="171"/>
      <c r="GGI1" s="171"/>
      <c r="GGJ1" s="171"/>
      <c r="GGK1" s="171"/>
      <c r="GGL1" s="171"/>
      <c r="GGM1" s="171"/>
      <c r="GGN1" s="171"/>
      <c r="GGO1" s="171"/>
      <c r="GGP1" s="171"/>
      <c r="GGQ1" s="171"/>
      <c r="GGR1" s="171"/>
      <c r="GGS1" s="171"/>
      <c r="GGT1" s="171"/>
      <c r="GGU1" s="171"/>
      <c r="GGV1" s="171"/>
      <c r="GGW1" s="171"/>
      <c r="GGX1" s="171"/>
      <c r="GGY1" s="171"/>
      <c r="GGZ1" s="171"/>
      <c r="GHA1" s="171"/>
      <c r="GHB1" s="171"/>
      <c r="GHC1" s="171"/>
      <c r="GHD1" s="171"/>
      <c r="GHE1" s="171"/>
      <c r="GHF1" s="171"/>
      <c r="GHG1" s="171"/>
      <c r="GHH1" s="171"/>
      <c r="GHI1" s="171"/>
      <c r="GHJ1" s="171"/>
      <c r="GHK1" s="171"/>
      <c r="GHL1" s="171"/>
      <c r="GHM1" s="171"/>
      <c r="GHN1" s="171"/>
      <c r="GHO1" s="171"/>
      <c r="GHP1" s="171"/>
      <c r="GHQ1" s="171"/>
      <c r="GHR1" s="171"/>
      <c r="GHS1" s="171"/>
      <c r="GHT1" s="171"/>
      <c r="GHU1" s="171"/>
      <c r="GHV1" s="171"/>
      <c r="GHW1" s="171"/>
      <c r="GHX1" s="171"/>
      <c r="GHY1" s="171"/>
      <c r="GHZ1" s="171"/>
      <c r="GIA1" s="171"/>
      <c r="GIB1" s="171"/>
      <c r="GIC1" s="171"/>
      <c r="GID1" s="171"/>
      <c r="GIE1" s="171"/>
      <c r="GIF1" s="171"/>
      <c r="GIG1" s="171"/>
      <c r="GIH1" s="171"/>
      <c r="GII1" s="171"/>
      <c r="GIJ1" s="171"/>
      <c r="GIK1" s="171"/>
      <c r="GIL1" s="171"/>
      <c r="GIM1" s="171"/>
      <c r="GIN1" s="171"/>
      <c r="GIO1" s="171"/>
      <c r="GIP1" s="171"/>
      <c r="GIQ1" s="171"/>
      <c r="GIR1" s="171"/>
      <c r="GIS1" s="171"/>
      <c r="GIT1" s="171"/>
      <c r="GIU1" s="171"/>
      <c r="GIV1" s="171"/>
      <c r="GIW1" s="171"/>
      <c r="GIX1" s="171"/>
      <c r="GIY1" s="171"/>
      <c r="GIZ1" s="171"/>
      <c r="GJA1" s="171"/>
      <c r="GJB1" s="171"/>
      <c r="GJC1" s="171"/>
      <c r="GJD1" s="171"/>
      <c r="GJE1" s="171"/>
      <c r="GJF1" s="171"/>
      <c r="GJG1" s="171"/>
      <c r="GJH1" s="171"/>
      <c r="GJI1" s="171"/>
      <c r="GJJ1" s="171"/>
      <c r="GJK1" s="171"/>
      <c r="GJL1" s="171"/>
      <c r="GJM1" s="171"/>
      <c r="GJN1" s="171"/>
      <c r="GJO1" s="171"/>
      <c r="GJP1" s="171"/>
      <c r="GJQ1" s="171"/>
      <c r="GJR1" s="171"/>
      <c r="GJS1" s="171"/>
      <c r="GJT1" s="171"/>
      <c r="GJU1" s="171"/>
      <c r="GJV1" s="171"/>
      <c r="GJW1" s="171"/>
      <c r="GJX1" s="171"/>
      <c r="GJY1" s="171"/>
      <c r="GJZ1" s="171"/>
      <c r="GKA1" s="171"/>
      <c r="GKB1" s="171"/>
      <c r="GKC1" s="171"/>
      <c r="GKD1" s="171"/>
      <c r="GKE1" s="171"/>
      <c r="GKF1" s="171"/>
      <c r="GKG1" s="171"/>
      <c r="GKH1" s="171"/>
      <c r="GKI1" s="171"/>
      <c r="GKJ1" s="171"/>
      <c r="GKK1" s="171"/>
      <c r="GKL1" s="171"/>
      <c r="GKM1" s="171"/>
      <c r="GKN1" s="171"/>
      <c r="GKO1" s="171"/>
      <c r="GKP1" s="171"/>
      <c r="GKQ1" s="171"/>
      <c r="GKR1" s="171"/>
      <c r="GKS1" s="171"/>
      <c r="GKT1" s="171"/>
      <c r="GKU1" s="171"/>
      <c r="GKV1" s="171"/>
      <c r="GKW1" s="171"/>
      <c r="GKX1" s="171"/>
      <c r="GKY1" s="171"/>
      <c r="GKZ1" s="171"/>
      <c r="GLA1" s="171"/>
      <c r="GLB1" s="171"/>
      <c r="GLC1" s="171"/>
      <c r="GLD1" s="171"/>
      <c r="GLE1" s="171"/>
      <c r="GLF1" s="171"/>
      <c r="GLG1" s="171"/>
      <c r="GLH1" s="171"/>
      <c r="GLI1" s="171"/>
      <c r="GLJ1" s="171"/>
      <c r="GLK1" s="171"/>
      <c r="GLL1" s="171"/>
      <c r="GLM1" s="171"/>
      <c r="GLN1" s="171"/>
      <c r="GLO1" s="171"/>
      <c r="GLP1" s="171"/>
      <c r="GLQ1" s="171"/>
      <c r="GLR1" s="171"/>
      <c r="GLS1" s="171"/>
      <c r="GLT1" s="171"/>
      <c r="GLU1" s="171"/>
      <c r="GLV1" s="171"/>
      <c r="GLW1" s="171"/>
      <c r="GLX1" s="171"/>
      <c r="GLY1" s="171"/>
      <c r="GLZ1" s="171"/>
      <c r="GMA1" s="171"/>
      <c r="GMB1" s="171"/>
      <c r="GMC1" s="171"/>
      <c r="GMD1" s="171"/>
      <c r="GME1" s="171"/>
      <c r="GMF1" s="171"/>
      <c r="GMG1" s="171"/>
      <c r="GMH1" s="171"/>
      <c r="GMI1" s="171"/>
      <c r="GMJ1" s="171"/>
      <c r="GMK1" s="171"/>
      <c r="GML1" s="171"/>
      <c r="GMM1" s="171"/>
      <c r="GMN1" s="171"/>
      <c r="GMO1" s="171"/>
      <c r="GMP1" s="171"/>
      <c r="GMQ1" s="171"/>
      <c r="GMR1" s="171"/>
      <c r="GMS1" s="171"/>
      <c r="GMT1" s="171"/>
      <c r="GMU1" s="171"/>
      <c r="GMV1" s="171"/>
      <c r="GMW1" s="171"/>
      <c r="GMX1" s="171"/>
      <c r="GMY1" s="171"/>
      <c r="GMZ1" s="171"/>
      <c r="GNA1" s="171"/>
      <c r="GNB1" s="171"/>
      <c r="GNC1" s="171"/>
      <c r="GND1" s="171"/>
      <c r="GNE1" s="171"/>
      <c r="GNF1" s="171"/>
      <c r="GNG1" s="171"/>
      <c r="GNH1" s="171"/>
      <c r="GNI1" s="171"/>
      <c r="GNJ1" s="171"/>
      <c r="GNK1" s="171"/>
      <c r="GNL1" s="171"/>
      <c r="GNM1" s="171"/>
      <c r="GNN1" s="171"/>
      <c r="GNO1" s="171"/>
      <c r="GNP1" s="171"/>
      <c r="GNQ1" s="171"/>
      <c r="GNR1" s="171"/>
      <c r="GNS1" s="171"/>
      <c r="GNT1" s="171"/>
      <c r="GNU1" s="171"/>
      <c r="GNV1" s="171"/>
      <c r="GNW1" s="171"/>
      <c r="GNX1" s="171"/>
      <c r="GNY1" s="171"/>
      <c r="GNZ1" s="171"/>
      <c r="GOA1" s="171"/>
      <c r="GOB1" s="171"/>
      <c r="GOC1" s="171"/>
      <c r="GOD1" s="171"/>
      <c r="GOE1" s="171"/>
      <c r="GOF1" s="171"/>
      <c r="GOG1" s="171"/>
      <c r="GOH1" s="171"/>
      <c r="GOI1" s="171"/>
      <c r="GOJ1" s="171"/>
      <c r="GOK1" s="171"/>
      <c r="GOL1" s="171"/>
      <c r="GOM1" s="171"/>
      <c r="GON1" s="171"/>
      <c r="GOO1" s="171"/>
      <c r="GOP1" s="171"/>
      <c r="GOQ1" s="171"/>
      <c r="GOR1" s="171"/>
      <c r="GOS1" s="171"/>
      <c r="GOT1" s="171"/>
      <c r="GOU1" s="171"/>
      <c r="GOV1" s="171"/>
      <c r="GOW1" s="171"/>
      <c r="GOX1" s="171"/>
      <c r="GOY1" s="171"/>
      <c r="GOZ1" s="171"/>
      <c r="GPA1" s="171"/>
      <c r="GPB1" s="171"/>
      <c r="GPC1" s="171"/>
      <c r="GPD1" s="171"/>
      <c r="GPE1" s="171"/>
      <c r="GPF1" s="171"/>
      <c r="GPG1" s="171"/>
      <c r="GPH1" s="171"/>
      <c r="GPI1" s="171"/>
      <c r="GPJ1" s="171"/>
      <c r="GPK1" s="171"/>
      <c r="GPL1" s="171"/>
      <c r="GPM1" s="171"/>
      <c r="GPN1" s="171"/>
      <c r="GPO1" s="171"/>
      <c r="GPP1" s="171"/>
      <c r="GPQ1" s="171"/>
      <c r="GPR1" s="171"/>
      <c r="GPS1" s="171"/>
      <c r="GPT1" s="171"/>
      <c r="GPU1" s="171"/>
      <c r="GPV1" s="171"/>
      <c r="GPW1" s="171"/>
      <c r="GPX1" s="171"/>
      <c r="GPY1" s="171"/>
      <c r="GPZ1" s="171"/>
      <c r="GQA1" s="171"/>
      <c r="GQB1" s="171"/>
      <c r="GQC1" s="171"/>
      <c r="GQD1" s="171"/>
      <c r="GQE1" s="171"/>
      <c r="GQF1" s="171"/>
      <c r="GQG1" s="171"/>
      <c r="GQH1" s="171"/>
      <c r="GQI1" s="171"/>
      <c r="GQJ1" s="171"/>
      <c r="GQK1" s="171"/>
      <c r="GQL1" s="171"/>
      <c r="GQM1" s="171"/>
      <c r="GQN1" s="171"/>
      <c r="GQO1" s="171"/>
      <c r="GQP1" s="171"/>
      <c r="GQQ1" s="171"/>
      <c r="GQR1" s="171"/>
      <c r="GQS1" s="171"/>
      <c r="GQT1" s="171"/>
      <c r="GQU1" s="171"/>
      <c r="GQV1" s="171"/>
      <c r="GQW1" s="171"/>
      <c r="GQX1" s="171"/>
      <c r="GQY1" s="171"/>
      <c r="GQZ1" s="171"/>
      <c r="GRA1" s="171"/>
      <c r="GRB1" s="171"/>
      <c r="GRC1" s="171"/>
      <c r="GRD1" s="171"/>
      <c r="GRE1" s="171"/>
      <c r="GRF1" s="171"/>
      <c r="GRG1" s="171"/>
      <c r="GRH1" s="171"/>
      <c r="GRI1" s="171"/>
      <c r="GRJ1" s="171"/>
      <c r="GRK1" s="171"/>
      <c r="GRL1" s="171"/>
      <c r="GRM1" s="171"/>
      <c r="GRN1" s="171"/>
      <c r="GRO1" s="171"/>
      <c r="GRP1" s="171"/>
      <c r="GRQ1" s="171"/>
      <c r="GRR1" s="171"/>
      <c r="GRS1" s="171"/>
      <c r="GRT1" s="171"/>
      <c r="GRU1" s="171"/>
      <c r="GRV1" s="171"/>
      <c r="GRW1" s="171"/>
      <c r="GRX1" s="171"/>
      <c r="GRY1" s="171"/>
      <c r="GRZ1" s="171"/>
      <c r="GSA1" s="171"/>
      <c r="GSB1" s="171"/>
      <c r="GSC1" s="171"/>
      <c r="GSD1" s="171"/>
      <c r="GSE1" s="171"/>
      <c r="GSF1" s="171"/>
      <c r="GSG1" s="171"/>
      <c r="GSH1" s="171"/>
      <c r="GSI1" s="171"/>
      <c r="GSJ1" s="171"/>
      <c r="GSK1" s="171"/>
      <c r="GSL1" s="171"/>
      <c r="GSM1" s="171"/>
      <c r="GSN1" s="171"/>
      <c r="GSO1" s="171"/>
      <c r="GSP1" s="171"/>
      <c r="GSQ1" s="171"/>
      <c r="GSR1" s="171"/>
      <c r="GSS1" s="171"/>
      <c r="GST1" s="171"/>
      <c r="GSU1" s="171"/>
      <c r="GSV1" s="171"/>
      <c r="GSW1" s="171"/>
      <c r="GSX1" s="171"/>
      <c r="GSY1" s="171"/>
      <c r="GSZ1" s="171"/>
      <c r="GTA1" s="171"/>
      <c r="GTB1" s="171"/>
      <c r="GTC1" s="171"/>
      <c r="GTD1" s="171"/>
      <c r="GTE1" s="171"/>
      <c r="GTF1" s="171"/>
      <c r="GTG1" s="171"/>
      <c r="GTH1" s="171"/>
      <c r="GTI1" s="171"/>
      <c r="GTJ1" s="171"/>
      <c r="GTK1" s="171"/>
      <c r="GTL1" s="171"/>
      <c r="GTM1" s="171"/>
      <c r="GTN1" s="171"/>
      <c r="GTO1" s="171"/>
      <c r="GTP1" s="171"/>
      <c r="GTQ1" s="171"/>
      <c r="GTR1" s="171"/>
      <c r="GTS1" s="171"/>
      <c r="GTT1" s="171"/>
      <c r="GTU1" s="171"/>
      <c r="GTV1" s="171"/>
      <c r="GTW1" s="171"/>
      <c r="GTX1" s="171"/>
      <c r="GTY1" s="171"/>
      <c r="GTZ1" s="171"/>
      <c r="GUA1" s="171"/>
      <c r="GUB1" s="171"/>
      <c r="GUC1" s="171"/>
      <c r="GUD1" s="171"/>
      <c r="GUE1" s="171"/>
      <c r="GUF1" s="171"/>
      <c r="GUG1" s="171"/>
      <c r="GUH1" s="171"/>
      <c r="GUI1" s="171"/>
      <c r="GUJ1" s="171"/>
      <c r="GUK1" s="171"/>
      <c r="GUL1" s="171"/>
      <c r="GUM1" s="171"/>
      <c r="GUN1" s="171"/>
      <c r="GUO1" s="171"/>
      <c r="GUP1" s="171"/>
      <c r="GUQ1" s="171"/>
      <c r="GUR1" s="171"/>
      <c r="GUS1" s="171"/>
      <c r="GUT1" s="171"/>
      <c r="GUU1" s="171"/>
      <c r="GUV1" s="171"/>
      <c r="GUW1" s="171"/>
      <c r="GUX1" s="171"/>
      <c r="GUY1" s="171"/>
      <c r="GUZ1" s="171"/>
      <c r="GVA1" s="171"/>
      <c r="GVB1" s="171"/>
      <c r="GVC1" s="171"/>
      <c r="GVD1" s="171"/>
      <c r="GVE1" s="171"/>
      <c r="GVF1" s="171"/>
      <c r="GVG1" s="171"/>
      <c r="GVH1" s="171"/>
      <c r="GVI1" s="171"/>
      <c r="GVJ1" s="171"/>
      <c r="GVK1" s="171"/>
      <c r="GVL1" s="171"/>
      <c r="GVM1" s="171"/>
      <c r="GVN1" s="171"/>
      <c r="GVO1" s="171"/>
      <c r="GVP1" s="171"/>
      <c r="GVQ1" s="171"/>
      <c r="GVR1" s="171"/>
      <c r="GVS1" s="171"/>
      <c r="GVT1" s="171"/>
      <c r="GVU1" s="171"/>
      <c r="GVV1" s="171"/>
      <c r="GVW1" s="171"/>
      <c r="GVX1" s="171"/>
      <c r="GVY1" s="171"/>
      <c r="GVZ1" s="171"/>
      <c r="GWA1" s="171"/>
      <c r="GWB1" s="171"/>
      <c r="GWC1" s="171"/>
      <c r="GWD1" s="171"/>
      <c r="GWE1" s="171"/>
      <c r="GWF1" s="171"/>
      <c r="GWG1" s="171"/>
      <c r="GWH1" s="171"/>
      <c r="GWI1" s="171"/>
      <c r="GWJ1" s="171"/>
      <c r="GWK1" s="171"/>
      <c r="GWL1" s="171"/>
      <c r="GWM1" s="171"/>
      <c r="GWN1" s="171"/>
      <c r="GWO1" s="171"/>
      <c r="GWP1" s="171"/>
      <c r="GWQ1" s="171"/>
      <c r="GWR1" s="171"/>
      <c r="GWS1" s="171"/>
      <c r="GWT1" s="171"/>
      <c r="GWU1" s="171"/>
      <c r="GWV1" s="171"/>
      <c r="GWW1" s="171"/>
      <c r="GWX1" s="171"/>
      <c r="GWY1" s="171"/>
      <c r="GWZ1" s="171"/>
      <c r="GXA1" s="171"/>
      <c r="GXB1" s="171"/>
      <c r="GXC1" s="171"/>
      <c r="GXD1" s="171"/>
      <c r="GXE1" s="171"/>
      <c r="GXF1" s="171"/>
      <c r="GXG1" s="171"/>
      <c r="GXH1" s="171"/>
      <c r="GXI1" s="171"/>
      <c r="GXJ1" s="171"/>
      <c r="GXK1" s="171"/>
      <c r="GXL1" s="171"/>
      <c r="GXM1" s="171"/>
      <c r="GXN1" s="171"/>
      <c r="GXO1" s="171"/>
      <c r="GXP1" s="171"/>
      <c r="GXQ1" s="171"/>
      <c r="GXR1" s="171"/>
      <c r="GXS1" s="171"/>
      <c r="GXT1" s="171"/>
      <c r="GXU1" s="171"/>
      <c r="GXV1" s="171"/>
      <c r="GXW1" s="171"/>
      <c r="GXX1" s="171"/>
      <c r="GXY1" s="171"/>
      <c r="GXZ1" s="171"/>
      <c r="GYA1" s="171"/>
      <c r="GYB1" s="171"/>
      <c r="GYC1" s="171"/>
      <c r="GYD1" s="171"/>
      <c r="GYE1" s="171"/>
      <c r="GYF1" s="171"/>
      <c r="GYG1" s="171"/>
      <c r="GYH1" s="171"/>
      <c r="GYI1" s="171"/>
      <c r="GYJ1" s="171"/>
      <c r="GYK1" s="171"/>
      <c r="GYL1" s="171"/>
      <c r="GYM1" s="171"/>
      <c r="GYN1" s="171"/>
      <c r="GYO1" s="171"/>
      <c r="GYP1" s="171"/>
      <c r="GYQ1" s="171"/>
      <c r="GYR1" s="171"/>
      <c r="GYS1" s="171"/>
      <c r="GYT1" s="171"/>
      <c r="GYU1" s="171"/>
      <c r="GYV1" s="171"/>
      <c r="GYW1" s="171"/>
      <c r="GYX1" s="171"/>
      <c r="GYY1" s="171"/>
      <c r="GYZ1" s="171"/>
      <c r="GZA1" s="171"/>
      <c r="GZB1" s="171"/>
      <c r="GZC1" s="171"/>
      <c r="GZD1" s="171"/>
      <c r="GZE1" s="171"/>
      <c r="GZF1" s="171"/>
      <c r="GZG1" s="171"/>
      <c r="GZH1" s="171"/>
      <c r="GZI1" s="171"/>
      <c r="GZJ1" s="171"/>
      <c r="GZK1" s="171"/>
      <c r="GZL1" s="171"/>
      <c r="GZM1" s="171"/>
      <c r="GZN1" s="171"/>
      <c r="GZO1" s="171"/>
      <c r="GZP1" s="171"/>
      <c r="GZQ1" s="171"/>
      <c r="GZR1" s="171"/>
      <c r="GZS1" s="171"/>
      <c r="GZT1" s="171"/>
      <c r="GZU1" s="171"/>
      <c r="GZV1" s="171"/>
      <c r="GZW1" s="171"/>
      <c r="GZX1" s="171"/>
      <c r="GZY1" s="171"/>
      <c r="GZZ1" s="171"/>
      <c r="HAA1" s="171"/>
      <c r="HAB1" s="171"/>
      <c r="HAC1" s="171"/>
      <c r="HAD1" s="171"/>
      <c r="HAE1" s="171"/>
      <c r="HAF1" s="171"/>
      <c r="HAG1" s="171"/>
      <c r="HAH1" s="171"/>
      <c r="HAI1" s="171"/>
      <c r="HAJ1" s="171"/>
      <c r="HAK1" s="171"/>
      <c r="HAL1" s="171"/>
      <c r="HAM1" s="171"/>
      <c r="HAN1" s="171"/>
      <c r="HAO1" s="171"/>
      <c r="HAP1" s="171"/>
      <c r="HAQ1" s="171"/>
      <c r="HAR1" s="171"/>
      <c r="HAS1" s="171"/>
      <c r="HAT1" s="171"/>
      <c r="HAU1" s="171"/>
      <c r="HAV1" s="171"/>
      <c r="HAW1" s="171"/>
      <c r="HAX1" s="171"/>
      <c r="HAY1" s="171"/>
      <c r="HAZ1" s="171"/>
      <c r="HBA1" s="171"/>
      <c r="HBB1" s="171"/>
      <c r="HBC1" s="171"/>
      <c r="HBD1" s="171"/>
      <c r="HBE1" s="171"/>
      <c r="HBF1" s="171"/>
      <c r="HBG1" s="171"/>
      <c r="HBH1" s="171"/>
      <c r="HBI1" s="171"/>
      <c r="HBJ1" s="171"/>
      <c r="HBK1" s="171"/>
      <c r="HBL1" s="171"/>
      <c r="HBM1" s="171"/>
      <c r="HBN1" s="171"/>
      <c r="HBO1" s="171"/>
      <c r="HBP1" s="171"/>
      <c r="HBQ1" s="171"/>
      <c r="HBR1" s="171"/>
      <c r="HBS1" s="171"/>
      <c r="HBT1" s="171"/>
      <c r="HBU1" s="171"/>
      <c r="HBV1" s="171"/>
      <c r="HBW1" s="171"/>
      <c r="HBX1" s="171"/>
      <c r="HBY1" s="171"/>
      <c r="HBZ1" s="171"/>
      <c r="HCA1" s="171"/>
      <c r="HCB1" s="171"/>
      <c r="HCC1" s="171"/>
      <c r="HCD1" s="171"/>
      <c r="HCE1" s="171"/>
      <c r="HCF1" s="171"/>
      <c r="HCG1" s="171"/>
      <c r="HCH1" s="171"/>
      <c r="HCI1" s="171"/>
      <c r="HCJ1" s="171"/>
      <c r="HCK1" s="171"/>
      <c r="HCL1" s="171"/>
      <c r="HCM1" s="171"/>
      <c r="HCN1" s="171"/>
      <c r="HCO1" s="171"/>
      <c r="HCP1" s="171"/>
      <c r="HCQ1" s="171"/>
      <c r="HCR1" s="171"/>
      <c r="HCS1" s="171"/>
      <c r="HCT1" s="171"/>
      <c r="HCU1" s="171"/>
      <c r="HCV1" s="171"/>
      <c r="HCW1" s="171"/>
      <c r="HCX1" s="171"/>
      <c r="HCY1" s="171"/>
      <c r="HCZ1" s="171"/>
      <c r="HDA1" s="171"/>
      <c r="HDB1" s="171"/>
      <c r="HDC1" s="171"/>
      <c r="HDD1" s="171"/>
      <c r="HDE1" s="171"/>
      <c r="HDF1" s="171"/>
      <c r="HDG1" s="171"/>
      <c r="HDH1" s="171"/>
      <c r="HDI1" s="171"/>
      <c r="HDJ1" s="171"/>
      <c r="HDK1" s="171"/>
      <c r="HDL1" s="171"/>
      <c r="HDM1" s="171"/>
      <c r="HDN1" s="171"/>
      <c r="HDO1" s="171"/>
      <c r="HDP1" s="171"/>
      <c r="HDQ1" s="171"/>
      <c r="HDR1" s="171"/>
      <c r="HDS1" s="171"/>
      <c r="HDT1" s="171"/>
      <c r="HDU1" s="171"/>
      <c r="HDV1" s="171"/>
      <c r="HDW1" s="171"/>
      <c r="HDX1" s="171"/>
      <c r="HDY1" s="171"/>
      <c r="HDZ1" s="171"/>
      <c r="HEA1" s="171"/>
      <c r="HEB1" s="171"/>
      <c r="HEC1" s="171"/>
      <c r="HED1" s="171"/>
      <c r="HEE1" s="171"/>
      <c r="HEF1" s="171"/>
      <c r="HEG1" s="171"/>
      <c r="HEH1" s="171"/>
      <c r="HEI1" s="171"/>
      <c r="HEJ1" s="171"/>
      <c r="HEK1" s="171"/>
      <c r="HEL1" s="171"/>
      <c r="HEM1" s="171"/>
      <c r="HEN1" s="171"/>
      <c r="HEO1" s="171"/>
      <c r="HEP1" s="171"/>
      <c r="HEQ1" s="171"/>
      <c r="HER1" s="171"/>
      <c r="HES1" s="171"/>
      <c r="HET1" s="171"/>
      <c r="HEU1" s="171"/>
      <c r="HEV1" s="171"/>
      <c r="HEW1" s="171"/>
      <c r="HEX1" s="171"/>
      <c r="HEY1" s="171"/>
      <c r="HEZ1" s="171"/>
      <c r="HFA1" s="171"/>
      <c r="HFB1" s="171"/>
      <c r="HFC1" s="171"/>
      <c r="HFD1" s="171"/>
      <c r="HFE1" s="171"/>
      <c r="HFF1" s="171"/>
      <c r="HFG1" s="171"/>
      <c r="HFH1" s="171"/>
      <c r="HFI1" s="171"/>
      <c r="HFJ1" s="171"/>
      <c r="HFK1" s="171"/>
      <c r="HFL1" s="171"/>
      <c r="HFM1" s="171"/>
      <c r="HFN1" s="171"/>
      <c r="HFO1" s="171"/>
      <c r="HFP1" s="171"/>
      <c r="HFQ1" s="171"/>
      <c r="HFR1" s="171"/>
      <c r="HFS1" s="171"/>
      <c r="HFT1" s="171"/>
      <c r="HFU1" s="171"/>
      <c r="HFV1" s="171"/>
      <c r="HFW1" s="171"/>
      <c r="HFX1" s="171"/>
      <c r="HFY1" s="171"/>
      <c r="HFZ1" s="171"/>
      <c r="HGA1" s="171"/>
      <c r="HGB1" s="171"/>
      <c r="HGC1" s="171"/>
      <c r="HGD1" s="171"/>
      <c r="HGE1" s="171"/>
      <c r="HGF1" s="171"/>
      <c r="HGG1" s="171"/>
      <c r="HGH1" s="171"/>
      <c r="HGI1" s="171"/>
      <c r="HGJ1" s="171"/>
      <c r="HGK1" s="171"/>
      <c r="HGL1" s="171"/>
      <c r="HGM1" s="171"/>
      <c r="HGN1" s="171"/>
      <c r="HGO1" s="171"/>
      <c r="HGP1" s="171"/>
      <c r="HGQ1" s="171"/>
      <c r="HGR1" s="171"/>
      <c r="HGS1" s="171"/>
      <c r="HGT1" s="171"/>
      <c r="HGU1" s="171"/>
      <c r="HGV1" s="171"/>
      <c r="HGW1" s="171"/>
      <c r="HGX1" s="171"/>
      <c r="HGY1" s="171"/>
      <c r="HGZ1" s="171"/>
      <c r="HHA1" s="171"/>
      <c r="HHB1" s="171"/>
      <c r="HHC1" s="171"/>
      <c r="HHD1" s="171"/>
      <c r="HHE1" s="171"/>
      <c r="HHF1" s="171"/>
      <c r="HHG1" s="171"/>
      <c r="HHH1" s="171"/>
      <c r="HHI1" s="171"/>
      <c r="HHJ1" s="171"/>
      <c r="HHK1" s="171"/>
      <c r="HHL1" s="171"/>
      <c r="HHM1" s="171"/>
      <c r="HHN1" s="171"/>
      <c r="HHO1" s="171"/>
      <c r="HHP1" s="171"/>
      <c r="HHQ1" s="171"/>
      <c r="HHR1" s="171"/>
      <c r="HHS1" s="171"/>
      <c r="HHT1" s="171"/>
      <c r="HHU1" s="171"/>
      <c r="HHV1" s="171"/>
      <c r="HHW1" s="171"/>
      <c r="HHX1" s="171"/>
      <c r="HHY1" s="171"/>
      <c r="HHZ1" s="171"/>
      <c r="HIA1" s="171"/>
      <c r="HIB1" s="171"/>
      <c r="HIC1" s="171"/>
      <c r="HID1" s="171"/>
      <c r="HIE1" s="171"/>
      <c r="HIF1" s="171"/>
      <c r="HIG1" s="171"/>
      <c r="HIH1" s="171"/>
      <c r="HII1" s="171"/>
      <c r="HIJ1" s="171"/>
      <c r="HIK1" s="171"/>
      <c r="HIL1" s="171"/>
      <c r="HIM1" s="171"/>
      <c r="HIN1" s="171"/>
      <c r="HIO1" s="171"/>
      <c r="HIP1" s="171"/>
      <c r="HIQ1" s="171"/>
      <c r="HIR1" s="171"/>
      <c r="HIS1" s="171"/>
      <c r="HIT1" s="171"/>
      <c r="HIU1" s="171"/>
      <c r="HIV1" s="171"/>
      <c r="HIW1" s="171"/>
      <c r="HIX1" s="171"/>
      <c r="HIY1" s="171"/>
      <c r="HIZ1" s="171"/>
      <c r="HJA1" s="171"/>
      <c r="HJB1" s="171"/>
      <c r="HJC1" s="171"/>
      <c r="HJD1" s="171"/>
      <c r="HJE1" s="171"/>
      <c r="HJF1" s="171"/>
      <c r="HJG1" s="171"/>
      <c r="HJH1" s="171"/>
      <c r="HJI1" s="171"/>
      <c r="HJJ1" s="171"/>
      <c r="HJK1" s="171"/>
      <c r="HJL1" s="171"/>
      <c r="HJM1" s="171"/>
      <c r="HJN1" s="171"/>
      <c r="HJO1" s="171"/>
      <c r="HJP1" s="171"/>
      <c r="HJQ1" s="171"/>
      <c r="HJR1" s="171"/>
      <c r="HJS1" s="171"/>
      <c r="HJT1" s="171"/>
      <c r="HJU1" s="171"/>
      <c r="HJV1" s="171"/>
      <c r="HJW1" s="171"/>
      <c r="HJX1" s="171"/>
      <c r="HJY1" s="171"/>
      <c r="HJZ1" s="171"/>
      <c r="HKA1" s="171"/>
      <c r="HKB1" s="171"/>
      <c r="HKC1" s="171"/>
      <c r="HKD1" s="171"/>
      <c r="HKE1" s="171"/>
      <c r="HKF1" s="171"/>
      <c r="HKG1" s="171"/>
      <c r="HKH1" s="171"/>
      <c r="HKI1" s="171"/>
      <c r="HKJ1" s="171"/>
      <c r="HKK1" s="171"/>
      <c r="HKL1" s="171"/>
      <c r="HKM1" s="171"/>
      <c r="HKN1" s="171"/>
      <c r="HKO1" s="171"/>
      <c r="HKP1" s="171"/>
      <c r="HKQ1" s="171"/>
      <c r="HKR1" s="171"/>
      <c r="HKS1" s="171"/>
      <c r="HKT1" s="171"/>
      <c r="HKU1" s="171"/>
      <c r="HKV1" s="171"/>
      <c r="HKW1" s="171"/>
      <c r="HKX1" s="171"/>
      <c r="HKY1" s="171"/>
      <c r="HKZ1" s="171"/>
      <c r="HLA1" s="171"/>
      <c r="HLB1" s="171"/>
      <c r="HLC1" s="171"/>
      <c r="HLD1" s="171"/>
      <c r="HLE1" s="171"/>
      <c r="HLF1" s="171"/>
      <c r="HLG1" s="171"/>
      <c r="HLH1" s="171"/>
      <c r="HLI1" s="171"/>
      <c r="HLJ1" s="171"/>
      <c r="HLK1" s="171"/>
      <c r="HLL1" s="171"/>
      <c r="HLM1" s="171"/>
      <c r="HLN1" s="171"/>
      <c r="HLO1" s="171"/>
      <c r="HLP1" s="171"/>
      <c r="HLQ1" s="171"/>
      <c r="HLR1" s="171"/>
      <c r="HLS1" s="171"/>
      <c r="HLT1" s="171"/>
      <c r="HLU1" s="171"/>
      <c r="HLV1" s="171"/>
      <c r="HLW1" s="171"/>
      <c r="HLX1" s="171"/>
      <c r="HLY1" s="171"/>
      <c r="HLZ1" s="171"/>
      <c r="HMA1" s="171"/>
      <c r="HMB1" s="171"/>
      <c r="HMC1" s="171"/>
      <c r="HMD1" s="171"/>
      <c r="HME1" s="171"/>
      <c r="HMF1" s="171"/>
      <c r="HMG1" s="171"/>
      <c r="HMH1" s="171"/>
      <c r="HMI1" s="171"/>
      <c r="HMJ1" s="171"/>
      <c r="HMK1" s="171"/>
      <c r="HML1" s="171"/>
      <c r="HMM1" s="171"/>
      <c r="HMN1" s="171"/>
      <c r="HMO1" s="171"/>
      <c r="HMP1" s="171"/>
      <c r="HMQ1" s="171"/>
      <c r="HMR1" s="171"/>
      <c r="HMS1" s="171"/>
      <c r="HMT1" s="171"/>
      <c r="HMU1" s="171"/>
      <c r="HMV1" s="171"/>
      <c r="HMW1" s="171"/>
      <c r="HMX1" s="171"/>
      <c r="HMY1" s="171"/>
      <c r="HMZ1" s="171"/>
      <c r="HNA1" s="171"/>
      <c r="HNB1" s="171"/>
      <c r="HNC1" s="171"/>
      <c r="HND1" s="171"/>
      <c r="HNE1" s="171"/>
      <c r="HNF1" s="171"/>
      <c r="HNG1" s="171"/>
      <c r="HNH1" s="171"/>
      <c r="HNI1" s="171"/>
      <c r="HNJ1" s="171"/>
      <c r="HNK1" s="171"/>
      <c r="HNL1" s="171"/>
      <c r="HNM1" s="171"/>
      <c r="HNN1" s="171"/>
      <c r="HNO1" s="171"/>
      <c r="HNP1" s="171"/>
      <c r="HNQ1" s="171"/>
      <c r="HNR1" s="171"/>
      <c r="HNS1" s="171"/>
      <c r="HNT1" s="171"/>
      <c r="HNU1" s="171"/>
      <c r="HNV1" s="171"/>
      <c r="HNW1" s="171"/>
      <c r="HNX1" s="171"/>
      <c r="HNY1" s="171"/>
      <c r="HNZ1" s="171"/>
      <c r="HOA1" s="171"/>
      <c r="HOB1" s="171"/>
      <c r="HOC1" s="171"/>
      <c r="HOD1" s="171"/>
      <c r="HOE1" s="171"/>
      <c r="HOF1" s="171"/>
      <c r="HOG1" s="171"/>
      <c r="HOH1" s="171"/>
      <c r="HOI1" s="171"/>
      <c r="HOJ1" s="171"/>
      <c r="HOK1" s="171"/>
      <c r="HOL1" s="171"/>
      <c r="HOM1" s="171"/>
      <c r="HON1" s="171"/>
      <c r="HOO1" s="171"/>
      <c r="HOP1" s="171"/>
      <c r="HOQ1" s="171"/>
      <c r="HOR1" s="171"/>
      <c r="HOS1" s="171"/>
      <c r="HOT1" s="171"/>
      <c r="HOU1" s="171"/>
      <c r="HOV1" s="171"/>
      <c r="HOW1" s="171"/>
      <c r="HOX1" s="171"/>
      <c r="HOY1" s="171"/>
      <c r="HOZ1" s="171"/>
      <c r="HPA1" s="171"/>
      <c r="HPB1" s="171"/>
      <c r="HPC1" s="171"/>
      <c r="HPD1" s="171"/>
      <c r="HPE1" s="171"/>
      <c r="HPF1" s="171"/>
      <c r="HPG1" s="171"/>
      <c r="HPH1" s="171"/>
      <c r="HPI1" s="171"/>
      <c r="HPJ1" s="171"/>
      <c r="HPK1" s="171"/>
      <c r="HPL1" s="171"/>
      <c r="HPM1" s="171"/>
      <c r="HPN1" s="171"/>
      <c r="HPO1" s="171"/>
      <c r="HPP1" s="171"/>
      <c r="HPQ1" s="171"/>
      <c r="HPR1" s="171"/>
      <c r="HPS1" s="171"/>
      <c r="HPT1" s="171"/>
      <c r="HPU1" s="171"/>
      <c r="HPV1" s="171"/>
      <c r="HPW1" s="171"/>
      <c r="HPX1" s="171"/>
      <c r="HPY1" s="171"/>
      <c r="HPZ1" s="171"/>
      <c r="HQA1" s="171"/>
      <c r="HQB1" s="171"/>
      <c r="HQC1" s="171"/>
      <c r="HQD1" s="171"/>
      <c r="HQE1" s="171"/>
      <c r="HQF1" s="171"/>
      <c r="HQG1" s="171"/>
      <c r="HQH1" s="171"/>
      <c r="HQI1" s="171"/>
      <c r="HQJ1" s="171"/>
      <c r="HQK1" s="171"/>
      <c r="HQL1" s="171"/>
      <c r="HQM1" s="171"/>
      <c r="HQN1" s="171"/>
      <c r="HQO1" s="171"/>
      <c r="HQP1" s="171"/>
      <c r="HQQ1" s="171"/>
      <c r="HQR1" s="171"/>
      <c r="HQS1" s="171"/>
      <c r="HQT1" s="171"/>
      <c r="HQU1" s="171"/>
      <c r="HQV1" s="171"/>
      <c r="HQW1" s="171"/>
      <c r="HQX1" s="171"/>
      <c r="HQY1" s="171"/>
      <c r="HQZ1" s="171"/>
      <c r="HRA1" s="171"/>
      <c r="HRB1" s="171"/>
      <c r="HRC1" s="171"/>
      <c r="HRD1" s="171"/>
      <c r="HRE1" s="171"/>
      <c r="HRF1" s="171"/>
      <c r="HRG1" s="171"/>
      <c r="HRH1" s="171"/>
      <c r="HRI1" s="171"/>
      <c r="HRJ1" s="171"/>
      <c r="HRK1" s="171"/>
      <c r="HRL1" s="171"/>
      <c r="HRM1" s="171"/>
      <c r="HRN1" s="171"/>
      <c r="HRO1" s="171"/>
      <c r="HRP1" s="171"/>
      <c r="HRQ1" s="171"/>
      <c r="HRR1" s="171"/>
      <c r="HRS1" s="171"/>
      <c r="HRT1" s="171"/>
      <c r="HRU1" s="171"/>
      <c r="HRV1" s="171"/>
      <c r="HRW1" s="171"/>
      <c r="HRX1" s="171"/>
      <c r="HRY1" s="171"/>
      <c r="HRZ1" s="171"/>
      <c r="HSA1" s="171"/>
      <c r="HSB1" s="171"/>
      <c r="HSC1" s="171"/>
      <c r="HSD1" s="171"/>
      <c r="HSE1" s="171"/>
      <c r="HSF1" s="171"/>
      <c r="HSG1" s="171"/>
      <c r="HSH1" s="171"/>
      <c r="HSI1" s="171"/>
      <c r="HSJ1" s="171"/>
      <c r="HSK1" s="171"/>
      <c r="HSL1" s="171"/>
      <c r="HSM1" s="171"/>
      <c r="HSN1" s="171"/>
      <c r="HSO1" s="171"/>
      <c r="HSP1" s="171"/>
      <c r="HSQ1" s="171"/>
      <c r="HSR1" s="171"/>
      <c r="HSS1" s="171"/>
      <c r="HST1" s="171"/>
      <c r="HSU1" s="171"/>
      <c r="HSV1" s="171"/>
      <c r="HSW1" s="171"/>
      <c r="HSX1" s="171"/>
      <c r="HSY1" s="171"/>
      <c r="HSZ1" s="171"/>
      <c r="HTA1" s="171"/>
      <c r="HTB1" s="171"/>
      <c r="HTC1" s="171"/>
      <c r="HTD1" s="171"/>
      <c r="HTE1" s="171"/>
      <c r="HTF1" s="171"/>
      <c r="HTG1" s="171"/>
      <c r="HTH1" s="171"/>
      <c r="HTI1" s="171"/>
      <c r="HTJ1" s="171"/>
      <c r="HTK1" s="171"/>
      <c r="HTL1" s="171"/>
      <c r="HTM1" s="171"/>
      <c r="HTN1" s="171"/>
      <c r="HTO1" s="171"/>
      <c r="HTP1" s="171"/>
      <c r="HTQ1" s="171"/>
      <c r="HTR1" s="171"/>
      <c r="HTS1" s="171"/>
      <c r="HTT1" s="171"/>
      <c r="HTU1" s="171"/>
      <c r="HTV1" s="171"/>
      <c r="HTW1" s="171"/>
      <c r="HTX1" s="171"/>
      <c r="HTY1" s="171"/>
      <c r="HTZ1" s="171"/>
      <c r="HUA1" s="171"/>
      <c r="HUB1" s="171"/>
      <c r="HUC1" s="171"/>
      <c r="HUD1" s="171"/>
      <c r="HUE1" s="171"/>
      <c r="HUF1" s="171"/>
      <c r="HUG1" s="171"/>
      <c r="HUH1" s="171"/>
      <c r="HUI1" s="171"/>
      <c r="HUJ1" s="171"/>
      <c r="HUK1" s="171"/>
      <c r="HUL1" s="171"/>
      <c r="HUM1" s="171"/>
      <c r="HUN1" s="171"/>
      <c r="HUO1" s="171"/>
      <c r="HUP1" s="171"/>
      <c r="HUQ1" s="171"/>
      <c r="HUR1" s="171"/>
      <c r="HUS1" s="171"/>
      <c r="HUT1" s="171"/>
      <c r="HUU1" s="171"/>
      <c r="HUV1" s="171"/>
      <c r="HUW1" s="171"/>
      <c r="HUX1" s="171"/>
      <c r="HUY1" s="171"/>
      <c r="HUZ1" s="171"/>
      <c r="HVA1" s="171"/>
      <c r="HVB1" s="171"/>
      <c r="HVC1" s="171"/>
      <c r="HVD1" s="171"/>
      <c r="HVE1" s="171"/>
      <c r="HVF1" s="171"/>
      <c r="HVG1" s="171"/>
      <c r="HVH1" s="171"/>
      <c r="HVI1" s="171"/>
      <c r="HVJ1" s="171"/>
      <c r="HVK1" s="171"/>
      <c r="HVL1" s="171"/>
      <c r="HVM1" s="171"/>
      <c r="HVN1" s="171"/>
      <c r="HVO1" s="171"/>
      <c r="HVP1" s="171"/>
      <c r="HVQ1" s="171"/>
      <c r="HVR1" s="171"/>
      <c r="HVS1" s="171"/>
      <c r="HVT1" s="171"/>
      <c r="HVU1" s="171"/>
      <c r="HVV1" s="171"/>
      <c r="HVW1" s="171"/>
      <c r="HVX1" s="171"/>
      <c r="HVY1" s="171"/>
      <c r="HVZ1" s="171"/>
      <c r="HWA1" s="171"/>
      <c r="HWB1" s="171"/>
      <c r="HWC1" s="171"/>
      <c r="HWD1" s="171"/>
      <c r="HWE1" s="171"/>
      <c r="HWF1" s="171"/>
      <c r="HWG1" s="171"/>
      <c r="HWH1" s="171"/>
      <c r="HWI1" s="171"/>
      <c r="HWJ1" s="171"/>
      <c r="HWK1" s="171"/>
      <c r="HWL1" s="171"/>
      <c r="HWM1" s="171"/>
      <c r="HWN1" s="171"/>
      <c r="HWO1" s="171"/>
      <c r="HWP1" s="171"/>
      <c r="HWQ1" s="171"/>
      <c r="HWR1" s="171"/>
      <c r="HWS1" s="171"/>
      <c r="HWT1" s="171"/>
      <c r="HWU1" s="171"/>
      <c r="HWV1" s="171"/>
      <c r="HWW1" s="171"/>
      <c r="HWX1" s="171"/>
      <c r="HWY1" s="171"/>
      <c r="HWZ1" s="171"/>
      <c r="HXA1" s="171"/>
      <c r="HXB1" s="171"/>
      <c r="HXC1" s="171"/>
      <c r="HXD1" s="171"/>
      <c r="HXE1" s="171"/>
      <c r="HXF1" s="171"/>
      <c r="HXG1" s="171"/>
      <c r="HXH1" s="171"/>
      <c r="HXI1" s="171"/>
      <c r="HXJ1" s="171"/>
      <c r="HXK1" s="171"/>
      <c r="HXL1" s="171"/>
      <c r="HXM1" s="171"/>
      <c r="HXN1" s="171"/>
      <c r="HXO1" s="171"/>
      <c r="HXP1" s="171"/>
      <c r="HXQ1" s="171"/>
      <c r="HXR1" s="171"/>
      <c r="HXS1" s="171"/>
      <c r="HXT1" s="171"/>
      <c r="HXU1" s="171"/>
      <c r="HXV1" s="171"/>
      <c r="HXW1" s="171"/>
      <c r="HXX1" s="171"/>
      <c r="HXY1" s="171"/>
      <c r="HXZ1" s="171"/>
      <c r="HYA1" s="171"/>
      <c r="HYB1" s="171"/>
      <c r="HYC1" s="171"/>
      <c r="HYD1" s="171"/>
      <c r="HYE1" s="171"/>
      <c r="HYF1" s="171"/>
      <c r="HYG1" s="171"/>
      <c r="HYH1" s="171"/>
      <c r="HYI1" s="171"/>
      <c r="HYJ1" s="171"/>
      <c r="HYK1" s="171"/>
      <c r="HYL1" s="171"/>
      <c r="HYM1" s="171"/>
      <c r="HYN1" s="171"/>
      <c r="HYO1" s="171"/>
      <c r="HYP1" s="171"/>
      <c r="HYQ1" s="171"/>
      <c r="HYR1" s="171"/>
      <c r="HYS1" s="171"/>
      <c r="HYT1" s="171"/>
      <c r="HYU1" s="171"/>
      <c r="HYV1" s="171"/>
      <c r="HYW1" s="171"/>
      <c r="HYX1" s="171"/>
      <c r="HYY1" s="171"/>
      <c r="HYZ1" s="171"/>
      <c r="HZA1" s="171"/>
      <c r="HZB1" s="171"/>
      <c r="HZC1" s="171"/>
      <c r="HZD1" s="171"/>
      <c r="HZE1" s="171"/>
      <c r="HZF1" s="171"/>
      <c r="HZG1" s="171"/>
      <c r="HZH1" s="171"/>
      <c r="HZI1" s="171"/>
      <c r="HZJ1" s="171"/>
      <c r="HZK1" s="171"/>
      <c r="HZL1" s="171"/>
      <c r="HZM1" s="171"/>
      <c r="HZN1" s="171"/>
      <c r="HZO1" s="171"/>
      <c r="HZP1" s="171"/>
      <c r="HZQ1" s="171"/>
      <c r="HZR1" s="171"/>
      <c r="HZS1" s="171"/>
      <c r="HZT1" s="171"/>
      <c r="HZU1" s="171"/>
      <c r="HZV1" s="171"/>
      <c r="HZW1" s="171"/>
      <c r="HZX1" s="171"/>
      <c r="HZY1" s="171"/>
      <c r="HZZ1" s="171"/>
      <c r="IAA1" s="171"/>
      <c r="IAB1" s="171"/>
      <c r="IAC1" s="171"/>
      <c r="IAD1" s="171"/>
      <c r="IAE1" s="171"/>
      <c r="IAF1" s="171"/>
      <c r="IAG1" s="171"/>
      <c r="IAH1" s="171"/>
      <c r="IAI1" s="171"/>
      <c r="IAJ1" s="171"/>
      <c r="IAK1" s="171"/>
      <c r="IAL1" s="171"/>
      <c r="IAM1" s="171"/>
      <c r="IAN1" s="171"/>
      <c r="IAO1" s="171"/>
      <c r="IAP1" s="171"/>
      <c r="IAQ1" s="171"/>
      <c r="IAR1" s="171"/>
      <c r="IAS1" s="171"/>
      <c r="IAT1" s="171"/>
      <c r="IAU1" s="171"/>
      <c r="IAV1" s="171"/>
      <c r="IAW1" s="171"/>
      <c r="IAX1" s="171"/>
      <c r="IAY1" s="171"/>
      <c r="IAZ1" s="171"/>
      <c r="IBA1" s="171"/>
      <c r="IBB1" s="171"/>
      <c r="IBC1" s="171"/>
      <c r="IBD1" s="171"/>
      <c r="IBE1" s="171"/>
      <c r="IBF1" s="171"/>
      <c r="IBG1" s="171"/>
      <c r="IBH1" s="171"/>
      <c r="IBI1" s="171"/>
      <c r="IBJ1" s="171"/>
      <c r="IBK1" s="171"/>
      <c r="IBL1" s="171"/>
      <c r="IBM1" s="171"/>
      <c r="IBN1" s="171"/>
      <c r="IBO1" s="171"/>
      <c r="IBP1" s="171"/>
      <c r="IBQ1" s="171"/>
      <c r="IBR1" s="171"/>
      <c r="IBS1" s="171"/>
      <c r="IBT1" s="171"/>
      <c r="IBU1" s="171"/>
      <c r="IBV1" s="171"/>
      <c r="IBW1" s="171"/>
      <c r="IBX1" s="171"/>
      <c r="IBY1" s="171"/>
      <c r="IBZ1" s="171"/>
      <c r="ICA1" s="171"/>
      <c r="ICB1" s="171"/>
      <c r="ICC1" s="171"/>
      <c r="ICD1" s="171"/>
      <c r="ICE1" s="171"/>
      <c r="ICF1" s="171"/>
      <c r="ICG1" s="171"/>
      <c r="ICH1" s="171"/>
      <c r="ICI1" s="171"/>
      <c r="ICJ1" s="171"/>
      <c r="ICK1" s="171"/>
      <c r="ICL1" s="171"/>
      <c r="ICM1" s="171"/>
      <c r="ICN1" s="171"/>
      <c r="ICO1" s="171"/>
      <c r="ICP1" s="171"/>
      <c r="ICQ1" s="171"/>
      <c r="ICR1" s="171"/>
      <c r="ICS1" s="171"/>
      <c r="ICT1" s="171"/>
      <c r="ICU1" s="171"/>
      <c r="ICV1" s="171"/>
      <c r="ICW1" s="171"/>
      <c r="ICX1" s="171"/>
      <c r="ICY1" s="171"/>
      <c r="ICZ1" s="171"/>
      <c r="IDA1" s="171"/>
      <c r="IDB1" s="171"/>
      <c r="IDC1" s="171"/>
      <c r="IDD1" s="171"/>
      <c r="IDE1" s="171"/>
      <c r="IDF1" s="171"/>
      <c r="IDG1" s="171"/>
      <c r="IDH1" s="171"/>
      <c r="IDI1" s="171"/>
      <c r="IDJ1" s="171"/>
      <c r="IDK1" s="171"/>
      <c r="IDL1" s="171"/>
      <c r="IDM1" s="171"/>
      <c r="IDN1" s="171"/>
      <c r="IDO1" s="171"/>
      <c r="IDP1" s="171"/>
      <c r="IDQ1" s="171"/>
      <c r="IDR1" s="171"/>
      <c r="IDS1" s="171"/>
      <c r="IDT1" s="171"/>
      <c r="IDU1" s="171"/>
      <c r="IDV1" s="171"/>
      <c r="IDW1" s="171"/>
      <c r="IDX1" s="171"/>
      <c r="IDY1" s="171"/>
      <c r="IDZ1" s="171"/>
      <c r="IEA1" s="171"/>
      <c r="IEB1" s="171"/>
      <c r="IEC1" s="171"/>
      <c r="IED1" s="171"/>
      <c r="IEE1" s="171"/>
      <c r="IEF1" s="171"/>
      <c r="IEG1" s="171"/>
      <c r="IEH1" s="171"/>
      <c r="IEI1" s="171"/>
      <c r="IEJ1" s="171"/>
      <c r="IEK1" s="171"/>
      <c r="IEL1" s="171"/>
      <c r="IEM1" s="171"/>
      <c r="IEN1" s="171"/>
      <c r="IEO1" s="171"/>
      <c r="IEP1" s="171"/>
      <c r="IEQ1" s="171"/>
      <c r="IER1" s="171"/>
      <c r="IES1" s="171"/>
      <c r="IET1" s="171"/>
      <c r="IEU1" s="171"/>
      <c r="IEV1" s="171"/>
      <c r="IEW1" s="171"/>
      <c r="IEX1" s="171"/>
      <c r="IEY1" s="171"/>
      <c r="IEZ1" s="171"/>
      <c r="IFA1" s="171"/>
      <c r="IFB1" s="171"/>
      <c r="IFC1" s="171"/>
      <c r="IFD1" s="171"/>
      <c r="IFE1" s="171"/>
      <c r="IFF1" s="171"/>
      <c r="IFG1" s="171"/>
      <c r="IFH1" s="171"/>
      <c r="IFI1" s="171"/>
      <c r="IFJ1" s="171"/>
      <c r="IFK1" s="171"/>
      <c r="IFL1" s="171"/>
      <c r="IFM1" s="171"/>
      <c r="IFN1" s="171"/>
      <c r="IFO1" s="171"/>
      <c r="IFP1" s="171"/>
      <c r="IFQ1" s="171"/>
      <c r="IFR1" s="171"/>
      <c r="IFS1" s="171"/>
      <c r="IFT1" s="171"/>
      <c r="IFU1" s="171"/>
      <c r="IFV1" s="171"/>
      <c r="IFW1" s="171"/>
      <c r="IFX1" s="171"/>
      <c r="IFY1" s="171"/>
      <c r="IFZ1" s="171"/>
      <c r="IGA1" s="171"/>
      <c r="IGB1" s="171"/>
      <c r="IGC1" s="171"/>
      <c r="IGD1" s="171"/>
      <c r="IGE1" s="171"/>
      <c r="IGF1" s="171"/>
      <c r="IGG1" s="171"/>
      <c r="IGH1" s="171"/>
      <c r="IGI1" s="171"/>
      <c r="IGJ1" s="171"/>
      <c r="IGK1" s="171"/>
      <c r="IGL1" s="171"/>
      <c r="IGM1" s="171"/>
      <c r="IGN1" s="171"/>
      <c r="IGO1" s="171"/>
      <c r="IGP1" s="171"/>
      <c r="IGQ1" s="171"/>
      <c r="IGR1" s="171"/>
      <c r="IGS1" s="171"/>
      <c r="IGT1" s="171"/>
      <c r="IGU1" s="171"/>
      <c r="IGV1" s="171"/>
      <c r="IGW1" s="171"/>
      <c r="IGX1" s="171"/>
      <c r="IGY1" s="171"/>
      <c r="IGZ1" s="171"/>
      <c r="IHA1" s="171"/>
      <c r="IHB1" s="171"/>
      <c r="IHC1" s="171"/>
      <c r="IHD1" s="171"/>
      <c r="IHE1" s="171"/>
      <c r="IHF1" s="171"/>
      <c r="IHG1" s="171"/>
      <c r="IHH1" s="171"/>
      <c r="IHI1" s="171"/>
      <c r="IHJ1" s="171"/>
      <c r="IHK1" s="171"/>
      <c r="IHL1" s="171"/>
      <c r="IHM1" s="171"/>
      <c r="IHN1" s="171"/>
      <c r="IHO1" s="171"/>
      <c r="IHP1" s="171"/>
      <c r="IHQ1" s="171"/>
      <c r="IHR1" s="171"/>
      <c r="IHS1" s="171"/>
      <c r="IHT1" s="171"/>
      <c r="IHU1" s="171"/>
      <c r="IHV1" s="171"/>
      <c r="IHW1" s="171"/>
      <c r="IHX1" s="171"/>
      <c r="IHY1" s="171"/>
      <c r="IHZ1" s="171"/>
      <c r="IIA1" s="171"/>
      <c r="IIB1" s="171"/>
      <c r="IIC1" s="171"/>
      <c r="IID1" s="171"/>
      <c r="IIE1" s="171"/>
      <c r="IIF1" s="171"/>
      <c r="IIG1" s="171"/>
      <c r="IIH1" s="171"/>
      <c r="III1" s="171"/>
      <c r="IIJ1" s="171"/>
      <c r="IIK1" s="171"/>
      <c r="IIL1" s="171"/>
      <c r="IIM1" s="171"/>
      <c r="IIN1" s="171"/>
      <c r="IIO1" s="171"/>
      <c r="IIP1" s="171"/>
      <c r="IIQ1" s="171"/>
      <c r="IIR1" s="171"/>
      <c r="IIS1" s="171"/>
      <c r="IIT1" s="171"/>
      <c r="IIU1" s="171"/>
      <c r="IIV1" s="171"/>
      <c r="IIW1" s="171"/>
      <c r="IIX1" s="171"/>
      <c r="IIY1" s="171"/>
      <c r="IIZ1" s="171"/>
      <c r="IJA1" s="171"/>
      <c r="IJB1" s="171"/>
      <c r="IJC1" s="171"/>
      <c r="IJD1" s="171"/>
      <c r="IJE1" s="171"/>
      <c r="IJF1" s="171"/>
      <c r="IJG1" s="171"/>
      <c r="IJH1" s="171"/>
      <c r="IJI1" s="171"/>
      <c r="IJJ1" s="171"/>
      <c r="IJK1" s="171"/>
      <c r="IJL1" s="171"/>
      <c r="IJM1" s="171"/>
      <c r="IJN1" s="171"/>
      <c r="IJO1" s="171"/>
      <c r="IJP1" s="171"/>
      <c r="IJQ1" s="171"/>
      <c r="IJR1" s="171"/>
      <c r="IJS1" s="171"/>
      <c r="IJT1" s="171"/>
      <c r="IJU1" s="171"/>
      <c r="IJV1" s="171"/>
      <c r="IJW1" s="171"/>
      <c r="IJX1" s="171"/>
      <c r="IJY1" s="171"/>
      <c r="IJZ1" s="171"/>
      <c r="IKA1" s="171"/>
      <c r="IKB1" s="171"/>
      <c r="IKC1" s="171"/>
      <c r="IKD1" s="171"/>
      <c r="IKE1" s="171"/>
      <c r="IKF1" s="171"/>
      <c r="IKG1" s="171"/>
      <c r="IKH1" s="171"/>
      <c r="IKI1" s="171"/>
      <c r="IKJ1" s="171"/>
      <c r="IKK1" s="171"/>
      <c r="IKL1" s="171"/>
      <c r="IKM1" s="171"/>
      <c r="IKN1" s="171"/>
      <c r="IKO1" s="171"/>
      <c r="IKP1" s="171"/>
      <c r="IKQ1" s="171"/>
      <c r="IKR1" s="171"/>
      <c r="IKS1" s="171"/>
      <c r="IKT1" s="171"/>
      <c r="IKU1" s="171"/>
      <c r="IKV1" s="171"/>
      <c r="IKW1" s="171"/>
      <c r="IKX1" s="171"/>
      <c r="IKY1" s="171"/>
      <c r="IKZ1" s="171"/>
      <c r="ILA1" s="171"/>
      <c r="ILB1" s="171"/>
      <c r="ILC1" s="171"/>
      <c r="ILD1" s="171"/>
      <c r="ILE1" s="171"/>
      <c r="ILF1" s="171"/>
      <c r="ILG1" s="171"/>
      <c r="ILH1" s="171"/>
      <c r="ILI1" s="171"/>
      <c r="ILJ1" s="171"/>
      <c r="ILK1" s="171"/>
      <c r="ILL1" s="171"/>
      <c r="ILM1" s="171"/>
      <c r="ILN1" s="171"/>
      <c r="ILO1" s="171"/>
      <c r="ILP1" s="171"/>
      <c r="ILQ1" s="171"/>
      <c r="ILR1" s="171"/>
      <c r="ILS1" s="171"/>
      <c r="ILT1" s="171"/>
      <c r="ILU1" s="171"/>
      <c r="ILV1" s="171"/>
      <c r="ILW1" s="171"/>
      <c r="ILX1" s="171"/>
      <c r="ILY1" s="171"/>
      <c r="ILZ1" s="171"/>
      <c r="IMA1" s="171"/>
      <c r="IMB1" s="171"/>
      <c r="IMC1" s="171"/>
      <c r="IMD1" s="171"/>
      <c r="IME1" s="171"/>
      <c r="IMF1" s="171"/>
      <c r="IMG1" s="171"/>
      <c r="IMH1" s="171"/>
      <c r="IMI1" s="171"/>
      <c r="IMJ1" s="171"/>
      <c r="IMK1" s="171"/>
      <c r="IML1" s="171"/>
      <c r="IMM1" s="171"/>
      <c r="IMN1" s="171"/>
      <c r="IMO1" s="171"/>
      <c r="IMP1" s="171"/>
      <c r="IMQ1" s="171"/>
      <c r="IMR1" s="171"/>
      <c r="IMS1" s="171"/>
      <c r="IMT1" s="171"/>
      <c r="IMU1" s="171"/>
      <c r="IMV1" s="171"/>
      <c r="IMW1" s="171"/>
      <c r="IMX1" s="171"/>
      <c r="IMY1" s="171"/>
      <c r="IMZ1" s="171"/>
      <c r="INA1" s="171"/>
      <c r="INB1" s="171"/>
      <c r="INC1" s="171"/>
      <c r="IND1" s="171"/>
      <c r="INE1" s="171"/>
      <c r="INF1" s="171"/>
      <c r="ING1" s="171"/>
      <c r="INH1" s="171"/>
      <c r="INI1" s="171"/>
      <c r="INJ1" s="171"/>
      <c r="INK1" s="171"/>
      <c r="INL1" s="171"/>
      <c r="INM1" s="171"/>
      <c r="INN1" s="171"/>
      <c r="INO1" s="171"/>
      <c r="INP1" s="171"/>
      <c r="INQ1" s="171"/>
      <c r="INR1" s="171"/>
      <c r="INS1" s="171"/>
      <c r="INT1" s="171"/>
      <c r="INU1" s="171"/>
      <c r="INV1" s="171"/>
      <c r="INW1" s="171"/>
      <c r="INX1" s="171"/>
      <c r="INY1" s="171"/>
      <c r="INZ1" s="171"/>
      <c r="IOA1" s="171"/>
      <c r="IOB1" s="171"/>
      <c r="IOC1" s="171"/>
      <c r="IOD1" s="171"/>
      <c r="IOE1" s="171"/>
      <c r="IOF1" s="171"/>
      <c r="IOG1" s="171"/>
      <c r="IOH1" s="171"/>
      <c r="IOI1" s="171"/>
      <c r="IOJ1" s="171"/>
      <c r="IOK1" s="171"/>
      <c r="IOL1" s="171"/>
      <c r="IOM1" s="171"/>
      <c r="ION1" s="171"/>
      <c r="IOO1" s="171"/>
      <c r="IOP1" s="171"/>
      <c r="IOQ1" s="171"/>
      <c r="IOR1" s="171"/>
      <c r="IOS1" s="171"/>
      <c r="IOT1" s="171"/>
      <c r="IOU1" s="171"/>
      <c r="IOV1" s="171"/>
      <c r="IOW1" s="171"/>
      <c r="IOX1" s="171"/>
      <c r="IOY1" s="171"/>
      <c r="IOZ1" s="171"/>
      <c r="IPA1" s="171"/>
      <c r="IPB1" s="171"/>
      <c r="IPC1" s="171"/>
      <c r="IPD1" s="171"/>
      <c r="IPE1" s="171"/>
      <c r="IPF1" s="171"/>
      <c r="IPG1" s="171"/>
      <c r="IPH1" s="171"/>
      <c r="IPI1" s="171"/>
      <c r="IPJ1" s="171"/>
      <c r="IPK1" s="171"/>
      <c r="IPL1" s="171"/>
      <c r="IPM1" s="171"/>
      <c r="IPN1" s="171"/>
      <c r="IPO1" s="171"/>
      <c r="IPP1" s="171"/>
      <c r="IPQ1" s="171"/>
      <c r="IPR1" s="171"/>
      <c r="IPS1" s="171"/>
      <c r="IPT1" s="171"/>
      <c r="IPU1" s="171"/>
      <c r="IPV1" s="171"/>
      <c r="IPW1" s="171"/>
      <c r="IPX1" s="171"/>
      <c r="IPY1" s="171"/>
      <c r="IPZ1" s="171"/>
      <c r="IQA1" s="171"/>
      <c r="IQB1" s="171"/>
      <c r="IQC1" s="171"/>
      <c r="IQD1" s="171"/>
      <c r="IQE1" s="171"/>
      <c r="IQF1" s="171"/>
      <c r="IQG1" s="171"/>
      <c r="IQH1" s="171"/>
      <c r="IQI1" s="171"/>
      <c r="IQJ1" s="171"/>
      <c r="IQK1" s="171"/>
      <c r="IQL1" s="171"/>
      <c r="IQM1" s="171"/>
      <c r="IQN1" s="171"/>
      <c r="IQO1" s="171"/>
      <c r="IQP1" s="171"/>
      <c r="IQQ1" s="171"/>
      <c r="IQR1" s="171"/>
      <c r="IQS1" s="171"/>
      <c r="IQT1" s="171"/>
      <c r="IQU1" s="171"/>
      <c r="IQV1" s="171"/>
      <c r="IQW1" s="171"/>
      <c r="IQX1" s="171"/>
      <c r="IQY1" s="171"/>
      <c r="IQZ1" s="171"/>
      <c r="IRA1" s="171"/>
      <c r="IRB1" s="171"/>
      <c r="IRC1" s="171"/>
      <c r="IRD1" s="171"/>
      <c r="IRE1" s="171"/>
      <c r="IRF1" s="171"/>
      <c r="IRG1" s="171"/>
      <c r="IRH1" s="171"/>
      <c r="IRI1" s="171"/>
      <c r="IRJ1" s="171"/>
      <c r="IRK1" s="171"/>
      <c r="IRL1" s="171"/>
      <c r="IRM1" s="171"/>
      <c r="IRN1" s="171"/>
      <c r="IRO1" s="171"/>
      <c r="IRP1" s="171"/>
      <c r="IRQ1" s="171"/>
      <c r="IRR1" s="171"/>
      <c r="IRS1" s="171"/>
      <c r="IRT1" s="171"/>
      <c r="IRU1" s="171"/>
      <c r="IRV1" s="171"/>
      <c r="IRW1" s="171"/>
      <c r="IRX1" s="171"/>
      <c r="IRY1" s="171"/>
      <c r="IRZ1" s="171"/>
      <c r="ISA1" s="171"/>
      <c r="ISB1" s="171"/>
      <c r="ISC1" s="171"/>
      <c r="ISD1" s="171"/>
      <c r="ISE1" s="171"/>
      <c r="ISF1" s="171"/>
      <c r="ISG1" s="171"/>
      <c r="ISH1" s="171"/>
      <c r="ISI1" s="171"/>
      <c r="ISJ1" s="171"/>
      <c r="ISK1" s="171"/>
      <c r="ISL1" s="171"/>
      <c r="ISM1" s="171"/>
      <c r="ISN1" s="171"/>
      <c r="ISO1" s="171"/>
      <c r="ISP1" s="171"/>
      <c r="ISQ1" s="171"/>
      <c r="ISR1" s="171"/>
      <c r="ISS1" s="171"/>
      <c r="IST1" s="171"/>
      <c r="ISU1" s="171"/>
      <c r="ISV1" s="171"/>
      <c r="ISW1" s="171"/>
      <c r="ISX1" s="171"/>
      <c r="ISY1" s="171"/>
      <c r="ISZ1" s="171"/>
      <c r="ITA1" s="171"/>
      <c r="ITB1" s="171"/>
      <c r="ITC1" s="171"/>
      <c r="ITD1" s="171"/>
      <c r="ITE1" s="171"/>
      <c r="ITF1" s="171"/>
      <c r="ITG1" s="171"/>
      <c r="ITH1" s="171"/>
      <c r="ITI1" s="171"/>
      <c r="ITJ1" s="171"/>
      <c r="ITK1" s="171"/>
      <c r="ITL1" s="171"/>
      <c r="ITM1" s="171"/>
      <c r="ITN1" s="171"/>
      <c r="ITO1" s="171"/>
      <c r="ITP1" s="171"/>
      <c r="ITQ1" s="171"/>
      <c r="ITR1" s="171"/>
      <c r="ITS1" s="171"/>
      <c r="ITT1" s="171"/>
      <c r="ITU1" s="171"/>
      <c r="ITV1" s="171"/>
      <c r="ITW1" s="171"/>
      <c r="ITX1" s="171"/>
      <c r="ITY1" s="171"/>
      <c r="ITZ1" s="171"/>
      <c r="IUA1" s="171"/>
      <c r="IUB1" s="171"/>
      <c r="IUC1" s="171"/>
      <c r="IUD1" s="171"/>
      <c r="IUE1" s="171"/>
      <c r="IUF1" s="171"/>
      <c r="IUG1" s="171"/>
      <c r="IUH1" s="171"/>
      <c r="IUI1" s="171"/>
      <c r="IUJ1" s="171"/>
      <c r="IUK1" s="171"/>
      <c r="IUL1" s="171"/>
      <c r="IUM1" s="171"/>
      <c r="IUN1" s="171"/>
      <c r="IUO1" s="171"/>
      <c r="IUP1" s="171"/>
      <c r="IUQ1" s="171"/>
      <c r="IUR1" s="171"/>
      <c r="IUS1" s="171"/>
      <c r="IUT1" s="171"/>
      <c r="IUU1" s="171"/>
      <c r="IUV1" s="171"/>
      <c r="IUW1" s="171"/>
      <c r="IUX1" s="171"/>
      <c r="IUY1" s="171"/>
      <c r="IUZ1" s="171"/>
      <c r="IVA1" s="171"/>
      <c r="IVB1" s="171"/>
      <c r="IVC1" s="171"/>
      <c r="IVD1" s="171"/>
      <c r="IVE1" s="171"/>
      <c r="IVF1" s="171"/>
      <c r="IVG1" s="171"/>
      <c r="IVH1" s="171"/>
      <c r="IVI1" s="171"/>
      <c r="IVJ1" s="171"/>
      <c r="IVK1" s="171"/>
      <c r="IVL1" s="171"/>
      <c r="IVM1" s="171"/>
      <c r="IVN1" s="171"/>
      <c r="IVO1" s="171"/>
      <c r="IVP1" s="171"/>
      <c r="IVQ1" s="171"/>
      <c r="IVR1" s="171"/>
      <c r="IVS1" s="171"/>
      <c r="IVT1" s="171"/>
      <c r="IVU1" s="171"/>
      <c r="IVV1" s="171"/>
      <c r="IVW1" s="171"/>
      <c r="IVX1" s="171"/>
      <c r="IVY1" s="171"/>
      <c r="IVZ1" s="171"/>
      <c r="IWA1" s="171"/>
      <c r="IWB1" s="171"/>
      <c r="IWC1" s="171"/>
      <c r="IWD1" s="171"/>
      <c r="IWE1" s="171"/>
      <c r="IWF1" s="171"/>
      <c r="IWG1" s="171"/>
      <c r="IWH1" s="171"/>
      <c r="IWI1" s="171"/>
      <c r="IWJ1" s="171"/>
      <c r="IWK1" s="171"/>
      <c r="IWL1" s="171"/>
      <c r="IWM1" s="171"/>
      <c r="IWN1" s="171"/>
      <c r="IWO1" s="171"/>
      <c r="IWP1" s="171"/>
      <c r="IWQ1" s="171"/>
      <c r="IWR1" s="171"/>
      <c r="IWS1" s="171"/>
      <c r="IWT1" s="171"/>
      <c r="IWU1" s="171"/>
      <c r="IWV1" s="171"/>
      <c r="IWW1" s="171"/>
      <c r="IWX1" s="171"/>
      <c r="IWY1" s="171"/>
      <c r="IWZ1" s="171"/>
      <c r="IXA1" s="171"/>
      <c r="IXB1" s="171"/>
      <c r="IXC1" s="171"/>
      <c r="IXD1" s="171"/>
      <c r="IXE1" s="171"/>
      <c r="IXF1" s="171"/>
      <c r="IXG1" s="171"/>
      <c r="IXH1" s="171"/>
      <c r="IXI1" s="171"/>
      <c r="IXJ1" s="171"/>
      <c r="IXK1" s="171"/>
      <c r="IXL1" s="171"/>
      <c r="IXM1" s="171"/>
      <c r="IXN1" s="171"/>
      <c r="IXO1" s="171"/>
      <c r="IXP1" s="171"/>
      <c r="IXQ1" s="171"/>
      <c r="IXR1" s="171"/>
      <c r="IXS1" s="171"/>
      <c r="IXT1" s="171"/>
      <c r="IXU1" s="171"/>
      <c r="IXV1" s="171"/>
      <c r="IXW1" s="171"/>
      <c r="IXX1" s="171"/>
      <c r="IXY1" s="171"/>
      <c r="IXZ1" s="171"/>
      <c r="IYA1" s="171"/>
      <c r="IYB1" s="171"/>
      <c r="IYC1" s="171"/>
      <c r="IYD1" s="171"/>
      <c r="IYE1" s="171"/>
      <c r="IYF1" s="171"/>
      <c r="IYG1" s="171"/>
      <c r="IYH1" s="171"/>
      <c r="IYI1" s="171"/>
      <c r="IYJ1" s="171"/>
      <c r="IYK1" s="171"/>
      <c r="IYL1" s="171"/>
      <c r="IYM1" s="171"/>
      <c r="IYN1" s="171"/>
      <c r="IYO1" s="171"/>
      <c r="IYP1" s="171"/>
      <c r="IYQ1" s="171"/>
      <c r="IYR1" s="171"/>
      <c r="IYS1" s="171"/>
      <c r="IYT1" s="171"/>
      <c r="IYU1" s="171"/>
      <c r="IYV1" s="171"/>
      <c r="IYW1" s="171"/>
      <c r="IYX1" s="171"/>
      <c r="IYY1" s="171"/>
      <c r="IYZ1" s="171"/>
      <c r="IZA1" s="171"/>
      <c r="IZB1" s="171"/>
      <c r="IZC1" s="171"/>
      <c r="IZD1" s="171"/>
      <c r="IZE1" s="171"/>
      <c r="IZF1" s="171"/>
      <c r="IZG1" s="171"/>
      <c r="IZH1" s="171"/>
      <c r="IZI1" s="171"/>
      <c r="IZJ1" s="171"/>
      <c r="IZK1" s="171"/>
      <c r="IZL1" s="171"/>
      <c r="IZM1" s="171"/>
      <c r="IZN1" s="171"/>
      <c r="IZO1" s="171"/>
      <c r="IZP1" s="171"/>
      <c r="IZQ1" s="171"/>
      <c r="IZR1" s="171"/>
      <c r="IZS1" s="171"/>
      <c r="IZT1" s="171"/>
      <c r="IZU1" s="171"/>
      <c r="IZV1" s="171"/>
      <c r="IZW1" s="171"/>
      <c r="IZX1" s="171"/>
      <c r="IZY1" s="171"/>
      <c r="IZZ1" s="171"/>
      <c r="JAA1" s="171"/>
      <c r="JAB1" s="171"/>
      <c r="JAC1" s="171"/>
      <c r="JAD1" s="171"/>
      <c r="JAE1" s="171"/>
      <c r="JAF1" s="171"/>
      <c r="JAG1" s="171"/>
      <c r="JAH1" s="171"/>
      <c r="JAI1" s="171"/>
      <c r="JAJ1" s="171"/>
      <c r="JAK1" s="171"/>
      <c r="JAL1" s="171"/>
      <c r="JAM1" s="171"/>
      <c r="JAN1" s="171"/>
      <c r="JAO1" s="171"/>
      <c r="JAP1" s="171"/>
      <c r="JAQ1" s="171"/>
      <c r="JAR1" s="171"/>
      <c r="JAS1" s="171"/>
      <c r="JAT1" s="171"/>
      <c r="JAU1" s="171"/>
      <c r="JAV1" s="171"/>
      <c r="JAW1" s="171"/>
      <c r="JAX1" s="171"/>
      <c r="JAY1" s="171"/>
      <c r="JAZ1" s="171"/>
      <c r="JBA1" s="171"/>
      <c r="JBB1" s="171"/>
      <c r="JBC1" s="171"/>
      <c r="JBD1" s="171"/>
      <c r="JBE1" s="171"/>
      <c r="JBF1" s="171"/>
      <c r="JBG1" s="171"/>
      <c r="JBH1" s="171"/>
      <c r="JBI1" s="171"/>
      <c r="JBJ1" s="171"/>
      <c r="JBK1" s="171"/>
      <c r="JBL1" s="171"/>
      <c r="JBM1" s="171"/>
      <c r="JBN1" s="171"/>
      <c r="JBO1" s="171"/>
      <c r="JBP1" s="171"/>
      <c r="JBQ1" s="171"/>
      <c r="JBR1" s="171"/>
      <c r="JBS1" s="171"/>
      <c r="JBT1" s="171"/>
      <c r="JBU1" s="171"/>
      <c r="JBV1" s="171"/>
      <c r="JBW1" s="171"/>
      <c r="JBX1" s="171"/>
      <c r="JBY1" s="171"/>
      <c r="JBZ1" s="171"/>
      <c r="JCA1" s="171"/>
      <c r="JCB1" s="171"/>
      <c r="JCC1" s="171"/>
      <c r="JCD1" s="171"/>
      <c r="JCE1" s="171"/>
      <c r="JCF1" s="171"/>
      <c r="JCG1" s="171"/>
      <c r="JCH1" s="171"/>
      <c r="JCI1" s="171"/>
      <c r="JCJ1" s="171"/>
      <c r="JCK1" s="171"/>
      <c r="JCL1" s="171"/>
      <c r="JCM1" s="171"/>
      <c r="JCN1" s="171"/>
      <c r="JCO1" s="171"/>
      <c r="JCP1" s="171"/>
      <c r="JCQ1" s="171"/>
      <c r="JCR1" s="171"/>
      <c r="JCS1" s="171"/>
      <c r="JCT1" s="171"/>
      <c r="JCU1" s="171"/>
      <c r="JCV1" s="171"/>
      <c r="JCW1" s="171"/>
      <c r="JCX1" s="171"/>
      <c r="JCY1" s="171"/>
      <c r="JCZ1" s="171"/>
      <c r="JDA1" s="171"/>
      <c r="JDB1" s="171"/>
      <c r="JDC1" s="171"/>
      <c r="JDD1" s="171"/>
      <c r="JDE1" s="171"/>
      <c r="JDF1" s="171"/>
      <c r="JDG1" s="171"/>
      <c r="JDH1" s="171"/>
      <c r="JDI1" s="171"/>
      <c r="JDJ1" s="171"/>
      <c r="JDK1" s="171"/>
      <c r="JDL1" s="171"/>
      <c r="JDM1" s="171"/>
      <c r="JDN1" s="171"/>
      <c r="JDO1" s="171"/>
      <c r="JDP1" s="171"/>
      <c r="JDQ1" s="171"/>
      <c r="JDR1" s="171"/>
      <c r="JDS1" s="171"/>
      <c r="JDT1" s="171"/>
      <c r="JDU1" s="171"/>
      <c r="JDV1" s="171"/>
      <c r="JDW1" s="171"/>
      <c r="JDX1" s="171"/>
      <c r="JDY1" s="171"/>
      <c r="JDZ1" s="171"/>
      <c r="JEA1" s="171"/>
      <c r="JEB1" s="171"/>
      <c r="JEC1" s="171"/>
      <c r="JED1" s="171"/>
      <c r="JEE1" s="171"/>
      <c r="JEF1" s="171"/>
      <c r="JEG1" s="171"/>
      <c r="JEH1" s="171"/>
      <c r="JEI1" s="171"/>
      <c r="JEJ1" s="171"/>
      <c r="JEK1" s="171"/>
      <c r="JEL1" s="171"/>
      <c r="JEM1" s="171"/>
      <c r="JEN1" s="171"/>
      <c r="JEO1" s="171"/>
      <c r="JEP1" s="171"/>
      <c r="JEQ1" s="171"/>
      <c r="JER1" s="171"/>
      <c r="JES1" s="171"/>
      <c r="JET1" s="171"/>
      <c r="JEU1" s="171"/>
      <c r="JEV1" s="171"/>
      <c r="JEW1" s="171"/>
      <c r="JEX1" s="171"/>
      <c r="JEY1" s="171"/>
      <c r="JEZ1" s="171"/>
      <c r="JFA1" s="171"/>
      <c r="JFB1" s="171"/>
      <c r="JFC1" s="171"/>
      <c r="JFD1" s="171"/>
      <c r="JFE1" s="171"/>
      <c r="JFF1" s="171"/>
      <c r="JFG1" s="171"/>
      <c r="JFH1" s="171"/>
      <c r="JFI1" s="171"/>
      <c r="JFJ1" s="171"/>
      <c r="JFK1" s="171"/>
      <c r="JFL1" s="171"/>
      <c r="JFM1" s="171"/>
      <c r="JFN1" s="171"/>
      <c r="JFO1" s="171"/>
      <c r="JFP1" s="171"/>
      <c r="JFQ1" s="171"/>
      <c r="JFR1" s="171"/>
      <c r="JFS1" s="171"/>
      <c r="JFT1" s="171"/>
      <c r="JFU1" s="171"/>
      <c r="JFV1" s="171"/>
      <c r="JFW1" s="171"/>
      <c r="JFX1" s="171"/>
      <c r="JFY1" s="171"/>
      <c r="JFZ1" s="171"/>
      <c r="JGA1" s="171"/>
      <c r="JGB1" s="171"/>
      <c r="JGC1" s="171"/>
      <c r="JGD1" s="171"/>
      <c r="JGE1" s="171"/>
      <c r="JGF1" s="171"/>
      <c r="JGG1" s="171"/>
      <c r="JGH1" s="171"/>
      <c r="JGI1" s="171"/>
      <c r="JGJ1" s="171"/>
      <c r="JGK1" s="171"/>
      <c r="JGL1" s="171"/>
      <c r="JGM1" s="171"/>
      <c r="JGN1" s="171"/>
      <c r="JGO1" s="171"/>
      <c r="JGP1" s="171"/>
      <c r="JGQ1" s="171"/>
      <c r="JGR1" s="171"/>
      <c r="JGS1" s="171"/>
      <c r="JGT1" s="171"/>
      <c r="JGU1" s="171"/>
      <c r="JGV1" s="171"/>
      <c r="JGW1" s="171"/>
      <c r="JGX1" s="171"/>
      <c r="JGY1" s="171"/>
      <c r="JGZ1" s="171"/>
      <c r="JHA1" s="171"/>
      <c r="JHB1" s="171"/>
      <c r="JHC1" s="171"/>
      <c r="JHD1" s="171"/>
      <c r="JHE1" s="171"/>
      <c r="JHF1" s="171"/>
      <c r="JHG1" s="171"/>
      <c r="JHH1" s="171"/>
      <c r="JHI1" s="171"/>
      <c r="JHJ1" s="171"/>
      <c r="JHK1" s="171"/>
      <c r="JHL1" s="171"/>
      <c r="JHM1" s="171"/>
      <c r="JHN1" s="171"/>
      <c r="JHO1" s="171"/>
      <c r="JHP1" s="171"/>
      <c r="JHQ1" s="171"/>
      <c r="JHR1" s="171"/>
      <c r="JHS1" s="171"/>
      <c r="JHT1" s="171"/>
      <c r="JHU1" s="171"/>
      <c r="JHV1" s="171"/>
      <c r="JHW1" s="171"/>
      <c r="JHX1" s="171"/>
      <c r="JHY1" s="171"/>
      <c r="JHZ1" s="171"/>
      <c r="JIA1" s="171"/>
      <c r="JIB1" s="171"/>
      <c r="JIC1" s="171"/>
      <c r="JID1" s="171"/>
      <c r="JIE1" s="171"/>
      <c r="JIF1" s="171"/>
      <c r="JIG1" s="171"/>
      <c r="JIH1" s="171"/>
      <c r="JII1" s="171"/>
      <c r="JIJ1" s="171"/>
      <c r="JIK1" s="171"/>
      <c r="JIL1" s="171"/>
      <c r="JIM1" s="171"/>
      <c r="JIN1" s="171"/>
      <c r="JIO1" s="171"/>
      <c r="JIP1" s="171"/>
      <c r="JIQ1" s="171"/>
      <c r="JIR1" s="171"/>
      <c r="JIS1" s="171"/>
      <c r="JIT1" s="171"/>
      <c r="JIU1" s="171"/>
      <c r="JIV1" s="171"/>
      <c r="JIW1" s="171"/>
      <c r="JIX1" s="171"/>
      <c r="JIY1" s="171"/>
      <c r="JIZ1" s="171"/>
      <c r="JJA1" s="171"/>
      <c r="JJB1" s="171"/>
      <c r="JJC1" s="171"/>
      <c r="JJD1" s="171"/>
      <c r="JJE1" s="171"/>
      <c r="JJF1" s="171"/>
      <c r="JJG1" s="171"/>
      <c r="JJH1" s="171"/>
      <c r="JJI1" s="171"/>
      <c r="JJJ1" s="171"/>
      <c r="JJK1" s="171"/>
      <c r="JJL1" s="171"/>
      <c r="JJM1" s="171"/>
      <c r="JJN1" s="171"/>
      <c r="JJO1" s="171"/>
      <c r="JJP1" s="171"/>
      <c r="JJQ1" s="171"/>
      <c r="JJR1" s="171"/>
      <c r="JJS1" s="171"/>
      <c r="JJT1" s="171"/>
      <c r="JJU1" s="171"/>
      <c r="JJV1" s="171"/>
      <c r="JJW1" s="171"/>
      <c r="JJX1" s="171"/>
      <c r="JJY1" s="171"/>
      <c r="JJZ1" s="171"/>
      <c r="JKA1" s="171"/>
      <c r="JKB1" s="171"/>
      <c r="JKC1" s="171"/>
      <c r="JKD1" s="171"/>
      <c r="JKE1" s="171"/>
      <c r="JKF1" s="171"/>
      <c r="JKG1" s="171"/>
      <c r="JKH1" s="171"/>
      <c r="JKI1" s="171"/>
      <c r="JKJ1" s="171"/>
      <c r="JKK1" s="171"/>
      <c r="JKL1" s="171"/>
      <c r="JKM1" s="171"/>
      <c r="JKN1" s="171"/>
      <c r="JKO1" s="171"/>
      <c r="JKP1" s="171"/>
      <c r="JKQ1" s="171"/>
      <c r="JKR1" s="171"/>
      <c r="JKS1" s="171"/>
      <c r="JKT1" s="171"/>
      <c r="JKU1" s="171"/>
      <c r="JKV1" s="171"/>
      <c r="JKW1" s="171"/>
      <c r="JKX1" s="171"/>
      <c r="JKY1" s="171"/>
      <c r="JKZ1" s="171"/>
      <c r="JLA1" s="171"/>
      <c r="JLB1" s="171"/>
      <c r="JLC1" s="171"/>
      <c r="JLD1" s="171"/>
      <c r="JLE1" s="171"/>
      <c r="JLF1" s="171"/>
      <c r="JLG1" s="171"/>
      <c r="JLH1" s="171"/>
      <c r="JLI1" s="171"/>
      <c r="JLJ1" s="171"/>
      <c r="JLK1" s="171"/>
      <c r="JLL1" s="171"/>
      <c r="JLM1" s="171"/>
      <c r="JLN1" s="171"/>
      <c r="JLO1" s="171"/>
      <c r="JLP1" s="171"/>
      <c r="JLQ1" s="171"/>
      <c r="JLR1" s="171"/>
      <c r="JLS1" s="171"/>
      <c r="JLT1" s="171"/>
      <c r="JLU1" s="171"/>
      <c r="JLV1" s="171"/>
      <c r="JLW1" s="171"/>
      <c r="JLX1" s="171"/>
      <c r="JLY1" s="171"/>
      <c r="JLZ1" s="171"/>
      <c r="JMA1" s="171"/>
      <c r="JMB1" s="171"/>
      <c r="JMC1" s="171"/>
      <c r="JMD1" s="171"/>
      <c r="JME1" s="171"/>
      <c r="JMF1" s="171"/>
      <c r="JMG1" s="171"/>
      <c r="JMH1" s="171"/>
      <c r="JMI1" s="171"/>
      <c r="JMJ1" s="171"/>
      <c r="JMK1" s="171"/>
      <c r="JML1" s="171"/>
      <c r="JMM1" s="171"/>
      <c r="JMN1" s="171"/>
      <c r="JMO1" s="171"/>
      <c r="JMP1" s="171"/>
      <c r="JMQ1" s="171"/>
      <c r="JMR1" s="171"/>
      <c r="JMS1" s="171"/>
      <c r="JMT1" s="171"/>
      <c r="JMU1" s="171"/>
      <c r="JMV1" s="171"/>
      <c r="JMW1" s="171"/>
      <c r="JMX1" s="171"/>
      <c r="JMY1" s="171"/>
      <c r="JMZ1" s="171"/>
      <c r="JNA1" s="171"/>
      <c r="JNB1" s="171"/>
      <c r="JNC1" s="171"/>
      <c r="JND1" s="171"/>
      <c r="JNE1" s="171"/>
      <c r="JNF1" s="171"/>
      <c r="JNG1" s="171"/>
      <c r="JNH1" s="171"/>
      <c r="JNI1" s="171"/>
      <c r="JNJ1" s="171"/>
      <c r="JNK1" s="171"/>
      <c r="JNL1" s="171"/>
      <c r="JNM1" s="171"/>
      <c r="JNN1" s="171"/>
      <c r="JNO1" s="171"/>
      <c r="JNP1" s="171"/>
      <c r="JNQ1" s="171"/>
      <c r="JNR1" s="171"/>
      <c r="JNS1" s="171"/>
      <c r="JNT1" s="171"/>
      <c r="JNU1" s="171"/>
      <c r="JNV1" s="171"/>
      <c r="JNW1" s="171"/>
      <c r="JNX1" s="171"/>
      <c r="JNY1" s="171"/>
      <c r="JNZ1" s="171"/>
      <c r="JOA1" s="171"/>
      <c r="JOB1" s="171"/>
      <c r="JOC1" s="171"/>
      <c r="JOD1" s="171"/>
      <c r="JOE1" s="171"/>
      <c r="JOF1" s="171"/>
      <c r="JOG1" s="171"/>
      <c r="JOH1" s="171"/>
      <c r="JOI1" s="171"/>
      <c r="JOJ1" s="171"/>
      <c r="JOK1" s="171"/>
      <c r="JOL1" s="171"/>
      <c r="JOM1" s="171"/>
      <c r="JON1" s="171"/>
      <c r="JOO1" s="171"/>
      <c r="JOP1" s="171"/>
      <c r="JOQ1" s="171"/>
      <c r="JOR1" s="171"/>
      <c r="JOS1" s="171"/>
      <c r="JOT1" s="171"/>
      <c r="JOU1" s="171"/>
      <c r="JOV1" s="171"/>
      <c r="JOW1" s="171"/>
      <c r="JOX1" s="171"/>
      <c r="JOY1" s="171"/>
      <c r="JOZ1" s="171"/>
      <c r="JPA1" s="171"/>
      <c r="JPB1" s="171"/>
      <c r="JPC1" s="171"/>
      <c r="JPD1" s="171"/>
      <c r="JPE1" s="171"/>
      <c r="JPF1" s="171"/>
      <c r="JPG1" s="171"/>
      <c r="JPH1" s="171"/>
      <c r="JPI1" s="171"/>
      <c r="JPJ1" s="171"/>
      <c r="JPK1" s="171"/>
      <c r="JPL1" s="171"/>
      <c r="JPM1" s="171"/>
      <c r="JPN1" s="171"/>
      <c r="JPO1" s="171"/>
      <c r="JPP1" s="171"/>
      <c r="JPQ1" s="171"/>
      <c r="JPR1" s="171"/>
      <c r="JPS1" s="171"/>
      <c r="JPT1" s="171"/>
      <c r="JPU1" s="171"/>
      <c r="JPV1" s="171"/>
      <c r="JPW1" s="171"/>
      <c r="JPX1" s="171"/>
      <c r="JPY1" s="171"/>
      <c r="JPZ1" s="171"/>
      <c r="JQA1" s="171"/>
      <c r="JQB1" s="171"/>
      <c r="JQC1" s="171"/>
      <c r="JQD1" s="171"/>
      <c r="JQE1" s="171"/>
      <c r="JQF1" s="171"/>
      <c r="JQG1" s="171"/>
      <c r="JQH1" s="171"/>
      <c r="JQI1" s="171"/>
      <c r="JQJ1" s="171"/>
      <c r="JQK1" s="171"/>
      <c r="JQL1" s="171"/>
      <c r="JQM1" s="171"/>
      <c r="JQN1" s="171"/>
      <c r="JQO1" s="171"/>
      <c r="JQP1" s="171"/>
      <c r="JQQ1" s="171"/>
      <c r="JQR1" s="171"/>
      <c r="JQS1" s="171"/>
      <c r="JQT1" s="171"/>
      <c r="JQU1" s="171"/>
      <c r="JQV1" s="171"/>
      <c r="JQW1" s="171"/>
      <c r="JQX1" s="171"/>
      <c r="JQY1" s="171"/>
      <c r="JQZ1" s="171"/>
      <c r="JRA1" s="171"/>
      <c r="JRB1" s="171"/>
      <c r="JRC1" s="171"/>
      <c r="JRD1" s="171"/>
      <c r="JRE1" s="171"/>
      <c r="JRF1" s="171"/>
      <c r="JRG1" s="171"/>
      <c r="JRH1" s="171"/>
      <c r="JRI1" s="171"/>
      <c r="JRJ1" s="171"/>
      <c r="JRK1" s="171"/>
      <c r="JRL1" s="171"/>
      <c r="JRM1" s="171"/>
      <c r="JRN1" s="171"/>
      <c r="JRO1" s="171"/>
      <c r="JRP1" s="171"/>
      <c r="JRQ1" s="171"/>
      <c r="JRR1" s="171"/>
      <c r="JRS1" s="171"/>
      <c r="JRT1" s="171"/>
      <c r="JRU1" s="171"/>
      <c r="JRV1" s="171"/>
      <c r="JRW1" s="171"/>
      <c r="JRX1" s="171"/>
      <c r="JRY1" s="171"/>
      <c r="JRZ1" s="171"/>
      <c r="JSA1" s="171"/>
      <c r="JSB1" s="171"/>
      <c r="JSC1" s="171"/>
      <c r="JSD1" s="171"/>
      <c r="JSE1" s="171"/>
      <c r="JSF1" s="171"/>
      <c r="JSG1" s="171"/>
      <c r="JSH1" s="171"/>
      <c r="JSI1" s="171"/>
      <c r="JSJ1" s="171"/>
      <c r="JSK1" s="171"/>
      <c r="JSL1" s="171"/>
      <c r="JSM1" s="171"/>
      <c r="JSN1" s="171"/>
      <c r="JSO1" s="171"/>
      <c r="JSP1" s="171"/>
      <c r="JSQ1" s="171"/>
      <c r="JSR1" s="171"/>
      <c r="JSS1" s="171"/>
      <c r="JST1" s="171"/>
      <c r="JSU1" s="171"/>
      <c r="JSV1" s="171"/>
      <c r="JSW1" s="171"/>
      <c r="JSX1" s="171"/>
      <c r="JSY1" s="171"/>
      <c r="JSZ1" s="171"/>
      <c r="JTA1" s="171"/>
      <c r="JTB1" s="171"/>
      <c r="JTC1" s="171"/>
      <c r="JTD1" s="171"/>
      <c r="JTE1" s="171"/>
      <c r="JTF1" s="171"/>
      <c r="JTG1" s="171"/>
      <c r="JTH1" s="171"/>
      <c r="JTI1" s="171"/>
      <c r="JTJ1" s="171"/>
      <c r="JTK1" s="171"/>
      <c r="JTL1" s="171"/>
      <c r="JTM1" s="171"/>
      <c r="JTN1" s="171"/>
      <c r="JTO1" s="171"/>
      <c r="JTP1" s="171"/>
      <c r="JTQ1" s="171"/>
      <c r="JTR1" s="171"/>
      <c r="JTS1" s="171"/>
      <c r="JTT1" s="171"/>
      <c r="JTU1" s="171"/>
      <c r="JTV1" s="171"/>
      <c r="JTW1" s="171"/>
      <c r="JTX1" s="171"/>
      <c r="JTY1" s="171"/>
      <c r="JTZ1" s="171"/>
      <c r="JUA1" s="171"/>
      <c r="JUB1" s="171"/>
      <c r="JUC1" s="171"/>
      <c r="JUD1" s="171"/>
      <c r="JUE1" s="171"/>
      <c r="JUF1" s="171"/>
      <c r="JUG1" s="171"/>
      <c r="JUH1" s="171"/>
      <c r="JUI1" s="171"/>
      <c r="JUJ1" s="171"/>
      <c r="JUK1" s="171"/>
      <c r="JUL1" s="171"/>
      <c r="JUM1" s="171"/>
      <c r="JUN1" s="171"/>
      <c r="JUO1" s="171"/>
      <c r="JUP1" s="171"/>
      <c r="JUQ1" s="171"/>
      <c r="JUR1" s="171"/>
      <c r="JUS1" s="171"/>
      <c r="JUT1" s="171"/>
      <c r="JUU1" s="171"/>
      <c r="JUV1" s="171"/>
      <c r="JUW1" s="171"/>
      <c r="JUX1" s="171"/>
      <c r="JUY1" s="171"/>
      <c r="JUZ1" s="171"/>
      <c r="JVA1" s="171"/>
      <c r="JVB1" s="171"/>
      <c r="JVC1" s="171"/>
      <c r="JVD1" s="171"/>
      <c r="JVE1" s="171"/>
      <c r="JVF1" s="171"/>
      <c r="JVG1" s="171"/>
      <c r="JVH1" s="171"/>
      <c r="JVI1" s="171"/>
      <c r="JVJ1" s="171"/>
      <c r="JVK1" s="171"/>
      <c r="JVL1" s="171"/>
      <c r="JVM1" s="171"/>
      <c r="JVN1" s="171"/>
      <c r="JVO1" s="171"/>
      <c r="JVP1" s="171"/>
      <c r="JVQ1" s="171"/>
      <c r="JVR1" s="171"/>
      <c r="JVS1" s="171"/>
      <c r="JVT1" s="171"/>
      <c r="JVU1" s="171"/>
      <c r="JVV1" s="171"/>
      <c r="JVW1" s="171"/>
      <c r="JVX1" s="171"/>
      <c r="JVY1" s="171"/>
      <c r="JVZ1" s="171"/>
      <c r="JWA1" s="171"/>
      <c r="JWB1" s="171"/>
      <c r="JWC1" s="171"/>
      <c r="JWD1" s="171"/>
      <c r="JWE1" s="171"/>
      <c r="JWF1" s="171"/>
      <c r="JWG1" s="171"/>
      <c r="JWH1" s="171"/>
      <c r="JWI1" s="171"/>
      <c r="JWJ1" s="171"/>
      <c r="JWK1" s="171"/>
      <c r="JWL1" s="171"/>
      <c r="JWM1" s="171"/>
      <c r="JWN1" s="171"/>
      <c r="JWO1" s="171"/>
      <c r="JWP1" s="171"/>
      <c r="JWQ1" s="171"/>
      <c r="JWR1" s="171"/>
      <c r="JWS1" s="171"/>
      <c r="JWT1" s="171"/>
      <c r="JWU1" s="171"/>
      <c r="JWV1" s="171"/>
      <c r="JWW1" s="171"/>
      <c r="JWX1" s="171"/>
      <c r="JWY1" s="171"/>
      <c r="JWZ1" s="171"/>
      <c r="JXA1" s="171"/>
      <c r="JXB1" s="171"/>
      <c r="JXC1" s="171"/>
      <c r="JXD1" s="171"/>
      <c r="JXE1" s="171"/>
      <c r="JXF1" s="171"/>
      <c r="JXG1" s="171"/>
      <c r="JXH1" s="171"/>
      <c r="JXI1" s="171"/>
      <c r="JXJ1" s="171"/>
      <c r="JXK1" s="171"/>
      <c r="JXL1" s="171"/>
      <c r="JXM1" s="171"/>
      <c r="JXN1" s="171"/>
      <c r="JXO1" s="171"/>
      <c r="JXP1" s="171"/>
      <c r="JXQ1" s="171"/>
      <c r="JXR1" s="171"/>
      <c r="JXS1" s="171"/>
      <c r="JXT1" s="171"/>
      <c r="JXU1" s="171"/>
      <c r="JXV1" s="171"/>
      <c r="JXW1" s="171"/>
      <c r="JXX1" s="171"/>
      <c r="JXY1" s="171"/>
      <c r="JXZ1" s="171"/>
      <c r="JYA1" s="171"/>
      <c r="JYB1" s="171"/>
      <c r="JYC1" s="171"/>
      <c r="JYD1" s="171"/>
      <c r="JYE1" s="171"/>
      <c r="JYF1" s="171"/>
      <c r="JYG1" s="171"/>
      <c r="JYH1" s="171"/>
      <c r="JYI1" s="171"/>
      <c r="JYJ1" s="171"/>
      <c r="JYK1" s="171"/>
      <c r="JYL1" s="171"/>
      <c r="JYM1" s="171"/>
      <c r="JYN1" s="171"/>
      <c r="JYO1" s="171"/>
      <c r="JYP1" s="171"/>
      <c r="JYQ1" s="171"/>
      <c r="JYR1" s="171"/>
      <c r="JYS1" s="171"/>
      <c r="JYT1" s="171"/>
      <c r="JYU1" s="171"/>
      <c r="JYV1" s="171"/>
      <c r="JYW1" s="171"/>
      <c r="JYX1" s="171"/>
      <c r="JYY1" s="171"/>
      <c r="JYZ1" s="171"/>
      <c r="JZA1" s="171"/>
      <c r="JZB1" s="171"/>
      <c r="JZC1" s="171"/>
      <c r="JZD1" s="171"/>
      <c r="JZE1" s="171"/>
      <c r="JZF1" s="171"/>
      <c r="JZG1" s="171"/>
      <c r="JZH1" s="171"/>
      <c r="JZI1" s="171"/>
      <c r="JZJ1" s="171"/>
      <c r="JZK1" s="171"/>
      <c r="JZL1" s="171"/>
      <c r="JZM1" s="171"/>
      <c r="JZN1" s="171"/>
      <c r="JZO1" s="171"/>
      <c r="JZP1" s="171"/>
      <c r="JZQ1" s="171"/>
      <c r="JZR1" s="171"/>
      <c r="JZS1" s="171"/>
      <c r="JZT1" s="171"/>
      <c r="JZU1" s="171"/>
      <c r="JZV1" s="171"/>
      <c r="JZW1" s="171"/>
      <c r="JZX1" s="171"/>
      <c r="JZY1" s="171"/>
      <c r="JZZ1" s="171"/>
      <c r="KAA1" s="171"/>
      <c r="KAB1" s="171"/>
      <c r="KAC1" s="171"/>
      <c r="KAD1" s="171"/>
      <c r="KAE1" s="171"/>
      <c r="KAF1" s="171"/>
      <c r="KAG1" s="171"/>
      <c r="KAH1" s="171"/>
      <c r="KAI1" s="171"/>
      <c r="KAJ1" s="171"/>
      <c r="KAK1" s="171"/>
      <c r="KAL1" s="171"/>
      <c r="KAM1" s="171"/>
      <c r="KAN1" s="171"/>
      <c r="KAO1" s="171"/>
      <c r="KAP1" s="171"/>
      <c r="KAQ1" s="171"/>
      <c r="KAR1" s="171"/>
      <c r="KAS1" s="171"/>
      <c r="KAT1" s="171"/>
      <c r="KAU1" s="171"/>
      <c r="KAV1" s="171"/>
      <c r="KAW1" s="171"/>
      <c r="KAX1" s="171"/>
      <c r="KAY1" s="171"/>
      <c r="KAZ1" s="171"/>
      <c r="KBA1" s="171"/>
      <c r="KBB1" s="171"/>
      <c r="KBC1" s="171"/>
      <c r="KBD1" s="171"/>
      <c r="KBE1" s="171"/>
      <c r="KBF1" s="171"/>
      <c r="KBG1" s="171"/>
      <c r="KBH1" s="171"/>
      <c r="KBI1" s="171"/>
      <c r="KBJ1" s="171"/>
      <c r="KBK1" s="171"/>
      <c r="KBL1" s="171"/>
      <c r="KBM1" s="171"/>
      <c r="KBN1" s="171"/>
      <c r="KBO1" s="171"/>
      <c r="KBP1" s="171"/>
      <c r="KBQ1" s="171"/>
      <c r="KBR1" s="171"/>
      <c r="KBS1" s="171"/>
      <c r="KBT1" s="171"/>
      <c r="KBU1" s="171"/>
      <c r="KBV1" s="171"/>
      <c r="KBW1" s="171"/>
      <c r="KBX1" s="171"/>
      <c r="KBY1" s="171"/>
      <c r="KBZ1" s="171"/>
      <c r="KCA1" s="171"/>
      <c r="KCB1" s="171"/>
      <c r="KCC1" s="171"/>
      <c r="KCD1" s="171"/>
      <c r="KCE1" s="171"/>
      <c r="KCF1" s="171"/>
      <c r="KCG1" s="171"/>
      <c r="KCH1" s="171"/>
      <c r="KCI1" s="171"/>
      <c r="KCJ1" s="171"/>
      <c r="KCK1" s="171"/>
      <c r="KCL1" s="171"/>
      <c r="KCM1" s="171"/>
      <c r="KCN1" s="171"/>
      <c r="KCO1" s="171"/>
      <c r="KCP1" s="171"/>
      <c r="KCQ1" s="171"/>
      <c r="KCR1" s="171"/>
      <c r="KCS1" s="171"/>
      <c r="KCT1" s="171"/>
      <c r="KCU1" s="171"/>
      <c r="KCV1" s="171"/>
      <c r="KCW1" s="171"/>
      <c r="KCX1" s="171"/>
      <c r="KCY1" s="171"/>
      <c r="KCZ1" s="171"/>
      <c r="KDA1" s="171"/>
      <c r="KDB1" s="171"/>
      <c r="KDC1" s="171"/>
      <c r="KDD1" s="171"/>
      <c r="KDE1" s="171"/>
      <c r="KDF1" s="171"/>
      <c r="KDG1" s="171"/>
      <c r="KDH1" s="171"/>
      <c r="KDI1" s="171"/>
      <c r="KDJ1" s="171"/>
      <c r="KDK1" s="171"/>
      <c r="KDL1" s="171"/>
      <c r="KDM1" s="171"/>
      <c r="KDN1" s="171"/>
      <c r="KDO1" s="171"/>
      <c r="KDP1" s="171"/>
      <c r="KDQ1" s="171"/>
      <c r="KDR1" s="171"/>
      <c r="KDS1" s="171"/>
      <c r="KDT1" s="171"/>
      <c r="KDU1" s="171"/>
      <c r="KDV1" s="171"/>
      <c r="KDW1" s="171"/>
      <c r="KDX1" s="171"/>
      <c r="KDY1" s="171"/>
      <c r="KDZ1" s="171"/>
      <c r="KEA1" s="171"/>
      <c r="KEB1" s="171"/>
      <c r="KEC1" s="171"/>
      <c r="KED1" s="171"/>
      <c r="KEE1" s="171"/>
      <c r="KEF1" s="171"/>
      <c r="KEG1" s="171"/>
      <c r="KEH1" s="171"/>
      <c r="KEI1" s="171"/>
      <c r="KEJ1" s="171"/>
      <c r="KEK1" s="171"/>
      <c r="KEL1" s="171"/>
      <c r="KEM1" s="171"/>
      <c r="KEN1" s="171"/>
      <c r="KEO1" s="171"/>
      <c r="KEP1" s="171"/>
      <c r="KEQ1" s="171"/>
      <c r="KER1" s="171"/>
      <c r="KES1" s="171"/>
      <c r="KET1" s="171"/>
      <c r="KEU1" s="171"/>
      <c r="KEV1" s="171"/>
      <c r="KEW1" s="171"/>
      <c r="KEX1" s="171"/>
      <c r="KEY1" s="171"/>
      <c r="KEZ1" s="171"/>
      <c r="KFA1" s="171"/>
      <c r="KFB1" s="171"/>
      <c r="KFC1" s="171"/>
      <c r="KFD1" s="171"/>
      <c r="KFE1" s="171"/>
      <c r="KFF1" s="171"/>
      <c r="KFG1" s="171"/>
      <c r="KFH1" s="171"/>
      <c r="KFI1" s="171"/>
      <c r="KFJ1" s="171"/>
      <c r="KFK1" s="171"/>
      <c r="KFL1" s="171"/>
      <c r="KFM1" s="171"/>
      <c r="KFN1" s="171"/>
      <c r="KFO1" s="171"/>
      <c r="KFP1" s="171"/>
      <c r="KFQ1" s="171"/>
      <c r="KFR1" s="171"/>
      <c r="KFS1" s="171"/>
      <c r="KFT1" s="171"/>
      <c r="KFU1" s="171"/>
      <c r="KFV1" s="171"/>
      <c r="KFW1" s="171"/>
      <c r="KFX1" s="171"/>
      <c r="KFY1" s="171"/>
      <c r="KFZ1" s="171"/>
      <c r="KGA1" s="171"/>
      <c r="KGB1" s="171"/>
      <c r="KGC1" s="171"/>
      <c r="KGD1" s="171"/>
      <c r="KGE1" s="171"/>
      <c r="KGF1" s="171"/>
      <c r="KGG1" s="171"/>
      <c r="KGH1" s="171"/>
      <c r="KGI1" s="171"/>
      <c r="KGJ1" s="171"/>
      <c r="KGK1" s="171"/>
      <c r="KGL1" s="171"/>
      <c r="KGM1" s="171"/>
      <c r="KGN1" s="171"/>
      <c r="KGO1" s="171"/>
      <c r="KGP1" s="171"/>
      <c r="KGQ1" s="171"/>
      <c r="KGR1" s="171"/>
      <c r="KGS1" s="171"/>
      <c r="KGT1" s="171"/>
      <c r="KGU1" s="171"/>
      <c r="KGV1" s="171"/>
      <c r="KGW1" s="171"/>
      <c r="KGX1" s="171"/>
      <c r="KGY1" s="171"/>
      <c r="KGZ1" s="171"/>
      <c r="KHA1" s="171"/>
      <c r="KHB1" s="171"/>
      <c r="KHC1" s="171"/>
      <c r="KHD1" s="171"/>
      <c r="KHE1" s="171"/>
      <c r="KHF1" s="171"/>
      <c r="KHG1" s="171"/>
      <c r="KHH1" s="171"/>
      <c r="KHI1" s="171"/>
      <c r="KHJ1" s="171"/>
      <c r="KHK1" s="171"/>
      <c r="KHL1" s="171"/>
      <c r="KHM1" s="171"/>
      <c r="KHN1" s="171"/>
      <c r="KHO1" s="171"/>
      <c r="KHP1" s="171"/>
      <c r="KHQ1" s="171"/>
      <c r="KHR1" s="171"/>
      <c r="KHS1" s="171"/>
      <c r="KHT1" s="171"/>
      <c r="KHU1" s="171"/>
      <c r="KHV1" s="171"/>
      <c r="KHW1" s="171"/>
      <c r="KHX1" s="171"/>
      <c r="KHY1" s="171"/>
      <c r="KHZ1" s="171"/>
      <c r="KIA1" s="171"/>
      <c r="KIB1" s="171"/>
      <c r="KIC1" s="171"/>
      <c r="KID1" s="171"/>
      <c r="KIE1" s="171"/>
      <c r="KIF1" s="171"/>
      <c r="KIG1" s="171"/>
      <c r="KIH1" s="171"/>
      <c r="KII1" s="171"/>
      <c r="KIJ1" s="171"/>
      <c r="KIK1" s="171"/>
      <c r="KIL1" s="171"/>
      <c r="KIM1" s="171"/>
      <c r="KIN1" s="171"/>
      <c r="KIO1" s="171"/>
      <c r="KIP1" s="171"/>
      <c r="KIQ1" s="171"/>
      <c r="KIR1" s="171"/>
      <c r="KIS1" s="171"/>
      <c r="KIT1" s="171"/>
      <c r="KIU1" s="171"/>
      <c r="KIV1" s="171"/>
      <c r="KIW1" s="171"/>
      <c r="KIX1" s="171"/>
      <c r="KIY1" s="171"/>
      <c r="KIZ1" s="171"/>
      <c r="KJA1" s="171"/>
      <c r="KJB1" s="171"/>
      <c r="KJC1" s="171"/>
      <c r="KJD1" s="171"/>
      <c r="KJE1" s="171"/>
      <c r="KJF1" s="171"/>
      <c r="KJG1" s="171"/>
      <c r="KJH1" s="171"/>
      <c r="KJI1" s="171"/>
      <c r="KJJ1" s="171"/>
      <c r="KJK1" s="171"/>
      <c r="KJL1" s="171"/>
      <c r="KJM1" s="171"/>
      <c r="KJN1" s="171"/>
      <c r="KJO1" s="171"/>
      <c r="KJP1" s="171"/>
      <c r="KJQ1" s="171"/>
      <c r="KJR1" s="171"/>
      <c r="KJS1" s="171"/>
      <c r="KJT1" s="171"/>
      <c r="KJU1" s="171"/>
      <c r="KJV1" s="171"/>
      <c r="KJW1" s="171"/>
      <c r="KJX1" s="171"/>
      <c r="KJY1" s="171"/>
      <c r="KJZ1" s="171"/>
      <c r="KKA1" s="171"/>
      <c r="KKB1" s="171"/>
      <c r="KKC1" s="171"/>
      <c r="KKD1" s="171"/>
      <c r="KKE1" s="171"/>
      <c r="KKF1" s="171"/>
      <c r="KKG1" s="171"/>
      <c r="KKH1" s="171"/>
      <c r="KKI1" s="171"/>
      <c r="KKJ1" s="171"/>
      <c r="KKK1" s="171"/>
      <c r="KKL1" s="171"/>
      <c r="KKM1" s="171"/>
      <c r="KKN1" s="171"/>
      <c r="KKO1" s="171"/>
      <c r="KKP1" s="171"/>
      <c r="KKQ1" s="171"/>
      <c r="KKR1" s="171"/>
      <c r="KKS1" s="171"/>
      <c r="KKT1" s="171"/>
      <c r="KKU1" s="171"/>
      <c r="KKV1" s="171"/>
      <c r="KKW1" s="171"/>
      <c r="KKX1" s="171"/>
      <c r="KKY1" s="171"/>
      <c r="KKZ1" s="171"/>
      <c r="KLA1" s="171"/>
      <c r="KLB1" s="171"/>
      <c r="KLC1" s="171"/>
      <c r="KLD1" s="171"/>
      <c r="KLE1" s="171"/>
      <c r="KLF1" s="171"/>
      <c r="KLG1" s="171"/>
      <c r="KLH1" s="171"/>
      <c r="KLI1" s="171"/>
      <c r="KLJ1" s="171"/>
      <c r="KLK1" s="171"/>
      <c r="KLL1" s="171"/>
      <c r="KLM1" s="171"/>
      <c r="KLN1" s="171"/>
      <c r="KLO1" s="171"/>
      <c r="KLP1" s="171"/>
      <c r="KLQ1" s="171"/>
      <c r="KLR1" s="171"/>
      <c r="KLS1" s="171"/>
      <c r="KLT1" s="171"/>
      <c r="KLU1" s="171"/>
      <c r="KLV1" s="171"/>
      <c r="KLW1" s="171"/>
      <c r="KLX1" s="171"/>
      <c r="KLY1" s="171"/>
      <c r="KLZ1" s="171"/>
      <c r="KMA1" s="171"/>
      <c r="KMB1" s="171"/>
      <c r="KMC1" s="171"/>
      <c r="KMD1" s="171"/>
      <c r="KME1" s="171"/>
      <c r="KMF1" s="171"/>
      <c r="KMG1" s="171"/>
      <c r="KMH1" s="171"/>
      <c r="KMI1" s="171"/>
      <c r="KMJ1" s="171"/>
      <c r="KMK1" s="171"/>
      <c r="KML1" s="171"/>
      <c r="KMM1" s="171"/>
      <c r="KMN1" s="171"/>
      <c r="KMO1" s="171"/>
      <c r="KMP1" s="171"/>
      <c r="KMQ1" s="171"/>
      <c r="KMR1" s="171"/>
      <c r="KMS1" s="171"/>
      <c r="KMT1" s="171"/>
      <c r="KMU1" s="171"/>
      <c r="KMV1" s="171"/>
      <c r="KMW1" s="171"/>
      <c r="KMX1" s="171"/>
      <c r="KMY1" s="171"/>
      <c r="KMZ1" s="171"/>
      <c r="KNA1" s="171"/>
      <c r="KNB1" s="171"/>
      <c r="KNC1" s="171"/>
      <c r="KND1" s="171"/>
      <c r="KNE1" s="171"/>
      <c r="KNF1" s="171"/>
      <c r="KNG1" s="171"/>
      <c r="KNH1" s="171"/>
      <c r="KNI1" s="171"/>
      <c r="KNJ1" s="171"/>
      <c r="KNK1" s="171"/>
      <c r="KNL1" s="171"/>
      <c r="KNM1" s="171"/>
      <c r="KNN1" s="171"/>
      <c r="KNO1" s="171"/>
      <c r="KNP1" s="171"/>
      <c r="KNQ1" s="171"/>
      <c r="KNR1" s="171"/>
      <c r="KNS1" s="171"/>
      <c r="KNT1" s="171"/>
      <c r="KNU1" s="171"/>
      <c r="KNV1" s="171"/>
      <c r="KNW1" s="171"/>
      <c r="KNX1" s="171"/>
      <c r="KNY1" s="171"/>
      <c r="KNZ1" s="171"/>
      <c r="KOA1" s="171"/>
      <c r="KOB1" s="171"/>
      <c r="KOC1" s="171"/>
      <c r="KOD1" s="171"/>
      <c r="KOE1" s="171"/>
      <c r="KOF1" s="171"/>
      <c r="KOG1" s="171"/>
      <c r="KOH1" s="171"/>
      <c r="KOI1" s="171"/>
      <c r="KOJ1" s="171"/>
      <c r="KOK1" s="171"/>
      <c r="KOL1" s="171"/>
      <c r="KOM1" s="171"/>
      <c r="KON1" s="171"/>
      <c r="KOO1" s="171"/>
      <c r="KOP1" s="171"/>
      <c r="KOQ1" s="171"/>
      <c r="KOR1" s="171"/>
      <c r="KOS1" s="171"/>
      <c r="KOT1" s="171"/>
      <c r="KOU1" s="171"/>
      <c r="KOV1" s="171"/>
      <c r="KOW1" s="171"/>
      <c r="KOX1" s="171"/>
      <c r="KOY1" s="171"/>
      <c r="KOZ1" s="171"/>
      <c r="KPA1" s="171"/>
      <c r="KPB1" s="171"/>
      <c r="KPC1" s="171"/>
      <c r="KPD1" s="171"/>
      <c r="KPE1" s="171"/>
      <c r="KPF1" s="171"/>
      <c r="KPG1" s="171"/>
      <c r="KPH1" s="171"/>
      <c r="KPI1" s="171"/>
      <c r="KPJ1" s="171"/>
      <c r="KPK1" s="171"/>
      <c r="KPL1" s="171"/>
      <c r="KPM1" s="171"/>
      <c r="KPN1" s="171"/>
      <c r="KPO1" s="171"/>
      <c r="KPP1" s="171"/>
      <c r="KPQ1" s="171"/>
      <c r="KPR1" s="171"/>
      <c r="KPS1" s="171"/>
      <c r="KPT1" s="171"/>
      <c r="KPU1" s="171"/>
      <c r="KPV1" s="171"/>
      <c r="KPW1" s="171"/>
      <c r="KPX1" s="171"/>
      <c r="KPY1" s="171"/>
      <c r="KPZ1" s="171"/>
      <c r="KQA1" s="171"/>
      <c r="KQB1" s="171"/>
      <c r="KQC1" s="171"/>
      <c r="KQD1" s="171"/>
      <c r="KQE1" s="171"/>
      <c r="KQF1" s="171"/>
      <c r="KQG1" s="171"/>
      <c r="KQH1" s="171"/>
      <c r="KQI1" s="171"/>
      <c r="KQJ1" s="171"/>
      <c r="KQK1" s="171"/>
      <c r="KQL1" s="171"/>
      <c r="KQM1" s="171"/>
      <c r="KQN1" s="171"/>
      <c r="KQO1" s="171"/>
      <c r="KQP1" s="171"/>
      <c r="KQQ1" s="171"/>
      <c r="KQR1" s="171"/>
      <c r="KQS1" s="171"/>
      <c r="KQT1" s="171"/>
      <c r="KQU1" s="171"/>
      <c r="KQV1" s="171"/>
      <c r="KQW1" s="171"/>
      <c r="KQX1" s="171"/>
      <c r="KQY1" s="171"/>
      <c r="KQZ1" s="171"/>
      <c r="KRA1" s="171"/>
      <c r="KRB1" s="171"/>
      <c r="KRC1" s="171"/>
      <c r="KRD1" s="171"/>
      <c r="KRE1" s="171"/>
      <c r="KRF1" s="171"/>
      <c r="KRG1" s="171"/>
      <c r="KRH1" s="171"/>
      <c r="KRI1" s="171"/>
      <c r="KRJ1" s="171"/>
      <c r="KRK1" s="171"/>
      <c r="KRL1" s="171"/>
      <c r="KRM1" s="171"/>
      <c r="KRN1" s="171"/>
      <c r="KRO1" s="171"/>
      <c r="KRP1" s="171"/>
      <c r="KRQ1" s="171"/>
      <c r="KRR1" s="171"/>
      <c r="KRS1" s="171"/>
      <c r="KRT1" s="171"/>
      <c r="KRU1" s="171"/>
      <c r="KRV1" s="171"/>
      <c r="KRW1" s="171"/>
      <c r="KRX1" s="171"/>
      <c r="KRY1" s="171"/>
      <c r="KRZ1" s="171"/>
      <c r="KSA1" s="171"/>
      <c r="KSB1" s="171"/>
      <c r="KSC1" s="171"/>
      <c r="KSD1" s="171"/>
      <c r="KSE1" s="171"/>
      <c r="KSF1" s="171"/>
      <c r="KSG1" s="171"/>
      <c r="KSH1" s="171"/>
      <c r="KSI1" s="171"/>
      <c r="KSJ1" s="171"/>
      <c r="KSK1" s="171"/>
      <c r="KSL1" s="171"/>
      <c r="KSM1" s="171"/>
      <c r="KSN1" s="171"/>
      <c r="KSO1" s="171"/>
      <c r="KSP1" s="171"/>
      <c r="KSQ1" s="171"/>
      <c r="KSR1" s="171"/>
      <c r="KSS1" s="171"/>
      <c r="KST1" s="171"/>
      <c r="KSU1" s="171"/>
      <c r="KSV1" s="171"/>
      <c r="KSW1" s="171"/>
      <c r="KSX1" s="171"/>
      <c r="KSY1" s="171"/>
      <c r="KSZ1" s="171"/>
      <c r="KTA1" s="171"/>
      <c r="KTB1" s="171"/>
      <c r="KTC1" s="171"/>
      <c r="KTD1" s="171"/>
      <c r="KTE1" s="171"/>
      <c r="KTF1" s="171"/>
      <c r="KTG1" s="171"/>
      <c r="KTH1" s="171"/>
      <c r="KTI1" s="171"/>
      <c r="KTJ1" s="171"/>
      <c r="KTK1" s="171"/>
      <c r="KTL1" s="171"/>
      <c r="KTM1" s="171"/>
      <c r="KTN1" s="171"/>
      <c r="KTO1" s="171"/>
      <c r="KTP1" s="171"/>
      <c r="KTQ1" s="171"/>
      <c r="KTR1" s="171"/>
      <c r="KTS1" s="171"/>
      <c r="KTT1" s="171"/>
      <c r="KTU1" s="171"/>
      <c r="KTV1" s="171"/>
      <c r="KTW1" s="171"/>
      <c r="KTX1" s="171"/>
      <c r="KTY1" s="171"/>
      <c r="KTZ1" s="171"/>
      <c r="KUA1" s="171"/>
      <c r="KUB1" s="171"/>
      <c r="KUC1" s="171"/>
      <c r="KUD1" s="171"/>
      <c r="KUE1" s="171"/>
      <c r="KUF1" s="171"/>
      <c r="KUG1" s="171"/>
      <c r="KUH1" s="171"/>
      <c r="KUI1" s="171"/>
      <c r="KUJ1" s="171"/>
      <c r="KUK1" s="171"/>
      <c r="KUL1" s="171"/>
      <c r="KUM1" s="171"/>
      <c r="KUN1" s="171"/>
      <c r="KUO1" s="171"/>
      <c r="KUP1" s="171"/>
      <c r="KUQ1" s="171"/>
      <c r="KUR1" s="171"/>
      <c r="KUS1" s="171"/>
      <c r="KUT1" s="171"/>
      <c r="KUU1" s="171"/>
      <c r="KUV1" s="171"/>
      <c r="KUW1" s="171"/>
      <c r="KUX1" s="171"/>
      <c r="KUY1" s="171"/>
      <c r="KUZ1" s="171"/>
      <c r="KVA1" s="171"/>
      <c r="KVB1" s="171"/>
      <c r="KVC1" s="171"/>
      <c r="KVD1" s="171"/>
      <c r="KVE1" s="171"/>
      <c r="KVF1" s="171"/>
      <c r="KVG1" s="171"/>
      <c r="KVH1" s="171"/>
      <c r="KVI1" s="171"/>
      <c r="KVJ1" s="171"/>
      <c r="KVK1" s="171"/>
      <c r="KVL1" s="171"/>
      <c r="KVM1" s="171"/>
      <c r="KVN1" s="171"/>
      <c r="KVO1" s="171"/>
      <c r="KVP1" s="171"/>
      <c r="KVQ1" s="171"/>
      <c r="KVR1" s="171"/>
      <c r="KVS1" s="171"/>
      <c r="KVT1" s="171"/>
      <c r="KVU1" s="171"/>
      <c r="KVV1" s="171"/>
      <c r="KVW1" s="171"/>
      <c r="KVX1" s="171"/>
      <c r="KVY1" s="171"/>
      <c r="KVZ1" s="171"/>
      <c r="KWA1" s="171"/>
      <c r="KWB1" s="171"/>
      <c r="KWC1" s="171"/>
      <c r="KWD1" s="171"/>
      <c r="KWE1" s="171"/>
      <c r="KWF1" s="171"/>
      <c r="KWG1" s="171"/>
      <c r="KWH1" s="171"/>
      <c r="KWI1" s="171"/>
      <c r="KWJ1" s="171"/>
      <c r="KWK1" s="171"/>
      <c r="KWL1" s="171"/>
      <c r="KWM1" s="171"/>
      <c r="KWN1" s="171"/>
      <c r="KWO1" s="171"/>
      <c r="KWP1" s="171"/>
      <c r="KWQ1" s="171"/>
      <c r="KWR1" s="171"/>
      <c r="KWS1" s="171"/>
      <c r="KWT1" s="171"/>
      <c r="KWU1" s="171"/>
      <c r="KWV1" s="171"/>
      <c r="KWW1" s="171"/>
      <c r="KWX1" s="171"/>
      <c r="KWY1" s="171"/>
      <c r="KWZ1" s="171"/>
      <c r="KXA1" s="171"/>
      <c r="KXB1" s="171"/>
      <c r="KXC1" s="171"/>
      <c r="KXD1" s="171"/>
      <c r="KXE1" s="171"/>
      <c r="KXF1" s="171"/>
      <c r="KXG1" s="171"/>
      <c r="KXH1" s="171"/>
      <c r="KXI1" s="171"/>
      <c r="KXJ1" s="171"/>
      <c r="KXK1" s="171"/>
      <c r="KXL1" s="171"/>
      <c r="KXM1" s="171"/>
      <c r="KXN1" s="171"/>
      <c r="KXO1" s="171"/>
      <c r="KXP1" s="171"/>
      <c r="KXQ1" s="171"/>
      <c r="KXR1" s="171"/>
      <c r="KXS1" s="171"/>
      <c r="KXT1" s="171"/>
      <c r="KXU1" s="171"/>
      <c r="KXV1" s="171"/>
      <c r="KXW1" s="171"/>
      <c r="KXX1" s="171"/>
      <c r="KXY1" s="171"/>
      <c r="KXZ1" s="171"/>
      <c r="KYA1" s="171"/>
      <c r="KYB1" s="171"/>
      <c r="KYC1" s="171"/>
      <c r="KYD1" s="171"/>
      <c r="KYE1" s="171"/>
      <c r="KYF1" s="171"/>
      <c r="KYG1" s="171"/>
      <c r="KYH1" s="171"/>
      <c r="KYI1" s="171"/>
      <c r="KYJ1" s="171"/>
      <c r="KYK1" s="171"/>
      <c r="KYL1" s="171"/>
      <c r="KYM1" s="171"/>
      <c r="KYN1" s="171"/>
      <c r="KYO1" s="171"/>
      <c r="KYP1" s="171"/>
      <c r="KYQ1" s="171"/>
      <c r="KYR1" s="171"/>
      <c r="KYS1" s="171"/>
      <c r="KYT1" s="171"/>
      <c r="KYU1" s="171"/>
      <c r="KYV1" s="171"/>
      <c r="KYW1" s="171"/>
      <c r="KYX1" s="171"/>
      <c r="KYY1" s="171"/>
      <c r="KYZ1" s="171"/>
      <c r="KZA1" s="171"/>
      <c r="KZB1" s="171"/>
      <c r="KZC1" s="171"/>
      <c r="KZD1" s="171"/>
      <c r="KZE1" s="171"/>
      <c r="KZF1" s="171"/>
      <c r="KZG1" s="171"/>
      <c r="KZH1" s="171"/>
      <c r="KZI1" s="171"/>
      <c r="KZJ1" s="171"/>
      <c r="KZK1" s="171"/>
      <c r="KZL1" s="171"/>
      <c r="KZM1" s="171"/>
      <c r="KZN1" s="171"/>
      <c r="KZO1" s="171"/>
      <c r="KZP1" s="171"/>
      <c r="KZQ1" s="171"/>
      <c r="KZR1" s="171"/>
      <c r="KZS1" s="171"/>
      <c r="KZT1" s="171"/>
      <c r="KZU1" s="171"/>
      <c r="KZV1" s="171"/>
      <c r="KZW1" s="171"/>
      <c r="KZX1" s="171"/>
      <c r="KZY1" s="171"/>
      <c r="KZZ1" s="171"/>
      <c r="LAA1" s="171"/>
      <c r="LAB1" s="171"/>
      <c r="LAC1" s="171"/>
      <c r="LAD1" s="171"/>
      <c r="LAE1" s="171"/>
      <c r="LAF1" s="171"/>
      <c r="LAG1" s="171"/>
      <c r="LAH1" s="171"/>
      <c r="LAI1" s="171"/>
      <c r="LAJ1" s="171"/>
      <c r="LAK1" s="171"/>
      <c r="LAL1" s="171"/>
      <c r="LAM1" s="171"/>
      <c r="LAN1" s="171"/>
      <c r="LAO1" s="171"/>
      <c r="LAP1" s="171"/>
      <c r="LAQ1" s="171"/>
      <c r="LAR1" s="171"/>
      <c r="LAS1" s="171"/>
      <c r="LAT1" s="171"/>
      <c r="LAU1" s="171"/>
      <c r="LAV1" s="171"/>
      <c r="LAW1" s="171"/>
      <c r="LAX1" s="171"/>
      <c r="LAY1" s="171"/>
      <c r="LAZ1" s="171"/>
      <c r="LBA1" s="171"/>
      <c r="LBB1" s="171"/>
      <c r="LBC1" s="171"/>
      <c r="LBD1" s="171"/>
      <c r="LBE1" s="171"/>
      <c r="LBF1" s="171"/>
      <c r="LBG1" s="171"/>
      <c r="LBH1" s="171"/>
      <c r="LBI1" s="171"/>
      <c r="LBJ1" s="171"/>
      <c r="LBK1" s="171"/>
      <c r="LBL1" s="171"/>
      <c r="LBM1" s="171"/>
      <c r="LBN1" s="171"/>
      <c r="LBO1" s="171"/>
      <c r="LBP1" s="171"/>
      <c r="LBQ1" s="171"/>
      <c r="LBR1" s="171"/>
      <c r="LBS1" s="171"/>
      <c r="LBT1" s="171"/>
      <c r="LBU1" s="171"/>
      <c r="LBV1" s="171"/>
      <c r="LBW1" s="171"/>
      <c r="LBX1" s="171"/>
      <c r="LBY1" s="171"/>
      <c r="LBZ1" s="171"/>
      <c r="LCA1" s="171"/>
      <c r="LCB1" s="171"/>
      <c r="LCC1" s="171"/>
      <c r="LCD1" s="171"/>
      <c r="LCE1" s="171"/>
      <c r="LCF1" s="171"/>
      <c r="LCG1" s="171"/>
      <c r="LCH1" s="171"/>
      <c r="LCI1" s="171"/>
      <c r="LCJ1" s="171"/>
      <c r="LCK1" s="171"/>
      <c r="LCL1" s="171"/>
      <c r="LCM1" s="171"/>
      <c r="LCN1" s="171"/>
      <c r="LCO1" s="171"/>
      <c r="LCP1" s="171"/>
      <c r="LCQ1" s="171"/>
      <c r="LCR1" s="171"/>
      <c r="LCS1" s="171"/>
      <c r="LCT1" s="171"/>
      <c r="LCU1" s="171"/>
      <c r="LCV1" s="171"/>
      <c r="LCW1" s="171"/>
      <c r="LCX1" s="171"/>
      <c r="LCY1" s="171"/>
      <c r="LCZ1" s="171"/>
      <c r="LDA1" s="171"/>
      <c r="LDB1" s="171"/>
      <c r="LDC1" s="171"/>
      <c r="LDD1" s="171"/>
      <c r="LDE1" s="171"/>
      <c r="LDF1" s="171"/>
      <c r="LDG1" s="171"/>
      <c r="LDH1" s="171"/>
      <c r="LDI1" s="171"/>
      <c r="LDJ1" s="171"/>
      <c r="LDK1" s="171"/>
      <c r="LDL1" s="171"/>
      <c r="LDM1" s="171"/>
      <c r="LDN1" s="171"/>
      <c r="LDO1" s="171"/>
      <c r="LDP1" s="171"/>
      <c r="LDQ1" s="171"/>
      <c r="LDR1" s="171"/>
      <c r="LDS1" s="171"/>
      <c r="LDT1" s="171"/>
      <c r="LDU1" s="171"/>
      <c r="LDV1" s="171"/>
      <c r="LDW1" s="171"/>
      <c r="LDX1" s="171"/>
      <c r="LDY1" s="171"/>
      <c r="LDZ1" s="171"/>
      <c r="LEA1" s="171"/>
      <c r="LEB1" s="171"/>
      <c r="LEC1" s="171"/>
      <c r="LED1" s="171"/>
      <c r="LEE1" s="171"/>
      <c r="LEF1" s="171"/>
      <c r="LEG1" s="171"/>
      <c r="LEH1" s="171"/>
      <c r="LEI1" s="171"/>
      <c r="LEJ1" s="171"/>
      <c r="LEK1" s="171"/>
      <c r="LEL1" s="171"/>
      <c r="LEM1" s="171"/>
      <c r="LEN1" s="171"/>
      <c r="LEO1" s="171"/>
      <c r="LEP1" s="171"/>
      <c r="LEQ1" s="171"/>
      <c r="LER1" s="171"/>
      <c r="LES1" s="171"/>
      <c r="LET1" s="171"/>
      <c r="LEU1" s="171"/>
      <c r="LEV1" s="171"/>
      <c r="LEW1" s="171"/>
      <c r="LEX1" s="171"/>
      <c r="LEY1" s="171"/>
      <c r="LEZ1" s="171"/>
      <c r="LFA1" s="171"/>
      <c r="LFB1" s="171"/>
      <c r="LFC1" s="171"/>
      <c r="LFD1" s="171"/>
      <c r="LFE1" s="171"/>
      <c r="LFF1" s="171"/>
      <c r="LFG1" s="171"/>
      <c r="LFH1" s="171"/>
      <c r="LFI1" s="171"/>
      <c r="LFJ1" s="171"/>
      <c r="LFK1" s="171"/>
      <c r="LFL1" s="171"/>
      <c r="LFM1" s="171"/>
      <c r="LFN1" s="171"/>
      <c r="LFO1" s="171"/>
      <c r="LFP1" s="171"/>
      <c r="LFQ1" s="171"/>
      <c r="LFR1" s="171"/>
      <c r="LFS1" s="171"/>
      <c r="LFT1" s="171"/>
      <c r="LFU1" s="171"/>
      <c r="LFV1" s="171"/>
      <c r="LFW1" s="171"/>
      <c r="LFX1" s="171"/>
      <c r="LFY1" s="171"/>
      <c r="LFZ1" s="171"/>
      <c r="LGA1" s="171"/>
      <c r="LGB1" s="171"/>
      <c r="LGC1" s="171"/>
      <c r="LGD1" s="171"/>
      <c r="LGE1" s="171"/>
      <c r="LGF1" s="171"/>
      <c r="LGG1" s="171"/>
      <c r="LGH1" s="171"/>
      <c r="LGI1" s="171"/>
      <c r="LGJ1" s="171"/>
      <c r="LGK1" s="171"/>
      <c r="LGL1" s="171"/>
      <c r="LGM1" s="171"/>
      <c r="LGN1" s="171"/>
      <c r="LGO1" s="171"/>
      <c r="LGP1" s="171"/>
      <c r="LGQ1" s="171"/>
      <c r="LGR1" s="171"/>
      <c r="LGS1" s="171"/>
      <c r="LGT1" s="171"/>
      <c r="LGU1" s="171"/>
      <c r="LGV1" s="171"/>
      <c r="LGW1" s="171"/>
      <c r="LGX1" s="171"/>
      <c r="LGY1" s="171"/>
      <c r="LGZ1" s="171"/>
      <c r="LHA1" s="171"/>
      <c r="LHB1" s="171"/>
      <c r="LHC1" s="171"/>
      <c r="LHD1" s="171"/>
      <c r="LHE1" s="171"/>
      <c r="LHF1" s="171"/>
      <c r="LHG1" s="171"/>
      <c r="LHH1" s="171"/>
      <c r="LHI1" s="171"/>
      <c r="LHJ1" s="171"/>
      <c r="LHK1" s="171"/>
      <c r="LHL1" s="171"/>
      <c r="LHM1" s="171"/>
      <c r="LHN1" s="171"/>
      <c r="LHO1" s="171"/>
      <c r="LHP1" s="171"/>
      <c r="LHQ1" s="171"/>
      <c r="LHR1" s="171"/>
      <c r="LHS1" s="171"/>
      <c r="LHT1" s="171"/>
      <c r="LHU1" s="171"/>
      <c r="LHV1" s="171"/>
      <c r="LHW1" s="171"/>
      <c r="LHX1" s="171"/>
      <c r="LHY1" s="171"/>
      <c r="LHZ1" s="171"/>
      <c r="LIA1" s="171"/>
      <c r="LIB1" s="171"/>
      <c r="LIC1" s="171"/>
      <c r="LID1" s="171"/>
      <c r="LIE1" s="171"/>
      <c r="LIF1" s="171"/>
      <c r="LIG1" s="171"/>
      <c r="LIH1" s="171"/>
      <c r="LII1" s="171"/>
      <c r="LIJ1" s="171"/>
      <c r="LIK1" s="171"/>
      <c r="LIL1" s="171"/>
      <c r="LIM1" s="171"/>
      <c r="LIN1" s="171"/>
      <c r="LIO1" s="171"/>
      <c r="LIP1" s="171"/>
      <c r="LIQ1" s="171"/>
      <c r="LIR1" s="171"/>
      <c r="LIS1" s="171"/>
      <c r="LIT1" s="171"/>
      <c r="LIU1" s="171"/>
      <c r="LIV1" s="171"/>
      <c r="LIW1" s="171"/>
      <c r="LIX1" s="171"/>
      <c r="LIY1" s="171"/>
      <c r="LIZ1" s="171"/>
      <c r="LJA1" s="171"/>
      <c r="LJB1" s="171"/>
      <c r="LJC1" s="171"/>
      <c r="LJD1" s="171"/>
      <c r="LJE1" s="171"/>
      <c r="LJF1" s="171"/>
      <c r="LJG1" s="171"/>
      <c r="LJH1" s="171"/>
      <c r="LJI1" s="171"/>
      <c r="LJJ1" s="171"/>
      <c r="LJK1" s="171"/>
      <c r="LJL1" s="171"/>
      <c r="LJM1" s="171"/>
      <c r="LJN1" s="171"/>
      <c r="LJO1" s="171"/>
      <c r="LJP1" s="171"/>
      <c r="LJQ1" s="171"/>
      <c r="LJR1" s="171"/>
      <c r="LJS1" s="171"/>
      <c r="LJT1" s="171"/>
      <c r="LJU1" s="171"/>
      <c r="LJV1" s="171"/>
      <c r="LJW1" s="171"/>
      <c r="LJX1" s="171"/>
      <c r="LJY1" s="171"/>
      <c r="LJZ1" s="171"/>
      <c r="LKA1" s="171"/>
      <c r="LKB1" s="171"/>
      <c r="LKC1" s="171"/>
      <c r="LKD1" s="171"/>
      <c r="LKE1" s="171"/>
      <c r="LKF1" s="171"/>
      <c r="LKG1" s="171"/>
      <c r="LKH1" s="171"/>
      <c r="LKI1" s="171"/>
      <c r="LKJ1" s="171"/>
      <c r="LKK1" s="171"/>
      <c r="LKL1" s="171"/>
      <c r="LKM1" s="171"/>
      <c r="LKN1" s="171"/>
      <c r="LKO1" s="171"/>
      <c r="LKP1" s="171"/>
      <c r="LKQ1" s="171"/>
      <c r="LKR1" s="171"/>
      <c r="LKS1" s="171"/>
      <c r="LKT1" s="171"/>
      <c r="LKU1" s="171"/>
      <c r="LKV1" s="171"/>
      <c r="LKW1" s="171"/>
      <c r="LKX1" s="171"/>
      <c r="LKY1" s="171"/>
      <c r="LKZ1" s="171"/>
      <c r="LLA1" s="171"/>
      <c r="LLB1" s="171"/>
      <c r="LLC1" s="171"/>
      <c r="LLD1" s="171"/>
      <c r="LLE1" s="171"/>
      <c r="LLF1" s="171"/>
      <c r="LLG1" s="171"/>
      <c r="LLH1" s="171"/>
      <c r="LLI1" s="171"/>
      <c r="LLJ1" s="171"/>
      <c r="LLK1" s="171"/>
      <c r="LLL1" s="171"/>
      <c r="LLM1" s="171"/>
      <c r="LLN1" s="171"/>
      <c r="LLO1" s="171"/>
      <c r="LLP1" s="171"/>
      <c r="LLQ1" s="171"/>
      <c r="LLR1" s="171"/>
      <c r="LLS1" s="171"/>
      <c r="LLT1" s="171"/>
      <c r="LLU1" s="171"/>
      <c r="LLV1" s="171"/>
      <c r="LLW1" s="171"/>
      <c r="LLX1" s="171"/>
      <c r="LLY1" s="171"/>
      <c r="LLZ1" s="171"/>
      <c r="LMA1" s="171"/>
      <c r="LMB1" s="171"/>
      <c r="LMC1" s="171"/>
      <c r="LMD1" s="171"/>
      <c r="LME1" s="171"/>
      <c r="LMF1" s="171"/>
      <c r="LMG1" s="171"/>
      <c r="LMH1" s="171"/>
      <c r="LMI1" s="171"/>
      <c r="LMJ1" s="171"/>
      <c r="LMK1" s="171"/>
      <c r="LML1" s="171"/>
      <c r="LMM1" s="171"/>
      <c r="LMN1" s="171"/>
      <c r="LMO1" s="171"/>
      <c r="LMP1" s="171"/>
      <c r="LMQ1" s="171"/>
      <c r="LMR1" s="171"/>
      <c r="LMS1" s="171"/>
      <c r="LMT1" s="171"/>
      <c r="LMU1" s="171"/>
      <c r="LMV1" s="171"/>
      <c r="LMW1" s="171"/>
      <c r="LMX1" s="171"/>
      <c r="LMY1" s="171"/>
      <c r="LMZ1" s="171"/>
      <c r="LNA1" s="171"/>
      <c r="LNB1" s="171"/>
      <c r="LNC1" s="171"/>
      <c r="LND1" s="171"/>
      <c r="LNE1" s="171"/>
      <c r="LNF1" s="171"/>
      <c r="LNG1" s="171"/>
      <c r="LNH1" s="171"/>
      <c r="LNI1" s="171"/>
      <c r="LNJ1" s="171"/>
      <c r="LNK1" s="171"/>
      <c r="LNL1" s="171"/>
      <c r="LNM1" s="171"/>
      <c r="LNN1" s="171"/>
      <c r="LNO1" s="171"/>
      <c r="LNP1" s="171"/>
      <c r="LNQ1" s="171"/>
      <c r="LNR1" s="171"/>
      <c r="LNS1" s="171"/>
      <c r="LNT1" s="171"/>
      <c r="LNU1" s="171"/>
      <c r="LNV1" s="171"/>
      <c r="LNW1" s="171"/>
      <c r="LNX1" s="171"/>
      <c r="LNY1" s="171"/>
      <c r="LNZ1" s="171"/>
      <c r="LOA1" s="171"/>
      <c r="LOB1" s="171"/>
      <c r="LOC1" s="171"/>
      <c r="LOD1" s="171"/>
      <c r="LOE1" s="171"/>
      <c r="LOF1" s="171"/>
      <c r="LOG1" s="171"/>
      <c r="LOH1" s="171"/>
      <c r="LOI1" s="171"/>
      <c r="LOJ1" s="171"/>
      <c r="LOK1" s="171"/>
      <c r="LOL1" s="171"/>
      <c r="LOM1" s="171"/>
      <c r="LON1" s="171"/>
      <c r="LOO1" s="171"/>
      <c r="LOP1" s="171"/>
      <c r="LOQ1" s="171"/>
      <c r="LOR1" s="171"/>
      <c r="LOS1" s="171"/>
      <c r="LOT1" s="171"/>
      <c r="LOU1" s="171"/>
      <c r="LOV1" s="171"/>
      <c r="LOW1" s="171"/>
      <c r="LOX1" s="171"/>
      <c r="LOY1" s="171"/>
      <c r="LOZ1" s="171"/>
      <c r="LPA1" s="171"/>
      <c r="LPB1" s="171"/>
      <c r="LPC1" s="171"/>
      <c r="LPD1" s="171"/>
      <c r="LPE1" s="171"/>
      <c r="LPF1" s="171"/>
      <c r="LPG1" s="171"/>
      <c r="LPH1" s="171"/>
      <c r="LPI1" s="171"/>
      <c r="LPJ1" s="171"/>
      <c r="LPK1" s="171"/>
      <c r="LPL1" s="171"/>
      <c r="LPM1" s="171"/>
      <c r="LPN1" s="171"/>
      <c r="LPO1" s="171"/>
      <c r="LPP1" s="171"/>
      <c r="LPQ1" s="171"/>
      <c r="LPR1" s="171"/>
      <c r="LPS1" s="171"/>
      <c r="LPT1" s="171"/>
      <c r="LPU1" s="171"/>
      <c r="LPV1" s="171"/>
      <c r="LPW1" s="171"/>
      <c r="LPX1" s="171"/>
      <c r="LPY1" s="171"/>
      <c r="LPZ1" s="171"/>
      <c r="LQA1" s="171"/>
      <c r="LQB1" s="171"/>
      <c r="LQC1" s="171"/>
      <c r="LQD1" s="171"/>
      <c r="LQE1" s="171"/>
      <c r="LQF1" s="171"/>
      <c r="LQG1" s="171"/>
      <c r="LQH1" s="171"/>
      <c r="LQI1" s="171"/>
      <c r="LQJ1" s="171"/>
      <c r="LQK1" s="171"/>
      <c r="LQL1" s="171"/>
      <c r="LQM1" s="171"/>
      <c r="LQN1" s="171"/>
      <c r="LQO1" s="171"/>
      <c r="LQP1" s="171"/>
      <c r="LQQ1" s="171"/>
      <c r="LQR1" s="171"/>
      <c r="LQS1" s="171"/>
      <c r="LQT1" s="171"/>
      <c r="LQU1" s="171"/>
      <c r="LQV1" s="171"/>
      <c r="LQW1" s="171"/>
      <c r="LQX1" s="171"/>
      <c r="LQY1" s="171"/>
      <c r="LQZ1" s="171"/>
      <c r="LRA1" s="171"/>
      <c r="LRB1" s="171"/>
      <c r="LRC1" s="171"/>
      <c r="LRD1" s="171"/>
      <c r="LRE1" s="171"/>
      <c r="LRF1" s="171"/>
      <c r="LRG1" s="171"/>
      <c r="LRH1" s="171"/>
      <c r="LRI1" s="171"/>
      <c r="LRJ1" s="171"/>
      <c r="LRK1" s="171"/>
      <c r="LRL1" s="171"/>
      <c r="LRM1" s="171"/>
      <c r="LRN1" s="171"/>
      <c r="LRO1" s="171"/>
      <c r="LRP1" s="171"/>
      <c r="LRQ1" s="171"/>
      <c r="LRR1" s="171"/>
      <c r="LRS1" s="171"/>
      <c r="LRT1" s="171"/>
      <c r="LRU1" s="171"/>
      <c r="LRV1" s="171"/>
      <c r="LRW1" s="171"/>
      <c r="LRX1" s="171"/>
      <c r="LRY1" s="171"/>
      <c r="LRZ1" s="171"/>
      <c r="LSA1" s="171"/>
      <c r="LSB1" s="171"/>
      <c r="LSC1" s="171"/>
      <c r="LSD1" s="171"/>
      <c r="LSE1" s="171"/>
      <c r="LSF1" s="171"/>
      <c r="LSG1" s="171"/>
      <c r="LSH1" s="171"/>
      <c r="LSI1" s="171"/>
      <c r="LSJ1" s="171"/>
      <c r="LSK1" s="171"/>
      <c r="LSL1" s="171"/>
      <c r="LSM1" s="171"/>
      <c r="LSN1" s="171"/>
      <c r="LSO1" s="171"/>
      <c r="LSP1" s="171"/>
      <c r="LSQ1" s="171"/>
      <c r="LSR1" s="171"/>
      <c r="LSS1" s="171"/>
      <c r="LST1" s="171"/>
      <c r="LSU1" s="171"/>
      <c r="LSV1" s="171"/>
      <c r="LSW1" s="171"/>
      <c r="LSX1" s="171"/>
      <c r="LSY1" s="171"/>
      <c r="LSZ1" s="171"/>
      <c r="LTA1" s="171"/>
      <c r="LTB1" s="171"/>
      <c r="LTC1" s="171"/>
      <c r="LTD1" s="171"/>
      <c r="LTE1" s="171"/>
      <c r="LTF1" s="171"/>
      <c r="LTG1" s="171"/>
      <c r="LTH1" s="171"/>
      <c r="LTI1" s="171"/>
      <c r="LTJ1" s="171"/>
      <c r="LTK1" s="171"/>
      <c r="LTL1" s="171"/>
      <c r="LTM1" s="171"/>
      <c r="LTN1" s="171"/>
      <c r="LTO1" s="171"/>
      <c r="LTP1" s="171"/>
      <c r="LTQ1" s="171"/>
      <c r="LTR1" s="171"/>
      <c r="LTS1" s="171"/>
      <c r="LTT1" s="171"/>
      <c r="LTU1" s="171"/>
      <c r="LTV1" s="171"/>
      <c r="LTW1" s="171"/>
      <c r="LTX1" s="171"/>
      <c r="LTY1" s="171"/>
      <c r="LTZ1" s="171"/>
      <c r="LUA1" s="171"/>
      <c r="LUB1" s="171"/>
      <c r="LUC1" s="171"/>
      <c r="LUD1" s="171"/>
      <c r="LUE1" s="171"/>
      <c r="LUF1" s="171"/>
      <c r="LUG1" s="171"/>
      <c r="LUH1" s="171"/>
      <c r="LUI1" s="171"/>
      <c r="LUJ1" s="171"/>
      <c r="LUK1" s="171"/>
      <c r="LUL1" s="171"/>
      <c r="LUM1" s="171"/>
      <c r="LUN1" s="171"/>
      <c r="LUO1" s="171"/>
      <c r="LUP1" s="171"/>
      <c r="LUQ1" s="171"/>
      <c r="LUR1" s="171"/>
      <c r="LUS1" s="171"/>
      <c r="LUT1" s="171"/>
      <c r="LUU1" s="171"/>
      <c r="LUV1" s="171"/>
      <c r="LUW1" s="171"/>
      <c r="LUX1" s="171"/>
      <c r="LUY1" s="171"/>
      <c r="LUZ1" s="171"/>
      <c r="LVA1" s="171"/>
      <c r="LVB1" s="171"/>
      <c r="LVC1" s="171"/>
      <c r="LVD1" s="171"/>
      <c r="LVE1" s="171"/>
      <c r="LVF1" s="171"/>
      <c r="LVG1" s="171"/>
      <c r="LVH1" s="171"/>
      <c r="LVI1" s="171"/>
      <c r="LVJ1" s="171"/>
      <c r="LVK1" s="171"/>
      <c r="LVL1" s="171"/>
      <c r="LVM1" s="171"/>
      <c r="LVN1" s="171"/>
      <c r="LVO1" s="171"/>
      <c r="LVP1" s="171"/>
      <c r="LVQ1" s="171"/>
      <c r="LVR1" s="171"/>
      <c r="LVS1" s="171"/>
      <c r="LVT1" s="171"/>
      <c r="LVU1" s="171"/>
      <c r="LVV1" s="171"/>
      <c r="LVW1" s="171"/>
      <c r="LVX1" s="171"/>
      <c r="LVY1" s="171"/>
      <c r="LVZ1" s="171"/>
      <c r="LWA1" s="171"/>
      <c r="LWB1" s="171"/>
      <c r="LWC1" s="171"/>
      <c r="LWD1" s="171"/>
      <c r="LWE1" s="171"/>
      <c r="LWF1" s="171"/>
      <c r="LWG1" s="171"/>
      <c r="LWH1" s="171"/>
      <c r="LWI1" s="171"/>
      <c r="LWJ1" s="171"/>
      <c r="LWK1" s="171"/>
      <c r="LWL1" s="171"/>
      <c r="LWM1" s="171"/>
      <c r="LWN1" s="171"/>
      <c r="LWO1" s="171"/>
      <c r="LWP1" s="171"/>
      <c r="LWQ1" s="171"/>
      <c r="LWR1" s="171"/>
      <c r="LWS1" s="171"/>
      <c r="LWT1" s="171"/>
      <c r="LWU1" s="171"/>
      <c r="LWV1" s="171"/>
      <c r="LWW1" s="171"/>
      <c r="LWX1" s="171"/>
      <c r="LWY1" s="171"/>
      <c r="LWZ1" s="171"/>
      <c r="LXA1" s="171"/>
      <c r="LXB1" s="171"/>
      <c r="LXC1" s="171"/>
      <c r="LXD1" s="171"/>
      <c r="LXE1" s="171"/>
      <c r="LXF1" s="171"/>
      <c r="LXG1" s="171"/>
      <c r="LXH1" s="171"/>
      <c r="LXI1" s="171"/>
      <c r="LXJ1" s="171"/>
      <c r="LXK1" s="171"/>
      <c r="LXL1" s="171"/>
      <c r="LXM1" s="171"/>
      <c r="LXN1" s="171"/>
      <c r="LXO1" s="171"/>
      <c r="LXP1" s="171"/>
      <c r="LXQ1" s="171"/>
      <c r="LXR1" s="171"/>
      <c r="LXS1" s="171"/>
      <c r="LXT1" s="171"/>
      <c r="LXU1" s="171"/>
      <c r="LXV1" s="171"/>
      <c r="LXW1" s="171"/>
      <c r="LXX1" s="171"/>
      <c r="LXY1" s="171"/>
      <c r="LXZ1" s="171"/>
      <c r="LYA1" s="171"/>
      <c r="LYB1" s="171"/>
      <c r="LYC1" s="171"/>
      <c r="LYD1" s="171"/>
      <c r="LYE1" s="171"/>
      <c r="LYF1" s="171"/>
      <c r="LYG1" s="171"/>
      <c r="LYH1" s="171"/>
      <c r="LYI1" s="171"/>
      <c r="LYJ1" s="171"/>
      <c r="LYK1" s="171"/>
      <c r="LYL1" s="171"/>
      <c r="LYM1" s="171"/>
      <c r="LYN1" s="171"/>
      <c r="LYO1" s="171"/>
      <c r="LYP1" s="171"/>
      <c r="LYQ1" s="171"/>
      <c r="LYR1" s="171"/>
      <c r="LYS1" s="171"/>
      <c r="LYT1" s="171"/>
      <c r="LYU1" s="171"/>
      <c r="LYV1" s="171"/>
      <c r="LYW1" s="171"/>
      <c r="LYX1" s="171"/>
      <c r="LYY1" s="171"/>
      <c r="LYZ1" s="171"/>
      <c r="LZA1" s="171"/>
      <c r="LZB1" s="171"/>
      <c r="LZC1" s="171"/>
      <c r="LZD1" s="171"/>
      <c r="LZE1" s="171"/>
      <c r="LZF1" s="171"/>
      <c r="LZG1" s="171"/>
      <c r="LZH1" s="171"/>
      <c r="LZI1" s="171"/>
      <c r="LZJ1" s="171"/>
      <c r="LZK1" s="171"/>
      <c r="LZL1" s="171"/>
      <c r="LZM1" s="171"/>
      <c r="LZN1" s="171"/>
      <c r="LZO1" s="171"/>
      <c r="LZP1" s="171"/>
      <c r="LZQ1" s="171"/>
      <c r="LZR1" s="171"/>
      <c r="LZS1" s="171"/>
      <c r="LZT1" s="171"/>
      <c r="LZU1" s="171"/>
      <c r="LZV1" s="171"/>
      <c r="LZW1" s="171"/>
      <c r="LZX1" s="171"/>
      <c r="LZY1" s="171"/>
      <c r="LZZ1" s="171"/>
      <c r="MAA1" s="171"/>
      <c r="MAB1" s="171"/>
      <c r="MAC1" s="171"/>
      <c r="MAD1" s="171"/>
      <c r="MAE1" s="171"/>
      <c r="MAF1" s="171"/>
      <c r="MAG1" s="171"/>
      <c r="MAH1" s="171"/>
      <c r="MAI1" s="171"/>
      <c r="MAJ1" s="171"/>
      <c r="MAK1" s="171"/>
      <c r="MAL1" s="171"/>
      <c r="MAM1" s="171"/>
      <c r="MAN1" s="171"/>
      <c r="MAO1" s="171"/>
      <c r="MAP1" s="171"/>
      <c r="MAQ1" s="171"/>
      <c r="MAR1" s="171"/>
      <c r="MAS1" s="171"/>
      <c r="MAT1" s="171"/>
      <c r="MAU1" s="171"/>
      <c r="MAV1" s="171"/>
      <c r="MAW1" s="171"/>
      <c r="MAX1" s="171"/>
      <c r="MAY1" s="171"/>
      <c r="MAZ1" s="171"/>
      <c r="MBA1" s="171"/>
      <c r="MBB1" s="171"/>
      <c r="MBC1" s="171"/>
      <c r="MBD1" s="171"/>
      <c r="MBE1" s="171"/>
      <c r="MBF1" s="171"/>
      <c r="MBG1" s="171"/>
      <c r="MBH1" s="171"/>
      <c r="MBI1" s="171"/>
      <c r="MBJ1" s="171"/>
      <c r="MBK1" s="171"/>
      <c r="MBL1" s="171"/>
      <c r="MBM1" s="171"/>
      <c r="MBN1" s="171"/>
      <c r="MBO1" s="171"/>
      <c r="MBP1" s="171"/>
      <c r="MBQ1" s="171"/>
      <c r="MBR1" s="171"/>
      <c r="MBS1" s="171"/>
      <c r="MBT1" s="171"/>
      <c r="MBU1" s="171"/>
      <c r="MBV1" s="171"/>
      <c r="MBW1" s="171"/>
      <c r="MBX1" s="171"/>
      <c r="MBY1" s="171"/>
      <c r="MBZ1" s="171"/>
      <c r="MCA1" s="171"/>
      <c r="MCB1" s="171"/>
      <c r="MCC1" s="171"/>
      <c r="MCD1" s="171"/>
      <c r="MCE1" s="171"/>
      <c r="MCF1" s="171"/>
      <c r="MCG1" s="171"/>
      <c r="MCH1" s="171"/>
      <c r="MCI1" s="171"/>
      <c r="MCJ1" s="171"/>
      <c r="MCK1" s="171"/>
      <c r="MCL1" s="171"/>
      <c r="MCM1" s="171"/>
      <c r="MCN1" s="171"/>
      <c r="MCO1" s="171"/>
      <c r="MCP1" s="171"/>
      <c r="MCQ1" s="171"/>
      <c r="MCR1" s="171"/>
      <c r="MCS1" s="171"/>
      <c r="MCT1" s="171"/>
      <c r="MCU1" s="171"/>
      <c r="MCV1" s="171"/>
      <c r="MCW1" s="171"/>
      <c r="MCX1" s="171"/>
      <c r="MCY1" s="171"/>
      <c r="MCZ1" s="171"/>
      <c r="MDA1" s="171"/>
      <c r="MDB1" s="171"/>
      <c r="MDC1" s="171"/>
      <c r="MDD1" s="171"/>
      <c r="MDE1" s="171"/>
      <c r="MDF1" s="171"/>
      <c r="MDG1" s="171"/>
      <c r="MDH1" s="171"/>
      <c r="MDI1" s="171"/>
      <c r="MDJ1" s="171"/>
      <c r="MDK1" s="171"/>
      <c r="MDL1" s="171"/>
      <c r="MDM1" s="171"/>
      <c r="MDN1" s="171"/>
      <c r="MDO1" s="171"/>
      <c r="MDP1" s="171"/>
      <c r="MDQ1" s="171"/>
      <c r="MDR1" s="171"/>
      <c r="MDS1" s="171"/>
      <c r="MDT1" s="171"/>
      <c r="MDU1" s="171"/>
      <c r="MDV1" s="171"/>
      <c r="MDW1" s="171"/>
      <c r="MDX1" s="171"/>
      <c r="MDY1" s="171"/>
      <c r="MDZ1" s="171"/>
      <c r="MEA1" s="171"/>
      <c r="MEB1" s="171"/>
      <c r="MEC1" s="171"/>
      <c r="MED1" s="171"/>
      <c r="MEE1" s="171"/>
      <c r="MEF1" s="171"/>
      <c r="MEG1" s="171"/>
      <c r="MEH1" s="171"/>
      <c r="MEI1" s="171"/>
      <c r="MEJ1" s="171"/>
      <c r="MEK1" s="171"/>
      <c r="MEL1" s="171"/>
      <c r="MEM1" s="171"/>
      <c r="MEN1" s="171"/>
      <c r="MEO1" s="171"/>
      <c r="MEP1" s="171"/>
      <c r="MEQ1" s="171"/>
      <c r="MER1" s="171"/>
      <c r="MES1" s="171"/>
      <c r="MET1" s="171"/>
      <c r="MEU1" s="171"/>
      <c r="MEV1" s="171"/>
      <c r="MEW1" s="171"/>
      <c r="MEX1" s="171"/>
      <c r="MEY1" s="171"/>
      <c r="MEZ1" s="171"/>
      <c r="MFA1" s="171"/>
      <c r="MFB1" s="171"/>
      <c r="MFC1" s="171"/>
      <c r="MFD1" s="171"/>
      <c r="MFE1" s="171"/>
      <c r="MFF1" s="171"/>
      <c r="MFG1" s="171"/>
      <c r="MFH1" s="171"/>
      <c r="MFI1" s="171"/>
      <c r="MFJ1" s="171"/>
      <c r="MFK1" s="171"/>
      <c r="MFL1" s="171"/>
      <c r="MFM1" s="171"/>
      <c r="MFN1" s="171"/>
      <c r="MFO1" s="171"/>
      <c r="MFP1" s="171"/>
      <c r="MFQ1" s="171"/>
      <c r="MFR1" s="171"/>
      <c r="MFS1" s="171"/>
      <c r="MFT1" s="171"/>
      <c r="MFU1" s="171"/>
      <c r="MFV1" s="171"/>
      <c r="MFW1" s="171"/>
      <c r="MFX1" s="171"/>
      <c r="MFY1" s="171"/>
      <c r="MFZ1" s="171"/>
      <c r="MGA1" s="171"/>
      <c r="MGB1" s="171"/>
      <c r="MGC1" s="171"/>
      <c r="MGD1" s="171"/>
      <c r="MGE1" s="171"/>
      <c r="MGF1" s="171"/>
      <c r="MGG1" s="171"/>
      <c r="MGH1" s="171"/>
      <c r="MGI1" s="171"/>
      <c r="MGJ1" s="171"/>
      <c r="MGK1" s="171"/>
      <c r="MGL1" s="171"/>
      <c r="MGM1" s="171"/>
      <c r="MGN1" s="171"/>
      <c r="MGO1" s="171"/>
      <c r="MGP1" s="171"/>
      <c r="MGQ1" s="171"/>
      <c r="MGR1" s="171"/>
      <c r="MGS1" s="171"/>
      <c r="MGT1" s="171"/>
      <c r="MGU1" s="171"/>
      <c r="MGV1" s="171"/>
      <c r="MGW1" s="171"/>
      <c r="MGX1" s="171"/>
      <c r="MGY1" s="171"/>
      <c r="MGZ1" s="171"/>
      <c r="MHA1" s="171"/>
      <c r="MHB1" s="171"/>
      <c r="MHC1" s="171"/>
      <c r="MHD1" s="171"/>
      <c r="MHE1" s="171"/>
      <c r="MHF1" s="171"/>
      <c r="MHG1" s="171"/>
      <c r="MHH1" s="171"/>
      <c r="MHI1" s="171"/>
      <c r="MHJ1" s="171"/>
      <c r="MHK1" s="171"/>
      <c r="MHL1" s="171"/>
      <c r="MHM1" s="171"/>
      <c r="MHN1" s="171"/>
      <c r="MHO1" s="171"/>
      <c r="MHP1" s="171"/>
      <c r="MHQ1" s="171"/>
      <c r="MHR1" s="171"/>
      <c r="MHS1" s="171"/>
      <c r="MHT1" s="171"/>
      <c r="MHU1" s="171"/>
      <c r="MHV1" s="171"/>
      <c r="MHW1" s="171"/>
      <c r="MHX1" s="171"/>
      <c r="MHY1" s="171"/>
      <c r="MHZ1" s="171"/>
      <c r="MIA1" s="171"/>
      <c r="MIB1" s="171"/>
      <c r="MIC1" s="171"/>
      <c r="MID1" s="171"/>
      <c r="MIE1" s="171"/>
      <c r="MIF1" s="171"/>
      <c r="MIG1" s="171"/>
      <c r="MIH1" s="171"/>
      <c r="MII1" s="171"/>
      <c r="MIJ1" s="171"/>
      <c r="MIK1" s="171"/>
      <c r="MIL1" s="171"/>
      <c r="MIM1" s="171"/>
      <c r="MIN1" s="171"/>
      <c r="MIO1" s="171"/>
      <c r="MIP1" s="171"/>
      <c r="MIQ1" s="171"/>
      <c r="MIR1" s="171"/>
      <c r="MIS1" s="171"/>
      <c r="MIT1" s="171"/>
      <c r="MIU1" s="171"/>
      <c r="MIV1" s="171"/>
      <c r="MIW1" s="171"/>
      <c r="MIX1" s="171"/>
      <c r="MIY1" s="171"/>
      <c r="MIZ1" s="171"/>
      <c r="MJA1" s="171"/>
      <c r="MJB1" s="171"/>
      <c r="MJC1" s="171"/>
      <c r="MJD1" s="171"/>
      <c r="MJE1" s="171"/>
      <c r="MJF1" s="171"/>
      <c r="MJG1" s="171"/>
      <c r="MJH1" s="171"/>
      <c r="MJI1" s="171"/>
      <c r="MJJ1" s="171"/>
      <c r="MJK1" s="171"/>
      <c r="MJL1" s="171"/>
      <c r="MJM1" s="171"/>
      <c r="MJN1" s="171"/>
      <c r="MJO1" s="171"/>
      <c r="MJP1" s="171"/>
      <c r="MJQ1" s="171"/>
      <c r="MJR1" s="171"/>
      <c r="MJS1" s="171"/>
      <c r="MJT1" s="171"/>
      <c r="MJU1" s="171"/>
      <c r="MJV1" s="171"/>
      <c r="MJW1" s="171"/>
      <c r="MJX1" s="171"/>
      <c r="MJY1" s="171"/>
      <c r="MJZ1" s="171"/>
      <c r="MKA1" s="171"/>
      <c r="MKB1" s="171"/>
      <c r="MKC1" s="171"/>
      <c r="MKD1" s="171"/>
      <c r="MKE1" s="171"/>
      <c r="MKF1" s="171"/>
      <c r="MKG1" s="171"/>
      <c r="MKH1" s="171"/>
      <c r="MKI1" s="171"/>
      <c r="MKJ1" s="171"/>
      <c r="MKK1" s="171"/>
      <c r="MKL1" s="171"/>
      <c r="MKM1" s="171"/>
      <c r="MKN1" s="171"/>
      <c r="MKO1" s="171"/>
      <c r="MKP1" s="171"/>
      <c r="MKQ1" s="171"/>
      <c r="MKR1" s="171"/>
      <c r="MKS1" s="171"/>
      <c r="MKT1" s="171"/>
      <c r="MKU1" s="171"/>
      <c r="MKV1" s="171"/>
      <c r="MKW1" s="171"/>
      <c r="MKX1" s="171"/>
      <c r="MKY1" s="171"/>
      <c r="MKZ1" s="171"/>
      <c r="MLA1" s="171"/>
      <c r="MLB1" s="171"/>
      <c r="MLC1" s="171"/>
      <c r="MLD1" s="171"/>
      <c r="MLE1" s="171"/>
      <c r="MLF1" s="171"/>
      <c r="MLG1" s="171"/>
      <c r="MLH1" s="171"/>
      <c r="MLI1" s="171"/>
      <c r="MLJ1" s="171"/>
      <c r="MLK1" s="171"/>
      <c r="MLL1" s="171"/>
      <c r="MLM1" s="171"/>
      <c r="MLN1" s="171"/>
      <c r="MLO1" s="171"/>
      <c r="MLP1" s="171"/>
      <c r="MLQ1" s="171"/>
      <c r="MLR1" s="171"/>
      <c r="MLS1" s="171"/>
      <c r="MLT1" s="171"/>
      <c r="MLU1" s="171"/>
      <c r="MLV1" s="171"/>
      <c r="MLW1" s="171"/>
      <c r="MLX1" s="171"/>
      <c r="MLY1" s="171"/>
      <c r="MLZ1" s="171"/>
      <c r="MMA1" s="171"/>
      <c r="MMB1" s="171"/>
      <c r="MMC1" s="171"/>
      <c r="MMD1" s="171"/>
      <c r="MME1" s="171"/>
      <c r="MMF1" s="171"/>
      <c r="MMG1" s="171"/>
      <c r="MMH1" s="171"/>
      <c r="MMI1" s="171"/>
      <c r="MMJ1" s="171"/>
      <c r="MMK1" s="171"/>
      <c r="MML1" s="171"/>
      <c r="MMM1" s="171"/>
      <c r="MMN1" s="171"/>
      <c r="MMO1" s="171"/>
      <c r="MMP1" s="171"/>
      <c r="MMQ1" s="171"/>
      <c r="MMR1" s="171"/>
      <c r="MMS1" s="171"/>
      <c r="MMT1" s="171"/>
      <c r="MMU1" s="171"/>
      <c r="MMV1" s="171"/>
      <c r="MMW1" s="171"/>
      <c r="MMX1" s="171"/>
      <c r="MMY1" s="171"/>
      <c r="MMZ1" s="171"/>
      <c r="MNA1" s="171"/>
      <c r="MNB1" s="171"/>
      <c r="MNC1" s="171"/>
      <c r="MND1" s="171"/>
      <c r="MNE1" s="171"/>
      <c r="MNF1" s="171"/>
      <c r="MNG1" s="171"/>
      <c r="MNH1" s="171"/>
      <c r="MNI1" s="171"/>
      <c r="MNJ1" s="171"/>
      <c r="MNK1" s="171"/>
      <c r="MNL1" s="171"/>
      <c r="MNM1" s="171"/>
      <c r="MNN1" s="171"/>
      <c r="MNO1" s="171"/>
      <c r="MNP1" s="171"/>
      <c r="MNQ1" s="171"/>
      <c r="MNR1" s="171"/>
      <c r="MNS1" s="171"/>
      <c r="MNT1" s="171"/>
      <c r="MNU1" s="171"/>
      <c r="MNV1" s="171"/>
      <c r="MNW1" s="171"/>
      <c r="MNX1" s="171"/>
      <c r="MNY1" s="171"/>
      <c r="MNZ1" s="171"/>
      <c r="MOA1" s="171"/>
      <c r="MOB1" s="171"/>
      <c r="MOC1" s="171"/>
      <c r="MOD1" s="171"/>
      <c r="MOE1" s="171"/>
      <c r="MOF1" s="171"/>
      <c r="MOG1" s="171"/>
      <c r="MOH1" s="171"/>
      <c r="MOI1" s="171"/>
      <c r="MOJ1" s="171"/>
      <c r="MOK1" s="171"/>
      <c r="MOL1" s="171"/>
      <c r="MOM1" s="171"/>
      <c r="MON1" s="171"/>
      <c r="MOO1" s="171"/>
      <c r="MOP1" s="171"/>
      <c r="MOQ1" s="171"/>
      <c r="MOR1" s="171"/>
      <c r="MOS1" s="171"/>
      <c r="MOT1" s="171"/>
      <c r="MOU1" s="171"/>
      <c r="MOV1" s="171"/>
      <c r="MOW1" s="171"/>
      <c r="MOX1" s="171"/>
      <c r="MOY1" s="171"/>
      <c r="MOZ1" s="171"/>
      <c r="MPA1" s="171"/>
      <c r="MPB1" s="171"/>
      <c r="MPC1" s="171"/>
      <c r="MPD1" s="171"/>
      <c r="MPE1" s="171"/>
      <c r="MPF1" s="171"/>
      <c r="MPG1" s="171"/>
      <c r="MPH1" s="171"/>
      <c r="MPI1" s="171"/>
      <c r="MPJ1" s="171"/>
      <c r="MPK1" s="171"/>
      <c r="MPL1" s="171"/>
      <c r="MPM1" s="171"/>
      <c r="MPN1" s="171"/>
      <c r="MPO1" s="171"/>
      <c r="MPP1" s="171"/>
      <c r="MPQ1" s="171"/>
      <c r="MPR1" s="171"/>
      <c r="MPS1" s="171"/>
      <c r="MPT1" s="171"/>
      <c r="MPU1" s="171"/>
      <c r="MPV1" s="171"/>
      <c r="MPW1" s="171"/>
      <c r="MPX1" s="171"/>
      <c r="MPY1" s="171"/>
      <c r="MPZ1" s="171"/>
      <c r="MQA1" s="171"/>
      <c r="MQB1" s="171"/>
      <c r="MQC1" s="171"/>
      <c r="MQD1" s="171"/>
      <c r="MQE1" s="171"/>
      <c r="MQF1" s="171"/>
      <c r="MQG1" s="171"/>
      <c r="MQH1" s="171"/>
      <c r="MQI1" s="171"/>
      <c r="MQJ1" s="171"/>
      <c r="MQK1" s="171"/>
      <c r="MQL1" s="171"/>
      <c r="MQM1" s="171"/>
      <c r="MQN1" s="171"/>
      <c r="MQO1" s="171"/>
      <c r="MQP1" s="171"/>
      <c r="MQQ1" s="171"/>
      <c r="MQR1" s="171"/>
      <c r="MQS1" s="171"/>
      <c r="MQT1" s="171"/>
      <c r="MQU1" s="171"/>
      <c r="MQV1" s="171"/>
      <c r="MQW1" s="171"/>
      <c r="MQX1" s="171"/>
      <c r="MQY1" s="171"/>
      <c r="MQZ1" s="171"/>
      <c r="MRA1" s="171"/>
      <c r="MRB1" s="171"/>
      <c r="MRC1" s="171"/>
      <c r="MRD1" s="171"/>
      <c r="MRE1" s="171"/>
      <c r="MRF1" s="171"/>
      <c r="MRG1" s="171"/>
      <c r="MRH1" s="171"/>
      <c r="MRI1" s="171"/>
      <c r="MRJ1" s="171"/>
      <c r="MRK1" s="171"/>
      <c r="MRL1" s="171"/>
      <c r="MRM1" s="171"/>
      <c r="MRN1" s="171"/>
      <c r="MRO1" s="171"/>
      <c r="MRP1" s="171"/>
      <c r="MRQ1" s="171"/>
      <c r="MRR1" s="171"/>
      <c r="MRS1" s="171"/>
      <c r="MRT1" s="171"/>
      <c r="MRU1" s="171"/>
      <c r="MRV1" s="171"/>
      <c r="MRW1" s="171"/>
      <c r="MRX1" s="171"/>
      <c r="MRY1" s="171"/>
      <c r="MRZ1" s="171"/>
      <c r="MSA1" s="171"/>
      <c r="MSB1" s="171"/>
      <c r="MSC1" s="171"/>
      <c r="MSD1" s="171"/>
      <c r="MSE1" s="171"/>
      <c r="MSF1" s="171"/>
      <c r="MSG1" s="171"/>
      <c r="MSH1" s="171"/>
      <c r="MSI1" s="171"/>
      <c r="MSJ1" s="171"/>
      <c r="MSK1" s="171"/>
      <c r="MSL1" s="171"/>
      <c r="MSM1" s="171"/>
      <c r="MSN1" s="171"/>
      <c r="MSO1" s="171"/>
      <c r="MSP1" s="171"/>
      <c r="MSQ1" s="171"/>
      <c r="MSR1" s="171"/>
      <c r="MSS1" s="171"/>
      <c r="MST1" s="171"/>
      <c r="MSU1" s="171"/>
      <c r="MSV1" s="171"/>
      <c r="MSW1" s="171"/>
      <c r="MSX1" s="171"/>
      <c r="MSY1" s="171"/>
      <c r="MSZ1" s="171"/>
      <c r="MTA1" s="171"/>
      <c r="MTB1" s="171"/>
      <c r="MTC1" s="171"/>
      <c r="MTD1" s="171"/>
      <c r="MTE1" s="171"/>
      <c r="MTF1" s="171"/>
      <c r="MTG1" s="171"/>
      <c r="MTH1" s="171"/>
      <c r="MTI1" s="171"/>
      <c r="MTJ1" s="171"/>
      <c r="MTK1" s="171"/>
      <c r="MTL1" s="171"/>
      <c r="MTM1" s="171"/>
      <c r="MTN1" s="171"/>
      <c r="MTO1" s="171"/>
      <c r="MTP1" s="171"/>
      <c r="MTQ1" s="171"/>
      <c r="MTR1" s="171"/>
      <c r="MTS1" s="171"/>
      <c r="MTT1" s="171"/>
      <c r="MTU1" s="171"/>
      <c r="MTV1" s="171"/>
      <c r="MTW1" s="171"/>
      <c r="MTX1" s="171"/>
      <c r="MTY1" s="171"/>
      <c r="MTZ1" s="171"/>
      <c r="MUA1" s="171"/>
      <c r="MUB1" s="171"/>
      <c r="MUC1" s="171"/>
      <c r="MUD1" s="171"/>
      <c r="MUE1" s="171"/>
      <c r="MUF1" s="171"/>
      <c r="MUG1" s="171"/>
      <c r="MUH1" s="171"/>
      <c r="MUI1" s="171"/>
      <c r="MUJ1" s="171"/>
      <c r="MUK1" s="171"/>
      <c r="MUL1" s="171"/>
      <c r="MUM1" s="171"/>
      <c r="MUN1" s="171"/>
      <c r="MUO1" s="171"/>
      <c r="MUP1" s="171"/>
      <c r="MUQ1" s="171"/>
      <c r="MUR1" s="171"/>
      <c r="MUS1" s="171"/>
      <c r="MUT1" s="171"/>
      <c r="MUU1" s="171"/>
      <c r="MUV1" s="171"/>
      <c r="MUW1" s="171"/>
      <c r="MUX1" s="171"/>
      <c r="MUY1" s="171"/>
      <c r="MUZ1" s="171"/>
      <c r="MVA1" s="171"/>
      <c r="MVB1" s="171"/>
      <c r="MVC1" s="171"/>
      <c r="MVD1" s="171"/>
      <c r="MVE1" s="171"/>
      <c r="MVF1" s="171"/>
      <c r="MVG1" s="171"/>
      <c r="MVH1" s="171"/>
      <c r="MVI1" s="171"/>
      <c r="MVJ1" s="171"/>
      <c r="MVK1" s="171"/>
      <c r="MVL1" s="171"/>
      <c r="MVM1" s="171"/>
      <c r="MVN1" s="171"/>
      <c r="MVO1" s="171"/>
      <c r="MVP1" s="171"/>
      <c r="MVQ1" s="171"/>
      <c r="MVR1" s="171"/>
      <c r="MVS1" s="171"/>
      <c r="MVT1" s="171"/>
      <c r="MVU1" s="171"/>
      <c r="MVV1" s="171"/>
      <c r="MVW1" s="171"/>
      <c r="MVX1" s="171"/>
      <c r="MVY1" s="171"/>
      <c r="MVZ1" s="171"/>
      <c r="MWA1" s="171"/>
      <c r="MWB1" s="171"/>
      <c r="MWC1" s="171"/>
      <c r="MWD1" s="171"/>
      <c r="MWE1" s="171"/>
      <c r="MWF1" s="171"/>
      <c r="MWG1" s="171"/>
      <c r="MWH1" s="171"/>
      <c r="MWI1" s="171"/>
      <c r="MWJ1" s="171"/>
      <c r="MWK1" s="171"/>
      <c r="MWL1" s="171"/>
      <c r="MWM1" s="171"/>
      <c r="MWN1" s="171"/>
      <c r="MWO1" s="171"/>
      <c r="MWP1" s="171"/>
      <c r="MWQ1" s="171"/>
      <c r="MWR1" s="171"/>
      <c r="MWS1" s="171"/>
      <c r="MWT1" s="171"/>
      <c r="MWU1" s="171"/>
      <c r="MWV1" s="171"/>
      <c r="MWW1" s="171"/>
      <c r="MWX1" s="171"/>
      <c r="MWY1" s="171"/>
      <c r="MWZ1" s="171"/>
      <c r="MXA1" s="171"/>
      <c r="MXB1" s="171"/>
      <c r="MXC1" s="171"/>
      <c r="MXD1" s="171"/>
      <c r="MXE1" s="171"/>
      <c r="MXF1" s="171"/>
      <c r="MXG1" s="171"/>
      <c r="MXH1" s="171"/>
      <c r="MXI1" s="171"/>
      <c r="MXJ1" s="171"/>
      <c r="MXK1" s="171"/>
      <c r="MXL1" s="171"/>
      <c r="MXM1" s="171"/>
      <c r="MXN1" s="171"/>
      <c r="MXO1" s="171"/>
      <c r="MXP1" s="171"/>
      <c r="MXQ1" s="171"/>
      <c r="MXR1" s="171"/>
      <c r="MXS1" s="171"/>
      <c r="MXT1" s="171"/>
      <c r="MXU1" s="171"/>
      <c r="MXV1" s="171"/>
      <c r="MXW1" s="171"/>
      <c r="MXX1" s="171"/>
      <c r="MXY1" s="171"/>
      <c r="MXZ1" s="171"/>
      <c r="MYA1" s="171"/>
      <c r="MYB1" s="171"/>
      <c r="MYC1" s="171"/>
      <c r="MYD1" s="171"/>
      <c r="MYE1" s="171"/>
      <c r="MYF1" s="171"/>
      <c r="MYG1" s="171"/>
      <c r="MYH1" s="171"/>
      <c r="MYI1" s="171"/>
      <c r="MYJ1" s="171"/>
      <c r="MYK1" s="171"/>
      <c r="MYL1" s="171"/>
      <c r="MYM1" s="171"/>
      <c r="MYN1" s="171"/>
      <c r="MYO1" s="171"/>
      <c r="MYP1" s="171"/>
      <c r="MYQ1" s="171"/>
      <c r="MYR1" s="171"/>
      <c r="MYS1" s="171"/>
      <c r="MYT1" s="171"/>
      <c r="MYU1" s="171"/>
      <c r="MYV1" s="171"/>
      <c r="MYW1" s="171"/>
      <c r="MYX1" s="171"/>
      <c r="MYY1" s="171"/>
      <c r="MYZ1" s="171"/>
      <c r="MZA1" s="171"/>
      <c r="MZB1" s="171"/>
      <c r="MZC1" s="171"/>
      <c r="MZD1" s="171"/>
      <c r="MZE1" s="171"/>
      <c r="MZF1" s="171"/>
      <c r="MZG1" s="171"/>
      <c r="MZH1" s="171"/>
      <c r="MZI1" s="171"/>
      <c r="MZJ1" s="171"/>
      <c r="MZK1" s="171"/>
      <c r="MZL1" s="171"/>
      <c r="MZM1" s="171"/>
      <c r="MZN1" s="171"/>
      <c r="MZO1" s="171"/>
      <c r="MZP1" s="171"/>
      <c r="MZQ1" s="171"/>
      <c r="MZR1" s="171"/>
      <c r="MZS1" s="171"/>
      <c r="MZT1" s="171"/>
      <c r="MZU1" s="171"/>
      <c r="MZV1" s="171"/>
      <c r="MZW1" s="171"/>
      <c r="MZX1" s="171"/>
      <c r="MZY1" s="171"/>
      <c r="MZZ1" s="171"/>
      <c r="NAA1" s="171"/>
      <c r="NAB1" s="171"/>
      <c r="NAC1" s="171"/>
      <c r="NAD1" s="171"/>
      <c r="NAE1" s="171"/>
      <c r="NAF1" s="171"/>
      <c r="NAG1" s="171"/>
      <c r="NAH1" s="171"/>
      <c r="NAI1" s="171"/>
      <c r="NAJ1" s="171"/>
      <c r="NAK1" s="171"/>
      <c r="NAL1" s="171"/>
      <c r="NAM1" s="171"/>
      <c r="NAN1" s="171"/>
      <c r="NAO1" s="171"/>
      <c r="NAP1" s="171"/>
      <c r="NAQ1" s="171"/>
      <c r="NAR1" s="171"/>
      <c r="NAS1" s="171"/>
      <c r="NAT1" s="171"/>
      <c r="NAU1" s="171"/>
      <c r="NAV1" s="171"/>
      <c r="NAW1" s="171"/>
      <c r="NAX1" s="171"/>
      <c r="NAY1" s="171"/>
      <c r="NAZ1" s="171"/>
      <c r="NBA1" s="171"/>
      <c r="NBB1" s="171"/>
      <c r="NBC1" s="171"/>
      <c r="NBD1" s="171"/>
      <c r="NBE1" s="171"/>
      <c r="NBF1" s="171"/>
      <c r="NBG1" s="171"/>
      <c r="NBH1" s="171"/>
      <c r="NBI1" s="171"/>
      <c r="NBJ1" s="171"/>
      <c r="NBK1" s="171"/>
      <c r="NBL1" s="171"/>
      <c r="NBM1" s="171"/>
      <c r="NBN1" s="171"/>
      <c r="NBO1" s="171"/>
      <c r="NBP1" s="171"/>
      <c r="NBQ1" s="171"/>
      <c r="NBR1" s="171"/>
      <c r="NBS1" s="171"/>
      <c r="NBT1" s="171"/>
      <c r="NBU1" s="171"/>
      <c r="NBV1" s="171"/>
      <c r="NBW1" s="171"/>
      <c r="NBX1" s="171"/>
      <c r="NBY1" s="171"/>
      <c r="NBZ1" s="171"/>
      <c r="NCA1" s="171"/>
      <c r="NCB1" s="171"/>
      <c r="NCC1" s="171"/>
      <c r="NCD1" s="171"/>
      <c r="NCE1" s="171"/>
      <c r="NCF1" s="171"/>
      <c r="NCG1" s="171"/>
      <c r="NCH1" s="171"/>
      <c r="NCI1" s="171"/>
      <c r="NCJ1" s="171"/>
      <c r="NCK1" s="171"/>
      <c r="NCL1" s="171"/>
      <c r="NCM1" s="171"/>
      <c r="NCN1" s="171"/>
      <c r="NCO1" s="171"/>
      <c r="NCP1" s="171"/>
      <c r="NCQ1" s="171"/>
      <c r="NCR1" s="171"/>
      <c r="NCS1" s="171"/>
      <c r="NCT1" s="171"/>
      <c r="NCU1" s="171"/>
      <c r="NCV1" s="171"/>
      <c r="NCW1" s="171"/>
      <c r="NCX1" s="171"/>
      <c r="NCY1" s="171"/>
      <c r="NCZ1" s="171"/>
      <c r="NDA1" s="171"/>
      <c r="NDB1" s="171"/>
      <c r="NDC1" s="171"/>
      <c r="NDD1" s="171"/>
      <c r="NDE1" s="171"/>
      <c r="NDF1" s="171"/>
      <c r="NDG1" s="171"/>
      <c r="NDH1" s="171"/>
      <c r="NDI1" s="171"/>
      <c r="NDJ1" s="171"/>
      <c r="NDK1" s="171"/>
      <c r="NDL1" s="171"/>
      <c r="NDM1" s="171"/>
      <c r="NDN1" s="171"/>
      <c r="NDO1" s="171"/>
      <c r="NDP1" s="171"/>
      <c r="NDQ1" s="171"/>
      <c r="NDR1" s="171"/>
      <c r="NDS1" s="171"/>
      <c r="NDT1" s="171"/>
      <c r="NDU1" s="171"/>
      <c r="NDV1" s="171"/>
      <c r="NDW1" s="171"/>
      <c r="NDX1" s="171"/>
      <c r="NDY1" s="171"/>
      <c r="NDZ1" s="171"/>
      <c r="NEA1" s="171"/>
      <c r="NEB1" s="171"/>
      <c r="NEC1" s="171"/>
      <c r="NED1" s="171"/>
      <c r="NEE1" s="171"/>
      <c r="NEF1" s="171"/>
      <c r="NEG1" s="171"/>
      <c r="NEH1" s="171"/>
      <c r="NEI1" s="171"/>
      <c r="NEJ1" s="171"/>
      <c r="NEK1" s="171"/>
      <c r="NEL1" s="171"/>
      <c r="NEM1" s="171"/>
      <c r="NEN1" s="171"/>
      <c r="NEO1" s="171"/>
      <c r="NEP1" s="171"/>
      <c r="NEQ1" s="171"/>
      <c r="NER1" s="171"/>
      <c r="NES1" s="171"/>
      <c r="NET1" s="171"/>
      <c r="NEU1" s="171"/>
      <c r="NEV1" s="171"/>
      <c r="NEW1" s="171"/>
      <c r="NEX1" s="171"/>
      <c r="NEY1" s="171"/>
      <c r="NEZ1" s="171"/>
      <c r="NFA1" s="171"/>
      <c r="NFB1" s="171"/>
      <c r="NFC1" s="171"/>
      <c r="NFD1" s="171"/>
      <c r="NFE1" s="171"/>
      <c r="NFF1" s="171"/>
      <c r="NFG1" s="171"/>
      <c r="NFH1" s="171"/>
      <c r="NFI1" s="171"/>
      <c r="NFJ1" s="171"/>
      <c r="NFK1" s="171"/>
      <c r="NFL1" s="171"/>
      <c r="NFM1" s="171"/>
      <c r="NFN1" s="171"/>
      <c r="NFO1" s="171"/>
      <c r="NFP1" s="171"/>
      <c r="NFQ1" s="171"/>
      <c r="NFR1" s="171"/>
      <c r="NFS1" s="171"/>
      <c r="NFT1" s="171"/>
      <c r="NFU1" s="171"/>
      <c r="NFV1" s="171"/>
      <c r="NFW1" s="171"/>
      <c r="NFX1" s="171"/>
      <c r="NFY1" s="171"/>
      <c r="NFZ1" s="171"/>
      <c r="NGA1" s="171"/>
      <c r="NGB1" s="171"/>
      <c r="NGC1" s="171"/>
      <c r="NGD1" s="171"/>
      <c r="NGE1" s="171"/>
      <c r="NGF1" s="171"/>
      <c r="NGG1" s="171"/>
      <c r="NGH1" s="171"/>
      <c r="NGI1" s="171"/>
      <c r="NGJ1" s="171"/>
      <c r="NGK1" s="171"/>
      <c r="NGL1" s="171"/>
      <c r="NGM1" s="171"/>
      <c r="NGN1" s="171"/>
      <c r="NGO1" s="171"/>
      <c r="NGP1" s="171"/>
      <c r="NGQ1" s="171"/>
      <c r="NGR1" s="171"/>
      <c r="NGS1" s="171"/>
      <c r="NGT1" s="171"/>
      <c r="NGU1" s="171"/>
      <c r="NGV1" s="171"/>
      <c r="NGW1" s="171"/>
      <c r="NGX1" s="171"/>
      <c r="NGY1" s="171"/>
      <c r="NGZ1" s="171"/>
      <c r="NHA1" s="171"/>
      <c r="NHB1" s="171"/>
      <c r="NHC1" s="171"/>
      <c r="NHD1" s="171"/>
      <c r="NHE1" s="171"/>
      <c r="NHF1" s="171"/>
      <c r="NHG1" s="171"/>
      <c r="NHH1" s="171"/>
      <c r="NHI1" s="171"/>
      <c r="NHJ1" s="171"/>
      <c r="NHK1" s="171"/>
      <c r="NHL1" s="171"/>
      <c r="NHM1" s="171"/>
      <c r="NHN1" s="171"/>
      <c r="NHO1" s="171"/>
      <c r="NHP1" s="171"/>
      <c r="NHQ1" s="171"/>
      <c r="NHR1" s="171"/>
      <c r="NHS1" s="171"/>
      <c r="NHT1" s="171"/>
      <c r="NHU1" s="171"/>
      <c r="NHV1" s="171"/>
      <c r="NHW1" s="171"/>
      <c r="NHX1" s="171"/>
      <c r="NHY1" s="171"/>
      <c r="NHZ1" s="171"/>
      <c r="NIA1" s="171"/>
      <c r="NIB1" s="171"/>
      <c r="NIC1" s="171"/>
      <c r="NID1" s="171"/>
      <c r="NIE1" s="171"/>
      <c r="NIF1" s="171"/>
      <c r="NIG1" s="171"/>
      <c r="NIH1" s="171"/>
      <c r="NII1" s="171"/>
      <c r="NIJ1" s="171"/>
      <c r="NIK1" s="171"/>
      <c r="NIL1" s="171"/>
      <c r="NIM1" s="171"/>
      <c r="NIN1" s="171"/>
      <c r="NIO1" s="171"/>
      <c r="NIP1" s="171"/>
      <c r="NIQ1" s="171"/>
      <c r="NIR1" s="171"/>
      <c r="NIS1" s="171"/>
      <c r="NIT1" s="171"/>
      <c r="NIU1" s="171"/>
      <c r="NIV1" s="171"/>
      <c r="NIW1" s="171"/>
      <c r="NIX1" s="171"/>
      <c r="NIY1" s="171"/>
      <c r="NIZ1" s="171"/>
      <c r="NJA1" s="171"/>
      <c r="NJB1" s="171"/>
      <c r="NJC1" s="171"/>
      <c r="NJD1" s="171"/>
      <c r="NJE1" s="171"/>
      <c r="NJF1" s="171"/>
      <c r="NJG1" s="171"/>
      <c r="NJH1" s="171"/>
      <c r="NJI1" s="171"/>
      <c r="NJJ1" s="171"/>
      <c r="NJK1" s="171"/>
      <c r="NJL1" s="171"/>
      <c r="NJM1" s="171"/>
      <c r="NJN1" s="171"/>
      <c r="NJO1" s="171"/>
      <c r="NJP1" s="171"/>
      <c r="NJQ1" s="171"/>
      <c r="NJR1" s="171"/>
      <c r="NJS1" s="171"/>
      <c r="NJT1" s="171"/>
      <c r="NJU1" s="171"/>
      <c r="NJV1" s="171"/>
      <c r="NJW1" s="171"/>
      <c r="NJX1" s="171"/>
      <c r="NJY1" s="171"/>
      <c r="NJZ1" s="171"/>
      <c r="NKA1" s="171"/>
      <c r="NKB1" s="171"/>
      <c r="NKC1" s="171"/>
      <c r="NKD1" s="171"/>
      <c r="NKE1" s="171"/>
      <c r="NKF1" s="171"/>
      <c r="NKG1" s="171"/>
      <c r="NKH1" s="171"/>
      <c r="NKI1" s="171"/>
      <c r="NKJ1" s="171"/>
      <c r="NKK1" s="171"/>
      <c r="NKL1" s="171"/>
      <c r="NKM1" s="171"/>
      <c r="NKN1" s="171"/>
      <c r="NKO1" s="171"/>
      <c r="NKP1" s="171"/>
      <c r="NKQ1" s="171"/>
      <c r="NKR1" s="171"/>
      <c r="NKS1" s="171"/>
      <c r="NKT1" s="171"/>
      <c r="NKU1" s="171"/>
      <c r="NKV1" s="171"/>
      <c r="NKW1" s="171"/>
      <c r="NKX1" s="171"/>
      <c r="NKY1" s="171"/>
      <c r="NKZ1" s="171"/>
      <c r="NLA1" s="171"/>
      <c r="NLB1" s="171"/>
      <c r="NLC1" s="171"/>
      <c r="NLD1" s="171"/>
      <c r="NLE1" s="171"/>
      <c r="NLF1" s="171"/>
      <c r="NLG1" s="171"/>
      <c r="NLH1" s="171"/>
      <c r="NLI1" s="171"/>
      <c r="NLJ1" s="171"/>
      <c r="NLK1" s="171"/>
      <c r="NLL1" s="171"/>
      <c r="NLM1" s="171"/>
      <c r="NLN1" s="171"/>
      <c r="NLO1" s="171"/>
      <c r="NLP1" s="171"/>
      <c r="NLQ1" s="171"/>
      <c r="NLR1" s="171"/>
      <c r="NLS1" s="171"/>
      <c r="NLT1" s="171"/>
      <c r="NLU1" s="171"/>
      <c r="NLV1" s="171"/>
      <c r="NLW1" s="171"/>
      <c r="NLX1" s="171"/>
      <c r="NLY1" s="171"/>
      <c r="NLZ1" s="171"/>
      <c r="NMA1" s="171"/>
      <c r="NMB1" s="171"/>
      <c r="NMC1" s="171"/>
      <c r="NMD1" s="171"/>
      <c r="NME1" s="171"/>
      <c r="NMF1" s="171"/>
      <c r="NMG1" s="171"/>
      <c r="NMH1" s="171"/>
      <c r="NMI1" s="171"/>
      <c r="NMJ1" s="171"/>
      <c r="NMK1" s="171"/>
      <c r="NML1" s="171"/>
      <c r="NMM1" s="171"/>
      <c r="NMN1" s="171"/>
      <c r="NMO1" s="171"/>
      <c r="NMP1" s="171"/>
      <c r="NMQ1" s="171"/>
      <c r="NMR1" s="171"/>
      <c r="NMS1" s="171"/>
      <c r="NMT1" s="171"/>
      <c r="NMU1" s="171"/>
      <c r="NMV1" s="171"/>
      <c r="NMW1" s="171"/>
      <c r="NMX1" s="171"/>
      <c r="NMY1" s="171"/>
      <c r="NMZ1" s="171"/>
      <c r="NNA1" s="171"/>
      <c r="NNB1" s="171"/>
      <c r="NNC1" s="171"/>
      <c r="NND1" s="171"/>
      <c r="NNE1" s="171"/>
      <c r="NNF1" s="171"/>
      <c r="NNG1" s="171"/>
      <c r="NNH1" s="171"/>
      <c r="NNI1" s="171"/>
      <c r="NNJ1" s="171"/>
      <c r="NNK1" s="171"/>
      <c r="NNL1" s="171"/>
      <c r="NNM1" s="171"/>
      <c r="NNN1" s="171"/>
      <c r="NNO1" s="171"/>
      <c r="NNP1" s="171"/>
      <c r="NNQ1" s="171"/>
      <c r="NNR1" s="171"/>
      <c r="NNS1" s="171"/>
      <c r="NNT1" s="171"/>
      <c r="NNU1" s="171"/>
      <c r="NNV1" s="171"/>
      <c r="NNW1" s="171"/>
      <c r="NNX1" s="171"/>
      <c r="NNY1" s="171"/>
      <c r="NNZ1" s="171"/>
      <c r="NOA1" s="171"/>
      <c r="NOB1" s="171"/>
      <c r="NOC1" s="171"/>
      <c r="NOD1" s="171"/>
      <c r="NOE1" s="171"/>
      <c r="NOF1" s="171"/>
      <c r="NOG1" s="171"/>
      <c r="NOH1" s="171"/>
      <c r="NOI1" s="171"/>
      <c r="NOJ1" s="171"/>
      <c r="NOK1" s="171"/>
      <c r="NOL1" s="171"/>
      <c r="NOM1" s="171"/>
      <c r="NON1" s="171"/>
      <c r="NOO1" s="171"/>
      <c r="NOP1" s="171"/>
      <c r="NOQ1" s="171"/>
      <c r="NOR1" s="171"/>
      <c r="NOS1" s="171"/>
      <c r="NOT1" s="171"/>
      <c r="NOU1" s="171"/>
      <c r="NOV1" s="171"/>
      <c r="NOW1" s="171"/>
      <c r="NOX1" s="171"/>
      <c r="NOY1" s="171"/>
      <c r="NOZ1" s="171"/>
      <c r="NPA1" s="171"/>
      <c r="NPB1" s="171"/>
      <c r="NPC1" s="171"/>
      <c r="NPD1" s="171"/>
      <c r="NPE1" s="171"/>
      <c r="NPF1" s="171"/>
      <c r="NPG1" s="171"/>
      <c r="NPH1" s="171"/>
      <c r="NPI1" s="171"/>
      <c r="NPJ1" s="171"/>
      <c r="NPK1" s="171"/>
      <c r="NPL1" s="171"/>
      <c r="NPM1" s="171"/>
      <c r="NPN1" s="171"/>
      <c r="NPO1" s="171"/>
      <c r="NPP1" s="171"/>
      <c r="NPQ1" s="171"/>
      <c r="NPR1" s="171"/>
      <c r="NPS1" s="171"/>
      <c r="NPT1" s="171"/>
      <c r="NPU1" s="171"/>
      <c r="NPV1" s="171"/>
      <c r="NPW1" s="171"/>
      <c r="NPX1" s="171"/>
      <c r="NPY1" s="171"/>
      <c r="NPZ1" s="171"/>
      <c r="NQA1" s="171"/>
      <c r="NQB1" s="171"/>
      <c r="NQC1" s="171"/>
      <c r="NQD1" s="171"/>
      <c r="NQE1" s="171"/>
      <c r="NQF1" s="171"/>
      <c r="NQG1" s="171"/>
      <c r="NQH1" s="171"/>
      <c r="NQI1" s="171"/>
      <c r="NQJ1" s="171"/>
      <c r="NQK1" s="171"/>
      <c r="NQL1" s="171"/>
      <c r="NQM1" s="171"/>
      <c r="NQN1" s="171"/>
      <c r="NQO1" s="171"/>
      <c r="NQP1" s="171"/>
      <c r="NQQ1" s="171"/>
      <c r="NQR1" s="171"/>
      <c r="NQS1" s="171"/>
      <c r="NQT1" s="171"/>
      <c r="NQU1" s="171"/>
      <c r="NQV1" s="171"/>
      <c r="NQW1" s="171"/>
      <c r="NQX1" s="171"/>
      <c r="NQY1" s="171"/>
      <c r="NQZ1" s="171"/>
      <c r="NRA1" s="171"/>
      <c r="NRB1" s="171"/>
      <c r="NRC1" s="171"/>
      <c r="NRD1" s="171"/>
      <c r="NRE1" s="171"/>
      <c r="NRF1" s="171"/>
      <c r="NRG1" s="171"/>
      <c r="NRH1" s="171"/>
      <c r="NRI1" s="171"/>
      <c r="NRJ1" s="171"/>
      <c r="NRK1" s="171"/>
      <c r="NRL1" s="171"/>
      <c r="NRM1" s="171"/>
      <c r="NRN1" s="171"/>
      <c r="NRO1" s="171"/>
      <c r="NRP1" s="171"/>
      <c r="NRQ1" s="171"/>
      <c r="NRR1" s="171"/>
      <c r="NRS1" s="171"/>
      <c r="NRT1" s="171"/>
      <c r="NRU1" s="171"/>
      <c r="NRV1" s="171"/>
      <c r="NRW1" s="171"/>
      <c r="NRX1" s="171"/>
      <c r="NRY1" s="171"/>
      <c r="NRZ1" s="171"/>
      <c r="NSA1" s="171"/>
      <c r="NSB1" s="171"/>
      <c r="NSC1" s="171"/>
      <c r="NSD1" s="171"/>
      <c r="NSE1" s="171"/>
      <c r="NSF1" s="171"/>
      <c r="NSG1" s="171"/>
      <c r="NSH1" s="171"/>
      <c r="NSI1" s="171"/>
      <c r="NSJ1" s="171"/>
      <c r="NSK1" s="171"/>
      <c r="NSL1" s="171"/>
      <c r="NSM1" s="171"/>
      <c r="NSN1" s="171"/>
      <c r="NSO1" s="171"/>
      <c r="NSP1" s="171"/>
      <c r="NSQ1" s="171"/>
      <c r="NSR1" s="171"/>
      <c r="NSS1" s="171"/>
      <c r="NST1" s="171"/>
      <c r="NSU1" s="171"/>
      <c r="NSV1" s="171"/>
      <c r="NSW1" s="171"/>
      <c r="NSX1" s="171"/>
      <c r="NSY1" s="171"/>
      <c r="NSZ1" s="171"/>
      <c r="NTA1" s="171"/>
      <c r="NTB1" s="171"/>
      <c r="NTC1" s="171"/>
      <c r="NTD1" s="171"/>
      <c r="NTE1" s="171"/>
      <c r="NTF1" s="171"/>
      <c r="NTG1" s="171"/>
      <c r="NTH1" s="171"/>
      <c r="NTI1" s="171"/>
      <c r="NTJ1" s="171"/>
      <c r="NTK1" s="171"/>
      <c r="NTL1" s="171"/>
      <c r="NTM1" s="171"/>
      <c r="NTN1" s="171"/>
      <c r="NTO1" s="171"/>
      <c r="NTP1" s="171"/>
      <c r="NTQ1" s="171"/>
      <c r="NTR1" s="171"/>
      <c r="NTS1" s="171"/>
      <c r="NTT1" s="171"/>
      <c r="NTU1" s="171"/>
      <c r="NTV1" s="171"/>
      <c r="NTW1" s="171"/>
      <c r="NTX1" s="171"/>
      <c r="NTY1" s="171"/>
      <c r="NTZ1" s="171"/>
      <c r="NUA1" s="171"/>
      <c r="NUB1" s="171"/>
      <c r="NUC1" s="171"/>
      <c r="NUD1" s="171"/>
      <c r="NUE1" s="171"/>
      <c r="NUF1" s="171"/>
      <c r="NUG1" s="171"/>
      <c r="NUH1" s="171"/>
      <c r="NUI1" s="171"/>
      <c r="NUJ1" s="171"/>
      <c r="NUK1" s="171"/>
      <c r="NUL1" s="171"/>
      <c r="NUM1" s="171"/>
      <c r="NUN1" s="171"/>
      <c r="NUO1" s="171"/>
      <c r="NUP1" s="171"/>
      <c r="NUQ1" s="171"/>
      <c r="NUR1" s="171"/>
      <c r="NUS1" s="171"/>
      <c r="NUT1" s="171"/>
      <c r="NUU1" s="171"/>
      <c r="NUV1" s="171"/>
      <c r="NUW1" s="171"/>
      <c r="NUX1" s="171"/>
      <c r="NUY1" s="171"/>
      <c r="NUZ1" s="171"/>
      <c r="NVA1" s="171"/>
      <c r="NVB1" s="171"/>
      <c r="NVC1" s="171"/>
      <c r="NVD1" s="171"/>
      <c r="NVE1" s="171"/>
      <c r="NVF1" s="171"/>
      <c r="NVG1" s="171"/>
      <c r="NVH1" s="171"/>
      <c r="NVI1" s="171"/>
      <c r="NVJ1" s="171"/>
      <c r="NVK1" s="171"/>
      <c r="NVL1" s="171"/>
      <c r="NVM1" s="171"/>
      <c r="NVN1" s="171"/>
      <c r="NVO1" s="171"/>
      <c r="NVP1" s="171"/>
      <c r="NVQ1" s="171"/>
      <c r="NVR1" s="171"/>
      <c r="NVS1" s="171"/>
      <c r="NVT1" s="171"/>
      <c r="NVU1" s="171"/>
      <c r="NVV1" s="171"/>
      <c r="NVW1" s="171"/>
      <c r="NVX1" s="171"/>
      <c r="NVY1" s="171"/>
      <c r="NVZ1" s="171"/>
      <c r="NWA1" s="171"/>
      <c r="NWB1" s="171"/>
      <c r="NWC1" s="171"/>
      <c r="NWD1" s="171"/>
      <c r="NWE1" s="171"/>
      <c r="NWF1" s="171"/>
      <c r="NWG1" s="171"/>
      <c r="NWH1" s="171"/>
      <c r="NWI1" s="171"/>
      <c r="NWJ1" s="171"/>
      <c r="NWK1" s="171"/>
      <c r="NWL1" s="171"/>
      <c r="NWM1" s="171"/>
      <c r="NWN1" s="171"/>
      <c r="NWO1" s="171"/>
      <c r="NWP1" s="171"/>
      <c r="NWQ1" s="171"/>
      <c r="NWR1" s="171"/>
      <c r="NWS1" s="171"/>
      <c r="NWT1" s="171"/>
      <c r="NWU1" s="171"/>
      <c r="NWV1" s="171"/>
      <c r="NWW1" s="171"/>
      <c r="NWX1" s="171"/>
      <c r="NWY1" s="171"/>
      <c r="NWZ1" s="171"/>
      <c r="NXA1" s="171"/>
      <c r="NXB1" s="171"/>
      <c r="NXC1" s="171"/>
      <c r="NXD1" s="171"/>
      <c r="NXE1" s="171"/>
      <c r="NXF1" s="171"/>
      <c r="NXG1" s="171"/>
      <c r="NXH1" s="171"/>
      <c r="NXI1" s="171"/>
      <c r="NXJ1" s="171"/>
      <c r="NXK1" s="171"/>
      <c r="NXL1" s="171"/>
      <c r="NXM1" s="171"/>
      <c r="NXN1" s="171"/>
      <c r="NXO1" s="171"/>
      <c r="NXP1" s="171"/>
      <c r="NXQ1" s="171"/>
      <c r="NXR1" s="171"/>
      <c r="NXS1" s="171"/>
      <c r="NXT1" s="171"/>
      <c r="NXU1" s="171"/>
      <c r="NXV1" s="171"/>
      <c r="NXW1" s="171"/>
      <c r="NXX1" s="171"/>
      <c r="NXY1" s="171"/>
      <c r="NXZ1" s="171"/>
      <c r="NYA1" s="171"/>
      <c r="NYB1" s="171"/>
      <c r="NYC1" s="171"/>
      <c r="NYD1" s="171"/>
      <c r="NYE1" s="171"/>
      <c r="NYF1" s="171"/>
      <c r="NYG1" s="171"/>
      <c r="NYH1" s="171"/>
      <c r="NYI1" s="171"/>
      <c r="NYJ1" s="171"/>
      <c r="NYK1" s="171"/>
      <c r="NYL1" s="171"/>
      <c r="NYM1" s="171"/>
      <c r="NYN1" s="171"/>
      <c r="NYO1" s="171"/>
      <c r="NYP1" s="171"/>
      <c r="NYQ1" s="171"/>
      <c r="NYR1" s="171"/>
      <c r="NYS1" s="171"/>
      <c r="NYT1" s="171"/>
      <c r="NYU1" s="171"/>
      <c r="NYV1" s="171"/>
      <c r="NYW1" s="171"/>
      <c r="NYX1" s="171"/>
      <c r="NYY1" s="171"/>
      <c r="NYZ1" s="171"/>
      <c r="NZA1" s="171"/>
      <c r="NZB1" s="171"/>
      <c r="NZC1" s="171"/>
      <c r="NZD1" s="171"/>
      <c r="NZE1" s="171"/>
      <c r="NZF1" s="171"/>
      <c r="NZG1" s="171"/>
      <c r="NZH1" s="171"/>
      <c r="NZI1" s="171"/>
      <c r="NZJ1" s="171"/>
      <c r="NZK1" s="171"/>
      <c r="NZL1" s="171"/>
      <c r="NZM1" s="171"/>
      <c r="NZN1" s="171"/>
      <c r="NZO1" s="171"/>
      <c r="NZP1" s="171"/>
      <c r="NZQ1" s="171"/>
      <c r="NZR1" s="171"/>
      <c r="NZS1" s="171"/>
      <c r="NZT1" s="171"/>
      <c r="NZU1" s="171"/>
      <c r="NZV1" s="171"/>
      <c r="NZW1" s="171"/>
      <c r="NZX1" s="171"/>
      <c r="NZY1" s="171"/>
      <c r="NZZ1" s="171"/>
      <c r="OAA1" s="171"/>
      <c r="OAB1" s="171"/>
      <c r="OAC1" s="171"/>
      <c r="OAD1" s="171"/>
      <c r="OAE1" s="171"/>
      <c r="OAF1" s="171"/>
      <c r="OAG1" s="171"/>
      <c r="OAH1" s="171"/>
      <c r="OAI1" s="171"/>
      <c r="OAJ1" s="171"/>
      <c r="OAK1" s="171"/>
      <c r="OAL1" s="171"/>
      <c r="OAM1" s="171"/>
      <c r="OAN1" s="171"/>
      <c r="OAO1" s="171"/>
      <c r="OAP1" s="171"/>
      <c r="OAQ1" s="171"/>
      <c r="OAR1" s="171"/>
      <c r="OAS1" s="171"/>
      <c r="OAT1" s="171"/>
      <c r="OAU1" s="171"/>
      <c r="OAV1" s="171"/>
      <c r="OAW1" s="171"/>
      <c r="OAX1" s="171"/>
      <c r="OAY1" s="171"/>
      <c r="OAZ1" s="171"/>
      <c r="OBA1" s="171"/>
      <c r="OBB1" s="171"/>
      <c r="OBC1" s="171"/>
      <c r="OBD1" s="171"/>
      <c r="OBE1" s="171"/>
      <c r="OBF1" s="171"/>
      <c r="OBG1" s="171"/>
      <c r="OBH1" s="171"/>
      <c r="OBI1" s="171"/>
      <c r="OBJ1" s="171"/>
      <c r="OBK1" s="171"/>
      <c r="OBL1" s="171"/>
      <c r="OBM1" s="171"/>
      <c r="OBN1" s="171"/>
      <c r="OBO1" s="171"/>
      <c r="OBP1" s="171"/>
      <c r="OBQ1" s="171"/>
      <c r="OBR1" s="171"/>
      <c r="OBS1" s="171"/>
      <c r="OBT1" s="171"/>
      <c r="OBU1" s="171"/>
      <c r="OBV1" s="171"/>
      <c r="OBW1" s="171"/>
      <c r="OBX1" s="171"/>
      <c r="OBY1" s="171"/>
      <c r="OBZ1" s="171"/>
      <c r="OCA1" s="171"/>
      <c r="OCB1" s="171"/>
      <c r="OCC1" s="171"/>
      <c r="OCD1" s="171"/>
      <c r="OCE1" s="171"/>
      <c r="OCF1" s="171"/>
      <c r="OCG1" s="171"/>
      <c r="OCH1" s="171"/>
      <c r="OCI1" s="171"/>
      <c r="OCJ1" s="171"/>
      <c r="OCK1" s="171"/>
      <c r="OCL1" s="171"/>
      <c r="OCM1" s="171"/>
      <c r="OCN1" s="171"/>
      <c r="OCO1" s="171"/>
      <c r="OCP1" s="171"/>
      <c r="OCQ1" s="171"/>
      <c r="OCR1" s="171"/>
      <c r="OCS1" s="171"/>
      <c r="OCT1" s="171"/>
      <c r="OCU1" s="171"/>
      <c r="OCV1" s="171"/>
      <c r="OCW1" s="171"/>
      <c r="OCX1" s="171"/>
      <c r="OCY1" s="171"/>
      <c r="OCZ1" s="171"/>
      <c r="ODA1" s="171"/>
      <c r="ODB1" s="171"/>
      <c r="ODC1" s="171"/>
      <c r="ODD1" s="171"/>
      <c r="ODE1" s="171"/>
      <c r="ODF1" s="171"/>
      <c r="ODG1" s="171"/>
      <c r="ODH1" s="171"/>
      <c r="ODI1" s="171"/>
      <c r="ODJ1" s="171"/>
      <c r="ODK1" s="171"/>
      <c r="ODL1" s="171"/>
      <c r="ODM1" s="171"/>
      <c r="ODN1" s="171"/>
      <c r="ODO1" s="171"/>
      <c r="ODP1" s="171"/>
      <c r="ODQ1" s="171"/>
      <c r="ODR1" s="171"/>
      <c r="ODS1" s="171"/>
      <c r="ODT1" s="171"/>
      <c r="ODU1" s="171"/>
      <c r="ODV1" s="171"/>
      <c r="ODW1" s="171"/>
      <c r="ODX1" s="171"/>
      <c r="ODY1" s="171"/>
      <c r="ODZ1" s="171"/>
      <c r="OEA1" s="171"/>
      <c r="OEB1" s="171"/>
      <c r="OEC1" s="171"/>
      <c r="OED1" s="171"/>
      <c r="OEE1" s="171"/>
      <c r="OEF1" s="171"/>
      <c r="OEG1" s="171"/>
      <c r="OEH1" s="171"/>
      <c r="OEI1" s="171"/>
      <c r="OEJ1" s="171"/>
      <c r="OEK1" s="171"/>
      <c r="OEL1" s="171"/>
      <c r="OEM1" s="171"/>
      <c r="OEN1" s="171"/>
      <c r="OEO1" s="171"/>
      <c r="OEP1" s="171"/>
      <c r="OEQ1" s="171"/>
      <c r="OER1" s="171"/>
      <c r="OES1" s="171"/>
      <c r="OET1" s="171"/>
      <c r="OEU1" s="171"/>
      <c r="OEV1" s="171"/>
      <c r="OEW1" s="171"/>
      <c r="OEX1" s="171"/>
      <c r="OEY1" s="171"/>
      <c r="OEZ1" s="171"/>
      <c r="OFA1" s="171"/>
      <c r="OFB1" s="171"/>
      <c r="OFC1" s="171"/>
      <c r="OFD1" s="171"/>
      <c r="OFE1" s="171"/>
      <c r="OFF1" s="171"/>
      <c r="OFG1" s="171"/>
      <c r="OFH1" s="171"/>
      <c r="OFI1" s="171"/>
      <c r="OFJ1" s="171"/>
      <c r="OFK1" s="171"/>
      <c r="OFL1" s="171"/>
      <c r="OFM1" s="171"/>
      <c r="OFN1" s="171"/>
      <c r="OFO1" s="171"/>
      <c r="OFP1" s="171"/>
      <c r="OFQ1" s="171"/>
      <c r="OFR1" s="171"/>
      <c r="OFS1" s="171"/>
      <c r="OFT1" s="171"/>
      <c r="OFU1" s="171"/>
      <c r="OFV1" s="171"/>
      <c r="OFW1" s="171"/>
      <c r="OFX1" s="171"/>
      <c r="OFY1" s="171"/>
      <c r="OFZ1" s="171"/>
      <c r="OGA1" s="171"/>
      <c r="OGB1" s="171"/>
      <c r="OGC1" s="171"/>
      <c r="OGD1" s="171"/>
      <c r="OGE1" s="171"/>
      <c r="OGF1" s="171"/>
      <c r="OGG1" s="171"/>
      <c r="OGH1" s="171"/>
      <c r="OGI1" s="171"/>
      <c r="OGJ1" s="171"/>
      <c r="OGK1" s="171"/>
      <c r="OGL1" s="171"/>
      <c r="OGM1" s="171"/>
      <c r="OGN1" s="171"/>
      <c r="OGO1" s="171"/>
      <c r="OGP1" s="171"/>
      <c r="OGQ1" s="171"/>
      <c r="OGR1" s="171"/>
      <c r="OGS1" s="171"/>
      <c r="OGT1" s="171"/>
      <c r="OGU1" s="171"/>
      <c r="OGV1" s="171"/>
      <c r="OGW1" s="171"/>
      <c r="OGX1" s="171"/>
      <c r="OGY1" s="171"/>
      <c r="OGZ1" s="171"/>
      <c r="OHA1" s="171"/>
      <c r="OHB1" s="171"/>
      <c r="OHC1" s="171"/>
      <c r="OHD1" s="171"/>
      <c r="OHE1" s="171"/>
      <c r="OHF1" s="171"/>
      <c r="OHG1" s="171"/>
      <c r="OHH1" s="171"/>
      <c r="OHI1" s="171"/>
      <c r="OHJ1" s="171"/>
      <c r="OHK1" s="171"/>
      <c r="OHL1" s="171"/>
      <c r="OHM1" s="171"/>
      <c r="OHN1" s="171"/>
      <c r="OHO1" s="171"/>
      <c r="OHP1" s="171"/>
      <c r="OHQ1" s="171"/>
      <c r="OHR1" s="171"/>
      <c r="OHS1" s="171"/>
      <c r="OHT1" s="171"/>
      <c r="OHU1" s="171"/>
      <c r="OHV1" s="171"/>
      <c r="OHW1" s="171"/>
      <c r="OHX1" s="171"/>
      <c r="OHY1" s="171"/>
      <c r="OHZ1" s="171"/>
      <c r="OIA1" s="171"/>
      <c r="OIB1" s="171"/>
      <c r="OIC1" s="171"/>
      <c r="OID1" s="171"/>
      <c r="OIE1" s="171"/>
      <c r="OIF1" s="171"/>
      <c r="OIG1" s="171"/>
      <c r="OIH1" s="171"/>
      <c r="OII1" s="171"/>
      <c r="OIJ1" s="171"/>
      <c r="OIK1" s="171"/>
      <c r="OIL1" s="171"/>
      <c r="OIM1" s="171"/>
      <c r="OIN1" s="171"/>
      <c r="OIO1" s="171"/>
      <c r="OIP1" s="171"/>
      <c r="OIQ1" s="171"/>
      <c r="OIR1" s="171"/>
      <c r="OIS1" s="171"/>
      <c r="OIT1" s="171"/>
      <c r="OIU1" s="171"/>
      <c r="OIV1" s="171"/>
      <c r="OIW1" s="171"/>
      <c r="OIX1" s="171"/>
      <c r="OIY1" s="171"/>
      <c r="OIZ1" s="171"/>
      <c r="OJA1" s="171"/>
      <c r="OJB1" s="171"/>
      <c r="OJC1" s="171"/>
      <c r="OJD1" s="171"/>
      <c r="OJE1" s="171"/>
      <c r="OJF1" s="171"/>
      <c r="OJG1" s="171"/>
      <c r="OJH1" s="171"/>
      <c r="OJI1" s="171"/>
      <c r="OJJ1" s="171"/>
      <c r="OJK1" s="171"/>
      <c r="OJL1" s="171"/>
      <c r="OJM1" s="171"/>
      <c r="OJN1" s="171"/>
      <c r="OJO1" s="171"/>
      <c r="OJP1" s="171"/>
      <c r="OJQ1" s="171"/>
      <c r="OJR1" s="171"/>
      <c r="OJS1" s="171"/>
      <c r="OJT1" s="171"/>
      <c r="OJU1" s="171"/>
      <c r="OJV1" s="171"/>
      <c r="OJW1" s="171"/>
      <c r="OJX1" s="171"/>
      <c r="OJY1" s="171"/>
      <c r="OJZ1" s="171"/>
      <c r="OKA1" s="171"/>
      <c r="OKB1" s="171"/>
      <c r="OKC1" s="171"/>
      <c r="OKD1" s="171"/>
      <c r="OKE1" s="171"/>
      <c r="OKF1" s="171"/>
      <c r="OKG1" s="171"/>
      <c r="OKH1" s="171"/>
      <c r="OKI1" s="171"/>
      <c r="OKJ1" s="171"/>
      <c r="OKK1" s="171"/>
      <c r="OKL1" s="171"/>
      <c r="OKM1" s="171"/>
      <c r="OKN1" s="171"/>
      <c r="OKO1" s="171"/>
      <c r="OKP1" s="171"/>
      <c r="OKQ1" s="171"/>
      <c r="OKR1" s="171"/>
      <c r="OKS1" s="171"/>
      <c r="OKT1" s="171"/>
      <c r="OKU1" s="171"/>
      <c r="OKV1" s="171"/>
      <c r="OKW1" s="171"/>
      <c r="OKX1" s="171"/>
      <c r="OKY1" s="171"/>
      <c r="OKZ1" s="171"/>
      <c r="OLA1" s="171"/>
      <c r="OLB1" s="171"/>
      <c r="OLC1" s="171"/>
      <c r="OLD1" s="171"/>
      <c r="OLE1" s="171"/>
      <c r="OLF1" s="171"/>
      <c r="OLG1" s="171"/>
      <c r="OLH1" s="171"/>
      <c r="OLI1" s="171"/>
      <c r="OLJ1" s="171"/>
      <c r="OLK1" s="171"/>
      <c r="OLL1" s="171"/>
      <c r="OLM1" s="171"/>
      <c r="OLN1" s="171"/>
      <c r="OLO1" s="171"/>
      <c r="OLP1" s="171"/>
      <c r="OLQ1" s="171"/>
      <c r="OLR1" s="171"/>
      <c r="OLS1" s="171"/>
      <c r="OLT1" s="171"/>
      <c r="OLU1" s="171"/>
      <c r="OLV1" s="171"/>
      <c r="OLW1" s="171"/>
      <c r="OLX1" s="171"/>
      <c r="OLY1" s="171"/>
      <c r="OLZ1" s="171"/>
      <c r="OMA1" s="171"/>
      <c r="OMB1" s="171"/>
      <c r="OMC1" s="171"/>
      <c r="OMD1" s="171"/>
      <c r="OME1" s="171"/>
      <c r="OMF1" s="171"/>
      <c r="OMG1" s="171"/>
      <c r="OMH1" s="171"/>
      <c r="OMI1" s="171"/>
      <c r="OMJ1" s="171"/>
      <c r="OMK1" s="171"/>
      <c r="OML1" s="171"/>
      <c r="OMM1" s="171"/>
      <c r="OMN1" s="171"/>
      <c r="OMO1" s="171"/>
      <c r="OMP1" s="171"/>
      <c r="OMQ1" s="171"/>
      <c r="OMR1" s="171"/>
      <c r="OMS1" s="171"/>
      <c r="OMT1" s="171"/>
      <c r="OMU1" s="171"/>
      <c r="OMV1" s="171"/>
      <c r="OMW1" s="171"/>
      <c r="OMX1" s="171"/>
      <c r="OMY1" s="171"/>
      <c r="OMZ1" s="171"/>
      <c r="ONA1" s="171"/>
      <c r="ONB1" s="171"/>
      <c r="ONC1" s="171"/>
      <c r="OND1" s="171"/>
      <c r="ONE1" s="171"/>
      <c r="ONF1" s="171"/>
      <c r="ONG1" s="171"/>
      <c r="ONH1" s="171"/>
      <c r="ONI1" s="171"/>
      <c r="ONJ1" s="171"/>
      <c r="ONK1" s="171"/>
      <c r="ONL1" s="171"/>
      <c r="ONM1" s="171"/>
      <c r="ONN1" s="171"/>
      <c r="ONO1" s="171"/>
      <c r="ONP1" s="171"/>
      <c r="ONQ1" s="171"/>
      <c r="ONR1" s="171"/>
      <c r="ONS1" s="171"/>
      <c r="ONT1" s="171"/>
      <c r="ONU1" s="171"/>
      <c r="ONV1" s="171"/>
      <c r="ONW1" s="171"/>
      <c r="ONX1" s="171"/>
      <c r="ONY1" s="171"/>
      <c r="ONZ1" s="171"/>
      <c r="OOA1" s="171"/>
      <c r="OOB1" s="171"/>
      <c r="OOC1" s="171"/>
      <c r="OOD1" s="171"/>
      <c r="OOE1" s="171"/>
      <c r="OOF1" s="171"/>
      <c r="OOG1" s="171"/>
      <c r="OOH1" s="171"/>
      <c r="OOI1" s="171"/>
      <c r="OOJ1" s="171"/>
      <c r="OOK1" s="171"/>
      <c r="OOL1" s="171"/>
      <c r="OOM1" s="171"/>
      <c r="OON1" s="171"/>
      <c r="OOO1" s="171"/>
      <c r="OOP1" s="171"/>
      <c r="OOQ1" s="171"/>
      <c r="OOR1" s="171"/>
      <c r="OOS1" s="171"/>
      <c r="OOT1" s="171"/>
      <c r="OOU1" s="171"/>
      <c r="OOV1" s="171"/>
      <c r="OOW1" s="171"/>
      <c r="OOX1" s="171"/>
      <c r="OOY1" s="171"/>
      <c r="OOZ1" s="171"/>
      <c r="OPA1" s="171"/>
      <c r="OPB1" s="171"/>
      <c r="OPC1" s="171"/>
      <c r="OPD1" s="171"/>
      <c r="OPE1" s="171"/>
      <c r="OPF1" s="171"/>
      <c r="OPG1" s="171"/>
      <c r="OPH1" s="171"/>
      <c r="OPI1" s="171"/>
      <c r="OPJ1" s="171"/>
      <c r="OPK1" s="171"/>
      <c r="OPL1" s="171"/>
      <c r="OPM1" s="171"/>
      <c r="OPN1" s="171"/>
      <c r="OPO1" s="171"/>
      <c r="OPP1" s="171"/>
      <c r="OPQ1" s="171"/>
      <c r="OPR1" s="171"/>
      <c r="OPS1" s="171"/>
      <c r="OPT1" s="171"/>
      <c r="OPU1" s="171"/>
      <c r="OPV1" s="171"/>
      <c r="OPW1" s="171"/>
      <c r="OPX1" s="171"/>
      <c r="OPY1" s="171"/>
      <c r="OPZ1" s="171"/>
      <c r="OQA1" s="171"/>
      <c r="OQB1" s="171"/>
      <c r="OQC1" s="171"/>
      <c r="OQD1" s="171"/>
      <c r="OQE1" s="171"/>
      <c r="OQF1" s="171"/>
      <c r="OQG1" s="171"/>
      <c r="OQH1" s="171"/>
      <c r="OQI1" s="171"/>
      <c r="OQJ1" s="171"/>
      <c r="OQK1" s="171"/>
      <c r="OQL1" s="171"/>
      <c r="OQM1" s="171"/>
      <c r="OQN1" s="171"/>
      <c r="OQO1" s="171"/>
      <c r="OQP1" s="171"/>
      <c r="OQQ1" s="171"/>
      <c r="OQR1" s="171"/>
      <c r="OQS1" s="171"/>
      <c r="OQT1" s="171"/>
      <c r="OQU1" s="171"/>
      <c r="OQV1" s="171"/>
      <c r="OQW1" s="171"/>
      <c r="OQX1" s="171"/>
      <c r="OQY1" s="171"/>
      <c r="OQZ1" s="171"/>
      <c r="ORA1" s="171"/>
      <c r="ORB1" s="171"/>
      <c r="ORC1" s="171"/>
      <c r="ORD1" s="171"/>
      <c r="ORE1" s="171"/>
      <c r="ORF1" s="171"/>
      <c r="ORG1" s="171"/>
      <c r="ORH1" s="171"/>
      <c r="ORI1" s="171"/>
      <c r="ORJ1" s="171"/>
      <c r="ORK1" s="171"/>
      <c r="ORL1" s="171"/>
      <c r="ORM1" s="171"/>
      <c r="ORN1" s="171"/>
      <c r="ORO1" s="171"/>
      <c r="ORP1" s="171"/>
      <c r="ORQ1" s="171"/>
      <c r="ORR1" s="171"/>
      <c r="ORS1" s="171"/>
      <c r="ORT1" s="171"/>
      <c r="ORU1" s="171"/>
      <c r="ORV1" s="171"/>
      <c r="ORW1" s="171"/>
      <c r="ORX1" s="171"/>
      <c r="ORY1" s="171"/>
      <c r="ORZ1" s="171"/>
      <c r="OSA1" s="171"/>
      <c r="OSB1" s="171"/>
      <c r="OSC1" s="171"/>
      <c r="OSD1" s="171"/>
      <c r="OSE1" s="171"/>
      <c r="OSF1" s="171"/>
      <c r="OSG1" s="171"/>
      <c r="OSH1" s="171"/>
      <c r="OSI1" s="171"/>
      <c r="OSJ1" s="171"/>
      <c r="OSK1" s="171"/>
      <c r="OSL1" s="171"/>
      <c r="OSM1" s="171"/>
      <c r="OSN1" s="171"/>
      <c r="OSO1" s="171"/>
      <c r="OSP1" s="171"/>
      <c r="OSQ1" s="171"/>
      <c r="OSR1" s="171"/>
      <c r="OSS1" s="171"/>
      <c r="OST1" s="171"/>
      <c r="OSU1" s="171"/>
      <c r="OSV1" s="171"/>
      <c r="OSW1" s="171"/>
      <c r="OSX1" s="171"/>
      <c r="OSY1" s="171"/>
      <c r="OSZ1" s="171"/>
      <c r="OTA1" s="171"/>
      <c r="OTB1" s="171"/>
      <c r="OTC1" s="171"/>
      <c r="OTD1" s="171"/>
      <c r="OTE1" s="171"/>
      <c r="OTF1" s="171"/>
      <c r="OTG1" s="171"/>
      <c r="OTH1" s="171"/>
      <c r="OTI1" s="171"/>
      <c r="OTJ1" s="171"/>
      <c r="OTK1" s="171"/>
      <c r="OTL1" s="171"/>
      <c r="OTM1" s="171"/>
      <c r="OTN1" s="171"/>
      <c r="OTO1" s="171"/>
      <c r="OTP1" s="171"/>
      <c r="OTQ1" s="171"/>
      <c r="OTR1" s="171"/>
      <c r="OTS1" s="171"/>
      <c r="OTT1" s="171"/>
      <c r="OTU1" s="171"/>
      <c r="OTV1" s="171"/>
      <c r="OTW1" s="171"/>
      <c r="OTX1" s="171"/>
      <c r="OTY1" s="171"/>
      <c r="OTZ1" s="171"/>
      <c r="OUA1" s="171"/>
      <c r="OUB1" s="171"/>
      <c r="OUC1" s="171"/>
      <c r="OUD1" s="171"/>
      <c r="OUE1" s="171"/>
      <c r="OUF1" s="171"/>
      <c r="OUG1" s="171"/>
      <c r="OUH1" s="171"/>
      <c r="OUI1" s="171"/>
      <c r="OUJ1" s="171"/>
      <c r="OUK1" s="171"/>
      <c r="OUL1" s="171"/>
      <c r="OUM1" s="171"/>
      <c r="OUN1" s="171"/>
      <c r="OUO1" s="171"/>
      <c r="OUP1" s="171"/>
      <c r="OUQ1" s="171"/>
      <c r="OUR1" s="171"/>
      <c r="OUS1" s="171"/>
      <c r="OUT1" s="171"/>
      <c r="OUU1" s="171"/>
      <c r="OUV1" s="171"/>
      <c r="OUW1" s="171"/>
      <c r="OUX1" s="171"/>
      <c r="OUY1" s="171"/>
      <c r="OUZ1" s="171"/>
      <c r="OVA1" s="171"/>
      <c r="OVB1" s="171"/>
      <c r="OVC1" s="171"/>
      <c r="OVD1" s="171"/>
      <c r="OVE1" s="171"/>
      <c r="OVF1" s="171"/>
      <c r="OVG1" s="171"/>
      <c r="OVH1" s="171"/>
      <c r="OVI1" s="171"/>
      <c r="OVJ1" s="171"/>
      <c r="OVK1" s="171"/>
      <c r="OVL1" s="171"/>
      <c r="OVM1" s="171"/>
      <c r="OVN1" s="171"/>
      <c r="OVO1" s="171"/>
      <c r="OVP1" s="171"/>
      <c r="OVQ1" s="171"/>
      <c r="OVR1" s="171"/>
      <c r="OVS1" s="171"/>
      <c r="OVT1" s="171"/>
      <c r="OVU1" s="171"/>
      <c r="OVV1" s="171"/>
      <c r="OVW1" s="171"/>
      <c r="OVX1" s="171"/>
      <c r="OVY1" s="171"/>
      <c r="OVZ1" s="171"/>
      <c r="OWA1" s="171"/>
      <c r="OWB1" s="171"/>
      <c r="OWC1" s="171"/>
      <c r="OWD1" s="171"/>
      <c r="OWE1" s="171"/>
      <c r="OWF1" s="171"/>
      <c r="OWG1" s="171"/>
      <c r="OWH1" s="171"/>
      <c r="OWI1" s="171"/>
      <c r="OWJ1" s="171"/>
      <c r="OWK1" s="171"/>
      <c r="OWL1" s="171"/>
      <c r="OWM1" s="171"/>
      <c r="OWN1" s="171"/>
      <c r="OWO1" s="171"/>
      <c r="OWP1" s="171"/>
      <c r="OWQ1" s="171"/>
      <c r="OWR1" s="171"/>
      <c r="OWS1" s="171"/>
      <c r="OWT1" s="171"/>
      <c r="OWU1" s="171"/>
      <c r="OWV1" s="171"/>
      <c r="OWW1" s="171"/>
      <c r="OWX1" s="171"/>
      <c r="OWY1" s="171"/>
      <c r="OWZ1" s="171"/>
      <c r="OXA1" s="171"/>
      <c r="OXB1" s="171"/>
      <c r="OXC1" s="171"/>
      <c r="OXD1" s="171"/>
      <c r="OXE1" s="171"/>
      <c r="OXF1" s="171"/>
      <c r="OXG1" s="171"/>
      <c r="OXH1" s="171"/>
      <c r="OXI1" s="171"/>
      <c r="OXJ1" s="171"/>
      <c r="OXK1" s="171"/>
      <c r="OXL1" s="171"/>
      <c r="OXM1" s="171"/>
      <c r="OXN1" s="171"/>
      <c r="OXO1" s="171"/>
      <c r="OXP1" s="171"/>
      <c r="OXQ1" s="171"/>
      <c r="OXR1" s="171"/>
      <c r="OXS1" s="171"/>
      <c r="OXT1" s="171"/>
      <c r="OXU1" s="171"/>
      <c r="OXV1" s="171"/>
      <c r="OXW1" s="171"/>
      <c r="OXX1" s="171"/>
      <c r="OXY1" s="171"/>
      <c r="OXZ1" s="171"/>
      <c r="OYA1" s="171"/>
      <c r="OYB1" s="171"/>
      <c r="OYC1" s="171"/>
      <c r="OYD1" s="171"/>
      <c r="OYE1" s="171"/>
      <c r="OYF1" s="171"/>
      <c r="OYG1" s="171"/>
      <c r="OYH1" s="171"/>
      <c r="OYI1" s="171"/>
      <c r="OYJ1" s="171"/>
      <c r="OYK1" s="171"/>
      <c r="OYL1" s="171"/>
      <c r="OYM1" s="171"/>
      <c r="OYN1" s="171"/>
      <c r="OYO1" s="171"/>
      <c r="OYP1" s="171"/>
      <c r="OYQ1" s="171"/>
      <c r="OYR1" s="171"/>
      <c r="OYS1" s="171"/>
      <c r="OYT1" s="171"/>
      <c r="OYU1" s="171"/>
      <c r="OYV1" s="171"/>
      <c r="OYW1" s="171"/>
      <c r="OYX1" s="171"/>
      <c r="OYY1" s="171"/>
      <c r="OYZ1" s="171"/>
      <c r="OZA1" s="171"/>
      <c r="OZB1" s="171"/>
      <c r="OZC1" s="171"/>
      <c r="OZD1" s="171"/>
      <c r="OZE1" s="171"/>
      <c r="OZF1" s="171"/>
      <c r="OZG1" s="171"/>
      <c r="OZH1" s="171"/>
      <c r="OZI1" s="171"/>
      <c r="OZJ1" s="171"/>
      <c r="OZK1" s="171"/>
      <c r="OZL1" s="171"/>
      <c r="OZM1" s="171"/>
      <c r="OZN1" s="171"/>
      <c r="OZO1" s="171"/>
      <c r="OZP1" s="171"/>
      <c r="OZQ1" s="171"/>
      <c r="OZR1" s="171"/>
      <c r="OZS1" s="171"/>
      <c r="OZT1" s="171"/>
      <c r="OZU1" s="171"/>
      <c r="OZV1" s="171"/>
      <c r="OZW1" s="171"/>
      <c r="OZX1" s="171"/>
      <c r="OZY1" s="171"/>
      <c r="OZZ1" s="171"/>
      <c r="PAA1" s="171"/>
      <c r="PAB1" s="171"/>
      <c r="PAC1" s="171"/>
      <c r="PAD1" s="171"/>
      <c r="PAE1" s="171"/>
      <c r="PAF1" s="171"/>
      <c r="PAG1" s="171"/>
      <c r="PAH1" s="171"/>
      <c r="PAI1" s="171"/>
      <c r="PAJ1" s="171"/>
      <c r="PAK1" s="171"/>
      <c r="PAL1" s="171"/>
      <c r="PAM1" s="171"/>
      <c r="PAN1" s="171"/>
      <c r="PAO1" s="171"/>
      <c r="PAP1" s="171"/>
      <c r="PAQ1" s="171"/>
      <c r="PAR1" s="171"/>
      <c r="PAS1" s="171"/>
      <c r="PAT1" s="171"/>
      <c r="PAU1" s="171"/>
      <c r="PAV1" s="171"/>
      <c r="PAW1" s="171"/>
      <c r="PAX1" s="171"/>
      <c r="PAY1" s="171"/>
      <c r="PAZ1" s="171"/>
      <c r="PBA1" s="171"/>
      <c r="PBB1" s="171"/>
      <c r="PBC1" s="171"/>
      <c r="PBD1" s="171"/>
      <c r="PBE1" s="171"/>
      <c r="PBF1" s="171"/>
      <c r="PBG1" s="171"/>
      <c r="PBH1" s="171"/>
      <c r="PBI1" s="171"/>
      <c r="PBJ1" s="171"/>
      <c r="PBK1" s="171"/>
      <c r="PBL1" s="171"/>
      <c r="PBM1" s="171"/>
      <c r="PBN1" s="171"/>
      <c r="PBO1" s="171"/>
      <c r="PBP1" s="171"/>
      <c r="PBQ1" s="171"/>
      <c r="PBR1" s="171"/>
      <c r="PBS1" s="171"/>
      <c r="PBT1" s="171"/>
      <c r="PBU1" s="171"/>
      <c r="PBV1" s="171"/>
      <c r="PBW1" s="171"/>
      <c r="PBX1" s="171"/>
      <c r="PBY1" s="171"/>
      <c r="PBZ1" s="171"/>
      <c r="PCA1" s="171"/>
      <c r="PCB1" s="171"/>
      <c r="PCC1" s="171"/>
      <c r="PCD1" s="171"/>
      <c r="PCE1" s="171"/>
      <c r="PCF1" s="171"/>
      <c r="PCG1" s="171"/>
      <c r="PCH1" s="171"/>
      <c r="PCI1" s="171"/>
      <c r="PCJ1" s="171"/>
      <c r="PCK1" s="171"/>
      <c r="PCL1" s="171"/>
      <c r="PCM1" s="171"/>
      <c r="PCN1" s="171"/>
      <c r="PCO1" s="171"/>
      <c r="PCP1" s="171"/>
      <c r="PCQ1" s="171"/>
      <c r="PCR1" s="171"/>
      <c r="PCS1" s="171"/>
      <c r="PCT1" s="171"/>
      <c r="PCU1" s="171"/>
      <c r="PCV1" s="171"/>
      <c r="PCW1" s="171"/>
      <c r="PCX1" s="171"/>
      <c r="PCY1" s="171"/>
      <c r="PCZ1" s="171"/>
      <c r="PDA1" s="171"/>
      <c r="PDB1" s="171"/>
      <c r="PDC1" s="171"/>
      <c r="PDD1" s="171"/>
      <c r="PDE1" s="171"/>
      <c r="PDF1" s="171"/>
      <c r="PDG1" s="171"/>
      <c r="PDH1" s="171"/>
      <c r="PDI1" s="171"/>
      <c r="PDJ1" s="171"/>
      <c r="PDK1" s="171"/>
      <c r="PDL1" s="171"/>
      <c r="PDM1" s="171"/>
      <c r="PDN1" s="171"/>
      <c r="PDO1" s="171"/>
      <c r="PDP1" s="171"/>
      <c r="PDQ1" s="171"/>
      <c r="PDR1" s="171"/>
      <c r="PDS1" s="171"/>
      <c r="PDT1" s="171"/>
      <c r="PDU1" s="171"/>
      <c r="PDV1" s="171"/>
      <c r="PDW1" s="171"/>
      <c r="PDX1" s="171"/>
      <c r="PDY1" s="171"/>
      <c r="PDZ1" s="171"/>
      <c r="PEA1" s="171"/>
      <c r="PEB1" s="171"/>
      <c r="PEC1" s="171"/>
      <c r="PED1" s="171"/>
      <c r="PEE1" s="171"/>
      <c r="PEF1" s="171"/>
      <c r="PEG1" s="171"/>
      <c r="PEH1" s="171"/>
      <c r="PEI1" s="171"/>
      <c r="PEJ1" s="171"/>
      <c r="PEK1" s="171"/>
      <c r="PEL1" s="171"/>
      <c r="PEM1" s="171"/>
      <c r="PEN1" s="171"/>
      <c r="PEO1" s="171"/>
      <c r="PEP1" s="171"/>
      <c r="PEQ1" s="171"/>
      <c r="PER1" s="171"/>
      <c r="PES1" s="171"/>
      <c r="PET1" s="171"/>
      <c r="PEU1" s="171"/>
      <c r="PEV1" s="171"/>
      <c r="PEW1" s="171"/>
      <c r="PEX1" s="171"/>
      <c r="PEY1" s="171"/>
      <c r="PEZ1" s="171"/>
      <c r="PFA1" s="171"/>
      <c r="PFB1" s="171"/>
      <c r="PFC1" s="171"/>
      <c r="PFD1" s="171"/>
      <c r="PFE1" s="171"/>
      <c r="PFF1" s="171"/>
      <c r="PFG1" s="171"/>
      <c r="PFH1" s="171"/>
      <c r="PFI1" s="171"/>
      <c r="PFJ1" s="171"/>
      <c r="PFK1" s="171"/>
      <c r="PFL1" s="171"/>
      <c r="PFM1" s="171"/>
      <c r="PFN1" s="171"/>
      <c r="PFO1" s="171"/>
      <c r="PFP1" s="171"/>
      <c r="PFQ1" s="171"/>
      <c r="PFR1" s="171"/>
      <c r="PFS1" s="171"/>
      <c r="PFT1" s="171"/>
      <c r="PFU1" s="171"/>
      <c r="PFV1" s="171"/>
      <c r="PFW1" s="171"/>
      <c r="PFX1" s="171"/>
      <c r="PFY1" s="171"/>
      <c r="PFZ1" s="171"/>
      <c r="PGA1" s="171"/>
      <c r="PGB1" s="171"/>
      <c r="PGC1" s="171"/>
      <c r="PGD1" s="171"/>
      <c r="PGE1" s="171"/>
      <c r="PGF1" s="171"/>
      <c r="PGG1" s="171"/>
      <c r="PGH1" s="171"/>
      <c r="PGI1" s="171"/>
      <c r="PGJ1" s="171"/>
      <c r="PGK1" s="171"/>
      <c r="PGL1" s="171"/>
      <c r="PGM1" s="171"/>
      <c r="PGN1" s="171"/>
      <c r="PGO1" s="171"/>
      <c r="PGP1" s="171"/>
      <c r="PGQ1" s="171"/>
      <c r="PGR1" s="171"/>
      <c r="PGS1" s="171"/>
      <c r="PGT1" s="171"/>
      <c r="PGU1" s="171"/>
      <c r="PGV1" s="171"/>
      <c r="PGW1" s="171"/>
      <c r="PGX1" s="171"/>
      <c r="PGY1" s="171"/>
      <c r="PGZ1" s="171"/>
      <c r="PHA1" s="171"/>
      <c r="PHB1" s="171"/>
      <c r="PHC1" s="171"/>
      <c r="PHD1" s="171"/>
      <c r="PHE1" s="171"/>
      <c r="PHF1" s="171"/>
      <c r="PHG1" s="171"/>
      <c r="PHH1" s="171"/>
      <c r="PHI1" s="171"/>
      <c r="PHJ1" s="171"/>
      <c r="PHK1" s="171"/>
      <c r="PHL1" s="171"/>
      <c r="PHM1" s="171"/>
      <c r="PHN1" s="171"/>
      <c r="PHO1" s="171"/>
      <c r="PHP1" s="171"/>
      <c r="PHQ1" s="171"/>
      <c r="PHR1" s="171"/>
      <c r="PHS1" s="171"/>
      <c r="PHT1" s="171"/>
      <c r="PHU1" s="171"/>
      <c r="PHV1" s="171"/>
      <c r="PHW1" s="171"/>
      <c r="PHX1" s="171"/>
      <c r="PHY1" s="171"/>
      <c r="PHZ1" s="171"/>
      <c r="PIA1" s="171"/>
      <c r="PIB1" s="171"/>
      <c r="PIC1" s="171"/>
      <c r="PID1" s="171"/>
      <c r="PIE1" s="171"/>
      <c r="PIF1" s="171"/>
      <c r="PIG1" s="171"/>
      <c r="PIH1" s="171"/>
      <c r="PII1" s="171"/>
      <c r="PIJ1" s="171"/>
      <c r="PIK1" s="171"/>
      <c r="PIL1" s="171"/>
      <c r="PIM1" s="171"/>
      <c r="PIN1" s="171"/>
      <c r="PIO1" s="171"/>
      <c r="PIP1" s="171"/>
      <c r="PIQ1" s="171"/>
      <c r="PIR1" s="171"/>
      <c r="PIS1" s="171"/>
      <c r="PIT1" s="171"/>
      <c r="PIU1" s="171"/>
      <c r="PIV1" s="171"/>
      <c r="PIW1" s="171"/>
      <c r="PIX1" s="171"/>
      <c r="PIY1" s="171"/>
      <c r="PIZ1" s="171"/>
      <c r="PJA1" s="171"/>
      <c r="PJB1" s="171"/>
      <c r="PJC1" s="171"/>
      <c r="PJD1" s="171"/>
      <c r="PJE1" s="171"/>
      <c r="PJF1" s="171"/>
      <c r="PJG1" s="171"/>
      <c r="PJH1" s="171"/>
      <c r="PJI1" s="171"/>
      <c r="PJJ1" s="171"/>
      <c r="PJK1" s="171"/>
      <c r="PJL1" s="171"/>
      <c r="PJM1" s="171"/>
      <c r="PJN1" s="171"/>
      <c r="PJO1" s="171"/>
      <c r="PJP1" s="171"/>
      <c r="PJQ1" s="171"/>
      <c r="PJR1" s="171"/>
      <c r="PJS1" s="171"/>
      <c r="PJT1" s="171"/>
      <c r="PJU1" s="171"/>
      <c r="PJV1" s="171"/>
      <c r="PJW1" s="171"/>
      <c r="PJX1" s="171"/>
      <c r="PJY1" s="171"/>
      <c r="PJZ1" s="171"/>
      <c r="PKA1" s="171"/>
      <c r="PKB1" s="171"/>
      <c r="PKC1" s="171"/>
      <c r="PKD1" s="171"/>
      <c r="PKE1" s="171"/>
      <c r="PKF1" s="171"/>
      <c r="PKG1" s="171"/>
      <c r="PKH1" s="171"/>
      <c r="PKI1" s="171"/>
      <c r="PKJ1" s="171"/>
      <c r="PKK1" s="171"/>
      <c r="PKL1" s="171"/>
      <c r="PKM1" s="171"/>
      <c r="PKN1" s="171"/>
      <c r="PKO1" s="171"/>
      <c r="PKP1" s="171"/>
      <c r="PKQ1" s="171"/>
      <c r="PKR1" s="171"/>
      <c r="PKS1" s="171"/>
      <c r="PKT1" s="171"/>
      <c r="PKU1" s="171"/>
      <c r="PKV1" s="171"/>
      <c r="PKW1" s="171"/>
      <c r="PKX1" s="171"/>
      <c r="PKY1" s="171"/>
      <c r="PKZ1" s="171"/>
      <c r="PLA1" s="171"/>
      <c r="PLB1" s="171"/>
      <c r="PLC1" s="171"/>
      <c r="PLD1" s="171"/>
      <c r="PLE1" s="171"/>
      <c r="PLF1" s="171"/>
      <c r="PLG1" s="171"/>
      <c r="PLH1" s="171"/>
      <c r="PLI1" s="171"/>
      <c r="PLJ1" s="171"/>
      <c r="PLK1" s="171"/>
      <c r="PLL1" s="171"/>
      <c r="PLM1" s="171"/>
      <c r="PLN1" s="171"/>
      <c r="PLO1" s="171"/>
      <c r="PLP1" s="171"/>
      <c r="PLQ1" s="171"/>
      <c r="PLR1" s="171"/>
      <c r="PLS1" s="171"/>
      <c r="PLT1" s="171"/>
      <c r="PLU1" s="171"/>
      <c r="PLV1" s="171"/>
      <c r="PLW1" s="171"/>
      <c r="PLX1" s="171"/>
      <c r="PLY1" s="171"/>
      <c r="PLZ1" s="171"/>
      <c r="PMA1" s="171"/>
      <c r="PMB1" s="171"/>
      <c r="PMC1" s="171"/>
      <c r="PMD1" s="171"/>
      <c r="PME1" s="171"/>
      <c r="PMF1" s="171"/>
      <c r="PMG1" s="171"/>
      <c r="PMH1" s="171"/>
      <c r="PMI1" s="171"/>
      <c r="PMJ1" s="171"/>
      <c r="PMK1" s="171"/>
      <c r="PML1" s="171"/>
      <c r="PMM1" s="171"/>
      <c r="PMN1" s="171"/>
      <c r="PMO1" s="171"/>
      <c r="PMP1" s="171"/>
      <c r="PMQ1" s="171"/>
      <c r="PMR1" s="171"/>
      <c r="PMS1" s="171"/>
      <c r="PMT1" s="171"/>
      <c r="PMU1" s="171"/>
      <c r="PMV1" s="171"/>
      <c r="PMW1" s="171"/>
      <c r="PMX1" s="171"/>
      <c r="PMY1" s="171"/>
      <c r="PMZ1" s="171"/>
      <c r="PNA1" s="171"/>
      <c r="PNB1" s="171"/>
      <c r="PNC1" s="171"/>
      <c r="PND1" s="171"/>
      <c r="PNE1" s="171"/>
      <c r="PNF1" s="171"/>
      <c r="PNG1" s="171"/>
      <c r="PNH1" s="171"/>
      <c r="PNI1" s="171"/>
      <c r="PNJ1" s="171"/>
      <c r="PNK1" s="171"/>
      <c r="PNL1" s="171"/>
      <c r="PNM1" s="171"/>
      <c r="PNN1" s="171"/>
      <c r="PNO1" s="171"/>
      <c r="PNP1" s="171"/>
      <c r="PNQ1" s="171"/>
      <c r="PNR1" s="171"/>
      <c r="PNS1" s="171"/>
      <c r="PNT1" s="171"/>
      <c r="PNU1" s="171"/>
      <c r="PNV1" s="171"/>
      <c r="PNW1" s="171"/>
      <c r="PNX1" s="171"/>
      <c r="PNY1" s="171"/>
      <c r="PNZ1" s="171"/>
      <c r="POA1" s="171"/>
      <c r="POB1" s="171"/>
      <c r="POC1" s="171"/>
      <c r="POD1" s="171"/>
      <c r="POE1" s="171"/>
      <c r="POF1" s="171"/>
      <c r="POG1" s="171"/>
      <c r="POH1" s="171"/>
      <c r="POI1" s="171"/>
      <c r="POJ1" s="171"/>
      <c r="POK1" s="171"/>
      <c r="POL1" s="171"/>
      <c r="POM1" s="171"/>
      <c r="PON1" s="171"/>
      <c r="POO1" s="171"/>
      <c r="POP1" s="171"/>
      <c r="POQ1" s="171"/>
      <c r="POR1" s="171"/>
      <c r="POS1" s="171"/>
      <c r="POT1" s="171"/>
      <c r="POU1" s="171"/>
      <c r="POV1" s="171"/>
      <c r="POW1" s="171"/>
      <c r="POX1" s="171"/>
      <c r="POY1" s="171"/>
      <c r="POZ1" s="171"/>
      <c r="PPA1" s="171"/>
      <c r="PPB1" s="171"/>
      <c r="PPC1" s="171"/>
      <c r="PPD1" s="171"/>
      <c r="PPE1" s="171"/>
      <c r="PPF1" s="171"/>
      <c r="PPG1" s="171"/>
      <c r="PPH1" s="171"/>
      <c r="PPI1" s="171"/>
      <c r="PPJ1" s="171"/>
      <c r="PPK1" s="171"/>
      <c r="PPL1" s="171"/>
      <c r="PPM1" s="171"/>
      <c r="PPN1" s="171"/>
      <c r="PPO1" s="171"/>
      <c r="PPP1" s="171"/>
      <c r="PPQ1" s="171"/>
      <c r="PPR1" s="171"/>
      <c r="PPS1" s="171"/>
      <c r="PPT1" s="171"/>
      <c r="PPU1" s="171"/>
      <c r="PPV1" s="171"/>
      <c r="PPW1" s="171"/>
      <c r="PPX1" s="171"/>
      <c r="PPY1" s="171"/>
      <c r="PPZ1" s="171"/>
      <c r="PQA1" s="171"/>
      <c r="PQB1" s="171"/>
      <c r="PQC1" s="171"/>
      <c r="PQD1" s="171"/>
      <c r="PQE1" s="171"/>
      <c r="PQF1" s="171"/>
      <c r="PQG1" s="171"/>
      <c r="PQH1" s="171"/>
      <c r="PQI1" s="171"/>
      <c r="PQJ1" s="171"/>
      <c r="PQK1" s="171"/>
      <c r="PQL1" s="171"/>
      <c r="PQM1" s="171"/>
      <c r="PQN1" s="171"/>
      <c r="PQO1" s="171"/>
      <c r="PQP1" s="171"/>
      <c r="PQQ1" s="171"/>
      <c r="PQR1" s="171"/>
      <c r="PQS1" s="171"/>
      <c r="PQT1" s="171"/>
      <c r="PQU1" s="171"/>
      <c r="PQV1" s="171"/>
      <c r="PQW1" s="171"/>
      <c r="PQX1" s="171"/>
      <c r="PQY1" s="171"/>
      <c r="PQZ1" s="171"/>
      <c r="PRA1" s="171"/>
      <c r="PRB1" s="171"/>
      <c r="PRC1" s="171"/>
      <c r="PRD1" s="171"/>
      <c r="PRE1" s="171"/>
      <c r="PRF1" s="171"/>
      <c r="PRG1" s="171"/>
      <c r="PRH1" s="171"/>
      <c r="PRI1" s="171"/>
      <c r="PRJ1" s="171"/>
      <c r="PRK1" s="171"/>
      <c r="PRL1" s="171"/>
      <c r="PRM1" s="171"/>
      <c r="PRN1" s="171"/>
      <c r="PRO1" s="171"/>
      <c r="PRP1" s="171"/>
      <c r="PRQ1" s="171"/>
      <c r="PRR1" s="171"/>
      <c r="PRS1" s="171"/>
      <c r="PRT1" s="171"/>
      <c r="PRU1" s="171"/>
      <c r="PRV1" s="171"/>
      <c r="PRW1" s="171"/>
      <c r="PRX1" s="171"/>
      <c r="PRY1" s="171"/>
      <c r="PRZ1" s="171"/>
      <c r="PSA1" s="171"/>
      <c r="PSB1" s="171"/>
      <c r="PSC1" s="171"/>
      <c r="PSD1" s="171"/>
      <c r="PSE1" s="171"/>
      <c r="PSF1" s="171"/>
      <c r="PSG1" s="171"/>
      <c r="PSH1" s="171"/>
      <c r="PSI1" s="171"/>
      <c r="PSJ1" s="171"/>
      <c r="PSK1" s="171"/>
      <c r="PSL1" s="171"/>
      <c r="PSM1" s="171"/>
      <c r="PSN1" s="171"/>
      <c r="PSO1" s="171"/>
      <c r="PSP1" s="171"/>
      <c r="PSQ1" s="171"/>
      <c r="PSR1" s="171"/>
      <c r="PSS1" s="171"/>
      <c r="PST1" s="171"/>
      <c r="PSU1" s="171"/>
      <c r="PSV1" s="171"/>
      <c r="PSW1" s="171"/>
      <c r="PSX1" s="171"/>
      <c r="PSY1" s="171"/>
      <c r="PSZ1" s="171"/>
      <c r="PTA1" s="171"/>
      <c r="PTB1" s="171"/>
      <c r="PTC1" s="171"/>
      <c r="PTD1" s="171"/>
      <c r="PTE1" s="171"/>
      <c r="PTF1" s="171"/>
      <c r="PTG1" s="171"/>
      <c r="PTH1" s="171"/>
      <c r="PTI1" s="171"/>
      <c r="PTJ1" s="171"/>
      <c r="PTK1" s="171"/>
      <c r="PTL1" s="171"/>
      <c r="PTM1" s="171"/>
      <c r="PTN1" s="171"/>
      <c r="PTO1" s="171"/>
      <c r="PTP1" s="171"/>
      <c r="PTQ1" s="171"/>
      <c r="PTR1" s="171"/>
      <c r="PTS1" s="171"/>
      <c r="PTT1" s="171"/>
      <c r="PTU1" s="171"/>
      <c r="PTV1" s="171"/>
      <c r="PTW1" s="171"/>
      <c r="PTX1" s="171"/>
      <c r="PTY1" s="171"/>
      <c r="PTZ1" s="171"/>
      <c r="PUA1" s="171"/>
      <c r="PUB1" s="171"/>
      <c r="PUC1" s="171"/>
      <c r="PUD1" s="171"/>
      <c r="PUE1" s="171"/>
      <c r="PUF1" s="171"/>
      <c r="PUG1" s="171"/>
      <c r="PUH1" s="171"/>
      <c r="PUI1" s="171"/>
      <c r="PUJ1" s="171"/>
      <c r="PUK1" s="171"/>
      <c r="PUL1" s="171"/>
      <c r="PUM1" s="171"/>
      <c r="PUN1" s="171"/>
      <c r="PUO1" s="171"/>
      <c r="PUP1" s="171"/>
      <c r="PUQ1" s="171"/>
      <c r="PUR1" s="171"/>
      <c r="PUS1" s="171"/>
      <c r="PUT1" s="171"/>
      <c r="PUU1" s="171"/>
      <c r="PUV1" s="171"/>
      <c r="PUW1" s="171"/>
      <c r="PUX1" s="171"/>
      <c r="PUY1" s="171"/>
      <c r="PUZ1" s="171"/>
      <c r="PVA1" s="171"/>
      <c r="PVB1" s="171"/>
      <c r="PVC1" s="171"/>
      <c r="PVD1" s="171"/>
      <c r="PVE1" s="171"/>
      <c r="PVF1" s="171"/>
      <c r="PVG1" s="171"/>
      <c r="PVH1" s="171"/>
      <c r="PVI1" s="171"/>
      <c r="PVJ1" s="171"/>
      <c r="PVK1" s="171"/>
      <c r="PVL1" s="171"/>
      <c r="PVM1" s="171"/>
      <c r="PVN1" s="171"/>
      <c r="PVO1" s="171"/>
      <c r="PVP1" s="171"/>
      <c r="PVQ1" s="171"/>
      <c r="PVR1" s="171"/>
      <c r="PVS1" s="171"/>
      <c r="PVT1" s="171"/>
      <c r="PVU1" s="171"/>
      <c r="PVV1" s="171"/>
      <c r="PVW1" s="171"/>
      <c r="PVX1" s="171"/>
      <c r="PVY1" s="171"/>
      <c r="PVZ1" s="171"/>
      <c r="PWA1" s="171"/>
      <c r="PWB1" s="171"/>
      <c r="PWC1" s="171"/>
      <c r="PWD1" s="171"/>
      <c r="PWE1" s="171"/>
      <c r="PWF1" s="171"/>
      <c r="PWG1" s="171"/>
      <c r="PWH1" s="171"/>
      <c r="PWI1" s="171"/>
      <c r="PWJ1" s="171"/>
      <c r="PWK1" s="171"/>
      <c r="PWL1" s="171"/>
      <c r="PWM1" s="171"/>
      <c r="PWN1" s="171"/>
      <c r="PWO1" s="171"/>
      <c r="PWP1" s="171"/>
      <c r="PWQ1" s="171"/>
      <c r="PWR1" s="171"/>
      <c r="PWS1" s="171"/>
      <c r="PWT1" s="171"/>
      <c r="PWU1" s="171"/>
      <c r="PWV1" s="171"/>
      <c r="PWW1" s="171"/>
      <c r="PWX1" s="171"/>
      <c r="PWY1" s="171"/>
      <c r="PWZ1" s="171"/>
      <c r="PXA1" s="171"/>
      <c r="PXB1" s="171"/>
      <c r="PXC1" s="171"/>
      <c r="PXD1" s="171"/>
      <c r="PXE1" s="171"/>
      <c r="PXF1" s="171"/>
      <c r="PXG1" s="171"/>
      <c r="PXH1" s="171"/>
      <c r="PXI1" s="171"/>
      <c r="PXJ1" s="171"/>
      <c r="PXK1" s="171"/>
      <c r="PXL1" s="171"/>
      <c r="PXM1" s="171"/>
      <c r="PXN1" s="171"/>
      <c r="PXO1" s="171"/>
      <c r="PXP1" s="171"/>
      <c r="PXQ1" s="171"/>
      <c r="PXR1" s="171"/>
      <c r="PXS1" s="171"/>
      <c r="PXT1" s="171"/>
      <c r="PXU1" s="171"/>
      <c r="PXV1" s="171"/>
      <c r="PXW1" s="171"/>
      <c r="PXX1" s="171"/>
      <c r="PXY1" s="171"/>
      <c r="PXZ1" s="171"/>
      <c r="PYA1" s="171"/>
      <c r="PYB1" s="171"/>
      <c r="PYC1" s="171"/>
      <c r="PYD1" s="171"/>
      <c r="PYE1" s="171"/>
      <c r="PYF1" s="171"/>
      <c r="PYG1" s="171"/>
      <c r="PYH1" s="171"/>
      <c r="PYI1" s="171"/>
      <c r="PYJ1" s="171"/>
      <c r="PYK1" s="171"/>
      <c r="PYL1" s="171"/>
      <c r="PYM1" s="171"/>
      <c r="PYN1" s="171"/>
      <c r="PYO1" s="171"/>
      <c r="PYP1" s="171"/>
      <c r="PYQ1" s="171"/>
      <c r="PYR1" s="171"/>
      <c r="PYS1" s="171"/>
      <c r="PYT1" s="171"/>
      <c r="PYU1" s="171"/>
      <c r="PYV1" s="171"/>
      <c r="PYW1" s="171"/>
      <c r="PYX1" s="171"/>
      <c r="PYY1" s="171"/>
      <c r="PYZ1" s="171"/>
      <c r="PZA1" s="171"/>
      <c r="PZB1" s="171"/>
      <c r="PZC1" s="171"/>
      <c r="PZD1" s="171"/>
      <c r="PZE1" s="171"/>
      <c r="PZF1" s="171"/>
      <c r="PZG1" s="171"/>
      <c r="PZH1" s="171"/>
      <c r="PZI1" s="171"/>
      <c r="PZJ1" s="171"/>
      <c r="PZK1" s="171"/>
      <c r="PZL1" s="171"/>
      <c r="PZM1" s="171"/>
      <c r="PZN1" s="171"/>
      <c r="PZO1" s="171"/>
      <c r="PZP1" s="171"/>
      <c r="PZQ1" s="171"/>
      <c r="PZR1" s="171"/>
      <c r="PZS1" s="171"/>
      <c r="PZT1" s="171"/>
      <c r="PZU1" s="171"/>
      <c r="PZV1" s="171"/>
      <c r="PZW1" s="171"/>
      <c r="PZX1" s="171"/>
      <c r="PZY1" s="171"/>
      <c r="PZZ1" s="171"/>
      <c r="QAA1" s="171"/>
      <c r="QAB1" s="171"/>
      <c r="QAC1" s="171"/>
      <c r="QAD1" s="171"/>
      <c r="QAE1" s="171"/>
      <c r="QAF1" s="171"/>
      <c r="QAG1" s="171"/>
      <c r="QAH1" s="171"/>
      <c r="QAI1" s="171"/>
      <c r="QAJ1" s="171"/>
      <c r="QAK1" s="171"/>
      <c r="QAL1" s="171"/>
      <c r="QAM1" s="171"/>
      <c r="QAN1" s="171"/>
      <c r="QAO1" s="171"/>
      <c r="QAP1" s="171"/>
      <c r="QAQ1" s="171"/>
      <c r="QAR1" s="171"/>
      <c r="QAS1" s="171"/>
      <c r="QAT1" s="171"/>
      <c r="QAU1" s="171"/>
      <c r="QAV1" s="171"/>
      <c r="QAW1" s="171"/>
      <c r="QAX1" s="171"/>
      <c r="QAY1" s="171"/>
      <c r="QAZ1" s="171"/>
      <c r="QBA1" s="171"/>
      <c r="QBB1" s="171"/>
      <c r="QBC1" s="171"/>
      <c r="QBD1" s="171"/>
      <c r="QBE1" s="171"/>
      <c r="QBF1" s="171"/>
      <c r="QBG1" s="171"/>
      <c r="QBH1" s="171"/>
      <c r="QBI1" s="171"/>
      <c r="QBJ1" s="171"/>
      <c r="QBK1" s="171"/>
      <c r="QBL1" s="171"/>
      <c r="QBM1" s="171"/>
      <c r="QBN1" s="171"/>
      <c r="QBO1" s="171"/>
      <c r="QBP1" s="171"/>
      <c r="QBQ1" s="171"/>
      <c r="QBR1" s="171"/>
      <c r="QBS1" s="171"/>
      <c r="QBT1" s="171"/>
      <c r="QBU1" s="171"/>
      <c r="QBV1" s="171"/>
      <c r="QBW1" s="171"/>
      <c r="QBX1" s="171"/>
      <c r="QBY1" s="171"/>
      <c r="QBZ1" s="171"/>
      <c r="QCA1" s="171"/>
      <c r="QCB1" s="171"/>
      <c r="QCC1" s="171"/>
      <c r="QCD1" s="171"/>
      <c r="QCE1" s="171"/>
      <c r="QCF1" s="171"/>
      <c r="QCG1" s="171"/>
      <c r="QCH1" s="171"/>
      <c r="QCI1" s="171"/>
      <c r="QCJ1" s="171"/>
      <c r="QCK1" s="171"/>
      <c r="QCL1" s="171"/>
      <c r="QCM1" s="171"/>
      <c r="QCN1" s="171"/>
      <c r="QCO1" s="171"/>
      <c r="QCP1" s="171"/>
      <c r="QCQ1" s="171"/>
      <c r="QCR1" s="171"/>
      <c r="QCS1" s="171"/>
      <c r="QCT1" s="171"/>
      <c r="QCU1" s="171"/>
      <c r="QCV1" s="171"/>
      <c r="QCW1" s="171"/>
      <c r="QCX1" s="171"/>
      <c r="QCY1" s="171"/>
      <c r="QCZ1" s="171"/>
      <c r="QDA1" s="171"/>
      <c r="QDB1" s="171"/>
      <c r="QDC1" s="171"/>
      <c r="QDD1" s="171"/>
      <c r="QDE1" s="171"/>
      <c r="QDF1" s="171"/>
      <c r="QDG1" s="171"/>
      <c r="QDH1" s="171"/>
      <c r="QDI1" s="171"/>
      <c r="QDJ1" s="171"/>
      <c r="QDK1" s="171"/>
      <c r="QDL1" s="171"/>
      <c r="QDM1" s="171"/>
      <c r="QDN1" s="171"/>
      <c r="QDO1" s="171"/>
      <c r="QDP1" s="171"/>
      <c r="QDQ1" s="171"/>
      <c r="QDR1" s="171"/>
      <c r="QDS1" s="171"/>
      <c r="QDT1" s="171"/>
      <c r="QDU1" s="171"/>
      <c r="QDV1" s="171"/>
      <c r="QDW1" s="171"/>
      <c r="QDX1" s="171"/>
      <c r="QDY1" s="171"/>
      <c r="QDZ1" s="171"/>
      <c r="QEA1" s="171"/>
      <c r="QEB1" s="171"/>
      <c r="QEC1" s="171"/>
      <c r="QED1" s="171"/>
      <c r="QEE1" s="171"/>
      <c r="QEF1" s="171"/>
      <c r="QEG1" s="171"/>
      <c r="QEH1" s="171"/>
      <c r="QEI1" s="171"/>
      <c r="QEJ1" s="171"/>
      <c r="QEK1" s="171"/>
      <c r="QEL1" s="171"/>
      <c r="QEM1" s="171"/>
      <c r="QEN1" s="171"/>
      <c r="QEO1" s="171"/>
      <c r="QEP1" s="171"/>
      <c r="QEQ1" s="171"/>
      <c r="QER1" s="171"/>
      <c r="QES1" s="171"/>
      <c r="QET1" s="171"/>
      <c r="QEU1" s="171"/>
      <c r="QEV1" s="171"/>
      <c r="QEW1" s="171"/>
      <c r="QEX1" s="171"/>
      <c r="QEY1" s="171"/>
      <c r="QEZ1" s="171"/>
      <c r="QFA1" s="171"/>
      <c r="QFB1" s="171"/>
      <c r="QFC1" s="171"/>
      <c r="QFD1" s="171"/>
      <c r="QFE1" s="171"/>
      <c r="QFF1" s="171"/>
      <c r="QFG1" s="171"/>
      <c r="QFH1" s="171"/>
      <c r="QFI1" s="171"/>
      <c r="QFJ1" s="171"/>
      <c r="QFK1" s="171"/>
      <c r="QFL1" s="171"/>
      <c r="QFM1" s="171"/>
      <c r="QFN1" s="171"/>
      <c r="QFO1" s="171"/>
      <c r="QFP1" s="171"/>
      <c r="QFQ1" s="171"/>
      <c r="QFR1" s="171"/>
      <c r="QFS1" s="171"/>
      <c r="QFT1" s="171"/>
      <c r="QFU1" s="171"/>
      <c r="QFV1" s="171"/>
      <c r="QFW1" s="171"/>
      <c r="QFX1" s="171"/>
      <c r="QFY1" s="171"/>
      <c r="QFZ1" s="171"/>
      <c r="QGA1" s="171"/>
      <c r="QGB1" s="171"/>
      <c r="QGC1" s="171"/>
      <c r="QGD1" s="171"/>
      <c r="QGE1" s="171"/>
      <c r="QGF1" s="171"/>
      <c r="QGG1" s="171"/>
      <c r="QGH1" s="171"/>
      <c r="QGI1" s="171"/>
      <c r="QGJ1" s="171"/>
      <c r="QGK1" s="171"/>
      <c r="QGL1" s="171"/>
      <c r="QGM1" s="171"/>
      <c r="QGN1" s="171"/>
      <c r="QGO1" s="171"/>
      <c r="QGP1" s="171"/>
      <c r="QGQ1" s="171"/>
      <c r="QGR1" s="171"/>
      <c r="QGS1" s="171"/>
      <c r="QGT1" s="171"/>
      <c r="QGU1" s="171"/>
      <c r="QGV1" s="171"/>
      <c r="QGW1" s="171"/>
      <c r="QGX1" s="171"/>
      <c r="QGY1" s="171"/>
      <c r="QGZ1" s="171"/>
      <c r="QHA1" s="171"/>
      <c r="QHB1" s="171"/>
      <c r="QHC1" s="171"/>
      <c r="QHD1" s="171"/>
      <c r="QHE1" s="171"/>
      <c r="QHF1" s="171"/>
      <c r="QHG1" s="171"/>
      <c r="QHH1" s="171"/>
      <c r="QHI1" s="171"/>
      <c r="QHJ1" s="171"/>
      <c r="QHK1" s="171"/>
      <c r="QHL1" s="171"/>
      <c r="QHM1" s="171"/>
      <c r="QHN1" s="171"/>
      <c r="QHO1" s="171"/>
      <c r="QHP1" s="171"/>
      <c r="QHQ1" s="171"/>
      <c r="QHR1" s="171"/>
      <c r="QHS1" s="171"/>
      <c r="QHT1" s="171"/>
      <c r="QHU1" s="171"/>
      <c r="QHV1" s="171"/>
      <c r="QHW1" s="171"/>
      <c r="QHX1" s="171"/>
      <c r="QHY1" s="171"/>
      <c r="QHZ1" s="171"/>
      <c r="QIA1" s="171"/>
      <c r="QIB1" s="171"/>
      <c r="QIC1" s="171"/>
      <c r="QID1" s="171"/>
      <c r="QIE1" s="171"/>
      <c r="QIF1" s="171"/>
      <c r="QIG1" s="171"/>
      <c r="QIH1" s="171"/>
      <c r="QII1" s="171"/>
      <c r="QIJ1" s="171"/>
      <c r="QIK1" s="171"/>
      <c r="QIL1" s="171"/>
      <c r="QIM1" s="171"/>
      <c r="QIN1" s="171"/>
      <c r="QIO1" s="171"/>
      <c r="QIP1" s="171"/>
      <c r="QIQ1" s="171"/>
      <c r="QIR1" s="171"/>
      <c r="QIS1" s="171"/>
      <c r="QIT1" s="171"/>
      <c r="QIU1" s="171"/>
      <c r="QIV1" s="171"/>
      <c r="QIW1" s="171"/>
      <c r="QIX1" s="171"/>
      <c r="QIY1" s="171"/>
      <c r="QIZ1" s="171"/>
      <c r="QJA1" s="171"/>
      <c r="QJB1" s="171"/>
      <c r="QJC1" s="171"/>
      <c r="QJD1" s="171"/>
      <c r="QJE1" s="171"/>
      <c r="QJF1" s="171"/>
      <c r="QJG1" s="171"/>
      <c r="QJH1" s="171"/>
      <c r="QJI1" s="171"/>
      <c r="QJJ1" s="171"/>
      <c r="QJK1" s="171"/>
      <c r="QJL1" s="171"/>
      <c r="QJM1" s="171"/>
      <c r="QJN1" s="171"/>
      <c r="QJO1" s="171"/>
      <c r="QJP1" s="171"/>
      <c r="QJQ1" s="171"/>
      <c r="QJR1" s="171"/>
      <c r="QJS1" s="171"/>
      <c r="QJT1" s="171"/>
      <c r="QJU1" s="171"/>
      <c r="QJV1" s="171"/>
      <c r="QJW1" s="171"/>
      <c r="QJX1" s="171"/>
      <c r="QJY1" s="171"/>
      <c r="QJZ1" s="171"/>
      <c r="QKA1" s="171"/>
      <c r="QKB1" s="171"/>
      <c r="QKC1" s="171"/>
      <c r="QKD1" s="171"/>
      <c r="QKE1" s="171"/>
      <c r="QKF1" s="171"/>
      <c r="QKG1" s="171"/>
      <c r="QKH1" s="171"/>
      <c r="QKI1" s="171"/>
      <c r="QKJ1" s="171"/>
      <c r="QKK1" s="171"/>
      <c r="QKL1" s="171"/>
      <c r="QKM1" s="171"/>
      <c r="QKN1" s="171"/>
      <c r="QKO1" s="171"/>
      <c r="QKP1" s="171"/>
      <c r="QKQ1" s="171"/>
      <c r="QKR1" s="171"/>
      <c r="QKS1" s="171"/>
      <c r="QKT1" s="171"/>
      <c r="QKU1" s="171"/>
      <c r="QKV1" s="171"/>
      <c r="QKW1" s="171"/>
      <c r="QKX1" s="171"/>
      <c r="QKY1" s="171"/>
      <c r="QKZ1" s="171"/>
      <c r="QLA1" s="171"/>
      <c r="QLB1" s="171"/>
      <c r="QLC1" s="171"/>
      <c r="QLD1" s="171"/>
      <c r="QLE1" s="171"/>
      <c r="QLF1" s="171"/>
      <c r="QLG1" s="171"/>
      <c r="QLH1" s="171"/>
      <c r="QLI1" s="171"/>
      <c r="QLJ1" s="171"/>
      <c r="QLK1" s="171"/>
      <c r="QLL1" s="171"/>
      <c r="QLM1" s="171"/>
      <c r="QLN1" s="171"/>
      <c r="QLO1" s="171"/>
      <c r="QLP1" s="171"/>
      <c r="QLQ1" s="171"/>
      <c r="QLR1" s="171"/>
      <c r="QLS1" s="171"/>
      <c r="QLT1" s="171"/>
      <c r="QLU1" s="171"/>
      <c r="QLV1" s="171"/>
      <c r="QLW1" s="171"/>
      <c r="QLX1" s="171"/>
      <c r="QLY1" s="171"/>
      <c r="QLZ1" s="171"/>
      <c r="QMA1" s="171"/>
      <c r="QMB1" s="171"/>
      <c r="QMC1" s="171"/>
      <c r="QMD1" s="171"/>
      <c r="QME1" s="171"/>
      <c r="QMF1" s="171"/>
      <c r="QMG1" s="171"/>
      <c r="QMH1" s="171"/>
      <c r="QMI1" s="171"/>
      <c r="QMJ1" s="171"/>
      <c r="QMK1" s="171"/>
      <c r="QML1" s="171"/>
      <c r="QMM1" s="171"/>
      <c r="QMN1" s="171"/>
      <c r="QMO1" s="171"/>
      <c r="QMP1" s="171"/>
      <c r="QMQ1" s="171"/>
      <c r="QMR1" s="171"/>
      <c r="QMS1" s="171"/>
      <c r="QMT1" s="171"/>
      <c r="QMU1" s="171"/>
      <c r="QMV1" s="171"/>
      <c r="QMW1" s="171"/>
      <c r="QMX1" s="171"/>
      <c r="QMY1" s="171"/>
      <c r="QMZ1" s="171"/>
      <c r="QNA1" s="171"/>
      <c r="QNB1" s="171"/>
      <c r="QNC1" s="171"/>
      <c r="QND1" s="171"/>
      <c r="QNE1" s="171"/>
      <c r="QNF1" s="171"/>
      <c r="QNG1" s="171"/>
      <c r="QNH1" s="171"/>
      <c r="QNI1" s="171"/>
      <c r="QNJ1" s="171"/>
      <c r="QNK1" s="171"/>
      <c r="QNL1" s="171"/>
      <c r="QNM1" s="171"/>
      <c r="QNN1" s="171"/>
      <c r="QNO1" s="171"/>
      <c r="QNP1" s="171"/>
      <c r="QNQ1" s="171"/>
      <c r="QNR1" s="171"/>
      <c r="QNS1" s="171"/>
      <c r="QNT1" s="171"/>
      <c r="QNU1" s="171"/>
      <c r="QNV1" s="171"/>
      <c r="QNW1" s="171"/>
      <c r="QNX1" s="171"/>
      <c r="QNY1" s="171"/>
      <c r="QNZ1" s="171"/>
      <c r="QOA1" s="171"/>
      <c r="QOB1" s="171"/>
      <c r="QOC1" s="171"/>
      <c r="QOD1" s="171"/>
      <c r="QOE1" s="171"/>
      <c r="QOF1" s="171"/>
      <c r="QOG1" s="171"/>
      <c r="QOH1" s="171"/>
      <c r="QOI1" s="171"/>
      <c r="QOJ1" s="171"/>
      <c r="QOK1" s="171"/>
      <c r="QOL1" s="171"/>
      <c r="QOM1" s="171"/>
      <c r="QON1" s="171"/>
      <c r="QOO1" s="171"/>
      <c r="QOP1" s="171"/>
      <c r="QOQ1" s="171"/>
      <c r="QOR1" s="171"/>
      <c r="QOS1" s="171"/>
      <c r="QOT1" s="171"/>
      <c r="QOU1" s="171"/>
      <c r="QOV1" s="171"/>
      <c r="QOW1" s="171"/>
      <c r="QOX1" s="171"/>
      <c r="QOY1" s="171"/>
      <c r="QOZ1" s="171"/>
      <c r="QPA1" s="171"/>
      <c r="QPB1" s="171"/>
      <c r="QPC1" s="171"/>
      <c r="QPD1" s="171"/>
      <c r="QPE1" s="171"/>
      <c r="QPF1" s="171"/>
      <c r="QPG1" s="171"/>
      <c r="QPH1" s="171"/>
      <c r="QPI1" s="171"/>
      <c r="QPJ1" s="171"/>
      <c r="QPK1" s="171"/>
      <c r="QPL1" s="171"/>
      <c r="QPM1" s="171"/>
      <c r="QPN1" s="171"/>
      <c r="QPO1" s="171"/>
      <c r="QPP1" s="171"/>
      <c r="QPQ1" s="171"/>
      <c r="QPR1" s="171"/>
      <c r="QPS1" s="171"/>
      <c r="QPT1" s="171"/>
      <c r="QPU1" s="171"/>
      <c r="QPV1" s="171"/>
      <c r="QPW1" s="171"/>
      <c r="QPX1" s="171"/>
      <c r="QPY1" s="171"/>
      <c r="QPZ1" s="171"/>
      <c r="QQA1" s="171"/>
      <c r="QQB1" s="171"/>
      <c r="QQC1" s="171"/>
      <c r="QQD1" s="171"/>
      <c r="QQE1" s="171"/>
      <c r="QQF1" s="171"/>
      <c r="QQG1" s="171"/>
      <c r="QQH1" s="171"/>
      <c r="QQI1" s="171"/>
      <c r="QQJ1" s="171"/>
      <c r="QQK1" s="171"/>
      <c r="QQL1" s="171"/>
      <c r="QQM1" s="171"/>
      <c r="QQN1" s="171"/>
      <c r="QQO1" s="171"/>
      <c r="QQP1" s="171"/>
      <c r="QQQ1" s="171"/>
      <c r="QQR1" s="171"/>
      <c r="QQS1" s="171"/>
      <c r="QQT1" s="171"/>
      <c r="QQU1" s="171"/>
      <c r="QQV1" s="171"/>
      <c r="QQW1" s="171"/>
      <c r="QQX1" s="171"/>
      <c r="QQY1" s="171"/>
      <c r="QQZ1" s="171"/>
      <c r="QRA1" s="171"/>
      <c r="QRB1" s="171"/>
      <c r="QRC1" s="171"/>
      <c r="QRD1" s="171"/>
      <c r="QRE1" s="171"/>
      <c r="QRF1" s="171"/>
      <c r="QRG1" s="171"/>
      <c r="QRH1" s="171"/>
      <c r="QRI1" s="171"/>
      <c r="QRJ1" s="171"/>
      <c r="QRK1" s="171"/>
      <c r="QRL1" s="171"/>
      <c r="QRM1" s="171"/>
      <c r="QRN1" s="171"/>
      <c r="QRO1" s="171"/>
      <c r="QRP1" s="171"/>
      <c r="QRQ1" s="171"/>
      <c r="QRR1" s="171"/>
      <c r="QRS1" s="171"/>
      <c r="QRT1" s="171"/>
      <c r="QRU1" s="171"/>
      <c r="QRV1" s="171"/>
      <c r="QRW1" s="171"/>
      <c r="QRX1" s="171"/>
      <c r="QRY1" s="171"/>
      <c r="QRZ1" s="171"/>
      <c r="QSA1" s="171"/>
      <c r="QSB1" s="171"/>
      <c r="QSC1" s="171"/>
      <c r="QSD1" s="171"/>
      <c r="QSE1" s="171"/>
      <c r="QSF1" s="171"/>
      <c r="QSG1" s="171"/>
      <c r="QSH1" s="171"/>
      <c r="QSI1" s="171"/>
      <c r="QSJ1" s="171"/>
      <c r="QSK1" s="171"/>
      <c r="QSL1" s="171"/>
      <c r="QSM1" s="171"/>
      <c r="QSN1" s="171"/>
      <c r="QSO1" s="171"/>
      <c r="QSP1" s="171"/>
      <c r="QSQ1" s="171"/>
      <c r="QSR1" s="171"/>
      <c r="QSS1" s="171"/>
      <c r="QST1" s="171"/>
      <c r="QSU1" s="171"/>
      <c r="QSV1" s="171"/>
      <c r="QSW1" s="171"/>
      <c r="QSX1" s="171"/>
      <c r="QSY1" s="171"/>
      <c r="QSZ1" s="171"/>
      <c r="QTA1" s="171"/>
      <c r="QTB1" s="171"/>
      <c r="QTC1" s="171"/>
      <c r="QTD1" s="171"/>
      <c r="QTE1" s="171"/>
      <c r="QTF1" s="171"/>
      <c r="QTG1" s="171"/>
      <c r="QTH1" s="171"/>
      <c r="QTI1" s="171"/>
      <c r="QTJ1" s="171"/>
      <c r="QTK1" s="171"/>
      <c r="QTL1" s="171"/>
      <c r="QTM1" s="171"/>
      <c r="QTN1" s="171"/>
      <c r="QTO1" s="171"/>
      <c r="QTP1" s="171"/>
      <c r="QTQ1" s="171"/>
      <c r="QTR1" s="171"/>
      <c r="QTS1" s="171"/>
      <c r="QTT1" s="171"/>
      <c r="QTU1" s="171"/>
      <c r="QTV1" s="171"/>
      <c r="QTW1" s="171"/>
      <c r="QTX1" s="171"/>
      <c r="QTY1" s="171"/>
      <c r="QTZ1" s="171"/>
      <c r="QUA1" s="171"/>
      <c r="QUB1" s="171"/>
      <c r="QUC1" s="171"/>
      <c r="QUD1" s="171"/>
      <c r="QUE1" s="171"/>
      <c r="QUF1" s="171"/>
      <c r="QUG1" s="171"/>
      <c r="QUH1" s="171"/>
      <c r="QUI1" s="171"/>
      <c r="QUJ1" s="171"/>
      <c r="QUK1" s="171"/>
      <c r="QUL1" s="171"/>
      <c r="QUM1" s="171"/>
      <c r="QUN1" s="171"/>
      <c r="QUO1" s="171"/>
      <c r="QUP1" s="171"/>
      <c r="QUQ1" s="171"/>
      <c r="QUR1" s="171"/>
      <c r="QUS1" s="171"/>
      <c r="QUT1" s="171"/>
      <c r="QUU1" s="171"/>
      <c r="QUV1" s="171"/>
      <c r="QUW1" s="171"/>
      <c r="QUX1" s="171"/>
      <c r="QUY1" s="171"/>
      <c r="QUZ1" s="171"/>
      <c r="QVA1" s="171"/>
      <c r="QVB1" s="171"/>
      <c r="QVC1" s="171"/>
      <c r="QVD1" s="171"/>
      <c r="QVE1" s="171"/>
      <c r="QVF1" s="171"/>
      <c r="QVG1" s="171"/>
      <c r="QVH1" s="171"/>
      <c r="QVI1" s="171"/>
      <c r="QVJ1" s="171"/>
      <c r="QVK1" s="171"/>
      <c r="QVL1" s="171"/>
      <c r="QVM1" s="171"/>
      <c r="QVN1" s="171"/>
      <c r="QVO1" s="171"/>
      <c r="QVP1" s="171"/>
      <c r="QVQ1" s="171"/>
      <c r="QVR1" s="171"/>
      <c r="QVS1" s="171"/>
      <c r="QVT1" s="171"/>
      <c r="QVU1" s="171"/>
      <c r="QVV1" s="171"/>
      <c r="QVW1" s="171"/>
      <c r="QVX1" s="171"/>
      <c r="QVY1" s="171"/>
      <c r="QVZ1" s="171"/>
      <c r="QWA1" s="171"/>
      <c r="QWB1" s="171"/>
      <c r="QWC1" s="171"/>
      <c r="QWD1" s="171"/>
      <c r="QWE1" s="171"/>
      <c r="QWF1" s="171"/>
      <c r="QWG1" s="171"/>
      <c r="QWH1" s="171"/>
      <c r="QWI1" s="171"/>
      <c r="QWJ1" s="171"/>
      <c r="QWK1" s="171"/>
      <c r="QWL1" s="171"/>
      <c r="QWM1" s="171"/>
      <c r="QWN1" s="171"/>
      <c r="QWO1" s="171"/>
      <c r="QWP1" s="171"/>
      <c r="QWQ1" s="171"/>
      <c r="QWR1" s="171"/>
      <c r="QWS1" s="171"/>
      <c r="QWT1" s="171"/>
      <c r="QWU1" s="171"/>
      <c r="QWV1" s="171"/>
      <c r="QWW1" s="171"/>
      <c r="QWX1" s="171"/>
      <c r="QWY1" s="171"/>
      <c r="QWZ1" s="171"/>
      <c r="QXA1" s="171"/>
      <c r="QXB1" s="171"/>
      <c r="QXC1" s="171"/>
      <c r="QXD1" s="171"/>
      <c r="QXE1" s="171"/>
      <c r="QXF1" s="171"/>
      <c r="QXG1" s="171"/>
      <c r="QXH1" s="171"/>
      <c r="QXI1" s="171"/>
      <c r="QXJ1" s="171"/>
      <c r="QXK1" s="171"/>
      <c r="QXL1" s="171"/>
      <c r="QXM1" s="171"/>
      <c r="QXN1" s="171"/>
      <c r="QXO1" s="171"/>
      <c r="QXP1" s="171"/>
      <c r="QXQ1" s="171"/>
      <c r="QXR1" s="171"/>
      <c r="QXS1" s="171"/>
      <c r="QXT1" s="171"/>
      <c r="QXU1" s="171"/>
      <c r="QXV1" s="171"/>
      <c r="QXW1" s="171"/>
      <c r="QXX1" s="171"/>
      <c r="QXY1" s="171"/>
      <c r="QXZ1" s="171"/>
      <c r="QYA1" s="171"/>
      <c r="QYB1" s="171"/>
      <c r="QYC1" s="171"/>
      <c r="QYD1" s="171"/>
      <c r="QYE1" s="171"/>
      <c r="QYF1" s="171"/>
      <c r="QYG1" s="171"/>
      <c r="QYH1" s="171"/>
      <c r="QYI1" s="171"/>
      <c r="QYJ1" s="171"/>
      <c r="QYK1" s="171"/>
      <c r="QYL1" s="171"/>
      <c r="QYM1" s="171"/>
      <c r="QYN1" s="171"/>
      <c r="QYO1" s="171"/>
      <c r="QYP1" s="171"/>
      <c r="QYQ1" s="171"/>
      <c r="QYR1" s="171"/>
      <c r="QYS1" s="171"/>
      <c r="QYT1" s="171"/>
      <c r="QYU1" s="171"/>
      <c r="QYV1" s="171"/>
      <c r="QYW1" s="171"/>
      <c r="QYX1" s="171"/>
      <c r="QYY1" s="171"/>
      <c r="QYZ1" s="171"/>
      <c r="QZA1" s="171"/>
      <c r="QZB1" s="171"/>
      <c r="QZC1" s="171"/>
      <c r="QZD1" s="171"/>
      <c r="QZE1" s="171"/>
      <c r="QZF1" s="171"/>
      <c r="QZG1" s="171"/>
      <c r="QZH1" s="171"/>
      <c r="QZI1" s="171"/>
      <c r="QZJ1" s="171"/>
      <c r="QZK1" s="171"/>
      <c r="QZL1" s="171"/>
      <c r="QZM1" s="171"/>
      <c r="QZN1" s="171"/>
      <c r="QZO1" s="171"/>
      <c r="QZP1" s="171"/>
      <c r="QZQ1" s="171"/>
      <c r="QZR1" s="171"/>
      <c r="QZS1" s="171"/>
      <c r="QZT1" s="171"/>
      <c r="QZU1" s="171"/>
      <c r="QZV1" s="171"/>
      <c r="QZW1" s="171"/>
      <c r="QZX1" s="171"/>
      <c r="QZY1" s="171"/>
      <c r="QZZ1" s="171"/>
      <c r="RAA1" s="171"/>
      <c r="RAB1" s="171"/>
      <c r="RAC1" s="171"/>
      <c r="RAD1" s="171"/>
      <c r="RAE1" s="171"/>
      <c r="RAF1" s="171"/>
      <c r="RAG1" s="171"/>
      <c r="RAH1" s="171"/>
      <c r="RAI1" s="171"/>
      <c r="RAJ1" s="171"/>
      <c r="RAK1" s="171"/>
      <c r="RAL1" s="171"/>
      <c r="RAM1" s="171"/>
      <c r="RAN1" s="171"/>
      <c r="RAO1" s="171"/>
      <c r="RAP1" s="171"/>
      <c r="RAQ1" s="171"/>
      <c r="RAR1" s="171"/>
      <c r="RAS1" s="171"/>
      <c r="RAT1" s="171"/>
      <c r="RAU1" s="171"/>
      <c r="RAV1" s="171"/>
      <c r="RAW1" s="171"/>
      <c r="RAX1" s="171"/>
      <c r="RAY1" s="171"/>
      <c r="RAZ1" s="171"/>
      <c r="RBA1" s="171"/>
      <c r="RBB1" s="171"/>
      <c r="RBC1" s="171"/>
      <c r="RBD1" s="171"/>
      <c r="RBE1" s="171"/>
      <c r="RBF1" s="171"/>
      <c r="RBG1" s="171"/>
      <c r="RBH1" s="171"/>
      <c r="RBI1" s="171"/>
      <c r="RBJ1" s="171"/>
      <c r="RBK1" s="171"/>
      <c r="RBL1" s="171"/>
      <c r="RBM1" s="171"/>
      <c r="RBN1" s="171"/>
      <c r="RBO1" s="171"/>
      <c r="RBP1" s="171"/>
      <c r="RBQ1" s="171"/>
      <c r="RBR1" s="171"/>
      <c r="RBS1" s="171"/>
      <c r="RBT1" s="171"/>
      <c r="RBU1" s="171"/>
      <c r="RBV1" s="171"/>
      <c r="RBW1" s="171"/>
      <c r="RBX1" s="171"/>
      <c r="RBY1" s="171"/>
      <c r="RBZ1" s="171"/>
      <c r="RCA1" s="171"/>
      <c r="RCB1" s="171"/>
      <c r="RCC1" s="171"/>
      <c r="RCD1" s="171"/>
      <c r="RCE1" s="171"/>
      <c r="RCF1" s="171"/>
      <c r="RCG1" s="171"/>
      <c r="RCH1" s="171"/>
      <c r="RCI1" s="171"/>
      <c r="RCJ1" s="171"/>
      <c r="RCK1" s="171"/>
      <c r="RCL1" s="171"/>
      <c r="RCM1" s="171"/>
      <c r="RCN1" s="171"/>
      <c r="RCO1" s="171"/>
      <c r="RCP1" s="171"/>
      <c r="RCQ1" s="171"/>
      <c r="RCR1" s="171"/>
      <c r="RCS1" s="171"/>
      <c r="RCT1" s="171"/>
      <c r="RCU1" s="171"/>
      <c r="RCV1" s="171"/>
      <c r="RCW1" s="171"/>
      <c r="RCX1" s="171"/>
      <c r="RCY1" s="171"/>
      <c r="RCZ1" s="171"/>
      <c r="RDA1" s="171"/>
      <c r="RDB1" s="171"/>
      <c r="RDC1" s="171"/>
      <c r="RDD1" s="171"/>
      <c r="RDE1" s="171"/>
      <c r="RDF1" s="171"/>
      <c r="RDG1" s="171"/>
      <c r="RDH1" s="171"/>
      <c r="RDI1" s="171"/>
      <c r="RDJ1" s="171"/>
      <c r="RDK1" s="171"/>
      <c r="RDL1" s="171"/>
      <c r="RDM1" s="171"/>
      <c r="RDN1" s="171"/>
      <c r="RDO1" s="171"/>
      <c r="RDP1" s="171"/>
      <c r="RDQ1" s="171"/>
      <c r="RDR1" s="171"/>
      <c r="RDS1" s="171"/>
      <c r="RDT1" s="171"/>
      <c r="RDU1" s="171"/>
      <c r="RDV1" s="171"/>
      <c r="RDW1" s="171"/>
      <c r="RDX1" s="171"/>
      <c r="RDY1" s="171"/>
      <c r="RDZ1" s="171"/>
      <c r="REA1" s="171"/>
      <c r="REB1" s="171"/>
      <c r="REC1" s="171"/>
      <c r="RED1" s="171"/>
      <c r="REE1" s="171"/>
      <c r="REF1" s="171"/>
      <c r="REG1" s="171"/>
      <c r="REH1" s="171"/>
      <c r="REI1" s="171"/>
      <c r="REJ1" s="171"/>
      <c r="REK1" s="171"/>
      <c r="REL1" s="171"/>
      <c r="REM1" s="171"/>
      <c r="REN1" s="171"/>
      <c r="REO1" s="171"/>
      <c r="REP1" s="171"/>
      <c r="REQ1" s="171"/>
      <c r="RER1" s="171"/>
      <c r="RES1" s="171"/>
      <c r="RET1" s="171"/>
      <c r="REU1" s="171"/>
      <c r="REV1" s="171"/>
      <c r="REW1" s="171"/>
      <c r="REX1" s="171"/>
      <c r="REY1" s="171"/>
      <c r="REZ1" s="171"/>
      <c r="RFA1" s="171"/>
      <c r="RFB1" s="171"/>
      <c r="RFC1" s="171"/>
      <c r="RFD1" s="171"/>
      <c r="RFE1" s="171"/>
      <c r="RFF1" s="171"/>
      <c r="RFG1" s="171"/>
      <c r="RFH1" s="171"/>
      <c r="RFI1" s="171"/>
      <c r="RFJ1" s="171"/>
      <c r="RFK1" s="171"/>
      <c r="RFL1" s="171"/>
      <c r="RFM1" s="171"/>
      <c r="RFN1" s="171"/>
      <c r="RFO1" s="171"/>
      <c r="RFP1" s="171"/>
      <c r="RFQ1" s="171"/>
      <c r="RFR1" s="171"/>
      <c r="RFS1" s="171"/>
      <c r="RFT1" s="171"/>
      <c r="RFU1" s="171"/>
      <c r="RFV1" s="171"/>
      <c r="RFW1" s="171"/>
      <c r="RFX1" s="171"/>
      <c r="RFY1" s="171"/>
      <c r="RFZ1" s="171"/>
      <c r="RGA1" s="171"/>
      <c r="RGB1" s="171"/>
      <c r="RGC1" s="171"/>
      <c r="RGD1" s="171"/>
      <c r="RGE1" s="171"/>
      <c r="RGF1" s="171"/>
      <c r="RGG1" s="171"/>
      <c r="RGH1" s="171"/>
      <c r="RGI1" s="171"/>
      <c r="RGJ1" s="171"/>
      <c r="RGK1" s="171"/>
      <c r="RGL1" s="171"/>
      <c r="RGM1" s="171"/>
      <c r="RGN1" s="171"/>
      <c r="RGO1" s="171"/>
      <c r="RGP1" s="171"/>
      <c r="RGQ1" s="171"/>
      <c r="RGR1" s="171"/>
      <c r="RGS1" s="171"/>
      <c r="RGT1" s="171"/>
      <c r="RGU1" s="171"/>
      <c r="RGV1" s="171"/>
      <c r="RGW1" s="171"/>
      <c r="RGX1" s="171"/>
      <c r="RGY1" s="171"/>
      <c r="RGZ1" s="171"/>
      <c r="RHA1" s="171"/>
      <c r="RHB1" s="171"/>
      <c r="RHC1" s="171"/>
      <c r="RHD1" s="171"/>
      <c r="RHE1" s="171"/>
      <c r="RHF1" s="171"/>
      <c r="RHG1" s="171"/>
      <c r="RHH1" s="171"/>
      <c r="RHI1" s="171"/>
      <c r="RHJ1" s="171"/>
      <c r="RHK1" s="171"/>
      <c r="RHL1" s="171"/>
      <c r="RHM1" s="171"/>
      <c r="RHN1" s="171"/>
      <c r="RHO1" s="171"/>
      <c r="RHP1" s="171"/>
      <c r="RHQ1" s="171"/>
      <c r="RHR1" s="171"/>
      <c r="RHS1" s="171"/>
      <c r="RHT1" s="171"/>
      <c r="RHU1" s="171"/>
      <c r="RHV1" s="171"/>
      <c r="RHW1" s="171"/>
      <c r="RHX1" s="171"/>
      <c r="RHY1" s="171"/>
      <c r="RHZ1" s="171"/>
      <c r="RIA1" s="171"/>
      <c r="RIB1" s="171"/>
      <c r="RIC1" s="171"/>
      <c r="RID1" s="171"/>
      <c r="RIE1" s="171"/>
      <c r="RIF1" s="171"/>
      <c r="RIG1" s="171"/>
      <c r="RIH1" s="171"/>
      <c r="RII1" s="171"/>
      <c r="RIJ1" s="171"/>
      <c r="RIK1" s="171"/>
      <c r="RIL1" s="171"/>
      <c r="RIM1" s="171"/>
      <c r="RIN1" s="171"/>
      <c r="RIO1" s="171"/>
      <c r="RIP1" s="171"/>
      <c r="RIQ1" s="171"/>
      <c r="RIR1" s="171"/>
      <c r="RIS1" s="171"/>
      <c r="RIT1" s="171"/>
      <c r="RIU1" s="171"/>
      <c r="RIV1" s="171"/>
      <c r="RIW1" s="171"/>
      <c r="RIX1" s="171"/>
      <c r="RIY1" s="171"/>
      <c r="RIZ1" s="171"/>
      <c r="RJA1" s="171"/>
      <c r="RJB1" s="171"/>
      <c r="RJC1" s="171"/>
      <c r="RJD1" s="171"/>
      <c r="RJE1" s="171"/>
      <c r="RJF1" s="171"/>
      <c r="RJG1" s="171"/>
      <c r="RJH1" s="171"/>
      <c r="RJI1" s="171"/>
      <c r="RJJ1" s="171"/>
      <c r="RJK1" s="171"/>
      <c r="RJL1" s="171"/>
      <c r="RJM1" s="171"/>
      <c r="RJN1" s="171"/>
      <c r="RJO1" s="171"/>
      <c r="RJP1" s="171"/>
      <c r="RJQ1" s="171"/>
      <c r="RJR1" s="171"/>
      <c r="RJS1" s="171"/>
      <c r="RJT1" s="171"/>
      <c r="RJU1" s="171"/>
      <c r="RJV1" s="171"/>
      <c r="RJW1" s="171"/>
      <c r="RJX1" s="171"/>
      <c r="RJY1" s="171"/>
      <c r="RJZ1" s="171"/>
      <c r="RKA1" s="171"/>
      <c r="RKB1" s="171"/>
      <c r="RKC1" s="171"/>
      <c r="RKD1" s="171"/>
      <c r="RKE1" s="171"/>
      <c r="RKF1" s="171"/>
      <c r="RKG1" s="171"/>
      <c r="RKH1" s="171"/>
      <c r="RKI1" s="171"/>
      <c r="RKJ1" s="171"/>
      <c r="RKK1" s="171"/>
      <c r="RKL1" s="171"/>
      <c r="RKM1" s="171"/>
      <c r="RKN1" s="171"/>
      <c r="RKO1" s="171"/>
      <c r="RKP1" s="171"/>
      <c r="RKQ1" s="171"/>
      <c r="RKR1" s="171"/>
      <c r="RKS1" s="171"/>
      <c r="RKT1" s="171"/>
      <c r="RKU1" s="171"/>
      <c r="RKV1" s="171"/>
      <c r="RKW1" s="171"/>
      <c r="RKX1" s="171"/>
      <c r="RKY1" s="171"/>
      <c r="RKZ1" s="171"/>
      <c r="RLA1" s="171"/>
      <c r="RLB1" s="171"/>
      <c r="RLC1" s="171"/>
      <c r="RLD1" s="171"/>
      <c r="RLE1" s="171"/>
      <c r="RLF1" s="171"/>
      <c r="RLG1" s="171"/>
      <c r="RLH1" s="171"/>
      <c r="RLI1" s="171"/>
      <c r="RLJ1" s="171"/>
      <c r="RLK1" s="171"/>
      <c r="RLL1" s="171"/>
      <c r="RLM1" s="171"/>
      <c r="RLN1" s="171"/>
      <c r="RLO1" s="171"/>
      <c r="RLP1" s="171"/>
      <c r="RLQ1" s="171"/>
      <c r="RLR1" s="171"/>
      <c r="RLS1" s="171"/>
      <c r="RLT1" s="171"/>
      <c r="RLU1" s="171"/>
      <c r="RLV1" s="171"/>
      <c r="RLW1" s="171"/>
      <c r="RLX1" s="171"/>
      <c r="RLY1" s="171"/>
      <c r="RLZ1" s="171"/>
      <c r="RMA1" s="171"/>
      <c r="RMB1" s="171"/>
      <c r="RMC1" s="171"/>
      <c r="RMD1" s="171"/>
      <c r="RME1" s="171"/>
      <c r="RMF1" s="171"/>
      <c r="RMG1" s="171"/>
      <c r="RMH1" s="171"/>
      <c r="RMI1" s="171"/>
      <c r="RMJ1" s="171"/>
      <c r="RMK1" s="171"/>
      <c r="RML1" s="171"/>
      <c r="RMM1" s="171"/>
      <c r="RMN1" s="171"/>
      <c r="RMO1" s="171"/>
      <c r="RMP1" s="171"/>
      <c r="RMQ1" s="171"/>
      <c r="RMR1" s="171"/>
      <c r="RMS1" s="171"/>
      <c r="RMT1" s="171"/>
      <c r="RMU1" s="171"/>
      <c r="RMV1" s="171"/>
      <c r="RMW1" s="171"/>
      <c r="RMX1" s="171"/>
      <c r="RMY1" s="171"/>
      <c r="RMZ1" s="171"/>
      <c r="RNA1" s="171"/>
      <c r="RNB1" s="171"/>
      <c r="RNC1" s="171"/>
      <c r="RND1" s="171"/>
      <c r="RNE1" s="171"/>
      <c r="RNF1" s="171"/>
      <c r="RNG1" s="171"/>
      <c r="RNH1" s="171"/>
      <c r="RNI1" s="171"/>
      <c r="RNJ1" s="171"/>
      <c r="RNK1" s="171"/>
      <c r="RNL1" s="171"/>
      <c r="RNM1" s="171"/>
      <c r="RNN1" s="171"/>
      <c r="RNO1" s="171"/>
      <c r="RNP1" s="171"/>
      <c r="RNQ1" s="171"/>
      <c r="RNR1" s="171"/>
      <c r="RNS1" s="171"/>
      <c r="RNT1" s="171"/>
      <c r="RNU1" s="171"/>
      <c r="RNV1" s="171"/>
      <c r="RNW1" s="171"/>
      <c r="RNX1" s="171"/>
      <c r="RNY1" s="171"/>
      <c r="RNZ1" s="171"/>
      <c r="ROA1" s="171"/>
      <c r="ROB1" s="171"/>
      <c r="ROC1" s="171"/>
      <c r="ROD1" s="171"/>
      <c r="ROE1" s="171"/>
      <c r="ROF1" s="171"/>
      <c r="ROG1" s="171"/>
      <c r="ROH1" s="171"/>
      <c r="ROI1" s="171"/>
      <c r="ROJ1" s="171"/>
      <c r="ROK1" s="171"/>
      <c r="ROL1" s="171"/>
      <c r="ROM1" s="171"/>
      <c r="RON1" s="171"/>
      <c r="ROO1" s="171"/>
      <c r="ROP1" s="171"/>
      <c r="ROQ1" s="171"/>
      <c r="ROR1" s="171"/>
      <c r="ROS1" s="171"/>
      <c r="ROT1" s="171"/>
      <c r="ROU1" s="171"/>
      <c r="ROV1" s="171"/>
      <c r="ROW1" s="171"/>
      <c r="ROX1" s="171"/>
      <c r="ROY1" s="171"/>
      <c r="ROZ1" s="171"/>
      <c r="RPA1" s="171"/>
      <c r="RPB1" s="171"/>
      <c r="RPC1" s="171"/>
      <c r="RPD1" s="171"/>
      <c r="RPE1" s="171"/>
      <c r="RPF1" s="171"/>
      <c r="RPG1" s="171"/>
      <c r="RPH1" s="171"/>
      <c r="RPI1" s="171"/>
      <c r="RPJ1" s="171"/>
      <c r="RPK1" s="171"/>
      <c r="RPL1" s="171"/>
      <c r="RPM1" s="171"/>
      <c r="RPN1" s="171"/>
      <c r="RPO1" s="171"/>
      <c r="RPP1" s="171"/>
      <c r="RPQ1" s="171"/>
      <c r="RPR1" s="171"/>
      <c r="RPS1" s="171"/>
      <c r="RPT1" s="171"/>
      <c r="RPU1" s="171"/>
      <c r="RPV1" s="171"/>
      <c r="RPW1" s="171"/>
      <c r="RPX1" s="171"/>
      <c r="RPY1" s="171"/>
      <c r="RPZ1" s="171"/>
      <c r="RQA1" s="171"/>
      <c r="RQB1" s="171"/>
      <c r="RQC1" s="171"/>
      <c r="RQD1" s="171"/>
      <c r="RQE1" s="171"/>
      <c r="RQF1" s="171"/>
      <c r="RQG1" s="171"/>
      <c r="RQH1" s="171"/>
      <c r="RQI1" s="171"/>
      <c r="RQJ1" s="171"/>
      <c r="RQK1" s="171"/>
      <c r="RQL1" s="171"/>
      <c r="RQM1" s="171"/>
      <c r="RQN1" s="171"/>
      <c r="RQO1" s="171"/>
      <c r="RQP1" s="171"/>
      <c r="RQQ1" s="171"/>
      <c r="RQR1" s="171"/>
      <c r="RQS1" s="171"/>
      <c r="RQT1" s="171"/>
      <c r="RQU1" s="171"/>
      <c r="RQV1" s="171"/>
      <c r="RQW1" s="171"/>
      <c r="RQX1" s="171"/>
      <c r="RQY1" s="171"/>
      <c r="RQZ1" s="171"/>
      <c r="RRA1" s="171"/>
      <c r="RRB1" s="171"/>
      <c r="RRC1" s="171"/>
      <c r="RRD1" s="171"/>
      <c r="RRE1" s="171"/>
      <c r="RRF1" s="171"/>
      <c r="RRG1" s="171"/>
      <c r="RRH1" s="171"/>
      <c r="RRI1" s="171"/>
      <c r="RRJ1" s="171"/>
      <c r="RRK1" s="171"/>
      <c r="RRL1" s="171"/>
      <c r="RRM1" s="171"/>
      <c r="RRN1" s="171"/>
      <c r="RRO1" s="171"/>
      <c r="RRP1" s="171"/>
      <c r="RRQ1" s="171"/>
      <c r="RRR1" s="171"/>
      <c r="RRS1" s="171"/>
      <c r="RRT1" s="171"/>
      <c r="RRU1" s="171"/>
      <c r="RRV1" s="171"/>
      <c r="RRW1" s="171"/>
      <c r="RRX1" s="171"/>
      <c r="RRY1" s="171"/>
      <c r="RRZ1" s="171"/>
      <c r="RSA1" s="171"/>
      <c r="RSB1" s="171"/>
      <c r="RSC1" s="171"/>
      <c r="RSD1" s="171"/>
      <c r="RSE1" s="171"/>
      <c r="RSF1" s="171"/>
      <c r="RSG1" s="171"/>
      <c r="RSH1" s="171"/>
      <c r="RSI1" s="171"/>
      <c r="RSJ1" s="171"/>
      <c r="RSK1" s="171"/>
      <c r="RSL1" s="171"/>
      <c r="RSM1" s="171"/>
      <c r="RSN1" s="171"/>
      <c r="RSO1" s="171"/>
      <c r="RSP1" s="171"/>
      <c r="RSQ1" s="171"/>
      <c r="RSR1" s="171"/>
      <c r="RSS1" s="171"/>
      <c r="RST1" s="171"/>
      <c r="RSU1" s="171"/>
      <c r="RSV1" s="171"/>
      <c r="RSW1" s="171"/>
      <c r="RSX1" s="171"/>
      <c r="RSY1" s="171"/>
      <c r="RSZ1" s="171"/>
      <c r="RTA1" s="171"/>
      <c r="RTB1" s="171"/>
      <c r="RTC1" s="171"/>
      <c r="RTD1" s="171"/>
      <c r="RTE1" s="171"/>
      <c r="RTF1" s="171"/>
      <c r="RTG1" s="171"/>
      <c r="RTH1" s="171"/>
      <c r="RTI1" s="171"/>
      <c r="RTJ1" s="171"/>
      <c r="RTK1" s="171"/>
      <c r="RTL1" s="171"/>
      <c r="RTM1" s="171"/>
      <c r="RTN1" s="171"/>
      <c r="RTO1" s="171"/>
      <c r="RTP1" s="171"/>
      <c r="RTQ1" s="171"/>
      <c r="RTR1" s="171"/>
      <c r="RTS1" s="171"/>
      <c r="RTT1" s="171"/>
      <c r="RTU1" s="171"/>
      <c r="RTV1" s="171"/>
      <c r="RTW1" s="171"/>
      <c r="RTX1" s="171"/>
      <c r="RTY1" s="171"/>
      <c r="RTZ1" s="171"/>
      <c r="RUA1" s="171"/>
      <c r="RUB1" s="171"/>
      <c r="RUC1" s="171"/>
      <c r="RUD1" s="171"/>
      <c r="RUE1" s="171"/>
      <c r="RUF1" s="171"/>
      <c r="RUG1" s="171"/>
      <c r="RUH1" s="171"/>
      <c r="RUI1" s="171"/>
      <c r="RUJ1" s="171"/>
      <c r="RUK1" s="171"/>
      <c r="RUL1" s="171"/>
      <c r="RUM1" s="171"/>
      <c r="RUN1" s="171"/>
      <c r="RUO1" s="171"/>
      <c r="RUP1" s="171"/>
      <c r="RUQ1" s="171"/>
      <c r="RUR1" s="171"/>
      <c r="RUS1" s="171"/>
      <c r="RUT1" s="171"/>
      <c r="RUU1" s="171"/>
      <c r="RUV1" s="171"/>
      <c r="RUW1" s="171"/>
      <c r="RUX1" s="171"/>
      <c r="RUY1" s="171"/>
      <c r="RUZ1" s="171"/>
      <c r="RVA1" s="171"/>
      <c r="RVB1" s="171"/>
      <c r="RVC1" s="171"/>
      <c r="RVD1" s="171"/>
      <c r="RVE1" s="171"/>
      <c r="RVF1" s="171"/>
      <c r="RVG1" s="171"/>
      <c r="RVH1" s="171"/>
      <c r="RVI1" s="171"/>
      <c r="RVJ1" s="171"/>
      <c r="RVK1" s="171"/>
      <c r="RVL1" s="171"/>
      <c r="RVM1" s="171"/>
      <c r="RVN1" s="171"/>
      <c r="RVO1" s="171"/>
      <c r="RVP1" s="171"/>
      <c r="RVQ1" s="171"/>
      <c r="RVR1" s="171"/>
      <c r="RVS1" s="171"/>
      <c r="RVT1" s="171"/>
      <c r="RVU1" s="171"/>
      <c r="RVV1" s="171"/>
      <c r="RVW1" s="171"/>
      <c r="RVX1" s="171"/>
      <c r="RVY1" s="171"/>
      <c r="RVZ1" s="171"/>
      <c r="RWA1" s="171"/>
      <c r="RWB1" s="171"/>
      <c r="RWC1" s="171"/>
      <c r="RWD1" s="171"/>
      <c r="RWE1" s="171"/>
      <c r="RWF1" s="171"/>
      <c r="RWG1" s="171"/>
      <c r="RWH1" s="171"/>
      <c r="RWI1" s="171"/>
      <c r="RWJ1" s="171"/>
      <c r="RWK1" s="171"/>
      <c r="RWL1" s="171"/>
      <c r="RWM1" s="171"/>
      <c r="RWN1" s="171"/>
      <c r="RWO1" s="171"/>
      <c r="RWP1" s="171"/>
      <c r="RWQ1" s="171"/>
      <c r="RWR1" s="171"/>
      <c r="RWS1" s="171"/>
      <c r="RWT1" s="171"/>
      <c r="RWU1" s="171"/>
      <c r="RWV1" s="171"/>
      <c r="RWW1" s="171"/>
      <c r="RWX1" s="171"/>
      <c r="RWY1" s="171"/>
      <c r="RWZ1" s="171"/>
      <c r="RXA1" s="171"/>
      <c r="RXB1" s="171"/>
      <c r="RXC1" s="171"/>
      <c r="RXD1" s="171"/>
      <c r="RXE1" s="171"/>
      <c r="RXF1" s="171"/>
      <c r="RXG1" s="171"/>
      <c r="RXH1" s="171"/>
      <c r="RXI1" s="171"/>
      <c r="RXJ1" s="171"/>
      <c r="RXK1" s="171"/>
      <c r="RXL1" s="171"/>
      <c r="RXM1" s="171"/>
      <c r="RXN1" s="171"/>
      <c r="RXO1" s="171"/>
      <c r="RXP1" s="171"/>
      <c r="RXQ1" s="171"/>
      <c r="RXR1" s="171"/>
      <c r="RXS1" s="171"/>
      <c r="RXT1" s="171"/>
      <c r="RXU1" s="171"/>
      <c r="RXV1" s="171"/>
      <c r="RXW1" s="171"/>
      <c r="RXX1" s="171"/>
      <c r="RXY1" s="171"/>
      <c r="RXZ1" s="171"/>
      <c r="RYA1" s="171"/>
      <c r="RYB1" s="171"/>
      <c r="RYC1" s="171"/>
      <c r="RYD1" s="171"/>
      <c r="RYE1" s="171"/>
      <c r="RYF1" s="171"/>
      <c r="RYG1" s="171"/>
      <c r="RYH1" s="171"/>
      <c r="RYI1" s="171"/>
      <c r="RYJ1" s="171"/>
      <c r="RYK1" s="171"/>
      <c r="RYL1" s="171"/>
      <c r="RYM1" s="171"/>
      <c r="RYN1" s="171"/>
      <c r="RYO1" s="171"/>
      <c r="RYP1" s="171"/>
      <c r="RYQ1" s="171"/>
      <c r="RYR1" s="171"/>
      <c r="RYS1" s="171"/>
      <c r="RYT1" s="171"/>
      <c r="RYU1" s="171"/>
      <c r="RYV1" s="171"/>
      <c r="RYW1" s="171"/>
      <c r="RYX1" s="171"/>
      <c r="RYY1" s="171"/>
      <c r="RYZ1" s="171"/>
      <c r="RZA1" s="171"/>
      <c r="RZB1" s="171"/>
      <c r="RZC1" s="171"/>
      <c r="RZD1" s="171"/>
      <c r="RZE1" s="171"/>
      <c r="RZF1" s="171"/>
      <c r="RZG1" s="171"/>
      <c r="RZH1" s="171"/>
      <c r="RZI1" s="171"/>
      <c r="RZJ1" s="171"/>
      <c r="RZK1" s="171"/>
      <c r="RZL1" s="171"/>
      <c r="RZM1" s="171"/>
      <c r="RZN1" s="171"/>
      <c r="RZO1" s="171"/>
      <c r="RZP1" s="171"/>
      <c r="RZQ1" s="171"/>
      <c r="RZR1" s="171"/>
      <c r="RZS1" s="171"/>
      <c r="RZT1" s="171"/>
      <c r="RZU1" s="171"/>
      <c r="RZV1" s="171"/>
      <c r="RZW1" s="171"/>
      <c r="RZX1" s="171"/>
      <c r="RZY1" s="171"/>
      <c r="RZZ1" s="171"/>
      <c r="SAA1" s="171"/>
      <c r="SAB1" s="171"/>
      <c r="SAC1" s="171"/>
      <c r="SAD1" s="171"/>
      <c r="SAE1" s="171"/>
      <c r="SAF1" s="171"/>
      <c r="SAG1" s="171"/>
      <c r="SAH1" s="171"/>
      <c r="SAI1" s="171"/>
      <c r="SAJ1" s="171"/>
      <c r="SAK1" s="171"/>
      <c r="SAL1" s="171"/>
      <c r="SAM1" s="171"/>
      <c r="SAN1" s="171"/>
      <c r="SAO1" s="171"/>
      <c r="SAP1" s="171"/>
      <c r="SAQ1" s="171"/>
      <c r="SAR1" s="171"/>
      <c r="SAS1" s="171"/>
      <c r="SAT1" s="171"/>
      <c r="SAU1" s="171"/>
      <c r="SAV1" s="171"/>
      <c r="SAW1" s="171"/>
      <c r="SAX1" s="171"/>
      <c r="SAY1" s="171"/>
      <c r="SAZ1" s="171"/>
      <c r="SBA1" s="171"/>
      <c r="SBB1" s="171"/>
      <c r="SBC1" s="171"/>
      <c r="SBD1" s="171"/>
      <c r="SBE1" s="171"/>
      <c r="SBF1" s="171"/>
      <c r="SBG1" s="171"/>
      <c r="SBH1" s="171"/>
      <c r="SBI1" s="171"/>
      <c r="SBJ1" s="171"/>
      <c r="SBK1" s="171"/>
      <c r="SBL1" s="171"/>
      <c r="SBM1" s="171"/>
      <c r="SBN1" s="171"/>
      <c r="SBO1" s="171"/>
      <c r="SBP1" s="171"/>
      <c r="SBQ1" s="171"/>
      <c r="SBR1" s="171"/>
      <c r="SBS1" s="171"/>
      <c r="SBT1" s="171"/>
      <c r="SBU1" s="171"/>
      <c r="SBV1" s="171"/>
      <c r="SBW1" s="171"/>
      <c r="SBX1" s="171"/>
      <c r="SBY1" s="171"/>
      <c r="SBZ1" s="171"/>
      <c r="SCA1" s="171"/>
      <c r="SCB1" s="171"/>
      <c r="SCC1" s="171"/>
      <c r="SCD1" s="171"/>
      <c r="SCE1" s="171"/>
      <c r="SCF1" s="171"/>
      <c r="SCG1" s="171"/>
      <c r="SCH1" s="171"/>
      <c r="SCI1" s="171"/>
      <c r="SCJ1" s="171"/>
      <c r="SCK1" s="171"/>
      <c r="SCL1" s="171"/>
      <c r="SCM1" s="171"/>
      <c r="SCN1" s="171"/>
      <c r="SCO1" s="171"/>
      <c r="SCP1" s="171"/>
      <c r="SCQ1" s="171"/>
      <c r="SCR1" s="171"/>
      <c r="SCS1" s="171"/>
      <c r="SCT1" s="171"/>
      <c r="SCU1" s="171"/>
      <c r="SCV1" s="171"/>
      <c r="SCW1" s="171"/>
      <c r="SCX1" s="171"/>
      <c r="SCY1" s="171"/>
      <c r="SCZ1" s="171"/>
      <c r="SDA1" s="171"/>
      <c r="SDB1" s="171"/>
      <c r="SDC1" s="171"/>
      <c r="SDD1" s="171"/>
      <c r="SDE1" s="171"/>
      <c r="SDF1" s="171"/>
      <c r="SDG1" s="171"/>
      <c r="SDH1" s="171"/>
      <c r="SDI1" s="171"/>
      <c r="SDJ1" s="171"/>
      <c r="SDK1" s="171"/>
      <c r="SDL1" s="171"/>
      <c r="SDM1" s="171"/>
      <c r="SDN1" s="171"/>
      <c r="SDO1" s="171"/>
      <c r="SDP1" s="171"/>
      <c r="SDQ1" s="171"/>
      <c r="SDR1" s="171"/>
      <c r="SDS1" s="171"/>
      <c r="SDT1" s="171"/>
      <c r="SDU1" s="171"/>
      <c r="SDV1" s="171"/>
      <c r="SDW1" s="171"/>
      <c r="SDX1" s="171"/>
      <c r="SDY1" s="171"/>
      <c r="SDZ1" s="171"/>
      <c r="SEA1" s="171"/>
      <c r="SEB1" s="171"/>
      <c r="SEC1" s="171"/>
      <c r="SED1" s="171"/>
      <c r="SEE1" s="171"/>
      <c r="SEF1" s="171"/>
      <c r="SEG1" s="171"/>
      <c r="SEH1" s="171"/>
      <c r="SEI1" s="171"/>
      <c r="SEJ1" s="171"/>
      <c r="SEK1" s="171"/>
      <c r="SEL1" s="171"/>
      <c r="SEM1" s="171"/>
      <c r="SEN1" s="171"/>
      <c r="SEO1" s="171"/>
      <c r="SEP1" s="171"/>
      <c r="SEQ1" s="171"/>
      <c r="SER1" s="171"/>
      <c r="SES1" s="171"/>
      <c r="SET1" s="171"/>
      <c r="SEU1" s="171"/>
      <c r="SEV1" s="171"/>
      <c r="SEW1" s="171"/>
      <c r="SEX1" s="171"/>
      <c r="SEY1" s="171"/>
      <c r="SEZ1" s="171"/>
      <c r="SFA1" s="171"/>
      <c r="SFB1" s="171"/>
      <c r="SFC1" s="171"/>
      <c r="SFD1" s="171"/>
      <c r="SFE1" s="171"/>
      <c r="SFF1" s="171"/>
      <c r="SFG1" s="171"/>
      <c r="SFH1" s="171"/>
      <c r="SFI1" s="171"/>
      <c r="SFJ1" s="171"/>
      <c r="SFK1" s="171"/>
      <c r="SFL1" s="171"/>
      <c r="SFM1" s="171"/>
      <c r="SFN1" s="171"/>
      <c r="SFO1" s="171"/>
      <c r="SFP1" s="171"/>
      <c r="SFQ1" s="171"/>
      <c r="SFR1" s="171"/>
      <c r="SFS1" s="171"/>
      <c r="SFT1" s="171"/>
      <c r="SFU1" s="171"/>
      <c r="SFV1" s="171"/>
      <c r="SFW1" s="171"/>
      <c r="SFX1" s="171"/>
      <c r="SFY1" s="171"/>
      <c r="SFZ1" s="171"/>
      <c r="SGA1" s="171"/>
      <c r="SGB1" s="171"/>
      <c r="SGC1" s="171"/>
      <c r="SGD1" s="171"/>
      <c r="SGE1" s="171"/>
      <c r="SGF1" s="171"/>
      <c r="SGG1" s="171"/>
      <c r="SGH1" s="171"/>
      <c r="SGI1" s="171"/>
      <c r="SGJ1" s="171"/>
      <c r="SGK1" s="171"/>
      <c r="SGL1" s="171"/>
      <c r="SGM1" s="171"/>
      <c r="SGN1" s="171"/>
      <c r="SGO1" s="171"/>
      <c r="SGP1" s="171"/>
      <c r="SGQ1" s="171"/>
      <c r="SGR1" s="171"/>
      <c r="SGS1" s="171"/>
      <c r="SGT1" s="171"/>
      <c r="SGU1" s="171"/>
      <c r="SGV1" s="171"/>
      <c r="SGW1" s="171"/>
      <c r="SGX1" s="171"/>
      <c r="SGY1" s="171"/>
      <c r="SGZ1" s="171"/>
      <c r="SHA1" s="171"/>
      <c r="SHB1" s="171"/>
      <c r="SHC1" s="171"/>
      <c r="SHD1" s="171"/>
      <c r="SHE1" s="171"/>
      <c r="SHF1" s="171"/>
      <c r="SHG1" s="171"/>
      <c r="SHH1" s="171"/>
      <c r="SHI1" s="171"/>
      <c r="SHJ1" s="171"/>
      <c r="SHK1" s="171"/>
      <c r="SHL1" s="171"/>
      <c r="SHM1" s="171"/>
      <c r="SHN1" s="171"/>
      <c r="SHO1" s="171"/>
      <c r="SHP1" s="171"/>
      <c r="SHQ1" s="171"/>
      <c r="SHR1" s="171"/>
      <c r="SHS1" s="171"/>
      <c r="SHT1" s="171"/>
      <c r="SHU1" s="171"/>
      <c r="SHV1" s="171"/>
      <c r="SHW1" s="171"/>
      <c r="SHX1" s="171"/>
      <c r="SHY1" s="171"/>
      <c r="SHZ1" s="171"/>
      <c r="SIA1" s="171"/>
      <c r="SIB1" s="171"/>
      <c r="SIC1" s="171"/>
      <c r="SID1" s="171"/>
      <c r="SIE1" s="171"/>
      <c r="SIF1" s="171"/>
      <c r="SIG1" s="171"/>
      <c r="SIH1" s="171"/>
      <c r="SII1" s="171"/>
      <c r="SIJ1" s="171"/>
      <c r="SIK1" s="171"/>
      <c r="SIL1" s="171"/>
      <c r="SIM1" s="171"/>
      <c r="SIN1" s="171"/>
      <c r="SIO1" s="171"/>
      <c r="SIP1" s="171"/>
      <c r="SIQ1" s="171"/>
      <c r="SIR1" s="171"/>
      <c r="SIS1" s="171"/>
      <c r="SIT1" s="171"/>
      <c r="SIU1" s="171"/>
      <c r="SIV1" s="171"/>
      <c r="SIW1" s="171"/>
      <c r="SIX1" s="171"/>
      <c r="SIY1" s="171"/>
      <c r="SIZ1" s="171"/>
      <c r="SJA1" s="171"/>
      <c r="SJB1" s="171"/>
      <c r="SJC1" s="171"/>
      <c r="SJD1" s="171"/>
      <c r="SJE1" s="171"/>
      <c r="SJF1" s="171"/>
      <c r="SJG1" s="171"/>
      <c r="SJH1" s="171"/>
      <c r="SJI1" s="171"/>
      <c r="SJJ1" s="171"/>
      <c r="SJK1" s="171"/>
      <c r="SJL1" s="171"/>
      <c r="SJM1" s="171"/>
      <c r="SJN1" s="171"/>
      <c r="SJO1" s="171"/>
      <c r="SJP1" s="171"/>
      <c r="SJQ1" s="171"/>
      <c r="SJR1" s="171"/>
      <c r="SJS1" s="171"/>
      <c r="SJT1" s="171"/>
      <c r="SJU1" s="171"/>
      <c r="SJV1" s="171"/>
      <c r="SJW1" s="171"/>
      <c r="SJX1" s="171"/>
      <c r="SJY1" s="171"/>
      <c r="SJZ1" s="171"/>
      <c r="SKA1" s="171"/>
      <c r="SKB1" s="171"/>
      <c r="SKC1" s="171"/>
      <c r="SKD1" s="171"/>
      <c r="SKE1" s="171"/>
      <c r="SKF1" s="171"/>
      <c r="SKG1" s="171"/>
      <c r="SKH1" s="171"/>
      <c r="SKI1" s="171"/>
      <c r="SKJ1" s="171"/>
      <c r="SKK1" s="171"/>
      <c r="SKL1" s="171"/>
      <c r="SKM1" s="171"/>
      <c r="SKN1" s="171"/>
      <c r="SKO1" s="171"/>
      <c r="SKP1" s="171"/>
      <c r="SKQ1" s="171"/>
      <c r="SKR1" s="171"/>
      <c r="SKS1" s="171"/>
      <c r="SKT1" s="171"/>
      <c r="SKU1" s="171"/>
      <c r="SKV1" s="171"/>
      <c r="SKW1" s="171"/>
      <c r="SKX1" s="171"/>
      <c r="SKY1" s="171"/>
      <c r="SKZ1" s="171"/>
      <c r="SLA1" s="171"/>
      <c r="SLB1" s="171"/>
      <c r="SLC1" s="171"/>
      <c r="SLD1" s="171"/>
      <c r="SLE1" s="171"/>
      <c r="SLF1" s="171"/>
      <c r="SLG1" s="171"/>
      <c r="SLH1" s="171"/>
      <c r="SLI1" s="171"/>
      <c r="SLJ1" s="171"/>
      <c r="SLK1" s="171"/>
      <c r="SLL1" s="171"/>
      <c r="SLM1" s="171"/>
      <c r="SLN1" s="171"/>
      <c r="SLO1" s="171"/>
      <c r="SLP1" s="171"/>
      <c r="SLQ1" s="171"/>
      <c r="SLR1" s="171"/>
      <c r="SLS1" s="171"/>
      <c r="SLT1" s="171"/>
      <c r="SLU1" s="171"/>
      <c r="SLV1" s="171"/>
      <c r="SLW1" s="171"/>
      <c r="SLX1" s="171"/>
      <c r="SLY1" s="171"/>
      <c r="SLZ1" s="171"/>
      <c r="SMA1" s="171"/>
      <c r="SMB1" s="171"/>
      <c r="SMC1" s="171"/>
      <c r="SMD1" s="171"/>
      <c r="SME1" s="171"/>
      <c r="SMF1" s="171"/>
      <c r="SMG1" s="171"/>
      <c r="SMH1" s="171"/>
      <c r="SMI1" s="171"/>
      <c r="SMJ1" s="171"/>
      <c r="SMK1" s="171"/>
      <c r="SML1" s="171"/>
      <c r="SMM1" s="171"/>
      <c r="SMN1" s="171"/>
      <c r="SMO1" s="171"/>
      <c r="SMP1" s="171"/>
      <c r="SMQ1" s="171"/>
      <c r="SMR1" s="171"/>
      <c r="SMS1" s="171"/>
      <c r="SMT1" s="171"/>
      <c r="SMU1" s="171"/>
      <c r="SMV1" s="171"/>
      <c r="SMW1" s="171"/>
      <c r="SMX1" s="171"/>
      <c r="SMY1" s="171"/>
      <c r="SMZ1" s="171"/>
      <c r="SNA1" s="171"/>
      <c r="SNB1" s="171"/>
      <c r="SNC1" s="171"/>
      <c r="SND1" s="171"/>
      <c r="SNE1" s="171"/>
      <c r="SNF1" s="171"/>
      <c r="SNG1" s="171"/>
      <c r="SNH1" s="171"/>
      <c r="SNI1" s="171"/>
      <c r="SNJ1" s="171"/>
      <c r="SNK1" s="171"/>
      <c r="SNL1" s="171"/>
      <c r="SNM1" s="171"/>
      <c r="SNN1" s="171"/>
      <c r="SNO1" s="171"/>
      <c r="SNP1" s="171"/>
      <c r="SNQ1" s="171"/>
      <c r="SNR1" s="171"/>
      <c r="SNS1" s="171"/>
      <c r="SNT1" s="171"/>
      <c r="SNU1" s="171"/>
      <c r="SNV1" s="171"/>
      <c r="SNW1" s="171"/>
      <c r="SNX1" s="171"/>
      <c r="SNY1" s="171"/>
      <c r="SNZ1" s="171"/>
      <c r="SOA1" s="171"/>
      <c r="SOB1" s="171"/>
      <c r="SOC1" s="171"/>
      <c r="SOD1" s="171"/>
      <c r="SOE1" s="171"/>
      <c r="SOF1" s="171"/>
      <c r="SOG1" s="171"/>
      <c r="SOH1" s="171"/>
      <c r="SOI1" s="171"/>
      <c r="SOJ1" s="171"/>
      <c r="SOK1" s="171"/>
      <c r="SOL1" s="171"/>
      <c r="SOM1" s="171"/>
      <c r="SON1" s="171"/>
      <c r="SOO1" s="171"/>
      <c r="SOP1" s="171"/>
      <c r="SOQ1" s="171"/>
      <c r="SOR1" s="171"/>
      <c r="SOS1" s="171"/>
      <c r="SOT1" s="171"/>
      <c r="SOU1" s="171"/>
      <c r="SOV1" s="171"/>
      <c r="SOW1" s="171"/>
      <c r="SOX1" s="171"/>
      <c r="SOY1" s="171"/>
      <c r="SOZ1" s="171"/>
      <c r="SPA1" s="171"/>
      <c r="SPB1" s="171"/>
      <c r="SPC1" s="171"/>
      <c r="SPD1" s="171"/>
      <c r="SPE1" s="171"/>
      <c r="SPF1" s="171"/>
      <c r="SPG1" s="171"/>
      <c r="SPH1" s="171"/>
      <c r="SPI1" s="171"/>
      <c r="SPJ1" s="171"/>
      <c r="SPK1" s="171"/>
      <c r="SPL1" s="171"/>
      <c r="SPM1" s="171"/>
      <c r="SPN1" s="171"/>
      <c r="SPO1" s="171"/>
      <c r="SPP1" s="171"/>
      <c r="SPQ1" s="171"/>
      <c r="SPR1" s="171"/>
      <c r="SPS1" s="171"/>
      <c r="SPT1" s="171"/>
      <c r="SPU1" s="171"/>
      <c r="SPV1" s="171"/>
      <c r="SPW1" s="171"/>
      <c r="SPX1" s="171"/>
      <c r="SPY1" s="171"/>
      <c r="SPZ1" s="171"/>
      <c r="SQA1" s="171"/>
      <c r="SQB1" s="171"/>
      <c r="SQC1" s="171"/>
      <c r="SQD1" s="171"/>
      <c r="SQE1" s="171"/>
      <c r="SQF1" s="171"/>
      <c r="SQG1" s="171"/>
      <c r="SQH1" s="171"/>
      <c r="SQI1" s="171"/>
      <c r="SQJ1" s="171"/>
      <c r="SQK1" s="171"/>
      <c r="SQL1" s="171"/>
      <c r="SQM1" s="171"/>
      <c r="SQN1" s="171"/>
      <c r="SQO1" s="171"/>
      <c r="SQP1" s="171"/>
      <c r="SQQ1" s="171"/>
      <c r="SQR1" s="171"/>
      <c r="SQS1" s="171"/>
      <c r="SQT1" s="171"/>
      <c r="SQU1" s="171"/>
      <c r="SQV1" s="171"/>
      <c r="SQW1" s="171"/>
      <c r="SQX1" s="171"/>
      <c r="SQY1" s="171"/>
      <c r="SQZ1" s="171"/>
      <c r="SRA1" s="171"/>
      <c r="SRB1" s="171"/>
      <c r="SRC1" s="171"/>
      <c r="SRD1" s="171"/>
      <c r="SRE1" s="171"/>
      <c r="SRF1" s="171"/>
      <c r="SRG1" s="171"/>
      <c r="SRH1" s="171"/>
      <c r="SRI1" s="171"/>
      <c r="SRJ1" s="171"/>
      <c r="SRK1" s="171"/>
      <c r="SRL1" s="171"/>
      <c r="SRM1" s="171"/>
      <c r="SRN1" s="171"/>
      <c r="SRO1" s="171"/>
      <c r="SRP1" s="171"/>
      <c r="SRQ1" s="171"/>
      <c r="SRR1" s="171"/>
      <c r="SRS1" s="171"/>
      <c r="SRT1" s="171"/>
      <c r="SRU1" s="171"/>
      <c r="SRV1" s="171"/>
      <c r="SRW1" s="171"/>
      <c r="SRX1" s="171"/>
      <c r="SRY1" s="171"/>
      <c r="SRZ1" s="171"/>
      <c r="SSA1" s="171"/>
      <c r="SSB1" s="171"/>
      <c r="SSC1" s="171"/>
      <c r="SSD1" s="171"/>
      <c r="SSE1" s="171"/>
      <c r="SSF1" s="171"/>
      <c r="SSG1" s="171"/>
      <c r="SSH1" s="171"/>
      <c r="SSI1" s="171"/>
      <c r="SSJ1" s="171"/>
      <c r="SSK1" s="171"/>
      <c r="SSL1" s="171"/>
      <c r="SSM1" s="171"/>
      <c r="SSN1" s="171"/>
      <c r="SSO1" s="171"/>
      <c r="SSP1" s="171"/>
      <c r="SSQ1" s="171"/>
      <c r="SSR1" s="171"/>
      <c r="SSS1" s="171"/>
      <c r="SST1" s="171"/>
      <c r="SSU1" s="171"/>
      <c r="SSV1" s="171"/>
      <c r="SSW1" s="171"/>
      <c r="SSX1" s="171"/>
      <c r="SSY1" s="171"/>
      <c r="SSZ1" s="171"/>
      <c r="STA1" s="171"/>
      <c r="STB1" s="171"/>
      <c r="STC1" s="171"/>
      <c r="STD1" s="171"/>
      <c r="STE1" s="171"/>
      <c r="STF1" s="171"/>
      <c r="STG1" s="171"/>
      <c r="STH1" s="171"/>
      <c r="STI1" s="171"/>
      <c r="STJ1" s="171"/>
      <c r="STK1" s="171"/>
      <c r="STL1" s="171"/>
      <c r="STM1" s="171"/>
      <c r="STN1" s="171"/>
      <c r="STO1" s="171"/>
      <c r="STP1" s="171"/>
      <c r="STQ1" s="171"/>
      <c r="STR1" s="171"/>
      <c r="STS1" s="171"/>
      <c r="STT1" s="171"/>
      <c r="STU1" s="171"/>
      <c r="STV1" s="171"/>
      <c r="STW1" s="171"/>
      <c r="STX1" s="171"/>
      <c r="STY1" s="171"/>
      <c r="STZ1" s="171"/>
      <c r="SUA1" s="171"/>
      <c r="SUB1" s="171"/>
      <c r="SUC1" s="171"/>
      <c r="SUD1" s="171"/>
      <c r="SUE1" s="171"/>
      <c r="SUF1" s="171"/>
      <c r="SUG1" s="171"/>
      <c r="SUH1" s="171"/>
      <c r="SUI1" s="171"/>
      <c r="SUJ1" s="171"/>
      <c r="SUK1" s="171"/>
      <c r="SUL1" s="171"/>
      <c r="SUM1" s="171"/>
      <c r="SUN1" s="171"/>
      <c r="SUO1" s="171"/>
      <c r="SUP1" s="171"/>
      <c r="SUQ1" s="171"/>
      <c r="SUR1" s="171"/>
      <c r="SUS1" s="171"/>
      <c r="SUT1" s="171"/>
      <c r="SUU1" s="171"/>
      <c r="SUV1" s="171"/>
      <c r="SUW1" s="171"/>
      <c r="SUX1" s="171"/>
      <c r="SUY1" s="171"/>
      <c r="SUZ1" s="171"/>
      <c r="SVA1" s="171"/>
      <c r="SVB1" s="171"/>
      <c r="SVC1" s="171"/>
      <c r="SVD1" s="171"/>
      <c r="SVE1" s="171"/>
      <c r="SVF1" s="171"/>
      <c r="SVG1" s="171"/>
      <c r="SVH1" s="171"/>
      <c r="SVI1" s="171"/>
      <c r="SVJ1" s="171"/>
      <c r="SVK1" s="171"/>
      <c r="SVL1" s="171"/>
      <c r="SVM1" s="171"/>
      <c r="SVN1" s="171"/>
      <c r="SVO1" s="171"/>
      <c r="SVP1" s="171"/>
      <c r="SVQ1" s="171"/>
      <c r="SVR1" s="171"/>
      <c r="SVS1" s="171"/>
      <c r="SVT1" s="171"/>
      <c r="SVU1" s="171"/>
      <c r="SVV1" s="171"/>
      <c r="SVW1" s="171"/>
      <c r="SVX1" s="171"/>
      <c r="SVY1" s="171"/>
      <c r="SVZ1" s="171"/>
      <c r="SWA1" s="171"/>
      <c r="SWB1" s="171"/>
      <c r="SWC1" s="171"/>
      <c r="SWD1" s="171"/>
      <c r="SWE1" s="171"/>
      <c r="SWF1" s="171"/>
      <c r="SWG1" s="171"/>
      <c r="SWH1" s="171"/>
      <c r="SWI1" s="171"/>
      <c r="SWJ1" s="171"/>
      <c r="SWK1" s="171"/>
      <c r="SWL1" s="171"/>
      <c r="SWM1" s="171"/>
      <c r="SWN1" s="171"/>
      <c r="SWO1" s="171"/>
      <c r="SWP1" s="171"/>
      <c r="SWQ1" s="171"/>
      <c r="SWR1" s="171"/>
      <c r="SWS1" s="171"/>
      <c r="SWT1" s="171"/>
      <c r="SWU1" s="171"/>
      <c r="SWV1" s="171"/>
      <c r="SWW1" s="171"/>
      <c r="SWX1" s="171"/>
      <c r="SWY1" s="171"/>
      <c r="SWZ1" s="171"/>
      <c r="SXA1" s="171"/>
      <c r="SXB1" s="171"/>
      <c r="SXC1" s="171"/>
      <c r="SXD1" s="171"/>
      <c r="SXE1" s="171"/>
      <c r="SXF1" s="171"/>
      <c r="SXG1" s="171"/>
      <c r="SXH1" s="171"/>
      <c r="SXI1" s="171"/>
      <c r="SXJ1" s="171"/>
      <c r="SXK1" s="171"/>
      <c r="SXL1" s="171"/>
      <c r="SXM1" s="171"/>
      <c r="SXN1" s="171"/>
      <c r="SXO1" s="171"/>
      <c r="SXP1" s="171"/>
      <c r="SXQ1" s="171"/>
      <c r="SXR1" s="171"/>
      <c r="SXS1" s="171"/>
      <c r="SXT1" s="171"/>
      <c r="SXU1" s="171"/>
      <c r="SXV1" s="171"/>
      <c r="SXW1" s="171"/>
      <c r="SXX1" s="171"/>
      <c r="SXY1" s="171"/>
      <c r="SXZ1" s="171"/>
      <c r="SYA1" s="171"/>
      <c r="SYB1" s="171"/>
      <c r="SYC1" s="171"/>
      <c r="SYD1" s="171"/>
      <c r="SYE1" s="171"/>
      <c r="SYF1" s="171"/>
      <c r="SYG1" s="171"/>
      <c r="SYH1" s="171"/>
      <c r="SYI1" s="171"/>
      <c r="SYJ1" s="171"/>
      <c r="SYK1" s="171"/>
      <c r="SYL1" s="171"/>
      <c r="SYM1" s="171"/>
      <c r="SYN1" s="171"/>
      <c r="SYO1" s="171"/>
      <c r="SYP1" s="171"/>
      <c r="SYQ1" s="171"/>
      <c r="SYR1" s="171"/>
      <c r="SYS1" s="171"/>
      <c r="SYT1" s="171"/>
      <c r="SYU1" s="171"/>
      <c r="SYV1" s="171"/>
      <c r="SYW1" s="171"/>
      <c r="SYX1" s="171"/>
      <c r="SYY1" s="171"/>
      <c r="SYZ1" s="171"/>
      <c r="SZA1" s="171"/>
      <c r="SZB1" s="171"/>
      <c r="SZC1" s="171"/>
      <c r="SZD1" s="171"/>
      <c r="SZE1" s="171"/>
      <c r="SZF1" s="171"/>
      <c r="SZG1" s="171"/>
      <c r="SZH1" s="171"/>
      <c r="SZI1" s="171"/>
      <c r="SZJ1" s="171"/>
      <c r="SZK1" s="171"/>
      <c r="SZL1" s="171"/>
      <c r="SZM1" s="171"/>
      <c r="SZN1" s="171"/>
      <c r="SZO1" s="171"/>
      <c r="SZP1" s="171"/>
      <c r="SZQ1" s="171"/>
      <c r="SZR1" s="171"/>
      <c r="SZS1" s="171"/>
      <c r="SZT1" s="171"/>
      <c r="SZU1" s="171"/>
      <c r="SZV1" s="171"/>
      <c r="SZW1" s="171"/>
      <c r="SZX1" s="171"/>
      <c r="SZY1" s="171"/>
      <c r="SZZ1" s="171"/>
      <c r="TAA1" s="171"/>
      <c r="TAB1" s="171"/>
      <c r="TAC1" s="171"/>
      <c r="TAD1" s="171"/>
      <c r="TAE1" s="171"/>
      <c r="TAF1" s="171"/>
      <c r="TAG1" s="171"/>
      <c r="TAH1" s="171"/>
      <c r="TAI1" s="171"/>
      <c r="TAJ1" s="171"/>
      <c r="TAK1" s="171"/>
      <c r="TAL1" s="171"/>
      <c r="TAM1" s="171"/>
      <c r="TAN1" s="171"/>
      <c r="TAO1" s="171"/>
      <c r="TAP1" s="171"/>
      <c r="TAQ1" s="171"/>
      <c r="TAR1" s="171"/>
      <c r="TAS1" s="171"/>
      <c r="TAT1" s="171"/>
      <c r="TAU1" s="171"/>
      <c r="TAV1" s="171"/>
      <c r="TAW1" s="171"/>
      <c r="TAX1" s="171"/>
      <c r="TAY1" s="171"/>
      <c r="TAZ1" s="171"/>
      <c r="TBA1" s="171"/>
      <c r="TBB1" s="171"/>
      <c r="TBC1" s="171"/>
      <c r="TBD1" s="171"/>
      <c r="TBE1" s="171"/>
      <c r="TBF1" s="171"/>
      <c r="TBG1" s="171"/>
      <c r="TBH1" s="171"/>
      <c r="TBI1" s="171"/>
      <c r="TBJ1" s="171"/>
      <c r="TBK1" s="171"/>
      <c r="TBL1" s="171"/>
      <c r="TBM1" s="171"/>
      <c r="TBN1" s="171"/>
      <c r="TBO1" s="171"/>
      <c r="TBP1" s="171"/>
      <c r="TBQ1" s="171"/>
      <c r="TBR1" s="171"/>
      <c r="TBS1" s="171"/>
      <c r="TBT1" s="171"/>
      <c r="TBU1" s="171"/>
      <c r="TBV1" s="171"/>
      <c r="TBW1" s="171"/>
      <c r="TBX1" s="171"/>
      <c r="TBY1" s="171"/>
      <c r="TBZ1" s="171"/>
      <c r="TCA1" s="171"/>
      <c r="TCB1" s="171"/>
      <c r="TCC1" s="171"/>
      <c r="TCD1" s="171"/>
      <c r="TCE1" s="171"/>
      <c r="TCF1" s="171"/>
      <c r="TCG1" s="171"/>
      <c r="TCH1" s="171"/>
      <c r="TCI1" s="171"/>
      <c r="TCJ1" s="171"/>
      <c r="TCK1" s="171"/>
      <c r="TCL1" s="171"/>
      <c r="TCM1" s="171"/>
      <c r="TCN1" s="171"/>
      <c r="TCO1" s="171"/>
      <c r="TCP1" s="171"/>
      <c r="TCQ1" s="171"/>
      <c r="TCR1" s="171"/>
      <c r="TCS1" s="171"/>
      <c r="TCT1" s="171"/>
      <c r="TCU1" s="171"/>
      <c r="TCV1" s="171"/>
      <c r="TCW1" s="171"/>
      <c r="TCX1" s="171"/>
      <c r="TCY1" s="171"/>
      <c r="TCZ1" s="171"/>
      <c r="TDA1" s="171"/>
      <c r="TDB1" s="171"/>
      <c r="TDC1" s="171"/>
      <c r="TDD1" s="171"/>
      <c r="TDE1" s="171"/>
      <c r="TDF1" s="171"/>
      <c r="TDG1" s="171"/>
      <c r="TDH1" s="171"/>
      <c r="TDI1" s="171"/>
      <c r="TDJ1" s="171"/>
      <c r="TDK1" s="171"/>
      <c r="TDL1" s="171"/>
      <c r="TDM1" s="171"/>
      <c r="TDN1" s="171"/>
      <c r="TDO1" s="171"/>
      <c r="TDP1" s="171"/>
      <c r="TDQ1" s="171"/>
      <c r="TDR1" s="171"/>
      <c r="TDS1" s="171"/>
      <c r="TDT1" s="171"/>
      <c r="TDU1" s="171"/>
      <c r="TDV1" s="171"/>
      <c r="TDW1" s="171"/>
      <c r="TDX1" s="171"/>
      <c r="TDY1" s="171"/>
      <c r="TDZ1" s="171"/>
      <c r="TEA1" s="171"/>
      <c r="TEB1" s="171"/>
      <c r="TEC1" s="171"/>
      <c r="TED1" s="171"/>
      <c r="TEE1" s="171"/>
      <c r="TEF1" s="171"/>
      <c r="TEG1" s="171"/>
      <c r="TEH1" s="171"/>
      <c r="TEI1" s="171"/>
      <c r="TEJ1" s="171"/>
      <c r="TEK1" s="171"/>
      <c r="TEL1" s="171"/>
      <c r="TEM1" s="171"/>
      <c r="TEN1" s="171"/>
      <c r="TEO1" s="171"/>
      <c r="TEP1" s="171"/>
      <c r="TEQ1" s="171"/>
      <c r="TER1" s="171"/>
      <c r="TES1" s="171"/>
      <c r="TET1" s="171"/>
      <c r="TEU1" s="171"/>
      <c r="TEV1" s="171"/>
      <c r="TEW1" s="171"/>
      <c r="TEX1" s="171"/>
      <c r="TEY1" s="171"/>
      <c r="TEZ1" s="171"/>
      <c r="TFA1" s="171"/>
      <c r="TFB1" s="171"/>
      <c r="TFC1" s="171"/>
      <c r="TFD1" s="171"/>
      <c r="TFE1" s="171"/>
      <c r="TFF1" s="171"/>
      <c r="TFG1" s="171"/>
      <c r="TFH1" s="171"/>
      <c r="TFI1" s="171"/>
      <c r="TFJ1" s="171"/>
      <c r="TFK1" s="171"/>
      <c r="TFL1" s="171"/>
      <c r="TFM1" s="171"/>
      <c r="TFN1" s="171"/>
      <c r="TFO1" s="171"/>
      <c r="TFP1" s="171"/>
      <c r="TFQ1" s="171"/>
      <c r="TFR1" s="171"/>
      <c r="TFS1" s="171"/>
      <c r="TFT1" s="171"/>
      <c r="TFU1" s="171"/>
      <c r="TFV1" s="171"/>
      <c r="TFW1" s="171"/>
      <c r="TFX1" s="171"/>
      <c r="TFY1" s="171"/>
      <c r="TFZ1" s="171"/>
      <c r="TGA1" s="171"/>
      <c r="TGB1" s="171"/>
      <c r="TGC1" s="171"/>
      <c r="TGD1" s="171"/>
      <c r="TGE1" s="171"/>
      <c r="TGF1" s="171"/>
      <c r="TGG1" s="171"/>
      <c r="TGH1" s="171"/>
      <c r="TGI1" s="171"/>
      <c r="TGJ1" s="171"/>
      <c r="TGK1" s="171"/>
      <c r="TGL1" s="171"/>
      <c r="TGM1" s="171"/>
      <c r="TGN1" s="171"/>
      <c r="TGO1" s="171"/>
      <c r="TGP1" s="171"/>
      <c r="TGQ1" s="171"/>
      <c r="TGR1" s="171"/>
      <c r="TGS1" s="171"/>
      <c r="TGT1" s="171"/>
      <c r="TGU1" s="171"/>
      <c r="TGV1" s="171"/>
      <c r="TGW1" s="171"/>
      <c r="TGX1" s="171"/>
      <c r="TGY1" s="171"/>
      <c r="TGZ1" s="171"/>
      <c r="THA1" s="171"/>
      <c r="THB1" s="171"/>
      <c r="THC1" s="171"/>
      <c r="THD1" s="171"/>
      <c r="THE1" s="171"/>
      <c r="THF1" s="171"/>
      <c r="THG1" s="171"/>
      <c r="THH1" s="171"/>
      <c r="THI1" s="171"/>
      <c r="THJ1" s="171"/>
      <c r="THK1" s="171"/>
      <c r="THL1" s="171"/>
      <c r="THM1" s="171"/>
      <c r="THN1" s="171"/>
      <c r="THO1" s="171"/>
      <c r="THP1" s="171"/>
      <c r="THQ1" s="171"/>
      <c r="THR1" s="171"/>
      <c r="THS1" s="171"/>
      <c r="THT1" s="171"/>
      <c r="THU1" s="171"/>
      <c r="THV1" s="171"/>
      <c r="THW1" s="171"/>
      <c r="THX1" s="171"/>
      <c r="THY1" s="171"/>
      <c r="THZ1" s="171"/>
      <c r="TIA1" s="171"/>
      <c r="TIB1" s="171"/>
      <c r="TIC1" s="171"/>
      <c r="TID1" s="171"/>
      <c r="TIE1" s="171"/>
      <c r="TIF1" s="171"/>
      <c r="TIG1" s="171"/>
      <c r="TIH1" s="171"/>
      <c r="TII1" s="171"/>
      <c r="TIJ1" s="171"/>
      <c r="TIK1" s="171"/>
      <c r="TIL1" s="171"/>
      <c r="TIM1" s="171"/>
      <c r="TIN1" s="171"/>
      <c r="TIO1" s="171"/>
      <c r="TIP1" s="171"/>
      <c r="TIQ1" s="171"/>
      <c r="TIR1" s="171"/>
      <c r="TIS1" s="171"/>
      <c r="TIT1" s="171"/>
      <c r="TIU1" s="171"/>
      <c r="TIV1" s="171"/>
      <c r="TIW1" s="171"/>
      <c r="TIX1" s="171"/>
      <c r="TIY1" s="171"/>
      <c r="TIZ1" s="171"/>
      <c r="TJA1" s="171"/>
      <c r="TJB1" s="171"/>
      <c r="TJC1" s="171"/>
      <c r="TJD1" s="171"/>
      <c r="TJE1" s="171"/>
      <c r="TJF1" s="171"/>
      <c r="TJG1" s="171"/>
      <c r="TJH1" s="171"/>
      <c r="TJI1" s="171"/>
      <c r="TJJ1" s="171"/>
      <c r="TJK1" s="171"/>
      <c r="TJL1" s="171"/>
      <c r="TJM1" s="171"/>
      <c r="TJN1" s="171"/>
      <c r="TJO1" s="171"/>
      <c r="TJP1" s="171"/>
      <c r="TJQ1" s="171"/>
      <c r="TJR1" s="171"/>
      <c r="TJS1" s="171"/>
      <c r="TJT1" s="171"/>
      <c r="TJU1" s="171"/>
      <c r="TJV1" s="171"/>
      <c r="TJW1" s="171"/>
      <c r="TJX1" s="171"/>
      <c r="TJY1" s="171"/>
      <c r="TJZ1" s="171"/>
      <c r="TKA1" s="171"/>
      <c r="TKB1" s="171"/>
      <c r="TKC1" s="171"/>
      <c r="TKD1" s="171"/>
      <c r="TKE1" s="171"/>
      <c r="TKF1" s="171"/>
      <c r="TKG1" s="171"/>
      <c r="TKH1" s="171"/>
      <c r="TKI1" s="171"/>
      <c r="TKJ1" s="171"/>
      <c r="TKK1" s="171"/>
      <c r="TKL1" s="171"/>
      <c r="TKM1" s="171"/>
      <c r="TKN1" s="171"/>
      <c r="TKO1" s="171"/>
      <c r="TKP1" s="171"/>
      <c r="TKQ1" s="171"/>
      <c r="TKR1" s="171"/>
      <c r="TKS1" s="171"/>
      <c r="TKT1" s="171"/>
      <c r="TKU1" s="171"/>
      <c r="TKV1" s="171"/>
      <c r="TKW1" s="171"/>
      <c r="TKX1" s="171"/>
      <c r="TKY1" s="171"/>
      <c r="TKZ1" s="171"/>
      <c r="TLA1" s="171"/>
      <c r="TLB1" s="171"/>
      <c r="TLC1" s="171"/>
      <c r="TLD1" s="171"/>
      <c r="TLE1" s="171"/>
      <c r="TLF1" s="171"/>
      <c r="TLG1" s="171"/>
      <c r="TLH1" s="171"/>
      <c r="TLI1" s="171"/>
      <c r="TLJ1" s="171"/>
      <c r="TLK1" s="171"/>
      <c r="TLL1" s="171"/>
      <c r="TLM1" s="171"/>
      <c r="TLN1" s="171"/>
      <c r="TLO1" s="171"/>
      <c r="TLP1" s="171"/>
      <c r="TLQ1" s="171"/>
      <c r="TLR1" s="171"/>
      <c r="TLS1" s="171"/>
      <c r="TLT1" s="171"/>
      <c r="TLU1" s="171"/>
      <c r="TLV1" s="171"/>
      <c r="TLW1" s="171"/>
      <c r="TLX1" s="171"/>
      <c r="TLY1" s="171"/>
      <c r="TLZ1" s="171"/>
      <c r="TMA1" s="171"/>
      <c r="TMB1" s="171"/>
      <c r="TMC1" s="171"/>
      <c r="TMD1" s="171"/>
      <c r="TME1" s="171"/>
      <c r="TMF1" s="171"/>
      <c r="TMG1" s="171"/>
      <c r="TMH1" s="171"/>
      <c r="TMI1" s="171"/>
      <c r="TMJ1" s="171"/>
      <c r="TMK1" s="171"/>
      <c r="TML1" s="171"/>
      <c r="TMM1" s="171"/>
      <c r="TMN1" s="171"/>
      <c r="TMO1" s="171"/>
      <c r="TMP1" s="171"/>
      <c r="TMQ1" s="171"/>
      <c r="TMR1" s="171"/>
      <c r="TMS1" s="171"/>
      <c r="TMT1" s="171"/>
      <c r="TMU1" s="171"/>
      <c r="TMV1" s="171"/>
      <c r="TMW1" s="171"/>
      <c r="TMX1" s="171"/>
      <c r="TMY1" s="171"/>
      <c r="TMZ1" s="171"/>
      <c r="TNA1" s="171"/>
      <c r="TNB1" s="171"/>
      <c r="TNC1" s="171"/>
      <c r="TND1" s="171"/>
      <c r="TNE1" s="171"/>
      <c r="TNF1" s="171"/>
      <c r="TNG1" s="171"/>
      <c r="TNH1" s="171"/>
      <c r="TNI1" s="171"/>
      <c r="TNJ1" s="171"/>
      <c r="TNK1" s="171"/>
      <c r="TNL1" s="171"/>
      <c r="TNM1" s="171"/>
      <c r="TNN1" s="171"/>
      <c r="TNO1" s="171"/>
      <c r="TNP1" s="171"/>
      <c r="TNQ1" s="171"/>
      <c r="TNR1" s="171"/>
      <c r="TNS1" s="171"/>
      <c r="TNT1" s="171"/>
      <c r="TNU1" s="171"/>
      <c r="TNV1" s="171"/>
      <c r="TNW1" s="171"/>
      <c r="TNX1" s="171"/>
      <c r="TNY1" s="171"/>
      <c r="TNZ1" s="171"/>
      <c r="TOA1" s="171"/>
      <c r="TOB1" s="171"/>
      <c r="TOC1" s="171"/>
      <c r="TOD1" s="171"/>
      <c r="TOE1" s="171"/>
      <c r="TOF1" s="171"/>
      <c r="TOG1" s="171"/>
      <c r="TOH1" s="171"/>
      <c r="TOI1" s="171"/>
      <c r="TOJ1" s="171"/>
      <c r="TOK1" s="171"/>
      <c r="TOL1" s="171"/>
      <c r="TOM1" s="171"/>
      <c r="TON1" s="171"/>
      <c r="TOO1" s="171"/>
      <c r="TOP1" s="171"/>
      <c r="TOQ1" s="171"/>
      <c r="TOR1" s="171"/>
      <c r="TOS1" s="171"/>
      <c r="TOT1" s="171"/>
      <c r="TOU1" s="171"/>
      <c r="TOV1" s="171"/>
      <c r="TOW1" s="171"/>
      <c r="TOX1" s="171"/>
      <c r="TOY1" s="171"/>
      <c r="TOZ1" s="171"/>
      <c r="TPA1" s="171"/>
      <c r="TPB1" s="171"/>
      <c r="TPC1" s="171"/>
      <c r="TPD1" s="171"/>
      <c r="TPE1" s="171"/>
      <c r="TPF1" s="171"/>
      <c r="TPG1" s="171"/>
      <c r="TPH1" s="171"/>
      <c r="TPI1" s="171"/>
      <c r="TPJ1" s="171"/>
      <c r="TPK1" s="171"/>
      <c r="TPL1" s="171"/>
      <c r="TPM1" s="171"/>
      <c r="TPN1" s="171"/>
      <c r="TPO1" s="171"/>
      <c r="TPP1" s="171"/>
      <c r="TPQ1" s="171"/>
      <c r="TPR1" s="171"/>
      <c r="TPS1" s="171"/>
      <c r="TPT1" s="171"/>
      <c r="TPU1" s="171"/>
      <c r="TPV1" s="171"/>
      <c r="TPW1" s="171"/>
      <c r="TPX1" s="171"/>
      <c r="TPY1" s="171"/>
      <c r="TPZ1" s="171"/>
      <c r="TQA1" s="171"/>
      <c r="TQB1" s="171"/>
      <c r="TQC1" s="171"/>
      <c r="TQD1" s="171"/>
      <c r="TQE1" s="171"/>
      <c r="TQF1" s="171"/>
      <c r="TQG1" s="171"/>
      <c r="TQH1" s="171"/>
      <c r="TQI1" s="171"/>
      <c r="TQJ1" s="171"/>
      <c r="TQK1" s="171"/>
      <c r="TQL1" s="171"/>
      <c r="TQM1" s="171"/>
      <c r="TQN1" s="171"/>
      <c r="TQO1" s="171"/>
      <c r="TQP1" s="171"/>
      <c r="TQQ1" s="171"/>
      <c r="TQR1" s="171"/>
      <c r="TQS1" s="171"/>
      <c r="TQT1" s="171"/>
      <c r="TQU1" s="171"/>
      <c r="TQV1" s="171"/>
      <c r="TQW1" s="171"/>
      <c r="TQX1" s="171"/>
      <c r="TQY1" s="171"/>
      <c r="TQZ1" s="171"/>
      <c r="TRA1" s="171"/>
      <c r="TRB1" s="171"/>
      <c r="TRC1" s="171"/>
      <c r="TRD1" s="171"/>
      <c r="TRE1" s="171"/>
      <c r="TRF1" s="171"/>
      <c r="TRG1" s="171"/>
      <c r="TRH1" s="171"/>
      <c r="TRI1" s="171"/>
      <c r="TRJ1" s="171"/>
      <c r="TRK1" s="171"/>
      <c r="TRL1" s="171"/>
      <c r="TRM1" s="171"/>
      <c r="TRN1" s="171"/>
      <c r="TRO1" s="171"/>
      <c r="TRP1" s="171"/>
      <c r="TRQ1" s="171"/>
      <c r="TRR1" s="171"/>
      <c r="TRS1" s="171"/>
      <c r="TRT1" s="171"/>
      <c r="TRU1" s="171"/>
      <c r="TRV1" s="171"/>
      <c r="TRW1" s="171"/>
      <c r="TRX1" s="171"/>
      <c r="TRY1" s="171"/>
      <c r="TRZ1" s="171"/>
      <c r="TSA1" s="171"/>
      <c r="TSB1" s="171"/>
      <c r="TSC1" s="171"/>
      <c r="TSD1" s="171"/>
      <c r="TSE1" s="171"/>
      <c r="TSF1" s="171"/>
      <c r="TSG1" s="171"/>
      <c r="TSH1" s="171"/>
      <c r="TSI1" s="171"/>
      <c r="TSJ1" s="171"/>
      <c r="TSK1" s="171"/>
      <c r="TSL1" s="171"/>
      <c r="TSM1" s="171"/>
      <c r="TSN1" s="171"/>
      <c r="TSO1" s="171"/>
      <c r="TSP1" s="171"/>
      <c r="TSQ1" s="171"/>
      <c r="TSR1" s="171"/>
      <c r="TSS1" s="171"/>
      <c r="TST1" s="171"/>
      <c r="TSU1" s="171"/>
      <c r="TSV1" s="171"/>
      <c r="TSW1" s="171"/>
      <c r="TSX1" s="171"/>
      <c r="TSY1" s="171"/>
      <c r="TSZ1" s="171"/>
      <c r="TTA1" s="171"/>
      <c r="TTB1" s="171"/>
      <c r="TTC1" s="171"/>
      <c r="TTD1" s="171"/>
      <c r="TTE1" s="171"/>
      <c r="TTF1" s="171"/>
      <c r="TTG1" s="171"/>
      <c r="TTH1" s="171"/>
      <c r="TTI1" s="171"/>
      <c r="TTJ1" s="171"/>
      <c r="TTK1" s="171"/>
      <c r="TTL1" s="171"/>
      <c r="TTM1" s="171"/>
      <c r="TTN1" s="171"/>
      <c r="TTO1" s="171"/>
      <c r="TTP1" s="171"/>
      <c r="TTQ1" s="171"/>
      <c r="TTR1" s="171"/>
      <c r="TTS1" s="171"/>
      <c r="TTT1" s="171"/>
      <c r="TTU1" s="171"/>
      <c r="TTV1" s="171"/>
      <c r="TTW1" s="171"/>
      <c r="TTX1" s="171"/>
      <c r="TTY1" s="171"/>
      <c r="TTZ1" s="171"/>
      <c r="TUA1" s="171"/>
      <c r="TUB1" s="171"/>
      <c r="TUC1" s="171"/>
      <c r="TUD1" s="171"/>
      <c r="TUE1" s="171"/>
      <c r="TUF1" s="171"/>
      <c r="TUG1" s="171"/>
      <c r="TUH1" s="171"/>
      <c r="TUI1" s="171"/>
      <c r="TUJ1" s="171"/>
      <c r="TUK1" s="171"/>
      <c r="TUL1" s="171"/>
      <c r="TUM1" s="171"/>
      <c r="TUN1" s="171"/>
      <c r="TUO1" s="171"/>
      <c r="TUP1" s="171"/>
      <c r="TUQ1" s="171"/>
      <c r="TUR1" s="171"/>
      <c r="TUS1" s="171"/>
      <c r="TUT1" s="171"/>
      <c r="TUU1" s="171"/>
      <c r="TUV1" s="171"/>
      <c r="TUW1" s="171"/>
      <c r="TUX1" s="171"/>
      <c r="TUY1" s="171"/>
      <c r="TUZ1" s="171"/>
      <c r="TVA1" s="171"/>
      <c r="TVB1" s="171"/>
      <c r="TVC1" s="171"/>
      <c r="TVD1" s="171"/>
      <c r="TVE1" s="171"/>
      <c r="TVF1" s="171"/>
      <c r="TVG1" s="171"/>
      <c r="TVH1" s="171"/>
      <c r="TVI1" s="171"/>
      <c r="TVJ1" s="171"/>
      <c r="TVK1" s="171"/>
      <c r="TVL1" s="171"/>
      <c r="TVM1" s="171"/>
      <c r="TVN1" s="171"/>
      <c r="TVO1" s="171"/>
      <c r="TVP1" s="171"/>
      <c r="TVQ1" s="171"/>
      <c r="TVR1" s="171"/>
      <c r="TVS1" s="171"/>
      <c r="TVT1" s="171"/>
      <c r="TVU1" s="171"/>
      <c r="TVV1" s="171"/>
      <c r="TVW1" s="171"/>
      <c r="TVX1" s="171"/>
      <c r="TVY1" s="171"/>
      <c r="TVZ1" s="171"/>
      <c r="TWA1" s="171"/>
      <c r="TWB1" s="171"/>
      <c r="TWC1" s="171"/>
      <c r="TWD1" s="171"/>
      <c r="TWE1" s="171"/>
      <c r="TWF1" s="171"/>
      <c r="TWG1" s="171"/>
      <c r="TWH1" s="171"/>
      <c r="TWI1" s="171"/>
      <c r="TWJ1" s="171"/>
      <c r="TWK1" s="171"/>
      <c r="TWL1" s="171"/>
      <c r="TWM1" s="171"/>
      <c r="TWN1" s="171"/>
      <c r="TWO1" s="171"/>
      <c r="TWP1" s="171"/>
      <c r="TWQ1" s="171"/>
      <c r="TWR1" s="171"/>
      <c r="TWS1" s="171"/>
      <c r="TWT1" s="171"/>
      <c r="TWU1" s="171"/>
      <c r="TWV1" s="171"/>
      <c r="TWW1" s="171"/>
      <c r="TWX1" s="171"/>
      <c r="TWY1" s="171"/>
      <c r="TWZ1" s="171"/>
      <c r="TXA1" s="171"/>
      <c r="TXB1" s="171"/>
      <c r="TXC1" s="171"/>
      <c r="TXD1" s="171"/>
      <c r="TXE1" s="171"/>
      <c r="TXF1" s="171"/>
      <c r="TXG1" s="171"/>
      <c r="TXH1" s="171"/>
      <c r="TXI1" s="171"/>
      <c r="TXJ1" s="171"/>
      <c r="TXK1" s="171"/>
      <c r="TXL1" s="171"/>
      <c r="TXM1" s="171"/>
      <c r="TXN1" s="171"/>
      <c r="TXO1" s="171"/>
      <c r="TXP1" s="171"/>
      <c r="TXQ1" s="171"/>
      <c r="TXR1" s="171"/>
      <c r="TXS1" s="171"/>
      <c r="TXT1" s="171"/>
      <c r="TXU1" s="171"/>
      <c r="TXV1" s="171"/>
      <c r="TXW1" s="171"/>
      <c r="TXX1" s="171"/>
      <c r="TXY1" s="171"/>
      <c r="TXZ1" s="171"/>
      <c r="TYA1" s="171"/>
      <c r="TYB1" s="171"/>
      <c r="TYC1" s="171"/>
      <c r="TYD1" s="171"/>
      <c r="TYE1" s="171"/>
      <c r="TYF1" s="171"/>
      <c r="TYG1" s="171"/>
      <c r="TYH1" s="171"/>
      <c r="TYI1" s="171"/>
      <c r="TYJ1" s="171"/>
      <c r="TYK1" s="171"/>
      <c r="TYL1" s="171"/>
      <c r="TYM1" s="171"/>
      <c r="TYN1" s="171"/>
      <c r="TYO1" s="171"/>
      <c r="TYP1" s="171"/>
      <c r="TYQ1" s="171"/>
      <c r="TYR1" s="171"/>
      <c r="TYS1" s="171"/>
      <c r="TYT1" s="171"/>
      <c r="TYU1" s="171"/>
      <c r="TYV1" s="171"/>
      <c r="TYW1" s="171"/>
      <c r="TYX1" s="171"/>
      <c r="TYY1" s="171"/>
      <c r="TYZ1" s="171"/>
      <c r="TZA1" s="171"/>
      <c r="TZB1" s="171"/>
      <c r="TZC1" s="171"/>
      <c r="TZD1" s="171"/>
      <c r="TZE1" s="171"/>
      <c r="TZF1" s="171"/>
      <c r="TZG1" s="171"/>
      <c r="TZH1" s="171"/>
      <c r="TZI1" s="171"/>
      <c r="TZJ1" s="171"/>
      <c r="TZK1" s="171"/>
      <c r="TZL1" s="171"/>
      <c r="TZM1" s="171"/>
      <c r="TZN1" s="171"/>
      <c r="TZO1" s="171"/>
      <c r="TZP1" s="171"/>
      <c r="TZQ1" s="171"/>
      <c r="TZR1" s="171"/>
      <c r="TZS1" s="171"/>
      <c r="TZT1" s="171"/>
      <c r="TZU1" s="171"/>
      <c r="TZV1" s="171"/>
      <c r="TZW1" s="171"/>
      <c r="TZX1" s="171"/>
      <c r="TZY1" s="171"/>
      <c r="TZZ1" s="171"/>
      <c r="UAA1" s="171"/>
      <c r="UAB1" s="171"/>
      <c r="UAC1" s="171"/>
      <c r="UAD1" s="171"/>
      <c r="UAE1" s="171"/>
      <c r="UAF1" s="171"/>
      <c r="UAG1" s="171"/>
      <c r="UAH1" s="171"/>
      <c r="UAI1" s="171"/>
      <c r="UAJ1" s="171"/>
      <c r="UAK1" s="171"/>
      <c r="UAL1" s="171"/>
      <c r="UAM1" s="171"/>
      <c r="UAN1" s="171"/>
      <c r="UAO1" s="171"/>
      <c r="UAP1" s="171"/>
      <c r="UAQ1" s="171"/>
      <c r="UAR1" s="171"/>
      <c r="UAS1" s="171"/>
      <c r="UAT1" s="171"/>
      <c r="UAU1" s="171"/>
      <c r="UAV1" s="171"/>
      <c r="UAW1" s="171"/>
      <c r="UAX1" s="171"/>
      <c r="UAY1" s="171"/>
      <c r="UAZ1" s="171"/>
      <c r="UBA1" s="171"/>
      <c r="UBB1" s="171"/>
      <c r="UBC1" s="171"/>
      <c r="UBD1" s="171"/>
      <c r="UBE1" s="171"/>
      <c r="UBF1" s="171"/>
      <c r="UBG1" s="171"/>
      <c r="UBH1" s="171"/>
      <c r="UBI1" s="171"/>
      <c r="UBJ1" s="171"/>
      <c r="UBK1" s="171"/>
      <c r="UBL1" s="171"/>
      <c r="UBM1" s="171"/>
      <c r="UBN1" s="171"/>
      <c r="UBO1" s="171"/>
      <c r="UBP1" s="171"/>
      <c r="UBQ1" s="171"/>
      <c r="UBR1" s="171"/>
      <c r="UBS1" s="171"/>
      <c r="UBT1" s="171"/>
      <c r="UBU1" s="171"/>
      <c r="UBV1" s="171"/>
      <c r="UBW1" s="171"/>
      <c r="UBX1" s="171"/>
      <c r="UBY1" s="171"/>
      <c r="UBZ1" s="171"/>
      <c r="UCA1" s="171"/>
      <c r="UCB1" s="171"/>
      <c r="UCC1" s="171"/>
      <c r="UCD1" s="171"/>
      <c r="UCE1" s="171"/>
      <c r="UCF1" s="171"/>
      <c r="UCG1" s="171"/>
      <c r="UCH1" s="171"/>
      <c r="UCI1" s="171"/>
      <c r="UCJ1" s="171"/>
      <c r="UCK1" s="171"/>
      <c r="UCL1" s="171"/>
      <c r="UCM1" s="171"/>
      <c r="UCN1" s="171"/>
      <c r="UCO1" s="171"/>
      <c r="UCP1" s="171"/>
      <c r="UCQ1" s="171"/>
      <c r="UCR1" s="171"/>
      <c r="UCS1" s="171"/>
      <c r="UCT1" s="171"/>
      <c r="UCU1" s="171"/>
      <c r="UCV1" s="171"/>
      <c r="UCW1" s="171"/>
      <c r="UCX1" s="171"/>
      <c r="UCY1" s="171"/>
      <c r="UCZ1" s="171"/>
      <c r="UDA1" s="171"/>
      <c r="UDB1" s="171"/>
      <c r="UDC1" s="171"/>
      <c r="UDD1" s="171"/>
      <c r="UDE1" s="171"/>
      <c r="UDF1" s="171"/>
      <c r="UDG1" s="171"/>
      <c r="UDH1" s="171"/>
      <c r="UDI1" s="171"/>
      <c r="UDJ1" s="171"/>
      <c r="UDK1" s="171"/>
      <c r="UDL1" s="171"/>
      <c r="UDM1" s="171"/>
      <c r="UDN1" s="171"/>
      <c r="UDO1" s="171"/>
      <c r="UDP1" s="171"/>
      <c r="UDQ1" s="171"/>
      <c r="UDR1" s="171"/>
      <c r="UDS1" s="171"/>
      <c r="UDT1" s="171"/>
      <c r="UDU1" s="171"/>
      <c r="UDV1" s="171"/>
      <c r="UDW1" s="171"/>
      <c r="UDX1" s="171"/>
      <c r="UDY1" s="171"/>
      <c r="UDZ1" s="171"/>
      <c r="UEA1" s="171"/>
      <c r="UEB1" s="171"/>
      <c r="UEC1" s="171"/>
      <c r="UED1" s="171"/>
      <c r="UEE1" s="171"/>
      <c r="UEF1" s="171"/>
      <c r="UEG1" s="171"/>
      <c r="UEH1" s="171"/>
      <c r="UEI1" s="171"/>
      <c r="UEJ1" s="171"/>
      <c r="UEK1" s="171"/>
      <c r="UEL1" s="171"/>
      <c r="UEM1" s="171"/>
      <c r="UEN1" s="171"/>
      <c r="UEO1" s="171"/>
      <c r="UEP1" s="171"/>
      <c r="UEQ1" s="171"/>
      <c r="UER1" s="171"/>
      <c r="UES1" s="171"/>
      <c r="UET1" s="171"/>
      <c r="UEU1" s="171"/>
      <c r="UEV1" s="171"/>
      <c r="UEW1" s="171"/>
      <c r="UEX1" s="171"/>
      <c r="UEY1" s="171"/>
      <c r="UEZ1" s="171"/>
      <c r="UFA1" s="171"/>
      <c r="UFB1" s="171"/>
      <c r="UFC1" s="171"/>
      <c r="UFD1" s="171"/>
      <c r="UFE1" s="171"/>
      <c r="UFF1" s="171"/>
      <c r="UFG1" s="171"/>
      <c r="UFH1" s="171"/>
      <c r="UFI1" s="171"/>
      <c r="UFJ1" s="171"/>
      <c r="UFK1" s="171"/>
      <c r="UFL1" s="171"/>
      <c r="UFM1" s="171"/>
      <c r="UFN1" s="171"/>
      <c r="UFO1" s="171"/>
      <c r="UFP1" s="171"/>
      <c r="UFQ1" s="171"/>
      <c r="UFR1" s="171"/>
      <c r="UFS1" s="171"/>
      <c r="UFT1" s="171"/>
      <c r="UFU1" s="171"/>
      <c r="UFV1" s="171"/>
      <c r="UFW1" s="171"/>
      <c r="UFX1" s="171"/>
      <c r="UFY1" s="171"/>
      <c r="UFZ1" s="171"/>
      <c r="UGA1" s="171"/>
      <c r="UGB1" s="171"/>
      <c r="UGC1" s="171"/>
      <c r="UGD1" s="171"/>
      <c r="UGE1" s="171"/>
      <c r="UGF1" s="171"/>
      <c r="UGG1" s="171"/>
      <c r="UGH1" s="171"/>
      <c r="UGI1" s="171"/>
      <c r="UGJ1" s="171"/>
      <c r="UGK1" s="171"/>
      <c r="UGL1" s="171"/>
      <c r="UGM1" s="171"/>
      <c r="UGN1" s="171"/>
      <c r="UGO1" s="171"/>
      <c r="UGP1" s="171"/>
      <c r="UGQ1" s="171"/>
      <c r="UGR1" s="171"/>
      <c r="UGS1" s="171"/>
      <c r="UGT1" s="171"/>
      <c r="UGU1" s="171"/>
      <c r="UGV1" s="171"/>
      <c r="UGW1" s="171"/>
      <c r="UGX1" s="171"/>
      <c r="UGY1" s="171"/>
      <c r="UGZ1" s="171"/>
      <c r="UHA1" s="171"/>
      <c r="UHB1" s="171"/>
      <c r="UHC1" s="171"/>
      <c r="UHD1" s="171"/>
      <c r="UHE1" s="171"/>
      <c r="UHF1" s="171"/>
      <c r="UHG1" s="171"/>
      <c r="UHH1" s="171"/>
      <c r="UHI1" s="171"/>
      <c r="UHJ1" s="171"/>
      <c r="UHK1" s="171"/>
      <c r="UHL1" s="171"/>
      <c r="UHM1" s="171"/>
      <c r="UHN1" s="171"/>
      <c r="UHO1" s="171"/>
      <c r="UHP1" s="171"/>
      <c r="UHQ1" s="171"/>
      <c r="UHR1" s="171"/>
      <c r="UHS1" s="171"/>
      <c r="UHT1" s="171"/>
      <c r="UHU1" s="171"/>
      <c r="UHV1" s="171"/>
      <c r="UHW1" s="171"/>
      <c r="UHX1" s="171"/>
      <c r="UHY1" s="171"/>
      <c r="UHZ1" s="171"/>
      <c r="UIA1" s="171"/>
      <c r="UIB1" s="171"/>
      <c r="UIC1" s="171"/>
      <c r="UID1" s="171"/>
      <c r="UIE1" s="171"/>
      <c r="UIF1" s="171"/>
      <c r="UIG1" s="171"/>
      <c r="UIH1" s="171"/>
      <c r="UII1" s="171"/>
      <c r="UIJ1" s="171"/>
      <c r="UIK1" s="171"/>
      <c r="UIL1" s="171"/>
      <c r="UIM1" s="171"/>
      <c r="UIN1" s="171"/>
      <c r="UIO1" s="171"/>
      <c r="UIP1" s="171"/>
      <c r="UIQ1" s="171"/>
      <c r="UIR1" s="171"/>
      <c r="UIS1" s="171"/>
      <c r="UIT1" s="171"/>
      <c r="UIU1" s="171"/>
      <c r="UIV1" s="171"/>
      <c r="UIW1" s="171"/>
      <c r="UIX1" s="171"/>
      <c r="UIY1" s="171"/>
      <c r="UIZ1" s="171"/>
      <c r="UJA1" s="171"/>
      <c r="UJB1" s="171"/>
      <c r="UJC1" s="171"/>
      <c r="UJD1" s="171"/>
      <c r="UJE1" s="171"/>
      <c r="UJF1" s="171"/>
      <c r="UJG1" s="171"/>
      <c r="UJH1" s="171"/>
      <c r="UJI1" s="171"/>
      <c r="UJJ1" s="171"/>
      <c r="UJK1" s="171"/>
      <c r="UJL1" s="171"/>
      <c r="UJM1" s="171"/>
      <c r="UJN1" s="171"/>
      <c r="UJO1" s="171"/>
      <c r="UJP1" s="171"/>
      <c r="UJQ1" s="171"/>
      <c r="UJR1" s="171"/>
      <c r="UJS1" s="171"/>
      <c r="UJT1" s="171"/>
      <c r="UJU1" s="171"/>
      <c r="UJV1" s="171"/>
      <c r="UJW1" s="171"/>
      <c r="UJX1" s="171"/>
      <c r="UJY1" s="171"/>
      <c r="UJZ1" s="171"/>
      <c r="UKA1" s="171"/>
      <c r="UKB1" s="171"/>
      <c r="UKC1" s="171"/>
      <c r="UKD1" s="171"/>
      <c r="UKE1" s="171"/>
      <c r="UKF1" s="171"/>
      <c r="UKG1" s="171"/>
      <c r="UKH1" s="171"/>
      <c r="UKI1" s="171"/>
      <c r="UKJ1" s="171"/>
      <c r="UKK1" s="171"/>
      <c r="UKL1" s="171"/>
      <c r="UKM1" s="171"/>
      <c r="UKN1" s="171"/>
      <c r="UKO1" s="171"/>
      <c r="UKP1" s="171"/>
      <c r="UKQ1" s="171"/>
      <c r="UKR1" s="171"/>
      <c r="UKS1" s="171"/>
      <c r="UKT1" s="171"/>
      <c r="UKU1" s="171"/>
      <c r="UKV1" s="171"/>
      <c r="UKW1" s="171"/>
      <c r="UKX1" s="171"/>
      <c r="UKY1" s="171"/>
      <c r="UKZ1" s="171"/>
      <c r="ULA1" s="171"/>
      <c r="ULB1" s="171"/>
      <c r="ULC1" s="171"/>
      <c r="ULD1" s="171"/>
      <c r="ULE1" s="171"/>
      <c r="ULF1" s="171"/>
      <c r="ULG1" s="171"/>
      <c r="ULH1" s="171"/>
      <c r="ULI1" s="171"/>
      <c r="ULJ1" s="171"/>
      <c r="ULK1" s="171"/>
      <c r="ULL1" s="171"/>
      <c r="ULM1" s="171"/>
      <c r="ULN1" s="171"/>
      <c r="ULO1" s="171"/>
      <c r="ULP1" s="171"/>
      <c r="ULQ1" s="171"/>
      <c r="ULR1" s="171"/>
      <c r="ULS1" s="171"/>
      <c r="ULT1" s="171"/>
      <c r="ULU1" s="171"/>
      <c r="ULV1" s="171"/>
      <c r="ULW1" s="171"/>
      <c r="ULX1" s="171"/>
      <c r="ULY1" s="171"/>
      <c r="ULZ1" s="171"/>
      <c r="UMA1" s="171"/>
      <c r="UMB1" s="171"/>
      <c r="UMC1" s="171"/>
      <c r="UMD1" s="171"/>
      <c r="UME1" s="171"/>
      <c r="UMF1" s="171"/>
      <c r="UMG1" s="171"/>
      <c r="UMH1" s="171"/>
      <c r="UMI1" s="171"/>
      <c r="UMJ1" s="171"/>
      <c r="UMK1" s="171"/>
      <c r="UML1" s="171"/>
      <c r="UMM1" s="171"/>
      <c r="UMN1" s="171"/>
      <c r="UMO1" s="171"/>
      <c r="UMP1" s="171"/>
      <c r="UMQ1" s="171"/>
      <c r="UMR1" s="171"/>
      <c r="UMS1" s="171"/>
      <c r="UMT1" s="171"/>
      <c r="UMU1" s="171"/>
      <c r="UMV1" s="171"/>
      <c r="UMW1" s="171"/>
      <c r="UMX1" s="171"/>
      <c r="UMY1" s="171"/>
      <c r="UMZ1" s="171"/>
      <c r="UNA1" s="171"/>
      <c r="UNB1" s="171"/>
      <c r="UNC1" s="171"/>
      <c r="UND1" s="171"/>
      <c r="UNE1" s="171"/>
      <c r="UNF1" s="171"/>
      <c r="UNG1" s="171"/>
      <c r="UNH1" s="171"/>
      <c r="UNI1" s="171"/>
      <c r="UNJ1" s="171"/>
      <c r="UNK1" s="171"/>
      <c r="UNL1" s="171"/>
      <c r="UNM1" s="171"/>
      <c r="UNN1" s="171"/>
      <c r="UNO1" s="171"/>
      <c r="UNP1" s="171"/>
      <c r="UNQ1" s="171"/>
      <c r="UNR1" s="171"/>
      <c r="UNS1" s="171"/>
      <c r="UNT1" s="171"/>
      <c r="UNU1" s="171"/>
      <c r="UNV1" s="171"/>
      <c r="UNW1" s="171"/>
      <c r="UNX1" s="171"/>
      <c r="UNY1" s="171"/>
      <c r="UNZ1" s="171"/>
      <c r="UOA1" s="171"/>
      <c r="UOB1" s="171"/>
      <c r="UOC1" s="171"/>
      <c r="UOD1" s="171"/>
      <c r="UOE1" s="171"/>
      <c r="UOF1" s="171"/>
      <c r="UOG1" s="171"/>
      <c r="UOH1" s="171"/>
      <c r="UOI1" s="171"/>
      <c r="UOJ1" s="171"/>
      <c r="UOK1" s="171"/>
      <c r="UOL1" s="171"/>
      <c r="UOM1" s="171"/>
      <c r="UON1" s="171"/>
      <c r="UOO1" s="171"/>
      <c r="UOP1" s="171"/>
      <c r="UOQ1" s="171"/>
      <c r="UOR1" s="171"/>
      <c r="UOS1" s="171"/>
      <c r="UOT1" s="171"/>
      <c r="UOU1" s="171"/>
      <c r="UOV1" s="171"/>
      <c r="UOW1" s="171"/>
      <c r="UOX1" s="171"/>
      <c r="UOY1" s="171"/>
      <c r="UOZ1" s="171"/>
      <c r="UPA1" s="171"/>
      <c r="UPB1" s="171"/>
      <c r="UPC1" s="171"/>
      <c r="UPD1" s="171"/>
      <c r="UPE1" s="171"/>
      <c r="UPF1" s="171"/>
      <c r="UPG1" s="171"/>
      <c r="UPH1" s="171"/>
      <c r="UPI1" s="171"/>
      <c r="UPJ1" s="171"/>
      <c r="UPK1" s="171"/>
      <c r="UPL1" s="171"/>
      <c r="UPM1" s="171"/>
      <c r="UPN1" s="171"/>
      <c r="UPO1" s="171"/>
      <c r="UPP1" s="171"/>
      <c r="UPQ1" s="171"/>
      <c r="UPR1" s="171"/>
      <c r="UPS1" s="171"/>
      <c r="UPT1" s="171"/>
      <c r="UPU1" s="171"/>
      <c r="UPV1" s="171"/>
      <c r="UPW1" s="171"/>
      <c r="UPX1" s="171"/>
      <c r="UPY1" s="171"/>
      <c r="UPZ1" s="171"/>
      <c r="UQA1" s="171"/>
      <c r="UQB1" s="171"/>
      <c r="UQC1" s="171"/>
      <c r="UQD1" s="171"/>
      <c r="UQE1" s="171"/>
      <c r="UQF1" s="171"/>
      <c r="UQG1" s="171"/>
      <c r="UQH1" s="171"/>
      <c r="UQI1" s="171"/>
      <c r="UQJ1" s="171"/>
      <c r="UQK1" s="171"/>
      <c r="UQL1" s="171"/>
      <c r="UQM1" s="171"/>
      <c r="UQN1" s="171"/>
      <c r="UQO1" s="171"/>
      <c r="UQP1" s="171"/>
      <c r="UQQ1" s="171"/>
      <c r="UQR1" s="171"/>
      <c r="UQS1" s="171"/>
      <c r="UQT1" s="171"/>
      <c r="UQU1" s="171"/>
      <c r="UQV1" s="171"/>
      <c r="UQW1" s="171"/>
      <c r="UQX1" s="171"/>
      <c r="UQY1" s="171"/>
      <c r="UQZ1" s="171"/>
      <c r="URA1" s="171"/>
      <c r="URB1" s="171"/>
      <c r="URC1" s="171"/>
      <c r="URD1" s="171"/>
      <c r="URE1" s="171"/>
      <c r="URF1" s="171"/>
      <c r="URG1" s="171"/>
      <c r="URH1" s="171"/>
      <c r="URI1" s="171"/>
      <c r="URJ1" s="171"/>
      <c r="URK1" s="171"/>
      <c r="URL1" s="171"/>
      <c r="URM1" s="171"/>
      <c r="URN1" s="171"/>
      <c r="URO1" s="171"/>
      <c r="URP1" s="171"/>
      <c r="URQ1" s="171"/>
      <c r="URR1" s="171"/>
      <c r="URS1" s="171"/>
      <c r="URT1" s="171"/>
      <c r="URU1" s="171"/>
      <c r="URV1" s="171"/>
      <c r="URW1" s="171"/>
      <c r="URX1" s="171"/>
      <c r="URY1" s="171"/>
      <c r="URZ1" s="171"/>
      <c r="USA1" s="171"/>
      <c r="USB1" s="171"/>
      <c r="USC1" s="171"/>
      <c r="USD1" s="171"/>
      <c r="USE1" s="171"/>
      <c r="USF1" s="171"/>
      <c r="USG1" s="171"/>
      <c r="USH1" s="171"/>
      <c r="USI1" s="171"/>
      <c r="USJ1" s="171"/>
      <c r="USK1" s="171"/>
      <c r="USL1" s="171"/>
      <c r="USM1" s="171"/>
      <c r="USN1" s="171"/>
      <c r="USO1" s="171"/>
      <c r="USP1" s="171"/>
      <c r="USQ1" s="171"/>
      <c r="USR1" s="171"/>
      <c r="USS1" s="171"/>
      <c r="UST1" s="171"/>
      <c r="USU1" s="171"/>
      <c r="USV1" s="171"/>
      <c r="USW1" s="171"/>
      <c r="USX1" s="171"/>
      <c r="USY1" s="171"/>
      <c r="USZ1" s="171"/>
      <c r="UTA1" s="171"/>
      <c r="UTB1" s="171"/>
      <c r="UTC1" s="171"/>
      <c r="UTD1" s="171"/>
      <c r="UTE1" s="171"/>
      <c r="UTF1" s="171"/>
      <c r="UTG1" s="171"/>
      <c r="UTH1" s="171"/>
      <c r="UTI1" s="171"/>
      <c r="UTJ1" s="171"/>
      <c r="UTK1" s="171"/>
      <c r="UTL1" s="171"/>
      <c r="UTM1" s="171"/>
      <c r="UTN1" s="171"/>
      <c r="UTO1" s="171"/>
      <c r="UTP1" s="171"/>
      <c r="UTQ1" s="171"/>
      <c r="UTR1" s="171"/>
      <c r="UTS1" s="171"/>
      <c r="UTT1" s="171"/>
      <c r="UTU1" s="171"/>
      <c r="UTV1" s="171"/>
      <c r="UTW1" s="171"/>
      <c r="UTX1" s="171"/>
      <c r="UTY1" s="171"/>
      <c r="UTZ1" s="171"/>
      <c r="UUA1" s="171"/>
      <c r="UUB1" s="171"/>
      <c r="UUC1" s="171"/>
      <c r="UUD1" s="171"/>
      <c r="UUE1" s="171"/>
      <c r="UUF1" s="171"/>
      <c r="UUG1" s="171"/>
      <c r="UUH1" s="171"/>
      <c r="UUI1" s="171"/>
      <c r="UUJ1" s="171"/>
      <c r="UUK1" s="171"/>
      <c r="UUL1" s="171"/>
      <c r="UUM1" s="171"/>
      <c r="UUN1" s="171"/>
      <c r="UUO1" s="171"/>
      <c r="UUP1" s="171"/>
      <c r="UUQ1" s="171"/>
      <c r="UUR1" s="171"/>
      <c r="UUS1" s="171"/>
      <c r="UUT1" s="171"/>
      <c r="UUU1" s="171"/>
      <c r="UUV1" s="171"/>
      <c r="UUW1" s="171"/>
      <c r="UUX1" s="171"/>
      <c r="UUY1" s="171"/>
      <c r="UUZ1" s="171"/>
      <c r="UVA1" s="171"/>
      <c r="UVB1" s="171"/>
      <c r="UVC1" s="171"/>
      <c r="UVD1" s="171"/>
      <c r="UVE1" s="171"/>
      <c r="UVF1" s="171"/>
      <c r="UVG1" s="171"/>
      <c r="UVH1" s="171"/>
      <c r="UVI1" s="171"/>
      <c r="UVJ1" s="171"/>
      <c r="UVK1" s="171"/>
      <c r="UVL1" s="171"/>
      <c r="UVM1" s="171"/>
      <c r="UVN1" s="171"/>
      <c r="UVO1" s="171"/>
      <c r="UVP1" s="171"/>
      <c r="UVQ1" s="171"/>
      <c r="UVR1" s="171"/>
      <c r="UVS1" s="171"/>
      <c r="UVT1" s="171"/>
      <c r="UVU1" s="171"/>
      <c r="UVV1" s="171"/>
      <c r="UVW1" s="171"/>
      <c r="UVX1" s="171"/>
      <c r="UVY1" s="171"/>
      <c r="UVZ1" s="171"/>
      <c r="UWA1" s="171"/>
      <c r="UWB1" s="171"/>
      <c r="UWC1" s="171"/>
      <c r="UWD1" s="171"/>
      <c r="UWE1" s="171"/>
      <c r="UWF1" s="171"/>
      <c r="UWG1" s="171"/>
      <c r="UWH1" s="171"/>
      <c r="UWI1" s="171"/>
      <c r="UWJ1" s="171"/>
      <c r="UWK1" s="171"/>
      <c r="UWL1" s="171"/>
      <c r="UWM1" s="171"/>
      <c r="UWN1" s="171"/>
      <c r="UWO1" s="171"/>
      <c r="UWP1" s="171"/>
      <c r="UWQ1" s="171"/>
      <c r="UWR1" s="171"/>
      <c r="UWS1" s="171"/>
      <c r="UWT1" s="171"/>
      <c r="UWU1" s="171"/>
      <c r="UWV1" s="171"/>
      <c r="UWW1" s="171"/>
      <c r="UWX1" s="171"/>
      <c r="UWY1" s="171"/>
      <c r="UWZ1" s="171"/>
      <c r="UXA1" s="171"/>
      <c r="UXB1" s="171"/>
      <c r="UXC1" s="171"/>
      <c r="UXD1" s="171"/>
      <c r="UXE1" s="171"/>
      <c r="UXF1" s="171"/>
      <c r="UXG1" s="171"/>
      <c r="UXH1" s="171"/>
      <c r="UXI1" s="171"/>
      <c r="UXJ1" s="171"/>
      <c r="UXK1" s="171"/>
      <c r="UXL1" s="171"/>
      <c r="UXM1" s="171"/>
      <c r="UXN1" s="171"/>
      <c r="UXO1" s="171"/>
      <c r="UXP1" s="171"/>
      <c r="UXQ1" s="171"/>
      <c r="UXR1" s="171"/>
      <c r="UXS1" s="171"/>
      <c r="UXT1" s="171"/>
      <c r="UXU1" s="171"/>
      <c r="UXV1" s="171"/>
      <c r="UXW1" s="171"/>
      <c r="UXX1" s="171"/>
      <c r="UXY1" s="171"/>
      <c r="UXZ1" s="171"/>
      <c r="UYA1" s="171"/>
      <c r="UYB1" s="171"/>
      <c r="UYC1" s="171"/>
      <c r="UYD1" s="171"/>
      <c r="UYE1" s="171"/>
      <c r="UYF1" s="171"/>
      <c r="UYG1" s="171"/>
      <c r="UYH1" s="171"/>
      <c r="UYI1" s="171"/>
      <c r="UYJ1" s="171"/>
      <c r="UYK1" s="171"/>
      <c r="UYL1" s="171"/>
      <c r="UYM1" s="171"/>
      <c r="UYN1" s="171"/>
      <c r="UYO1" s="171"/>
      <c r="UYP1" s="171"/>
      <c r="UYQ1" s="171"/>
      <c r="UYR1" s="171"/>
      <c r="UYS1" s="171"/>
      <c r="UYT1" s="171"/>
      <c r="UYU1" s="171"/>
      <c r="UYV1" s="171"/>
      <c r="UYW1" s="171"/>
      <c r="UYX1" s="171"/>
      <c r="UYY1" s="171"/>
      <c r="UYZ1" s="171"/>
      <c r="UZA1" s="171"/>
      <c r="UZB1" s="171"/>
      <c r="UZC1" s="171"/>
      <c r="UZD1" s="171"/>
      <c r="UZE1" s="171"/>
      <c r="UZF1" s="171"/>
      <c r="UZG1" s="171"/>
      <c r="UZH1" s="171"/>
      <c r="UZI1" s="171"/>
      <c r="UZJ1" s="171"/>
      <c r="UZK1" s="171"/>
      <c r="UZL1" s="171"/>
      <c r="UZM1" s="171"/>
      <c r="UZN1" s="171"/>
      <c r="UZO1" s="171"/>
      <c r="UZP1" s="171"/>
      <c r="UZQ1" s="171"/>
      <c r="UZR1" s="171"/>
      <c r="UZS1" s="171"/>
      <c r="UZT1" s="171"/>
      <c r="UZU1" s="171"/>
      <c r="UZV1" s="171"/>
      <c r="UZW1" s="171"/>
      <c r="UZX1" s="171"/>
      <c r="UZY1" s="171"/>
      <c r="UZZ1" s="171"/>
      <c r="VAA1" s="171"/>
      <c r="VAB1" s="171"/>
      <c r="VAC1" s="171"/>
      <c r="VAD1" s="171"/>
      <c r="VAE1" s="171"/>
      <c r="VAF1" s="171"/>
      <c r="VAG1" s="171"/>
      <c r="VAH1" s="171"/>
      <c r="VAI1" s="171"/>
      <c r="VAJ1" s="171"/>
      <c r="VAK1" s="171"/>
      <c r="VAL1" s="171"/>
      <c r="VAM1" s="171"/>
      <c r="VAN1" s="171"/>
      <c r="VAO1" s="171"/>
      <c r="VAP1" s="171"/>
      <c r="VAQ1" s="171"/>
      <c r="VAR1" s="171"/>
      <c r="VAS1" s="171"/>
      <c r="VAT1" s="171"/>
      <c r="VAU1" s="171"/>
      <c r="VAV1" s="171"/>
      <c r="VAW1" s="171"/>
      <c r="VAX1" s="171"/>
      <c r="VAY1" s="171"/>
      <c r="VAZ1" s="171"/>
      <c r="VBA1" s="171"/>
      <c r="VBB1" s="171"/>
      <c r="VBC1" s="171"/>
      <c r="VBD1" s="171"/>
      <c r="VBE1" s="171"/>
      <c r="VBF1" s="171"/>
      <c r="VBG1" s="171"/>
      <c r="VBH1" s="171"/>
      <c r="VBI1" s="171"/>
      <c r="VBJ1" s="171"/>
      <c r="VBK1" s="171"/>
      <c r="VBL1" s="171"/>
      <c r="VBM1" s="171"/>
      <c r="VBN1" s="171"/>
      <c r="VBO1" s="171"/>
      <c r="VBP1" s="171"/>
      <c r="VBQ1" s="171"/>
      <c r="VBR1" s="171"/>
      <c r="VBS1" s="171"/>
      <c r="VBT1" s="171"/>
      <c r="VBU1" s="171"/>
      <c r="VBV1" s="171"/>
      <c r="VBW1" s="171"/>
      <c r="VBX1" s="171"/>
      <c r="VBY1" s="171"/>
      <c r="VBZ1" s="171"/>
      <c r="VCA1" s="171"/>
      <c r="VCB1" s="171"/>
      <c r="VCC1" s="171"/>
      <c r="VCD1" s="171"/>
      <c r="VCE1" s="171"/>
      <c r="VCF1" s="171"/>
      <c r="VCG1" s="171"/>
      <c r="VCH1" s="171"/>
      <c r="VCI1" s="171"/>
      <c r="VCJ1" s="171"/>
      <c r="VCK1" s="171"/>
      <c r="VCL1" s="171"/>
      <c r="VCM1" s="171"/>
      <c r="VCN1" s="171"/>
      <c r="VCO1" s="171"/>
      <c r="VCP1" s="171"/>
      <c r="VCQ1" s="171"/>
      <c r="VCR1" s="171"/>
      <c r="VCS1" s="171"/>
      <c r="VCT1" s="171"/>
      <c r="VCU1" s="171"/>
      <c r="VCV1" s="171"/>
      <c r="VCW1" s="171"/>
      <c r="VCX1" s="171"/>
      <c r="VCY1" s="171"/>
      <c r="VCZ1" s="171"/>
      <c r="VDA1" s="171"/>
      <c r="VDB1" s="171"/>
      <c r="VDC1" s="171"/>
      <c r="VDD1" s="171"/>
      <c r="VDE1" s="171"/>
      <c r="VDF1" s="171"/>
      <c r="VDG1" s="171"/>
      <c r="VDH1" s="171"/>
      <c r="VDI1" s="171"/>
      <c r="VDJ1" s="171"/>
      <c r="VDK1" s="171"/>
      <c r="VDL1" s="171"/>
      <c r="VDM1" s="171"/>
      <c r="VDN1" s="171"/>
      <c r="VDO1" s="171"/>
      <c r="VDP1" s="171"/>
      <c r="VDQ1" s="171"/>
      <c r="VDR1" s="171"/>
      <c r="VDS1" s="171"/>
      <c r="VDT1" s="171"/>
      <c r="VDU1" s="171"/>
      <c r="VDV1" s="171"/>
      <c r="VDW1" s="171"/>
      <c r="VDX1" s="171"/>
      <c r="VDY1" s="171"/>
      <c r="VDZ1" s="171"/>
      <c r="VEA1" s="171"/>
      <c r="VEB1" s="171"/>
      <c r="VEC1" s="171"/>
      <c r="VED1" s="171"/>
      <c r="VEE1" s="171"/>
      <c r="VEF1" s="171"/>
      <c r="VEG1" s="171"/>
      <c r="VEH1" s="171"/>
      <c r="VEI1" s="171"/>
      <c r="VEJ1" s="171"/>
      <c r="VEK1" s="171"/>
      <c r="VEL1" s="171"/>
      <c r="VEM1" s="171"/>
      <c r="VEN1" s="171"/>
      <c r="VEO1" s="171"/>
      <c r="VEP1" s="171"/>
      <c r="VEQ1" s="171"/>
      <c r="VER1" s="171"/>
      <c r="VES1" s="171"/>
      <c r="VET1" s="171"/>
      <c r="VEU1" s="171"/>
      <c r="VEV1" s="171"/>
      <c r="VEW1" s="171"/>
      <c r="VEX1" s="171"/>
      <c r="VEY1" s="171"/>
      <c r="VEZ1" s="171"/>
      <c r="VFA1" s="171"/>
      <c r="VFB1" s="171"/>
      <c r="VFC1" s="171"/>
      <c r="VFD1" s="171"/>
      <c r="VFE1" s="171"/>
      <c r="VFF1" s="171"/>
      <c r="VFG1" s="171"/>
      <c r="VFH1" s="171"/>
      <c r="VFI1" s="171"/>
      <c r="VFJ1" s="171"/>
      <c r="VFK1" s="171"/>
      <c r="VFL1" s="171"/>
      <c r="VFM1" s="171"/>
      <c r="VFN1" s="171"/>
      <c r="VFO1" s="171"/>
      <c r="VFP1" s="171"/>
      <c r="VFQ1" s="171"/>
      <c r="VFR1" s="171"/>
      <c r="VFS1" s="171"/>
      <c r="VFT1" s="171"/>
      <c r="VFU1" s="171"/>
      <c r="VFV1" s="171"/>
      <c r="VFW1" s="171"/>
      <c r="VFX1" s="171"/>
      <c r="VFY1" s="171"/>
      <c r="VFZ1" s="171"/>
      <c r="VGA1" s="171"/>
      <c r="VGB1" s="171"/>
      <c r="VGC1" s="171"/>
      <c r="VGD1" s="171"/>
      <c r="VGE1" s="171"/>
      <c r="VGF1" s="171"/>
      <c r="VGG1" s="171"/>
      <c r="VGH1" s="171"/>
      <c r="VGI1" s="171"/>
      <c r="VGJ1" s="171"/>
      <c r="VGK1" s="171"/>
      <c r="VGL1" s="171"/>
      <c r="VGM1" s="171"/>
      <c r="VGN1" s="171"/>
      <c r="VGO1" s="171"/>
      <c r="VGP1" s="171"/>
      <c r="VGQ1" s="171"/>
      <c r="VGR1" s="171"/>
      <c r="VGS1" s="171"/>
      <c r="VGT1" s="171"/>
      <c r="VGU1" s="171"/>
      <c r="VGV1" s="171"/>
      <c r="VGW1" s="171"/>
      <c r="VGX1" s="171"/>
      <c r="VGY1" s="171"/>
      <c r="VGZ1" s="171"/>
      <c r="VHA1" s="171"/>
      <c r="VHB1" s="171"/>
      <c r="VHC1" s="171"/>
      <c r="VHD1" s="171"/>
      <c r="VHE1" s="171"/>
      <c r="VHF1" s="171"/>
      <c r="VHG1" s="171"/>
      <c r="VHH1" s="171"/>
      <c r="VHI1" s="171"/>
      <c r="VHJ1" s="171"/>
      <c r="VHK1" s="171"/>
      <c r="VHL1" s="171"/>
      <c r="VHM1" s="171"/>
      <c r="VHN1" s="171"/>
      <c r="VHO1" s="171"/>
      <c r="VHP1" s="171"/>
      <c r="VHQ1" s="171"/>
      <c r="VHR1" s="171"/>
      <c r="VHS1" s="171"/>
      <c r="VHT1" s="171"/>
      <c r="VHU1" s="171"/>
      <c r="VHV1" s="171"/>
      <c r="VHW1" s="171"/>
      <c r="VHX1" s="171"/>
      <c r="VHY1" s="171"/>
      <c r="VHZ1" s="171"/>
      <c r="VIA1" s="171"/>
      <c r="VIB1" s="171"/>
      <c r="VIC1" s="171"/>
      <c r="VID1" s="171"/>
      <c r="VIE1" s="171"/>
      <c r="VIF1" s="171"/>
      <c r="VIG1" s="171"/>
      <c r="VIH1" s="171"/>
      <c r="VII1" s="171"/>
      <c r="VIJ1" s="171"/>
      <c r="VIK1" s="171"/>
      <c r="VIL1" s="171"/>
      <c r="VIM1" s="171"/>
      <c r="VIN1" s="171"/>
      <c r="VIO1" s="171"/>
      <c r="VIP1" s="171"/>
      <c r="VIQ1" s="171"/>
      <c r="VIR1" s="171"/>
      <c r="VIS1" s="171"/>
      <c r="VIT1" s="171"/>
      <c r="VIU1" s="171"/>
      <c r="VIV1" s="171"/>
      <c r="VIW1" s="171"/>
      <c r="VIX1" s="171"/>
      <c r="VIY1" s="171"/>
      <c r="VIZ1" s="171"/>
      <c r="VJA1" s="171"/>
      <c r="VJB1" s="171"/>
      <c r="VJC1" s="171"/>
      <c r="VJD1" s="171"/>
      <c r="VJE1" s="171"/>
      <c r="VJF1" s="171"/>
      <c r="VJG1" s="171"/>
      <c r="VJH1" s="171"/>
      <c r="VJI1" s="171"/>
      <c r="VJJ1" s="171"/>
      <c r="VJK1" s="171"/>
      <c r="VJL1" s="171"/>
      <c r="VJM1" s="171"/>
      <c r="VJN1" s="171"/>
      <c r="VJO1" s="171"/>
      <c r="VJP1" s="171"/>
      <c r="VJQ1" s="171"/>
      <c r="VJR1" s="171"/>
      <c r="VJS1" s="171"/>
      <c r="VJT1" s="171"/>
      <c r="VJU1" s="171"/>
      <c r="VJV1" s="171"/>
      <c r="VJW1" s="171"/>
      <c r="VJX1" s="171"/>
      <c r="VJY1" s="171"/>
      <c r="VJZ1" s="171"/>
      <c r="VKA1" s="171"/>
      <c r="VKB1" s="171"/>
      <c r="VKC1" s="171"/>
      <c r="VKD1" s="171"/>
      <c r="VKE1" s="171"/>
      <c r="VKF1" s="171"/>
      <c r="VKG1" s="171"/>
      <c r="VKH1" s="171"/>
      <c r="VKI1" s="171"/>
      <c r="VKJ1" s="171"/>
      <c r="VKK1" s="171"/>
      <c r="VKL1" s="171"/>
      <c r="VKM1" s="171"/>
      <c r="VKN1" s="171"/>
      <c r="VKO1" s="171"/>
      <c r="VKP1" s="171"/>
      <c r="VKQ1" s="171"/>
      <c r="VKR1" s="171"/>
      <c r="VKS1" s="171"/>
      <c r="VKT1" s="171"/>
      <c r="VKU1" s="171"/>
      <c r="VKV1" s="171"/>
      <c r="VKW1" s="171"/>
      <c r="VKX1" s="171"/>
      <c r="VKY1" s="171"/>
      <c r="VKZ1" s="171"/>
      <c r="VLA1" s="171"/>
      <c r="VLB1" s="171"/>
      <c r="VLC1" s="171"/>
      <c r="VLD1" s="171"/>
      <c r="VLE1" s="171"/>
      <c r="VLF1" s="171"/>
      <c r="VLG1" s="171"/>
      <c r="VLH1" s="171"/>
      <c r="VLI1" s="171"/>
      <c r="VLJ1" s="171"/>
      <c r="VLK1" s="171"/>
      <c r="VLL1" s="171"/>
      <c r="VLM1" s="171"/>
      <c r="VLN1" s="171"/>
      <c r="VLO1" s="171"/>
      <c r="VLP1" s="171"/>
      <c r="VLQ1" s="171"/>
      <c r="VLR1" s="171"/>
      <c r="VLS1" s="171"/>
      <c r="VLT1" s="171"/>
      <c r="VLU1" s="171"/>
      <c r="VLV1" s="171"/>
      <c r="VLW1" s="171"/>
      <c r="VLX1" s="171"/>
      <c r="VLY1" s="171"/>
      <c r="VLZ1" s="171"/>
      <c r="VMA1" s="171"/>
      <c r="VMB1" s="171"/>
      <c r="VMC1" s="171"/>
      <c r="VMD1" s="171"/>
      <c r="VME1" s="171"/>
      <c r="VMF1" s="171"/>
      <c r="VMG1" s="171"/>
      <c r="VMH1" s="171"/>
      <c r="VMI1" s="171"/>
      <c r="VMJ1" s="171"/>
      <c r="VMK1" s="171"/>
      <c r="VML1" s="171"/>
      <c r="VMM1" s="171"/>
      <c r="VMN1" s="171"/>
      <c r="VMO1" s="171"/>
      <c r="VMP1" s="171"/>
      <c r="VMQ1" s="171"/>
      <c r="VMR1" s="171"/>
      <c r="VMS1" s="171"/>
      <c r="VMT1" s="171"/>
      <c r="VMU1" s="171"/>
      <c r="VMV1" s="171"/>
      <c r="VMW1" s="171"/>
      <c r="VMX1" s="171"/>
      <c r="VMY1" s="171"/>
      <c r="VMZ1" s="171"/>
      <c r="VNA1" s="171"/>
      <c r="VNB1" s="171"/>
      <c r="VNC1" s="171"/>
      <c r="VND1" s="171"/>
      <c r="VNE1" s="171"/>
      <c r="VNF1" s="171"/>
      <c r="VNG1" s="171"/>
      <c r="VNH1" s="171"/>
      <c r="VNI1" s="171"/>
      <c r="VNJ1" s="171"/>
      <c r="VNK1" s="171"/>
      <c r="VNL1" s="171"/>
      <c r="VNM1" s="171"/>
      <c r="VNN1" s="171"/>
      <c r="VNO1" s="171"/>
      <c r="VNP1" s="171"/>
      <c r="VNQ1" s="171"/>
      <c r="VNR1" s="171"/>
      <c r="VNS1" s="171"/>
      <c r="VNT1" s="171"/>
      <c r="VNU1" s="171"/>
      <c r="VNV1" s="171"/>
      <c r="VNW1" s="171"/>
      <c r="VNX1" s="171"/>
      <c r="VNY1" s="171"/>
      <c r="VNZ1" s="171"/>
      <c r="VOA1" s="171"/>
      <c r="VOB1" s="171"/>
      <c r="VOC1" s="171"/>
      <c r="VOD1" s="171"/>
      <c r="VOE1" s="171"/>
      <c r="VOF1" s="171"/>
      <c r="VOG1" s="171"/>
      <c r="VOH1" s="171"/>
      <c r="VOI1" s="171"/>
      <c r="VOJ1" s="171"/>
      <c r="VOK1" s="171"/>
      <c r="VOL1" s="171"/>
      <c r="VOM1" s="171"/>
      <c r="VON1" s="171"/>
      <c r="VOO1" s="171"/>
      <c r="VOP1" s="171"/>
      <c r="VOQ1" s="171"/>
      <c r="VOR1" s="171"/>
      <c r="VOS1" s="171"/>
      <c r="VOT1" s="171"/>
      <c r="VOU1" s="171"/>
      <c r="VOV1" s="171"/>
      <c r="VOW1" s="171"/>
      <c r="VOX1" s="171"/>
      <c r="VOY1" s="171"/>
      <c r="VOZ1" s="171"/>
      <c r="VPA1" s="171"/>
      <c r="VPB1" s="171"/>
      <c r="VPC1" s="171"/>
      <c r="VPD1" s="171"/>
      <c r="VPE1" s="171"/>
      <c r="VPF1" s="171"/>
      <c r="VPG1" s="171"/>
      <c r="VPH1" s="171"/>
      <c r="VPI1" s="171"/>
      <c r="VPJ1" s="171"/>
      <c r="VPK1" s="171"/>
      <c r="VPL1" s="171"/>
      <c r="VPM1" s="171"/>
      <c r="VPN1" s="171"/>
      <c r="VPO1" s="171"/>
      <c r="VPP1" s="171"/>
      <c r="VPQ1" s="171"/>
      <c r="VPR1" s="171"/>
      <c r="VPS1" s="171"/>
      <c r="VPT1" s="171"/>
      <c r="VPU1" s="171"/>
      <c r="VPV1" s="171"/>
      <c r="VPW1" s="171"/>
      <c r="VPX1" s="171"/>
      <c r="VPY1" s="171"/>
      <c r="VPZ1" s="171"/>
      <c r="VQA1" s="171"/>
      <c r="VQB1" s="171"/>
      <c r="VQC1" s="171"/>
      <c r="VQD1" s="171"/>
      <c r="VQE1" s="171"/>
      <c r="VQF1" s="171"/>
      <c r="VQG1" s="171"/>
      <c r="VQH1" s="171"/>
      <c r="VQI1" s="171"/>
      <c r="VQJ1" s="171"/>
      <c r="VQK1" s="171"/>
      <c r="VQL1" s="171"/>
      <c r="VQM1" s="171"/>
      <c r="VQN1" s="171"/>
      <c r="VQO1" s="171"/>
      <c r="VQP1" s="171"/>
      <c r="VQQ1" s="171"/>
      <c r="VQR1" s="171"/>
      <c r="VQS1" s="171"/>
      <c r="VQT1" s="171"/>
      <c r="VQU1" s="171"/>
      <c r="VQV1" s="171"/>
      <c r="VQW1" s="171"/>
      <c r="VQX1" s="171"/>
      <c r="VQY1" s="171"/>
      <c r="VQZ1" s="171"/>
      <c r="VRA1" s="171"/>
      <c r="VRB1" s="171"/>
      <c r="VRC1" s="171"/>
      <c r="VRD1" s="171"/>
      <c r="VRE1" s="171"/>
      <c r="VRF1" s="171"/>
      <c r="VRG1" s="171"/>
      <c r="VRH1" s="171"/>
      <c r="VRI1" s="171"/>
      <c r="VRJ1" s="171"/>
      <c r="VRK1" s="171"/>
      <c r="VRL1" s="171"/>
      <c r="VRM1" s="171"/>
      <c r="VRN1" s="171"/>
      <c r="VRO1" s="171"/>
      <c r="VRP1" s="171"/>
      <c r="VRQ1" s="171"/>
      <c r="VRR1" s="171"/>
      <c r="VRS1" s="171"/>
      <c r="VRT1" s="171"/>
      <c r="VRU1" s="171"/>
      <c r="VRV1" s="171"/>
      <c r="VRW1" s="171"/>
      <c r="VRX1" s="171"/>
      <c r="VRY1" s="171"/>
      <c r="VRZ1" s="171"/>
      <c r="VSA1" s="171"/>
      <c r="VSB1" s="171"/>
      <c r="VSC1" s="171"/>
      <c r="VSD1" s="171"/>
      <c r="VSE1" s="171"/>
      <c r="VSF1" s="171"/>
      <c r="VSG1" s="171"/>
      <c r="VSH1" s="171"/>
      <c r="VSI1" s="171"/>
      <c r="VSJ1" s="171"/>
      <c r="VSK1" s="171"/>
      <c r="VSL1" s="171"/>
      <c r="VSM1" s="171"/>
      <c r="VSN1" s="171"/>
      <c r="VSO1" s="171"/>
      <c r="VSP1" s="171"/>
      <c r="VSQ1" s="171"/>
      <c r="VSR1" s="171"/>
      <c r="VSS1" s="171"/>
      <c r="VST1" s="171"/>
      <c r="VSU1" s="171"/>
      <c r="VSV1" s="171"/>
      <c r="VSW1" s="171"/>
      <c r="VSX1" s="171"/>
      <c r="VSY1" s="171"/>
      <c r="VSZ1" s="171"/>
      <c r="VTA1" s="171"/>
      <c r="VTB1" s="171"/>
      <c r="VTC1" s="171"/>
      <c r="VTD1" s="171"/>
      <c r="VTE1" s="171"/>
      <c r="VTF1" s="171"/>
      <c r="VTG1" s="171"/>
      <c r="VTH1" s="171"/>
      <c r="VTI1" s="171"/>
      <c r="VTJ1" s="171"/>
      <c r="VTK1" s="171"/>
      <c r="VTL1" s="171"/>
      <c r="VTM1" s="171"/>
      <c r="VTN1" s="171"/>
      <c r="VTO1" s="171"/>
      <c r="VTP1" s="171"/>
      <c r="VTQ1" s="171"/>
      <c r="VTR1" s="171"/>
      <c r="VTS1" s="171"/>
      <c r="VTT1" s="171"/>
      <c r="VTU1" s="171"/>
      <c r="VTV1" s="171"/>
      <c r="VTW1" s="171"/>
      <c r="VTX1" s="171"/>
      <c r="VTY1" s="171"/>
      <c r="VTZ1" s="171"/>
      <c r="VUA1" s="171"/>
      <c r="VUB1" s="171"/>
      <c r="VUC1" s="171"/>
      <c r="VUD1" s="171"/>
      <c r="VUE1" s="171"/>
      <c r="VUF1" s="171"/>
      <c r="VUG1" s="171"/>
      <c r="VUH1" s="171"/>
      <c r="VUI1" s="171"/>
      <c r="VUJ1" s="171"/>
      <c r="VUK1" s="171"/>
      <c r="VUL1" s="171"/>
      <c r="VUM1" s="171"/>
      <c r="VUN1" s="171"/>
      <c r="VUO1" s="171"/>
      <c r="VUP1" s="171"/>
      <c r="VUQ1" s="171"/>
      <c r="VUR1" s="171"/>
      <c r="VUS1" s="171"/>
      <c r="VUT1" s="171"/>
      <c r="VUU1" s="171"/>
      <c r="VUV1" s="171"/>
      <c r="VUW1" s="171"/>
      <c r="VUX1" s="171"/>
      <c r="VUY1" s="171"/>
      <c r="VUZ1" s="171"/>
      <c r="VVA1" s="171"/>
      <c r="VVB1" s="171"/>
      <c r="VVC1" s="171"/>
      <c r="VVD1" s="171"/>
      <c r="VVE1" s="171"/>
      <c r="VVF1" s="171"/>
      <c r="VVG1" s="171"/>
      <c r="VVH1" s="171"/>
      <c r="VVI1" s="171"/>
      <c r="VVJ1" s="171"/>
      <c r="VVK1" s="171"/>
      <c r="VVL1" s="171"/>
      <c r="VVM1" s="171"/>
      <c r="VVN1" s="171"/>
      <c r="VVO1" s="171"/>
      <c r="VVP1" s="171"/>
      <c r="VVQ1" s="171"/>
      <c r="VVR1" s="171"/>
      <c r="VVS1" s="171"/>
      <c r="VVT1" s="171"/>
      <c r="VVU1" s="171"/>
      <c r="VVV1" s="171"/>
      <c r="VVW1" s="171"/>
      <c r="VVX1" s="171"/>
      <c r="VVY1" s="171"/>
      <c r="VVZ1" s="171"/>
      <c r="VWA1" s="171"/>
      <c r="VWB1" s="171"/>
      <c r="VWC1" s="171"/>
      <c r="VWD1" s="171"/>
      <c r="VWE1" s="171"/>
      <c r="VWF1" s="171"/>
      <c r="VWG1" s="171"/>
      <c r="VWH1" s="171"/>
      <c r="VWI1" s="171"/>
      <c r="VWJ1" s="171"/>
      <c r="VWK1" s="171"/>
      <c r="VWL1" s="171"/>
      <c r="VWM1" s="171"/>
      <c r="VWN1" s="171"/>
      <c r="VWO1" s="171"/>
      <c r="VWP1" s="171"/>
      <c r="VWQ1" s="171"/>
      <c r="VWR1" s="171"/>
      <c r="VWS1" s="171"/>
      <c r="VWT1" s="171"/>
      <c r="VWU1" s="171"/>
      <c r="VWV1" s="171"/>
      <c r="VWW1" s="171"/>
      <c r="VWX1" s="171"/>
      <c r="VWY1" s="171"/>
      <c r="VWZ1" s="171"/>
      <c r="VXA1" s="171"/>
      <c r="VXB1" s="171"/>
      <c r="VXC1" s="171"/>
      <c r="VXD1" s="171"/>
      <c r="VXE1" s="171"/>
      <c r="VXF1" s="171"/>
      <c r="VXG1" s="171"/>
      <c r="VXH1" s="171"/>
      <c r="VXI1" s="171"/>
      <c r="VXJ1" s="171"/>
      <c r="VXK1" s="171"/>
      <c r="VXL1" s="171"/>
      <c r="VXM1" s="171"/>
      <c r="VXN1" s="171"/>
      <c r="VXO1" s="171"/>
      <c r="VXP1" s="171"/>
      <c r="VXQ1" s="171"/>
      <c r="VXR1" s="171"/>
      <c r="VXS1" s="171"/>
      <c r="VXT1" s="171"/>
      <c r="VXU1" s="171"/>
      <c r="VXV1" s="171"/>
      <c r="VXW1" s="171"/>
      <c r="VXX1" s="171"/>
      <c r="VXY1" s="171"/>
      <c r="VXZ1" s="171"/>
      <c r="VYA1" s="171"/>
      <c r="VYB1" s="171"/>
      <c r="VYC1" s="171"/>
      <c r="VYD1" s="171"/>
      <c r="VYE1" s="171"/>
      <c r="VYF1" s="171"/>
      <c r="VYG1" s="171"/>
      <c r="VYH1" s="171"/>
      <c r="VYI1" s="171"/>
      <c r="VYJ1" s="171"/>
      <c r="VYK1" s="171"/>
      <c r="VYL1" s="171"/>
      <c r="VYM1" s="171"/>
      <c r="VYN1" s="171"/>
      <c r="VYO1" s="171"/>
      <c r="VYP1" s="171"/>
      <c r="VYQ1" s="171"/>
      <c r="VYR1" s="171"/>
      <c r="VYS1" s="171"/>
      <c r="VYT1" s="171"/>
      <c r="VYU1" s="171"/>
      <c r="VYV1" s="171"/>
      <c r="VYW1" s="171"/>
      <c r="VYX1" s="171"/>
      <c r="VYY1" s="171"/>
      <c r="VYZ1" s="171"/>
      <c r="VZA1" s="171"/>
      <c r="VZB1" s="171"/>
      <c r="VZC1" s="171"/>
      <c r="VZD1" s="171"/>
      <c r="VZE1" s="171"/>
      <c r="VZF1" s="171"/>
      <c r="VZG1" s="171"/>
      <c r="VZH1" s="171"/>
      <c r="VZI1" s="171"/>
      <c r="VZJ1" s="171"/>
      <c r="VZK1" s="171"/>
      <c r="VZL1" s="171"/>
      <c r="VZM1" s="171"/>
      <c r="VZN1" s="171"/>
      <c r="VZO1" s="171"/>
      <c r="VZP1" s="171"/>
      <c r="VZQ1" s="171"/>
      <c r="VZR1" s="171"/>
      <c r="VZS1" s="171"/>
      <c r="VZT1" s="171"/>
      <c r="VZU1" s="171"/>
      <c r="VZV1" s="171"/>
      <c r="VZW1" s="171"/>
      <c r="VZX1" s="171"/>
      <c r="VZY1" s="171"/>
      <c r="VZZ1" s="171"/>
      <c r="WAA1" s="171"/>
      <c r="WAB1" s="171"/>
      <c r="WAC1" s="171"/>
      <c r="WAD1" s="171"/>
      <c r="WAE1" s="171"/>
      <c r="WAF1" s="171"/>
      <c r="WAG1" s="171"/>
      <c r="WAH1" s="171"/>
      <c r="WAI1" s="171"/>
      <c r="WAJ1" s="171"/>
      <c r="WAK1" s="171"/>
      <c r="WAL1" s="171"/>
      <c r="WAM1" s="171"/>
      <c r="WAN1" s="171"/>
      <c r="WAO1" s="171"/>
      <c r="WAP1" s="171"/>
      <c r="WAQ1" s="171"/>
      <c r="WAR1" s="171"/>
      <c r="WAS1" s="171"/>
      <c r="WAT1" s="171"/>
      <c r="WAU1" s="171"/>
      <c r="WAV1" s="171"/>
      <c r="WAW1" s="171"/>
      <c r="WAX1" s="171"/>
      <c r="WAY1" s="171"/>
      <c r="WAZ1" s="171"/>
      <c r="WBA1" s="171"/>
      <c r="WBB1" s="171"/>
      <c r="WBC1" s="171"/>
      <c r="WBD1" s="171"/>
      <c r="WBE1" s="171"/>
      <c r="WBF1" s="171"/>
      <c r="WBG1" s="171"/>
      <c r="WBH1" s="171"/>
      <c r="WBI1" s="171"/>
      <c r="WBJ1" s="171"/>
      <c r="WBK1" s="171"/>
      <c r="WBL1" s="171"/>
      <c r="WBM1" s="171"/>
      <c r="WBN1" s="171"/>
      <c r="WBO1" s="171"/>
      <c r="WBP1" s="171"/>
      <c r="WBQ1" s="171"/>
      <c r="WBR1" s="171"/>
      <c r="WBS1" s="171"/>
      <c r="WBT1" s="171"/>
      <c r="WBU1" s="171"/>
      <c r="WBV1" s="171"/>
      <c r="WBW1" s="171"/>
      <c r="WBX1" s="171"/>
      <c r="WBY1" s="171"/>
      <c r="WBZ1" s="171"/>
      <c r="WCA1" s="171"/>
      <c r="WCB1" s="171"/>
      <c r="WCC1" s="171"/>
      <c r="WCD1" s="171"/>
      <c r="WCE1" s="171"/>
      <c r="WCF1" s="171"/>
      <c r="WCG1" s="171"/>
      <c r="WCH1" s="171"/>
      <c r="WCI1" s="171"/>
      <c r="WCJ1" s="171"/>
      <c r="WCK1" s="171"/>
      <c r="WCL1" s="171"/>
      <c r="WCM1" s="171"/>
      <c r="WCN1" s="171"/>
      <c r="WCO1" s="171"/>
      <c r="WCP1" s="171"/>
      <c r="WCQ1" s="171"/>
      <c r="WCR1" s="171"/>
      <c r="WCS1" s="171"/>
      <c r="WCT1" s="171"/>
      <c r="WCU1" s="171"/>
      <c r="WCV1" s="171"/>
      <c r="WCW1" s="171"/>
      <c r="WCX1" s="171"/>
      <c r="WCY1" s="171"/>
      <c r="WCZ1" s="171"/>
      <c r="WDA1" s="171"/>
      <c r="WDB1" s="171"/>
      <c r="WDC1" s="171"/>
      <c r="WDD1" s="171"/>
      <c r="WDE1" s="171"/>
      <c r="WDF1" s="171"/>
      <c r="WDG1" s="171"/>
      <c r="WDH1" s="171"/>
      <c r="WDI1" s="171"/>
      <c r="WDJ1" s="171"/>
      <c r="WDK1" s="171"/>
      <c r="WDL1" s="171"/>
      <c r="WDM1" s="171"/>
      <c r="WDN1" s="171"/>
      <c r="WDO1" s="171"/>
      <c r="WDP1" s="171"/>
      <c r="WDQ1" s="171"/>
      <c r="WDR1" s="171"/>
      <c r="WDS1" s="171"/>
      <c r="WDT1" s="171"/>
      <c r="WDU1" s="171"/>
      <c r="WDV1" s="171"/>
      <c r="WDW1" s="171"/>
      <c r="WDX1" s="171"/>
      <c r="WDY1" s="171"/>
      <c r="WDZ1" s="171"/>
      <c r="WEA1" s="171"/>
      <c r="WEB1" s="171"/>
      <c r="WEC1" s="171"/>
      <c r="WED1" s="171"/>
      <c r="WEE1" s="171"/>
      <c r="WEF1" s="171"/>
      <c r="WEG1" s="171"/>
      <c r="WEH1" s="171"/>
      <c r="WEI1" s="171"/>
      <c r="WEJ1" s="171"/>
      <c r="WEK1" s="171"/>
      <c r="WEL1" s="171"/>
      <c r="WEM1" s="171"/>
      <c r="WEN1" s="171"/>
      <c r="WEO1" s="171"/>
      <c r="WEP1" s="171"/>
      <c r="WEQ1" s="171"/>
      <c r="WER1" s="171"/>
      <c r="WES1" s="171"/>
      <c r="WET1" s="171"/>
      <c r="WEU1" s="171"/>
      <c r="WEV1" s="171"/>
      <c r="WEW1" s="171"/>
      <c r="WEX1" s="171"/>
      <c r="WEY1" s="171"/>
      <c r="WEZ1" s="171"/>
      <c r="WFA1" s="171"/>
      <c r="WFB1" s="171"/>
      <c r="WFC1" s="171"/>
      <c r="WFD1" s="171"/>
      <c r="WFE1" s="171"/>
      <c r="WFF1" s="171"/>
      <c r="WFG1" s="171"/>
      <c r="WFH1" s="171"/>
      <c r="WFI1" s="171"/>
      <c r="WFJ1" s="171"/>
      <c r="WFK1" s="171"/>
      <c r="WFL1" s="171"/>
      <c r="WFM1" s="171"/>
      <c r="WFN1" s="171"/>
      <c r="WFO1" s="171"/>
      <c r="WFP1" s="171"/>
      <c r="WFQ1" s="171"/>
      <c r="WFR1" s="171"/>
      <c r="WFS1" s="171"/>
      <c r="WFT1" s="171"/>
      <c r="WFU1" s="171"/>
      <c r="WFV1" s="171"/>
      <c r="WFW1" s="171"/>
      <c r="WFX1" s="171"/>
      <c r="WFY1" s="171"/>
      <c r="WFZ1" s="171"/>
      <c r="WGA1" s="171"/>
      <c r="WGB1" s="171"/>
      <c r="WGC1" s="171"/>
      <c r="WGD1" s="171"/>
      <c r="WGE1" s="171"/>
      <c r="WGF1" s="171"/>
      <c r="WGG1" s="171"/>
      <c r="WGH1" s="171"/>
      <c r="WGI1" s="171"/>
      <c r="WGJ1" s="171"/>
      <c r="WGK1" s="171"/>
      <c r="WGL1" s="171"/>
      <c r="WGM1" s="171"/>
      <c r="WGN1" s="171"/>
      <c r="WGO1" s="171"/>
      <c r="WGP1" s="171"/>
      <c r="WGQ1" s="171"/>
      <c r="WGR1" s="171"/>
      <c r="WGS1" s="171"/>
      <c r="WGT1" s="171"/>
      <c r="WGU1" s="171"/>
      <c r="WGV1" s="171"/>
      <c r="WGW1" s="171"/>
      <c r="WGX1" s="171"/>
      <c r="WGY1" s="171"/>
      <c r="WGZ1" s="171"/>
      <c r="WHA1" s="171"/>
      <c r="WHB1" s="171"/>
      <c r="WHC1" s="171"/>
      <c r="WHD1" s="171"/>
      <c r="WHE1" s="171"/>
      <c r="WHF1" s="171"/>
      <c r="WHG1" s="171"/>
      <c r="WHH1" s="171"/>
      <c r="WHI1" s="171"/>
      <c r="WHJ1" s="171"/>
      <c r="WHK1" s="171"/>
      <c r="WHL1" s="171"/>
      <c r="WHM1" s="171"/>
      <c r="WHN1" s="171"/>
      <c r="WHO1" s="171"/>
      <c r="WHP1" s="171"/>
      <c r="WHQ1" s="171"/>
      <c r="WHR1" s="171"/>
      <c r="WHS1" s="171"/>
      <c r="WHT1" s="171"/>
      <c r="WHU1" s="171"/>
      <c r="WHV1" s="171"/>
      <c r="WHW1" s="171"/>
      <c r="WHX1" s="171"/>
      <c r="WHY1" s="171"/>
      <c r="WHZ1" s="171"/>
      <c r="WIA1" s="171"/>
      <c r="WIB1" s="171"/>
      <c r="WIC1" s="171"/>
      <c r="WID1" s="171"/>
      <c r="WIE1" s="171"/>
      <c r="WIF1" s="171"/>
      <c r="WIG1" s="171"/>
      <c r="WIH1" s="171"/>
      <c r="WII1" s="171"/>
      <c r="WIJ1" s="171"/>
      <c r="WIK1" s="171"/>
      <c r="WIL1" s="171"/>
      <c r="WIM1" s="171"/>
      <c r="WIN1" s="171"/>
      <c r="WIO1" s="171"/>
      <c r="WIP1" s="171"/>
      <c r="WIQ1" s="171"/>
      <c r="WIR1" s="171"/>
      <c r="WIS1" s="171"/>
      <c r="WIT1" s="171"/>
      <c r="WIU1" s="171"/>
      <c r="WIV1" s="171"/>
      <c r="WIW1" s="171"/>
      <c r="WIX1" s="171"/>
      <c r="WIY1" s="171"/>
      <c r="WIZ1" s="171"/>
      <c r="WJA1" s="171"/>
      <c r="WJB1" s="171"/>
      <c r="WJC1" s="171"/>
      <c r="WJD1" s="171"/>
      <c r="WJE1" s="171"/>
      <c r="WJF1" s="171"/>
      <c r="WJG1" s="171"/>
      <c r="WJH1" s="171"/>
      <c r="WJI1" s="171"/>
      <c r="WJJ1" s="171"/>
      <c r="WJK1" s="171"/>
      <c r="WJL1" s="171"/>
      <c r="WJM1" s="171"/>
      <c r="WJN1" s="171"/>
      <c r="WJO1" s="171"/>
      <c r="WJP1" s="171"/>
      <c r="WJQ1" s="171"/>
      <c r="WJR1" s="171"/>
      <c r="WJS1" s="171"/>
      <c r="WJT1" s="171"/>
      <c r="WJU1" s="171"/>
      <c r="WJV1" s="171"/>
      <c r="WJW1" s="171"/>
      <c r="WJX1" s="171"/>
      <c r="WJY1" s="171"/>
      <c r="WJZ1" s="171"/>
      <c r="WKA1" s="171"/>
      <c r="WKB1" s="171"/>
      <c r="WKC1" s="171"/>
      <c r="WKD1" s="171"/>
      <c r="WKE1" s="171"/>
      <c r="WKF1" s="171"/>
      <c r="WKG1" s="171"/>
      <c r="WKH1" s="171"/>
      <c r="WKI1" s="171"/>
      <c r="WKJ1" s="171"/>
      <c r="WKK1" s="171"/>
      <c r="WKL1" s="171"/>
      <c r="WKM1" s="171"/>
      <c r="WKN1" s="171"/>
      <c r="WKO1" s="171"/>
      <c r="WKP1" s="171"/>
      <c r="WKQ1" s="171"/>
      <c r="WKR1" s="171"/>
      <c r="WKS1" s="171"/>
      <c r="WKT1" s="171"/>
      <c r="WKU1" s="171"/>
      <c r="WKV1" s="171"/>
      <c r="WKW1" s="171"/>
      <c r="WKX1" s="171"/>
      <c r="WKY1" s="171"/>
      <c r="WKZ1" s="171"/>
      <c r="WLA1" s="171"/>
      <c r="WLB1" s="171"/>
      <c r="WLC1" s="171"/>
      <c r="WLD1" s="171"/>
      <c r="WLE1" s="171"/>
      <c r="WLF1" s="171"/>
      <c r="WLG1" s="171"/>
      <c r="WLH1" s="171"/>
      <c r="WLI1" s="171"/>
      <c r="WLJ1" s="171"/>
      <c r="WLK1" s="171"/>
      <c r="WLL1" s="171"/>
      <c r="WLM1" s="171"/>
      <c r="WLN1" s="171"/>
      <c r="WLO1" s="171"/>
      <c r="WLP1" s="171"/>
      <c r="WLQ1" s="171"/>
      <c r="WLR1" s="171"/>
      <c r="WLS1" s="171"/>
      <c r="WLT1" s="171"/>
      <c r="WLU1" s="171"/>
      <c r="WLV1" s="171"/>
      <c r="WLW1" s="171"/>
      <c r="WLX1" s="171"/>
      <c r="WLY1" s="171"/>
      <c r="WLZ1" s="171"/>
      <c r="WMA1" s="171"/>
      <c r="WMB1" s="171"/>
      <c r="WMC1" s="171"/>
      <c r="WMD1" s="171"/>
      <c r="WME1" s="171"/>
      <c r="WMF1" s="171"/>
      <c r="WMG1" s="171"/>
      <c r="WMH1" s="171"/>
      <c r="WMI1" s="171"/>
      <c r="WMJ1" s="171"/>
      <c r="WMK1" s="171"/>
      <c r="WML1" s="171"/>
      <c r="WMM1" s="171"/>
      <c r="WMN1" s="171"/>
      <c r="WMO1" s="171"/>
      <c r="WMP1" s="171"/>
      <c r="WMQ1" s="171"/>
      <c r="WMR1" s="171"/>
      <c r="WMS1" s="171"/>
      <c r="WMT1" s="171"/>
      <c r="WMU1" s="171"/>
      <c r="WMV1" s="171"/>
      <c r="WMW1" s="171"/>
      <c r="WMX1" s="171"/>
      <c r="WMY1" s="171"/>
      <c r="WMZ1" s="171"/>
      <c r="WNA1" s="171"/>
      <c r="WNB1" s="171"/>
      <c r="WNC1" s="171"/>
      <c r="WND1" s="171"/>
      <c r="WNE1" s="171"/>
      <c r="WNF1" s="171"/>
      <c r="WNG1" s="171"/>
      <c r="WNH1" s="171"/>
      <c r="WNI1" s="171"/>
      <c r="WNJ1" s="171"/>
      <c r="WNK1" s="171"/>
      <c r="WNL1" s="171"/>
      <c r="WNM1" s="171"/>
      <c r="WNN1" s="171"/>
      <c r="WNO1" s="171"/>
      <c r="WNP1" s="171"/>
      <c r="WNQ1" s="171"/>
      <c r="WNR1" s="171"/>
      <c r="WNS1" s="171"/>
      <c r="WNT1" s="171"/>
      <c r="WNU1" s="171"/>
      <c r="WNV1" s="171"/>
      <c r="WNW1" s="171"/>
      <c r="WNX1" s="171"/>
      <c r="WNY1" s="171"/>
      <c r="WNZ1" s="171"/>
      <c r="WOA1" s="171"/>
      <c r="WOB1" s="171"/>
      <c r="WOC1" s="171"/>
      <c r="WOD1" s="171"/>
      <c r="WOE1" s="171"/>
      <c r="WOF1" s="171"/>
      <c r="WOG1" s="171"/>
      <c r="WOH1" s="171"/>
      <c r="WOI1" s="171"/>
      <c r="WOJ1" s="171"/>
      <c r="WOK1" s="171"/>
      <c r="WOL1" s="171"/>
      <c r="WOM1" s="171"/>
      <c r="WON1" s="171"/>
      <c r="WOO1" s="171"/>
      <c r="WOP1" s="171"/>
      <c r="WOQ1" s="171"/>
      <c r="WOR1" s="171"/>
      <c r="WOS1" s="171"/>
      <c r="WOT1" s="171"/>
      <c r="WOU1" s="171"/>
      <c r="WOV1" s="171"/>
      <c r="WOW1" s="171"/>
      <c r="WOX1" s="171"/>
      <c r="WOY1" s="171"/>
      <c r="WOZ1" s="171"/>
      <c r="WPA1" s="171"/>
      <c r="WPB1" s="171"/>
      <c r="WPC1" s="171"/>
      <c r="WPD1" s="171"/>
      <c r="WPE1" s="171"/>
      <c r="WPF1" s="171"/>
      <c r="WPG1" s="171"/>
      <c r="WPH1" s="171"/>
      <c r="WPI1" s="171"/>
      <c r="WPJ1" s="171"/>
      <c r="WPK1" s="171"/>
      <c r="WPL1" s="171"/>
      <c r="WPM1" s="171"/>
      <c r="WPN1" s="171"/>
      <c r="WPO1" s="171"/>
      <c r="WPP1" s="171"/>
      <c r="WPQ1" s="171"/>
      <c r="WPR1" s="171"/>
      <c r="WPS1" s="171"/>
      <c r="WPT1" s="171"/>
      <c r="WPU1" s="171"/>
      <c r="WPV1" s="171"/>
      <c r="WPW1" s="171"/>
      <c r="WPX1" s="171"/>
      <c r="WPY1" s="171"/>
      <c r="WPZ1" s="171"/>
      <c r="WQA1" s="171"/>
      <c r="WQB1" s="171"/>
      <c r="WQC1" s="171"/>
      <c r="WQD1" s="171"/>
      <c r="WQE1" s="171"/>
      <c r="WQF1" s="171"/>
      <c r="WQG1" s="171"/>
      <c r="WQH1" s="171"/>
      <c r="WQI1" s="171"/>
      <c r="WQJ1" s="171"/>
      <c r="WQK1" s="171"/>
      <c r="WQL1" s="171"/>
      <c r="WQM1" s="171"/>
      <c r="WQN1" s="171"/>
      <c r="WQO1" s="171"/>
      <c r="WQP1" s="171"/>
      <c r="WQQ1" s="171"/>
      <c r="WQR1" s="171"/>
      <c r="WQS1" s="171"/>
      <c r="WQT1" s="171"/>
      <c r="WQU1" s="171"/>
      <c r="WQV1" s="171"/>
      <c r="WQW1" s="171"/>
      <c r="WQX1" s="171"/>
      <c r="WQY1" s="171"/>
      <c r="WQZ1" s="171"/>
      <c r="WRA1" s="171"/>
      <c r="WRB1" s="171"/>
      <c r="WRC1" s="171"/>
      <c r="WRD1" s="171"/>
      <c r="WRE1" s="171"/>
      <c r="WRF1" s="171"/>
      <c r="WRG1" s="171"/>
      <c r="WRH1" s="171"/>
      <c r="WRI1" s="171"/>
      <c r="WRJ1" s="171"/>
      <c r="WRK1" s="171"/>
      <c r="WRL1" s="171"/>
      <c r="WRM1" s="171"/>
      <c r="WRN1" s="171"/>
      <c r="WRO1" s="171"/>
      <c r="WRP1" s="171"/>
      <c r="WRQ1" s="171"/>
      <c r="WRR1" s="171"/>
      <c r="WRS1" s="171"/>
      <c r="WRT1" s="171"/>
      <c r="WRU1" s="171"/>
      <c r="WRV1" s="171"/>
      <c r="WRW1" s="171"/>
      <c r="WRX1" s="171"/>
      <c r="WRY1" s="171"/>
      <c r="WRZ1" s="171"/>
      <c r="WSA1" s="171"/>
      <c r="WSB1" s="171"/>
      <c r="WSC1" s="171"/>
      <c r="WSD1" s="171"/>
      <c r="WSE1" s="171"/>
      <c r="WSF1" s="171"/>
      <c r="WSG1" s="171"/>
      <c r="WSH1" s="171"/>
      <c r="WSI1" s="171"/>
      <c r="WSJ1" s="171"/>
      <c r="WSK1" s="171"/>
      <c r="WSL1" s="171"/>
      <c r="WSM1" s="171"/>
      <c r="WSN1" s="171"/>
      <c r="WSO1" s="171"/>
      <c r="WSP1" s="171"/>
      <c r="WSQ1" s="171"/>
      <c r="WSR1" s="171"/>
      <c r="WSS1" s="171"/>
      <c r="WST1" s="171"/>
      <c r="WSU1" s="171"/>
      <c r="WSV1" s="171"/>
      <c r="WSW1" s="171"/>
      <c r="WSX1" s="171"/>
      <c r="WSY1" s="171"/>
      <c r="WSZ1" s="171"/>
      <c r="WTA1" s="171"/>
      <c r="WTB1" s="171"/>
      <c r="WTC1" s="171"/>
      <c r="WTD1" s="171"/>
      <c r="WTE1" s="171"/>
      <c r="WTF1" s="171"/>
      <c r="WTG1" s="171"/>
      <c r="WTH1" s="171"/>
      <c r="WTI1" s="171"/>
      <c r="WTJ1" s="171"/>
      <c r="WTK1" s="171"/>
      <c r="WTL1" s="171"/>
      <c r="WTM1" s="171"/>
      <c r="WTN1" s="171"/>
      <c r="WTO1" s="171"/>
      <c r="WTP1" s="171"/>
      <c r="WTQ1" s="171"/>
      <c r="WTR1" s="171"/>
      <c r="WTS1" s="171"/>
      <c r="WTT1" s="171"/>
      <c r="WTU1" s="171"/>
      <c r="WTV1" s="171"/>
      <c r="WTW1" s="171"/>
      <c r="WTX1" s="171"/>
      <c r="WTY1" s="171"/>
      <c r="WTZ1" s="171"/>
      <c r="WUA1" s="171"/>
      <c r="WUB1" s="171"/>
      <c r="WUC1" s="171"/>
      <c r="WUD1" s="171"/>
      <c r="WUE1" s="171"/>
      <c r="WUF1" s="171"/>
      <c r="WUG1" s="171"/>
      <c r="WUH1" s="171"/>
      <c r="WUI1" s="171"/>
      <c r="WUJ1" s="171"/>
      <c r="WUK1" s="171"/>
      <c r="WUL1" s="171"/>
      <c r="WUM1" s="171"/>
      <c r="WUN1" s="171"/>
      <c r="WUO1" s="171"/>
      <c r="WUP1" s="171"/>
      <c r="WUQ1" s="171"/>
      <c r="WUR1" s="171"/>
      <c r="WUS1" s="171"/>
      <c r="WUT1" s="171"/>
      <c r="WUU1" s="171"/>
      <c r="WUV1" s="171"/>
      <c r="WUW1" s="171"/>
      <c r="WUX1" s="171"/>
      <c r="WUY1" s="171"/>
      <c r="WUZ1" s="171"/>
      <c r="WVA1" s="171"/>
      <c r="WVB1" s="171"/>
      <c r="WVC1" s="171"/>
      <c r="WVD1" s="171"/>
      <c r="WVE1" s="171"/>
      <c r="WVF1" s="171"/>
      <c r="WVG1" s="171"/>
      <c r="WVH1" s="171"/>
      <c r="WVI1" s="171"/>
      <c r="WVJ1" s="171"/>
      <c r="WVK1" s="171"/>
      <c r="WVL1" s="171"/>
      <c r="WVM1" s="171"/>
      <c r="WVN1" s="171"/>
      <c r="WVO1" s="171"/>
      <c r="WVP1" s="171"/>
      <c r="WVQ1" s="171"/>
      <c r="WVR1" s="171"/>
      <c r="WVS1" s="171"/>
      <c r="WVT1" s="171"/>
      <c r="WVU1" s="171"/>
      <c r="WVV1" s="171"/>
      <c r="WVW1" s="171"/>
      <c r="WVX1" s="171"/>
      <c r="WVY1" s="171"/>
      <c r="WVZ1" s="171"/>
      <c r="WWA1" s="171"/>
      <c r="WWB1" s="171"/>
      <c r="WWC1" s="171"/>
      <c r="WWD1" s="171"/>
      <c r="WWE1" s="171"/>
      <c r="WWF1" s="171"/>
      <c r="WWG1" s="171"/>
      <c r="WWH1" s="171"/>
      <c r="WWI1" s="171"/>
      <c r="WWJ1" s="171"/>
      <c r="WWK1" s="171"/>
      <c r="WWL1" s="171"/>
      <c r="WWM1" s="171"/>
      <c r="WWN1" s="171"/>
      <c r="WWO1" s="171"/>
      <c r="WWP1" s="171"/>
      <c r="WWQ1" s="171"/>
      <c r="WWR1" s="171"/>
      <c r="WWS1" s="171"/>
      <c r="WWT1" s="171"/>
      <c r="WWU1" s="171"/>
      <c r="WWV1" s="171"/>
      <c r="WWW1" s="171"/>
      <c r="WWX1" s="171"/>
      <c r="WWY1" s="171"/>
      <c r="WWZ1" s="171"/>
      <c r="WXA1" s="171"/>
      <c r="WXB1" s="171"/>
      <c r="WXC1" s="171"/>
      <c r="WXD1" s="171"/>
      <c r="WXE1" s="171"/>
      <c r="WXF1" s="171"/>
      <c r="WXG1" s="171"/>
      <c r="WXH1" s="171"/>
      <c r="WXI1" s="171"/>
      <c r="WXJ1" s="171"/>
      <c r="WXK1" s="171"/>
      <c r="WXL1" s="171"/>
      <c r="WXM1" s="171"/>
      <c r="WXN1" s="171"/>
      <c r="WXO1" s="171"/>
      <c r="WXP1" s="171"/>
      <c r="WXQ1" s="171"/>
      <c r="WXR1" s="171"/>
      <c r="WXS1" s="171"/>
      <c r="WXT1" s="171"/>
      <c r="WXU1" s="171"/>
      <c r="WXV1" s="171"/>
      <c r="WXW1" s="171"/>
      <c r="WXX1" s="171"/>
      <c r="WXY1" s="171"/>
      <c r="WXZ1" s="171"/>
      <c r="WYA1" s="171"/>
      <c r="WYB1" s="171"/>
      <c r="WYC1" s="171"/>
      <c r="WYD1" s="171"/>
      <c r="WYE1" s="171"/>
      <c r="WYF1" s="171"/>
      <c r="WYG1" s="171"/>
      <c r="WYH1" s="171"/>
      <c r="WYI1" s="171"/>
      <c r="WYJ1" s="171"/>
      <c r="WYK1" s="171"/>
      <c r="WYL1" s="171"/>
      <c r="WYM1" s="171"/>
      <c r="WYN1" s="171"/>
      <c r="WYO1" s="171"/>
      <c r="WYP1" s="171"/>
      <c r="WYQ1" s="171"/>
      <c r="WYR1" s="171"/>
      <c r="WYS1" s="171"/>
      <c r="WYT1" s="171"/>
      <c r="WYU1" s="171"/>
      <c r="WYV1" s="171"/>
      <c r="WYW1" s="171"/>
      <c r="WYX1" s="171"/>
      <c r="WYY1" s="171"/>
      <c r="WYZ1" s="171"/>
      <c r="WZA1" s="171"/>
      <c r="WZB1" s="171"/>
      <c r="WZC1" s="171"/>
      <c r="WZD1" s="171"/>
      <c r="WZE1" s="171"/>
      <c r="WZF1" s="171"/>
      <c r="WZG1" s="171"/>
      <c r="WZH1" s="171"/>
      <c r="WZI1" s="171"/>
      <c r="WZJ1" s="171"/>
      <c r="WZK1" s="171"/>
      <c r="WZL1" s="171"/>
      <c r="WZM1" s="171"/>
      <c r="WZN1" s="171"/>
      <c r="WZO1" s="171"/>
      <c r="WZP1" s="171"/>
      <c r="WZQ1" s="171"/>
      <c r="WZR1" s="171"/>
      <c r="WZS1" s="171"/>
      <c r="WZT1" s="171"/>
      <c r="WZU1" s="171"/>
      <c r="WZV1" s="171"/>
      <c r="WZW1" s="171"/>
      <c r="WZX1" s="171"/>
      <c r="WZY1" s="171"/>
      <c r="WZZ1" s="171"/>
      <c r="XAA1" s="171"/>
      <c r="XAB1" s="171"/>
      <c r="XAC1" s="171"/>
      <c r="XAD1" s="171"/>
      <c r="XAE1" s="171"/>
      <c r="XAF1" s="171"/>
      <c r="XAG1" s="171"/>
      <c r="XAH1" s="171"/>
      <c r="XAI1" s="171"/>
      <c r="XAJ1" s="171"/>
      <c r="XAK1" s="171"/>
      <c r="XAL1" s="171"/>
      <c r="XAM1" s="171"/>
      <c r="XAN1" s="171"/>
      <c r="XAO1" s="171"/>
      <c r="XAP1" s="171"/>
      <c r="XAQ1" s="171"/>
      <c r="XAR1" s="171"/>
      <c r="XAS1" s="171"/>
      <c r="XAT1" s="171"/>
      <c r="XAU1" s="171"/>
      <c r="XAV1" s="171"/>
      <c r="XAW1" s="171"/>
      <c r="XAX1" s="171"/>
      <c r="XAY1" s="171"/>
      <c r="XAZ1" s="171"/>
      <c r="XBA1" s="171"/>
      <c r="XBB1" s="171"/>
      <c r="XBC1" s="171"/>
      <c r="XBD1" s="171"/>
      <c r="XBE1" s="171"/>
      <c r="XBF1" s="171"/>
      <c r="XBG1" s="171"/>
      <c r="XBH1" s="171"/>
      <c r="XBI1" s="171"/>
      <c r="XBJ1" s="171"/>
      <c r="XBK1" s="171"/>
      <c r="XBL1" s="171"/>
      <c r="XBM1" s="171"/>
      <c r="XBN1" s="171"/>
      <c r="XBO1" s="171"/>
      <c r="XBP1" s="171"/>
      <c r="XBQ1" s="171"/>
      <c r="XBR1" s="171"/>
      <c r="XBS1" s="171"/>
      <c r="XBT1" s="171"/>
      <c r="XBU1" s="171"/>
      <c r="XBV1" s="171"/>
      <c r="XBW1" s="171"/>
      <c r="XBX1" s="171"/>
      <c r="XBY1" s="171"/>
      <c r="XBZ1" s="171"/>
      <c r="XCA1" s="171"/>
      <c r="XCB1" s="171"/>
      <c r="XCC1" s="171"/>
      <c r="XCD1" s="171"/>
      <c r="XCE1" s="171"/>
      <c r="XCF1" s="171"/>
      <c r="XCG1" s="171"/>
      <c r="XCH1" s="171"/>
      <c r="XCI1" s="171"/>
      <c r="XCJ1" s="171"/>
      <c r="XCK1" s="171"/>
      <c r="XCL1" s="171"/>
      <c r="XCM1" s="171"/>
      <c r="XCN1" s="171"/>
      <c r="XCO1" s="171"/>
      <c r="XCP1" s="171"/>
      <c r="XCQ1" s="171"/>
      <c r="XCR1" s="171"/>
      <c r="XCS1" s="171"/>
      <c r="XCT1" s="171"/>
      <c r="XCU1" s="171"/>
      <c r="XCV1" s="171"/>
      <c r="XCW1" s="171"/>
      <c r="XCX1" s="171"/>
      <c r="XCY1" s="171"/>
      <c r="XCZ1" s="171"/>
      <c r="XDA1" s="171"/>
      <c r="XDB1" s="171"/>
      <c r="XDC1" s="171"/>
      <c r="XDD1" s="171"/>
      <c r="XDE1" s="171"/>
      <c r="XDF1" s="171"/>
      <c r="XDG1" s="171"/>
      <c r="XDH1" s="171"/>
      <c r="XDI1" s="171"/>
      <c r="XDJ1" s="171"/>
      <c r="XDK1" s="171"/>
      <c r="XDL1" s="171"/>
      <c r="XDM1" s="171"/>
      <c r="XDN1" s="171"/>
      <c r="XDO1" s="171"/>
      <c r="XDP1" s="171"/>
      <c r="XDQ1" s="171"/>
      <c r="XDR1" s="171"/>
      <c r="XDS1" s="171"/>
      <c r="XDT1" s="171"/>
      <c r="XDU1" s="171"/>
      <c r="XDV1" s="171"/>
      <c r="XDW1" s="171"/>
      <c r="XDX1" s="171"/>
      <c r="XDY1" s="171"/>
      <c r="XDZ1" s="171"/>
      <c r="XEA1" s="171"/>
      <c r="XEB1" s="171"/>
      <c r="XEC1" s="171"/>
      <c r="XED1" s="171"/>
      <c r="XEE1" s="171"/>
      <c r="XEF1" s="171"/>
      <c r="XEG1" s="171"/>
      <c r="XEH1" s="171"/>
      <c r="XEI1" s="171"/>
      <c r="XEJ1" s="171"/>
      <c r="XEK1" s="171"/>
      <c r="XEL1" s="171"/>
      <c r="XEM1" s="171"/>
      <c r="XEN1" s="171"/>
      <c r="XEO1" s="171"/>
      <c r="XEP1" s="171"/>
      <c r="XEQ1" s="171"/>
      <c r="XER1" s="171"/>
      <c r="XES1" s="171"/>
      <c r="XET1" s="171"/>
      <c r="XEU1" s="171"/>
      <c r="XEV1" s="171"/>
      <c r="XEW1" s="171"/>
      <c r="XEX1" s="171"/>
      <c r="XEY1" s="171"/>
      <c r="XEZ1" s="171"/>
      <c r="XFA1" s="171"/>
      <c r="XFB1" s="171"/>
      <c r="XFC1" s="171"/>
    </row>
    <row r="2" spans="1:16383" ht="21">
      <c r="A2" s="174" t="s">
        <v>14</v>
      </c>
      <c r="B2" s="174"/>
      <c r="C2" s="174"/>
      <c r="D2" s="174"/>
      <c r="E2" s="174"/>
      <c r="F2" s="174"/>
      <c r="G2" s="174"/>
      <c r="H2" s="174"/>
      <c r="I2" s="174"/>
      <c r="J2" s="171"/>
      <c r="K2" s="171"/>
      <c r="L2" s="171"/>
      <c r="M2" s="171"/>
      <c r="N2" s="171"/>
      <c r="O2" s="171"/>
      <c r="P2" s="171"/>
      <c r="Q2" s="171"/>
      <c r="R2" s="171"/>
      <c r="S2" s="171"/>
      <c r="T2" s="171"/>
      <c r="U2" s="171"/>
      <c r="V2" s="171"/>
      <c r="W2" s="171"/>
      <c r="X2" s="171"/>
      <c r="Y2" s="171"/>
      <c r="Z2" s="171"/>
      <c r="AA2" s="171"/>
      <c r="AB2" s="171"/>
      <c r="AC2" s="171"/>
      <c r="AD2" s="171"/>
      <c r="AE2" s="171"/>
      <c r="AF2" s="171"/>
      <c r="AG2" s="171"/>
      <c r="AH2" s="171"/>
      <c r="AI2" s="171"/>
      <c r="AJ2" s="171"/>
      <c r="AK2" s="171"/>
      <c r="AL2" s="171"/>
      <c r="AM2" s="171"/>
      <c r="AN2" s="171"/>
      <c r="AO2" s="171"/>
      <c r="AP2" s="171"/>
      <c r="AQ2" s="171"/>
      <c r="AR2" s="171"/>
      <c r="AS2" s="171"/>
      <c r="AT2" s="171"/>
      <c r="AU2" s="171"/>
      <c r="AV2" s="171"/>
      <c r="AW2" s="171"/>
      <c r="AX2" s="171"/>
      <c r="AY2" s="171"/>
      <c r="AZ2" s="171"/>
      <c r="BA2" s="171"/>
      <c r="BB2" s="171"/>
      <c r="BC2" s="171"/>
      <c r="BD2" s="171"/>
      <c r="BE2" s="171"/>
      <c r="BF2" s="171"/>
      <c r="BG2" s="171"/>
      <c r="BH2" s="171"/>
      <c r="BI2" s="171"/>
      <c r="BJ2" s="171"/>
      <c r="BK2" s="171"/>
      <c r="BL2" s="171"/>
      <c r="BM2" s="171"/>
      <c r="BN2" s="171"/>
      <c r="BO2" s="171"/>
      <c r="BP2" s="171"/>
      <c r="BQ2" s="171"/>
      <c r="BR2" s="171"/>
      <c r="BS2" s="171"/>
      <c r="BT2" s="171"/>
      <c r="BU2" s="171"/>
      <c r="BV2" s="171"/>
      <c r="BW2" s="171"/>
      <c r="BX2" s="171"/>
      <c r="BY2" s="171"/>
      <c r="BZ2" s="171"/>
      <c r="CA2" s="171"/>
      <c r="CB2" s="171"/>
      <c r="CC2" s="171"/>
      <c r="CD2" s="171"/>
      <c r="CE2" s="171"/>
      <c r="CF2" s="171"/>
      <c r="CG2" s="171"/>
      <c r="CH2" s="171"/>
      <c r="CI2" s="171"/>
      <c r="CJ2" s="171"/>
      <c r="CK2" s="171"/>
      <c r="CL2" s="171"/>
      <c r="CM2" s="171"/>
      <c r="CN2" s="171"/>
      <c r="CO2" s="171"/>
      <c r="CP2" s="171"/>
      <c r="CQ2" s="171"/>
      <c r="CR2" s="171"/>
      <c r="CS2" s="171"/>
      <c r="CT2" s="171"/>
      <c r="CU2" s="171"/>
      <c r="CV2" s="171"/>
      <c r="CW2" s="171"/>
      <c r="CX2" s="171"/>
      <c r="CY2" s="171"/>
      <c r="CZ2" s="171"/>
      <c r="DA2" s="171"/>
      <c r="DB2" s="171"/>
      <c r="DC2" s="171"/>
      <c r="DD2" s="171"/>
      <c r="DE2" s="171"/>
      <c r="DF2" s="171"/>
      <c r="DG2" s="171"/>
      <c r="DH2" s="171"/>
      <c r="DI2" s="171"/>
      <c r="DJ2" s="171"/>
      <c r="DK2" s="171"/>
      <c r="DL2" s="171"/>
      <c r="DM2" s="171"/>
      <c r="DN2" s="171"/>
      <c r="DO2" s="171"/>
      <c r="DP2" s="171"/>
      <c r="DQ2" s="171"/>
      <c r="DR2" s="171"/>
      <c r="DS2" s="171"/>
      <c r="DT2" s="171"/>
      <c r="DU2" s="171"/>
      <c r="DV2" s="171"/>
      <c r="DW2" s="171"/>
      <c r="DX2" s="171"/>
      <c r="DY2" s="171"/>
      <c r="DZ2" s="171"/>
      <c r="EA2" s="171"/>
      <c r="EB2" s="171"/>
      <c r="EC2" s="171"/>
      <c r="ED2" s="171"/>
      <c r="EE2" s="171"/>
      <c r="EF2" s="171"/>
      <c r="EG2" s="171"/>
      <c r="EH2" s="171"/>
      <c r="EI2" s="171"/>
      <c r="EJ2" s="171"/>
      <c r="EK2" s="171"/>
      <c r="EL2" s="171"/>
      <c r="EM2" s="171"/>
      <c r="EN2" s="171"/>
      <c r="EO2" s="171"/>
      <c r="EP2" s="171"/>
      <c r="EQ2" s="171"/>
      <c r="ER2" s="171"/>
      <c r="ES2" s="171"/>
      <c r="ET2" s="171"/>
      <c r="EU2" s="171"/>
      <c r="EV2" s="171"/>
      <c r="EW2" s="171"/>
      <c r="EX2" s="171"/>
      <c r="EY2" s="171"/>
      <c r="EZ2" s="171"/>
      <c r="FA2" s="171"/>
      <c r="FB2" s="171"/>
      <c r="FC2" s="171"/>
      <c r="FD2" s="171"/>
      <c r="FE2" s="171"/>
      <c r="FF2" s="171"/>
      <c r="FG2" s="171"/>
      <c r="FH2" s="171"/>
      <c r="FI2" s="171"/>
      <c r="FJ2" s="171"/>
      <c r="FK2" s="171"/>
      <c r="FL2" s="171"/>
      <c r="FM2" s="171"/>
      <c r="FN2" s="171"/>
      <c r="FO2" s="171"/>
      <c r="FP2" s="171"/>
      <c r="FQ2" s="171"/>
      <c r="FR2" s="171"/>
      <c r="FS2" s="171"/>
      <c r="FT2" s="171"/>
      <c r="FU2" s="171"/>
      <c r="FV2" s="171"/>
      <c r="FW2" s="171"/>
      <c r="FX2" s="171"/>
      <c r="FY2" s="171"/>
      <c r="FZ2" s="171"/>
      <c r="GA2" s="171"/>
      <c r="GB2" s="171"/>
      <c r="GC2" s="171"/>
      <c r="GD2" s="171"/>
      <c r="GE2" s="171"/>
      <c r="GF2" s="171"/>
      <c r="GG2" s="171"/>
      <c r="GH2" s="171"/>
      <c r="GI2" s="171"/>
      <c r="GJ2" s="171"/>
      <c r="GK2" s="171"/>
      <c r="GL2" s="171"/>
      <c r="GM2" s="171"/>
      <c r="GN2" s="171"/>
      <c r="GO2" s="171"/>
      <c r="GP2" s="171"/>
      <c r="GQ2" s="171"/>
      <c r="GR2" s="171"/>
      <c r="GS2" s="171"/>
      <c r="GT2" s="171"/>
      <c r="GU2" s="171"/>
      <c r="GV2" s="171"/>
      <c r="GW2" s="171"/>
      <c r="GX2" s="171"/>
      <c r="GY2" s="171"/>
      <c r="GZ2" s="171"/>
      <c r="HA2" s="171"/>
      <c r="HB2" s="171"/>
      <c r="HC2" s="171"/>
      <c r="HD2" s="171"/>
      <c r="HE2" s="171"/>
      <c r="HF2" s="171"/>
      <c r="HG2" s="171"/>
      <c r="HH2" s="171"/>
      <c r="HI2" s="171"/>
      <c r="HJ2" s="171"/>
      <c r="HK2" s="171"/>
      <c r="HL2" s="171"/>
      <c r="HM2" s="171"/>
      <c r="HN2" s="171"/>
      <c r="HO2" s="171"/>
      <c r="HP2" s="171"/>
      <c r="HQ2" s="171"/>
      <c r="HR2" s="171"/>
      <c r="HS2" s="171"/>
      <c r="HT2" s="171"/>
      <c r="HU2" s="171"/>
      <c r="HV2" s="171"/>
      <c r="HW2" s="171"/>
      <c r="HX2" s="171"/>
      <c r="HY2" s="171"/>
      <c r="HZ2" s="171"/>
      <c r="IA2" s="171"/>
      <c r="IB2" s="171"/>
      <c r="IC2" s="171"/>
      <c r="ID2" s="171"/>
      <c r="IE2" s="171"/>
      <c r="IF2" s="171"/>
      <c r="IG2" s="171"/>
      <c r="IH2" s="171"/>
      <c r="II2" s="171"/>
      <c r="IJ2" s="171"/>
      <c r="IK2" s="171"/>
      <c r="IL2" s="171"/>
      <c r="IM2" s="171"/>
      <c r="IN2" s="171"/>
      <c r="IO2" s="171"/>
      <c r="IP2" s="171"/>
      <c r="IQ2" s="171"/>
      <c r="IR2" s="171"/>
      <c r="IS2" s="171"/>
      <c r="IT2" s="171"/>
      <c r="IU2" s="171"/>
      <c r="IV2" s="171"/>
      <c r="IW2" s="171"/>
      <c r="IX2" s="171"/>
      <c r="IY2" s="171"/>
      <c r="IZ2" s="171"/>
      <c r="JA2" s="171"/>
      <c r="JB2" s="171"/>
      <c r="JC2" s="171"/>
      <c r="JD2" s="171"/>
      <c r="JE2" s="171"/>
      <c r="JF2" s="171"/>
      <c r="JG2" s="171"/>
      <c r="JH2" s="171"/>
      <c r="JI2" s="171"/>
      <c r="JJ2" s="171"/>
      <c r="JK2" s="171"/>
      <c r="JL2" s="171"/>
      <c r="JM2" s="171"/>
      <c r="JN2" s="171"/>
      <c r="JO2" s="171"/>
      <c r="JP2" s="171"/>
      <c r="JQ2" s="171"/>
      <c r="JR2" s="171"/>
      <c r="JS2" s="171"/>
      <c r="JT2" s="171"/>
      <c r="JU2" s="171"/>
      <c r="JV2" s="171"/>
      <c r="JW2" s="171"/>
      <c r="JX2" s="171"/>
      <c r="JY2" s="171"/>
      <c r="JZ2" s="171"/>
      <c r="KA2" s="171"/>
      <c r="KB2" s="171"/>
      <c r="KC2" s="171"/>
      <c r="KD2" s="171"/>
      <c r="KE2" s="171"/>
      <c r="KF2" s="171"/>
      <c r="KG2" s="171"/>
      <c r="KH2" s="171"/>
      <c r="KI2" s="171"/>
      <c r="KJ2" s="171"/>
      <c r="KK2" s="171"/>
      <c r="KL2" s="171"/>
      <c r="KM2" s="171"/>
      <c r="KN2" s="171"/>
      <c r="KO2" s="171"/>
      <c r="KP2" s="171"/>
      <c r="KQ2" s="171"/>
      <c r="KR2" s="171"/>
      <c r="KS2" s="171"/>
      <c r="KT2" s="171"/>
      <c r="KU2" s="171"/>
      <c r="KV2" s="171"/>
      <c r="KW2" s="171"/>
      <c r="KX2" s="171"/>
      <c r="KY2" s="171"/>
      <c r="KZ2" s="171"/>
      <c r="LA2" s="171"/>
      <c r="LB2" s="171"/>
      <c r="LC2" s="171"/>
      <c r="LD2" s="171"/>
      <c r="LE2" s="171"/>
      <c r="LF2" s="171"/>
      <c r="LG2" s="171"/>
      <c r="LH2" s="171"/>
      <c r="LI2" s="171"/>
      <c r="LJ2" s="171"/>
      <c r="LK2" s="171"/>
      <c r="LL2" s="171"/>
      <c r="LM2" s="171"/>
      <c r="LN2" s="171"/>
      <c r="LO2" s="171"/>
      <c r="LP2" s="171"/>
      <c r="LQ2" s="171"/>
      <c r="LR2" s="171"/>
      <c r="LS2" s="171"/>
      <c r="LT2" s="171"/>
      <c r="LU2" s="171"/>
      <c r="LV2" s="171"/>
      <c r="LW2" s="171"/>
      <c r="LX2" s="171"/>
      <c r="LY2" s="171"/>
      <c r="LZ2" s="171"/>
      <c r="MA2" s="171"/>
      <c r="MB2" s="171"/>
      <c r="MC2" s="171"/>
      <c r="MD2" s="171"/>
      <c r="ME2" s="171"/>
      <c r="MF2" s="171"/>
      <c r="MG2" s="171"/>
      <c r="MH2" s="171"/>
      <c r="MI2" s="171"/>
      <c r="MJ2" s="171"/>
      <c r="MK2" s="171"/>
      <c r="ML2" s="171"/>
      <c r="MM2" s="171"/>
      <c r="MN2" s="171"/>
      <c r="MO2" s="171"/>
      <c r="MP2" s="171"/>
      <c r="MQ2" s="171"/>
      <c r="MR2" s="171"/>
      <c r="MS2" s="171"/>
      <c r="MT2" s="171"/>
      <c r="MU2" s="171"/>
      <c r="MV2" s="171"/>
      <c r="MW2" s="171"/>
      <c r="MX2" s="171"/>
      <c r="MY2" s="171"/>
      <c r="MZ2" s="171"/>
      <c r="NA2" s="171"/>
      <c r="NB2" s="171"/>
      <c r="NC2" s="171"/>
      <c r="ND2" s="171"/>
      <c r="NE2" s="171"/>
      <c r="NF2" s="171"/>
      <c r="NG2" s="171"/>
      <c r="NH2" s="171"/>
      <c r="NI2" s="171"/>
      <c r="NJ2" s="171"/>
      <c r="NK2" s="171"/>
      <c r="NL2" s="171"/>
      <c r="NM2" s="171"/>
      <c r="NN2" s="171"/>
      <c r="NO2" s="171"/>
      <c r="NP2" s="171"/>
      <c r="NQ2" s="171"/>
      <c r="NR2" s="171"/>
      <c r="NS2" s="171"/>
      <c r="NT2" s="171"/>
      <c r="NU2" s="171"/>
      <c r="NV2" s="171"/>
      <c r="NW2" s="171"/>
      <c r="NX2" s="171"/>
      <c r="NY2" s="171"/>
      <c r="NZ2" s="171"/>
      <c r="OA2" s="171"/>
      <c r="OB2" s="171"/>
      <c r="OC2" s="171"/>
      <c r="OD2" s="171"/>
      <c r="OE2" s="171"/>
      <c r="OF2" s="171"/>
      <c r="OG2" s="171"/>
      <c r="OH2" s="171"/>
      <c r="OI2" s="171"/>
      <c r="OJ2" s="171"/>
      <c r="OK2" s="171"/>
      <c r="OL2" s="171"/>
      <c r="OM2" s="171"/>
      <c r="ON2" s="171"/>
      <c r="OO2" s="171"/>
      <c r="OP2" s="171"/>
      <c r="OQ2" s="171"/>
      <c r="OR2" s="171"/>
      <c r="OS2" s="171"/>
      <c r="OT2" s="171"/>
      <c r="OU2" s="171"/>
      <c r="OV2" s="171"/>
      <c r="OW2" s="171"/>
      <c r="OX2" s="171"/>
      <c r="OY2" s="171"/>
      <c r="OZ2" s="171"/>
      <c r="PA2" s="171"/>
      <c r="PB2" s="171"/>
      <c r="PC2" s="171"/>
      <c r="PD2" s="171"/>
      <c r="PE2" s="171"/>
      <c r="PF2" s="171"/>
      <c r="PG2" s="171"/>
      <c r="PH2" s="171"/>
      <c r="PI2" s="171"/>
      <c r="PJ2" s="171"/>
      <c r="PK2" s="171"/>
      <c r="PL2" s="171"/>
      <c r="PM2" s="171"/>
      <c r="PN2" s="171"/>
      <c r="PO2" s="171"/>
      <c r="PP2" s="171"/>
      <c r="PQ2" s="171"/>
      <c r="PR2" s="171"/>
      <c r="PS2" s="171"/>
      <c r="PT2" s="171"/>
      <c r="PU2" s="171"/>
      <c r="PV2" s="171"/>
      <c r="PW2" s="171"/>
      <c r="PX2" s="171"/>
      <c r="PY2" s="171"/>
      <c r="PZ2" s="171"/>
      <c r="QA2" s="171"/>
      <c r="QB2" s="171"/>
      <c r="QC2" s="171"/>
      <c r="QD2" s="171"/>
      <c r="QE2" s="171"/>
      <c r="QF2" s="171"/>
      <c r="QG2" s="171"/>
      <c r="QH2" s="171"/>
      <c r="QI2" s="171"/>
      <c r="QJ2" s="171"/>
      <c r="QK2" s="171"/>
      <c r="QL2" s="171"/>
      <c r="QM2" s="171"/>
      <c r="QN2" s="171"/>
      <c r="QO2" s="171"/>
      <c r="QP2" s="171"/>
      <c r="QQ2" s="171"/>
      <c r="QR2" s="171"/>
      <c r="QS2" s="171"/>
      <c r="QT2" s="171"/>
      <c r="QU2" s="171"/>
      <c r="QV2" s="171"/>
      <c r="QW2" s="171"/>
      <c r="QX2" s="171"/>
      <c r="QY2" s="171"/>
      <c r="QZ2" s="171"/>
      <c r="RA2" s="171"/>
      <c r="RB2" s="171"/>
      <c r="RC2" s="171"/>
      <c r="RD2" s="171"/>
      <c r="RE2" s="171"/>
      <c r="RF2" s="171"/>
      <c r="RG2" s="171"/>
      <c r="RH2" s="171"/>
      <c r="RI2" s="171"/>
      <c r="RJ2" s="171"/>
      <c r="RK2" s="171"/>
      <c r="RL2" s="171"/>
      <c r="RM2" s="171"/>
      <c r="RN2" s="171"/>
      <c r="RO2" s="171"/>
      <c r="RP2" s="171"/>
      <c r="RQ2" s="171"/>
      <c r="RR2" s="171"/>
      <c r="RS2" s="171"/>
      <c r="RT2" s="171"/>
      <c r="RU2" s="171"/>
      <c r="RV2" s="171"/>
      <c r="RW2" s="171"/>
      <c r="RX2" s="171"/>
      <c r="RY2" s="171"/>
      <c r="RZ2" s="171"/>
      <c r="SA2" s="171"/>
      <c r="SB2" s="171"/>
      <c r="SC2" s="171"/>
      <c r="SD2" s="171"/>
      <c r="SE2" s="171"/>
      <c r="SF2" s="171"/>
      <c r="SG2" s="171"/>
      <c r="SH2" s="171"/>
      <c r="SI2" s="171"/>
      <c r="SJ2" s="171"/>
      <c r="SK2" s="171"/>
      <c r="SL2" s="171"/>
      <c r="SM2" s="171"/>
      <c r="SN2" s="171"/>
      <c r="SO2" s="171"/>
      <c r="SP2" s="171"/>
      <c r="SQ2" s="171"/>
      <c r="SR2" s="171"/>
      <c r="SS2" s="171"/>
      <c r="ST2" s="171"/>
      <c r="SU2" s="171"/>
      <c r="SV2" s="171"/>
      <c r="SW2" s="171"/>
      <c r="SX2" s="171"/>
      <c r="SY2" s="171"/>
      <c r="SZ2" s="171"/>
      <c r="TA2" s="171"/>
      <c r="TB2" s="171"/>
      <c r="TC2" s="171"/>
      <c r="TD2" s="171"/>
      <c r="TE2" s="171"/>
      <c r="TF2" s="171"/>
      <c r="TG2" s="171"/>
      <c r="TH2" s="171"/>
      <c r="TI2" s="171"/>
      <c r="TJ2" s="171"/>
      <c r="TK2" s="171"/>
      <c r="TL2" s="171"/>
      <c r="TM2" s="171"/>
      <c r="TN2" s="171"/>
      <c r="TO2" s="171"/>
      <c r="TP2" s="171"/>
      <c r="TQ2" s="171"/>
      <c r="TR2" s="171"/>
      <c r="TS2" s="171"/>
      <c r="TT2" s="171"/>
      <c r="TU2" s="171"/>
      <c r="TV2" s="171"/>
      <c r="TW2" s="171"/>
      <c r="TX2" s="171"/>
      <c r="TY2" s="171"/>
      <c r="TZ2" s="171"/>
      <c r="UA2" s="171"/>
      <c r="UB2" s="171"/>
      <c r="UC2" s="171"/>
      <c r="UD2" s="171"/>
      <c r="UE2" s="171"/>
      <c r="UF2" s="171"/>
      <c r="UG2" s="171"/>
      <c r="UH2" s="171"/>
      <c r="UI2" s="171"/>
      <c r="UJ2" s="171"/>
      <c r="UK2" s="171"/>
      <c r="UL2" s="171"/>
      <c r="UM2" s="171"/>
      <c r="UN2" s="171"/>
      <c r="UO2" s="171"/>
      <c r="UP2" s="171"/>
      <c r="UQ2" s="171"/>
      <c r="UR2" s="171"/>
      <c r="US2" s="171"/>
      <c r="UT2" s="171"/>
      <c r="UU2" s="171"/>
      <c r="UV2" s="171"/>
      <c r="UW2" s="171"/>
      <c r="UX2" s="171"/>
      <c r="UY2" s="171"/>
      <c r="UZ2" s="171"/>
      <c r="VA2" s="171"/>
      <c r="VB2" s="171"/>
      <c r="VC2" s="171"/>
      <c r="VD2" s="171"/>
      <c r="VE2" s="171"/>
      <c r="VF2" s="171"/>
      <c r="VG2" s="171"/>
      <c r="VH2" s="171"/>
      <c r="VI2" s="171"/>
      <c r="VJ2" s="171"/>
      <c r="VK2" s="171"/>
      <c r="VL2" s="171"/>
      <c r="VM2" s="171"/>
      <c r="VN2" s="171"/>
      <c r="VO2" s="171"/>
      <c r="VP2" s="171"/>
      <c r="VQ2" s="171"/>
      <c r="VR2" s="171"/>
      <c r="VS2" s="171"/>
      <c r="VT2" s="171"/>
      <c r="VU2" s="171"/>
      <c r="VV2" s="171"/>
      <c r="VW2" s="171"/>
      <c r="VX2" s="171"/>
      <c r="VY2" s="171"/>
      <c r="VZ2" s="171"/>
      <c r="WA2" s="171"/>
      <c r="WB2" s="171"/>
      <c r="WC2" s="171"/>
      <c r="WD2" s="171"/>
      <c r="WE2" s="171"/>
      <c r="WF2" s="171"/>
      <c r="WG2" s="171"/>
      <c r="WH2" s="171"/>
      <c r="WI2" s="171"/>
      <c r="WJ2" s="171"/>
      <c r="WK2" s="171"/>
      <c r="WL2" s="171"/>
      <c r="WM2" s="171"/>
      <c r="WN2" s="171"/>
      <c r="WO2" s="171"/>
      <c r="WP2" s="171"/>
      <c r="WQ2" s="171"/>
      <c r="WR2" s="171"/>
      <c r="WS2" s="171"/>
      <c r="WT2" s="171"/>
      <c r="WU2" s="171"/>
      <c r="WV2" s="171"/>
      <c r="WW2" s="171"/>
      <c r="WX2" s="171"/>
      <c r="WY2" s="171"/>
      <c r="WZ2" s="171"/>
      <c r="XA2" s="171"/>
      <c r="XB2" s="171"/>
      <c r="XC2" s="171"/>
      <c r="XD2" s="171"/>
      <c r="XE2" s="171"/>
      <c r="XF2" s="171"/>
      <c r="XG2" s="171"/>
      <c r="XH2" s="171"/>
      <c r="XI2" s="171"/>
      <c r="XJ2" s="171"/>
      <c r="XK2" s="171"/>
      <c r="XL2" s="171"/>
      <c r="XM2" s="171"/>
      <c r="XN2" s="171"/>
      <c r="XO2" s="171"/>
      <c r="XP2" s="171"/>
      <c r="XQ2" s="171"/>
      <c r="XR2" s="171"/>
      <c r="XS2" s="171"/>
      <c r="XT2" s="171"/>
      <c r="XU2" s="171"/>
      <c r="XV2" s="171"/>
      <c r="XW2" s="171"/>
      <c r="XX2" s="171"/>
      <c r="XY2" s="171"/>
      <c r="XZ2" s="171"/>
      <c r="YA2" s="171"/>
      <c r="YB2" s="171"/>
      <c r="YC2" s="171"/>
      <c r="YD2" s="171"/>
      <c r="YE2" s="171"/>
      <c r="YF2" s="171"/>
      <c r="YG2" s="171"/>
      <c r="YH2" s="171"/>
      <c r="YI2" s="171"/>
      <c r="YJ2" s="171"/>
      <c r="YK2" s="171"/>
      <c r="YL2" s="171"/>
      <c r="YM2" s="171"/>
      <c r="YN2" s="171"/>
      <c r="YO2" s="171"/>
      <c r="YP2" s="171"/>
      <c r="YQ2" s="171"/>
      <c r="YR2" s="171"/>
      <c r="YS2" s="171"/>
      <c r="YT2" s="171"/>
      <c r="YU2" s="171"/>
      <c r="YV2" s="171"/>
      <c r="YW2" s="171"/>
      <c r="YX2" s="171"/>
      <c r="YY2" s="171"/>
      <c r="YZ2" s="171"/>
      <c r="ZA2" s="171"/>
      <c r="ZB2" s="171"/>
      <c r="ZC2" s="171"/>
      <c r="ZD2" s="171"/>
      <c r="ZE2" s="171"/>
      <c r="ZF2" s="171"/>
      <c r="ZG2" s="171"/>
      <c r="ZH2" s="171"/>
      <c r="ZI2" s="171"/>
      <c r="ZJ2" s="171"/>
      <c r="ZK2" s="171"/>
      <c r="ZL2" s="171"/>
      <c r="ZM2" s="171"/>
      <c r="ZN2" s="171"/>
      <c r="ZO2" s="171"/>
      <c r="ZP2" s="171"/>
      <c r="ZQ2" s="171"/>
      <c r="ZR2" s="171"/>
      <c r="ZS2" s="171"/>
      <c r="ZT2" s="171"/>
      <c r="ZU2" s="171"/>
      <c r="ZV2" s="171"/>
      <c r="ZW2" s="171"/>
      <c r="ZX2" s="171"/>
      <c r="ZY2" s="171"/>
      <c r="ZZ2" s="171"/>
      <c r="AAA2" s="171"/>
      <c r="AAB2" s="171"/>
      <c r="AAC2" s="171"/>
      <c r="AAD2" s="171"/>
      <c r="AAE2" s="171"/>
      <c r="AAF2" s="171"/>
      <c r="AAG2" s="171"/>
      <c r="AAH2" s="171"/>
      <c r="AAI2" s="171"/>
      <c r="AAJ2" s="171"/>
      <c r="AAK2" s="171"/>
      <c r="AAL2" s="171"/>
      <c r="AAM2" s="171"/>
      <c r="AAN2" s="171"/>
      <c r="AAO2" s="171"/>
      <c r="AAP2" s="171"/>
      <c r="AAQ2" s="171"/>
      <c r="AAR2" s="171"/>
      <c r="AAS2" s="171"/>
      <c r="AAT2" s="171"/>
      <c r="AAU2" s="171"/>
      <c r="AAV2" s="171"/>
      <c r="AAW2" s="171"/>
      <c r="AAX2" s="171"/>
      <c r="AAY2" s="171"/>
      <c r="AAZ2" s="171"/>
      <c r="ABA2" s="171"/>
      <c r="ABB2" s="171"/>
      <c r="ABC2" s="171"/>
      <c r="ABD2" s="171"/>
      <c r="ABE2" s="171"/>
      <c r="ABF2" s="171"/>
      <c r="ABG2" s="171"/>
      <c r="ABH2" s="171"/>
      <c r="ABI2" s="171"/>
      <c r="ABJ2" s="171"/>
      <c r="ABK2" s="171"/>
      <c r="ABL2" s="171"/>
      <c r="ABM2" s="171"/>
      <c r="ABN2" s="171"/>
      <c r="ABO2" s="171"/>
      <c r="ABP2" s="171"/>
      <c r="ABQ2" s="171"/>
      <c r="ABR2" s="171"/>
      <c r="ABS2" s="171"/>
      <c r="ABT2" s="171"/>
      <c r="ABU2" s="171"/>
      <c r="ABV2" s="171"/>
      <c r="ABW2" s="171"/>
      <c r="ABX2" s="171"/>
      <c r="ABY2" s="171"/>
      <c r="ABZ2" s="171"/>
      <c r="ACA2" s="171"/>
      <c r="ACB2" s="171"/>
      <c r="ACC2" s="171"/>
      <c r="ACD2" s="171"/>
      <c r="ACE2" s="171"/>
      <c r="ACF2" s="171"/>
      <c r="ACG2" s="171"/>
      <c r="ACH2" s="171"/>
      <c r="ACI2" s="171"/>
      <c r="ACJ2" s="171"/>
      <c r="ACK2" s="171"/>
      <c r="ACL2" s="171"/>
      <c r="ACM2" s="171"/>
      <c r="ACN2" s="171"/>
      <c r="ACO2" s="171"/>
      <c r="ACP2" s="171"/>
      <c r="ACQ2" s="171"/>
      <c r="ACR2" s="171"/>
      <c r="ACS2" s="171"/>
      <c r="ACT2" s="171"/>
      <c r="ACU2" s="171"/>
      <c r="ACV2" s="171"/>
      <c r="ACW2" s="171"/>
      <c r="ACX2" s="171"/>
      <c r="ACY2" s="171"/>
      <c r="ACZ2" s="171"/>
      <c r="ADA2" s="171"/>
      <c r="ADB2" s="171"/>
      <c r="ADC2" s="171"/>
      <c r="ADD2" s="171"/>
      <c r="ADE2" s="171"/>
      <c r="ADF2" s="171"/>
      <c r="ADG2" s="171"/>
      <c r="ADH2" s="171"/>
      <c r="ADI2" s="171"/>
      <c r="ADJ2" s="171"/>
      <c r="ADK2" s="171"/>
      <c r="ADL2" s="171"/>
      <c r="ADM2" s="171"/>
      <c r="ADN2" s="171"/>
      <c r="ADO2" s="171"/>
      <c r="ADP2" s="171"/>
      <c r="ADQ2" s="171"/>
      <c r="ADR2" s="171"/>
      <c r="ADS2" s="171"/>
      <c r="ADT2" s="171"/>
      <c r="ADU2" s="171"/>
      <c r="ADV2" s="171"/>
      <c r="ADW2" s="171"/>
      <c r="ADX2" s="171"/>
      <c r="ADY2" s="171"/>
      <c r="ADZ2" s="171"/>
      <c r="AEA2" s="171"/>
      <c r="AEB2" s="171"/>
      <c r="AEC2" s="171"/>
      <c r="AED2" s="171"/>
      <c r="AEE2" s="171"/>
      <c r="AEF2" s="171"/>
      <c r="AEG2" s="171"/>
      <c r="AEH2" s="171"/>
      <c r="AEI2" s="171"/>
      <c r="AEJ2" s="171"/>
      <c r="AEK2" s="171"/>
      <c r="AEL2" s="171"/>
      <c r="AEM2" s="171"/>
      <c r="AEN2" s="171"/>
      <c r="AEO2" s="171"/>
      <c r="AEP2" s="171"/>
      <c r="AEQ2" s="171"/>
      <c r="AER2" s="171"/>
      <c r="AES2" s="171"/>
      <c r="AET2" s="171"/>
      <c r="AEU2" s="171"/>
      <c r="AEV2" s="171"/>
      <c r="AEW2" s="171"/>
      <c r="AEX2" s="171"/>
      <c r="AEY2" s="171"/>
      <c r="AEZ2" s="171"/>
      <c r="AFA2" s="171"/>
      <c r="AFB2" s="171"/>
      <c r="AFC2" s="171"/>
      <c r="AFD2" s="171"/>
      <c r="AFE2" s="171"/>
      <c r="AFF2" s="171"/>
      <c r="AFG2" s="171"/>
      <c r="AFH2" s="171"/>
      <c r="AFI2" s="171"/>
      <c r="AFJ2" s="171"/>
      <c r="AFK2" s="171"/>
      <c r="AFL2" s="171"/>
      <c r="AFM2" s="171"/>
      <c r="AFN2" s="171"/>
      <c r="AFO2" s="171"/>
      <c r="AFP2" s="171"/>
      <c r="AFQ2" s="171"/>
      <c r="AFR2" s="171"/>
      <c r="AFS2" s="171"/>
      <c r="AFT2" s="171"/>
      <c r="AFU2" s="171"/>
      <c r="AFV2" s="171"/>
      <c r="AFW2" s="171"/>
      <c r="AFX2" s="171"/>
      <c r="AFY2" s="171"/>
      <c r="AFZ2" s="171"/>
      <c r="AGA2" s="171"/>
      <c r="AGB2" s="171"/>
      <c r="AGC2" s="171"/>
      <c r="AGD2" s="171"/>
      <c r="AGE2" s="171"/>
      <c r="AGF2" s="171"/>
      <c r="AGG2" s="171"/>
      <c r="AGH2" s="171"/>
      <c r="AGI2" s="171"/>
      <c r="AGJ2" s="171"/>
      <c r="AGK2" s="171"/>
      <c r="AGL2" s="171"/>
      <c r="AGM2" s="171"/>
      <c r="AGN2" s="171"/>
      <c r="AGO2" s="171"/>
      <c r="AGP2" s="171"/>
      <c r="AGQ2" s="171"/>
      <c r="AGR2" s="171"/>
      <c r="AGS2" s="171"/>
      <c r="AGT2" s="171"/>
      <c r="AGU2" s="171"/>
      <c r="AGV2" s="171"/>
      <c r="AGW2" s="171"/>
      <c r="AGX2" s="171"/>
      <c r="AGY2" s="171"/>
      <c r="AGZ2" s="171"/>
      <c r="AHA2" s="171"/>
      <c r="AHB2" s="171"/>
      <c r="AHC2" s="171"/>
      <c r="AHD2" s="171"/>
      <c r="AHE2" s="171"/>
      <c r="AHF2" s="171"/>
      <c r="AHG2" s="171"/>
      <c r="AHH2" s="171"/>
      <c r="AHI2" s="171"/>
      <c r="AHJ2" s="171"/>
      <c r="AHK2" s="171"/>
      <c r="AHL2" s="171"/>
      <c r="AHM2" s="171"/>
      <c r="AHN2" s="171"/>
      <c r="AHO2" s="171"/>
      <c r="AHP2" s="171"/>
      <c r="AHQ2" s="171"/>
      <c r="AHR2" s="171"/>
      <c r="AHS2" s="171"/>
      <c r="AHT2" s="171"/>
      <c r="AHU2" s="171"/>
      <c r="AHV2" s="171"/>
      <c r="AHW2" s="171"/>
      <c r="AHX2" s="171"/>
      <c r="AHY2" s="171"/>
      <c r="AHZ2" s="171"/>
      <c r="AIA2" s="171"/>
      <c r="AIB2" s="171"/>
      <c r="AIC2" s="171"/>
      <c r="AID2" s="171"/>
      <c r="AIE2" s="171"/>
      <c r="AIF2" s="171"/>
      <c r="AIG2" s="171"/>
      <c r="AIH2" s="171"/>
      <c r="AII2" s="171"/>
      <c r="AIJ2" s="171"/>
      <c r="AIK2" s="171"/>
      <c r="AIL2" s="171"/>
      <c r="AIM2" s="171"/>
      <c r="AIN2" s="171"/>
      <c r="AIO2" s="171"/>
      <c r="AIP2" s="171"/>
      <c r="AIQ2" s="171"/>
      <c r="AIR2" s="171"/>
      <c r="AIS2" s="171"/>
      <c r="AIT2" s="171"/>
      <c r="AIU2" s="171"/>
      <c r="AIV2" s="171"/>
      <c r="AIW2" s="171"/>
      <c r="AIX2" s="171"/>
      <c r="AIY2" s="171"/>
      <c r="AIZ2" s="171"/>
      <c r="AJA2" s="171"/>
      <c r="AJB2" s="171"/>
      <c r="AJC2" s="171"/>
      <c r="AJD2" s="171"/>
      <c r="AJE2" s="171"/>
      <c r="AJF2" s="171"/>
      <c r="AJG2" s="171"/>
      <c r="AJH2" s="171"/>
      <c r="AJI2" s="171"/>
      <c r="AJJ2" s="171"/>
      <c r="AJK2" s="171"/>
      <c r="AJL2" s="171"/>
      <c r="AJM2" s="171"/>
      <c r="AJN2" s="171"/>
      <c r="AJO2" s="171"/>
      <c r="AJP2" s="171"/>
      <c r="AJQ2" s="171"/>
      <c r="AJR2" s="171"/>
      <c r="AJS2" s="171"/>
      <c r="AJT2" s="171"/>
      <c r="AJU2" s="171"/>
      <c r="AJV2" s="171"/>
      <c r="AJW2" s="171"/>
      <c r="AJX2" s="171"/>
      <c r="AJY2" s="171"/>
      <c r="AJZ2" s="171"/>
      <c r="AKA2" s="171"/>
      <c r="AKB2" s="171"/>
      <c r="AKC2" s="171"/>
      <c r="AKD2" s="171"/>
      <c r="AKE2" s="171"/>
      <c r="AKF2" s="171"/>
      <c r="AKG2" s="171"/>
      <c r="AKH2" s="171"/>
      <c r="AKI2" s="171"/>
      <c r="AKJ2" s="171"/>
      <c r="AKK2" s="171"/>
      <c r="AKL2" s="171"/>
      <c r="AKM2" s="171"/>
      <c r="AKN2" s="171"/>
      <c r="AKO2" s="171"/>
      <c r="AKP2" s="171"/>
      <c r="AKQ2" s="171"/>
      <c r="AKR2" s="171"/>
      <c r="AKS2" s="171"/>
      <c r="AKT2" s="171"/>
      <c r="AKU2" s="171"/>
      <c r="AKV2" s="171"/>
      <c r="AKW2" s="171"/>
      <c r="AKX2" s="171"/>
      <c r="AKY2" s="171"/>
      <c r="AKZ2" s="171"/>
      <c r="ALA2" s="171"/>
      <c r="ALB2" s="171"/>
      <c r="ALC2" s="171"/>
      <c r="ALD2" s="171"/>
      <c r="ALE2" s="171"/>
      <c r="ALF2" s="171"/>
      <c r="ALG2" s="171"/>
      <c r="ALH2" s="171"/>
      <c r="ALI2" s="171"/>
      <c r="ALJ2" s="171"/>
      <c r="ALK2" s="171"/>
      <c r="ALL2" s="171"/>
      <c r="ALM2" s="171"/>
      <c r="ALN2" s="171"/>
      <c r="ALO2" s="171"/>
      <c r="ALP2" s="171"/>
      <c r="ALQ2" s="171"/>
      <c r="ALR2" s="171"/>
      <c r="ALS2" s="171"/>
      <c r="ALT2" s="171"/>
      <c r="ALU2" s="171"/>
      <c r="ALV2" s="171"/>
      <c r="ALW2" s="171"/>
      <c r="ALX2" s="171"/>
      <c r="ALY2" s="171"/>
      <c r="ALZ2" s="171"/>
      <c r="AMA2" s="171"/>
      <c r="AMB2" s="171"/>
      <c r="AMC2" s="171"/>
      <c r="AMD2" s="171"/>
      <c r="AME2" s="171"/>
      <c r="AMF2" s="171"/>
      <c r="AMG2" s="171"/>
      <c r="AMH2" s="171"/>
      <c r="AMI2" s="171"/>
      <c r="AMJ2" s="171"/>
      <c r="AMK2" s="171"/>
      <c r="AML2" s="171"/>
      <c r="AMM2" s="171"/>
      <c r="AMN2" s="171"/>
      <c r="AMO2" s="171"/>
      <c r="AMP2" s="171"/>
      <c r="AMQ2" s="171"/>
      <c r="AMR2" s="171"/>
      <c r="AMS2" s="171"/>
      <c r="AMT2" s="171"/>
      <c r="AMU2" s="171"/>
      <c r="AMV2" s="171"/>
      <c r="AMW2" s="171"/>
      <c r="AMX2" s="171"/>
      <c r="AMY2" s="171"/>
      <c r="AMZ2" s="171"/>
      <c r="ANA2" s="171"/>
      <c r="ANB2" s="171"/>
      <c r="ANC2" s="171"/>
      <c r="AND2" s="171"/>
      <c r="ANE2" s="171"/>
      <c r="ANF2" s="171"/>
      <c r="ANG2" s="171"/>
      <c r="ANH2" s="171"/>
      <c r="ANI2" s="171"/>
      <c r="ANJ2" s="171"/>
      <c r="ANK2" s="171"/>
      <c r="ANL2" s="171"/>
      <c r="ANM2" s="171"/>
      <c r="ANN2" s="171"/>
      <c r="ANO2" s="171"/>
      <c r="ANP2" s="171"/>
      <c r="ANQ2" s="171"/>
      <c r="ANR2" s="171"/>
      <c r="ANS2" s="171"/>
      <c r="ANT2" s="171"/>
      <c r="ANU2" s="171"/>
      <c r="ANV2" s="171"/>
      <c r="ANW2" s="171"/>
      <c r="ANX2" s="171"/>
      <c r="ANY2" s="171"/>
      <c r="ANZ2" s="171"/>
      <c r="AOA2" s="171"/>
      <c r="AOB2" s="171"/>
      <c r="AOC2" s="171"/>
      <c r="AOD2" s="171"/>
      <c r="AOE2" s="171"/>
      <c r="AOF2" s="171"/>
      <c r="AOG2" s="171"/>
      <c r="AOH2" s="171"/>
      <c r="AOI2" s="171"/>
      <c r="AOJ2" s="171"/>
      <c r="AOK2" s="171"/>
      <c r="AOL2" s="171"/>
      <c r="AOM2" s="171"/>
      <c r="AON2" s="171"/>
      <c r="AOO2" s="171"/>
      <c r="AOP2" s="171"/>
      <c r="AOQ2" s="171"/>
      <c r="AOR2" s="171"/>
      <c r="AOS2" s="171"/>
      <c r="AOT2" s="171"/>
      <c r="AOU2" s="171"/>
      <c r="AOV2" s="171"/>
      <c r="AOW2" s="171"/>
      <c r="AOX2" s="171"/>
      <c r="AOY2" s="171"/>
      <c r="AOZ2" s="171"/>
      <c r="APA2" s="171"/>
      <c r="APB2" s="171"/>
      <c r="APC2" s="171"/>
      <c r="APD2" s="171"/>
      <c r="APE2" s="171"/>
      <c r="APF2" s="171"/>
      <c r="APG2" s="171"/>
      <c r="APH2" s="171"/>
      <c r="API2" s="171"/>
      <c r="APJ2" s="171"/>
      <c r="APK2" s="171"/>
      <c r="APL2" s="171"/>
      <c r="APM2" s="171"/>
      <c r="APN2" s="171"/>
      <c r="APO2" s="171"/>
      <c r="APP2" s="171"/>
      <c r="APQ2" s="171"/>
      <c r="APR2" s="171"/>
      <c r="APS2" s="171"/>
      <c r="APT2" s="171"/>
      <c r="APU2" s="171"/>
      <c r="APV2" s="171"/>
      <c r="APW2" s="171"/>
      <c r="APX2" s="171"/>
      <c r="APY2" s="171"/>
      <c r="APZ2" s="171"/>
      <c r="AQA2" s="171"/>
      <c r="AQB2" s="171"/>
      <c r="AQC2" s="171"/>
      <c r="AQD2" s="171"/>
      <c r="AQE2" s="171"/>
      <c r="AQF2" s="171"/>
      <c r="AQG2" s="171"/>
      <c r="AQH2" s="171"/>
      <c r="AQI2" s="171"/>
      <c r="AQJ2" s="171"/>
      <c r="AQK2" s="171"/>
      <c r="AQL2" s="171"/>
      <c r="AQM2" s="171"/>
      <c r="AQN2" s="171"/>
      <c r="AQO2" s="171"/>
      <c r="AQP2" s="171"/>
      <c r="AQQ2" s="171"/>
      <c r="AQR2" s="171"/>
      <c r="AQS2" s="171"/>
      <c r="AQT2" s="171"/>
      <c r="AQU2" s="171"/>
      <c r="AQV2" s="171"/>
      <c r="AQW2" s="171"/>
      <c r="AQX2" s="171"/>
      <c r="AQY2" s="171"/>
      <c r="AQZ2" s="171"/>
      <c r="ARA2" s="171"/>
      <c r="ARB2" s="171"/>
      <c r="ARC2" s="171"/>
      <c r="ARD2" s="171"/>
      <c r="ARE2" s="171"/>
      <c r="ARF2" s="171"/>
      <c r="ARG2" s="171"/>
      <c r="ARH2" s="171"/>
      <c r="ARI2" s="171"/>
      <c r="ARJ2" s="171"/>
      <c r="ARK2" s="171"/>
      <c r="ARL2" s="171"/>
      <c r="ARM2" s="171"/>
      <c r="ARN2" s="171"/>
      <c r="ARO2" s="171"/>
      <c r="ARP2" s="171"/>
      <c r="ARQ2" s="171"/>
      <c r="ARR2" s="171"/>
      <c r="ARS2" s="171"/>
      <c r="ART2" s="171"/>
      <c r="ARU2" s="171"/>
      <c r="ARV2" s="171"/>
      <c r="ARW2" s="171"/>
      <c r="ARX2" s="171"/>
      <c r="ARY2" s="171"/>
      <c r="ARZ2" s="171"/>
      <c r="ASA2" s="171"/>
      <c r="ASB2" s="171"/>
      <c r="ASC2" s="171"/>
      <c r="ASD2" s="171"/>
      <c r="ASE2" s="171"/>
      <c r="ASF2" s="171"/>
      <c r="ASG2" s="171"/>
      <c r="ASH2" s="171"/>
      <c r="ASI2" s="171"/>
      <c r="ASJ2" s="171"/>
      <c r="ASK2" s="171"/>
      <c r="ASL2" s="171"/>
      <c r="ASM2" s="171"/>
      <c r="ASN2" s="171"/>
      <c r="ASO2" s="171"/>
      <c r="ASP2" s="171"/>
      <c r="ASQ2" s="171"/>
      <c r="ASR2" s="171"/>
      <c r="ASS2" s="171"/>
      <c r="AST2" s="171"/>
      <c r="ASU2" s="171"/>
      <c r="ASV2" s="171"/>
      <c r="ASW2" s="171"/>
      <c r="ASX2" s="171"/>
      <c r="ASY2" s="171"/>
      <c r="ASZ2" s="171"/>
      <c r="ATA2" s="171"/>
      <c r="ATB2" s="171"/>
      <c r="ATC2" s="171"/>
      <c r="ATD2" s="171"/>
      <c r="ATE2" s="171"/>
      <c r="ATF2" s="171"/>
      <c r="ATG2" s="171"/>
      <c r="ATH2" s="171"/>
      <c r="ATI2" s="171"/>
      <c r="ATJ2" s="171"/>
      <c r="ATK2" s="171"/>
      <c r="ATL2" s="171"/>
      <c r="ATM2" s="171"/>
      <c r="ATN2" s="171"/>
      <c r="ATO2" s="171"/>
      <c r="ATP2" s="171"/>
      <c r="ATQ2" s="171"/>
      <c r="ATR2" s="171"/>
      <c r="ATS2" s="171"/>
      <c r="ATT2" s="171"/>
      <c r="ATU2" s="171"/>
      <c r="ATV2" s="171"/>
      <c r="ATW2" s="171"/>
      <c r="ATX2" s="171"/>
      <c r="ATY2" s="171"/>
      <c r="ATZ2" s="171"/>
      <c r="AUA2" s="171"/>
      <c r="AUB2" s="171"/>
      <c r="AUC2" s="171"/>
      <c r="AUD2" s="171"/>
      <c r="AUE2" s="171"/>
      <c r="AUF2" s="171"/>
      <c r="AUG2" s="171"/>
      <c r="AUH2" s="171"/>
      <c r="AUI2" s="171"/>
      <c r="AUJ2" s="171"/>
      <c r="AUK2" s="171"/>
      <c r="AUL2" s="171"/>
      <c r="AUM2" s="171"/>
      <c r="AUN2" s="171"/>
      <c r="AUO2" s="171"/>
      <c r="AUP2" s="171"/>
      <c r="AUQ2" s="171"/>
      <c r="AUR2" s="171"/>
      <c r="AUS2" s="171"/>
      <c r="AUT2" s="171"/>
      <c r="AUU2" s="171"/>
      <c r="AUV2" s="171"/>
      <c r="AUW2" s="171"/>
      <c r="AUX2" s="171"/>
      <c r="AUY2" s="171"/>
      <c r="AUZ2" s="171"/>
      <c r="AVA2" s="171"/>
      <c r="AVB2" s="171"/>
      <c r="AVC2" s="171"/>
      <c r="AVD2" s="171"/>
      <c r="AVE2" s="171"/>
      <c r="AVF2" s="171"/>
      <c r="AVG2" s="171"/>
      <c r="AVH2" s="171"/>
      <c r="AVI2" s="171"/>
      <c r="AVJ2" s="171"/>
      <c r="AVK2" s="171"/>
      <c r="AVL2" s="171"/>
      <c r="AVM2" s="171"/>
      <c r="AVN2" s="171"/>
      <c r="AVO2" s="171"/>
      <c r="AVP2" s="171"/>
      <c r="AVQ2" s="171"/>
      <c r="AVR2" s="171"/>
      <c r="AVS2" s="171"/>
      <c r="AVT2" s="171"/>
      <c r="AVU2" s="171"/>
      <c r="AVV2" s="171"/>
      <c r="AVW2" s="171"/>
      <c r="AVX2" s="171"/>
      <c r="AVY2" s="171"/>
      <c r="AVZ2" s="171"/>
      <c r="AWA2" s="171"/>
      <c r="AWB2" s="171"/>
      <c r="AWC2" s="171"/>
      <c r="AWD2" s="171"/>
      <c r="AWE2" s="171"/>
      <c r="AWF2" s="171"/>
      <c r="AWG2" s="171"/>
      <c r="AWH2" s="171"/>
      <c r="AWI2" s="171"/>
      <c r="AWJ2" s="171"/>
      <c r="AWK2" s="171"/>
      <c r="AWL2" s="171"/>
      <c r="AWM2" s="171"/>
      <c r="AWN2" s="171"/>
      <c r="AWO2" s="171"/>
      <c r="AWP2" s="171"/>
      <c r="AWQ2" s="171"/>
      <c r="AWR2" s="171"/>
      <c r="AWS2" s="171"/>
      <c r="AWT2" s="171"/>
      <c r="AWU2" s="171"/>
      <c r="AWV2" s="171"/>
      <c r="AWW2" s="171"/>
      <c r="AWX2" s="171"/>
      <c r="AWY2" s="171"/>
      <c r="AWZ2" s="171"/>
      <c r="AXA2" s="171"/>
      <c r="AXB2" s="171"/>
      <c r="AXC2" s="171"/>
      <c r="AXD2" s="171"/>
      <c r="AXE2" s="171"/>
      <c r="AXF2" s="171"/>
      <c r="AXG2" s="171"/>
      <c r="AXH2" s="171"/>
      <c r="AXI2" s="171"/>
      <c r="AXJ2" s="171"/>
      <c r="AXK2" s="171"/>
      <c r="AXL2" s="171"/>
      <c r="AXM2" s="171"/>
      <c r="AXN2" s="171"/>
      <c r="AXO2" s="171"/>
      <c r="AXP2" s="171"/>
      <c r="AXQ2" s="171"/>
      <c r="AXR2" s="171"/>
      <c r="AXS2" s="171"/>
      <c r="AXT2" s="171"/>
      <c r="AXU2" s="171"/>
      <c r="AXV2" s="171"/>
      <c r="AXW2" s="171"/>
      <c r="AXX2" s="171"/>
      <c r="AXY2" s="171"/>
      <c r="AXZ2" s="171"/>
      <c r="AYA2" s="171"/>
      <c r="AYB2" s="171"/>
      <c r="AYC2" s="171"/>
      <c r="AYD2" s="171"/>
      <c r="AYE2" s="171"/>
      <c r="AYF2" s="171"/>
      <c r="AYG2" s="171"/>
      <c r="AYH2" s="171"/>
      <c r="AYI2" s="171"/>
      <c r="AYJ2" s="171"/>
      <c r="AYK2" s="171"/>
      <c r="AYL2" s="171"/>
      <c r="AYM2" s="171"/>
      <c r="AYN2" s="171"/>
      <c r="AYO2" s="171"/>
      <c r="AYP2" s="171"/>
      <c r="AYQ2" s="171"/>
      <c r="AYR2" s="171"/>
      <c r="AYS2" s="171"/>
      <c r="AYT2" s="171"/>
      <c r="AYU2" s="171"/>
      <c r="AYV2" s="171"/>
      <c r="AYW2" s="171"/>
      <c r="AYX2" s="171"/>
      <c r="AYY2" s="171"/>
      <c r="AYZ2" s="171"/>
      <c r="AZA2" s="171"/>
      <c r="AZB2" s="171"/>
      <c r="AZC2" s="171"/>
      <c r="AZD2" s="171"/>
      <c r="AZE2" s="171"/>
      <c r="AZF2" s="171"/>
      <c r="AZG2" s="171"/>
      <c r="AZH2" s="171"/>
      <c r="AZI2" s="171"/>
      <c r="AZJ2" s="171"/>
      <c r="AZK2" s="171"/>
      <c r="AZL2" s="171"/>
      <c r="AZM2" s="171"/>
      <c r="AZN2" s="171"/>
      <c r="AZO2" s="171"/>
      <c r="AZP2" s="171"/>
      <c r="AZQ2" s="171"/>
      <c r="AZR2" s="171"/>
      <c r="AZS2" s="171"/>
      <c r="AZT2" s="171"/>
      <c r="AZU2" s="171"/>
      <c r="AZV2" s="171"/>
      <c r="AZW2" s="171"/>
      <c r="AZX2" s="171"/>
      <c r="AZY2" s="171"/>
      <c r="AZZ2" s="171"/>
      <c r="BAA2" s="171"/>
      <c r="BAB2" s="171"/>
      <c r="BAC2" s="171"/>
      <c r="BAD2" s="171"/>
      <c r="BAE2" s="171"/>
      <c r="BAF2" s="171"/>
      <c r="BAG2" s="171"/>
      <c r="BAH2" s="171"/>
      <c r="BAI2" s="171"/>
      <c r="BAJ2" s="171"/>
      <c r="BAK2" s="171"/>
      <c r="BAL2" s="171"/>
      <c r="BAM2" s="171"/>
      <c r="BAN2" s="171"/>
      <c r="BAO2" s="171"/>
      <c r="BAP2" s="171"/>
      <c r="BAQ2" s="171"/>
      <c r="BAR2" s="171"/>
      <c r="BAS2" s="171"/>
      <c r="BAT2" s="171"/>
      <c r="BAU2" s="171"/>
      <c r="BAV2" s="171"/>
      <c r="BAW2" s="171"/>
      <c r="BAX2" s="171"/>
      <c r="BAY2" s="171"/>
      <c r="BAZ2" s="171"/>
      <c r="BBA2" s="171"/>
      <c r="BBB2" s="171"/>
      <c r="BBC2" s="171"/>
      <c r="BBD2" s="171"/>
      <c r="BBE2" s="171"/>
      <c r="BBF2" s="171"/>
      <c r="BBG2" s="171"/>
      <c r="BBH2" s="171"/>
      <c r="BBI2" s="171"/>
      <c r="BBJ2" s="171"/>
      <c r="BBK2" s="171"/>
      <c r="BBL2" s="171"/>
      <c r="BBM2" s="171"/>
      <c r="BBN2" s="171"/>
      <c r="BBO2" s="171"/>
      <c r="BBP2" s="171"/>
      <c r="BBQ2" s="171"/>
      <c r="BBR2" s="171"/>
      <c r="BBS2" s="171"/>
      <c r="BBT2" s="171"/>
      <c r="BBU2" s="171"/>
      <c r="BBV2" s="171"/>
      <c r="BBW2" s="171"/>
      <c r="BBX2" s="171"/>
      <c r="BBY2" s="171"/>
      <c r="BBZ2" s="171"/>
      <c r="BCA2" s="171"/>
      <c r="BCB2" s="171"/>
      <c r="BCC2" s="171"/>
      <c r="BCD2" s="171"/>
      <c r="BCE2" s="171"/>
      <c r="BCF2" s="171"/>
      <c r="BCG2" s="171"/>
      <c r="BCH2" s="171"/>
      <c r="BCI2" s="171"/>
      <c r="BCJ2" s="171"/>
      <c r="BCK2" s="171"/>
      <c r="BCL2" s="171"/>
      <c r="BCM2" s="171"/>
      <c r="BCN2" s="171"/>
      <c r="BCO2" s="171"/>
      <c r="BCP2" s="171"/>
      <c r="BCQ2" s="171"/>
      <c r="BCR2" s="171"/>
      <c r="BCS2" s="171"/>
      <c r="BCT2" s="171"/>
      <c r="BCU2" s="171"/>
      <c r="BCV2" s="171"/>
      <c r="BCW2" s="171"/>
      <c r="BCX2" s="171"/>
      <c r="BCY2" s="171"/>
      <c r="BCZ2" s="171"/>
      <c r="BDA2" s="171"/>
      <c r="BDB2" s="171"/>
      <c r="BDC2" s="171"/>
      <c r="BDD2" s="171"/>
      <c r="BDE2" s="171"/>
      <c r="BDF2" s="171"/>
      <c r="BDG2" s="171"/>
      <c r="BDH2" s="171"/>
      <c r="BDI2" s="171"/>
      <c r="BDJ2" s="171"/>
      <c r="BDK2" s="171"/>
      <c r="BDL2" s="171"/>
      <c r="BDM2" s="171"/>
      <c r="BDN2" s="171"/>
      <c r="BDO2" s="171"/>
      <c r="BDP2" s="171"/>
      <c r="BDQ2" s="171"/>
      <c r="BDR2" s="171"/>
      <c r="BDS2" s="171"/>
      <c r="BDT2" s="171"/>
      <c r="BDU2" s="171"/>
      <c r="BDV2" s="171"/>
      <c r="BDW2" s="171"/>
      <c r="BDX2" s="171"/>
      <c r="BDY2" s="171"/>
      <c r="BDZ2" s="171"/>
      <c r="BEA2" s="171"/>
      <c r="BEB2" s="171"/>
      <c r="BEC2" s="171"/>
      <c r="BED2" s="171"/>
      <c r="BEE2" s="171"/>
      <c r="BEF2" s="171"/>
      <c r="BEG2" s="171"/>
      <c r="BEH2" s="171"/>
      <c r="BEI2" s="171"/>
      <c r="BEJ2" s="171"/>
      <c r="BEK2" s="171"/>
      <c r="BEL2" s="171"/>
      <c r="BEM2" s="171"/>
      <c r="BEN2" s="171"/>
      <c r="BEO2" s="171"/>
      <c r="BEP2" s="171"/>
      <c r="BEQ2" s="171"/>
      <c r="BER2" s="171"/>
      <c r="BES2" s="171"/>
      <c r="BET2" s="171"/>
      <c r="BEU2" s="171"/>
      <c r="BEV2" s="171"/>
      <c r="BEW2" s="171"/>
      <c r="BEX2" s="171"/>
      <c r="BEY2" s="171"/>
      <c r="BEZ2" s="171"/>
      <c r="BFA2" s="171"/>
      <c r="BFB2" s="171"/>
      <c r="BFC2" s="171"/>
      <c r="BFD2" s="171"/>
      <c r="BFE2" s="171"/>
      <c r="BFF2" s="171"/>
      <c r="BFG2" s="171"/>
      <c r="BFH2" s="171"/>
      <c r="BFI2" s="171"/>
      <c r="BFJ2" s="171"/>
      <c r="BFK2" s="171"/>
      <c r="BFL2" s="171"/>
      <c r="BFM2" s="171"/>
      <c r="BFN2" s="171"/>
      <c r="BFO2" s="171"/>
      <c r="BFP2" s="171"/>
      <c r="BFQ2" s="171"/>
      <c r="BFR2" s="171"/>
      <c r="BFS2" s="171"/>
      <c r="BFT2" s="171"/>
      <c r="BFU2" s="171"/>
      <c r="BFV2" s="171"/>
      <c r="BFW2" s="171"/>
      <c r="BFX2" s="171"/>
      <c r="BFY2" s="171"/>
      <c r="BFZ2" s="171"/>
      <c r="BGA2" s="171"/>
      <c r="BGB2" s="171"/>
      <c r="BGC2" s="171"/>
      <c r="BGD2" s="171"/>
      <c r="BGE2" s="171"/>
      <c r="BGF2" s="171"/>
      <c r="BGG2" s="171"/>
      <c r="BGH2" s="171"/>
      <c r="BGI2" s="171"/>
      <c r="BGJ2" s="171"/>
      <c r="BGK2" s="171"/>
      <c r="BGL2" s="171"/>
      <c r="BGM2" s="171"/>
      <c r="BGN2" s="171"/>
      <c r="BGO2" s="171"/>
      <c r="BGP2" s="171"/>
      <c r="BGQ2" s="171"/>
      <c r="BGR2" s="171"/>
      <c r="BGS2" s="171"/>
      <c r="BGT2" s="171"/>
      <c r="BGU2" s="171"/>
      <c r="BGV2" s="171"/>
      <c r="BGW2" s="171"/>
      <c r="BGX2" s="171"/>
      <c r="BGY2" s="171"/>
      <c r="BGZ2" s="171"/>
      <c r="BHA2" s="171"/>
      <c r="BHB2" s="171"/>
      <c r="BHC2" s="171"/>
      <c r="BHD2" s="171"/>
      <c r="BHE2" s="171"/>
      <c r="BHF2" s="171"/>
      <c r="BHG2" s="171"/>
      <c r="BHH2" s="171"/>
      <c r="BHI2" s="171"/>
      <c r="BHJ2" s="171"/>
      <c r="BHK2" s="171"/>
      <c r="BHL2" s="171"/>
      <c r="BHM2" s="171"/>
      <c r="BHN2" s="171"/>
      <c r="BHO2" s="171"/>
      <c r="BHP2" s="171"/>
      <c r="BHQ2" s="171"/>
      <c r="BHR2" s="171"/>
      <c r="BHS2" s="171"/>
      <c r="BHT2" s="171"/>
      <c r="BHU2" s="171"/>
      <c r="BHV2" s="171"/>
      <c r="BHW2" s="171"/>
      <c r="BHX2" s="171"/>
      <c r="BHY2" s="171"/>
      <c r="BHZ2" s="171"/>
      <c r="BIA2" s="171"/>
      <c r="BIB2" s="171"/>
      <c r="BIC2" s="171"/>
      <c r="BID2" s="171"/>
      <c r="BIE2" s="171"/>
      <c r="BIF2" s="171"/>
      <c r="BIG2" s="171"/>
      <c r="BIH2" s="171"/>
      <c r="BII2" s="171"/>
      <c r="BIJ2" s="171"/>
      <c r="BIK2" s="171"/>
      <c r="BIL2" s="171"/>
      <c r="BIM2" s="171"/>
      <c r="BIN2" s="171"/>
      <c r="BIO2" s="171"/>
      <c r="BIP2" s="171"/>
      <c r="BIQ2" s="171"/>
      <c r="BIR2" s="171"/>
      <c r="BIS2" s="171"/>
      <c r="BIT2" s="171"/>
      <c r="BIU2" s="171"/>
      <c r="BIV2" s="171"/>
      <c r="BIW2" s="171"/>
      <c r="BIX2" s="171"/>
      <c r="BIY2" s="171"/>
      <c r="BIZ2" s="171"/>
      <c r="BJA2" s="171"/>
      <c r="BJB2" s="171"/>
      <c r="BJC2" s="171"/>
      <c r="BJD2" s="171"/>
      <c r="BJE2" s="171"/>
      <c r="BJF2" s="171"/>
      <c r="BJG2" s="171"/>
      <c r="BJH2" s="171"/>
      <c r="BJI2" s="171"/>
      <c r="BJJ2" s="171"/>
      <c r="BJK2" s="171"/>
      <c r="BJL2" s="171"/>
      <c r="BJM2" s="171"/>
      <c r="BJN2" s="171"/>
      <c r="BJO2" s="171"/>
      <c r="BJP2" s="171"/>
      <c r="BJQ2" s="171"/>
      <c r="BJR2" s="171"/>
      <c r="BJS2" s="171"/>
      <c r="BJT2" s="171"/>
      <c r="BJU2" s="171"/>
      <c r="BJV2" s="171"/>
      <c r="BJW2" s="171"/>
      <c r="BJX2" s="171"/>
      <c r="BJY2" s="171"/>
      <c r="BJZ2" s="171"/>
      <c r="BKA2" s="171"/>
      <c r="BKB2" s="171"/>
      <c r="BKC2" s="171"/>
      <c r="BKD2" s="171"/>
      <c r="BKE2" s="171"/>
      <c r="BKF2" s="171"/>
      <c r="BKG2" s="171"/>
      <c r="BKH2" s="171"/>
      <c r="BKI2" s="171"/>
      <c r="BKJ2" s="171"/>
      <c r="BKK2" s="171"/>
      <c r="BKL2" s="171"/>
      <c r="BKM2" s="171"/>
      <c r="BKN2" s="171"/>
      <c r="BKO2" s="171"/>
      <c r="BKP2" s="171"/>
      <c r="BKQ2" s="171"/>
      <c r="BKR2" s="171"/>
      <c r="BKS2" s="171"/>
      <c r="BKT2" s="171"/>
      <c r="BKU2" s="171"/>
      <c r="BKV2" s="171"/>
      <c r="BKW2" s="171"/>
      <c r="BKX2" s="171"/>
      <c r="BKY2" s="171"/>
      <c r="BKZ2" s="171"/>
      <c r="BLA2" s="171"/>
      <c r="BLB2" s="171"/>
      <c r="BLC2" s="171"/>
      <c r="BLD2" s="171"/>
      <c r="BLE2" s="171"/>
      <c r="BLF2" s="171"/>
      <c r="BLG2" s="171"/>
      <c r="BLH2" s="171"/>
      <c r="BLI2" s="171"/>
      <c r="BLJ2" s="171"/>
      <c r="BLK2" s="171"/>
      <c r="BLL2" s="171"/>
      <c r="BLM2" s="171"/>
      <c r="BLN2" s="171"/>
      <c r="BLO2" s="171"/>
      <c r="BLP2" s="171"/>
      <c r="BLQ2" s="171"/>
      <c r="BLR2" s="171"/>
      <c r="BLS2" s="171"/>
      <c r="BLT2" s="171"/>
      <c r="BLU2" s="171"/>
      <c r="BLV2" s="171"/>
      <c r="BLW2" s="171"/>
      <c r="BLX2" s="171"/>
      <c r="BLY2" s="171"/>
      <c r="BLZ2" s="171"/>
      <c r="BMA2" s="171"/>
      <c r="BMB2" s="171"/>
      <c r="BMC2" s="171"/>
      <c r="BMD2" s="171"/>
      <c r="BME2" s="171"/>
      <c r="BMF2" s="171"/>
      <c r="BMG2" s="171"/>
      <c r="BMH2" s="171"/>
      <c r="BMI2" s="171"/>
      <c r="BMJ2" s="171"/>
      <c r="BMK2" s="171"/>
      <c r="BML2" s="171"/>
      <c r="BMM2" s="171"/>
      <c r="BMN2" s="171"/>
      <c r="BMO2" s="171"/>
      <c r="BMP2" s="171"/>
      <c r="BMQ2" s="171"/>
      <c r="BMR2" s="171"/>
      <c r="BMS2" s="171"/>
      <c r="BMT2" s="171"/>
      <c r="BMU2" s="171"/>
      <c r="BMV2" s="171"/>
      <c r="BMW2" s="171"/>
      <c r="BMX2" s="171"/>
      <c r="BMY2" s="171"/>
      <c r="BMZ2" s="171"/>
      <c r="BNA2" s="171"/>
      <c r="BNB2" s="171"/>
      <c r="BNC2" s="171"/>
      <c r="BND2" s="171"/>
      <c r="BNE2" s="171"/>
      <c r="BNF2" s="171"/>
      <c r="BNG2" s="171"/>
      <c r="BNH2" s="171"/>
      <c r="BNI2" s="171"/>
      <c r="BNJ2" s="171"/>
      <c r="BNK2" s="171"/>
      <c r="BNL2" s="171"/>
      <c r="BNM2" s="171"/>
      <c r="BNN2" s="171"/>
      <c r="BNO2" s="171"/>
      <c r="BNP2" s="171"/>
      <c r="BNQ2" s="171"/>
      <c r="BNR2" s="171"/>
      <c r="BNS2" s="171"/>
      <c r="BNT2" s="171"/>
      <c r="BNU2" s="171"/>
      <c r="BNV2" s="171"/>
      <c r="BNW2" s="171"/>
      <c r="BNX2" s="171"/>
      <c r="BNY2" s="171"/>
      <c r="BNZ2" s="171"/>
      <c r="BOA2" s="171"/>
      <c r="BOB2" s="171"/>
      <c r="BOC2" s="171"/>
      <c r="BOD2" s="171"/>
      <c r="BOE2" s="171"/>
      <c r="BOF2" s="171"/>
      <c r="BOG2" s="171"/>
      <c r="BOH2" s="171"/>
      <c r="BOI2" s="171"/>
      <c r="BOJ2" s="171"/>
      <c r="BOK2" s="171"/>
      <c r="BOL2" s="171"/>
      <c r="BOM2" s="171"/>
      <c r="BON2" s="171"/>
      <c r="BOO2" s="171"/>
      <c r="BOP2" s="171"/>
      <c r="BOQ2" s="171"/>
      <c r="BOR2" s="171"/>
      <c r="BOS2" s="171"/>
      <c r="BOT2" s="171"/>
      <c r="BOU2" s="171"/>
      <c r="BOV2" s="171"/>
      <c r="BOW2" s="171"/>
      <c r="BOX2" s="171"/>
      <c r="BOY2" s="171"/>
      <c r="BOZ2" s="171"/>
      <c r="BPA2" s="171"/>
      <c r="BPB2" s="171"/>
      <c r="BPC2" s="171"/>
      <c r="BPD2" s="171"/>
      <c r="BPE2" s="171"/>
      <c r="BPF2" s="171"/>
      <c r="BPG2" s="171"/>
      <c r="BPH2" s="171"/>
      <c r="BPI2" s="171"/>
      <c r="BPJ2" s="171"/>
      <c r="BPK2" s="171"/>
      <c r="BPL2" s="171"/>
      <c r="BPM2" s="171"/>
      <c r="BPN2" s="171"/>
      <c r="BPO2" s="171"/>
      <c r="BPP2" s="171"/>
      <c r="BPQ2" s="171"/>
      <c r="BPR2" s="171"/>
      <c r="BPS2" s="171"/>
      <c r="BPT2" s="171"/>
      <c r="BPU2" s="171"/>
      <c r="BPV2" s="171"/>
      <c r="BPW2" s="171"/>
      <c r="BPX2" s="171"/>
      <c r="BPY2" s="171"/>
      <c r="BPZ2" s="171"/>
      <c r="BQA2" s="171"/>
      <c r="BQB2" s="171"/>
      <c r="BQC2" s="171"/>
      <c r="BQD2" s="171"/>
      <c r="BQE2" s="171"/>
      <c r="BQF2" s="171"/>
      <c r="BQG2" s="171"/>
      <c r="BQH2" s="171"/>
      <c r="BQI2" s="171"/>
      <c r="BQJ2" s="171"/>
      <c r="BQK2" s="171"/>
      <c r="BQL2" s="171"/>
      <c r="BQM2" s="171"/>
      <c r="BQN2" s="171"/>
      <c r="BQO2" s="171"/>
      <c r="BQP2" s="171"/>
      <c r="BQQ2" s="171"/>
      <c r="BQR2" s="171"/>
      <c r="BQS2" s="171"/>
      <c r="BQT2" s="171"/>
      <c r="BQU2" s="171"/>
      <c r="BQV2" s="171"/>
      <c r="BQW2" s="171"/>
      <c r="BQX2" s="171"/>
      <c r="BQY2" s="171"/>
      <c r="BQZ2" s="171"/>
      <c r="BRA2" s="171"/>
      <c r="BRB2" s="171"/>
      <c r="BRC2" s="171"/>
      <c r="BRD2" s="171"/>
      <c r="BRE2" s="171"/>
      <c r="BRF2" s="171"/>
      <c r="BRG2" s="171"/>
      <c r="BRH2" s="171"/>
      <c r="BRI2" s="171"/>
      <c r="BRJ2" s="171"/>
      <c r="BRK2" s="171"/>
      <c r="BRL2" s="171"/>
      <c r="BRM2" s="171"/>
      <c r="BRN2" s="171"/>
      <c r="BRO2" s="171"/>
      <c r="BRP2" s="171"/>
      <c r="BRQ2" s="171"/>
      <c r="BRR2" s="171"/>
      <c r="BRS2" s="171"/>
      <c r="BRT2" s="171"/>
      <c r="BRU2" s="171"/>
      <c r="BRV2" s="171"/>
      <c r="BRW2" s="171"/>
      <c r="BRX2" s="171"/>
      <c r="BRY2" s="171"/>
      <c r="BRZ2" s="171"/>
      <c r="BSA2" s="171"/>
      <c r="BSB2" s="171"/>
      <c r="BSC2" s="171"/>
      <c r="BSD2" s="171"/>
      <c r="BSE2" s="171"/>
      <c r="BSF2" s="171"/>
      <c r="BSG2" s="171"/>
      <c r="BSH2" s="171"/>
      <c r="BSI2" s="171"/>
      <c r="BSJ2" s="171"/>
      <c r="BSK2" s="171"/>
      <c r="BSL2" s="171"/>
      <c r="BSM2" s="171"/>
      <c r="BSN2" s="171"/>
      <c r="BSO2" s="171"/>
      <c r="BSP2" s="171"/>
      <c r="BSQ2" s="171"/>
      <c r="BSR2" s="171"/>
      <c r="BSS2" s="171"/>
      <c r="BST2" s="171"/>
      <c r="BSU2" s="171"/>
      <c r="BSV2" s="171"/>
      <c r="BSW2" s="171"/>
      <c r="BSX2" s="171"/>
      <c r="BSY2" s="171"/>
      <c r="BSZ2" s="171"/>
      <c r="BTA2" s="171"/>
      <c r="BTB2" s="171"/>
      <c r="BTC2" s="171"/>
      <c r="BTD2" s="171"/>
      <c r="BTE2" s="171"/>
      <c r="BTF2" s="171"/>
      <c r="BTG2" s="171"/>
      <c r="BTH2" s="171"/>
      <c r="BTI2" s="171"/>
      <c r="BTJ2" s="171"/>
      <c r="BTK2" s="171"/>
      <c r="BTL2" s="171"/>
      <c r="BTM2" s="171"/>
      <c r="BTN2" s="171"/>
      <c r="BTO2" s="171"/>
      <c r="BTP2" s="171"/>
      <c r="BTQ2" s="171"/>
      <c r="BTR2" s="171"/>
      <c r="BTS2" s="171"/>
      <c r="BTT2" s="171"/>
      <c r="BTU2" s="171"/>
      <c r="BTV2" s="171"/>
      <c r="BTW2" s="171"/>
      <c r="BTX2" s="171"/>
      <c r="BTY2" s="171"/>
      <c r="BTZ2" s="171"/>
      <c r="BUA2" s="171"/>
      <c r="BUB2" s="171"/>
      <c r="BUC2" s="171"/>
      <c r="BUD2" s="171"/>
      <c r="BUE2" s="171"/>
      <c r="BUF2" s="171"/>
      <c r="BUG2" s="171"/>
      <c r="BUH2" s="171"/>
      <c r="BUI2" s="171"/>
      <c r="BUJ2" s="171"/>
      <c r="BUK2" s="171"/>
      <c r="BUL2" s="171"/>
      <c r="BUM2" s="171"/>
      <c r="BUN2" s="171"/>
      <c r="BUO2" s="171"/>
      <c r="BUP2" s="171"/>
      <c r="BUQ2" s="171"/>
      <c r="BUR2" s="171"/>
      <c r="BUS2" s="171"/>
      <c r="BUT2" s="171"/>
      <c r="BUU2" s="171"/>
      <c r="BUV2" s="171"/>
      <c r="BUW2" s="171"/>
      <c r="BUX2" s="171"/>
      <c r="BUY2" s="171"/>
      <c r="BUZ2" s="171"/>
      <c r="BVA2" s="171"/>
      <c r="BVB2" s="171"/>
      <c r="BVC2" s="171"/>
      <c r="BVD2" s="171"/>
      <c r="BVE2" s="171"/>
      <c r="BVF2" s="171"/>
      <c r="BVG2" s="171"/>
      <c r="BVH2" s="171"/>
      <c r="BVI2" s="171"/>
      <c r="BVJ2" s="171"/>
      <c r="BVK2" s="171"/>
      <c r="BVL2" s="171"/>
      <c r="BVM2" s="171"/>
      <c r="BVN2" s="171"/>
      <c r="BVO2" s="171"/>
      <c r="BVP2" s="171"/>
      <c r="BVQ2" s="171"/>
      <c r="BVR2" s="171"/>
      <c r="BVS2" s="171"/>
      <c r="BVT2" s="171"/>
      <c r="BVU2" s="171"/>
      <c r="BVV2" s="171"/>
      <c r="BVW2" s="171"/>
      <c r="BVX2" s="171"/>
      <c r="BVY2" s="171"/>
      <c r="BVZ2" s="171"/>
      <c r="BWA2" s="171"/>
      <c r="BWB2" s="171"/>
      <c r="BWC2" s="171"/>
      <c r="BWD2" s="171"/>
      <c r="BWE2" s="171"/>
      <c r="BWF2" s="171"/>
      <c r="BWG2" s="171"/>
      <c r="BWH2" s="171"/>
      <c r="BWI2" s="171"/>
      <c r="BWJ2" s="171"/>
      <c r="BWK2" s="171"/>
      <c r="BWL2" s="171"/>
      <c r="BWM2" s="171"/>
      <c r="BWN2" s="171"/>
      <c r="BWO2" s="171"/>
      <c r="BWP2" s="171"/>
      <c r="BWQ2" s="171"/>
      <c r="BWR2" s="171"/>
      <c r="BWS2" s="171"/>
      <c r="BWT2" s="171"/>
      <c r="BWU2" s="171"/>
      <c r="BWV2" s="171"/>
      <c r="BWW2" s="171"/>
      <c r="BWX2" s="171"/>
      <c r="BWY2" s="171"/>
      <c r="BWZ2" s="171"/>
      <c r="BXA2" s="171"/>
      <c r="BXB2" s="171"/>
      <c r="BXC2" s="171"/>
      <c r="BXD2" s="171"/>
      <c r="BXE2" s="171"/>
      <c r="BXF2" s="171"/>
      <c r="BXG2" s="171"/>
      <c r="BXH2" s="171"/>
      <c r="BXI2" s="171"/>
      <c r="BXJ2" s="171"/>
      <c r="BXK2" s="171"/>
      <c r="BXL2" s="171"/>
      <c r="BXM2" s="171"/>
      <c r="BXN2" s="171"/>
      <c r="BXO2" s="171"/>
      <c r="BXP2" s="171"/>
      <c r="BXQ2" s="171"/>
      <c r="BXR2" s="171"/>
      <c r="BXS2" s="171"/>
      <c r="BXT2" s="171"/>
      <c r="BXU2" s="171"/>
      <c r="BXV2" s="171"/>
      <c r="BXW2" s="171"/>
      <c r="BXX2" s="171"/>
      <c r="BXY2" s="171"/>
      <c r="BXZ2" s="171"/>
      <c r="BYA2" s="171"/>
      <c r="BYB2" s="171"/>
      <c r="BYC2" s="171"/>
      <c r="BYD2" s="171"/>
      <c r="BYE2" s="171"/>
      <c r="BYF2" s="171"/>
      <c r="BYG2" s="171"/>
      <c r="BYH2" s="171"/>
      <c r="BYI2" s="171"/>
      <c r="BYJ2" s="171"/>
      <c r="BYK2" s="171"/>
      <c r="BYL2" s="171"/>
      <c r="BYM2" s="171"/>
      <c r="BYN2" s="171"/>
      <c r="BYO2" s="171"/>
      <c r="BYP2" s="171"/>
      <c r="BYQ2" s="171"/>
      <c r="BYR2" s="171"/>
      <c r="BYS2" s="171"/>
      <c r="BYT2" s="171"/>
      <c r="BYU2" s="171"/>
      <c r="BYV2" s="171"/>
      <c r="BYW2" s="171"/>
      <c r="BYX2" s="171"/>
      <c r="BYY2" s="171"/>
      <c r="BYZ2" s="171"/>
      <c r="BZA2" s="171"/>
      <c r="BZB2" s="171"/>
      <c r="BZC2" s="171"/>
      <c r="BZD2" s="171"/>
      <c r="BZE2" s="171"/>
      <c r="BZF2" s="171"/>
      <c r="BZG2" s="171"/>
      <c r="BZH2" s="171"/>
      <c r="BZI2" s="171"/>
      <c r="BZJ2" s="171"/>
      <c r="BZK2" s="171"/>
      <c r="BZL2" s="171"/>
      <c r="BZM2" s="171"/>
      <c r="BZN2" s="171"/>
      <c r="BZO2" s="171"/>
      <c r="BZP2" s="171"/>
      <c r="BZQ2" s="171"/>
      <c r="BZR2" s="171"/>
      <c r="BZS2" s="171"/>
      <c r="BZT2" s="171"/>
      <c r="BZU2" s="171"/>
      <c r="BZV2" s="171"/>
      <c r="BZW2" s="171"/>
      <c r="BZX2" s="171"/>
      <c r="BZY2" s="171"/>
      <c r="BZZ2" s="171"/>
      <c r="CAA2" s="171"/>
      <c r="CAB2" s="171"/>
      <c r="CAC2" s="171"/>
      <c r="CAD2" s="171"/>
      <c r="CAE2" s="171"/>
      <c r="CAF2" s="171"/>
      <c r="CAG2" s="171"/>
      <c r="CAH2" s="171"/>
      <c r="CAI2" s="171"/>
      <c r="CAJ2" s="171"/>
      <c r="CAK2" s="171"/>
      <c r="CAL2" s="171"/>
      <c r="CAM2" s="171"/>
      <c r="CAN2" s="171"/>
      <c r="CAO2" s="171"/>
      <c r="CAP2" s="171"/>
      <c r="CAQ2" s="171"/>
      <c r="CAR2" s="171"/>
      <c r="CAS2" s="171"/>
      <c r="CAT2" s="171"/>
      <c r="CAU2" s="171"/>
      <c r="CAV2" s="171"/>
      <c r="CAW2" s="171"/>
      <c r="CAX2" s="171"/>
      <c r="CAY2" s="171"/>
      <c r="CAZ2" s="171"/>
      <c r="CBA2" s="171"/>
      <c r="CBB2" s="171"/>
      <c r="CBC2" s="171"/>
      <c r="CBD2" s="171"/>
      <c r="CBE2" s="171"/>
      <c r="CBF2" s="171"/>
      <c r="CBG2" s="171"/>
      <c r="CBH2" s="171"/>
      <c r="CBI2" s="171"/>
      <c r="CBJ2" s="171"/>
      <c r="CBK2" s="171"/>
      <c r="CBL2" s="171"/>
      <c r="CBM2" s="171"/>
      <c r="CBN2" s="171"/>
      <c r="CBO2" s="171"/>
      <c r="CBP2" s="171"/>
      <c r="CBQ2" s="171"/>
      <c r="CBR2" s="171"/>
      <c r="CBS2" s="171"/>
      <c r="CBT2" s="171"/>
      <c r="CBU2" s="171"/>
      <c r="CBV2" s="171"/>
      <c r="CBW2" s="171"/>
      <c r="CBX2" s="171"/>
      <c r="CBY2" s="171"/>
      <c r="CBZ2" s="171"/>
      <c r="CCA2" s="171"/>
      <c r="CCB2" s="171"/>
      <c r="CCC2" s="171"/>
      <c r="CCD2" s="171"/>
      <c r="CCE2" s="171"/>
      <c r="CCF2" s="171"/>
      <c r="CCG2" s="171"/>
      <c r="CCH2" s="171"/>
      <c r="CCI2" s="171"/>
      <c r="CCJ2" s="171"/>
      <c r="CCK2" s="171"/>
      <c r="CCL2" s="171"/>
      <c r="CCM2" s="171"/>
      <c r="CCN2" s="171"/>
      <c r="CCO2" s="171"/>
      <c r="CCP2" s="171"/>
      <c r="CCQ2" s="171"/>
      <c r="CCR2" s="171"/>
      <c r="CCS2" s="171"/>
      <c r="CCT2" s="171"/>
      <c r="CCU2" s="171"/>
      <c r="CCV2" s="171"/>
      <c r="CCW2" s="171"/>
      <c r="CCX2" s="171"/>
      <c r="CCY2" s="171"/>
      <c r="CCZ2" s="171"/>
      <c r="CDA2" s="171"/>
      <c r="CDB2" s="171"/>
      <c r="CDC2" s="171"/>
      <c r="CDD2" s="171"/>
      <c r="CDE2" s="171"/>
      <c r="CDF2" s="171"/>
      <c r="CDG2" s="171"/>
      <c r="CDH2" s="171"/>
      <c r="CDI2" s="171"/>
      <c r="CDJ2" s="171"/>
      <c r="CDK2" s="171"/>
      <c r="CDL2" s="171"/>
      <c r="CDM2" s="171"/>
      <c r="CDN2" s="171"/>
      <c r="CDO2" s="171"/>
      <c r="CDP2" s="171"/>
      <c r="CDQ2" s="171"/>
      <c r="CDR2" s="171"/>
      <c r="CDS2" s="171"/>
      <c r="CDT2" s="171"/>
      <c r="CDU2" s="171"/>
      <c r="CDV2" s="171"/>
      <c r="CDW2" s="171"/>
      <c r="CDX2" s="171"/>
      <c r="CDY2" s="171"/>
      <c r="CDZ2" s="171"/>
      <c r="CEA2" s="171"/>
      <c r="CEB2" s="171"/>
      <c r="CEC2" s="171"/>
      <c r="CED2" s="171"/>
      <c r="CEE2" s="171"/>
      <c r="CEF2" s="171"/>
      <c r="CEG2" s="171"/>
      <c r="CEH2" s="171"/>
      <c r="CEI2" s="171"/>
      <c r="CEJ2" s="171"/>
      <c r="CEK2" s="171"/>
      <c r="CEL2" s="171"/>
      <c r="CEM2" s="171"/>
      <c r="CEN2" s="171"/>
      <c r="CEO2" s="171"/>
      <c r="CEP2" s="171"/>
      <c r="CEQ2" s="171"/>
      <c r="CER2" s="171"/>
      <c r="CES2" s="171"/>
      <c r="CET2" s="171"/>
      <c r="CEU2" s="171"/>
      <c r="CEV2" s="171"/>
      <c r="CEW2" s="171"/>
      <c r="CEX2" s="171"/>
      <c r="CEY2" s="171"/>
      <c r="CEZ2" s="171"/>
      <c r="CFA2" s="171"/>
      <c r="CFB2" s="171"/>
      <c r="CFC2" s="171"/>
      <c r="CFD2" s="171"/>
      <c r="CFE2" s="171"/>
      <c r="CFF2" s="171"/>
      <c r="CFG2" s="171"/>
      <c r="CFH2" s="171"/>
      <c r="CFI2" s="171"/>
      <c r="CFJ2" s="171"/>
      <c r="CFK2" s="171"/>
      <c r="CFL2" s="171"/>
      <c r="CFM2" s="171"/>
      <c r="CFN2" s="171"/>
      <c r="CFO2" s="171"/>
      <c r="CFP2" s="171"/>
      <c r="CFQ2" s="171"/>
      <c r="CFR2" s="171"/>
      <c r="CFS2" s="171"/>
      <c r="CFT2" s="171"/>
      <c r="CFU2" s="171"/>
      <c r="CFV2" s="171"/>
      <c r="CFW2" s="171"/>
      <c r="CFX2" s="171"/>
      <c r="CFY2" s="171"/>
      <c r="CFZ2" s="171"/>
      <c r="CGA2" s="171"/>
      <c r="CGB2" s="171"/>
      <c r="CGC2" s="171"/>
      <c r="CGD2" s="171"/>
      <c r="CGE2" s="171"/>
      <c r="CGF2" s="171"/>
      <c r="CGG2" s="171"/>
      <c r="CGH2" s="171"/>
      <c r="CGI2" s="171"/>
      <c r="CGJ2" s="171"/>
      <c r="CGK2" s="171"/>
      <c r="CGL2" s="171"/>
      <c r="CGM2" s="171"/>
      <c r="CGN2" s="171"/>
      <c r="CGO2" s="171"/>
      <c r="CGP2" s="171"/>
      <c r="CGQ2" s="171"/>
      <c r="CGR2" s="171"/>
      <c r="CGS2" s="171"/>
      <c r="CGT2" s="171"/>
      <c r="CGU2" s="171"/>
      <c r="CGV2" s="171"/>
      <c r="CGW2" s="171"/>
      <c r="CGX2" s="171"/>
      <c r="CGY2" s="171"/>
      <c r="CGZ2" s="171"/>
      <c r="CHA2" s="171"/>
      <c r="CHB2" s="171"/>
      <c r="CHC2" s="171"/>
      <c r="CHD2" s="171"/>
      <c r="CHE2" s="171"/>
      <c r="CHF2" s="171"/>
      <c r="CHG2" s="171"/>
      <c r="CHH2" s="171"/>
      <c r="CHI2" s="171"/>
      <c r="CHJ2" s="171"/>
      <c r="CHK2" s="171"/>
      <c r="CHL2" s="171"/>
      <c r="CHM2" s="171"/>
      <c r="CHN2" s="171"/>
      <c r="CHO2" s="171"/>
      <c r="CHP2" s="171"/>
      <c r="CHQ2" s="171"/>
      <c r="CHR2" s="171"/>
      <c r="CHS2" s="171"/>
      <c r="CHT2" s="171"/>
      <c r="CHU2" s="171"/>
      <c r="CHV2" s="171"/>
      <c r="CHW2" s="171"/>
      <c r="CHX2" s="171"/>
      <c r="CHY2" s="171"/>
      <c r="CHZ2" s="171"/>
      <c r="CIA2" s="171"/>
      <c r="CIB2" s="171"/>
      <c r="CIC2" s="171"/>
      <c r="CID2" s="171"/>
      <c r="CIE2" s="171"/>
      <c r="CIF2" s="171"/>
      <c r="CIG2" s="171"/>
      <c r="CIH2" s="171"/>
      <c r="CII2" s="171"/>
      <c r="CIJ2" s="171"/>
      <c r="CIK2" s="171"/>
      <c r="CIL2" s="171"/>
      <c r="CIM2" s="171"/>
      <c r="CIN2" s="171"/>
      <c r="CIO2" s="171"/>
      <c r="CIP2" s="171"/>
      <c r="CIQ2" s="171"/>
      <c r="CIR2" s="171"/>
      <c r="CIS2" s="171"/>
      <c r="CIT2" s="171"/>
      <c r="CIU2" s="171"/>
      <c r="CIV2" s="171"/>
      <c r="CIW2" s="171"/>
      <c r="CIX2" s="171"/>
      <c r="CIY2" s="171"/>
      <c r="CIZ2" s="171"/>
      <c r="CJA2" s="171"/>
      <c r="CJB2" s="171"/>
      <c r="CJC2" s="171"/>
      <c r="CJD2" s="171"/>
      <c r="CJE2" s="171"/>
      <c r="CJF2" s="171"/>
      <c r="CJG2" s="171"/>
      <c r="CJH2" s="171"/>
      <c r="CJI2" s="171"/>
      <c r="CJJ2" s="171"/>
      <c r="CJK2" s="171"/>
      <c r="CJL2" s="171"/>
      <c r="CJM2" s="171"/>
      <c r="CJN2" s="171"/>
      <c r="CJO2" s="171"/>
      <c r="CJP2" s="171"/>
      <c r="CJQ2" s="171"/>
      <c r="CJR2" s="171"/>
      <c r="CJS2" s="171"/>
      <c r="CJT2" s="171"/>
      <c r="CJU2" s="171"/>
      <c r="CJV2" s="171"/>
      <c r="CJW2" s="171"/>
      <c r="CJX2" s="171"/>
      <c r="CJY2" s="171"/>
      <c r="CJZ2" s="171"/>
      <c r="CKA2" s="171"/>
      <c r="CKB2" s="171"/>
      <c r="CKC2" s="171"/>
      <c r="CKD2" s="171"/>
      <c r="CKE2" s="171"/>
      <c r="CKF2" s="171"/>
      <c r="CKG2" s="171"/>
      <c r="CKH2" s="171"/>
      <c r="CKI2" s="171"/>
      <c r="CKJ2" s="171"/>
      <c r="CKK2" s="171"/>
      <c r="CKL2" s="171"/>
      <c r="CKM2" s="171"/>
      <c r="CKN2" s="171"/>
      <c r="CKO2" s="171"/>
      <c r="CKP2" s="171"/>
      <c r="CKQ2" s="171"/>
      <c r="CKR2" s="171"/>
      <c r="CKS2" s="171"/>
      <c r="CKT2" s="171"/>
      <c r="CKU2" s="171"/>
      <c r="CKV2" s="171"/>
      <c r="CKW2" s="171"/>
      <c r="CKX2" s="171"/>
      <c r="CKY2" s="171"/>
      <c r="CKZ2" s="171"/>
      <c r="CLA2" s="171"/>
      <c r="CLB2" s="171"/>
      <c r="CLC2" s="171"/>
      <c r="CLD2" s="171"/>
      <c r="CLE2" s="171"/>
      <c r="CLF2" s="171"/>
      <c r="CLG2" s="171"/>
      <c r="CLH2" s="171"/>
      <c r="CLI2" s="171"/>
      <c r="CLJ2" s="171"/>
      <c r="CLK2" s="171"/>
      <c r="CLL2" s="171"/>
      <c r="CLM2" s="171"/>
      <c r="CLN2" s="171"/>
      <c r="CLO2" s="171"/>
      <c r="CLP2" s="171"/>
      <c r="CLQ2" s="171"/>
      <c r="CLR2" s="171"/>
      <c r="CLS2" s="171"/>
      <c r="CLT2" s="171"/>
      <c r="CLU2" s="171"/>
      <c r="CLV2" s="171"/>
      <c r="CLW2" s="171"/>
      <c r="CLX2" s="171"/>
      <c r="CLY2" s="171"/>
      <c r="CLZ2" s="171"/>
      <c r="CMA2" s="171"/>
      <c r="CMB2" s="171"/>
      <c r="CMC2" s="171"/>
      <c r="CMD2" s="171"/>
      <c r="CME2" s="171"/>
      <c r="CMF2" s="171"/>
      <c r="CMG2" s="171"/>
      <c r="CMH2" s="171"/>
      <c r="CMI2" s="171"/>
      <c r="CMJ2" s="171"/>
      <c r="CMK2" s="171"/>
      <c r="CML2" s="171"/>
      <c r="CMM2" s="171"/>
      <c r="CMN2" s="171"/>
      <c r="CMO2" s="171"/>
      <c r="CMP2" s="171"/>
      <c r="CMQ2" s="171"/>
      <c r="CMR2" s="171"/>
      <c r="CMS2" s="171"/>
      <c r="CMT2" s="171"/>
      <c r="CMU2" s="171"/>
      <c r="CMV2" s="171"/>
      <c r="CMW2" s="171"/>
      <c r="CMX2" s="171"/>
      <c r="CMY2" s="171"/>
      <c r="CMZ2" s="171"/>
      <c r="CNA2" s="171"/>
      <c r="CNB2" s="171"/>
      <c r="CNC2" s="171"/>
      <c r="CND2" s="171"/>
      <c r="CNE2" s="171"/>
      <c r="CNF2" s="171"/>
      <c r="CNG2" s="171"/>
      <c r="CNH2" s="171"/>
      <c r="CNI2" s="171"/>
      <c r="CNJ2" s="171"/>
      <c r="CNK2" s="171"/>
      <c r="CNL2" s="171"/>
      <c r="CNM2" s="171"/>
      <c r="CNN2" s="171"/>
      <c r="CNO2" s="171"/>
      <c r="CNP2" s="171"/>
      <c r="CNQ2" s="171"/>
      <c r="CNR2" s="171"/>
      <c r="CNS2" s="171"/>
      <c r="CNT2" s="171"/>
      <c r="CNU2" s="171"/>
      <c r="CNV2" s="171"/>
      <c r="CNW2" s="171"/>
      <c r="CNX2" s="171"/>
      <c r="CNY2" s="171"/>
      <c r="CNZ2" s="171"/>
      <c r="COA2" s="171"/>
      <c r="COB2" s="171"/>
      <c r="COC2" s="171"/>
      <c r="COD2" s="171"/>
      <c r="COE2" s="171"/>
      <c r="COF2" s="171"/>
      <c r="COG2" s="171"/>
      <c r="COH2" s="171"/>
      <c r="COI2" s="171"/>
      <c r="COJ2" s="171"/>
      <c r="COK2" s="171"/>
      <c r="COL2" s="171"/>
      <c r="COM2" s="171"/>
      <c r="CON2" s="171"/>
      <c r="COO2" s="171"/>
      <c r="COP2" s="171"/>
      <c r="COQ2" s="171"/>
      <c r="COR2" s="171"/>
      <c r="COS2" s="171"/>
      <c r="COT2" s="171"/>
      <c r="COU2" s="171"/>
      <c r="COV2" s="171"/>
      <c r="COW2" s="171"/>
      <c r="COX2" s="171"/>
      <c r="COY2" s="171"/>
      <c r="COZ2" s="171"/>
      <c r="CPA2" s="171"/>
      <c r="CPB2" s="171"/>
      <c r="CPC2" s="171"/>
      <c r="CPD2" s="171"/>
      <c r="CPE2" s="171"/>
      <c r="CPF2" s="171"/>
      <c r="CPG2" s="171"/>
      <c r="CPH2" s="171"/>
      <c r="CPI2" s="171"/>
      <c r="CPJ2" s="171"/>
      <c r="CPK2" s="171"/>
      <c r="CPL2" s="171"/>
      <c r="CPM2" s="171"/>
      <c r="CPN2" s="171"/>
      <c r="CPO2" s="171"/>
      <c r="CPP2" s="171"/>
      <c r="CPQ2" s="171"/>
      <c r="CPR2" s="171"/>
      <c r="CPS2" s="171"/>
      <c r="CPT2" s="171"/>
      <c r="CPU2" s="171"/>
      <c r="CPV2" s="171"/>
      <c r="CPW2" s="171"/>
      <c r="CPX2" s="171"/>
      <c r="CPY2" s="171"/>
      <c r="CPZ2" s="171"/>
      <c r="CQA2" s="171"/>
      <c r="CQB2" s="171"/>
      <c r="CQC2" s="171"/>
      <c r="CQD2" s="171"/>
      <c r="CQE2" s="171"/>
      <c r="CQF2" s="171"/>
      <c r="CQG2" s="171"/>
      <c r="CQH2" s="171"/>
      <c r="CQI2" s="171"/>
      <c r="CQJ2" s="171"/>
      <c r="CQK2" s="171"/>
      <c r="CQL2" s="171"/>
      <c r="CQM2" s="171"/>
      <c r="CQN2" s="171"/>
      <c r="CQO2" s="171"/>
      <c r="CQP2" s="171"/>
      <c r="CQQ2" s="171"/>
      <c r="CQR2" s="171"/>
      <c r="CQS2" s="171"/>
      <c r="CQT2" s="171"/>
      <c r="CQU2" s="171"/>
      <c r="CQV2" s="171"/>
      <c r="CQW2" s="171"/>
      <c r="CQX2" s="171"/>
      <c r="CQY2" s="171"/>
      <c r="CQZ2" s="171"/>
      <c r="CRA2" s="171"/>
      <c r="CRB2" s="171"/>
      <c r="CRC2" s="171"/>
      <c r="CRD2" s="171"/>
      <c r="CRE2" s="171"/>
      <c r="CRF2" s="171"/>
      <c r="CRG2" s="171"/>
      <c r="CRH2" s="171"/>
      <c r="CRI2" s="171"/>
      <c r="CRJ2" s="171"/>
      <c r="CRK2" s="171"/>
      <c r="CRL2" s="171"/>
      <c r="CRM2" s="171"/>
      <c r="CRN2" s="171"/>
      <c r="CRO2" s="171"/>
      <c r="CRP2" s="171"/>
      <c r="CRQ2" s="171"/>
      <c r="CRR2" s="171"/>
      <c r="CRS2" s="171"/>
      <c r="CRT2" s="171"/>
      <c r="CRU2" s="171"/>
      <c r="CRV2" s="171"/>
      <c r="CRW2" s="171"/>
      <c r="CRX2" s="171"/>
      <c r="CRY2" s="171"/>
      <c r="CRZ2" s="171"/>
      <c r="CSA2" s="171"/>
      <c r="CSB2" s="171"/>
      <c r="CSC2" s="171"/>
      <c r="CSD2" s="171"/>
      <c r="CSE2" s="171"/>
      <c r="CSF2" s="171"/>
      <c r="CSG2" s="171"/>
      <c r="CSH2" s="171"/>
      <c r="CSI2" s="171"/>
      <c r="CSJ2" s="171"/>
      <c r="CSK2" s="171"/>
      <c r="CSL2" s="171"/>
      <c r="CSM2" s="171"/>
      <c r="CSN2" s="171"/>
      <c r="CSO2" s="171"/>
      <c r="CSP2" s="171"/>
      <c r="CSQ2" s="171"/>
      <c r="CSR2" s="171"/>
      <c r="CSS2" s="171"/>
      <c r="CST2" s="171"/>
      <c r="CSU2" s="171"/>
      <c r="CSV2" s="171"/>
      <c r="CSW2" s="171"/>
      <c r="CSX2" s="171"/>
      <c r="CSY2" s="171"/>
      <c r="CSZ2" s="171"/>
      <c r="CTA2" s="171"/>
      <c r="CTB2" s="171"/>
      <c r="CTC2" s="171"/>
      <c r="CTD2" s="171"/>
      <c r="CTE2" s="171"/>
      <c r="CTF2" s="171"/>
      <c r="CTG2" s="171"/>
      <c r="CTH2" s="171"/>
      <c r="CTI2" s="171"/>
      <c r="CTJ2" s="171"/>
      <c r="CTK2" s="171"/>
      <c r="CTL2" s="171"/>
      <c r="CTM2" s="171"/>
      <c r="CTN2" s="171"/>
      <c r="CTO2" s="171"/>
      <c r="CTP2" s="171"/>
      <c r="CTQ2" s="171"/>
      <c r="CTR2" s="171"/>
      <c r="CTS2" s="171"/>
      <c r="CTT2" s="171"/>
      <c r="CTU2" s="171"/>
      <c r="CTV2" s="171"/>
      <c r="CTW2" s="171"/>
      <c r="CTX2" s="171"/>
      <c r="CTY2" s="171"/>
      <c r="CTZ2" s="171"/>
      <c r="CUA2" s="171"/>
      <c r="CUB2" s="171"/>
      <c r="CUC2" s="171"/>
      <c r="CUD2" s="171"/>
      <c r="CUE2" s="171"/>
      <c r="CUF2" s="171"/>
      <c r="CUG2" s="171"/>
      <c r="CUH2" s="171"/>
      <c r="CUI2" s="171"/>
      <c r="CUJ2" s="171"/>
      <c r="CUK2" s="171"/>
      <c r="CUL2" s="171"/>
      <c r="CUM2" s="171"/>
      <c r="CUN2" s="171"/>
      <c r="CUO2" s="171"/>
      <c r="CUP2" s="171"/>
      <c r="CUQ2" s="171"/>
      <c r="CUR2" s="171"/>
      <c r="CUS2" s="171"/>
      <c r="CUT2" s="171"/>
      <c r="CUU2" s="171"/>
      <c r="CUV2" s="171"/>
      <c r="CUW2" s="171"/>
      <c r="CUX2" s="171"/>
      <c r="CUY2" s="171"/>
      <c r="CUZ2" s="171"/>
      <c r="CVA2" s="171"/>
      <c r="CVB2" s="171"/>
      <c r="CVC2" s="171"/>
      <c r="CVD2" s="171"/>
      <c r="CVE2" s="171"/>
      <c r="CVF2" s="171"/>
      <c r="CVG2" s="171"/>
      <c r="CVH2" s="171"/>
      <c r="CVI2" s="171"/>
      <c r="CVJ2" s="171"/>
      <c r="CVK2" s="171"/>
      <c r="CVL2" s="171"/>
      <c r="CVM2" s="171"/>
      <c r="CVN2" s="171"/>
      <c r="CVO2" s="171"/>
      <c r="CVP2" s="171"/>
      <c r="CVQ2" s="171"/>
      <c r="CVR2" s="171"/>
      <c r="CVS2" s="171"/>
      <c r="CVT2" s="171"/>
      <c r="CVU2" s="171"/>
      <c r="CVV2" s="171"/>
      <c r="CVW2" s="171"/>
      <c r="CVX2" s="171"/>
      <c r="CVY2" s="171"/>
      <c r="CVZ2" s="171"/>
      <c r="CWA2" s="171"/>
      <c r="CWB2" s="171"/>
      <c r="CWC2" s="171"/>
      <c r="CWD2" s="171"/>
      <c r="CWE2" s="171"/>
      <c r="CWF2" s="171"/>
      <c r="CWG2" s="171"/>
      <c r="CWH2" s="171"/>
      <c r="CWI2" s="171"/>
      <c r="CWJ2" s="171"/>
      <c r="CWK2" s="171"/>
      <c r="CWL2" s="171"/>
      <c r="CWM2" s="171"/>
      <c r="CWN2" s="171"/>
      <c r="CWO2" s="171"/>
      <c r="CWP2" s="171"/>
      <c r="CWQ2" s="171"/>
      <c r="CWR2" s="171"/>
      <c r="CWS2" s="171"/>
      <c r="CWT2" s="171"/>
      <c r="CWU2" s="171"/>
      <c r="CWV2" s="171"/>
      <c r="CWW2" s="171"/>
      <c r="CWX2" s="171"/>
      <c r="CWY2" s="171"/>
      <c r="CWZ2" s="171"/>
      <c r="CXA2" s="171"/>
      <c r="CXB2" s="171"/>
      <c r="CXC2" s="171"/>
      <c r="CXD2" s="171"/>
      <c r="CXE2" s="171"/>
      <c r="CXF2" s="171"/>
      <c r="CXG2" s="171"/>
      <c r="CXH2" s="171"/>
      <c r="CXI2" s="171"/>
      <c r="CXJ2" s="171"/>
      <c r="CXK2" s="171"/>
      <c r="CXL2" s="171"/>
      <c r="CXM2" s="171"/>
      <c r="CXN2" s="171"/>
      <c r="CXO2" s="171"/>
      <c r="CXP2" s="171"/>
      <c r="CXQ2" s="171"/>
      <c r="CXR2" s="171"/>
      <c r="CXS2" s="171"/>
      <c r="CXT2" s="171"/>
      <c r="CXU2" s="171"/>
      <c r="CXV2" s="171"/>
      <c r="CXW2" s="171"/>
      <c r="CXX2" s="171"/>
      <c r="CXY2" s="171"/>
      <c r="CXZ2" s="171"/>
      <c r="CYA2" s="171"/>
      <c r="CYB2" s="171"/>
      <c r="CYC2" s="171"/>
      <c r="CYD2" s="171"/>
      <c r="CYE2" s="171"/>
      <c r="CYF2" s="171"/>
      <c r="CYG2" s="171"/>
      <c r="CYH2" s="171"/>
      <c r="CYI2" s="171"/>
      <c r="CYJ2" s="171"/>
      <c r="CYK2" s="171"/>
      <c r="CYL2" s="171"/>
      <c r="CYM2" s="171"/>
      <c r="CYN2" s="171"/>
      <c r="CYO2" s="171"/>
      <c r="CYP2" s="171"/>
      <c r="CYQ2" s="171"/>
      <c r="CYR2" s="171"/>
      <c r="CYS2" s="171"/>
      <c r="CYT2" s="171"/>
      <c r="CYU2" s="171"/>
      <c r="CYV2" s="171"/>
      <c r="CYW2" s="171"/>
      <c r="CYX2" s="171"/>
      <c r="CYY2" s="171"/>
      <c r="CYZ2" s="171"/>
      <c r="CZA2" s="171"/>
      <c r="CZB2" s="171"/>
      <c r="CZC2" s="171"/>
      <c r="CZD2" s="171"/>
      <c r="CZE2" s="171"/>
      <c r="CZF2" s="171"/>
      <c r="CZG2" s="171"/>
      <c r="CZH2" s="171"/>
      <c r="CZI2" s="171"/>
      <c r="CZJ2" s="171"/>
      <c r="CZK2" s="171"/>
      <c r="CZL2" s="171"/>
      <c r="CZM2" s="171"/>
      <c r="CZN2" s="171"/>
      <c r="CZO2" s="171"/>
      <c r="CZP2" s="171"/>
      <c r="CZQ2" s="171"/>
      <c r="CZR2" s="171"/>
      <c r="CZS2" s="171"/>
      <c r="CZT2" s="171"/>
      <c r="CZU2" s="171"/>
      <c r="CZV2" s="171"/>
      <c r="CZW2" s="171"/>
      <c r="CZX2" s="171"/>
      <c r="CZY2" s="171"/>
      <c r="CZZ2" s="171"/>
      <c r="DAA2" s="171"/>
      <c r="DAB2" s="171"/>
      <c r="DAC2" s="171"/>
      <c r="DAD2" s="171"/>
      <c r="DAE2" s="171"/>
      <c r="DAF2" s="171"/>
      <c r="DAG2" s="171"/>
      <c r="DAH2" s="171"/>
      <c r="DAI2" s="171"/>
      <c r="DAJ2" s="171"/>
      <c r="DAK2" s="171"/>
      <c r="DAL2" s="171"/>
      <c r="DAM2" s="171"/>
      <c r="DAN2" s="171"/>
      <c r="DAO2" s="171"/>
      <c r="DAP2" s="171"/>
      <c r="DAQ2" s="171"/>
      <c r="DAR2" s="171"/>
      <c r="DAS2" s="171"/>
      <c r="DAT2" s="171"/>
      <c r="DAU2" s="171"/>
      <c r="DAV2" s="171"/>
      <c r="DAW2" s="171"/>
      <c r="DAX2" s="171"/>
      <c r="DAY2" s="171"/>
      <c r="DAZ2" s="171"/>
      <c r="DBA2" s="171"/>
      <c r="DBB2" s="171"/>
      <c r="DBC2" s="171"/>
      <c r="DBD2" s="171"/>
      <c r="DBE2" s="171"/>
      <c r="DBF2" s="171"/>
      <c r="DBG2" s="171"/>
      <c r="DBH2" s="171"/>
      <c r="DBI2" s="171"/>
      <c r="DBJ2" s="171"/>
      <c r="DBK2" s="171"/>
      <c r="DBL2" s="171"/>
      <c r="DBM2" s="171"/>
      <c r="DBN2" s="171"/>
      <c r="DBO2" s="171"/>
      <c r="DBP2" s="171"/>
      <c r="DBQ2" s="171"/>
      <c r="DBR2" s="171"/>
      <c r="DBS2" s="171"/>
      <c r="DBT2" s="171"/>
      <c r="DBU2" s="171"/>
      <c r="DBV2" s="171"/>
      <c r="DBW2" s="171"/>
      <c r="DBX2" s="171"/>
      <c r="DBY2" s="171"/>
      <c r="DBZ2" s="171"/>
      <c r="DCA2" s="171"/>
      <c r="DCB2" s="171"/>
      <c r="DCC2" s="171"/>
      <c r="DCD2" s="171"/>
      <c r="DCE2" s="171"/>
      <c r="DCF2" s="171"/>
      <c r="DCG2" s="171"/>
      <c r="DCH2" s="171"/>
      <c r="DCI2" s="171"/>
      <c r="DCJ2" s="171"/>
      <c r="DCK2" s="171"/>
      <c r="DCL2" s="171"/>
      <c r="DCM2" s="171"/>
      <c r="DCN2" s="171"/>
      <c r="DCO2" s="171"/>
      <c r="DCP2" s="171"/>
      <c r="DCQ2" s="171"/>
      <c r="DCR2" s="171"/>
      <c r="DCS2" s="171"/>
      <c r="DCT2" s="171"/>
      <c r="DCU2" s="171"/>
      <c r="DCV2" s="171"/>
      <c r="DCW2" s="171"/>
      <c r="DCX2" s="171"/>
      <c r="DCY2" s="171"/>
      <c r="DCZ2" s="171"/>
      <c r="DDA2" s="171"/>
      <c r="DDB2" s="171"/>
      <c r="DDC2" s="171"/>
      <c r="DDD2" s="171"/>
      <c r="DDE2" s="171"/>
      <c r="DDF2" s="171"/>
      <c r="DDG2" s="171"/>
      <c r="DDH2" s="171"/>
      <c r="DDI2" s="171"/>
      <c r="DDJ2" s="171"/>
      <c r="DDK2" s="171"/>
      <c r="DDL2" s="171"/>
      <c r="DDM2" s="171"/>
      <c r="DDN2" s="171"/>
      <c r="DDO2" s="171"/>
      <c r="DDP2" s="171"/>
      <c r="DDQ2" s="171"/>
      <c r="DDR2" s="171"/>
      <c r="DDS2" s="171"/>
      <c r="DDT2" s="171"/>
      <c r="DDU2" s="171"/>
      <c r="DDV2" s="171"/>
      <c r="DDW2" s="171"/>
      <c r="DDX2" s="171"/>
      <c r="DDY2" s="171"/>
      <c r="DDZ2" s="171"/>
      <c r="DEA2" s="171"/>
      <c r="DEB2" s="171"/>
      <c r="DEC2" s="171"/>
      <c r="DED2" s="171"/>
      <c r="DEE2" s="171"/>
      <c r="DEF2" s="171"/>
      <c r="DEG2" s="171"/>
      <c r="DEH2" s="171"/>
      <c r="DEI2" s="171"/>
      <c r="DEJ2" s="171"/>
      <c r="DEK2" s="171"/>
      <c r="DEL2" s="171"/>
      <c r="DEM2" s="171"/>
      <c r="DEN2" s="171"/>
      <c r="DEO2" s="171"/>
      <c r="DEP2" s="171"/>
      <c r="DEQ2" s="171"/>
      <c r="DER2" s="171"/>
      <c r="DES2" s="171"/>
      <c r="DET2" s="171"/>
      <c r="DEU2" s="171"/>
      <c r="DEV2" s="171"/>
      <c r="DEW2" s="171"/>
      <c r="DEX2" s="171"/>
      <c r="DEY2" s="171"/>
      <c r="DEZ2" s="171"/>
      <c r="DFA2" s="171"/>
      <c r="DFB2" s="171"/>
      <c r="DFC2" s="171"/>
      <c r="DFD2" s="171"/>
      <c r="DFE2" s="171"/>
      <c r="DFF2" s="171"/>
      <c r="DFG2" s="171"/>
      <c r="DFH2" s="171"/>
      <c r="DFI2" s="171"/>
      <c r="DFJ2" s="171"/>
      <c r="DFK2" s="171"/>
      <c r="DFL2" s="171"/>
      <c r="DFM2" s="171"/>
      <c r="DFN2" s="171"/>
      <c r="DFO2" s="171"/>
      <c r="DFP2" s="171"/>
      <c r="DFQ2" s="171"/>
      <c r="DFR2" s="171"/>
      <c r="DFS2" s="171"/>
      <c r="DFT2" s="171"/>
      <c r="DFU2" s="171"/>
      <c r="DFV2" s="171"/>
      <c r="DFW2" s="171"/>
      <c r="DFX2" s="171"/>
      <c r="DFY2" s="171"/>
      <c r="DFZ2" s="171"/>
      <c r="DGA2" s="171"/>
      <c r="DGB2" s="171"/>
      <c r="DGC2" s="171"/>
      <c r="DGD2" s="171"/>
      <c r="DGE2" s="171"/>
      <c r="DGF2" s="171"/>
      <c r="DGG2" s="171"/>
      <c r="DGH2" s="171"/>
      <c r="DGI2" s="171"/>
      <c r="DGJ2" s="171"/>
      <c r="DGK2" s="171"/>
      <c r="DGL2" s="171"/>
      <c r="DGM2" s="171"/>
      <c r="DGN2" s="171"/>
      <c r="DGO2" s="171"/>
      <c r="DGP2" s="171"/>
      <c r="DGQ2" s="171"/>
      <c r="DGR2" s="171"/>
      <c r="DGS2" s="171"/>
      <c r="DGT2" s="171"/>
      <c r="DGU2" s="171"/>
      <c r="DGV2" s="171"/>
      <c r="DGW2" s="171"/>
      <c r="DGX2" s="171"/>
      <c r="DGY2" s="171"/>
      <c r="DGZ2" s="171"/>
      <c r="DHA2" s="171"/>
      <c r="DHB2" s="171"/>
      <c r="DHC2" s="171"/>
      <c r="DHD2" s="171"/>
      <c r="DHE2" s="171"/>
      <c r="DHF2" s="171"/>
      <c r="DHG2" s="171"/>
      <c r="DHH2" s="171"/>
      <c r="DHI2" s="171"/>
      <c r="DHJ2" s="171"/>
      <c r="DHK2" s="171"/>
      <c r="DHL2" s="171"/>
      <c r="DHM2" s="171"/>
      <c r="DHN2" s="171"/>
      <c r="DHO2" s="171"/>
      <c r="DHP2" s="171"/>
      <c r="DHQ2" s="171"/>
      <c r="DHR2" s="171"/>
      <c r="DHS2" s="171"/>
      <c r="DHT2" s="171"/>
      <c r="DHU2" s="171"/>
      <c r="DHV2" s="171"/>
      <c r="DHW2" s="171"/>
      <c r="DHX2" s="171"/>
      <c r="DHY2" s="171"/>
      <c r="DHZ2" s="171"/>
      <c r="DIA2" s="171"/>
      <c r="DIB2" s="171"/>
      <c r="DIC2" s="171"/>
      <c r="DID2" s="171"/>
      <c r="DIE2" s="171"/>
      <c r="DIF2" s="171"/>
      <c r="DIG2" s="171"/>
      <c r="DIH2" s="171"/>
      <c r="DII2" s="171"/>
      <c r="DIJ2" s="171"/>
      <c r="DIK2" s="171"/>
      <c r="DIL2" s="171"/>
      <c r="DIM2" s="171"/>
      <c r="DIN2" s="171"/>
      <c r="DIO2" s="171"/>
      <c r="DIP2" s="171"/>
      <c r="DIQ2" s="171"/>
      <c r="DIR2" s="171"/>
      <c r="DIS2" s="171"/>
      <c r="DIT2" s="171"/>
      <c r="DIU2" s="171"/>
      <c r="DIV2" s="171"/>
      <c r="DIW2" s="171"/>
      <c r="DIX2" s="171"/>
      <c r="DIY2" s="171"/>
      <c r="DIZ2" s="171"/>
      <c r="DJA2" s="171"/>
      <c r="DJB2" s="171"/>
      <c r="DJC2" s="171"/>
      <c r="DJD2" s="171"/>
      <c r="DJE2" s="171"/>
      <c r="DJF2" s="171"/>
      <c r="DJG2" s="171"/>
      <c r="DJH2" s="171"/>
      <c r="DJI2" s="171"/>
      <c r="DJJ2" s="171"/>
      <c r="DJK2" s="171"/>
      <c r="DJL2" s="171"/>
      <c r="DJM2" s="171"/>
      <c r="DJN2" s="171"/>
      <c r="DJO2" s="171"/>
      <c r="DJP2" s="171"/>
      <c r="DJQ2" s="171"/>
      <c r="DJR2" s="171"/>
      <c r="DJS2" s="171"/>
      <c r="DJT2" s="171"/>
      <c r="DJU2" s="171"/>
      <c r="DJV2" s="171"/>
      <c r="DJW2" s="171"/>
      <c r="DJX2" s="171"/>
      <c r="DJY2" s="171"/>
      <c r="DJZ2" s="171"/>
      <c r="DKA2" s="171"/>
      <c r="DKB2" s="171"/>
      <c r="DKC2" s="171"/>
      <c r="DKD2" s="171"/>
      <c r="DKE2" s="171"/>
      <c r="DKF2" s="171"/>
      <c r="DKG2" s="171"/>
      <c r="DKH2" s="171"/>
      <c r="DKI2" s="171"/>
      <c r="DKJ2" s="171"/>
      <c r="DKK2" s="171"/>
      <c r="DKL2" s="171"/>
      <c r="DKM2" s="171"/>
      <c r="DKN2" s="171"/>
      <c r="DKO2" s="171"/>
      <c r="DKP2" s="171"/>
      <c r="DKQ2" s="171"/>
      <c r="DKR2" s="171"/>
      <c r="DKS2" s="171"/>
      <c r="DKT2" s="171"/>
      <c r="DKU2" s="171"/>
      <c r="DKV2" s="171"/>
      <c r="DKW2" s="171"/>
      <c r="DKX2" s="171"/>
      <c r="DKY2" s="171"/>
      <c r="DKZ2" s="171"/>
      <c r="DLA2" s="171"/>
      <c r="DLB2" s="171"/>
      <c r="DLC2" s="171"/>
      <c r="DLD2" s="171"/>
      <c r="DLE2" s="171"/>
      <c r="DLF2" s="171"/>
      <c r="DLG2" s="171"/>
      <c r="DLH2" s="171"/>
      <c r="DLI2" s="171"/>
      <c r="DLJ2" s="171"/>
      <c r="DLK2" s="171"/>
      <c r="DLL2" s="171"/>
      <c r="DLM2" s="171"/>
      <c r="DLN2" s="171"/>
      <c r="DLO2" s="171"/>
      <c r="DLP2" s="171"/>
      <c r="DLQ2" s="171"/>
      <c r="DLR2" s="171"/>
      <c r="DLS2" s="171"/>
      <c r="DLT2" s="171"/>
      <c r="DLU2" s="171"/>
      <c r="DLV2" s="171"/>
      <c r="DLW2" s="171"/>
      <c r="DLX2" s="171"/>
      <c r="DLY2" s="171"/>
      <c r="DLZ2" s="171"/>
      <c r="DMA2" s="171"/>
      <c r="DMB2" s="171"/>
      <c r="DMC2" s="171"/>
      <c r="DMD2" s="171"/>
      <c r="DME2" s="171"/>
      <c r="DMF2" s="171"/>
      <c r="DMG2" s="171"/>
      <c r="DMH2" s="171"/>
      <c r="DMI2" s="171"/>
      <c r="DMJ2" s="171"/>
      <c r="DMK2" s="171"/>
      <c r="DML2" s="171"/>
      <c r="DMM2" s="171"/>
      <c r="DMN2" s="171"/>
      <c r="DMO2" s="171"/>
      <c r="DMP2" s="171"/>
      <c r="DMQ2" s="171"/>
      <c r="DMR2" s="171"/>
      <c r="DMS2" s="171"/>
      <c r="DMT2" s="171"/>
      <c r="DMU2" s="171"/>
      <c r="DMV2" s="171"/>
      <c r="DMW2" s="171"/>
      <c r="DMX2" s="171"/>
      <c r="DMY2" s="171"/>
      <c r="DMZ2" s="171"/>
      <c r="DNA2" s="171"/>
      <c r="DNB2" s="171"/>
      <c r="DNC2" s="171"/>
      <c r="DND2" s="171"/>
      <c r="DNE2" s="171"/>
      <c r="DNF2" s="171"/>
      <c r="DNG2" s="171"/>
      <c r="DNH2" s="171"/>
      <c r="DNI2" s="171"/>
      <c r="DNJ2" s="171"/>
      <c r="DNK2" s="171"/>
      <c r="DNL2" s="171"/>
      <c r="DNM2" s="171"/>
      <c r="DNN2" s="171"/>
      <c r="DNO2" s="171"/>
      <c r="DNP2" s="171"/>
      <c r="DNQ2" s="171"/>
      <c r="DNR2" s="171"/>
      <c r="DNS2" s="171"/>
      <c r="DNT2" s="171"/>
      <c r="DNU2" s="171"/>
      <c r="DNV2" s="171"/>
      <c r="DNW2" s="171"/>
      <c r="DNX2" s="171"/>
      <c r="DNY2" s="171"/>
      <c r="DNZ2" s="171"/>
      <c r="DOA2" s="171"/>
      <c r="DOB2" s="171"/>
      <c r="DOC2" s="171"/>
      <c r="DOD2" s="171"/>
      <c r="DOE2" s="171"/>
      <c r="DOF2" s="171"/>
      <c r="DOG2" s="171"/>
      <c r="DOH2" s="171"/>
      <c r="DOI2" s="171"/>
      <c r="DOJ2" s="171"/>
      <c r="DOK2" s="171"/>
      <c r="DOL2" s="171"/>
      <c r="DOM2" s="171"/>
      <c r="DON2" s="171"/>
      <c r="DOO2" s="171"/>
      <c r="DOP2" s="171"/>
      <c r="DOQ2" s="171"/>
      <c r="DOR2" s="171"/>
      <c r="DOS2" s="171"/>
      <c r="DOT2" s="171"/>
      <c r="DOU2" s="171"/>
      <c r="DOV2" s="171"/>
      <c r="DOW2" s="171"/>
      <c r="DOX2" s="171"/>
      <c r="DOY2" s="171"/>
      <c r="DOZ2" s="171"/>
      <c r="DPA2" s="171"/>
      <c r="DPB2" s="171"/>
      <c r="DPC2" s="171"/>
      <c r="DPD2" s="171"/>
      <c r="DPE2" s="171"/>
      <c r="DPF2" s="171"/>
      <c r="DPG2" s="171"/>
      <c r="DPH2" s="171"/>
      <c r="DPI2" s="171"/>
      <c r="DPJ2" s="171"/>
      <c r="DPK2" s="171"/>
      <c r="DPL2" s="171"/>
      <c r="DPM2" s="171"/>
      <c r="DPN2" s="171"/>
      <c r="DPO2" s="171"/>
      <c r="DPP2" s="171"/>
      <c r="DPQ2" s="171"/>
      <c r="DPR2" s="171"/>
      <c r="DPS2" s="171"/>
      <c r="DPT2" s="171"/>
      <c r="DPU2" s="171"/>
      <c r="DPV2" s="171"/>
      <c r="DPW2" s="171"/>
      <c r="DPX2" s="171"/>
      <c r="DPY2" s="171"/>
      <c r="DPZ2" s="171"/>
      <c r="DQA2" s="171"/>
      <c r="DQB2" s="171"/>
      <c r="DQC2" s="171"/>
      <c r="DQD2" s="171"/>
      <c r="DQE2" s="171"/>
      <c r="DQF2" s="171"/>
      <c r="DQG2" s="171"/>
      <c r="DQH2" s="171"/>
      <c r="DQI2" s="171"/>
      <c r="DQJ2" s="171"/>
      <c r="DQK2" s="171"/>
      <c r="DQL2" s="171"/>
      <c r="DQM2" s="171"/>
      <c r="DQN2" s="171"/>
      <c r="DQO2" s="171"/>
      <c r="DQP2" s="171"/>
      <c r="DQQ2" s="171"/>
      <c r="DQR2" s="171"/>
      <c r="DQS2" s="171"/>
      <c r="DQT2" s="171"/>
      <c r="DQU2" s="171"/>
      <c r="DQV2" s="171"/>
      <c r="DQW2" s="171"/>
      <c r="DQX2" s="171"/>
      <c r="DQY2" s="171"/>
      <c r="DQZ2" s="171"/>
      <c r="DRA2" s="171"/>
      <c r="DRB2" s="171"/>
      <c r="DRC2" s="171"/>
      <c r="DRD2" s="171"/>
      <c r="DRE2" s="171"/>
      <c r="DRF2" s="171"/>
      <c r="DRG2" s="171"/>
      <c r="DRH2" s="171"/>
      <c r="DRI2" s="171"/>
      <c r="DRJ2" s="171"/>
      <c r="DRK2" s="171"/>
      <c r="DRL2" s="171"/>
      <c r="DRM2" s="171"/>
      <c r="DRN2" s="171"/>
      <c r="DRO2" s="171"/>
      <c r="DRP2" s="171"/>
      <c r="DRQ2" s="171"/>
      <c r="DRR2" s="171"/>
      <c r="DRS2" s="171"/>
      <c r="DRT2" s="171"/>
      <c r="DRU2" s="171"/>
      <c r="DRV2" s="171"/>
      <c r="DRW2" s="171"/>
      <c r="DRX2" s="171"/>
      <c r="DRY2" s="171"/>
      <c r="DRZ2" s="171"/>
      <c r="DSA2" s="171"/>
      <c r="DSB2" s="171"/>
      <c r="DSC2" s="171"/>
      <c r="DSD2" s="171"/>
      <c r="DSE2" s="171"/>
      <c r="DSF2" s="171"/>
      <c r="DSG2" s="171"/>
      <c r="DSH2" s="171"/>
      <c r="DSI2" s="171"/>
      <c r="DSJ2" s="171"/>
      <c r="DSK2" s="171"/>
      <c r="DSL2" s="171"/>
      <c r="DSM2" s="171"/>
      <c r="DSN2" s="171"/>
      <c r="DSO2" s="171"/>
      <c r="DSP2" s="171"/>
      <c r="DSQ2" s="171"/>
      <c r="DSR2" s="171"/>
      <c r="DSS2" s="171"/>
      <c r="DST2" s="171"/>
      <c r="DSU2" s="171"/>
      <c r="DSV2" s="171"/>
      <c r="DSW2" s="171"/>
      <c r="DSX2" s="171"/>
      <c r="DSY2" s="171"/>
      <c r="DSZ2" s="171"/>
      <c r="DTA2" s="171"/>
      <c r="DTB2" s="171"/>
      <c r="DTC2" s="171"/>
      <c r="DTD2" s="171"/>
      <c r="DTE2" s="171"/>
      <c r="DTF2" s="171"/>
      <c r="DTG2" s="171"/>
      <c r="DTH2" s="171"/>
      <c r="DTI2" s="171"/>
      <c r="DTJ2" s="171"/>
      <c r="DTK2" s="171"/>
      <c r="DTL2" s="171"/>
      <c r="DTM2" s="171"/>
      <c r="DTN2" s="171"/>
      <c r="DTO2" s="171"/>
      <c r="DTP2" s="171"/>
      <c r="DTQ2" s="171"/>
      <c r="DTR2" s="171"/>
      <c r="DTS2" s="171"/>
      <c r="DTT2" s="171"/>
      <c r="DTU2" s="171"/>
      <c r="DTV2" s="171"/>
      <c r="DTW2" s="171"/>
      <c r="DTX2" s="171"/>
      <c r="DTY2" s="171"/>
      <c r="DTZ2" s="171"/>
      <c r="DUA2" s="171"/>
      <c r="DUB2" s="171"/>
      <c r="DUC2" s="171"/>
      <c r="DUD2" s="171"/>
      <c r="DUE2" s="171"/>
      <c r="DUF2" s="171"/>
      <c r="DUG2" s="171"/>
      <c r="DUH2" s="171"/>
      <c r="DUI2" s="171"/>
      <c r="DUJ2" s="171"/>
      <c r="DUK2" s="171"/>
      <c r="DUL2" s="171"/>
      <c r="DUM2" s="171"/>
      <c r="DUN2" s="171"/>
      <c r="DUO2" s="171"/>
      <c r="DUP2" s="171"/>
      <c r="DUQ2" s="171"/>
      <c r="DUR2" s="171"/>
      <c r="DUS2" s="171"/>
      <c r="DUT2" s="171"/>
      <c r="DUU2" s="171"/>
      <c r="DUV2" s="171"/>
      <c r="DUW2" s="171"/>
      <c r="DUX2" s="171"/>
      <c r="DUY2" s="171"/>
      <c r="DUZ2" s="171"/>
      <c r="DVA2" s="171"/>
      <c r="DVB2" s="171"/>
      <c r="DVC2" s="171"/>
      <c r="DVD2" s="171"/>
      <c r="DVE2" s="171"/>
      <c r="DVF2" s="171"/>
      <c r="DVG2" s="171"/>
      <c r="DVH2" s="171"/>
      <c r="DVI2" s="171"/>
      <c r="DVJ2" s="171"/>
      <c r="DVK2" s="171"/>
      <c r="DVL2" s="171"/>
      <c r="DVM2" s="171"/>
      <c r="DVN2" s="171"/>
      <c r="DVO2" s="171"/>
      <c r="DVP2" s="171"/>
      <c r="DVQ2" s="171"/>
      <c r="DVR2" s="171"/>
      <c r="DVS2" s="171"/>
      <c r="DVT2" s="171"/>
      <c r="DVU2" s="171"/>
      <c r="DVV2" s="171"/>
      <c r="DVW2" s="171"/>
      <c r="DVX2" s="171"/>
      <c r="DVY2" s="171"/>
      <c r="DVZ2" s="171"/>
      <c r="DWA2" s="171"/>
      <c r="DWB2" s="171"/>
      <c r="DWC2" s="171"/>
      <c r="DWD2" s="171"/>
      <c r="DWE2" s="171"/>
      <c r="DWF2" s="171"/>
      <c r="DWG2" s="171"/>
      <c r="DWH2" s="171"/>
      <c r="DWI2" s="171"/>
      <c r="DWJ2" s="171"/>
      <c r="DWK2" s="171"/>
      <c r="DWL2" s="171"/>
      <c r="DWM2" s="171"/>
      <c r="DWN2" s="171"/>
      <c r="DWO2" s="171"/>
      <c r="DWP2" s="171"/>
      <c r="DWQ2" s="171"/>
      <c r="DWR2" s="171"/>
      <c r="DWS2" s="171"/>
      <c r="DWT2" s="171"/>
      <c r="DWU2" s="171"/>
      <c r="DWV2" s="171"/>
      <c r="DWW2" s="171"/>
      <c r="DWX2" s="171"/>
      <c r="DWY2" s="171"/>
      <c r="DWZ2" s="171"/>
      <c r="DXA2" s="171"/>
      <c r="DXB2" s="171"/>
      <c r="DXC2" s="171"/>
      <c r="DXD2" s="171"/>
      <c r="DXE2" s="171"/>
      <c r="DXF2" s="171"/>
      <c r="DXG2" s="171"/>
      <c r="DXH2" s="171"/>
      <c r="DXI2" s="171"/>
      <c r="DXJ2" s="171"/>
      <c r="DXK2" s="171"/>
      <c r="DXL2" s="171"/>
      <c r="DXM2" s="171"/>
      <c r="DXN2" s="171"/>
      <c r="DXO2" s="171"/>
      <c r="DXP2" s="171"/>
      <c r="DXQ2" s="171"/>
      <c r="DXR2" s="171"/>
      <c r="DXS2" s="171"/>
      <c r="DXT2" s="171"/>
      <c r="DXU2" s="171"/>
      <c r="DXV2" s="171"/>
      <c r="DXW2" s="171"/>
      <c r="DXX2" s="171"/>
      <c r="DXY2" s="171"/>
      <c r="DXZ2" s="171"/>
      <c r="DYA2" s="171"/>
      <c r="DYB2" s="171"/>
      <c r="DYC2" s="171"/>
      <c r="DYD2" s="171"/>
      <c r="DYE2" s="171"/>
      <c r="DYF2" s="171"/>
      <c r="DYG2" s="171"/>
      <c r="DYH2" s="171"/>
      <c r="DYI2" s="171"/>
      <c r="DYJ2" s="171"/>
      <c r="DYK2" s="171"/>
      <c r="DYL2" s="171"/>
      <c r="DYM2" s="171"/>
      <c r="DYN2" s="171"/>
      <c r="DYO2" s="171"/>
      <c r="DYP2" s="171"/>
      <c r="DYQ2" s="171"/>
      <c r="DYR2" s="171"/>
      <c r="DYS2" s="171"/>
      <c r="DYT2" s="171"/>
      <c r="DYU2" s="171"/>
      <c r="DYV2" s="171"/>
      <c r="DYW2" s="171"/>
      <c r="DYX2" s="171"/>
      <c r="DYY2" s="171"/>
      <c r="DYZ2" s="171"/>
      <c r="DZA2" s="171"/>
      <c r="DZB2" s="171"/>
      <c r="DZC2" s="171"/>
      <c r="DZD2" s="171"/>
      <c r="DZE2" s="171"/>
      <c r="DZF2" s="171"/>
      <c r="DZG2" s="171"/>
      <c r="DZH2" s="171"/>
      <c r="DZI2" s="171"/>
      <c r="DZJ2" s="171"/>
      <c r="DZK2" s="171"/>
      <c r="DZL2" s="171"/>
      <c r="DZM2" s="171"/>
      <c r="DZN2" s="171"/>
      <c r="DZO2" s="171"/>
      <c r="DZP2" s="171"/>
      <c r="DZQ2" s="171"/>
      <c r="DZR2" s="171"/>
      <c r="DZS2" s="171"/>
      <c r="DZT2" s="171"/>
      <c r="DZU2" s="171"/>
      <c r="DZV2" s="171"/>
      <c r="DZW2" s="171"/>
      <c r="DZX2" s="171"/>
      <c r="DZY2" s="171"/>
      <c r="DZZ2" s="171"/>
      <c r="EAA2" s="171"/>
      <c r="EAB2" s="171"/>
      <c r="EAC2" s="171"/>
      <c r="EAD2" s="171"/>
      <c r="EAE2" s="171"/>
      <c r="EAF2" s="171"/>
      <c r="EAG2" s="171"/>
      <c r="EAH2" s="171"/>
      <c r="EAI2" s="171"/>
      <c r="EAJ2" s="171"/>
      <c r="EAK2" s="171"/>
      <c r="EAL2" s="171"/>
      <c r="EAM2" s="171"/>
      <c r="EAN2" s="171"/>
      <c r="EAO2" s="171"/>
      <c r="EAP2" s="171"/>
      <c r="EAQ2" s="171"/>
      <c r="EAR2" s="171"/>
      <c r="EAS2" s="171"/>
      <c r="EAT2" s="171"/>
      <c r="EAU2" s="171"/>
      <c r="EAV2" s="171"/>
      <c r="EAW2" s="171"/>
      <c r="EAX2" s="171"/>
      <c r="EAY2" s="171"/>
      <c r="EAZ2" s="171"/>
      <c r="EBA2" s="171"/>
      <c r="EBB2" s="171"/>
      <c r="EBC2" s="171"/>
      <c r="EBD2" s="171"/>
      <c r="EBE2" s="171"/>
      <c r="EBF2" s="171"/>
      <c r="EBG2" s="171"/>
      <c r="EBH2" s="171"/>
      <c r="EBI2" s="171"/>
      <c r="EBJ2" s="171"/>
      <c r="EBK2" s="171"/>
      <c r="EBL2" s="171"/>
      <c r="EBM2" s="171"/>
      <c r="EBN2" s="171"/>
      <c r="EBO2" s="171"/>
      <c r="EBP2" s="171"/>
      <c r="EBQ2" s="171"/>
      <c r="EBR2" s="171"/>
      <c r="EBS2" s="171"/>
      <c r="EBT2" s="171"/>
      <c r="EBU2" s="171"/>
      <c r="EBV2" s="171"/>
      <c r="EBW2" s="171"/>
      <c r="EBX2" s="171"/>
      <c r="EBY2" s="171"/>
      <c r="EBZ2" s="171"/>
      <c r="ECA2" s="171"/>
      <c r="ECB2" s="171"/>
      <c r="ECC2" s="171"/>
      <c r="ECD2" s="171"/>
      <c r="ECE2" s="171"/>
      <c r="ECF2" s="171"/>
      <c r="ECG2" s="171"/>
      <c r="ECH2" s="171"/>
      <c r="ECI2" s="171"/>
      <c r="ECJ2" s="171"/>
      <c r="ECK2" s="171"/>
      <c r="ECL2" s="171"/>
      <c r="ECM2" s="171"/>
      <c r="ECN2" s="171"/>
      <c r="ECO2" s="171"/>
      <c r="ECP2" s="171"/>
      <c r="ECQ2" s="171"/>
      <c r="ECR2" s="171"/>
      <c r="ECS2" s="171"/>
      <c r="ECT2" s="171"/>
      <c r="ECU2" s="171"/>
      <c r="ECV2" s="171"/>
      <c r="ECW2" s="171"/>
      <c r="ECX2" s="171"/>
      <c r="ECY2" s="171"/>
      <c r="ECZ2" s="171"/>
      <c r="EDA2" s="171"/>
      <c r="EDB2" s="171"/>
      <c r="EDC2" s="171"/>
      <c r="EDD2" s="171"/>
      <c r="EDE2" s="171"/>
      <c r="EDF2" s="171"/>
      <c r="EDG2" s="171"/>
      <c r="EDH2" s="171"/>
      <c r="EDI2" s="171"/>
      <c r="EDJ2" s="171"/>
      <c r="EDK2" s="171"/>
      <c r="EDL2" s="171"/>
      <c r="EDM2" s="171"/>
      <c r="EDN2" s="171"/>
      <c r="EDO2" s="171"/>
      <c r="EDP2" s="171"/>
      <c r="EDQ2" s="171"/>
      <c r="EDR2" s="171"/>
      <c r="EDS2" s="171"/>
      <c r="EDT2" s="171"/>
      <c r="EDU2" s="171"/>
      <c r="EDV2" s="171"/>
      <c r="EDW2" s="171"/>
      <c r="EDX2" s="171"/>
      <c r="EDY2" s="171"/>
      <c r="EDZ2" s="171"/>
      <c r="EEA2" s="171"/>
      <c r="EEB2" s="171"/>
      <c r="EEC2" s="171"/>
      <c r="EED2" s="171"/>
      <c r="EEE2" s="171"/>
      <c r="EEF2" s="171"/>
      <c r="EEG2" s="171"/>
      <c r="EEH2" s="171"/>
      <c r="EEI2" s="171"/>
      <c r="EEJ2" s="171"/>
      <c r="EEK2" s="171"/>
      <c r="EEL2" s="171"/>
      <c r="EEM2" s="171"/>
      <c r="EEN2" s="171"/>
      <c r="EEO2" s="171"/>
      <c r="EEP2" s="171"/>
      <c r="EEQ2" s="171"/>
      <c r="EER2" s="171"/>
      <c r="EES2" s="171"/>
      <c r="EET2" s="171"/>
      <c r="EEU2" s="171"/>
      <c r="EEV2" s="171"/>
      <c r="EEW2" s="171"/>
      <c r="EEX2" s="171"/>
      <c r="EEY2" s="171"/>
      <c r="EEZ2" s="171"/>
      <c r="EFA2" s="171"/>
      <c r="EFB2" s="171"/>
      <c r="EFC2" s="171"/>
      <c r="EFD2" s="171"/>
      <c r="EFE2" s="171"/>
      <c r="EFF2" s="171"/>
      <c r="EFG2" s="171"/>
      <c r="EFH2" s="171"/>
      <c r="EFI2" s="171"/>
      <c r="EFJ2" s="171"/>
      <c r="EFK2" s="171"/>
      <c r="EFL2" s="171"/>
      <c r="EFM2" s="171"/>
      <c r="EFN2" s="171"/>
      <c r="EFO2" s="171"/>
      <c r="EFP2" s="171"/>
      <c r="EFQ2" s="171"/>
      <c r="EFR2" s="171"/>
      <c r="EFS2" s="171"/>
      <c r="EFT2" s="171"/>
      <c r="EFU2" s="171"/>
      <c r="EFV2" s="171"/>
      <c r="EFW2" s="171"/>
      <c r="EFX2" s="171"/>
      <c r="EFY2" s="171"/>
      <c r="EFZ2" s="171"/>
      <c r="EGA2" s="171"/>
      <c r="EGB2" s="171"/>
      <c r="EGC2" s="171"/>
      <c r="EGD2" s="171"/>
      <c r="EGE2" s="171"/>
      <c r="EGF2" s="171"/>
      <c r="EGG2" s="171"/>
      <c r="EGH2" s="171"/>
      <c r="EGI2" s="171"/>
      <c r="EGJ2" s="171"/>
      <c r="EGK2" s="171"/>
      <c r="EGL2" s="171"/>
      <c r="EGM2" s="171"/>
      <c r="EGN2" s="171"/>
      <c r="EGO2" s="171"/>
      <c r="EGP2" s="171"/>
      <c r="EGQ2" s="171"/>
      <c r="EGR2" s="171"/>
      <c r="EGS2" s="171"/>
      <c r="EGT2" s="171"/>
      <c r="EGU2" s="171"/>
      <c r="EGV2" s="171"/>
      <c r="EGW2" s="171"/>
      <c r="EGX2" s="171"/>
      <c r="EGY2" s="171"/>
      <c r="EGZ2" s="171"/>
      <c r="EHA2" s="171"/>
      <c r="EHB2" s="171"/>
      <c r="EHC2" s="171"/>
      <c r="EHD2" s="171"/>
      <c r="EHE2" s="171"/>
      <c r="EHF2" s="171"/>
      <c r="EHG2" s="171"/>
      <c r="EHH2" s="171"/>
      <c r="EHI2" s="171"/>
      <c r="EHJ2" s="171"/>
      <c r="EHK2" s="171"/>
      <c r="EHL2" s="171"/>
      <c r="EHM2" s="171"/>
      <c r="EHN2" s="171"/>
      <c r="EHO2" s="171"/>
      <c r="EHP2" s="171"/>
      <c r="EHQ2" s="171"/>
      <c r="EHR2" s="171"/>
      <c r="EHS2" s="171"/>
      <c r="EHT2" s="171"/>
      <c r="EHU2" s="171"/>
      <c r="EHV2" s="171"/>
      <c r="EHW2" s="171"/>
      <c r="EHX2" s="171"/>
      <c r="EHY2" s="171"/>
      <c r="EHZ2" s="171"/>
      <c r="EIA2" s="171"/>
      <c r="EIB2" s="171"/>
      <c r="EIC2" s="171"/>
      <c r="EID2" s="171"/>
      <c r="EIE2" s="171"/>
      <c r="EIF2" s="171"/>
      <c r="EIG2" s="171"/>
      <c r="EIH2" s="171"/>
      <c r="EII2" s="171"/>
      <c r="EIJ2" s="171"/>
      <c r="EIK2" s="171"/>
      <c r="EIL2" s="171"/>
      <c r="EIM2" s="171"/>
      <c r="EIN2" s="171"/>
      <c r="EIO2" s="171"/>
      <c r="EIP2" s="171"/>
      <c r="EIQ2" s="171"/>
      <c r="EIR2" s="171"/>
      <c r="EIS2" s="171"/>
      <c r="EIT2" s="171"/>
      <c r="EIU2" s="171"/>
      <c r="EIV2" s="171"/>
      <c r="EIW2" s="171"/>
      <c r="EIX2" s="171"/>
      <c r="EIY2" s="171"/>
      <c r="EIZ2" s="171"/>
      <c r="EJA2" s="171"/>
      <c r="EJB2" s="171"/>
      <c r="EJC2" s="171"/>
      <c r="EJD2" s="171"/>
      <c r="EJE2" s="171"/>
      <c r="EJF2" s="171"/>
      <c r="EJG2" s="171"/>
      <c r="EJH2" s="171"/>
      <c r="EJI2" s="171"/>
      <c r="EJJ2" s="171"/>
      <c r="EJK2" s="171"/>
      <c r="EJL2" s="171"/>
      <c r="EJM2" s="171"/>
      <c r="EJN2" s="171"/>
      <c r="EJO2" s="171"/>
      <c r="EJP2" s="171"/>
      <c r="EJQ2" s="171"/>
      <c r="EJR2" s="171"/>
      <c r="EJS2" s="171"/>
      <c r="EJT2" s="171"/>
      <c r="EJU2" s="171"/>
      <c r="EJV2" s="171"/>
      <c r="EJW2" s="171"/>
      <c r="EJX2" s="171"/>
      <c r="EJY2" s="171"/>
      <c r="EJZ2" s="171"/>
      <c r="EKA2" s="171"/>
      <c r="EKB2" s="171"/>
      <c r="EKC2" s="171"/>
      <c r="EKD2" s="171"/>
      <c r="EKE2" s="171"/>
      <c r="EKF2" s="171"/>
      <c r="EKG2" s="171"/>
      <c r="EKH2" s="171"/>
      <c r="EKI2" s="171"/>
      <c r="EKJ2" s="171"/>
      <c r="EKK2" s="171"/>
      <c r="EKL2" s="171"/>
      <c r="EKM2" s="171"/>
      <c r="EKN2" s="171"/>
      <c r="EKO2" s="171"/>
      <c r="EKP2" s="171"/>
      <c r="EKQ2" s="171"/>
      <c r="EKR2" s="171"/>
      <c r="EKS2" s="171"/>
      <c r="EKT2" s="171"/>
      <c r="EKU2" s="171"/>
      <c r="EKV2" s="171"/>
      <c r="EKW2" s="171"/>
      <c r="EKX2" s="171"/>
      <c r="EKY2" s="171"/>
      <c r="EKZ2" s="171"/>
      <c r="ELA2" s="171"/>
      <c r="ELB2" s="171"/>
      <c r="ELC2" s="171"/>
      <c r="ELD2" s="171"/>
      <c r="ELE2" s="171"/>
      <c r="ELF2" s="171"/>
      <c r="ELG2" s="171"/>
      <c r="ELH2" s="171"/>
      <c r="ELI2" s="171"/>
      <c r="ELJ2" s="171"/>
      <c r="ELK2" s="171"/>
      <c r="ELL2" s="171"/>
      <c r="ELM2" s="171"/>
      <c r="ELN2" s="171"/>
      <c r="ELO2" s="171"/>
      <c r="ELP2" s="171"/>
      <c r="ELQ2" s="171"/>
      <c r="ELR2" s="171"/>
      <c r="ELS2" s="171"/>
      <c r="ELT2" s="171"/>
      <c r="ELU2" s="171"/>
      <c r="ELV2" s="171"/>
      <c r="ELW2" s="171"/>
      <c r="ELX2" s="171"/>
      <c r="ELY2" s="171"/>
      <c r="ELZ2" s="171"/>
      <c r="EMA2" s="171"/>
      <c r="EMB2" s="171"/>
      <c r="EMC2" s="171"/>
      <c r="EMD2" s="171"/>
      <c r="EME2" s="171"/>
      <c r="EMF2" s="171"/>
      <c r="EMG2" s="171"/>
      <c r="EMH2" s="171"/>
      <c r="EMI2" s="171"/>
      <c r="EMJ2" s="171"/>
      <c r="EMK2" s="171"/>
      <c r="EML2" s="171"/>
      <c r="EMM2" s="171"/>
      <c r="EMN2" s="171"/>
      <c r="EMO2" s="171"/>
      <c r="EMP2" s="171"/>
      <c r="EMQ2" s="171"/>
      <c r="EMR2" s="171"/>
      <c r="EMS2" s="171"/>
      <c r="EMT2" s="171"/>
      <c r="EMU2" s="171"/>
      <c r="EMV2" s="171"/>
      <c r="EMW2" s="171"/>
      <c r="EMX2" s="171"/>
      <c r="EMY2" s="171"/>
      <c r="EMZ2" s="171"/>
      <c r="ENA2" s="171"/>
      <c r="ENB2" s="171"/>
      <c r="ENC2" s="171"/>
      <c r="END2" s="171"/>
      <c r="ENE2" s="171"/>
      <c r="ENF2" s="171"/>
      <c r="ENG2" s="171"/>
      <c r="ENH2" s="171"/>
      <c r="ENI2" s="171"/>
      <c r="ENJ2" s="171"/>
      <c r="ENK2" s="171"/>
      <c r="ENL2" s="171"/>
      <c r="ENM2" s="171"/>
      <c r="ENN2" s="171"/>
      <c r="ENO2" s="171"/>
      <c r="ENP2" s="171"/>
      <c r="ENQ2" s="171"/>
      <c r="ENR2" s="171"/>
      <c r="ENS2" s="171"/>
      <c r="ENT2" s="171"/>
      <c r="ENU2" s="171"/>
      <c r="ENV2" s="171"/>
      <c r="ENW2" s="171"/>
      <c r="ENX2" s="171"/>
      <c r="ENY2" s="171"/>
      <c r="ENZ2" s="171"/>
      <c r="EOA2" s="171"/>
      <c r="EOB2" s="171"/>
      <c r="EOC2" s="171"/>
      <c r="EOD2" s="171"/>
      <c r="EOE2" s="171"/>
      <c r="EOF2" s="171"/>
      <c r="EOG2" s="171"/>
      <c r="EOH2" s="171"/>
      <c r="EOI2" s="171"/>
      <c r="EOJ2" s="171"/>
      <c r="EOK2" s="171"/>
      <c r="EOL2" s="171"/>
      <c r="EOM2" s="171"/>
      <c r="EON2" s="171"/>
      <c r="EOO2" s="171"/>
      <c r="EOP2" s="171"/>
      <c r="EOQ2" s="171"/>
      <c r="EOR2" s="171"/>
      <c r="EOS2" s="171"/>
      <c r="EOT2" s="171"/>
      <c r="EOU2" s="171"/>
      <c r="EOV2" s="171"/>
      <c r="EOW2" s="171"/>
      <c r="EOX2" s="171"/>
      <c r="EOY2" s="171"/>
      <c r="EOZ2" s="171"/>
      <c r="EPA2" s="171"/>
      <c r="EPB2" s="171"/>
      <c r="EPC2" s="171"/>
      <c r="EPD2" s="171"/>
      <c r="EPE2" s="171"/>
      <c r="EPF2" s="171"/>
      <c r="EPG2" s="171"/>
      <c r="EPH2" s="171"/>
      <c r="EPI2" s="171"/>
      <c r="EPJ2" s="171"/>
      <c r="EPK2" s="171"/>
      <c r="EPL2" s="171"/>
      <c r="EPM2" s="171"/>
      <c r="EPN2" s="171"/>
      <c r="EPO2" s="171"/>
      <c r="EPP2" s="171"/>
      <c r="EPQ2" s="171"/>
      <c r="EPR2" s="171"/>
      <c r="EPS2" s="171"/>
      <c r="EPT2" s="171"/>
      <c r="EPU2" s="171"/>
      <c r="EPV2" s="171"/>
      <c r="EPW2" s="171"/>
      <c r="EPX2" s="171"/>
      <c r="EPY2" s="171"/>
      <c r="EPZ2" s="171"/>
      <c r="EQA2" s="171"/>
      <c r="EQB2" s="171"/>
      <c r="EQC2" s="171"/>
      <c r="EQD2" s="171"/>
      <c r="EQE2" s="171"/>
      <c r="EQF2" s="171"/>
      <c r="EQG2" s="171"/>
      <c r="EQH2" s="171"/>
      <c r="EQI2" s="171"/>
      <c r="EQJ2" s="171"/>
      <c r="EQK2" s="171"/>
      <c r="EQL2" s="171"/>
      <c r="EQM2" s="171"/>
      <c r="EQN2" s="171"/>
      <c r="EQO2" s="171"/>
      <c r="EQP2" s="171"/>
      <c r="EQQ2" s="171"/>
      <c r="EQR2" s="171"/>
      <c r="EQS2" s="171"/>
      <c r="EQT2" s="171"/>
      <c r="EQU2" s="171"/>
      <c r="EQV2" s="171"/>
      <c r="EQW2" s="171"/>
      <c r="EQX2" s="171"/>
      <c r="EQY2" s="171"/>
      <c r="EQZ2" s="171"/>
      <c r="ERA2" s="171"/>
      <c r="ERB2" s="171"/>
      <c r="ERC2" s="171"/>
      <c r="ERD2" s="171"/>
      <c r="ERE2" s="171"/>
      <c r="ERF2" s="171"/>
      <c r="ERG2" s="171"/>
      <c r="ERH2" s="171"/>
      <c r="ERI2" s="171"/>
      <c r="ERJ2" s="171"/>
      <c r="ERK2" s="171"/>
      <c r="ERL2" s="171"/>
      <c r="ERM2" s="171"/>
      <c r="ERN2" s="171"/>
      <c r="ERO2" s="171"/>
      <c r="ERP2" s="171"/>
      <c r="ERQ2" s="171"/>
      <c r="ERR2" s="171"/>
      <c r="ERS2" s="171"/>
      <c r="ERT2" s="171"/>
      <c r="ERU2" s="171"/>
      <c r="ERV2" s="171"/>
      <c r="ERW2" s="171"/>
      <c r="ERX2" s="171"/>
      <c r="ERY2" s="171"/>
      <c r="ERZ2" s="171"/>
      <c r="ESA2" s="171"/>
      <c r="ESB2" s="171"/>
      <c r="ESC2" s="171"/>
      <c r="ESD2" s="171"/>
      <c r="ESE2" s="171"/>
      <c r="ESF2" s="171"/>
      <c r="ESG2" s="171"/>
      <c r="ESH2" s="171"/>
      <c r="ESI2" s="171"/>
      <c r="ESJ2" s="171"/>
      <c r="ESK2" s="171"/>
      <c r="ESL2" s="171"/>
      <c r="ESM2" s="171"/>
      <c r="ESN2" s="171"/>
      <c r="ESO2" s="171"/>
      <c r="ESP2" s="171"/>
      <c r="ESQ2" s="171"/>
      <c r="ESR2" s="171"/>
      <c r="ESS2" s="171"/>
      <c r="EST2" s="171"/>
      <c r="ESU2" s="171"/>
      <c r="ESV2" s="171"/>
      <c r="ESW2" s="171"/>
      <c r="ESX2" s="171"/>
      <c r="ESY2" s="171"/>
      <c r="ESZ2" s="171"/>
      <c r="ETA2" s="171"/>
      <c r="ETB2" s="171"/>
      <c r="ETC2" s="171"/>
      <c r="ETD2" s="171"/>
      <c r="ETE2" s="171"/>
      <c r="ETF2" s="171"/>
      <c r="ETG2" s="171"/>
      <c r="ETH2" s="171"/>
      <c r="ETI2" s="171"/>
      <c r="ETJ2" s="171"/>
      <c r="ETK2" s="171"/>
      <c r="ETL2" s="171"/>
      <c r="ETM2" s="171"/>
      <c r="ETN2" s="171"/>
      <c r="ETO2" s="171"/>
      <c r="ETP2" s="171"/>
      <c r="ETQ2" s="171"/>
      <c r="ETR2" s="171"/>
      <c r="ETS2" s="171"/>
      <c r="ETT2" s="171"/>
      <c r="ETU2" s="171"/>
      <c r="ETV2" s="171"/>
      <c r="ETW2" s="171"/>
      <c r="ETX2" s="171"/>
      <c r="ETY2" s="171"/>
      <c r="ETZ2" s="171"/>
      <c r="EUA2" s="171"/>
      <c r="EUB2" s="171"/>
      <c r="EUC2" s="171"/>
      <c r="EUD2" s="171"/>
      <c r="EUE2" s="171"/>
      <c r="EUF2" s="171"/>
      <c r="EUG2" s="171"/>
      <c r="EUH2" s="171"/>
      <c r="EUI2" s="171"/>
      <c r="EUJ2" s="171"/>
      <c r="EUK2" s="171"/>
      <c r="EUL2" s="171"/>
      <c r="EUM2" s="171"/>
      <c r="EUN2" s="171"/>
      <c r="EUO2" s="171"/>
      <c r="EUP2" s="171"/>
      <c r="EUQ2" s="171"/>
      <c r="EUR2" s="171"/>
      <c r="EUS2" s="171"/>
      <c r="EUT2" s="171"/>
      <c r="EUU2" s="171"/>
      <c r="EUV2" s="171"/>
      <c r="EUW2" s="171"/>
      <c r="EUX2" s="171"/>
      <c r="EUY2" s="171"/>
      <c r="EUZ2" s="171"/>
      <c r="EVA2" s="171"/>
      <c r="EVB2" s="171"/>
      <c r="EVC2" s="171"/>
      <c r="EVD2" s="171"/>
      <c r="EVE2" s="171"/>
      <c r="EVF2" s="171"/>
      <c r="EVG2" s="171"/>
      <c r="EVH2" s="171"/>
      <c r="EVI2" s="171"/>
      <c r="EVJ2" s="171"/>
      <c r="EVK2" s="171"/>
      <c r="EVL2" s="171"/>
      <c r="EVM2" s="171"/>
      <c r="EVN2" s="171"/>
      <c r="EVO2" s="171"/>
      <c r="EVP2" s="171"/>
      <c r="EVQ2" s="171"/>
      <c r="EVR2" s="171"/>
      <c r="EVS2" s="171"/>
      <c r="EVT2" s="171"/>
      <c r="EVU2" s="171"/>
      <c r="EVV2" s="171"/>
      <c r="EVW2" s="171"/>
      <c r="EVX2" s="171"/>
      <c r="EVY2" s="171"/>
      <c r="EVZ2" s="171"/>
      <c r="EWA2" s="171"/>
      <c r="EWB2" s="171"/>
      <c r="EWC2" s="171"/>
      <c r="EWD2" s="171"/>
      <c r="EWE2" s="171"/>
      <c r="EWF2" s="171"/>
      <c r="EWG2" s="171"/>
      <c r="EWH2" s="171"/>
      <c r="EWI2" s="171"/>
      <c r="EWJ2" s="171"/>
      <c r="EWK2" s="171"/>
      <c r="EWL2" s="171"/>
      <c r="EWM2" s="171"/>
      <c r="EWN2" s="171"/>
      <c r="EWO2" s="171"/>
      <c r="EWP2" s="171"/>
      <c r="EWQ2" s="171"/>
      <c r="EWR2" s="171"/>
      <c r="EWS2" s="171"/>
      <c r="EWT2" s="171"/>
      <c r="EWU2" s="171"/>
      <c r="EWV2" s="171"/>
      <c r="EWW2" s="171"/>
      <c r="EWX2" s="171"/>
      <c r="EWY2" s="171"/>
      <c r="EWZ2" s="171"/>
      <c r="EXA2" s="171"/>
      <c r="EXB2" s="171"/>
      <c r="EXC2" s="171"/>
      <c r="EXD2" s="171"/>
      <c r="EXE2" s="171"/>
      <c r="EXF2" s="171"/>
      <c r="EXG2" s="171"/>
      <c r="EXH2" s="171"/>
      <c r="EXI2" s="171"/>
      <c r="EXJ2" s="171"/>
      <c r="EXK2" s="171"/>
      <c r="EXL2" s="171"/>
      <c r="EXM2" s="171"/>
      <c r="EXN2" s="171"/>
      <c r="EXO2" s="171"/>
      <c r="EXP2" s="171"/>
      <c r="EXQ2" s="171"/>
      <c r="EXR2" s="171"/>
      <c r="EXS2" s="171"/>
      <c r="EXT2" s="171"/>
      <c r="EXU2" s="171"/>
      <c r="EXV2" s="171"/>
      <c r="EXW2" s="171"/>
      <c r="EXX2" s="171"/>
      <c r="EXY2" s="171"/>
      <c r="EXZ2" s="171"/>
      <c r="EYA2" s="171"/>
      <c r="EYB2" s="171"/>
      <c r="EYC2" s="171"/>
      <c r="EYD2" s="171"/>
      <c r="EYE2" s="171"/>
      <c r="EYF2" s="171"/>
      <c r="EYG2" s="171"/>
      <c r="EYH2" s="171"/>
      <c r="EYI2" s="171"/>
      <c r="EYJ2" s="171"/>
      <c r="EYK2" s="171"/>
      <c r="EYL2" s="171"/>
      <c r="EYM2" s="171"/>
      <c r="EYN2" s="171"/>
      <c r="EYO2" s="171"/>
      <c r="EYP2" s="171"/>
      <c r="EYQ2" s="171"/>
      <c r="EYR2" s="171"/>
      <c r="EYS2" s="171"/>
      <c r="EYT2" s="171"/>
      <c r="EYU2" s="171"/>
      <c r="EYV2" s="171"/>
      <c r="EYW2" s="171"/>
      <c r="EYX2" s="171"/>
      <c r="EYY2" s="171"/>
      <c r="EYZ2" s="171"/>
      <c r="EZA2" s="171"/>
      <c r="EZB2" s="171"/>
      <c r="EZC2" s="171"/>
      <c r="EZD2" s="171"/>
      <c r="EZE2" s="171"/>
      <c r="EZF2" s="171"/>
      <c r="EZG2" s="171"/>
      <c r="EZH2" s="171"/>
      <c r="EZI2" s="171"/>
      <c r="EZJ2" s="171"/>
      <c r="EZK2" s="171"/>
      <c r="EZL2" s="171"/>
      <c r="EZM2" s="171"/>
      <c r="EZN2" s="171"/>
      <c r="EZO2" s="171"/>
      <c r="EZP2" s="171"/>
      <c r="EZQ2" s="171"/>
      <c r="EZR2" s="171"/>
      <c r="EZS2" s="171"/>
      <c r="EZT2" s="171"/>
      <c r="EZU2" s="171"/>
      <c r="EZV2" s="171"/>
      <c r="EZW2" s="171"/>
      <c r="EZX2" s="171"/>
      <c r="EZY2" s="171"/>
      <c r="EZZ2" s="171"/>
      <c r="FAA2" s="171"/>
      <c r="FAB2" s="171"/>
      <c r="FAC2" s="171"/>
      <c r="FAD2" s="171"/>
      <c r="FAE2" s="171"/>
      <c r="FAF2" s="171"/>
      <c r="FAG2" s="171"/>
      <c r="FAH2" s="171"/>
      <c r="FAI2" s="171"/>
      <c r="FAJ2" s="171"/>
      <c r="FAK2" s="171"/>
      <c r="FAL2" s="171"/>
      <c r="FAM2" s="171"/>
      <c r="FAN2" s="171"/>
      <c r="FAO2" s="171"/>
      <c r="FAP2" s="171"/>
      <c r="FAQ2" s="171"/>
      <c r="FAR2" s="171"/>
      <c r="FAS2" s="171"/>
      <c r="FAT2" s="171"/>
      <c r="FAU2" s="171"/>
      <c r="FAV2" s="171"/>
      <c r="FAW2" s="171"/>
      <c r="FAX2" s="171"/>
      <c r="FAY2" s="171"/>
      <c r="FAZ2" s="171"/>
      <c r="FBA2" s="171"/>
      <c r="FBB2" s="171"/>
      <c r="FBC2" s="171"/>
      <c r="FBD2" s="171"/>
      <c r="FBE2" s="171"/>
      <c r="FBF2" s="171"/>
      <c r="FBG2" s="171"/>
      <c r="FBH2" s="171"/>
      <c r="FBI2" s="171"/>
      <c r="FBJ2" s="171"/>
      <c r="FBK2" s="171"/>
      <c r="FBL2" s="171"/>
      <c r="FBM2" s="171"/>
      <c r="FBN2" s="171"/>
      <c r="FBO2" s="171"/>
      <c r="FBP2" s="171"/>
      <c r="FBQ2" s="171"/>
      <c r="FBR2" s="171"/>
      <c r="FBS2" s="171"/>
      <c r="FBT2" s="171"/>
      <c r="FBU2" s="171"/>
      <c r="FBV2" s="171"/>
      <c r="FBW2" s="171"/>
      <c r="FBX2" s="171"/>
      <c r="FBY2" s="171"/>
      <c r="FBZ2" s="171"/>
      <c r="FCA2" s="171"/>
      <c r="FCB2" s="171"/>
      <c r="FCC2" s="171"/>
      <c r="FCD2" s="171"/>
      <c r="FCE2" s="171"/>
      <c r="FCF2" s="171"/>
      <c r="FCG2" s="171"/>
      <c r="FCH2" s="171"/>
      <c r="FCI2" s="171"/>
      <c r="FCJ2" s="171"/>
      <c r="FCK2" s="171"/>
      <c r="FCL2" s="171"/>
      <c r="FCM2" s="171"/>
      <c r="FCN2" s="171"/>
      <c r="FCO2" s="171"/>
      <c r="FCP2" s="171"/>
      <c r="FCQ2" s="171"/>
      <c r="FCR2" s="171"/>
      <c r="FCS2" s="171"/>
      <c r="FCT2" s="171"/>
      <c r="FCU2" s="171"/>
      <c r="FCV2" s="171"/>
      <c r="FCW2" s="171"/>
      <c r="FCX2" s="171"/>
      <c r="FCY2" s="171"/>
      <c r="FCZ2" s="171"/>
      <c r="FDA2" s="171"/>
      <c r="FDB2" s="171"/>
      <c r="FDC2" s="171"/>
      <c r="FDD2" s="171"/>
      <c r="FDE2" s="171"/>
      <c r="FDF2" s="171"/>
      <c r="FDG2" s="171"/>
      <c r="FDH2" s="171"/>
      <c r="FDI2" s="171"/>
      <c r="FDJ2" s="171"/>
      <c r="FDK2" s="171"/>
      <c r="FDL2" s="171"/>
      <c r="FDM2" s="171"/>
      <c r="FDN2" s="171"/>
      <c r="FDO2" s="171"/>
      <c r="FDP2" s="171"/>
      <c r="FDQ2" s="171"/>
      <c r="FDR2" s="171"/>
      <c r="FDS2" s="171"/>
      <c r="FDT2" s="171"/>
      <c r="FDU2" s="171"/>
      <c r="FDV2" s="171"/>
      <c r="FDW2" s="171"/>
      <c r="FDX2" s="171"/>
      <c r="FDY2" s="171"/>
      <c r="FDZ2" s="171"/>
      <c r="FEA2" s="171"/>
      <c r="FEB2" s="171"/>
      <c r="FEC2" s="171"/>
      <c r="FED2" s="171"/>
      <c r="FEE2" s="171"/>
      <c r="FEF2" s="171"/>
      <c r="FEG2" s="171"/>
      <c r="FEH2" s="171"/>
      <c r="FEI2" s="171"/>
      <c r="FEJ2" s="171"/>
      <c r="FEK2" s="171"/>
      <c r="FEL2" s="171"/>
      <c r="FEM2" s="171"/>
      <c r="FEN2" s="171"/>
      <c r="FEO2" s="171"/>
      <c r="FEP2" s="171"/>
      <c r="FEQ2" s="171"/>
      <c r="FER2" s="171"/>
      <c r="FES2" s="171"/>
      <c r="FET2" s="171"/>
      <c r="FEU2" s="171"/>
      <c r="FEV2" s="171"/>
      <c r="FEW2" s="171"/>
      <c r="FEX2" s="171"/>
      <c r="FEY2" s="171"/>
      <c r="FEZ2" s="171"/>
      <c r="FFA2" s="171"/>
      <c r="FFB2" s="171"/>
      <c r="FFC2" s="171"/>
      <c r="FFD2" s="171"/>
      <c r="FFE2" s="171"/>
      <c r="FFF2" s="171"/>
      <c r="FFG2" s="171"/>
      <c r="FFH2" s="171"/>
      <c r="FFI2" s="171"/>
      <c r="FFJ2" s="171"/>
      <c r="FFK2" s="171"/>
      <c r="FFL2" s="171"/>
      <c r="FFM2" s="171"/>
      <c r="FFN2" s="171"/>
      <c r="FFO2" s="171"/>
      <c r="FFP2" s="171"/>
      <c r="FFQ2" s="171"/>
      <c r="FFR2" s="171"/>
      <c r="FFS2" s="171"/>
      <c r="FFT2" s="171"/>
      <c r="FFU2" s="171"/>
      <c r="FFV2" s="171"/>
      <c r="FFW2" s="171"/>
      <c r="FFX2" s="171"/>
      <c r="FFY2" s="171"/>
      <c r="FFZ2" s="171"/>
      <c r="FGA2" s="171"/>
      <c r="FGB2" s="171"/>
      <c r="FGC2" s="171"/>
      <c r="FGD2" s="171"/>
      <c r="FGE2" s="171"/>
      <c r="FGF2" s="171"/>
      <c r="FGG2" s="171"/>
      <c r="FGH2" s="171"/>
      <c r="FGI2" s="171"/>
      <c r="FGJ2" s="171"/>
      <c r="FGK2" s="171"/>
      <c r="FGL2" s="171"/>
      <c r="FGM2" s="171"/>
      <c r="FGN2" s="171"/>
      <c r="FGO2" s="171"/>
      <c r="FGP2" s="171"/>
      <c r="FGQ2" s="171"/>
      <c r="FGR2" s="171"/>
      <c r="FGS2" s="171"/>
      <c r="FGT2" s="171"/>
      <c r="FGU2" s="171"/>
      <c r="FGV2" s="171"/>
      <c r="FGW2" s="171"/>
      <c r="FGX2" s="171"/>
      <c r="FGY2" s="171"/>
      <c r="FGZ2" s="171"/>
      <c r="FHA2" s="171"/>
      <c r="FHB2" s="171"/>
      <c r="FHC2" s="171"/>
      <c r="FHD2" s="171"/>
      <c r="FHE2" s="171"/>
      <c r="FHF2" s="171"/>
      <c r="FHG2" s="171"/>
      <c r="FHH2" s="171"/>
      <c r="FHI2" s="171"/>
      <c r="FHJ2" s="171"/>
      <c r="FHK2" s="171"/>
      <c r="FHL2" s="171"/>
      <c r="FHM2" s="171"/>
      <c r="FHN2" s="171"/>
      <c r="FHO2" s="171"/>
      <c r="FHP2" s="171"/>
      <c r="FHQ2" s="171"/>
      <c r="FHR2" s="171"/>
      <c r="FHS2" s="171"/>
      <c r="FHT2" s="171"/>
      <c r="FHU2" s="171"/>
      <c r="FHV2" s="171"/>
      <c r="FHW2" s="171"/>
      <c r="FHX2" s="171"/>
      <c r="FHY2" s="171"/>
      <c r="FHZ2" s="171"/>
      <c r="FIA2" s="171"/>
      <c r="FIB2" s="171"/>
      <c r="FIC2" s="171"/>
      <c r="FID2" s="171"/>
      <c r="FIE2" s="171"/>
      <c r="FIF2" s="171"/>
      <c r="FIG2" s="171"/>
      <c r="FIH2" s="171"/>
      <c r="FII2" s="171"/>
      <c r="FIJ2" s="171"/>
      <c r="FIK2" s="171"/>
      <c r="FIL2" s="171"/>
      <c r="FIM2" s="171"/>
      <c r="FIN2" s="171"/>
      <c r="FIO2" s="171"/>
      <c r="FIP2" s="171"/>
      <c r="FIQ2" s="171"/>
      <c r="FIR2" s="171"/>
      <c r="FIS2" s="171"/>
      <c r="FIT2" s="171"/>
      <c r="FIU2" s="171"/>
      <c r="FIV2" s="171"/>
      <c r="FIW2" s="171"/>
      <c r="FIX2" s="171"/>
      <c r="FIY2" s="171"/>
      <c r="FIZ2" s="171"/>
      <c r="FJA2" s="171"/>
      <c r="FJB2" s="171"/>
      <c r="FJC2" s="171"/>
      <c r="FJD2" s="171"/>
      <c r="FJE2" s="171"/>
      <c r="FJF2" s="171"/>
      <c r="FJG2" s="171"/>
      <c r="FJH2" s="171"/>
      <c r="FJI2" s="171"/>
      <c r="FJJ2" s="171"/>
      <c r="FJK2" s="171"/>
      <c r="FJL2" s="171"/>
      <c r="FJM2" s="171"/>
      <c r="FJN2" s="171"/>
      <c r="FJO2" s="171"/>
      <c r="FJP2" s="171"/>
      <c r="FJQ2" s="171"/>
      <c r="FJR2" s="171"/>
      <c r="FJS2" s="171"/>
      <c r="FJT2" s="171"/>
      <c r="FJU2" s="171"/>
      <c r="FJV2" s="171"/>
      <c r="FJW2" s="171"/>
      <c r="FJX2" s="171"/>
      <c r="FJY2" s="171"/>
      <c r="FJZ2" s="171"/>
      <c r="FKA2" s="171"/>
      <c r="FKB2" s="171"/>
      <c r="FKC2" s="171"/>
      <c r="FKD2" s="171"/>
      <c r="FKE2" s="171"/>
      <c r="FKF2" s="171"/>
      <c r="FKG2" s="171"/>
      <c r="FKH2" s="171"/>
      <c r="FKI2" s="171"/>
      <c r="FKJ2" s="171"/>
      <c r="FKK2" s="171"/>
      <c r="FKL2" s="171"/>
      <c r="FKM2" s="171"/>
      <c r="FKN2" s="171"/>
      <c r="FKO2" s="171"/>
      <c r="FKP2" s="171"/>
      <c r="FKQ2" s="171"/>
      <c r="FKR2" s="171"/>
      <c r="FKS2" s="171"/>
      <c r="FKT2" s="171"/>
      <c r="FKU2" s="171"/>
      <c r="FKV2" s="171"/>
      <c r="FKW2" s="171"/>
      <c r="FKX2" s="171"/>
      <c r="FKY2" s="171"/>
      <c r="FKZ2" s="171"/>
      <c r="FLA2" s="171"/>
      <c r="FLB2" s="171"/>
      <c r="FLC2" s="171"/>
      <c r="FLD2" s="171"/>
      <c r="FLE2" s="171"/>
      <c r="FLF2" s="171"/>
      <c r="FLG2" s="171"/>
      <c r="FLH2" s="171"/>
      <c r="FLI2" s="171"/>
      <c r="FLJ2" s="171"/>
      <c r="FLK2" s="171"/>
      <c r="FLL2" s="171"/>
      <c r="FLM2" s="171"/>
      <c r="FLN2" s="171"/>
      <c r="FLO2" s="171"/>
      <c r="FLP2" s="171"/>
      <c r="FLQ2" s="171"/>
      <c r="FLR2" s="171"/>
      <c r="FLS2" s="171"/>
      <c r="FLT2" s="171"/>
      <c r="FLU2" s="171"/>
      <c r="FLV2" s="171"/>
      <c r="FLW2" s="171"/>
      <c r="FLX2" s="171"/>
      <c r="FLY2" s="171"/>
      <c r="FLZ2" s="171"/>
      <c r="FMA2" s="171"/>
      <c r="FMB2" s="171"/>
      <c r="FMC2" s="171"/>
      <c r="FMD2" s="171"/>
      <c r="FME2" s="171"/>
      <c r="FMF2" s="171"/>
      <c r="FMG2" s="171"/>
      <c r="FMH2" s="171"/>
      <c r="FMI2" s="171"/>
      <c r="FMJ2" s="171"/>
      <c r="FMK2" s="171"/>
      <c r="FML2" s="171"/>
      <c r="FMM2" s="171"/>
      <c r="FMN2" s="171"/>
      <c r="FMO2" s="171"/>
      <c r="FMP2" s="171"/>
      <c r="FMQ2" s="171"/>
      <c r="FMR2" s="171"/>
      <c r="FMS2" s="171"/>
      <c r="FMT2" s="171"/>
      <c r="FMU2" s="171"/>
      <c r="FMV2" s="171"/>
      <c r="FMW2" s="171"/>
      <c r="FMX2" s="171"/>
      <c r="FMY2" s="171"/>
      <c r="FMZ2" s="171"/>
      <c r="FNA2" s="171"/>
      <c r="FNB2" s="171"/>
      <c r="FNC2" s="171"/>
      <c r="FND2" s="171"/>
      <c r="FNE2" s="171"/>
      <c r="FNF2" s="171"/>
      <c r="FNG2" s="171"/>
      <c r="FNH2" s="171"/>
      <c r="FNI2" s="171"/>
      <c r="FNJ2" s="171"/>
      <c r="FNK2" s="171"/>
      <c r="FNL2" s="171"/>
      <c r="FNM2" s="171"/>
      <c r="FNN2" s="171"/>
      <c r="FNO2" s="171"/>
      <c r="FNP2" s="171"/>
      <c r="FNQ2" s="171"/>
      <c r="FNR2" s="171"/>
      <c r="FNS2" s="171"/>
      <c r="FNT2" s="171"/>
      <c r="FNU2" s="171"/>
      <c r="FNV2" s="171"/>
      <c r="FNW2" s="171"/>
      <c r="FNX2" s="171"/>
      <c r="FNY2" s="171"/>
      <c r="FNZ2" s="171"/>
      <c r="FOA2" s="171"/>
      <c r="FOB2" s="171"/>
      <c r="FOC2" s="171"/>
      <c r="FOD2" s="171"/>
      <c r="FOE2" s="171"/>
      <c r="FOF2" s="171"/>
      <c r="FOG2" s="171"/>
      <c r="FOH2" s="171"/>
      <c r="FOI2" s="171"/>
      <c r="FOJ2" s="171"/>
      <c r="FOK2" s="171"/>
      <c r="FOL2" s="171"/>
      <c r="FOM2" s="171"/>
      <c r="FON2" s="171"/>
      <c r="FOO2" s="171"/>
      <c r="FOP2" s="171"/>
      <c r="FOQ2" s="171"/>
      <c r="FOR2" s="171"/>
      <c r="FOS2" s="171"/>
      <c r="FOT2" s="171"/>
      <c r="FOU2" s="171"/>
      <c r="FOV2" s="171"/>
      <c r="FOW2" s="171"/>
      <c r="FOX2" s="171"/>
      <c r="FOY2" s="171"/>
      <c r="FOZ2" s="171"/>
      <c r="FPA2" s="171"/>
      <c r="FPB2" s="171"/>
      <c r="FPC2" s="171"/>
      <c r="FPD2" s="171"/>
      <c r="FPE2" s="171"/>
      <c r="FPF2" s="171"/>
      <c r="FPG2" s="171"/>
      <c r="FPH2" s="171"/>
      <c r="FPI2" s="171"/>
      <c r="FPJ2" s="171"/>
      <c r="FPK2" s="171"/>
      <c r="FPL2" s="171"/>
      <c r="FPM2" s="171"/>
      <c r="FPN2" s="171"/>
      <c r="FPO2" s="171"/>
      <c r="FPP2" s="171"/>
      <c r="FPQ2" s="171"/>
      <c r="FPR2" s="171"/>
      <c r="FPS2" s="171"/>
      <c r="FPT2" s="171"/>
      <c r="FPU2" s="171"/>
      <c r="FPV2" s="171"/>
      <c r="FPW2" s="171"/>
      <c r="FPX2" s="171"/>
      <c r="FPY2" s="171"/>
      <c r="FPZ2" s="171"/>
      <c r="FQA2" s="171"/>
      <c r="FQB2" s="171"/>
      <c r="FQC2" s="171"/>
      <c r="FQD2" s="171"/>
      <c r="FQE2" s="171"/>
      <c r="FQF2" s="171"/>
      <c r="FQG2" s="171"/>
      <c r="FQH2" s="171"/>
      <c r="FQI2" s="171"/>
      <c r="FQJ2" s="171"/>
      <c r="FQK2" s="171"/>
      <c r="FQL2" s="171"/>
      <c r="FQM2" s="171"/>
      <c r="FQN2" s="171"/>
      <c r="FQO2" s="171"/>
      <c r="FQP2" s="171"/>
      <c r="FQQ2" s="171"/>
      <c r="FQR2" s="171"/>
      <c r="FQS2" s="171"/>
      <c r="FQT2" s="171"/>
      <c r="FQU2" s="171"/>
      <c r="FQV2" s="171"/>
      <c r="FQW2" s="171"/>
      <c r="FQX2" s="171"/>
      <c r="FQY2" s="171"/>
      <c r="FQZ2" s="171"/>
      <c r="FRA2" s="171"/>
      <c r="FRB2" s="171"/>
      <c r="FRC2" s="171"/>
      <c r="FRD2" s="171"/>
      <c r="FRE2" s="171"/>
      <c r="FRF2" s="171"/>
      <c r="FRG2" s="171"/>
      <c r="FRH2" s="171"/>
      <c r="FRI2" s="171"/>
      <c r="FRJ2" s="171"/>
      <c r="FRK2" s="171"/>
      <c r="FRL2" s="171"/>
      <c r="FRM2" s="171"/>
      <c r="FRN2" s="171"/>
      <c r="FRO2" s="171"/>
      <c r="FRP2" s="171"/>
      <c r="FRQ2" s="171"/>
      <c r="FRR2" s="171"/>
      <c r="FRS2" s="171"/>
      <c r="FRT2" s="171"/>
      <c r="FRU2" s="171"/>
      <c r="FRV2" s="171"/>
      <c r="FRW2" s="171"/>
      <c r="FRX2" s="171"/>
      <c r="FRY2" s="171"/>
      <c r="FRZ2" s="171"/>
      <c r="FSA2" s="171"/>
      <c r="FSB2" s="171"/>
      <c r="FSC2" s="171"/>
      <c r="FSD2" s="171"/>
      <c r="FSE2" s="171"/>
      <c r="FSF2" s="171"/>
      <c r="FSG2" s="171"/>
      <c r="FSH2" s="171"/>
      <c r="FSI2" s="171"/>
      <c r="FSJ2" s="171"/>
      <c r="FSK2" s="171"/>
      <c r="FSL2" s="171"/>
      <c r="FSM2" s="171"/>
      <c r="FSN2" s="171"/>
      <c r="FSO2" s="171"/>
      <c r="FSP2" s="171"/>
      <c r="FSQ2" s="171"/>
      <c r="FSR2" s="171"/>
      <c r="FSS2" s="171"/>
      <c r="FST2" s="171"/>
      <c r="FSU2" s="171"/>
      <c r="FSV2" s="171"/>
      <c r="FSW2" s="171"/>
      <c r="FSX2" s="171"/>
      <c r="FSY2" s="171"/>
      <c r="FSZ2" s="171"/>
      <c r="FTA2" s="171"/>
      <c r="FTB2" s="171"/>
      <c r="FTC2" s="171"/>
      <c r="FTD2" s="171"/>
      <c r="FTE2" s="171"/>
      <c r="FTF2" s="171"/>
      <c r="FTG2" s="171"/>
      <c r="FTH2" s="171"/>
      <c r="FTI2" s="171"/>
      <c r="FTJ2" s="171"/>
      <c r="FTK2" s="171"/>
      <c r="FTL2" s="171"/>
      <c r="FTM2" s="171"/>
      <c r="FTN2" s="171"/>
      <c r="FTO2" s="171"/>
      <c r="FTP2" s="171"/>
      <c r="FTQ2" s="171"/>
      <c r="FTR2" s="171"/>
      <c r="FTS2" s="171"/>
      <c r="FTT2" s="171"/>
      <c r="FTU2" s="171"/>
      <c r="FTV2" s="171"/>
      <c r="FTW2" s="171"/>
      <c r="FTX2" s="171"/>
      <c r="FTY2" s="171"/>
      <c r="FTZ2" s="171"/>
      <c r="FUA2" s="171"/>
      <c r="FUB2" s="171"/>
      <c r="FUC2" s="171"/>
      <c r="FUD2" s="171"/>
      <c r="FUE2" s="171"/>
      <c r="FUF2" s="171"/>
      <c r="FUG2" s="171"/>
      <c r="FUH2" s="171"/>
      <c r="FUI2" s="171"/>
      <c r="FUJ2" s="171"/>
      <c r="FUK2" s="171"/>
      <c r="FUL2" s="171"/>
      <c r="FUM2" s="171"/>
      <c r="FUN2" s="171"/>
      <c r="FUO2" s="171"/>
      <c r="FUP2" s="171"/>
      <c r="FUQ2" s="171"/>
      <c r="FUR2" s="171"/>
      <c r="FUS2" s="171"/>
      <c r="FUT2" s="171"/>
      <c r="FUU2" s="171"/>
      <c r="FUV2" s="171"/>
      <c r="FUW2" s="171"/>
      <c r="FUX2" s="171"/>
      <c r="FUY2" s="171"/>
      <c r="FUZ2" s="171"/>
      <c r="FVA2" s="171"/>
      <c r="FVB2" s="171"/>
      <c r="FVC2" s="171"/>
      <c r="FVD2" s="171"/>
      <c r="FVE2" s="171"/>
      <c r="FVF2" s="171"/>
      <c r="FVG2" s="171"/>
      <c r="FVH2" s="171"/>
      <c r="FVI2" s="171"/>
      <c r="FVJ2" s="171"/>
      <c r="FVK2" s="171"/>
      <c r="FVL2" s="171"/>
      <c r="FVM2" s="171"/>
      <c r="FVN2" s="171"/>
      <c r="FVO2" s="171"/>
      <c r="FVP2" s="171"/>
      <c r="FVQ2" s="171"/>
      <c r="FVR2" s="171"/>
      <c r="FVS2" s="171"/>
      <c r="FVT2" s="171"/>
      <c r="FVU2" s="171"/>
      <c r="FVV2" s="171"/>
      <c r="FVW2" s="171"/>
      <c r="FVX2" s="171"/>
      <c r="FVY2" s="171"/>
      <c r="FVZ2" s="171"/>
      <c r="FWA2" s="171"/>
      <c r="FWB2" s="171"/>
      <c r="FWC2" s="171"/>
      <c r="FWD2" s="171"/>
      <c r="FWE2" s="171"/>
      <c r="FWF2" s="171"/>
      <c r="FWG2" s="171"/>
      <c r="FWH2" s="171"/>
      <c r="FWI2" s="171"/>
      <c r="FWJ2" s="171"/>
      <c r="FWK2" s="171"/>
      <c r="FWL2" s="171"/>
      <c r="FWM2" s="171"/>
      <c r="FWN2" s="171"/>
      <c r="FWO2" s="171"/>
      <c r="FWP2" s="171"/>
      <c r="FWQ2" s="171"/>
      <c r="FWR2" s="171"/>
      <c r="FWS2" s="171"/>
      <c r="FWT2" s="171"/>
      <c r="FWU2" s="171"/>
      <c r="FWV2" s="171"/>
      <c r="FWW2" s="171"/>
      <c r="FWX2" s="171"/>
      <c r="FWY2" s="171"/>
      <c r="FWZ2" s="171"/>
      <c r="FXA2" s="171"/>
      <c r="FXB2" s="171"/>
      <c r="FXC2" s="171"/>
      <c r="FXD2" s="171"/>
      <c r="FXE2" s="171"/>
      <c r="FXF2" s="171"/>
      <c r="FXG2" s="171"/>
      <c r="FXH2" s="171"/>
      <c r="FXI2" s="171"/>
      <c r="FXJ2" s="171"/>
      <c r="FXK2" s="171"/>
      <c r="FXL2" s="171"/>
      <c r="FXM2" s="171"/>
      <c r="FXN2" s="171"/>
      <c r="FXO2" s="171"/>
      <c r="FXP2" s="171"/>
      <c r="FXQ2" s="171"/>
      <c r="FXR2" s="171"/>
      <c r="FXS2" s="171"/>
      <c r="FXT2" s="171"/>
      <c r="FXU2" s="171"/>
      <c r="FXV2" s="171"/>
      <c r="FXW2" s="171"/>
      <c r="FXX2" s="171"/>
      <c r="FXY2" s="171"/>
      <c r="FXZ2" s="171"/>
      <c r="FYA2" s="171"/>
      <c r="FYB2" s="171"/>
      <c r="FYC2" s="171"/>
      <c r="FYD2" s="171"/>
      <c r="FYE2" s="171"/>
      <c r="FYF2" s="171"/>
      <c r="FYG2" s="171"/>
      <c r="FYH2" s="171"/>
      <c r="FYI2" s="171"/>
      <c r="FYJ2" s="171"/>
      <c r="FYK2" s="171"/>
      <c r="FYL2" s="171"/>
      <c r="FYM2" s="171"/>
      <c r="FYN2" s="171"/>
      <c r="FYO2" s="171"/>
      <c r="FYP2" s="171"/>
      <c r="FYQ2" s="171"/>
      <c r="FYR2" s="171"/>
      <c r="FYS2" s="171"/>
      <c r="FYT2" s="171"/>
      <c r="FYU2" s="171"/>
      <c r="FYV2" s="171"/>
      <c r="FYW2" s="171"/>
      <c r="FYX2" s="171"/>
      <c r="FYY2" s="171"/>
      <c r="FYZ2" s="171"/>
      <c r="FZA2" s="171"/>
      <c r="FZB2" s="171"/>
      <c r="FZC2" s="171"/>
      <c r="FZD2" s="171"/>
      <c r="FZE2" s="171"/>
      <c r="FZF2" s="171"/>
      <c r="FZG2" s="171"/>
      <c r="FZH2" s="171"/>
      <c r="FZI2" s="171"/>
      <c r="FZJ2" s="171"/>
      <c r="FZK2" s="171"/>
      <c r="FZL2" s="171"/>
      <c r="FZM2" s="171"/>
      <c r="FZN2" s="171"/>
      <c r="FZO2" s="171"/>
      <c r="FZP2" s="171"/>
      <c r="FZQ2" s="171"/>
      <c r="FZR2" s="171"/>
      <c r="FZS2" s="171"/>
      <c r="FZT2" s="171"/>
      <c r="FZU2" s="171"/>
      <c r="FZV2" s="171"/>
      <c r="FZW2" s="171"/>
      <c r="FZX2" s="171"/>
      <c r="FZY2" s="171"/>
      <c r="FZZ2" s="171"/>
      <c r="GAA2" s="171"/>
      <c r="GAB2" s="171"/>
      <c r="GAC2" s="171"/>
      <c r="GAD2" s="171"/>
      <c r="GAE2" s="171"/>
      <c r="GAF2" s="171"/>
      <c r="GAG2" s="171"/>
      <c r="GAH2" s="171"/>
      <c r="GAI2" s="171"/>
      <c r="GAJ2" s="171"/>
      <c r="GAK2" s="171"/>
      <c r="GAL2" s="171"/>
      <c r="GAM2" s="171"/>
      <c r="GAN2" s="171"/>
      <c r="GAO2" s="171"/>
      <c r="GAP2" s="171"/>
      <c r="GAQ2" s="171"/>
      <c r="GAR2" s="171"/>
      <c r="GAS2" s="171"/>
      <c r="GAT2" s="171"/>
      <c r="GAU2" s="171"/>
      <c r="GAV2" s="171"/>
      <c r="GAW2" s="171"/>
      <c r="GAX2" s="171"/>
      <c r="GAY2" s="171"/>
      <c r="GAZ2" s="171"/>
      <c r="GBA2" s="171"/>
      <c r="GBB2" s="171"/>
      <c r="GBC2" s="171"/>
      <c r="GBD2" s="171"/>
      <c r="GBE2" s="171"/>
      <c r="GBF2" s="171"/>
      <c r="GBG2" s="171"/>
      <c r="GBH2" s="171"/>
      <c r="GBI2" s="171"/>
      <c r="GBJ2" s="171"/>
      <c r="GBK2" s="171"/>
      <c r="GBL2" s="171"/>
      <c r="GBM2" s="171"/>
      <c r="GBN2" s="171"/>
      <c r="GBO2" s="171"/>
      <c r="GBP2" s="171"/>
      <c r="GBQ2" s="171"/>
      <c r="GBR2" s="171"/>
      <c r="GBS2" s="171"/>
      <c r="GBT2" s="171"/>
      <c r="GBU2" s="171"/>
      <c r="GBV2" s="171"/>
      <c r="GBW2" s="171"/>
      <c r="GBX2" s="171"/>
      <c r="GBY2" s="171"/>
      <c r="GBZ2" s="171"/>
      <c r="GCA2" s="171"/>
      <c r="GCB2" s="171"/>
      <c r="GCC2" s="171"/>
      <c r="GCD2" s="171"/>
      <c r="GCE2" s="171"/>
      <c r="GCF2" s="171"/>
      <c r="GCG2" s="171"/>
      <c r="GCH2" s="171"/>
      <c r="GCI2" s="171"/>
      <c r="GCJ2" s="171"/>
      <c r="GCK2" s="171"/>
      <c r="GCL2" s="171"/>
      <c r="GCM2" s="171"/>
      <c r="GCN2" s="171"/>
      <c r="GCO2" s="171"/>
      <c r="GCP2" s="171"/>
      <c r="GCQ2" s="171"/>
      <c r="GCR2" s="171"/>
      <c r="GCS2" s="171"/>
      <c r="GCT2" s="171"/>
      <c r="GCU2" s="171"/>
      <c r="GCV2" s="171"/>
      <c r="GCW2" s="171"/>
      <c r="GCX2" s="171"/>
      <c r="GCY2" s="171"/>
      <c r="GCZ2" s="171"/>
      <c r="GDA2" s="171"/>
      <c r="GDB2" s="171"/>
      <c r="GDC2" s="171"/>
      <c r="GDD2" s="171"/>
      <c r="GDE2" s="171"/>
      <c r="GDF2" s="171"/>
      <c r="GDG2" s="171"/>
      <c r="GDH2" s="171"/>
      <c r="GDI2" s="171"/>
      <c r="GDJ2" s="171"/>
      <c r="GDK2" s="171"/>
      <c r="GDL2" s="171"/>
      <c r="GDM2" s="171"/>
      <c r="GDN2" s="171"/>
      <c r="GDO2" s="171"/>
      <c r="GDP2" s="171"/>
      <c r="GDQ2" s="171"/>
      <c r="GDR2" s="171"/>
      <c r="GDS2" s="171"/>
      <c r="GDT2" s="171"/>
      <c r="GDU2" s="171"/>
      <c r="GDV2" s="171"/>
      <c r="GDW2" s="171"/>
      <c r="GDX2" s="171"/>
      <c r="GDY2" s="171"/>
      <c r="GDZ2" s="171"/>
      <c r="GEA2" s="171"/>
      <c r="GEB2" s="171"/>
      <c r="GEC2" s="171"/>
      <c r="GED2" s="171"/>
      <c r="GEE2" s="171"/>
      <c r="GEF2" s="171"/>
      <c r="GEG2" s="171"/>
      <c r="GEH2" s="171"/>
      <c r="GEI2" s="171"/>
      <c r="GEJ2" s="171"/>
      <c r="GEK2" s="171"/>
      <c r="GEL2" s="171"/>
      <c r="GEM2" s="171"/>
      <c r="GEN2" s="171"/>
      <c r="GEO2" s="171"/>
      <c r="GEP2" s="171"/>
      <c r="GEQ2" s="171"/>
      <c r="GER2" s="171"/>
      <c r="GES2" s="171"/>
      <c r="GET2" s="171"/>
      <c r="GEU2" s="171"/>
      <c r="GEV2" s="171"/>
      <c r="GEW2" s="171"/>
      <c r="GEX2" s="171"/>
      <c r="GEY2" s="171"/>
      <c r="GEZ2" s="171"/>
      <c r="GFA2" s="171"/>
      <c r="GFB2" s="171"/>
      <c r="GFC2" s="171"/>
      <c r="GFD2" s="171"/>
      <c r="GFE2" s="171"/>
      <c r="GFF2" s="171"/>
      <c r="GFG2" s="171"/>
      <c r="GFH2" s="171"/>
      <c r="GFI2" s="171"/>
      <c r="GFJ2" s="171"/>
      <c r="GFK2" s="171"/>
      <c r="GFL2" s="171"/>
      <c r="GFM2" s="171"/>
      <c r="GFN2" s="171"/>
      <c r="GFO2" s="171"/>
      <c r="GFP2" s="171"/>
      <c r="GFQ2" s="171"/>
      <c r="GFR2" s="171"/>
      <c r="GFS2" s="171"/>
      <c r="GFT2" s="171"/>
      <c r="GFU2" s="171"/>
      <c r="GFV2" s="171"/>
      <c r="GFW2" s="171"/>
      <c r="GFX2" s="171"/>
      <c r="GFY2" s="171"/>
      <c r="GFZ2" s="171"/>
      <c r="GGA2" s="171"/>
      <c r="GGB2" s="171"/>
      <c r="GGC2" s="171"/>
      <c r="GGD2" s="171"/>
      <c r="GGE2" s="171"/>
      <c r="GGF2" s="171"/>
      <c r="GGG2" s="171"/>
      <c r="GGH2" s="171"/>
      <c r="GGI2" s="171"/>
      <c r="GGJ2" s="171"/>
      <c r="GGK2" s="171"/>
      <c r="GGL2" s="171"/>
      <c r="GGM2" s="171"/>
      <c r="GGN2" s="171"/>
      <c r="GGO2" s="171"/>
      <c r="GGP2" s="171"/>
      <c r="GGQ2" s="171"/>
      <c r="GGR2" s="171"/>
      <c r="GGS2" s="171"/>
      <c r="GGT2" s="171"/>
      <c r="GGU2" s="171"/>
      <c r="GGV2" s="171"/>
      <c r="GGW2" s="171"/>
      <c r="GGX2" s="171"/>
      <c r="GGY2" s="171"/>
      <c r="GGZ2" s="171"/>
      <c r="GHA2" s="171"/>
      <c r="GHB2" s="171"/>
      <c r="GHC2" s="171"/>
      <c r="GHD2" s="171"/>
      <c r="GHE2" s="171"/>
      <c r="GHF2" s="171"/>
      <c r="GHG2" s="171"/>
      <c r="GHH2" s="171"/>
      <c r="GHI2" s="171"/>
      <c r="GHJ2" s="171"/>
      <c r="GHK2" s="171"/>
      <c r="GHL2" s="171"/>
      <c r="GHM2" s="171"/>
      <c r="GHN2" s="171"/>
      <c r="GHO2" s="171"/>
      <c r="GHP2" s="171"/>
      <c r="GHQ2" s="171"/>
      <c r="GHR2" s="171"/>
      <c r="GHS2" s="171"/>
      <c r="GHT2" s="171"/>
      <c r="GHU2" s="171"/>
      <c r="GHV2" s="171"/>
      <c r="GHW2" s="171"/>
      <c r="GHX2" s="171"/>
      <c r="GHY2" s="171"/>
      <c r="GHZ2" s="171"/>
      <c r="GIA2" s="171"/>
      <c r="GIB2" s="171"/>
      <c r="GIC2" s="171"/>
      <c r="GID2" s="171"/>
      <c r="GIE2" s="171"/>
      <c r="GIF2" s="171"/>
      <c r="GIG2" s="171"/>
      <c r="GIH2" s="171"/>
      <c r="GII2" s="171"/>
      <c r="GIJ2" s="171"/>
      <c r="GIK2" s="171"/>
      <c r="GIL2" s="171"/>
      <c r="GIM2" s="171"/>
      <c r="GIN2" s="171"/>
      <c r="GIO2" s="171"/>
      <c r="GIP2" s="171"/>
      <c r="GIQ2" s="171"/>
      <c r="GIR2" s="171"/>
      <c r="GIS2" s="171"/>
      <c r="GIT2" s="171"/>
      <c r="GIU2" s="171"/>
      <c r="GIV2" s="171"/>
      <c r="GIW2" s="171"/>
      <c r="GIX2" s="171"/>
      <c r="GIY2" s="171"/>
      <c r="GIZ2" s="171"/>
      <c r="GJA2" s="171"/>
      <c r="GJB2" s="171"/>
      <c r="GJC2" s="171"/>
      <c r="GJD2" s="171"/>
      <c r="GJE2" s="171"/>
      <c r="GJF2" s="171"/>
      <c r="GJG2" s="171"/>
      <c r="GJH2" s="171"/>
      <c r="GJI2" s="171"/>
      <c r="GJJ2" s="171"/>
      <c r="GJK2" s="171"/>
      <c r="GJL2" s="171"/>
      <c r="GJM2" s="171"/>
      <c r="GJN2" s="171"/>
      <c r="GJO2" s="171"/>
      <c r="GJP2" s="171"/>
      <c r="GJQ2" s="171"/>
      <c r="GJR2" s="171"/>
      <c r="GJS2" s="171"/>
      <c r="GJT2" s="171"/>
      <c r="GJU2" s="171"/>
      <c r="GJV2" s="171"/>
      <c r="GJW2" s="171"/>
      <c r="GJX2" s="171"/>
      <c r="GJY2" s="171"/>
      <c r="GJZ2" s="171"/>
      <c r="GKA2" s="171"/>
      <c r="GKB2" s="171"/>
      <c r="GKC2" s="171"/>
      <c r="GKD2" s="171"/>
      <c r="GKE2" s="171"/>
      <c r="GKF2" s="171"/>
      <c r="GKG2" s="171"/>
      <c r="GKH2" s="171"/>
      <c r="GKI2" s="171"/>
      <c r="GKJ2" s="171"/>
      <c r="GKK2" s="171"/>
      <c r="GKL2" s="171"/>
      <c r="GKM2" s="171"/>
      <c r="GKN2" s="171"/>
      <c r="GKO2" s="171"/>
      <c r="GKP2" s="171"/>
      <c r="GKQ2" s="171"/>
      <c r="GKR2" s="171"/>
      <c r="GKS2" s="171"/>
      <c r="GKT2" s="171"/>
      <c r="GKU2" s="171"/>
      <c r="GKV2" s="171"/>
      <c r="GKW2" s="171"/>
      <c r="GKX2" s="171"/>
      <c r="GKY2" s="171"/>
      <c r="GKZ2" s="171"/>
      <c r="GLA2" s="171"/>
      <c r="GLB2" s="171"/>
      <c r="GLC2" s="171"/>
      <c r="GLD2" s="171"/>
      <c r="GLE2" s="171"/>
      <c r="GLF2" s="171"/>
      <c r="GLG2" s="171"/>
      <c r="GLH2" s="171"/>
      <c r="GLI2" s="171"/>
      <c r="GLJ2" s="171"/>
      <c r="GLK2" s="171"/>
      <c r="GLL2" s="171"/>
      <c r="GLM2" s="171"/>
      <c r="GLN2" s="171"/>
      <c r="GLO2" s="171"/>
      <c r="GLP2" s="171"/>
      <c r="GLQ2" s="171"/>
      <c r="GLR2" s="171"/>
      <c r="GLS2" s="171"/>
      <c r="GLT2" s="171"/>
      <c r="GLU2" s="171"/>
      <c r="GLV2" s="171"/>
      <c r="GLW2" s="171"/>
      <c r="GLX2" s="171"/>
      <c r="GLY2" s="171"/>
      <c r="GLZ2" s="171"/>
      <c r="GMA2" s="171"/>
      <c r="GMB2" s="171"/>
      <c r="GMC2" s="171"/>
      <c r="GMD2" s="171"/>
      <c r="GME2" s="171"/>
      <c r="GMF2" s="171"/>
      <c r="GMG2" s="171"/>
      <c r="GMH2" s="171"/>
      <c r="GMI2" s="171"/>
      <c r="GMJ2" s="171"/>
      <c r="GMK2" s="171"/>
      <c r="GML2" s="171"/>
      <c r="GMM2" s="171"/>
      <c r="GMN2" s="171"/>
      <c r="GMO2" s="171"/>
      <c r="GMP2" s="171"/>
      <c r="GMQ2" s="171"/>
      <c r="GMR2" s="171"/>
      <c r="GMS2" s="171"/>
      <c r="GMT2" s="171"/>
      <c r="GMU2" s="171"/>
      <c r="GMV2" s="171"/>
      <c r="GMW2" s="171"/>
      <c r="GMX2" s="171"/>
      <c r="GMY2" s="171"/>
      <c r="GMZ2" s="171"/>
      <c r="GNA2" s="171"/>
      <c r="GNB2" s="171"/>
      <c r="GNC2" s="171"/>
      <c r="GND2" s="171"/>
      <c r="GNE2" s="171"/>
      <c r="GNF2" s="171"/>
      <c r="GNG2" s="171"/>
      <c r="GNH2" s="171"/>
      <c r="GNI2" s="171"/>
      <c r="GNJ2" s="171"/>
      <c r="GNK2" s="171"/>
      <c r="GNL2" s="171"/>
      <c r="GNM2" s="171"/>
      <c r="GNN2" s="171"/>
      <c r="GNO2" s="171"/>
      <c r="GNP2" s="171"/>
      <c r="GNQ2" s="171"/>
      <c r="GNR2" s="171"/>
      <c r="GNS2" s="171"/>
      <c r="GNT2" s="171"/>
      <c r="GNU2" s="171"/>
      <c r="GNV2" s="171"/>
      <c r="GNW2" s="171"/>
      <c r="GNX2" s="171"/>
      <c r="GNY2" s="171"/>
      <c r="GNZ2" s="171"/>
      <c r="GOA2" s="171"/>
      <c r="GOB2" s="171"/>
      <c r="GOC2" s="171"/>
      <c r="GOD2" s="171"/>
      <c r="GOE2" s="171"/>
      <c r="GOF2" s="171"/>
      <c r="GOG2" s="171"/>
      <c r="GOH2" s="171"/>
      <c r="GOI2" s="171"/>
      <c r="GOJ2" s="171"/>
      <c r="GOK2" s="171"/>
      <c r="GOL2" s="171"/>
      <c r="GOM2" s="171"/>
      <c r="GON2" s="171"/>
      <c r="GOO2" s="171"/>
      <c r="GOP2" s="171"/>
      <c r="GOQ2" s="171"/>
      <c r="GOR2" s="171"/>
      <c r="GOS2" s="171"/>
      <c r="GOT2" s="171"/>
      <c r="GOU2" s="171"/>
      <c r="GOV2" s="171"/>
      <c r="GOW2" s="171"/>
      <c r="GOX2" s="171"/>
      <c r="GOY2" s="171"/>
      <c r="GOZ2" s="171"/>
      <c r="GPA2" s="171"/>
      <c r="GPB2" s="171"/>
      <c r="GPC2" s="171"/>
      <c r="GPD2" s="171"/>
      <c r="GPE2" s="171"/>
      <c r="GPF2" s="171"/>
      <c r="GPG2" s="171"/>
      <c r="GPH2" s="171"/>
      <c r="GPI2" s="171"/>
      <c r="GPJ2" s="171"/>
      <c r="GPK2" s="171"/>
      <c r="GPL2" s="171"/>
      <c r="GPM2" s="171"/>
      <c r="GPN2" s="171"/>
      <c r="GPO2" s="171"/>
      <c r="GPP2" s="171"/>
      <c r="GPQ2" s="171"/>
      <c r="GPR2" s="171"/>
      <c r="GPS2" s="171"/>
      <c r="GPT2" s="171"/>
      <c r="GPU2" s="171"/>
      <c r="GPV2" s="171"/>
      <c r="GPW2" s="171"/>
      <c r="GPX2" s="171"/>
      <c r="GPY2" s="171"/>
      <c r="GPZ2" s="171"/>
      <c r="GQA2" s="171"/>
      <c r="GQB2" s="171"/>
      <c r="GQC2" s="171"/>
      <c r="GQD2" s="171"/>
      <c r="GQE2" s="171"/>
      <c r="GQF2" s="171"/>
      <c r="GQG2" s="171"/>
      <c r="GQH2" s="171"/>
      <c r="GQI2" s="171"/>
      <c r="GQJ2" s="171"/>
      <c r="GQK2" s="171"/>
      <c r="GQL2" s="171"/>
      <c r="GQM2" s="171"/>
      <c r="GQN2" s="171"/>
      <c r="GQO2" s="171"/>
      <c r="GQP2" s="171"/>
      <c r="GQQ2" s="171"/>
      <c r="GQR2" s="171"/>
      <c r="GQS2" s="171"/>
      <c r="GQT2" s="171"/>
      <c r="GQU2" s="171"/>
      <c r="GQV2" s="171"/>
      <c r="GQW2" s="171"/>
      <c r="GQX2" s="171"/>
      <c r="GQY2" s="171"/>
      <c r="GQZ2" s="171"/>
      <c r="GRA2" s="171"/>
      <c r="GRB2" s="171"/>
      <c r="GRC2" s="171"/>
      <c r="GRD2" s="171"/>
      <c r="GRE2" s="171"/>
      <c r="GRF2" s="171"/>
      <c r="GRG2" s="171"/>
      <c r="GRH2" s="171"/>
      <c r="GRI2" s="171"/>
      <c r="GRJ2" s="171"/>
      <c r="GRK2" s="171"/>
      <c r="GRL2" s="171"/>
      <c r="GRM2" s="171"/>
      <c r="GRN2" s="171"/>
      <c r="GRO2" s="171"/>
      <c r="GRP2" s="171"/>
      <c r="GRQ2" s="171"/>
      <c r="GRR2" s="171"/>
      <c r="GRS2" s="171"/>
      <c r="GRT2" s="171"/>
      <c r="GRU2" s="171"/>
      <c r="GRV2" s="171"/>
      <c r="GRW2" s="171"/>
      <c r="GRX2" s="171"/>
      <c r="GRY2" s="171"/>
      <c r="GRZ2" s="171"/>
      <c r="GSA2" s="171"/>
      <c r="GSB2" s="171"/>
      <c r="GSC2" s="171"/>
      <c r="GSD2" s="171"/>
      <c r="GSE2" s="171"/>
      <c r="GSF2" s="171"/>
      <c r="GSG2" s="171"/>
      <c r="GSH2" s="171"/>
      <c r="GSI2" s="171"/>
      <c r="GSJ2" s="171"/>
      <c r="GSK2" s="171"/>
      <c r="GSL2" s="171"/>
      <c r="GSM2" s="171"/>
      <c r="GSN2" s="171"/>
      <c r="GSO2" s="171"/>
      <c r="GSP2" s="171"/>
      <c r="GSQ2" s="171"/>
      <c r="GSR2" s="171"/>
      <c r="GSS2" s="171"/>
      <c r="GST2" s="171"/>
      <c r="GSU2" s="171"/>
      <c r="GSV2" s="171"/>
      <c r="GSW2" s="171"/>
      <c r="GSX2" s="171"/>
      <c r="GSY2" s="171"/>
      <c r="GSZ2" s="171"/>
      <c r="GTA2" s="171"/>
      <c r="GTB2" s="171"/>
      <c r="GTC2" s="171"/>
      <c r="GTD2" s="171"/>
      <c r="GTE2" s="171"/>
      <c r="GTF2" s="171"/>
      <c r="GTG2" s="171"/>
      <c r="GTH2" s="171"/>
      <c r="GTI2" s="171"/>
      <c r="GTJ2" s="171"/>
      <c r="GTK2" s="171"/>
      <c r="GTL2" s="171"/>
      <c r="GTM2" s="171"/>
      <c r="GTN2" s="171"/>
      <c r="GTO2" s="171"/>
      <c r="GTP2" s="171"/>
      <c r="GTQ2" s="171"/>
      <c r="GTR2" s="171"/>
      <c r="GTS2" s="171"/>
      <c r="GTT2" s="171"/>
      <c r="GTU2" s="171"/>
      <c r="GTV2" s="171"/>
      <c r="GTW2" s="171"/>
      <c r="GTX2" s="171"/>
      <c r="GTY2" s="171"/>
      <c r="GTZ2" s="171"/>
      <c r="GUA2" s="171"/>
      <c r="GUB2" s="171"/>
      <c r="GUC2" s="171"/>
      <c r="GUD2" s="171"/>
      <c r="GUE2" s="171"/>
      <c r="GUF2" s="171"/>
      <c r="GUG2" s="171"/>
      <c r="GUH2" s="171"/>
      <c r="GUI2" s="171"/>
      <c r="GUJ2" s="171"/>
      <c r="GUK2" s="171"/>
      <c r="GUL2" s="171"/>
      <c r="GUM2" s="171"/>
      <c r="GUN2" s="171"/>
      <c r="GUO2" s="171"/>
      <c r="GUP2" s="171"/>
      <c r="GUQ2" s="171"/>
      <c r="GUR2" s="171"/>
      <c r="GUS2" s="171"/>
      <c r="GUT2" s="171"/>
      <c r="GUU2" s="171"/>
      <c r="GUV2" s="171"/>
      <c r="GUW2" s="171"/>
      <c r="GUX2" s="171"/>
      <c r="GUY2" s="171"/>
      <c r="GUZ2" s="171"/>
      <c r="GVA2" s="171"/>
      <c r="GVB2" s="171"/>
      <c r="GVC2" s="171"/>
      <c r="GVD2" s="171"/>
      <c r="GVE2" s="171"/>
      <c r="GVF2" s="171"/>
      <c r="GVG2" s="171"/>
      <c r="GVH2" s="171"/>
      <c r="GVI2" s="171"/>
      <c r="GVJ2" s="171"/>
      <c r="GVK2" s="171"/>
      <c r="GVL2" s="171"/>
      <c r="GVM2" s="171"/>
      <c r="GVN2" s="171"/>
      <c r="GVO2" s="171"/>
      <c r="GVP2" s="171"/>
      <c r="GVQ2" s="171"/>
      <c r="GVR2" s="171"/>
      <c r="GVS2" s="171"/>
      <c r="GVT2" s="171"/>
      <c r="GVU2" s="171"/>
      <c r="GVV2" s="171"/>
      <c r="GVW2" s="171"/>
      <c r="GVX2" s="171"/>
      <c r="GVY2" s="171"/>
      <c r="GVZ2" s="171"/>
      <c r="GWA2" s="171"/>
      <c r="GWB2" s="171"/>
      <c r="GWC2" s="171"/>
      <c r="GWD2" s="171"/>
      <c r="GWE2" s="171"/>
      <c r="GWF2" s="171"/>
      <c r="GWG2" s="171"/>
      <c r="GWH2" s="171"/>
      <c r="GWI2" s="171"/>
      <c r="GWJ2" s="171"/>
      <c r="GWK2" s="171"/>
      <c r="GWL2" s="171"/>
      <c r="GWM2" s="171"/>
      <c r="GWN2" s="171"/>
      <c r="GWO2" s="171"/>
      <c r="GWP2" s="171"/>
      <c r="GWQ2" s="171"/>
      <c r="GWR2" s="171"/>
      <c r="GWS2" s="171"/>
      <c r="GWT2" s="171"/>
      <c r="GWU2" s="171"/>
      <c r="GWV2" s="171"/>
      <c r="GWW2" s="171"/>
      <c r="GWX2" s="171"/>
      <c r="GWY2" s="171"/>
      <c r="GWZ2" s="171"/>
      <c r="GXA2" s="171"/>
      <c r="GXB2" s="171"/>
      <c r="GXC2" s="171"/>
      <c r="GXD2" s="171"/>
      <c r="GXE2" s="171"/>
      <c r="GXF2" s="171"/>
      <c r="GXG2" s="171"/>
      <c r="GXH2" s="171"/>
      <c r="GXI2" s="171"/>
      <c r="GXJ2" s="171"/>
      <c r="GXK2" s="171"/>
      <c r="GXL2" s="171"/>
      <c r="GXM2" s="171"/>
      <c r="GXN2" s="171"/>
      <c r="GXO2" s="171"/>
      <c r="GXP2" s="171"/>
      <c r="GXQ2" s="171"/>
      <c r="GXR2" s="171"/>
      <c r="GXS2" s="171"/>
      <c r="GXT2" s="171"/>
      <c r="GXU2" s="171"/>
      <c r="GXV2" s="171"/>
      <c r="GXW2" s="171"/>
      <c r="GXX2" s="171"/>
      <c r="GXY2" s="171"/>
      <c r="GXZ2" s="171"/>
      <c r="GYA2" s="171"/>
      <c r="GYB2" s="171"/>
      <c r="GYC2" s="171"/>
      <c r="GYD2" s="171"/>
      <c r="GYE2" s="171"/>
      <c r="GYF2" s="171"/>
      <c r="GYG2" s="171"/>
      <c r="GYH2" s="171"/>
      <c r="GYI2" s="171"/>
      <c r="GYJ2" s="171"/>
      <c r="GYK2" s="171"/>
      <c r="GYL2" s="171"/>
      <c r="GYM2" s="171"/>
      <c r="GYN2" s="171"/>
      <c r="GYO2" s="171"/>
      <c r="GYP2" s="171"/>
      <c r="GYQ2" s="171"/>
      <c r="GYR2" s="171"/>
      <c r="GYS2" s="171"/>
      <c r="GYT2" s="171"/>
      <c r="GYU2" s="171"/>
      <c r="GYV2" s="171"/>
      <c r="GYW2" s="171"/>
      <c r="GYX2" s="171"/>
      <c r="GYY2" s="171"/>
      <c r="GYZ2" s="171"/>
      <c r="GZA2" s="171"/>
      <c r="GZB2" s="171"/>
      <c r="GZC2" s="171"/>
      <c r="GZD2" s="171"/>
      <c r="GZE2" s="171"/>
      <c r="GZF2" s="171"/>
      <c r="GZG2" s="171"/>
      <c r="GZH2" s="171"/>
      <c r="GZI2" s="171"/>
      <c r="GZJ2" s="171"/>
      <c r="GZK2" s="171"/>
      <c r="GZL2" s="171"/>
      <c r="GZM2" s="171"/>
      <c r="GZN2" s="171"/>
      <c r="GZO2" s="171"/>
      <c r="GZP2" s="171"/>
      <c r="GZQ2" s="171"/>
      <c r="GZR2" s="171"/>
      <c r="GZS2" s="171"/>
      <c r="GZT2" s="171"/>
      <c r="GZU2" s="171"/>
      <c r="GZV2" s="171"/>
      <c r="GZW2" s="171"/>
      <c r="GZX2" s="171"/>
      <c r="GZY2" s="171"/>
      <c r="GZZ2" s="171"/>
      <c r="HAA2" s="171"/>
      <c r="HAB2" s="171"/>
      <c r="HAC2" s="171"/>
      <c r="HAD2" s="171"/>
      <c r="HAE2" s="171"/>
      <c r="HAF2" s="171"/>
      <c r="HAG2" s="171"/>
      <c r="HAH2" s="171"/>
      <c r="HAI2" s="171"/>
      <c r="HAJ2" s="171"/>
      <c r="HAK2" s="171"/>
      <c r="HAL2" s="171"/>
      <c r="HAM2" s="171"/>
      <c r="HAN2" s="171"/>
      <c r="HAO2" s="171"/>
      <c r="HAP2" s="171"/>
      <c r="HAQ2" s="171"/>
      <c r="HAR2" s="171"/>
      <c r="HAS2" s="171"/>
      <c r="HAT2" s="171"/>
      <c r="HAU2" s="171"/>
      <c r="HAV2" s="171"/>
      <c r="HAW2" s="171"/>
      <c r="HAX2" s="171"/>
      <c r="HAY2" s="171"/>
      <c r="HAZ2" s="171"/>
      <c r="HBA2" s="171"/>
      <c r="HBB2" s="171"/>
      <c r="HBC2" s="171"/>
      <c r="HBD2" s="171"/>
      <c r="HBE2" s="171"/>
      <c r="HBF2" s="171"/>
      <c r="HBG2" s="171"/>
      <c r="HBH2" s="171"/>
      <c r="HBI2" s="171"/>
      <c r="HBJ2" s="171"/>
      <c r="HBK2" s="171"/>
      <c r="HBL2" s="171"/>
      <c r="HBM2" s="171"/>
      <c r="HBN2" s="171"/>
      <c r="HBO2" s="171"/>
      <c r="HBP2" s="171"/>
      <c r="HBQ2" s="171"/>
      <c r="HBR2" s="171"/>
      <c r="HBS2" s="171"/>
      <c r="HBT2" s="171"/>
      <c r="HBU2" s="171"/>
      <c r="HBV2" s="171"/>
      <c r="HBW2" s="171"/>
      <c r="HBX2" s="171"/>
      <c r="HBY2" s="171"/>
      <c r="HBZ2" s="171"/>
      <c r="HCA2" s="171"/>
      <c r="HCB2" s="171"/>
      <c r="HCC2" s="171"/>
      <c r="HCD2" s="171"/>
      <c r="HCE2" s="171"/>
      <c r="HCF2" s="171"/>
      <c r="HCG2" s="171"/>
      <c r="HCH2" s="171"/>
      <c r="HCI2" s="171"/>
      <c r="HCJ2" s="171"/>
      <c r="HCK2" s="171"/>
      <c r="HCL2" s="171"/>
      <c r="HCM2" s="171"/>
      <c r="HCN2" s="171"/>
      <c r="HCO2" s="171"/>
      <c r="HCP2" s="171"/>
      <c r="HCQ2" s="171"/>
      <c r="HCR2" s="171"/>
      <c r="HCS2" s="171"/>
      <c r="HCT2" s="171"/>
      <c r="HCU2" s="171"/>
      <c r="HCV2" s="171"/>
      <c r="HCW2" s="171"/>
      <c r="HCX2" s="171"/>
      <c r="HCY2" s="171"/>
      <c r="HCZ2" s="171"/>
      <c r="HDA2" s="171"/>
      <c r="HDB2" s="171"/>
      <c r="HDC2" s="171"/>
      <c r="HDD2" s="171"/>
      <c r="HDE2" s="171"/>
      <c r="HDF2" s="171"/>
      <c r="HDG2" s="171"/>
      <c r="HDH2" s="171"/>
      <c r="HDI2" s="171"/>
      <c r="HDJ2" s="171"/>
      <c r="HDK2" s="171"/>
      <c r="HDL2" s="171"/>
      <c r="HDM2" s="171"/>
      <c r="HDN2" s="171"/>
      <c r="HDO2" s="171"/>
      <c r="HDP2" s="171"/>
      <c r="HDQ2" s="171"/>
      <c r="HDR2" s="171"/>
      <c r="HDS2" s="171"/>
      <c r="HDT2" s="171"/>
      <c r="HDU2" s="171"/>
      <c r="HDV2" s="171"/>
      <c r="HDW2" s="171"/>
      <c r="HDX2" s="171"/>
      <c r="HDY2" s="171"/>
      <c r="HDZ2" s="171"/>
      <c r="HEA2" s="171"/>
      <c r="HEB2" s="171"/>
      <c r="HEC2" s="171"/>
      <c r="HED2" s="171"/>
      <c r="HEE2" s="171"/>
      <c r="HEF2" s="171"/>
      <c r="HEG2" s="171"/>
      <c r="HEH2" s="171"/>
      <c r="HEI2" s="171"/>
      <c r="HEJ2" s="171"/>
      <c r="HEK2" s="171"/>
      <c r="HEL2" s="171"/>
      <c r="HEM2" s="171"/>
      <c r="HEN2" s="171"/>
      <c r="HEO2" s="171"/>
      <c r="HEP2" s="171"/>
      <c r="HEQ2" s="171"/>
      <c r="HER2" s="171"/>
      <c r="HES2" s="171"/>
      <c r="HET2" s="171"/>
      <c r="HEU2" s="171"/>
      <c r="HEV2" s="171"/>
      <c r="HEW2" s="171"/>
      <c r="HEX2" s="171"/>
      <c r="HEY2" s="171"/>
      <c r="HEZ2" s="171"/>
      <c r="HFA2" s="171"/>
      <c r="HFB2" s="171"/>
      <c r="HFC2" s="171"/>
      <c r="HFD2" s="171"/>
      <c r="HFE2" s="171"/>
      <c r="HFF2" s="171"/>
      <c r="HFG2" s="171"/>
      <c r="HFH2" s="171"/>
      <c r="HFI2" s="171"/>
      <c r="HFJ2" s="171"/>
      <c r="HFK2" s="171"/>
      <c r="HFL2" s="171"/>
      <c r="HFM2" s="171"/>
      <c r="HFN2" s="171"/>
      <c r="HFO2" s="171"/>
      <c r="HFP2" s="171"/>
      <c r="HFQ2" s="171"/>
      <c r="HFR2" s="171"/>
      <c r="HFS2" s="171"/>
      <c r="HFT2" s="171"/>
      <c r="HFU2" s="171"/>
      <c r="HFV2" s="171"/>
      <c r="HFW2" s="171"/>
      <c r="HFX2" s="171"/>
      <c r="HFY2" s="171"/>
      <c r="HFZ2" s="171"/>
      <c r="HGA2" s="171"/>
      <c r="HGB2" s="171"/>
      <c r="HGC2" s="171"/>
      <c r="HGD2" s="171"/>
      <c r="HGE2" s="171"/>
      <c r="HGF2" s="171"/>
      <c r="HGG2" s="171"/>
      <c r="HGH2" s="171"/>
      <c r="HGI2" s="171"/>
      <c r="HGJ2" s="171"/>
      <c r="HGK2" s="171"/>
      <c r="HGL2" s="171"/>
      <c r="HGM2" s="171"/>
      <c r="HGN2" s="171"/>
      <c r="HGO2" s="171"/>
      <c r="HGP2" s="171"/>
      <c r="HGQ2" s="171"/>
      <c r="HGR2" s="171"/>
      <c r="HGS2" s="171"/>
      <c r="HGT2" s="171"/>
      <c r="HGU2" s="171"/>
      <c r="HGV2" s="171"/>
      <c r="HGW2" s="171"/>
      <c r="HGX2" s="171"/>
      <c r="HGY2" s="171"/>
      <c r="HGZ2" s="171"/>
      <c r="HHA2" s="171"/>
      <c r="HHB2" s="171"/>
      <c r="HHC2" s="171"/>
      <c r="HHD2" s="171"/>
      <c r="HHE2" s="171"/>
      <c r="HHF2" s="171"/>
      <c r="HHG2" s="171"/>
      <c r="HHH2" s="171"/>
      <c r="HHI2" s="171"/>
      <c r="HHJ2" s="171"/>
      <c r="HHK2" s="171"/>
      <c r="HHL2" s="171"/>
      <c r="HHM2" s="171"/>
      <c r="HHN2" s="171"/>
      <c r="HHO2" s="171"/>
      <c r="HHP2" s="171"/>
      <c r="HHQ2" s="171"/>
      <c r="HHR2" s="171"/>
      <c r="HHS2" s="171"/>
      <c r="HHT2" s="171"/>
      <c r="HHU2" s="171"/>
      <c r="HHV2" s="171"/>
      <c r="HHW2" s="171"/>
      <c r="HHX2" s="171"/>
      <c r="HHY2" s="171"/>
      <c r="HHZ2" s="171"/>
      <c r="HIA2" s="171"/>
      <c r="HIB2" s="171"/>
      <c r="HIC2" s="171"/>
      <c r="HID2" s="171"/>
      <c r="HIE2" s="171"/>
      <c r="HIF2" s="171"/>
      <c r="HIG2" s="171"/>
      <c r="HIH2" s="171"/>
      <c r="HII2" s="171"/>
      <c r="HIJ2" s="171"/>
      <c r="HIK2" s="171"/>
      <c r="HIL2" s="171"/>
      <c r="HIM2" s="171"/>
      <c r="HIN2" s="171"/>
      <c r="HIO2" s="171"/>
      <c r="HIP2" s="171"/>
      <c r="HIQ2" s="171"/>
      <c r="HIR2" s="171"/>
      <c r="HIS2" s="171"/>
      <c r="HIT2" s="171"/>
      <c r="HIU2" s="171"/>
      <c r="HIV2" s="171"/>
      <c r="HIW2" s="171"/>
      <c r="HIX2" s="171"/>
      <c r="HIY2" s="171"/>
      <c r="HIZ2" s="171"/>
      <c r="HJA2" s="171"/>
      <c r="HJB2" s="171"/>
      <c r="HJC2" s="171"/>
      <c r="HJD2" s="171"/>
      <c r="HJE2" s="171"/>
      <c r="HJF2" s="171"/>
      <c r="HJG2" s="171"/>
      <c r="HJH2" s="171"/>
      <c r="HJI2" s="171"/>
      <c r="HJJ2" s="171"/>
      <c r="HJK2" s="171"/>
      <c r="HJL2" s="171"/>
      <c r="HJM2" s="171"/>
      <c r="HJN2" s="171"/>
      <c r="HJO2" s="171"/>
      <c r="HJP2" s="171"/>
      <c r="HJQ2" s="171"/>
      <c r="HJR2" s="171"/>
      <c r="HJS2" s="171"/>
      <c r="HJT2" s="171"/>
      <c r="HJU2" s="171"/>
      <c r="HJV2" s="171"/>
      <c r="HJW2" s="171"/>
      <c r="HJX2" s="171"/>
      <c r="HJY2" s="171"/>
      <c r="HJZ2" s="171"/>
      <c r="HKA2" s="171"/>
      <c r="HKB2" s="171"/>
      <c r="HKC2" s="171"/>
      <c r="HKD2" s="171"/>
      <c r="HKE2" s="171"/>
      <c r="HKF2" s="171"/>
      <c r="HKG2" s="171"/>
      <c r="HKH2" s="171"/>
      <c r="HKI2" s="171"/>
      <c r="HKJ2" s="171"/>
      <c r="HKK2" s="171"/>
      <c r="HKL2" s="171"/>
      <c r="HKM2" s="171"/>
      <c r="HKN2" s="171"/>
      <c r="HKO2" s="171"/>
      <c r="HKP2" s="171"/>
      <c r="HKQ2" s="171"/>
      <c r="HKR2" s="171"/>
      <c r="HKS2" s="171"/>
      <c r="HKT2" s="171"/>
      <c r="HKU2" s="171"/>
      <c r="HKV2" s="171"/>
      <c r="HKW2" s="171"/>
      <c r="HKX2" s="171"/>
      <c r="HKY2" s="171"/>
      <c r="HKZ2" s="171"/>
      <c r="HLA2" s="171"/>
      <c r="HLB2" s="171"/>
      <c r="HLC2" s="171"/>
      <c r="HLD2" s="171"/>
      <c r="HLE2" s="171"/>
      <c r="HLF2" s="171"/>
      <c r="HLG2" s="171"/>
      <c r="HLH2" s="171"/>
      <c r="HLI2" s="171"/>
      <c r="HLJ2" s="171"/>
      <c r="HLK2" s="171"/>
      <c r="HLL2" s="171"/>
      <c r="HLM2" s="171"/>
      <c r="HLN2" s="171"/>
      <c r="HLO2" s="171"/>
      <c r="HLP2" s="171"/>
      <c r="HLQ2" s="171"/>
      <c r="HLR2" s="171"/>
      <c r="HLS2" s="171"/>
      <c r="HLT2" s="171"/>
      <c r="HLU2" s="171"/>
      <c r="HLV2" s="171"/>
      <c r="HLW2" s="171"/>
      <c r="HLX2" s="171"/>
      <c r="HLY2" s="171"/>
      <c r="HLZ2" s="171"/>
      <c r="HMA2" s="171"/>
      <c r="HMB2" s="171"/>
      <c r="HMC2" s="171"/>
      <c r="HMD2" s="171"/>
      <c r="HME2" s="171"/>
      <c r="HMF2" s="171"/>
      <c r="HMG2" s="171"/>
      <c r="HMH2" s="171"/>
      <c r="HMI2" s="171"/>
      <c r="HMJ2" s="171"/>
      <c r="HMK2" s="171"/>
      <c r="HML2" s="171"/>
      <c r="HMM2" s="171"/>
      <c r="HMN2" s="171"/>
      <c r="HMO2" s="171"/>
      <c r="HMP2" s="171"/>
      <c r="HMQ2" s="171"/>
      <c r="HMR2" s="171"/>
      <c r="HMS2" s="171"/>
      <c r="HMT2" s="171"/>
      <c r="HMU2" s="171"/>
      <c r="HMV2" s="171"/>
      <c r="HMW2" s="171"/>
      <c r="HMX2" s="171"/>
      <c r="HMY2" s="171"/>
      <c r="HMZ2" s="171"/>
      <c r="HNA2" s="171"/>
      <c r="HNB2" s="171"/>
      <c r="HNC2" s="171"/>
      <c r="HND2" s="171"/>
      <c r="HNE2" s="171"/>
      <c r="HNF2" s="171"/>
      <c r="HNG2" s="171"/>
      <c r="HNH2" s="171"/>
      <c r="HNI2" s="171"/>
      <c r="HNJ2" s="171"/>
      <c r="HNK2" s="171"/>
      <c r="HNL2" s="171"/>
      <c r="HNM2" s="171"/>
      <c r="HNN2" s="171"/>
      <c r="HNO2" s="171"/>
      <c r="HNP2" s="171"/>
      <c r="HNQ2" s="171"/>
      <c r="HNR2" s="171"/>
      <c r="HNS2" s="171"/>
      <c r="HNT2" s="171"/>
      <c r="HNU2" s="171"/>
      <c r="HNV2" s="171"/>
      <c r="HNW2" s="171"/>
      <c r="HNX2" s="171"/>
      <c r="HNY2" s="171"/>
      <c r="HNZ2" s="171"/>
      <c r="HOA2" s="171"/>
      <c r="HOB2" s="171"/>
      <c r="HOC2" s="171"/>
      <c r="HOD2" s="171"/>
      <c r="HOE2" s="171"/>
      <c r="HOF2" s="171"/>
      <c r="HOG2" s="171"/>
      <c r="HOH2" s="171"/>
      <c r="HOI2" s="171"/>
      <c r="HOJ2" s="171"/>
      <c r="HOK2" s="171"/>
      <c r="HOL2" s="171"/>
      <c r="HOM2" s="171"/>
      <c r="HON2" s="171"/>
      <c r="HOO2" s="171"/>
      <c r="HOP2" s="171"/>
      <c r="HOQ2" s="171"/>
      <c r="HOR2" s="171"/>
      <c r="HOS2" s="171"/>
      <c r="HOT2" s="171"/>
      <c r="HOU2" s="171"/>
      <c r="HOV2" s="171"/>
      <c r="HOW2" s="171"/>
      <c r="HOX2" s="171"/>
      <c r="HOY2" s="171"/>
      <c r="HOZ2" s="171"/>
      <c r="HPA2" s="171"/>
      <c r="HPB2" s="171"/>
      <c r="HPC2" s="171"/>
      <c r="HPD2" s="171"/>
      <c r="HPE2" s="171"/>
      <c r="HPF2" s="171"/>
      <c r="HPG2" s="171"/>
      <c r="HPH2" s="171"/>
      <c r="HPI2" s="171"/>
      <c r="HPJ2" s="171"/>
      <c r="HPK2" s="171"/>
      <c r="HPL2" s="171"/>
      <c r="HPM2" s="171"/>
      <c r="HPN2" s="171"/>
      <c r="HPO2" s="171"/>
      <c r="HPP2" s="171"/>
      <c r="HPQ2" s="171"/>
      <c r="HPR2" s="171"/>
      <c r="HPS2" s="171"/>
      <c r="HPT2" s="171"/>
      <c r="HPU2" s="171"/>
      <c r="HPV2" s="171"/>
      <c r="HPW2" s="171"/>
      <c r="HPX2" s="171"/>
      <c r="HPY2" s="171"/>
      <c r="HPZ2" s="171"/>
      <c r="HQA2" s="171"/>
      <c r="HQB2" s="171"/>
      <c r="HQC2" s="171"/>
      <c r="HQD2" s="171"/>
      <c r="HQE2" s="171"/>
      <c r="HQF2" s="171"/>
      <c r="HQG2" s="171"/>
      <c r="HQH2" s="171"/>
      <c r="HQI2" s="171"/>
      <c r="HQJ2" s="171"/>
      <c r="HQK2" s="171"/>
      <c r="HQL2" s="171"/>
      <c r="HQM2" s="171"/>
      <c r="HQN2" s="171"/>
      <c r="HQO2" s="171"/>
      <c r="HQP2" s="171"/>
      <c r="HQQ2" s="171"/>
      <c r="HQR2" s="171"/>
      <c r="HQS2" s="171"/>
      <c r="HQT2" s="171"/>
      <c r="HQU2" s="171"/>
      <c r="HQV2" s="171"/>
      <c r="HQW2" s="171"/>
      <c r="HQX2" s="171"/>
      <c r="HQY2" s="171"/>
      <c r="HQZ2" s="171"/>
      <c r="HRA2" s="171"/>
      <c r="HRB2" s="171"/>
      <c r="HRC2" s="171"/>
      <c r="HRD2" s="171"/>
      <c r="HRE2" s="171"/>
      <c r="HRF2" s="171"/>
      <c r="HRG2" s="171"/>
      <c r="HRH2" s="171"/>
      <c r="HRI2" s="171"/>
      <c r="HRJ2" s="171"/>
      <c r="HRK2" s="171"/>
      <c r="HRL2" s="171"/>
      <c r="HRM2" s="171"/>
      <c r="HRN2" s="171"/>
      <c r="HRO2" s="171"/>
      <c r="HRP2" s="171"/>
      <c r="HRQ2" s="171"/>
      <c r="HRR2" s="171"/>
      <c r="HRS2" s="171"/>
      <c r="HRT2" s="171"/>
      <c r="HRU2" s="171"/>
      <c r="HRV2" s="171"/>
      <c r="HRW2" s="171"/>
      <c r="HRX2" s="171"/>
      <c r="HRY2" s="171"/>
      <c r="HRZ2" s="171"/>
      <c r="HSA2" s="171"/>
      <c r="HSB2" s="171"/>
      <c r="HSC2" s="171"/>
      <c r="HSD2" s="171"/>
      <c r="HSE2" s="171"/>
      <c r="HSF2" s="171"/>
      <c r="HSG2" s="171"/>
      <c r="HSH2" s="171"/>
      <c r="HSI2" s="171"/>
      <c r="HSJ2" s="171"/>
      <c r="HSK2" s="171"/>
      <c r="HSL2" s="171"/>
      <c r="HSM2" s="171"/>
      <c r="HSN2" s="171"/>
      <c r="HSO2" s="171"/>
      <c r="HSP2" s="171"/>
      <c r="HSQ2" s="171"/>
      <c r="HSR2" s="171"/>
      <c r="HSS2" s="171"/>
      <c r="HST2" s="171"/>
      <c r="HSU2" s="171"/>
      <c r="HSV2" s="171"/>
      <c r="HSW2" s="171"/>
      <c r="HSX2" s="171"/>
      <c r="HSY2" s="171"/>
      <c r="HSZ2" s="171"/>
      <c r="HTA2" s="171"/>
      <c r="HTB2" s="171"/>
      <c r="HTC2" s="171"/>
      <c r="HTD2" s="171"/>
      <c r="HTE2" s="171"/>
      <c r="HTF2" s="171"/>
      <c r="HTG2" s="171"/>
      <c r="HTH2" s="171"/>
      <c r="HTI2" s="171"/>
      <c r="HTJ2" s="171"/>
      <c r="HTK2" s="171"/>
      <c r="HTL2" s="171"/>
      <c r="HTM2" s="171"/>
      <c r="HTN2" s="171"/>
      <c r="HTO2" s="171"/>
      <c r="HTP2" s="171"/>
      <c r="HTQ2" s="171"/>
      <c r="HTR2" s="171"/>
      <c r="HTS2" s="171"/>
      <c r="HTT2" s="171"/>
      <c r="HTU2" s="171"/>
      <c r="HTV2" s="171"/>
      <c r="HTW2" s="171"/>
      <c r="HTX2" s="171"/>
      <c r="HTY2" s="171"/>
      <c r="HTZ2" s="171"/>
      <c r="HUA2" s="171"/>
      <c r="HUB2" s="171"/>
      <c r="HUC2" s="171"/>
      <c r="HUD2" s="171"/>
      <c r="HUE2" s="171"/>
      <c r="HUF2" s="171"/>
      <c r="HUG2" s="171"/>
      <c r="HUH2" s="171"/>
      <c r="HUI2" s="171"/>
      <c r="HUJ2" s="171"/>
      <c r="HUK2" s="171"/>
      <c r="HUL2" s="171"/>
      <c r="HUM2" s="171"/>
      <c r="HUN2" s="171"/>
      <c r="HUO2" s="171"/>
      <c r="HUP2" s="171"/>
      <c r="HUQ2" s="171"/>
      <c r="HUR2" s="171"/>
      <c r="HUS2" s="171"/>
      <c r="HUT2" s="171"/>
      <c r="HUU2" s="171"/>
      <c r="HUV2" s="171"/>
      <c r="HUW2" s="171"/>
      <c r="HUX2" s="171"/>
      <c r="HUY2" s="171"/>
      <c r="HUZ2" s="171"/>
      <c r="HVA2" s="171"/>
      <c r="HVB2" s="171"/>
      <c r="HVC2" s="171"/>
      <c r="HVD2" s="171"/>
      <c r="HVE2" s="171"/>
      <c r="HVF2" s="171"/>
      <c r="HVG2" s="171"/>
      <c r="HVH2" s="171"/>
      <c r="HVI2" s="171"/>
      <c r="HVJ2" s="171"/>
      <c r="HVK2" s="171"/>
      <c r="HVL2" s="171"/>
      <c r="HVM2" s="171"/>
      <c r="HVN2" s="171"/>
      <c r="HVO2" s="171"/>
      <c r="HVP2" s="171"/>
      <c r="HVQ2" s="171"/>
      <c r="HVR2" s="171"/>
      <c r="HVS2" s="171"/>
      <c r="HVT2" s="171"/>
      <c r="HVU2" s="171"/>
      <c r="HVV2" s="171"/>
      <c r="HVW2" s="171"/>
      <c r="HVX2" s="171"/>
      <c r="HVY2" s="171"/>
      <c r="HVZ2" s="171"/>
      <c r="HWA2" s="171"/>
      <c r="HWB2" s="171"/>
      <c r="HWC2" s="171"/>
      <c r="HWD2" s="171"/>
      <c r="HWE2" s="171"/>
      <c r="HWF2" s="171"/>
      <c r="HWG2" s="171"/>
      <c r="HWH2" s="171"/>
      <c r="HWI2" s="171"/>
      <c r="HWJ2" s="171"/>
      <c r="HWK2" s="171"/>
      <c r="HWL2" s="171"/>
      <c r="HWM2" s="171"/>
      <c r="HWN2" s="171"/>
      <c r="HWO2" s="171"/>
      <c r="HWP2" s="171"/>
      <c r="HWQ2" s="171"/>
      <c r="HWR2" s="171"/>
      <c r="HWS2" s="171"/>
      <c r="HWT2" s="171"/>
      <c r="HWU2" s="171"/>
      <c r="HWV2" s="171"/>
      <c r="HWW2" s="171"/>
      <c r="HWX2" s="171"/>
      <c r="HWY2" s="171"/>
      <c r="HWZ2" s="171"/>
      <c r="HXA2" s="171"/>
      <c r="HXB2" s="171"/>
      <c r="HXC2" s="171"/>
      <c r="HXD2" s="171"/>
      <c r="HXE2" s="171"/>
      <c r="HXF2" s="171"/>
      <c r="HXG2" s="171"/>
      <c r="HXH2" s="171"/>
      <c r="HXI2" s="171"/>
      <c r="HXJ2" s="171"/>
      <c r="HXK2" s="171"/>
      <c r="HXL2" s="171"/>
      <c r="HXM2" s="171"/>
      <c r="HXN2" s="171"/>
      <c r="HXO2" s="171"/>
      <c r="HXP2" s="171"/>
      <c r="HXQ2" s="171"/>
      <c r="HXR2" s="171"/>
      <c r="HXS2" s="171"/>
      <c r="HXT2" s="171"/>
      <c r="HXU2" s="171"/>
      <c r="HXV2" s="171"/>
      <c r="HXW2" s="171"/>
      <c r="HXX2" s="171"/>
      <c r="HXY2" s="171"/>
      <c r="HXZ2" s="171"/>
      <c r="HYA2" s="171"/>
      <c r="HYB2" s="171"/>
      <c r="HYC2" s="171"/>
      <c r="HYD2" s="171"/>
      <c r="HYE2" s="171"/>
      <c r="HYF2" s="171"/>
      <c r="HYG2" s="171"/>
      <c r="HYH2" s="171"/>
      <c r="HYI2" s="171"/>
      <c r="HYJ2" s="171"/>
      <c r="HYK2" s="171"/>
      <c r="HYL2" s="171"/>
      <c r="HYM2" s="171"/>
      <c r="HYN2" s="171"/>
      <c r="HYO2" s="171"/>
      <c r="HYP2" s="171"/>
      <c r="HYQ2" s="171"/>
      <c r="HYR2" s="171"/>
      <c r="HYS2" s="171"/>
      <c r="HYT2" s="171"/>
      <c r="HYU2" s="171"/>
      <c r="HYV2" s="171"/>
      <c r="HYW2" s="171"/>
      <c r="HYX2" s="171"/>
      <c r="HYY2" s="171"/>
      <c r="HYZ2" s="171"/>
      <c r="HZA2" s="171"/>
      <c r="HZB2" s="171"/>
      <c r="HZC2" s="171"/>
      <c r="HZD2" s="171"/>
      <c r="HZE2" s="171"/>
      <c r="HZF2" s="171"/>
      <c r="HZG2" s="171"/>
      <c r="HZH2" s="171"/>
      <c r="HZI2" s="171"/>
      <c r="HZJ2" s="171"/>
      <c r="HZK2" s="171"/>
      <c r="HZL2" s="171"/>
      <c r="HZM2" s="171"/>
      <c r="HZN2" s="171"/>
      <c r="HZO2" s="171"/>
      <c r="HZP2" s="171"/>
      <c r="HZQ2" s="171"/>
      <c r="HZR2" s="171"/>
      <c r="HZS2" s="171"/>
      <c r="HZT2" s="171"/>
      <c r="HZU2" s="171"/>
      <c r="HZV2" s="171"/>
      <c r="HZW2" s="171"/>
      <c r="HZX2" s="171"/>
      <c r="HZY2" s="171"/>
      <c r="HZZ2" s="171"/>
      <c r="IAA2" s="171"/>
      <c r="IAB2" s="171"/>
      <c r="IAC2" s="171"/>
      <c r="IAD2" s="171"/>
      <c r="IAE2" s="171"/>
      <c r="IAF2" s="171"/>
      <c r="IAG2" s="171"/>
      <c r="IAH2" s="171"/>
      <c r="IAI2" s="171"/>
      <c r="IAJ2" s="171"/>
      <c r="IAK2" s="171"/>
      <c r="IAL2" s="171"/>
      <c r="IAM2" s="171"/>
      <c r="IAN2" s="171"/>
      <c r="IAO2" s="171"/>
      <c r="IAP2" s="171"/>
      <c r="IAQ2" s="171"/>
      <c r="IAR2" s="171"/>
      <c r="IAS2" s="171"/>
      <c r="IAT2" s="171"/>
      <c r="IAU2" s="171"/>
      <c r="IAV2" s="171"/>
      <c r="IAW2" s="171"/>
      <c r="IAX2" s="171"/>
      <c r="IAY2" s="171"/>
      <c r="IAZ2" s="171"/>
      <c r="IBA2" s="171"/>
      <c r="IBB2" s="171"/>
      <c r="IBC2" s="171"/>
      <c r="IBD2" s="171"/>
      <c r="IBE2" s="171"/>
      <c r="IBF2" s="171"/>
      <c r="IBG2" s="171"/>
      <c r="IBH2" s="171"/>
      <c r="IBI2" s="171"/>
      <c r="IBJ2" s="171"/>
      <c r="IBK2" s="171"/>
      <c r="IBL2" s="171"/>
      <c r="IBM2" s="171"/>
      <c r="IBN2" s="171"/>
      <c r="IBO2" s="171"/>
      <c r="IBP2" s="171"/>
      <c r="IBQ2" s="171"/>
      <c r="IBR2" s="171"/>
      <c r="IBS2" s="171"/>
      <c r="IBT2" s="171"/>
      <c r="IBU2" s="171"/>
      <c r="IBV2" s="171"/>
      <c r="IBW2" s="171"/>
      <c r="IBX2" s="171"/>
      <c r="IBY2" s="171"/>
      <c r="IBZ2" s="171"/>
      <c r="ICA2" s="171"/>
      <c r="ICB2" s="171"/>
      <c r="ICC2" s="171"/>
      <c r="ICD2" s="171"/>
      <c r="ICE2" s="171"/>
      <c r="ICF2" s="171"/>
      <c r="ICG2" s="171"/>
      <c r="ICH2" s="171"/>
      <c r="ICI2" s="171"/>
      <c r="ICJ2" s="171"/>
      <c r="ICK2" s="171"/>
      <c r="ICL2" s="171"/>
      <c r="ICM2" s="171"/>
      <c r="ICN2" s="171"/>
      <c r="ICO2" s="171"/>
      <c r="ICP2" s="171"/>
      <c r="ICQ2" s="171"/>
      <c r="ICR2" s="171"/>
      <c r="ICS2" s="171"/>
      <c r="ICT2" s="171"/>
      <c r="ICU2" s="171"/>
      <c r="ICV2" s="171"/>
      <c r="ICW2" s="171"/>
      <c r="ICX2" s="171"/>
      <c r="ICY2" s="171"/>
      <c r="ICZ2" s="171"/>
      <c r="IDA2" s="171"/>
      <c r="IDB2" s="171"/>
      <c r="IDC2" s="171"/>
      <c r="IDD2" s="171"/>
      <c r="IDE2" s="171"/>
      <c r="IDF2" s="171"/>
      <c r="IDG2" s="171"/>
      <c r="IDH2" s="171"/>
      <c r="IDI2" s="171"/>
      <c r="IDJ2" s="171"/>
      <c r="IDK2" s="171"/>
      <c r="IDL2" s="171"/>
      <c r="IDM2" s="171"/>
      <c r="IDN2" s="171"/>
      <c r="IDO2" s="171"/>
      <c r="IDP2" s="171"/>
      <c r="IDQ2" s="171"/>
      <c r="IDR2" s="171"/>
      <c r="IDS2" s="171"/>
      <c r="IDT2" s="171"/>
      <c r="IDU2" s="171"/>
      <c r="IDV2" s="171"/>
      <c r="IDW2" s="171"/>
      <c r="IDX2" s="171"/>
      <c r="IDY2" s="171"/>
      <c r="IDZ2" s="171"/>
      <c r="IEA2" s="171"/>
      <c r="IEB2" s="171"/>
      <c r="IEC2" s="171"/>
      <c r="IED2" s="171"/>
      <c r="IEE2" s="171"/>
      <c r="IEF2" s="171"/>
      <c r="IEG2" s="171"/>
      <c r="IEH2" s="171"/>
      <c r="IEI2" s="171"/>
      <c r="IEJ2" s="171"/>
      <c r="IEK2" s="171"/>
      <c r="IEL2" s="171"/>
      <c r="IEM2" s="171"/>
      <c r="IEN2" s="171"/>
      <c r="IEO2" s="171"/>
      <c r="IEP2" s="171"/>
      <c r="IEQ2" s="171"/>
      <c r="IER2" s="171"/>
      <c r="IES2" s="171"/>
      <c r="IET2" s="171"/>
      <c r="IEU2" s="171"/>
      <c r="IEV2" s="171"/>
      <c r="IEW2" s="171"/>
      <c r="IEX2" s="171"/>
      <c r="IEY2" s="171"/>
      <c r="IEZ2" s="171"/>
      <c r="IFA2" s="171"/>
      <c r="IFB2" s="171"/>
      <c r="IFC2" s="171"/>
      <c r="IFD2" s="171"/>
      <c r="IFE2" s="171"/>
      <c r="IFF2" s="171"/>
      <c r="IFG2" s="171"/>
      <c r="IFH2" s="171"/>
      <c r="IFI2" s="171"/>
      <c r="IFJ2" s="171"/>
      <c r="IFK2" s="171"/>
      <c r="IFL2" s="171"/>
      <c r="IFM2" s="171"/>
      <c r="IFN2" s="171"/>
      <c r="IFO2" s="171"/>
      <c r="IFP2" s="171"/>
      <c r="IFQ2" s="171"/>
      <c r="IFR2" s="171"/>
      <c r="IFS2" s="171"/>
      <c r="IFT2" s="171"/>
      <c r="IFU2" s="171"/>
      <c r="IFV2" s="171"/>
      <c r="IFW2" s="171"/>
      <c r="IFX2" s="171"/>
      <c r="IFY2" s="171"/>
      <c r="IFZ2" s="171"/>
      <c r="IGA2" s="171"/>
      <c r="IGB2" s="171"/>
      <c r="IGC2" s="171"/>
      <c r="IGD2" s="171"/>
      <c r="IGE2" s="171"/>
      <c r="IGF2" s="171"/>
      <c r="IGG2" s="171"/>
      <c r="IGH2" s="171"/>
      <c r="IGI2" s="171"/>
      <c r="IGJ2" s="171"/>
      <c r="IGK2" s="171"/>
      <c r="IGL2" s="171"/>
      <c r="IGM2" s="171"/>
      <c r="IGN2" s="171"/>
      <c r="IGO2" s="171"/>
      <c r="IGP2" s="171"/>
      <c r="IGQ2" s="171"/>
      <c r="IGR2" s="171"/>
      <c r="IGS2" s="171"/>
      <c r="IGT2" s="171"/>
      <c r="IGU2" s="171"/>
      <c r="IGV2" s="171"/>
      <c r="IGW2" s="171"/>
      <c r="IGX2" s="171"/>
      <c r="IGY2" s="171"/>
      <c r="IGZ2" s="171"/>
      <c r="IHA2" s="171"/>
      <c r="IHB2" s="171"/>
      <c r="IHC2" s="171"/>
      <c r="IHD2" s="171"/>
      <c r="IHE2" s="171"/>
      <c r="IHF2" s="171"/>
      <c r="IHG2" s="171"/>
      <c r="IHH2" s="171"/>
      <c r="IHI2" s="171"/>
      <c r="IHJ2" s="171"/>
      <c r="IHK2" s="171"/>
      <c r="IHL2" s="171"/>
      <c r="IHM2" s="171"/>
      <c r="IHN2" s="171"/>
      <c r="IHO2" s="171"/>
      <c r="IHP2" s="171"/>
      <c r="IHQ2" s="171"/>
      <c r="IHR2" s="171"/>
      <c r="IHS2" s="171"/>
      <c r="IHT2" s="171"/>
      <c r="IHU2" s="171"/>
      <c r="IHV2" s="171"/>
      <c r="IHW2" s="171"/>
      <c r="IHX2" s="171"/>
      <c r="IHY2" s="171"/>
      <c r="IHZ2" s="171"/>
      <c r="IIA2" s="171"/>
      <c r="IIB2" s="171"/>
      <c r="IIC2" s="171"/>
      <c r="IID2" s="171"/>
      <c r="IIE2" s="171"/>
      <c r="IIF2" s="171"/>
      <c r="IIG2" s="171"/>
      <c r="IIH2" s="171"/>
      <c r="III2" s="171"/>
      <c r="IIJ2" s="171"/>
      <c r="IIK2" s="171"/>
      <c r="IIL2" s="171"/>
      <c r="IIM2" s="171"/>
      <c r="IIN2" s="171"/>
      <c r="IIO2" s="171"/>
      <c r="IIP2" s="171"/>
      <c r="IIQ2" s="171"/>
      <c r="IIR2" s="171"/>
      <c r="IIS2" s="171"/>
      <c r="IIT2" s="171"/>
      <c r="IIU2" s="171"/>
      <c r="IIV2" s="171"/>
      <c r="IIW2" s="171"/>
      <c r="IIX2" s="171"/>
      <c r="IIY2" s="171"/>
      <c r="IIZ2" s="171"/>
      <c r="IJA2" s="171"/>
      <c r="IJB2" s="171"/>
      <c r="IJC2" s="171"/>
      <c r="IJD2" s="171"/>
      <c r="IJE2" s="171"/>
      <c r="IJF2" s="171"/>
      <c r="IJG2" s="171"/>
      <c r="IJH2" s="171"/>
      <c r="IJI2" s="171"/>
      <c r="IJJ2" s="171"/>
      <c r="IJK2" s="171"/>
      <c r="IJL2" s="171"/>
      <c r="IJM2" s="171"/>
      <c r="IJN2" s="171"/>
      <c r="IJO2" s="171"/>
      <c r="IJP2" s="171"/>
      <c r="IJQ2" s="171"/>
      <c r="IJR2" s="171"/>
      <c r="IJS2" s="171"/>
      <c r="IJT2" s="171"/>
      <c r="IJU2" s="171"/>
      <c r="IJV2" s="171"/>
      <c r="IJW2" s="171"/>
      <c r="IJX2" s="171"/>
      <c r="IJY2" s="171"/>
      <c r="IJZ2" s="171"/>
      <c r="IKA2" s="171"/>
      <c r="IKB2" s="171"/>
      <c r="IKC2" s="171"/>
      <c r="IKD2" s="171"/>
      <c r="IKE2" s="171"/>
      <c r="IKF2" s="171"/>
      <c r="IKG2" s="171"/>
      <c r="IKH2" s="171"/>
      <c r="IKI2" s="171"/>
      <c r="IKJ2" s="171"/>
      <c r="IKK2" s="171"/>
      <c r="IKL2" s="171"/>
      <c r="IKM2" s="171"/>
      <c r="IKN2" s="171"/>
      <c r="IKO2" s="171"/>
      <c r="IKP2" s="171"/>
      <c r="IKQ2" s="171"/>
      <c r="IKR2" s="171"/>
      <c r="IKS2" s="171"/>
      <c r="IKT2" s="171"/>
      <c r="IKU2" s="171"/>
      <c r="IKV2" s="171"/>
      <c r="IKW2" s="171"/>
      <c r="IKX2" s="171"/>
      <c r="IKY2" s="171"/>
      <c r="IKZ2" s="171"/>
      <c r="ILA2" s="171"/>
      <c r="ILB2" s="171"/>
      <c r="ILC2" s="171"/>
      <c r="ILD2" s="171"/>
      <c r="ILE2" s="171"/>
      <c r="ILF2" s="171"/>
      <c r="ILG2" s="171"/>
      <c r="ILH2" s="171"/>
      <c r="ILI2" s="171"/>
      <c r="ILJ2" s="171"/>
      <c r="ILK2" s="171"/>
      <c r="ILL2" s="171"/>
      <c r="ILM2" s="171"/>
      <c r="ILN2" s="171"/>
      <c r="ILO2" s="171"/>
      <c r="ILP2" s="171"/>
      <c r="ILQ2" s="171"/>
      <c r="ILR2" s="171"/>
      <c r="ILS2" s="171"/>
      <c r="ILT2" s="171"/>
      <c r="ILU2" s="171"/>
      <c r="ILV2" s="171"/>
      <c r="ILW2" s="171"/>
      <c r="ILX2" s="171"/>
      <c r="ILY2" s="171"/>
      <c r="ILZ2" s="171"/>
      <c r="IMA2" s="171"/>
      <c r="IMB2" s="171"/>
      <c r="IMC2" s="171"/>
      <c r="IMD2" s="171"/>
      <c r="IME2" s="171"/>
      <c r="IMF2" s="171"/>
      <c r="IMG2" s="171"/>
      <c r="IMH2" s="171"/>
      <c r="IMI2" s="171"/>
      <c r="IMJ2" s="171"/>
      <c r="IMK2" s="171"/>
      <c r="IML2" s="171"/>
      <c r="IMM2" s="171"/>
      <c r="IMN2" s="171"/>
      <c r="IMO2" s="171"/>
      <c r="IMP2" s="171"/>
      <c r="IMQ2" s="171"/>
      <c r="IMR2" s="171"/>
      <c r="IMS2" s="171"/>
      <c r="IMT2" s="171"/>
      <c r="IMU2" s="171"/>
      <c r="IMV2" s="171"/>
      <c r="IMW2" s="171"/>
      <c r="IMX2" s="171"/>
      <c r="IMY2" s="171"/>
      <c r="IMZ2" s="171"/>
      <c r="INA2" s="171"/>
      <c r="INB2" s="171"/>
      <c r="INC2" s="171"/>
      <c r="IND2" s="171"/>
      <c r="INE2" s="171"/>
      <c r="INF2" s="171"/>
      <c r="ING2" s="171"/>
      <c r="INH2" s="171"/>
      <c r="INI2" s="171"/>
      <c r="INJ2" s="171"/>
      <c r="INK2" s="171"/>
      <c r="INL2" s="171"/>
      <c r="INM2" s="171"/>
      <c r="INN2" s="171"/>
      <c r="INO2" s="171"/>
      <c r="INP2" s="171"/>
      <c r="INQ2" s="171"/>
      <c r="INR2" s="171"/>
      <c r="INS2" s="171"/>
      <c r="INT2" s="171"/>
      <c r="INU2" s="171"/>
      <c r="INV2" s="171"/>
      <c r="INW2" s="171"/>
      <c r="INX2" s="171"/>
      <c r="INY2" s="171"/>
      <c r="INZ2" s="171"/>
      <c r="IOA2" s="171"/>
      <c r="IOB2" s="171"/>
      <c r="IOC2" s="171"/>
      <c r="IOD2" s="171"/>
      <c r="IOE2" s="171"/>
      <c r="IOF2" s="171"/>
      <c r="IOG2" s="171"/>
      <c r="IOH2" s="171"/>
      <c r="IOI2" s="171"/>
      <c r="IOJ2" s="171"/>
      <c r="IOK2" s="171"/>
      <c r="IOL2" s="171"/>
      <c r="IOM2" s="171"/>
      <c r="ION2" s="171"/>
      <c r="IOO2" s="171"/>
      <c r="IOP2" s="171"/>
      <c r="IOQ2" s="171"/>
      <c r="IOR2" s="171"/>
      <c r="IOS2" s="171"/>
      <c r="IOT2" s="171"/>
      <c r="IOU2" s="171"/>
      <c r="IOV2" s="171"/>
      <c r="IOW2" s="171"/>
      <c r="IOX2" s="171"/>
      <c r="IOY2" s="171"/>
      <c r="IOZ2" s="171"/>
      <c r="IPA2" s="171"/>
      <c r="IPB2" s="171"/>
      <c r="IPC2" s="171"/>
      <c r="IPD2" s="171"/>
      <c r="IPE2" s="171"/>
      <c r="IPF2" s="171"/>
      <c r="IPG2" s="171"/>
      <c r="IPH2" s="171"/>
      <c r="IPI2" s="171"/>
      <c r="IPJ2" s="171"/>
      <c r="IPK2" s="171"/>
      <c r="IPL2" s="171"/>
      <c r="IPM2" s="171"/>
      <c r="IPN2" s="171"/>
      <c r="IPO2" s="171"/>
      <c r="IPP2" s="171"/>
      <c r="IPQ2" s="171"/>
      <c r="IPR2" s="171"/>
      <c r="IPS2" s="171"/>
      <c r="IPT2" s="171"/>
      <c r="IPU2" s="171"/>
      <c r="IPV2" s="171"/>
      <c r="IPW2" s="171"/>
      <c r="IPX2" s="171"/>
      <c r="IPY2" s="171"/>
      <c r="IPZ2" s="171"/>
      <c r="IQA2" s="171"/>
      <c r="IQB2" s="171"/>
      <c r="IQC2" s="171"/>
      <c r="IQD2" s="171"/>
      <c r="IQE2" s="171"/>
      <c r="IQF2" s="171"/>
      <c r="IQG2" s="171"/>
      <c r="IQH2" s="171"/>
      <c r="IQI2" s="171"/>
      <c r="IQJ2" s="171"/>
      <c r="IQK2" s="171"/>
      <c r="IQL2" s="171"/>
      <c r="IQM2" s="171"/>
      <c r="IQN2" s="171"/>
      <c r="IQO2" s="171"/>
      <c r="IQP2" s="171"/>
      <c r="IQQ2" s="171"/>
      <c r="IQR2" s="171"/>
      <c r="IQS2" s="171"/>
      <c r="IQT2" s="171"/>
      <c r="IQU2" s="171"/>
      <c r="IQV2" s="171"/>
      <c r="IQW2" s="171"/>
      <c r="IQX2" s="171"/>
      <c r="IQY2" s="171"/>
      <c r="IQZ2" s="171"/>
      <c r="IRA2" s="171"/>
      <c r="IRB2" s="171"/>
      <c r="IRC2" s="171"/>
      <c r="IRD2" s="171"/>
      <c r="IRE2" s="171"/>
      <c r="IRF2" s="171"/>
      <c r="IRG2" s="171"/>
      <c r="IRH2" s="171"/>
      <c r="IRI2" s="171"/>
      <c r="IRJ2" s="171"/>
      <c r="IRK2" s="171"/>
      <c r="IRL2" s="171"/>
      <c r="IRM2" s="171"/>
      <c r="IRN2" s="171"/>
      <c r="IRO2" s="171"/>
      <c r="IRP2" s="171"/>
      <c r="IRQ2" s="171"/>
      <c r="IRR2" s="171"/>
      <c r="IRS2" s="171"/>
      <c r="IRT2" s="171"/>
      <c r="IRU2" s="171"/>
      <c r="IRV2" s="171"/>
      <c r="IRW2" s="171"/>
      <c r="IRX2" s="171"/>
      <c r="IRY2" s="171"/>
      <c r="IRZ2" s="171"/>
      <c r="ISA2" s="171"/>
      <c r="ISB2" s="171"/>
      <c r="ISC2" s="171"/>
      <c r="ISD2" s="171"/>
      <c r="ISE2" s="171"/>
      <c r="ISF2" s="171"/>
      <c r="ISG2" s="171"/>
      <c r="ISH2" s="171"/>
      <c r="ISI2" s="171"/>
      <c r="ISJ2" s="171"/>
      <c r="ISK2" s="171"/>
      <c r="ISL2" s="171"/>
      <c r="ISM2" s="171"/>
      <c r="ISN2" s="171"/>
      <c r="ISO2" s="171"/>
      <c r="ISP2" s="171"/>
      <c r="ISQ2" s="171"/>
      <c r="ISR2" s="171"/>
      <c r="ISS2" s="171"/>
      <c r="IST2" s="171"/>
      <c r="ISU2" s="171"/>
      <c r="ISV2" s="171"/>
      <c r="ISW2" s="171"/>
      <c r="ISX2" s="171"/>
      <c r="ISY2" s="171"/>
      <c r="ISZ2" s="171"/>
      <c r="ITA2" s="171"/>
      <c r="ITB2" s="171"/>
      <c r="ITC2" s="171"/>
      <c r="ITD2" s="171"/>
      <c r="ITE2" s="171"/>
      <c r="ITF2" s="171"/>
      <c r="ITG2" s="171"/>
      <c r="ITH2" s="171"/>
      <c r="ITI2" s="171"/>
      <c r="ITJ2" s="171"/>
      <c r="ITK2" s="171"/>
      <c r="ITL2" s="171"/>
      <c r="ITM2" s="171"/>
      <c r="ITN2" s="171"/>
      <c r="ITO2" s="171"/>
      <c r="ITP2" s="171"/>
      <c r="ITQ2" s="171"/>
      <c r="ITR2" s="171"/>
      <c r="ITS2" s="171"/>
      <c r="ITT2" s="171"/>
      <c r="ITU2" s="171"/>
      <c r="ITV2" s="171"/>
      <c r="ITW2" s="171"/>
      <c r="ITX2" s="171"/>
      <c r="ITY2" s="171"/>
      <c r="ITZ2" s="171"/>
      <c r="IUA2" s="171"/>
      <c r="IUB2" s="171"/>
      <c r="IUC2" s="171"/>
      <c r="IUD2" s="171"/>
      <c r="IUE2" s="171"/>
      <c r="IUF2" s="171"/>
      <c r="IUG2" s="171"/>
      <c r="IUH2" s="171"/>
      <c r="IUI2" s="171"/>
      <c r="IUJ2" s="171"/>
      <c r="IUK2" s="171"/>
      <c r="IUL2" s="171"/>
      <c r="IUM2" s="171"/>
      <c r="IUN2" s="171"/>
      <c r="IUO2" s="171"/>
      <c r="IUP2" s="171"/>
      <c r="IUQ2" s="171"/>
      <c r="IUR2" s="171"/>
      <c r="IUS2" s="171"/>
      <c r="IUT2" s="171"/>
      <c r="IUU2" s="171"/>
      <c r="IUV2" s="171"/>
      <c r="IUW2" s="171"/>
      <c r="IUX2" s="171"/>
      <c r="IUY2" s="171"/>
      <c r="IUZ2" s="171"/>
      <c r="IVA2" s="171"/>
      <c r="IVB2" s="171"/>
      <c r="IVC2" s="171"/>
      <c r="IVD2" s="171"/>
      <c r="IVE2" s="171"/>
      <c r="IVF2" s="171"/>
      <c r="IVG2" s="171"/>
      <c r="IVH2" s="171"/>
      <c r="IVI2" s="171"/>
      <c r="IVJ2" s="171"/>
      <c r="IVK2" s="171"/>
      <c r="IVL2" s="171"/>
      <c r="IVM2" s="171"/>
      <c r="IVN2" s="171"/>
      <c r="IVO2" s="171"/>
      <c r="IVP2" s="171"/>
      <c r="IVQ2" s="171"/>
      <c r="IVR2" s="171"/>
      <c r="IVS2" s="171"/>
      <c r="IVT2" s="171"/>
      <c r="IVU2" s="171"/>
      <c r="IVV2" s="171"/>
      <c r="IVW2" s="171"/>
      <c r="IVX2" s="171"/>
      <c r="IVY2" s="171"/>
      <c r="IVZ2" s="171"/>
      <c r="IWA2" s="171"/>
      <c r="IWB2" s="171"/>
      <c r="IWC2" s="171"/>
      <c r="IWD2" s="171"/>
      <c r="IWE2" s="171"/>
      <c r="IWF2" s="171"/>
      <c r="IWG2" s="171"/>
      <c r="IWH2" s="171"/>
      <c r="IWI2" s="171"/>
      <c r="IWJ2" s="171"/>
      <c r="IWK2" s="171"/>
      <c r="IWL2" s="171"/>
      <c r="IWM2" s="171"/>
      <c r="IWN2" s="171"/>
      <c r="IWO2" s="171"/>
      <c r="IWP2" s="171"/>
      <c r="IWQ2" s="171"/>
      <c r="IWR2" s="171"/>
      <c r="IWS2" s="171"/>
      <c r="IWT2" s="171"/>
      <c r="IWU2" s="171"/>
      <c r="IWV2" s="171"/>
      <c r="IWW2" s="171"/>
      <c r="IWX2" s="171"/>
      <c r="IWY2" s="171"/>
      <c r="IWZ2" s="171"/>
      <c r="IXA2" s="171"/>
      <c r="IXB2" s="171"/>
      <c r="IXC2" s="171"/>
      <c r="IXD2" s="171"/>
      <c r="IXE2" s="171"/>
      <c r="IXF2" s="171"/>
      <c r="IXG2" s="171"/>
      <c r="IXH2" s="171"/>
      <c r="IXI2" s="171"/>
      <c r="IXJ2" s="171"/>
      <c r="IXK2" s="171"/>
      <c r="IXL2" s="171"/>
      <c r="IXM2" s="171"/>
      <c r="IXN2" s="171"/>
      <c r="IXO2" s="171"/>
      <c r="IXP2" s="171"/>
      <c r="IXQ2" s="171"/>
      <c r="IXR2" s="171"/>
      <c r="IXS2" s="171"/>
      <c r="IXT2" s="171"/>
      <c r="IXU2" s="171"/>
      <c r="IXV2" s="171"/>
      <c r="IXW2" s="171"/>
      <c r="IXX2" s="171"/>
      <c r="IXY2" s="171"/>
      <c r="IXZ2" s="171"/>
      <c r="IYA2" s="171"/>
      <c r="IYB2" s="171"/>
      <c r="IYC2" s="171"/>
      <c r="IYD2" s="171"/>
      <c r="IYE2" s="171"/>
      <c r="IYF2" s="171"/>
      <c r="IYG2" s="171"/>
      <c r="IYH2" s="171"/>
      <c r="IYI2" s="171"/>
      <c r="IYJ2" s="171"/>
      <c r="IYK2" s="171"/>
      <c r="IYL2" s="171"/>
      <c r="IYM2" s="171"/>
      <c r="IYN2" s="171"/>
      <c r="IYO2" s="171"/>
      <c r="IYP2" s="171"/>
      <c r="IYQ2" s="171"/>
      <c r="IYR2" s="171"/>
      <c r="IYS2" s="171"/>
      <c r="IYT2" s="171"/>
      <c r="IYU2" s="171"/>
      <c r="IYV2" s="171"/>
      <c r="IYW2" s="171"/>
      <c r="IYX2" s="171"/>
      <c r="IYY2" s="171"/>
      <c r="IYZ2" s="171"/>
      <c r="IZA2" s="171"/>
      <c r="IZB2" s="171"/>
      <c r="IZC2" s="171"/>
      <c r="IZD2" s="171"/>
      <c r="IZE2" s="171"/>
      <c r="IZF2" s="171"/>
      <c r="IZG2" s="171"/>
      <c r="IZH2" s="171"/>
      <c r="IZI2" s="171"/>
      <c r="IZJ2" s="171"/>
      <c r="IZK2" s="171"/>
      <c r="IZL2" s="171"/>
      <c r="IZM2" s="171"/>
      <c r="IZN2" s="171"/>
      <c r="IZO2" s="171"/>
      <c r="IZP2" s="171"/>
      <c r="IZQ2" s="171"/>
      <c r="IZR2" s="171"/>
      <c r="IZS2" s="171"/>
      <c r="IZT2" s="171"/>
      <c r="IZU2" s="171"/>
      <c r="IZV2" s="171"/>
      <c r="IZW2" s="171"/>
      <c r="IZX2" s="171"/>
      <c r="IZY2" s="171"/>
      <c r="IZZ2" s="171"/>
      <c r="JAA2" s="171"/>
      <c r="JAB2" s="171"/>
      <c r="JAC2" s="171"/>
      <c r="JAD2" s="171"/>
      <c r="JAE2" s="171"/>
      <c r="JAF2" s="171"/>
      <c r="JAG2" s="171"/>
      <c r="JAH2" s="171"/>
      <c r="JAI2" s="171"/>
      <c r="JAJ2" s="171"/>
      <c r="JAK2" s="171"/>
      <c r="JAL2" s="171"/>
      <c r="JAM2" s="171"/>
      <c r="JAN2" s="171"/>
      <c r="JAO2" s="171"/>
      <c r="JAP2" s="171"/>
      <c r="JAQ2" s="171"/>
      <c r="JAR2" s="171"/>
      <c r="JAS2" s="171"/>
      <c r="JAT2" s="171"/>
      <c r="JAU2" s="171"/>
      <c r="JAV2" s="171"/>
      <c r="JAW2" s="171"/>
      <c r="JAX2" s="171"/>
      <c r="JAY2" s="171"/>
      <c r="JAZ2" s="171"/>
      <c r="JBA2" s="171"/>
      <c r="JBB2" s="171"/>
      <c r="JBC2" s="171"/>
      <c r="JBD2" s="171"/>
      <c r="JBE2" s="171"/>
      <c r="JBF2" s="171"/>
      <c r="JBG2" s="171"/>
      <c r="JBH2" s="171"/>
      <c r="JBI2" s="171"/>
      <c r="JBJ2" s="171"/>
      <c r="JBK2" s="171"/>
      <c r="JBL2" s="171"/>
      <c r="JBM2" s="171"/>
      <c r="JBN2" s="171"/>
      <c r="JBO2" s="171"/>
      <c r="JBP2" s="171"/>
      <c r="JBQ2" s="171"/>
      <c r="JBR2" s="171"/>
      <c r="JBS2" s="171"/>
      <c r="JBT2" s="171"/>
      <c r="JBU2" s="171"/>
      <c r="JBV2" s="171"/>
      <c r="JBW2" s="171"/>
      <c r="JBX2" s="171"/>
      <c r="JBY2" s="171"/>
      <c r="JBZ2" s="171"/>
      <c r="JCA2" s="171"/>
      <c r="JCB2" s="171"/>
      <c r="JCC2" s="171"/>
      <c r="JCD2" s="171"/>
      <c r="JCE2" s="171"/>
      <c r="JCF2" s="171"/>
      <c r="JCG2" s="171"/>
      <c r="JCH2" s="171"/>
      <c r="JCI2" s="171"/>
      <c r="JCJ2" s="171"/>
      <c r="JCK2" s="171"/>
      <c r="JCL2" s="171"/>
      <c r="JCM2" s="171"/>
      <c r="JCN2" s="171"/>
      <c r="JCO2" s="171"/>
      <c r="JCP2" s="171"/>
      <c r="JCQ2" s="171"/>
      <c r="JCR2" s="171"/>
      <c r="JCS2" s="171"/>
      <c r="JCT2" s="171"/>
      <c r="JCU2" s="171"/>
      <c r="JCV2" s="171"/>
      <c r="JCW2" s="171"/>
      <c r="JCX2" s="171"/>
      <c r="JCY2" s="171"/>
      <c r="JCZ2" s="171"/>
      <c r="JDA2" s="171"/>
      <c r="JDB2" s="171"/>
      <c r="JDC2" s="171"/>
      <c r="JDD2" s="171"/>
      <c r="JDE2" s="171"/>
      <c r="JDF2" s="171"/>
      <c r="JDG2" s="171"/>
      <c r="JDH2" s="171"/>
      <c r="JDI2" s="171"/>
      <c r="JDJ2" s="171"/>
      <c r="JDK2" s="171"/>
      <c r="JDL2" s="171"/>
      <c r="JDM2" s="171"/>
      <c r="JDN2" s="171"/>
      <c r="JDO2" s="171"/>
      <c r="JDP2" s="171"/>
      <c r="JDQ2" s="171"/>
      <c r="JDR2" s="171"/>
      <c r="JDS2" s="171"/>
      <c r="JDT2" s="171"/>
      <c r="JDU2" s="171"/>
      <c r="JDV2" s="171"/>
      <c r="JDW2" s="171"/>
      <c r="JDX2" s="171"/>
      <c r="JDY2" s="171"/>
      <c r="JDZ2" s="171"/>
      <c r="JEA2" s="171"/>
      <c r="JEB2" s="171"/>
      <c r="JEC2" s="171"/>
      <c r="JED2" s="171"/>
      <c r="JEE2" s="171"/>
      <c r="JEF2" s="171"/>
      <c r="JEG2" s="171"/>
      <c r="JEH2" s="171"/>
      <c r="JEI2" s="171"/>
      <c r="JEJ2" s="171"/>
      <c r="JEK2" s="171"/>
      <c r="JEL2" s="171"/>
      <c r="JEM2" s="171"/>
      <c r="JEN2" s="171"/>
      <c r="JEO2" s="171"/>
      <c r="JEP2" s="171"/>
      <c r="JEQ2" s="171"/>
      <c r="JER2" s="171"/>
      <c r="JES2" s="171"/>
      <c r="JET2" s="171"/>
      <c r="JEU2" s="171"/>
      <c r="JEV2" s="171"/>
      <c r="JEW2" s="171"/>
      <c r="JEX2" s="171"/>
      <c r="JEY2" s="171"/>
      <c r="JEZ2" s="171"/>
      <c r="JFA2" s="171"/>
      <c r="JFB2" s="171"/>
      <c r="JFC2" s="171"/>
      <c r="JFD2" s="171"/>
      <c r="JFE2" s="171"/>
      <c r="JFF2" s="171"/>
      <c r="JFG2" s="171"/>
      <c r="JFH2" s="171"/>
      <c r="JFI2" s="171"/>
      <c r="JFJ2" s="171"/>
      <c r="JFK2" s="171"/>
      <c r="JFL2" s="171"/>
      <c r="JFM2" s="171"/>
      <c r="JFN2" s="171"/>
      <c r="JFO2" s="171"/>
      <c r="JFP2" s="171"/>
      <c r="JFQ2" s="171"/>
      <c r="JFR2" s="171"/>
      <c r="JFS2" s="171"/>
      <c r="JFT2" s="171"/>
      <c r="JFU2" s="171"/>
      <c r="JFV2" s="171"/>
      <c r="JFW2" s="171"/>
      <c r="JFX2" s="171"/>
      <c r="JFY2" s="171"/>
      <c r="JFZ2" s="171"/>
      <c r="JGA2" s="171"/>
      <c r="JGB2" s="171"/>
      <c r="JGC2" s="171"/>
      <c r="JGD2" s="171"/>
      <c r="JGE2" s="171"/>
      <c r="JGF2" s="171"/>
      <c r="JGG2" s="171"/>
      <c r="JGH2" s="171"/>
      <c r="JGI2" s="171"/>
      <c r="JGJ2" s="171"/>
      <c r="JGK2" s="171"/>
      <c r="JGL2" s="171"/>
      <c r="JGM2" s="171"/>
      <c r="JGN2" s="171"/>
      <c r="JGO2" s="171"/>
      <c r="JGP2" s="171"/>
      <c r="JGQ2" s="171"/>
      <c r="JGR2" s="171"/>
      <c r="JGS2" s="171"/>
      <c r="JGT2" s="171"/>
      <c r="JGU2" s="171"/>
      <c r="JGV2" s="171"/>
      <c r="JGW2" s="171"/>
      <c r="JGX2" s="171"/>
      <c r="JGY2" s="171"/>
      <c r="JGZ2" s="171"/>
      <c r="JHA2" s="171"/>
      <c r="JHB2" s="171"/>
      <c r="JHC2" s="171"/>
      <c r="JHD2" s="171"/>
      <c r="JHE2" s="171"/>
      <c r="JHF2" s="171"/>
      <c r="JHG2" s="171"/>
      <c r="JHH2" s="171"/>
      <c r="JHI2" s="171"/>
      <c r="JHJ2" s="171"/>
      <c r="JHK2" s="171"/>
      <c r="JHL2" s="171"/>
      <c r="JHM2" s="171"/>
      <c r="JHN2" s="171"/>
      <c r="JHO2" s="171"/>
      <c r="JHP2" s="171"/>
      <c r="JHQ2" s="171"/>
      <c r="JHR2" s="171"/>
      <c r="JHS2" s="171"/>
      <c r="JHT2" s="171"/>
      <c r="JHU2" s="171"/>
      <c r="JHV2" s="171"/>
      <c r="JHW2" s="171"/>
      <c r="JHX2" s="171"/>
      <c r="JHY2" s="171"/>
      <c r="JHZ2" s="171"/>
      <c r="JIA2" s="171"/>
      <c r="JIB2" s="171"/>
      <c r="JIC2" s="171"/>
      <c r="JID2" s="171"/>
      <c r="JIE2" s="171"/>
      <c r="JIF2" s="171"/>
      <c r="JIG2" s="171"/>
      <c r="JIH2" s="171"/>
      <c r="JII2" s="171"/>
      <c r="JIJ2" s="171"/>
      <c r="JIK2" s="171"/>
      <c r="JIL2" s="171"/>
      <c r="JIM2" s="171"/>
      <c r="JIN2" s="171"/>
      <c r="JIO2" s="171"/>
      <c r="JIP2" s="171"/>
      <c r="JIQ2" s="171"/>
      <c r="JIR2" s="171"/>
      <c r="JIS2" s="171"/>
      <c r="JIT2" s="171"/>
      <c r="JIU2" s="171"/>
      <c r="JIV2" s="171"/>
      <c r="JIW2" s="171"/>
      <c r="JIX2" s="171"/>
      <c r="JIY2" s="171"/>
      <c r="JIZ2" s="171"/>
      <c r="JJA2" s="171"/>
      <c r="JJB2" s="171"/>
      <c r="JJC2" s="171"/>
      <c r="JJD2" s="171"/>
      <c r="JJE2" s="171"/>
      <c r="JJF2" s="171"/>
      <c r="JJG2" s="171"/>
      <c r="JJH2" s="171"/>
      <c r="JJI2" s="171"/>
      <c r="JJJ2" s="171"/>
      <c r="JJK2" s="171"/>
      <c r="JJL2" s="171"/>
      <c r="JJM2" s="171"/>
      <c r="JJN2" s="171"/>
      <c r="JJO2" s="171"/>
      <c r="JJP2" s="171"/>
      <c r="JJQ2" s="171"/>
      <c r="JJR2" s="171"/>
      <c r="JJS2" s="171"/>
      <c r="JJT2" s="171"/>
      <c r="JJU2" s="171"/>
      <c r="JJV2" s="171"/>
      <c r="JJW2" s="171"/>
      <c r="JJX2" s="171"/>
      <c r="JJY2" s="171"/>
      <c r="JJZ2" s="171"/>
      <c r="JKA2" s="171"/>
      <c r="JKB2" s="171"/>
      <c r="JKC2" s="171"/>
      <c r="JKD2" s="171"/>
      <c r="JKE2" s="171"/>
      <c r="JKF2" s="171"/>
      <c r="JKG2" s="171"/>
      <c r="JKH2" s="171"/>
      <c r="JKI2" s="171"/>
      <c r="JKJ2" s="171"/>
      <c r="JKK2" s="171"/>
      <c r="JKL2" s="171"/>
      <c r="JKM2" s="171"/>
      <c r="JKN2" s="171"/>
      <c r="JKO2" s="171"/>
      <c r="JKP2" s="171"/>
      <c r="JKQ2" s="171"/>
      <c r="JKR2" s="171"/>
      <c r="JKS2" s="171"/>
      <c r="JKT2" s="171"/>
      <c r="JKU2" s="171"/>
      <c r="JKV2" s="171"/>
      <c r="JKW2" s="171"/>
      <c r="JKX2" s="171"/>
      <c r="JKY2" s="171"/>
      <c r="JKZ2" s="171"/>
      <c r="JLA2" s="171"/>
      <c r="JLB2" s="171"/>
      <c r="JLC2" s="171"/>
      <c r="JLD2" s="171"/>
      <c r="JLE2" s="171"/>
      <c r="JLF2" s="171"/>
      <c r="JLG2" s="171"/>
      <c r="JLH2" s="171"/>
      <c r="JLI2" s="171"/>
      <c r="JLJ2" s="171"/>
      <c r="JLK2" s="171"/>
      <c r="JLL2" s="171"/>
      <c r="JLM2" s="171"/>
      <c r="JLN2" s="171"/>
      <c r="JLO2" s="171"/>
      <c r="JLP2" s="171"/>
      <c r="JLQ2" s="171"/>
      <c r="JLR2" s="171"/>
      <c r="JLS2" s="171"/>
      <c r="JLT2" s="171"/>
      <c r="JLU2" s="171"/>
      <c r="JLV2" s="171"/>
      <c r="JLW2" s="171"/>
      <c r="JLX2" s="171"/>
      <c r="JLY2" s="171"/>
      <c r="JLZ2" s="171"/>
      <c r="JMA2" s="171"/>
      <c r="JMB2" s="171"/>
      <c r="JMC2" s="171"/>
      <c r="JMD2" s="171"/>
      <c r="JME2" s="171"/>
      <c r="JMF2" s="171"/>
      <c r="JMG2" s="171"/>
      <c r="JMH2" s="171"/>
      <c r="JMI2" s="171"/>
      <c r="JMJ2" s="171"/>
      <c r="JMK2" s="171"/>
      <c r="JML2" s="171"/>
      <c r="JMM2" s="171"/>
      <c r="JMN2" s="171"/>
      <c r="JMO2" s="171"/>
      <c r="JMP2" s="171"/>
      <c r="JMQ2" s="171"/>
      <c r="JMR2" s="171"/>
      <c r="JMS2" s="171"/>
      <c r="JMT2" s="171"/>
      <c r="JMU2" s="171"/>
      <c r="JMV2" s="171"/>
      <c r="JMW2" s="171"/>
      <c r="JMX2" s="171"/>
      <c r="JMY2" s="171"/>
      <c r="JMZ2" s="171"/>
      <c r="JNA2" s="171"/>
      <c r="JNB2" s="171"/>
      <c r="JNC2" s="171"/>
      <c r="JND2" s="171"/>
      <c r="JNE2" s="171"/>
      <c r="JNF2" s="171"/>
      <c r="JNG2" s="171"/>
      <c r="JNH2" s="171"/>
      <c r="JNI2" s="171"/>
      <c r="JNJ2" s="171"/>
      <c r="JNK2" s="171"/>
      <c r="JNL2" s="171"/>
      <c r="JNM2" s="171"/>
      <c r="JNN2" s="171"/>
      <c r="JNO2" s="171"/>
      <c r="JNP2" s="171"/>
      <c r="JNQ2" s="171"/>
      <c r="JNR2" s="171"/>
      <c r="JNS2" s="171"/>
      <c r="JNT2" s="171"/>
      <c r="JNU2" s="171"/>
      <c r="JNV2" s="171"/>
      <c r="JNW2" s="171"/>
      <c r="JNX2" s="171"/>
      <c r="JNY2" s="171"/>
      <c r="JNZ2" s="171"/>
      <c r="JOA2" s="171"/>
      <c r="JOB2" s="171"/>
      <c r="JOC2" s="171"/>
      <c r="JOD2" s="171"/>
      <c r="JOE2" s="171"/>
      <c r="JOF2" s="171"/>
      <c r="JOG2" s="171"/>
      <c r="JOH2" s="171"/>
      <c r="JOI2" s="171"/>
      <c r="JOJ2" s="171"/>
      <c r="JOK2" s="171"/>
      <c r="JOL2" s="171"/>
      <c r="JOM2" s="171"/>
      <c r="JON2" s="171"/>
      <c r="JOO2" s="171"/>
      <c r="JOP2" s="171"/>
      <c r="JOQ2" s="171"/>
      <c r="JOR2" s="171"/>
      <c r="JOS2" s="171"/>
      <c r="JOT2" s="171"/>
      <c r="JOU2" s="171"/>
      <c r="JOV2" s="171"/>
      <c r="JOW2" s="171"/>
      <c r="JOX2" s="171"/>
      <c r="JOY2" s="171"/>
      <c r="JOZ2" s="171"/>
      <c r="JPA2" s="171"/>
      <c r="JPB2" s="171"/>
      <c r="JPC2" s="171"/>
      <c r="JPD2" s="171"/>
      <c r="JPE2" s="171"/>
      <c r="JPF2" s="171"/>
      <c r="JPG2" s="171"/>
      <c r="JPH2" s="171"/>
      <c r="JPI2" s="171"/>
      <c r="JPJ2" s="171"/>
      <c r="JPK2" s="171"/>
      <c r="JPL2" s="171"/>
      <c r="JPM2" s="171"/>
      <c r="JPN2" s="171"/>
      <c r="JPO2" s="171"/>
      <c r="JPP2" s="171"/>
      <c r="JPQ2" s="171"/>
      <c r="JPR2" s="171"/>
      <c r="JPS2" s="171"/>
      <c r="JPT2" s="171"/>
      <c r="JPU2" s="171"/>
      <c r="JPV2" s="171"/>
      <c r="JPW2" s="171"/>
      <c r="JPX2" s="171"/>
      <c r="JPY2" s="171"/>
      <c r="JPZ2" s="171"/>
      <c r="JQA2" s="171"/>
      <c r="JQB2" s="171"/>
      <c r="JQC2" s="171"/>
      <c r="JQD2" s="171"/>
      <c r="JQE2" s="171"/>
      <c r="JQF2" s="171"/>
      <c r="JQG2" s="171"/>
      <c r="JQH2" s="171"/>
      <c r="JQI2" s="171"/>
      <c r="JQJ2" s="171"/>
      <c r="JQK2" s="171"/>
      <c r="JQL2" s="171"/>
      <c r="JQM2" s="171"/>
      <c r="JQN2" s="171"/>
      <c r="JQO2" s="171"/>
      <c r="JQP2" s="171"/>
      <c r="JQQ2" s="171"/>
      <c r="JQR2" s="171"/>
      <c r="JQS2" s="171"/>
      <c r="JQT2" s="171"/>
      <c r="JQU2" s="171"/>
      <c r="JQV2" s="171"/>
      <c r="JQW2" s="171"/>
      <c r="JQX2" s="171"/>
      <c r="JQY2" s="171"/>
      <c r="JQZ2" s="171"/>
      <c r="JRA2" s="171"/>
      <c r="JRB2" s="171"/>
      <c r="JRC2" s="171"/>
      <c r="JRD2" s="171"/>
      <c r="JRE2" s="171"/>
      <c r="JRF2" s="171"/>
      <c r="JRG2" s="171"/>
      <c r="JRH2" s="171"/>
      <c r="JRI2" s="171"/>
      <c r="JRJ2" s="171"/>
      <c r="JRK2" s="171"/>
      <c r="JRL2" s="171"/>
      <c r="JRM2" s="171"/>
      <c r="JRN2" s="171"/>
      <c r="JRO2" s="171"/>
      <c r="JRP2" s="171"/>
      <c r="JRQ2" s="171"/>
      <c r="JRR2" s="171"/>
      <c r="JRS2" s="171"/>
      <c r="JRT2" s="171"/>
      <c r="JRU2" s="171"/>
      <c r="JRV2" s="171"/>
      <c r="JRW2" s="171"/>
      <c r="JRX2" s="171"/>
      <c r="JRY2" s="171"/>
      <c r="JRZ2" s="171"/>
      <c r="JSA2" s="171"/>
      <c r="JSB2" s="171"/>
      <c r="JSC2" s="171"/>
      <c r="JSD2" s="171"/>
      <c r="JSE2" s="171"/>
      <c r="JSF2" s="171"/>
      <c r="JSG2" s="171"/>
      <c r="JSH2" s="171"/>
      <c r="JSI2" s="171"/>
      <c r="JSJ2" s="171"/>
      <c r="JSK2" s="171"/>
      <c r="JSL2" s="171"/>
      <c r="JSM2" s="171"/>
      <c r="JSN2" s="171"/>
      <c r="JSO2" s="171"/>
      <c r="JSP2" s="171"/>
      <c r="JSQ2" s="171"/>
      <c r="JSR2" s="171"/>
      <c r="JSS2" s="171"/>
      <c r="JST2" s="171"/>
      <c r="JSU2" s="171"/>
      <c r="JSV2" s="171"/>
      <c r="JSW2" s="171"/>
      <c r="JSX2" s="171"/>
      <c r="JSY2" s="171"/>
      <c r="JSZ2" s="171"/>
      <c r="JTA2" s="171"/>
      <c r="JTB2" s="171"/>
      <c r="JTC2" s="171"/>
      <c r="JTD2" s="171"/>
      <c r="JTE2" s="171"/>
      <c r="JTF2" s="171"/>
      <c r="JTG2" s="171"/>
      <c r="JTH2" s="171"/>
      <c r="JTI2" s="171"/>
      <c r="JTJ2" s="171"/>
      <c r="JTK2" s="171"/>
      <c r="JTL2" s="171"/>
      <c r="JTM2" s="171"/>
      <c r="JTN2" s="171"/>
      <c r="JTO2" s="171"/>
      <c r="JTP2" s="171"/>
      <c r="JTQ2" s="171"/>
      <c r="JTR2" s="171"/>
      <c r="JTS2" s="171"/>
      <c r="JTT2" s="171"/>
      <c r="JTU2" s="171"/>
      <c r="JTV2" s="171"/>
      <c r="JTW2" s="171"/>
      <c r="JTX2" s="171"/>
      <c r="JTY2" s="171"/>
      <c r="JTZ2" s="171"/>
      <c r="JUA2" s="171"/>
      <c r="JUB2" s="171"/>
      <c r="JUC2" s="171"/>
      <c r="JUD2" s="171"/>
      <c r="JUE2" s="171"/>
      <c r="JUF2" s="171"/>
      <c r="JUG2" s="171"/>
      <c r="JUH2" s="171"/>
      <c r="JUI2" s="171"/>
      <c r="JUJ2" s="171"/>
      <c r="JUK2" s="171"/>
      <c r="JUL2" s="171"/>
      <c r="JUM2" s="171"/>
      <c r="JUN2" s="171"/>
      <c r="JUO2" s="171"/>
      <c r="JUP2" s="171"/>
      <c r="JUQ2" s="171"/>
      <c r="JUR2" s="171"/>
      <c r="JUS2" s="171"/>
      <c r="JUT2" s="171"/>
      <c r="JUU2" s="171"/>
      <c r="JUV2" s="171"/>
      <c r="JUW2" s="171"/>
      <c r="JUX2" s="171"/>
      <c r="JUY2" s="171"/>
      <c r="JUZ2" s="171"/>
      <c r="JVA2" s="171"/>
      <c r="JVB2" s="171"/>
      <c r="JVC2" s="171"/>
      <c r="JVD2" s="171"/>
      <c r="JVE2" s="171"/>
      <c r="JVF2" s="171"/>
      <c r="JVG2" s="171"/>
      <c r="JVH2" s="171"/>
      <c r="JVI2" s="171"/>
      <c r="JVJ2" s="171"/>
      <c r="JVK2" s="171"/>
      <c r="JVL2" s="171"/>
      <c r="JVM2" s="171"/>
      <c r="JVN2" s="171"/>
      <c r="JVO2" s="171"/>
      <c r="JVP2" s="171"/>
      <c r="JVQ2" s="171"/>
      <c r="JVR2" s="171"/>
      <c r="JVS2" s="171"/>
      <c r="JVT2" s="171"/>
      <c r="JVU2" s="171"/>
      <c r="JVV2" s="171"/>
      <c r="JVW2" s="171"/>
      <c r="JVX2" s="171"/>
      <c r="JVY2" s="171"/>
      <c r="JVZ2" s="171"/>
      <c r="JWA2" s="171"/>
      <c r="JWB2" s="171"/>
      <c r="JWC2" s="171"/>
      <c r="JWD2" s="171"/>
      <c r="JWE2" s="171"/>
      <c r="JWF2" s="171"/>
      <c r="JWG2" s="171"/>
      <c r="JWH2" s="171"/>
      <c r="JWI2" s="171"/>
      <c r="JWJ2" s="171"/>
      <c r="JWK2" s="171"/>
      <c r="JWL2" s="171"/>
      <c r="JWM2" s="171"/>
      <c r="JWN2" s="171"/>
      <c r="JWO2" s="171"/>
      <c r="JWP2" s="171"/>
      <c r="JWQ2" s="171"/>
      <c r="JWR2" s="171"/>
      <c r="JWS2" s="171"/>
      <c r="JWT2" s="171"/>
      <c r="JWU2" s="171"/>
      <c r="JWV2" s="171"/>
      <c r="JWW2" s="171"/>
      <c r="JWX2" s="171"/>
      <c r="JWY2" s="171"/>
      <c r="JWZ2" s="171"/>
      <c r="JXA2" s="171"/>
      <c r="JXB2" s="171"/>
      <c r="JXC2" s="171"/>
      <c r="JXD2" s="171"/>
      <c r="JXE2" s="171"/>
      <c r="JXF2" s="171"/>
      <c r="JXG2" s="171"/>
      <c r="JXH2" s="171"/>
      <c r="JXI2" s="171"/>
      <c r="JXJ2" s="171"/>
      <c r="JXK2" s="171"/>
      <c r="JXL2" s="171"/>
      <c r="JXM2" s="171"/>
      <c r="JXN2" s="171"/>
      <c r="JXO2" s="171"/>
      <c r="JXP2" s="171"/>
      <c r="JXQ2" s="171"/>
      <c r="JXR2" s="171"/>
      <c r="JXS2" s="171"/>
      <c r="JXT2" s="171"/>
      <c r="JXU2" s="171"/>
      <c r="JXV2" s="171"/>
      <c r="JXW2" s="171"/>
      <c r="JXX2" s="171"/>
      <c r="JXY2" s="171"/>
      <c r="JXZ2" s="171"/>
      <c r="JYA2" s="171"/>
      <c r="JYB2" s="171"/>
      <c r="JYC2" s="171"/>
      <c r="JYD2" s="171"/>
      <c r="JYE2" s="171"/>
      <c r="JYF2" s="171"/>
      <c r="JYG2" s="171"/>
      <c r="JYH2" s="171"/>
      <c r="JYI2" s="171"/>
      <c r="JYJ2" s="171"/>
      <c r="JYK2" s="171"/>
      <c r="JYL2" s="171"/>
      <c r="JYM2" s="171"/>
      <c r="JYN2" s="171"/>
      <c r="JYO2" s="171"/>
      <c r="JYP2" s="171"/>
      <c r="JYQ2" s="171"/>
      <c r="JYR2" s="171"/>
      <c r="JYS2" s="171"/>
      <c r="JYT2" s="171"/>
      <c r="JYU2" s="171"/>
      <c r="JYV2" s="171"/>
      <c r="JYW2" s="171"/>
      <c r="JYX2" s="171"/>
      <c r="JYY2" s="171"/>
      <c r="JYZ2" s="171"/>
      <c r="JZA2" s="171"/>
      <c r="JZB2" s="171"/>
      <c r="JZC2" s="171"/>
      <c r="JZD2" s="171"/>
      <c r="JZE2" s="171"/>
      <c r="JZF2" s="171"/>
      <c r="JZG2" s="171"/>
      <c r="JZH2" s="171"/>
      <c r="JZI2" s="171"/>
      <c r="JZJ2" s="171"/>
      <c r="JZK2" s="171"/>
      <c r="JZL2" s="171"/>
      <c r="JZM2" s="171"/>
      <c r="JZN2" s="171"/>
      <c r="JZO2" s="171"/>
      <c r="JZP2" s="171"/>
      <c r="JZQ2" s="171"/>
      <c r="JZR2" s="171"/>
      <c r="JZS2" s="171"/>
      <c r="JZT2" s="171"/>
      <c r="JZU2" s="171"/>
      <c r="JZV2" s="171"/>
      <c r="JZW2" s="171"/>
      <c r="JZX2" s="171"/>
      <c r="JZY2" s="171"/>
      <c r="JZZ2" s="171"/>
      <c r="KAA2" s="171"/>
      <c r="KAB2" s="171"/>
      <c r="KAC2" s="171"/>
      <c r="KAD2" s="171"/>
      <c r="KAE2" s="171"/>
      <c r="KAF2" s="171"/>
      <c r="KAG2" s="171"/>
      <c r="KAH2" s="171"/>
      <c r="KAI2" s="171"/>
      <c r="KAJ2" s="171"/>
      <c r="KAK2" s="171"/>
      <c r="KAL2" s="171"/>
      <c r="KAM2" s="171"/>
      <c r="KAN2" s="171"/>
      <c r="KAO2" s="171"/>
      <c r="KAP2" s="171"/>
      <c r="KAQ2" s="171"/>
      <c r="KAR2" s="171"/>
      <c r="KAS2" s="171"/>
      <c r="KAT2" s="171"/>
      <c r="KAU2" s="171"/>
      <c r="KAV2" s="171"/>
      <c r="KAW2" s="171"/>
      <c r="KAX2" s="171"/>
      <c r="KAY2" s="171"/>
      <c r="KAZ2" s="171"/>
      <c r="KBA2" s="171"/>
      <c r="KBB2" s="171"/>
      <c r="KBC2" s="171"/>
      <c r="KBD2" s="171"/>
      <c r="KBE2" s="171"/>
      <c r="KBF2" s="171"/>
      <c r="KBG2" s="171"/>
      <c r="KBH2" s="171"/>
      <c r="KBI2" s="171"/>
      <c r="KBJ2" s="171"/>
      <c r="KBK2" s="171"/>
      <c r="KBL2" s="171"/>
      <c r="KBM2" s="171"/>
      <c r="KBN2" s="171"/>
      <c r="KBO2" s="171"/>
      <c r="KBP2" s="171"/>
      <c r="KBQ2" s="171"/>
      <c r="KBR2" s="171"/>
      <c r="KBS2" s="171"/>
      <c r="KBT2" s="171"/>
      <c r="KBU2" s="171"/>
      <c r="KBV2" s="171"/>
      <c r="KBW2" s="171"/>
      <c r="KBX2" s="171"/>
      <c r="KBY2" s="171"/>
      <c r="KBZ2" s="171"/>
      <c r="KCA2" s="171"/>
      <c r="KCB2" s="171"/>
      <c r="KCC2" s="171"/>
      <c r="KCD2" s="171"/>
      <c r="KCE2" s="171"/>
      <c r="KCF2" s="171"/>
      <c r="KCG2" s="171"/>
      <c r="KCH2" s="171"/>
      <c r="KCI2" s="171"/>
      <c r="KCJ2" s="171"/>
      <c r="KCK2" s="171"/>
      <c r="KCL2" s="171"/>
      <c r="KCM2" s="171"/>
      <c r="KCN2" s="171"/>
      <c r="KCO2" s="171"/>
      <c r="KCP2" s="171"/>
      <c r="KCQ2" s="171"/>
      <c r="KCR2" s="171"/>
      <c r="KCS2" s="171"/>
      <c r="KCT2" s="171"/>
      <c r="KCU2" s="171"/>
      <c r="KCV2" s="171"/>
      <c r="KCW2" s="171"/>
      <c r="KCX2" s="171"/>
      <c r="KCY2" s="171"/>
      <c r="KCZ2" s="171"/>
      <c r="KDA2" s="171"/>
      <c r="KDB2" s="171"/>
      <c r="KDC2" s="171"/>
      <c r="KDD2" s="171"/>
      <c r="KDE2" s="171"/>
      <c r="KDF2" s="171"/>
      <c r="KDG2" s="171"/>
      <c r="KDH2" s="171"/>
      <c r="KDI2" s="171"/>
      <c r="KDJ2" s="171"/>
      <c r="KDK2" s="171"/>
      <c r="KDL2" s="171"/>
      <c r="KDM2" s="171"/>
      <c r="KDN2" s="171"/>
      <c r="KDO2" s="171"/>
      <c r="KDP2" s="171"/>
      <c r="KDQ2" s="171"/>
      <c r="KDR2" s="171"/>
      <c r="KDS2" s="171"/>
      <c r="KDT2" s="171"/>
      <c r="KDU2" s="171"/>
      <c r="KDV2" s="171"/>
      <c r="KDW2" s="171"/>
      <c r="KDX2" s="171"/>
      <c r="KDY2" s="171"/>
      <c r="KDZ2" s="171"/>
      <c r="KEA2" s="171"/>
      <c r="KEB2" s="171"/>
      <c r="KEC2" s="171"/>
      <c r="KED2" s="171"/>
      <c r="KEE2" s="171"/>
      <c r="KEF2" s="171"/>
      <c r="KEG2" s="171"/>
      <c r="KEH2" s="171"/>
      <c r="KEI2" s="171"/>
      <c r="KEJ2" s="171"/>
      <c r="KEK2" s="171"/>
      <c r="KEL2" s="171"/>
      <c r="KEM2" s="171"/>
      <c r="KEN2" s="171"/>
      <c r="KEO2" s="171"/>
      <c r="KEP2" s="171"/>
      <c r="KEQ2" s="171"/>
      <c r="KER2" s="171"/>
      <c r="KES2" s="171"/>
      <c r="KET2" s="171"/>
      <c r="KEU2" s="171"/>
      <c r="KEV2" s="171"/>
      <c r="KEW2" s="171"/>
      <c r="KEX2" s="171"/>
      <c r="KEY2" s="171"/>
      <c r="KEZ2" s="171"/>
      <c r="KFA2" s="171"/>
      <c r="KFB2" s="171"/>
      <c r="KFC2" s="171"/>
      <c r="KFD2" s="171"/>
      <c r="KFE2" s="171"/>
      <c r="KFF2" s="171"/>
      <c r="KFG2" s="171"/>
      <c r="KFH2" s="171"/>
      <c r="KFI2" s="171"/>
      <c r="KFJ2" s="171"/>
      <c r="KFK2" s="171"/>
      <c r="KFL2" s="171"/>
      <c r="KFM2" s="171"/>
      <c r="KFN2" s="171"/>
      <c r="KFO2" s="171"/>
      <c r="KFP2" s="171"/>
      <c r="KFQ2" s="171"/>
      <c r="KFR2" s="171"/>
      <c r="KFS2" s="171"/>
      <c r="KFT2" s="171"/>
      <c r="KFU2" s="171"/>
      <c r="KFV2" s="171"/>
      <c r="KFW2" s="171"/>
      <c r="KFX2" s="171"/>
      <c r="KFY2" s="171"/>
      <c r="KFZ2" s="171"/>
      <c r="KGA2" s="171"/>
      <c r="KGB2" s="171"/>
      <c r="KGC2" s="171"/>
      <c r="KGD2" s="171"/>
      <c r="KGE2" s="171"/>
      <c r="KGF2" s="171"/>
      <c r="KGG2" s="171"/>
      <c r="KGH2" s="171"/>
      <c r="KGI2" s="171"/>
      <c r="KGJ2" s="171"/>
      <c r="KGK2" s="171"/>
      <c r="KGL2" s="171"/>
      <c r="KGM2" s="171"/>
      <c r="KGN2" s="171"/>
      <c r="KGO2" s="171"/>
      <c r="KGP2" s="171"/>
      <c r="KGQ2" s="171"/>
      <c r="KGR2" s="171"/>
      <c r="KGS2" s="171"/>
      <c r="KGT2" s="171"/>
      <c r="KGU2" s="171"/>
      <c r="KGV2" s="171"/>
      <c r="KGW2" s="171"/>
      <c r="KGX2" s="171"/>
      <c r="KGY2" s="171"/>
      <c r="KGZ2" s="171"/>
      <c r="KHA2" s="171"/>
      <c r="KHB2" s="171"/>
      <c r="KHC2" s="171"/>
      <c r="KHD2" s="171"/>
      <c r="KHE2" s="171"/>
      <c r="KHF2" s="171"/>
      <c r="KHG2" s="171"/>
      <c r="KHH2" s="171"/>
      <c r="KHI2" s="171"/>
      <c r="KHJ2" s="171"/>
      <c r="KHK2" s="171"/>
      <c r="KHL2" s="171"/>
      <c r="KHM2" s="171"/>
      <c r="KHN2" s="171"/>
      <c r="KHO2" s="171"/>
      <c r="KHP2" s="171"/>
      <c r="KHQ2" s="171"/>
      <c r="KHR2" s="171"/>
      <c r="KHS2" s="171"/>
      <c r="KHT2" s="171"/>
      <c r="KHU2" s="171"/>
      <c r="KHV2" s="171"/>
      <c r="KHW2" s="171"/>
      <c r="KHX2" s="171"/>
      <c r="KHY2" s="171"/>
      <c r="KHZ2" s="171"/>
      <c r="KIA2" s="171"/>
      <c r="KIB2" s="171"/>
      <c r="KIC2" s="171"/>
      <c r="KID2" s="171"/>
      <c r="KIE2" s="171"/>
      <c r="KIF2" s="171"/>
      <c r="KIG2" s="171"/>
      <c r="KIH2" s="171"/>
      <c r="KII2" s="171"/>
      <c r="KIJ2" s="171"/>
      <c r="KIK2" s="171"/>
      <c r="KIL2" s="171"/>
      <c r="KIM2" s="171"/>
      <c r="KIN2" s="171"/>
      <c r="KIO2" s="171"/>
      <c r="KIP2" s="171"/>
      <c r="KIQ2" s="171"/>
      <c r="KIR2" s="171"/>
      <c r="KIS2" s="171"/>
      <c r="KIT2" s="171"/>
      <c r="KIU2" s="171"/>
      <c r="KIV2" s="171"/>
      <c r="KIW2" s="171"/>
      <c r="KIX2" s="171"/>
      <c r="KIY2" s="171"/>
      <c r="KIZ2" s="171"/>
      <c r="KJA2" s="171"/>
      <c r="KJB2" s="171"/>
      <c r="KJC2" s="171"/>
      <c r="KJD2" s="171"/>
      <c r="KJE2" s="171"/>
      <c r="KJF2" s="171"/>
      <c r="KJG2" s="171"/>
      <c r="KJH2" s="171"/>
      <c r="KJI2" s="171"/>
      <c r="KJJ2" s="171"/>
      <c r="KJK2" s="171"/>
      <c r="KJL2" s="171"/>
      <c r="KJM2" s="171"/>
      <c r="KJN2" s="171"/>
      <c r="KJO2" s="171"/>
      <c r="KJP2" s="171"/>
      <c r="KJQ2" s="171"/>
      <c r="KJR2" s="171"/>
      <c r="KJS2" s="171"/>
      <c r="KJT2" s="171"/>
      <c r="KJU2" s="171"/>
      <c r="KJV2" s="171"/>
      <c r="KJW2" s="171"/>
      <c r="KJX2" s="171"/>
      <c r="KJY2" s="171"/>
      <c r="KJZ2" s="171"/>
      <c r="KKA2" s="171"/>
      <c r="KKB2" s="171"/>
      <c r="KKC2" s="171"/>
      <c r="KKD2" s="171"/>
      <c r="KKE2" s="171"/>
      <c r="KKF2" s="171"/>
      <c r="KKG2" s="171"/>
      <c r="KKH2" s="171"/>
      <c r="KKI2" s="171"/>
      <c r="KKJ2" s="171"/>
      <c r="KKK2" s="171"/>
      <c r="KKL2" s="171"/>
      <c r="KKM2" s="171"/>
      <c r="KKN2" s="171"/>
      <c r="KKO2" s="171"/>
      <c r="KKP2" s="171"/>
      <c r="KKQ2" s="171"/>
      <c r="KKR2" s="171"/>
      <c r="KKS2" s="171"/>
      <c r="KKT2" s="171"/>
      <c r="KKU2" s="171"/>
      <c r="KKV2" s="171"/>
      <c r="KKW2" s="171"/>
      <c r="KKX2" s="171"/>
      <c r="KKY2" s="171"/>
      <c r="KKZ2" s="171"/>
      <c r="KLA2" s="171"/>
      <c r="KLB2" s="171"/>
      <c r="KLC2" s="171"/>
      <c r="KLD2" s="171"/>
      <c r="KLE2" s="171"/>
      <c r="KLF2" s="171"/>
      <c r="KLG2" s="171"/>
      <c r="KLH2" s="171"/>
      <c r="KLI2" s="171"/>
      <c r="KLJ2" s="171"/>
      <c r="KLK2" s="171"/>
      <c r="KLL2" s="171"/>
      <c r="KLM2" s="171"/>
      <c r="KLN2" s="171"/>
      <c r="KLO2" s="171"/>
      <c r="KLP2" s="171"/>
      <c r="KLQ2" s="171"/>
      <c r="KLR2" s="171"/>
      <c r="KLS2" s="171"/>
      <c r="KLT2" s="171"/>
      <c r="KLU2" s="171"/>
      <c r="KLV2" s="171"/>
      <c r="KLW2" s="171"/>
      <c r="KLX2" s="171"/>
      <c r="KLY2" s="171"/>
      <c r="KLZ2" s="171"/>
      <c r="KMA2" s="171"/>
      <c r="KMB2" s="171"/>
      <c r="KMC2" s="171"/>
      <c r="KMD2" s="171"/>
      <c r="KME2" s="171"/>
      <c r="KMF2" s="171"/>
      <c r="KMG2" s="171"/>
      <c r="KMH2" s="171"/>
      <c r="KMI2" s="171"/>
      <c r="KMJ2" s="171"/>
      <c r="KMK2" s="171"/>
      <c r="KML2" s="171"/>
      <c r="KMM2" s="171"/>
      <c r="KMN2" s="171"/>
      <c r="KMO2" s="171"/>
      <c r="KMP2" s="171"/>
      <c r="KMQ2" s="171"/>
      <c r="KMR2" s="171"/>
      <c r="KMS2" s="171"/>
      <c r="KMT2" s="171"/>
      <c r="KMU2" s="171"/>
      <c r="KMV2" s="171"/>
      <c r="KMW2" s="171"/>
      <c r="KMX2" s="171"/>
      <c r="KMY2" s="171"/>
      <c r="KMZ2" s="171"/>
      <c r="KNA2" s="171"/>
      <c r="KNB2" s="171"/>
      <c r="KNC2" s="171"/>
      <c r="KND2" s="171"/>
      <c r="KNE2" s="171"/>
      <c r="KNF2" s="171"/>
      <c r="KNG2" s="171"/>
      <c r="KNH2" s="171"/>
      <c r="KNI2" s="171"/>
      <c r="KNJ2" s="171"/>
      <c r="KNK2" s="171"/>
      <c r="KNL2" s="171"/>
      <c r="KNM2" s="171"/>
      <c r="KNN2" s="171"/>
      <c r="KNO2" s="171"/>
      <c r="KNP2" s="171"/>
      <c r="KNQ2" s="171"/>
      <c r="KNR2" s="171"/>
      <c r="KNS2" s="171"/>
      <c r="KNT2" s="171"/>
      <c r="KNU2" s="171"/>
      <c r="KNV2" s="171"/>
      <c r="KNW2" s="171"/>
      <c r="KNX2" s="171"/>
      <c r="KNY2" s="171"/>
      <c r="KNZ2" s="171"/>
      <c r="KOA2" s="171"/>
      <c r="KOB2" s="171"/>
      <c r="KOC2" s="171"/>
      <c r="KOD2" s="171"/>
      <c r="KOE2" s="171"/>
      <c r="KOF2" s="171"/>
      <c r="KOG2" s="171"/>
      <c r="KOH2" s="171"/>
      <c r="KOI2" s="171"/>
      <c r="KOJ2" s="171"/>
      <c r="KOK2" s="171"/>
      <c r="KOL2" s="171"/>
      <c r="KOM2" s="171"/>
      <c r="KON2" s="171"/>
      <c r="KOO2" s="171"/>
      <c r="KOP2" s="171"/>
      <c r="KOQ2" s="171"/>
      <c r="KOR2" s="171"/>
      <c r="KOS2" s="171"/>
      <c r="KOT2" s="171"/>
      <c r="KOU2" s="171"/>
      <c r="KOV2" s="171"/>
      <c r="KOW2" s="171"/>
      <c r="KOX2" s="171"/>
      <c r="KOY2" s="171"/>
      <c r="KOZ2" s="171"/>
      <c r="KPA2" s="171"/>
      <c r="KPB2" s="171"/>
      <c r="KPC2" s="171"/>
      <c r="KPD2" s="171"/>
      <c r="KPE2" s="171"/>
      <c r="KPF2" s="171"/>
      <c r="KPG2" s="171"/>
      <c r="KPH2" s="171"/>
      <c r="KPI2" s="171"/>
      <c r="KPJ2" s="171"/>
      <c r="KPK2" s="171"/>
      <c r="KPL2" s="171"/>
      <c r="KPM2" s="171"/>
      <c r="KPN2" s="171"/>
      <c r="KPO2" s="171"/>
      <c r="KPP2" s="171"/>
      <c r="KPQ2" s="171"/>
      <c r="KPR2" s="171"/>
      <c r="KPS2" s="171"/>
      <c r="KPT2" s="171"/>
      <c r="KPU2" s="171"/>
      <c r="KPV2" s="171"/>
      <c r="KPW2" s="171"/>
      <c r="KPX2" s="171"/>
      <c r="KPY2" s="171"/>
      <c r="KPZ2" s="171"/>
      <c r="KQA2" s="171"/>
      <c r="KQB2" s="171"/>
      <c r="KQC2" s="171"/>
      <c r="KQD2" s="171"/>
      <c r="KQE2" s="171"/>
      <c r="KQF2" s="171"/>
      <c r="KQG2" s="171"/>
      <c r="KQH2" s="171"/>
      <c r="KQI2" s="171"/>
      <c r="KQJ2" s="171"/>
      <c r="KQK2" s="171"/>
      <c r="KQL2" s="171"/>
      <c r="KQM2" s="171"/>
      <c r="KQN2" s="171"/>
      <c r="KQO2" s="171"/>
      <c r="KQP2" s="171"/>
      <c r="KQQ2" s="171"/>
      <c r="KQR2" s="171"/>
      <c r="KQS2" s="171"/>
      <c r="KQT2" s="171"/>
      <c r="KQU2" s="171"/>
      <c r="KQV2" s="171"/>
      <c r="KQW2" s="171"/>
      <c r="KQX2" s="171"/>
      <c r="KQY2" s="171"/>
      <c r="KQZ2" s="171"/>
      <c r="KRA2" s="171"/>
      <c r="KRB2" s="171"/>
      <c r="KRC2" s="171"/>
      <c r="KRD2" s="171"/>
      <c r="KRE2" s="171"/>
      <c r="KRF2" s="171"/>
      <c r="KRG2" s="171"/>
      <c r="KRH2" s="171"/>
      <c r="KRI2" s="171"/>
      <c r="KRJ2" s="171"/>
      <c r="KRK2" s="171"/>
      <c r="KRL2" s="171"/>
      <c r="KRM2" s="171"/>
      <c r="KRN2" s="171"/>
      <c r="KRO2" s="171"/>
      <c r="KRP2" s="171"/>
      <c r="KRQ2" s="171"/>
      <c r="KRR2" s="171"/>
      <c r="KRS2" s="171"/>
      <c r="KRT2" s="171"/>
      <c r="KRU2" s="171"/>
      <c r="KRV2" s="171"/>
      <c r="KRW2" s="171"/>
      <c r="KRX2" s="171"/>
      <c r="KRY2" s="171"/>
      <c r="KRZ2" s="171"/>
      <c r="KSA2" s="171"/>
      <c r="KSB2" s="171"/>
      <c r="KSC2" s="171"/>
      <c r="KSD2" s="171"/>
      <c r="KSE2" s="171"/>
      <c r="KSF2" s="171"/>
      <c r="KSG2" s="171"/>
      <c r="KSH2" s="171"/>
      <c r="KSI2" s="171"/>
      <c r="KSJ2" s="171"/>
      <c r="KSK2" s="171"/>
      <c r="KSL2" s="171"/>
      <c r="KSM2" s="171"/>
      <c r="KSN2" s="171"/>
      <c r="KSO2" s="171"/>
      <c r="KSP2" s="171"/>
      <c r="KSQ2" s="171"/>
      <c r="KSR2" s="171"/>
      <c r="KSS2" s="171"/>
      <c r="KST2" s="171"/>
      <c r="KSU2" s="171"/>
      <c r="KSV2" s="171"/>
      <c r="KSW2" s="171"/>
      <c r="KSX2" s="171"/>
      <c r="KSY2" s="171"/>
      <c r="KSZ2" s="171"/>
      <c r="KTA2" s="171"/>
      <c r="KTB2" s="171"/>
      <c r="KTC2" s="171"/>
      <c r="KTD2" s="171"/>
      <c r="KTE2" s="171"/>
      <c r="KTF2" s="171"/>
      <c r="KTG2" s="171"/>
      <c r="KTH2" s="171"/>
      <c r="KTI2" s="171"/>
      <c r="KTJ2" s="171"/>
      <c r="KTK2" s="171"/>
      <c r="KTL2" s="171"/>
      <c r="KTM2" s="171"/>
      <c r="KTN2" s="171"/>
      <c r="KTO2" s="171"/>
      <c r="KTP2" s="171"/>
      <c r="KTQ2" s="171"/>
      <c r="KTR2" s="171"/>
      <c r="KTS2" s="171"/>
      <c r="KTT2" s="171"/>
      <c r="KTU2" s="171"/>
      <c r="KTV2" s="171"/>
      <c r="KTW2" s="171"/>
      <c r="KTX2" s="171"/>
      <c r="KTY2" s="171"/>
      <c r="KTZ2" s="171"/>
      <c r="KUA2" s="171"/>
      <c r="KUB2" s="171"/>
      <c r="KUC2" s="171"/>
      <c r="KUD2" s="171"/>
      <c r="KUE2" s="171"/>
      <c r="KUF2" s="171"/>
      <c r="KUG2" s="171"/>
      <c r="KUH2" s="171"/>
      <c r="KUI2" s="171"/>
      <c r="KUJ2" s="171"/>
      <c r="KUK2" s="171"/>
      <c r="KUL2" s="171"/>
      <c r="KUM2" s="171"/>
      <c r="KUN2" s="171"/>
      <c r="KUO2" s="171"/>
      <c r="KUP2" s="171"/>
      <c r="KUQ2" s="171"/>
      <c r="KUR2" s="171"/>
      <c r="KUS2" s="171"/>
      <c r="KUT2" s="171"/>
      <c r="KUU2" s="171"/>
      <c r="KUV2" s="171"/>
      <c r="KUW2" s="171"/>
      <c r="KUX2" s="171"/>
      <c r="KUY2" s="171"/>
      <c r="KUZ2" s="171"/>
      <c r="KVA2" s="171"/>
      <c r="KVB2" s="171"/>
      <c r="KVC2" s="171"/>
      <c r="KVD2" s="171"/>
      <c r="KVE2" s="171"/>
      <c r="KVF2" s="171"/>
      <c r="KVG2" s="171"/>
      <c r="KVH2" s="171"/>
      <c r="KVI2" s="171"/>
      <c r="KVJ2" s="171"/>
      <c r="KVK2" s="171"/>
      <c r="KVL2" s="171"/>
      <c r="KVM2" s="171"/>
      <c r="KVN2" s="171"/>
      <c r="KVO2" s="171"/>
      <c r="KVP2" s="171"/>
      <c r="KVQ2" s="171"/>
      <c r="KVR2" s="171"/>
      <c r="KVS2" s="171"/>
      <c r="KVT2" s="171"/>
      <c r="KVU2" s="171"/>
      <c r="KVV2" s="171"/>
      <c r="KVW2" s="171"/>
      <c r="KVX2" s="171"/>
      <c r="KVY2" s="171"/>
      <c r="KVZ2" s="171"/>
      <c r="KWA2" s="171"/>
      <c r="KWB2" s="171"/>
      <c r="KWC2" s="171"/>
      <c r="KWD2" s="171"/>
      <c r="KWE2" s="171"/>
      <c r="KWF2" s="171"/>
      <c r="KWG2" s="171"/>
      <c r="KWH2" s="171"/>
      <c r="KWI2" s="171"/>
      <c r="KWJ2" s="171"/>
      <c r="KWK2" s="171"/>
      <c r="KWL2" s="171"/>
      <c r="KWM2" s="171"/>
      <c r="KWN2" s="171"/>
      <c r="KWO2" s="171"/>
      <c r="KWP2" s="171"/>
      <c r="KWQ2" s="171"/>
      <c r="KWR2" s="171"/>
      <c r="KWS2" s="171"/>
      <c r="KWT2" s="171"/>
      <c r="KWU2" s="171"/>
      <c r="KWV2" s="171"/>
      <c r="KWW2" s="171"/>
      <c r="KWX2" s="171"/>
      <c r="KWY2" s="171"/>
      <c r="KWZ2" s="171"/>
      <c r="KXA2" s="171"/>
      <c r="KXB2" s="171"/>
      <c r="KXC2" s="171"/>
      <c r="KXD2" s="171"/>
      <c r="KXE2" s="171"/>
      <c r="KXF2" s="171"/>
      <c r="KXG2" s="171"/>
      <c r="KXH2" s="171"/>
      <c r="KXI2" s="171"/>
      <c r="KXJ2" s="171"/>
      <c r="KXK2" s="171"/>
      <c r="KXL2" s="171"/>
      <c r="KXM2" s="171"/>
      <c r="KXN2" s="171"/>
      <c r="KXO2" s="171"/>
      <c r="KXP2" s="171"/>
      <c r="KXQ2" s="171"/>
      <c r="KXR2" s="171"/>
      <c r="KXS2" s="171"/>
      <c r="KXT2" s="171"/>
      <c r="KXU2" s="171"/>
      <c r="KXV2" s="171"/>
      <c r="KXW2" s="171"/>
      <c r="KXX2" s="171"/>
      <c r="KXY2" s="171"/>
      <c r="KXZ2" s="171"/>
      <c r="KYA2" s="171"/>
      <c r="KYB2" s="171"/>
      <c r="KYC2" s="171"/>
      <c r="KYD2" s="171"/>
      <c r="KYE2" s="171"/>
      <c r="KYF2" s="171"/>
      <c r="KYG2" s="171"/>
      <c r="KYH2" s="171"/>
      <c r="KYI2" s="171"/>
      <c r="KYJ2" s="171"/>
      <c r="KYK2" s="171"/>
      <c r="KYL2" s="171"/>
      <c r="KYM2" s="171"/>
      <c r="KYN2" s="171"/>
      <c r="KYO2" s="171"/>
      <c r="KYP2" s="171"/>
      <c r="KYQ2" s="171"/>
      <c r="KYR2" s="171"/>
      <c r="KYS2" s="171"/>
      <c r="KYT2" s="171"/>
      <c r="KYU2" s="171"/>
      <c r="KYV2" s="171"/>
      <c r="KYW2" s="171"/>
      <c r="KYX2" s="171"/>
      <c r="KYY2" s="171"/>
      <c r="KYZ2" s="171"/>
      <c r="KZA2" s="171"/>
      <c r="KZB2" s="171"/>
      <c r="KZC2" s="171"/>
      <c r="KZD2" s="171"/>
      <c r="KZE2" s="171"/>
      <c r="KZF2" s="171"/>
      <c r="KZG2" s="171"/>
      <c r="KZH2" s="171"/>
      <c r="KZI2" s="171"/>
      <c r="KZJ2" s="171"/>
      <c r="KZK2" s="171"/>
      <c r="KZL2" s="171"/>
      <c r="KZM2" s="171"/>
      <c r="KZN2" s="171"/>
      <c r="KZO2" s="171"/>
      <c r="KZP2" s="171"/>
      <c r="KZQ2" s="171"/>
      <c r="KZR2" s="171"/>
      <c r="KZS2" s="171"/>
      <c r="KZT2" s="171"/>
      <c r="KZU2" s="171"/>
      <c r="KZV2" s="171"/>
      <c r="KZW2" s="171"/>
      <c r="KZX2" s="171"/>
      <c r="KZY2" s="171"/>
      <c r="KZZ2" s="171"/>
      <c r="LAA2" s="171"/>
      <c r="LAB2" s="171"/>
      <c r="LAC2" s="171"/>
      <c r="LAD2" s="171"/>
      <c r="LAE2" s="171"/>
      <c r="LAF2" s="171"/>
      <c r="LAG2" s="171"/>
      <c r="LAH2" s="171"/>
      <c r="LAI2" s="171"/>
      <c r="LAJ2" s="171"/>
      <c r="LAK2" s="171"/>
      <c r="LAL2" s="171"/>
      <c r="LAM2" s="171"/>
      <c r="LAN2" s="171"/>
      <c r="LAO2" s="171"/>
      <c r="LAP2" s="171"/>
      <c r="LAQ2" s="171"/>
      <c r="LAR2" s="171"/>
      <c r="LAS2" s="171"/>
      <c r="LAT2" s="171"/>
      <c r="LAU2" s="171"/>
      <c r="LAV2" s="171"/>
      <c r="LAW2" s="171"/>
      <c r="LAX2" s="171"/>
      <c r="LAY2" s="171"/>
      <c r="LAZ2" s="171"/>
      <c r="LBA2" s="171"/>
      <c r="LBB2" s="171"/>
      <c r="LBC2" s="171"/>
      <c r="LBD2" s="171"/>
      <c r="LBE2" s="171"/>
      <c r="LBF2" s="171"/>
      <c r="LBG2" s="171"/>
      <c r="LBH2" s="171"/>
      <c r="LBI2" s="171"/>
      <c r="LBJ2" s="171"/>
      <c r="LBK2" s="171"/>
      <c r="LBL2" s="171"/>
      <c r="LBM2" s="171"/>
      <c r="LBN2" s="171"/>
      <c r="LBO2" s="171"/>
      <c r="LBP2" s="171"/>
      <c r="LBQ2" s="171"/>
      <c r="LBR2" s="171"/>
      <c r="LBS2" s="171"/>
      <c r="LBT2" s="171"/>
      <c r="LBU2" s="171"/>
      <c r="LBV2" s="171"/>
      <c r="LBW2" s="171"/>
      <c r="LBX2" s="171"/>
      <c r="LBY2" s="171"/>
      <c r="LBZ2" s="171"/>
      <c r="LCA2" s="171"/>
      <c r="LCB2" s="171"/>
      <c r="LCC2" s="171"/>
      <c r="LCD2" s="171"/>
      <c r="LCE2" s="171"/>
      <c r="LCF2" s="171"/>
      <c r="LCG2" s="171"/>
      <c r="LCH2" s="171"/>
      <c r="LCI2" s="171"/>
      <c r="LCJ2" s="171"/>
      <c r="LCK2" s="171"/>
      <c r="LCL2" s="171"/>
      <c r="LCM2" s="171"/>
      <c r="LCN2" s="171"/>
      <c r="LCO2" s="171"/>
      <c r="LCP2" s="171"/>
      <c r="LCQ2" s="171"/>
      <c r="LCR2" s="171"/>
      <c r="LCS2" s="171"/>
      <c r="LCT2" s="171"/>
      <c r="LCU2" s="171"/>
      <c r="LCV2" s="171"/>
      <c r="LCW2" s="171"/>
      <c r="LCX2" s="171"/>
      <c r="LCY2" s="171"/>
      <c r="LCZ2" s="171"/>
      <c r="LDA2" s="171"/>
      <c r="LDB2" s="171"/>
      <c r="LDC2" s="171"/>
      <c r="LDD2" s="171"/>
      <c r="LDE2" s="171"/>
      <c r="LDF2" s="171"/>
      <c r="LDG2" s="171"/>
      <c r="LDH2" s="171"/>
      <c r="LDI2" s="171"/>
      <c r="LDJ2" s="171"/>
      <c r="LDK2" s="171"/>
      <c r="LDL2" s="171"/>
      <c r="LDM2" s="171"/>
      <c r="LDN2" s="171"/>
      <c r="LDO2" s="171"/>
      <c r="LDP2" s="171"/>
      <c r="LDQ2" s="171"/>
      <c r="LDR2" s="171"/>
      <c r="LDS2" s="171"/>
      <c r="LDT2" s="171"/>
      <c r="LDU2" s="171"/>
      <c r="LDV2" s="171"/>
      <c r="LDW2" s="171"/>
      <c r="LDX2" s="171"/>
      <c r="LDY2" s="171"/>
      <c r="LDZ2" s="171"/>
      <c r="LEA2" s="171"/>
      <c r="LEB2" s="171"/>
      <c r="LEC2" s="171"/>
      <c r="LED2" s="171"/>
      <c r="LEE2" s="171"/>
      <c r="LEF2" s="171"/>
      <c r="LEG2" s="171"/>
      <c r="LEH2" s="171"/>
      <c r="LEI2" s="171"/>
      <c r="LEJ2" s="171"/>
      <c r="LEK2" s="171"/>
      <c r="LEL2" s="171"/>
      <c r="LEM2" s="171"/>
      <c r="LEN2" s="171"/>
      <c r="LEO2" s="171"/>
      <c r="LEP2" s="171"/>
      <c r="LEQ2" s="171"/>
      <c r="LER2" s="171"/>
      <c r="LES2" s="171"/>
      <c r="LET2" s="171"/>
      <c r="LEU2" s="171"/>
      <c r="LEV2" s="171"/>
      <c r="LEW2" s="171"/>
      <c r="LEX2" s="171"/>
      <c r="LEY2" s="171"/>
      <c r="LEZ2" s="171"/>
      <c r="LFA2" s="171"/>
      <c r="LFB2" s="171"/>
      <c r="LFC2" s="171"/>
      <c r="LFD2" s="171"/>
      <c r="LFE2" s="171"/>
      <c r="LFF2" s="171"/>
      <c r="LFG2" s="171"/>
      <c r="LFH2" s="171"/>
      <c r="LFI2" s="171"/>
      <c r="LFJ2" s="171"/>
      <c r="LFK2" s="171"/>
      <c r="LFL2" s="171"/>
      <c r="LFM2" s="171"/>
      <c r="LFN2" s="171"/>
      <c r="LFO2" s="171"/>
      <c r="LFP2" s="171"/>
      <c r="LFQ2" s="171"/>
      <c r="LFR2" s="171"/>
      <c r="LFS2" s="171"/>
      <c r="LFT2" s="171"/>
      <c r="LFU2" s="171"/>
      <c r="LFV2" s="171"/>
      <c r="LFW2" s="171"/>
      <c r="LFX2" s="171"/>
      <c r="LFY2" s="171"/>
      <c r="LFZ2" s="171"/>
      <c r="LGA2" s="171"/>
      <c r="LGB2" s="171"/>
      <c r="LGC2" s="171"/>
      <c r="LGD2" s="171"/>
      <c r="LGE2" s="171"/>
      <c r="LGF2" s="171"/>
      <c r="LGG2" s="171"/>
      <c r="LGH2" s="171"/>
      <c r="LGI2" s="171"/>
      <c r="LGJ2" s="171"/>
      <c r="LGK2" s="171"/>
      <c r="LGL2" s="171"/>
      <c r="LGM2" s="171"/>
      <c r="LGN2" s="171"/>
      <c r="LGO2" s="171"/>
      <c r="LGP2" s="171"/>
      <c r="LGQ2" s="171"/>
      <c r="LGR2" s="171"/>
      <c r="LGS2" s="171"/>
      <c r="LGT2" s="171"/>
      <c r="LGU2" s="171"/>
      <c r="LGV2" s="171"/>
      <c r="LGW2" s="171"/>
      <c r="LGX2" s="171"/>
      <c r="LGY2" s="171"/>
      <c r="LGZ2" s="171"/>
      <c r="LHA2" s="171"/>
      <c r="LHB2" s="171"/>
      <c r="LHC2" s="171"/>
      <c r="LHD2" s="171"/>
      <c r="LHE2" s="171"/>
      <c r="LHF2" s="171"/>
      <c r="LHG2" s="171"/>
      <c r="LHH2" s="171"/>
      <c r="LHI2" s="171"/>
      <c r="LHJ2" s="171"/>
      <c r="LHK2" s="171"/>
      <c r="LHL2" s="171"/>
      <c r="LHM2" s="171"/>
      <c r="LHN2" s="171"/>
      <c r="LHO2" s="171"/>
      <c r="LHP2" s="171"/>
      <c r="LHQ2" s="171"/>
      <c r="LHR2" s="171"/>
      <c r="LHS2" s="171"/>
      <c r="LHT2" s="171"/>
      <c r="LHU2" s="171"/>
      <c r="LHV2" s="171"/>
      <c r="LHW2" s="171"/>
      <c r="LHX2" s="171"/>
      <c r="LHY2" s="171"/>
      <c r="LHZ2" s="171"/>
      <c r="LIA2" s="171"/>
      <c r="LIB2" s="171"/>
      <c r="LIC2" s="171"/>
      <c r="LID2" s="171"/>
      <c r="LIE2" s="171"/>
      <c r="LIF2" s="171"/>
      <c r="LIG2" s="171"/>
      <c r="LIH2" s="171"/>
      <c r="LII2" s="171"/>
      <c r="LIJ2" s="171"/>
      <c r="LIK2" s="171"/>
      <c r="LIL2" s="171"/>
      <c r="LIM2" s="171"/>
      <c r="LIN2" s="171"/>
      <c r="LIO2" s="171"/>
      <c r="LIP2" s="171"/>
      <c r="LIQ2" s="171"/>
      <c r="LIR2" s="171"/>
      <c r="LIS2" s="171"/>
      <c r="LIT2" s="171"/>
      <c r="LIU2" s="171"/>
      <c r="LIV2" s="171"/>
      <c r="LIW2" s="171"/>
      <c r="LIX2" s="171"/>
      <c r="LIY2" s="171"/>
      <c r="LIZ2" s="171"/>
      <c r="LJA2" s="171"/>
      <c r="LJB2" s="171"/>
      <c r="LJC2" s="171"/>
      <c r="LJD2" s="171"/>
      <c r="LJE2" s="171"/>
      <c r="LJF2" s="171"/>
      <c r="LJG2" s="171"/>
      <c r="LJH2" s="171"/>
      <c r="LJI2" s="171"/>
      <c r="LJJ2" s="171"/>
      <c r="LJK2" s="171"/>
      <c r="LJL2" s="171"/>
      <c r="LJM2" s="171"/>
      <c r="LJN2" s="171"/>
      <c r="LJO2" s="171"/>
      <c r="LJP2" s="171"/>
      <c r="LJQ2" s="171"/>
      <c r="LJR2" s="171"/>
      <c r="LJS2" s="171"/>
      <c r="LJT2" s="171"/>
      <c r="LJU2" s="171"/>
      <c r="LJV2" s="171"/>
      <c r="LJW2" s="171"/>
      <c r="LJX2" s="171"/>
      <c r="LJY2" s="171"/>
      <c r="LJZ2" s="171"/>
      <c r="LKA2" s="171"/>
      <c r="LKB2" s="171"/>
      <c r="LKC2" s="171"/>
      <c r="LKD2" s="171"/>
      <c r="LKE2" s="171"/>
      <c r="LKF2" s="171"/>
      <c r="LKG2" s="171"/>
      <c r="LKH2" s="171"/>
      <c r="LKI2" s="171"/>
      <c r="LKJ2" s="171"/>
      <c r="LKK2" s="171"/>
      <c r="LKL2" s="171"/>
      <c r="LKM2" s="171"/>
      <c r="LKN2" s="171"/>
      <c r="LKO2" s="171"/>
      <c r="LKP2" s="171"/>
      <c r="LKQ2" s="171"/>
      <c r="LKR2" s="171"/>
      <c r="LKS2" s="171"/>
      <c r="LKT2" s="171"/>
      <c r="LKU2" s="171"/>
      <c r="LKV2" s="171"/>
      <c r="LKW2" s="171"/>
      <c r="LKX2" s="171"/>
      <c r="LKY2" s="171"/>
      <c r="LKZ2" s="171"/>
      <c r="LLA2" s="171"/>
      <c r="LLB2" s="171"/>
      <c r="LLC2" s="171"/>
      <c r="LLD2" s="171"/>
      <c r="LLE2" s="171"/>
      <c r="LLF2" s="171"/>
      <c r="LLG2" s="171"/>
      <c r="LLH2" s="171"/>
      <c r="LLI2" s="171"/>
      <c r="LLJ2" s="171"/>
      <c r="LLK2" s="171"/>
      <c r="LLL2" s="171"/>
      <c r="LLM2" s="171"/>
      <c r="LLN2" s="171"/>
      <c r="LLO2" s="171"/>
      <c r="LLP2" s="171"/>
      <c r="LLQ2" s="171"/>
      <c r="LLR2" s="171"/>
      <c r="LLS2" s="171"/>
      <c r="LLT2" s="171"/>
      <c r="LLU2" s="171"/>
      <c r="LLV2" s="171"/>
      <c r="LLW2" s="171"/>
      <c r="LLX2" s="171"/>
      <c r="LLY2" s="171"/>
      <c r="LLZ2" s="171"/>
      <c r="LMA2" s="171"/>
      <c r="LMB2" s="171"/>
      <c r="LMC2" s="171"/>
      <c r="LMD2" s="171"/>
      <c r="LME2" s="171"/>
      <c r="LMF2" s="171"/>
      <c r="LMG2" s="171"/>
      <c r="LMH2" s="171"/>
      <c r="LMI2" s="171"/>
      <c r="LMJ2" s="171"/>
      <c r="LMK2" s="171"/>
      <c r="LML2" s="171"/>
      <c r="LMM2" s="171"/>
      <c r="LMN2" s="171"/>
      <c r="LMO2" s="171"/>
      <c r="LMP2" s="171"/>
      <c r="LMQ2" s="171"/>
      <c r="LMR2" s="171"/>
      <c r="LMS2" s="171"/>
      <c r="LMT2" s="171"/>
      <c r="LMU2" s="171"/>
      <c r="LMV2" s="171"/>
      <c r="LMW2" s="171"/>
      <c r="LMX2" s="171"/>
      <c r="LMY2" s="171"/>
      <c r="LMZ2" s="171"/>
      <c r="LNA2" s="171"/>
      <c r="LNB2" s="171"/>
      <c r="LNC2" s="171"/>
      <c r="LND2" s="171"/>
      <c r="LNE2" s="171"/>
      <c r="LNF2" s="171"/>
      <c r="LNG2" s="171"/>
      <c r="LNH2" s="171"/>
      <c r="LNI2" s="171"/>
      <c r="LNJ2" s="171"/>
      <c r="LNK2" s="171"/>
      <c r="LNL2" s="171"/>
      <c r="LNM2" s="171"/>
      <c r="LNN2" s="171"/>
      <c r="LNO2" s="171"/>
      <c r="LNP2" s="171"/>
      <c r="LNQ2" s="171"/>
      <c r="LNR2" s="171"/>
      <c r="LNS2" s="171"/>
      <c r="LNT2" s="171"/>
      <c r="LNU2" s="171"/>
      <c r="LNV2" s="171"/>
      <c r="LNW2" s="171"/>
      <c r="LNX2" s="171"/>
      <c r="LNY2" s="171"/>
      <c r="LNZ2" s="171"/>
      <c r="LOA2" s="171"/>
      <c r="LOB2" s="171"/>
      <c r="LOC2" s="171"/>
      <c r="LOD2" s="171"/>
      <c r="LOE2" s="171"/>
      <c r="LOF2" s="171"/>
      <c r="LOG2" s="171"/>
      <c r="LOH2" s="171"/>
      <c r="LOI2" s="171"/>
      <c r="LOJ2" s="171"/>
      <c r="LOK2" s="171"/>
      <c r="LOL2" s="171"/>
      <c r="LOM2" s="171"/>
      <c r="LON2" s="171"/>
      <c r="LOO2" s="171"/>
      <c r="LOP2" s="171"/>
      <c r="LOQ2" s="171"/>
      <c r="LOR2" s="171"/>
      <c r="LOS2" s="171"/>
      <c r="LOT2" s="171"/>
      <c r="LOU2" s="171"/>
      <c r="LOV2" s="171"/>
      <c r="LOW2" s="171"/>
      <c r="LOX2" s="171"/>
      <c r="LOY2" s="171"/>
      <c r="LOZ2" s="171"/>
      <c r="LPA2" s="171"/>
      <c r="LPB2" s="171"/>
      <c r="LPC2" s="171"/>
      <c r="LPD2" s="171"/>
      <c r="LPE2" s="171"/>
      <c r="LPF2" s="171"/>
      <c r="LPG2" s="171"/>
      <c r="LPH2" s="171"/>
      <c r="LPI2" s="171"/>
      <c r="LPJ2" s="171"/>
      <c r="LPK2" s="171"/>
      <c r="LPL2" s="171"/>
      <c r="LPM2" s="171"/>
      <c r="LPN2" s="171"/>
      <c r="LPO2" s="171"/>
      <c r="LPP2" s="171"/>
      <c r="LPQ2" s="171"/>
      <c r="LPR2" s="171"/>
      <c r="LPS2" s="171"/>
      <c r="LPT2" s="171"/>
      <c r="LPU2" s="171"/>
      <c r="LPV2" s="171"/>
      <c r="LPW2" s="171"/>
      <c r="LPX2" s="171"/>
      <c r="LPY2" s="171"/>
      <c r="LPZ2" s="171"/>
      <c r="LQA2" s="171"/>
      <c r="LQB2" s="171"/>
      <c r="LQC2" s="171"/>
      <c r="LQD2" s="171"/>
      <c r="LQE2" s="171"/>
      <c r="LQF2" s="171"/>
      <c r="LQG2" s="171"/>
      <c r="LQH2" s="171"/>
      <c r="LQI2" s="171"/>
      <c r="LQJ2" s="171"/>
      <c r="LQK2" s="171"/>
      <c r="LQL2" s="171"/>
      <c r="LQM2" s="171"/>
      <c r="LQN2" s="171"/>
      <c r="LQO2" s="171"/>
      <c r="LQP2" s="171"/>
      <c r="LQQ2" s="171"/>
      <c r="LQR2" s="171"/>
      <c r="LQS2" s="171"/>
      <c r="LQT2" s="171"/>
      <c r="LQU2" s="171"/>
      <c r="LQV2" s="171"/>
      <c r="LQW2" s="171"/>
      <c r="LQX2" s="171"/>
      <c r="LQY2" s="171"/>
      <c r="LQZ2" s="171"/>
      <c r="LRA2" s="171"/>
      <c r="LRB2" s="171"/>
      <c r="LRC2" s="171"/>
      <c r="LRD2" s="171"/>
      <c r="LRE2" s="171"/>
      <c r="LRF2" s="171"/>
      <c r="LRG2" s="171"/>
      <c r="LRH2" s="171"/>
      <c r="LRI2" s="171"/>
      <c r="LRJ2" s="171"/>
      <c r="LRK2" s="171"/>
      <c r="LRL2" s="171"/>
      <c r="LRM2" s="171"/>
      <c r="LRN2" s="171"/>
      <c r="LRO2" s="171"/>
      <c r="LRP2" s="171"/>
      <c r="LRQ2" s="171"/>
      <c r="LRR2" s="171"/>
      <c r="LRS2" s="171"/>
      <c r="LRT2" s="171"/>
      <c r="LRU2" s="171"/>
      <c r="LRV2" s="171"/>
      <c r="LRW2" s="171"/>
      <c r="LRX2" s="171"/>
      <c r="LRY2" s="171"/>
      <c r="LRZ2" s="171"/>
      <c r="LSA2" s="171"/>
      <c r="LSB2" s="171"/>
      <c r="LSC2" s="171"/>
      <c r="LSD2" s="171"/>
      <c r="LSE2" s="171"/>
      <c r="LSF2" s="171"/>
      <c r="LSG2" s="171"/>
      <c r="LSH2" s="171"/>
      <c r="LSI2" s="171"/>
      <c r="LSJ2" s="171"/>
      <c r="LSK2" s="171"/>
      <c r="LSL2" s="171"/>
      <c r="LSM2" s="171"/>
      <c r="LSN2" s="171"/>
      <c r="LSO2" s="171"/>
      <c r="LSP2" s="171"/>
      <c r="LSQ2" s="171"/>
      <c r="LSR2" s="171"/>
      <c r="LSS2" s="171"/>
      <c r="LST2" s="171"/>
      <c r="LSU2" s="171"/>
      <c r="LSV2" s="171"/>
      <c r="LSW2" s="171"/>
      <c r="LSX2" s="171"/>
      <c r="LSY2" s="171"/>
      <c r="LSZ2" s="171"/>
      <c r="LTA2" s="171"/>
      <c r="LTB2" s="171"/>
      <c r="LTC2" s="171"/>
      <c r="LTD2" s="171"/>
      <c r="LTE2" s="171"/>
      <c r="LTF2" s="171"/>
      <c r="LTG2" s="171"/>
      <c r="LTH2" s="171"/>
      <c r="LTI2" s="171"/>
      <c r="LTJ2" s="171"/>
      <c r="LTK2" s="171"/>
      <c r="LTL2" s="171"/>
      <c r="LTM2" s="171"/>
      <c r="LTN2" s="171"/>
      <c r="LTO2" s="171"/>
      <c r="LTP2" s="171"/>
      <c r="LTQ2" s="171"/>
      <c r="LTR2" s="171"/>
      <c r="LTS2" s="171"/>
      <c r="LTT2" s="171"/>
      <c r="LTU2" s="171"/>
      <c r="LTV2" s="171"/>
      <c r="LTW2" s="171"/>
      <c r="LTX2" s="171"/>
      <c r="LTY2" s="171"/>
      <c r="LTZ2" s="171"/>
      <c r="LUA2" s="171"/>
      <c r="LUB2" s="171"/>
      <c r="LUC2" s="171"/>
      <c r="LUD2" s="171"/>
      <c r="LUE2" s="171"/>
      <c r="LUF2" s="171"/>
      <c r="LUG2" s="171"/>
      <c r="LUH2" s="171"/>
      <c r="LUI2" s="171"/>
      <c r="LUJ2" s="171"/>
      <c r="LUK2" s="171"/>
      <c r="LUL2" s="171"/>
      <c r="LUM2" s="171"/>
      <c r="LUN2" s="171"/>
      <c r="LUO2" s="171"/>
      <c r="LUP2" s="171"/>
      <c r="LUQ2" s="171"/>
      <c r="LUR2" s="171"/>
      <c r="LUS2" s="171"/>
      <c r="LUT2" s="171"/>
      <c r="LUU2" s="171"/>
      <c r="LUV2" s="171"/>
      <c r="LUW2" s="171"/>
      <c r="LUX2" s="171"/>
      <c r="LUY2" s="171"/>
      <c r="LUZ2" s="171"/>
      <c r="LVA2" s="171"/>
      <c r="LVB2" s="171"/>
      <c r="LVC2" s="171"/>
      <c r="LVD2" s="171"/>
      <c r="LVE2" s="171"/>
      <c r="LVF2" s="171"/>
      <c r="LVG2" s="171"/>
      <c r="LVH2" s="171"/>
      <c r="LVI2" s="171"/>
      <c r="LVJ2" s="171"/>
      <c r="LVK2" s="171"/>
      <c r="LVL2" s="171"/>
      <c r="LVM2" s="171"/>
      <c r="LVN2" s="171"/>
      <c r="LVO2" s="171"/>
      <c r="LVP2" s="171"/>
      <c r="LVQ2" s="171"/>
      <c r="LVR2" s="171"/>
      <c r="LVS2" s="171"/>
      <c r="LVT2" s="171"/>
      <c r="LVU2" s="171"/>
      <c r="LVV2" s="171"/>
      <c r="LVW2" s="171"/>
      <c r="LVX2" s="171"/>
      <c r="LVY2" s="171"/>
      <c r="LVZ2" s="171"/>
      <c r="LWA2" s="171"/>
      <c r="LWB2" s="171"/>
      <c r="LWC2" s="171"/>
      <c r="LWD2" s="171"/>
      <c r="LWE2" s="171"/>
      <c r="LWF2" s="171"/>
      <c r="LWG2" s="171"/>
      <c r="LWH2" s="171"/>
      <c r="LWI2" s="171"/>
      <c r="LWJ2" s="171"/>
      <c r="LWK2" s="171"/>
      <c r="LWL2" s="171"/>
      <c r="LWM2" s="171"/>
      <c r="LWN2" s="171"/>
      <c r="LWO2" s="171"/>
      <c r="LWP2" s="171"/>
      <c r="LWQ2" s="171"/>
      <c r="LWR2" s="171"/>
      <c r="LWS2" s="171"/>
      <c r="LWT2" s="171"/>
      <c r="LWU2" s="171"/>
      <c r="LWV2" s="171"/>
      <c r="LWW2" s="171"/>
      <c r="LWX2" s="171"/>
      <c r="LWY2" s="171"/>
      <c r="LWZ2" s="171"/>
      <c r="LXA2" s="171"/>
      <c r="LXB2" s="171"/>
      <c r="LXC2" s="171"/>
      <c r="LXD2" s="171"/>
      <c r="LXE2" s="171"/>
      <c r="LXF2" s="171"/>
      <c r="LXG2" s="171"/>
      <c r="LXH2" s="171"/>
      <c r="LXI2" s="171"/>
      <c r="LXJ2" s="171"/>
      <c r="LXK2" s="171"/>
      <c r="LXL2" s="171"/>
      <c r="LXM2" s="171"/>
      <c r="LXN2" s="171"/>
      <c r="LXO2" s="171"/>
      <c r="LXP2" s="171"/>
      <c r="LXQ2" s="171"/>
      <c r="LXR2" s="171"/>
      <c r="LXS2" s="171"/>
      <c r="LXT2" s="171"/>
      <c r="LXU2" s="171"/>
      <c r="LXV2" s="171"/>
      <c r="LXW2" s="171"/>
      <c r="LXX2" s="171"/>
      <c r="LXY2" s="171"/>
      <c r="LXZ2" s="171"/>
      <c r="LYA2" s="171"/>
      <c r="LYB2" s="171"/>
      <c r="LYC2" s="171"/>
      <c r="LYD2" s="171"/>
      <c r="LYE2" s="171"/>
      <c r="LYF2" s="171"/>
      <c r="LYG2" s="171"/>
      <c r="LYH2" s="171"/>
      <c r="LYI2" s="171"/>
      <c r="LYJ2" s="171"/>
      <c r="LYK2" s="171"/>
      <c r="LYL2" s="171"/>
      <c r="LYM2" s="171"/>
      <c r="LYN2" s="171"/>
      <c r="LYO2" s="171"/>
      <c r="LYP2" s="171"/>
      <c r="LYQ2" s="171"/>
      <c r="LYR2" s="171"/>
      <c r="LYS2" s="171"/>
      <c r="LYT2" s="171"/>
      <c r="LYU2" s="171"/>
      <c r="LYV2" s="171"/>
      <c r="LYW2" s="171"/>
      <c r="LYX2" s="171"/>
      <c r="LYY2" s="171"/>
      <c r="LYZ2" s="171"/>
      <c r="LZA2" s="171"/>
      <c r="LZB2" s="171"/>
      <c r="LZC2" s="171"/>
      <c r="LZD2" s="171"/>
      <c r="LZE2" s="171"/>
      <c r="LZF2" s="171"/>
      <c r="LZG2" s="171"/>
      <c r="LZH2" s="171"/>
      <c r="LZI2" s="171"/>
      <c r="LZJ2" s="171"/>
      <c r="LZK2" s="171"/>
      <c r="LZL2" s="171"/>
      <c r="LZM2" s="171"/>
      <c r="LZN2" s="171"/>
      <c r="LZO2" s="171"/>
      <c r="LZP2" s="171"/>
      <c r="LZQ2" s="171"/>
      <c r="LZR2" s="171"/>
      <c r="LZS2" s="171"/>
      <c r="LZT2" s="171"/>
      <c r="LZU2" s="171"/>
      <c r="LZV2" s="171"/>
      <c r="LZW2" s="171"/>
      <c r="LZX2" s="171"/>
      <c r="LZY2" s="171"/>
      <c r="LZZ2" s="171"/>
      <c r="MAA2" s="171"/>
      <c r="MAB2" s="171"/>
      <c r="MAC2" s="171"/>
      <c r="MAD2" s="171"/>
      <c r="MAE2" s="171"/>
      <c r="MAF2" s="171"/>
      <c r="MAG2" s="171"/>
      <c r="MAH2" s="171"/>
      <c r="MAI2" s="171"/>
      <c r="MAJ2" s="171"/>
      <c r="MAK2" s="171"/>
      <c r="MAL2" s="171"/>
      <c r="MAM2" s="171"/>
      <c r="MAN2" s="171"/>
      <c r="MAO2" s="171"/>
      <c r="MAP2" s="171"/>
      <c r="MAQ2" s="171"/>
      <c r="MAR2" s="171"/>
      <c r="MAS2" s="171"/>
      <c r="MAT2" s="171"/>
      <c r="MAU2" s="171"/>
      <c r="MAV2" s="171"/>
      <c r="MAW2" s="171"/>
      <c r="MAX2" s="171"/>
      <c r="MAY2" s="171"/>
      <c r="MAZ2" s="171"/>
      <c r="MBA2" s="171"/>
      <c r="MBB2" s="171"/>
      <c r="MBC2" s="171"/>
      <c r="MBD2" s="171"/>
      <c r="MBE2" s="171"/>
      <c r="MBF2" s="171"/>
      <c r="MBG2" s="171"/>
      <c r="MBH2" s="171"/>
      <c r="MBI2" s="171"/>
      <c r="MBJ2" s="171"/>
      <c r="MBK2" s="171"/>
      <c r="MBL2" s="171"/>
      <c r="MBM2" s="171"/>
      <c r="MBN2" s="171"/>
      <c r="MBO2" s="171"/>
      <c r="MBP2" s="171"/>
      <c r="MBQ2" s="171"/>
      <c r="MBR2" s="171"/>
      <c r="MBS2" s="171"/>
      <c r="MBT2" s="171"/>
      <c r="MBU2" s="171"/>
      <c r="MBV2" s="171"/>
      <c r="MBW2" s="171"/>
      <c r="MBX2" s="171"/>
      <c r="MBY2" s="171"/>
      <c r="MBZ2" s="171"/>
      <c r="MCA2" s="171"/>
      <c r="MCB2" s="171"/>
      <c r="MCC2" s="171"/>
      <c r="MCD2" s="171"/>
      <c r="MCE2" s="171"/>
      <c r="MCF2" s="171"/>
      <c r="MCG2" s="171"/>
      <c r="MCH2" s="171"/>
      <c r="MCI2" s="171"/>
      <c r="MCJ2" s="171"/>
      <c r="MCK2" s="171"/>
      <c r="MCL2" s="171"/>
      <c r="MCM2" s="171"/>
      <c r="MCN2" s="171"/>
      <c r="MCO2" s="171"/>
      <c r="MCP2" s="171"/>
      <c r="MCQ2" s="171"/>
      <c r="MCR2" s="171"/>
      <c r="MCS2" s="171"/>
      <c r="MCT2" s="171"/>
      <c r="MCU2" s="171"/>
      <c r="MCV2" s="171"/>
      <c r="MCW2" s="171"/>
      <c r="MCX2" s="171"/>
      <c r="MCY2" s="171"/>
      <c r="MCZ2" s="171"/>
      <c r="MDA2" s="171"/>
      <c r="MDB2" s="171"/>
      <c r="MDC2" s="171"/>
      <c r="MDD2" s="171"/>
      <c r="MDE2" s="171"/>
      <c r="MDF2" s="171"/>
      <c r="MDG2" s="171"/>
      <c r="MDH2" s="171"/>
      <c r="MDI2" s="171"/>
      <c r="MDJ2" s="171"/>
      <c r="MDK2" s="171"/>
      <c r="MDL2" s="171"/>
      <c r="MDM2" s="171"/>
      <c r="MDN2" s="171"/>
      <c r="MDO2" s="171"/>
      <c r="MDP2" s="171"/>
      <c r="MDQ2" s="171"/>
      <c r="MDR2" s="171"/>
      <c r="MDS2" s="171"/>
      <c r="MDT2" s="171"/>
      <c r="MDU2" s="171"/>
      <c r="MDV2" s="171"/>
      <c r="MDW2" s="171"/>
      <c r="MDX2" s="171"/>
      <c r="MDY2" s="171"/>
      <c r="MDZ2" s="171"/>
      <c r="MEA2" s="171"/>
      <c r="MEB2" s="171"/>
      <c r="MEC2" s="171"/>
      <c r="MED2" s="171"/>
      <c r="MEE2" s="171"/>
      <c r="MEF2" s="171"/>
      <c r="MEG2" s="171"/>
      <c r="MEH2" s="171"/>
      <c r="MEI2" s="171"/>
      <c r="MEJ2" s="171"/>
      <c r="MEK2" s="171"/>
      <c r="MEL2" s="171"/>
      <c r="MEM2" s="171"/>
      <c r="MEN2" s="171"/>
      <c r="MEO2" s="171"/>
      <c r="MEP2" s="171"/>
      <c r="MEQ2" s="171"/>
      <c r="MER2" s="171"/>
      <c r="MES2" s="171"/>
      <c r="MET2" s="171"/>
      <c r="MEU2" s="171"/>
      <c r="MEV2" s="171"/>
      <c r="MEW2" s="171"/>
      <c r="MEX2" s="171"/>
      <c r="MEY2" s="171"/>
      <c r="MEZ2" s="171"/>
      <c r="MFA2" s="171"/>
      <c r="MFB2" s="171"/>
      <c r="MFC2" s="171"/>
      <c r="MFD2" s="171"/>
      <c r="MFE2" s="171"/>
      <c r="MFF2" s="171"/>
      <c r="MFG2" s="171"/>
      <c r="MFH2" s="171"/>
      <c r="MFI2" s="171"/>
      <c r="MFJ2" s="171"/>
      <c r="MFK2" s="171"/>
      <c r="MFL2" s="171"/>
      <c r="MFM2" s="171"/>
      <c r="MFN2" s="171"/>
      <c r="MFO2" s="171"/>
      <c r="MFP2" s="171"/>
      <c r="MFQ2" s="171"/>
      <c r="MFR2" s="171"/>
      <c r="MFS2" s="171"/>
      <c r="MFT2" s="171"/>
      <c r="MFU2" s="171"/>
      <c r="MFV2" s="171"/>
      <c r="MFW2" s="171"/>
      <c r="MFX2" s="171"/>
      <c r="MFY2" s="171"/>
      <c r="MFZ2" s="171"/>
      <c r="MGA2" s="171"/>
      <c r="MGB2" s="171"/>
      <c r="MGC2" s="171"/>
      <c r="MGD2" s="171"/>
      <c r="MGE2" s="171"/>
      <c r="MGF2" s="171"/>
      <c r="MGG2" s="171"/>
      <c r="MGH2" s="171"/>
      <c r="MGI2" s="171"/>
      <c r="MGJ2" s="171"/>
      <c r="MGK2" s="171"/>
      <c r="MGL2" s="171"/>
      <c r="MGM2" s="171"/>
      <c r="MGN2" s="171"/>
      <c r="MGO2" s="171"/>
      <c r="MGP2" s="171"/>
      <c r="MGQ2" s="171"/>
      <c r="MGR2" s="171"/>
      <c r="MGS2" s="171"/>
      <c r="MGT2" s="171"/>
      <c r="MGU2" s="171"/>
      <c r="MGV2" s="171"/>
      <c r="MGW2" s="171"/>
      <c r="MGX2" s="171"/>
      <c r="MGY2" s="171"/>
      <c r="MGZ2" s="171"/>
      <c r="MHA2" s="171"/>
      <c r="MHB2" s="171"/>
      <c r="MHC2" s="171"/>
      <c r="MHD2" s="171"/>
      <c r="MHE2" s="171"/>
      <c r="MHF2" s="171"/>
      <c r="MHG2" s="171"/>
      <c r="MHH2" s="171"/>
      <c r="MHI2" s="171"/>
      <c r="MHJ2" s="171"/>
      <c r="MHK2" s="171"/>
      <c r="MHL2" s="171"/>
      <c r="MHM2" s="171"/>
      <c r="MHN2" s="171"/>
      <c r="MHO2" s="171"/>
      <c r="MHP2" s="171"/>
      <c r="MHQ2" s="171"/>
      <c r="MHR2" s="171"/>
      <c r="MHS2" s="171"/>
      <c r="MHT2" s="171"/>
      <c r="MHU2" s="171"/>
      <c r="MHV2" s="171"/>
      <c r="MHW2" s="171"/>
      <c r="MHX2" s="171"/>
      <c r="MHY2" s="171"/>
      <c r="MHZ2" s="171"/>
      <c r="MIA2" s="171"/>
      <c r="MIB2" s="171"/>
      <c r="MIC2" s="171"/>
      <c r="MID2" s="171"/>
      <c r="MIE2" s="171"/>
      <c r="MIF2" s="171"/>
      <c r="MIG2" s="171"/>
      <c r="MIH2" s="171"/>
      <c r="MII2" s="171"/>
      <c r="MIJ2" s="171"/>
      <c r="MIK2" s="171"/>
      <c r="MIL2" s="171"/>
      <c r="MIM2" s="171"/>
      <c r="MIN2" s="171"/>
      <c r="MIO2" s="171"/>
      <c r="MIP2" s="171"/>
      <c r="MIQ2" s="171"/>
      <c r="MIR2" s="171"/>
      <c r="MIS2" s="171"/>
      <c r="MIT2" s="171"/>
      <c r="MIU2" s="171"/>
      <c r="MIV2" s="171"/>
      <c r="MIW2" s="171"/>
      <c r="MIX2" s="171"/>
      <c r="MIY2" s="171"/>
      <c r="MIZ2" s="171"/>
      <c r="MJA2" s="171"/>
      <c r="MJB2" s="171"/>
      <c r="MJC2" s="171"/>
      <c r="MJD2" s="171"/>
      <c r="MJE2" s="171"/>
      <c r="MJF2" s="171"/>
      <c r="MJG2" s="171"/>
      <c r="MJH2" s="171"/>
      <c r="MJI2" s="171"/>
      <c r="MJJ2" s="171"/>
      <c r="MJK2" s="171"/>
      <c r="MJL2" s="171"/>
      <c r="MJM2" s="171"/>
      <c r="MJN2" s="171"/>
      <c r="MJO2" s="171"/>
      <c r="MJP2" s="171"/>
      <c r="MJQ2" s="171"/>
      <c r="MJR2" s="171"/>
      <c r="MJS2" s="171"/>
      <c r="MJT2" s="171"/>
      <c r="MJU2" s="171"/>
      <c r="MJV2" s="171"/>
      <c r="MJW2" s="171"/>
      <c r="MJX2" s="171"/>
      <c r="MJY2" s="171"/>
      <c r="MJZ2" s="171"/>
      <c r="MKA2" s="171"/>
      <c r="MKB2" s="171"/>
      <c r="MKC2" s="171"/>
      <c r="MKD2" s="171"/>
      <c r="MKE2" s="171"/>
      <c r="MKF2" s="171"/>
      <c r="MKG2" s="171"/>
      <c r="MKH2" s="171"/>
      <c r="MKI2" s="171"/>
      <c r="MKJ2" s="171"/>
      <c r="MKK2" s="171"/>
      <c r="MKL2" s="171"/>
      <c r="MKM2" s="171"/>
      <c r="MKN2" s="171"/>
      <c r="MKO2" s="171"/>
      <c r="MKP2" s="171"/>
      <c r="MKQ2" s="171"/>
      <c r="MKR2" s="171"/>
      <c r="MKS2" s="171"/>
      <c r="MKT2" s="171"/>
      <c r="MKU2" s="171"/>
      <c r="MKV2" s="171"/>
      <c r="MKW2" s="171"/>
      <c r="MKX2" s="171"/>
      <c r="MKY2" s="171"/>
      <c r="MKZ2" s="171"/>
      <c r="MLA2" s="171"/>
      <c r="MLB2" s="171"/>
      <c r="MLC2" s="171"/>
      <c r="MLD2" s="171"/>
      <c r="MLE2" s="171"/>
      <c r="MLF2" s="171"/>
      <c r="MLG2" s="171"/>
      <c r="MLH2" s="171"/>
      <c r="MLI2" s="171"/>
      <c r="MLJ2" s="171"/>
      <c r="MLK2" s="171"/>
      <c r="MLL2" s="171"/>
      <c r="MLM2" s="171"/>
      <c r="MLN2" s="171"/>
      <c r="MLO2" s="171"/>
      <c r="MLP2" s="171"/>
      <c r="MLQ2" s="171"/>
      <c r="MLR2" s="171"/>
      <c r="MLS2" s="171"/>
      <c r="MLT2" s="171"/>
      <c r="MLU2" s="171"/>
      <c r="MLV2" s="171"/>
      <c r="MLW2" s="171"/>
      <c r="MLX2" s="171"/>
      <c r="MLY2" s="171"/>
      <c r="MLZ2" s="171"/>
      <c r="MMA2" s="171"/>
      <c r="MMB2" s="171"/>
      <c r="MMC2" s="171"/>
      <c r="MMD2" s="171"/>
      <c r="MME2" s="171"/>
      <c r="MMF2" s="171"/>
      <c r="MMG2" s="171"/>
      <c r="MMH2" s="171"/>
      <c r="MMI2" s="171"/>
      <c r="MMJ2" s="171"/>
      <c r="MMK2" s="171"/>
      <c r="MML2" s="171"/>
      <c r="MMM2" s="171"/>
      <c r="MMN2" s="171"/>
      <c r="MMO2" s="171"/>
      <c r="MMP2" s="171"/>
      <c r="MMQ2" s="171"/>
      <c r="MMR2" s="171"/>
      <c r="MMS2" s="171"/>
      <c r="MMT2" s="171"/>
      <c r="MMU2" s="171"/>
      <c r="MMV2" s="171"/>
      <c r="MMW2" s="171"/>
      <c r="MMX2" s="171"/>
      <c r="MMY2" s="171"/>
      <c r="MMZ2" s="171"/>
      <c r="MNA2" s="171"/>
      <c r="MNB2" s="171"/>
      <c r="MNC2" s="171"/>
      <c r="MND2" s="171"/>
      <c r="MNE2" s="171"/>
      <c r="MNF2" s="171"/>
      <c r="MNG2" s="171"/>
      <c r="MNH2" s="171"/>
      <c r="MNI2" s="171"/>
      <c r="MNJ2" s="171"/>
      <c r="MNK2" s="171"/>
      <c r="MNL2" s="171"/>
      <c r="MNM2" s="171"/>
      <c r="MNN2" s="171"/>
      <c r="MNO2" s="171"/>
      <c r="MNP2" s="171"/>
      <c r="MNQ2" s="171"/>
      <c r="MNR2" s="171"/>
      <c r="MNS2" s="171"/>
      <c r="MNT2" s="171"/>
      <c r="MNU2" s="171"/>
      <c r="MNV2" s="171"/>
      <c r="MNW2" s="171"/>
      <c r="MNX2" s="171"/>
      <c r="MNY2" s="171"/>
      <c r="MNZ2" s="171"/>
      <c r="MOA2" s="171"/>
      <c r="MOB2" s="171"/>
      <c r="MOC2" s="171"/>
      <c r="MOD2" s="171"/>
      <c r="MOE2" s="171"/>
      <c r="MOF2" s="171"/>
      <c r="MOG2" s="171"/>
      <c r="MOH2" s="171"/>
      <c r="MOI2" s="171"/>
      <c r="MOJ2" s="171"/>
      <c r="MOK2" s="171"/>
      <c r="MOL2" s="171"/>
      <c r="MOM2" s="171"/>
      <c r="MON2" s="171"/>
      <c r="MOO2" s="171"/>
      <c r="MOP2" s="171"/>
      <c r="MOQ2" s="171"/>
      <c r="MOR2" s="171"/>
      <c r="MOS2" s="171"/>
      <c r="MOT2" s="171"/>
      <c r="MOU2" s="171"/>
      <c r="MOV2" s="171"/>
      <c r="MOW2" s="171"/>
      <c r="MOX2" s="171"/>
      <c r="MOY2" s="171"/>
      <c r="MOZ2" s="171"/>
      <c r="MPA2" s="171"/>
      <c r="MPB2" s="171"/>
      <c r="MPC2" s="171"/>
      <c r="MPD2" s="171"/>
      <c r="MPE2" s="171"/>
      <c r="MPF2" s="171"/>
      <c r="MPG2" s="171"/>
      <c r="MPH2" s="171"/>
      <c r="MPI2" s="171"/>
      <c r="MPJ2" s="171"/>
      <c r="MPK2" s="171"/>
      <c r="MPL2" s="171"/>
      <c r="MPM2" s="171"/>
      <c r="MPN2" s="171"/>
      <c r="MPO2" s="171"/>
      <c r="MPP2" s="171"/>
      <c r="MPQ2" s="171"/>
      <c r="MPR2" s="171"/>
      <c r="MPS2" s="171"/>
      <c r="MPT2" s="171"/>
      <c r="MPU2" s="171"/>
      <c r="MPV2" s="171"/>
      <c r="MPW2" s="171"/>
      <c r="MPX2" s="171"/>
      <c r="MPY2" s="171"/>
      <c r="MPZ2" s="171"/>
      <c r="MQA2" s="171"/>
      <c r="MQB2" s="171"/>
      <c r="MQC2" s="171"/>
      <c r="MQD2" s="171"/>
      <c r="MQE2" s="171"/>
      <c r="MQF2" s="171"/>
      <c r="MQG2" s="171"/>
      <c r="MQH2" s="171"/>
      <c r="MQI2" s="171"/>
      <c r="MQJ2" s="171"/>
      <c r="MQK2" s="171"/>
      <c r="MQL2" s="171"/>
      <c r="MQM2" s="171"/>
      <c r="MQN2" s="171"/>
      <c r="MQO2" s="171"/>
      <c r="MQP2" s="171"/>
      <c r="MQQ2" s="171"/>
      <c r="MQR2" s="171"/>
      <c r="MQS2" s="171"/>
      <c r="MQT2" s="171"/>
      <c r="MQU2" s="171"/>
      <c r="MQV2" s="171"/>
      <c r="MQW2" s="171"/>
      <c r="MQX2" s="171"/>
      <c r="MQY2" s="171"/>
      <c r="MQZ2" s="171"/>
      <c r="MRA2" s="171"/>
      <c r="MRB2" s="171"/>
      <c r="MRC2" s="171"/>
      <c r="MRD2" s="171"/>
      <c r="MRE2" s="171"/>
      <c r="MRF2" s="171"/>
      <c r="MRG2" s="171"/>
      <c r="MRH2" s="171"/>
      <c r="MRI2" s="171"/>
      <c r="MRJ2" s="171"/>
      <c r="MRK2" s="171"/>
      <c r="MRL2" s="171"/>
      <c r="MRM2" s="171"/>
      <c r="MRN2" s="171"/>
      <c r="MRO2" s="171"/>
      <c r="MRP2" s="171"/>
      <c r="MRQ2" s="171"/>
      <c r="MRR2" s="171"/>
      <c r="MRS2" s="171"/>
      <c r="MRT2" s="171"/>
      <c r="MRU2" s="171"/>
      <c r="MRV2" s="171"/>
      <c r="MRW2" s="171"/>
      <c r="MRX2" s="171"/>
      <c r="MRY2" s="171"/>
      <c r="MRZ2" s="171"/>
      <c r="MSA2" s="171"/>
      <c r="MSB2" s="171"/>
      <c r="MSC2" s="171"/>
      <c r="MSD2" s="171"/>
      <c r="MSE2" s="171"/>
      <c r="MSF2" s="171"/>
      <c r="MSG2" s="171"/>
      <c r="MSH2" s="171"/>
      <c r="MSI2" s="171"/>
      <c r="MSJ2" s="171"/>
      <c r="MSK2" s="171"/>
      <c r="MSL2" s="171"/>
      <c r="MSM2" s="171"/>
      <c r="MSN2" s="171"/>
      <c r="MSO2" s="171"/>
      <c r="MSP2" s="171"/>
      <c r="MSQ2" s="171"/>
      <c r="MSR2" s="171"/>
      <c r="MSS2" s="171"/>
      <c r="MST2" s="171"/>
      <c r="MSU2" s="171"/>
      <c r="MSV2" s="171"/>
      <c r="MSW2" s="171"/>
      <c r="MSX2" s="171"/>
      <c r="MSY2" s="171"/>
      <c r="MSZ2" s="171"/>
      <c r="MTA2" s="171"/>
      <c r="MTB2" s="171"/>
      <c r="MTC2" s="171"/>
      <c r="MTD2" s="171"/>
      <c r="MTE2" s="171"/>
      <c r="MTF2" s="171"/>
      <c r="MTG2" s="171"/>
      <c r="MTH2" s="171"/>
      <c r="MTI2" s="171"/>
      <c r="MTJ2" s="171"/>
      <c r="MTK2" s="171"/>
      <c r="MTL2" s="171"/>
      <c r="MTM2" s="171"/>
      <c r="MTN2" s="171"/>
      <c r="MTO2" s="171"/>
      <c r="MTP2" s="171"/>
      <c r="MTQ2" s="171"/>
      <c r="MTR2" s="171"/>
      <c r="MTS2" s="171"/>
      <c r="MTT2" s="171"/>
      <c r="MTU2" s="171"/>
      <c r="MTV2" s="171"/>
      <c r="MTW2" s="171"/>
      <c r="MTX2" s="171"/>
      <c r="MTY2" s="171"/>
      <c r="MTZ2" s="171"/>
      <c r="MUA2" s="171"/>
      <c r="MUB2" s="171"/>
      <c r="MUC2" s="171"/>
      <c r="MUD2" s="171"/>
      <c r="MUE2" s="171"/>
      <c r="MUF2" s="171"/>
      <c r="MUG2" s="171"/>
      <c r="MUH2" s="171"/>
      <c r="MUI2" s="171"/>
      <c r="MUJ2" s="171"/>
      <c r="MUK2" s="171"/>
      <c r="MUL2" s="171"/>
      <c r="MUM2" s="171"/>
      <c r="MUN2" s="171"/>
      <c r="MUO2" s="171"/>
      <c r="MUP2" s="171"/>
      <c r="MUQ2" s="171"/>
      <c r="MUR2" s="171"/>
      <c r="MUS2" s="171"/>
      <c r="MUT2" s="171"/>
      <c r="MUU2" s="171"/>
      <c r="MUV2" s="171"/>
      <c r="MUW2" s="171"/>
      <c r="MUX2" s="171"/>
      <c r="MUY2" s="171"/>
      <c r="MUZ2" s="171"/>
      <c r="MVA2" s="171"/>
      <c r="MVB2" s="171"/>
      <c r="MVC2" s="171"/>
      <c r="MVD2" s="171"/>
      <c r="MVE2" s="171"/>
      <c r="MVF2" s="171"/>
      <c r="MVG2" s="171"/>
      <c r="MVH2" s="171"/>
      <c r="MVI2" s="171"/>
      <c r="MVJ2" s="171"/>
      <c r="MVK2" s="171"/>
      <c r="MVL2" s="171"/>
      <c r="MVM2" s="171"/>
      <c r="MVN2" s="171"/>
      <c r="MVO2" s="171"/>
      <c r="MVP2" s="171"/>
      <c r="MVQ2" s="171"/>
      <c r="MVR2" s="171"/>
      <c r="MVS2" s="171"/>
      <c r="MVT2" s="171"/>
      <c r="MVU2" s="171"/>
      <c r="MVV2" s="171"/>
      <c r="MVW2" s="171"/>
      <c r="MVX2" s="171"/>
      <c r="MVY2" s="171"/>
      <c r="MVZ2" s="171"/>
      <c r="MWA2" s="171"/>
      <c r="MWB2" s="171"/>
      <c r="MWC2" s="171"/>
      <c r="MWD2" s="171"/>
      <c r="MWE2" s="171"/>
      <c r="MWF2" s="171"/>
      <c r="MWG2" s="171"/>
      <c r="MWH2" s="171"/>
      <c r="MWI2" s="171"/>
      <c r="MWJ2" s="171"/>
      <c r="MWK2" s="171"/>
      <c r="MWL2" s="171"/>
      <c r="MWM2" s="171"/>
      <c r="MWN2" s="171"/>
      <c r="MWO2" s="171"/>
      <c r="MWP2" s="171"/>
      <c r="MWQ2" s="171"/>
      <c r="MWR2" s="171"/>
      <c r="MWS2" s="171"/>
      <c r="MWT2" s="171"/>
      <c r="MWU2" s="171"/>
      <c r="MWV2" s="171"/>
      <c r="MWW2" s="171"/>
      <c r="MWX2" s="171"/>
      <c r="MWY2" s="171"/>
      <c r="MWZ2" s="171"/>
      <c r="MXA2" s="171"/>
      <c r="MXB2" s="171"/>
      <c r="MXC2" s="171"/>
      <c r="MXD2" s="171"/>
      <c r="MXE2" s="171"/>
      <c r="MXF2" s="171"/>
      <c r="MXG2" s="171"/>
      <c r="MXH2" s="171"/>
      <c r="MXI2" s="171"/>
      <c r="MXJ2" s="171"/>
      <c r="MXK2" s="171"/>
      <c r="MXL2" s="171"/>
      <c r="MXM2" s="171"/>
      <c r="MXN2" s="171"/>
      <c r="MXO2" s="171"/>
      <c r="MXP2" s="171"/>
      <c r="MXQ2" s="171"/>
      <c r="MXR2" s="171"/>
      <c r="MXS2" s="171"/>
      <c r="MXT2" s="171"/>
      <c r="MXU2" s="171"/>
      <c r="MXV2" s="171"/>
      <c r="MXW2" s="171"/>
      <c r="MXX2" s="171"/>
      <c r="MXY2" s="171"/>
      <c r="MXZ2" s="171"/>
      <c r="MYA2" s="171"/>
      <c r="MYB2" s="171"/>
      <c r="MYC2" s="171"/>
      <c r="MYD2" s="171"/>
      <c r="MYE2" s="171"/>
      <c r="MYF2" s="171"/>
      <c r="MYG2" s="171"/>
      <c r="MYH2" s="171"/>
      <c r="MYI2" s="171"/>
      <c r="MYJ2" s="171"/>
      <c r="MYK2" s="171"/>
      <c r="MYL2" s="171"/>
      <c r="MYM2" s="171"/>
      <c r="MYN2" s="171"/>
      <c r="MYO2" s="171"/>
      <c r="MYP2" s="171"/>
      <c r="MYQ2" s="171"/>
      <c r="MYR2" s="171"/>
      <c r="MYS2" s="171"/>
      <c r="MYT2" s="171"/>
      <c r="MYU2" s="171"/>
      <c r="MYV2" s="171"/>
      <c r="MYW2" s="171"/>
      <c r="MYX2" s="171"/>
      <c r="MYY2" s="171"/>
      <c r="MYZ2" s="171"/>
      <c r="MZA2" s="171"/>
      <c r="MZB2" s="171"/>
      <c r="MZC2" s="171"/>
      <c r="MZD2" s="171"/>
      <c r="MZE2" s="171"/>
      <c r="MZF2" s="171"/>
      <c r="MZG2" s="171"/>
      <c r="MZH2" s="171"/>
      <c r="MZI2" s="171"/>
      <c r="MZJ2" s="171"/>
      <c r="MZK2" s="171"/>
      <c r="MZL2" s="171"/>
      <c r="MZM2" s="171"/>
      <c r="MZN2" s="171"/>
      <c r="MZO2" s="171"/>
      <c r="MZP2" s="171"/>
      <c r="MZQ2" s="171"/>
      <c r="MZR2" s="171"/>
      <c r="MZS2" s="171"/>
      <c r="MZT2" s="171"/>
      <c r="MZU2" s="171"/>
      <c r="MZV2" s="171"/>
      <c r="MZW2" s="171"/>
      <c r="MZX2" s="171"/>
      <c r="MZY2" s="171"/>
      <c r="MZZ2" s="171"/>
      <c r="NAA2" s="171"/>
      <c r="NAB2" s="171"/>
      <c r="NAC2" s="171"/>
      <c r="NAD2" s="171"/>
      <c r="NAE2" s="171"/>
      <c r="NAF2" s="171"/>
      <c r="NAG2" s="171"/>
      <c r="NAH2" s="171"/>
      <c r="NAI2" s="171"/>
      <c r="NAJ2" s="171"/>
      <c r="NAK2" s="171"/>
      <c r="NAL2" s="171"/>
      <c r="NAM2" s="171"/>
      <c r="NAN2" s="171"/>
      <c r="NAO2" s="171"/>
      <c r="NAP2" s="171"/>
      <c r="NAQ2" s="171"/>
      <c r="NAR2" s="171"/>
      <c r="NAS2" s="171"/>
      <c r="NAT2" s="171"/>
      <c r="NAU2" s="171"/>
      <c r="NAV2" s="171"/>
      <c r="NAW2" s="171"/>
      <c r="NAX2" s="171"/>
      <c r="NAY2" s="171"/>
      <c r="NAZ2" s="171"/>
      <c r="NBA2" s="171"/>
      <c r="NBB2" s="171"/>
      <c r="NBC2" s="171"/>
      <c r="NBD2" s="171"/>
      <c r="NBE2" s="171"/>
      <c r="NBF2" s="171"/>
      <c r="NBG2" s="171"/>
      <c r="NBH2" s="171"/>
      <c r="NBI2" s="171"/>
      <c r="NBJ2" s="171"/>
      <c r="NBK2" s="171"/>
      <c r="NBL2" s="171"/>
      <c r="NBM2" s="171"/>
      <c r="NBN2" s="171"/>
      <c r="NBO2" s="171"/>
      <c r="NBP2" s="171"/>
      <c r="NBQ2" s="171"/>
      <c r="NBR2" s="171"/>
      <c r="NBS2" s="171"/>
      <c r="NBT2" s="171"/>
      <c r="NBU2" s="171"/>
      <c r="NBV2" s="171"/>
      <c r="NBW2" s="171"/>
      <c r="NBX2" s="171"/>
      <c r="NBY2" s="171"/>
      <c r="NBZ2" s="171"/>
      <c r="NCA2" s="171"/>
      <c r="NCB2" s="171"/>
      <c r="NCC2" s="171"/>
      <c r="NCD2" s="171"/>
      <c r="NCE2" s="171"/>
      <c r="NCF2" s="171"/>
      <c r="NCG2" s="171"/>
      <c r="NCH2" s="171"/>
      <c r="NCI2" s="171"/>
      <c r="NCJ2" s="171"/>
      <c r="NCK2" s="171"/>
      <c r="NCL2" s="171"/>
      <c r="NCM2" s="171"/>
      <c r="NCN2" s="171"/>
      <c r="NCO2" s="171"/>
      <c r="NCP2" s="171"/>
      <c r="NCQ2" s="171"/>
      <c r="NCR2" s="171"/>
      <c r="NCS2" s="171"/>
      <c r="NCT2" s="171"/>
      <c r="NCU2" s="171"/>
      <c r="NCV2" s="171"/>
      <c r="NCW2" s="171"/>
      <c r="NCX2" s="171"/>
      <c r="NCY2" s="171"/>
      <c r="NCZ2" s="171"/>
      <c r="NDA2" s="171"/>
      <c r="NDB2" s="171"/>
      <c r="NDC2" s="171"/>
      <c r="NDD2" s="171"/>
      <c r="NDE2" s="171"/>
      <c r="NDF2" s="171"/>
      <c r="NDG2" s="171"/>
      <c r="NDH2" s="171"/>
      <c r="NDI2" s="171"/>
      <c r="NDJ2" s="171"/>
      <c r="NDK2" s="171"/>
      <c r="NDL2" s="171"/>
      <c r="NDM2" s="171"/>
      <c r="NDN2" s="171"/>
      <c r="NDO2" s="171"/>
      <c r="NDP2" s="171"/>
      <c r="NDQ2" s="171"/>
      <c r="NDR2" s="171"/>
      <c r="NDS2" s="171"/>
      <c r="NDT2" s="171"/>
      <c r="NDU2" s="171"/>
      <c r="NDV2" s="171"/>
      <c r="NDW2" s="171"/>
      <c r="NDX2" s="171"/>
      <c r="NDY2" s="171"/>
      <c r="NDZ2" s="171"/>
      <c r="NEA2" s="171"/>
      <c r="NEB2" s="171"/>
      <c r="NEC2" s="171"/>
      <c r="NED2" s="171"/>
      <c r="NEE2" s="171"/>
      <c r="NEF2" s="171"/>
      <c r="NEG2" s="171"/>
      <c r="NEH2" s="171"/>
      <c r="NEI2" s="171"/>
      <c r="NEJ2" s="171"/>
      <c r="NEK2" s="171"/>
      <c r="NEL2" s="171"/>
      <c r="NEM2" s="171"/>
      <c r="NEN2" s="171"/>
      <c r="NEO2" s="171"/>
      <c r="NEP2" s="171"/>
      <c r="NEQ2" s="171"/>
      <c r="NER2" s="171"/>
      <c r="NES2" s="171"/>
      <c r="NET2" s="171"/>
      <c r="NEU2" s="171"/>
      <c r="NEV2" s="171"/>
      <c r="NEW2" s="171"/>
      <c r="NEX2" s="171"/>
      <c r="NEY2" s="171"/>
      <c r="NEZ2" s="171"/>
      <c r="NFA2" s="171"/>
      <c r="NFB2" s="171"/>
      <c r="NFC2" s="171"/>
      <c r="NFD2" s="171"/>
      <c r="NFE2" s="171"/>
      <c r="NFF2" s="171"/>
      <c r="NFG2" s="171"/>
      <c r="NFH2" s="171"/>
      <c r="NFI2" s="171"/>
      <c r="NFJ2" s="171"/>
      <c r="NFK2" s="171"/>
      <c r="NFL2" s="171"/>
      <c r="NFM2" s="171"/>
      <c r="NFN2" s="171"/>
      <c r="NFO2" s="171"/>
      <c r="NFP2" s="171"/>
      <c r="NFQ2" s="171"/>
      <c r="NFR2" s="171"/>
      <c r="NFS2" s="171"/>
      <c r="NFT2" s="171"/>
      <c r="NFU2" s="171"/>
      <c r="NFV2" s="171"/>
      <c r="NFW2" s="171"/>
      <c r="NFX2" s="171"/>
      <c r="NFY2" s="171"/>
      <c r="NFZ2" s="171"/>
      <c r="NGA2" s="171"/>
      <c r="NGB2" s="171"/>
      <c r="NGC2" s="171"/>
      <c r="NGD2" s="171"/>
      <c r="NGE2" s="171"/>
      <c r="NGF2" s="171"/>
      <c r="NGG2" s="171"/>
      <c r="NGH2" s="171"/>
      <c r="NGI2" s="171"/>
      <c r="NGJ2" s="171"/>
      <c r="NGK2" s="171"/>
      <c r="NGL2" s="171"/>
      <c r="NGM2" s="171"/>
      <c r="NGN2" s="171"/>
      <c r="NGO2" s="171"/>
      <c r="NGP2" s="171"/>
      <c r="NGQ2" s="171"/>
      <c r="NGR2" s="171"/>
      <c r="NGS2" s="171"/>
      <c r="NGT2" s="171"/>
      <c r="NGU2" s="171"/>
      <c r="NGV2" s="171"/>
      <c r="NGW2" s="171"/>
      <c r="NGX2" s="171"/>
      <c r="NGY2" s="171"/>
      <c r="NGZ2" s="171"/>
      <c r="NHA2" s="171"/>
      <c r="NHB2" s="171"/>
      <c r="NHC2" s="171"/>
      <c r="NHD2" s="171"/>
      <c r="NHE2" s="171"/>
      <c r="NHF2" s="171"/>
      <c r="NHG2" s="171"/>
      <c r="NHH2" s="171"/>
      <c r="NHI2" s="171"/>
      <c r="NHJ2" s="171"/>
      <c r="NHK2" s="171"/>
      <c r="NHL2" s="171"/>
      <c r="NHM2" s="171"/>
      <c r="NHN2" s="171"/>
      <c r="NHO2" s="171"/>
      <c r="NHP2" s="171"/>
      <c r="NHQ2" s="171"/>
      <c r="NHR2" s="171"/>
      <c r="NHS2" s="171"/>
      <c r="NHT2" s="171"/>
      <c r="NHU2" s="171"/>
      <c r="NHV2" s="171"/>
      <c r="NHW2" s="171"/>
      <c r="NHX2" s="171"/>
      <c r="NHY2" s="171"/>
      <c r="NHZ2" s="171"/>
      <c r="NIA2" s="171"/>
      <c r="NIB2" s="171"/>
      <c r="NIC2" s="171"/>
      <c r="NID2" s="171"/>
      <c r="NIE2" s="171"/>
      <c r="NIF2" s="171"/>
      <c r="NIG2" s="171"/>
      <c r="NIH2" s="171"/>
      <c r="NII2" s="171"/>
      <c r="NIJ2" s="171"/>
      <c r="NIK2" s="171"/>
      <c r="NIL2" s="171"/>
      <c r="NIM2" s="171"/>
      <c r="NIN2" s="171"/>
      <c r="NIO2" s="171"/>
      <c r="NIP2" s="171"/>
      <c r="NIQ2" s="171"/>
      <c r="NIR2" s="171"/>
      <c r="NIS2" s="171"/>
      <c r="NIT2" s="171"/>
      <c r="NIU2" s="171"/>
      <c r="NIV2" s="171"/>
      <c r="NIW2" s="171"/>
      <c r="NIX2" s="171"/>
      <c r="NIY2" s="171"/>
      <c r="NIZ2" s="171"/>
      <c r="NJA2" s="171"/>
      <c r="NJB2" s="171"/>
      <c r="NJC2" s="171"/>
      <c r="NJD2" s="171"/>
      <c r="NJE2" s="171"/>
      <c r="NJF2" s="171"/>
      <c r="NJG2" s="171"/>
      <c r="NJH2" s="171"/>
      <c r="NJI2" s="171"/>
      <c r="NJJ2" s="171"/>
      <c r="NJK2" s="171"/>
      <c r="NJL2" s="171"/>
      <c r="NJM2" s="171"/>
      <c r="NJN2" s="171"/>
      <c r="NJO2" s="171"/>
      <c r="NJP2" s="171"/>
      <c r="NJQ2" s="171"/>
      <c r="NJR2" s="171"/>
      <c r="NJS2" s="171"/>
      <c r="NJT2" s="171"/>
      <c r="NJU2" s="171"/>
      <c r="NJV2" s="171"/>
      <c r="NJW2" s="171"/>
      <c r="NJX2" s="171"/>
      <c r="NJY2" s="171"/>
      <c r="NJZ2" s="171"/>
      <c r="NKA2" s="171"/>
      <c r="NKB2" s="171"/>
      <c r="NKC2" s="171"/>
      <c r="NKD2" s="171"/>
      <c r="NKE2" s="171"/>
      <c r="NKF2" s="171"/>
      <c r="NKG2" s="171"/>
      <c r="NKH2" s="171"/>
      <c r="NKI2" s="171"/>
      <c r="NKJ2" s="171"/>
      <c r="NKK2" s="171"/>
      <c r="NKL2" s="171"/>
      <c r="NKM2" s="171"/>
      <c r="NKN2" s="171"/>
      <c r="NKO2" s="171"/>
      <c r="NKP2" s="171"/>
      <c r="NKQ2" s="171"/>
      <c r="NKR2" s="171"/>
      <c r="NKS2" s="171"/>
      <c r="NKT2" s="171"/>
      <c r="NKU2" s="171"/>
      <c r="NKV2" s="171"/>
      <c r="NKW2" s="171"/>
      <c r="NKX2" s="171"/>
      <c r="NKY2" s="171"/>
      <c r="NKZ2" s="171"/>
      <c r="NLA2" s="171"/>
      <c r="NLB2" s="171"/>
      <c r="NLC2" s="171"/>
      <c r="NLD2" s="171"/>
      <c r="NLE2" s="171"/>
      <c r="NLF2" s="171"/>
      <c r="NLG2" s="171"/>
      <c r="NLH2" s="171"/>
      <c r="NLI2" s="171"/>
      <c r="NLJ2" s="171"/>
      <c r="NLK2" s="171"/>
      <c r="NLL2" s="171"/>
      <c r="NLM2" s="171"/>
      <c r="NLN2" s="171"/>
      <c r="NLO2" s="171"/>
      <c r="NLP2" s="171"/>
      <c r="NLQ2" s="171"/>
      <c r="NLR2" s="171"/>
      <c r="NLS2" s="171"/>
      <c r="NLT2" s="171"/>
      <c r="NLU2" s="171"/>
      <c r="NLV2" s="171"/>
      <c r="NLW2" s="171"/>
      <c r="NLX2" s="171"/>
      <c r="NLY2" s="171"/>
      <c r="NLZ2" s="171"/>
      <c r="NMA2" s="171"/>
      <c r="NMB2" s="171"/>
      <c r="NMC2" s="171"/>
      <c r="NMD2" s="171"/>
      <c r="NME2" s="171"/>
      <c r="NMF2" s="171"/>
      <c r="NMG2" s="171"/>
      <c r="NMH2" s="171"/>
      <c r="NMI2" s="171"/>
      <c r="NMJ2" s="171"/>
      <c r="NMK2" s="171"/>
      <c r="NML2" s="171"/>
      <c r="NMM2" s="171"/>
      <c r="NMN2" s="171"/>
      <c r="NMO2" s="171"/>
      <c r="NMP2" s="171"/>
      <c r="NMQ2" s="171"/>
      <c r="NMR2" s="171"/>
      <c r="NMS2" s="171"/>
      <c r="NMT2" s="171"/>
      <c r="NMU2" s="171"/>
      <c r="NMV2" s="171"/>
      <c r="NMW2" s="171"/>
      <c r="NMX2" s="171"/>
      <c r="NMY2" s="171"/>
      <c r="NMZ2" s="171"/>
      <c r="NNA2" s="171"/>
      <c r="NNB2" s="171"/>
      <c r="NNC2" s="171"/>
      <c r="NND2" s="171"/>
      <c r="NNE2" s="171"/>
      <c r="NNF2" s="171"/>
      <c r="NNG2" s="171"/>
      <c r="NNH2" s="171"/>
      <c r="NNI2" s="171"/>
      <c r="NNJ2" s="171"/>
      <c r="NNK2" s="171"/>
      <c r="NNL2" s="171"/>
      <c r="NNM2" s="171"/>
      <c r="NNN2" s="171"/>
      <c r="NNO2" s="171"/>
      <c r="NNP2" s="171"/>
      <c r="NNQ2" s="171"/>
      <c r="NNR2" s="171"/>
      <c r="NNS2" s="171"/>
      <c r="NNT2" s="171"/>
      <c r="NNU2" s="171"/>
      <c r="NNV2" s="171"/>
      <c r="NNW2" s="171"/>
      <c r="NNX2" s="171"/>
      <c r="NNY2" s="171"/>
      <c r="NNZ2" s="171"/>
      <c r="NOA2" s="171"/>
      <c r="NOB2" s="171"/>
      <c r="NOC2" s="171"/>
      <c r="NOD2" s="171"/>
      <c r="NOE2" s="171"/>
      <c r="NOF2" s="171"/>
      <c r="NOG2" s="171"/>
      <c r="NOH2" s="171"/>
      <c r="NOI2" s="171"/>
      <c r="NOJ2" s="171"/>
      <c r="NOK2" s="171"/>
      <c r="NOL2" s="171"/>
      <c r="NOM2" s="171"/>
      <c r="NON2" s="171"/>
      <c r="NOO2" s="171"/>
      <c r="NOP2" s="171"/>
      <c r="NOQ2" s="171"/>
      <c r="NOR2" s="171"/>
      <c r="NOS2" s="171"/>
      <c r="NOT2" s="171"/>
      <c r="NOU2" s="171"/>
      <c r="NOV2" s="171"/>
      <c r="NOW2" s="171"/>
      <c r="NOX2" s="171"/>
      <c r="NOY2" s="171"/>
      <c r="NOZ2" s="171"/>
      <c r="NPA2" s="171"/>
      <c r="NPB2" s="171"/>
      <c r="NPC2" s="171"/>
      <c r="NPD2" s="171"/>
      <c r="NPE2" s="171"/>
      <c r="NPF2" s="171"/>
      <c r="NPG2" s="171"/>
      <c r="NPH2" s="171"/>
      <c r="NPI2" s="171"/>
      <c r="NPJ2" s="171"/>
      <c r="NPK2" s="171"/>
      <c r="NPL2" s="171"/>
      <c r="NPM2" s="171"/>
      <c r="NPN2" s="171"/>
      <c r="NPO2" s="171"/>
      <c r="NPP2" s="171"/>
      <c r="NPQ2" s="171"/>
      <c r="NPR2" s="171"/>
      <c r="NPS2" s="171"/>
      <c r="NPT2" s="171"/>
      <c r="NPU2" s="171"/>
      <c r="NPV2" s="171"/>
      <c r="NPW2" s="171"/>
      <c r="NPX2" s="171"/>
      <c r="NPY2" s="171"/>
      <c r="NPZ2" s="171"/>
      <c r="NQA2" s="171"/>
      <c r="NQB2" s="171"/>
      <c r="NQC2" s="171"/>
      <c r="NQD2" s="171"/>
      <c r="NQE2" s="171"/>
      <c r="NQF2" s="171"/>
      <c r="NQG2" s="171"/>
      <c r="NQH2" s="171"/>
      <c r="NQI2" s="171"/>
      <c r="NQJ2" s="171"/>
      <c r="NQK2" s="171"/>
      <c r="NQL2" s="171"/>
      <c r="NQM2" s="171"/>
      <c r="NQN2" s="171"/>
      <c r="NQO2" s="171"/>
      <c r="NQP2" s="171"/>
      <c r="NQQ2" s="171"/>
      <c r="NQR2" s="171"/>
      <c r="NQS2" s="171"/>
      <c r="NQT2" s="171"/>
      <c r="NQU2" s="171"/>
      <c r="NQV2" s="171"/>
      <c r="NQW2" s="171"/>
      <c r="NQX2" s="171"/>
      <c r="NQY2" s="171"/>
      <c r="NQZ2" s="171"/>
      <c r="NRA2" s="171"/>
      <c r="NRB2" s="171"/>
      <c r="NRC2" s="171"/>
      <c r="NRD2" s="171"/>
      <c r="NRE2" s="171"/>
      <c r="NRF2" s="171"/>
      <c r="NRG2" s="171"/>
      <c r="NRH2" s="171"/>
      <c r="NRI2" s="171"/>
      <c r="NRJ2" s="171"/>
      <c r="NRK2" s="171"/>
      <c r="NRL2" s="171"/>
      <c r="NRM2" s="171"/>
      <c r="NRN2" s="171"/>
      <c r="NRO2" s="171"/>
      <c r="NRP2" s="171"/>
      <c r="NRQ2" s="171"/>
      <c r="NRR2" s="171"/>
      <c r="NRS2" s="171"/>
      <c r="NRT2" s="171"/>
      <c r="NRU2" s="171"/>
      <c r="NRV2" s="171"/>
      <c r="NRW2" s="171"/>
      <c r="NRX2" s="171"/>
      <c r="NRY2" s="171"/>
      <c r="NRZ2" s="171"/>
      <c r="NSA2" s="171"/>
      <c r="NSB2" s="171"/>
      <c r="NSC2" s="171"/>
      <c r="NSD2" s="171"/>
      <c r="NSE2" s="171"/>
      <c r="NSF2" s="171"/>
      <c r="NSG2" s="171"/>
      <c r="NSH2" s="171"/>
      <c r="NSI2" s="171"/>
      <c r="NSJ2" s="171"/>
      <c r="NSK2" s="171"/>
      <c r="NSL2" s="171"/>
      <c r="NSM2" s="171"/>
      <c r="NSN2" s="171"/>
      <c r="NSO2" s="171"/>
      <c r="NSP2" s="171"/>
      <c r="NSQ2" s="171"/>
      <c r="NSR2" s="171"/>
      <c r="NSS2" s="171"/>
      <c r="NST2" s="171"/>
      <c r="NSU2" s="171"/>
      <c r="NSV2" s="171"/>
      <c r="NSW2" s="171"/>
      <c r="NSX2" s="171"/>
      <c r="NSY2" s="171"/>
      <c r="NSZ2" s="171"/>
      <c r="NTA2" s="171"/>
      <c r="NTB2" s="171"/>
      <c r="NTC2" s="171"/>
      <c r="NTD2" s="171"/>
      <c r="NTE2" s="171"/>
      <c r="NTF2" s="171"/>
      <c r="NTG2" s="171"/>
      <c r="NTH2" s="171"/>
      <c r="NTI2" s="171"/>
      <c r="NTJ2" s="171"/>
      <c r="NTK2" s="171"/>
      <c r="NTL2" s="171"/>
      <c r="NTM2" s="171"/>
      <c r="NTN2" s="171"/>
      <c r="NTO2" s="171"/>
      <c r="NTP2" s="171"/>
      <c r="NTQ2" s="171"/>
      <c r="NTR2" s="171"/>
      <c r="NTS2" s="171"/>
      <c r="NTT2" s="171"/>
      <c r="NTU2" s="171"/>
      <c r="NTV2" s="171"/>
      <c r="NTW2" s="171"/>
      <c r="NTX2" s="171"/>
      <c r="NTY2" s="171"/>
      <c r="NTZ2" s="171"/>
      <c r="NUA2" s="171"/>
      <c r="NUB2" s="171"/>
      <c r="NUC2" s="171"/>
      <c r="NUD2" s="171"/>
      <c r="NUE2" s="171"/>
      <c r="NUF2" s="171"/>
      <c r="NUG2" s="171"/>
      <c r="NUH2" s="171"/>
      <c r="NUI2" s="171"/>
      <c r="NUJ2" s="171"/>
      <c r="NUK2" s="171"/>
      <c r="NUL2" s="171"/>
      <c r="NUM2" s="171"/>
      <c r="NUN2" s="171"/>
      <c r="NUO2" s="171"/>
      <c r="NUP2" s="171"/>
      <c r="NUQ2" s="171"/>
      <c r="NUR2" s="171"/>
      <c r="NUS2" s="171"/>
      <c r="NUT2" s="171"/>
      <c r="NUU2" s="171"/>
      <c r="NUV2" s="171"/>
      <c r="NUW2" s="171"/>
      <c r="NUX2" s="171"/>
      <c r="NUY2" s="171"/>
      <c r="NUZ2" s="171"/>
      <c r="NVA2" s="171"/>
      <c r="NVB2" s="171"/>
      <c r="NVC2" s="171"/>
      <c r="NVD2" s="171"/>
      <c r="NVE2" s="171"/>
      <c r="NVF2" s="171"/>
      <c r="NVG2" s="171"/>
      <c r="NVH2" s="171"/>
      <c r="NVI2" s="171"/>
      <c r="NVJ2" s="171"/>
      <c r="NVK2" s="171"/>
      <c r="NVL2" s="171"/>
      <c r="NVM2" s="171"/>
      <c r="NVN2" s="171"/>
      <c r="NVO2" s="171"/>
      <c r="NVP2" s="171"/>
      <c r="NVQ2" s="171"/>
      <c r="NVR2" s="171"/>
      <c r="NVS2" s="171"/>
      <c r="NVT2" s="171"/>
      <c r="NVU2" s="171"/>
      <c r="NVV2" s="171"/>
      <c r="NVW2" s="171"/>
      <c r="NVX2" s="171"/>
      <c r="NVY2" s="171"/>
      <c r="NVZ2" s="171"/>
      <c r="NWA2" s="171"/>
      <c r="NWB2" s="171"/>
      <c r="NWC2" s="171"/>
      <c r="NWD2" s="171"/>
      <c r="NWE2" s="171"/>
      <c r="NWF2" s="171"/>
      <c r="NWG2" s="171"/>
      <c r="NWH2" s="171"/>
      <c r="NWI2" s="171"/>
      <c r="NWJ2" s="171"/>
      <c r="NWK2" s="171"/>
      <c r="NWL2" s="171"/>
      <c r="NWM2" s="171"/>
      <c r="NWN2" s="171"/>
      <c r="NWO2" s="171"/>
      <c r="NWP2" s="171"/>
      <c r="NWQ2" s="171"/>
      <c r="NWR2" s="171"/>
      <c r="NWS2" s="171"/>
      <c r="NWT2" s="171"/>
      <c r="NWU2" s="171"/>
      <c r="NWV2" s="171"/>
      <c r="NWW2" s="171"/>
      <c r="NWX2" s="171"/>
      <c r="NWY2" s="171"/>
      <c r="NWZ2" s="171"/>
      <c r="NXA2" s="171"/>
      <c r="NXB2" s="171"/>
      <c r="NXC2" s="171"/>
      <c r="NXD2" s="171"/>
      <c r="NXE2" s="171"/>
      <c r="NXF2" s="171"/>
      <c r="NXG2" s="171"/>
      <c r="NXH2" s="171"/>
      <c r="NXI2" s="171"/>
      <c r="NXJ2" s="171"/>
      <c r="NXK2" s="171"/>
      <c r="NXL2" s="171"/>
      <c r="NXM2" s="171"/>
      <c r="NXN2" s="171"/>
      <c r="NXO2" s="171"/>
      <c r="NXP2" s="171"/>
      <c r="NXQ2" s="171"/>
      <c r="NXR2" s="171"/>
      <c r="NXS2" s="171"/>
      <c r="NXT2" s="171"/>
      <c r="NXU2" s="171"/>
      <c r="NXV2" s="171"/>
      <c r="NXW2" s="171"/>
      <c r="NXX2" s="171"/>
      <c r="NXY2" s="171"/>
      <c r="NXZ2" s="171"/>
      <c r="NYA2" s="171"/>
      <c r="NYB2" s="171"/>
      <c r="NYC2" s="171"/>
      <c r="NYD2" s="171"/>
      <c r="NYE2" s="171"/>
      <c r="NYF2" s="171"/>
      <c r="NYG2" s="171"/>
      <c r="NYH2" s="171"/>
      <c r="NYI2" s="171"/>
      <c r="NYJ2" s="171"/>
      <c r="NYK2" s="171"/>
      <c r="NYL2" s="171"/>
      <c r="NYM2" s="171"/>
      <c r="NYN2" s="171"/>
      <c r="NYO2" s="171"/>
      <c r="NYP2" s="171"/>
      <c r="NYQ2" s="171"/>
      <c r="NYR2" s="171"/>
      <c r="NYS2" s="171"/>
      <c r="NYT2" s="171"/>
      <c r="NYU2" s="171"/>
      <c r="NYV2" s="171"/>
      <c r="NYW2" s="171"/>
      <c r="NYX2" s="171"/>
      <c r="NYY2" s="171"/>
      <c r="NYZ2" s="171"/>
      <c r="NZA2" s="171"/>
      <c r="NZB2" s="171"/>
      <c r="NZC2" s="171"/>
      <c r="NZD2" s="171"/>
      <c r="NZE2" s="171"/>
      <c r="NZF2" s="171"/>
      <c r="NZG2" s="171"/>
      <c r="NZH2" s="171"/>
      <c r="NZI2" s="171"/>
      <c r="NZJ2" s="171"/>
      <c r="NZK2" s="171"/>
      <c r="NZL2" s="171"/>
      <c r="NZM2" s="171"/>
      <c r="NZN2" s="171"/>
      <c r="NZO2" s="171"/>
      <c r="NZP2" s="171"/>
      <c r="NZQ2" s="171"/>
      <c r="NZR2" s="171"/>
      <c r="NZS2" s="171"/>
      <c r="NZT2" s="171"/>
      <c r="NZU2" s="171"/>
      <c r="NZV2" s="171"/>
      <c r="NZW2" s="171"/>
      <c r="NZX2" s="171"/>
      <c r="NZY2" s="171"/>
      <c r="NZZ2" s="171"/>
      <c r="OAA2" s="171"/>
      <c r="OAB2" s="171"/>
      <c r="OAC2" s="171"/>
      <c r="OAD2" s="171"/>
      <c r="OAE2" s="171"/>
      <c r="OAF2" s="171"/>
      <c r="OAG2" s="171"/>
      <c r="OAH2" s="171"/>
      <c r="OAI2" s="171"/>
      <c r="OAJ2" s="171"/>
      <c r="OAK2" s="171"/>
      <c r="OAL2" s="171"/>
      <c r="OAM2" s="171"/>
      <c r="OAN2" s="171"/>
      <c r="OAO2" s="171"/>
      <c r="OAP2" s="171"/>
      <c r="OAQ2" s="171"/>
      <c r="OAR2" s="171"/>
      <c r="OAS2" s="171"/>
      <c r="OAT2" s="171"/>
      <c r="OAU2" s="171"/>
      <c r="OAV2" s="171"/>
      <c r="OAW2" s="171"/>
      <c r="OAX2" s="171"/>
      <c r="OAY2" s="171"/>
      <c r="OAZ2" s="171"/>
      <c r="OBA2" s="171"/>
      <c r="OBB2" s="171"/>
      <c r="OBC2" s="171"/>
      <c r="OBD2" s="171"/>
      <c r="OBE2" s="171"/>
      <c r="OBF2" s="171"/>
      <c r="OBG2" s="171"/>
      <c r="OBH2" s="171"/>
      <c r="OBI2" s="171"/>
      <c r="OBJ2" s="171"/>
      <c r="OBK2" s="171"/>
      <c r="OBL2" s="171"/>
      <c r="OBM2" s="171"/>
      <c r="OBN2" s="171"/>
      <c r="OBO2" s="171"/>
      <c r="OBP2" s="171"/>
      <c r="OBQ2" s="171"/>
      <c r="OBR2" s="171"/>
      <c r="OBS2" s="171"/>
      <c r="OBT2" s="171"/>
      <c r="OBU2" s="171"/>
      <c r="OBV2" s="171"/>
      <c r="OBW2" s="171"/>
      <c r="OBX2" s="171"/>
      <c r="OBY2" s="171"/>
      <c r="OBZ2" s="171"/>
      <c r="OCA2" s="171"/>
      <c r="OCB2" s="171"/>
      <c r="OCC2" s="171"/>
      <c r="OCD2" s="171"/>
      <c r="OCE2" s="171"/>
      <c r="OCF2" s="171"/>
      <c r="OCG2" s="171"/>
      <c r="OCH2" s="171"/>
      <c r="OCI2" s="171"/>
      <c r="OCJ2" s="171"/>
      <c r="OCK2" s="171"/>
      <c r="OCL2" s="171"/>
      <c r="OCM2" s="171"/>
      <c r="OCN2" s="171"/>
      <c r="OCO2" s="171"/>
      <c r="OCP2" s="171"/>
      <c r="OCQ2" s="171"/>
      <c r="OCR2" s="171"/>
      <c r="OCS2" s="171"/>
      <c r="OCT2" s="171"/>
      <c r="OCU2" s="171"/>
      <c r="OCV2" s="171"/>
      <c r="OCW2" s="171"/>
      <c r="OCX2" s="171"/>
      <c r="OCY2" s="171"/>
      <c r="OCZ2" s="171"/>
      <c r="ODA2" s="171"/>
      <c r="ODB2" s="171"/>
      <c r="ODC2" s="171"/>
      <c r="ODD2" s="171"/>
      <c r="ODE2" s="171"/>
      <c r="ODF2" s="171"/>
      <c r="ODG2" s="171"/>
      <c r="ODH2" s="171"/>
      <c r="ODI2" s="171"/>
      <c r="ODJ2" s="171"/>
      <c r="ODK2" s="171"/>
      <c r="ODL2" s="171"/>
      <c r="ODM2" s="171"/>
      <c r="ODN2" s="171"/>
      <c r="ODO2" s="171"/>
      <c r="ODP2" s="171"/>
      <c r="ODQ2" s="171"/>
      <c r="ODR2" s="171"/>
      <c r="ODS2" s="171"/>
      <c r="ODT2" s="171"/>
      <c r="ODU2" s="171"/>
      <c r="ODV2" s="171"/>
      <c r="ODW2" s="171"/>
      <c r="ODX2" s="171"/>
      <c r="ODY2" s="171"/>
      <c r="ODZ2" s="171"/>
      <c r="OEA2" s="171"/>
      <c r="OEB2" s="171"/>
      <c r="OEC2" s="171"/>
      <c r="OED2" s="171"/>
      <c r="OEE2" s="171"/>
      <c r="OEF2" s="171"/>
      <c r="OEG2" s="171"/>
      <c r="OEH2" s="171"/>
      <c r="OEI2" s="171"/>
      <c r="OEJ2" s="171"/>
      <c r="OEK2" s="171"/>
      <c r="OEL2" s="171"/>
      <c r="OEM2" s="171"/>
      <c r="OEN2" s="171"/>
      <c r="OEO2" s="171"/>
      <c r="OEP2" s="171"/>
      <c r="OEQ2" s="171"/>
      <c r="OER2" s="171"/>
      <c r="OES2" s="171"/>
      <c r="OET2" s="171"/>
      <c r="OEU2" s="171"/>
      <c r="OEV2" s="171"/>
      <c r="OEW2" s="171"/>
      <c r="OEX2" s="171"/>
      <c r="OEY2" s="171"/>
      <c r="OEZ2" s="171"/>
      <c r="OFA2" s="171"/>
      <c r="OFB2" s="171"/>
      <c r="OFC2" s="171"/>
      <c r="OFD2" s="171"/>
      <c r="OFE2" s="171"/>
      <c r="OFF2" s="171"/>
      <c r="OFG2" s="171"/>
      <c r="OFH2" s="171"/>
      <c r="OFI2" s="171"/>
      <c r="OFJ2" s="171"/>
      <c r="OFK2" s="171"/>
      <c r="OFL2" s="171"/>
      <c r="OFM2" s="171"/>
      <c r="OFN2" s="171"/>
      <c r="OFO2" s="171"/>
      <c r="OFP2" s="171"/>
      <c r="OFQ2" s="171"/>
      <c r="OFR2" s="171"/>
      <c r="OFS2" s="171"/>
      <c r="OFT2" s="171"/>
      <c r="OFU2" s="171"/>
      <c r="OFV2" s="171"/>
      <c r="OFW2" s="171"/>
      <c r="OFX2" s="171"/>
      <c r="OFY2" s="171"/>
      <c r="OFZ2" s="171"/>
      <c r="OGA2" s="171"/>
      <c r="OGB2" s="171"/>
      <c r="OGC2" s="171"/>
      <c r="OGD2" s="171"/>
      <c r="OGE2" s="171"/>
      <c r="OGF2" s="171"/>
      <c r="OGG2" s="171"/>
      <c r="OGH2" s="171"/>
      <c r="OGI2" s="171"/>
      <c r="OGJ2" s="171"/>
      <c r="OGK2" s="171"/>
      <c r="OGL2" s="171"/>
      <c r="OGM2" s="171"/>
      <c r="OGN2" s="171"/>
      <c r="OGO2" s="171"/>
      <c r="OGP2" s="171"/>
      <c r="OGQ2" s="171"/>
      <c r="OGR2" s="171"/>
      <c r="OGS2" s="171"/>
      <c r="OGT2" s="171"/>
      <c r="OGU2" s="171"/>
      <c r="OGV2" s="171"/>
      <c r="OGW2" s="171"/>
      <c r="OGX2" s="171"/>
      <c r="OGY2" s="171"/>
      <c r="OGZ2" s="171"/>
      <c r="OHA2" s="171"/>
      <c r="OHB2" s="171"/>
      <c r="OHC2" s="171"/>
      <c r="OHD2" s="171"/>
      <c r="OHE2" s="171"/>
      <c r="OHF2" s="171"/>
      <c r="OHG2" s="171"/>
      <c r="OHH2" s="171"/>
      <c r="OHI2" s="171"/>
      <c r="OHJ2" s="171"/>
      <c r="OHK2" s="171"/>
      <c r="OHL2" s="171"/>
      <c r="OHM2" s="171"/>
      <c r="OHN2" s="171"/>
      <c r="OHO2" s="171"/>
      <c r="OHP2" s="171"/>
      <c r="OHQ2" s="171"/>
      <c r="OHR2" s="171"/>
      <c r="OHS2" s="171"/>
      <c r="OHT2" s="171"/>
      <c r="OHU2" s="171"/>
      <c r="OHV2" s="171"/>
      <c r="OHW2" s="171"/>
      <c r="OHX2" s="171"/>
      <c r="OHY2" s="171"/>
      <c r="OHZ2" s="171"/>
      <c r="OIA2" s="171"/>
      <c r="OIB2" s="171"/>
      <c r="OIC2" s="171"/>
      <c r="OID2" s="171"/>
      <c r="OIE2" s="171"/>
      <c r="OIF2" s="171"/>
      <c r="OIG2" s="171"/>
      <c r="OIH2" s="171"/>
      <c r="OII2" s="171"/>
      <c r="OIJ2" s="171"/>
      <c r="OIK2" s="171"/>
      <c r="OIL2" s="171"/>
      <c r="OIM2" s="171"/>
      <c r="OIN2" s="171"/>
      <c r="OIO2" s="171"/>
      <c r="OIP2" s="171"/>
      <c r="OIQ2" s="171"/>
      <c r="OIR2" s="171"/>
      <c r="OIS2" s="171"/>
      <c r="OIT2" s="171"/>
      <c r="OIU2" s="171"/>
      <c r="OIV2" s="171"/>
      <c r="OIW2" s="171"/>
      <c r="OIX2" s="171"/>
      <c r="OIY2" s="171"/>
      <c r="OIZ2" s="171"/>
      <c r="OJA2" s="171"/>
      <c r="OJB2" s="171"/>
      <c r="OJC2" s="171"/>
      <c r="OJD2" s="171"/>
      <c r="OJE2" s="171"/>
      <c r="OJF2" s="171"/>
      <c r="OJG2" s="171"/>
      <c r="OJH2" s="171"/>
      <c r="OJI2" s="171"/>
      <c r="OJJ2" s="171"/>
      <c r="OJK2" s="171"/>
      <c r="OJL2" s="171"/>
      <c r="OJM2" s="171"/>
      <c r="OJN2" s="171"/>
      <c r="OJO2" s="171"/>
      <c r="OJP2" s="171"/>
      <c r="OJQ2" s="171"/>
      <c r="OJR2" s="171"/>
      <c r="OJS2" s="171"/>
      <c r="OJT2" s="171"/>
      <c r="OJU2" s="171"/>
      <c r="OJV2" s="171"/>
      <c r="OJW2" s="171"/>
      <c r="OJX2" s="171"/>
      <c r="OJY2" s="171"/>
      <c r="OJZ2" s="171"/>
      <c r="OKA2" s="171"/>
      <c r="OKB2" s="171"/>
      <c r="OKC2" s="171"/>
      <c r="OKD2" s="171"/>
      <c r="OKE2" s="171"/>
      <c r="OKF2" s="171"/>
      <c r="OKG2" s="171"/>
      <c r="OKH2" s="171"/>
      <c r="OKI2" s="171"/>
      <c r="OKJ2" s="171"/>
      <c r="OKK2" s="171"/>
      <c r="OKL2" s="171"/>
      <c r="OKM2" s="171"/>
      <c r="OKN2" s="171"/>
      <c r="OKO2" s="171"/>
      <c r="OKP2" s="171"/>
      <c r="OKQ2" s="171"/>
      <c r="OKR2" s="171"/>
      <c r="OKS2" s="171"/>
      <c r="OKT2" s="171"/>
      <c r="OKU2" s="171"/>
      <c r="OKV2" s="171"/>
      <c r="OKW2" s="171"/>
      <c r="OKX2" s="171"/>
      <c r="OKY2" s="171"/>
      <c r="OKZ2" s="171"/>
      <c r="OLA2" s="171"/>
      <c r="OLB2" s="171"/>
      <c r="OLC2" s="171"/>
      <c r="OLD2" s="171"/>
      <c r="OLE2" s="171"/>
      <c r="OLF2" s="171"/>
      <c r="OLG2" s="171"/>
      <c r="OLH2" s="171"/>
      <c r="OLI2" s="171"/>
      <c r="OLJ2" s="171"/>
      <c r="OLK2" s="171"/>
      <c r="OLL2" s="171"/>
      <c r="OLM2" s="171"/>
      <c r="OLN2" s="171"/>
      <c r="OLO2" s="171"/>
      <c r="OLP2" s="171"/>
      <c r="OLQ2" s="171"/>
      <c r="OLR2" s="171"/>
      <c r="OLS2" s="171"/>
      <c r="OLT2" s="171"/>
      <c r="OLU2" s="171"/>
      <c r="OLV2" s="171"/>
      <c r="OLW2" s="171"/>
      <c r="OLX2" s="171"/>
      <c r="OLY2" s="171"/>
      <c r="OLZ2" s="171"/>
      <c r="OMA2" s="171"/>
      <c r="OMB2" s="171"/>
      <c r="OMC2" s="171"/>
      <c r="OMD2" s="171"/>
      <c r="OME2" s="171"/>
      <c r="OMF2" s="171"/>
      <c r="OMG2" s="171"/>
      <c r="OMH2" s="171"/>
      <c r="OMI2" s="171"/>
      <c r="OMJ2" s="171"/>
      <c r="OMK2" s="171"/>
      <c r="OML2" s="171"/>
      <c r="OMM2" s="171"/>
      <c r="OMN2" s="171"/>
      <c r="OMO2" s="171"/>
      <c r="OMP2" s="171"/>
      <c r="OMQ2" s="171"/>
      <c r="OMR2" s="171"/>
      <c r="OMS2" s="171"/>
      <c r="OMT2" s="171"/>
      <c r="OMU2" s="171"/>
      <c r="OMV2" s="171"/>
      <c r="OMW2" s="171"/>
      <c r="OMX2" s="171"/>
      <c r="OMY2" s="171"/>
      <c r="OMZ2" s="171"/>
      <c r="ONA2" s="171"/>
      <c r="ONB2" s="171"/>
      <c r="ONC2" s="171"/>
      <c r="OND2" s="171"/>
      <c r="ONE2" s="171"/>
      <c r="ONF2" s="171"/>
      <c r="ONG2" s="171"/>
      <c r="ONH2" s="171"/>
      <c r="ONI2" s="171"/>
      <c r="ONJ2" s="171"/>
      <c r="ONK2" s="171"/>
      <c r="ONL2" s="171"/>
      <c r="ONM2" s="171"/>
      <c r="ONN2" s="171"/>
      <c r="ONO2" s="171"/>
      <c r="ONP2" s="171"/>
      <c r="ONQ2" s="171"/>
      <c r="ONR2" s="171"/>
      <c r="ONS2" s="171"/>
      <c r="ONT2" s="171"/>
      <c r="ONU2" s="171"/>
      <c r="ONV2" s="171"/>
      <c r="ONW2" s="171"/>
      <c r="ONX2" s="171"/>
      <c r="ONY2" s="171"/>
      <c r="ONZ2" s="171"/>
      <c r="OOA2" s="171"/>
      <c r="OOB2" s="171"/>
      <c r="OOC2" s="171"/>
      <c r="OOD2" s="171"/>
      <c r="OOE2" s="171"/>
      <c r="OOF2" s="171"/>
      <c r="OOG2" s="171"/>
      <c r="OOH2" s="171"/>
      <c r="OOI2" s="171"/>
      <c r="OOJ2" s="171"/>
      <c r="OOK2" s="171"/>
      <c r="OOL2" s="171"/>
      <c r="OOM2" s="171"/>
      <c r="OON2" s="171"/>
      <c r="OOO2" s="171"/>
      <c r="OOP2" s="171"/>
      <c r="OOQ2" s="171"/>
      <c r="OOR2" s="171"/>
      <c r="OOS2" s="171"/>
      <c r="OOT2" s="171"/>
      <c r="OOU2" s="171"/>
      <c r="OOV2" s="171"/>
      <c r="OOW2" s="171"/>
      <c r="OOX2" s="171"/>
      <c r="OOY2" s="171"/>
      <c r="OOZ2" s="171"/>
      <c r="OPA2" s="171"/>
      <c r="OPB2" s="171"/>
      <c r="OPC2" s="171"/>
      <c r="OPD2" s="171"/>
      <c r="OPE2" s="171"/>
      <c r="OPF2" s="171"/>
      <c r="OPG2" s="171"/>
      <c r="OPH2" s="171"/>
      <c r="OPI2" s="171"/>
      <c r="OPJ2" s="171"/>
      <c r="OPK2" s="171"/>
      <c r="OPL2" s="171"/>
      <c r="OPM2" s="171"/>
      <c r="OPN2" s="171"/>
      <c r="OPO2" s="171"/>
      <c r="OPP2" s="171"/>
      <c r="OPQ2" s="171"/>
      <c r="OPR2" s="171"/>
      <c r="OPS2" s="171"/>
      <c r="OPT2" s="171"/>
      <c r="OPU2" s="171"/>
      <c r="OPV2" s="171"/>
      <c r="OPW2" s="171"/>
      <c r="OPX2" s="171"/>
      <c r="OPY2" s="171"/>
      <c r="OPZ2" s="171"/>
      <c r="OQA2" s="171"/>
      <c r="OQB2" s="171"/>
      <c r="OQC2" s="171"/>
      <c r="OQD2" s="171"/>
      <c r="OQE2" s="171"/>
      <c r="OQF2" s="171"/>
      <c r="OQG2" s="171"/>
      <c r="OQH2" s="171"/>
      <c r="OQI2" s="171"/>
      <c r="OQJ2" s="171"/>
      <c r="OQK2" s="171"/>
      <c r="OQL2" s="171"/>
      <c r="OQM2" s="171"/>
      <c r="OQN2" s="171"/>
      <c r="OQO2" s="171"/>
      <c r="OQP2" s="171"/>
      <c r="OQQ2" s="171"/>
      <c r="OQR2" s="171"/>
      <c r="OQS2" s="171"/>
      <c r="OQT2" s="171"/>
      <c r="OQU2" s="171"/>
      <c r="OQV2" s="171"/>
      <c r="OQW2" s="171"/>
      <c r="OQX2" s="171"/>
      <c r="OQY2" s="171"/>
      <c r="OQZ2" s="171"/>
      <c r="ORA2" s="171"/>
      <c r="ORB2" s="171"/>
      <c r="ORC2" s="171"/>
      <c r="ORD2" s="171"/>
      <c r="ORE2" s="171"/>
      <c r="ORF2" s="171"/>
      <c r="ORG2" s="171"/>
      <c r="ORH2" s="171"/>
      <c r="ORI2" s="171"/>
      <c r="ORJ2" s="171"/>
      <c r="ORK2" s="171"/>
      <c r="ORL2" s="171"/>
      <c r="ORM2" s="171"/>
      <c r="ORN2" s="171"/>
      <c r="ORO2" s="171"/>
      <c r="ORP2" s="171"/>
      <c r="ORQ2" s="171"/>
      <c r="ORR2" s="171"/>
      <c r="ORS2" s="171"/>
      <c r="ORT2" s="171"/>
      <c r="ORU2" s="171"/>
      <c r="ORV2" s="171"/>
      <c r="ORW2" s="171"/>
      <c r="ORX2" s="171"/>
      <c r="ORY2" s="171"/>
      <c r="ORZ2" s="171"/>
      <c r="OSA2" s="171"/>
      <c r="OSB2" s="171"/>
      <c r="OSC2" s="171"/>
      <c r="OSD2" s="171"/>
      <c r="OSE2" s="171"/>
      <c r="OSF2" s="171"/>
      <c r="OSG2" s="171"/>
      <c r="OSH2" s="171"/>
      <c r="OSI2" s="171"/>
      <c r="OSJ2" s="171"/>
      <c r="OSK2" s="171"/>
      <c r="OSL2" s="171"/>
      <c r="OSM2" s="171"/>
      <c r="OSN2" s="171"/>
      <c r="OSO2" s="171"/>
      <c r="OSP2" s="171"/>
      <c r="OSQ2" s="171"/>
      <c r="OSR2" s="171"/>
      <c r="OSS2" s="171"/>
      <c r="OST2" s="171"/>
      <c r="OSU2" s="171"/>
      <c r="OSV2" s="171"/>
      <c r="OSW2" s="171"/>
      <c r="OSX2" s="171"/>
      <c r="OSY2" s="171"/>
      <c r="OSZ2" s="171"/>
      <c r="OTA2" s="171"/>
      <c r="OTB2" s="171"/>
      <c r="OTC2" s="171"/>
      <c r="OTD2" s="171"/>
      <c r="OTE2" s="171"/>
      <c r="OTF2" s="171"/>
      <c r="OTG2" s="171"/>
      <c r="OTH2" s="171"/>
      <c r="OTI2" s="171"/>
      <c r="OTJ2" s="171"/>
      <c r="OTK2" s="171"/>
      <c r="OTL2" s="171"/>
      <c r="OTM2" s="171"/>
      <c r="OTN2" s="171"/>
      <c r="OTO2" s="171"/>
      <c r="OTP2" s="171"/>
      <c r="OTQ2" s="171"/>
      <c r="OTR2" s="171"/>
      <c r="OTS2" s="171"/>
      <c r="OTT2" s="171"/>
      <c r="OTU2" s="171"/>
      <c r="OTV2" s="171"/>
      <c r="OTW2" s="171"/>
      <c r="OTX2" s="171"/>
      <c r="OTY2" s="171"/>
      <c r="OTZ2" s="171"/>
      <c r="OUA2" s="171"/>
      <c r="OUB2" s="171"/>
      <c r="OUC2" s="171"/>
      <c r="OUD2" s="171"/>
      <c r="OUE2" s="171"/>
      <c r="OUF2" s="171"/>
      <c r="OUG2" s="171"/>
      <c r="OUH2" s="171"/>
      <c r="OUI2" s="171"/>
      <c r="OUJ2" s="171"/>
      <c r="OUK2" s="171"/>
      <c r="OUL2" s="171"/>
      <c r="OUM2" s="171"/>
      <c r="OUN2" s="171"/>
      <c r="OUO2" s="171"/>
      <c r="OUP2" s="171"/>
      <c r="OUQ2" s="171"/>
      <c r="OUR2" s="171"/>
      <c r="OUS2" s="171"/>
      <c r="OUT2" s="171"/>
      <c r="OUU2" s="171"/>
      <c r="OUV2" s="171"/>
      <c r="OUW2" s="171"/>
      <c r="OUX2" s="171"/>
      <c r="OUY2" s="171"/>
      <c r="OUZ2" s="171"/>
      <c r="OVA2" s="171"/>
      <c r="OVB2" s="171"/>
      <c r="OVC2" s="171"/>
      <c r="OVD2" s="171"/>
      <c r="OVE2" s="171"/>
      <c r="OVF2" s="171"/>
      <c r="OVG2" s="171"/>
      <c r="OVH2" s="171"/>
      <c r="OVI2" s="171"/>
      <c r="OVJ2" s="171"/>
      <c r="OVK2" s="171"/>
      <c r="OVL2" s="171"/>
      <c r="OVM2" s="171"/>
      <c r="OVN2" s="171"/>
      <c r="OVO2" s="171"/>
      <c r="OVP2" s="171"/>
      <c r="OVQ2" s="171"/>
      <c r="OVR2" s="171"/>
      <c r="OVS2" s="171"/>
      <c r="OVT2" s="171"/>
      <c r="OVU2" s="171"/>
      <c r="OVV2" s="171"/>
      <c r="OVW2" s="171"/>
      <c r="OVX2" s="171"/>
      <c r="OVY2" s="171"/>
      <c r="OVZ2" s="171"/>
      <c r="OWA2" s="171"/>
      <c r="OWB2" s="171"/>
      <c r="OWC2" s="171"/>
      <c r="OWD2" s="171"/>
      <c r="OWE2" s="171"/>
      <c r="OWF2" s="171"/>
      <c r="OWG2" s="171"/>
      <c r="OWH2" s="171"/>
      <c r="OWI2" s="171"/>
      <c r="OWJ2" s="171"/>
      <c r="OWK2" s="171"/>
      <c r="OWL2" s="171"/>
      <c r="OWM2" s="171"/>
      <c r="OWN2" s="171"/>
      <c r="OWO2" s="171"/>
      <c r="OWP2" s="171"/>
      <c r="OWQ2" s="171"/>
      <c r="OWR2" s="171"/>
      <c r="OWS2" s="171"/>
      <c r="OWT2" s="171"/>
      <c r="OWU2" s="171"/>
      <c r="OWV2" s="171"/>
      <c r="OWW2" s="171"/>
      <c r="OWX2" s="171"/>
      <c r="OWY2" s="171"/>
      <c r="OWZ2" s="171"/>
      <c r="OXA2" s="171"/>
      <c r="OXB2" s="171"/>
      <c r="OXC2" s="171"/>
      <c r="OXD2" s="171"/>
      <c r="OXE2" s="171"/>
      <c r="OXF2" s="171"/>
      <c r="OXG2" s="171"/>
      <c r="OXH2" s="171"/>
      <c r="OXI2" s="171"/>
      <c r="OXJ2" s="171"/>
      <c r="OXK2" s="171"/>
      <c r="OXL2" s="171"/>
      <c r="OXM2" s="171"/>
      <c r="OXN2" s="171"/>
      <c r="OXO2" s="171"/>
      <c r="OXP2" s="171"/>
      <c r="OXQ2" s="171"/>
      <c r="OXR2" s="171"/>
      <c r="OXS2" s="171"/>
      <c r="OXT2" s="171"/>
      <c r="OXU2" s="171"/>
      <c r="OXV2" s="171"/>
      <c r="OXW2" s="171"/>
      <c r="OXX2" s="171"/>
      <c r="OXY2" s="171"/>
      <c r="OXZ2" s="171"/>
      <c r="OYA2" s="171"/>
      <c r="OYB2" s="171"/>
      <c r="OYC2" s="171"/>
      <c r="OYD2" s="171"/>
      <c r="OYE2" s="171"/>
      <c r="OYF2" s="171"/>
      <c r="OYG2" s="171"/>
      <c r="OYH2" s="171"/>
      <c r="OYI2" s="171"/>
      <c r="OYJ2" s="171"/>
      <c r="OYK2" s="171"/>
      <c r="OYL2" s="171"/>
      <c r="OYM2" s="171"/>
      <c r="OYN2" s="171"/>
      <c r="OYO2" s="171"/>
      <c r="OYP2" s="171"/>
      <c r="OYQ2" s="171"/>
      <c r="OYR2" s="171"/>
      <c r="OYS2" s="171"/>
      <c r="OYT2" s="171"/>
      <c r="OYU2" s="171"/>
      <c r="OYV2" s="171"/>
      <c r="OYW2" s="171"/>
      <c r="OYX2" s="171"/>
      <c r="OYY2" s="171"/>
      <c r="OYZ2" s="171"/>
      <c r="OZA2" s="171"/>
      <c r="OZB2" s="171"/>
      <c r="OZC2" s="171"/>
      <c r="OZD2" s="171"/>
      <c r="OZE2" s="171"/>
      <c r="OZF2" s="171"/>
      <c r="OZG2" s="171"/>
      <c r="OZH2" s="171"/>
      <c r="OZI2" s="171"/>
      <c r="OZJ2" s="171"/>
      <c r="OZK2" s="171"/>
      <c r="OZL2" s="171"/>
      <c r="OZM2" s="171"/>
      <c r="OZN2" s="171"/>
      <c r="OZO2" s="171"/>
      <c r="OZP2" s="171"/>
      <c r="OZQ2" s="171"/>
      <c r="OZR2" s="171"/>
      <c r="OZS2" s="171"/>
      <c r="OZT2" s="171"/>
      <c r="OZU2" s="171"/>
      <c r="OZV2" s="171"/>
      <c r="OZW2" s="171"/>
      <c r="OZX2" s="171"/>
      <c r="OZY2" s="171"/>
      <c r="OZZ2" s="171"/>
      <c r="PAA2" s="171"/>
      <c r="PAB2" s="171"/>
      <c r="PAC2" s="171"/>
      <c r="PAD2" s="171"/>
      <c r="PAE2" s="171"/>
      <c r="PAF2" s="171"/>
      <c r="PAG2" s="171"/>
      <c r="PAH2" s="171"/>
      <c r="PAI2" s="171"/>
      <c r="PAJ2" s="171"/>
      <c r="PAK2" s="171"/>
      <c r="PAL2" s="171"/>
      <c r="PAM2" s="171"/>
      <c r="PAN2" s="171"/>
      <c r="PAO2" s="171"/>
      <c r="PAP2" s="171"/>
      <c r="PAQ2" s="171"/>
      <c r="PAR2" s="171"/>
      <c r="PAS2" s="171"/>
      <c r="PAT2" s="171"/>
      <c r="PAU2" s="171"/>
      <c r="PAV2" s="171"/>
      <c r="PAW2" s="171"/>
      <c r="PAX2" s="171"/>
      <c r="PAY2" s="171"/>
      <c r="PAZ2" s="171"/>
      <c r="PBA2" s="171"/>
      <c r="PBB2" s="171"/>
      <c r="PBC2" s="171"/>
      <c r="PBD2" s="171"/>
      <c r="PBE2" s="171"/>
      <c r="PBF2" s="171"/>
      <c r="PBG2" s="171"/>
      <c r="PBH2" s="171"/>
      <c r="PBI2" s="171"/>
      <c r="PBJ2" s="171"/>
      <c r="PBK2" s="171"/>
      <c r="PBL2" s="171"/>
      <c r="PBM2" s="171"/>
      <c r="PBN2" s="171"/>
      <c r="PBO2" s="171"/>
      <c r="PBP2" s="171"/>
      <c r="PBQ2" s="171"/>
      <c r="PBR2" s="171"/>
      <c r="PBS2" s="171"/>
      <c r="PBT2" s="171"/>
      <c r="PBU2" s="171"/>
      <c r="PBV2" s="171"/>
      <c r="PBW2" s="171"/>
      <c r="PBX2" s="171"/>
      <c r="PBY2" s="171"/>
      <c r="PBZ2" s="171"/>
      <c r="PCA2" s="171"/>
      <c r="PCB2" s="171"/>
      <c r="PCC2" s="171"/>
      <c r="PCD2" s="171"/>
      <c r="PCE2" s="171"/>
      <c r="PCF2" s="171"/>
      <c r="PCG2" s="171"/>
      <c r="PCH2" s="171"/>
      <c r="PCI2" s="171"/>
      <c r="PCJ2" s="171"/>
      <c r="PCK2" s="171"/>
      <c r="PCL2" s="171"/>
      <c r="PCM2" s="171"/>
      <c r="PCN2" s="171"/>
      <c r="PCO2" s="171"/>
      <c r="PCP2" s="171"/>
      <c r="PCQ2" s="171"/>
      <c r="PCR2" s="171"/>
      <c r="PCS2" s="171"/>
      <c r="PCT2" s="171"/>
      <c r="PCU2" s="171"/>
      <c r="PCV2" s="171"/>
      <c r="PCW2" s="171"/>
      <c r="PCX2" s="171"/>
      <c r="PCY2" s="171"/>
      <c r="PCZ2" s="171"/>
      <c r="PDA2" s="171"/>
      <c r="PDB2" s="171"/>
      <c r="PDC2" s="171"/>
      <c r="PDD2" s="171"/>
      <c r="PDE2" s="171"/>
      <c r="PDF2" s="171"/>
      <c r="PDG2" s="171"/>
      <c r="PDH2" s="171"/>
      <c r="PDI2" s="171"/>
      <c r="PDJ2" s="171"/>
      <c r="PDK2" s="171"/>
      <c r="PDL2" s="171"/>
      <c r="PDM2" s="171"/>
      <c r="PDN2" s="171"/>
      <c r="PDO2" s="171"/>
      <c r="PDP2" s="171"/>
      <c r="PDQ2" s="171"/>
      <c r="PDR2" s="171"/>
      <c r="PDS2" s="171"/>
      <c r="PDT2" s="171"/>
      <c r="PDU2" s="171"/>
      <c r="PDV2" s="171"/>
      <c r="PDW2" s="171"/>
      <c r="PDX2" s="171"/>
      <c r="PDY2" s="171"/>
      <c r="PDZ2" s="171"/>
      <c r="PEA2" s="171"/>
      <c r="PEB2" s="171"/>
      <c r="PEC2" s="171"/>
      <c r="PED2" s="171"/>
      <c r="PEE2" s="171"/>
      <c r="PEF2" s="171"/>
      <c r="PEG2" s="171"/>
      <c r="PEH2" s="171"/>
      <c r="PEI2" s="171"/>
      <c r="PEJ2" s="171"/>
      <c r="PEK2" s="171"/>
      <c r="PEL2" s="171"/>
      <c r="PEM2" s="171"/>
      <c r="PEN2" s="171"/>
      <c r="PEO2" s="171"/>
      <c r="PEP2" s="171"/>
      <c r="PEQ2" s="171"/>
      <c r="PER2" s="171"/>
      <c r="PES2" s="171"/>
      <c r="PET2" s="171"/>
      <c r="PEU2" s="171"/>
      <c r="PEV2" s="171"/>
      <c r="PEW2" s="171"/>
      <c r="PEX2" s="171"/>
      <c r="PEY2" s="171"/>
      <c r="PEZ2" s="171"/>
      <c r="PFA2" s="171"/>
      <c r="PFB2" s="171"/>
      <c r="PFC2" s="171"/>
      <c r="PFD2" s="171"/>
      <c r="PFE2" s="171"/>
      <c r="PFF2" s="171"/>
      <c r="PFG2" s="171"/>
      <c r="PFH2" s="171"/>
      <c r="PFI2" s="171"/>
      <c r="PFJ2" s="171"/>
      <c r="PFK2" s="171"/>
      <c r="PFL2" s="171"/>
      <c r="PFM2" s="171"/>
      <c r="PFN2" s="171"/>
      <c r="PFO2" s="171"/>
      <c r="PFP2" s="171"/>
      <c r="PFQ2" s="171"/>
      <c r="PFR2" s="171"/>
      <c r="PFS2" s="171"/>
      <c r="PFT2" s="171"/>
      <c r="PFU2" s="171"/>
      <c r="PFV2" s="171"/>
      <c r="PFW2" s="171"/>
      <c r="PFX2" s="171"/>
      <c r="PFY2" s="171"/>
      <c r="PFZ2" s="171"/>
      <c r="PGA2" s="171"/>
      <c r="PGB2" s="171"/>
      <c r="PGC2" s="171"/>
      <c r="PGD2" s="171"/>
      <c r="PGE2" s="171"/>
      <c r="PGF2" s="171"/>
      <c r="PGG2" s="171"/>
      <c r="PGH2" s="171"/>
      <c r="PGI2" s="171"/>
      <c r="PGJ2" s="171"/>
      <c r="PGK2" s="171"/>
      <c r="PGL2" s="171"/>
      <c r="PGM2" s="171"/>
      <c r="PGN2" s="171"/>
      <c r="PGO2" s="171"/>
      <c r="PGP2" s="171"/>
      <c r="PGQ2" s="171"/>
      <c r="PGR2" s="171"/>
      <c r="PGS2" s="171"/>
      <c r="PGT2" s="171"/>
      <c r="PGU2" s="171"/>
      <c r="PGV2" s="171"/>
      <c r="PGW2" s="171"/>
      <c r="PGX2" s="171"/>
      <c r="PGY2" s="171"/>
      <c r="PGZ2" s="171"/>
      <c r="PHA2" s="171"/>
      <c r="PHB2" s="171"/>
      <c r="PHC2" s="171"/>
      <c r="PHD2" s="171"/>
      <c r="PHE2" s="171"/>
      <c r="PHF2" s="171"/>
      <c r="PHG2" s="171"/>
      <c r="PHH2" s="171"/>
      <c r="PHI2" s="171"/>
      <c r="PHJ2" s="171"/>
      <c r="PHK2" s="171"/>
      <c r="PHL2" s="171"/>
      <c r="PHM2" s="171"/>
      <c r="PHN2" s="171"/>
      <c r="PHO2" s="171"/>
      <c r="PHP2" s="171"/>
      <c r="PHQ2" s="171"/>
      <c r="PHR2" s="171"/>
      <c r="PHS2" s="171"/>
      <c r="PHT2" s="171"/>
      <c r="PHU2" s="171"/>
      <c r="PHV2" s="171"/>
      <c r="PHW2" s="171"/>
      <c r="PHX2" s="171"/>
      <c r="PHY2" s="171"/>
      <c r="PHZ2" s="171"/>
      <c r="PIA2" s="171"/>
      <c r="PIB2" s="171"/>
      <c r="PIC2" s="171"/>
      <c r="PID2" s="171"/>
      <c r="PIE2" s="171"/>
      <c r="PIF2" s="171"/>
      <c r="PIG2" s="171"/>
      <c r="PIH2" s="171"/>
      <c r="PII2" s="171"/>
      <c r="PIJ2" s="171"/>
      <c r="PIK2" s="171"/>
      <c r="PIL2" s="171"/>
      <c r="PIM2" s="171"/>
      <c r="PIN2" s="171"/>
      <c r="PIO2" s="171"/>
      <c r="PIP2" s="171"/>
      <c r="PIQ2" s="171"/>
      <c r="PIR2" s="171"/>
      <c r="PIS2" s="171"/>
      <c r="PIT2" s="171"/>
      <c r="PIU2" s="171"/>
      <c r="PIV2" s="171"/>
      <c r="PIW2" s="171"/>
      <c r="PIX2" s="171"/>
      <c r="PIY2" s="171"/>
      <c r="PIZ2" s="171"/>
      <c r="PJA2" s="171"/>
      <c r="PJB2" s="171"/>
      <c r="PJC2" s="171"/>
      <c r="PJD2" s="171"/>
      <c r="PJE2" s="171"/>
      <c r="PJF2" s="171"/>
      <c r="PJG2" s="171"/>
      <c r="PJH2" s="171"/>
      <c r="PJI2" s="171"/>
      <c r="PJJ2" s="171"/>
      <c r="PJK2" s="171"/>
      <c r="PJL2" s="171"/>
      <c r="PJM2" s="171"/>
      <c r="PJN2" s="171"/>
      <c r="PJO2" s="171"/>
      <c r="PJP2" s="171"/>
      <c r="PJQ2" s="171"/>
      <c r="PJR2" s="171"/>
      <c r="PJS2" s="171"/>
      <c r="PJT2" s="171"/>
      <c r="PJU2" s="171"/>
      <c r="PJV2" s="171"/>
      <c r="PJW2" s="171"/>
      <c r="PJX2" s="171"/>
      <c r="PJY2" s="171"/>
      <c r="PJZ2" s="171"/>
      <c r="PKA2" s="171"/>
      <c r="PKB2" s="171"/>
      <c r="PKC2" s="171"/>
      <c r="PKD2" s="171"/>
      <c r="PKE2" s="171"/>
      <c r="PKF2" s="171"/>
      <c r="PKG2" s="171"/>
      <c r="PKH2" s="171"/>
      <c r="PKI2" s="171"/>
      <c r="PKJ2" s="171"/>
      <c r="PKK2" s="171"/>
      <c r="PKL2" s="171"/>
      <c r="PKM2" s="171"/>
      <c r="PKN2" s="171"/>
      <c r="PKO2" s="171"/>
      <c r="PKP2" s="171"/>
      <c r="PKQ2" s="171"/>
      <c r="PKR2" s="171"/>
      <c r="PKS2" s="171"/>
      <c r="PKT2" s="171"/>
      <c r="PKU2" s="171"/>
      <c r="PKV2" s="171"/>
      <c r="PKW2" s="171"/>
      <c r="PKX2" s="171"/>
      <c r="PKY2" s="171"/>
      <c r="PKZ2" s="171"/>
      <c r="PLA2" s="171"/>
      <c r="PLB2" s="171"/>
      <c r="PLC2" s="171"/>
      <c r="PLD2" s="171"/>
      <c r="PLE2" s="171"/>
      <c r="PLF2" s="171"/>
      <c r="PLG2" s="171"/>
      <c r="PLH2" s="171"/>
      <c r="PLI2" s="171"/>
      <c r="PLJ2" s="171"/>
      <c r="PLK2" s="171"/>
      <c r="PLL2" s="171"/>
      <c r="PLM2" s="171"/>
      <c r="PLN2" s="171"/>
      <c r="PLO2" s="171"/>
      <c r="PLP2" s="171"/>
      <c r="PLQ2" s="171"/>
      <c r="PLR2" s="171"/>
      <c r="PLS2" s="171"/>
      <c r="PLT2" s="171"/>
      <c r="PLU2" s="171"/>
      <c r="PLV2" s="171"/>
      <c r="PLW2" s="171"/>
      <c r="PLX2" s="171"/>
      <c r="PLY2" s="171"/>
      <c r="PLZ2" s="171"/>
      <c r="PMA2" s="171"/>
      <c r="PMB2" s="171"/>
      <c r="PMC2" s="171"/>
      <c r="PMD2" s="171"/>
      <c r="PME2" s="171"/>
      <c r="PMF2" s="171"/>
      <c r="PMG2" s="171"/>
      <c r="PMH2" s="171"/>
      <c r="PMI2" s="171"/>
      <c r="PMJ2" s="171"/>
      <c r="PMK2" s="171"/>
      <c r="PML2" s="171"/>
      <c r="PMM2" s="171"/>
      <c r="PMN2" s="171"/>
      <c r="PMO2" s="171"/>
      <c r="PMP2" s="171"/>
      <c r="PMQ2" s="171"/>
      <c r="PMR2" s="171"/>
      <c r="PMS2" s="171"/>
      <c r="PMT2" s="171"/>
      <c r="PMU2" s="171"/>
      <c r="PMV2" s="171"/>
      <c r="PMW2" s="171"/>
      <c r="PMX2" s="171"/>
      <c r="PMY2" s="171"/>
      <c r="PMZ2" s="171"/>
      <c r="PNA2" s="171"/>
      <c r="PNB2" s="171"/>
      <c r="PNC2" s="171"/>
      <c r="PND2" s="171"/>
      <c r="PNE2" s="171"/>
      <c r="PNF2" s="171"/>
      <c r="PNG2" s="171"/>
      <c r="PNH2" s="171"/>
      <c r="PNI2" s="171"/>
      <c r="PNJ2" s="171"/>
      <c r="PNK2" s="171"/>
      <c r="PNL2" s="171"/>
      <c r="PNM2" s="171"/>
      <c r="PNN2" s="171"/>
      <c r="PNO2" s="171"/>
      <c r="PNP2" s="171"/>
      <c r="PNQ2" s="171"/>
      <c r="PNR2" s="171"/>
      <c r="PNS2" s="171"/>
      <c r="PNT2" s="171"/>
      <c r="PNU2" s="171"/>
      <c r="PNV2" s="171"/>
      <c r="PNW2" s="171"/>
      <c r="PNX2" s="171"/>
      <c r="PNY2" s="171"/>
      <c r="PNZ2" s="171"/>
      <c r="POA2" s="171"/>
      <c r="POB2" s="171"/>
      <c r="POC2" s="171"/>
      <c r="POD2" s="171"/>
      <c r="POE2" s="171"/>
      <c r="POF2" s="171"/>
      <c r="POG2" s="171"/>
      <c r="POH2" s="171"/>
      <c r="POI2" s="171"/>
      <c r="POJ2" s="171"/>
      <c r="POK2" s="171"/>
      <c r="POL2" s="171"/>
      <c r="POM2" s="171"/>
      <c r="PON2" s="171"/>
      <c r="POO2" s="171"/>
      <c r="POP2" s="171"/>
      <c r="POQ2" s="171"/>
      <c r="POR2" s="171"/>
      <c r="POS2" s="171"/>
      <c r="POT2" s="171"/>
      <c r="POU2" s="171"/>
      <c r="POV2" s="171"/>
      <c r="POW2" s="171"/>
      <c r="POX2" s="171"/>
      <c r="POY2" s="171"/>
      <c r="POZ2" s="171"/>
      <c r="PPA2" s="171"/>
      <c r="PPB2" s="171"/>
      <c r="PPC2" s="171"/>
      <c r="PPD2" s="171"/>
      <c r="PPE2" s="171"/>
      <c r="PPF2" s="171"/>
      <c r="PPG2" s="171"/>
      <c r="PPH2" s="171"/>
      <c r="PPI2" s="171"/>
      <c r="PPJ2" s="171"/>
      <c r="PPK2" s="171"/>
      <c r="PPL2" s="171"/>
      <c r="PPM2" s="171"/>
      <c r="PPN2" s="171"/>
      <c r="PPO2" s="171"/>
      <c r="PPP2" s="171"/>
      <c r="PPQ2" s="171"/>
      <c r="PPR2" s="171"/>
      <c r="PPS2" s="171"/>
      <c r="PPT2" s="171"/>
      <c r="PPU2" s="171"/>
      <c r="PPV2" s="171"/>
      <c r="PPW2" s="171"/>
      <c r="PPX2" s="171"/>
      <c r="PPY2" s="171"/>
      <c r="PPZ2" s="171"/>
      <c r="PQA2" s="171"/>
      <c r="PQB2" s="171"/>
      <c r="PQC2" s="171"/>
      <c r="PQD2" s="171"/>
      <c r="PQE2" s="171"/>
      <c r="PQF2" s="171"/>
      <c r="PQG2" s="171"/>
      <c r="PQH2" s="171"/>
      <c r="PQI2" s="171"/>
      <c r="PQJ2" s="171"/>
      <c r="PQK2" s="171"/>
      <c r="PQL2" s="171"/>
      <c r="PQM2" s="171"/>
      <c r="PQN2" s="171"/>
      <c r="PQO2" s="171"/>
      <c r="PQP2" s="171"/>
      <c r="PQQ2" s="171"/>
      <c r="PQR2" s="171"/>
      <c r="PQS2" s="171"/>
      <c r="PQT2" s="171"/>
      <c r="PQU2" s="171"/>
      <c r="PQV2" s="171"/>
      <c r="PQW2" s="171"/>
      <c r="PQX2" s="171"/>
      <c r="PQY2" s="171"/>
      <c r="PQZ2" s="171"/>
      <c r="PRA2" s="171"/>
      <c r="PRB2" s="171"/>
      <c r="PRC2" s="171"/>
      <c r="PRD2" s="171"/>
      <c r="PRE2" s="171"/>
      <c r="PRF2" s="171"/>
      <c r="PRG2" s="171"/>
      <c r="PRH2" s="171"/>
      <c r="PRI2" s="171"/>
      <c r="PRJ2" s="171"/>
      <c r="PRK2" s="171"/>
      <c r="PRL2" s="171"/>
      <c r="PRM2" s="171"/>
      <c r="PRN2" s="171"/>
      <c r="PRO2" s="171"/>
      <c r="PRP2" s="171"/>
      <c r="PRQ2" s="171"/>
      <c r="PRR2" s="171"/>
      <c r="PRS2" s="171"/>
      <c r="PRT2" s="171"/>
      <c r="PRU2" s="171"/>
      <c r="PRV2" s="171"/>
      <c r="PRW2" s="171"/>
      <c r="PRX2" s="171"/>
      <c r="PRY2" s="171"/>
      <c r="PRZ2" s="171"/>
      <c r="PSA2" s="171"/>
      <c r="PSB2" s="171"/>
      <c r="PSC2" s="171"/>
      <c r="PSD2" s="171"/>
      <c r="PSE2" s="171"/>
      <c r="PSF2" s="171"/>
      <c r="PSG2" s="171"/>
      <c r="PSH2" s="171"/>
      <c r="PSI2" s="171"/>
      <c r="PSJ2" s="171"/>
      <c r="PSK2" s="171"/>
      <c r="PSL2" s="171"/>
      <c r="PSM2" s="171"/>
      <c r="PSN2" s="171"/>
      <c r="PSO2" s="171"/>
      <c r="PSP2" s="171"/>
      <c r="PSQ2" s="171"/>
      <c r="PSR2" s="171"/>
      <c r="PSS2" s="171"/>
      <c r="PST2" s="171"/>
      <c r="PSU2" s="171"/>
      <c r="PSV2" s="171"/>
      <c r="PSW2" s="171"/>
      <c r="PSX2" s="171"/>
      <c r="PSY2" s="171"/>
      <c r="PSZ2" s="171"/>
      <c r="PTA2" s="171"/>
      <c r="PTB2" s="171"/>
      <c r="PTC2" s="171"/>
      <c r="PTD2" s="171"/>
      <c r="PTE2" s="171"/>
      <c r="PTF2" s="171"/>
      <c r="PTG2" s="171"/>
      <c r="PTH2" s="171"/>
      <c r="PTI2" s="171"/>
      <c r="PTJ2" s="171"/>
      <c r="PTK2" s="171"/>
      <c r="PTL2" s="171"/>
      <c r="PTM2" s="171"/>
      <c r="PTN2" s="171"/>
      <c r="PTO2" s="171"/>
      <c r="PTP2" s="171"/>
      <c r="PTQ2" s="171"/>
      <c r="PTR2" s="171"/>
      <c r="PTS2" s="171"/>
      <c r="PTT2" s="171"/>
      <c r="PTU2" s="171"/>
      <c r="PTV2" s="171"/>
      <c r="PTW2" s="171"/>
      <c r="PTX2" s="171"/>
      <c r="PTY2" s="171"/>
      <c r="PTZ2" s="171"/>
      <c r="PUA2" s="171"/>
      <c r="PUB2" s="171"/>
      <c r="PUC2" s="171"/>
      <c r="PUD2" s="171"/>
      <c r="PUE2" s="171"/>
      <c r="PUF2" s="171"/>
      <c r="PUG2" s="171"/>
      <c r="PUH2" s="171"/>
      <c r="PUI2" s="171"/>
      <c r="PUJ2" s="171"/>
      <c r="PUK2" s="171"/>
      <c r="PUL2" s="171"/>
      <c r="PUM2" s="171"/>
      <c r="PUN2" s="171"/>
      <c r="PUO2" s="171"/>
      <c r="PUP2" s="171"/>
      <c r="PUQ2" s="171"/>
      <c r="PUR2" s="171"/>
      <c r="PUS2" s="171"/>
      <c r="PUT2" s="171"/>
      <c r="PUU2" s="171"/>
      <c r="PUV2" s="171"/>
      <c r="PUW2" s="171"/>
      <c r="PUX2" s="171"/>
      <c r="PUY2" s="171"/>
      <c r="PUZ2" s="171"/>
      <c r="PVA2" s="171"/>
      <c r="PVB2" s="171"/>
      <c r="PVC2" s="171"/>
      <c r="PVD2" s="171"/>
      <c r="PVE2" s="171"/>
      <c r="PVF2" s="171"/>
      <c r="PVG2" s="171"/>
      <c r="PVH2" s="171"/>
      <c r="PVI2" s="171"/>
      <c r="PVJ2" s="171"/>
      <c r="PVK2" s="171"/>
      <c r="PVL2" s="171"/>
      <c r="PVM2" s="171"/>
      <c r="PVN2" s="171"/>
      <c r="PVO2" s="171"/>
      <c r="PVP2" s="171"/>
      <c r="PVQ2" s="171"/>
      <c r="PVR2" s="171"/>
      <c r="PVS2" s="171"/>
      <c r="PVT2" s="171"/>
      <c r="PVU2" s="171"/>
      <c r="PVV2" s="171"/>
      <c r="PVW2" s="171"/>
      <c r="PVX2" s="171"/>
      <c r="PVY2" s="171"/>
      <c r="PVZ2" s="171"/>
      <c r="PWA2" s="171"/>
      <c r="PWB2" s="171"/>
      <c r="PWC2" s="171"/>
      <c r="PWD2" s="171"/>
      <c r="PWE2" s="171"/>
      <c r="PWF2" s="171"/>
      <c r="PWG2" s="171"/>
      <c r="PWH2" s="171"/>
      <c r="PWI2" s="171"/>
      <c r="PWJ2" s="171"/>
      <c r="PWK2" s="171"/>
      <c r="PWL2" s="171"/>
      <c r="PWM2" s="171"/>
      <c r="PWN2" s="171"/>
      <c r="PWO2" s="171"/>
      <c r="PWP2" s="171"/>
      <c r="PWQ2" s="171"/>
      <c r="PWR2" s="171"/>
      <c r="PWS2" s="171"/>
      <c r="PWT2" s="171"/>
      <c r="PWU2" s="171"/>
      <c r="PWV2" s="171"/>
      <c r="PWW2" s="171"/>
      <c r="PWX2" s="171"/>
      <c r="PWY2" s="171"/>
      <c r="PWZ2" s="171"/>
      <c r="PXA2" s="171"/>
      <c r="PXB2" s="171"/>
      <c r="PXC2" s="171"/>
      <c r="PXD2" s="171"/>
      <c r="PXE2" s="171"/>
      <c r="PXF2" s="171"/>
      <c r="PXG2" s="171"/>
      <c r="PXH2" s="171"/>
      <c r="PXI2" s="171"/>
      <c r="PXJ2" s="171"/>
      <c r="PXK2" s="171"/>
      <c r="PXL2" s="171"/>
      <c r="PXM2" s="171"/>
      <c r="PXN2" s="171"/>
      <c r="PXO2" s="171"/>
      <c r="PXP2" s="171"/>
      <c r="PXQ2" s="171"/>
      <c r="PXR2" s="171"/>
      <c r="PXS2" s="171"/>
      <c r="PXT2" s="171"/>
      <c r="PXU2" s="171"/>
      <c r="PXV2" s="171"/>
      <c r="PXW2" s="171"/>
      <c r="PXX2" s="171"/>
      <c r="PXY2" s="171"/>
      <c r="PXZ2" s="171"/>
      <c r="PYA2" s="171"/>
      <c r="PYB2" s="171"/>
      <c r="PYC2" s="171"/>
      <c r="PYD2" s="171"/>
      <c r="PYE2" s="171"/>
      <c r="PYF2" s="171"/>
      <c r="PYG2" s="171"/>
      <c r="PYH2" s="171"/>
      <c r="PYI2" s="171"/>
      <c r="PYJ2" s="171"/>
      <c r="PYK2" s="171"/>
      <c r="PYL2" s="171"/>
      <c r="PYM2" s="171"/>
      <c r="PYN2" s="171"/>
      <c r="PYO2" s="171"/>
      <c r="PYP2" s="171"/>
      <c r="PYQ2" s="171"/>
      <c r="PYR2" s="171"/>
      <c r="PYS2" s="171"/>
      <c r="PYT2" s="171"/>
      <c r="PYU2" s="171"/>
      <c r="PYV2" s="171"/>
      <c r="PYW2" s="171"/>
      <c r="PYX2" s="171"/>
      <c r="PYY2" s="171"/>
      <c r="PYZ2" s="171"/>
      <c r="PZA2" s="171"/>
      <c r="PZB2" s="171"/>
      <c r="PZC2" s="171"/>
      <c r="PZD2" s="171"/>
      <c r="PZE2" s="171"/>
      <c r="PZF2" s="171"/>
      <c r="PZG2" s="171"/>
      <c r="PZH2" s="171"/>
      <c r="PZI2" s="171"/>
      <c r="PZJ2" s="171"/>
      <c r="PZK2" s="171"/>
      <c r="PZL2" s="171"/>
      <c r="PZM2" s="171"/>
      <c r="PZN2" s="171"/>
      <c r="PZO2" s="171"/>
      <c r="PZP2" s="171"/>
      <c r="PZQ2" s="171"/>
      <c r="PZR2" s="171"/>
      <c r="PZS2" s="171"/>
      <c r="PZT2" s="171"/>
      <c r="PZU2" s="171"/>
      <c r="PZV2" s="171"/>
      <c r="PZW2" s="171"/>
      <c r="PZX2" s="171"/>
      <c r="PZY2" s="171"/>
      <c r="PZZ2" s="171"/>
      <c r="QAA2" s="171"/>
      <c r="QAB2" s="171"/>
      <c r="QAC2" s="171"/>
      <c r="QAD2" s="171"/>
      <c r="QAE2" s="171"/>
      <c r="QAF2" s="171"/>
      <c r="QAG2" s="171"/>
      <c r="QAH2" s="171"/>
      <c r="QAI2" s="171"/>
      <c r="QAJ2" s="171"/>
      <c r="QAK2" s="171"/>
      <c r="QAL2" s="171"/>
      <c r="QAM2" s="171"/>
      <c r="QAN2" s="171"/>
      <c r="QAO2" s="171"/>
      <c r="QAP2" s="171"/>
      <c r="QAQ2" s="171"/>
      <c r="QAR2" s="171"/>
      <c r="QAS2" s="171"/>
      <c r="QAT2" s="171"/>
      <c r="QAU2" s="171"/>
      <c r="QAV2" s="171"/>
      <c r="QAW2" s="171"/>
      <c r="QAX2" s="171"/>
      <c r="QAY2" s="171"/>
      <c r="QAZ2" s="171"/>
      <c r="QBA2" s="171"/>
      <c r="QBB2" s="171"/>
      <c r="QBC2" s="171"/>
      <c r="QBD2" s="171"/>
      <c r="QBE2" s="171"/>
      <c r="QBF2" s="171"/>
      <c r="QBG2" s="171"/>
      <c r="QBH2" s="171"/>
      <c r="QBI2" s="171"/>
      <c r="QBJ2" s="171"/>
      <c r="QBK2" s="171"/>
      <c r="QBL2" s="171"/>
      <c r="QBM2" s="171"/>
      <c r="QBN2" s="171"/>
      <c r="QBO2" s="171"/>
      <c r="QBP2" s="171"/>
      <c r="QBQ2" s="171"/>
      <c r="QBR2" s="171"/>
      <c r="QBS2" s="171"/>
      <c r="QBT2" s="171"/>
      <c r="QBU2" s="171"/>
      <c r="QBV2" s="171"/>
      <c r="QBW2" s="171"/>
      <c r="QBX2" s="171"/>
      <c r="QBY2" s="171"/>
      <c r="QBZ2" s="171"/>
      <c r="QCA2" s="171"/>
      <c r="QCB2" s="171"/>
      <c r="QCC2" s="171"/>
      <c r="QCD2" s="171"/>
      <c r="QCE2" s="171"/>
      <c r="QCF2" s="171"/>
      <c r="QCG2" s="171"/>
      <c r="QCH2" s="171"/>
      <c r="QCI2" s="171"/>
      <c r="QCJ2" s="171"/>
      <c r="QCK2" s="171"/>
      <c r="QCL2" s="171"/>
      <c r="QCM2" s="171"/>
      <c r="QCN2" s="171"/>
      <c r="QCO2" s="171"/>
      <c r="QCP2" s="171"/>
      <c r="QCQ2" s="171"/>
      <c r="QCR2" s="171"/>
      <c r="QCS2" s="171"/>
      <c r="QCT2" s="171"/>
      <c r="QCU2" s="171"/>
      <c r="QCV2" s="171"/>
      <c r="QCW2" s="171"/>
      <c r="QCX2" s="171"/>
      <c r="QCY2" s="171"/>
      <c r="QCZ2" s="171"/>
      <c r="QDA2" s="171"/>
      <c r="QDB2" s="171"/>
      <c r="QDC2" s="171"/>
      <c r="QDD2" s="171"/>
      <c r="QDE2" s="171"/>
      <c r="QDF2" s="171"/>
      <c r="QDG2" s="171"/>
      <c r="QDH2" s="171"/>
      <c r="QDI2" s="171"/>
      <c r="QDJ2" s="171"/>
      <c r="QDK2" s="171"/>
      <c r="QDL2" s="171"/>
      <c r="QDM2" s="171"/>
      <c r="QDN2" s="171"/>
      <c r="QDO2" s="171"/>
      <c r="QDP2" s="171"/>
      <c r="QDQ2" s="171"/>
      <c r="QDR2" s="171"/>
      <c r="QDS2" s="171"/>
      <c r="QDT2" s="171"/>
      <c r="QDU2" s="171"/>
      <c r="QDV2" s="171"/>
      <c r="QDW2" s="171"/>
      <c r="QDX2" s="171"/>
      <c r="QDY2" s="171"/>
      <c r="QDZ2" s="171"/>
      <c r="QEA2" s="171"/>
      <c r="QEB2" s="171"/>
      <c r="QEC2" s="171"/>
      <c r="QED2" s="171"/>
      <c r="QEE2" s="171"/>
      <c r="QEF2" s="171"/>
      <c r="QEG2" s="171"/>
      <c r="QEH2" s="171"/>
      <c r="QEI2" s="171"/>
      <c r="QEJ2" s="171"/>
      <c r="QEK2" s="171"/>
      <c r="QEL2" s="171"/>
      <c r="QEM2" s="171"/>
      <c r="QEN2" s="171"/>
      <c r="QEO2" s="171"/>
      <c r="QEP2" s="171"/>
      <c r="QEQ2" s="171"/>
      <c r="QER2" s="171"/>
      <c r="QES2" s="171"/>
      <c r="QET2" s="171"/>
      <c r="QEU2" s="171"/>
      <c r="QEV2" s="171"/>
      <c r="QEW2" s="171"/>
      <c r="QEX2" s="171"/>
      <c r="QEY2" s="171"/>
      <c r="QEZ2" s="171"/>
      <c r="QFA2" s="171"/>
      <c r="QFB2" s="171"/>
      <c r="QFC2" s="171"/>
      <c r="QFD2" s="171"/>
      <c r="QFE2" s="171"/>
      <c r="QFF2" s="171"/>
      <c r="QFG2" s="171"/>
      <c r="QFH2" s="171"/>
      <c r="QFI2" s="171"/>
      <c r="QFJ2" s="171"/>
      <c r="QFK2" s="171"/>
      <c r="QFL2" s="171"/>
      <c r="QFM2" s="171"/>
      <c r="QFN2" s="171"/>
      <c r="QFO2" s="171"/>
      <c r="QFP2" s="171"/>
      <c r="QFQ2" s="171"/>
      <c r="QFR2" s="171"/>
      <c r="QFS2" s="171"/>
      <c r="QFT2" s="171"/>
      <c r="QFU2" s="171"/>
      <c r="QFV2" s="171"/>
      <c r="QFW2" s="171"/>
      <c r="QFX2" s="171"/>
      <c r="QFY2" s="171"/>
      <c r="QFZ2" s="171"/>
      <c r="QGA2" s="171"/>
      <c r="QGB2" s="171"/>
      <c r="QGC2" s="171"/>
      <c r="QGD2" s="171"/>
      <c r="QGE2" s="171"/>
      <c r="QGF2" s="171"/>
      <c r="QGG2" s="171"/>
      <c r="QGH2" s="171"/>
      <c r="QGI2" s="171"/>
      <c r="QGJ2" s="171"/>
      <c r="QGK2" s="171"/>
      <c r="QGL2" s="171"/>
      <c r="QGM2" s="171"/>
      <c r="QGN2" s="171"/>
      <c r="QGO2" s="171"/>
      <c r="QGP2" s="171"/>
      <c r="QGQ2" s="171"/>
      <c r="QGR2" s="171"/>
      <c r="QGS2" s="171"/>
      <c r="QGT2" s="171"/>
      <c r="QGU2" s="171"/>
      <c r="QGV2" s="171"/>
      <c r="QGW2" s="171"/>
      <c r="QGX2" s="171"/>
      <c r="QGY2" s="171"/>
      <c r="QGZ2" s="171"/>
      <c r="QHA2" s="171"/>
      <c r="QHB2" s="171"/>
      <c r="QHC2" s="171"/>
      <c r="QHD2" s="171"/>
      <c r="QHE2" s="171"/>
      <c r="QHF2" s="171"/>
      <c r="QHG2" s="171"/>
      <c r="QHH2" s="171"/>
      <c r="QHI2" s="171"/>
      <c r="QHJ2" s="171"/>
      <c r="QHK2" s="171"/>
      <c r="QHL2" s="171"/>
      <c r="QHM2" s="171"/>
      <c r="QHN2" s="171"/>
      <c r="QHO2" s="171"/>
      <c r="QHP2" s="171"/>
      <c r="QHQ2" s="171"/>
      <c r="QHR2" s="171"/>
      <c r="QHS2" s="171"/>
      <c r="QHT2" s="171"/>
      <c r="QHU2" s="171"/>
      <c r="QHV2" s="171"/>
      <c r="QHW2" s="171"/>
      <c r="QHX2" s="171"/>
      <c r="QHY2" s="171"/>
      <c r="QHZ2" s="171"/>
      <c r="QIA2" s="171"/>
      <c r="QIB2" s="171"/>
      <c r="QIC2" s="171"/>
      <c r="QID2" s="171"/>
      <c r="QIE2" s="171"/>
      <c r="QIF2" s="171"/>
      <c r="QIG2" s="171"/>
      <c r="QIH2" s="171"/>
      <c r="QII2" s="171"/>
      <c r="QIJ2" s="171"/>
      <c r="QIK2" s="171"/>
      <c r="QIL2" s="171"/>
      <c r="QIM2" s="171"/>
      <c r="QIN2" s="171"/>
      <c r="QIO2" s="171"/>
      <c r="QIP2" s="171"/>
      <c r="QIQ2" s="171"/>
      <c r="QIR2" s="171"/>
      <c r="QIS2" s="171"/>
      <c r="QIT2" s="171"/>
      <c r="QIU2" s="171"/>
      <c r="QIV2" s="171"/>
      <c r="QIW2" s="171"/>
      <c r="QIX2" s="171"/>
      <c r="QIY2" s="171"/>
      <c r="QIZ2" s="171"/>
      <c r="QJA2" s="171"/>
      <c r="QJB2" s="171"/>
      <c r="QJC2" s="171"/>
      <c r="QJD2" s="171"/>
      <c r="QJE2" s="171"/>
      <c r="QJF2" s="171"/>
      <c r="QJG2" s="171"/>
      <c r="QJH2" s="171"/>
      <c r="QJI2" s="171"/>
      <c r="QJJ2" s="171"/>
      <c r="QJK2" s="171"/>
      <c r="QJL2" s="171"/>
      <c r="QJM2" s="171"/>
      <c r="QJN2" s="171"/>
      <c r="QJO2" s="171"/>
      <c r="QJP2" s="171"/>
      <c r="QJQ2" s="171"/>
      <c r="QJR2" s="171"/>
      <c r="QJS2" s="171"/>
      <c r="QJT2" s="171"/>
      <c r="QJU2" s="171"/>
      <c r="QJV2" s="171"/>
      <c r="QJW2" s="171"/>
      <c r="QJX2" s="171"/>
      <c r="QJY2" s="171"/>
      <c r="QJZ2" s="171"/>
      <c r="QKA2" s="171"/>
      <c r="QKB2" s="171"/>
      <c r="QKC2" s="171"/>
      <c r="QKD2" s="171"/>
      <c r="QKE2" s="171"/>
      <c r="QKF2" s="171"/>
      <c r="QKG2" s="171"/>
      <c r="QKH2" s="171"/>
      <c r="QKI2" s="171"/>
      <c r="QKJ2" s="171"/>
      <c r="QKK2" s="171"/>
      <c r="QKL2" s="171"/>
      <c r="QKM2" s="171"/>
      <c r="QKN2" s="171"/>
      <c r="QKO2" s="171"/>
      <c r="QKP2" s="171"/>
      <c r="QKQ2" s="171"/>
      <c r="QKR2" s="171"/>
      <c r="QKS2" s="171"/>
      <c r="QKT2" s="171"/>
      <c r="QKU2" s="171"/>
      <c r="QKV2" s="171"/>
      <c r="QKW2" s="171"/>
      <c r="QKX2" s="171"/>
      <c r="QKY2" s="171"/>
      <c r="QKZ2" s="171"/>
      <c r="QLA2" s="171"/>
      <c r="QLB2" s="171"/>
      <c r="QLC2" s="171"/>
      <c r="QLD2" s="171"/>
      <c r="QLE2" s="171"/>
      <c r="QLF2" s="171"/>
      <c r="QLG2" s="171"/>
      <c r="QLH2" s="171"/>
      <c r="QLI2" s="171"/>
      <c r="QLJ2" s="171"/>
      <c r="QLK2" s="171"/>
      <c r="QLL2" s="171"/>
      <c r="QLM2" s="171"/>
      <c r="QLN2" s="171"/>
      <c r="QLO2" s="171"/>
      <c r="QLP2" s="171"/>
      <c r="QLQ2" s="171"/>
      <c r="QLR2" s="171"/>
      <c r="QLS2" s="171"/>
      <c r="QLT2" s="171"/>
      <c r="QLU2" s="171"/>
      <c r="QLV2" s="171"/>
      <c r="QLW2" s="171"/>
      <c r="QLX2" s="171"/>
      <c r="QLY2" s="171"/>
      <c r="QLZ2" s="171"/>
      <c r="QMA2" s="171"/>
      <c r="QMB2" s="171"/>
      <c r="QMC2" s="171"/>
      <c r="QMD2" s="171"/>
      <c r="QME2" s="171"/>
      <c r="QMF2" s="171"/>
      <c r="QMG2" s="171"/>
      <c r="QMH2" s="171"/>
      <c r="QMI2" s="171"/>
      <c r="QMJ2" s="171"/>
      <c r="QMK2" s="171"/>
      <c r="QML2" s="171"/>
      <c r="QMM2" s="171"/>
      <c r="QMN2" s="171"/>
      <c r="QMO2" s="171"/>
      <c r="QMP2" s="171"/>
      <c r="QMQ2" s="171"/>
      <c r="QMR2" s="171"/>
      <c r="QMS2" s="171"/>
      <c r="QMT2" s="171"/>
      <c r="QMU2" s="171"/>
      <c r="QMV2" s="171"/>
      <c r="QMW2" s="171"/>
      <c r="QMX2" s="171"/>
      <c r="QMY2" s="171"/>
      <c r="QMZ2" s="171"/>
      <c r="QNA2" s="171"/>
      <c r="QNB2" s="171"/>
      <c r="QNC2" s="171"/>
      <c r="QND2" s="171"/>
      <c r="QNE2" s="171"/>
      <c r="QNF2" s="171"/>
      <c r="QNG2" s="171"/>
      <c r="QNH2" s="171"/>
      <c r="QNI2" s="171"/>
      <c r="QNJ2" s="171"/>
      <c r="QNK2" s="171"/>
      <c r="QNL2" s="171"/>
      <c r="QNM2" s="171"/>
      <c r="QNN2" s="171"/>
      <c r="QNO2" s="171"/>
      <c r="QNP2" s="171"/>
      <c r="QNQ2" s="171"/>
      <c r="QNR2" s="171"/>
      <c r="QNS2" s="171"/>
      <c r="QNT2" s="171"/>
      <c r="QNU2" s="171"/>
      <c r="QNV2" s="171"/>
      <c r="QNW2" s="171"/>
      <c r="QNX2" s="171"/>
      <c r="QNY2" s="171"/>
      <c r="QNZ2" s="171"/>
      <c r="QOA2" s="171"/>
      <c r="QOB2" s="171"/>
      <c r="QOC2" s="171"/>
      <c r="QOD2" s="171"/>
      <c r="QOE2" s="171"/>
      <c r="QOF2" s="171"/>
      <c r="QOG2" s="171"/>
      <c r="QOH2" s="171"/>
      <c r="QOI2" s="171"/>
      <c r="QOJ2" s="171"/>
      <c r="QOK2" s="171"/>
      <c r="QOL2" s="171"/>
      <c r="QOM2" s="171"/>
      <c r="QON2" s="171"/>
      <c r="QOO2" s="171"/>
      <c r="QOP2" s="171"/>
      <c r="QOQ2" s="171"/>
      <c r="QOR2" s="171"/>
      <c r="QOS2" s="171"/>
      <c r="QOT2" s="171"/>
      <c r="QOU2" s="171"/>
      <c r="QOV2" s="171"/>
      <c r="QOW2" s="171"/>
      <c r="QOX2" s="171"/>
      <c r="QOY2" s="171"/>
      <c r="QOZ2" s="171"/>
      <c r="QPA2" s="171"/>
      <c r="QPB2" s="171"/>
      <c r="QPC2" s="171"/>
      <c r="QPD2" s="171"/>
      <c r="QPE2" s="171"/>
      <c r="QPF2" s="171"/>
      <c r="QPG2" s="171"/>
      <c r="QPH2" s="171"/>
      <c r="QPI2" s="171"/>
      <c r="QPJ2" s="171"/>
      <c r="QPK2" s="171"/>
      <c r="QPL2" s="171"/>
      <c r="QPM2" s="171"/>
      <c r="QPN2" s="171"/>
      <c r="QPO2" s="171"/>
      <c r="QPP2" s="171"/>
      <c r="QPQ2" s="171"/>
      <c r="QPR2" s="171"/>
      <c r="QPS2" s="171"/>
      <c r="QPT2" s="171"/>
      <c r="QPU2" s="171"/>
      <c r="QPV2" s="171"/>
      <c r="QPW2" s="171"/>
      <c r="QPX2" s="171"/>
      <c r="QPY2" s="171"/>
      <c r="QPZ2" s="171"/>
      <c r="QQA2" s="171"/>
      <c r="QQB2" s="171"/>
      <c r="QQC2" s="171"/>
      <c r="QQD2" s="171"/>
      <c r="QQE2" s="171"/>
      <c r="QQF2" s="171"/>
      <c r="QQG2" s="171"/>
      <c r="QQH2" s="171"/>
      <c r="QQI2" s="171"/>
      <c r="QQJ2" s="171"/>
      <c r="QQK2" s="171"/>
      <c r="QQL2" s="171"/>
      <c r="QQM2" s="171"/>
      <c r="QQN2" s="171"/>
      <c r="QQO2" s="171"/>
      <c r="QQP2" s="171"/>
      <c r="QQQ2" s="171"/>
      <c r="QQR2" s="171"/>
      <c r="QQS2" s="171"/>
      <c r="QQT2" s="171"/>
      <c r="QQU2" s="171"/>
      <c r="QQV2" s="171"/>
      <c r="QQW2" s="171"/>
      <c r="QQX2" s="171"/>
      <c r="QQY2" s="171"/>
      <c r="QQZ2" s="171"/>
      <c r="QRA2" s="171"/>
      <c r="QRB2" s="171"/>
      <c r="QRC2" s="171"/>
      <c r="QRD2" s="171"/>
      <c r="QRE2" s="171"/>
      <c r="QRF2" s="171"/>
      <c r="QRG2" s="171"/>
      <c r="QRH2" s="171"/>
      <c r="QRI2" s="171"/>
      <c r="QRJ2" s="171"/>
      <c r="QRK2" s="171"/>
      <c r="QRL2" s="171"/>
      <c r="QRM2" s="171"/>
      <c r="QRN2" s="171"/>
      <c r="QRO2" s="171"/>
      <c r="QRP2" s="171"/>
      <c r="QRQ2" s="171"/>
      <c r="QRR2" s="171"/>
      <c r="QRS2" s="171"/>
      <c r="QRT2" s="171"/>
      <c r="QRU2" s="171"/>
      <c r="QRV2" s="171"/>
      <c r="QRW2" s="171"/>
      <c r="QRX2" s="171"/>
      <c r="QRY2" s="171"/>
      <c r="QRZ2" s="171"/>
      <c r="QSA2" s="171"/>
      <c r="QSB2" s="171"/>
      <c r="QSC2" s="171"/>
      <c r="QSD2" s="171"/>
      <c r="QSE2" s="171"/>
      <c r="QSF2" s="171"/>
      <c r="QSG2" s="171"/>
      <c r="QSH2" s="171"/>
      <c r="QSI2" s="171"/>
      <c r="QSJ2" s="171"/>
      <c r="QSK2" s="171"/>
      <c r="QSL2" s="171"/>
      <c r="QSM2" s="171"/>
      <c r="QSN2" s="171"/>
      <c r="QSO2" s="171"/>
      <c r="QSP2" s="171"/>
      <c r="QSQ2" s="171"/>
      <c r="QSR2" s="171"/>
      <c r="QSS2" s="171"/>
      <c r="QST2" s="171"/>
      <c r="QSU2" s="171"/>
      <c r="QSV2" s="171"/>
      <c r="QSW2" s="171"/>
      <c r="QSX2" s="171"/>
      <c r="QSY2" s="171"/>
      <c r="QSZ2" s="171"/>
      <c r="QTA2" s="171"/>
      <c r="QTB2" s="171"/>
      <c r="QTC2" s="171"/>
      <c r="QTD2" s="171"/>
      <c r="QTE2" s="171"/>
      <c r="QTF2" s="171"/>
      <c r="QTG2" s="171"/>
      <c r="QTH2" s="171"/>
      <c r="QTI2" s="171"/>
      <c r="QTJ2" s="171"/>
      <c r="QTK2" s="171"/>
      <c r="QTL2" s="171"/>
      <c r="QTM2" s="171"/>
      <c r="QTN2" s="171"/>
      <c r="QTO2" s="171"/>
      <c r="QTP2" s="171"/>
      <c r="QTQ2" s="171"/>
      <c r="QTR2" s="171"/>
      <c r="QTS2" s="171"/>
      <c r="QTT2" s="171"/>
      <c r="QTU2" s="171"/>
      <c r="QTV2" s="171"/>
      <c r="QTW2" s="171"/>
      <c r="QTX2" s="171"/>
      <c r="QTY2" s="171"/>
      <c r="QTZ2" s="171"/>
      <c r="QUA2" s="171"/>
      <c r="QUB2" s="171"/>
      <c r="QUC2" s="171"/>
      <c r="QUD2" s="171"/>
      <c r="QUE2" s="171"/>
      <c r="QUF2" s="171"/>
      <c r="QUG2" s="171"/>
      <c r="QUH2" s="171"/>
      <c r="QUI2" s="171"/>
      <c r="QUJ2" s="171"/>
      <c r="QUK2" s="171"/>
      <c r="QUL2" s="171"/>
      <c r="QUM2" s="171"/>
      <c r="QUN2" s="171"/>
      <c r="QUO2" s="171"/>
      <c r="QUP2" s="171"/>
      <c r="QUQ2" s="171"/>
      <c r="QUR2" s="171"/>
      <c r="QUS2" s="171"/>
      <c r="QUT2" s="171"/>
      <c r="QUU2" s="171"/>
      <c r="QUV2" s="171"/>
      <c r="QUW2" s="171"/>
      <c r="QUX2" s="171"/>
      <c r="QUY2" s="171"/>
      <c r="QUZ2" s="171"/>
      <c r="QVA2" s="171"/>
      <c r="QVB2" s="171"/>
      <c r="QVC2" s="171"/>
      <c r="QVD2" s="171"/>
      <c r="QVE2" s="171"/>
      <c r="QVF2" s="171"/>
      <c r="QVG2" s="171"/>
      <c r="QVH2" s="171"/>
      <c r="QVI2" s="171"/>
      <c r="QVJ2" s="171"/>
      <c r="QVK2" s="171"/>
      <c r="QVL2" s="171"/>
      <c r="QVM2" s="171"/>
      <c r="QVN2" s="171"/>
      <c r="QVO2" s="171"/>
      <c r="QVP2" s="171"/>
      <c r="QVQ2" s="171"/>
      <c r="QVR2" s="171"/>
      <c r="QVS2" s="171"/>
      <c r="QVT2" s="171"/>
      <c r="QVU2" s="171"/>
      <c r="QVV2" s="171"/>
      <c r="QVW2" s="171"/>
      <c r="QVX2" s="171"/>
      <c r="QVY2" s="171"/>
      <c r="QVZ2" s="171"/>
      <c r="QWA2" s="171"/>
      <c r="QWB2" s="171"/>
      <c r="QWC2" s="171"/>
      <c r="QWD2" s="171"/>
      <c r="QWE2" s="171"/>
      <c r="QWF2" s="171"/>
      <c r="QWG2" s="171"/>
      <c r="QWH2" s="171"/>
      <c r="QWI2" s="171"/>
      <c r="QWJ2" s="171"/>
      <c r="QWK2" s="171"/>
      <c r="QWL2" s="171"/>
      <c r="QWM2" s="171"/>
      <c r="QWN2" s="171"/>
      <c r="QWO2" s="171"/>
      <c r="QWP2" s="171"/>
      <c r="QWQ2" s="171"/>
      <c r="QWR2" s="171"/>
      <c r="QWS2" s="171"/>
      <c r="QWT2" s="171"/>
      <c r="QWU2" s="171"/>
      <c r="QWV2" s="171"/>
      <c r="QWW2" s="171"/>
      <c r="QWX2" s="171"/>
      <c r="QWY2" s="171"/>
      <c r="QWZ2" s="171"/>
      <c r="QXA2" s="171"/>
      <c r="QXB2" s="171"/>
      <c r="QXC2" s="171"/>
      <c r="QXD2" s="171"/>
      <c r="QXE2" s="171"/>
      <c r="QXF2" s="171"/>
      <c r="QXG2" s="171"/>
      <c r="QXH2" s="171"/>
      <c r="QXI2" s="171"/>
      <c r="QXJ2" s="171"/>
      <c r="QXK2" s="171"/>
      <c r="QXL2" s="171"/>
      <c r="QXM2" s="171"/>
      <c r="QXN2" s="171"/>
      <c r="QXO2" s="171"/>
      <c r="QXP2" s="171"/>
      <c r="QXQ2" s="171"/>
      <c r="QXR2" s="171"/>
      <c r="QXS2" s="171"/>
      <c r="QXT2" s="171"/>
      <c r="QXU2" s="171"/>
      <c r="QXV2" s="171"/>
      <c r="QXW2" s="171"/>
      <c r="QXX2" s="171"/>
      <c r="QXY2" s="171"/>
      <c r="QXZ2" s="171"/>
      <c r="QYA2" s="171"/>
      <c r="QYB2" s="171"/>
      <c r="QYC2" s="171"/>
      <c r="QYD2" s="171"/>
      <c r="QYE2" s="171"/>
      <c r="QYF2" s="171"/>
      <c r="QYG2" s="171"/>
      <c r="QYH2" s="171"/>
      <c r="QYI2" s="171"/>
      <c r="QYJ2" s="171"/>
      <c r="QYK2" s="171"/>
      <c r="QYL2" s="171"/>
      <c r="QYM2" s="171"/>
      <c r="QYN2" s="171"/>
      <c r="QYO2" s="171"/>
      <c r="QYP2" s="171"/>
      <c r="QYQ2" s="171"/>
      <c r="QYR2" s="171"/>
      <c r="QYS2" s="171"/>
      <c r="QYT2" s="171"/>
      <c r="QYU2" s="171"/>
      <c r="QYV2" s="171"/>
      <c r="QYW2" s="171"/>
      <c r="QYX2" s="171"/>
      <c r="QYY2" s="171"/>
      <c r="QYZ2" s="171"/>
      <c r="QZA2" s="171"/>
      <c r="QZB2" s="171"/>
      <c r="QZC2" s="171"/>
      <c r="QZD2" s="171"/>
      <c r="QZE2" s="171"/>
      <c r="QZF2" s="171"/>
      <c r="QZG2" s="171"/>
      <c r="QZH2" s="171"/>
      <c r="QZI2" s="171"/>
      <c r="QZJ2" s="171"/>
      <c r="QZK2" s="171"/>
      <c r="QZL2" s="171"/>
      <c r="QZM2" s="171"/>
      <c r="QZN2" s="171"/>
      <c r="QZO2" s="171"/>
      <c r="QZP2" s="171"/>
      <c r="QZQ2" s="171"/>
      <c r="QZR2" s="171"/>
      <c r="QZS2" s="171"/>
      <c r="QZT2" s="171"/>
      <c r="QZU2" s="171"/>
      <c r="QZV2" s="171"/>
      <c r="QZW2" s="171"/>
      <c r="QZX2" s="171"/>
      <c r="QZY2" s="171"/>
      <c r="QZZ2" s="171"/>
      <c r="RAA2" s="171"/>
      <c r="RAB2" s="171"/>
      <c r="RAC2" s="171"/>
      <c r="RAD2" s="171"/>
      <c r="RAE2" s="171"/>
      <c r="RAF2" s="171"/>
      <c r="RAG2" s="171"/>
      <c r="RAH2" s="171"/>
      <c r="RAI2" s="171"/>
      <c r="RAJ2" s="171"/>
      <c r="RAK2" s="171"/>
      <c r="RAL2" s="171"/>
      <c r="RAM2" s="171"/>
      <c r="RAN2" s="171"/>
      <c r="RAO2" s="171"/>
      <c r="RAP2" s="171"/>
      <c r="RAQ2" s="171"/>
      <c r="RAR2" s="171"/>
      <c r="RAS2" s="171"/>
      <c r="RAT2" s="171"/>
      <c r="RAU2" s="171"/>
      <c r="RAV2" s="171"/>
      <c r="RAW2" s="171"/>
      <c r="RAX2" s="171"/>
      <c r="RAY2" s="171"/>
      <c r="RAZ2" s="171"/>
      <c r="RBA2" s="171"/>
      <c r="RBB2" s="171"/>
      <c r="RBC2" s="171"/>
      <c r="RBD2" s="171"/>
      <c r="RBE2" s="171"/>
      <c r="RBF2" s="171"/>
      <c r="RBG2" s="171"/>
      <c r="RBH2" s="171"/>
      <c r="RBI2" s="171"/>
      <c r="RBJ2" s="171"/>
      <c r="RBK2" s="171"/>
      <c r="RBL2" s="171"/>
      <c r="RBM2" s="171"/>
      <c r="RBN2" s="171"/>
      <c r="RBO2" s="171"/>
      <c r="RBP2" s="171"/>
      <c r="RBQ2" s="171"/>
      <c r="RBR2" s="171"/>
      <c r="RBS2" s="171"/>
      <c r="RBT2" s="171"/>
      <c r="RBU2" s="171"/>
      <c r="RBV2" s="171"/>
      <c r="RBW2" s="171"/>
      <c r="RBX2" s="171"/>
      <c r="RBY2" s="171"/>
      <c r="RBZ2" s="171"/>
      <c r="RCA2" s="171"/>
      <c r="RCB2" s="171"/>
      <c r="RCC2" s="171"/>
      <c r="RCD2" s="171"/>
      <c r="RCE2" s="171"/>
      <c r="RCF2" s="171"/>
      <c r="RCG2" s="171"/>
      <c r="RCH2" s="171"/>
      <c r="RCI2" s="171"/>
      <c r="RCJ2" s="171"/>
      <c r="RCK2" s="171"/>
      <c r="RCL2" s="171"/>
      <c r="RCM2" s="171"/>
      <c r="RCN2" s="171"/>
      <c r="RCO2" s="171"/>
      <c r="RCP2" s="171"/>
      <c r="RCQ2" s="171"/>
      <c r="RCR2" s="171"/>
      <c r="RCS2" s="171"/>
      <c r="RCT2" s="171"/>
      <c r="RCU2" s="171"/>
      <c r="RCV2" s="171"/>
      <c r="RCW2" s="171"/>
      <c r="RCX2" s="171"/>
      <c r="RCY2" s="171"/>
      <c r="RCZ2" s="171"/>
      <c r="RDA2" s="171"/>
      <c r="RDB2" s="171"/>
      <c r="RDC2" s="171"/>
      <c r="RDD2" s="171"/>
      <c r="RDE2" s="171"/>
      <c r="RDF2" s="171"/>
      <c r="RDG2" s="171"/>
      <c r="RDH2" s="171"/>
      <c r="RDI2" s="171"/>
      <c r="RDJ2" s="171"/>
      <c r="RDK2" s="171"/>
      <c r="RDL2" s="171"/>
      <c r="RDM2" s="171"/>
      <c r="RDN2" s="171"/>
      <c r="RDO2" s="171"/>
      <c r="RDP2" s="171"/>
      <c r="RDQ2" s="171"/>
      <c r="RDR2" s="171"/>
      <c r="RDS2" s="171"/>
      <c r="RDT2" s="171"/>
      <c r="RDU2" s="171"/>
      <c r="RDV2" s="171"/>
      <c r="RDW2" s="171"/>
      <c r="RDX2" s="171"/>
      <c r="RDY2" s="171"/>
      <c r="RDZ2" s="171"/>
      <c r="REA2" s="171"/>
      <c r="REB2" s="171"/>
      <c r="REC2" s="171"/>
      <c r="RED2" s="171"/>
      <c r="REE2" s="171"/>
      <c r="REF2" s="171"/>
      <c r="REG2" s="171"/>
      <c r="REH2" s="171"/>
      <c r="REI2" s="171"/>
      <c r="REJ2" s="171"/>
      <c r="REK2" s="171"/>
      <c r="REL2" s="171"/>
      <c r="REM2" s="171"/>
      <c r="REN2" s="171"/>
      <c r="REO2" s="171"/>
      <c r="REP2" s="171"/>
      <c r="REQ2" s="171"/>
      <c r="RER2" s="171"/>
      <c r="RES2" s="171"/>
      <c r="RET2" s="171"/>
      <c r="REU2" s="171"/>
      <c r="REV2" s="171"/>
      <c r="REW2" s="171"/>
      <c r="REX2" s="171"/>
      <c r="REY2" s="171"/>
      <c r="REZ2" s="171"/>
      <c r="RFA2" s="171"/>
      <c r="RFB2" s="171"/>
      <c r="RFC2" s="171"/>
      <c r="RFD2" s="171"/>
      <c r="RFE2" s="171"/>
      <c r="RFF2" s="171"/>
      <c r="RFG2" s="171"/>
      <c r="RFH2" s="171"/>
      <c r="RFI2" s="171"/>
      <c r="RFJ2" s="171"/>
      <c r="RFK2" s="171"/>
      <c r="RFL2" s="171"/>
      <c r="RFM2" s="171"/>
      <c r="RFN2" s="171"/>
      <c r="RFO2" s="171"/>
      <c r="RFP2" s="171"/>
      <c r="RFQ2" s="171"/>
      <c r="RFR2" s="171"/>
      <c r="RFS2" s="171"/>
      <c r="RFT2" s="171"/>
      <c r="RFU2" s="171"/>
      <c r="RFV2" s="171"/>
      <c r="RFW2" s="171"/>
      <c r="RFX2" s="171"/>
      <c r="RFY2" s="171"/>
      <c r="RFZ2" s="171"/>
      <c r="RGA2" s="171"/>
      <c r="RGB2" s="171"/>
      <c r="RGC2" s="171"/>
      <c r="RGD2" s="171"/>
      <c r="RGE2" s="171"/>
      <c r="RGF2" s="171"/>
      <c r="RGG2" s="171"/>
      <c r="RGH2" s="171"/>
      <c r="RGI2" s="171"/>
      <c r="RGJ2" s="171"/>
      <c r="RGK2" s="171"/>
      <c r="RGL2" s="171"/>
      <c r="RGM2" s="171"/>
      <c r="RGN2" s="171"/>
      <c r="RGO2" s="171"/>
      <c r="RGP2" s="171"/>
      <c r="RGQ2" s="171"/>
      <c r="RGR2" s="171"/>
      <c r="RGS2" s="171"/>
      <c r="RGT2" s="171"/>
      <c r="RGU2" s="171"/>
      <c r="RGV2" s="171"/>
      <c r="RGW2" s="171"/>
      <c r="RGX2" s="171"/>
      <c r="RGY2" s="171"/>
      <c r="RGZ2" s="171"/>
      <c r="RHA2" s="171"/>
      <c r="RHB2" s="171"/>
      <c r="RHC2" s="171"/>
      <c r="RHD2" s="171"/>
      <c r="RHE2" s="171"/>
      <c r="RHF2" s="171"/>
      <c r="RHG2" s="171"/>
      <c r="RHH2" s="171"/>
      <c r="RHI2" s="171"/>
      <c r="RHJ2" s="171"/>
      <c r="RHK2" s="171"/>
      <c r="RHL2" s="171"/>
      <c r="RHM2" s="171"/>
      <c r="RHN2" s="171"/>
      <c r="RHO2" s="171"/>
      <c r="RHP2" s="171"/>
      <c r="RHQ2" s="171"/>
      <c r="RHR2" s="171"/>
      <c r="RHS2" s="171"/>
      <c r="RHT2" s="171"/>
      <c r="RHU2" s="171"/>
      <c r="RHV2" s="171"/>
      <c r="RHW2" s="171"/>
      <c r="RHX2" s="171"/>
      <c r="RHY2" s="171"/>
      <c r="RHZ2" s="171"/>
      <c r="RIA2" s="171"/>
      <c r="RIB2" s="171"/>
      <c r="RIC2" s="171"/>
      <c r="RID2" s="171"/>
      <c r="RIE2" s="171"/>
      <c r="RIF2" s="171"/>
      <c r="RIG2" s="171"/>
      <c r="RIH2" s="171"/>
      <c r="RII2" s="171"/>
      <c r="RIJ2" s="171"/>
      <c r="RIK2" s="171"/>
      <c r="RIL2" s="171"/>
      <c r="RIM2" s="171"/>
      <c r="RIN2" s="171"/>
      <c r="RIO2" s="171"/>
      <c r="RIP2" s="171"/>
      <c r="RIQ2" s="171"/>
      <c r="RIR2" s="171"/>
      <c r="RIS2" s="171"/>
      <c r="RIT2" s="171"/>
      <c r="RIU2" s="171"/>
      <c r="RIV2" s="171"/>
      <c r="RIW2" s="171"/>
      <c r="RIX2" s="171"/>
      <c r="RIY2" s="171"/>
      <c r="RIZ2" s="171"/>
      <c r="RJA2" s="171"/>
      <c r="RJB2" s="171"/>
      <c r="RJC2" s="171"/>
      <c r="RJD2" s="171"/>
      <c r="RJE2" s="171"/>
      <c r="RJF2" s="171"/>
      <c r="RJG2" s="171"/>
      <c r="RJH2" s="171"/>
      <c r="RJI2" s="171"/>
      <c r="RJJ2" s="171"/>
      <c r="RJK2" s="171"/>
      <c r="RJL2" s="171"/>
      <c r="RJM2" s="171"/>
      <c r="RJN2" s="171"/>
      <c r="RJO2" s="171"/>
      <c r="RJP2" s="171"/>
      <c r="RJQ2" s="171"/>
      <c r="RJR2" s="171"/>
      <c r="RJS2" s="171"/>
      <c r="RJT2" s="171"/>
      <c r="RJU2" s="171"/>
      <c r="RJV2" s="171"/>
      <c r="RJW2" s="171"/>
      <c r="RJX2" s="171"/>
      <c r="RJY2" s="171"/>
      <c r="RJZ2" s="171"/>
      <c r="RKA2" s="171"/>
      <c r="RKB2" s="171"/>
      <c r="RKC2" s="171"/>
      <c r="RKD2" s="171"/>
      <c r="RKE2" s="171"/>
      <c r="RKF2" s="171"/>
      <c r="RKG2" s="171"/>
      <c r="RKH2" s="171"/>
      <c r="RKI2" s="171"/>
      <c r="RKJ2" s="171"/>
      <c r="RKK2" s="171"/>
      <c r="RKL2" s="171"/>
      <c r="RKM2" s="171"/>
      <c r="RKN2" s="171"/>
      <c r="RKO2" s="171"/>
      <c r="RKP2" s="171"/>
      <c r="RKQ2" s="171"/>
      <c r="RKR2" s="171"/>
      <c r="RKS2" s="171"/>
      <c r="RKT2" s="171"/>
      <c r="RKU2" s="171"/>
      <c r="RKV2" s="171"/>
      <c r="RKW2" s="171"/>
      <c r="RKX2" s="171"/>
      <c r="RKY2" s="171"/>
      <c r="RKZ2" s="171"/>
      <c r="RLA2" s="171"/>
      <c r="RLB2" s="171"/>
      <c r="RLC2" s="171"/>
      <c r="RLD2" s="171"/>
      <c r="RLE2" s="171"/>
      <c r="RLF2" s="171"/>
      <c r="RLG2" s="171"/>
      <c r="RLH2" s="171"/>
      <c r="RLI2" s="171"/>
      <c r="RLJ2" s="171"/>
      <c r="RLK2" s="171"/>
      <c r="RLL2" s="171"/>
      <c r="RLM2" s="171"/>
      <c r="RLN2" s="171"/>
      <c r="RLO2" s="171"/>
      <c r="RLP2" s="171"/>
      <c r="RLQ2" s="171"/>
      <c r="RLR2" s="171"/>
      <c r="RLS2" s="171"/>
      <c r="RLT2" s="171"/>
      <c r="RLU2" s="171"/>
      <c r="RLV2" s="171"/>
      <c r="RLW2" s="171"/>
      <c r="RLX2" s="171"/>
      <c r="RLY2" s="171"/>
      <c r="RLZ2" s="171"/>
      <c r="RMA2" s="171"/>
      <c r="RMB2" s="171"/>
      <c r="RMC2" s="171"/>
      <c r="RMD2" s="171"/>
      <c r="RME2" s="171"/>
      <c r="RMF2" s="171"/>
      <c r="RMG2" s="171"/>
      <c r="RMH2" s="171"/>
      <c r="RMI2" s="171"/>
      <c r="RMJ2" s="171"/>
      <c r="RMK2" s="171"/>
      <c r="RML2" s="171"/>
      <c r="RMM2" s="171"/>
      <c r="RMN2" s="171"/>
      <c r="RMO2" s="171"/>
      <c r="RMP2" s="171"/>
      <c r="RMQ2" s="171"/>
      <c r="RMR2" s="171"/>
      <c r="RMS2" s="171"/>
      <c r="RMT2" s="171"/>
      <c r="RMU2" s="171"/>
      <c r="RMV2" s="171"/>
      <c r="RMW2" s="171"/>
      <c r="RMX2" s="171"/>
      <c r="RMY2" s="171"/>
      <c r="RMZ2" s="171"/>
      <c r="RNA2" s="171"/>
      <c r="RNB2" s="171"/>
      <c r="RNC2" s="171"/>
      <c r="RND2" s="171"/>
      <c r="RNE2" s="171"/>
      <c r="RNF2" s="171"/>
      <c r="RNG2" s="171"/>
      <c r="RNH2" s="171"/>
      <c r="RNI2" s="171"/>
      <c r="RNJ2" s="171"/>
      <c r="RNK2" s="171"/>
      <c r="RNL2" s="171"/>
      <c r="RNM2" s="171"/>
      <c r="RNN2" s="171"/>
      <c r="RNO2" s="171"/>
      <c r="RNP2" s="171"/>
      <c r="RNQ2" s="171"/>
      <c r="RNR2" s="171"/>
      <c r="RNS2" s="171"/>
      <c r="RNT2" s="171"/>
      <c r="RNU2" s="171"/>
      <c r="RNV2" s="171"/>
      <c r="RNW2" s="171"/>
      <c r="RNX2" s="171"/>
      <c r="RNY2" s="171"/>
      <c r="RNZ2" s="171"/>
      <c r="ROA2" s="171"/>
      <c r="ROB2" s="171"/>
      <c r="ROC2" s="171"/>
      <c r="ROD2" s="171"/>
      <c r="ROE2" s="171"/>
      <c r="ROF2" s="171"/>
      <c r="ROG2" s="171"/>
      <c r="ROH2" s="171"/>
      <c r="ROI2" s="171"/>
      <c r="ROJ2" s="171"/>
      <c r="ROK2" s="171"/>
      <c r="ROL2" s="171"/>
      <c r="ROM2" s="171"/>
      <c r="RON2" s="171"/>
      <c r="ROO2" s="171"/>
      <c r="ROP2" s="171"/>
      <c r="ROQ2" s="171"/>
      <c r="ROR2" s="171"/>
      <c r="ROS2" s="171"/>
      <c r="ROT2" s="171"/>
      <c r="ROU2" s="171"/>
      <c r="ROV2" s="171"/>
      <c r="ROW2" s="171"/>
      <c r="ROX2" s="171"/>
      <c r="ROY2" s="171"/>
      <c r="ROZ2" s="171"/>
      <c r="RPA2" s="171"/>
      <c r="RPB2" s="171"/>
      <c r="RPC2" s="171"/>
      <c r="RPD2" s="171"/>
      <c r="RPE2" s="171"/>
      <c r="RPF2" s="171"/>
      <c r="RPG2" s="171"/>
      <c r="RPH2" s="171"/>
      <c r="RPI2" s="171"/>
      <c r="RPJ2" s="171"/>
      <c r="RPK2" s="171"/>
      <c r="RPL2" s="171"/>
      <c r="RPM2" s="171"/>
      <c r="RPN2" s="171"/>
      <c r="RPO2" s="171"/>
      <c r="RPP2" s="171"/>
      <c r="RPQ2" s="171"/>
      <c r="RPR2" s="171"/>
      <c r="RPS2" s="171"/>
      <c r="RPT2" s="171"/>
      <c r="RPU2" s="171"/>
      <c r="RPV2" s="171"/>
      <c r="RPW2" s="171"/>
      <c r="RPX2" s="171"/>
      <c r="RPY2" s="171"/>
      <c r="RPZ2" s="171"/>
      <c r="RQA2" s="171"/>
      <c r="RQB2" s="171"/>
      <c r="RQC2" s="171"/>
      <c r="RQD2" s="171"/>
      <c r="RQE2" s="171"/>
      <c r="RQF2" s="171"/>
      <c r="RQG2" s="171"/>
      <c r="RQH2" s="171"/>
      <c r="RQI2" s="171"/>
      <c r="RQJ2" s="171"/>
      <c r="RQK2" s="171"/>
      <c r="RQL2" s="171"/>
      <c r="RQM2" s="171"/>
      <c r="RQN2" s="171"/>
      <c r="RQO2" s="171"/>
      <c r="RQP2" s="171"/>
      <c r="RQQ2" s="171"/>
      <c r="RQR2" s="171"/>
      <c r="RQS2" s="171"/>
      <c r="RQT2" s="171"/>
      <c r="RQU2" s="171"/>
      <c r="RQV2" s="171"/>
      <c r="RQW2" s="171"/>
      <c r="RQX2" s="171"/>
      <c r="RQY2" s="171"/>
      <c r="RQZ2" s="171"/>
      <c r="RRA2" s="171"/>
      <c r="RRB2" s="171"/>
      <c r="RRC2" s="171"/>
      <c r="RRD2" s="171"/>
      <c r="RRE2" s="171"/>
      <c r="RRF2" s="171"/>
      <c r="RRG2" s="171"/>
      <c r="RRH2" s="171"/>
      <c r="RRI2" s="171"/>
      <c r="RRJ2" s="171"/>
      <c r="RRK2" s="171"/>
      <c r="RRL2" s="171"/>
      <c r="RRM2" s="171"/>
      <c r="RRN2" s="171"/>
      <c r="RRO2" s="171"/>
      <c r="RRP2" s="171"/>
      <c r="RRQ2" s="171"/>
      <c r="RRR2" s="171"/>
      <c r="RRS2" s="171"/>
      <c r="RRT2" s="171"/>
      <c r="RRU2" s="171"/>
      <c r="RRV2" s="171"/>
      <c r="RRW2" s="171"/>
      <c r="RRX2" s="171"/>
      <c r="RRY2" s="171"/>
      <c r="RRZ2" s="171"/>
      <c r="RSA2" s="171"/>
      <c r="RSB2" s="171"/>
      <c r="RSC2" s="171"/>
      <c r="RSD2" s="171"/>
      <c r="RSE2" s="171"/>
      <c r="RSF2" s="171"/>
      <c r="RSG2" s="171"/>
      <c r="RSH2" s="171"/>
      <c r="RSI2" s="171"/>
      <c r="RSJ2" s="171"/>
      <c r="RSK2" s="171"/>
      <c r="RSL2" s="171"/>
      <c r="RSM2" s="171"/>
      <c r="RSN2" s="171"/>
      <c r="RSO2" s="171"/>
      <c r="RSP2" s="171"/>
      <c r="RSQ2" s="171"/>
      <c r="RSR2" s="171"/>
      <c r="RSS2" s="171"/>
      <c r="RST2" s="171"/>
      <c r="RSU2" s="171"/>
      <c r="RSV2" s="171"/>
      <c r="RSW2" s="171"/>
      <c r="RSX2" s="171"/>
      <c r="RSY2" s="171"/>
      <c r="RSZ2" s="171"/>
      <c r="RTA2" s="171"/>
      <c r="RTB2" s="171"/>
      <c r="RTC2" s="171"/>
      <c r="RTD2" s="171"/>
      <c r="RTE2" s="171"/>
      <c r="RTF2" s="171"/>
      <c r="RTG2" s="171"/>
      <c r="RTH2" s="171"/>
      <c r="RTI2" s="171"/>
      <c r="RTJ2" s="171"/>
      <c r="RTK2" s="171"/>
      <c r="RTL2" s="171"/>
      <c r="RTM2" s="171"/>
      <c r="RTN2" s="171"/>
      <c r="RTO2" s="171"/>
      <c r="RTP2" s="171"/>
      <c r="RTQ2" s="171"/>
      <c r="RTR2" s="171"/>
      <c r="RTS2" s="171"/>
      <c r="RTT2" s="171"/>
      <c r="RTU2" s="171"/>
      <c r="RTV2" s="171"/>
      <c r="RTW2" s="171"/>
      <c r="RTX2" s="171"/>
      <c r="RTY2" s="171"/>
      <c r="RTZ2" s="171"/>
      <c r="RUA2" s="171"/>
      <c r="RUB2" s="171"/>
      <c r="RUC2" s="171"/>
      <c r="RUD2" s="171"/>
      <c r="RUE2" s="171"/>
      <c r="RUF2" s="171"/>
      <c r="RUG2" s="171"/>
      <c r="RUH2" s="171"/>
      <c r="RUI2" s="171"/>
      <c r="RUJ2" s="171"/>
      <c r="RUK2" s="171"/>
      <c r="RUL2" s="171"/>
      <c r="RUM2" s="171"/>
      <c r="RUN2" s="171"/>
      <c r="RUO2" s="171"/>
      <c r="RUP2" s="171"/>
      <c r="RUQ2" s="171"/>
      <c r="RUR2" s="171"/>
      <c r="RUS2" s="171"/>
      <c r="RUT2" s="171"/>
      <c r="RUU2" s="171"/>
      <c r="RUV2" s="171"/>
      <c r="RUW2" s="171"/>
      <c r="RUX2" s="171"/>
      <c r="RUY2" s="171"/>
      <c r="RUZ2" s="171"/>
      <c r="RVA2" s="171"/>
      <c r="RVB2" s="171"/>
      <c r="RVC2" s="171"/>
      <c r="RVD2" s="171"/>
      <c r="RVE2" s="171"/>
      <c r="RVF2" s="171"/>
      <c r="RVG2" s="171"/>
      <c r="RVH2" s="171"/>
      <c r="RVI2" s="171"/>
      <c r="RVJ2" s="171"/>
      <c r="RVK2" s="171"/>
      <c r="RVL2" s="171"/>
      <c r="RVM2" s="171"/>
      <c r="RVN2" s="171"/>
      <c r="RVO2" s="171"/>
      <c r="RVP2" s="171"/>
      <c r="RVQ2" s="171"/>
      <c r="RVR2" s="171"/>
      <c r="RVS2" s="171"/>
      <c r="RVT2" s="171"/>
      <c r="RVU2" s="171"/>
      <c r="RVV2" s="171"/>
      <c r="RVW2" s="171"/>
      <c r="RVX2" s="171"/>
      <c r="RVY2" s="171"/>
      <c r="RVZ2" s="171"/>
      <c r="RWA2" s="171"/>
      <c r="RWB2" s="171"/>
      <c r="RWC2" s="171"/>
      <c r="RWD2" s="171"/>
      <c r="RWE2" s="171"/>
      <c r="RWF2" s="171"/>
      <c r="RWG2" s="171"/>
      <c r="RWH2" s="171"/>
      <c r="RWI2" s="171"/>
      <c r="RWJ2" s="171"/>
      <c r="RWK2" s="171"/>
      <c r="RWL2" s="171"/>
      <c r="RWM2" s="171"/>
      <c r="RWN2" s="171"/>
      <c r="RWO2" s="171"/>
      <c r="RWP2" s="171"/>
      <c r="RWQ2" s="171"/>
      <c r="RWR2" s="171"/>
      <c r="RWS2" s="171"/>
      <c r="RWT2" s="171"/>
      <c r="RWU2" s="171"/>
      <c r="RWV2" s="171"/>
      <c r="RWW2" s="171"/>
      <c r="RWX2" s="171"/>
      <c r="RWY2" s="171"/>
      <c r="RWZ2" s="171"/>
      <c r="RXA2" s="171"/>
      <c r="RXB2" s="171"/>
      <c r="RXC2" s="171"/>
      <c r="RXD2" s="171"/>
      <c r="RXE2" s="171"/>
      <c r="RXF2" s="171"/>
      <c r="RXG2" s="171"/>
      <c r="RXH2" s="171"/>
      <c r="RXI2" s="171"/>
      <c r="RXJ2" s="171"/>
      <c r="RXK2" s="171"/>
      <c r="RXL2" s="171"/>
      <c r="RXM2" s="171"/>
      <c r="RXN2" s="171"/>
      <c r="RXO2" s="171"/>
      <c r="RXP2" s="171"/>
      <c r="RXQ2" s="171"/>
      <c r="RXR2" s="171"/>
      <c r="RXS2" s="171"/>
      <c r="RXT2" s="171"/>
      <c r="RXU2" s="171"/>
      <c r="RXV2" s="171"/>
      <c r="RXW2" s="171"/>
      <c r="RXX2" s="171"/>
      <c r="RXY2" s="171"/>
      <c r="RXZ2" s="171"/>
      <c r="RYA2" s="171"/>
      <c r="RYB2" s="171"/>
      <c r="RYC2" s="171"/>
      <c r="RYD2" s="171"/>
      <c r="RYE2" s="171"/>
      <c r="RYF2" s="171"/>
      <c r="RYG2" s="171"/>
      <c r="RYH2" s="171"/>
      <c r="RYI2" s="171"/>
      <c r="RYJ2" s="171"/>
      <c r="RYK2" s="171"/>
      <c r="RYL2" s="171"/>
      <c r="RYM2" s="171"/>
      <c r="RYN2" s="171"/>
      <c r="RYO2" s="171"/>
      <c r="RYP2" s="171"/>
      <c r="RYQ2" s="171"/>
      <c r="RYR2" s="171"/>
      <c r="RYS2" s="171"/>
      <c r="RYT2" s="171"/>
      <c r="RYU2" s="171"/>
      <c r="RYV2" s="171"/>
      <c r="RYW2" s="171"/>
      <c r="RYX2" s="171"/>
      <c r="RYY2" s="171"/>
      <c r="RYZ2" s="171"/>
      <c r="RZA2" s="171"/>
      <c r="RZB2" s="171"/>
      <c r="RZC2" s="171"/>
      <c r="RZD2" s="171"/>
      <c r="RZE2" s="171"/>
      <c r="RZF2" s="171"/>
      <c r="RZG2" s="171"/>
      <c r="RZH2" s="171"/>
      <c r="RZI2" s="171"/>
      <c r="RZJ2" s="171"/>
      <c r="RZK2" s="171"/>
      <c r="RZL2" s="171"/>
      <c r="RZM2" s="171"/>
      <c r="RZN2" s="171"/>
      <c r="RZO2" s="171"/>
      <c r="RZP2" s="171"/>
      <c r="RZQ2" s="171"/>
      <c r="RZR2" s="171"/>
      <c r="RZS2" s="171"/>
      <c r="RZT2" s="171"/>
      <c r="RZU2" s="171"/>
      <c r="RZV2" s="171"/>
      <c r="RZW2" s="171"/>
      <c r="RZX2" s="171"/>
      <c r="RZY2" s="171"/>
      <c r="RZZ2" s="171"/>
      <c r="SAA2" s="171"/>
      <c r="SAB2" s="171"/>
      <c r="SAC2" s="171"/>
      <c r="SAD2" s="171"/>
      <c r="SAE2" s="171"/>
      <c r="SAF2" s="171"/>
      <c r="SAG2" s="171"/>
      <c r="SAH2" s="171"/>
      <c r="SAI2" s="171"/>
      <c r="SAJ2" s="171"/>
      <c r="SAK2" s="171"/>
      <c r="SAL2" s="171"/>
      <c r="SAM2" s="171"/>
      <c r="SAN2" s="171"/>
      <c r="SAO2" s="171"/>
      <c r="SAP2" s="171"/>
      <c r="SAQ2" s="171"/>
      <c r="SAR2" s="171"/>
      <c r="SAS2" s="171"/>
      <c r="SAT2" s="171"/>
      <c r="SAU2" s="171"/>
      <c r="SAV2" s="171"/>
      <c r="SAW2" s="171"/>
      <c r="SAX2" s="171"/>
      <c r="SAY2" s="171"/>
      <c r="SAZ2" s="171"/>
      <c r="SBA2" s="171"/>
      <c r="SBB2" s="171"/>
      <c r="SBC2" s="171"/>
      <c r="SBD2" s="171"/>
      <c r="SBE2" s="171"/>
      <c r="SBF2" s="171"/>
      <c r="SBG2" s="171"/>
      <c r="SBH2" s="171"/>
      <c r="SBI2" s="171"/>
      <c r="SBJ2" s="171"/>
      <c r="SBK2" s="171"/>
      <c r="SBL2" s="171"/>
      <c r="SBM2" s="171"/>
      <c r="SBN2" s="171"/>
      <c r="SBO2" s="171"/>
      <c r="SBP2" s="171"/>
      <c r="SBQ2" s="171"/>
      <c r="SBR2" s="171"/>
      <c r="SBS2" s="171"/>
      <c r="SBT2" s="171"/>
      <c r="SBU2" s="171"/>
      <c r="SBV2" s="171"/>
      <c r="SBW2" s="171"/>
      <c r="SBX2" s="171"/>
      <c r="SBY2" s="171"/>
      <c r="SBZ2" s="171"/>
      <c r="SCA2" s="171"/>
      <c r="SCB2" s="171"/>
      <c r="SCC2" s="171"/>
      <c r="SCD2" s="171"/>
      <c r="SCE2" s="171"/>
      <c r="SCF2" s="171"/>
      <c r="SCG2" s="171"/>
      <c r="SCH2" s="171"/>
      <c r="SCI2" s="171"/>
      <c r="SCJ2" s="171"/>
      <c r="SCK2" s="171"/>
      <c r="SCL2" s="171"/>
      <c r="SCM2" s="171"/>
      <c r="SCN2" s="171"/>
      <c r="SCO2" s="171"/>
      <c r="SCP2" s="171"/>
      <c r="SCQ2" s="171"/>
      <c r="SCR2" s="171"/>
      <c r="SCS2" s="171"/>
      <c r="SCT2" s="171"/>
      <c r="SCU2" s="171"/>
      <c r="SCV2" s="171"/>
      <c r="SCW2" s="171"/>
      <c r="SCX2" s="171"/>
      <c r="SCY2" s="171"/>
      <c r="SCZ2" s="171"/>
      <c r="SDA2" s="171"/>
      <c r="SDB2" s="171"/>
      <c r="SDC2" s="171"/>
      <c r="SDD2" s="171"/>
      <c r="SDE2" s="171"/>
      <c r="SDF2" s="171"/>
      <c r="SDG2" s="171"/>
      <c r="SDH2" s="171"/>
      <c r="SDI2" s="171"/>
      <c r="SDJ2" s="171"/>
      <c r="SDK2" s="171"/>
      <c r="SDL2" s="171"/>
      <c r="SDM2" s="171"/>
      <c r="SDN2" s="171"/>
      <c r="SDO2" s="171"/>
      <c r="SDP2" s="171"/>
      <c r="SDQ2" s="171"/>
      <c r="SDR2" s="171"/>
      <c r="SDS2" s="171"/>
      <c r="SDT2" s="171"/>
      <c r="SDU2" s="171"/>
      <c r="SDV2" s="171"/>
      <c r="SDW2" s="171"/>
      <c r="SDX2" s="171"/>
      <c r="SDY2" s="171"/>
      <c r="SDZ2" s="171"/>
      <c r="SEA2" s="171"/>
      <c r="SEB2" s="171"/>
      <c r="SEC2" s="171"/>
      <c r="SED2" s="171"/>
      <c r="SEE2" s="171"/>
      <c r="SEF2" s="171"/>
      <c r="SEG2" s="171"/>
      <c r="SEH2" s="171"/>
      <c r="SEI2" s="171"/>
      <c r="SEJ2" s="171"/>
      <c r="SEK2" s="171"/>
      <c r="SEL2" s="171"/>
      <c r="SEM2" s="171"/>
      <c r="SEN2" s="171"/>
      <c r="SEO2" s="171"/>
      <c r="SEP2" s="171"/>
      <c r="SEQ2" s="171"/>
      <c r="SER2" s="171"/>
      <c r="SES2" s="171"/>
      <c r="SET2" s="171"/>
      <c r="SEU2" s="171"/>
      <c r="SEV2" s="171"/>
      <c r="SEW2" s="171"/>
      <c r="SEX2" s="171"/>
      <c r="SEY2" s="171"/>
      <c r="SEZ2" s="171"/>
      <c r="SFA2" s="171"/>
      <c r="SFB2" s="171"/>
      <c r="SFC2" s="171"/>
      <c r="SFD2" s="171"/>
      <c r="SFE2" s="171"/>
      <c r="SFF2" s="171"/>
      <c r="SFG2" s="171"/>
      <c r="SFH2" s="171"/>
      <c r="SFI2" s="171"/>
      <c r="SFJ2" s="171"/>
      <c r="SFK2" s="171"/>
      <c r="SFL2" s="171"/>
      <c r="SFM2" s="171"/>
      <c r="SFN2" s="171"/>
      <c r="SFO2" s="171"/>
      <c r="SFP2" s="171"/>
      <c r="SFQ2" s="171"/>
      <c r="SFR2" s="171"/>
      <c r="SFS2" s="171"/>
      <c r="SFT2" s="171"/>
      <c r="SFU2" s="171"/>
      <c r="SFV2" s="171"/>
      <c r="SFW2" s="171"/>
      <c r="SFX2" s="171"/>
      <c r="SFY2" s="171"/>
      <c r="SFZ2" s="171"/>
      <c r="SGA2" s="171"/>
      <c r="SGB2" s="171"/>
      <c r="SGC2" s="171"/>
      <c r="SGD2" s="171"/>
      <c r="SGE2" s="171"/>
      <c r="SGF2" s="171"/>
      <c r="SGG2" s="171"/>
      <c r="SGH2" s="171"/>
      <c r="SGI2" s="171"/>
      <c r="SGJ2" s="171"/>
      <c r="SGK2" s="171"/>
      <c r="SGL2" s="171"/>
      <c r="SGM2" s="171"/>
      <c r="SGN2" s="171"/>
      <c r="SGO2" s="171"/>
      <c r="SGP2" s="171"/>
      <c r="SGQ2" s="171"/>
      <c r="SGR2" s="171"/>
      <c r="SGS2" s="171"/>
      <c r="SGT2" s="171"/>
      <c r="SGU2" s="171"/>
      <c r="SGV2" s="171"/>
      <c r="SGW2" s="171"/>
      <c r="SGX2" s="171"/>
      <c r="SGY2" s="171"/>
      <c r="SGZ2" s="171"/>
      <c r="SHA2" s="171"/>
      <c r="SHB2" s="171"/>
      <c r="SHC2" s="171"/>
      <c r="SHD2" s="171"/>
      <c r="SHE2" s="171"/>
      <c r="SHF2" s="171"/>
      <c r="SHG2" s="171"/>
      <c r="SHH2" s="171"/>
      <c r="SHI2" s="171"/>
      <c r="SHJ2" s="171"/>
      <c r="SHK2" s="171"/>
      <c r="SHL2" s="171"/>
      <c r="SHM2" s="171"/>
      <c r="SHN2" s="171"/>
      <c r="SHO2" s="171"/>
      <c r="SHP2" s="171"/>
      <c r="SHQ2" s="171"/>
      <c r="SHR2" s="171"/>
      <c r="SHS2" s="171"/>
      <c r="SHT2" s="171"/>
      <c r="SHU2" s="171"/>
      <c r="SHV2" s="171"/>
      <c r="SHW2" s="171"/>
      <c r="SHX2" s="171"/>
      <c r="SHY2" s="171"/>
      <c r="SHZ2" s="171"/>
      <c r="SIA2" s="171"/>
      <c r="SIB2" s="171"/>
      <c r="SIC2" s="171"/>
      <c r="SID2" s="171"/>
      <c r="SIE2" s="171"/>
      <c r="SIF2" s="171"/>
      <c r="SIG2" s="171"/>
      <c r="SIH2" s="171"/>
      <c r="SII2" s="171"/>
      <c r="SIJ2" s="171"/>
      <c r="SIK2" s="171"/>
      <c r="SIL2" s="171"/>
      <c r="SIM2" s="171"/>
      <c r="SIN2" s="171"/>
      <c r="SIO2" s="171"/>
      <c r="SIP2" s="171"/>
      <c r="SIQ2" s="171"/>
      <c r="SIR2" s="171"/>
      <c r="SIS2" s="171"/>
      <c r="SIT2" s="171"/>
      <c r="SIU2" s="171"/>
      <c r="SIV2" s="171"/>
      <c r="SIW2" s="171"/>
      <c r="SIX2" s="171"/>
      <c r="SIY2" s="171"/>
      <c r="SIZ2" s="171"/>
      <c r="SJA2" s="171"/>
      <c r="SJB2" s="171"/>
      <c r="SJC2" s="171"/>
      <c r="SJD2" s="171"/>
      <c r="SJE2" s="171"/>
      <c r="SJF2" s="171"/>
      <c r="SJG2" s="171"/>
      <c r="SJH2" s="171"/>
      <c r="SJI2" s="171"/>
      <c r="SJJ2" s="171"/>
      <c r="SJK2" s="171"/>
      <c r="SJL2" s="171"/>
      <c r="SJM2" s="171"/>
      <c r="SJN2" s="171"/>
      <c r="SJO2" s="171"/>
      <c r="SJP2" s="171"/>
      <c r="SJQ2" s="171"/>
      <c r="SJR2" s="171"/>
      <c r="SJS2" s="171"/>
      <c r="SJT2" s="171"/>
      <c r="SJU2" s="171"/>
      <c r="SJV2" s="171"/>
      <c r="SJW2" s="171"/>
      <c r="SJX2" s="171"/>
      <c r="SJY2" s="171"/>
      <c r="SJZ2" s="171"/>
      <c r="SKA2" s="171"/>
      <c r="SKB2" s="171"/>
      <c r="SKC2" s="171"/>
      <c r="SKD2" s="171"/>
      <c r="SKE2" s="171"/>
      <c r="SKF2" s="171"/>
      <c r="SKG2" s="171"/>
      <c r="SKH2" s="171"/>
      <c r="SKI2" s="171"/>
      <c r="SKJ2" s="171"/>
      <c r="SKK2" s="171"/>
      <c r="SKL2" s="171"/>
      <c r="SKM2" s="171"/>
      <c r="SKN2" s="171"/>
      <c r="SKO2" s="171"/>
      <c r="SKP2" s="171"/>
      <c r="SKQ2" s="171"/>
      <c r="SKR2" s="171"/>
      <c r="SKS2" s="171"/>
      <c r="SKT2" s="171"/>
      <c r="SKU2" s="171"/>
      <c r="SKV2" s="171"/>
      <c r="SKW2" s="171"/>
      <c r="SKX2" s="171"/>
      <c r="SKY2" s="171"/>
      <c r="SKZ2" s="171"/>
      <c r="SLA2" s="171"/>
      <c r="SLB2" s="171"/>
      <c r="SLC2" s="171"/>
      <c r="SLD2" s="171"/>
      <c r="SLE2" s="171"/>
      <c r="SLF2" s="171"/>
      <c r="SLG2" s="171"/>
      <c r="SLH2" s="171"/>
      <c r="SLI2" s="171"/>
      <c r="SLJ2" s="171"/>
      <c r="SLK2" s="171"/>
      <c r="SLL2" s="171"/>
      <c r="SLM2" s="171"/>
      <c r="SLN2" s="171"/>
      <c r="SLO2" s="171"/>
      <c r="SLP2" s="171"/>
      <c r="SLQ2" s="171"/>
      <c r="SLR2" s="171"/>
      <c r="SLS2" s="171"/>
      <c r="SLT2" s="171"/>
      <c r="SLU2" s="171"/>
      <c r="SLV2" s="171"/>
      <c r="SLW2" s="171"/>
      <c r="SLX2" s="171"/>
      <c r="SLY2" s="171"/>
      <c r="SLZ2" s="171"/>
      <c r="SMA2" s="171"/>
      <c r="SMB2" s="171"/>
      <c r="SMC2" s="171"/>
      <c r="SMD2" s="171"/>
      <c r="SME2" s="171"/>
      <c r="SMF2" s="171"/>
      <c r="SMG2" s="171"/>
      <c r="SMH2" s="171"/>
      <c r="SMI2" s="171"/>
      <c r="SMJ2" s="171"/>
      <c r="SMK2" s="171"/>
      <c r="SML2" s="171"/>
      <c r="SMM2" s="171"/>
      <c r="SMN2" s="171"/>
      <c r="SMO2" s="171"/>
      <c r="SMP2" s="171"/>
      <c r="SMQ2" s="171"/>
      <c r="SMR2" s="171"/>
      <c r="SMS2" s="171"/>
      <c r="SMT2" s="171"/>
      <c r="SMU2" s="171"/>
      <c r="SMV2" s="171"/>
      <c r="SMW2" s="171"/>
      <c r="SMX2" s="171"/>
      <c r="SMY2" s="171"/>
      <c r="SMZ2" s="171"/>
      <c r="SNA2" s="171"/>
      <c r="SNB2" s="171"/>
      <c r="SNC2" s="171"/>
      <c r="SND2" s="171"/>
      <c r="SNE2" s="171"/>
      <c r="SNF2" s="171"/>
      <c r="SNG2" s="171"/>
      <c r="SNH2" s="171"/>
      <c r="SNI2" s="171"/>
      <c r="SNJ2" s="171"/>
      <c r="SNK2" s="171"/>
      <c r="SNL2" s="171"/>
      <c r="SNM2" s="171"/>
      <c r="SNN2" s="171"/>
      <c r="SNO2" s="171"/>
      <c r="SNP2" s="171"/>
      <c r="SNQ2" s="171"/>
      <c r="SNR2" s="171"/>
      <c r="SNS2" s="171"/>
      <c r="SNT2" s="171"/>
      <c r="SNU2" s="171"/>
      <c r="SNV2" s="171"/>
      <c r="SNW2" s="171"/>
      <c r="SNX2" s="171"/>
      <c r="SNY2" s="171"/>
      <c r="SNZ2" s="171"/>
      <c r="SOA2" s="171"/>
      <c r="SOB2" s="171"/>
      <c r="SOC2" s="171"/>
      <c r="SOD2" s="171"/>
      <c r="SOE2" s="171"/>
      <c r="SOF2" s="171"/>
      <c r="SOG2" s="171"/>
      <c r="SOH2" s="171"/>
      <c r="SOI2" s="171"/>
      <c r="SOJ2" s="171"/>
      <c r="SOK2" s="171"/>
      <c r="SOL2" s="171"/>
      <c r="SOM2" s="171"/>
      <c r="SON2" s="171"/>
      <c r="SOO2" s="171"/>
      <c r="SOP2" s="171"/>
      <c r="SOQ2" s="171"/>
      <c r="SOR2" s="171"/>
      <c r="SOS2" s="171"/>
      <c r="SOT2" s="171"/>
      <c r="SOU2" s="171"/>
      <c r="SOV2" s="171"/>
      <c r="SOW2" s="171"/>
      <c r="SOX2" s="171"/>
      <c r="SOY2" s="171"/>
      <c r="SOZ2" s="171"/>
      <c r="SPA2" s="171"/>
      <c r="SPB2" s="171"/>
      <c r="SPC2" s="171"/>
      <c r="SPD2" s="171"/>
      <c r="SPE2" s="171"/>
      <c r="SPF2" s="171"/>
      <c r="SPG2" s="171"/>
      <c r="SPH2" s="171"/>
      <c r="SPI2" s="171"/>
      <c r="SPJ2" s="171"/>
      <c r="SPK2" s="171"/>
      <c r="SPL2" s="171"/>
      <c r="SPM2" s="171"/>
      <c r="SPN2" s="171"/>
      <c r="SPO2" s="171"/>
      <c r="SPP2" s="171"/>
      <c r="SPQ2" s="171"/>
      <c r="SPR2" s="171"/>
      <c r="SPS2" s="171"/>
      <c r="SPT2" s="171"/>
      <c r="SPU2" s="171"/>
      <c r="SPV2" s="171"/>
      <c r="SPW2" s="171"/>
      <c r="SPX2" s="171"/>
      <c r="SPY2" s="171"/>
      <c r="SPZ2" s="171"/>
      <c r="SQA2" s="171"/>
      <c r="SQB2" s="171"/>
      <c r="SQC2" s="171"/>
      <c r="SQD2" s="171"/>
      <c r="SQE2" s="171"/>
      <c r="SQF2" s="171"/>
      <c r="SQG2" s="171"/>
      <c r="SQH2" s="171"/>
      <c r="SQI2" s="171"/>
      <c r="SQJ2" s="171"/>
      <c r="SQK2" s="171"/>
      <c r="SQL2" s="171"/>
      <c r="SQM2" s="171"/>
      <c r="SQN2" s="171"/>
      <c r="SQO2" s="171"/>
      <c r="SQP2" s="171"/>
      <c r="SQQ2" s="171"/>
      <c r="SQR2" s="171"/>
      <c r="SQS2" s="171"/>
      <c r="SQT2" s="171"/>
      <c r="SQU2" s="171"/>
      <c r="SQV2" s="171"/>
      <c r="SQW2" s="171"/>
      <c r="SQX2" s="171"/>
      <c r="SQY2" s="171"/>
      <c r="SQZ2" s="171"/>
      <c r="SRA2" s="171"/>
      <c r="SRB2" s="171"/>
      <c r="SRC2" s="171"/>
      <c r="SRD2" s="171"/>
      <c r="SRE2" s="171"/>
      <c r="SRF2" s="171"/>
      <c r="SRG2" s="171"/>
      <c r="SRH2" s="171"/>
      <c r="SRI2" s="171"/>
      <c r="SRJ2" s="171"/>
      <c r="SRK2" s="171"/>
      <c r="SRL2" s="171"/>
      <c r="SRM2" s="171"/>
      <c r="SRN2" s="171"/>
      <c r="SRO2" s="171"/>
      <c r="SRP2" s="171"/>
      <c r="SRQ2" s="171"/>
      <c r="SRR2" s="171"/>
      <c r="SRS2" s="171"/>
      <c r="SRT2" s="171"/>
      <c r="SRU2" s="171"/>
      <c r="SRV2" s="171"/>
      <c r="SRW2" s="171"/>
      <c r="SRX2" s="171"/>
      <c r="SRY2" s="171"/>
      <c r="SRZ2" s="171"/>
      <c r="SSA2" s="171"/>
      <c r="SSB2" s="171"/>
      <c r="SSC2" s="171"/>
      <c r="SSD2" s="171"/>
      <c r="SSE2" s="171"/>
      <c r="SSF2" s="171"/>
      <c r="SSG2" s="171"/>
      <c r="SSH2" s="171"/>
      <c r="SSI2" s="171"/>
      <c r="SSJ2" s="171"/>
      <c r="SSK2" s="171"/>
      <c r="SSL2" s="171"/>
      <c r="SSM2" s="171"/>
      <c r="SSN2" s="171"/>
      <c r="SSO2" s="171"/>
      <c r="SSP2" s="171"/>
      <c r="SSQ2" s="171"/>
      <c r="SSR2" s="171"/>
      <c r="SSS2" s="171"/>
      <c r="SST2" s="171"/>
      <c r="SSU2" s="171"/>
      <c r="SSV2" s="171"/>
      <c r="SSW2" s="171"/>
      <c r="SSX2" s="171"/>
      <c r="SSY2" s="171"/>
      <c r="SSZ2" s="171"/>
      <c r="STA2" s="171"/>
      <c r="STB2" s="171"/>
      <c r="STC2" s="171"/>
      <c r="STD2" s="171"/>
      <c r="STE2" s="171"/>
      <c r="STF2" s="171"/>
      <c r="STG2" s="171"/>
      <c r="STH2" s="171"/>
      <c r="STI2" s="171"/>
      <c r="STJ2" s="171"/>
      <c r="STK2" s="171"/>
      <c r="STL2" s="171"/>
      <c r="STM2" s="171"/>
      <c r="STN2" s="171"/>
      <c r="STO2" s="171"/>
      <c r="STP2" s="171"/>
      <c r="STQ2" s="171"/>
      <c r="STR2" s="171"/>
      <c r="STS2" s="171"/>
      <c r="STT2" s="171"/>
      <c r="STU2" s="171"/>
      <c r="STV2" s="171"/>
      <c r="STW2" s="171"/>
      <c r="STX2" s="171"/>
      <c r="STY2" s="171"/>
      <c r="STZ2" s="171"/>
      <c r="SUA2" s="171"/>
      <c r="SUB2" s="171"/>
      <c r="SUC2" s="171"/>
      <c r="SUD2" s="171"/>
      <c r="SUE2" s="171"/>
      <c r="SUF2" s="171"/>
      <c r="SUG2" s="171"/>
      <c r="SUH2" s="171"/>
      <c r="SUI2" s="171"/>
      <c r="SUJ2" s="171"/>
      <c r="SUK2" s="171"/>
      <c r="SUL2" s="171"/>
      <c r="SUM2" s="171"/>
      <c r="SUN2" s="171"/>
      <c r="SUO2" s="171"/>
      <c r="SUP2" s="171"/>
      <c r="SUQ2" s="171"/>
      <c r="SUR2" s="171"/>
      <c r="SUS2" s="171"/>
      <c r="SUT2" s="171"/>
      <c r="SUU2" s="171"/>
      <c r="SUV2" s="171"/>
      <c r="SUW2" s="171"/>
      <c r="SUX2" s="171"/>
      <c r="SUY2" s="171"/>
      <c r="SUZ2" s="171"/>
      <c r="SVA2" s="171"/>
      <c r="SVB2" s="171"/>
      <c r="SVC2" s="171"/>
      <c r="SVD2" s="171"/>
      <c r="SVE2" s="171"/>
      <c r="SVF2" s="171"/>
      <c r="SVG2" s="171"/>
      <c r="SVH2" s="171"/>
      <c r="SVI2" s="171"/>
      <c r="SVJ2" s="171"/>
      <c r="SVK2" s="171"/>
      <c r="SVL2" s="171"/>
      <c r="SVM2" s="171"/>
      <c r="SVN2" s="171"/>
      <c r="SVO2" s="171"/>
      <c r="SVP2" s="171"/>
      <c r="SVQ2" s="171"/>
      <c r="SVR2" s="171"/>
      <c r="SVS2" s="171"/>
      <c r="SVT2" s="171"/>
      <c r="SVU2" s="171"/>
      <c r="SVV2" s="171"/>
      <c r="SVW2" s="171"/>
      <c r="SVX2" s="171"/>
      <c r="SVY2" s="171"/>
      <c r="SVZ2" s="171"/>
      <c r="SWA2" s="171"/>
      <c r="SWB2" s="171"/>
      <c r="SWC2" s="171"/>
      <c r="SWD2" s="171"/>
      <c r="SWE2" s="171"/>
      <c r="SWF2" s="171"/>
      <c r="SWG2" s="171"/>
      <c r="SWH2" s="171"/>
      <c r="SWI2" s="171"/>
      <c r="SWJ2" s="171"/>
      <c r="SWK2" s="171"/>
      <c r="SWL2" s="171"/>
      <c r="SWM2" s="171"/>
      <c r="SWN2" s="171"/>
      <c r="SWO2" s="171"/>
      <c r="SWP2" s="171"/>
      <c r="SWQ2" s="171"/>
      <c r="SWR2" s="171"/>
      <c r="SWS2" s="171"/>
      <c r="SWT2" s="171"/>
      <c r="SWU2" s="171"/>
      <c r="SWV2" s="171"/>
      <c r="SWW2" s="171"/>
      <c r="SWX2" s="171"/>
      <c r="SWY2" s="171"/>
      <c r="SWZ2" s="171"/>
      <c r="SXA2" s="171"/>
      <c r="SXB2" s="171"/>
      <c r="SXC2" s="171"/>
      <c r="SXD2" s="171"/>
      <c r="SXE2" s="171"/>
      <c r="SXF2" s="171"/>
      <c r="SXG2" s="171"/>
      <c r="SXH2" s="171"/>
      <c r="SXI2" s="171"/>
      <c r="SXJ2" s="171"/>
      <c r="SXK2" s="171"/>
      <c r="SXL2" s="171"/>
      <c r="SXM2" s="171"/>
      <c r="SXN2" s="171"/>
      <c r="SXO2" s="171"/>
      <c r="SXP2" s="171"/>
      <c r="SXQ2" s="171"/>
      <c r="SXR2" s="171"/>
      <c r="SXS2" s="171"/>
      <c r="SXT2" s="171"/>
      <c r="SXU2" s="171"/>
      <c r="SXV2" s="171"/>
      <c r="SXW2" s="171"/>
      <c r="SXX2" s="171"/>
      <c r="SXY2" s="171"/>
      <c r="SXZ2" s="171"/>
      <c r="SYA2" s="171"/>
      <c r="SYB2" s="171"/>
      <c r="SYC2" s="171"/>
      <c r="SYD2" s="171"/>
      <c r="SYE2" s="171"/>
      <c r="SYF2" s="171"/>
      <c r="SYG2" s="171"/>
      <c r="SYH2" s="171"/>
      <c r="SYI2" s="171"/>
      <c r="SYJ2" s="171"/>
      <c r="SYK2" s="171"/>
      <c r="SYL2" s="171"/>
      <c r="SYM2" s="171"/>
      <c r="SYN2" s="171"/>
      <c r="SYO2" s="171"/>
      <c r="SYP2" s="171"/>
      <c r="SYQ2" s="171"/>
      <c r="SYR2" s="171"/>
      <c r="SYS2" s="171"/>
      <c r="SYT2" s="171"/>
      <c r="SYU2" s="171"/>
      <c r="SYV2" s="171"/>
      <c r="SYW2" s="171"/>
      <c r="SYX2" s="171"/>
      <c r="SYY2" s="171"/>
      <c r="SYZ2" s="171"/>
      <c r="SZA2" s="171"/>
      <c r="SZB2" s="171"/>
      <c r="SZC2" s="171"/>
      <c r="SZD2" s="171"/>
      <c r="SZE2" s="171"/>
      <c r="SZF2" s="171"/>
      <c r="SZG2" s="171"/>
      <c r="SZH2" s="171"/>
      <c r="SZI2" s="171"/>
      <c r="SZJ2" s="171"/>
      <c r="SZK2" s="171"/>
      <c r="SZL2" s="171"/>
      <c r="SZM2" s="171"/>
      <c r="SZN2" s="171"/>
      <c r="SZO2" s="171"/>
      <c r="SZP2" s="171"/>
      <c r="SZQ2" s="171"/>
      <c r="SZR2" s="171"/>
      <c r="SZS2" s="171"/>
      <c r="SZT2" s="171"/>
      <c r="SZU2" s="171"/>
      <c r="SZV2" s="171"/>
      <c r="SZW2" s="171"/>
      <c r="SZX2" s="171"/>
      <c r="SZY2" s="171"/>
      <c r="SZZ2" s="171"/>
      <c r="TAA2" s="171"/>
      <c r="TAB2" s="171"/>
      <c r="TAC2" s="171"/>
      <c r="TAD2" s="171"/>
      <c r="TAE2" s="171"/>
      <c r="TAF2" s="171"/>
      <c r="TAG2" s="171"/>
      <c r="TAH2" s="171"/>
      <c r="TAI2" s="171"/>
      <c r="TAJ2" s="171"/>
      <c r="TAK2" s="171"/>
      <c r="TAL2" s="171"/>
      <c r="TAM2" s="171"/>
      <c r="TAN2" s="171"/>
      <c r="TAO2" s="171"/>
      <c r="TAP2" s="171"/>
      <c r="TAQ2" s="171"/>
      <c r="TAR2" s="171"/>
      <c r="TAS2" s="171"/>
      <c r="TAT2" s="171"/>
      <c r="TAU2" s="171"/>
      <c r="TAV2" s="171"/>
      <c r="TAW2" s="171"/>
      <c r="TAX2" s="171"/>
      <c r="TAY2" s="171"/>
      <c r="TAZ2" s="171"/>
      <c r="TBA2" s="171"/>
      <c r="TBB2" s="171"/>
      <c r="TBC2" s="171"/>
      <c r="TBD2" s="171"/>
      <c r="TBE2" s="171"/>
      <c r="TBF2" s="171"/>
      <c r="TBG2" s="171"/>
      <c r="TBH2" s="171"/>
      <c r="TBI2" s="171"/>
      <c r="TBJ2" s="171"/>
      <c r="TBK2" s="171"/>
      <c r="TBL2" s="171"/>
      <c r="TBM2" s="171"/>
      <c r="TBN2" s="171"/>
      <c r="TBO2" s="171"/>
      <c r="TBP2" s="171"/>
      <c r="TBQ2" s="171"/>
      <c r="TBR2" s="171"/>
      <c r="TBS2" s="171"/>
      <c r="TBT2" s="171"/>
      <c r="TBU2" s="171"/>
      <c r="TBV2" s="171"/>
      <c r="TBW2" s="171"/>
      <c r="TBX2" s="171"/>
      <c r="TBY2" s="171"/>
      <c r="TBZ2" s="171"/>
      <c r="TCA2" s="171"/>
      <c r="TCB2" s="171"/>
      <c r="TCC2" s="171"/>
      <c r="TCD2" s="171"/>
      <c r="TCE2" s="171"/>
      <c r="TCF2" s="171"/>
      <c r="TCG2" s="171"/>
      <c r="TCH2" s="171"/>
      <c r="TCI2" s="171"/>
      <c r="TCJ2" s="171"/>
      <c r="TCK2" s="171"/>
      <c r="TCL2" s="171"/>
      <c r="TCM2" s="171"/>
      <c r="TCN2" s="171"/>
      <c r="TCO2" s="171"/>
      <c r="TCP2" s="171"/>
      <c r="TCQ2" s="171"/>
      <c r="TCR2" s="171"/>
      <c r="TCS2" s="171"/>
      <c r="TCT2" s="171"/>
      <c r="TCU2" s="171"/>
      <c r="TCV2" s="171"/>
      <c r="TCW2" s="171"/>
      <c r="TCX2" s="171"/>
      <c r="TCY2" s="171"/>
      <c r="TCZ2" s="171"/>
      <c r="TDA2" s="171"/>
      <c r="TDB2" s="171"/>
      <c r="TDC2" s="171"/>
      <c r="TDD2" s="171"/>
      <c r="TDE2" s="171"/>
      <c r="TDF2" s="171"/>
      <c r="TDG2" s="171"/>
      <c r="TDH2" s="171"/>
      <c r="TDI2" s="171"/>
      <c r="TDJ2" s="171"/>
      <c r="TDK2" s="171"/>
      <c r="TDL2" s="171"/>
      <c r="TDM2" s="171"/>
      <c r="TDN2" s="171"/>
      <c r="TDO2" s="171"/>
      <c r="TDP2" s="171"/>
      <c r="TDQ2" s="171"/>
      <c r="TDR2" s="171"/>
      <c r="TDS2" s="171"/>
      <c r="TDT2" s="171"/>
      <c r="TDU2" s="171"/>
      <c r="TDV2" s="171"/>
      <c r="TDW2" s="171"/>
      <c r="TDX2" s="171"/>
      <c r="TDY2" s="171"/>
      <c r="TDZ2" s="171"/>
      <c r="TEA2" s="171"/>
      <c r="TEB2" s="171"/>
      <c r="TEC2" s="171"/>
      <c r="TED2" s="171"/>
      <c r="TEE2" s="171"/>
      <c r="TEF2" s="171"/>
      <c r="TEG2" s="171"/>
      <c r="TEH2" s="171"/>
      <c r="TEI2" s="171"/>
      <c r="TEJ2" s="171"/>
      <c r="TEK2" s="171"/>
      <c r="TEL2" s="171"/>
      <c r="TEM2" s="171"/>
      <c r="TEN2" s="171"/>
      <c r="TEO2" s="171"/>
      <c r="TEP2" s="171"/>
      <c r="TEQ2" s="171"/>
      <c r="TER2" s="171"/>
      <c r="TES2" s="171"/>
      <c r="TET2" s="171"/>
      <c r="TEU2" s="171"/>
      <c r="TEV2" s="171"/>
      <c r="TEW2" s="171"/>
      <c r="TEX2" s="171"/>
      <c r="TEY2" s="171"/>
      <c r="TEZ2" s="171"/>
      <c r="TFA2" s="171"/>
      <c r="TFB2" s="171"/>
      <c r="TFC2" s="171"/>
      <c r="TFD2" s="171"/>
      <c r="TFE2" s="171"/>
      <c r="TFF2" s="171"/>
      <c r="TFG2" s="171"/>
      <c r="TFH2" s="171"/>
      <c r="TFI2" s="171"/>
      <c r="TFJ2" s="171"/>
      <c r="TFK2" s="171"/>
      <c r="TFL2" s="171"/>
      <c r="TFM2" s="171"/>
      <c r="TFN2" s="171"/>
      <c r="TFO2" s="171"/>
      <c r="TFP2" s="171"/>
      <c r="TFQ2" s="171"/>
      <c r="TFR2" s="171"/>
      <c r="TFS2" s="171"/>
      <c r="TFT2" s="171"/>
      <c r="TFU2" s="171"/>
      <c r="TFV2" s="171"/>
      <c r="TFW2" s="171"/>
      <c r="TFX2" s="171"/>
      <c r="TFY2" s="171"/>
      <c r="TFZ2" s="171"/>
      <c r="TGA2" s="171"/>
      <c r="TGB2" s="171"/>
      <c r="TGC2" s="171"/>
      <c r="TGD2" s="171"/>
      <c r="TGE2" s="171"/>
      <c r="TGF2" s="171"/>
      <c r="TGG2" s="171"/>
      <c r="TGH2" s="171"/>
      <c r="TGI2" s="171"/>
      <c r="TGJ2" s="171"/>
      <c r="TGK2" s="171"/>
      <c r="TGL2" s="171"/>
      <c r="TGM2" s="171"/>
      <c r="TGN2" s="171"/>
      <c r="TGO2" s="171"/>
      <c r="TGP2" s="171"/>
      <c r="TGQ2" s="171"/>
      <c r="TGR2" s="171"/>
      <c r="TGS2" s="171"/>
      <c r="TGT2" s="171"/>
      <c r="TGU2" s="171"/>
      <c r="TGV2" s="171"/>
      <c r="TGW2" s="171"/>
      <c r="TGX2" s="171"/>
      <c r="TGY2" s="171"/>
      <c r="TGZ2" s="171"/>
      <c r="THA2" s="171"/>
      <c r="THB2" s="171"/>
      <c r="THC2" s="171"/>
      <c r="THD2" s="171"/>
      <c r="THE2" s="171"/>
      <c r="THF2" s="171"/>
      <c r="THG2" s="171"/>
      <c r="THH2" s="171"/>
      <c r="THI2" s="171"/>
      <c r="THJ2" s="171"/>
      <c r="THK2" s="171"/>
      <c r="THL2" s="171"/>
      <c r="THM2" s="171"/>
      <c r="THN2" s="171"/>
      <c r="THO2" s="171"/>
      <c r="THP2" s="171"/>
      <c r="THQ2" s="171"/>
      <c r="THR2" s="171"/>
      <c r="THS2" s="171"/>
      <c r="THT2" s="171"/>
      <c r="THU2" s="171"/>
      <c r="THV2" s="171"/>
      <c r="THW2" s="171"/>
      <c r="THX2" s="171"/>
      <c r="THY2" s="171"/>
      <c r="THZ2" s="171"/>
      <c r="TIA2" s="171"/>
      <c r="TIB2" s="171"/>
      <c r="TIC2" s="171"/>
      <c r="TID2" s="171"/>
      <c r="TIE2" s="171"/>
      <c r="TIF2" s="171"/>
      <c r="TIG2" s="171"/>
      <c r="TIH2" s="171"/>
      <c r="TII2" s="171"/>
      <c r="TIJ2" s="171"/>
      <c r="TIK2" s="171"/>
      <c r="TIL2" s="171"/>
      <c r="TIM2" s="171"/>
      <c r="TIN2" s="171"/>
      <c r="TIO2" s="171"/>
      <c r="TIP2" s="171"/>
      <c r="TIQ2" s="171"/>
      <c r="TIR2" s="171"/>
      <c r="TIS2" s="171"/>
      <c r="TIT2" s="171"/>
      <c r="TIU2" s="171"/>
      <c r="TIV2" s="171"/>
      <c r="TIW2" s="171"/>
      <c r="TIX2" s="171"/>
      <c r="TIY2" s="171"/>
      <c r="TIZ2" s="171"/>
      <c r="TJA2" s="171"/>
      <c r="TJB2" s="171"/>
      <c r="TJC2" s="171"/>
      <c r="TJD2" s="171"/>
      <c r="TJE2" s="171"/>
      <c r="TJF2" s="171"/>
      <c r="TJG2" s="171"/>
      <c r="TJH2" s="171"/>
      <c r="TJI2" s="171"/>
      <c r="TJJ2" s="171"/>
      <c r="TJK2" s="171"/>
      <c r="TJL2" s="171"/>
      <c r="TJM2" s="171"/>
      <c r="TJN2" s="171"/>
      <c r="TJO2" s="171"/>
      <c r="TJP2" s="171"/>
      <c r="TJQ2" s="171"/>
      <c r="TJR2" s="171"/>
      <c r="TJS2" s="171"/>
      <c r="TJT2" s="171"/>
      <c r="TJU2" s="171"/>
      <c r="TJV2" s="171"/>
      <c r="TJW2" s="171"/>
      <c r="TJX2" s="171"/>
      <c r="TJY2" s="171"/>
      <c r="TJZ2" s="171"/>
      <c r="TKA2" s="171"/>
      <c r="TKB2" s="171"/>
      <c r="TKC2" s="171"/>
      <c r="TKD2" s="171"/>
      <c r="TKE2" s="171"/>
      <c r="TKF2" s="171"/>
      <c r="TKG2" s="171"/>
      <c r="TKH2" s="171"/>
      <c r="TKI2" s="171"/>
      <c r="TKJ2" s="171"/>
      <c r="TKK2" s="171"/>
      <c r="TKL2" s="171"/>
      <c r="TKM2" s="171"/>
      <c r="TKN2" s="171"/>
      <c r="TKO2" s="171"/>
      <c r="TKP2" s="171"/>
      <c r="TKQ2" s="171"/>
      <c r="TKR2" s="171"/>
      <c r="TKS2" s="171"/>
      <c r="TKT2" s="171"/>
      <c r="TKU2" s="171"/>
      <c r="TKV2" s="171"/>
      <c r="TKW2" s="171"/>
      <c r="TKX2" s="171"/>
      <c r="TKY2" s="171"/>
      <c r="TKZ2" s="171"/>
      <c r="TLA2" s="171"/>
      <c r="TLB2" s="171"/>
      <c r="TLC2" s="171"/>
      <c r="TLD2" s="171"/>
      <c r="TLE2" s="171"/>
      <c r="TLF2" s="171"/>
      <c r="TLG2" s="171"/>
      <c r="TLH2" s="171"/>
      <c r="TLI2" s="171"/>
      <c r="TLJ2" s="171"/>
      <c r="TLK2" s="171"/>
      <c r="TLL2" s="171"/>
      <c r="TLM2" s="171"/>
      <c r="TLN2" s="171"/>
      <c r="TLO2" s="171"/>
      <c r="TLP2" s="171"/>
      <c r="TLQ2" s="171"/>
      <c r="TLR2" s="171"/>
      <c r="TLS2" s="171"/>
      <c r="TLT2" s="171"/>
      <c r="TLU2" s="171"/>
      <c r="TLV2" s="171"/>
      <c r="TLW2" s="171"/>
      <c r="TLX2" s="171"/>
      <c r="TLY2" s="171"/>
      <c r="TLZ2" s="171"/>
      <c r="TMA2" s="171"/>
      <c r="TMB2" s="171"/>
      <c r="TMC2" s="171"/>
      <c r="TMD2" s="171"/>
      <c r="TME2" s="171"/>
      <c r="TMF2" s="171"/>
      <c r="TMG2" s="171"/>
      <c r="TMH2" s="171"/>
      <c r="TMI2" s="171"/>
      <c r="TMJ2" s="171"/>
      <c r="TMK2" s="171"/>
      <c r="TML2" s="171"/>
      <c r="TMM2" s="171"/>
      <c r="TMN2" s="171"/>
      <c r="TMO2" s="171"/>
      <c r="TMP2" s="171"/>
      <c r="TMQ2" s="171"/>
      <c r="TMR2" s="171"/>
      <c r="TMS2" s="171"/>
      <c r="TMT2" s="171"/>
      <c r="TMU2" s="171"/>
      <c r="TMV2" s="171"/>
      <c r="TMW2" s="171"/>
      <c r="TMX2" s="171"/>
      <c r="TMY2" s="171"/>
      <c r="TMZ2" s="171"/>
      <c r="TNA2" s="171"/>
      <c r="TNB2" s="171"/>
      <c r="TNC2" s="171"/>
      <c r="TND2" s="171"/>
      <c r="TNE2" s="171"/>
      <c r="TNF2" s="171"/>
      <c r="TNG2" s="171"/>
      <c r="TNH2" s="171"/>
      <c r="TNI2" s="171"/>
      <c r="TNJ2" s="171"/>
      <c r="TNK2" s="171"/>
      <c r="TNL2" s="171"/>
      <c r="TNM2" s="171"/>
      <c r="TNN2" s="171"/>
      <c r="TNO2" s="171"/>
      <c r="TNP2" s="171"/>
      <c r="TNQ2" s="171"/>
      <c r="TNR2" s="171"/>
      <c r="TNS2" s="171"/>
      <c r="TNT2" s="171"/>
      <c r="TNU2" s="171"/>
      <c r="TNV2" s="171"/>
      <c r="TNW2" s="171"/>
      <c r="TNX2" s="171"/>
      <c r="TNY2" s="171"/>
      <c r="TNZ2" s="171"/>
      <c r="TOA2" s="171"/>
      <c r="TOB2" s="171"/>
      <c r="TOC2" s="171"/>
      <c r="TOD2" s="171"/>
      <c r="TOE2" s="171"/>
      <c r="TOF2" s="171"/>
      <c r="TOG2" s="171"/>
      <c r="TOH2" s="171"/>
      <c r="TOI2" s="171"/>
      <c r="TOJ2" s="171"/>
      <c r="TOK2" s="171"/>
      <c r="TOL2" s="171"/>
      <c r="TOM2" s="171"/>
      <c r="TON2" s="171"/>
      <c r="TOO2" s="171"/>
      <c r="TOP2" s="171"/>
      <c r="TOQ2" s="171"/>
      <c r="TOR2" s="171"/>
      <c r="TOS2" s="171"/>
      <c r="TOT2" s="171"/>
      <c r="TOU2" s="171"/>
      <c r="TOV2" s="171"/>
      <c r="TOW2" s="171"/>
      <c r="TOX2" s="171"/>
      <c r="TOY2" s="171"/>
      <c r="TOZ2" s="171"/>
      <c r="TPA2" s="171"/>
      <c r="TPB2" s="171"/>
      <c r="TPC2" s="171"/>
      <c r="TPD2" s="171"/>
      <c r="TPE2" s="171"/>
      <c r="TPF2" s="171"/>
      <c r="TPG2" s="171"/>
      <c r="TPH2" s="171"/>
      <c r="TPI2" s="171"/>
      <c r="TPJ2" s="171"/>
      <c r="TPK2" s="171"/>
      <c r="TPL2" s="171"/>
      <c r="TPM2" s="171"/>
      <c r="TPN2" s="171"/>
      <c r="TPO2" s="171"/>
      <c r="TPP2" s="171"/>
      <c r="TPQ2" s="171"/>
      <c r="TPR2" s="171"/>
      <c r="TPS2" s="171"/>
      <c r="TPT2" s="171"/>
      <c r="TPU2" s="171"/>
      <c r="TPV2" s="171"/>
      <c r="TPW2" s="171"/>
      <c r="TPX2" s="171"/>
      <c r="TPY2" s="171"/>
      <c r="TPZ2" s="171"/>
      <c r="TQA2" s="171"/>
      <c r="TQB2" s="171"/>
      <c r="TQC2" s="171"/>
      <c r="TQD2" s="171"/>
      <c r="TQE2" s="171"/>
      <c r="TQF2" s="171"/>
      <c r="TQG2" s="171"/>
      <c r="TQH2" s="171"/>
      <c r="TQI2" s="171"/>
      <c r="TQJ2" s="171"/>
      <c r="TQK2" s="171"/>
      <c r="TQL2" s="171"/>
      <c r="TQM2" s="171"/>
      <c r="TQN2" s="171"/>
      <c r="TQO2" s="171"/>
      <c r="TQP2" s="171"/>
      <c r="TQQ2" s="171"/>
      <c r="TQR2" s="171"/>
      <c r="TQS2" s="171"/>
      <c r="TQT2" s="171"/>
      <c r="TQU2" s="171"/>
      <c r="TQV2" s="171"/>
      <c r="TQW2" s="171"/>
      <c r="TQX2" s="171"/>
      <c r="TQY2" s="171"/>
      <c r="TQZ2" s="171"/>
      <c r="TRA2" s="171"/>
      <c r="TRB2" s="171"/>
      <c r="TRC2" s="171"/>
      <c r="TRD2" s="171"/>
      <c r="TRE2" s="171"/>
      <c r="TRF2" s="171"/>
      <c r="TRG2" s="171"/>
      <c r="TRH2" s="171"/>
      <c r="TRI2" s="171"/>
      <c r="TRJ2" s="171"/>
      <c r="TRK2" s="171"/>
      <c r="TRL2" s="171"/>
      <c r="TRM2" s="171"/>
      <c r="TRN2" s="171"/>
      <c r="TRO2" s="171"/>
      <c r="TRP2" s="171"/>
      <c r="TRQ2" s="171"/>
      <c r="TRR2" s="171"/>
      <c r="TRS2" s="171"/>
      <c r="TRT2" s="171"/>
      <c r="TRU2" s="171"/>
      <c r="TRV2" s="171"/>
      <c r="TRW2" s="171"/>
      <c r="TRX2" s="171"/>
      <c r="TRY2" s="171"/>
      <c r="TRZ2" s="171"/>
      <c r="TSA2" s="171"/>
      <c r="TSB2" s="171"/>
      <c r="TSC2" s="171"/>
      <c r="TSD2" s="171"/>
      <c r="TSE2" s="171"/>
      <c r="TSF2" s="171"/>
      <c r="TSG2" s="171"/>
      <c r="TSH2" s="171"/>
      <c r="TSI2" s="171"/>
      <c r="TSJ2" s="171"/>
      <c r="TSK2" s="171"/>
      <c r="TSL2" s="171"/>
      <c r="TSM2" s="171"/>
      <c r="TSN2" s="171"/>
      <c r="TSO2" s="171"/>
      <c r="TSP2" s="171"/>
      <c r="TSQ2" s="171"/>
      <c r="TSR2" s="171"/>
      <c r="TSS2" s="171"/>
      <c r="TST2" s="171"/>
      <c r="TSU2" s="171"/>
      <c r="TSV2" s="171"/>
      <c r="TSW2" s="171"/>
      <c r="TSX2" s="171"/>
      <c r="TSY2" s="171"/>
      <c r="TSZ2" s="171"/>
      <c r="TTA2" s="171"/>
      <c r="TTB2" s="171"/>
      <c r="TTC2" s="171"/>
      <c r="TTD2" s="171"/>
      <c r="TTE2" s="171"/>
      <c r="TTF2" s="171"/>
      <c r="TTG2" s="171"/>
      <c r="TTH2" s="171"/>
      <c r="TTI2" s="171"/>
      <c r="TTJ2" s="171"/>
      <c r="TTK2" s="171"/>
      <c r="TTL2" s="171"/>
      <c r="TTM2" s="171"/>
      <c r="TTN2" s="171"/>
      <c r="TTO2" s="171"/>
      <c r="TTP2" s="171"/>
      <c r="TTQ2" s="171"/>
      <c r="TTR2" s="171"/>
      <c r="TTS2" s="171"/>
      <c r="TTT2" s="171"/>
      <c r="TTU2" s="171"/>
      <c r="TTV2" s="171"/>
      <c r="TTW2" s="171"/>
      <c r="TTX2" s="171"/>
      <c r="TTY2" s="171"/>
      <c r="TTZ2" s="171"/>
      <c r="TUA2" s="171"/>
      <c r="TUB2" s="171"/>
      <c r="TUC2" s="171"/>
      <c r="TUD2" s="171"/>
      <c r="TUE2" s="171"/>
      <c r="TUF2" s="171"/>
      <c r="TUG2" s="171"/>
      <c r="TUH2" s="171"/>
      <c r="TUI2" s="171"/>
      <c r="TUJ2" s="171"/>
      <c r="TUK2" s="171"/>
      <c r="TUL2" s="171"/>
      <c r="TUM2" s="171"/>
      <c r="TUN2" s="171"/>
      <c r="TUO2" s="171"/>
      <c r="TUP2" s="171"/>
      <c r="TUQ2" s="171"/>
      <c r="TUR2" s="171"/>
      <c r="TUS2" s="171"/>
      <c r="TUT2" s="171"/>
      <c r="TUU2" s="171"/>
      <c r="TUV2" s="171"/>
      <c r="TUW2" s="171"/>
      <c r="TUX2" s="171"/>
      <c r="TUY2" s="171"/>
      <c r="TUZ2" s="171"/>
      <c r="TVA2" s="171"/>
      <c r="TVB2" s="171"/>
      <c r="TVC2" s="171"/>
      <c r="TVD2" s="171"/>
      <c r="TVE2" s="171"/>
      <c r="TVF2" s="171"/>
      <c r="TVG2" s="171"/>
      <c r="TVH2" s="171"/>
      <c r="TVI2" s="171"/>
      <c r="TVJ2" s="171"/>
      <c r="TVK2" s="171"/>
      <c r="TVL2" s="171"/>
      <c r="TVM2" s="171"/>
      <c r="TVN2" s="171"/>
      <c r="TVO2" s="171"/>
      <c r="TVP2" s="171"/>
      <c r="TVQ2" s="171"/>
      <c r="TVR2" s="171"/>
      <c r="TVS2" s="171"/>
      <c r="TVT2" s="171"/>
      <c r="TVU2" s="171"/>
      <c r="TVV2" s="171"/>
      <c r="TVW2" s="171"/>
      <c r="TVX2" s="171"/>
      <c r="TVY2" s="171"/>
      <c r="TVZ2" s="171"/>
      <c r="TWA2" s="171"/>
      <c r="TWB2" s="171"/>
      <c r="TWC2" s="171"/>
      <c r="TWD2" s="171"/>
      <c r="TWE2" s="171"/>
      <c r="TWF2" s="171"/>
      <c r="TWG2" s="171"/>
      <c r="TWH2" s="171"/>
      <c r="TWI2" s="171"/>
      <c r="TWJ2" s="171"/>
      <c r="TWK2" s="171"/>
      <c r="TWL2" s="171"/>
      <c r="TWM2" s="171"/>
      <c r="TWN2" s="171"/>
      <c r="TWO2" s="171"/>
      <c r="TWP2" s="171"/>
      <c r="TWQ2" s="171"/>
      <c r="TWR2" s="171"/>
      <c r="TWS2" s="171"/>
      <c r="TWT2" s="171"/>
      <c r="TWU2" s="171"/>
      <c r="TWV2" s="171"/>
      <c r="TWW2" s="171"/>
      <c r="TWX2" s="171"/>
      <c r="TWY2" s="171"/>
      <c r="TWZ2" s="171"/>
      <c r="TXA2" s="171"/>
      <c r="TXB2" s="171"/>
      <c r="TXC2" s="171"/>
      <c r="TXD2" s="171"/>
      <c r="TXE2" s="171"/>
      <c r="TXF2" s="171"/>
      <c r="TXG2" s="171"/>
      <c r="TXH2" s="171"/>
      <c r="TXI2" s="171"/>
      <c r="TXJ2" s="171"/>
      <c r="TXK2" s="171"/>
      <c r="TXL2" s="171"/>
      <c r="TXM2" s="171"/>
      <c r="TXN2" s="171"/>
      <c r="TXO2" s="171"/>
      <c r="TXP2" s="171"/>
      <c r="TXQ2" s="171"/>
      <c r="TXR2" s="171"/>
      <c r="TXS2" s="171"/>
      <c r="TXT2" s="171"/>
      <c r="TXU2" s="171"/>
      <c r="TXV2" s="171"/>
      <c r="TXW2" s="171"/>
      <c r="TXX2" s="171"/>
      <c r="TXY2" s="171"/>
      <c r="TXZ2" s="171"/>
      <c r="TYA2" s="171"/>
      <c r="TYB2" s="171"/>
      <c r="TYC2" s="171"/>
      <c r="TYD2" s="171"/>
      <c r="TYE2" s="171"/>
      <c r="TYF2" s="171"/>
      <c r="TYG2" s="171"/>
      <c r="TYH2" s="171"/>
      <c r="TYI2" s="171"/>
      <c r="TYJ2" s="171"/>
      <c r="TYK2" s="171"/>
      <c r="TYL2" s="171"/>
      <c r="TYM2" s="171"/>
      <c r="TYN2" s="171"/>
      <c r="TYO2" s="171"/>
      <c r="TYP2" s="171"/>
      <c r="TYQ2" s="171"/>
      <c r="TYR2" s="171"/>
      <c r="TYS2" s="171"/>
      <c r="TYT2" s="171"/>
      <c r="TYU2" s="171"/>
      <c r="TYV2" s="171"/>
      <c r="TYW2" s="171"/>
      <c r="TYX2" s="171"/>
      <c r="TYY2" s="171"/>
      <c r="TYZ2" s="171"/>
      <c r="TZA2" s="171"/>
      <c r="TZB2" s="171"/>
      <c r="TZC2" s="171"/>
      <c r="TZD2" s="171"/>
      <c r="TZE2" s="171"/>
      <c r="TZF2" s="171"/>
      <c r="TZG2" s="171"/>
      <c r="TZH2" s="171"/>
      <c r="TZI2" s="171"/>
      <c r="TZJ2" s="171"/>
      <c r="TZK2" s="171"/>
      <c r="TZL2" s="171"/>
      <c r="TZM2" s="171"/>
      <c r="TZN2" s="171"/>
      <c r="TZO2" s="171"/>
      <c r="TZP2" s="171"/>
      <c r="TZQ2" s="171"/>
      <c r="TZR2" s="171"/>
      <c r="TZS2" s="171"/>
      <c r="TZT2" s="171"/>
      <c r="TZU2" s="171"/>
      <c r="TZV2" s="171"/>
      <c r="TZW2" s="171"/>
      <c r="TZX2" s="171"/>
      <c r="TZY2" s="171"/>
      <c r="TZZ2" s="171"/>
      <c r="UAA2" s="171"/>
      <c r="UAB2" s="171"/>
      <c r="UAC2" s="171"/>
      <c r="UAD2" s="171"/>
      <c r="UAE2" s="171"/>
      <c r="UAF2" s="171"/>
      <c r="UAG2" s="171"/>
      <c r="UAH2" s="171"/>
      <c r="UAI2" s="171"/>
      <c r="UAJ2" s="171"/>
      <c r="UAK2" s="171"/>
      <c r="UAL2" s="171"/>
      <c r="UAM2" s="171"/>
      <c r="UAN2" s="171"/>
      <c r="UAO2" s="171"/>
      <c r="UAP2" s="171"/>
      <c r="UAQ2" s="171"/>
      <c r="UAR2" s="171"/>
      <c r="UAS2" s="171"/>
      <c r="UAT2" s="171"/>
      <c r="UAU2" s="171"/>
      <c r="UAV2" s="171"/>
      <c r="UAW2" s="171"/>
      <c r="UAX2" s="171"/>
      <c r="UAY2" s="171"/>
      <c r="UAZ2" s="171"/>
      <c r="UBA2" s="171"/>
      <c r="UBB2" s="171"/>
      <c r="UBC2" s="171"/>
      <c r="UBD2" s="171"/>
      <c r="UBE2" s="171"/>
      <c r="UBF2" s="171"/>
      <c r="UBG2" s="171"/>
      <c r="UBH2" s="171"/>
      <c r="UBI2" s="171"/>
      <c r="UBJ2" s="171"/>
      <c r="UBK2" s="171"/>
      <c r="UBL2" s="171"/>
      <c r="UBM2" s="171"/>
      <c r="UBN2" s="171"/>
      <c r="UBO2" s="171"/>
      <c r="UBP2" s="171"/>
      <c r="UBQ2" s="171"/>
      <c r="UBR2" s="171"/>
      <c r="UBS2" s="171"/>
      <c r="UBT2" s="171"/>
      <c r="UBU2" s="171"/>
      <c r="UBV2" s="171"/>
      <c r="UBW2" s="171"/>
      <c r="UBX2" s="171"/>
      <c r="UBY2" s="171"/>
      <c r="UBZ2" s="171"/>
      <c r="UCA2" s="171"/>
      <c r="UCB2" s="171"/>
      <c r="UCC2" s="171"/>
      <c r="UCD2" s="171"/>
      <c r="UCE2" s="171"/>
      <c r="UCF2" s="171"/>
      <c r="UCG2" s="171"/>
      <c r="UCH2" s="171"/>
      <c r="UCI2" s="171"/>
      <c r="UCJ2" s="171"/>
      <c r="UCK2" s="171"/>
      <c r="UCL2" s="171"/>
      <c r="UCM2" s="171"/>
      <c r="UCN2" s="171"/>
      <c r="UCO2" s="171"/>
      <c r="UCP2" s="171"/>
      <c r="UCQ2" s="171"/>
      <c r="UCR2" s="171"/>
      <c r="UCS2" s="171"/>
      <c r="UCT2" s="171"/>
      <c r="UCU2" s="171"/>
      <c r="UCV2" s="171"/>
      <c r="UCW2" s="171"/>
      <c r="UCX2" s="171"/>
      <c r="UCY2" s="171"/>
      <c r="UCZ2" s="171"/>
      <c r="UDA2" s="171"/>
      <c r="UDB2" s="171"/>
      <c r="UDC2" s="171"/>
      <c r="UDD2" s="171"/>
      <c r="UDE2" s="171"/>
      <c r="UDF2" s="171"/>
      <c r="UDG2" s="171"/>
      <c r="UDH2" s="171"/>
      <c r="UDI2" s="171"/>
      <c r="UDJ2" s="171"/>
      <c r="UDK2" s="171"/>
      <c r="UDL2" s="171"/>
      <c r="UDM2" s="171"/>
      <c r="UDN2" s="171"/>
      <c r="UDO2" s="171"/>
      <c r="UDP2" s="171"/>
      <c r="UDQ2" s="171"/>
      <c r="UDR2" s="171"/>
      <c r="UDS2" s="171"/>
      <c r="UDT2" s="171"/>
      <c r="UDU2" s="171"/>
      <c r="UDV2" s="171"/>
      <c r="UDW2" s="171"/>
      <c r="UDX2" s="171"/>
      <c r="UDY2" s="171"/>
      <c r="UDZ2" s="171"/>
      <c r="UEA2" s="171"/>
      <c r="UEB2" s="171"/>
      <c r="UEC2" s="171"/>
      <c r="UED2" s="171"/>
      <c r="UEE2" s="171"/>
      <c r="UEF2" s="171"/>
      <c r="UEG2" s="171"/>
      <c r="UEH2" s="171"/>
      <c r="UEI2" s="171"/>
      <c r="UEJ2" s="171"/>
      <c r="UEK2" s="171"/>
      <c r="UEL2" s="171"/>
      <c r="UEM2" s="171"/>
      <c r="UEN2" s="171"/>
      <c r="UEO2" s="171"/>
      <c r="UEP2" s="171"/>
      <c r="UEQ2" s="171"/>
      <c r="UER2" s="171"/>
      <c r="UES2" s="171"/>
      <c r="UET2" s="171"/>
      <c r="UEU2" s="171"/>
      <c r="UEV2" s="171"/>
      <c r="UEW2" s="171"/>
      <c r="UEX2" s="171"/>
      <c r="UEY2" s="171"/>
      <c r="UEZ2" s="171"/>
      <c r="UFA2" s="171"/>
      <c r="UFB2" s="171"/>
      <c r="UFC2" s="171"/>
      <c r="UFD2" s="171"/>
      <c r="UFE2" s="171"/>
      <c r="UFF2" s="171"/>
      <c r="UFG2" s="171"/>
      <c r="UFH2" s="171"/>
      <c r="UFI2" s="171"/>
      <c r="UFJ2" s="171"/>
      <c r="UFK2" s="171"/>
      <c r="UFL2" s="171"/>
      <c r="UFM2" s="171"/>
      <c r="UFN2" s="171"/>
      <c r="UFO2" s="171"/>
      <c r="UFP2" s="171"/>
      <c r="UFQ2" s="171"/>
      <c r="UFR2" s="171"/>
      <c r="UFS2" s="171"/>
      <c r="UFT2" s="171"/>
      <c r="UFU2" s="171"/>
      <c r="UFV2" s="171"/>
      <c r="UFW2" s="171"/>
      <c r="UFX2" s="171"/>
      <c r="UFY2" s="171"/>
      <c r="UFZ2" s="171"/>
      <c r="UGA2" s="171"/>
      <c r="UGB2" s="171"/>
      <c r="UGC2" s="171"/>
      <c r="UGD2" s="171"/>
      <c r="UGE2" s="171"/>
      <c r="UGF2" s="171"/>
      <c r="UGG2" s="171"/>
      <c r="UGH2" s="171"/>
      <c r="UGI2" s="171"/>
      <c r="UGJ2" s="171"/>
      <c r="UGK2" s="171"/>
      <c r="UGL2" s="171"/>
      <c r="UGM2" s="171"/>
      <c r="UGN2" s="171"/>
      <c r="UGO2" s="171"/>
      <c r="UGP2" s="171"/>
      <c r="UGQ2" s="171"/>
      <c r="UGR2" s="171"/>
      <c r="UGS2" s="171"/>
      <c r="UGT2" s="171"/>
      <c r="UGU2" s="171"/>
      <c r="UGV2" s="171"/>
      <c r="UGW2" s="171"/>
      <c r="UGX2" s="171"/>
      <c r="UGY2" s="171"/>
      <c r="UGZ2" s="171"/>
      <c r="UHA2" s="171"/>
      <c r="UHB2" s="171"/>
      <c r="UHC2" s="171"/>
      <c r="UHD2" s="171"/>
      <c r="UHE2" s="171"/>
      <c r="UHF2" s="171"/>
      <c r="UHG2" s="171"/>
      <c r="UHH2" s="171"/>
      <c r="UHI2" s="171"/>
      <c r="UHJ2" s="171"/>
      <c r="UHK2" s="171"/>
      <c r="UHL2" s="171"/>
      <c r="UHM2" s="171"/>
      <c r="UHN2" s="171"/>
      <c r="UHO2" s="171"/>
      <c r="UHP2" s="171"/>
      <c r="UHQ2" s="171"/>
      <c r="UHR2" s="171"/>
      <c r="UHS2" s="171"/>
      <c r="UHT2" s="171"/>
      <c r="UHU2" s="171"/>
      <c r="UHV2" s="171"/>
      <c r="UHW2" s="171"/>
      <c r="UHX2" s="171"/>
      <c r="UHY2" s="171"/>
      <c r="UHZ2" s="171"/>
      <c r="UIA2" s="171"/>
      <c r="UIB2" s="171"/>
      <c r="UIC2" s="171"/>
      <c r="UID2" s="171"/>
      <c r="UIE2" s="171"/>
      <c r="UIF2" s="171"/>
      <c r="UIG2" s="171"/>
      <c r="UIH2" s="171"/>
      <c r="UII2" s="171"/>
      <c r="UIJ2" s="171"/>
      <c r="UIK2" s="171"/>
      <c r="UIL2" s="171"/>
      <c r="UIM2" s="171"/>
      <c r="UIN2" s="171"/>
      <c r="UIO2" s="171"/>
      <c r="UIP2" s="171"/>
      <c r="UIQ2" s="171"/>
      <c r="UIR2" s="171"/>
      <c r="UIS2" s="171"/>
      <c r="UIT2" s="171"/>
      <c r="UIU2" s="171"/>
      <c r="UIV2" s="171"/>
      <c r="UIW2" s="171"/>
      <c r="UIX2" s="171"/>
      <c r="UIY2" s="171"/>
      <c r="UIZ2" s="171"/>
      <c r="UJA2" s="171"/>
      <c r="UJB2" s="171"/>
      <c r="UJC2" s="171"/>
      <c r="UJD2" s="171"/>
      <c r="UJE2" s="171"/>
      <c r="UJF2" s="171"/>
      <c r="UJG2" s="171"/>
      <c r="UJH2" s="171"/>
      <c r="UJI2" s="171"/>
      <c r="UJJ2" s="171"/>
      <c r="UJK2" s="171"/>
      <c r="UJL2" s="171"/>
      <c r="UJM2" s="171"/>
      <c r="UJN2" s="171"/>
      <c r="UJO2" s="171"/>
      <c r="UJP2" s="171"/>
      <c r="UJQ2" s="171"/>
      <c r="UJR2" s="171"/>
      <c r="UJS2" s="171"/>
      <c r="UJT2" s="171"/>
      <c r="UJU2" s="171"/>
      <c r="UJV2" s="171"/>
      <c r="UJW2" s="171"/>
      <c r="UJX2" s="171"/>
      <c r="UJY2" s="171"/>
      <c r="UJZ2" s="171"/>
      <c r="UKA2" s="171"/>
      <c r="UKB2" s="171"/>
      <c r="UKC2" s="171"/>
      <c r="UKD2" s="171"/>
      <c r="UKE2" s="171"/>
      <c r="UKF2" s="171"/>
      <c r="UKG2" s="171"/>
      <c r="UKH2" s="171"/>
      <c r="UKI2" s="171"/>
      <c r="UKJ2" s="171"/>
      <c r="UKK2" s="171"/>
      <c r="UKL2" s="171"/>
      <c r="UKM2" s="171"/>
      <c r="UKN2" s="171"/>
      <c r="UKO2" s="171"/>
      <c r="UKP2" s="171"/>
      <c r="UKQ2" s="171"/>
      <c r="UKR2" s="171"/>
      <c r="UKS2" s="171"/>
      <c r="UKT2" s="171"/>
      <c r="UKU2" s="171"/>
      <c r="UKV2" s="171"/>
      <c r="UKW2" s="171"/>
      <c r="UKX2" s="171"/>
      <c r="UKY2" s="171"/>
      <c r="UKZ2" s="171"/>
      <c r="ULA2" s="171"/>
      <c r="ULB2" s="171"/>
      <c r="ULC2" s="171"/>
      <c r="ULD2" s="171"/>
      <c r="ULE2" s="171"/>
      <c r="ULF2" s="171"/>
      <c r="ULG2" s="171"/>
      <c r="ULH2" s="171"/>
      <c r="ULI2" s="171"/>
      <c r="ULJ2" s="171"/>
      <c r="ULK2" s="171"/>
      <c r="ULL2" s="171"/>
      <c r="ULM2" s="171"/>
      <c r="ULN2" s="171"/>
      <c r="ULO2" s="171"/>
      <c r="ULP2" s="171"/>
      <c r="ULQ2" s="171"/>
      <c r="ULR2" s="171"/>
      <c r="ULS2" s="171"/>
      <c r="ULT2" s="171"/>
      <c r="ULU2" s="171"/>
      <c r="ULV2" s="171"/>
      <c r="ULW2" s="171"/>
      <c r="ULX2" s="171"/>
      <c r="ULY2" s="171"/>
      <c r="ULZ2" s="171"/>
      <c r="UMA2" s="171"/>
      <c r="UMB2" s="171"/>
      <c r="UMC2" s="171"/>
      <c r="UMD2" s="171"/>
      <c r="UME2" s="171"/>
      <c r="UMF2" s="171"/>
      <c r="UMG2" s="171"/>
      <c r="UMH2" s="171"/>
      <c r="UMI2" s="171"/>
      <c r="UMJ2" s="171"/>
      <c r="UMK2" s="171"/>
      <c r="UML2" s="171"/>
      <c r="UMM2" s="171"/>
      <c r="UMN2" s="171"/>
      <c r="UMO2" s="171"/>
      <c r="UMP2" s="171"/>
      <c r="UMQ2" s="171"/>
      <c r="UMR2" s="171"/>
      <c r="UMS2" s="171"/>
      <c r="UMT2" s="171"/>
      <c r="UMU2" s="171"/>
      <c r="UMV2" s="171"/>
      <c r="UMW2" s="171"/>
      <c r="UMX2" s="171"/>
      <c r="UMY2" s="171"/>
      <c r="UMZ2" s="171"/>
      <c r="UNA2" s="171"/>
      <c r="UNB2" s="171"/>
      <c r="UNC2" s="171"/>
      <c r="UND2" s="171"/>
      <c r="UNE2" s="171"/>
      <c r="UNF2" s="171"/>
      <c r="UNG2" s="171"/>
      <c r="UNH2" s="171"/>
      <c r="UNI2" s="171"/>
      <c r="UNJ2" s="171"/>
      <c r="UNK2" s="171"/>
      <c r="UNL2" s="171"/>
      <c r="UNM2" s="171"/>
      <c r="UNN2" s="171"/>
      <c r="UNO2" s="171"/>
      <c r="UNP2" s="171"/>
      <c r="UNQ2" s="171"/>
      <c r="UNR2" s="171"/>
      <c r="UNS2" s="171"/>
      <c r="UNT2" s="171"/>
      <c r="UNU2" s="171"/>
      <c r="UNV2" s="171"/>
      <c r="UNW2" s="171"/>
      <c r="UNX2" s="171"/>
      <c r="UNY2" s="171"/>
      <c r="UNZ2" s="171"/>
      <c r="UOA2" s="171"/>
      <c r="UOB2" s="171"/>
      <c r="UOC2" s="171"/>
      <c r="UOD2" s="171"/>
      <c r="UOE2" s="171"/>
      <c r="UOF2" s="171"/>
      <c r="UOG2" s="171"/>
      <c r="UOH2" s="171"/>
      <c r="UOI2" s="171"/>
      <c r="UOJ2" s="171"/>
      <c r="UOK2" s="171"/>
      <c r="UOL2" s="171"/>
      <c r="UOM2" s="171"/>
      <c r="UON2" s="171"/>
      <c r="UOO2" s="171"/>
      <c r="UOP2" s="171"/>
      <c r="UOQ2" s="171"/>
      <c r="UOR2" s="171"/>
      <c r="UOS2" s="171"/>
      <c r="UOT2" s="171"/>
      <c r="UOU2" s="171"/>
      <c r="UOV2" s="171"/>
      <c r="UOW2" s="171"/>
      <c r="UOX2" s="171"/>
      <c r="UOY2" s="171"/>
      <c r="UOZ2" s="171"/>
      <c r="UPA2" s="171"/>
      <c r="UPB2" s="171"/>
      <c r="UPC2" s="171"/>
      <c r="UPD2" s="171"/>
      <c r="UPE2" s="171"/>
      <c r="UPF2" s="171"/>
      <c r="UPG2" s="171"/>
      <c r="UPH2" s="171"/>
      <c r="UPI2" s="171"/>
      <c r="UPJ2" s="171"/>
      <c r="UPK2" s="171"/>
      <c r="UPL2" s="171"/>
      <c r="UPM2" s="171"/>
      <c r="UPN2" s="171"/>
      <c r="UPO2" s="171"/>
      <c r="UPP2" s="171"/>
      <c r="UPQ2" s="171"/>
      <c r="UPR2" s="171"/>
      <c r="UPS2" s="171"/>
      <c r="UPT2" s="171"/>
      <c r="UPU2" s="171"/>
      <c r="UPV2" s="171"/>
      <c r="UPW2" s="171"/>
      <c r="UPX2" s="171"/>
      <c r="UPY2" s="171"/>
      <c r="UPZ2" s="171"/>
      <c r="UQA2" s="171"/>
      <c r="UQB2" s="171"/>
      <c r="UQC2" s="171"/>
      <c r="UQD2" s="171"/>
      <c r="UQE2" s="171"/>
      <c r="UQF2" s="171"/>
      <c r="UQG2" s="171"/>
      <c r="UQH2" s="171"/>
      <c r="UQI2" s="171"/>
      <c r="UQJ2" s="171"/>
      <c r="UQK2" s="171"/>
      <c r="UQL2" s="171"/>
      <c r="UQM2" s="171"/>
      <c r="UQN2" s="171"/>
      <c r="UQO2" s="171"/>
      <c r="UQP2" s="171"/>
      <c r="UQQ2" s="171"/>
      <c r="UQR2" s="171"/>
      <c r="UQS2" s="171"/>
      <c r="UQT2" s="171"/>
      <c r="UQU2" s="171"/>
      <c r="UQV2" s="171"/>
      <c r="UQW2" s="171"/>
      <c r="UQX2" s="171"/>
      <c r="UQY2" s="171"/>
      <c r="UQZ2" s="171"/>
      <c r="URA2" s="171"/>
      <c r="URB2" s="171"/>
      <c r="URC2" s="171"/>
      <c r="URD2" s="171"/>
      <c r="URE2" s="171"/>
      <c r="URF2" s="171"/>
      <c r="URG2" s="171"/>
      <c r="URH2" s="171"/>
      <c r="URI2" s="171"/>
      <c r="URJ2" s="171"/>
      <c r="URK2" s="171"/>
      <c r="URL2" s="171"/>
      <c r="URM2" s="171"/>
      <c r="URN2" s="171"/>
      <c r="URO2" s="171"/>
      <c r="URP2" s="171"/>
      <c r="URQ2" s="171"/>
      <c r="URR2" s="171"/>
      <c r="URS2" s="171"/>
      <c r="URT2" s="171"/>
      <c r="URU2" s="171"/>
      <c r="URV2" s="171"/>
      <c r="URW2" s="171"/>
      <c r="URX2" s="171"/>
      <c r="URY2" s="171"/>
      <c r="URZ2" s="171"/>
      <c r="USA2" s="171"/>
      <c r="USB2" s="171"/>
      <c r="USC2" s="171"/>
      <c r="USD2" s="171"/>
      <c r="USE2" s="171"/>
      <c r="USF2" s="171"/>
      <c r="USG2" s="171"/>
      <c r="USH2" s="171"/>
      <c r="USI2" s="171"/>
      <c r="USJ2" s="171"/>
      <c r="USK2" s="171"/>
      <c r="USL2" s="171"/>
      <c r="USM2" s="171"/>
      <c r="USN2" s="171"/>
      <c r="USO2" s="171"/>
      <c r="USP2" s="171"/>
      <c r="USQ2" s="171"/>
      <c r="USR2" s="171"/>
      <c r="USS2" s="171"/>
      <c r="UST2" s="171"/>
      <c r="USU2" s="171"/>
      <c r="USV2" s="171"/>
      <c r="USW2" s="171"/>
      <c r="USX2" s="171"/>
      <c r="USY2" s="171"/>
      <c r="USZ2" s="171"/>
      <c r="UTA2" s="171"/>
      <c r="UTB2" s="171"/>
      <c r="UTC2" s="171"/>
      <c r="UTD2" s="171"/>
      <c r="UTE2" s="171"/>
      <c r="UTF2" s="171"/>
      <c r="UTG2" s="171"/>
      <c r="UTH2" s="171"/>
      <c r="UTI2" s="171"/>
      <c r="UTJ2" s="171"/>
      <c r="UTK2" s="171"/>
      <c r="UTL2" s="171"/>
      <c r="UTM2" s="171"/>
      <c r="UTN2" s="171"/>
      <c r="UTO2" s="171"/>
      <c r="UTP2" s="171"/>
      <c r="UTQ2" s="171"/>
      <c r="UTR2" s="171"/>
      <c r="UTS2" s="171"/>
      <c r="UTT2" s="171"/>
      <c r="UTU2" s="171"/>
      <c r="UTV2" s="171"/>
      <c r="UTW2" s="171"/>
      <c r="UTX2" s="171"/>
      <c r="UTY2" s="171"/>
      <c r="UTZ2" s="171"/>
      <c r="UUA2" s="171"/>
      <c r="UUB2" s="171"/>
      <c r="UUC2" s="171"/>
      <c r="UUD2" s="171"/>
      <c r="UUE2" s="171"/>
      <c r="UUF2" s="171"/>
      <c r="UUG2" s="171"/>
      <c r="UUH2" s="171"/>
      <c r="UUI2" s="171"/>
      <c r="UUJ2" s="171"/>
      <c r="UUK2" s="171"/>
      <c r="UUL2" s="171"/>
      <c r="UUM2" s="171"/>
      <c r="UUN2" s="171"/>
      <c r="UUO2" s="171"/>
      <c r="UUP2" s="171"/>
      <c r="UUQ2" s="171"/>
      <c r="UUR2" s="171"/>
      <c r="UUS2" s="171"/>
      <c r="UUT2" s="171"/>
      <c r="UUU2" s="171"/>
      <c r="UUV2" s="171"/>
      <c r="UUW2" s="171"/>
      <c r="UUX2" s="171"/>
      <c r="UUY2" s="171"/>
      <c r="UUZ2" s="171"/>
      <c r="UVA2" s="171"/>
      <c r="UVB2" s="171"/>
      <c r="UVC2" s="171"/>
      <c r="UVD2" s="171"/>
      <c r="UVE2" s="171"/>
      <c r="UVF2" s="171"/>
      <c r="UVG2" s="171"/>
      <c r="UVH2" s="171"/>
      <c r="UVI2" s="171"/>
      <c r="UVJ2" s="171"/>
      <c r="UVK2" s="171"/>
      <c r="UVL2" s="171"/>
      <c r="UVM2" s="171"/>
      <c r="UVN2" s="171"/>
      <c r="UVO2" s="171"/>
      <c r="UVP2" s="171"/>
      <c r="UVQ2" s="171"/>
      <c r="UVR2" s="171"/>
      <c r="UVS2" s="171"/>
      <c r="UVT2" s="171"/>
      <c r="UVU2" s="171"/>
      <c r="UVV2" s="171"/>
      <c r="UVW2" s="171"/>
      <c r="UVX2" s="171"/>
      <c r="UVY2" s="171"/>
      <c r="UVZ2" s="171"/>
      <c r="UWA2" s="171"/>
      <c r="UWB2" s="171"/>
      <c r="UWC2" s="171"/>
      <c r="UWD2" s="171"/>
      <c r="UWE2" s="171"/>
      <c r="UWF2" s="171"/>
      <c r="UWG2" s="171"/>
      <c r="UWH2" s="171"/>
      <c r="UWI2" s="171"/>
      <c r="UWJ2" s="171"/>
      <c r="UWK2" s="171"/>
      <c r="UWL2" s="171"/>
      <c r="UWM2" s="171"/>
      <c r="UWN2" s="171"/>
      <c r="UWO2" s="171"/>
      <c r="UWP2" s="171"/>
      <c r="UWQ2" s="171"/>
      <c r="UWR2" s="171"/>
      <c r="UWS2" s="171"/>
      <c r="UWT2" s="171"/>
      <c r="UWU2" s="171"/>
      <c r="UWV2" s="171"/>
      <c r="UWW2" s="171"/>
      <c r="UWX2" s="171"/>
      <c r="UWY2" s="171"/>
      <c r="UWZ2" s="171"/>
      <c r="UXA2" s="171"/>
      <c r="UXB2" s="171"/>
      <c r="UXC2" s="171"/>
      <c r="UXD2" s="171"/>
      <c r="UXE2" s="171"/>
      <c r="UXF2" s="171"/>
      <c r="UXG2" s="171"/>
      <c r="UXH2" s="171"/>
      <c r="UXI2" s="171"/>
      <c r="UXJ2" s="171"/>
      <c r="UXK2" s="171"/>
      <c r="UXL2" s="171"/>
      <c r="UXM2" s="171"/>
      <c r="UXN2" s="171"/>
      <c r="UXO2" s="171"/>
      <c r="UXP2" s="171"/>
      <c r="UXQ2" s="171"/>
      <c r="UXR2" s="171"/>
      <c r="UXS2" s="171"/>
      <c r="UXT2" s="171"/>
      <c r="UXU2" s="171"/>
      <c r="UXV2" s="171"/>
      <c r="UXW2" s="171"/>
      <c r="UXX2" s="171"/>
      <c r="UXY2" s="171"/>
      <c r="UXZ2" s="171"/>
      <c r="UYA2" s="171"/>
      <c r="UYB2" s="171"/>
      <c r="UYC2" s="171"/>
      <c r="UYD2" s="171"/>
      <c r="UYE2" s="171"/>
      <c r="UYF2" s="171"/>
      <c r="UYG2" s="171"/>
      <c r="UYH2" s="171"/>
      <c r="UYI2" s="171"/>
      <c r="UYJ2" s="171"/>
      <c r="UYK2" s="171"/>
      <c r="UYL2" s="171"/>
      <c r="UYM2" s="171"/>
      <c r="UYN2" s="171"/>
      <c r="UYO2" s="171"/>
      <c r="UYP2" s="171"/>
      <c r="UYQ2" s="171"/>
      <c r="UYR2" s="171"/>
      <c r="UYS2" s="171"/>
      <c r="UYT2" s="171"/>
      <c r="UYU2" s="171"/>
      <c r="UYV2" s="171"/>
      <c r="UYW2" s="171"/>
      <c r="UYX2" s="171"/>
      <c r="UYY2" s="171"/>
      <c r="UYZ2" s="171"/>
      <c r="UZA2" s="171"/>
      <c r="UZB2" s="171"/>
      <c r="UZC2" s="171"/>
      <c r="UZD2" s="171"/>
      <c r="UZE2" s="171"/>
      <c r="UZF2" s="171"/>
      <c r="UZG2" s="171"/>
      <c r="UZH2" s="171"/>
      <c r="UZI2" s="171"/>
      <c r="UZJ2" s="171"/>
      <c r="UZK2" s="171"/>
      <c r="UZL2" s="171"/>
      <c r="UZM2" s="171"/>
      <c r="UZN2" s="171"/>
      <c r="UZO2" s="171"/>
      <c r="UZP2" s="171"/>
      <c r="UZQ2" s="171"/>
      <c r="UZR2" s="171"/>
      <c r="UZS2" s="171"/>
      <c r="UZT2" s="171"/>
      <c r="UZU2" s="171"/>
      <c r="UZV2" s="171"/>
      <c r="UZW2" s="171"/>
      <c r="UZX2" s="171"/>
      <c r="UZY2" s="171"/>
      <c r="UZZ2" s="171"/>
      <c r="VAA2" s="171"/>
      <c r="VAB2" s="171"/>
      <c r="VAC2" s="171"/>
      <c r="VAD2" s="171"/>
      <c r="VAE2" s="171"/>
      <c r="VAF2" s="171"/>
      <c r="VAG2" s="171"/>
      <c r="VAH2" s="171"/>
      <c r="VAI2" s="171"/>
      <c r="VAJ2" s="171"/>
      <c r="VAK2" s="171"/>
      <c r="VAL2" s="171"/>
      <c r="VAM2" s="171"/>
      <c r="VAN2" s="171"/>
      <c r="VAO2" s="171"/>
      <c r="VAP2" s="171"/>
      <c r="VAQ2" s="171"/>
      <c r="VAR2" s="171"/>
      <c r="VAS2" s="171"/>
      <c r="VAT2" s="171"/>
      <c r="VAU2" s="171"/>
      <c r="VAV2" s="171"/>
      <c r="VAW2" s="171"/>
      <c r="VAX2" s="171"/>
      <c r="VAY2" s="171"/>
      <c r="VAZ2" s="171"/>
      <c r="VBA2" s="171"/>
      <c r="VBB2" s="171"/>
      <c r="VBC2" s="171"/>
      <c r="VBD2" s="171"/>
      <c r="VBE2" s="171"/>
      <c r="VBF2" s="171"/>
      <c r="VBG2" s="171"/>
      <c r="VBH2" s="171"/>
      <c r="VBI2" s="171"/>
      <c r="VBJ2" s="171"/>
      <c r="VBK2" s="171"/>
      <c r="VBL2" s="171"/>
      <c r="VBM2" s="171"/>
      <c r="VBN2" s="171"/>
      <c r="VBO2" s="171"/>
      <c r="VBP2" s="171"/>
      <c r="VBQ2" s="171"/>
      <c r="VBR2" s="171"/>
      <c r="VBS2" s="171"/>
      <c r="VBT2" s="171"/>
      <c r="VBU2" s="171"/>
      <c r="VBV2" s="171"/>
      <c r="VBW2" s="171"/>
      <c r="VBX2" s="171"/>
      <c r="VBY2" s="171"/>
      <c r="VBZ2" s="171"/>
      <c r="VCA2" s="171"/>
      <c r="VCB2" s="171"/>
      <c r="VCC2" s="171"/>
      <c r="VCD2" s="171"/>
      <c r="VCE2" s="171"/>
      <c r="VCF2" s="171"/>
      <c r="VCG2" s="171"/>
      <c r="VCH2" s="171"/>
      <c r="VCI2" s="171"/>
      <c r="VCJ2" s="171"/>
      <c r="VCK2" s="171"/>
      <c r="VCL2" s="171"/>
      <c r="VCM2" s="171"/>
      <c r="VCN2" s="171"/>
      <c r="VCO2" s="171"/>
      <c r="VCP2" s="171"/>
      <c r="VCQ2" s="171"/>
      <c r="VCR2" s="171"/>
      <c r="VCS2" s="171"/>
      <c r="VCT2" s="171"/>
      <c r="VCU2" s="171"/>
      <c r="VCV2" s="171"/>
      <c r="VCW2" s="171"/>
      <c r="VCX2" s="171"/>
      <c r="VCY2" s="171"/>
      <c r="VCZ2" s="171"/>
      <c r="VDA2" s="171"/>
      <c r="VDB2" s="171"/>
      <c r="VDC2" s="171"/>
      <c r="VDD2" s="171"/>
      <c r="VDE2" s="171"/>
      <c r="VDF2" s="171"/>
      <c r="VDG2" s="171"/>
      <c r="VDH2" s="171"/>
      <c r="VDI2" s="171"/>
      <c r="VDJ2" s="171"/>
      <c r="VDK2" s="171"/>
      <c r="VDL2" s="171"/>
      <c r="VDM2" s="171"/>
      <c r="VDN2" s="171"/>
      <c r="VDO2" s="171"/>
      <c r="VDP2" s="171"/>
      <c r="VDQ2" s="171"/>
      <c r="VDR2" s="171"/>
      <c r="VDS2" s="171"/>
      <c r="VDT2" s="171"/>
      <c r="VDU2" s="171"/>
      <c r="VDV2" s="171"/>
      <c r="VDW2" s="171"/>
      <c r="VDX2" s="171"/>
      <c r="VDY2" s="171"/>
      <c r="VDZ2" s="171"/>
      <c r="VEA2" s="171"/>
      <c r="VEB2" s="171"/>
      <c r="VEC2" s="171"/>
      <c r="VED2" s="171"/>
      <c r="VEE2" s="171"/>
      <c r="VEF2" s="171"/>
      <c r="VEG2" s="171"/>
      <c r="VEH2" s="171"/>
      <c r="VEI2" s="171"/>
      <c r="VEJ2" s="171"/>
      <c r="VEK2" s="171"/>
      <c r="VEL2" s="171"/>
      <c r="VEM2" s="171"/>
      <c r="VEN2" s="171"/>
      <c r="VEO2" s="171"/>
      <c r="VEP2" s="171"/>
      <c r="VEQ2" s="171"/>
      <c r="VER2" s="171"/>
      <c r="VES2" s="171"/>
      <c r="VET2" s="171"/>
      <c r="VEU2" s="171"/>
      <c r="VEV2" s="171"/>
      <c r="VEW2" s="171"/>
      <c r="VEX2" s="171"/>
      <c r="VEY2" s="171"/>
      <c r="VEZ2" s="171"/>
      <c r="VFA2" s="171"/>
      <c r="VFB2" s="171"/>
      <c r="VFC2" s="171"/>
      <c r="VFD2" s="171"/>
      <c r="VFE2" s="171"/>
      <c r="VFF2" s="171"/>
      <c r="VFG2" s="171"/>
      <c r="VFH2" s="171"/>
      <c r="VFI2" s="171"/>
      <c r="VFJ2" s="171"/>
      <c r="VFK2" s="171"/>
      <c r="VFL2" s="171"/>
      <c r="VFM2" s="171"/>
      <c r="VFN2" s="171"/>
      <c r="VFO2" s="171"/>
      <c r="VFP2" s="171"/>
      <c r="VFQ2" s="171"/>
      <c r="VFR2" s="171"/>
      <c r="VFS2" s="171"/>
      <c r="VFT2" s="171"/>
      <c r="VFU2" s="171"/>
      <c r="VFV2" s="171"/>
      <c r="VFW2" s="171"/>
      <c r="VFX2" s="171"/>
      <c r="VFY2" s="171"/>
      <c r="VFZ2" s="171"/>
      <c r="VGA2" s="171"/>
      <c r="VGB2" s="171"/>
      <c r="VGC2" s="171"/>
      <c r="VGD2" s="171"/>
      <c r="VGE2" s="171"/>
      <c r="VGF2" s="171"/>
      <c r="VGG2" s="171"/>
      <c r="VGH2" s="171"/>
      <c r="VGI2" s="171"/>
      <c r="VGJ2" s="171"/>
      <c r="VGK2" s="171"/>
      <c r="VGL2" s="171"/>
      <c r="VGM2" s="171"/>
      <c r="VGN2" s="171"/>
      <c r="VGO2" s="171"/>
      <c r="VGP2" s="171"/>
      <c r="VGQ2" s="171"/>
      <c r="VGR2" s="171"/>
      <c r="VGS2" s="171"/>
      <c r="VGT2" s="171"/>
      <c r="VGU2" s="171"/>
      <c r="VGV2" s="171"/>
      <c r="VGW2" s="171"/>
      <c r="VGX2" s="171"/>
      <c r="VGY2" s="171"/>
      <c r="VGZ2" s="171"/>
      <c r="VHA2" s="171"/>
      <c r="VHB2" s="171"/>
      <c r="VHC2" s="171"/>
      <c r="VHD2" s="171"/>
      <c r="VHE2" s="171"/>
      <c r="VHF2" s="171"/>
      <c r="VHG2" s="171"/>
      <c r="VHH2" s="171"/>
      <c r="VHI2" s="171"/>
      <c r="VHJ2" s="171"/>
      <c r="VHK2" s="171"/>
      <c r="VHL2" s="171"/>
      <c r="VHM2" s="171"/>
      <c r="VHN2" s="171"/>
      <c r="VHO2" s="171"/>
      <c r="VHP2" s="171"/>
      <c r="VHQ2" s="171"/>
      <c r="VHR2" s="171"/>
      <c r="VHS2" s="171"/>
      <c r="VHT2" s="171"/>
      <c r="VHU2" s="171"/>
      <c r="VHV2" s="171"/>
      <c r="VHW2" s="171"/>
      <c r="VHX2" s="171"/>
      <c r="VHY2" s="171"/>
      <c r="VHZ2" s="171"/>
      <c r="VIA2" s="171"/>
      <c r="VIB2" s="171"/>
      <c r="VIC2" s="171"/>
      <c r="VID2" s="171"/>
      <c r="VIE2" s="171"/>
      <c r="VIF2" s="171"/>
      <c r="VIG2" s="171"/>
      <c r="VIH2" s="171"/>
      <c r="VII2" s="171"/>
      <c r="VIJ2" s="171"/>
      <c r="VIK2" s="171"/>
      <c r="VIL2" s="171"/>
      <c r="VIM2" s="171"/>
      <c r="VIN2" s="171"/>
      <c r="VIO2" s="171"/>
      <c r="VIP2" s="171"/>
      <c r="VIQ2" s="171"/>
      <c r="VIR2" s="171"/>
      <c r="VIS2" s="171"/>
      <c r="VIT2" s="171"/>
      <c r="VIU2" s="171"/>
      <c r="VIV2" s="171"/>
      <c r="VIW2" s="171"/>
      <c r="VIX2" s="171"/>
      <c r="VIY2" s="171"/>
      <c r="VIZ2" s="171"/>
      <c r="VJA2" s="171"/>
      <c r="VJB2" s="171"/>
      <c r="VJC2" s="171"/>
      <c r="VJD2" s="171"/>
      <c r="VJE2" s="171"/>
      <c r="VJF2" s="171"/>
      <c r="VJG2" s="171"/>
      <c r="VJH2" s="171"/>
      <c r="VJI2" s="171"/>
      <c r="VJJ2" s="171"/>
      <c r="VJK2" s="171"/>
      <c r="VJL2" s="171"/>
      <c r="VJM2" s="171"/>
      <c r="VJN2" s="171"/>
      <c r="VJO2" s="171"/>
      <c r="VJP2" s="171"/>
      <c r="VJQ2" s="171"/>
      <c r="VJR2" s="171"/>
      <c r="VJS2" s="171"/>
      <c r="VJT2" s="171"/>
      <c r="VJU2" s="171"/>
      <c r="VJV2" s="171"/>
      <c r="VJW2" s="171"/>
      <c r="VJX2" s="171"/>
      <c r="VJY2" s="171"/>
      <c r="VJZ2" s="171"/>
      <c r="VKA2" s="171"/>
      <c r="VKB2" s="171"/>
      <c r="VKC2" s="171"/>
      <c r="VKD2" s="171"/>
      <c r="VKE2" s="171"/>
      <c r="VKF2" s="171"/>
      <c r="VKG2" s="171"/>
      <c r="VKH2" s="171"/>
      <c r="VKI2" s="171"/>
      <c r="VKJ2" s="171"/>
      <c r="VKK2" s="171"/>
      <c r="VKL2" s="171"/>
      <c r="VKM2" s="171"/>
      <c r="VKN2" s="171"/>
      <c r="VKO2" s="171"/>
      <c r="VKP2" s="171"/>
      <c r="VKQ2" s="171"/>
      <c r="VKR2" s="171"/>
      <c r="VKS2" s="171"/>
      <c r="VKT2" s="171"/>
      <c r="VKU2" s="171"/>
      <c r="VKV2" s="171"/>
      <c r="VKW2" s="171"/>
      <c r="VKX2" s="171"/>
      <c r="VKY2" s="171"/>
      <c r="VKZ2" s="171"/>
      <c r="VLA2" s="171"/>
      <c r="VLB2" s="171"/>
      <c r="VLC2" s="171"/>
      <c r="VLD2" s="171"/>
      <c r="VLE2" s="171"/>
      <c r="VLF2" s="171"/>
      <c r="VLG2" s="171"/>
      <c r="VLH2" s="171"/>
      <c r="VLI2" s="171"/>
      <c r="VLJ2" s="171"/>
      <c r="VLK2" s="171"/>
      <c r="VLL2" s="171"/>
      <c r="VLM2" s="171"/>
      <c r="VLN2" s="171"/>
      <c r="VLO2" s="171"/>
      <c r="VLP2" s="171"/>
      <c r="VLQ2" s="171"/>
      <c r="VLR2" s="171"/>
      <c r="VLS2" s="171"/>
      <c r="VLT2" s="171"/>
      <c r="VLU2" s="171"/>
      <c r="VLV2" s="171"/>
      <c r="VLW2" s="171"/>
      <c r="VLX2" s="171"/>
      <c r="VLY2" s="171"/>
      <c r="VLZ2" s="171"/>
      <c r="VMA2" s="171"/>
      <c r="VMB2" s="171"/>
      <c r="VMC2" s="171"/>
      <c r="VMD2" s="171"/>
      <c r="VME2" s="171"/>
      <c r="VMF2" s="171"/>
      <c r="VMG2" s="171"/>
      <c r="VMH2" s="171"/>
      <c r="VMI2" s="171"/>
      <c r="VMJ2" s="171"/>
      <c r="VMK2" s="171"/>
      <c r="VML2" s="171"/>
      <c r="VMM2" s="171"/>
      <c r="VMN2" s="171"/>
      <c r="VMO2" s="171"/>
      <c r="VMP2" s="171"/>
      <c r="VMQ2" s="171"/>
      <c r="VMR2" s="171"/>
      <c r="VMS2" s="171"/>
      <c r="VMT2" s="171"/>
      <c r="VMU2" s="171"/>
      <c r="VMV2" s="171"/>
      <c r="VMW2" s="171"/>
      <c r="VMX2" s="171"/>
      <c r="VMY2" s="171"/>
      <c r="VMZ2" s="171"/>
      <c r="VNA2" s="171"/>
      <c r="VNB2" s="171"/>
      <c r="VNC2" s="171"/>
      <c r="VND2" s="171"/>
      <c r="VNE2" s="171"/>
      <c r="VNF2" s="171"/>
      <c r="VNG2" s="171"/>
      <c r="VNH2" s="171"/>
      <c r="VNI2" s="171"/>
      <c r="VNJ2" s="171"/>
      <c r="VNK2" s="171"/>
      <c r="VNL2" s="171"/>
      <c r="VNM2" s="171"/>
      <c r="VNN2" s="171"/>
      <c r="VNO2" s="171"/>
      <c r="VNP2" s="171"/>
      <c r="VNQ2" s="171"/>
      <c r="VNR2" s="171"/>
      <c r="VNS2" s="171"/>
      <c r="VNT2" s="171"/>
      <c r="VNU2" s="171"/>
      <c r="VNV2" s="171"/>
      <c r="VNW2" s="171"/>
      <c r="VNX2" s="171"/>
      <c r="VNY2" s="171"/>
      <c r="VNZ2" s="171"/>
      <c r="VOA2" s="171"/>
      <c r="VOB2" s="171"/>
      <c r="VOC2" s="171"/>
      <c r="VOD2" s="171"/>
      <c r="VOE2" s="171"/>
      <c r="VOF2" s="171"/>
      <c r="VOG2" s="171"/>
      <c r="VOH2" s="171"/>
      <c r="VOI2" s="171"/>
      <c r="VOJ2" s="171"/>
      <c r="VOK2" s="171"/>
      <c r="VOL2" s="171"/>
      <c r="VOM2" s="171"/>
      <c r="VON2" s="171"/>
      <c r="VOO2" s="171"/>
      <c r="VOP2" s="171"/>
      <c r="VOQ2" s="171"/>
      <c r="VOR2" s="171"/>
      <c r="VOS2" s="171"/>
      <c r="VOT2" s="171"/>
      <c r="VOU2" s="171"/>
      <c r="VOV2" s="171"/>
      <c r="VOW2" s="171"/>
      <c r="VOX2" s="171"/>
      <c r="VOY2" s="171"/>
      <c r="VOZ2" s="171"/>
      <c r="VPA2" s="171"/>
      <c r="VPB2" s="171"/>
      <c r="VPC2" s="171"/>
      <c r="VPD2" s="171"/>
      <c r="VPE2" s="171"/>
      <c r="VPF2" s="171"/>
      <c r="VPG2" s="171"/>
      <c r="VPH2" s="171"/>
      <c r="VPI2" s="171"/>
      <c r="VPJ2" s="171"/>
      <c r="VPK2" s="171"/>
      <c r="VPL2" s="171"/>
      <c r="VPM2" s="171"/>
      <c r="VPN2" s="171"/>
      <c r="VPO2" s="171"/>
      <c r="VPP2" s="171"/>
      <c r="VPQ2" s="171"/>
      <c r="VPR2" s="171"/>
      <c r="VPS2" s="171"/>
      <c r="VPT2" s="171"/>
      <c r="VPU2" s="171"/>
      <c r="VPV2" s="171"/>
      <c r="VPW2" s="171"/>
      <c r="VPX2" s="171"/>
      <c r="VPY2" s="171"/>
      <c r="VPZ2" s="171"/>
      <c r="VQA2" s="171"/>
      <c r="VQB2" s="171"/>
      <c r="VQC2" s="171"/>
      <c r="VQD2" s="171"/>
      <c r="VQE2" s="171"/>
      <c r="VQF2" s="171"/>
      <c r="VQG2" s="171"/>
      <c r="VQH2" s="171"/>
      <c r="VQI2" s="171"/>
      <c r="VQJ2" s="171"/>
      <c r="VQK2" s="171"/>
      <c r="VQL2" s="171"/>
      <c r="VQM2" s="171"/>
      <c r="VQN2" s="171"/>
      <c r="VQO2" s="171"/>
      <c r="VQP2" s="171"/>
      <c r="VQQ2" s="171"/>
      <c r="VQR2" s="171"/>
      <c r="VQS2" s="171"/>
      <c r="VQT2" s="171"/>
      <c r="VQU2" s="171"/>
      <c r="VQV2" s="171"/>
      <c r="VQW2" s="171"/>
      <c r="VQX2" s="171"/>
      <c r="VQY2" s="171"/>
      <c r="VQZ2" s="171"/>
      <c r="VRA2" s="171"/>
      <c r="VRB2" s="171"/>
      <c r="VRC2" s="171"/>
      <c r="VRD2" s="171"/>
      <c r="VRE2" s="171"/>
      <c r="VRF2" s="171"/>
      <c r="VRG2" s="171"/>
      <c r="VRH2" s="171"/>
      <c r="VRI2" s="171"/>
      <c r="VRJ2" s="171"/>
      <c r="VRK2" s="171"/>
      <c r="VRL2" s="171"/>
      <c r="VRM2" s="171"/>
      <c r="VRN2" s="171"/>
      <c r="VRO2" s="171"/>
      <c r="VRP2" s="171"/>
      <c r="VRQ2" s="171"/>
      <c r="VRR2" s="171"/>
      <c r="VRS2" s="171"/>
      <c r="VRT2" s="171"/>
      <c r="VRU2" s="171"/>
      <c r="VRV2" s="171"/>
      <c r="VRW2" s="171"/>
      <c r="VRX2" s="171"/>
      <c r="VRY2" s="171"/>
      <c r="VRZ2" s="171"/>
      <c r="VSA2" s="171"/>
      <c r="VSB2" s="171"/>
      <c r="VSC2" s="171"/>
      <c r="VSD2" s="171"/>
      <c r="VSE2" s="171"/>
      <c r="VSF2" s="171"/>
      <c r="VSG2" s="171"/>
      <c r="VSH2" s="171"/>
      <c r="VSI2" s="171"/>
      <c r="VSJ2" s="171"/>
      <c r="VSK2" s="171"/>
      <c r="VSL2" s="171"/>
      <c r="VSM2" s="171"/>
      <c r="VSN2" s="171"/>
      <c r="VSO2" s="171"/>
      <c r="VSP2" s="171"/>
      <c r="VSQ2" s="171"/>
      <c r="VSR2" s="171"/>
      <c r="VSS2" s="171"/>
      <c r="VST2" s="171"/>
      <c r="VSU2" s="171"/>
      <c r="VSV2" s="171"/>
      <c r="VSW2" s="171"/>
      <c r="VSX2" s="171"/>
      <c r="VSY2" s="171"/>
      <c r="VSZ2" s="171"/>
      <c r="VTA2" s="171"/>
      <c r="VTB2" s="171"/>
      <c r="VTC2" s="171"/>
      <c r="VTD2" s="171"/>
      <c r="VTE2" s="171"/>
      <c r="VTF2" s="171"/>
      <c r="VTG2" s="171"/>
      <c r="VTH2" s="171"/>
      <c r="VTI2" s="171"/>
      <c r="VTJ2" s="171"/>
      <c r="VTK2" s="171"/>
      <c r="VTL2" s="171"/>
      <c r="VTM2" s="171"/>
      <c r="VTN2" s="171"/>
      <c r="VTO2" s="171"/>
      <c r="VTP2" s="171"/>
      <c r="VTQ2" s="171"/>
      <c r="VTR2" s="171"/>
      <c r="VTS2" s="171"/>
      <c r="VTT2" s="171"/>
      <c r="VTU2" s="171"/>
      <c r="VTV2" s="171"/>
      <c r="VTW2" s="171"/>
      <c r="VTX2" s="171"/>
      <c r="VTY2" s="171"/>
      <c r="VTZ2" s="171"/>
      <c r="VUA2" s="171"/>
      <c r="VUB2" s="171"/>
      <c r="VUC2" s="171"/>
      <c r="VUD2" s="171"/>
      <c r="VUE2" s="171"/>
      <c r="VUF2" s="171"/>
      <c r="VUG2" s="171"/>
      <c r="VUH2" s="171"/>
      <c r="VUI2" s="171"/>
      <c r="VUJ2" s="171"/>
      <c r="VUK2" s="171"/>
      <c r="VUL2" s="171"/>
      <c r="VUM2" s="171"/>
      <c r="VUN2" s="171"/>
      <c r="VUO2" s="171"/>
      <c r="VUP2" s="171"/>
      <c r="VUQ2" s="171"/>
      <c r="VUR2" s="171"/>
      <c r="VUS2" s="171"/>
      <c r="VUT2" s="171"/>
      <c r="VUU2" s="171"/>
      <c r="VUV2" s="171"/>
      <c r="VUW2" s="171"/>
      <c r="VUX2" s="171"/>
      <c r="VUY2" s="171"/>
      <c r="VUZ2" s="171"/>
      <c r="VVA2" s="171"/>
      <c r="VVB2" s="171"/>
      <c r="VVC2" s="171"/>
      <c r="VVD2" s="171"/>
      <c r="VVE2" s="171"/>
      <c r="VVF2" s="171"/>
      <c r="VVG2" s="171"/>
      <c r="VVH2" s="171"/>
      <c r="VVI2" s="171"/>
      <c r="VVJ2" s="171"/>
      <c r="VVK2" s="171"/>
      <c r="VVL2" s="171"/>
      <c r="VVM2" s="171"/>
      <c r="VVN2" s="171"/>
      <c r="VVO2" s="171"/>
      <c r="VVP2" s="171"/>
      <c r="VVQ2" s="171"/>
      <c r="VVR2" s="171"/>
      <c r="VVS2" s="171"/>
      <c r="VVT2" s="171"/>
      <c r="VVU2" s="171"/>
      <c r="VVV2" s="171"/>
      <c r="VVW2" s="171"/>
      <c r="VVX2" s="171"/>
      <c r="VVY2" s="171"/>
      <c r="VVZ2" s="171"/>
      <c r="VWA2" s="171"/>
      <c r="VWB2" s="171"/>
      <c r="VWC2" s="171"/>
      <c r="VWD2" s="171"/>
      <c r="VWE2" s="171"/>
      <c r="VWF2" s="171"/>
      <c r="VWG2" s="171"/>
      <c r="VWH2" s="171"/>
      <c r="VWI2" s="171"/>
      <c r="VWJ2" s="171"/>
      <c r="VWK2" s="171"/>
      <c r="VWL2" s="171"/>
      <c r="VWM2" s="171"/>
      <c r="VWN2" s="171"/>
      <c r="VWO2" s="171"/>
      <c r="VWP2" s="171"/>
      <c r="VWQ2" s="171"/>
      <c r="VWR2" s="171"/>
      <c r="VWS2" s="171"/>
      <c r="VWT2" s="171"/>
      <c r="VWU2" s="171"/>
      <c r="VWV2" s="171"/>
      <c r="VWW2" s="171"/>
      <c r="VWX2" s="171"/>
      <c r="VWY2" s="171"/>
      <c r="VWZ2" s="171"/>
      <c r="VXA2" s="171"/>
      <c r="VXB2" s="171"/>
      <c r="VXC2" s="171"/>
      <c r="VXD2" s="171"/>
      <c r="VXE2" s="171"/>
      <c r="VXF2" s="171"/>
      <c r="VXG2" s="171"/>
      <c r="VXH2" s="171"/>
      <c r="VXI2" s="171"/>
      <c r="VXJ2" s="171"/>
      <c r="VXK2" s="171"/>
      <c r="VXL2" s="171"/>
      <c r="VXM2" s="171"/>
      <c r="VXN2" s="171"/>
      <c r="VXO2" s="171"/>
      <c r="VXP2" s="171"/>
      <c r="VXQ2" s="171"/>
      <c r="VXR2" s="171"/>
      <c r="VXS2" s="171"/>
      <c r="VXT2" s="171"/>
      <c r="VXU2" s="171"/>
      <c r="VXV2" s="171"/>
      <c r="VXW2" s="171"/>
      <c r="VXX2" s="171"/>
      <c r="VXY2" s="171"/>
      <c r="VXZ2" s="171"/>
      <c r="VYA2" s="171"/>
      <c r="VYB2" s="171"/>
      <c r="VYC2" s="171"/>
      <c r="VYD2" s="171"/>
      <c r="VYE2" s="171"/>
      <c r="VYF2" s="171"/>
      <c r="VYG2" s="171"/>
      <c r="VYH2" s="171"/>
      <c r="VYI2" s="171"/>
      <c r="VYJ2" s="171"/>
      <c r="VYK2" s="171"/>
      <c r="VYL2" s="171"/>
      <c r="VYM2" s="171"/>
      <c r="VYN2" s="171"/>
      <c r="VYO2" s="171"/>
      <c r="VYP2" s="171"/>
      <c r="VYQ2" s="171"/>
      <c r="VYR2" s="171"/>
      <c r="VYS2" s="171"/>
      <c r="VYT2" s="171"/>
      <c r="VYU2" s="171"/>
      <c r="VYV2" s="171"/>
      <c r="VYW2" s="171"/>
      <c r="VYX2" s="171"/>
      <c r="VYY2" s="171"/>
      <c r="VYZ2" s="171"/>
      <c r="VZA2" s="171"/>
      <c r="VZB2" s="171"/>
      <c r="VZC2" s="171"/>
      <c r="VZD2" s="171"/>
      <c r="VZE2" s="171"/>
      <c r="VZF2" s="171"/>
      <c r="VZG2" s="171"/>
      <c r="VZH2" s="171"/>
      <c r="VZI2" s="171"/>
      <c r="VZJ2" s="171"/>
      <c r="VZK2" s="171"/>
      <c r="VZL2" s="171"/>
      <c r="VZM2" s="171"/>
      <c r="VZN2" s="171"/>
      <c r="VZO2" s="171"/>
      <c r="VZP2" s="171"/>
      <c r="VZQ2" s="171"/>
      <c r="VZR2" s="171"/>
      <c r="VZS2" s="171"/>
      <c r="VZT2" s="171"/>
      <c r="VZU2" s="171"/>
      <c r="VZV2" s="171"/>
      <c r="VZW2" s="171"/>
      <c r="VZX2" s="171"/>
      <c r="VZY2" s="171"/>
      <c r="VZZ2" s="171"/>
      <c r="WAA2" s="171"/>
      <c r="WAB2" s="171"/>
      <c r="WAC2" s="171"/>
      <c r="WAD2" s="171"/>
      <c r="WAE2" s="171"/>
      <c r="WAF2" s="171"/>
      <c r="WAG2" s="171"/>
      <c r="WAH2" s="171"/>
      <c r="WAI2" s="171"/>
      <c r="WAJ2" s="171"/>
      <c r="WAK2" s="171"/>
      <c r="WAL2" s="171"/>
      <c r="WAM2" s="171"/>
      <c r="WAN2" s="171"/>
      <c r="WAO2" s="171"/>
      <c r="WAP2" s="171"/>
      <c r="WAQ2" s="171"/>
      <c r="WAR2" s="171"/>
      <c r="WAS2" s="171"/>
      <c r="WAT2" s="171"/>
      <c r="WAU2" s="171"/>
      <c r="WAV2" s="171"/>
      <c r="WAW2" s="171"/>
      <c r="WAX2" s="171"/>
      <c r="WAY2" s="171"/>
      <c r="WAZ2" s="171"/>
      <c r="WBA2" s="171"/>
      <c r="WBB2" s="171"/>
      <c r="WBC2" s="171"/>
      <c r="WBD2" s="171"/>
      <c r="WBE2" s="171"/>
      <c r="WBF2" s="171"/>
      <c r="WBG2" s="171"/>
      <c r="WBH2" s="171"/>
      <c r="WBI2" s="171"/>
      <c r="WBJ2" s="171"/>
      <c r="WBK2" s="171"/>
      <c r="WBL2" s="171"/>
      <c r="WBM2" s="171"/>
      <c r="WBN2" s="171"/>
      <c r="WBO2" s="171"/>
      <c r="WBP2" s="171"/>
      <c r="WBQ2" s="171"/>
      <c r="WBR2" s="171"/>
      <c r="WBS2" s="171"/>
      <c r="WBT2" s="171"/>
      <c r="WBU2" s="171"/>
      <c r="WBV2" s="171"/>
      <c r="WBW2" s="171"/>
      <c r="WBX2" s="171"/>
      <c r="WBY2" s="171"/>
      <c r="WBZ2" s="171"/>
      <c r="WCA2" s="171"/>
      <c r="WCB2" s="171"/>
      <c r="WCC2" s="171"/>
      <c r="WCD2" s="171"/>
      <c r="WCE2" s="171"/>
      <c r="WCF2" s="171"/>
      <c r="WCG2" s="171"/>
      <c r="WCH2" s="171"/>
      <c r="WCI2" s="171"/>
      <c r="WCJ2" s="171"/>
      <c r="WCK2" s="171"/>
      <c r="WCL2" s="171"/>
      <c r="WCM2" s="171"/>
      <c r="WCN2" s="171"/>
      <c r="WCO2" s="171"/>
      <c r="WCP2" s="171"/>
      <c r="WCQ2" s="171"/>
      <c r="WCR2" s="171"/>
      <c r="WCS2" s="171"/>
      <c r="WCT2" s="171"/>
      <c r="WCU2" s="171"/>
      <c r="WCV2" s="171"/>
      <c r="WCW2" s="171"/>
      <c r="WCX2" s="171"/>
      <c r="WCY2" s="171"/>
      <c r="WCZ2" s="171"/>
      <c r="WDA2" s="171"/>
      <c r="WDB2" s="171"/>
      <c r="WDC2" s="171"/>
      <c r="WDD2" s="171"/>
      <c r="WDE2" s="171"/>
      <c r="WDF2" s="171"/>
      <c r="WDG2" s="171"/>
      <c r="WDH2" s="171"/>
      <c r="WDI2" s="171"/>
      <c r="WDJ2" s="171"/>
      <c r="WDK2" s="171"/>
      <c r="WDL2" s="171"/>
      <c r="WDM2" s="171"/>
      <c r="WDN2" s="171"/>
      <c r="WDO2" s="171"/>
      <c r="WDP2" s="171"/>
      <c r="WDQ2" s="171"/>
      <c r="WDR2" s="171"/>
      <c r="WDS2" s="171"/>
      <c r="WDT2" s="171"/>
      <c r="WDU2" s="171"/>
      <c r="WDV2" s="171"/>
      <c r="WDW2" s="171"/>
      <c r="WDX2" s="171"/>
      <c r="WDY2" s="171"/>
      <c r="WDZ2" s="171"/>
      <c r="WEA2" s="171"/>
      <c r="WEB2" s="171"/>
      <c r="WEC2" s="171"/>
      <c r="WED2" s="171"/>
      <c r="WEE2" s="171"/>
      <c r="WEF2" s="171"/>
      <c r="WEG2" s="171"/>
      <c r="WEH2" s="171"/>
      <c r="WEI2" s="171"/>
      <c r="WEJ2" s="171"/>
      <c r="WEK2" s="171"/>
      <c r="WEL2" s="171"/>
      <c r="WEM2" s="171"/>
      <c r="WEN2" s="171"/>
      <c r="WEO2" s="171"/>
      <c r="WEP2" s="171"/>
      <c r="WEQ2" s="171"/>
      <c r="WER2" s="171"/>
      <c r="WES2" s="171"/>
      <c r="WET2" s="171"/>
      <c r="WEU2" s="171"/>
      <c r="WEV2" s="171"/>
      <c r="WEW2" s="171"/>
      <c r="WEX2" s="171"/>
      <c r="WEY2" s="171"/>
      <c r="WEZ2" s="171"/>
      <c r="WFA2" s="171"/>
      <c r="WFB2" s="171"/>
      <c r="WFC2" s="171"/>
      <c r="WFD2" s="171"/>
      <c r="WFE2" s="171"/>
      <c r="WFF2" s="171"/>
      <c r="WFG2" s="171"/>
      <c r="WFH2" s="171"/>
      <c r="WFI2" s="171"/>
      <c r="WFJ2" s="171"/>
      <c r="WFK2" s="171"/>
      <c r="WFL2" s="171"/>
      <c r="WFM2" s="171"/>
      <c r="WFN2" s="171"/>
      <c r="WFO2" s="171"/>
      <c r="WFP2" s="171"/>
      <c r="WFQ2" s="171"/>
      <c r="WFR2" s="171"/>
      <c r="WFS2" s="171"/>
      <c r="WFT2" s="171"/>
      <c r="WFU2" s="171"/>
      <c r="WFV2" s="171"/>
      <c r="WFW2" s="171"/>
      <c r="WFX2" s="171"/>
      <c r="WFY2" s="171"/>
      <c r="WFZ2" s="171"/>
      <c r="WGA2" s="171"/>
      <c r="WGB2" s="171"/>
      <c r="WGC2" s="171"/>
      <c r="WGD2" s="171"/>
      <c r="WGE2" s="171"/>
      <c r="WGF2" s="171"/>
      <c r="WGG2" s="171"/>
      <c r="WGH2" s="171"/>
      <c r="WGI2" s="171"/>
      <c r="WGJ2" s="171"/>
      <c r="WGK2" s="171"/>
      <c r="WGL2" s="171"/>
      <c r="WGM2" s="171"/>
      <c r="WGN2" s="171"/>
      <c r="WGO2" s="171"/>
      <c r="WGP2" s="171"/>
      <c r="WGQ2" s="171"/>
      <c r="WGR2" s="171"/>
      <c r="WGS2" s="171"/>
      <c r="WGT2" s="171"/>
      <c r="WGU2" s="171"/>
      <c r="WGV2" s="171"/>
      <c r="WGW2" s="171"/>
      <c r="WGX2" s="171"/>
      <c r="WGY2" s="171"/>
      <c r="WGZ2" s="171"/>
      <c r="WHA2" s="171"/>
      <c r="WHB2" s="171"/>
      <c r="WHC2" s="171"/>
      <c r="WHD2" s="171"/>
      <c r="WHE2" s="171"/>
      <c r="WHF2" s="171"/>
      <c r="WHG2" s="171"/>
      <c r="WHH2" s="171"/>
      <c r="WHI2" s="171"/>
      <c r="WHJ2" s="171"/>
      <c r="WHK2" s="171"/>
      <c r="WHL2" s="171"/>
      <c r="WHM2" s="171"/>
      <c r="WHN2" s="171"/>
      <c r="WHO2" s="171"/>
      <c r="WHP2" s="171"/>
      <c r="WHQ2" s="171"/>
      <c r="WHR2" s="171"/>
      <c r="WHS2" s="171"/>
      <c r="WHT2" s="171"/>
      <c r="WHU2" s="171"/>
      <c r="WHV2" s="171"/>
      <c r="WHW2" s="171"/>
      <c r="WHX2" s="171"/>
      <c r="WHY2" s="171"/>
      <c r="WHZ2" s="171"/>
      <c r="WIA2" s="171"/>
      <c r="WIB2" s="171"/>
      <c r="WIC2" s="171"/>
      <c r="WID2" s="171"/>
      <c r="WIE2" s="171"/>
      <c r="WIF2" s="171"/>
      <c r="WIG2" s="171"/>
      <c r="WIH2" s="171"/>
      <c r="WII2" s="171"/>
      <c r="WIJ2" s="171"/>
      <c r="WIK2" s="171"/>
      <c r="WIL2" s="171"/>
      <c r="WIM2" s="171"/>
      <c r="WIN2" s="171"/>
      <c r="WIO2" s="171"/>
      <c r="WIP2" s="171"/>
      <c r="WIQ2" s="171"/>
      <c r="WIR2" s="171"/>
      <c r="WIS2" s="171"/>
      <c r="WIT2" s="171"/>
      <c r="WIU2" s="171"/>
      <c r="WIV2" s="171"/>
      <c r="WIW2" s="171"/>
      <c r="WIX2" s="171"/>
      <c r="WIY2" s="171"/>
      <c r="WIZ2" s="171"/>
      <c r="WJA2" s="171"/>
      <c r="WJB2" s="171"/>
      <c r="WJC2" s="171"/>
      <c r="WJD2" s="171"/>
      <c r="WJE2" s="171"/>
      <c r="WJF2" s="171"/>
      <c r="WJG2" s="171"/>
      <c r="WJH2" s="171"/>
      <c r="WJI2" s="171"/>
      <c r="WJJ2" s="171"/>
      <c r="WJK2" s="171"/>
      <c r="WJL2" s="171"/>
      <c r="WJM2" s="171"/>
      <c r="WJN2" s="171"/>
      <c r="WJO2" s="171"/>
      <c r="WJP2" s="171"/>
      <c r="WJQ2" s="171"/>
      <c r="WJR2" s="171"/>
      <c r="WJS2" s="171"/>
      <c r="WJT2" s="171"/>
      <c r="WJU2" s="171"/>
      <c r="WJV2" s="171"/>
      <c r="WJW2" s="171"/>
      <c r="WJX2" s="171"/>
      <c r="WJY2" s="171"/>
      <c r="WJZ2" s="171"/>
      <c r="WKA2" s="171"/>
      <c r="WKB2" s="171"/>
      <c r="WKC2" s="171"/>
      <c r="WKD2" s="171"/>
      <c r="WKE2" s="171"/>
      <c r="WKF2" s="171"/>
      <c r="WKG2" s="171"/>
      <c r="WKH2" s="171"/>
      <c r="WKI2" s="171"/>
      <c r="WKJ2" s="171"/>
      <c r="WKK2" s="171"/>
      <c r="WKL2" s="171"/>
      <c r="WKM2" s="171"/>
      <c r="WKN2" s="171"/>
      <c r="WKO2" s="171"/>
      <c r="WKP2" s="171"/>
      <c r="WKQ2" s="171"/>
      <c r="WKR2" s="171"/>
      <c r="WKS2" s="171"/>
      <c r="WKT2" s="171"/>
      <c r="WKU2" s="171"/>
      <c r="WKV2" s="171"/>
      <c r="WKW2" s="171"/>
      <c r="WKX2" s="171"/>
      <c r="WKY2" s="171"/>
      <c r="WKZ2" s="171"/>
      <c r="WLA2" s="171"/>
      <c r="WLB2" s="171"/>
      <c r="WLC2" s="171"/>
      <c r="WLD2" s="171"/>
      <c r="WLE2" s="171"/>
      <c r="WLF2" s="171"/>
      <c r="WLG2" s="171"/>
      <c r="WLH2" s="171"/>
      <c r="WLI2" s="171"/>
      <c r="WLJ2" s="171"/>
      <c r="WLK2" s="171"/>
      <c r="WLL2" s="171"/>
      <c r="WLM2" s="171"/>
      <c r="WLN2" s="171"/>
      <c r="WLO2" s="171"/>
      <c r="WLP2" s="171"/>
      <c r="WLQ2" s="171"/>
      <c r="WLR2" s="171"/>
      <c r="WLS2" s="171"/>
      <c r="WLT2" s="171"/>
      <c r="WLU2" s="171"/>
      <c r="WLV2" s="171"/>
      <c r="WLW2" s="171"/>
      <c r="WLX2" s="171"/>
      <c r="WLY2" s="171"/>
      <c r="WLZ2" s="171"/>
      <c r="WMA2" s="171"/>
      <c r="WMB2" s="171"/>
      <c r="WMC2" s="171"/>
      <c r="WMD2" s="171"/>
      <c r="WME2" s="171"/>
      <c r="WMF2" s="171"/>
      <c r="WMG2" s="171"/>
      <c r="WMH2" s="171"/>
      <c r="WMI2" s="171"/>
      <c r="WMJ2" s="171"/>
      <c r="WMK2" s="171"/>
      <c r="WML2" s="171"/>
      <c r="WMM2" s="171"/>
      <c r="WMN2" s="171"/>
      <c r="WMO2" s="171"/>
      <c r="WMP2" s="171"/>
      <c r="WMQ2" s="171"/>
      <c r="WMR2" s="171"/>
      <c r="WMS2" s="171"/>
      <c r="WMT2" s="171"/>
      <c r="WMU2" s="171"/>
      <c r="WMV2" s="171"/>
      <c r="WMW2" s="171"/>
      <c r="WMX2" s="171"/>
      <c r="WMY2" s="171"/>
      <c r="WMZ2" s="171"/>
      <c r="WNA2" s="171"/>
      <c r="WNB2" s="171"/>
      <c r="WNC2" s="171"/>
      <c r="WND2" s="171"/>
      <c r="WNE2" s="171"/>
      <c r="WNF2" s="171"/>
      <c r="WNG2" s="171"/>
      <c r="WNH2" s="171"/>
      <c r="WNI2" s="171"/>
      <c r="WNJ2" s="171"/>
      <c r="WNK2" s="171"/>
      <c r="WNL2" s="171"/>
      <c r="WNM2" s="171"/>
      <c r="WNN2" s="171"/>
      <c r="WNO2" s="171"/>
      <c r="WNP2" s="171"/>
      <c r="WNQ2" s="171"/>
      <c r="WNR2" s="171"/>
      <c r="WNS2" s="171"/>
      <c r="WNT2" s="171"/>
      <c r="WNU2" s="171"/>
      <c r="WNV2" s="171"/>
      <c r="WNW2" s="171"/>
      <c r="WNX2" s="171"/>
      <c r="WNY2" s="171"/>
      <c r="WNZ2" s="171"/>
      <c r="WOA2" s="171"/>
      <c r="WOB2" s="171"/>
      <c r="WOC2" s="171"/>
      <c r="WOD2" s="171"/>
      <c r="WOE2" s="171"/>
      <c r="WOF2" s="171"/>
      <c r="WOG2" s="171"/>
      <c r="WOH2" s="171"/>
      <c r="WOI2" s="171"/>
      <c r="WOJ2" s="171"/>
      <c r="WOK2" s="171"/>
      <c r="WOL2" s="171"/>
      <c r="WOM2" s="171"/>
      <c r="WON2" s="171"/>
      <c r="WOO2" s="171"/>
      <c r="WOP2" s="171"/>
      <c r="WOQ2" s="171"/>
      <c r="WOR2" s="171"/>
      <c r="WOS2" s="171"/>
      <c r="WOT2" s="171"/>
      <c r="WOU2" s="171"/>
      <c r="WOV2" s="171"/>
      <c r="WOW2" s="171"/>
      <c r="WOX2" s="171"/>
      <c r="WOY2" s="171"/>
      <c r="WOZ2" s="171"/>
      <c r="WPA2" s="171"/>
      <c r="WPB2" s="171"/>
      <c r="WPC2" s="171"/>
      <c r="WPD2" s="171"/>
      <c r="WPE2" s="171"/>
      <c r="WPF2" s="171"/>
      <c r="WPG2" s="171"/>
      <c r="WPH2" s="171"/>
      <c r="WPI2" s="171"/>
      <c r="WPJ2" s="171"/>
      <c r="WPK2" s="171"/>
      <c r="WPL2" s="171"/>
      <c r="WPM2" s="171"/>
      <c r="WPN2" s="171"/>
      <c r="WPO2" s="171"/>
      <c r="WPP2" s="171"/>
      <c r="WPQ2" s="171"/>
      <c r="WPR2" s="171"/>
      <c r="WPS2" s="171"/>
      <c r="WPT2" s="171"/>
      <c r="WPU2" s="171"/>
      <c r="WPV2" s="171"/>
      <c r="WPW2" s="171"/>
      <c r="WPX2" s="171"/>
      <c r="WPY2" s="171"/>
      <c r="WPZ2" s="171"/>
      <c r="WQA2" s="171"/>
      <c r="WQB2" s="171"/>
      <c r="WQC2" s="171"/>
      <c r="WQD2" s="171"/>
      <c r="WQE2" s="171"/>
      <c r="WQF2" s="171"/>
      <c r="WQG2" s="171"/>
      <c r="WQH2" s="171"/>
      <c r="WQI2" s="171"/>
      <c r="WQJ2" s="171"/>
      <c r="WQK2" s="171"/>
      <c r="WQL2" s="171"/>
      <c r="WQM2" s="171"/>
      <c r="WQN2" s="171"/>
      <c r="WQO2" s="171"/>
      <c r="WQP2" s="171"/>
      <c r="WQQ2" s="171"/>
      <c r="WQR2" s="171"/>
      <c r="WQS2" s="171"/>
      <c r="WQT2" s="171"/>
      <c r="WQU2" s="171"/>
      <c r="WQV2" s="171"/>
      <c r="WQW2" s="171"/>
      <c r="WQX2" s="171"/>
      <c r="WQY2" s="171"/>
      <c r="WQZ2" s="171"/>
      <c r="WRA2" s="171"/>
      <c r="WRB2" s="171"/>
      <c r="WRC2" s="171"/>
      <c r="WRD2" s="171"/>
      <c r="WRE2" s="171"/>
      <c r="WRF2" s="171"/>
      <c r="WRG2" s="171"/>
      <c r="WRH2" s="171"/>
      <c r="WRI2" s="171"/>
      <c r="WRJ2" s="171"/>
      <c r="WRK2" s="171"/>
      <c r="WRL2" s="171"/>
      <c r="WRM2" s="171"/>
      <c r="WRN2" s="171"/>
      <c r="WRO2" s="171"/>
      <c r="WRP2" s="171"/>
      <c r="WRQ2" s="171"/>
      <c r="WRR2" s="171"/>
      <c r="WRS2" s="171"/>
      <c r="WRT2" s="171"/>
      <c r="WRU2" s="171"/>
      <c r="WRV2" s="171"/>
      <c r="WRW2" s="171"/>
      <c r="WRX2" s="171"/>
      <c r="WRY2" s="171"/>
      <c r="WRZ2" s="171"/>
      <c r="WSA2" s="171"/>
      <c r="WSB2" s="171"/>
      <c r="WSC2" s="171"/>
      <c r="WSD2" s="171"/>
      <c r="WSE2" s="171"/>
      <c r="WSF2" s="171"/>
      <c r="WSG2" s="171"/>
      <c r="WSH2" s="171"/>
      <c r="WSI2" s="171"/>
      <c r="WSJ2" s="171"/>
      <c r="WSK2" s="171"/>
      <c r="WSL2" s="171"/>
      <c r="WSM2" s="171"/>
      <c r="WSN2" s="171"/>
      <c r="WSO2" s="171"/>
      <c r="WSP2" s="171"/>
      <c r="WSQ2" s="171"/>
      <c r="WSR2" s="171"/>
      <c r="WSS2" s="171"/>
      <c r="WST2" s="171"/>
      <c r="WSU2" s="171"/>
      <c r="WSV2" s="171"/>
      <c r="WSW2" s="171"/>
      <c r="WSX2" s="171"/>
      <c r="WSY2" s="171"/>
      <c r="WSZ2" s="171"/>
      <c r="WTA2" s="171"/>
      <c r="WTB2" s="171"/>
      <c r="WTC2" s="171"/>
      <c r="WTD2" s="171"/>
      <c r="WTE2" s="171"/>
      <c r="WTF2" s="171"/>
      <c r="WTG2" s="171"/>
      <c r="WTH2" s="171"/>
      <c r="WTI2" s="171"/>
      <c r="WTJ2" s="171"/>
      <c r="WTK2" s="171"/>
      <c r="WTL2" s="171"/>
      <c r="WTM2" s="171"/>
      <c r="WTN2" s="171"/>
      <c r="WTO2" s="171"/>
      <c r="WTP2" s="171"/>
      <c r="WTQ2" s="171"/>
      <c r="WTR2" s="171"/>
      <c r="WTS2" s="171"/>
      <c r="WTT2" s="171"/>
      <c r="WTU2" s="171"/>
      <c r="WTV2" s="171"/>
      <c r="WTW2" s="171"/>
      <c r="WTX2" s="171"/>
      <c r="WTY2" s="171"/>
      <c r="WTZ2" s="171"/>
      <c r="WUA2" s="171"/>
      <c r="WUB2" s="171"/>
      <c r="WUC2" s="171"/>
      <c r="WUD2" s="171"/>
      <c r="WUE2" s="171"/>
      <c r="WUF2" s="171"/>
      <c r="WUG2" s="171"/>
      <c r="WUH2" s="171"/>
      <c r="WUI2" s="171"/>
      <c r="WUJ2" s="171"/>
      <c r="WUK2" s="171"/>
      <c r="WUL2" s="171"/>
      <c r="WUM2" s="171"/>
      <c r="WUN2" s="171"/>
      <c r="WUO2" s="171"/>
      <c r="WUP2" s="171"/>
      <c r="WUQ2" s="171"/>
      <c r="WUR2" s="171"/>
      <c r="WUS2" s="171"/>
      <c r="WUT2" s="171"/>
      <c r="WUU2" s="171"/>
      <c r="WUV2" s="171"/>
      <c r="WUW2" s="171"/>
      <c r="WUX2" s="171"/>
      <c r="WUY2" s="171"/>
      <c r="WUZ2" s="171"/>
      <c r="WVA2" s="171"/>
      <c r="WVB2" s="171"/>
      <c r="WVC2" s="171"/>
      <c r="WVD2" s="171"/>
      <c r="WVE2" s="171"/>
      <c r="WVF2" s="171"/>
      <c r="WVG2" s="171"/>
      <c r="WVH2" s="171"/>
      <c r="WVI2" s="171"/>
      <c r="WVJ2" s="171"/>
      <c r="WVK2" s="171"/>
      <c r="WVL2" s="171"/>
      <c r="WVM2" s="171"/>
      <c r="WVN2" s="171"/>
      <c r="WVO2" s="171"/>
      <c r="WVP2" s="171"/>
      <c r="WVQ2" s="171"/>
      <c r="WVR2" s="171"/>
      <c r="WVS2" s="171"/>
      <c r="WVT2" s="171"/>
      <c r="WVU2" s="171"/>
      <c r="WVV2" s="171"/>
      <c r="WVW2" s="171"/>
      <c r="WVX2" s="171"/>
      <c r="WVY2" s="171"/>
      <c r="WVZ2" s="171"/>
      <c r="WWA2" s="171"/>
      <c r="WWB2" s="171"/>
      <c r="WWC2" s="171"/>
      <c r="WWD2" s="171"/>
      <c r="WWE2" s="171"/>
      <c r="WWF2" s="171"/>
      <c r="WWG2" s="171"/>
      <c r="WWH2" s="171"/>
      <c r="WWI2" s="171"/>
      <c r="WWJ2" s="171"/>
      <c r="WWK2" s="171"/>
      <c r="WWL2" s="171"/>
      <c r="WWM2" s="171"/>
      <c r="WWN2" s="171"/>
      <c r="WWO2" s="171"/>
      <c r="WWP2" s="171"/>
      <c r="WWQ2" s="171"/>
      <c r="WWR2" s="171"/>
      <c r="WWS2" s="171"/>
      <c r="WWT2" s="171"/>
      <c r="WWU2" s="171"/>
      <c r="WWV2" s="171"/>
      <c r="WWW2" s="171"/>
      <c r="WWX2" s="171"/>
      <c r="WWY2" s="171"/>
      <c r="WWZ2" s="171"/>
      <c r="WXA2" s="171"/>
      <c r="WXB2" s="171"/>
      <c r="WXC2" s="171"/>
      <c r="WXD2" s="171"/>
      <c r="WXE2" s="171"/>
      <c r="WXF2" s="171"/>
      <c r="WXG2" s="171"/>
      <c r="WXH2" s="171"/>
      <c r="WXI2" s="171"/>
      <c r="WXJ2" s="171"/>
      <c r="WXK2" s="171"/>
      <c r="WXL2" s="171"/>
      <c r="WXM2" s="171"/>
      <c r="WXN2" s="171"/>
      <c r="WXO2" s="171"/>
      <c r="WXP2" s="171"/>
      <c r="WXQ2" s="171"/>
      <c r="WXR2" s="171"/>
      <c r="WXS2" s="171"/>
      <c r="WXT2" s="171"/>
      <c r="WXU2" s="171"/>
      <c r="WXV2" s="171"/>
      <c r="WXW2" s="171"/>
      <c r="WXX2" s="171"/>
      <c r="WXY2" s="171"/>
      <c r="WXZ2" s="171"/>
      <c r="WYA2" s="171"/>
      <c r="WYB2" s="171"/>
      <c r="WYC2" s="171"/>
      <c r="WYD2" s="171"/>
      <c r="WYE2" s="171"/>
      <c r="WYF2" s="171"/>
      <c r="WYG2" s="171"/>
      <c r="WYH2" s="171"/>
      <c r="WYI2" s="171"/>
      <c r="WYJ2" s="171"/>
      <c r="WYK2" s="171"/>
      <c r="WYL2" s="171"/>
      <c r="WYM2" s="171"/>
      <c r="WYN2" s="171"/>
      <c r="WYO2" s="171"/>
      <c r="WYP2" s="171"/>
      <c r="WYQ2" s="171"/>
      <c r="WYR2" s="171"/>
      <c r="WYS2" s="171"/>
      <c r="WYT2" s="171"/>
      <c r="WYU2" s="171"/>
      <c r="WYV2" s="171"/>
      <c r="WYW2" s="171"/>
      <c r="WYX2" s="171"/>
      <c r="WYY2" s="171"/>
      <c r="WYZ2" s="171"/>
      <c r="WZA2" s="171"/>
      <c r="WZB2" s="171"/>
      <c r="WZC2" s="171"/>
      <c r="WZD2" s="171"/>
      <c r="WZE2" s="171"/>
      <c r="WZF2" s="171"/>
      <c r="WZG2" s="171"/>
      <c r="WZH2" s="171"/>
      <c r="WZI2" s="171"/>
      <c r="WZJ2" s="171"/>
      <c r="WZK2" s="171"/>
      <c r="WZL2" s="171"/>
      <c r="WZM2" s="171"/>
      <c r="WZN2" s="171"/>
      <c r="WZO2" s="171"/>
      <c r="WZP2" s="171"/>
      <c r="WZQ2" s="171"/>
      <c r="WZR2" s="171"/>
      <c r="WZS2" s="171"/>
      <c r="WZT2" s="171"/>
      <c r="WZU2" s="171"/>
      <c r="WZV2" s="171"/>
      <c r="WZW2" s="171"/>
      <c r="WZX2" s="171"/>
      <c r="WZY2" s="171"/>
      <c r="WZZ2" s="171"/>
      <c r="XAA2" s="171"/>
      <c r="XAB2" s="171"/>
      <c r="XAC2" s="171"/>
      <c r="XAD2" s="171"/>
      <c r="XAE2" s="171"/>
      <c r="XAF2" s="171"/>
      <c r="XAG2" s="171"/>
      <c r="XAH2" s="171"/>
      <c r="XAI2" s="171"/>
      <c r="XAJ2" s="171"/>
      <c r="XAK2" s="171"/>
      <c r="XAL2" s="171"/>
      <c r="XAM2" s="171"/>
      <c r="XAN2" s="171"/>
      <c r="XAO2" s="171"/>
      <c r="XAP2" s="171"/>
      <c r="XAQ2" s="171"/>
      <c r="XAR2" s="171"/>
      <c r="XAS2" s="171"/>
      <c r="XAT2" s="171"/>
      <c r="XAU2" s="171"/>
      <c r="XAV2" s="171"/>
      <c r="XAW2" s="171"/>
      <c r="XAX2" s="171"/>
      <c r="XAY2" s="171"/>
      <c r="XAZ2" s="171"/>
      <c r="XBA2" s="171"/>
      <c r="XBB2" s="171"/>
      <c r="XBC2" s="171"/>
      <c r="XBD2" s="171"/>
      <c r="XBE2" s="171"/>
      <c r="XBF2" s="171"/>
      <c r="XBG2" s="171"/>
      <c r="XBH2" s="171"/>
      <c r="XBI2" s="171"/>
      <c r="XBJ2" s="171"/>
      <c r="XBK2" s="171"/>
      <c r="XBL2" s="171"/>
      <c r="XBM2" s="171"/>
      <c r="XBN2" s="171"/>
      <c r="XBO2" s="171"/>
      <c r="XBP2" s="171"/>
      <c r="XBQ2" s="171"/>
      <c r="XBR2" s="171"/>
      <c r="XBS2" s="171"/>
      <c r="XBT2" s="171"/>
      <c r="XBU2" s="171"/>
      <c r="XBV2" s="171"/>
      <c r="XBW2" s="171"/>
      <c r="XBX2" s="171"/>
      <c r="XBY2" s="171"/>
      <c r="XBZ2" s="171"/>
      <c r="XCA2" s="171"/>
      <c r="XCB2" s="171"/>
      <c r="XCC2" s="171"/>
      <c r="XCD2" s="171"/>
      <c r="XCE2" s="171"/>
      <c r="XCF2" s="171"/>
      <c r="XCG2" s="171"/>
      <c r="XCH2" s="171"/>
      <c r="XCI2" s="171"/>
      <c r="XCJ2" s="171"/>
      <c r="XCK2" s="171"/>
      <c r="XCL2" s="171"/>
      <c r="XCM2" s="171"/>
      <c r="XCN2" s="171"/>
      <c r="XCO2" s="171"/>
      <c r="XCP2" s="171"/>
      <c r="XCQ2" s="171"/>
      <c r="XCR2" s="171"/>
      <c r="XCS2" s="171"/>
      <c r="XCT2" s="171"/>
      <c r="XCU2" s="171"/>
      <c r="XCV2" s="171"/>
      <c r="XCW2" s="171"/>
      <c r="XCX2" s="171"/>
      <c r="XCY2" s="171"/>
      <c r="XCZ2" s="171"/>
      <c r="XDA2" s="171"/>
      <c r="XDB2" s="171"/>
      <c r="XDC2" s="171"/>
      <c r="XDD2" s="171"/>
      <c r="XDE2" s="171"/>
      <c r="XDF2" s="171"/>
      <c r="XDG2" s="171"/>
      <c r="XDH2" s="171"/>
      <c r="XDI2" s="171"/>
      <c r="XDJ2" s="171"/>
      <c r="XDK2" s="171"/>
      <c r="XDL2" s="171"/>
      <c r="XDM2" s="171"/>
      <c r="XDN2" s="171"/>
      <c r="XDO2" s="171"/>
      <c r="XDP2" s="171"/>
      <c r="XDQ2" s="171"/>
      <c r="XDR2" s="171"/>
      <c r="XDS2" s="171"/>
      <c r="XDT2" s="171"/>
      <c r="XDU2" s="171"/>
      <c r="XDV2" s="171"/>
      <c r="XDW2" s="171"/>
      <c r="XDX2" s="171"/>
      <c r="XDY2" s="171"/>
      <c r="XDZ2" s="171"/>
      <c r="XEA2" s="171"/>
      <c r="XEB2" s="171"/>
      <c r="XEC2" s="171"/>
      <c r="XED2" s="171"/>
      <c r="XEE2" s="171"/>
      <c r="XEF2" s="171"/>
      <c r="XEG2" s="171"/>
      <c r="XEH2" s="171"/>
      <c r="XEI2" s="171"/>
      <c r="XEJ2" s="171"/>
      <c r="XEK2" s="171"/>
      <c r="XEL2" s="171"/>
      <c r="XEM2" s="171"/>
      <c r="XEN2" s="171"/>
      <c r="XEO2" s="171"/>
      <c r="XEP2" s="171"/>
      <c r="XEQ2" s="171"/>
      <c r="XER2" s="171"/>
      <c r="XES2" s="171"/>
      <c r="XET2" s="171"/>
      <c r="XEU2" s="171"/>
      <c r="XEV2" s="171"/>
      <c r="XEW2" s="171"/>
      <c r="XEX2" s="171"/>
      <c r="XEY2" s="171"/>
      <c r="XEZ2" s="171"/>
      <c r="XFA2" s="171"/>
      <c r="XFB2" s="171"/>
      <c r="XFC2" s="171"/>
    </row>
    <row r="3" spans="1:16383" ht="21">
      <c r="A3" s="137"/>
      <c r="B3" s="138"/>
      <c r="C3" s="172"/>
      <c r="D3" s="172"/>
      <c r="E3" s="172"/>
      <c r="F3" s="139"/>
      <c r="G3" s="139"/>
      <c r="H3" s="139"/>
      <c r="I3" s="22" t="s">
        <v>0</v>
      </c>
      <c r="J3" s="1"/>
      <c r="K3" s="173"/>
      <c r="L3" s="173"/>
      <c r="M3" s="173"/>
      <c r="N3" s="2"/>
      <c r="O3" s="2"/>
      <c r="P3" s="2"/>
      <c r="Q3" s="22"/>
      <c r="R3" s="1"/>
      <c r="S3" s="1"/>
      <c r="T3" s="168"/>
      <c r="U3" s="168"/>
      <c r="V3" s="168"/>
      <c r="W3" s="2"/>
      <c r="X3" s="2"/>
      <c r="Y3" s="2"/>
      <c r="Z3" s="22"/>
      <c r="AA3" s="1"/>
      <c r="AB3" s="1"/>
      <c r="AC3" s="168"/>
      <c r="AD3" s="168"/>
      <c r="AE3" s="168"/>
      <c r="AF3" s="2"/>
      <c r="AG3" s="2"/>
      <c r="AH3" s="2"/>
      <c r="AI3" s="22"/>
      <c r="AJ3" s="1"/>
      <c r="AK3" s="1"/>
      <c r="AL3" s="168"/>
      <c r="AM3" s="168"/>
      <c r="AN3" s="168"/>
      <c r="AO3" s="2"/>
      <c r="AP3" s="2"/>
      <c r="AQ3" s="2"/>
      <c r="AR3" s="22"/>
      <c r="AS3" s="1"/>
      <c r="AT3" s="1"/>
      <c r="AU3" s="168"/>
      <c r="AV3" s="168"/>
      <c r="AW3" s="168"/>
      <c r="AX3" s="2"/>
      <c r="AY3" s="2"/>
      <c r="AZ3" s="2"/>
      <c r="BA3" s="22"/>
      <c r="BB3" s="1"/>
      <c r="BC3" s="1"/>
      <c r="BD3" s="168"/>
      <c r="BE3" s="168"/>
      <c r="BF3" s="168"/>
      <c r="BG3" s="2"/>
      <c r="BH3" s="2"/>
      <c r="BI3" s="2"/>
      <c r="BJ3" s="22"/>
      <c r="BK3" s="1"/>
      <c r="BL3" s="1"/>
      <c r="BM3" s="168"/>
      <c r="BN3" s="168"/>
      <c r="BO3" s="168"/>
      <c r="BP3" s="2"/>
      <c r="BQ3" s="2"/>
      <c r="BR3" s="2"/>
      <c r="BS3" s="22"/>
      <c r="BT3" s="1"/>
      <c r="BU3" s="1"/>
      <c r="BV3" s="168"/>
      <c r="BW3" s="168"/>
      <c r="BX3" s="168"/>
      <c r="BY3" s="2"/>
      <c r="BZ3" s="2"/>
      <c r="CA3" s="2"/>
      <c r="CB3" s="22"/>
      <c r="CC3" s="1"/>
      <c r="CD3" s="1"/>
      <c r="CE3" s="168"/>
      <c r="CF3" s="168"/>
      <c r="CG3" s="168"/>
      <c r="CH3" s="2"/>
      <c r="CI3" s="2"/>
      <c r="CJ3" s="2"/>
      <c r="CK3" s="22"/>
      <c r="CL3" s="1"/>
      <c r="CM3" s="1"/>
      <c r="CN3" s="168"/>
      <c r="CO3" s="168"/>
      <c r="CP3" s="168"/>
      <c r="CQ3" s="2"/>
      <c r="CR3" s="2"/>
      <c r="CS3" s="2"/>
      <c r="CT3" s="22"/>
      <c r="CU3" s="1"/>
      <c r="CV3" s="1"/>
      <c r="CW3" s="168"/>
      <c r="CX3" s="168"/>
      <c r="CY3" s="168"/>
      <c r="CZ3" s="2"/>
      <c r="DA3" s="2"/>
      <c r="DB3" s="2"/>
      <c r="DC3" s="22"/>
      <c r="DD3" s="1"/>
      <c r="DE3" s="1"/>
      <c r="DF3" s="168"/>
      <c r="DG3" s="168"/>
      <c r="DH3" s="168"/>
      <c r="DI3" s="2"/>
      <c r="DJ3" s="2"/>
      <c r="DK3" s="2"/>
      <c r="DL3" s="22"/>
      <c r="DM3" s="1"/>
      <c r="DN3" s="1"/>
      <c r="DO3" s="168"/>
      <c r="DP3" s="168"/>
      <c r="DQ3" s="168"/>
      <c r="DR3" s="2"/>
      <c r="DS3" s="2"/>
      <c r="DT3" s="2"/>
      <c r="DU3" s="22"/>
      <c r="DV3" s="1"/>
      <c r="DW3" s="1"/>
      <c r="DX3" s="168"/>
      <c r="DY3" s="168"/>
      <c r="DZ3" s="168"/>
      <c r="EA3" s="2"/>
      <c r="EB3" s="2"/>
      <c r="EC3" s="2"/>
      <c r="ED3" s="22"/>
      <c r="EE3" s="1"/>
      <c r="EF3" s="1"/>
      <c r="EG3" s="168"/>
      <c r="EH3" s="168"/>
      <c r="EI3" s="168"/>
      <c r="EJ3" s="2"/>
      <c r="EK3" s="2"/>
      <c r="EL3" s="2"/>
      <c r="EM3" s="22"/>
      <c r="EN3" s="1"/>
      <c r="EO3" s="1"/>
      <c r="EP3" s="168"/>
      <c r="EQ3" s="168"/>
      <c r="ER3" s="168"/>
      <c r="ES3" s="2"/>
      <c r="ET3" s="2"/>
      <c r="EU3" s="2"/>
      <c r="EV3" s="22"/>
      <c r="EW3" s="1"/>
      <c r="EX3" s="1"/>
      <c r="EY3" s="168"/>
      <c r="EZ3" s="168"/>
      <c r="FA3" s="168"/>
      <c r="FB3" s="2"/>
      <c r="FC3" s="2"/>
      <c r="FD3" s="2"/>
      <c r="FE3" s="22"/>
      <c r="FF3" s="1"/>
      <c r="FG3" s="1"/>
      <c r="FH3" s="168"/>
      <c r="FI3" s="168"/>
      <c r="FJ3" s="168"/>
      <c r="FK3" s="2"/>
      <c r="FL3" s="2"/>
      <c r="FM3" s="2"/>
      <c r="FN3" s="22"/>
      <c r="FO3" s="1"/>
      <c r="FP3" s="1"/>
      <c r="FQ3" s="168"/>
      <c r="FR3" s="168"/>
      <c r="FS3" s="168"/>
      <c r="FT3" s="2"/>
      <c r="FU3" s="2"/>
      <c r="FV3" s="2"/>
      <c r="FW3" s="22"/>
      <c r="FX3" s="1"/>
      <c r="FY3" s="1"/>
      <c r="FZ3" s="168"/>
      <c r="GA3" s="168"/>
      <c r="GB3" s="168"/>
      <c r="GC3" s="2"/>
      <c r="GD3" s="2"/>
      <c r="GE3" s="2"/>
      <c r="GF3" s="22"/>
      <c r="GG3" s="1"/>
      <c r="GH3" s="1"/>
      <c r="GI3" s="168"/>
      <c r="GJ3" s="168"/>
      <c r="GK3" s="168"/>
      <c r="GL3" s="2"/>
      <c r="GM3" s="2"/>
      <c r="GN3" s="2"/>
      <c r="GO3" s="22"/>
      <c r="GP3" s="1"/>
      <c r="GQ3" s="1"/>
      <c r="GR3" s="168"/>
      <c r="GS3" s="168"/>
      <c r="GT3" s="168"/>
      <c r="GU3" s="2"/>
      <c r="GV3" s="2"/>
      <c r="GW3" s="2"/>
      <c r="GX3" s="22"/>
      <c r="GY3" s="1"/>
      <c r="GZ3" s="1"/>
      <c r="HA3" s="168"/>
      <c r="HB3" s="168"/>
      <c r="HC3" s="168"/>
      <c r="HD3" s="2"/>
      <c r="HE3" s="2"/>
      <c r="HF3" s="2"/>
      <c r="HG3" s="22"/>
      <c r="HH3" s="1"/>
      <c r="HI3" s="1"/>
      <c r="HJ3" s="168"/>
      <c r="HK3" s="168"/>
      <c r="HL3" s="168"/>
      <c r="HM3" s="2"/>
      <c r="HN3" s="2"/>
      <c r="HO3" s="2"/>
      <c r="HP3" s="22"/>
      <c r="HQ3" s="1"/>
      <c r="HR3" s="1"/>
      <c r="HS3" s="168"/>
      <c r="HT3" s="168"/>
      <c r="HU3" s="168"/>
      <c r="HV3" s="2"/>
      <c r="HW3" s="2"/>
      <c r="HX3" s="2"/>
      <c r="HY3" s="22"/>
      <c r="HZ3" s="1"/>
      <c r="IA3" s="1"/>
      <c r="IB3" s="168"/>
      <c r="IC3" s="168"/>
      <c r="ID3" s="168"/>
      <c r="IE3" s="2"/>
      <c r="IF3" s="2"/>
      <c r="IG3" s="2"/>
      <c r="IH3" s="22"/>
      <c r="II3" s="1"/>
      <c r="IJ3" s="1"/>
      <c r="IK3" s="168"/>
      <c r="IL3" s="168"/>
      <c r="IM3" s="168"/>
      <c r="IN3" s="2"/>
      <c r="IO3" s="2"/>
      <c r="IP3" s="2"/>
      <c r="IQ3" s="22"/>
      <c r="IR3" s="1"/>
      <c r="IS3" s="1"/>
      <c r="IT3" s="168"/>
      <c r="IU3" s="168"/>
      <c r="IV3" s="168"/>
      <c r="IW3" s="2"/>
      <c r="IX3" s="2"/>
      <c r="IY3" s="2"/>
      <c r="IZ3" s="22"/>
      <c r="JA3" s="1"/>
      <c r="JB3" s="1"/>
      <c r="JC3" s="168"/>
      <c r="JD3" s="168"/>
      <c r="JE3" s="168"/>
      <c r="JF3" s="2"/>
      <c r="JG3" s="2"/>
      <c r="JH3" s="2"/>
      <c r="JI3" s="22"/>
      <c r="JJ3" s="1"/>
      <c r="JK3" s="1"/>
      <c r="JL3" s="168"/>
      <c r="JM3" s="168"/>
      <c r="JN3" s="168"/>
      <c r="JO3" s="2"/>
      <c r="JP3" s="2"/>
      <c r="JQ3" s="2"/>
      <c r="JR3" s="22"/>
      <c r="JS3" s="1"/>
      <c r="JT3" s="1"/>
      <c r="JU3" s="168"/>
      <c r="JV3" s="168"/>
      <c r="JW3" s="168"/>
      <c r="JX3" s="2"/>
      <c r="JY3" s="2"/>
      <c r="JZ3" s="2"/>
      <c r="KA3" s="22"/>
      <c r="KB3" s="1"/>
      <c r="KC3" s="1"/>
      <c r="KD3" s="168"/>
      <c r="KE3" s="168"/>
      <c r="KF3" s="168"/>
      <c r="KG3" s="2"/>
      <c r="KH3" s="2"/>
      <c r="KI3" s="2"/>
      <c r="KJ3" s="22"/>
      <c r="KK3" s="1"/>
      <c r="KL3" s="1"/>
      <c r="KM3" s="168"/>
      <c r="KN3" s="168"/>
      <c r="KO3" s="168"/>
      <c r="KP3" s="2"/>
      <c r="KQ3" s="2"/>
      <c r="KR3" s="2"/>
      <c r="KS3" s="22"/>
      <c r="KT3" s="1"/>
      <c r="KU3" s="1"/>
      <c r="KV3" s="168"/>
      <c r="KW3" s="168"/>
      <c r="KX3" s="168"/>
      <c r="KY3" s="2"/>
      <c r="KZ3" s="2"/>
      <c r="LA3" s="2"/>
      <c r="LB3" s="22"/>
      <c r="LC3" s="1"/>
      <c r="LD3" s="1"/>
      <c r="LE3" s="168"/>
      <c r="LF3" s="168"/>
      <c r="LG3" s="168"/>
      <c r="LH3" s="2"/>
      <c r="LI3" s="2"/>
      <c r="LJ3" s="2"/>
      <c r="LK3" s="22"/>
      <c r="LL3" s="1"/>
      <c r="LM3" s="1"/>
      <c r="LN3" s="168"/>
      <c r="LO3" s="168"/>
      <c r="LP3" s="168"/>
      <c r="LQ3" s="2"/>
      <c r="LR3" s="2"/>
      <c r="LS3" s="2"/>
      <c r="LT3" s="22"/>
      <c r="LU3" s="1"/>
      <c r="LV3" s="1"/>
      <c r="LW3" s="168"/>
      <c r="LX3" s="168"/>
      <c r="LY3" s="168"/>
      <c r="LZ3" s="2"/>
      <c r="MA3" s="2"/>
      <c r="MB3" s="2"/>
      <c r="MC3" s="22"/>
      <c r="MD3" s="1"/>
      <c r="ME3" s="1"/>
      <c r="MF3" s="168"/>
      <c r="MG3" s="168"/>
      <c r="MH3" s="168"/>
      <c r="MI3" s="2"/>
      <c r="MJ3" s="2"/>
      <c r="MK3" s="2"/>
      <c r="ML3" s="22"/>
      <c r="MM3" s="1"/>
      <c r="MN3" s="1"/>
      <c r="MO3" s="168"/>
      <c r="MP3" s="168"/>
      <c r="MQ3" s="168"/>
      <c r="MR3" s="2"/>
      <c r="MS3" s="2"/>
      <c r="MT3" s="2"/>
      <c r="MU3" s="22"/>
      <c r="MV3" s="1"/>
      <c r="MW3" s="1"/>
      <c r="MX3" s="168"/>
      <c r="MY3" s="168"/>
      <c r="MZ3" s="168"/>
      <c r="NA3" s="2"/>
      <c r="NB3" s="2"/>
      <c r="NC3" s="2"/>
      <c r="ND3" s="22"/>
      <c r="NE3" s="1"/>
      <c r="NF3" s="1"/>
      <c r="NG3" s="168"/>
      <c r="NH3" s="168"/>
      <c r="NI3" s="168"/>
      <c r="NJ3" s="2"/>
      <c r="NK3" s="2"/>
      <c r="NL3" s="2"/>
      <c r="NM3" s="22"/>
      <c r="NN3" s="1"/>
      <c r="NO3" s="1"/>
      <c r="NP3" s="168"/>
      <c r="NQ3" s="168"/>
      <c r="NR3" s="168"/>
      <c r="NS3" s="2"/>
      <c r="NT3" s="2"/>
      <c r="NU3" s="2"/>
      <c r="NV3" s="22"/>
      <c r="NW3" s="1"/>
      <c r="NX3" s="1"/>
      <c r="NY3" s="168"/>
      <c r="NZ3" s="168"/>
      <c r="OA3" s="168"/>
      <c r="OB3" s="2"/>
      <c r="OC3" s="2"/>
      <c r="OD3" s="2"/>
      <c r="OE3" s="22"/>
      <c r="OF3" s="1"/>
      <c r="OG3" s="1"/>
      <c r="OH3" s="168"/>
      <c r="OI3" s="168"/>
      <c r="OJ3" s="168"/>
      <c r="OK3" s="2"/>
      <c r="OL3" s="2"/>
      <c r="OM3" s="2"/>
      <c r="ON3" s="22"/>
      <c r="OO3" s="1"/>
      <c r="OP3" s="1"/>
      <c r="OQ3" s="168"/>
      <c r="OR3" s="168"/>
      <c r="OS3" s="168"/>
      <c r="OT3" s="2"/>
      <c r="OU3" s="2"/>
      <c r="OV3" s="2"/>
      <c r="OW3" s="22"/>
      <c r="OX3" s="1"/>
      <c r="OY3" s="1"/>
      <c r="OZ3" s="168"/>
      <c r="PA3" s="168"/>
      <c r="PB3" s="168"/>
      <c r="PC3" s="2"/>
      <c r="PD3" s="2"/>
      <c r="PE3" s="2"/>
      <c r="PF3" s="22"/>
      <c r="PG3" s="1"/>
      <c r="PH3" s="1"/>
      <c r="PI3" s="168"/>
      <c r="PJ3" s="168"/>
      <c r="PK3" s="168"/>
      <c r="PL3" s="2"/>
      <c r="PM3" s="2"/>
      <c r="PN3" s="2"/>
      <c r="PO3" s="22"/>
      <c r="PP3" s="1"/>
      <c r="PQ3" s="1"/>
      <c r="PR3" s="168"/>
      <c r="PS3" s="168"/>
      <c r="PT3" s="168"/>
      <c r="PU3" s="2"/>
      <c r="PV3" s="2"/>
      <c r="PW3" s="2"/>
      <c r="PX3" s="22"/>
      <c r="PY3" s="1"/>
      <c r="PZ3" s="1"/>
      <c r="QA3" s="168"/>
      <c r="QB3" s="168"/>
      <c r="QC3" s="168"/>
      <c r="QD3" s="2"/>
      <c r="QE3" s="2"/>
      <c r="QF3" s="2"/>
      <c r="QG3" s="22"/>
      <c r="QH3" s="1"/>
      <c r="QI3" s="1"/>
      <c r="QJ3" s="168"/>
      <c r="QK3" s="168"/>
      <c r="QL3" s="168"/>
      <c r="QM3" s="2"/>
      <c r="QN3" s="2"/>
      <c r="QO3" s="2"/>
      <c r="QP3" s="22"/>
      <c r="QQ3" s="1"/>
      <c r="QR3" s="1"/>
      <c r="QS3" s="168"/>
      <c r="QT3" s="168"/>
      <c r="QU3" s="168"/>
      <c r="QV3" s="2"/>
      <c r="QW3" s="2"/>
      <c r="QX3" s="2"/>
      <c r="QY3" s="22"/>
      <c r="QZ3" s="1"/>
      <c r="RA3" s="1"/>
      <c r="RB3" s="168"/>
      <c r="RC3" s="168"/>
      <c r="RD3" s="168"/>
      <c r="RE3" s="2"/>
      <c r="RF3" s="2"/>
      <c r="RG3" s="2"/>
      <c r="RH3" s="22"/>
      <c r="RI3" s="1"/>
      <c r="RJ3" s="1"/>
      <c r="RK3" s="168"/>
      <c r="RL3" s="168"/>
      <c r="RM3" s="168"/>
      <c r="RN3" s="2"/>
      <c r="RO3" s="2"/>
      <c r="RP3" s="2"/>
      <c r="RQ3" s="22"/>
      <c r="RR3" s="1"/>
      <c r="RS3" s="1"/>
      <c r="RT3" s="168"/>
      <c r="RU3" s="168"/>
      <c r="RV3" s="168"/>
      <c r="RW3" s="2"/>
      <c r="RX3" s="2"/>
      <c r="RY3" s="2"/>
      <c r="RZ3" s="22"/>
      <c r="SA3" s="1"/>
      <c r="SB3" s="1"/>
      <c r="SC3" s="168"/>
      <c r="SD3" s="168"/>
      <c r="SE3" s="168"/>
      <c r="SF3" s="2"/>
      <c r="SG3" s="2"/>
      <c r="SH3" s="2"/>
      <c r="SI3" s="22"/>
      <c r="SJ3" s="1"/>
      <c r="SK3" s="1"/>
      <c r="SL3" s="168"/>
      <c r="SM3" s="168"/>
      <c r="SN3" s="168"/>
      <c r="SO3" s="2"/>
      <c r="SP3" s="2"/>
      <c r="SQ3" s="2"/>
      <c r="SR3" s="22"/>
      <c r="SS3" s="1"/>
      <c r="ST3" s="1"/>
      <c r="SU3" s="168"/>
      <c r="SV3" s="168"/>
      <c r="SW3" s="168"/>
      <c r="SX3" s="2"/>
      <c r="SY3" s="2"/>
      <c r="SZ3" s="2"/>
      <c r="TA3" s="22"/>
      <c r="TB3" s="1"/>
      <c r="TC3" s="1"/>
      <c r="TD3" s="168"/>
      <c r="TE3" s="168"/>
      <c r="TF3" s="168"/>
      <c r="TG3" s="2"/>
      <c r="TH3" s="2"/>
      <c r="TI3" s="2"/>
      <c r="TJ3" s="22"/>
      <c r="TK3" s="1"/>
      <c r="TL3" s="1"/>
      <c r="TM3" s="168"/>
      <c r="TN3" s="168"/>
      <c r="TO3" s="168"/>
      <c r="TP3" s="2"/>
      <c r="TQ3" s="2"/>
      <c r="TR3" s="2"/>
      <c r="TS3" s="22"/>
      <c r="TT3" s="1"/>
      <c r="TU3" s="1"/>
      <c r="TV3" s="168"/>
      <c r="TW3" s="168"/>
      <c r="TX3" s="168"/>
      <c r="TY3" s="2"/>
      <c r="TZ3" s="2"/>
      <c r="UA3" s="2"/>
      <c r="UB3" s="22"/>
      <c r="UC3" s="1"/>
      <c r="UD3" s="1"/>
      <c r="UE3" s="168"/>
      <c r="UF3" s="168"/>
      <c r="UG3" s="168"/>
      <c r="UH3" s="2"/>
      <c r="UI3" s="2"/>
      <c r="UJ3" s="2"/>
      <c r="UK3" s="22"/>
      <c r="UL3" s="1"/>
      <c r="UM3" s="1"/>
      <c r="UN3" s="168"/>
      <c r="UO3" s="168"/>
      <c r="UP3" s="168"/>
      <c r="UQ3" s="2"/>
      <c r="UR3" s="2"/>
      <c r="US3" s="2"/>
      <c r="UT3" s="22"/>
      <c r="UU3" s="1"/>
      <c r="UV3" s="1"/>
      <c r="UW3" s="168"/>
      <c r="UX3" s="168"/>
      <c r="UY3" s="168"/>
      <c r="UZ3" s="2"/>
      <c r="VA3" s="2"/>
      <c r="VB3" s="2"/>
      <c r="VC3" s="22"/>
      <c r="VD3" s="1"/>
      <c r="VE3" s="1"/>
      <c r="VF3" s="168"/>
      <c r="VG3" s="168"/>
      <c r="VH3" s="168"/>
      <c r="VI3" s="2"/>
      <c r="VJ3" s="2"/>
      <c r="VK3" s="2"/>
      <c r="VL3" s="22"/>
      <c r="VM3" s="1"/>
      <c r="VN3" s="1"/>
      <c r="VO3" s="168"/>
      <c r="VP3" s="168"/>
      <c r="VQ3" s="168"/>
      <c r="VR3" s="2"/>
      <c r="VS3" s="2"/>
      <c r="VT3" s="2"/>
      <c r="VU3" s="22"/>
      <c r="VV3" s="1"/>
      <c r="VW3" s="1"/>
      <c r="VX3" s="168"/>
      <c r="VY3" s="168"/>
      <c r="VZ3" s="168"/>
      <c r="WA3" s="2"/>
      <c r="WB3" s="2"/>
      <c r="WC3" s="2"/>
      <c r="WD3" s="22"/>
      <c r="WE3" s="1"/>
      <c r="WF3" s="1"/>
      <c r="WG3" s="168"/>
      <c r="WH3" s="168"/>
      <c r="WI3" s="168"/>
      <c r="WJ3" s="2"/>
      <c r="WK3" s="2"/>
      <c r="WL3" s="2"/>
      <c r="WM3" s="22"/>
      <c r="WN3" s="1"/>
      <c r="WO3" s="1"/>
      <c r="WP3" s="168"/>
      <c r="WQ3" s="168"/>
      <c r="WR3" s="168"/>
      <c r="WS3" s="2"/>
      <c r="WT3" s="2"/>
      <c r="WU3" s="2"/>
      <c r="WV3" s="22"/>
      <c r="WW3" s="1"/>
      <c r="WX3" s="1"/>
      <c r="WY3" s="168"/>
      <c r="WZ3" s="168"/>
      <c r="XA3" s="168"/>
      <c r="XB3" s="2"/>
      <c r="XC3" s="2"/>
      <c r="XD3" s="2"/>
      <c r="XE3" s="22"/>
      <c r="XF3" s="1"/>
      <c r="XG3" s="1"/>
      <c r="XH3" s="168"/>
      <c r="XI3" s="168"/>
      <c r="XJ3" s="168"/>
      <c r="XK3" s="2"/>
      <c r="XL3" s="2"/>
      <c r="XM3" s="2"/>
      <c r="XN3" s="22"/>
      <c r="XO3" s="1"/>
      <c r="XP3" s="1"/>
      <c r="XQ3" s="168"/>
      <c r="XR3" s="168"/>
      <c r="XS3" s="168"/>
      <c r="XT3" s="2"/>
      <c r="XU3" s="2"/>
      <c r="XV3" s="2"/>
      <c r="XW3" s="22"/>
      <c r="XX3" s="1"/>
      <c r="XY3" s="1"/>
      <c r="XZ3" s="168"/>
      <c r="YA3" s="168"/>
      <c r="YB3" s="168"/>
      <c r="YC3" s="2"/>
      <c r="YD3" s="2"/>
      <c r="YE3" s="2"/>
      <c r="YF3" s="22"/>
      <c r="YG3" s="1"/>
      <c r="YH3" s="1"/>
      <c r="YI3" s="168"/>
      <c r="YJ3" s="168"/>
      <c r="YK3" s="168"/>
      <c r="YL3" s="2"/>
      <c r="YM3" s="2"/>
      <c r="YN3" s="2"/>
      <c r="YO3" s="22"/>
      <c r="YP3" s="1"/>
      <c r="YQ3" s="1"/>
      <c r="YR3" s="168"/>
      <c r="YS3" s="168"/>
      <c r="YT3" s="168"/>
      <c r="YU3" s="2"/>
      <c r="YV3" s="2"/>
      <c r="YW3" s="2"/>
      <c r="YX3" s="22"/>
      <c r="YY3" s="1"/>
      <c r="YZ3" s="1"/>
      <c r="ZA3" s="168"/>
      <c r="ZB3" s="168"/>
      <c r="ZC3" s="168"/>
      <c r="ZD3" s="2"/>
      <c r="ZE3" s="2"/>
      <c r="ZF3" s="2"/>
      <c r="ZG3" s="22"/>
      <c r="ZH3" s="1"/>
      <c r="ZI3" s="1"/>
      <c r="ZJ3" s="168"/>
      <c r="ZK3" s="168"/>
      <c r="ZL3" s="168"/>
      <c r="ZM3" s="2"/>
      <c r="ZN3" s="2"/>
      <c r="ZO3" s="2"/>
      <c r="ZP3" s="22"/>
      <c r="ZQ3" s="1"/>
      <c r="ZR3" s="1"/>
      <c r="ZS3" s="168"/>
      <c r="ZT3" s="168"/>
      <c r="ZU3" s="168"/>
      <c r="ZV3" s="2"/>
      <c r="ZW3" s="2"/>
      <c r="ZX3" s="2"/>
      <c r="ZY3" s="22"/>
      <c r="ZZ3" s="1"/>
      <c r="AAA3" s="1"/>
      <c r="AAB3" s="168"/>
      <c r="AAC3" s="168"/>
      <c r="AAD3" s="168"/>
      <c r="AAE3" s="2"/>
      <c r="AAF3" s="2"/>
      <c r="AAG3" s="2"/>
      <c r="AAH3" s="22"/>
      <c r="AAI3" s="1"/>
      <c r="AAJ3" s="1"/>
      <c r="AAK3" s="168"/>
      <c r="AAL3" s="168"/>
      <c r="AAM3" s="168"/>
      <c r="AAN3" s="2"/>
      <c r="AAO3" s="2"/>
      <c r="AAP3" s="2"/>
      <c r="AAQ3" s="22"/>
      <c r="AAR3" s="1"/>
      <c r="AAS3" s="1"/>
      <c r="AAT3" s="168"/>
      <c r="AAU3" s="168"/>
      <c r="AAV3" s="168"/>
      <c r="AAW3" s="2"/>
      <c r="AAX3" s="2"/>
      <c r="AAY3" s="2"/>
      <c r="AAZ3" s="22"/>
      <c r="ABA3" s="1"/>
      <c r="ABB3" s="1"/>
      <c r="ABC3" s="168"/>
      <c r="ABD3" s="168"/>
      <c r="ABE3" s="168"/>
      <c r="ABF3" s="2"/>
      <c r="ABG3" s="2"/>
      <c r="ABH3" s="2"/>
      <c r="ABI3" s="22"/>
      <c r="ABJ3" s="1"/>
      <c r="ABK3" s="1"/>
      <c r="ABL3" s="168"/>
      <c r="ABM3" s="168"/>
      <c r="ABN3" s="168"/>
      <c r="ABO3" s="2"/>
      <c r="ABP3" s="2"/>
      <c r="ABQ3" s="2"/>
      <c r="ABR3" s="22"/>
      <c r="ABS3" s="1"/>
      <c r="ABT3" s="1"/>
      <c r="ABU3" s="168"/>
      <c r="ABV3" s="168"/>
      <c r="ABW3" s="168"/>
      <c r="ABX3" s="2"/>
      <c r="ABY3" s="2"/>
      <c r="ABZ3" s="2"/>
      <c r="ACA3" s="22"/>
      <c r="ACB3" s="1"/>
      <c r="ACC3" s="1"/>
      <c r="ACD3" s="168"/>
      <c r="ACE3" s="168"/>
      <c r="ACF3" s="168"/>
      <c r="ACG3" s="2"/>
      <c r="ACH3" s="2"/>
      <c r="ACI3" s="2"/>
      <c r="ACJ3" s="22"/>
      <c r="ACK3" s="1"/>
      <c r="ACL3" s="1"/>
      <c r="ACM3" s="168"/>
      <c r="ACN3" s="168"/>
      <c r="ACO3" s="168"/>
      <c r="ACP3" s="2"/>
      <c r="ACQ3" s="2"/>
      <c r="ACR3" s="2"/>
      <c r="ACS3" s="22"/>
      <c r="ACT3" s="1"/>
      <c r="ACU3" s="1"/>
      <c r="ACV3" s="168"/>
      <c r="ACW3" s="168"/>
      <c r="ACX3" s="168"/>
      <c r="ACY3" s="2"/>
      <c r="ACZ3" s="2"/>
      <c r="ADA3" s="2"/>
      <c r="ADB3" s="22"/>
      <c r="ADC3" s="1"/>
      <c r="ADD3" s="1"/>
      <c r="ADE3" s="168"/>
      <c r="ADF3" s="168"/>
      <c r="ADG3" s="168"/>
      <c r="ADH3" s="2"/>
      <c r="ADI3" s="2"/>
      <c r="ADJ3" s="2"/>
      <c r="ADK3" s="22"/>
      <c r="ADL3" s="1"/>
      <c r="ADM3" s="1"/>
      <c r="ADN3" s="168"/>
      <c r="ADO3" s="168"/>
      <c r="ADP3" s="168"/>
      <c r="ADQ3" s="2"/>
      <c r="ADR3" s="2"/>
      <c r="ADS3" s="2"/>
      <c r="ADT3" s="22"/>
      <c r="ADU3" s="1"/>
      <c r="ADV3" s="1"/>
      <c r="ADW3" s="168"/>
      <c r="ADX3" s="168"/>
      <c r="ADY3" s="168"/>
      <c r="ADZ3" s="2"/>
      <c r="AEA3" s="2"/>
      <c r="AEB3" s="2"/>
      <c r="AEC3" s="22"/>
      <c r="AED3" s="1"/>
      <c r="AEE3" s="1"/>
      <c r="AEF3" s="168"/>
      <c r="AEG3" s="168"/>
      <c r="AEH3" s="168"/>
      <c r="AEI3" s="2"/>
      <c r="AEJ3" s="2"/>
      <c r="AEK3" s="2"/>
      <c r="AEL3" s="22"/>
      <c r="AEM3" s="1"/>
      <c r="AEN3" s="1"/>
      <c r="AEO3" s="168"/>
      <c r="AEP3" s="168"/>
      <c r="AEQ3" s="168"/>
      <c r="AER3" s="2"/>
      <c r="AES3" s="2"/>
      <c r="AET3" s="2"/>
      <c r="AEU3" s="22"/>
      <c r="AEV3" s="1"/>
      <c r="AEW3" s="1"/>
      <c r="AEX3" s="168"/>
      <c r="AEY3" s="168"/>
      <c r="AEZ3" s="168"/>
      <c r="AFA3" s="2"/>
      <c r="AFB3" s="2"/>
      <c r="AFC3" s="2"/>
      <c r="AFD3" s="22"/>
      <c r="AFE3" s="1"/>
      <c r="AFF3" s="1"/>
      <c r="AFG3" s="168"/>
      <c r="AFH3" s="168"/>
      <c r="AFI3" s="168"/>
      <c r="AFJ3" s="2"/>
      <c r="AFK3" s="2"/>
      <c r="AFL3" s="2"/>
      <c r="AFM3" s="22"/>
      <c r="AFN3" s="1"/>
      <c r="AFO3" s="1"/>
      <c r="AFP3" s="168"/>
      <c r="AFQ3" s="168"/>
      <c r="AFR3" s="168"/>
      <c r="AFS3" s="2"/>
      <c r="AFT3" s="2"/>
      <c r="AFU3" s="2"/>
      <c r="AFV3" s="22"/>
      <c r="AFW3" s="1"/>
      <c r="AFX3" s="1"/>
      <c r="AFY3" s="168"/>
      <c r="AFZ3" s="168"/>
      <c r="AGA3" s="168"/>
      <c r="AGB3" s="2"/>
      <c r="AGC3" s="2"/>
      <c r="AGD3" s="2"/>
      <c r="AGE3" s="22"/>
      <c r="AGF3" s="1"/>
      <c r="AGG3" s="1"/>
      <c r="AGH3" s="168"/>
      <c r="AGI3" s="168"/>
      <c r="AGJ3" s="168"/>
      <c r="AGK3" s="2"/>
      <c r="AGL3" s="2"/>
      <c r="AGM3" s="2"/>
      <c r="AGN3" s="22"/>
      <c r="AGO3" s="1"/>
      <c r="AGP3" s="1"/>
      <c r="AGQ3" s="168"/>
      <c r="AGR3" s="168"/>
      <c r="AGS3" s="168"/>
      <c r="AGT3" s="2"/>
      <c r="AGU3" s="2"/>
      <c r="AGV3" s="2"/>
      <c r="AGW3" s="22"/>
      <c r="AGX3" s="1"/>
      <c r="AGY3" s="1"/>
      <c r="AGZ3" s="168"/>
      <c r="AHA3" s="168"/>
      <c r="AHB3" s="168"/>
      <c r="AHC3" s="2"/>
      <c r="AHD3" s="2"/>
      <c r="AHE3" s="2"/>
      <c r="AHF3" s="22"/>
      <c r="AHG3" s="1"/>
      <c r="AHH3" s="1"/>
      <c r="AHI3" s="168"/>
      <c r="AHJ3" s="168"/>
      <c r="AHK3" s="168"/>
      <c r="AHL3" s="2"/>
      <c r="AHM3" s="2"/>
      <c r="AHN3" s="2"/>
      <c r="AHO3" s="22"/>
      <c r="AHP3" s="1"/>
      <c r="AHQ3" s="1"/>
      <c r="AHR3" s="168"/>
      <c r="AHS3" s="168"/>
      <c r="AHT3" s="168"/>
      <c r="AHU3" s="2"/>
      <c r="AHV3" s="2"/>
      <c r="AHW3" s="2"/>
      <c r="AHX3" s="22"/>
      <c r="AHY3" s="1"/>
      <c r="AHZ3" s="1"/>
      <c r="AIA3" s="168"/>
      <c r="AIB3" s="168"/>
      <c r="AIC3" s="168"/>
      <c r="AID3" s="2"/>
      <c r="AIE3" s="2"/>
      <c r="AIF3" s="2"/>
      <c r="AIG3" s="22"/>
      <c r="AIH3" s="1"/>
      <c r="AII3" s="1"/>
      <c r="AIJ3" s="168"/>
      <c r="AIK3" s="168"/>
      <c r="AIL3" s="168"/>
      <c r="AIM3" s="2"/>
      <c r="AIN3" s="2"/>
      <c r="AIO3" s="2"/>
      <c r="AIP3" s="22"/>
      <c r="AIQ3" s="1"/>
      <c r="AIR3" s="1"/>
      <c r="AIS3" s="168"/>
      <c r="AIT3" s="168"/>
      <c r="AIU3" s="168"/>
      <c r="AIV3" s="2"/>
      <c r="AIW3" s="2"/>
      <c r="AIX3" s="2"/>
      <c r="AIY3" s="22"/>
      <c r="AIZ3" s="1"/>
      <c r="AJA3" s="1"/>
      <c r="AJB3" s="168"/>
      <c r="AJC3" s="168"/>
      <c r="AJD3" s="168"/>
      <c r="AJE3" s="2"/>
      <c r="AJF3" s="2"/>
      <c r="AJG3" s="2"/>
      <c r="AJH3" s="22"/>
      <c r="AJI3" s="1"/>
      <c r="AJJ3" s="1"/>
      <c r="AJK3" s="168"/>
      <c r="AJL3" s="168"/>
      <c r="AJM3" s="168"/>
      <c r="AJN3" s="2"/>
      <c r="AJO3" s="2"/>
      <c r="AJP3" s="2"/>
      <c r="AJQ3" s="22"/>
      <c r="AJR3" s="1"/>
      <c r="AJS3" s="1"/>
      <c r="AJT3" s="168"/>
      <c r="AJU3" s="168"/>
      <c r="AJV3" s="168"/>
      <c r="AJW3" s="2"/>
      <c r="AJX3" s="2"/>
      <c r="AJY3" s="2"/>
      <c r="AJZ3" s="22"/>
      <c r="AKA3" s="1"/>
      <c r="AKB3" s="1"/>
      <c r="AKC3" s="168"/>
      <c r="AKD3" s="168"/>
      <c r="AKE3" s="168"/>
      <c r="AKF3" s="2"/>
      <c r="AKG3" s="2"/>
      <c r="AKH3" s="2"/>
      <c r="AKI3" s="22"/>
      <c r="AKJ3" s="1"/>
      <c r="AKK3" s="1"/>
      <c r="AKL3" s="168"/>
      <c r="AKM3" s="168"/>
      <c r="AKN3" s="168"/>
      <c r="AKO3" s="2"/>
      <c r="AKP3" s="2"/>
      <c r="AKQ3" s="2"/>
      <c r="AKR3" s="22"/>
      <c r="AKS3" s="1"/>
      <c r="AKT3" s="1"/>
      <c r="AKU3" s="168"/>
      <c r="AKV3" s="168"/>
      <c r="AKW3" s="168"/>
      <c r="AKX3" s="2"/>
      <c r="AKY3" s="2"/>
      <c r="AKZ3" s="2"/>
      <c r="ALA3" s="22"/>
      <c r="ALB3" s="1"/>
      <c r="ALC3" s="1"/>
      <c r="ALD3" s="168"/>
      <c r="ALE3" s="168"/>
      <c r="ALF3" s="168"/>
      <c r="ALG3" s="2"/>
      <c r="ALH3" s="2"/>
      <c r="ALI3" s="2"/>
      <c r="ALJ3" s="22"/>
      <c r="ALK3" s="1"/>
      <c r="ALL3" s="1"/>
      <c r="ALM3" s="168"/>
      <c r="ALN3" s="168"/>
      <c r="ALO3" s="168"/>
      <c r="ALP3" s="2"/>
      <c r="ALQ3" s="2"/>
      <c r="ALR3" s="2"/>
      <c r="ALS3" s="22"/>
      <c r="ALT3" s="1"/>
      <c r="ALU3" s="1"/>
      <c r="ALV3" s="168"/>
      <c r="ALW3" s="168"/>
      <c r="ALX3" s="168"/>
      <c r="ALY3" s="2"/>
      <c r="ALZ3" s="2"/>
      <c r="AMA3" s="2"/>
      <c r="AMB3" s="22"/>
      <c r="AMC3" s="1"/>
      <c r="AMD3" s="1"/>
      <c r="AME3" s="168"/>
      <c r="AMF3" s="168"/>
      <c r="AMG3" s="168"/>
      <c r="AMH3" s="2"/>
      <c r="AMI3" s="2"/>
      <c r="AMJ3" s="2"/>
      <c r="AMK3" s="22"/>
      <c r="AML3" s="1"/>
      <c r="AMM3" s="1"/>
      <c r="AMN3" s="168"/>
      <c r="AMO3" s="168"/>
      <c r="AMP3" s="168"/>
      <c r="AMQ3" s="2"/>
      <c r="AMR3" s="2"/>
      <c r="AMS3" s="2"/>
      <c r="AMT3" s="22"/>
      <c r="AMU3" s="1"/>
      <c r="AMV3" s="1"/>
      <c r="AMW3" s="168"/>
      <c r="AMX3" s="168"/>
      <c r="AMY3" s="168"/>
      <c r="AMZ3" s="2"/>
      <c r="ANA3" s="2"/>
      <c r="ANB3" s="2"/>
      <c r="ANC3" s="22"/>
      <c r="AND3" s="1"/>
      <c r="ANE3" s="1"/>
      <c r="ANF3" s="168"/>
      <c r="ANG3" s="168"/>
      <c r="ANH3" s="168"/>
      <c r="ANI3" s="2"/>
      <c r="ANJ3" s="2"/>
      <c r="ANK3" s="2"/>
      <c r="ANL3" s="22"/>
      <c r="ANM3" s="1"/>
      <c r="ANN3" s="1"/>
      <c r="ANO3" s="168"/>
      <c r="ANP3" s="168"/>
      <c r="ANQ3" s="168"/>
      <c r="ANR3" s="2"/>
      <c r="ANS3" s="2"/>
      <c r="ANT3" s="2"/>
      <c r="ANU3" s="22"/>
      <c r="ANV3" s="1"/>
      <c r="ANW3" s="1"/>
      <c r="ANX3" s="168"/>
      <c r="ANY3" s="168"/>
      <c r="ANZ3" s="168"/>
      <c r="AOA3" s="2"/>
      <c r="AOB3" s="2"/>
      <c r="AOC3" s="2"/>
      <c r="AOD3" s="22"/>
      <c r="AOE3" s="1"/>
      <c r="AOF3" s="1"/>
      <c r="AOG3" s="168"/>
      <c r="AOH3" s="168"/>
      <c r="AOI3" s="168"/>
      <c r="AOJ3" s="2"/>
      <c r="AOK3" s="2"/>
      <c r="AOL3" s="2"/>
      <c r="AOM3" s="22"/>
      <c r="AON3" s="1"/>
      <c r="AOO3" s="1"/>
      <c r="AOP3" s="168"/>
      <c r="AOQ3" s="168"/>
      <c r="AOR3" s="168"/>
      <c r="AOS3" s="2"/>
      <c r="AOT3" s="2"/>
      <c r="AOU3" s="2"/>
      <c r="AOV3" s="22"/>
      <c r="AOW3" s="1"/>
      <c r="AOX3" s="1"/>
      <c r="AOY3" s="168"/>
      <c r="AOZ3" s="168"/>
      <c r="APA3" s="168"/>
      <c r="APB3" s="2"/>
      <c r="APC3" s="2"/>
      <c r="APD3" s="2"/>
      <c r="APE3" s="22"/>
      <c r="APF3" s="1"/>
      <c r="APG3" s="1"/>
      <c r="APH3" s="168"/>
      <c r="API3" s="168"/>
      <c r="APJ3" s="168"/>
      <c r="APK3" s="2"/>
      <c r="APL3" s="2"/>
      <c r="APM3" s="2"/>
      <c r="APN3" s="22"/>
      <c r="APO3" s="1"/>
      <c r="APP3" s="1"/>
      <c r="APQ3" s="168"/>
      <c r="APR3" s="168"/>
      <c r="APS3" s="168"/>
      <c r="APT3" s="2"/>
      <c r="APU3" s="2"/>
      <c r="APV3" s="2"/>
      <c r="APW3" s="22"/>
      <c r="APX3" s="1"/>
      <c r="APY3" s="1"/>
      <c r="APZ3" s="168"/>
      <c r="AQA3" s="168"/>
      <c r="AQB3" s="168"/>
      <c r="AQC3" s="2"/>
      <c r="AQD3" s="2"/>
      <c r="AQE3" s="2"/>
      <c r="AQF3" s="22"/>
      <c r="AQG3" s="1"/>
      <c r="AQH3" s="1"/>
      <c r="AQI3" s="168"/>
      <c r="AQJ3" s="168"/>
      <c r="AQK3" s="168"/>
      <c r="AQL3" s="2"/>
      <c r="AQM3" s="2"/>
      <c r="AQN3" s="2"/>
      <c r="AQO3" s="22"/>
      <c r="AQP3" s="1"/>
      <c r="AQQ3" s="1"/>
      <c r="AQR3" s="168"/>
      <c r="AQS3" s="168"/>
      <c r="AQT3" s="168"/>
      <c r="AQU3" s="2"/>
      <c r="AQV3" s="2"/>
      <c r="AQW3" s="2"/>
      <c r="AQX3" s="22"/>
      <c r="AQY3" s="1"/>
      <c r="AQZ3" s="1"/>
      <c r="ARA3" s="168"/>
      <c r="ARB3" s="168"/>
      <c r="ARC3" s="168"/>
      <c r="ARD3" s="2"/>
      <c r="ARE3" s="2"/>
      <c r="ARF3" s="2"/>
      <c r="ARG3" s="22"/>
      <c r="ARH3" s="1"/>
      <c r="ARI3" s="1"/>
      <c r="ARJ3" s="168"/>
      <c r="ARK3" s="168"/>
      <c r="ARL3" s="168"/>
      <c r="ARM3" s="2"/>
      <c r="ARN3" s="2"/>
      <c r="ARO3" s="2"/>
      <c r="ARP3" s="22"/>
      <c r="ARQ3" s="1"/>
      <c r="ARR3" s="1"/>
      <c r="ARS3" s="168"/>
      <c r="ART3" s="168"/>
      <c r="ARU3" s="168"/>
      <c r="ARV3" s="2"/>
      <c r="ARW3" s="2"/>
      <c r="ARX3" s="2"/>
      <c r="ARY3" s="22"/>
      <c r="ARZ3" s="1"/>
      <c r="ASA3" s="1"/>
      <c r="ASB3" s="168"/>
      <c r="ASC3" s="168"/>
      <c r="ASD3" s="168"/>
      <c r="ASE3" s="2"/>
      <c r="ASF3" s="2"/>
      <c r="ASG3" s="2"/>
      <c r="ASH3" s="22"/>
      <c r="ASI3" s="1"/>
      <c r="ASJ3" s="1"/>
      <c r="ASK3" s="168"/>
      <c r="ASL3" s="168"/>
      <c r="ASM3" s="168"/>
      <c r="ASN3" s="2"/>
      <c r="ASO3" s="2"/>
      <c r="ASP3" s="2"/>
      <c r="ASQ3" s="22"/>
      <c r="ASR3" s="1"/>
      <c r="ASS3" s="1"/>
      <c r="AST3" s="168"/>
      <c r="ASU3" s="168"/>
      <c r="ASV3" s="168"/>
      <c r="ASW3" s="2"/>
      <c r="ASX3" s="2"/>
      <c r="ASY3" s="2"/>
      <c r="ASZ3" s="22"/>
      <c r="ATA3" s="1"/>
      <c r="ATB3" s="1"/>
      <c r="ATC3" s="168"/>
      <c r="ATD3" s="168"/>
      <c r="ATE3" s="168"/>
      <c r="ATF3" s="2"/>
      <c r="ATG3" s="2"/>
      <c r="ATH3" s="2"/>
      <c r="ATI3" s="22"/>
      <c r="ATJ3" s="1"/>
      <c r="ATK3" s="1"/>
      <c r="ATL3" s="168"/>
      <c r="ATM3" s="168"/>
      <c r="ATN3" s="168"/>
      <c r="ATO3" s="2"/>
      <c r="ATP3" s="2"/>
      <c r="ATQ3" s="2"/>
      <c r="ATR3" s="22"/>
      <c r="ATS3" s="1"/>
      <c r="ATT3" s="1"/>
      <c r="ATU3" s="168"/>
      <c r="ATV3" s="168"/>
      <c r="ATW3" s="168"/>
      <c r="ATX3" s="2"/>
      <c r="ATY3" s="2"/>
      <c r="ATZ3" s="2"/>
      <c r="AUA3" s="22"/>
      <c r="AUB3" s="1"/>
      <c r="AUC3" s="1"/>
      <c r="AUD3" s="168"/>
      <c r="AUE3" s="168"/>
      <c r="AUF3" s="168"/>
      <c r="AUG3" s="2"/>
      <c r="AUH3" s="2"/>
      <c r="AUI3" s="2"/>
      <c r="AUJ3" s="22"/>
      <c r="AUK3" s="1"/>
      <c r="AUL3" s="1"/>
      <c r="AUM3" s="168"/>
      <c r="AUN3" s="168"/>
      <c r="AUO3" s="168"/>
      <c r="AUP3" s="2"/>
      <c r="AUQ3" s="2"/>
      <c r="AUR3" s="2"/>
      <c r="AUS3" s="22"/>
      <c r="AUT3" s="1"/>
      <c r="AUU3" s="1"/>
      <c r="AUV3" s="168"/>
      <c r="AUW3" s="168"/>
      <c r="AUX3" s="168"/>
      <c r="AUY3" s="2"/>
      <c r="AUZ3" s="2"/>
      <c r="AVA3" s="2"/>
      <c r="AVB3" s="22"/>
      <c r="AVC3" s="1"/>
      <c r="AVD3" s="1"/>
      <c r="AVE3" s="168"/>
      <c r="AVF3" s="168"/>
      <c r="AVG3" s="168"/>
      <c r="AVH3" s="2"/>
      <c r="AVI3" s="2"/>
      <c r="AVJ3" s="2"/>
      <c r="AVK3" s="22"/>
      <c r="AVL3" s="1"/>
      <c r="AVM3" s="1"/>
      <c r="AVN3" s="168"/>
      <c r="AVO3" s="168"/>
      <c r="AVP3" s="168"/>
      <c r="AVQ3" s="2"/>
      <c r="AVR3" s="2"/>
      <c r="AVS3" s="2"/>
      <c r="AVT3" s="22"/>
      <c r="AVU3" s="1"/>
      <c r="AVV3" s="1"/>
      <c r="AVW3" s="168"/>
      <c r="AVX3" s="168"/>
      <c r="AVY3" s="168"/>
      <c r="AVZ3" s="2"/>
      <c r="AWA3" s="2"/>
      <c r="AWB3" s="2"/>
      <c r="AWC3" s="22"/>
      <c r="AWD3" s="1"/>
      <c r="AWE3" s="1"/>
      <c r="AWF3" s="168"/>
      <c r="AWG3" s="168"/>
      <c r="AWH3" s="168"/>
      <c r="AWI3" s="2"/>
      <c r="AWJ3" s="2"/>
      <c r="AWK3" s="2"/>
      <c r="AWL3" s="22"/>
      <c r="AWM3" s="1"/>
      <c r="AWN3" s="1"/>
      <c r="AWO3" s="168"/>
      <c r="AWP3" s="168"/>
      <c r="AWQ3" s="168"/>
      <c r="AWR3" s="2"/>
      <c r="AWS3" s="2"/>
      <c r="AWT3" s="2"/>
      <c r="AWU3" s="22"/>
      <c r="AWV3" s="1"/>
      <c r="AWW3" s="1"/>
      <c r="AWX3" s="168"/>
      <c r="AWY3" s="168"/>
      <c r="AWZ3" s="168"/>
      <c r="AXA3" s="2"/>
      <c r="AXB3" s="2"/>
      <c r="AXC3" s="2"/>
      <c r="AXD3" s="22"/>
      <c r="AXE3" s="1"/>
      <c r="AXF3" s="1"/>
      <c r="AXG3" s="168"/>
      <c r="AXH3" s="168"/>
      <c r="AXI3" s="168"/>
      <c r="AXJ3" s="2"/>
      <c r="AXK3" s="2"/>
      <c r="AXL3" s="2"/>
      <c r="AXM3" s="22"/>
      <c r="AXN3" s="1"/>
      <c r="AXO3" s="1"/>
      <c r="AXP3" s="168"/>
      <c r="AXQ3" s="168"/>
      <c r="AXR3" s="168"/>
      <c r="AXS3" s="2"/>
      <c r="AXT3" s="2"/>
      <c r="AXU3" s="2"/>
      <c r="AXV3" s="22"/>
      <c r="AXW3" s="1"/>
      <c r="AXX3" s="1"/>
      <c r="AXY3" s="168"/>
      <c r="AXZ3" s="168"/>
      <c r="AYA3" s="168"/>
      <c r="AYB3" s="2"/>
      <c r="AYC3" s="2"/>
      <c r="AYD3" s="2"/>
      <c r="AYE3" s="22"/>
      <c r="AYF3" s="1"/>
      <c r="AYG3" s="1"/>
      <c r="AYH3" s="168"/>
      <c r="AYI3" s="168"/>
      <c r="AYJ3" s="168"/>
      <c r="AYK3" s="2"/>
      <c r="AYL3" s="2"/>
      <c r="AYM3" s="2"/>
      <c r="AYN3" s="22"/>
      <c r="AYO3" s="1"/>
      <c r="AYP3" s="1"/>
      <c r="AYQ3" s="168"/>
      <c r="AYR3" s="168"/>
      <c r="AYS3" s="168"/>
      <c r="AYT3" s="2"/>
      <c r="AYU3" s="2"/>
      <c r="AYV3" s="2"/>
      <c r="AYW3" s="22"/>
      <c r="AYX3" s="1"/>
      <c r="AYY3" s="1"/>
      <c r="AYZ3" s="168"/>
      <c r="AZA3" s="168"/>
      <c r="AZB3" s="168"/>
      <c r="AZC3" s="2"/>
      <c r="AZD3" s="2"/>
      <c r="AZE3" s="2"/>
      <c r="AZF3" s="22"/>
      <c r="AZG3" s="1"/>
      <c r="AZH3" s="1"/>
      <c r="AZI3" s="168"/>
      <c r="AZJ3" s="168"/>
      <c r="AZK3" s="168"/>
      <c r="AZL3" s="2"/>
      <c r="AZM3" s="2"/>
      <c r="AZN3" s="2"/>
      <c r="AZO3" s="22"/>
      <c r="AZP3" s="1"/>
      <c r="AZQ3" s="1"/>
      <c r="AZR3" s="168"/>
      <c r="AZS3" s="168"/>
      <c r="AZT3" s="168"/>
      <c r="AZU3" s="2"/>
      <c r="AZV3" s="2"/>
      <c r="AZW3" s="2"/>
      <c r="AZX3" s="22"/>
      <c r="AZY3" s="1"/>
      <c r="AZZ3" s="1"/>
      <c r="BAA3" s="168"/>
      <c r="BAB3" s="168"/>
      <c r="BAC3" s="168"/>
      <c r="BAD3" s="2"/>
      <c r="BAE3" s="2"/>
      <c r="BAF3" s="2"/>
      <c r="BAG3" s="22"/>
      <c r="BAH3" s="1"/>
      <c r="BAI3" s="1"/>
      <c r="BAJ3" s="168"/>
      <c r="BAK3" s="168"/>
      <c r="BAL3" s="168"/>
      <c r="BAM3" s="2"/>
      <c r="BAN3" s="2"/>
      <c r="BAO3" s="2"/>
      <c r="BAP3" s="22"/>
      <c r="BAQ3" s="1"/>
      <c r="BAR3" s="1"/>
      <c r="BAS3" s="168"/>
      <c r="BAT3" s="168"/>
      <c r="BAU3" s="168"/>
      <c r="BAV3" s="2"/>
      <c r="BAW3" s="2"/>
      <c r="BAX3" s="2"/>
      <c r="BAY3" s="22"/>
      <c r="BAZ3" s="1"/>
      <c r="BBA3" s="1"/>
      <c r="BBB3" s="168"/>
      <c r="BBC3" s="168"/>
      <c r="BBD3" s="168"/>
      <c r="BBE3" s="2"/>
      <c r="BBF3" s="2"/>
      <c r="BBG3" s="2"/>
      <c r="BBH3" s="22"/>
      <c r="BBI3" s="1"/>
      <c r="BBJ3" s="1"/>
      <c r="BBK3" s="168"/>
      <c r="BBL3" s="168"/>
      <c r="BBM3" s="168"/>
      <c r="BBN3" s="2"/>
      <c r="BBO3" s="2"/>
      <c r="BBP3" s="2"/>
      <c r="BBQ3" s="22"/>
      <c r="BBR3" s="1"/>
      <c r="BBS3" s="1"/>
      <c r="BBT3" s="168"/>
      <c r="BBU3" s="168"/>
      <c r="BBV3" s="168"/>
      <c r="BBW3" s="2"/>
      <c r="BBX3" s="2"/>
      <c r="BBY3" s="2"/>
      <c r="BBZ3" s="22"/>
      <c r="BCA3" s="1"/>
      <c r="BCB3" s="1"/>
      <c r="BCC3" s="168"/>
      <c r="BCD3" s="168"/>
      <c r="BCE3" s="168"/>
      <c r="BCF3" s="2"/>
      <c r="BCG3" s="2"/>
      <c r="BCH3" s="2"/>
      <c r="BCI3" s="22"/>
      <c r="BCJ3" s="1"/>
      <c r="BCK3" s="1"/>
      <c r="BCL3" s="168"/>
      <c r="BCM3" s="168"/>
      <c r="BCN3" s="168"/>
      <c r="BCO3" s="2"/>
      <c r="BCP3" s="2"/>
      <c r="BCQ3" s="2"/>
      <c r="BCR3" s="22"/>
      <c r="BCS3" s="1"/>
      <c r="BCT3" s="1"/>
      <c r="BCU3" s="168"/>
      <c r="BCV3" s="168"/>
      <c r="BCW3" s="168"/>
      <c r="BCX3" s="2"/>
      <c r="BCY3" s="2"/>
      <c r="BCZ3" s="2"/>
      <c r="BDA3" s="22"/>
      <c r="BDB3" s="1"/>
      <c r="BDC3" s="1"/>
      <c r="BDD3" s="168"/>
      <c r="BDE3" s="168"/>
      <c r="BDF3" s="168"/>
      <c r="BDG3" s="2"/>
      <c r="BDH3" s="2"/>
      <c r="BDI3" s="2"/>
      <c r="BDJ3" s="22"/>
      <c r="BDK3" s="1"/>
      <c r="BDL3" s="1"/>
      <c r="BDM3" s="168"/>
      <c r="BDN3" s="168"/>
      <c r="BDO3" s="168"/>
      <c r="BDP3" s="2"/>
      <c r="BDQ3" s="2"/>
      <c r="BDR3" s="2"/>
      <c r="BDS3" s="22"/>
      <c r="BDT3" s="1"/>
      <c r="BDU3" s="1"/>
      <c r="BDV3" s="168"/>
      <c r="BDW3" s="168"/>
      <c r="BDX3" s="168"/>
      <c r="BDY3" s="2"/>
      <c r="BDZ3" s="2"/>
      <c r="BEA3" s="2"/>
      <c r="BEB3" s="22"/>
      <c r="BEC3" s="1"/>
      <c r="BED3" s="1"/>
      <c r="BEE3" s="168"/>
      <c r="BEF3" s="168"/>
      <c r="BEG3" s="168"/>
      <c r="BEH3" s="2"/>
      <c r="BEI3" s="2"/>
      <c r="BEJ3" s="2"/>
      <c r="BEK3" s="22"/>
      <c r="BEL3" s="1"/>
      <c r="BEM3" s="1"/>
      <c r="BEN3" s="168"/>
      <c r="BEO3" s="168"/>
      <c r="BEP3" s="168"/>
      <c r="BEQ3" s="2"/>
      <c r="BER3" s="2"/>
      <c r="BES3" s="2"/>
      <c r="BET3" s="22"/>
      <c r="BEU3" s="1"/>
      <c r="BEV3" s="1"/>
      <c r="BEW3" s="168"/>
      <c r="BEX3" s="168"/>
      <c r="BEY3" s="168"/>
      <c r="BEZ3" s="2"/>
      <c r="BFA3" s="2"/>
      <c r="BFB3" s="2"/>
      <c r="BFC3" s="22"/>
      <c r="BFD3" s="1"/>
      <c r="BFE3" s="1"/>
      <c r="BFF3" s="168"/>
      <c r="BFG3" s="168"/>
      <c r="BFH3" s="168"/>
      <c r="BFI3" s="2"/>
      <c r="BFJ3" s="2"/>
      <c r="BFK3" s="2"/>
      <c r="BFL3" s="22"/>
      <c r="BFM3" s="1"/>
      <c r="BFN3" s="1"/>
      <c r="BFO3" s="168"/>
      <c r="BFP3" s="168"/>
      <c r="BFQ3" s="168"/>
      <c r="BFR3" s="2"/>
      <c r="BFS3" s="2"/>
      <c r="BFT3" s="2"/>
      <c r="BFU3" s="22"/>
      <c r="BFV3" s="1"/>
      <c r="BFW3" s="1"/>
      <c r="BFX3" s="168"/>
      <c r="BFY3" s="168"/>
      <c r="BFZ3" s="168"/>
      <c r="BGA3" s="2"/>
      <c r="BGB3" s="2"/>
      <c r="BGC3" s="2"/>
      <c r="BGD3" s="22"/>
      <c r="BGE3" s="1"/>
      <c r="BGF3" s="1"/>
      <c r="BGG3" s="168"/>
      <c r="BGH3" s="168"/>
      <c r="BGI3" s="168"/>
      <c r="BGJ3" s="2"/>
      <c r="BGK3" s="2"/>
      <c r="BGL3" s="2"/>
      <c r="BGM3" s="22"/>
      <c r="BGN3" s="1"/>
      <c r="BGO3" s="1"/>
      <c r="BGP3" s="168"/>
      <c r="BGQ3" s="168"/>
      <c r="BGR3" s="168"/>
      <c r="BGS3" s="2"/>
      <c r="BGT3" s="2"/>
      <c r="BGU3" s="2"/>
      <c r="BGV3" s="22"/>
      <c r="BGW3" s="1"/>
      <c r="BGX3" s="1"/>
      <c r="BGY3" s="168"/>
      <c r="BGZ3" s="168"/>
      <c r="BHA3" s="168"/>
      <c r="BHB3" s="2"/>
      <c r="BHC3" s="2"/>
      <c r="BHD3" s="2"/>
      <c r="BHE3" s="22"/>
      <c r="BHF3" s="1"/>
      <c r="BHG3" s="1"/>
      <c r="BHH3" s="168"/>
      <c r="BHI3" s="168"/>
      <c r="BHJ3" s="168"/>
      <c r="BHK3" s="2"/>
      <c r="BHL3" s="2"/>
      <c r="BHM3" s="2"/>
      <c r="BHN3" s="22"/>
      <c r="BHO3" s="1"/>
      <c r="BHP3" s="1"/>
      <c r="BHQ3" s="168"/>
      <c r="BHR3" s="168"/>
      <c r="BHS3" s="168"/>
      <c r="BHT3" s="2"/>
      <c r="BHU3" s="2"/>
      <c r="BHV3" s="2"/>
      <c r="BHW3" s="22"/>
      <c r="BHX3" s="1"/>
      <c r="BHY3" s="1"/>
      <c r="BHZ3" s="168"/>
      <c r="BIA3" s="168"/>
      <c r="BIB3" s="168"/>
      <c r="BIC3" s="2"/>
      <c r="BID3" s="2"/>
      <c r="BIE3" s="2"/>
      <c r="BIF3" s="22"/>
      <c r="BIG3" s="1"/>
      <c r="BIH3" s="1"/>
      <c r="BII3" s="168"/>
      <c r="BIJ3" s="168"/>
      <c r="BIK3" s="168"/>
      <c r="BIL3" s="2"/>
      <c r="BIM3" s="2"/>
      <c r="BIN3" s="2"/>
      <c r="BIO3" s="22"/>
      <c r="BIP3" s="1"/>
      <c r="BIQ3" s="1"/>
      <c r="BIR3" s="168"/>
      <c r="BIS3" s="168"/>
      <c r="BIT3" s="168"/>
      <c r="BIU3" s="2"/>
      <c r="BIV3" s="2"/>
      <c r="BIW3" s="2"/>
      <c r="BIX3" s="22"/>
      <c r="BIY3" s="1"/>
      <c r="BIZ3" s="1"/>
      <c r="BJA3" s="168"/>
      <c r="BJB3" s="168"/>
      <c r="BJC3" s="168"/>
      <c r="BJD3" s="2"/>
      <c r="BJE3" s="2"/>
      <c r="BJF3" s="2"/>
      <c r="BJG3" s="22"/>
      <c r="BJH3" s="1"/>
      <c r="BJI3" s="1"/>
      <c r="BJJ3" s="168"/>
      <c r="BJK3" s="168"/>
      <c r="BJL3" s="168"/>
      <c r="BJM3" s="2"/>
      <c r="BJN3" s="2"/>
      <c r="BJO3" s="2"/>
      <c r="BJP3" s="22"/>
      <c r="BJQ3" s="1"/>
      <c r="BJR3" s="1"/>
      <c r="BJS3" s="168"/>
      <c r="BJT3" s="168"/>
      <c r="BJU3" s="168"/>
      <c r="BJV3" s="2"/>
      <c r="BJW3" s="2"/>
      <c r="BJX3" s="2"/>
      <c r="BJY3" s="22"/>
      <c r="BJZ3" s="1"/>
      <c r="BKA3" s="1"/>
      <c r="BKB3" s="168"/>
      <c r="BKC3" s="168"/>
      <c r="BKD3" s="168"/>
      <c r="BKE3" s="2"/>
      <c r="BKF3" s="2"/>
      <c r="BKG3" s="2"/>
      <c r="BKH3" s="22"/>
      <c r="BKI3" s="1"/>
      <c r="BKJ3" s="1"/>
      <c r="BKK3" s="168"/>
      <c r="BKL3" s="168"/>
      <c r="BKM3" s="168"/>
      <c r="BKN3" s="2"/>
      <c r="BKO3" s="2"/>
      <c r="BKP3" s="2"/>
      <c r="BKQ3" s="22"/>
      <c r="BKR3" s="1"/>
      <c r="BKS3" s="1"/>
      <c r="BKT3" s="168"/>
      <c r="BKU3" s="168"/>
      <c r="BKV3" s="168"/>
      <c r="BKW3" s="2"/>
      <c r="BKX3" s="2"/>
      <c r="BKY3" s="2"/>
      <c r="BKZ3" s="22"/>
      <c r="BLA3" s="1"/>
      <c r="BLB3" s="1"/>
      <c r="BLC3" s="168"/>
      <c r="BLD3" s="168"/>
      <c r="BLE3" s="168"/>
      <c r="BLF3" s="2"/>
      <c r="BLG3" s="2"/>
      <c r="BLH3" s="2"/>
      <c r="BLI3" s="22"/>
      <c r="BLJ3" s="1"/>
      <c r="BLK3" s="1"/>
      <c r="BLL3" s="168"/>
      <c r="BLM3" s="168"/>
      <c r="BLN3" s="168"/>
      <c r="BLO3" s="2"/>
      <c r="BLP3" s="2"/>
      <c r="BLQ3" s="2"/>
      <c r="BLR3" s="22"/>
      <c r="BLS3" s="1"/>
      <c r="BLT3" s="1"/>
      <c r="BLU3" s="168"/>
      <c r="BLV3" s="168"/>
      <c r="BLW3" s="168"/>
      <c r="BLX3" s="2"/>
      <c r="BLY3" s="2"/>
      <c r="BLZ3" s="2"/>
      <c r="BMA3" s="22"/>
      <c r="BMB3" s="1"/>
      <c r="BMC3" s="1"/>
      <c r="BMD3" s="168"/>
      <c r="BME3" s="168"/>
      <c r="BMF3" s="168"/>
      <c r="BMG3" s="2"/>
      <c r="BMH3" s="2"/>
      <c r="BMI3" s="2"/>
      <c r="BMJ3" s="22"/>
      <c r="BMK3" s="1"/>
      <c r="BML3" s="1"/>
      <c r="BMM3" s="168"/>
      <c r="BMN3" s="168"/>
      <c r="BMO3" s="168"/>
      <c r="BMP3" s="2"/>
      <c r="BMQ3" s="2"/>
      <c r="BMR3" s="2"/>
      <c r="BMS3" s="22"/>
      <c r="BMT3" s="1"/>
      <c r="BMU3" s="1"/>
      <c r="BMV3" s="168"/>
      <c r="BMW3" s="168"/>
      <c r="BMX3" s="168"/>
      <c r="BMY3" s="2"/>
      <c r="BMZ3" s="2"/>
      <c r="BNA3" s="2"/>
      <c r="BNB3" s="22"/>
      <c r="BNC3" s="1"/>
      <c r="BND3" s="1"/>
      <c r="BNE3" s="168"/>
      <c r="BNF3" s="168"/>
      <c r="BNG3" s="168"/>
      <c r="BNH3" s="2"/>
      <c r="BNI3" s="2"/>
      <c r="BNJ3" s="2"/>
      <c r="BNK3" s="22"/>
      <c r="BNL3" s="1"/>
      <c r="BNM3" s="1"/>
      <c r="BNN3" s="168"/>
      <c r="BNO3" s="168"/>
      <c r="BNP3" s="168"/>
      <c r="BNQ3" s="2"/>
      <c r="BNR3" s="2"/>
      <c r="BNS3" s="2"/>
      <c r="BNT3" s="22"/>
      <c r="BNU3" s="1"/>
      <c r="BNV3" s="1"/>
      <c r="BNW3" s="168"/>
      <c r="BNX3" s="168"/>
      <c r="BNY3" s="168"/>
      <c r="BNZ3" s="2"/>
      <c r="BOA3" s="2"/>
      <c r="BOB3" s="2"/>
      <c r="BOC3" s="22"/>
      <c r="BOD3" s="1"/>
      <c r="BOE3" s="1"/>
      <c r="BOF3" s="168"/>
      <c r="BOG3" s="168"/>
      <c r="BOH3" s="168"/>
      <c r="BOI3" s="2"/>
      <c r="BOJ3" s="2"/>
      <c r="BOK3" s="2"/>
      <c r="BOL3" s="22"/>
      <c r="BOM3" s="1"/>
      <c r="BON3" s="1"/>
      <c r="BOO3" s="168"/>
      <c r="BOP3" s="168"/>
      <c r="BOQ3" s="168"/>
      <c r="BOR3" s="2"/>
      <c r="BOS3" s="2"/>
      <c r="BOT3" s="2"/>
      <c r="BOU3" s="22"/>
      <c r="BOV3" s="1"/>
      <c r="BOW3" s="1"/>
      <c r="BOX3" s="168"/>
      <c r="BOY3" s="168"/>
      <c r="BOZ3" s="168"/>
      <c r="BPA3" s="2"/>
      <c r="BPB3" s="2"/>
      <c r="BPC3" s="2"/>
      <c r="BPD3" s="22"/>
      <c r="BPE3" s="1"/>
      <c r="BPF3" s="1"/>
      <c r="BPG3" s="168"/>
      <c r="BPH3" s="168"/>
      <c r="BPI3" s="168"/>
      <c r="BPJ3" s="2"/>
      <c r="BPK3" s="2"/>
      <c r="BPL3" s="2"/>
      <c r="BPM3" s="22"/>
      <c r="BPN3" s="1"/>
      <c r="BPO3" s="1"/>
      <c r="BPP3" s="168"/>
      <c r="BPQ3" s="168"/>
      <c r="BPR3" s="168"/>
      <c r="BPS3" s="2"/>
      <c r="BPT3" s="2"/>
      <c r="BPU3" s="2"/>
      <c r="BPV3" s="22"/>
      <c r="BPW3" s="1"/>
      <c r="BPX3" s="1"/>
      <c r="BPY3" s="168"/>
      <c r="BPZ3" s="168"/>
      <c r="BQA3" s="168"/>
      <c r="BQB3" s="2"/>
      <c r="BQC3" s="2"/>
      <c r="BQD3" s="2"/>
      <c r="BQE3" s="22"/>
      <c r="BQF3" s="1"/>
      <c r="BQG3" s="1"/>
      <c r="BQH3" s="168"/>
      <c r="BQI3" s="168"/>
      <c r="BQJ3" s="168"/>
      <c r="BQK3" s="2"/>
      <c r="BQL3" s="2"/>
      <c r="BQM3" s="2"/>
      <c r="BQN3" s="22"/>
      <c r="BQO3" s="1"/>
      <c r="BQP3" s="1"/>
      <c r="BQQ3" s="168"/>
      <c r="BQR3" s="168"/>
      <c r="BQS3" s="168"/>
      <c r="BQT3" s="2"/>
      <c r="BQU3" s="2"/>
      <c r="BQV3" s="2"/>
      <c r="BQW3" s="22"/>
      <c r="BQX3" s="1"/>
      <c r="BQY3" s="1"/>
      <c r="BQZ3" s="168"/>
      <c r="BRA3" s="168"/>
      <c r="BRB3" s="168"/>
      <c r="BRC3" s="2"/>
      <c r="BRD3" s="2"/>
      <c r="BRE3" s="2"/>
      <c r="BRF3" s="22"/>
      <c r="BRG3" s="1"/>
      <c r="BRH3" s="1"/>
      <c r="BRI3" s="168"/>
      <c r="BRJ3" s="168"/>
      <c r="BRK3" s="168"/>
      <c r="BRL3" s="2"/>
      <c r="BRM3" s="2"/>
      <c r="BRN3" s="2"/>
      <c r="BRO3" s="22"/>
      <c r="BRP3" s="1"/>
      <c r="BRQ3" s="1"/>
      <c r="BRR3" s="168"/>
      <c r="BRS3" s="168"/>
      <c r="BRT3" s="168"/>
      <c r="BRU3" s="2"/>
      <c r="BRV3" s="2"/>
      <c r="BRW3" s="2"/>
      <c r="BRX3" s="22"/>
      <c r="BRY3" s="1"/>
      <c r="BRZ3" s="1"/>
      <c r="BSA3" s="168"/>
      <c r="BSB3" s="168"/>
      <c r="BSC3" s="168"/>
      <c r="BSD3" s="2"/>
      <c r="BSE3" s="2"/>
      <c r="BSF3" s="2"/>
      <c r="BSG3" s="22"/>
      <c r="BSH3" s="1"/>
      <c r="BSI3" s="1"/>
      <c r="BSJ3" s="168"/>
      <c r="BSK3" s="168"/>
      <c r="BSL3" s="168"/>
      <c r="BSM3" s="2"/>
      <c r="BSN3" s="2"/>
      <c r="BSO3" s="2"/>
      <c r="BSP3" s="22"/>
      <c r="BSQ3" s="1"/>
      <c r="BSR3" s="1"/>
      <c r="BSS3" s="168"/>
      <c r="BST3" s="168"/>
      <c r="BSU3" s="168"/>
      <c r="BSV3" s="2"/>
      <c r="BSW3" s="2"/>
      <c r="BSX3" s="2"/>
      <c r="BSY3" s="22"/>
      <c r="BSZ3" s="1"/>
      <c r="BTA3" s="1"/>
      <c r="BTB3" s="168"/>
      <c r="BTC3" s="168"/>
      <c r="BTD3" s="168"/>
      <c r="BTE3" s="2"/>
      <c r="BTF3" s="2"/>
      <c r="BTG3" s="2"/>
      <c r="BTH3" s="22"/>
      <c r="BTI3" s="1"/>
      <c r="BTJ3" s="1"/>
      <c r="BTK3" s="168"/>
      <c r="BTL3" s="168"/>
      <c r="BTM3" s="168"/>
      <c r="BTN3" s="2"/>
      <c r="BTO3" s="2"/>
      <c r="BTP3" s="2"/>
      <c r="BTQ3" s="22"/>
      <c r="BTR3" s="1"/>
      <c r="BTS3" s="1"/>
      <c r="BTT3" s="168"/>
      <c r="BTU3" s="168"/>
      <c r="BTV3" s="168"/>
      <c r="BTW3" s="2"/>
      <c r="BTX3" s="2"/>
      <c r="BTY3" s="2"/>
      <c r="BTZ3" s="22"/>
      <c r="BUA3" s="1"/>
      <c r="BUB3" s="1"/>
      <c r="BUC3" s="168"/>
      <c r="BUD3" s="168"/>
      <c r="BUE3" s="168"/>
      <c r="BUF3" s="2"/>
      <c r="BUG3" s="2"/>
      <c r="BUH3" s="2"/>
      <c r="BUI3" s="22"/>
      <c r="BUJ3" s="1"/>
      <c r="BUK3" s="1"/>
      <c r="BUL3" s="168"/>
      <c r="BUM3" s="168"/>
      <c r="BUN3" s="168"/>
      <c r="BUO3" s="2"/>
      <c r="BUP3" s="2"/>
      <c r="BUQ3" s="2"/>
      <c r="BUR3" s="22"/>
      <c r="BUS3" s="1"/>
      <c r="BUT3" s="1"/>
      <c r="BUU3" s="168"/>
      <c r="BUV3" s="168"/>
      <c r="BUW3" s="168"/>
      <c r="BUX3" s="2"/>
      <c r="BUY3" s="2"/>
      <c r="BUZ3" s="2"/>
      <c r="BVA3" s="22"/>
      <c r="BVB3" s="1"/>
      <c r="BVC3" s="1"/>
      <c r="BVD3" s="168"/>
      <c r="BVE3" s="168"/>
      <c r="BVF3" s="168"/>
      <c r="BVG3" s="2"/>
      <c r="BVH3" s="2"/>
      <c r="BVI3" s="2"/>
      <c r="BVJ3" s="22"/>
      <c r="BVK3" s="1"/>
      <c r="BVL3" s="1"/>
      <c r="BVM3" s="168"/>
      <c r="BVN3" s="168"/>
      <c r="BVO3" s="168"/>
      <c r="BVP3" s="2"/>
      <c r="BVQ3" s="2"/>
      <c r="BVR3" s="2"/>
      <c r="BVS3" s="22"/>
      <c r="BVT3" s="1"/>
      <c r="BVU3" s="1"/>
      <c r="BVV3" s="168"/>
      <c r="BVW3" s="168"/>
      <c r="BVX3" s="168"/>
      <c r="BVY3" s="2"/>
      <c r="BVZ3" s="2"/>
      <c r="BWA3" s="2"/>
      <c r="BWB3" s="22"/>
      <c r="BWC3" s="1"/>
      <c r="BWD3" s="1"/>
      <c r="BWE3" s="168"/>
      <c r="BWF3" s="168"/>
      <c r="BWG3" s="168"/>
      <c r="BWH3" s="2"/>
      <c r="BWI3" s="2"/>
      <c r="BWJ3" s="2"/>
      <c r="BWK3" s="22"/>
      <c r="BWL3" s="1"/>
      <c r="BWM3" s="1"/>
      <c r="BWN3" s="168"/>
      <c r="BWO3" s="168"/>
      <c r="BWP3" s="168"/>
      <c r="BWQ3" s="2"/>
      <c r="BWR3" s="2"/>
      <c r="BWS3" s="2"/>
      <c r="BWT3" s="22"/>
      <c r="BWU3" s="1"/>
      <c r="BWV3" s="1"/>
      <c r="BWW3" s="168"/>
      <c r="BWX3" s="168"/>
      <c r="BWY3" s="168"/>
      <c r="BWZ3" s="2"/>
      <c r="BXA3" s="2"/>
      <c r="BXB3" s="2"/>
      <c r="BXC3" s="22"/>
      <c r="BXD3" s="1"/>
      <c r="BXE3" s="1"/>
      <c r="BXF3" s="168"/>
      <c r="BXG3" s="168"/>
      <c r="BXH3" s="168"/>
      <c r="BXI3" s="2"/>
      <c r="BXJ3" s="2"/>
      <c r="BXK3" s="2"/>
      <c r="BXL3" s="22"/>
      <c r="BXM3" s="1"/>
      <c r="BXN3" s="1"/>
      <c r="BXO3" s="168"/>
      <c r="BXP3" s="168"/>
      <c r="BXQ3" s="168"/>
      <c r="BXR3" s="2"/>
      <c r="BXS3" s="2"/>
      <c r="BXT3" s="2"/>
      <c r="BXU3" s="22"/>
      <c r="BXV3" s="1"/>
      <c r="BXW3" s="1"/>
      <c r="BXX3" s="168"/>
      <c r="BXY3" s="168"/>
      <c r="BXZ3" s="168"/>
      <c r="BYA3" s="2"/>
      <c r="BYB3" s="2"/>
      <c r="BYC3" s="2"/>
      <c r="BYD3" s="22"/>
      <c r="BYE3" s="1"/>
      <c r="BYF3" s="1"/>
      <c r="BYG3" s="168"/>
      <c r="BYH3" s="168"/>
      <c r="BYI3" s="168"/>
      <c r="BYJ3" s="2"/>
      <c r="BYK3" s="2"/>
      <c r="BYL3" s="2"/>
      <c r="BYM3" s="22"/>
      <c r="BYN3" s="1"/>
      <c r="BYO3" s="1"/>
      <c r="BYP3" s="168"/>
      <c r="BYQ3" s="168"/>
      <c r="BYR3" s="168"/>
      <c r="BYS3" s="2"/>
      <c r="BYT3" s="2"/>
      <c r="BYU3" s="2"/>
      <c r="BYV3" s="22"/>
      <c r="BYW3" s="1"/>
      <c r="BYX3" s="1"/>
      <c r="BYY3" s="168"/>
      <c r="BYZ3" s="168"/>
      <c r="BZA3" s="168"/>
      <c r="BZB3" s="2"/>
      <c r="BZC3" s="2"/>
      <c r="BZD3" s="2"/>
      <c r="BZE3" s="22"/>
      <c r="BZF3" s="1"/>
      <c r="BZG3" s="1"/>
      <c r="BZH3" s="168"/>
      <c r="BZI3" s="168"/>
      <c r="BZJ3" s="168"/>
      <c r="BZK3" s="2"/>
      <c r="BZL3" s="2"/>
      <c r="BZM3" s="2"/>
      <c r="BZN3" s="22"/>
      <c r="BZO3" s="1"/>
      <c r="BZP3" s="1"/>
      <c r="BZQ3" s="168"/>
      <c r="BZR3" s="168"/>
      <c r="BZS3" s="168"/>
      <c r="BZT3" s="2"/>
      <c r="BZU3" s="2"/>
      <c r="BZV3" s="2"/>
      <c r="BZW3" s="22"/>
      <c r="BZX3" s="1"/>
      <c r="BZY3" s="1"/>
      <c r="BZZ3" s="168"/>
      <c r="CAA3" s="168"/>
      <c r="CAB3" s="168"/>
      <c r="CAC3" s="2"/>
      <c r="CAD3" s="2"/>
      <c r="CAE3" s="2"/>
      <c r="CAF3" s="22"/>
      <c r="CAG3" s="1"/>
      <c r="CAH3" s="1"/>
      <c r="CAI3" s="168"/>
      <c r="CAJ3" s="168"/>
      <c r="CAK3" s="168"/>
      <c r="CAL3" s="2"/>
      <c r="CAM3" s="2"/>
      <c r="CAN3" s="2"/>
      <c r="CAO3" s="22"/>
      <c r="CAP3" s="1"/>
      <c r="CAQ3" s="1"/>
      <c r="CAR3" s="168"/>
      <c r="CAS3" s="168"/>
      <c r="CAT3" s="168"/>
      <c r="CAU3" s="2"/>
      <c r="CAV3" s="2"/>
      <c r="CAW3" s="2"/>
      <c r="CAX3" s="22"/>
      <c r="CAY3" s="1"/>
      <c r="CAZ3" s="1"/>
      <c r="CBA3" s="168"/>
      <c r="CBB3" s="168"/>
      <c r="CBC3" s="168"/>
      <c r="CBD3" s="2"/>
      <c r="CBE3" s="2"/>
      <c r="CBF3" s="2"/>
      <c r="CBG3" s="22"/>
      <c r="CBH3" s="1"/>
      <c r="CBI3" s="1"/>
      <c r="CBJ3" s="168"/>
      <c r="CBK3" s="168"/>
      <c r="CBL3" s="168"/>
      <c r="CBM3" s="2"/>
      <c r="CBN3" s="2"/>
      <c r="CBO3" s="2"/>
      <c r="CBP3" s="22"/>
      <c r="CBQ3" s="1"/>
      <c r="CBR3" s="1"/>
      <c r="CBS3" s="168"/>
      <c r="CBT3" s="168"/>
      <c r="CBU3" s="168"/>
      <c r="CBV3" s="2"/>
      <c r="CBW3" s="2"/>
      <c r="CBX3" s="2"/>
      <c r="CBY3" s="22"/>
      <c r="CBZ3" s="1"/>
      <c r="CCA3" s="1"/>
      <c r="CCB3" s="168"/>
      <c r="CCC3" s="168"/>
      <c r="CCD3" s="168"/>
      <c r="CCE3" s="2"/>
      <c r="CCF3" s="2"/>
      <c r="CCG3" s="2"/>
      <c r="CCH3" s="22"/>
      <c r="CCI3" s="1"/>
      <c r="CCJ3" s="1"/>
      <c r="CCK3" s="168"/>
      <c r="CCL3" s="168"/>
      <c r="CCM3" s="168"/>
      <c r="CCN3" s="2"/>
      <c r="CCO3" s="2"/>
      <c r="CCP3" s="2"/>
      <c r="CCQ3" s="22"/>
      <c r="CCR3" s="1"/>
      <c r="CCS3" s="1"/>
      <c r="CCT3" s="168"/>
      <c r="CCU3" s="168"/>
      <c r="CCV3" s="168"/>
      <c r="CCW3" s="2"/>
      <c r="CCX3" s="2"/>
      <c r="CCY3" s="2"/>
      <c r="CCZ3" s="22"/>
      <c r="CDA3" s="1"/>
      <c r="CDB3" s="1"/>
      <c r="CDC3" s="168"/>
      <c r="CDD3" s="168"/>
      <c r="CDE3" s="168"/>
      <c r="CDF3" s="2"/>
      <c r="CDG3" s="2"/>
      <c r="CDH3" s="2"/>
      <c r="CDI3" s="22"/>
      <c r="CDJ3" s="1"/>
      <c r="CDK3" s="1"/>
      <c r="CDL3" s="168"/>
      <c r="CDM3" s="168"/>
      <c r="CDN3" s="168"/>
      <c r="CDO3" s="2"/>
      <c r="CDP3" s="2"/>
      <c r="CDQ3" s="2"/>
      <c r="CDR3" s="22"/>
      <c r="CDS3" s="1"/>
      <c r="CDT3" s="1"/>
      <c r="CDU3" s="168"/>
      <c r="CDV3" s="168"/>
      <c r="CDW3" s="168"/>
      <c r="CDX3" s="2"/>
      <c r="CDY3" s="2"/>
      <c r="CDZ3" s="2"/>
      <c r="CEA3" s="22"/>
      <c r="CEB3" s="1"/>
      <c r="CEC3" s="1"/>
      <c r="CED3" s="168"/>
      <c r="CEE3" s="168"/>
      <c r="CEF3" s="168"/>
      <c r="CEG3" s="2"/>
      <c r="CEH3" s="2"/>
      <c r="CEI3" s="2"/>
      <c r="CEJ3" s="22"/>
      <c r="CEK3" s="1"/>
      <c r="CEL3" s="1"/>
      <c r="CEM3" s="168"/>
      <c r="CEN3" s="168"/>
      <c r="CEO3" s="168"/>
      <c r="CEP3" s="2"/>
      <c r="CEQ3" s="2"/>
      <c r="CER3" s="2"/>
      <c r="CES3" s="22"/>
      <c r="CET3" s="1"/>
      <c r="CEU3" s="1"/>
      <c r="CEV3" s="168"/>
      <c r="CEW3" s="168"/>
      <c r="CEX3" s="168"/>
      <c r="CEY3" s="2"/>
      <c r="CEZ3" s="2"/>
      <c r="CFA3" s="2"/>
      <c r="CFB3" s="22"/>
      <c r="CFC3" s="1"/>
      <c r="CFD3" s="1"/>
      <c r="CFE3" s="168"/>
      <c r="CFF3" s="168"/>
      <c r="CFG3" s="168"/>
      <c r="CFH3" s="2"/>
      <c r="CFI3" s="2"/>
      <c r="CFJ3" s="2"/>
      <c r="CFK3" s="22"/>
      <c r="CFL3" s="1"/>
      <c r="CFM3" s="1"/>
      <c r="CFN3" s="168"/>
      <c r="CFO3" s="168"/>
      <c r="CFP3" s="168"/>
      <c r="CFQ3" s="2"/>
      <c r="CFR3" s="2"/>
      <c r="CFS3" s="2"/>
      <c r="CFT3" s="22"/>
      <c r="CFU3" s="1"/>
      <c r="CFV3" s="1"/>
      <c r="CFW3" s="168"/>
      <c r="CFX3" s="168"/>
      <c r="CFY3" s="168"/>
      <c r="CFZ3" s="2"/>
      <c r="CGA3" s="2"/>
      <c r="CGB3" s="2"/>
      <c r="CGC3" s="22"/>
      <c r="CGD3" s="1"/>
      <c r="CGE3" s="1"/>
      <c r="CGF3" s="168"/>
      <c r="CGG3" s="168"/>
      <c r="CGH3" s="168"/>
      <c r="CGI3" s="2"/>
      <c r="CGJ3" s="2"/>
      <c r="CGK3" s="2"/>
      <c r="CGL3" s="22"/>
      <c r="CGM3" s="1"/>
      <c r="CGN3" s="1"/>
      <c r="CGO3" s="168"/>
      <c r="CGP3" s="168"/>
      <c r="CGQ3" s="168"/>
      <c r="CGR3" s="2"/>
      <c r="CGS3" s="2"/>
      <c r="CGT3" s="2"/>
      <c r="CGU3" s="22"/>
      <c r="CGV3" s="1"/>
      <c r="CGW3" s="1"/>
      <c r="CGX3" s="168"/>
      <c r="CGY3" s="168"/>
      <c r="CGZ3" s="168"/>
      <c r="CHA3" s="2"/>
      <c r="CHB3" s="2"/>
      <c r="CHC3" s="2"/>
      <c r="CHD3" s="22"/>
      <c r="CHE3" s="1"/>
      <c r="CHF3" s="1"/>
      <c r="CHG3" s="168"/>
      <c r="CHH3" s="168"/>
      <c r="CHI3" s="168"/>
      <c r="CHJ3" s="2"/>
      <c r="CHK3" s="2"/>
      <c r="CHL3" s="2"/>
      <c r="CHM3" s="22"/>
      <c r="CHN3" s="1"/>
      <c r="CHO3" s="1"/>
      <c r="CHP3" s="168"/>
      <c r="CHQ3" s="168"/>
      <c r="CHR3" s="168"/>
      <c r="CHS3" s="2"/>
      <c r="CHT3" s="2"/>
      <c r="CHU3" s="2"/>
      <c r="CHV3" s="22"/>
      <c r="CHW3" s="1"/>
      <c r="CHX3" s="1"/>
      <c r="CHY3" s="168"/>
      <c r="CHZ3" s="168"/>
      <c r="CIA3" s="168"/>
      <c r="CIB3" s="2"/>
      <c r="CIC3" s="2"/>
      <c r="CID3" s="2"/>
      <c r="CIE3" s="22"/>
      <c r="CIF3" s="1"/>
      <c r="CIG3" s="1"/>
      <c r="CIH3" s="168"/>
      <c r="CII3" s="168"/>
      <c r="CIJ3" s="168"/>
      <c r="CIK3" s="2"/>
      <c r="CIL3" s="2"/>
      <c r="CIM3" s="2"/>
      <c r="CIN3" s="22"/>
      <c r="CIO3" s="1"/>
      <c r="CIP3" s="1"/>
      <c r="CIQ3" s="168"/>
      <c r="CIR3" s="168"/>
      <c r="CIS3" s="168"/>
      <c r="CIT3" s="2"/>
      <c r="CIU3" s="2"/>
      <c r="CIV3" s="2"/>
      <c r="CIW3" s="22"/>
      <c r="CIX3" s="1"/>
      <c r="CIY3" s="1"/>
      <c r="CIZ3" s="168"/>
      <c r="CJA3" s="168"/>
      <c r="CJB3" s="168"/>
      <c r="CJC3" s="2"/>
      <c r="CJD3" s="2"/>
      <c r="CJE3" s="2"/>
      <c r="CJF3" s="22"/>
      <c r="CJG3" s="1"/>
      <c r="CJH3" s="1"/>
      <c r="CJI3" s="168"/>
      <c r="CJJ3" s="168"/>
      <c r="CJK3" s="168"/>
      <c r="CJL3" s="2"/>
      <c r="CJM3" s="2"/>
      <c r="CJN3" s="2"/>
      <c r="CJO3" s="22"/>
      <c r="CJP3" s="1"/>
      <c r="CJQ3" s="1"/>
      <c r="CJR3" s="168"/>
      <c r="CJS3" s="168"/>
      <c r="CJT3" s="168"/>
      <c r="CJU3" s="2"/>
      <c r="CJV3" s="2"/>
      <c r="CJW3" s="2"/>
      <c r="CJX3" s="22"/>
      <c r="CJY3" s="1"/>
      <c r="CJZ3" s="1"/>
      <c r="CKA3" s="168"/>
      <c r="CKB3" s="168"/>
      <c r="CKC3" s="168"/>
      <c r="CKD3" s="2"/>
      <c r="CKE3" s="2"/>
      <c r="CKF3" s="2"/>
      <c r="CKG3" s="22"/>
      <c r="CKH3" s="1"/>
      <c r="CKI3" s="1"/>
      <c r="CKJ3" s="168"/>
      <c r="CKK3" s="168"/>
      <c r="CKL3" s="168"/>
      <c r="CKM3" s="2"/>
      <c r="CKN3" s="2"/>
      <c r="CKO3" s="2"/>
      <c r="CKP3" s="22"/>
      <c r="CKQ3" s="1"/>
      <c r="CKR3" s="1"/>
      <c r="CKS3" s="168"/>
      <c r="CKT3" s="168"/>
      <c r="CKU3" s="168"/>
      <c r="CKV3" s="2"/>
      <c r="CKW3" s="2"/>
      <c r="CKX3" s="2"/>
      <c r="CKY3" s="22"/>
      <c r="CKZ3" s="1"/>
      <c r="CLA3" s="1"/>
      <c r="CLB3" s="168"/>
      <c r="CLC3" s="168"/>
      <c r="CLD3" s="168"/>
      <c r="CLE3" s="2"/>
      <c r="CLF3" s="2"/>
      <c r="CLG3" s="2"/>
      <c r="CLH3" s="22"/>
      <c r="CLI3" s="1"/>
      <c r="CLJ3" s="1"/>
      <c r="CLK3" s="168"/>
      <c r="CLL3" s="168"/>
      <c r="CLM3" s="168"/>
      <c r="CLN3" s="2"/>
      <c r="CLO3" s="2"/>
      <c r="CLP3" s="2"/>
      <c r="CLQ3" s="22"/>
      <c r="CLR3" s="1"/>
      <c r="CLS3" s="1"/>
      <c r="CLT3" s="168"/>
      <c r="CLU3" s="168"/>
      <c r="CLV3" s="168"/>
      <c r="CLW3" s="2"/>
      <c r="CLX3" s="2"/>
      <c r="CLY3" s="2"/>
      <c r="CLZ3" s="22"/>
      <c r="CMA3" s="1"/>
      <c r="CMB3" s="1"/>
      <c r="CMC3" s="168"/>
      <c r="CMD3" s="168"/>
      <c r="CME3" s="168"/>
      <c r="CMF3" s="2"/>
      <c r="CMG3" s="2"/>
      <c r="CMH3" s="2"/>
      <c r="CMI3" s="22"/>
      <c r="CMJ3" s="1"/>
      <c r="CMK3" s="1"/>
      <c r="CML3" s="168"/>
      <c r="CMM3" s="168"/>
      <c r="CMN3" s="168"/>
      <c r="CMO3" s="2"/>
      <c r="CMP3" s="2"/>
      <c r="CMQ3" s="2"/>
      <c r="CMR3" s="22"/>
      <c r="CMS3" s="1"/>
      <c r="CMT3" s="1"/>
      <c r="CMU3" s="168"/>
      <c r="CMV3" s="168"/>
      <c r="CMW3" s="168"/>
      <c r="CMX3" s="2"/>
      <c r="CMY3" s="2"/>
      <c r="CMZ3" s="2"/>
      <c r="CNA3" s="22"/>
      <c r="CNB3" s="1"/>
      <c r="CNC3" s="1"/>
      <c r="CND3" s="168"/>
      <c r="CNE3" s="168"/>
      <c r="CNF3" s="168"/>
      <c r="CNG3" s="2"/>
      <c r="CNH3" s="2"/>
      <c r="CNI3" s="2"/>
      <c r="CNJ3" s="22"/>
      <c r="CNK3" s="1"/>
      <c r="CNL3" s="1"/>
      <c r="CNM3" s="168"/>
      <c r="CNN3" s="168"/>
      <c r="CNO3" s="168"/>
      <c r="CNP3" s="2"/>
      <c r="CNQ3" s="2"/>
      <c r="CNR3" s="2"/>
      <c r="CNS3" s="22"/>
      <c r="CNT3" s="1"/>
      <c r="CNU3" s="1"/>
      <c r="CNV3" s="168"/>
      <c r="CNW3" s="168"/>
      <c r="CNX3" s="168"/>
      <c r="CNY3" s="2"/>
      <c r="CNZ3" s="2"/>
      <c r="COA3" s="2"/>
      <c r="COB3" s="22"/>
      <c r="COC3" s="1"/>
      <c r="COD3" s="1"/>
      <c r="COE3" s="168"/>
      <c r="COF3" s="168"/>
      <c r="COG3" s="168"/>
      <c r="COH3" s="2"/>
      <c r="COI3" s="2"/>
      <c r="COJ3" s="2"/>
      <c r="COK3" s="22"/>
      <c r="COL3" s="1"/>
      <c r="COM3" s="1"/>
      <c r="CON3" s="168"/>
      <c r="COO3" s="168"/>
      <c r="COP3" s="168"/>
      <c r="COQ3" s="2"/>
      <c r="COR3" s="2"/>
      <c r="COS3" s="2"/>
      <c r="COT3" s="22"/>
      <c r="COU3" s="1"/>
      <c r="COV3" s="1"/>
      <c r="COW3" s="168"/>
      <c r="COX3" s="168"/>
      <c r="COY3" s="168"/>
      <c r="COZ3" s="2"/>
      <c r="CPA3" s="2"/>
      <c r="CPB3" s="2"/>
      <c r="CPC3" s="22"/>
      <c r="CPD3" s="1"/>
      <c r="CPE3" s="1"/>
      <c r="CPF3" s="168"/>
      <c r="CPG3" s="168"/>
      <c r="CPH3" s="168"/>
      <c r="CPI3" s="2"/>
      <c r="CPJ3" s="2"/>
      <c r="CPK3" s="2"/>
      <c r="CPL3" s="22"/>
      <c r="CPM3" s="1"/>
      <c r="CPN3" s="1"/>
      <c r="CPO3" s="168"/>
      <c r="CPP3" s="168"/>
      <c r="CPQ3" s="168"/>
      <c r="CPR3" s="2"/>
      <c r="CPS3" s="2"/>
      <c r="CPT3" s="2"/>
      <c r="CPU3" s="22"/>
      <c r="CPV3" s="1"/>
      <c r="CPW3" s="1"/>
      <c r="CPX3" s="168"/>
      <c r="CPY3" s="168"/>
      <c r="CPZ3" s="168"/>
      <c r="CQA3" s="2"/>
      <c r="CQB3" s="2"/>
      <c r="CQC3" s="2"/>
      <c r="CQD3" s="22"/>
      <c r="CQE3" s="1"/>
      <c r="CQF3" s="1"/>
      <c r="CQG3" s="168"/>
      <c r="CQH3" s="168"/>
      <c r="CQI3" s="168"/>
      <c r="CQJ3" s="2"/>
      <c r="CQK3" s="2"/>
      <c r="CQL3" s="2"/>
      <c r="CQM3" s="22"/>
      <c r="CQN3" s="1"/>
      <c r="CQO3" s="1"/>
      <c r="CQP3" s="168"/>
      <c r="CQQ3" s="168"/>
      <c r="CQR3" s="168"/>
      <c r="CQS3" s="2"/>
      <c r="CQT3" s="2"/>
      <c r="CQU3" s="2"/>
      <c r="CQV3" s="22"/>
      <c r="CQW3" s="1"/>
      <c r="CQX3" s="1"/>
      <c r="CQY3" s="168"/>
      <c r="CQZ3" s="168"/>
      <c r="CRA3" s="168"/>
      <c r="CRB3" s="2"/>
      <c r="CRC3" s="2"/>
      <c r="CRD3" s="2"/>
      <c r="CRE3" s="22"/>
      <c r="CRF3" s="1"/>
      <c r="CRG3" s="1"/>
      <c r="CRH3" s="168"/>
      <c r="CRI3" s="168"/>
      <c r="CRJ3" s="168"/>
      <c r="CRK3" s="2"/>
      <c r="CRL3" s="2"/>
      <c r="CRM3" s="2"/>
      <c r="CRN3" s="22"/>
      <c r="CRO3" s="1"/>
      <c r="CRP3" s="1"/>
      <c r="CRQ3" s="168"/>
      <c r="CRR3" s="168"/>
      <c r="CRS3" s="168"/>
      <c r="CRT3" s="2"/>
      <c r="CRU3" s="2"/>
      <c r="CRV3" s="2"/>
      <c r="CRW3" s="22"/>
      <c r="CRX3" s="1"/>
      <c r="CRY3" s="1"/>
      <c r="CRZ3" s="168"/>
      <c r="CSA3" s="168"/>
      <c r="CSB3" s="168"/>
      <c r="CSC3" s="2"/>
      <c r="CSD3" s="2"/>
      <c r="CSE3" s="2"/>
      <c r="CSF3" s="22"/>
      <c r="CSG3" s="1"/>
      <c r="CSH3" s="1"/>
      <c r="CSI3" s="168"/>
      <c r="CSJ3" s="168"/>
      <c r="CSK3" s="168"/>
      <c r="CSL3" s="2"/>
      <c r="CSM3" s="2"/>
      <c r="CSN3" s="2"/>
      <c r="CSO3" s="22"/>
      <c r="CSP3" s="1"/>
      <c r="CSQ3" s="1"/>
      <c r="CSR3" s="168"/>
      <c r="CSS3" s="168"/>
      <c r="CST3" s="168"/>
      <c r="CSU3" s="2"/>
      <c r="CSV3" s="2"/>
      <c r="CSW3" s="2"/>
      <c r="CSX3" s="22"/>
      <c r="CSY3" s="1"/>
      <c r="CSZ3" s="1"/>
      <c r="CTA3" s="168"/>
      <c r="CTB3" s="168"/>
      <c r="CTC3" s="168"/>
      <c r="CTD3" s="2"/>
      <c r="CTE3" s="2"/>
      <c r="CTF3" s="2"/>
      <c r="CTG3" s="22"/>
      <c r="CTH3" s="1"/>
      <c r="CTI3" s="1"/>
      <c r="CTJ3" s="168"/>
      <c r="CTK3" s="168"/>
      <c r="CTL3" s="168"/>
      <c r="CTM3" s="2"/>
      <c r="CTN3" s="2"/>
      <c r="CTO3" s="2"/>
      <c r="CTP3" s="22"/>
      <c r="CTQ3" s="1"/>
      <c r="CTR3" s="1"/>
      <c r="CTS3" s="168"/>
      <c r="CTT3" s="168"/>
      <c r="CTU3" s="168"/>
      <c r="CTV3" s="2"/>
      <c r="CTW3" s="2"/>
      <c r="CTX3" s="2"/>
      <c r="CTY3" s="22"/>
      <c r="CTZ3" s="1"/>
      <c r="CUA3" s="1"/>
      <c r="CUB3" s="168"/>
      <c r="CUC3" s="168"/>
      <c r="CUD3" s="168"/>
      <c r="CUE3" s="2"/>
      <c r="CUF3" s="2"/>
      <c r="CUG3" s="2"/>
      <c r="CUH3" s="22"/>
      <c r="CUI3" s="1"/>
      <c r="CUJ3" s="1"/>
      <c r="CUK3" s="168"/>
      <c r="CUL3" s="168"/>
      <c r="CUM3" s="168"/>
      <c r="CUN3" s="2"/>
      <c r="CUO3" s="2"/>
      <c r="CUP3" s="2"/>
      <c r="CUQ3" s="22"/>
      <c r="CUR3" s="1"/>
      <c r="CUS3" s="1"/>
      <c r="CUT3" s="168"/>
      <c r="CUU3" s="168"/>
      <c r="CUV3" s="168"/>
      <c r="CUW3" s="2"/>
      <c r="CUX3" s="2"/>
      <c r="CUY3" s="2"/>
      <c r="CUZ3" s="22"/>
      <c r="CVA3" s="1"/>
      <c r="CVB3" s="1"/>
      <c r="CVC3" s="168"/>
      <c r="CVD3" s="168"/>
      <c r="CVE3" s="168"/>
      <c r="CVF3" s="2"/>
      <c r="CVG3" s="2"/>
      <c r="CVH3" s="2"/>
      <c r="CVI3" s="22"/>
      <c r="CVJ3" s="1"/>
      <c r="CVK3" s="1"/>
      <c r="CVL3" s="168"/>
      <c r="CVM3" s="168"/>
      <c r="CVN3" s="168"/>
      <c r="CVO3" s="2"/>
      <c r="CVP3" s="2"/>
      <c r="CVQ3" s="2"/>
      <c r="CVR3" s="22"/>
      <c r="CVS3" s="1"/>
      <c r="CVT3" s="1"/>
      <c r="CVU3" s="168"/>
      <c r="CVV3" s="168"/>
      <c r="CVW3" s="168"/>
      <c r="CVX3" s="2"/>
      <c r="CVY3" s="2"/>
      <c r="CVZ3" s="2"/>
      <c r="CWA3" s="22"/>
      <c r="CWB3" s="1"/>
      <c r="CWC3" s="1"/>
      <c r="CWD3" s="168"/>
      <c r="CWE3" s="168"/>
      <c r="CWF3" s="168"/>
      <c r="CWG3" s="2"/>
      <c r="CWH3" s="2"/>
      <c r="CWI3" s="2"/>
      <c r="CWJ3" s="22"/>
      <c r="CWK3" s="1"/>
      <c r="CWL3" s="1"/>
      <c r="CWM3" s="168"/>
      <c r="CWN3" s="168"/>
      <c r="CWO3" s="168"/>
      <c r="CWP3" s="2"/>
      <c r="CWQ3" s="2"/>
      <c r="CWR3" s="2"/>
      <c r="CWS3" s="22"/>
      <c r="CWT3" s="1"/>
      <c r="CWU3" s="1"/>
      <c r="CWV3" s="168"/>
      <c r="CWW3" s="168"/>
      <c r="CWX3" s="168"/>
      <c r="CWY3" s="2"/>
      <c r="CWZ3" s="2"/>
      <c r="CXA3" s="2"/>
      <c r="CXB3" s="22"/>
      <c r="CXC3" s="1"/>
      <c r="CXD3" s="1"/>
      <c r="CXE3" s="168"/>
      <c r="CXF3" s="168"/>
      <c r="CXG3" s="168"/>
      <c r="CXH3" s="2"/>
      <c r="CXI3" s="2"/>
      <c r="CXJ3" s="2"/>
      <c r="CXK3" s="22"/>
      <c r="CXL3" s="1"/>
      <c r="CXM3" s="1"/>
      <c r="CXN3" s="168"/>
      <c r="CXO3" s="168"/>
      <c r="CXP3" s="168"/>
      <c r="CXQ3" s="2"/>
      <c r="CXR3" s="2"/>
      <c r="CXS3" s="2"/>
      <c r="CXT3" s="22"/>
      <c r="CXU3" s="1"/>
      <c r="CXV3" s="1"/>
      <c r="CXW3" s="168"/>
      <c r="CXX3" s="168"/>
      <c r="CXY3" s="168"/>
      <c r="CXZ3" s="2"/>
      <c r="CYA3" s="2"/>
      <c r="CYB3" s="2"/>
      <c r="CYC3" s="22"/>
      <c r="CYD3" s="1"/>
      <c r="CYE3" s="1"/>
      <c r="CYF3" s="168"/>
      <c r="CYG3" s="168"/>
      <c r="CYH3" s="168"/>
      <c r="CYI3" s="2"/>
      <c r="CYJ3" s="2"/>
      <c r="CYK3" s="2"/>
      <c r="CYL3" s="22"/>
      <c r="CYM3" s="1"/>
      <c r="CYN3" s="1"/>
      <c r="CYO3" s="168"/>
      <c r="CYP3" s="168"/>
      <c r="CYQ3" s="168"/>
      <c r="CYR3" s="2"/>
      <c r="CYS3" s="2"/>
      <c r="CYT3" s="2"/>
      <c r="CYU3" s="22"/>
      <c r="CYV3" s="1"/>
      <c r="CYW3" s="1"/>
      <c r="CYX3" s="168"/>
      <c r="CYY3" s="168"/>
      <c r="CYZ3" s="168"/>
      <c r="CZA3" s="2"/>
      <c r="CZB3" s="2"/>
      <c r="CZC3" s="2"/>
      <c r="CZD3" s="22"/>
      <c r="CZE3" s="1"/>
      <c r="CZF3" s="1"/>
      <c r="CZG3" s="168"/>
      <c r="CZH3" s="168"/>
      <c r="CZI3" s="168"/>
      <c r="CZJ3" s="2"/>
      <c r="CZK3" s="2"/>
      <c r="CZL3" s="2"/>
      <c r="CZM3" s="22"/>
      <c r="CZN3" s="1"/>
      <c r="CZO3" s="1"/>
      <c r="CZP3" s="168"/>
      <c r="CZQ3" s="168"/>
      <c r="CZR3" s="168"/>
      <c r="CZS3" s="2"/>
      <c r="CZT3" s="2"/>
      <c r="CZU3" s="2"/>
      <c r="CZV3" s="22"/>
      <c r="CZW3" s="1"/>
      <c r="CZX3" s="1"/>
      <c r="CZY3" s="168"/>
      <c r="CZZ3" s="168"/>
      <c r="DAA3" s="168"/>
      <c r="DAB3" s="2"/>
      <c r="DAC3" s="2"/>
      <c r="DAD3" s="2"/>
      <c r="DAE3" s="22"/>
      <c r="DAF3" s="1"/>
      <c r="DAG3" s="1"/>
      <c r="DAH3" s="168"/>
      <c r="DAI3" s="168"/>
      <c r="DAJ3" s="168"/>
      <c r="DAK3" s="2"/>
      <c r="DAL3" s="2"/>
      <c r="DAM3" s="2"/>
      <c r="DAN3" s="22"/>
      <c r="DAO3" s="1"/>
      <c r="DAP3" s="1"/>
      <c r="DAQ3" s="168"/>
      <c r="DAR3" s="168"/>
      <c r="DAS3" s="168"/>
      <c r="DAT3" s="2"/>
      <c r="DAU3" s="2"/>
      <c r="DAV3" s="2"/>
      <c r="DAW3" s="22"/>
      <c r="DAX3" s="1"/>
      <c r="DAY3" s="1"/>
      <c r="DAZ3" s="168"/>
      <c r="DBA3" s="168"/>
      <c r="DBB3" s="168"/>
      <c r="DBC3" s="2"/>
      <c r="DBD3" s="2"/>
      <c r="DBE3" s="2"/>
      <c r="DBF3" s="22"/>
      <c r="DBG3" s="1"/>
      <c r="DBH3" s="1"/>
      <c r="DBI3" s="168"/>
      <c r="DBJ3" s="168"/>
      <c r="DBK3" s="168"/>
      <c r="DBL3" s="2"/>
      <c r="DBM3" s="2"/>
      <c r="DBN3" s="2"/>
      <c r="DBO3" s="22"/>
      <c r="DBP3" s="1"/>
      <c r="DBQ3" s="1"/>
      <c r="DBR3" s="168"/>
      <c r="DBS3" s="168"/>
      <c r="DBT3" s="168"/>
      <c r="DBU3" s="2"/>
      <c r="DBV3" s="2"/>
      <c r="DBW3" s="2"/>
      <c r="DBX3" s="22"/>
      <c r="DBY3" s="1"/>
      <c r="DBZ3" s="1"/>
      <c r="DCA3" s="168"/>
      <c r="DCB3" s="168"/>
      <c r="DCC3" s="168"/>
      <c r="DCD3" s="2"/>
      <c r="DCE3" s="2"/>
      <c r="DCF3" s="2"/>
      <c r="DCG3" s="22"/>
      <c r="DCH3" s="1"/>
      <c r="DCI3" s="1"/>
      <c r="DCJ3" s="168"/>
      <c r="DCK3" s="168"/>
      <c r="DCL3" s="168"/>
      <c r="DCM3" s="2"/>
      <c r="DCN3" s="2"/>
      <c r="DCO3" s="2"/>
      <c r="DCP3" s="22"/>
      <c r="DCQ3" s="1"/>
      <c r="DCR3" s="1"/>
      <c r="DCS3" s="168"/>
      <c r="DCT3" s="168"/>
      <c r="DCU3" s="168"/>
      <c r="DCV3" s="2"/>
      <c r="DCW3" s="2"/>
      <c r="DCX3" s="2"/>
      <c r="DCY3" s="22"/>
      <c r="DCZ3" s="1"/>
      <c r="DDA3" s="1"/>
      <c r="DDB3" s="168"/>
      <c r="DDC3" s="168"/>
      <c r="DDD3" s="168"/>
      <c r="DDE3" s="2"/>
      <c r="DDF3" s="2"/>
      <c r="DDG3" s="2"/>
      <c r="DDH3" s="22"/>
      <c r="DDI3" s="1"/>
      <c r="DDJ3" s="1"/>
      <c r="DDK3" s="168"/>
      <c r="DDL3" s="168"/>
      <c r="DDM3" s="168"/>
      <c r="DDN3" s="2"/>
      <c r="DDO3" s="2"/>
      <c r="DDP3" s="2"/>
      <c r="DDQ3" s="22"/>
      <c r="DDR3" s="1"/>
      <c r="DDS3" s="1"/>
      <c r="DDT3" s="168"/>
      <c r="DDU3" s="168"/>
      <c r="DDV3" s="168"/>
      <c r="DDW3" s="2"/>
      <c r="DDX3" s="2"/>
      <c r="DDY3" s="2"/>
      <c r="DDZ3" s="22"/>
      <c r="DEA3" s="1"/>
      <c r="DEB3" s="1"/>
      <c r="DEC3" s="168"/>
      <c r="DED3" s="168"/>
      <c r="DEE3" s="168"/>
      <c r="DEF3" s="2"/>
      <c r="DEG3" s="2"/>
      <c r="DEH3" s="2"/>
      <c r="DEI3" s="22"/>
      <c r="DEJ3" s="1"/>
      <c r="DEK3" s="1"/>
      <c r="DEL3" s="168"/>
      <c r="DEM3" s="168"/>
      <c r="DEN3" s="168"/>
      <c r="DEO3" s="2"/>
      <c r="DEP3" s="2"/>
      <c r="DEQ3" s="2"/>
      <c r="DER3" s="22"/>
      <c r="DES3" s="1"/>
      <c r="DET3" s="1"/>
      <c r="DEU3" s="168"/>
      <c r="DEV3" s="168"/>
      <c r="DEW3" s="168"/>
      <c r="DEX3" s="2"/>
      <c r="DEY3" s="2"/>
      <c r="DEZ3" s="2"/>
      <c r="DFA3" s="22"/>
      <c r="DFB3" s="1"/>
      <c r="DFC3" s="1"/>
      <c r="DFD3" s="168"/>
      <c r="DFE3" s="168"/>
      <c r="DFF3" s="168"/>
      <c r="DFG3" s="2"/>
      <c r="DFH3" s="2"/>
      <c r="DFI3" s="2"/>
      <c r="DFJ3" s="22"/>
      <c r="DFK3" s="1"/>
      <c r="DFL3" s="1"/>
      <c r="DFM3" s="168"/>
      <c r="DFN3" s="168"/>
      <c r="DFO3" s="168"/>
      <c r="DFP3" s="2"/>
      <c r="DFQ3" s="2"/>
      <c r="DFR3" s="2"/>
      <c r="DFS3" s="22"/>
      <c r="DFT3" s="1"/>
      <c r="DFU3" s="1"/>
      <c r="DFV3" s="168"/>
      <c r="DFW3" s="168"/>
      <c r="DFX3" s="168"/>
      <c r="DFY3" s="2"/>
      <c r="DFZ3" s="2"/>
      <c r="DGA3" s="2"/>
      <c r="DGB3" s="22"/>
      <c r="DGC3" s="1"/>
      <c r="DGD3" s="1"/>
      <c r="DGE3" s="168"/>
      <c r="DGF3" s="168"/>
      <c r="DGG3" s="168"/>
      <c r="DGH3" s="2"/>
      <c r="DGI3" s="2"/>
      <c r="DGJ3" s="2"/>
      <c r="DGK3" s="22"/>
      <c r="DGL3" s="1"/>
      <c r="DGM3" s="1"/>
      <c r="DGN3" s="168"/>
      <c r="DGO3" s="168"/>
      <c r="DGP3" s="168"/>
      <c r="DGQ3" s="2"/>
      <c r="DGR3" s="2"/>
      <c r="DGS3" s="2"/>
      <c r="DGT3" s="22"/>
      <c r="DGU3" s="1"/>
      <c r="DGV3" s="1"/>
      <c r="DGW3" s="168"/>
      <c r="DGX3" s="168"/>
      <c r="DGY3" s="168"/>
      <c r="DGZ3" s="2"/>
      <c r="DHA3" s="2"/>
      <c r="DHB3" s="2"/>
      <c r="DHC3" s="22"/>
      <c r="DHD3" s="1"/>
      <c r="DHE3" s="1"/>
      <c r="DHF3" s="168"/>
      <c r="DHG3" s="168"/>
      <c r="DHH3" s="168"/>
      <c r="DHI3" s="2"/>
      <c r="DHJ3" s="2"/>
      <c r="DHK3" s="2"/>
      <c r="DHL3" s="22"/>
      <c r="DHM3" s="1"/>
      <c r="DHN3" s="1"/>
      <c r="DHO3" s="168"/>
      <c r="DHP3" s="168"/>
      <c r="DHQ3" s="168"/>
      <c r="DHR3" s="2"/>
      <c r="DHS3" s="2"/>
      <c r="DHT3" s="2"/>
      <c r="DHU3" s="22"/>
      <c r="DHV3" s="1"/>
      <c r="DHW3" s="1"/>
      <c r="DHX3" s="168"/>
      <c r="DHY3" s="168"/>
      <c r="DHZ3" s="168"/>
      <c r="DIA3" s="2"/>
      <c r="DIB3" s="2"/>
      <c r="DIC3" s="2"/>
      <c r="DID3" s="22"/>
      <c r="DIE3" s="1"/>
      <c r="DIF3" s="1"/>
      <c r="DIG3" s="168"/>
      <c r="DIH3" s="168"/>
      <c r="DII3" s="168"/>
      <c r="DIJ3" s="2"/>
      <c r="DIK3" s="2"/>
      <c r="DIL3" s="2"/>
      <c r="DIM3" s="22"/>
      <c r="DIN3" s="1"/>
      <c r="DIO3" s="1"/>
      <c r="DIP3" s="168"/>
      <c r="DIQ3" s="168"/>
      <c r="DIR3" s="168"/>
      <c r="DIS3" s="2"/>
      <c r="DIT3" s="2"/>
      <c r="DIU3" s="2"/>
      <c r="DIV3" s="22"/>
      <c r="DIW3" s="1"/>
      <c r="DIX3" s="1"/>
      <c r="DIY3" s="168"/>
      <c r="DIZ3" s="168"/>
      <c r="DJA3" s="168"/>
      <c r="DJB3" s="2"/>
      <c r="DJC3" s="2"/>
      <c r="DJD3" s="2"/>
      <c r="DJE3" s="22"/>
      <c r="DJF3" s="1"/>
      <c r="DJG3" s="1"/>
      <c r="DJH3" s="168"/>
      <c r="DJI3" s="168"/>
      <c r="DJJ3" s="168"/>
      <c r="DJK3" s="2"/>
      <c r="DJL3" s="2"/>
      <c r="DJM3" s="2"/>
      <c r="DJN3" s="22"/>
      <c r="DJO3" s="1"/>
      <c r="DJP3" s="1"/>
      <c r="DJQ3" s="168"/>
      <c r="DJR3" s="168"/>
      <c r="DJS3" s="168"/>
      <c r="DJT3" s="2"/>
      <c r="DJU3" s="2"/>
      <c r="DJV3" s="2"/>
      <c r="DJW3" s="22"/>
      <c r="DJX3" s="1"/>
      <c r="DJY3" s="1"/>
      <c r="DJZ3" s="168"/>
      <c r="DKA3" s="168"/>
      <c r="DKB3" s="168"/>
      <c r="DKC3" s="2"/>
      <c r="DKD3" s="2"/>
      <c r="DKE3" s="2"/>
      <c r="DKF3" s="22"/>
      <c r="DKG3" s="1"/>
      <c r="DKH3" s="1"/>
      <c r="DKI3" s="168"/>
      <c r="DKJ3" s="168"/>
      <c r="DKK3" s="168"/>
      <c r="DKL3" s="2"/>
      <c r="DKM3" s="2"/>
      <c r="DKN3" s="2"/>
      <c r="DKO3" s="22"/>
      <c r="DKP3" s="1"/>
      <c r="DKQ3" s="1"/>
      <c r="DKR3" s="168"/>
      <c r="DKS3" s="168"/>
      <c r="DKT3" s="168"/>
      <c r="DKU3" s="2"/>
      <c r="DKV3" s="2"/>
      <c r="DKW3" s="2"/>
      <c r="DKX3" s="22"/>
      <c r="DKY3" s="1"/>
      <c r="DKZ3" s="1"/>
      <c r="DLA3" s="168"/>
      <c r="DLB3" s="168"/>
      <c r="DLC3" s="168"/>
      <c r="DLD3" s="2"/>
      <c r="DLE3" s="2"/>
      <c r="DLF3" s="2"/>
      <c r="DLG3" s="22"/>
      <c r="DLH3" s="1"/>
      <c r="DLI3" s="1"/>
      <c r="DLJ3" s="168"/>
      <c r="DLK3" s="168"/>
      <c r="DLL3" s="168"/>
      <c r="DLM3" s="2"/>
      <c r="DLN3" s="2"/>
      <c r="DLO3" s="2"/>
      <c r="DLP3" s="22"/>
      <c r="DLQ3" s="1"/>
      <c r="DLR3" s="1"/>
      <c r="DLS3" s="168"/>
      <c r="DLT3" s="168"/>
      <c r="DLU3" s="168"/>
      <c r="DLV3" s="2"/>
      <c r="DLW3" s="2"/>
      <c r="DLX3" s="2"/>
      <c r="DLY3" s="22"/>
      <c r="DLZ3" s="1"/>
      <c r="DMA3" s="1"/>
      <c r="DMB3" s="168"/>
      <c r="DMC3" s="168"/>
      <c r="DMD3" s="168"/>
      <c r="DME3" s="2"/>
      <c r="DMF3" s="2"/>
      <c r="DMG3" s="2"/>
      <c r="DMH3" s="22"/>
      <c r="DMI3" s="1"/>
      <c r="DMJ3" s="1"/>
      <c r="DMK3" s="168"/>
      <c r="DML3" s="168"/>
      <c r="DMM3" s="168"/>
      <c r="DMN3" s="2"/>
      <c r="DMO3" s="2"/>
      <c r="DMP3" s="2"/>
      <c r="DMQ3" s="22"/>
      <c r="DMR3" s="1"/>
      <c r="DMS3" s="1"/>
      <c r="DMT3" s="168"/>
      <c r="DMU3" s="168"/>
      <c r="DMV3" s="168"/>
      <c r="DMW3" s="2"/>
      <c r="DMX3" s="2"/>
      <c r="DMY3" s="2"/>
      <c r="DMZ3" s="22"/>
      <c r="DNA3" s="1"/>
      <c r="DNB3" s="1"/>
      <c r="DNC3" s="168"/>
      <c r="DND3" s="168"/>
      <c r="DNE3" s="168"/>
      <c r="DNF3" s="2"/>
      <c r="DNG3" s="2"/>
      <c r="DNH3" s="2"/>
      <c r="DNI3" s="22"/>
      <c r="DNJ3" s="1"/>
      <c r="DNK3" s="1"/>
      <c r="DNL3" s="168"/>
      <c r="DNM3" s="168"/>
      <c r="DNN3" s="168"/>
      <c r="DNO3" s="2"/>
      <c r="DNP3" s="2"/>
      <c r="DNQ3" s="2"/>
      <c r="DNR3" s="22"/>
      <c r="DNS3" s="1"/>
      <c r="DNT3" s="1"/>
      <c r="DNU3" s="168"/>
      <c r="DNV3" s="168"/>
      <c r="DNW3" s="168"/>
      <c r="DNX3" s="2"/>
      <c r="DNY3" s="2"/>
      <c r="DNZ3" s="2"/>
      <c r="DOA3" s="22"/>
      <c r="DOB3" s="1"/>
      <c r="DOC3" s="1"/>
      <c r="DOD3" s="168"/>
      <c r="DOE3" s="168"/>
      <c r="DOF3" s="168"/>
      <c r="DOG3" s="2"/>
      <c r="DOH3" s="2"/>
      <c r="DOI3" s="2"/>
      <c r="DOJ3" s="22"/>
      <c r="DOK3" s="1"/>
      <c r="DOL3" s="1"/>
      <c r="DOM3" s="168"/>
      <c r="DON3" s="168"/>
      <c r="DOO3" s="168"/>
      <c r="DOP3" s="2"/>
      <c r="DOQ3" s="2"/>
      <c r="DOR3" s="2"/>
      <c r="DOS3" s="22"/>
      <c r="DOT3" s="1"/>
      <c r="DOU3" s="1"/>
      <c r="DOV3" s="168"/>
      <c r="DOW3" s="168"/>
      <c r="DOX3" s="168"/>
      <c r="DOY3" s="2"/>
      <c r="DOZ3" s="2"/>
      <c r="DPA3" s="2"/>
      <c r="DPB3" s="22"/>
      <c r="DPC3" s="1"/>
      <c r="DPD3" s="1"/>
      <c r="DPE3" s="168"/>
      <c r="DPF3" s="168"/>
      <c r="DPG3" s="168"/>
      <c r="DPH3" s="2"/>
      <c r="DPI3" s="2"/>
      <c r="DPJ3" s="2"/>
      <c r="DPK3" s="22"/>
      <c r="DPL3" s="1"/>
      <c r="DPM3" s="1"/>
      <c r="DPN3" s="168"/>
      <c r="DPO3" s="168"/>
      <c r="DPP3" s="168"/>
      <c r="DPQ3" s="2"/>
      <c r="DPR3" s="2"/>
      <c r="DPS3" s="2"/>
      <c r="DPT3" s="22"/>
      <c r="DPU3" s="1"/>
      <c r="DPV3" s="1"/>
      <c r="DPW3" s="168"/>
      <c r="DPX3" s="168"/>
      <c r="DPY3" s="168"/>
      <c r="DPZ3" s="2"/>
      <c r="DQA3" s="2"/>
      <c r="DQB3" s="2"/>
      <c r="DQC3" s="22"/>
      <c r="DQD3" s="1"/>
      <c r="DQE3" s="1"/>
      <c r="DQF3" s="168"/>
      <c r="DQG3" s="168"/>
      <c r="DQH3" s="168"/>
      <c r="DQI3" s="2"/>
      <c r="DQJ3" s="2"/>
      <c r="DQK3" s="2"/>
      <c r="DQL3" s="22"/>
      <c r="DQM3" s="1"/>
      <c r="DQN3" s="1"/>
      <c r="DQO3" s="168"/>
      <c r="DQP3" s="168"/>
      <c r="DQQ3" s="168"/>
      <c r="DQR3" s="2"/>
      <c r="DQS3" s="2"/>
      <c r="DQT3" s="2"/>
      <c r="DQU3" s="22"/>
      <c r="DQV3" s="1"/>
      <c r="DQW3" s="1"/>
      <c r="DQX3" s="168"/>
      <c r="DQY3" s="168"/>
      <c r="DQZ3" s="168"/>
      <c r="DRA3" s="2"/>
      <c r="DRB3" s="2"/>
      <c r="DRC3" s="2"/>
      <c r="DRD3" s="22"/>
      <c r="DRE3" s="1"/>
      <c r="DRF3" s="1"/>
      <c r="DRG3" s="168"/>
      <c r="DRH3" s="168"/>
      <c r="DRI3" s="168"/>
      <c r="DRJ3" s="2"/>
      <c r="DRK3" s="2"/>
      <c r="DRL3" s="2"/>
      <c r="DRM3" s="22"/>
      <c r="DRN3" s="1"/>
      <c r="DRO3" s="1"/>
      <c r="DRP3" s="168"/>
      <c r="DRQ3" s="168"/>
      <c r="DRR3" s="168"/>
      <c r="DRS3" s="2"/>
      <c r="DRT3" s="2"/>
      <c r="DRU3" s="2"/>
      <c r="DRV3" s="22"/>
      <c r="DRW3" s="1"/>
      <c r="DRX3" s="1"/>
      <c r="DRY3" s="168"/>
      <c r="DRZ3" s="168"/>
      <c r="DSA3" s="168"/>
      <c r="DSB3" s="2"/>
      <c r="DSC3" s="2"/>
      <c r="DSD3" s="2"/>
      <c r="DSE3" s="22"/>
      <c r="DSF3" s="1"/>
      <c r="DSG3" s="1"/>
      <c r="DSH3" s="168"/>
      <c r="DSI3" s="168"/>
      <c r="DSJ3" s="168"/>
      <c r="DSK3" s="2"/>
      <c r="DSL3" s="2"/>
      <c r="DSM3" s="2"/>
      <c r="DSN3" s="22"/>
      <c r="DSO3" s="1"/>
      <c r="DSP3" s="1"/>
      <c r="DSQ3" s="168"/>
      <c r="DSR3" s="168"/>
      <c r="DSS3" s="168"/>
      <c r="DST3" s="2"/>
      <c r="DSU3" s="2"/>
      <c r="DSV3" s="2"/>
      <c r="DSW3" s="22"/>
      <c r="DSX3" s="1"/>
      <c r="DSY3" s="1"/>
      <c r="DSZ3" s="168"/>
      <c r="DTA3" s="168"/>
      <c r="DTB3" s="168"/>
      <c r="DTC3" s="2"/>
      <c r="DTD3" s="2"/>
      <c r="DTE3" s="2"/>
      <c r="DTF3" s="22"/>
      <c r="DTG3" s="1"/>
      <c r="DTH3" s="1"/>
      <c r="DTI3" s="168"/>
      <c r="DTJ3" s="168"/>
      <c r="DTK3" s="168"/>
      <c r="DTL3" s="2"/>
      <c r="DTM3" s="2"/>
      <c r="DTN3" s="2"/>
      <c r="DTO3" s="22"/>
      <c r="DTP3" s="1"/>
      <c r="DTQ3" s="1"/>
      <c r="DTR3" s="168"/>
      <c r="DTS3" s="168"/>
      <c r="DTT3" s="168"/>
      <c r="DTU3" s="2"/>
      <c r="DTV3" s="2"/>
      <c r="DTW3" s="2"/>
      <c r="DTX3" s="22"/>
      <c r="DTY3" s="1"/>
      <c r="DTZ3" s="1"/>
      <c r="DUA3" s="168"/>
      <c r="DUB3" s="168"/>
      <c r="DUC3" s="168"/>
      <c r="DUD3" s="2"/>
      <c r="DUE3" s="2"/>
      <c r="DUF3" s="2"/>
      <c r="DUG3" s="22"/>
      <c r="DUH3" s="1"/>
      <c r="DUI3" s="1"/>
      <c r="DUJ3" s="168"/>
      <c r="DUK3" s="168"/>
      <c r="DUL3" s="168"/>
      <c r="DUM3" s="2"/>
      <c r="DUN3" s="2"/>
      <c r="DUO3" s="2"/>
      <c r="DUP3" s="22"/>
      <c r="DUQ3" s="1"/>
      <c r="DUR3" s="1"/>
      <c r="DUS3" s="168"/>
      <c r="DUT3" s="168"/>
      <c r="DUU3" s="168"/>
      <c r="DUV3" s="2"/>
      <c r="DUW3" s="2"/>
      <c r="DUX3" s="2"/>
      <c r="DUY3" s="22"/>
      <c r="DUZ3" s="1"/>
      <c r="DVA3" s="1"/>
      <c r="DVB3" s="168"/>
      <c r="DVC3" s="168"/>
      <c r="DVD3" s="168"/>
      <c r="DVE3" s="2"/>
      <c r="DVF3" s="2"/>
      <c r="DVG3" s="2"/>
      <c r="DVH3" s="22"/>
      <c r="DVI3" s="1"/>
      <c r="DVJ3" s="1"/>
      <c r="DVK3" s="168"/>
      <c r="DVL3" s="168"/>
      <c r="DVM3" s="168"/>
      <c r="DVN3" s="2"/>
      <c r="DVO3" s="2"/>
      <c r="DVP3" s="2"/>
      <c r="DVQ3" s="22"/>
      <c r="DVR3" s="1"/>
      <c r="DVS3" s="1"/>
      <c r="DVT3" s="168"/>
      <c r="DVU3" s="168"/>
      <c r="DVV3" s="168"/>
      <c r="DVW3" s="2"/>
      <c r="DVX3" s="2"/>
      <c r="DVY3" s="2"/>
      <c r="DVZ3" s="22"/>
      <c r="DWA3" s="1"/>
      <c r="DWB3" s="1"/>
      <c r="DWC3" s="168"/>
      <c r="DWD3" s="168"/>
      <c r="DWE3" s="168"/>
      <c r="DWF3" s="2"/>
      <c r="DWG3" s="2"/>
      <c r="DWH3" s="2"/>
      <c r="DWI3" s="22"/>
      <c r="DWJ3" s="1"/>
      <c r="DWK3" s="1"/>
      <c r="DWL3" s="168"/>
      <c r="DWM3" s="168"/>
      <c r="DWN3" s="168"/>
      <c r="DWO3" s="2"/>
      <c r="DWP3" s="2"/>
      <c r="DWQ3" s="2"/>
      <c r="DWR3" s="22"/>
      <c r="DWS3" s="1"/>
      <c r="DWT3" s="1"/>
      <c r="DWU3" s="168"/>
      <c r="DWV3" s="168"/>
      <c r="DWW3" s="168"/>
      <c r="DWX3" s="2"/>
      <c r="DWY3" s="2"/>
      <c r="DWZ3" s="2"/>
      <c r="DXA3" s="22"/>
      <c r="DXB3" s="1"/>
      <c r="DXC3" s="1"/>
      <c r="DXD3" s="168"/>
      <c r="DXE3" s="168"/>
      <c r="DXF3" s="168"/>
      <c r="DXG3" s="2"/>
      <c r="DXH3" s="2"/>
      <c r="DXI3" s="2"/>
      <c r="DXJ3" s="22"/>
      <c r="DXK3" s="1"/>
      <c r="DXL3" s="1"/>
      <c r="DXM3" s="168"/>
      <c r="DXN3" s="168"/>
      <c r="DXO3" s="168"/>
      <c r="DXP3" s="2"/>
      <c r="DXQ3" s="2"/>
      <c r="DXR3" s="2"/>
      <c r="DXS3" s="22"/>
      <c r="DXT3" s="1"/>
      <c r="DXU3" s="1"/>
      <c r="DXV3" s="168"/>
      <c r="DXW3" s="168"/>
      <c r="DXX3" s="168"/>
      <c r="DXY3" s="2"/>
      <c r="DXZ3" s="2"/>
      <c r="DYA3" s="2"/>
      <c r="DYB3" s="22"/>
      <c r="DYC3" s="1"/>
      <c r="DYD3" s="1"/>
      <c r="DYE3" s="168"/>
      <c r="DYF3" s="168"/>
      <c r="DYG3" s="168"/>
      <c r="DYH3" s="2"/>
      <c r="DYI3" s="2"/>
      <c r="DYJ3" s="2"/>
      <c r="DYK3" s="22"/>
      <c r="DYL3" s="1"/>
      <c r="DYM3" s="1"/>
      <c r="DYN3" s="168"/>
      <c r="DYO3" s="168"/>
      <c r="DYP3" s="168"/>
      <c r="DYQ3" s="2"/>
      <c r="DYR3" s="2"/>
      <c r="DYS3" s="2"/>
      <c r="DYT3" s="22"/>
      <c r="DYU3" s="1"/>
      <c r="DYV3" s="1"/>
      <c r="DYW3" s="168"/>
      <c r="DYX3" s="168"/>
      <c r="DYY3" s="168"/>
      <c r="DYZ3" s="2"/>
      <c r="DZA3" s="2"/>
      <c r="DZB3" s="2"/>
      <c r="DZC3" s="22"/>
      <c r="DZD3" s="1"/>
      <c r="DZE3" s="1"/>
      <c r="DZF3" s="168"/>
      <c r="DZG3" s="168"/>
      <c r="DZH3" s="168"/>
      <c r="DZI3" s="2"/>
      <c r="DZJ3" s="2"/>
      <c r="DZK3" s="2"/>
      <c r="DZL3" s="22"/>
      <c r="DZM3" s="1"/>
      <c r="DZN3" s="1"/>
      <c r="DZO3" s="168"/>
      <c r="DZP3" s="168"/>
      <c r="DZQ3" s="168"/>
      <c r="DZR3" s="2"/>
      <c r="DZS3" s="2"/>
      <c r="DZT3" s="2"/>
      <c r="DZU3" s="22"/>
      <c r="DZV3" s="1"/>
      <c r="DZW3" s="1"/>
      <c r="DZX3" s="168"/>
      <c r="DZY3" s="168"/>
      <c r="DZZ3" s="168"/>
      <c r="EAA3" s="2"/>
      <c r="EAB3" s="2"/>
      <c r="EAC3" s="2"/>
      <c r="EAD3" s="22"/>
      <c r="EAE3" s="1"/>
      <c r="EAF3" s="1"/>
      <c r="EAG3" s="168"/>
      <c r="EAH3" s="168"/>
      <c r="EAI3" s="168"/>
      <c r="EAJ3" s="2"/>
      <c r="EAK3" s="2"/>
      <c r="EAL3" s="2"/>
      <c r="EAM3" s="22"/>
      <c r="EAN3" s="1"/>
      <c r="EAO3" s="1"/>
      <c r="EAP3" s="168"/>
      <c r="EAQ3" s="168"/>
      <c r="EAR3" s="168"/>
      <c r="EAS3" s="2"/>
      <c r="EAT3" s="2"/>
      <c r="EAU3" s="2"/>
      <c r="EAV3" s="22"/>
      <c r="EAW3" s="1"/>
      <c r="EAX3" s="1"/>
      <c r="EAY3" s="168"/>
      <c r="EAZ3" s="168"/>
      <c r="EBA3" s="168"/>
      <c r="EBB3" s="2"/>
      <c r="EBC3" s="2"/>
      <c r="EBD3" s="2"/>
      <c r="EBE3" s="22"/>
      <c r="EBF3" s="1"/>
      <c r="EBG3" s="1"/>
      <c r="EBH3" s="168"/>
      <c r="EBI3" s="168"/>
      <c r="EBJ3" s="168"/>
      <c r="EBK3" s="2"/>
      <c r="EBL3" s="2"/>
      <c r="EBM3" s="2"/>
      <c r="EBN3" s="22"/>
      <c r="EBO3" s="1"/>
      <c r="EBP3" s="1"/>
      <c r="EBQ3" s="168"/>
      <c r="EBR3" s="168"/>
      <c r="EBS3" s="168"/>
      <c r="EBT3" s="2"/>
      <c r="EBU3" s="2"/>
      <c r="EBV3" s="2"/>
      <c r="EBW3" s="22"/>
      <c r="EBX3" s="1"/>
      <c r="EBY3" s="1"/>
      <c r="EBZ3" s="168"/>
      <c r="ECA3" s="168"/>
      <c r="ECB3" s="168"/>
      <c r="ECC3" s="2"/>
      <c r="ECD3" s="2"/>
      <c r="ECE3" s="2"/>
      <c r="ECF3" s="22"/>
      <c r="ECG3" s="1"/>
      <c r="ECH3" s="1"/>
      <c r="ECI3" s="168"/>
      <c r="ECJ3" s="168"/>
      <c r="ECK3" s="168"/>
      <c r="ECL3" s="2"/>
      <c r="ECM3" s="2"/>
      <c r="ECN3" s="2"/>
      <c r="ECO3" s="22"/>
      <c r="ECP3" s="1"/>
      <c r="ECQ3" s="1"/>
      <c r="ECR3" s="168"/>
      <c r="ECS3" s="168"/>
      <c r="ECT3" s="168"/>
      <c r="ECU3" s="2"/>
      <c r="ECV3" s="2"/>
      <c r="ECW3" s="2"/>
      <c r="ECX3" s="22"/>
      <c r="ECY3" s="1"/>
      <c r="ECZ3" s="1"/>
      <c r="EDA3" s="168"/>
      <c r="EDB3" s="168"/>
      <c r="EDC3" s="168"/>
      <c r="EDD3" s="2"/>
      <c r="EDE3" s="2"/>
      <c r="EDF3" s="2"/>
      <c r="EDG3" s="22"/>
      <c r="EDH3" s="1"/>
      <c r="EDI3" s="1"/>
      <c r="EDJ3" s="168"/>
      <c r="EDK3" s="168"/>
      <c r="EDL3" s="168"/>
      <c r="EDM3" s="2"/>
      <c r="EDN3" s="2"/>
      <c r="EDO3" s="2"/>
      <c r="EDP3" s="22"/>
      <c r="EDQ3" s="1"/>
      <c r="EDR3" s="1"/>
      <c r="EDS3" s="168"/>
      <c r="EDT3" s="168"/>
      <c r="EDU3" s="168"/>
      <c r="EDV3" s="2"/>
      <c r="EDW3" s="2"/>
      <c r="EDX3" s="2"/>
      <c r="EDY3" s="22"/>
      <c r="EDZ3" s="1"/>
      <c r="EEA3" s="1"/>
      <c r="EEB3" s="168"/>
      <c r="EEC3" s="168"/>
      <c r="EED3" s="168"/>
      <c r="EEE3" s="2"/>
      <c r="EEF3" s="2"/>
      <c r="EEG3" s="2"/>
      <c r="EEH3" s="22"/>
      <c r="EEI3" s="1"/>
      <c r="EEJ3" s="1"/>
      <c r="EEK3" s="168"/>
      <c r="EEL3" s="168"/>
      <c r="EEM3" s="168"/>
      <c r="EEN3" s="2"/>
      <c r="EEO3" s="2"/>
      <c r="EEP3" s="2"/>
      <c r="EEQ3" s="22"/>
      <c r="EER3" s="1"/>
      <c r="EES3" s="1"/>
      <c r="EET3" s="168"/>
      <c r="EEU3" s="168"/>
      <c r="EEV3" s="168"/>
      <c r="EEW3" s="2"/>
      <c r="EEX3" s="2"/>
      <c r="EEY3" s="2"/>
      <c r="EEZ3" s="22"/>
      <c r="EFA3" s="1"/>
      <c r="EFB3" s="1"/>
      <c r="EFC3" s="168"/>
      <c r="EFD3" s="168"/>
      <c r="EFE3" s="168"/>
      <c r="EFF3" s="2"/>
      <c r="EFG3" s="2"/>
      <c r="EFH3" s="2"/>
      <c r="EFI3" s="22"/>
      <c r="EFJ3" s="1"/>
      <c r="EFK3" s="1"/>
      <c r="EFL3" s="168"/>
      <c r="EFM3" s="168"/>
      <c r="EFN3" s="168"/>
      <c r="EFO3" s="2"/>
      <c r="EFP3" s="2"/>
      <c r="EFQ3" s="2"/>
      <c r="EFR3" s="22"/>
      <c r="EFS3" s="1"/>
      <c r="EFT3" s="1"/>
      <c r="EFU3" s="168"/>
      <c r="EFV3" s="168"/>
      <c r="EFW3" s="168"/>
      <c r="EFX3" s="2"/>
      <c r="EFY3" s="2"/>
      <c r="EFZ3" s="2"/>
      <c r="EGA3" s="22"/>
      <c r="EGB3" s="1"/>
      <c r="EGC3" s="1"/>
      <c r="EGD3" s="168"/>
      <c r="EGE3" s="168"/>
      <c r="EGF3" s="168"/>
      <c r="EGG3" s="2"/>
      <c r="EGH3" s="2"/>
      <c r="EGI3" s="2"/>
      <c r="EGJ3" s="22"/>
      <c r="EGK3" s="1"/>
      <c r="EGL3" s="1"/>
      <c r="EGM3" s="168"/>
      <c r="EGN3" s="168"/>
      <c r="EGO3" s="168"/>
      <c r="EGP3" s="2"/>
      <c r="EGQ3" s="2"/>
      <c r="EGR3" s="2"/>
      <c r="EGS3" s="22"/>
      <c r="EGT3" s="1"/>
      <c r="EGU3" s="1"/>
      <c r="EGV3" s="168"/>
      <c r="EGW3" s="168"/>
      <c r="EGX3" s="168"/>
      <c r="EGY3" s="2"/>
      <c r="EGZ3" s="2"/>
      <c r="EHA3" s="2"/>
      <c r="EHB3" s="22"/>
      <c r="EHC3" s="1"/>
      <c r="EHD3" s="1"/>
      <c r="EHE3" s="168"/>
      <c r="EHF3" s="168"/>
      <c r="EHG3" s="168"/>
      <c r="EHH3" s="2"/>
      <c r="EHI3" s="2"/>
      <c r="EHJ3" s="2"/>
      <c r="EHK3" s="22"/>
      <c r="EHL3" s="1"/>
      <c r="EHM3" s="1"/>
      <c r="EHN3" s="168"/>
      <c r="EHO3" s="168"/>
      <c r="EHP3" s="168"/>
      <c r="EHQ3" s="2"/>
      <c r="EHR3" s="2"/>
      <c r="EHS3" s="2"/>
      <c r="EHT3" s="22"/>
      <c r="EHU3" s="1"/>
      <c r="EHV3" s="1"/>
      <c r="EHW3" s="168"/>
      <c r="EHX3" s="168"/>
      <c r="EHY3" s="168"/>
      <c r="EHZ3" s="2"/>
      <c r="EIA3" s="2"/>
      <c r="EIB3" s="2"/>
      <c r="EIC3" s="22"/>
      <c r="EID3" s="1"/>
      <c r="EIE3" s="1"/>
      <c r="EIF3" s="168"/>
      <c r="EIG3" s="168"/>
      <c r="EIH3" s="168"/>
      <c r="EII3" s="2"/>
      <c r="EIJ3" s="2"/>
      <c r="EIK3" s="2"/>
      <c r="EIL3" s="22"/>
      <c r="EIM3" s="1"/>
      <c r="EIN3" s="1"/>
      <c r="EIO3" s="168"/>
      <c r="EIP3" s="168"/>
      <c r="EIQ3" s="168"/>
      <c r="EIR3" s="2"/>
      <c r="EIS3" s="2"/>
      <c r="EIT3" s="2"/>
      <c r="EIU3" s="22"/>
      <c r="EIV3" s="1"/>
      <c r="EIW3" s="1"/>
      <c r="EIX3" s="168"/>
      <c r="EIY3" s="168"/>
      <c r="EIZ3" s="168"/>
      <c r="EJA3" s="2"/>
      <c r="EJB3" s="2"/>
      <c r="EJC3" s="2"/>
      <c r="EJD3" s="22"/>
      <c r="EJE3" s="1"/>
      <c r="EJF3" s="1"/>
      <c r="EJG3" s="168"/>
      <c r="EJH3" s="168"/>
      <c r="EJI3" s="168"/>
      <c r="EJJ3" s="2"/>
      <c r="EJK3" s="2"/>
      <c r="EJL3" s="2"/>
      <c r="EJM3" s="22"/>
      <c r="EJN3" s="1"/>
      <c r="EJO3" s="1"/>
      <c r="EJP3" s="168"/>
      <c r="EJQ3" s="168"/>
      <c r="EJR3" s="168"/>
      <c r="EJS3" s="2"/>
      <c r="EJT3" s="2"/>
      <c r="EJU3" s="2"/>
      <c r="EJV3" s="22"/>
      <c r="EJW3" s="1"/>
      <c r="EJX3" s="1"/>
      <c r="EJY3" s="168"/>
      <c r="EJZ3" s="168"/>
      <c r="EKA3" s="168"/>
      <c r="EKB3" s="2"/>
      <c r="EKC3" s="2"/>
      <c r="EKD3" s="2"/>
      <c r="EKE3" s="22"/>
      <c r="EKF3" s="1"/>
      <c r="EKG3" s="1"/>
      <c r="EKH3" s="168"/>
      <c r="EKI3" s="168"/>
      <c r="EKJ3" s="168"/>
      <c r="EKK3" s="2"/>
      <c r="EKL3" s="2"/>
      <c r="EKM3" s="2"/>
      <c r="EKN3" s="22"/>
      <c r="EKO3" s="1"/>
      <c r="EKP3" s="1"/>
      <c r="EKQ3" s="168"/>
      <c r="EKR3" s="168"/>
      <c r="EKS3" s="168"/>
      <c r="EKT3" s="2"/>
      <c r="EKU3" s="2"/>
      <c r="EKV3" s="2"/>
      <c r="EKW3" s="22"/>
      <c r="EKX3" s="1"/>
      <c r="EKY3" s="1"/>
      <c r="EKZ3" s="168"/>
      <c r="ELA3" s="168"/>
      <c r="ELB3" s="168"/>
      <c r="ELC3" s="2"/>
      <c r="ELD3" s="2"/>
      <c r="ELE3" s="2"/>
      <c r="ELF3" s="22"/>
      <c r="ELG3" s="1"/>
      <c r="ELH3" s="1"/>
      <c r="ELI3" s="168"/>
      <c r="ELJ3" s="168"/>
      <c r="ELK3" s="168"/>
      <c r="ELL3" s="2"/>
      <c r="ELM3" s="2"/>
      <c r="ELN3" s="2"/>
      <c r="ELO3" s="22"/>
      <c r="ELP3" s="1"/>
      <c r="ELQ3" s="1"/>
      <c r="ELR3" s="168"/>
      <c r="ELS3" s="168"/>
      <c r="ELT3" s="168"/>
      <c r="ELU3" s="2"/>
      <c r="ELV3" s="2"/>
      <c r="ELW3" s="2"/>
      <c r="ELX3" s="22"/>
      <c r="ELY3" s="1"/>
      <c r="ELZ3" s="1"/>
      <c r="EMA3" s="168"/>
      <c r="EMB3" s="168"/>
      <c r="EMC3" s="168"/>
      <c r="EMD3" s="2"/>
      <c r="EME3" s="2"/>
      <c r="EMF3" s="2"/>
      <c r="EMG3" s="22"/>
      <c r="EMH3" s="1"/>
      <c r="EMI3" s="1"/>
      <c r="EMJ3" s="168"/>
      <c r="EMK3" s="168"/>
      <c r="EML3" s="168"/>
      <c r="EMM3" s="2"/>
      <c r="EMN3" s="2"/>
      <c r="EMO3" s="2"/>
      <c r="EMP3" s="22"/>
      <c r="EMQ3" s="1"/>
      <c r="EMR3" s="1"/>
      <c r="EMS3" s="168"/>
      <c r="EMT3" s="168"/>
      <c r="EMU3" s="168"/>
      <c r="EMV3" s="2"/>
      <c r="EMW3" s="2"/>
      <c r="EMX3" s="2"/>
      <c r="EMY3" s="22"/>
      <c r="EMZ3" s="1"/>
      <c r="ENA3" s="1"/>
      <c r="ENB3" s="168"/>
      <c r="ENC3" s="168"/>
      <c r="END3" s="168"/>
      <c r="ENE3" s="2"/>
      <c r="ENF3" s="2"/>
      <c r="ENG3" s="2"/>
      <c r="ENH3" s="22"/>
      <c r="ENI3" s="1"/>
      <c r="ENJ3" s="1"/>
      <c r="ENK3" s="168"/>
      <c r="ENL3" s="168"/>
      <c r="ENM3" s="168"/>
      <c r="ENN3" s="2"/>
      <c r="ENO3" s="2"/>
      <c r="ENP3" s="2"/>
      <c r="ENQ3" s="22"/>
      <c r="ENR3" s="1"/>
      <c r="ENS3" s="1"/>
      <c r="ENT3" s="168"/>
      <c r="ENU3" s="168"/>
      <c r="ENV3" s="168"/>
      <c r="ENW3" s="2"/>
      <c r="ENX3" s="2"/>
      <c r="ENY3" s="2"/>
      <c r="ENZ3" s="22"/>
      <c r="EOA3" s="1"/>
      <c r="EOB3" s="1"/>
      <c r="EOC3" s="168"/>
      <c r="EOD3" s="168"/>
      <c r="EOE3" s="168"/>
      <c r="EOF3" s="2"/>
      <c r="EOG3" s="2"/>
      <c r="EOH3" s="2"/>
      <c r="EOI3" s="22"/>
      <c r="EOJ3" s="1"/>
      <c r="EOK3" s="1"/>
      <c r="EOL3" s="168"/>
      <c r="EOM3" s="168"/>
      <c r="EON3" s="168"/>
      <c r="EOO3" s="2"/>
      <c r="EOP3" s="2"/>
      <c r="EOQ3" s="2"/>
      <c r="EOR3" s="22"/>
      <c r="EOS3" s="1"/>
      <c r="EOT3" s="1"/>
      <c r="EOU3" s="168"/>
      <c r="EOV3" s="168"/>
      <c r="EOW3" s="168"/>
      <c r="EOX3" s="2"/>
      <c r="EOY3" s="2"/>
      <c r="EOZ3" s="2"/>
      <c r="EPA3" s="22"/>
      <c r="EPB3" s="1"/>
      <c r="EPC3" s="1"/>
      <c r="EPD3" s="168"/>
      <c r="EPE3" s="168"/>
      <c r="EPF3" s="168"/>
      <c r="EPG3" s="2"/>
      <c r="EPH3" s="2"/>
      <c r="EPI3" s="2"/>
      <c r="EPJ3" s="22"/>
      <c r="EPK3" s="1"/>
      <c r="EPL3" s="1"/>
      <c r="EPM3" s="168"/>
      <c r="EPN3" s="168"/>
      <c r="EPO3" s="168"/>
      <c r="EPP3" s="2"/>
      <c r="EPQ3" s="2"/>
      <c r="EPR3" s="2"/>
      <c r="EPS3" s="22"/>
      <c r="EPT3" s="1"/>
      <c r="EPU3" s="1"/>
      <c r="EPV3" s="168"/>
      <c r="EPW3" s="168"/>
      <c r="EPX3" s="168"/>
      <c r="EPY3" s="2"/>
      <c r="EPZ3" s="2"/>
      <c r="EQA3" s="2"/>
      <c r="EQB3" s="22"/>
      <c r="EQC3" s="1"/>
      <c r="EQD3" s="1"/>
      <c r="EQE3" s="168"/>
      <c r="EQF3" s="168"/>
      <c r="EQG3" s="168"/>
      <c r="EQH3" s="2"/>
      <c r="EQI3" s="2"/>
      <c r="EQJ3" s="2"/>
      <c r="EQK3" s="22"/>
      <c r="EQL3" s="1"/>
      <c r="EQM3" s="1"/>
      <c r="EQN3" s="168"/>
      <c r="EQO3" s="168"/>
      <c r="EQP3" s="168"/>
      <c r="EQQ3" s="2"/>
      <c r="EQR3" s="2"/>
      <c r="EQS3" s="2"/>
      <c r="EQT3" s="22"/>
      <c r="EQU3" s="1"/>
      <c r="EQV3" s="1"/>
      <c r="EQW3" s="168"/>
      <c r="EQX3" s="168"/>
      <c r="EQY3" s="168"/>
      <c r="EQZ3" s="2"/>
      <c r="ERA3" s="2"/>
      <c r="ERB3" s="2"/>
      <c r="ERC3" s="22"/>
      <c r="ERD3" s="1"/>
      <c r="ERE3" s="1"/>
      <c r="ERF3" s="168"/>
      <c r="ERG3" s="168"/>
      <c r="ERH3" s="168"/>
      <c r="ERI3" s="2"/>
      <c r="ERJ3" s="2"/>
      <c r="ERK3" s="2"/>
      <c r="ERL3" s="22"/>
      <c r="ERM3" s="1"/>
      <c r="ERN3" s="1"/>
      <c r="ERO3" s="168"/>
      <c r="ERP3" s="168"/>
      <c r="ERQ3" s="168"/>
      <c r="ERR3" s="2"/>
      <c r="ERS3" s="2"/>
      <c r="ERT3" s="2"/>
      <c r="ERU3" s="22"/>
      <c r="ERV3" s="1"/>
      <c r="ERW3" s="1"/>
      <c r="ERX3" s="168"/>
      <c r="ERY3" s="168"/>
      <c r="ERZ3" s="168"/>
      <c r="ESA3" s="2"/>
      <c r="ESB3" s="2"/>
      <c r="ESC3" s="2"/>
      <c r="ESD3" s="22"/>
      <c r="ESE3" s="1"/>
      <c r="ESF3" s="1"/>
      <c r="ESG3" s="168"/>
      <c r="ESH3" s="168"/>
      <c r="ESI3" s="168"/>
      <c r="ESJ3" s="2"/>
      <c r="ESK3" s="2"/>
      <c r="ESL3" s="2"/>
      <c r="ESM3" s="22"/>
      <c r="ESN3" s="1"/>
      <c r="ESO3" s="1"/>
      <c r="ESP3" s="168"/>
      <c r="ESQ3" s="168"/>
      <c r="ESR3" s="168"/>
      <c r="ESS3" s="2"/>
      <c r="EST3" s="2"/>
      <c r="ESU3" s="2"/>
      <c r="ESV3" s="22"/>
      <c r="ESW3" s="1"/>
      <c r="ESX3" s="1"/>
      <c r="ESY3" s="168"/>
      <c r="ESZ3" s="168"/>
      <c r="ETA3" s="168"/>
      <c r="ETB3" s="2"/>
      <c r="ETC3" s="2"/>
      <c r="ETD3" s="2"/>
      <c r="ETE3" s="22"/>
      <c r="ETF3" s="1"/>
      <c r="ETG3" s="1"/>
      <c r="ETH3" s="168"/>
      <c r="ETI3" s="168"/>
      <c r="ETJ3" s="168"/>
      <c r="ETK3" s="2"/>
      <c r="ETL3" s="2"/>
      <c r="ETM3" s="2"/>
      <c r="ETN3" s="22"/>
      <c r="ETO3" s="1"/>
      <c r="ETP3" s="1"/>
      <c r="ETQ3" s="168"/>
      <c r="ETR3" s="168"/>
      <c r="ETS3" s="168"/>
      <c r="ETT3" s="2"/>
      <c r="ETU3" s="2"/>
      <c r="ETV3" s="2"/>
      <c r="ETW3" s="22"/>
      <c r="ETX3" s="1"/>
      <c r="ETY3" s="1"/>
      <c r="ETZ3" s="168"/>
      <c r="EUA3" s="168"/>
      <c r="EUB3" s="168"/>
      <c r="EUC3" s="2"/>
      <c r="EUD3" s="2"/>
      <c r="EUE3" s="2"/>
      <c r="EUF3" s="22"/>
      <c r="EUG3" s="1"/>
      <c r="EUH3" s="1"/>
      <c r="EUI3" s="168"/>
      <c r="EUJ3" s="168"/>
      <c r="EUK3" s="168"/>
      <c r="EUL3" s="2"/>
      <c r="EUM3" s="2"/>
      <c r="EUN3" s="2"/>
      <c r="EUO3" s="22"/>
      <c r="EUP3" s="1"/>
      <c r="EUQ3" s="1"/>
      <c r="EUR3" s="168"/>
      <c r="EUS3" s="168"/>
      <c r="EUT3" s="168"/>
      <c r="EUU3" s="2"/>
      <c r="EUV3" s="2"/>
      <c r="EUW3" s="2"/>
      <c r="EUX3" s="22"/>
      <c r="EUY3" s="1"/>
      <c r="EUZ3" s="1"/>
      <c r="EVA3" s="168"/>
      <c r="EVB3" s="168"/>
      <c r="EVC3" s="168"/>
      <c r="EVD3" s="2"/>
      <c r="EVE3" s="2"/>
      <c r="EVF3" s="2"/>
      <c r="EVG3" s="22"/>
      <c r="EVH3" s="1"/>
      <c r="EVI3" s="1"/>
      <c r="EVJ3" s="168"/>
      <c r="EVK3" s="168"/>
      <c r="EVL3" s="168"/>
      <c r="EVM3" s="2"/>
      <c r="EVN3" s="2"/>
      <c r="EVO3" s="2"/>
      <c r="EVP3" s="22"/>
      <c r="EVQ3" s="1"/>
      <c r="EVR3" s="1"/>
      <c r="EVS3" s="168"/>
      <c r="EVT3" s="168"/>
      <c r="EVU3" s="168"/>
      <c r="EVV3" s="2"/>
      <c r="EVW3" s="2"/>
      <c r="EVX3" s="2"/>
      <c r="EVY3" s="22"/>
      <c r="EVZ3" s="1"/>
      <c r="EWA3" s="1"/>
      <c r="EWB3" s="168"/>
      <c r="EWC3" s="168"/>
      <c r="EWD3" s="168"/>
      <c r="EWE3" s="2"/>
      <c r="EWF3" s="2"/>
      <c r="EWG3" s="2"/>
      <c r="EWH3" s="22"/>
      <c r="EWI3" s="1"/>
      <c r="EWJ3" s="1"/>
      <c r="EWK3" s="168"/>
      <c r="EWL3" s="168"/>
      <c r="EWM3" s="168"/>
      <c r="EWN3" s="2"/>
      <c r="EWO3" s="2"/>
      <c r="EWP3" s="2"/>
      <c r="EWQ3" s="22"/>
      <c r="EWR3" s="1"/>
      <c r="EWS3" s="1"/>
      <c r="EWT3" s="168"/>
      <c r="EWU3" s="168"/>
      <c r="EWV3" s="168"/>
      <c r="EWW3" s="2"/>
      <c r="EWX3" s="2"/>
      <c r="EWY3" s="2"/>
      <c r="EWZ3" s="22"/>
      <c r="EXA3" s="1"/>
      <c r="EXB3" s="1"/>
      <c r="EXC3" s="168"/>
      <c r="EXD3" s="168"/>
      <c r="EXE3" s="168"/>
      <c r="EXF3" s="2"/>
      <c r="EXG3" s="2"/>
      <c r="EXH3" s="2"/>
      <c r="EXI3" s="22"/>
      <c r="EXJ3" s="1"/>
      <c r="EXK3" s="1"/>
      <c r="EXL3" s="168"/>
      <c r="EXM3" s="168"/>
      <c r="EXN3" s="168"/>
      <c r="EXO3" s="2"/>
      <c r="EXP3" s="2"/>
      <c r="EXQ3" s="2"/>
      <c r="EXR3" s="22"/>
      <c r="EXS3" s="1"/>
      <c r="EXT3" s="1"/>
      <c r="EXU3" s="168"/>
      <c r="EXV3" s="168"/>
      <c r="EXW3" s="168"/>
      <c r="EXX3" s="2"/>
      <c r="EXY3" s="2"/>
      <c r="EXZ3" s="2"/>
      <c r="EYA3" s="22"/>
      <c r="EYB3" s="1"/>
      <c r="EYC3" s="1"/>
      <c r="EYD3" s="168"/>
      <c r="EYE3" s="168"/>
      <c r="EYF3" s="168"/>
      <c r="EYG3" s="2"/>
      <c r="EYH3" s="2"/>
      <c r="EYI3" s="2"/>
      <c r="EYJ3" s="22"/>
      <c r="EYK3" s="1"/>
      <c r="EYL3" s="1"/>
      <c r="EYM3" s="168"/>
      <c r="EYN3" s="168"/>
      <c r="EYO3" s="168"/>
      <c r="EYP3" s="2"/>
      <c r="EYQ3" s="2"/>
      <c r="EYR3" s="2"/>
      <c r="EYS3" s="22"/>
      <c r="EYT3" s="1"/>
      <c r="EYU3" s="1"/>
      <c r="EYV3" s="168"/>
      <c r="EYW3" s="168"/>
      <c r="EYX3" s="168"/>
      <c r="EYY3" s="2"/>
      <c r="EYZ3" s="2"/>
      <c r="EZA3" s="2"/>
      <c r="EZB3" s="22"/>
      <c r="EZC3" s="1"/>
      <c r="EZD3" s="1"/>
      <c r="EZE3" s="168"/>
      <c r="EZF3" s="168"/>
      <c r="EZG3" s="168"/>
      <c r="EZH3" s="2"/>
      <c r="EZI3" s="2"/>
      <c r="EZJ3" s="2"/>
      <c r="EZK3" s="22"/>
      <c r="EZL3" s="1"/>
      <c r="EZM3" s="1"/>
      <c r="EZN3" s="168"/>
      <c r="EZO3" s="168"/>
      <c r="EZP3" s="168"/>
      <c r="EZQ3" s="2"/>
      <c r="EZR3" s="2"/>
      <c r="EZS3" s="2"/>
      <c r="EZT3" s="22"/>
      <c r="EZU3" s="1"/>
      <c r="EZV3" s="1"/>
      <c r="EZW3" s="168"/>
      <c r="EZX3" s="168"/>
      <c r="EZY3" s="168"/>
      <c r="EZZ3" s="2"/>
      <c r="FAA3" s="2"/>
      <c r="FAB3" s="2"/>
      <c r="FAC3" s="22"/>
      <c r="FAD3" s="1"/>
      <c r="FAE3" s="1"/>
      <c r="FAF3" s="168"/>
      <c r="FAG3" s="168"/>
      <c r="FAH3" s="168"/>
      <c r="FAI3" s="2"/>
      <c r="FAJ3" s="2"/>
      <c r="FAK3" s="2"/>
      <c r="FAL3" s="22"/>
      <c r="FAM3" s="1"/>
      <c r="FAN3" s="1"/>
      <c r="FAO3" s="168"/>
      <c r="FAP3" s="168"/>
      <c r="FAQ3" s="168"/>
      <c r="FAR3" s="2"/>
      <c r="FAS3" s="2"/>
      <c r="FAT3" s="2"/>
      <c r="FAU3" s="22"/>
      <c r="FAV3" s="1"/>
      <c r="FAW3" s="1"/>
      <c r="FAX3" s="168"/>
      <c r="FAY3" s="168"/>
      <c r="FAZ3" s="168"/>
      <c r="FBA3" s="2"/>
      <c r="FBB3" s="2"/>
      <c r="FBC3" s="2"/>
      <c r="FBD3" s="22"/>
      <c r="FBE3" s="1"/>
      <c r="FBF3" s="1"/>
      <c r="FBG3" s="168"/>
      <c r="FBH3" s="168"/>
      <c r="FBI3" s="168"/>
      <c r="FBJ3" s="2"/>
      <c r="FBK3" s="2"/>
      <c r="FBL3" s="2"/>
      <c r="FBM3" s="22"/>
      <c r="FBN3" s="1"/>
      <c r="FBO3" s="1"/>
      <c r="FBP3" s="168"/>
      <c r="FBQ3" s="168"/>
      <c r="FBR3" s="168"/>
      <c r="FBS3" s="2"/>
      <c r="FBT3" s="2"/>
      <c r="FBU3" s="2"/>
      <c r="FBV3" s="22"/>
      <c r="FBW3" s="1"/>
      <c r="FBX3" s="1"/>
      <c r="FBY3" s="168"/>
      <c r="FBZ3" s="168"/>
      <c r="FCA3" s="168"/>
      <c r="FCB3" s="2"/>
      <c r="FCC3" s="2"/>
      <c r="FCD3" s="2"/>
      <c r="FCE3" s="22"/>
      <c r="FCF3" s="1"/>
      <c r="FCG3" s="1"/>
      <c r="FCH3" s="168"/>
      <c r="FCI3" s="168"/>
      <c r="FCJ3" s="168"/>
      <c r="FCK3" s="2"/>
      <c r="FCL3" s="2"/>
      <c r="FCM3" s="2"/>
      <c r="FCN3" s="22"/>
      <c r="FCO3" s="1"/>
      <c r="FCP3" s="1"/>
      <c r="FCQ3" s="168"/>
      <c r="FCR3" s="168"/>
      <c r="FCS3" s="168"/>
      <c r="FCT3" s="2"/>
      <c r="FCU3" s="2"/>
      <c r="FCV3" s="2"/>
      <c r="FCW3" s="22"/>
      <c r="FCX3" s="1"/>
      <c r="FCY3" s="1"/>
      <c r="FCZ3" s="168"/>
      <c r="FDA3" s="168"/>
      <c r="FDB3" s="168"/>
      <c r="FDC3" s="2"/>
      <c r="FDD3" s="2"/>
      <c r="FDE3" s="2"/>
      <c r="FDF3" s="22"/>
      <c r="FDG3" s="1"/>
      <c r="FDH3" s="1"/>
      <c r="FDI3" s="168"/>
      <c r="FDJ3" s="168"/>
      <c r="FDK3" s="168"/>
      <c r="FDL3" s="2"/>
      <c r="FDM3" s="2"/>
      <c r="FDN3" s="2"/>
      <c r="FDO3" s="22"/>
      <c r="FDP3" s="1"/>
      <c r="FDQ3" s="1"/>
      <c r="FDR3" s="168"/>
      <c r="FDS3" s="168"/>
      <c r="FDT3" s="168"/>
      <c r="FDU3" s="2"/>
      <c r="FDV3" s="2"/>
      <c r="FDW3" s="2"/>
      <c r="FDX3" s="22"/>
      <c r="FDY3" s="1"/>
      <c r="FDZ3" s="1"/>
      <c r="FEA3" s="168"/>
      <c r="FEB3" s="168"/>
      <c r="FEC3" s="168"/>
      <c r="FED3" s="2"/>
      <c r="FEE3" s="2"/>
      <c r="FEF3" s="2"/>
      <c r="FEG3" s="22"/>
      <c r="FEH3" s="1"/>
      <c r="FEI3" s="1"/>
      <c r="FEJ3" s="168"/>
      <c r="FEK3" s="168"/>
      <c r="FEL3" s="168"/>
      <c r="FEM3" s="2"/>
      <c r="FEN3" s="2"/>
      <c r="FEO3" s="2"/>
      <c r="FEP3" s="22"/>
      <c r="FEQ3" s="1"/>
      <c r="FER3" s="1"/>
      <c r="FES3" s="168"/>
      <c r="FET3" s="168"/>
      <c r="FEU3" s="168"/>
      <c r="FEV3" s="2"/>
      <c r="FEW3" s="2"/>
      <c r="FEX3" s="2"/>
      <c r="FEY3" s="22"/>
      <c r="FEZ3" s="1"/>
      <c r="FFA3" s="1"/>
      <c r="FFB3" s="168"/>
      <c r="FFC3" s="168"/>
      <c r="FFD3" s="168"/>
      <c r="FFE3" s="2"/>
      <c r="FFF3" s="2"/>
      <c r="FFG3" s="2"/>
      <c r="FFH3" s="22"/>
      <c r="FFI3" s="1"/>
      <c r="FFJ3" s="1"/>
      <c r="FFK3" s="168"/>
      <c r="FFL3" s="168"/>
      <c r="FFM3" s="168"/>
      <c r="FFN3" s="2"/>
      <c r="FFO3" s="2"/>
      <c r="FFP3" s="2"/>
      <c r="FFQ3" s="22"/>
      <c r="FFR3" s="1"/>
      <c r="FFS3" s="1"/>
      <c r="FFT3" s="168"/>
      <c r="FFU3" s="168"/>
      <c r="FFV3" s="168"/>
      <c r="FFW3" s="2"/>
      <c r="FFX3" s="2"/>
      <c r="FFY3" s="2"/>
      <c r="FFZ3" s="22"/>
      <c r="FGA3" s="1"/>
      <c r="FGB3" s="1"/>
      <c r="FGC3" s="168"/>
      <c r="FGD3" s="168"/>
      <c r="FGE3" s="168"/>
      <c r="FGF3" s="2"/>
      <c r="FGG3" s="2"/>
      <c r="FGH3" s="2"/>
      <c r="FGI3" s="22"/>
      <c r="FGJ3" s="1"/>
      <c r="FGK3" s="1"/>
      <c r="FGL3" s="168"/>
      <c r="FGM3" s="168"/>
      <c r="FGN3" s="168"/>
      <c r="FGO3" s="2"/>
      <c r="FGP3" s="2"/>
      <c r="FGQ3" s="2"/>
      <c r="FGR3" s="22"/>
      <c r="FGS3" s="1"/>
      <c r="FGT3" s="1"/>
      <c r="FGU3" s="168"/>
      <c r="FGV3" s="168"/>
      <c r="FGW3" s="168"/>
      <c r="FGX3" s="2"/>
      <c r="FGY3" s="2"/>
      <c r="FGZ3" s="2"/>
      <c r="FHA3" s="22"/>
      <c r="FHB3" s="1"/>
      <c r="FHC3" s="1"/>
      <c r="FHD3" s="168"/>
      <c r="FHE3" s="168"/>
      <c r="FHF3" s="168"/>
      <c r="FHG3" s="2"/>
      <c r="FHH3" s="2"/>
      <c r="FHI3" s="2"/>
      <c r="FHJ3" s="22"/>
      <c r="FHK3" s="1"/>
      <c r="FHL3" s="1"/>
      <c r="FHM3" s="168"/>
      <c r="FHN3" s="168"/>
      <c r="FHO3" s="168"/>
      <c r="FHP3" s="2"/>
      <c r="FHQ3" s="2"/>
      <c r="FHR3" s="2"/>
      <c r="FHS3" s="22"/>
      <c r="FHT3" s="1"/>
      <c r="FHU3" s="1"/>
      <c r="FHV3" s="168"/>
      <c r="FHW3" s="168"/>
      <c r="FHX3" s="168"/>
      <c r="FHY3" s="2"/>
      <c r="FHZ3" s="2"/>
      <c r="FIA3" s="2"/>
      <c r="FIB3" s="22"/>
      <c r="FIC3" s="1"/>
      <c r="FID3" s="1"/>
      <c r="FIE3" s="168"/>
      <c r="FIF3" s="168"/>
      <c r="FIG3" s="168"/>
      <c r="FIH3" s="2"/>
      <c r="FII3" s="2"/>
      <c r="FIJ3" s="2"/>
      <c r="FIK3" s="22"/>
      <c r="FIL3" s="1"/>
      <c r="FIM3" s="1"/>
      <c r="FIN3" s="168"/>
      <c r="FIO3" s="168"/>
      <c r="FIP3" s="168"/>
      <c r="FIQ3" s="2"/>
      <c r="FIR3" s="2"/>
      <c r="FIS3" s="2"/>
      <c r="FIT3" s="22"/>
      <c r="FIU3" s="1"/>
      <c r="FIV3" s="1"/>
      <c r="FIW3" s="168"/>
      <c r="FIX3" s="168"/>
      <c r="FIY3" s="168"/>
      <c r="FIZ3" s="2"/>
      <c r="FJA3" s="2"/>
      <c r="FJB3" s="2"/>
      <c r="FJC3" s="22"/>
      <c r="FJD3" s="1"/>
      <c r="FJE3" s="1"/>
      <c r="FJF3" s="168"/>
      <c r="FJG3" s="168"/>
      <c r="FJH3" s="168"/>
      <c r="FJI3" s="2"/>
      <c r="FJJ3" s="2"/>
      <c r="FJK3" s="2"/>
      <c r="FJL3" s="22"/>
      <c r="FJM3" s="1"/>
      <c r="FJN3" s="1"/>
      <c r="FJO3" s="168"/>
      <c r="FJP3" s="168"/>
      <c r="FJQ3" s="168"/>
      <c r="FJR3" s="2"/>
      <c r="FJS3" s="2"/>
      <c r="FJT3" s="2"/>
      <c r="FJU3" s="22"/>
      <c r="FJV3" s="1"/>
      <c r="FJW3" s="1"/>
      <c r="FJX3" s="168"/>
      <c r="FJY3" s="168"/>
      <c r="FJZ3" s="168"/>
      <c r="FKA3" s="2"/>
      <c r="FKB3" s="2"/>
      <c r="FKC3" s="2"/>
      <c r="FKD3" s="22"/>
      <c r="FKE3" s="1"/>
      <c r="FKF3" s="1"/>
      <c r="FKG3" s="168"/>
      <c r="FKH3" s="168"/>
      <c r="FKI3" s="168"/>
      <c r="FKJ3" s="2"/>
      <c r="FKK3" s="2"/>
      <c r="FKL3" s="2"/>
      <c r="FKM3" s="22"/>
      <c r="FKN3" s="1"/>
      <c r="FKO3" s="1"/>
      <c r="FKP3" s="168"/>
      <c r="FKQ3" s="168"/>
      <c r="FKR3" s="168"/>
      <c r="FKS3" s="2"/>
      <c r="FKT3" s="2"/>
      <c r="FKU3" s="2"/>
      <c r="FKV3" s="22"/>
      <c r="FKW3" s="1"/>
      <c r="FKX3" s="1"/>
      <c r="FKY3" s="168"/>
      <c r="FKZ3" s="168"/>
      <c r="FLA3" s="168"/>
      <c r="FLB3" s="2"/>
      <c r="FLC3" s="2"/>
      <c r="FLD3" s="2"/>
      <c r="FLE3" s="22"/>
      <c r="FLF3" s="1"/>
      <c r="FLG3" s="1"/>
      <c r="FLH3" s="168"/>
      <c r="FLI3" s="168"/>
      <c r="FLJ3" s="168"/>
      <c r="FLK3" s="2"/>
      <c r="FLL3" s="2"/>
      <c r="FLM3" s="2"/>
      <c r="FLN3" s="22"/>
      <c r="FLO3" s="1"/>
      <c r="FLP3" s="1"/>
      <c r="FLQ3" s="168"/>
      <c r="FLR3" s="168"/>
      <c r="FLS3" s="168"/>
      <c r="FLT3" s="2"/>
      <c r="FLU3" s="2"/>
      <c r="FLV3" s="2"/>
      <c r="FLW3" s="22"/>
      <c r="FLX3" s="1"/>
      <c r="FLY3" s="1"/>
      <c r="FLZ3" s="168"/>
      <c r="FMA3" s="168"/>
      <c r="FMB3" s="168"/>
      <c r="FMC3" s="2"/>
      <c r="FMD3" s="2"/>
      <c r="FME3" s="2"/>
      <c r="FMF3" s="22"/>
      <c r="FMG3" s="1"/>
      <c r="FMH3" s="1"/>
      <c r="FMI3" s="168"/>
      <c r="FMJ3" s="168"/>
      <c r="FMK3" s="168"/>
      <c r="FML3" s="2"/>
      <c r="FMM3" s="2"/>
      <c r="FMN3" s="2"/>
      <c r="FMO3" s="22"/>
      <c r="FMP3" s="1"/>
      <c r="FMQ3" s="1"/>
      <c r="FMR3" s="168"/>
      <c r="FMS3" s="168"/>
      <c r="FMT3" s="168"/>
      <c r="FMU3" s="2"/>
      <c r="FMV3" s="2"/>
      <c r="FMW3" s="2"/>
      <c r="FMX3" s="22"/>
      <c r="FMY3" s="1"/>
      <c r="FMZ3" s="1"/>
      <c r="FNA3" s="168"/>
      <c r="FNB3" s="168"/>
      <c r="FNC3" s="168"/>
      <c r="FND3" s="2"/>
      <c r="FNE3" s="2"/>
      <c r="FNF3" s="2"/>
      <c r="FNG3" s="22"/>
      <c r="FNH3" s="1"/>
      <c r="FNI3" s="1"/>
      <c r="FNJ3" s="168"/>
      <c r="FNK3" s="168"/>
      <c r="FNL3" s="168"/>
      <c r="FNM3" s="2"/>
      <c r="FNN3" s="2"/>
      <c r="FNO3" s="2"/>
      <c r="FNP3" s="22"/>
      <c r="FNQ3" s="1"/>
      <c r="FNR3" s="1"/>
      <c r="FNS3" s="168"/>
      <c r="FNT3" s="168"/>
      <c r="FNU3" s="168"/>
      <c r="FNV3" s="2"/>
      <c r="FNW3" s="2"/>
      <c r="FNX3" s="2"/>
      <c r="FNY3" s="22"/>
      <c r="FNZ3" s="1"/>
      <c r="FOA3" s="1"/>
      <c r="FOB3" s="168"/>
      <c r="FOC3" s="168"/>
      <c r="FOD3" s="168"/>
      <c r="FOE3" s="2"/>
      <c r="FOF3" s="2"/>
      <c r="FOG3" s="2"/>
      <c r="FOH3" s="22"/>
      <c r="FOI3" s="1"/>
      <c r="FOJ3" s="1"/>
      <c r="FOK3" s="168"/>
      <c r="FOL3" s="168"/>
      <c r="FOM3" s="168"/>
      <c r="FON3" s="2"/>
      <c r="FOO3" s="2"/>
      <c r="FOP3" s="2"/>
      <c r="FOQ3" s="22"/>
      <c r="FOR3" s="1"/>
      <c r="FOS3" s="1"/>
      <c r="FOT3" s="168"/>
      <c r="FOU3" s="168"/>
      <c r="FOV3" s="168"/>
      <c r="FOW3" s="2"/>
      <c r="FOX3" s="2"/>
      <c r="FOY3" s="2"/>
      <c r="FOZ3" s="22"/>
      <c r="FPA3" s="1"/>
      <c r="FPB3" s="1"/>
      <c r="FPC3" s="168"/>
      <c r="FPD3" s="168"/>
      <c r="FPE3" s="168"/>
      <c r="FPF3" s="2"/>
      <c r="FPG3" s="2"/>
      <c r="FPH3" s="2"/>
      <c r="FPI3" s="22"/>
      <c r="FPJ3" s="1"/>
      <c r="FPK3" s="1"/>
      <c r="FPL3" s="168"/>
      <c r="FPM3" s="168"/>
      <c r="FPN3" s="168"/>
      <c r="FPO3" s="2"/>
      <c r="FPP3" s="2"/>
      <c r="FPQ3" s="2"/>
      <c r="FPR3" s="22"/>
      <c r="FPS3" s="1"/>
      <c r="FPT3" s="1"/>
      <c r="FPU3" s="168"/>
      <c r="FPV3" s="168"/>
      <c r="FPW3" s="168"/>
      <c r="FPX3" s="2"/>
      <c r="FPY3" s="2"/>
      <c r="FPZ3" s="2"/>
      <c r="FQA3" s="22"/>
      <c r="FQB3" s="1"/>
      <c r="FQC3" s="1"/>
      <c r="FQD3" s="168"/>
      <c r="FQE3" s="168"/>
      <c r="FQF3" s="168"/>
      <c r="FQG3" s="2"/>
      <c r="FQH3" s="2"/>
      <c r="FQI3" s="2"/>
      <c r="FQJ3" s="22"/>
      <c r="FQK3" s="1"/>
      <c r="FQL3" s="1"/>
      <c r="FQM3" s="168"/>
      <c r="FQN3" s="168"/>
      <c r="FQO3" s="168"/>
      <c r="FQP3" s="2"/>
      <c r="FQQ3" s="2"/>
      <c r="FQR3" s="2"/>
      <c r="FQS3" s="22"/>
      <c r="FQT3" s="1"/>
      <c r="FQU3" s="1"/>
      <c r="FQV3" s="168"/>
      <c r="FQW3" s="168"/>
      <c r="FQX3" s="168"/>
      <c r="FQY3" s="2"/>
      <c r="FQZ3" s="2"/>
      <c r="FRA3" s="2"/>
      <c r="FRB3" s="22"/>
      <c r="FRC3" s="1"/>
      <c r="FRD3" s="1"/>
      <c r="FRE3" s="168"/>
      <c r="FRF3" s="168"/>
      <c r="FRG3" s="168"/>
      <c r="FRH3" s="2"/>
      <c r="FRI3" s="2"/>
      <c r="FRJ3" s="2"/>
      <c r="FRK3" s="22"/>
      <c r="FRL3" s="1"/>
      <c r="FRM3" s="1"/>
      <c r="FRN3" s="168"/>
      <c r="FRO3" s="168"/>
      <c r="FRP3" s="168"/>
      <c r="FRQ3" s="2"/>
      <c r="FRR3" s="2"/>
      <c r="FRS3" s="2"/>
      <c r="FRT3" s="22"/>
      <c r="FRU3" s="1"/>
      <c r="FRV3" s="1"/>
      <c r="FRW3" s="168"/>
      <c r="FRX3" s="168"/>
      <c r="FRY3" s="168"/>
      <c r="FRZ3" s="2"/>
      <c r="FSA3" s="2"/>
      <c r="FSB3" s="2"/>
      <c r="FSC3" s="22"/>
      <c r="FSD3" s="1"/>
      <c r="FSE3" s="1"/>
      <c r="FSF3" s="168"/>
      <c r="FSG3" s="168"/>
      <c r="FSH3" s="168"/>
      <c r="FSI3" s="2"/>
      <c r="FSJ3" s="2"/>
      <c r="FSK3" s="2"/>
      <c r="FSL3" s="22"/>
      <c r="FSM3" s="1"/>
      <c r="FSN3" s="1"/>
      <c r="FSO3" s="168"/>
      <c r="FSP3" s="168"/>
      <c r="FSQ3" s="168"/>
      <c r="FSR3" s="2"/>
      <c r="FSS3" s="2"/>
      <c r="FST3" s="2"/>
      <c r="FSU3" s="22"/>
      <c r="FSV3" s="1"/>
      <c r="FSW3" s="1"/>
      <c r="FSX3" s="168"/>
      <c r="FSY3" s="168"/>
      <c r="FSZ3" s="168"/>
      <c r="FTA3" s="2"/>
      <c r="FTB3" s="2"/>
      <c r="FTC3" s="2"/>
      <c r="FTD3" s="22"/>
      <c r="FTE3" s="1"/>
      <c r="FTF3" s="1"/>
      <c r="FTG3" s="168"/>
      <c r="FTH3" s="168"/>
      <c r="FTI3" s="168"/>
      <c r="FTJ3" s="2"/>
      <c r="FTK3" s="2"/>
      <c r="FTL3" s="2"/>
      <c r="FTM3" s="22"/>
      <c r="FTN3" s="1"/>
      <c r="FTO3" s="1"/>
      <c r="FTP3" s="168"/>
      <c r="FTQ3" s="168"/>
      <c r="FTR3" s="168"/>
      <c r="FTS3" s="2"/>
      <c r="FTT3" s="2"/>
      <c r="FTU3" s="2"/>
      <c r="FTV3" s="22"/>
      <c r="FTW3" s="1"/>
      <c r="FTX3" s="1"/>
      <c r="FTY3" s="168"/>
      <c r="FTZ3" s="168"/>
      <c r="FUA3" s="168"/>
      <c r="FUB3" s="2"/>
      <c r="FUC3" s="2"/>
      <c r="FUD3" s="2"/>
      <c r="FUE3" s="22"/>
      <c r="FUF3" s="1"/>
      <c r="FUG3" s="1"/>
      <c r="FUH3" s="168"/>
      <c r="FUI3" s="168"/>
      <c r="FUJ3" s="168"/>
      <c r="FUK3" s="2"/>
      <c r="FUL3" s="2"/>
      <c r="FUM3" s="2"/>
      <c r="FUN3" s="22"/>
      <c r="FUO3" s="1"/>
      <c r="FUP3" s="1"/>
      <c r="FUQ3" s="168"/>
      <c r="FUR3" s="168"/>
      <c r="FUS3" s="168"/>
      <c r="FUT3" s="2"/>
      <c r="FUU3" s="2"/>
      <c r="FUV3" s="2"/>
      <c r="FUW3" s="22"/>
      <c r="FUX3" s="1"/>
      <c r="FUY3" s="1"/>
      <c r="FUZ3" s="168"/>
      <c r="FVA3" s="168"/>
      <c r="FVB3" s="168"/>
      <c r="FVC3" s="2"/>
      <c r="FVD3" s="2"/>
      <c r="FVE3" s="2"/>
      <c r="FVF3" s="22"/>
      <c r="FVG3" s="1"/>
      <c r="FVH3" s="1"/>
      <c r="FVI3" s="168"/>
      <c r="FVJ3" s="168"/>
      <c r="FVK3" s="168"/>
      <c r="FVL3" s="2"/>
      <c r="FVM3" s="2"/>
      <c r="FVN3" s="2"/>
      <c r="FVO3" s="22"/>
      <c r="FVP3" s="1"/>
      <c r="FVQ3" s="1"/>
      <c r="FVR3" s="168"/>
      <c r="FVS3" s="168"/>
      <c r="FVT3" s="168"/>
      <c r="FVU3" s="2"/>
      <c r="FVV3" s="2"/>
      <c r="FVW3" s="2"/>
      <c r="FVX3" s="22"/>
      <c r="FVY3" s="1"/>
      <c r="FVZ3" s="1"/>
      <c r="FWA3" s="168"/>
      <c r="FWB3" s="168"/>
      <c r="FWC3" s="168"/>
      <c r="FWD3" s="2"/>
      <c r="FWE3" s="2"/>
      <c r="FWF3" s="2"/>
      <c r="FWG3" s="22"/>
      <c r="FWH3" s="1"/>
      <c r="FWI3" s="1"/>
      <c r="FWJ3" s="168"/>
      <c r="FWK3" s="168"/>
      <c r="FWL3" s="168"/>
      <c r="FWM3" s="2"/>
      <c r="FWN3" s="2"/>
      <c r="FWO3" s="2"/>
      <c r="FWP3" s="22"/>
      <c r="FWQ3" s="1"/>
      <c r="FWR3" s="1"/>
      <c r="FWS3" s="168"/>
      <c r="FWT3" s="168"/>
      <c r="FWU3" s="168"/>
      <c r="FWV3" s="2"/>
      <c r="FWW3" s="2"/>
      <c r="FWX3" s="2"/>
      <c r="FWY3" s="22"/>
      <c r="FWZ3" s="1"/>
      <c r="FXA3" s="1"/>
      <c r="FXB3" s="168"/>
      <c r="FXC3" s="168"/>
      <c r="FXD3" s="168"/>
      <c r="FXE3" s="2"/>
      <c r="FXF3" s="2"/>
      <c r="FXG3" s="2"/>
      <c r="FXH3" s="22"/>
      <c r="FXI3" s="1"/>
      <c r="FXJ3" s="1"/>
      <c r="FXK3" s="168"/>
      <c r="FXL3" s="168"/>
      <c r="FXM3" s="168"/>
      <c r="FXN3" s="2"/>
      <c r="FXO3" s="2"/>
      <c r="FXP3" s="2"/>
      <c r="FXQ3" s="22"/>
      <c r="FXR3" s="1"/>
      <c r="FXS3" s="1"/>
      <c r="FXT3" s="168"/>
      <c r="FXU3" s="168"/>
      <c r="FXV3" s="168"/>
      <c r="FXW3" s="2"/>
      <c r="FXX3" s="2"/>
      <c r="FXY3" s="2"/>
      <c r="FXZ3" s="22"/>
      <c r="FYA3" s="1"/>
      <c r="FYB3" s="1"/>
      <c r="FYC3" s="168"/>
      <c r="FYD3" s="168"/>
      <c r="FYE3" s="168"/>
      <c r="FYF3" s="2"/>
      <c r="FYG3" s="2"/>
      <c r="FYH3" s="2"/>
      <c r="FYI3" s="22"/>
      <c r="FYJ3" s="1"/>
      <c r="FYK3" s="1"/>
      <c r="FYL3" s="168"/>
      <c r="FYM3" s="168"/>
      <c r="FYN3" s="168"/>
      <c r="FYO3" s="2"/>
      <c r="FYP3" s="2"/>
      <c r="FYQ3" s="2"/>
      <c r="FYR3" s="22"/>
      <c r="FYS3" s="1"/>
      <c r="FYT3" s="1"/>
      <c r="FYU3" s="168"/>
      <c r="FYV3" s="168"/>
      <c r="FYW3" s="168"/>
      <c r="FYX3" s="2"/>
      <c r="FYY3" s="2"/>
      <c r="FYZ3" s="2"/>
      <c r="FZA3" s="22"/>
      <c r="FZB3" s="1"/>
      <c r="FZC3" s="1"/>
      <c r="FZD3" s="168"/>
      <c r="FZE3" s="168"/>
      <c r="FZF3" s="168"/>
      <c r="FZG3" s="2"/>
      <c r="FZH3" s="2"/>
      <c r="FZI3" s="2"/>
      <c r="FZJ3" s="22"/>
      <c r="FZK3" s="1"/>
      <c r="FZL3" s="1"/>
      <c r="FZM3" s="168"/>
      <c r="FZN3" s="168"/>
      <c r="FZO3" s="168"/>
      <c r="FZP3" s="2"/>
      <c r="FZQ3" s="2"/>
      <c r="FZR3" s="2"/>
      <c r="FZS3" s="22"/>
      <c r="FZT3" s="1"/>
      <c r="FZU3" s="1"/>
      <c r="FZV3" s="168"/>
      <c r="FZW3" s="168"/>
      <c r="FZX3" s="168"/>
      <c r="FZY3" s="2"/>
      <c r="FZZ3" s="2"/>
      <c r="GAA3" s="2"/>
      <c r="GAB3" s="22"/>
      <c r="GAC3" s="1"/>
      <c r="GAD3" s="1"/>
      <c r="GAE3" s="168"/>
      <c r="GAF3" s="168"/>
      <c r="GAG3" s="168"/>
      <c r="GAH3" s="2"/>
      <c r="GAI3" s="2"/>
      <c r="GAJ3" s="2"/>
      <c r="GAK3" s="22"/>
      <c r="GAL3" s="1"/>
      <c r="GAM3" s="1"/>
      <c r="GAN3" s="168"/>
      <c r="GAO3" s="168"/>
      <c r="GAP3" s="168"/>
      <c r="GAQ3" s="2"/>
      <c r="GAR3" s="2"/>
      <c r="GAS3" s="2"/>
      <c r="GAT3" s="22"/>
      <c r="GAU3" s="1"/>
      <c r="GAV3" s="1"/>
      <c r="GAW3" s="168"/>
      <c r="GAX3" s="168"/>
      <c r="GAY3" s="168"/>
      <c r="GAZ3" s="2"/>
      <c r="GBA3" s="2"/>
      <c r="GBB3" s="2"/>
      <c r="GBC3" s="22"/>
      <c r="GBD3" s="1"/>
      <c r="GBE3" s="1"/>
      <c r="GBF3" s="168"/>
      <c r="GBG3" s="168"/>
      <c r="GBH3" s="168"/>
      <c r="GBI3" s="2"/>
      <c r="GBJ3" s="2"/>
      <c r="GBK3" s="2"/>
      <c r="GBL3" s="22"/>
      <c r="GBM3" s="1"/>
      <c r="GBN3" s="1"/>
      <c r="GBO3" s="168"/>
      <c r="GBP3" s="168"/>
      <c r="GBQ3" s="168"/>
      <c r="GBR3" s="2"/>
      <c r="GBS3" s="2"/>
      <c r="GBT3" s="2"/>
      <c r="GBU3" s="22"/>
      <c r="GBV3" s="1"/>
      <c r="GBW3" s="1"/>
      <c r="GBX3" s="168"/>
      <c r="GBY3" s="168"/>
      <c r="GBZ3" s="168"/>
      <c r="GCA3" s="2"/>
      <c r="GCB3" s="2"/>
      <c r="GCC3" s="2"/>
      <c r="GCD3" s="22"/>
      <c r="GCE3" s="1"/>
      <c r="GCF3" s="1"/>
      <c r="GCG3" s="168"/>
      <c r="GCH3" s="168"/>
      <c r="GCI3" s="168"/>
      <c r="GCJ3" s="2"/>
      <c r="GCK3" s="2"/>
      <c r="GCL3" s="2"/>
      <c r="GCM3" s="22"/>
      <c r="GCN3" s="1"/>
      <c r="GCO3" s="1"/>
      <c r="GCP3" s="168"/>
      <c r="GCQ3" s="168"/>
      <c r="GCR3" s="168"/>
      <c r="GCS3" s="2"/>
      <c r="GCT3" s="2"/>
      <c r="GCU3" s="2"/>
      <c r="GCV3" s="22"/>
      <c r="GCW3" s="1"/>
      <c r="GCX3" s="1"/>
      <c r="GCY3" s="168"/>
      <c r="GCZ3" s="168"/>
      <c r="GDA3" s="168"/>
      <c r="GDB3" s="2"/>
      <c r="GDC3" s="2"/>
      <c r="GDD3" s="2"/>
      <c r="GDE3" s="22"/>
      <c r="GDF3" s="1"/>
      <c r="GDG3" s="1"/>
      <c r="GDH3" s="168"/>
      <c r="GDI3" s="168"/>
      <c r="GDJ3" s="168"/>
      <c r="GDK3" s="2"/>
      <c r="GDL3" s="2"/>
      <c r="GDM3" s="2"/>
      <c r="GDN3" s="22"/>
      <c r="GDO3" s="1"/>
      <c r="GDP3" s="1"/>
      <c r="GDQ3" s="168"/>
      <c r="GDR3" s="168"/>
      <c r="GDS3" s="168"/>
      <c r="GDT3" s="2"/>
      <c r="GDU3" s="2"/>
      <c r="GDV3" s="2"/>
      <c r="GDW3" s="22"/>
      <c r="GDX3" s="1"/>
      <c r="GDY3" s="1"/>
      <c r="GDZ3" s="168"/>
      <c r="GEA3" s="168"/>
      <c r="GEB3" s="168"/>
      <c r="GEC3" s="2"/>
      <c r="GED3" s="2"/>
      <c r="GEE3" s="2"/>
      <c r="GEF3" s="22"/>
      <c r="GEG3" s="1"/>
      <c r="GEH3" s="1"/>
      <c r="GEI3" s="168"/>
      <c r="GEJ3" s="168"/>
      <c r="GEK3" s="168"/>
      <c r="GEL3" s="2"/>
      <c r="GEM3" s="2"/>
      <c r="GEN3" s="2"/>
      <c r="GEO3" s="22"/>
      <c r="GEP3" s="1"/>
      <c r="GEQ3" s="1"/>
      <c r="GER3" s="168"/>
      <c r="GES3" s="168"/>
      <c r="GET3" s="168"/>
      <c r="GEU3" s="2"/>
      <c r="GEV3" s="2"/>
      <c r="GEW3" s="2"/>
      <c r="GEX3" s="22"/>
      <c r="GEY3" s="1"/>
      <c r="GEZ3" s="1"/>
      <c r="GFA3" s="168"/>
      <c r="GFB3" s="168"/>
      <c r="GFC3" s="168"/>
      <c r="GFD3" s="2"/>
      <c r="GFE3" s="2"/>
      <c r="GFF3" s="2"/>
      <c r="GFG3" s="22"/>
      <c r="GFH3" s="1"/>
      <c r="GFI3" s="1"/>
      <c r="GFJ3" s="168"/>
      <c r="GFK3" s="168"/>
      <c r="GFL3" s="168"/>
      <c r="GFM3" s="2"/>
      <c r="GFN3" s="2"/>
      <c r="GFO3" s="2"/>
      <c r="GFP3" s="22"/>
      <c r="GFQ3" s="1"/>
      <c r="GFR3" s="1"/>
      <c r="GFS3" s="168"/>
      <c r="GFT3" s="168"/>
      <c r="GFU3" s="168"/>
      <c r="GFV3" s="2"/>
      <c r="GFW3" s="2"/>
      <c r="GFX3" s="2"/>
      <c r="GFY3" s="22"/>
      <c r="GFZ3" s="1"/>
      <c r="GGA3" s="1"/>
      <c r="GGB3" s="168"/>
      <c r="GGC3" s="168"/>
      <c r="GGD3" s="168"/>
      <c r="GGE3" s="2"/>
      <c r="GGF3" s="2"/>
      <c r="GGG3" s="2"/>
      <c r="GGH3" s="22"/>
      <c r="GGI3" s="1"/>
      <c r="GGJ3" s="1"/>
      <c r="GGK3" s="168"/>
      <c r="GGL3" s="168"/>
      <c r="GGM3" s="168"/>
      <c r="GGN3" s="2"/>
      <c r="GGO3" s="2"/>
      <c r="GGP3" s="2"/>
      <c r="GGQ3" s="22"/>
      <c r="GGR3" s="1"/>
      <c r="GGS3" s="1"/>
      <c r="GGT3" s="168"/>
      <c r="GGU3" s="168"/>
      <c r="GGV3" s="168"/>
      <c r="GGW3" s="2"/>
      <c r="GGX3" s="2"/>
      <c r="GGY3" s="2"/>
      <c r="GGZ3" s="22"/>
      <c r="GHA3" s="1"/>
      <c r="GHB3" s="1"/>
      <c r="GHC3" s="168"/>
      <c r="GHD3" s="168"/>
      <c r="GHE3" s="168"/>
      <c r="GHF3" s="2"/>
      <c r="GHG3" s="2"/>
      <c r="GHH3" s="2"/>
      <c r="GHI3" s="22"/>
      <c r="GHJ3" s="1"/>
      <c r="GHK3" s="1"/>
      <c r="GHL3" s="168"/>
      <c r="GHM3" s="168"/>
      <c r="GHN3" s="168"/>
      <c r="GHO3" s="2"/>
      <c r="GHP3" s="2"/>
      <c r="GHQ3" s="2"/>
      <c r="GHR3" s="22"/>
      <c r="GHS3" s="1"/>
      <c r="GHT3" s="1"/>
      <c r="GHU3" s="168"/>
      <c r="GHV3" s="168"/>
      <c r="GHW3" s="168"/>
      <c r="GHX3" s="2"/>
      <c r="GHY3" s="2"/>
      <c r="GHZ3" s="2"/>
      <c r="GIA3" s="22"/>
      <c r="GIB3" s="1"/>
      <c r="GIC3" s="1"/>
      <c r="GID3" s="168"/>
      <c r="GIE3" s="168"/>
      <c r="GIF3" s="168"/>
      <c r="GIG3" s="2"/>
      <c r="GIH3" s="2"/>
      <c r="GII3" s="2"/>
      <c r="GIJ3" s="22"/>
      <c r="GIK3" s="1"/>
      <c r="GIL3" s="1"/>
      <c r="GIM3" s="168"/>
      <c r="GIN3" s="168"/>
      <c r="GIO3" s="168"/>
      <c r="GIP3" s="2"/>
      <c r="GIQ3" s="2"/>
      <c r="GIR3" s="2"/>
      <c r="GIS3" s="22"/>
      <c r="GIT3" s="1"/>
      <c r="GIU3" s="1"/>
      <c r="GIV3" s="168"/>
      <c r="GIW3" s="168"/>
      <c r="GIX3" s="168"/>
      <c r="GIY3" s="2"/>
      <c r="GIZ3" s="2"/>
      <c r="GJA3" s="2"/>
      <c r="GJB3" s="22"/>
      <c r="GJC3" s="1"/>
      <c r="GJD3" s="1"/>
      <c r="GJE3" s="168"/>
      <c r="GJF3" s="168"/>
      <c r="GJG3" s="168"/>
      <c r="GJH3" s="2"/>
      <c r="GJI3" s="2"/>
      <c r="GJJ3" s="2"/>
      <c r="GJK3" s="22"/>
      <c r="GJL3" s="1"/>
      <c r="GJM3" s="1"/>
      <c r="GJN3" s="168"/>
      <c r="GJO3" s="168"/>
      <c r="GJP3" s="168"/>
      <c r="GJQ3" s="2"/>
      <c r="GJR3" s="2"/>
      <c r="GJS3" s="2"/>
      <c r="GJT3" s="22"/>
      <c r="GJU3" s="1"/>
      <c r="GJV3" s="1"/>
      <c r="GJW3" s="168"/>
      <c r="GJX3" s="168"/>
      <c r="GJY3" s="168"/>
      <c r="GJZ3" s="2"/>
      <c r="GKA3" s="2"/>
      <c r="GKB3" s="2"/>
      <c r="GKC3" s="22"/>
      <c r="GKD3" s="1"/>
      <c r="GKE3" s="1"/>
      <c r="GKF3" s="168"/>
      <c r="GKG3" s="168"/>
      <c r="GKH3" s="168"/>
      <c r="GKI3" s="2"/>
      <c r="GKJ3" s="2"/>
      <c r="GKK3" s="2"/>
      <c r="GKL3" s="22"/>
      <c r="GKM3" s="1"/>
      <c r="GKN3" s="1"/>
      <c r="GKO3" s="168"/>
      <c r="GKP3" s="168"/>
      <c r="GKQ3" s="168"/>
      <c r="GKR3" s="2"/>
      <c r="GKS3" s="2"/>
      <c r="GKT3" s="2"/>
      <c r="GKU3" s="22"/>
      <c r="GKV3" s="1"/>
      <c r="GKW3" s="1"/>
      <c r="GKX3" s="168"/>
      <c r="GKY3" s="168"/>
      <c r="GKZ3" s="168"/>
      <c r="GLA3" s="2"/>
      <c r="GLB3" s="2"/>
      <c r="GLC3" s="2"/>
      <c r="GLD3" s="22"/>
      <c r="GLE3" s="1"/>
      <c r="GLF3" s="1"/>
      <c r="GLG3" s="168"/>
      <c r="GLH3" s="168"/>
      <c r="GLI3" s="168"/>
      <c r="GLJ3" s="2"/>
      <c r="GLK3" s="2"/>
      <c r="GLL3" s="2"/>
      <c r="GLM3" s="22"/>
      <c r="GLN3" s="1"/>
      <c r="GLO3" s="1"/>
      <c r="GLP3" s="168"/>
      <c r="GLQ3" s="168"/>
      <c r="GLR3" s="168"/>
      <c r="GLS3" s="2"/>
      <c r="GLT3" s="2"/>
      <c r="GLU3" s="2"/>
      <c r="GLV3" s="22"/>
      <c r="GLW3" s="1"/>
      <c r="GLX3" s="1"/>
      <c r="GLY3" s="168"/>
      <c r="GLZ3" s="168"/>
      <c r="GMA3" s="168"/>
      <c r="GMB3" s="2"/>
      <c r="GMC3" s="2"/>
      <c r="GMD3" s="2"/>
      <c r="GME3" s="22"/>
      <c r="GMF3" s="1"/>
      <c r="GMG3" s="1"/>
      <c r="GMH3" s="168"/>
      <c r="GMI3" s="168"/>
      <c r="GMJ3" s="168"/>
      <c r="GMK3" s="2"/>
      <c r="GML3" s="2"/>
      <c r="GMM3" s="2"/>
      <c r="GMN3" s="22"/>
      <c r="GMO3" s="1"/>
      <c r="GMP3" s="1"/>
      <c r="GMQ3" s="168"/>
      <c r="GMR3" s="168"/>
      <c r="GMS3" s="168"/>
      <c r="GMT3" s="2"/>
      <c r="GMU3" s="2"/>
      <c r="GMV3" s="2"/>
      <c r="GMW3" s="22"/>
      <c r="GMX3" s="1"/>
      <c r="GMY3" s="1"/>
      <c r="GMZ3" s="168"/>
      <c r="GNA3" s="168"/>
      <c r="GNB3" s="168"/>
      <c r="GNC3" s="2"/>
      <c r="GND3" s="2"/>
      <c r="GNE3" s="2"/>
      <c r="GNF3" s="22"/>
      <c r="GNG3" s="1"/>
      <c r="GNH3" s="1"/>
      <c r="GNI3" s="168"/>
      <c r="GNJ3" s="168"/>
      <c r="GNK3" s="168"/>
      <c r="GNL3" s="2"/>
      <c r="GNM3" s="2"/>
      <c r="GNN3" s="2"/>
      <c r="GNO3" s="22"/>
      <c r="GNP3" s="1"/>
      <c r="GNQ3" s="1"/>
      <c r="GNR3" s="168"/>
      <c r="GNS3" s="168"/>
      <c r="GNT3" s="168"/>
      <c r="GNU3" s="2"/>
      <c r="GNV3" s="2"/>
      <c r="GNW3" s="2"/>
      <c r="GNX3" s="22"/>
      <c r="GNY3" s="1"/>
      <c r="GNZ3" s="1"/>
      <c r="GOA3" s="168"/>
      <c r="GOB3" s="168"/>
      <c r="GOC3" s="168"/>
      <c r="GOD3" s="2"/>
      <c r="GOE3" s="2"/>
      <c r="GOF3" s="2"/>
      <c r="GOG3" s="22"/>
      <c r="GOH3" s="1"/>
      <c r="GOI3" s="1"/>
      <c r="GOJ3" s="168"/>
      <c r="GOK3" s="168"/>
      <c r="GOL3" s="168"/>
      <c r="GOM3" s="2"/>
      <c r="GON3" s="2"/>
      <c r="GOO3" s="2"/>
      <c r="GOP3" s="22"/>
      <c r="GOQ3" s="1"/>
      <c r="GOR3" s="1"/>
      <c r="GOS3" s="168"/>
      <c r="GOT3" s="168"/>
      <c r="GOU3" s="168"/>
      <c r="GOV3" s="2"/>
      <c r="GOW3" s="2"/>
      <c r="GOX3" s="2"/>
      <c r="GOY3" s="22"/>
      <c r="GOZ3" s="1"/>
      <c r="GPA3" s="1"/>
      <c r="GPB3" s="168"/>
      <c r="GPC3" s="168"/>
      <c r="GPD3" s="168"/>
      <c r="GPE3" s="2"/>
      <c r="GPF3" s="2"/>
      <c r="GPG3" s="2"/>
      <c r="GPH3" s="22"/>
      <c r="GPI3" s="1"/>
      <c r="GPJ3" s="1"/>
      <c r="GPK3" s="168"/>
      <c r="GPL3" s="168"/>
      <c r="GPM3" s="168"/>
      <c r="GPN3" s="2"/>
      <c r="GPO3" s="2"/>
      <c r="GPP3" s="2"/>
      <c r="GPQ3" s="22"/>
      <c r="GPR3" s="1"/>
      <c r="GPS3" s="1"/>
      <c r="GPT3" s="168"/>
      <c r="GPU3" s="168"/>
      <c r="GPV3" s="168"/>
      <c r="GPW3" s="2"/>
      <c r="GPX3" s="2"/>
      <c r="GPY3" s="2"/>
      <c r="GPZ3" s="22"/>
      <c r="GQA3" s="1"/>
      <c r="GQB3" s="1"/>
      <c r="GQC3" s="168"/>
      <c r="GQD3" s="168"/>
      <c r="GQE3" s="168"/>
      <c r="GQF3" s="2"/>
      <c r="GQG3" s="2"/>
      <c r="GQH3" s="2"/>
      <c r="GQI3" s="22"/>
      <c r="GQJ3" s="1"/>
      <c r="GQK3" s="1"/>
      <c r="GQL3" s="168"/>
      <c r="GQM3" s="168"/>
      <c r="GQN3" s="168"/>
      <c r="GQO3" s="2"/>
      <c r="GQP3" s="2"/>
      <c r="GQQ3" s="2"/>
      <c r="GQR3" s="22"/>
      <c r="GQS3" s="1"/>
      <c r="GQT3" s="1"/>
      <c r="GQU3" s="168"/>
      <c r="GQV3" s="168"/>
      <c r="GQW3" s="168"/>
      <c r="GQX3" s="2"/>
      <c r="GQY3" s="2"/>
      <c r="GQZ3" s="2"/>
      <c r="GRA3" s="22"/>
      <c r="GRB3" s="1"/>
      <c r="GRC3" s="1"/>
      <c r="GRD3" s="168"/>
      <c r="GRE3" s="168"/>
      <c r="GRF3" s="168"/>
      <c r="GRG3" s="2"/>
      <c r="GRH3" s="2"/>
      <c r="GRI3" s="2"/>
      <c r="GRJ3" s="22"/>
      <c r="GRK3" s="1"/>
      <c r="GRL3" s="1"/>
      <c r="GRM3" s="168"/>
      <c r="GRN3" s="168"/>
      <c r="GRO3" s="168"/>
      <c r="GRP3" s="2"/>
      <c r="GRQ3" s="2"/>
      <c r="GRR3" s="2"/>
      <c r="GRS3" s="22"/>
      <c r="GRT3" s="1"/>
      <c r="GRU3" s="1"/>
      <c r="GRV3" s="168"/>
      <c r="GRW3" s="168"/>
      <c r="GRX3" s="168"/>
      <c r="GRY3" s="2"/>
      <c r="GRZ3" s="2"/>
      <c r="GSA3" s="2"/>
      <c r="GSB3" s="22"/>
      <c r="GSC3" s="1"/>
      <c r="GSD3" s="1"/>
      <c r="GSE3" s="168"/>
      <c r="GSF3" s="168"/>
      <c r="GSG3" s="168"/>
      <c r="GSH3" s="2"/>
      <c r="GSI3" s="2"/>
      <c r="GSJ3" s="2"/>
      <c r="GSK3" s="22"/>
      <c r="GSL3" s="1"/>
      <c r="GSM3" s="1"/>
      <c r="GSN3" s="168"/>
      <c r="GSO3" s="168"/>
      <c r="GSP3" s="168"/>
      <c r="GSQ3" s="2"/>
      <c r="GSR3" s="2"/>
      <c r="GSS3" s="2"/>
      <c r="GST3" s="22"/>
      <c r="GSU3" s="1"/>
      <c r="GSV3" s="1"/>
      <c r="GSW3" s="168"/>
      <c r="GSX3" s="168"/>
      <c r="GSY3" s="168"/>
      <c r="GSZ3" s="2"/>
      <c r="GTA3" s="2"/>
      <c r="GTB3" s="2"/>
      <c r="GTC3" s="22"/>
      <c r="GTD3" s="1"/>
      <c r="GTE3" s="1"/>
      <c r="GTF3" s="168"/>
      <c r="GTG3" s="168"/>
      <c r="GTH3" s="168"/>
      <c r="GTI3" s="2"/>
      <c r="GTJ3" s="2"/>
      <c r="GTK3" s="2"/>
      <c r="GTL3" s="22"/>
      <c r="GTM3" s="1"/>
      <c r="GTN3" s="1"/>
      <c r="GTO3" s="168"/>
      <c r="GTP3" s="168"/>
      <c r="GTQ3" s="168"/>
      <c r="GTR3" s="2"/>
      <c r="GTS3" s="2"/>
      <c r="GTT3" s="2"/>
      <c r="GTU3" s="22"/>
      <c r="GTV3" s="1"/>
      <c r="GTW3" s="1"/>
      <c r="GTX3" s="168"/>
      <c r="GTY3" s="168"/>
      <c r="GTZ3" s="168"/>
      <c r="GUA3" s="2"/>
      <c r="GUB3" s="2"/>
      <c r="GUC3" s="2"/>
      <c r="GUD3" s="22"/>
      <c r="GUE3" s="1"/>
      <c r="GUF3" s="1"/>
      <c r="GUG3" s="168"/>
      <c r="GUH3" s="168"/>
      <c r="GUI3" s="168"/>
      <c r="GUJ3" s="2"/>
      <c r="GUK3" s="2"/>
      <c r="GUL3" s="2"/>
      <c r="GUM3" s="22"/>
      <c r="GUN3" s="1"/>
      <c r="GUO3" s="1"/>
      <c r="GUP3" s="168"/>
      <c r="GUQ3" s="168"/>
      <c r="GUR3" s="168"/>
      <c r="GUS3" s="2"/>
      <c r="GUT3" s="2"/>
      <c r="GUU3" s="2"/>
      <c r="GUV3" s="22"/>
      <c r="GUW3" s="1"/>
      <c r="GUX3" s="1"/>
      <c r="GUY3" s="168"/>
      <c r="GUZ3" s="168"/>
      <c r="GVA3" s="168"/>
      <c r="GVB3" s="2"/>
      <c r="GVC3" s="2"/>
      <c r="GVD3" s="2"/>
      <c r="GVE3" s="22"/>
      <c r="GVF3" s="1"/>
      <c r="GVG3" s="1"/>
      <c r="GVH3" s="168"/>
      <c r="GVI3" s="168"/>
      <c r="GVJ3" s="168"/>
      <c r="GVK3" s="2"/>
      <c r="GVL3" s="2"/>
      <c r="GVM3" s="2"/>
      <c r="GVN3" s="22"/>
      <c r="GVO3" s="1"/>
      <c r="GVP3" s="1"/>
      <c r="GVQ3" s="168"/>
      <c r="GVR3" s="168"/>
      <c r="GVS3" s="168"/>
      <c r="GVT3" s="2"/>
      <c r="GVU3" s="2"/>
      <c r="GVV3" s="2"/>
      <c r="GVW3" s="22"/>
      <c r="GVX3" s="1"/>
      <c r="GVY3" s="1"/>
      <c r="GVZ3" s="168"/>
      <c r="GWA3" s="168"/>
      <c r="GWB3" s="168"/>
      <c r="GWC3" s="2"/>
      <c r="GWD3" s="2"/>
      <c r="GWE3" s="2"/>
      <c r="GWF3" s="22"/>
      <c r="GWG3" s="1"/>
      <c r="GWH3" s="1"/>
      <c r="GWI3" s="168"/>
      <c r="GWJ3" s="168"/>
      <c r="GWK3" s="168"/>
      <c r="GWL3" s="2"/>
      <c r="GWM3" s="2"/>
      <c r="GWN3" s="2"/>
      <c r="GWO3" s="22"/>
      <c r="GWP3" s="1"/>
      <c r="GWQ3" s="1"/>
      <c r="GWR3" s="168"/>
      <c r="GWS3" s="168"/>
      <c r="GWT3" s="168"/>
      <c r="GWU3" s="2"/>
      <c r="GWV3" s="2"/>
      <c r="GWW3" s="2"/>
      <c r="GWX3" s="22"/>
      <c r="GWY3" s="1"/>
      <c r="GWZ3" s="1"/>
      <c r="GXA3" s="168"/>
      <c r="GXB3" s="168"/>
      <c r="GXC3" s="168"/>
      <c r="GXD3" s="2"/>
      <c r="GXE3" s="2"/>
      <c r="GXF3" s="2"/>
      <c r="GXG3" s="22"/>
      <c r="GXH3" s="1"/>
      <c r="GXI3" s="1"/>
      <c r="GXJ3" s="168"/>
      <c r="GXK3" s="168"/>
      <c r="GXL3" s="168"/>
      <c r="GXM3" s="2"/>
      <c r="GXN3" s="2"/>
      <c r="GXO3" s="2"/>
      <c r="GXP3" s="22"/>
      <c r="GXQ3" s="1"/>
      <c r="GXR3" s="1"/>
      <c r="GXS3" s="168"/>
      <c r="GXT3" s="168"/>
      <c r="GXU3" s="168"/>
      <c r="GXV3" s="2"/>
      <c r="GXW3" s="2"/>
      <c r="GXX3" s="2"/>
      <c r="GXY3" s="22"/>
      <c r="GXZ3" s="1"/>
      <c r="GYA3" s="1"/>
      <c r="GYB3" s="168"/>
      <c r="GYC3" s="168"/>
      <c r="GYD3" s="168"/>
      <c r="GYE3" s="2"/>
      <c r="GYF3" s="2"/>
      <c r="GYG3" s="2"/>
      <c r="GYH3" s="22"/>
      <c r="GYI3" s="1"/>
      <c r="GYJ3" s="1"/>
      <c r="GYK3" s="168"/>
      <c r="GYL3" s="168"/>
      <c r="GYM3" s="168"/>
      <c r="GYN3" s="2"/>
      <c r="GYO3" s="2"/>
      <c r="GYP3" s="2"/>
      <c r="GYQ3" s="22"/>
      <c r="GYR3" s="1"/>
      <c r="GYS3" s="1"/>
      <c r="GYT3" s="168"/>
      <c r="GYU3" s="168"/>
      <c r="GYV3" s="168"/>
      <c r="GYW3" s="2"/>
      <c r="GYX3" s="2"/>
      <c r="GYY3" s="2"/>
      <c r="GYZ3" s="22"/>
      <c r="GZA3" s="1"/>
      <c r="GZB3" s="1"/>
      <c r="GZC3" s="168"/>
      <c r="GZD3" s="168"/>
      <c r="GZE3" s="168"/>
      <c r="GZF3" s="2"/>
      <c r="GZG3" s="2"/>
      <c r="GZH3" s="2"/>
      <c r="GZI3" s="22"/>
      <c r="GZJ3" s="1"/>
      <c r="GZK3" s="1"/>
      <c r="GZL3" s="168"/>
      <c r="GZM3" s="168"/>
      <c r="GZN3" s="168"/>
      <c r="GZO3" s="2"/>
      <c r="GZP3" s="2"/>
      <c r="GZQ3" s="2"/>
      <c r="GZR3" s="22"/>
      <c r="GZS3" s="1"/>
      <c r="GZT3" s="1"/>
      <c r="GZU3" s="168"/>
      <c r="GZV3" s="168"/>
      <c r="GZW3" s="168"/>
      <c r="GZX3" s="2"/>
      <c r="GZY3" s="2"/>
      <c r="GZZ3" s="2"/>
      <c r="HAA3" s="22"/>
      <c r="HAB3" s="1"/>
      <c r="HAC3" s="1"/>
      <c r="HAD3" s="168"/>
      <c r="HAE3" s="168"/>
      <c r="HAF3" s="168"/>
      <c r="HAG3" s="2"/>
      <c r="HAH3" s="2"/>
      <c r="HAI3" s="2"/>
      <c r="HAJ3" s="22"/>
      <c r="HAK3" s="1"/>
      <c r="HAL3" s="1"/>
      <c r="HAM3" s="168"/>
      <c r="HAN3" s="168"/>
      <c r="HAO3" s="168"/>
      <c r="HAP3" s="2"/>
      <c r="HAQ3" s="2"/>
      <c r="HAR3" s="2"/>
      <c r="HAS3" s="22"/>
      <c r="HAT3" s="1"/>
      <c r="HAU3" s="1"/>
      <c r="HAV3" s="168"/>
      <c r="HAW3" s="168"/>
      <c r="HAX3" s="168"/>
      <c r="HAY3" s="2"/>
      <c r="HAZ3" s="2"/>
      <c r="HBA3" s="2"/>
      <c r="HBB3" s="22"/>
      <c r="HBC3" s="1"/>
      <c r="HBD3" s="1"/>
      <c r="HBE3" s="168"/>
      <c r="HBF3" s="168"/>
      <c r="HBG3" s="168"/>
      <c r="HBH3" s="2"/>
      <c r="HBI3" s="2"/>
      <c r="HBJ3" s="2"/>
      <c r="HBK3" s="22"/>
      <c r="HBL3" s="1"/>
      <c r="HBM3" s="1"/>
      <c r="HBN3" s="168"/>
      <c r="HBO3" s="168"/>
      <c r="HBP3" s="168"/>
      <c r="HBQ3" s="2"/>
      <c r="HBR3" s="2"/>
      <c r="HBS3" s="2"/>
      <c r="HBT3" s="22"/>
      <c r="HBU3" s="1"/>
      <c r="HBV3" s="1"/>
      <c r="HBW3" s="168"/>
      <c r="HBX3" s="168"/>
      <c r="HBY3" s="168"/>
      <c r="HBZ3" s="2"/>
      <c r="HCA3" s="2"/>
      <c r="HCB3" s="2"/>
      <c r="HCC3" s="22"/>
      <c r="HCD3" s="1"/>
      <c r="HCE3" s="1"/>
      <c r="HCF3" s="168"/>
      <c r="HCG3" s="168"/>
      <c r="HCH3" s="168"/>
      <c r="HCI3" s="2"/>
      <c r="HCJ3" s="2"/>
      <c r="HCK3" s="2"/>
      <c r="HCL3" s="22"/>
      <c r="HCM3" s="1"/>
      <c r="HCN3" s="1"/>
      <c r="HCO3" s="168"/>
      <c r="HCP3" s="168"/>
      <c r="HCQ3" s="168"/>
      <c r="HCR3" s="2"/>
      <c r="HCS3" s="2"/>
      <c r="HCT3" s="2"/>
      <c r="HCU3" s="22"/>
      <c r="HCV3" s="1"/>
      <c r="HCW3" s="1"/>
      <c r="HCX3" s="168"/>
      <c r="HCY3" s="168"/>
      <c r="HCZ3" s="168"/>
      <c r="HDA3" s="2"/>
      <c r="HDB3" s="2"/>
      <c r="HDC3" s="2"/>
      <c r="HDD3" s="22"/>
      <c r="HDE3" s="1"/>
      <c r="HDF3" s="1"/>
      <c r="HDG3" s="168"/>
      <c r="HDH3" s="168"/>
      <c r="HDI3" s="168"/>
      <c r="HDJ3" s="2"/>
      <c r="HDK3" s="2"/>
      <c r="HDL3" s="2"/>
      <c r="HDM3" s="22"/>
      <c r="HDN3" s="1"/>
      <c r="HDO3" s="1"/>
      <c r="HDP3" s="168"/>
      <c r="HDQ3" s="168"/>
      <c r="HDR3" s="168"/>
      <c r="HDS3" s="2"/>
      <c r="HDT3" s="2"/>
      <c r="HDU3" s="2"/>
      <c r="HDV3" s="22"/>
      <c r="HDW3" s="1"/>
      <c r="HDX3" s="1"/>
      <c r="HDY3" s="168"/>
      <c r="HDZ3" s="168"/>
      <c r="HEA3" s="168"/>
      <c r="HEB3" s="2"/>
      <c r="HEC3" s="2"/>
      <c r="HED3" s="2"/>
      <c r="HEE3" s="22"/>
      <c r="HEF3" s="1"/>
      <c r="HEG3" s="1"/>
      <c r="HEH3" s="168"/>
      <c r="HEI3" s="168"/>
      <c r="HEJ3" s="168"/>
      <c r="HEK3" s="2"/>
      <c r="HEL3" s="2"/>
      <c r="HEM3" s="2"/>
      <c r="HEN3" s="22"/>
      <c r="HEO3" s="1"/>
      <c r="HEP3" s="1"/>
      <c r="HEQ3" s="168"/>
      <c r="HER3" s="168"/>
      <c r="HES3" s="168"/>
      <c r="HET3" s="2"/>
      <c r="HEU3" s="2"/>
      <c r="HEV3" s="2"/>
      <c r="HEW3" s="22"/>
      <c r="HEX3" s="1"/>
      <c r="HEY3" s="1"/>
      <c r="HEZ3" s="168"/>
      <c r="HFA3" s="168"/>
      <c r="HFB3" s="168"/>
      <c r="HFC3" s="2"/>
      <c r="HFD3" s="2"/>
      <c r="HFE3" s="2"/>
      <c r="HFF3" s="22"/>
      <c r="HFG3" s="1"/>
      <c r="HFH3" s="1"/>
      <c r="HFI3" s="168"/>
      <c r="HFJ3" s="168"/>
      <c r="HFK3" s="168"/>
      <c r="HFL3" s="2"/>
      <c r="HFM3" s="2"/>
      <c r="HFN3" s="2"/>
      <c r="HFO3" s="22"/>
      <c r="HFP3" s="1"/>
      <c r="HFQ3" s="1"/>
      <c r="HFR3" s="168"/>
      <c r="HFS3" s="168"/>
      <c r="HFT3" s="168"/>
      <c r="HFU3" s="2"/>
      <c r="HFV3" s="2"/>
      <c r="HFW3" s="2"/>
      <c r="HFX3" s="22"/>
      <c r="HFY3" s="1"/>
      <c r="HFZ3" s="1"/>
      <c r="HGA3" s="168"/>
      <c r="HGB3" s="168"/>
      <c r="HGC3" s="168"/>
      <c r="HGD3" s="2"/>
      <c r="HGE3" s="2"/>
      <c r="HGF3" s="2"/>
      <c r="HGG3" s="22"/>
      <c r="HGH3" s="1"/>
      <c r="HGI3" s="1"/>
      <c r="HGJ3" s="168"/>
      <c r="HGK3" s="168"/>
      <c r="HGL3" s="168"/>
      <c r="HGM3" s="2"/>
      <c r="HGN3" s="2"/>
      <c r="HGO3" s="2"/>
      <c r="HGP3" s="22"/>
      <c r="HGQ3" s="1"/>
      <c r="HGR3" s="1"/>
      <c r="HGS3" s="168"/>
      <c r="HGT3" s="168"/>
      <c r="HGU3" s="168"/>
      <c r="HGV3" s="2"/>
      <c r="HGW3" s="2"/>
      <c r="HGX3" s="2"/>
      <c r="HGY3" s="22"/>
      <c r="HGZ3" s="1"/>
      <c r="HHA3" s="1"/>
      <c r="HHB3" s="168"/>
      <c r="HHC3" s="168"/>
      <c r="HHD3" s="168"/>
      <c r="HHE3" s="2"/>
      <c r="HHF3" s="2"/>
      <c r="HHG3" s="2"/>
      <c r="HHH3" s="22"/>
      <c r="HHI3" s="1"/>
      <c r="HHJ3" s="1"/>
      <c r="HHK3" s="168"/>
      <c r="HHL3" s="168"/>
      <c r="HHM3" s="168"/>
      <c r="HHN3" s="2"/>
      <c r="HHO3" s="2"/>
      <c r="HHP3" s="2"/>
      <c r="HHQ3" s="22"/>
      <c r="HHR3" s="1"/>
      <c r="HHS3" s="1"/>
      <c r="HHT3" s="168"/>
      <c r="HHU3" s="168"/>
      <c r="HHV3" s="168"/>
      <c r="HHW3" s="2"/>
      <c r="HHX3" s="2"/>
      <c r="HHY3" s="2"/>
      <c r="HHZ3" s="22"/>
      <c r="HIA3" s="1"/>
      <c r="HIB3" s="1"/>
      <c r="HIC3" s="168"/>
      <c r="HID3" s="168"/>
      <c r="HIE3" s="168"/>
      <c r="HIF3" s="2"/>
      <c r="HIG3" s="2"/>
      <c r="HIH3" s="2"/>
      <c r="HII3" s="22"/>
      <c r="HIJ3" s="1"/>
      <c r="HIK3" s="1"/>
      <c r="HIL3" s="168"/>
      <c r="HIM3" s="168"/>
      <c r="HIN3" s="168"/>
      <c r="HIO3" s="2"/>
      <c r="HIP3" s="2"/>
      <c r="HIQ3" s="2"/>
      <c r="HIR3" s="22"/>
      <c r="HIS3" s="1"/>
      <c r="HIT3" s="1"/>
      <c r="HIU3" s="168"/>
      <c r="HIV3" s="168"/>
      <c r="HIW3" s="168"/>
      <c r="HIX3" s="2"/>
      <c r="HIY3" s="2"/>
      <c r="HIZ3" s="2"/>
      <c r="HJA3" s="22"/>
      <c r="HJB3" s="1"/>
      <c r="HJC3" s="1"/>
      <c r="HJD3" s="168"/>
      <c r="HJE3" s="168"/>
      <c r="HJF3" s="168"/>
      <c r="HJG3" s="2"/>
      <c r="HJH3" s="2"/>
      <c r="HJI3" s="2"/>
      <c r="HJJ3" s="22"/>
      <c r="HJK3" s="1"/>
      <c r="HJL3" s="1"/>
      <c r="HJM3" s="168"/>
      <c r="HJN3" s="168"/>
      <c r="HJO3" s="168"/>
      <c r="HJP3" s="2"/>
      <c r="HJQ3" s="2"/>
      <c r="HJR3" s="2"/>
      <c r="HJS3" s="22"/>
      <c r="HJT3" s="1"/>
      <c r="HJU3" s="1"/>
      <c r="HJV3" s="168"/>
      <c r="HJW3" s="168"/>
      <c r="HJX3" s="168"/>
      <c r="HJY3" s="2"/>
      <c r="HJZ3" s="2"/>
      <c r="HKA3" s="2"/>
      <c r="HKB3" s="22"/>
      <c r="HKC3" s="1"/>
      <c r="HKD3" s="1"/>
      <c r="HKE3" s="168"/>
      <c r="HKF3" s="168"/>
      <c r="HKG3" s="168"/>
      <c r="HKH3" s="2"/>
      <c r="HKI3" s="2"/>
      <c r="HKJ3" s="2"/>
      <c r="HKK3" s="22"/>
      <c r="HKL3" s="1"/>
      <c r="HKM3" s="1"/>
      <c r="HKN3" s="168"/>
      <c r="HKO3" s="168"/>
      <c r="HKP3" s="168"/>
      <c r="HKQ3" s="2"/>
      <c r="HKR3" s="2"/>
      <c r="HKS3" s="2"/>
      <c r="HKT3" s="22"/>
      <c r="HKU3" s="1"/>
      <c r="HKV3" s="1"/>
      <c r="HKW3" s="168"/>
      <c r="HKX3" s="168"/>
      <c r="HKY3" s="168"/>
      <c r="HKZ3" s="2"/>
      <c r="HLA3" s="2"/>
      <c r="HLB3" s="2"/>
      <c r="HLC3" s="22"/>
      <c r="HLD3" s="1"/>
      <c r="HLE3" s="1"/>
      <c r="HLF3" s="168"/>
      <c r="HLG3" s="168"/>
      <c r="HLH3" s="168"/>
      <c r="HLI3" s="2"/>
      <c r="HLJ3" s="2"/>
      <c r="HLK3" s="2"/>
      <c r="HLL3" s="22"/>
      <c r="HLM3" s="1"/>
      <c r="HLN3" s="1"/>
      <c r="HLO3" s="168"/>
      <c r="HLP3" s="168"/>
      <c r="HLQ3" s="168"/>
      <c r="HLR3" s="2"/>
      <c r="HLS3" s="2"/>
      <c r="HLT3" s="2"/>
      <c r="HLU3" s="22"/>
      <c r="HLV3" s="1"/>
      <c r="HLW3" s="1"/>
      <c r="HLX3" s="168"/>
      <c r="HLY3" s="168"/>
      <c r="HLZ3" s="168"/>
      <c r="HMA3" s="2"/>
      <c r="HMB3" s="2"/>
      <c r="HMC3" s="2"/>
      <c r="HMD3" s="22"/>
      <c r="HME3" s="1"/>
      <c r="HMF3" s="1"/>
      <c r="HMG3" s="168"/>
      <c r="HMH3" s="168"/>
      <c r="HMI3" s="168"/>
      <c r="HMJ3" s="2"/>
      <c r="HMK3" s="2"/>
      <c r="HML3" s="2"/>
      <c r="HMM3" s="22"/>
      <c r="HMN3" s="1"/>
      <c r="HMO3" s="1"/>
      <c r="HMP3" s="168"/>
      <c r="HMQ3" s="168"/>
      <c r="HMR3" s="168"/>
      <c r="HMS3" s="2"/>
      <c r="HMT3" s="2"/>
      <c r="HMU3" s="2"/>
      <c r="HMV3" s="22"/>
      <c r="HMW3" s="1"/>
      <c r="HMX3" s="1"/>
      <c r="HMY3" s="168"/>
      <c r="HMZ3" s="168"/>
      <c r="HNA3" s="168"/>
      <c r="HNB3" s="2"/>
      <c r="HNC3" s="2"/>
      <c r="HND3" s="2"/>
      <c r="HNE3" s="22"/>
      <c r="HNF3" s="1"/>
      <c r="HNG3" s="1"/>
      <c r="HNH3" s="168"/>
      <c r="HNI3" s="168"/>
      <c r="HNJ3" s="168"/>
      <c r="HNK3" s="2"/>
      <c r="HNL3" s="2"/>
      <c r="HNM3" s="2"/>
      <c r="HNN3" s="22"/>
      <c r="HNO3" s="1"/>
      <c r="HNP3" s="1"/>
      <c r="HNQ3" s="168"/>
      <c r="HNR3" s="168"/>
      <c r="HNS3" s="168"/>
      <c r="HNT3" s="2"/>
      <c r="HNU3" s="2"/>
      <c r="HNV3" s="2"/>
      <c r="HNW3" s="22"/>
      <c r="HNX3" s="1"/>
      <c r="HNY3" s="1"/>
      <c r="HNZ3" s="168"/>
      <c r="HOA3" s="168"/>
      <c r="HOB3" s="168"/>
      <c r="HOC3" s="2"/>
      <c r="HOD3" s="2"/>
      <c r="HOE3" s="2"/>
      <c r="HOF3" s="22"/>
      <c r="HOG3" s="1"/>
      <c r="HOH3" s="1"/>
      <c r="HOI3" s="168"/>
      <c r="HOJ3" s="168"/>
      <c r="HOK3" s="168"/>
      <c r="HOL3" s="2"/>
      <c r="HOM3" s="2"/>
      <c r="HON3" s="2"/>
      <c r="HOO3" s="22"/>
      <c r="HOP3" s="1"/>
      <c r="HOQ3" s="1"/>
      <c r="HOR3" s="168"/>
      <c r="HOS3" s="168"/>
      <c r="HOT3" s="168"/>
      <c r="HOU3" s="2"/>
      <c r="HOV3" s="2"/>
      <c r="HOW3" s="2"/>
      <c r="HOX3" s="22"/>
      <c r="HOY3" s="1"/>
      <c r="HOZ3" s="1"/>
      <c r="HPA3" s="168"/>
      <c r="HPB3" s="168"/>
      <c r="HPC3" s="168"/>
      <c r="HPD3" s="2"/>
      <c r="HPE3" s="2"/>
      <c r="HPF3" s="2"/>
      <c r="HPG3" s="22"/>
      <c r="HPH3" s="1"/>
      <c r="HPI3" s="1"/>
      <c r="HPJ3" s="168"/>
      <c r="HPK3" s="168"/>
      <c r="HPL3" s="168"/>
      <c r="HPM3" s="2"/>
      <c r="HPN3" s="2"/>
      <c r="HPO3" s="2"/>
      <c r="HPP3" s="22"/>
      <c r="HPQ3" s="1"/>
      <c r="HPR3" s="1"/>
      <c r="HPS3" s="168"/>
      <c r="HPT3" s="168"/>
      <c r="HPU3" s="168"/>
      <c r="HPV3" s="2"/>
      <c r="HPW3" s="2"/>
      <c r="HPX3" s="2"/>
      <c r="HPY3" s="22"/>
      <c r="HPZ3" s="1"/>
      <c r="HQA3" s="1"/>
      <c r="HQB3" s="168"/>
      <c r="HQC3" s="168"/>
      <c r="HQD3" s="168"/>
      <c r="HQE3" s="2"/>
      <c r="HQF3" s="2"/>
      <c r="HQG3" s="2"/>
      <c r="HQH3" s="22"/>
      <c r="HQI3" s="1"/>
      <c r="HQJ3" s="1"/>
      <c r="HQK3" s="168"/>
      <c r="HQL3" s="168"/>
      <c r="HQM3" s="168"/>
      <c r="HQN3" s="2"/>
      <c r="HQO3" s="2"/>
      <c r="HQP3" s="2"/>
      <c r="HQQ3" s="22"/>
      <c r="HQR3" s="1"/>
      <c r="HQS3" s="1"/>
      <c r="HQT3" s="168"/>
      <c r="HQU3" s="168"/>
      <c r="HQV3" s="168"/>
      <c r="HQW3" s="2"/>
      <c r="HQX3" s="2"/>
      <c r="HQY3" s="2"/>
      <c r="HQZ3" s="22"/>
      <c r="HRA3" s="1"/>
      <c r="HRB3" s="1"/>
      <c r="HRC3" s="168"/>
      <c r="HRD3" s="168"/>
      <c r="HRE3" s="168"/>
      <c r="HRF3" s="2"/>
      <c r="HRG3" s="2"/>
      <c r="HRH3" s="2"/>
      <c r="HRI3" s="22"/>
      <c r="HRJ3" s="1"/>
      <c r="HRK3" s="1"/>
      <c r="HRL3" s="168"/>
      <c r="HRM3" s="168"/>
      <c r="HRN3" s="168"/>
      <c r="HRO3" s="2"/>
      <c r="HRP3" s="2"/>
      <c r="HRQ3" s="2"/>
      <c r="HRR3" s="22"/>
      <c r="HRS3" s="1"/>
      <c r="HRT3" s="1"/>
      <c r="HRU3" s="168"/>
      <c r="HRV3" s="168"/>
      <c r="HRW3" s="168"/>
      <c r="HRX3" s="2"/>
      <c r="HRY3" s="2"/>
      <c r="HRZ3" s="2"/>
      <c r="HSA3" s="22"/>
      <c r="HSB3" s="1"/>
      <c r="HSC3" s="1"/>
      <c r="HSD3" s="168"/>
      <c r="HSE3" s="168"/>
      <c r="HSF3" s="168"/>
      <c r="HSG3" s="2"/>
      <c r="HSH3" s="2"/>
      <c r="HSI3" s="2"/>
      <c r="HSJ3" s="22"/>
      <c r="HSK3" s="1"/>
      <c r="HSL3" s="1"/>
      <c r="HSM3" s="168"/>
      <c r="HSN3" s="168"/>
      <c r="HSO3" s="168"/>
      <c r="HSP3" s="2"/>
      <c r="HSQ3" s="2"/>
      <c r="HSR3" s="2"/>
      <c r="HSS3" s="22"/>
      <c r="HST3" s="1"/>
      <c r="HSU3" s="1"/>
      <c r="HSV3" s="168"/>
      <c r="HSW3" s="168"/>
      <c r="HSX3" s="168"/>
      <c r="HSY3" s="2"/>
      <c r="HSZ3" s="2"/>
      <c r="HTA3" s="2"/>
      <c r="HTB3" s="22"/>
      <c r="HTC3" s="1"/>
      <c r="HTD3" s="1"/>
      <c r="HTE3" s="168"/>
      <c r="HTF3" s="168"/>
      <c r="HTG3" s="168"/>
      <c r="HTH3" s="2"/>
      <c r="HTI3" s="2"/>
      <c r="HTJ3" s="2"/>
      <c r="HTK3" s="22"/>
      <c r="HTL3" s="1"/>
      <c r="HTM3" s="1"/>
      <c r="HTN3" s="168"/>
      <c r="HTO3" s="168"/>
      <c r="HTP3" s="168"/>
      <c r="HTQ3" s="2"/>
      <c r="HTR3" s="2"/>
      <c r="HTS3" s="2"/>
      <c r="HTT3" s="22"/>
      <c r="HTU3" s="1"/>
      <c r="HTV3" s="1"/>
      <c r="HTW3" s="168"/>
      <c r="HTX3" s="168"/>
      <c r="HTY3" s="168"/>
      <c r="HTZ3" s="2"/>
      <c r="HUA3" s="2"/>
      <c r="HUB3" s="2"/>
      <c r="HUC3" s="22"/>
      <c r="HUD3" s="1"/>
      <c r="HUE3" s="1"/>
      <c r="HUF3" s="168"/>
      <c r="HUG3" s="168"/>
      <c r="HUH3" s="168"/>
      <c r="HUI3" s="2"/>
      <c r="HUJ3" s="2"/>
      <c r="HUK3" s="2"/>
      <c r="HUL3" s="22"/>
      <c r="HUM3" s="1"/>
      <c r="HUN3" s="1"/>
      <c r="HUO3" s="168"/>
      <c r="HUP3" s="168"/>
      <c r="HUQ3" s="168"/>
      <c r="HUR3" s="2"/>
      <c r="HUS3" s="2"/>
      <c r="HUT3" s="2"/>
      <c r="HUU3" s="22"/>
      <c r="HUV3" s="1"/>
      <c r="HUW3" s="1"/>
      <c r="HUX3" s="168"/>
      <c r="HUY3" s="168"/>
      <c r="HUZ3" s="168"/>
      <c r="HVA3" s="2"/>
      <c r="HVB3" s="2"/>
      <c r="HVC3" s="2"/>
      <c r="HVD3" s="22"/>
      <c r="HVE3" s="1"/>
      <c r="HVF3" s="1"/>
      <c r="HVG3" s="168"/>
      <c r="HVH3" s="168"/>
      <c r="HVI3" s="168"/>
      <c r="HVJ3" s="2"/>
      <c r="HVK3" s="2"/>
      <c r="HVL3" s="2"/>
      <c r="HVM3" s="22"/>
      <c r="HVN3" s="1"/>
      <c r="HVO3" s="1"/>
      <c r="HVP3" s="168"/>
      <c r="HVQ3" s="168"/>
      <c r="HVR3" s="168"/>
      <c r="HVS3" s="2"/>
      <c r="HVT3" s="2"/>
      <c r="HVU3" s="2"/>
      <c r="HVV3" s="22"/>
      <c r="HVW3" s="1"/>
      <c r="HVX3" s="1"/>
      <c r="HVY3" s="168"/>
      <c r="HVZ3" s="168"/>
      <c r="HWA3" s="168"/>
      <c r="HWB3" s="2"/>
      <c r="HWC3" s="2"/>
      <c r="HWD3" s="2"/>
      <c r="HWE3" s="22"/>
      <c r="HWF3" s="1"/>
      <c r="HWG3" s="1"/>
      <c r="HWH3" s="168"/>
      <c r="HWI3" s="168"/>
      <c r="HWJ3" s="168"/>
      <c r="HWK3" s="2"/>
      <c r="HWL3" s="2"/>
      <c r="HWM3" s="2"/>
      <c r="HWN3" s="22"/>
      <c r="HWO3" s="1"/>
      <c r="HWP3" s="1"/>
      <c r="HWQ3" s="168"/>
      <c r="HWR3" s="168"/>
      <c r="HWS3" s="168"/>
      <c r="HWT3" s="2"/>
      <c r="HWU3" s="2"/>
      <c r="HWV3" s="2"/>
      <c r="HWW3" s="22"/>
      <c r="HWX3" s="1"/>
      <c r="HWY3" s="1"/>
      <c r="HWZ3" s="168"/>
      <c r="HXA3" s="168"/>
      <c r="HXB3" s="168"/>
      <c r="HXC3" s="2"/>
      <c r="HXD3" s="2"/>
      <c r="HXE3" s="2"/>
      <c r="HXF3" s="22"/>
      <c r="HXG3" s="1"/>
      <c r="HXH3" s="1"/>
      <c r="HXI3" s="168"/>
      <c r="HXJ3" s="168"/>
      <c r="HXK3" s="168"/>
      <c r="HXL3" s="2"/>
      <c r="HXM3" s="2"/>
      <c r="HXN3" s="2"/>
      <c r="HXO3" s="22"/>
      <c r="HXP3" s="1"/>
      <c r="HXQ3" s="1"/>
      <c r="HXR3" s="168"/>
      <c r="HXS3" s="168"/>
      <c r="HXT3" s="168"/>
      <c r="HXU3" s="2"/>
      <c r="HXV3" s="2"/>
      <c r="HXW3" s="2"/>
      <c r="HXX3" s="22"/>
      <c r="HXY3" s="1"/>
      <c r="HXZ3" s="1"/>
      <c r="HYA3" s="168"/>
      <c r="HYB3" s="168"/>
      <c r="HYC3" s="168"/>
      <c r="HYD3" s="2"/>
      <c r="HYE3" s="2"/>
      <c r="HYF3" s="2"/>
      <c r="HYG3" s="22"/>
      <c r="HYH3" s="1"/>
      <c r="HYI3" s="1"/>
      <c r="HYJ3" s="168"/>
      <c r="HYK3" s="168"/>
      <c r="HYL3" s="168"/>
      <c r="HYM3" s="2"/>
      <c r="HYN3" s="2"/>
      <c r="HYO3" s="2"/>
      <c r="HYP3" s="22"/>
      <c r="HYQ3" s="1"/>
      <c r="HYR3" s="1"/>
      <c r="HYS3" s="168"/>
      <c r="HYT3" s="168"/>
      <c r="HYU3" s="168"/>
      <c r="HYV3" s="2"/>
      <c r="HYW3" s="2"/>
      <c r="HYX3" s="2"/>
      <c r="HYY3" s="22"/>
      <c r="HYZ3" s="1"/>
      <c r="HZA3" s="1"/>
      <c r="HZB3" s="168"/>
      <c r="HZC3" s="168"/>
      <c r="HZD3" s="168"/>
      <c r="HZE3" s="2"/>
      <c r="HZF3" s="2"/>
      <c r="HZG3" s="2"/>
      <c r="HZH3" s="22"/>
      <c r="HZI3" s="1"/>
      <c r="HZJ3" s="1"/>
      <c r="HZK3" s="168"/>
      <c r="HZL3" s="168"/>
      <c r="HZM3" s="168"/>
      <c r="HZN3" s="2"/>
      <c r="HZO3" s="2"/>
      <c r="HZP3" s="2"/>
      <c r="HZQ3" s="22"/>
      <c r="HZR3" s="1"/>
      <c r="HZS3" s="1"/>
      <c r="HZT3" s="168"/>
      <c r="HZU3" s="168"/>
      <c r="HZV3" s="168"/>
      <c r="HZW3" s="2"/>
      <c r="HZX3" s="2"/>
      <c r="HZY3" s="2"/>
      <c r="HZZ3" s="22"/>
      <c r="IAA3" s="1"/>
      <c r="IAB3" s="1"/>
      <c r="IAC3" s="168"/>
      <c r="IAD3" s="168"/>
      <c r="IAE3" s="168"/>
      <c r="IAF3" s="2"/>
      <c r="IAG3" s="2"/>
      <c r="IAH3" s="2"/>
      <c r="IAI3" s="22"/>
      <c r="IAJ3" s="1"/>
      <c r="IAK3" s="1"/>
      <c r="IAL3" s="168"/>
      <c r="IAM3" s="168"/>
      <c r="IAN3" s="168"/>
      <c r="IAO3" s="2"/>
      <c r="IAP3" s="2"/>
      <c r="IAQ3" s="2"/>
      <c r="IAR3" s="22"/>
      <c r="IAS3" s="1"/>
      <c r="IAT3" s="1"/>
      <c r="IAU3" s="168"/>
      <c r="IAV3" s="168"/>
      <c r="IAW3" s="168"/>
      <c r="IAX3" s="2"/>
      <c r="IAY3" s="2"/>
      <c r="IAZ3" s="2"/>
      <c r="IBA3" s="22"/>
      <c r="IBB3" s="1"/>
      <c r="IBC3" s="1"/>
      <c r="IBD3" s="168"/>
      <c r="IBE3" s="168"/>
      <c r="IBF3" s="168"/>
      <c r="IBG3" s="2"/>
      <c r="IBH3" s="2"/>
      <c r="IBI3" s="2"/>
      <c r="IBJ3" s="22"/>
      <c r="IBK3" s="1"/>
      <c r="IBL3" s="1"/>
      <c r="IBM3" s="168"/>
      <c r="IBN3" s="168"/>
      <c r="IBO3" s="168"/>
      <c r="IBP3" s="2"/>
      <c r="IBQ3" s="2"/>
      <c r="IBR3" s="2"/>
      <c r="IBS3" s="22"/>
      <c r="IBT3" s="1"/>
      <c r="IBU3" s="1"/>
      <c r="IBV3" s="168"/>
      <c r="IBW3" s="168"/>
      <c r="IBX3" s="168"/>
      <c r="IBY3" s="2"/>
      <c r="IBZ3" s="2"/>
      <c r="ICA3" s="2"/>
      <c r="ICB3" s="22"/>
      <c r="ICC3" s="1"/>
      <c r="ICD3" s="1"/>
      <c r="ICE3" s="168"/>
      <c r="ICF3" s="168"/>
      <c r="ICG3" s="168"/>
      <c r="ICH3" s="2"/>
      <c r="ICI3" s="2"/>
      <c r="ICJ3" s="2"/>
      <c r="ICK3" s="22"/>
      <c r="ICL3" s="1"/>
      <c r="ICM3" s="1"/>
      <c r="ICN3" s="168"/>
      <c r="ICO3" s="168"/>
      <c r="ICP3" s="168"/>
      <c r="ICQ3" s="2"/>
      <c r="ICR3" s="2"/>
      <c r="ICS3" s="2"/>
      <c r="ICT3" s="22"/>
      <c r="ICU3" s="1"/>
      <c r="ICV3" s="1"/>
      <c r="ICW3" s="168"/>
      <c r="ICX3" s="168"/>
      <c r="ICY3" s="168"/>
      <c r="ICZ3" s="2"/>
      <c r="IDA3" s="2"/>
      <c r="IDB3" s="2"/>
      <c r="IDC3" s="22"/>
      <c r="IDD3" s="1"/>
      <c r="IDE3" s="1"/>
      <c r="IDF3" s="168"/>
      <c r="IDG3" s="168"/>
      <c r="IDH3" s="168"/>
      <c r="IDI3" s="2"/>
      <c r="IDJ3" s="2"/>
      <c r="IDK3" s="2"/>
      <c r="IDL3" s="22"/>
      <c r="IDM3" s="1"/>
      <c r="IDN3" s="1"/>
      <c r="IDO3" s="168"/>
      <c r="IDP3" s="168"/>
      <c r="IDQ3" s="168"/>
      <c r="IDR3" s="2"/>
      <c r="IDS3" s="2"/>
      <c r="IDT3" s="2"/>
      <c r="IDU3" s="22"/>
      <c r="IDV3" s="1"/>
      <c r="IDW3" s="1"/>
      <c r="IDX3" s="168"/>
      <c r="IDY3" s="168"/>
      <c r="IDZ3" s="168"/>
      <c r="IEA3" s="2"/>
      <c r="IEB3" s="2"/>
      <c r="IEC3" s="2"/>
      <c r="IED3" s="22"/>
      <c r="IEE3" s="1"/>
      <c r="IEF3" s="1"/>
      <c r="IEG3" s="168"/>
      <c r="IEH3" s="168"/>
      <c r="IEI3" s="168"/>
      <c r="IEJ3" s="2"/>
      <c r="IEK3" s="2"/>
      <c r="IEL3" s="2"/>
      <c r="IEM3" s="22"/>
      <c r="IEN3" s="1"/>
      <c r="IEO3" s="1"/>
      <c r="IEP3" s="168"/>
      <c r="IEQ3" s="168"/>
      <c r="IER3" s="168"/>
      <c r="IES3" s="2"/>
      <c r="IET3" s="2"/>
      <c r="IEU3" s="2"/>
      <c r="IEV3" s="22"/>
      <c r="IEW3" s="1"/>
      <c r="IEX3" s="1"/>
      <c r="IEY3" s="168"/>
      <c r="IEZ3" s="168"/>
      <c r="IFA3" s="168"/>
      <c r="IFB3" s="2"/>
      <c r="IFC3" s="2"/>
      <c r="IFD3" s="2"/>
      <c r="IFE3" s="22"/>
      <c r="IFF3" s="1"/>
      <c r="IFG3" s="1"/>
      <c r="IFH3" s="168"/>
      <c r="IFI3" s="168"/>
      <c r="IFJ3" s="168"/>
      <c r="IFK3" s="2"/>
      <c r="IFL3" s="2"/>
      <c r="IFM3" s="2"/>
      <c r="IFN3" s="22"/>
      <c r="IFO3" s="1"/>
      <c r="IFP3" s="1"/>
      <c r="IFQ3" s="168"/>
      <c r="IFR3" s="168"/>
      <c r="IFS3" s="168"/>
      <c r="IFT3" s="2"/>
      <c r="IFU3" s="2"/>
      <c r="IFV3" s="2"/>
      <c r="IFW3" s="22"/>
      <c r="IFX3" s="1"/>
      <c r="IFY3" s="1"/>
      <c r="IFZ3" s="168"/>
      <c r="IGA3" s="168"/>
      <c r="IGB3" s="168"/>
      <c r="IGC3" s="2"/>
      <c r="IGD3" s="2"/>
      <c r="IGE3" s="2"/>
      <c r="IGF3" s="22"/>
      <c r="IGG3" s="1"/>
      <c r="IGH3" s="1"/>
      <c r="IGI3" s="168"/>
      <c r="IGJ3" s="168"/>
      <c r="IGK3" s="168"/>
      <c r="IGL3" s="2"/>
      <c r="IGM3" s="2"/>
      <c r="IGN3" s="2"/>
      <c r="IGO3" s="22"/>
      <c r="IGP3" s="1"/>
      <c r="IGQ3" s="1"/>
      <c r="IGR3" s="168"/>
      <c r="IGS3" s="168"/>
      <c r="IGT3" s="168"/>
      <c r="IGU3" s="2"/>
      <c r="IGV3" s="2"/>
      <c r="IGW3" s="2"/>
      <c r="IGX3" s="22"/>
      <c r="IGY3" s="1"/>
      <c r="IGZ3" s="1"/>
      <c r="IHA3" s="168"/>
      <c r="IHB3" s="168"/>
      <c r="IHC3" s="168"/>
      <c r="IHD3" s="2"/>
      <c r="IHE3" s="2"/>
      <c r="IHF3" s="2"/>
      <c r="IHG3" s="22"/>
      <c r="IHH3" s="1"/>
      <c r="IHI3" s="1"/>
      <c r="IHJ3" s="168"/>
      <c r="IHK3" s="168"/>
      <c r="IHL3" s="168"/>
      <c r="IHM3" s="2"/>
      <c r="IHN3" s="2"/>
      <c r="IHO3" s="2"/>
      <c r="IHP3" s="22"/>
      <c r="IHQ3" s="1"/>
      <c r="IHR3" s="1"/>
      <c r="IHS3" s="168"/>
      <c r="IHT3" s="168"/>
      <c r="IHU3" s="168"/>
      <c r="IHV3" s="2"/>
      <c r="IHW3" s="2"/>
      <c r="IHX3" s="2"/>
      <c r="IHY3" s="22"/>
      <c r="IHZ3" s="1"/>
      <c r="IIA3" s="1"/>
      <c r="IIB3" s="168"/>
      <c r="IIC3" s="168"/>
      <c r="IID3" s="168"/>
      <c r="IIE3" s="2"/>
      <c r="IIF3" s="2"/>
      <c r="IIG3" s="2"/>
      <c r="IIH3" s="22"/>
      <c r="III3" s="1"/>
      <c r="IIJ3" s="1"/>
      <c r="IIK3" s="168"/>
      <c r="IIL3" s="168"/>
      <c r="IIM3" s="168"/>
      <c r="IIN3" s="2"/>
      <c r="IIO3" s="2"/>
      <c r="IIP3" s="2"/>
      <c r="IIQ3" s="22"/>
      <c r="IIR3" s="1"/>
      <c r="IIS3" s="1"/>
      <c r="IIT3" s="168"/>
      <c r="IIU3" s="168"/>
      <c r="IIV3" s="168"/>
      <c r="IIW3" s="2"/>
      <c r="IIX3" s="2"/>
      <c r="IIY3" s="2"/>
      <c r="IIZ3" s="22"/>
      <c r="IJA3" s="1"/>
      <c r="IJB3" s="1"/>
      <c r="IJC3" s="168"/>
      <c r="IJD3" s="168"/>
      <c r="IJE3" s="168"/>
      <c r="IJF3" s="2"/>
      <c r="IJG3" s="2"/>
      <c r="IJH3" s="2"/>
      <c r="IJI3" s="22"/>
      <c r="IJJ3" s="1"/>
      <c r="IJK3" s="1"/>
      <c r="IJL3" s="168"/>
      <c r="IJM3" s="168"/>
      <c r="IJN3" s="168"/>
      <c r="IJO3" s="2"/>
      <c r="IJP3" s="2"/>
      <c r="IJQ3" s="2"/>
      <c r="IJR3" s="22"/>
      <c r="IJS3" s="1"/>
      <c r="IJT3" s="1"/>
      <c r="IJU3" s="168"/>
      <c r="IJV3" s="168"/>
      <c r="IJW3" s="168"/>
      <c r="IJX3" s="2"/>
      <c r="IJY3" s="2"/>
      <c r="IJZ3" s="2"/>
      <c r="IKA3" s="22"/>
      <c r="IKB3" s="1"/>
      <c r="IKC3" s="1"/>
      <c r="IKD3" s="168"/>
      <c r="IKE3" s="168"/>
      <c r="IKF3" s="168"/>
      <c r="IKG3" s="2"/>
      <c r="IKH3" s="2"/>
      <c r="IKI3" s="2"/>
      <c r="IKJ3" s="22"/>
      <c r="IKK3" s="1"/>
      <c r="IKL3" s="1"/>
      <c r="IKM3" s="168"/>
      <c r="IKN3" s="168"/>
      <c r="IKO3" s="168"/>
      <c r="IKP3" s="2"/>
      <c r="IKQ3" s="2"/>
      <c r="IKR3" s="2"/>
      <c r="IKS3" s="22"/>
      <c r="IKT3" s="1"/>
      <c r="IKU3" s="1"/>
      <c r="IKV3" s="168"/>
      <c r="IKW3" s="168"/>
      <c r="IKX3" s="168"/>
      <c r="IKY3" s="2"/>
      <c r="IKZ3" s="2"/>
      <c r="ILA3" s="2"/>
      <c r="ILB3" s="22"/>
      <c r="ILC3" s="1"/>
      <c r="ILD3" s="1"/>
      <c r="ILE3" s="168"/>
      <c r="ILF3" s="168"/>
      <c r="ILG3" s="168"/>
      <c r="ILH3" s="2"/>
      <c r="ILI3" s="2"/>
      <c r="ILJ3" s="2"/>
      <c r="ILK3" s="22"/>
      <c r="ILL3" s="1"/>
      <c r="ILM3" s="1"/>
      <c r="ILN3" s="168"/>
      <c r="ILO3" s="168"/>
      <c r="ILP3" s="168"/>
      <c r="ILQ3" s="2"/>
      <c r="ILR3" s="2"/>
      <c r="ILS3" s="2"/>
      <c r="ILT3" s="22"/>
      <c r="ILU3" s="1"/>
      <c r="ILV3" s="1"/>
      <c r="ILW3" s="168"/>
      <c r="ILX3" s="168"/>
      <c r="ILY3" s="168"/>
      <c r="ILZ3" s="2"/>
      <c r="IMA3" s="2"/>
      <c r="IMB3" s="2"/>
      <c r="IMC3" s="22"/>
      <c r="IMD3" s="1"/>
      <c r="IME3" s="1"/>
      <c r="IMF3" s="168"/>
      <c r="IMG3" s="168"/>
      <c r="IMH3" s="168"/>
      <c r="IMI3" s="2"/>
      <c r="IMJ3" s="2"/>
      <c r="IMK3" s="2"/>
      <c r="IML3" s="22"/>
      <c r="IMM3" s="1"/>
      <c r="IMN3" s="1"/>
      <c r="IMO3" s="168"/>
      <c r="IMP3" s="168"/>
      <c r="IMQ3" s="168"/>
      <c r="IMR3" s="2"/>
      <c r="IMS3" s="2"/>
      <c r="IMT3" s="2"/>
      <c r="IMU3" s="22"/>
      <c r="IMV3" s="1"/>
      <c r="IMW3" s="1"/>
      <c r="IMX3" s="168"/>
      <c r="IMY3" s="168"/>
      <c r="IMZ3" s="168"/>
      <c r="INA3" s="2"/>
      <c r="INB3" s="2"/>
      <c r="INC3" s="2"/>
      <c r="IND3" s="22"/>
      <c r="INE3" s="1"/>
      <c r="INF3" s="1"/>
      <c r="ING3" s="168"/>
      <c r="INH3" s="168"/>
      <c r="INI3" s="168"/>
      <c r="INJ3" s="2"/>
      <c r="INK3" s="2"/>
      <c r="INL3" s="2"/>
      <c r="INM3" s="22"/>
      <c r="INN3" s="1"/>
      <c r="INO3" s="1"/>
      <c r="INP3" s="168"/>
      <c r="INQ3" s="168"/>
      <c r="INR3" s="168"/>
      <c r="INS3" s="2"/>
      <c r="INT3" s="2"/>
      <c r="INU3" s="2"/>
      <c r="INV3" s="22"/>
      <c r="INW3" s="1"/>
      <c r="INX3" s="1"/>
      <c r="INY3" s="168"/>
      <c r="INZ3" s="168"/>
      <c r="IOA3" s="168"/>
      <c r="IOB3" s="2"/>
      <c r="IOC3" s="2"/>
      <c r="IOD3" s="2"/>
      <c r="IOE3" s="22"/>
      <c r="IOF3" s="1"/>
      <c r="IOG3" s="1"/>
      <c r="IOH3" s="168"/>
      <c r="IOI3" s="168"/>
      <c r="IOJ3" s="168"/>
      <c r="IOK3" s="2"/>
      <c r="IOL3" s="2"/>
      <c r="IOM3" s="2"/>
      <c r="ION3" s="22"/>
      <c r="IOO3" s="1"/>
      <c r="IOP3" s="1"/>
      <c r="IOQ3" s="168"/>
      <c r="IOR3" s="168"/>
      <c r="IOS3" s="168"/>
      <c r="IOT3" s="2"/>
      <c r="IOU3" s="2"/>
      <c r="IOV3" s="2"/>
      <c r="IOW3" s="22"/>
      <c r="IOX3" s="1"/>
      <c r="IOY3" s="1"/>
      <c r="IOZ3" s="168"/>
      <c r="IPA3" s="168"/>
      <c r="IPB3" s="168"/>
      <c r="IPC3" s="2"/>
      <c r="IPD3" s="2"/>
      <c r="IPE3" s="2"/>
      <c r="IPF3" s="22"/>
      <c r="IPG3" s="1"/>
      <c r="IPH3" s="1"/>
      <c r="IPI3" s="168"/>
      <c r="IPJ3" s="168"/>
      <c r="IPK3" s="168"/>
      <c r="IPL3" s="2"/>
      <c r="IPM3" s="2"/>
      <c r="IPN3" s="2"/>
      <c r="IPO3" s="22"/>
      <c r="IPP3" s="1"/>
      <c r="IPQ3" s="1"/>
      <c r="IPR3" s="168"/>
      <c r="IPS3" s="168"/>
      <c r="IPT3" s="168"/>
      <c r="IPU3" s="2"/>
      <c r="IPV3" s="2"/>
      <c r="IPW3" s="2"/>
      <c r="IPX3" s="22"/>
      <c r="IPY3" s="1"/>
      <c r="IPZ3" s="1"/>
      <c r="IQA3" s="168"/>
      <c r="IQB3" s="168"/>
      <c r="IQC3" s="168"/>
      <c r="IQD3" s="2"/>
      <c r="IQE3" s="2"/>
      <c r="IQF3" s="2"/>
      <c r="IQG3" s="22"/>
      <c r="IQH3" s="1"/>
      <c r="IQI3" s="1"/>
      <c r="IQJ3" s="168"/>
      <c r="IQK3" s="168"/>
      <c r="IQL3" s="168"/>
      <c r="IQM3" s="2"/>
      <c r="IQN3" s="2"/>
      <c r="IQO3" s="2"/>
      <c r="IQP3" s="22"/>
      <c r="IQQ3" s="1"/>
      <c r="IQR3" s="1"/>
      <c r="IQS3" s="168"/>
      <c r="IQT3" s="168"/>
      <c r="IQU3" s="168"/>
      <c r="IQV3" s="2"/>
      <c r="IQW3" s="2"/>
      <c r="IQX3" s="2"/>
      <c r="IQY3" s="22"/>
      <c r="IQZ3" s="1"/>
      <c r="IRA3" s="1"/>
      <c r="IRB3" s="168"/>
      <c r="IRC3" s="168"/>
      <c r="IRD3" s="168"/>
      <c r="IRE3" s="2"/>
      <c r="IRF3" s="2"/>
      <c r="IRG3" s="2"/>
      <c r="IRH3" s="22"/>
      <c r="IRI3" s="1"/>
      <c r="IRJ3" s="1"/>
      <c r="IRK3" s="168"/>
      <c r="IRL3" s="168"/>
      <c r="IRM3" s="168"/>
      <c r="IRN3" s="2"/>
      <c r="IRO3" s="2"/>
      <c r="IRP3" s="2"/>
      <c r="IRQ3" s="22"/>
      <c r="IRR3" s="1"/>
      <c r="IRS3" s="1"/>
      <c r="IRT3" s="168"/>
      <c r="IRU3" s="168"/>
      <c r="IRV3" s="168"/>
      <c r="IRW3" s="2"/>
      <c r="IRX3" s="2"/>
      <c r="IRY3" s="2"/>
      <c r="IRZ3" s="22"/>
      <c r="ISA3" s="1"/>
      <c r="ISB3" s="1"/>
      <c r="ISC3" s="168"/>
      <c r="ISD3" s="168"/>
      <c r="ISE3" s="168"/>
      <c r="ISF3" s="2"/>
      <c r="ISG3" s="2"/>
      <c r="ISH3" s="2"/>
      <c r="ISI3" s="22"/>
      <c r="ISJ3" s="1"/>
      <c r="ISK3" s="1"/>
      <c r="ISL3" s="168"/>
      <c r="ISM3" s="168"/>
      <c r="ISN3" s="168"/>
      <c r="ISO3" s="2"/>
      <c r="ISP3" s="2"/>
      <c r="ISQ3" s="2"/>
      <c r="ISR3" s="22"/>
      <c r="ISS3" s="1"/>
      <c r="IST3" s="1"/>
      <c r="ISU3" s="168"/>
      <c r="ISV3" s="168"/>
      <c r="ISW3" s="168"/>
      <c r="ISX3" s="2"/>
      <c r="ISY3" s="2"/>
      <c r="ISZ3" s="2"/>
      <c r="ITA3" s="22"/>
      <c r="ITB3" s="1"/>
      <c r="ITC3" s="1"/>
      <c r="ITD3" s="168"/>
      <c r="ITE3" s="168"/>
      <c r="ITF3" s="168"/>
      <c r="ITG3" s="2"/>
      <c r="ITH3" s="2"/>
      <c r="ITI3" s="2"/>
      <c r="ITJ3" s="22"/>
      <c r="ITK3" s="1"/>
      <c r="ITL3" s="1"/>
      <c r="ITM3" s="168"/>
      <c r="ITN3" s="168"/>
      <c r="ITO3" s="168"/>
      <c r="ITP3" s="2"/>
      <c r="ITQ3" s="2"/>
      <c r="ITR3" s="2"/>
      <c r="ITS3" s="22"/>
      <c r="ITT3" s="1"/>
      <c r="ITU3" s="1"/>
      <c r="ITV3" s="168"/>
      <c r="ITW3" s="168"/>
      <c r="ITX3" s="168"/>
      <c r="ITY3" s="2"/>
      <c r="ITZ3" s="2"/>
      <c r="IUA3" s="2"/>
      <c r="IUB3" s="22"/>
      <c r="IUC3" s="1"/>
      <c r="IUD3" s="1"/>
      <c r="IUE3" s="168"/>
      <c r="IUF3" s="168"/>
      <c r="IUG3" s="168"/>
      <c r="IUH3" s="2"/>
      <c r="IUI3" s="2"/>
      <c r="IUJ3" s="2"/>
      <c r="IUK3" s="22"/>
      <c r="IUL3" s="1"/>
      <c r="IUM3" s="1"/>
      <c r="IUN3" s="168"/>
      <c r="IUO3" s="168"/>
      <c r="IUP3" s="168"/>
      <c r="IUQ3" s="2"/>
      <c r="IUR3" s="2"/>
      <c r="IUS3" s="2"/>
      <c r="IUT3" s="22"/>
      <c r="IUU3" s="1"/>
      <c r="IUV3" s="1"/>
      <c r="IUW3" s="168"/>
      <c r="IUX3" s="168"/>
      <c r="IUY3" s="168"/>
      <c r="IUZ3" s="2"/>
      <c r="IVA3" s="2"/>
      <c r="IVB3" s="2"/>
      <c r="IVC3" s="22"/>
      <c r="IVD3" s="1"/>
      <c r="IVE3" s="1"/>
      <c r="IVF3" s="168"/>
      <c r="IVG3" s="168"/>
      <c r="IVH3" s="168"/>
      <c r="IVI3" s="2"/>
      <c r="IVJ3" s="2"/>
      <c r="IVK3" s="2"/>
      <c r="IVL3" s="22"/>
      <c r="IVM3" s="1"/>
      <c r="IVN3" s="1"/>
      <c r="IVO3" s="168"/>
      <c r="IVP3" s="168"/>
      <c r="IVQ3" s="168"/>
      <c r="IVR3" s="2"/>
      <c r="IVS3" s="2"/>
      <c r="IVT3" s="2"/>
      <c r="IVU3" s="22"/>
      <c r="IVV3" s="1"/>
      <c r="IVW3" s="1"/>
      <c r="IVX3" s="168"/>
      <c r="IVY3" s="168"/>
      <c r="IVZ3" s="168"/>
      <c r="IWA3" s="2"/>
      <c r="IWB3" s="2"/>
      <c r="IWC3" s="2"/>
      <c r="IWD3" s="22"/>
      <c r="IWE3" s="1"/>
      <c r="IWF3" s="1"/>
      <c r="IWG3" s="168"/>
      <c r="IWH3" s="168"/>
      <c r="IWI3" s="168"/>
      <c r="IWJ3" s="2"/>
      <c r="IWK3" s="2"/>
      <c r="IWL3" s="2"/>
      <c r="IWM3" s="22"/>
      <c r="IWN3" s="1"/>
      <c r="IWO3" s="1"/>
      <c r="IWP3" s="168"/>
      <c r="IWQ3" s="168"/>
      <c r="IWR3" s="168"/>
      <c r="IWS3" s="2"/>
      <c r="IWT3" s="2"/>
      <c r="IWU3" s="2"/>
      <c r="IWV3" s="22"/>
      <c r="IWW3" s="1"/>
      <c r="IWX3" s="1"/>
      <c r="IWY3" s="168"/>
      <c r="IWZ3" s="168"/>
      <c r="IXA3" s="168"/>
      <c r="IXB3" s="2"/>
      <c r="IXC3" s="2"/>
      <c r="IXD3" s="2"/>
      <c r="IXE3" s="22"/>
      <c r="IXF3" s="1"/>
      <c r="IXG3" s="1"/>
      <c r="IXH3" s="168"/>
      <c r="IXI3" s="168"/>
      <c r="IXJ3" s="168"/>
      <c r="IXK3" s="2"/>
      <c r="IXL3" s="2"/>
      <c r="IXM3" s="2"/>
      <c r="IXN3" s="22"/>
      <c r="IXO3" s="1"/>
      <c r="IXP3" s="1"/>
      <c r="IXQ3" s="168"/>
      <c r="IXR3" s="168"/>
      <c r="IXS3" s="168"/>
      <c r="IXT3" s="2"/>
      <c r="IXU3" s="2"/>
      <c r="IXV3" s="2"/>
      <c r="IXW3" s="22"/>
      <c r="IXX3" s="1"/>
      <c r="IXY3" s="1"/>
      <c r="IXZ3" s="168"/>
      <c r="IYA3" s="168"/>
      <c r="IYB3" s="168"/>
      <c r="IYC3" s="2"/>
      <c r="IYD3" s="2"/>
      <c r="IYE3" s="2"/>
      <c r="IYF3" s="22"/>
      <c r="IYG3" s="1"/>
      <c r="IYH3" s="1"/>
      <c r="IYI3" s="168"/>
      <c r="IYJ3" s="168"/>
      <c r="IYK3" s="168"/>
      <c r="IYL3" s="2"/>
      <c r="IYM3" s="2"/>
      <c r="IYN3" s="2"/>
      <c r="IYO3" s="22"/>
      <c r="IYP3" s="1"/>
      <c r="IYQ3" s="1"/>
      <c r="IYR3" s="168"/>
      <c r="IYS3" s="168"/>
      <c r="IYT3" s="168"/>
      <c r="IYU3" s="2"/>
      <c r="IYV3" s="2"/>
      <c r="IYW3" s="2"/>
      <c r="IYX3" s="22"/>
      <c r="IYY3" s="1"/>
      <c r="IYZ3" s="1"/>
      <c r="IZA3" s="168"/>
      <c r="IZB3" s="168"/>
      <c r="IZC3" s="168"/>
      <c r="IZD3" s="2"/>
      <c r="IZE3" s="2"/>
      <c r="IZF3" s="2"/>
      <c r="IZG3" s="22"/>
      <c r="IZH3" s="1"/>
      <c r="IZI3" s="1"/>
      <c r="IZJ3" s="168"/>
      <c r="IZK3" s="168"/>
      <c r="IZL3" s="168"/>
      <c r="IZM3" s="2"/>
      <c r="IZN3" s="2"/>
      <c r="IZO3" s="2"/>
      <c r="IZP3" s="22"/>
      <c r="IZQ3" s="1"/>
      <c r="IZR3" s="1"/>
      <c r="IZS3" s="168"/>
      <c r="IZT3" s="168"/>
      <c r="IZU3" s="168"/>
      <c r="IZV3" s="2"/>
      <c r="IZW3" s="2"/>
      <c r="IZX3" s="2"/>
      <c r="IZY3" s="22"/>
      <c r="IZZ3" s="1"/>
      <c r="JAA3" s="1"/>
      <c r="JAB3" s="168"/>
      <c r="JAC3" s="168"/>
      <c r="JAD3" s="168"/>
      <c r="JAE3" s="2"/>
      <c r="JAF3" s="2"/>
      <c r="JAG3" s="2"/>
      <c r="JAH3" s="22"/>
      <c r="JAI3" s="1"/>
      <c r="JAJ3" s="1"/>
      <c r="JAK3" s="168"/>
      <c r="JAL3" s="168"/>
      <c r="JAM3" s="168"/>
      <c r="JAN3" s="2"/>
      <c r="JAO3" s="2"/>
      <c r="JAP3" s="2"/>
      <c r="JAQ3" s="22"/>
      <c r="JAR3" s="1"/>
      <c r="JAS3" s="1"/>
      <c r="JAT3" s="168"/>
      <c r="JAU3" s="168"/>
      <c r="JAV3" s="168"/>
      <c r="JAW3" s="2"/>
      <c r="JAX3" s="2"/>
      <c r="JAY3" s="2"/>
      <c r="JAZ3" s="22"/>
      <c r="JBA3" s="1"/>
      <c r="JBB3" s="1"/>
      <c r="JBC3" s="168"/>
      <c r="JBD3" s="168"/>
      <c r="JBE3" s="168"/>
      <c r="JBF3" s="2"/>
      <c r="JBG3" s="2"/>
      <c r="JBH3" s="2"/>
      <c r="JBI3" s="22"/>
      <c r="JBJ3" s="1"/>
      <c r="JBK3" s="1"/>
      <c r="JBL3" s="168"/>
      <c r="JBM3" s="168"/>
      <c r="JBN3" s="168"/>
      <c r="JBO3" s="2"/>
      <c r="JBP3" s="2"/>
      <c r="JBQ3" s="2"/>
      <c r="JBR3" s="22"/>
      <c r="JBS3" s="1"/>
      <c r="JBT3" s="1"/>
      <c r="JBU3" s="168"/>
      <c r="JBV3" s="168"/>
      <c r="JBW3" s="168"/>
      <c r="JBX3" s="2"/>
      <c r="JBY3" s="2"/>
      <c r="JBZ3" s="2"/>
      <c r="JCA3" s="22"/>
      <c r="JCB3" s="1"/>
      <c r="JCC3" s="1"/>
      <c r="JCD3" s="168"/>
      <c r="JCE3" s="168"/>
      <c r="JCF3" s="168"/>
      <c r="JCG3" s="2"/>
      <c r="JCH3" s="2"/>
      <c r="JCI3" s="2"/>
      <c r="JCJ3" s="22"/>
      <c r="JCK3" s="1"/>
      <c r="JCL3" s="1"/>
      <c r="JCM3" s="168"/>
      <c r="JCN3" s="168"/>
      <c r="JCO3" s="168"/>
      <c r="JCP3" s="2"/>
      <c r="JCQ3" s="2"/>
      <c r="JCR3" s="2"/>
      <c r="JCS3" s="22"/>
      <c r="JCT3" s="1"/>
      <c r="JCU3" s="1"/>
      <c r="JCV3" s="168"/>
      <c r="JCW3" s="168"/>
      <c r="JCX3" s="168"/>
      <c r="JCY3" s="2"/>
      <c r="JCZ3" s="2"/>
      <c r="JDA3" s="2"/>
      <c r="JDB3" s="22"/>
      <c r="JDC3" s="1"/>
      <c r="JDD3" s="1"/>
      <c r="JDE3" s="168"/>
      <c r="JDF3" s="168"/>
      <c r="JDG3" s="168"/>
      <c r="JDH3" s="2"/>
      <c r="JDI3" s="2"/>
      <c r="JDJ3" s="2"/>
      <c r="JDK3" s="22"/>
      <c r="JDL3" s="1"/>
      <c r="JDM3" s="1"/>
      <c r="JDN3" s="168"/>
      <c r="JDO3" s="168"/>
      <c r="JDP3" s="168"/>
      <c r="JDQ3" s="2"/>
      <c r="JDR3" s="2"/>
      <c r="JDS3" s="2"/>
      <c r="JDT3" s="22"/>
      <c r="JDU3" s="1"/>
      <c r="JDV3" s="1"/>
      <c r="JDW3" s="168"/>
      <c r="JDX3" s="168"/>
      <c r="JDY3" s="168"/>
      <c r="JDZ3" s="2"/>
      <c r="JEA3" s="2"/>
      <c r="JEB3" s="2"/>
      <c r="JEC3" s="22"/>
      <c r="JED3" s="1"/>
      <c r="JEE3" s="1"/>
      <c r="JEF3" s="168"/>
      <c r="JEG3" s="168"/>
      <c r="JEH3" s="168"/>
      <c r="JEI3" s="2"/>
      <c r="JEJ3" s="2"/>
      <c r="JEK3" s="2"/>
      <c r="JEL3" s="22"/>
      <c r="JEM3" s="1"/>
      <c r="JEN3" s="1"/>
      <c r="JEO3" s="168"/>
      <c r="JEP3" s="168"/>
      <c r="JEQ3" s="168"/>
      <c r="JER3" s="2"/>
      <c r="JES3" s="2"/>
      <c r="JET3" s="2"/>
      <c r="JEU3" s="22"/>
      <c r="JEV3" s="1"/>
      <c r="JEW3" s="1"/>
      <c r="JEX3" s="168"/>
      <c r="JEY3" s="168"/>
      <c r="JEZ3" s="168"/>
      <c r="JFA3" s="2"/>
      <c r="JFB3" s="2"/>
      <c r="JFC3" s="2"/>
      <c r="JFD3" s="22"/>
      <c r="JFE3" s="1"/>
      <c r="JFF3" s="1"/>
      <c r="JFG3" s="168"/>
      <c r="JFH3" s="168"/>
      <c r="JFI3" s="168"/>
      <c r="JFJ3" s="2"/>
      <c r="JFK3" s="2"/>
      <c r="JFL3" s="2"/>
      <c r="JFM3" s="22"/>
      <c r="JFN3" s="1"/>
      <c r="JFO3" s="1"/>
      <c r="JFP3" s="168"/>
      <c r="JFQ3" s="168"/>
      <c r="JFR3" s="168"/>
      <c r="JFS3" s="2"/>
      <c r="JFT3" s="2"/>
      <c r="JFU3" s="2"/>
      <c r="JFV3" s="22"/>
      <c r="JFW3" s="1"/>
      <c r="JFX3" s="1"/>
      <c r="JFY3" s="168"/>
      <c r="JFZ3" s="168"/>
      <c r="JGA3" s="168"/>
      <c r="JGB3" s="2"/>
      <c r="JGC3" s="2"/>
      <c r="JGD3" s="2"/>
      <c r="JGE3" s="22"/>
      <c r="JGF3" s="1"/>
      <c r="JGG3" s="1"/>
      <c r="JGH3" s="168"/>
      <c r="JGI3" s="168"/>
      <c r="JGJ3" s="168"/>
      <c r="JGK3" s="2"/>
      <c r="JGL3" s="2"/>
      <c r="JGM3" s="2"/>
      <c r="JGN3" s="22"/>
      <c r="JGO3" s="1"/>
      <c r="JGP3" s="1"/>
      <c r="JGQ3" s="168"/>
      <c r="JGR3" s="168"/>
      <c r="JGS3" s="168"/>
      <c r="JGT3" s="2"/>
      <c r="JGU3" s="2"/>
      <c r="JGV3" s="2"/>
      <c r="JGW3" s="22"/>
      <c r="JGX3" s="1"/>
      <c r="JGY3" s="1"/>
      <c r="JGZ3" s="168"/>
      <c r="JHA3" s="168"/>
      <c r="JHB3" s="168"/>
      <c r="JHC3" s="2"/>
      <c r="JHD3" s="2"/>
      <c r="JHE3" s="2"/>
      <c r="JHF3" s="22"/>
      <c r="JHG3" s="1"/>
      <c r="JHH3" s="1"/>
      <c r="JHI3" s="168"/>
      <c r="JHJ3" s="168"/>
      <c r="JHK3" s="168"/>
      <c r="JHL3" s="2"/>
      <c r="JHM3" s="2"/>
      <c r="JHN3" s="2"/>
      <c r="JHO3" s="22"/>
      <c r="JHP3" s="1"/>
      <c r="JHQ3" s="1"/>
      <c r="JHR3" s="168"/>
      <c r="JHS3" s="168"/>
      <c r="JHT3" s="168"/>
      <c r="JHU3" s="2"/>
      <c r="JHV3" s="2"/>
      <c r="JHW3" s="2"/>
      <c r="JHX3" s="22"/>
      <c r="JHY3" s="1"/>
      <c r="JHZ3" s="1"/>
      <c r="JIA3" s="168"/>
      <c r="JIB3" s="168"/>
      <c r="JIC3" s="168"/>
      <c r="JID3" s="2"/>
      <c r="JIE3" s="2"/>
      <c r="JIF3" s="2"/>
      <c r="JIG3" s="22"/>
      <c r="JIH3" s="1"/>
      <c r="JII3" s="1"/>
      <c r="JIJ3" s="168"/>
      <c r="JIK3" s="168"/>
      <c r="JIL3" s="168"/>
      <c r="JIM3" s="2"/>
      <c r="JIN3" s="2"/>
      <c r="JIO3" s="2"/>
      <c r="JIP3" s="22"/>
      <c r="JIQ3" s="1"/>
      <c r="JIR3" s="1"/>
      <c r="JIS3" s="168"/>
      <c r="JIT3" s="168"/>
      <c r="JIU3" s="168"/>
      <c r="JIV3" s="2"/>
      <c r="JIW3" s="2"/>
      <c r="JIX3" s="2"/>
      <c r="JIY3" s="22"/>
      <c r="JIZ3" s="1"/>
      <c r="JJA3" s="1"/>
      <c r="JJB3" s="168"/>
      <c r="JJC3" s="168"/>
      <c r="JJD3" s="168"/>
      <c r="JJE3" s="2"/>
      <c r="JJF3" s="2"/>
      <c r="JJG3" s="2"/>
      <c r="JJH3" s="22"/>
      <c r="JJI3" s="1"/>
      <c r="JJJ3" s="1"/>
      <c r="JJK3" s="168"/>
      <c r="JJL3" s="168"/>
      <c r="JJM3" s="168"/>
      <c r="JJN3" s="2"/>
      <c r="JJO3" s="2"/>
      <c r="JJP3" s="2"/>
      <c r="JJQ3" s="22"/>
      <c r="JJR3" s="1"/>
      <c r="JJS3" s="1"/>
      <c r="JJT3" s="168"/>
      <c r="JJU3" s="168"/>
      <c r="JJV3" s="168"/>
      <c r="JJW3" s="2"/>
      <c r="JJX3" s="2"/>
      <c r="JJY3" s="2"/>
      <c r="JJZ3" s="22"/>
      <c r="JKA3" s="1"/>
      <c r="JKB3" s="1"/>
      <c r="JKC3" s="168"/>
      <c r="JKD3" s="168"/>
      <c r="JKE3" s="168"/>
      <c r="JKF3" s="2"/>
      <c r="JKG3" s="2"/>
      <c r="JKH3" s="2"/>
      <c r="JKI3" s="22"/>
      <c r="JKJ3" s="1"/>
      <c r="JKK3" s="1"/>
      <c r="JKL3" s="168"/>
      <c r="JKM3" s="168"/>
      <c r="JKN3" s="168"/>
      <c r="JKO3" s="2"/>
      <c r="JKP3" s="2"/>
      <c r="JKQ3" s="2"/>
      <c r="JKR3" s="22"/>
      <c r="JKS3" s="1"/>
      <c r="JKT3" s="1"/>
      <c r="JKU3" s="168"/>
      <c r="JKV3" s="168"/>
      <c r="JKW3" s="168"/>
      <c r="JKX3" s="2"/>
      <c r="JKY3" s="2"/>
      <c r="JKZ3" s="2"/>
      <c r="JLA3" s="22"/>
      <c r="JLB3" s="1"/>
      <c r="JLC3" s="1"/>
      <c r="JLD3" s="168"/>
      <c r="JLE3" s="168"/>
      <c r="JLF3" s="168"/>
      <c r="JLG3" s="2"/>
      <c r="JLH3" s="2"/>
      <c r="JLI3" s="2"/>
      <c r="JLJ3" s="22"/>
      <c r="JLK3" s="1"/>
      <c r="JLL3" s="1"/>
      <c r="JLM3" s="168"/>
      <c r="JLN3" s="168"/>
      <c r="JLO3" s="168"/>
      <c r="JLP3" s="2"/>
      <c r="JLQ3" s="2"/>
      <c r="JLR3" s="2"/>
      <c r="JLS3" s="22"/>
      <c r="JLT3" s="1"/>
      <c r="JLU3" s="1"/>
      <c r="JLV3" s="168"/>
      <c r="JLW3" s="168"/>
      <c r="JLX3" s="168"/>
      <c r="JLY3" s="2"/>
      <c r="JLZ3" s="2"/>
      <c r="JMA3" s="2"/>
      <c r="JMB3" s="22"/>
      <c r="JMC3" s="1"/>
      <c r="JMD3" s="1"/>
      <c r="JME3" s="168"/>
      <c r="JMF3" s="168"/>
      <c r="JMG3" s="168"/>
      <c r="JMH3" s="2"/>
      <c r="JMI3" s="2"/>
      <c r="JMJ3" s="2"/>
      <c r="JMK3" s="22"/>
      <c r="JML3" s="1"/>
      <c r="JMM3" s="1"/>
      <c r="JMN3" s="168"/>
      <c r="JMO3" s="168"/>
      <c r="JMP3" s="168"/>
      <c r="JMQ3" s="2"/>
      <c r="JMR3" s="2"/>
      <c r="JMS3" s="2"/>
      <c r="JMT3" s="22"/>
      <c r="JMU3" s="1"/>
      <c r="JMV3" s="1"/>
      <c r="JMW3" s="168"/>
      <c r="JMX3" s="168"/>
      <c r="JMY3" s="168"/>
      <c r="JMZ3" s="2"/>
      <c r="JNA3" s="2"/>
      <c r="JNB3" s="2"/>
      <c r="JNC3" s="22"/>
      <c r="JND3" s="1"/>
      <c r="JNE3" s="1"/>
      <c r="JNF3" s="168"/>
      <c r="JNG3" s="168"/>
      <c r="JNH3" s="168"/>
      <c r="JNI3" s="2"/>
      <c r="JNJ3" s="2"/>
      <c r="JNK3" s="2"/>
      <c r="JNL3" s="22"/>
      <c r="JNM3" s="1"/>
      <c r="JNN3" s="1"/>
      <c r="JNO3" s="168"/>
      <c r="JNP3" s="168"/>
      <c r="JNQ3" s="168"/>
      <c r="JNR3" s="2"/>
      <c r="JNS3" s="2"/>
      <c r="JNT3" s="2"/>
      <c r="JNU3" s="22"/>
      <c r="JNV3" s="1"/>
      <c r="JNW3" s="1"/>
      <c r="JNX3" s="168"/>
      <c r="JNY3" s="168"/>
      <c r="JNZ3" s="168"/>
      <c r="JOA3" s="2"/>
      <c r="JOB3" s="2"/>
      <c r="JOC3" s="2"/>
      <c r="JOD3" s="22"/>
      <c r="JOE3" s="1"/>
      <c r="JOF3" s="1"/>
      <c r="JOG3" s="168"/>
      <c r="JOH3" s="168"/>
      <c r="JOI3" s="168"/>
      <c r="JOJ3" s="2"/>
      <c r="JOK3" s="2"/>
      <c r="JOL3" s="2"/>
      <c r="JOM3" s="22"/>
      <c r="JON3" s="1"/>
      <c r="JOO3" s="1"/>
      <c r="JOP3" s="168"/>
      <c r="JOQ3" s="168"/>
      <c r="JOR3" s="168"/>
      <c r="JOS3" s="2"/>
      <c r="JOT3" s="2"/>
      <c r="JOU3" s="2"/>
      <c r="JOV3" s="22"/>
      <c r="JOW3" s="1"/>
      <c r="JOX3" s="1"/>
      <c r="JOY3" s="168"/>
      <c r="JOZ3" s="168"/>
      <c r="JPA3" s="168"/>
      <c r="JPB3" s="2"/>
      <c r="JPC3" s="2"/>
      <c r="JPD3" s="2"/>
      <c r="JPE3" s="22"/>
      <c r="JPF3" s="1"/>
      <c r="JPG3" s="1"/>
      <c r="JPH3" s="168"/>
      <c r="JPI3" s="168"/>
      <c r="JPJ3" s="168"/>
      <c r="JPK3" s="2"/>
      <c r="JPL3" s="2"/>
      <c r="JPM3" s="2"/>
      <c r="JPN3" s="22"/>
      <c r="JPO3" s="1"/>
      <c r="JPP3" s="1"/>
      <c r="JPQ3" s="168"/>
      <c r="JPR3" s="168"/>
      <c r="JPS3" s="168"/>
      <c r="JPT3" s="2"/>
      <c r="JPU3" s="2"/>
      <c r="JPV3" s="2"/>
      <c r="JPW3" s="22"/>
      <c r="JPX3" s="1"/>
      <c r="JPY3" s="1"/>
      <c r="JPZ3" s="168"/>
      <c r="JQA3" s="168"/>
      <c r="JQB3" s="168"/>
      <c r="JQC3" s="2"/>
      <c r="JQD3" s="2"/>
      <c r="JQE3" s="2"/>
      <c r="JQF3" s="22"/>
      <c r="JQG3" s="1"/>
      <c r="JQH3" s="1"/>
      <c r="JQI3" s="168"/>
      <c r="JQJ3" s="168"/>
      <c r="JQK3" s="168"/>
      <c r="JQL3" s="2"/>
      <c r="JQM3" s="2"/>
      <c r="JQN3" s="2"/>
      <c r="JQO3" s="22"/>
      <c r="JQP3" s="1"/>
      <c r="JQQ3" s="1"/>
      <c r="JQR3" s="168"/>
      <c r="JQS3" s="168"/>
      <c r="JQT3" s="168"/>
      <c r="JQU3" s="2"/>
      <c r="JQV3" s="2"/>
      <c r="JQW3" s="2"/>
      <c r="JQX3" s="22"/>
      <c r="JQY3" s="1"/>
      <c r="JQZ3" s="1"/>
      <c r="JRA3" s="168"/>
      <c r="JRB3" s="168"/>
      <c r="JRC3" s="168"/>
      <c r="JRD3" s="2"/>
      <c r="JRE3" s="2"/>
      <c r="JRF3" s="2"/>
      <c r="JRG3" s="22"/>
      <c r="JRH3" s="1"/>
      <c r="JRI3" s="1"/>
      <c r="JRJ3" s="168"/>
      <c r="JRK3" s="168"/>
      <c r="JRL3" s="168"/>
      <c r="JRM3" s="2"/>
      <c r="JRN3" s="2"/>
      <c r="JRO3" s="2"/>
      <c r="JRP3" s="22"/>
      <c r="JRQ3" s="1"/>
      <c r="JRR3" s="1"/>
      <c r="JRS3" s="168"/>
      <c r="JRT3" s="168"/>
      <c r="JRU3" s="168"/>
      <c r="JRV3" s="2"/>
      <c r="JRW3" s="2"/>
      <c r="JRX3" s="2"/>
      <c r="JRY3" s="22"/>
      <c r="JRZ3" s="1"/>
      <c r="JSA3" s="1"/>
      <c r="JSB3" s="168"/>
      <c r="JSC3" s="168"/>
      <c r="JSD3" s="168"/>
      <c r="JSE3" s="2"/>
      <c r="JSF3" s="2"/>
      <c r="JSG3" s="2"/>
      <c r="JSH3" s="22"/>
      <c r="JSI3" s="1"/>
      <c r="JSJ3" s="1"/>
      <c r="JSK3" s="168"/>
      <c r="JSL3" s="168"/>
      <c r="JSM3" s="168"/>
      <c r="JSN3" s="2"/>
      <c r="JSO3" s="2"/>
      <c r="JSP3" s="2"/>
      <c r="JSQ3" s="22"/>
      <c r="JSR3" s="1"/>
      <c r="JSS3" s="1"/>
      <c r="JST3" s="168"/>
      <c r="JSU3" s="168"/>
      <c r="JSV3" s="168"/>
      <c r="JSW3" s="2"/>
      <c r="JSX3" s="2"/>
      <c r="JSY3" s="2"/>
      <c r="JSZ3" s="22"/>
      <c r="JTA3" s="1"/>
      <c r="JTB3" s="1"/>
      <c r="JTC3" s="168"/>
      <c r="JTD3" s="168"/>
      <c r="JTE3" s="168"/>
      <c r="JTF3" s="2"/>
      <c r="JTG3" s="2"/>
      <c r="JTH3" s="2"/>
      <c r="JTI3" s="22"/>
      <c r="JTJ3" s="1"/>
      <c r="JTK3" s="1"/>
      <c r="JTL3" s="168"/>
      <c r="JTM3" s="168"/>
      <c r="JTN3" s="168"/>
      <c r="JTO3" s="2"/>
      <c r="JTP3" s="2"/>
      <c r="JTQ3" s="2"/>
      <c r="JTR3" s="22"/>
      <c r="JTS3" s="1"/>
      <c r="JTT3" s="1"/>
      <c r="JTU3" s="168"/>
      <c r="JTV3" s="168"/>
      <c r="JTW3" s="168"/>
      <c r="JTX3" s="2"/>
      <c r="JTY3" s="2"/>
      <c r="JTZ3" s="2"/>
      <c r="JUA3" s="22"/>
      <c r="JUB3" s="1"/>
      <c r="JUC3" s="1"/>
      <c r="JUD3" s="168"/>
      <c r="JUE3" s="168"/>
      <c r="JUF3" s="168"/>
      <c r="JUG3" s="2"/>
      <c r="JUH3" s="2"/>
      <c r="JUI3" s="2"/>
      <c r="JUJ3" s="22"/>
      <c r="JUK3" s="1"/>
      <c r="JUL3" s="1"/>
      <c r="JUM3" s="168"/>
      <c r="JUN3" s="168"/>
      <c r="JUO3" s="168"/>
      <c r="JUP3" s="2"/>
      <c r="JUQ3" s="2"/>
      <c r="JUR3" s="2"/>
      <c r="JUS3" s="22"/>
      <c r="JUT3" s="1"/>
      <c r="JUU3" s="1"/>
      <c r="JUV3" s="168"/>
      <c r="JUW3" s="168"/>
      <c r="JUX3" s="168"/>
      <c r="JUY3" s="2"/>
      <c r="JUZ3" s="2"/>
      <c r="JVA3" s="2"/>
      <c r="JVB3" s="22"/>
      <c r="JVC3" s="1"/>
      <c r="JVD3" s="1"/>
      <c r="JVE3" s="168"/>
      <c r="JVF3" s="168"/>
      <c r="JVG3" s="168"/>
      <c r="JVH3" s="2"/>
      <c r="JVI3" s="2"/>
      <c r="JVJ3" s="2"/>
      <c r="JVK3" s="22"/>
      <c r="JVL3" s="1"/>
      <c r="JVM3" s="1"/>
      <c r="JVN3" s="168"/>
      <c r="JVO3" s="168"/>
      <c r="JVP3" s="168"/>
      <c r="JVQ3" s="2"/>
      <c r="JVR3" s="2"/>
      <c r="JVS3" s="2"/>
      <c r="JVT3" s="22"/>
      <c r="JVU3" s="1"/>
      <c r="JVV3" s="1"/>
      <c r="JVW3" s="168"/>
      <c r="JVX3" s="168"/>
      <c r="JVY3" s="168"/>
      <c r="JVZ3" s="2"/>
      <c r="JWA3" s="2"/>
      <c r="JWB3" s="2"/>
      <c r="JWC3" s="22"/>
      <c r="JWD3" s="1"/>
      <c r="JWE3" s="1"/>
      <c r="JWF3" s="168"/>
      <c r="JWG3" s="168"/>
      <c r="JWH3" s="168"/>
      <c r="JWI3" s="2"/>
      <c r="JWJ3" s="2"/>
      <c r="JWK3" s="2"/>
      <c r="JWL3" s="22"/>
      <c r="JWM3" s="1"/>
      <c r="JWN3" s="1"/>
      <c r="JWO3" s="168"/>
      <c r="JWP3" s="168"/>
      <c r="JWQ3" s="168"/>
      <c r="JWR3" s="2"/>
      <c r="JWS3" s="2"/>
      <c r="JWT3" s="2"/>
      <c r="JWU3" s="22"/>
      <c r="JWV3" s="1"/>
      <c r="JWW3" s="1"/>
      <c r="JWX3" s="168"/>
      <c r="JWY3" s="168"/>
      <c r="JWZ3" s="168"/>
      <c r="JXA3" s="2"/>
      <c r="JXB3" s="2"/>
      <c r="JXC3" s="2"/>
      <c r="JXD3" s="22"/>
      <c r="JXE3" s="1"/>
      <c r="JXF3" s="1"/>
      <c r="JXG3" s="168"/>
      <c r="JXH3" s="168"/>
      <c r="JXI3" s="168"/>
      <c r="JXJ3" s="2"/>
      <c r="JXK3" s="2"/>
      <c r="JXL3" s="2"/>
      <c r="JXM3" s="22"/>
      <c r="JXN3" s="1"/>
      <c r="JXO3" s="1"/>
      <c r="JXP3" s="168"/>
      <c r="JXQ3" s="168"/>
      <c r="JXR3" s="168"/>
      <c r="JXS3" s="2"/>
      <c r="JXT3" s="2"/>
      <c r="JXU3" s="2"/>
      <c r="JXV3" s="22"/>
      <c r="JXW3" s="1"/>
      <c r="JXX3" s="1"/>
      <c r="JXY3" s="168"/>
      <c r="JXZ3" s="168"/>
      <c r="JYA3" s="168"/>
      <c r="JYB3" s="2"/>
      <c r="JYC3" s="2"/>
      <c r="JYD3" s="2"/>
      <c r="JYE3" s="22"/>
      <c r="JYF3" s="1"/>
      <c r="JYG3" s="1"/>
      <c r="JYH3" s="168"/>
      <c r="JYI3" s="168"/>
      <c r="JYJ3" s="168"/>
      <c r="JYK3" s="2"/>
      <c r="JYL3" s="2"/>
      <c r="JYM3" s="2"/>
      <c r="JYN3" s="22"/>
      <c r="JYO3" s="1"/>
      <c r="JYP3" s="1"/>
      <c r="JYQ3" s="168"/>
      <c r="JYR3" s="168"/>
      <c r="JYS3" s="168"/>
      <c r="JYT3" s="2"/>
      <c r="JYU3" s="2"/>
      <c r="JYV3" s="2"/>
      <c r="JYW3" s="22"/>
      <c r="JYX3" s="1"/>
      <c r="JYY3" s="1"/>
      <c r="JYZ3" s="168"/>
      <c r="JZA3" s="168"/>
      <c r="JZB3" s="168"/>
      <c r="JZC3" s="2"/>
      <c r="JZD3" s="2"/>
      <c r="JZE3" s="2"/>
      <c r="JZF3" s="22"/>
      <c r="JZG3" s="1"/>
      <c r="JZH3" s="1"/>
      <c r="JZI3" s="168"/>
      <c r="JZJ3" s="168"/>
      <c r="JZK3" s="168"/>
      <c r="JZL3" s="2"/>
      <c r="JZM3" s="2"/>
      <c r="JZN3" s="2"/>
      <c r="JZO3" s="22"/>
      <c r="JZP3" s="1"/>
      <c r="JZQ3" s="1"/>
      <c r="JZR3" s="168"/>
      <c r="JZS3" s="168"/>
      <c r="JZT3" s="168"/>
      <c r="JZU3" s="2"/>
      <c r="JZV3" s="2"/>
      <c r="JZW3" s="2"/>
      <c r="JZX3" s="22"/>
      <c r="JZY3" s="1"/>
      <c r="JZZ3" s="1"/>
      <c r="KAA3" s="168"/>
      <c r="KAB3" s="168"/>
      <c r="KAC3" s="168"/>
      <c r="KAD3" s="2"/>
      <c r="KAE3" s="2"/>
      <c r="KAF3" s="2"/>
      <c r="KAG3" s="22"/>
      <c r="KAH3" s="1"/>
      <c r="KAI3" s="1"/>
      <c r="KAJ3" s="168"/>
      <c r="KAK3" s="168"/>
      <c r="KAL3" s="168"/>
      <c r="KAM3" s="2"/>
      <c r="KAN3" s="2"/>
      <c r="KAO3" s="2"/>
      <c r="KAP3" s="22"/>
      <c r="KAQ3" s="1"/>
      <c r="KAR3" s="1"/>
      <c r="KAS3" s="168"/>
      <c r="KAT3" s="168"/>
      <c r="KAU3" s="168"/>
      <c r="KAV3" s="2"/>
      <c r="KAW3" s="2"/>
      <c r="KAX3" s="2"/>
      <c r="KAY3" s="22"/>
      <c r="KAZ3" s="1"/>
      <c r="KBA3" s="1"/>
      <c r="KBB3" s="168"/>
      <c r="KBC3" s="168"/>
      <c r="KBD3" s="168"/>
      <c r="KBE3" s="2"/>
      <c r="KBF3" s="2"/>
      <c r="KBG3" s="2"/>
      <c r="KBH3" s="22"/>
      <c r="KBI3" s="1"/>
      <c r="KBJ3" s="1"/>
      <c r="KBK3" s="168"/>
      <c r="KBL3" s="168"/>
      <c r="KBM3" s="168"/>
      <c r="KBN3" s="2"/>
      <c r="KBO3" s="2"/>
      <c r="KBP3" s="2"/>
      <c r="KBQ3" s="22"/>
      <c r="KBR3" s="1"/>
      <c r="KBS3" s="1"/>
      <c r="KBT3" s="168"/>
      <c r="KBU3" s="168"/>
      <c r="KBV3" s="168"/>
      <c r="KBW3" s="2"/>
      <c r="KBX3" s="2"/>
      <c r="KBY3" s="2"/>
      <c r="KBZ3" s="22"/>
      <c r="KCA3" s="1"/>
      <c r="KCB3" s="1"/>
      <c r="KCC3" s="168"/>
      <c r="KCD3" s="168"/>
      <c r="KCE3" s="168"/>
      <c r="KCF3" s="2"/>
      <c r="KCG3" s="2"/>
      <c r="KCH3" s="2"/>
      <c r="KCI3" s="22"/>
      <c r="KCJ3" s="1"/>
      <c r="KCK3" s="1"/>
      <c r="KCL3" s="168"/>
      <c r="KCM3" s="168"/>
      <c r="KCN3" s="168"/>
      <c r="KCO3" s="2"/>
      <c r="KCP3" s="2"/>
      <c r="KCQ3" s="2"/>
      <c r="KCR3" s="22"/>
      <c r="KCS3" s="1"/>
      <c r="KCT3" s="1"/>
      <c r="KCU3" s="168"/>
      <c r="KCV3" s="168"/>
      <c r="KCW3" s="168"/>
      <c r="KCX3" s="2"/>
      <c r="KCY3" s="2"/>
      <c r="KCZ3" s="2"/>
      <c r="KDA3" s="22"/>
      <c r="KDB3" s="1"/>
      <c r="KDC3" s="1"/>
      <c r="KDD3" s="168"/>
      <c r="KDE3" s="168"/>
      <c r="KDF3" s="168"/>
      <c r="KDG3" s="2"/>
      <c r="KDH3" s="2"/>
      <c r="KDI3" s="2"/>
      <c r="KDJ3" s="22"/>
      <c r="KDK3" s="1"/>
      <c r="KDL3" s="1"/>
      <c r="KDM3" s="168"/>
      <c r="KDN3" s="168"/>
      <c r="KDO3" s="168"/>
      <c r="KDP3" s="2"/>
      <c r="KDQ3" s="2"/>
      <c r="KDR3" s="2"/>
      <c r="KDS3" s="22"/>
      <c r="KDT3" s="1"/>
      <c r="KDU3" s="1"/>
      <c r="KDV3" s="168"/>
      <c r="KDW3" s="168"/>
      <c r="KDX3" s="168"/>
      <c r="KDY3" s="2"/>
      <c r="KDZ3" s="2"/>
      <c r="KEA3" s="2"/>
      <c r="KEB3" s="22"/>
      <c r="KEC3" s="1"/>
      <c r="KED3" s="1"/>
      <c r="KEE3" s="168"/>
      <c r="KEF3" s="168"/>
      <c r="KEG3" s="168"/>
      <c r="KEH3" s="2"/>
      <c r="KEI3" s="2"/>
      <c r="KEJ3" s="2"/>
      <c r="KEK3" s="22"/>
      <c r="KEL3" s="1"/>
      <c r="KEM3" s="1"/>
      <c r="KEN3" s="168"/>
      <c r="KEO3" s="168"/>
      <c r="KEP3" s="168"/>
      <c r="KEQ3" s="2"/>
      <c r="KER3" s="2"/>
      <c r="KES3" s="2"/>
      <c r="KET3" s="22"/>
      <c r="KEU3" s="1"/>
      <c r="KEV3" s="1"/>
      <c r="KEW3" s="168"/>
      <c r="KEX3" s="168"/>
      <c r="KEY3" s="168"/>
      <c r="KEZ3" s="2"/>
      <c r="KFA3" s="2"/>
      <c r="KFB3" s="2"/>
      <c r="KFC3" s="22"/>
      <c r="KFD3" s="1"/>
      <c r="KFE3" s="1"/>
      <c r="KFF3" s="168"/>
      <c r="KFG3" s="168"/>
      <c r="KFH3" s="168"/>
      <c r="KFI3" s="2"/>
      <c r="KFJ3" s="2"/>
      <c r="KFK3" s="2"/>
      <c r="KFL3" s="22"/>
      <c r="KFM3" s="1"/>
      <c r="KFN3" s="1"/>
      <c r="KFO3" s="168"/>
      <c r="KFP3" s="168"/>
      <c r="KFQ3" s="168"/>
      <c r="KFR3" s="2"/>
      <c r="KFS3" s="2"/>
      <c r="KFT3" s="2"/>
      <c r="KFU3" s="22"/>
      <c r="KFV3" s="1"/>
      <c r="KFW3" s="1"/>
      <c r="KFX3" s="168"/>
      <c r="KFY3" s="168"/>
      <c r="KFZ3" s="168"/>
      <c r="KGA3" s="2"/>
      <c r="KGB3" s="2"/>
      <c r="KGC3" s="2"/>
      <c r="KGD3" s="22"/>
      <c r="KGE3" s="1"/>
      <c r="KGF3" s="1"/>
      <c r="KGG3" s="168"/>
      <c r="KGH3" s="168"/>
      <c r="KGI3" s="168"/>
      <c r="KGJ3" s="2"/>
      <c r="KGK3" s="2"/>
      <c r="KGL3" s="2"/>
      <c r="KGM3" s="22"/>
      <c r="KGN3" s="1"/>
      <c r="KGO3" s="1"/>
      <c r="KGP3" s="168"/>
      <c r="KGQ3" s="168"/>
      <c r="KGR3" s="168"/>
      <c r="KGS3" s="2"/>
      <c r="KGT3" s="2"/>
      <c r="KGU3" s="2"/>
      <c r="KGV3" s="22"/>
      <c r="KGW3" s="1"/>
      <c r="KGX3" s="1"/>
      <c r="KGY3" s="168"/>
      <c r="KGZ3" s="168"/>
      <c r="KHA3" s="168"/>
      <c r="KHB3" s="2"/>
      <c r="KHC3" s="2"/>
      <c r="KHD3" s="2"/>
      <c r="KHE3" s="22"/>
      <c r="KHF3" s="1"/>
      <c r="KHG3" s="1"/>
      <c r="KHH3" s="168"/>
      <c r="KHI3" s="168"/>
      <c r="KHJ3" s="168"/>
      <c r="KHK3" s="2"/>
      <c r="KHL3" s="2"/>
      <c r="KHM3" s="2"/>
      <c r="KHN3" s="22"/>
      <c r="KHO3" s="1"/>
      <c r="KHP3" s="1"/>
      <c r="KHQ3" s="168"/>
      <c r="KHR3" s="168"/>
      <c r="KHS3" s="168"/>
      <c r="KHT3" s="2"/>
      <c r="KHU3" s="2"/>
      <c r="KHV3" s="2"/>
      <c r="KHW3" s="22"/>
      <c r="KHX3" s="1"/>
      <c r="KHY3" s="1"/>
      <c r="KHZ3" s="168"/>
      <c r="KIA3" s="168"/>
      <c r="KIB3" s="168"/>
      <c r="KIC3" s="2"/>
      <c r="KID3" s="2"/>
      <c r="KIE3" s="2"/>
      <c r="KIF3" s="22"/>
      <c r="KIG3" s="1"/>
      <c r="KIH3" s="1"/>
      <c r="KII3" s="168"/>
      <c r="KIJ3" s="168"/>
      <c r="KIK3" s="168"/>
      <c r="KIL3" s="2"/>
      <c r="KIM3" s="2"/>
      <c r="KIN3" s="2"/>
      <c r="KIO3" s="22"/>
      <c r="KIP3" s="1"/>
      <c r="KIQ3" s="1"/>
      <c r="KIR3" s="168"/>
      <c r="KIS3" s="168"/>
      <c r="KIT3" s="168"/>
      <c r="KIU3" s="2"/>
      <c r="KIV3" s="2"/>
      <c r="KIW3" s="2"/>
      <c r="KIX3" s="22"/>
      <c r="KIY3" s="1"/>
      <c r="KIZ3" s="1"/>
      <c r="KJA3" s="168"/>
      <c r="KJB3" s="168"/>
      <c r="KJC3" s="168"/>
      <c r="KJD3" s="2"/>
      <c r="KJE3" s="2"/>
      <c r="KJF3" s="2"/>
      <c r="KJG3" s="22"/>
      <c r="KJH3" s="1"/>
      <c r="KJI3" s="1"/>
      <c r="KJJ3" s="168"/>
      <c r="KJK3" s="168"/>
      <c r="KJL3" s="168"/>
      <c r="KJM3" s="2"/>
      <c r="KJN3" s="2"/>
      <c r="KJO3" s="2"/>
      <c r="KJP3" s="22"/>
      <c r="KJQ3" s="1"/>
      <c r="KJR3" s="1"/>
      <c r="KJS3" s="168"/>
      <c r="KJT3" s="168"/>
      <c r="KJU3" s="168"/>
      <c r="KJV3" s="2"/>
      <c r="KJW3" s="2"/>
      <c r="KJX3" s="2"/>
      <c r="KJY3" s="22"/>
      <c r="KJZ3" s="1"/>
      <c r="KKA3" s="1"/>
      <c r="KKB3" s="168"/>
      <c r="KKC3" s="168"/>
      <c r="KKD3" s="168"/>
      <c r="KKE3" s="2"/>
      <c r="KKF3" s="2"/>
      <c r="KKG3" s="2"/>
      <c r="KKH3" s="22"/>
      <c r="KKI3" s="1"/>
      <c r="KKJ3" s="1"/>
      <c r="KKK3" s="168"/>
      <c r="KKL3" s="168"/>
      <c r="KKM3" s="168"/>
      <c r="KKN3" s="2"/>
      <c r="KKO3" s="2"/>
      <c r="KKP3" s="2"/>
      <c r="KKQ3" s="22"/>
      <c r="KKR3" s="1"/>
      <c r="KKS3" s="1"/>
      <c r="KKT3" s="168"/>
      <c r="KKU3" s="168"/>
      <c r="KKV3" s="168"/>
      <c r="KKW3" s="2"/>
      <c r="KKX3" s="2"/>
      <c r="KKY3" s="2"/>
      <c r="KKZ3" s="22"/>
      <c r="KLA3" s="1"/>
      <c r="KLB3" s="1"/>
      <c r="KLC3" s="168"/>
      <c r="KLD3" s="168"/>
      <c r="KLE3" s="168"/>
      <c r="KLF3" s="2"/>
      <c r="KLG3" s="2"/>
      <c r="KLH3" s="2"/>
      <c r="KLI3" s="22"/>
      <c r="KLJ3" s="1"/>
      <c r="KLK3" s="1"/>
      <c r="KLL3" s="168"/>
      <c r="KLM3" s="168"/>
      <c r="KLN3" s="168"/>
      <c r="KLO3" s="2"/>
      <c r="KLP3" s="2"/>
      <c r="KLQ3" s="2"/>
      <c r="KLR3" s="22"/>
      <c r="KLS3" s="1"/>
      <c r="KLT3" s="1"/>
      <c r="KLU3" s="168"/>
      <c r="KLV3" s="168"/>
      <c r="KLW3" s="168"/>
      <c r="KLX3" s="2"/>
      <c r="KLY3" s="2"/>
      <c r="KLZ3" s="2"/>
      <c r="KMA3" s="22"/>
      <c r="KMB3" s="1"/>
      <c r="KMC3" s="1"/>
      <c r="KMD3" s="168"/>
      <c r="KME3" s="168"/>
      <c r="KMF3" s="168"/>
      <c r="KMG3" s="2"/>
      <c r="KMH3" s="2"/>
      <c r="KMI3" s="2"/>
      <c r="KMJ3" s="22"/>
      <c r="KMK3" s="1"/>
      <c r="KML3" s="1"/>
      <c r="KMM3" s="168"/>
      <c r="KMN3" s="168"/>
      <c r="KMO3" s="168"/>
      <c r="KMP3" s="2"/>
      <c r="KMQ3" s="2"/>
      <c r="KMR3" s="2"/>
      <c r="KMS3" s="22"/>
      <c r="KMT3" s="1"/>
      <c r="KMU3" s="1"/>
      <c r="KMV3" s="168"/>
      <c r="KMW3" s="168"/>
      <c r="KMX3" s="168"/>
      <c r="KMY3" s="2"/>
      <c r="KMZ3" s="2"/>
      <c r="KNA3" s="2"/>
      <c r="KNB3" s="22"/>
      <c r="KNC3" s="1"/>
      <c r="KND3" s="1"/>
      <c r="KNE3" s="168"/>
      <c r="KNF3" s="168"/>
      <c r="KNG3" s="168"/>
      <c r="KNH3" s="2"/>
      <c r="KNI3" s="2"/>
      <c r="KNJ3" s="2"/>
      <c r="KNK3" s="22"/>
      <c r="KNL3" s="1"/>
      <c r="KNM3" s="1"/>
      <c r="KNN3" s="168"/>
      <c r="KNO3" s="168"/>
      <c r="KNP3" s="168"/>
      <c r="KNQ3" s="2"/>
      <c r="KNR3" s="2"/>
      <c r="KNS3" s="2"/>
      <c r="KNT3" s="22"/>
      <c r="KNU3" s="1"/>
      <c r="KNV3" s="1"/>
      <c r="KNW3" s="168"/>
      <c r="KNX3" s="168"/>
      <c r="KNY3" s="168"/>
      <c r="KNZ3" s="2"/>
      <c r="KOA3" s="2"/>
      <c r="KOB3" s="2"/>
      <c r="KOC3" s="22"/>
      <c r="KOD3" s="1"/>
      <c r="KOE3" s="1"/>
      <c r="KOF3" s="168"/>
      <c r="KOG3" s="168"/>
      <c r="KOH3" s="168"/>
      <c r="KOI3" s="2"/>
      <c r="KOJ3" s="2"/>
      <c r="KOK3" s="2"/>
      <c r="KOL3" s="22"/>
      <c r="KOM3" s="1"/>
      <c r="KON3" s="1"/>
      <c r="KOO3" s="168"/>
      <c r="KOP3" s="168"/>
      <c r="KOQ3" s="168"/>
      <c r="KOR3" s="2"/>
      <c r="KOS3" s="2"/>
      <c r="KOT3" s="2"/>
      <c r="KOU3" s="22"/>
      <c r="KOV3" s="1"/>
      <c r="KOW3" s="1"/>
      <c r="KOX3" s="168"/>
      <c r="KOY3" s="168"/>
      <c r="KOZ3" s="168"/>
      <c r="KPA3" s="2"/>
      <c r="KPB3" s="2"/>
      <c r="KPC3" s="2"/>
      <c r="KPD3" s="22"/>
      <c r="KPE3" s="1"/>
      <c r="KPF3" s="1"/>
      <c r="KPG3" s="168"/>
      <c r="KPH3" s="168"/>
      <c r="KPI3" s="168"/>
      <c r="KPJ3" s="2"/>
      <c r="KPK3" s="2"/>
      <c r="KPL3" s="2"/>
      <c r="KPM3" s="22"/>
      <c r="KPN3" s="1"/>
      <c r="KPO3" s="1"/>
      <c r="KPP3" s="168"/>
      <c r="KPQ3" s="168"/>
      <c r="KPR3" s="168"/>
      <c r="KPS3" s="2"/>
      <c r="KPT3" s="2"/>
      <c r="KPU3" s="2"/>
      <c r="KPV3" s="22"/>
      <c r="KPW3" s="1"/>
      <c r="KPX3" s="1"/>
      <c r="KPY3" s="168"/>
      <c r="KPZ3" s="168"/>
      <c r="KQA3" s="168"/>
      <c r="KQB3" s="2"/>
      <c r="KQC3" s="2"/>
      <c r="KQD3" s="2"/>
      <c r="KQE3" s="22"/>
      <c r="KQF3" s="1"/>
      <c r="KQG3" s="1"/>
      <c r="KQH3" s="168"/>
      <c r="KQI3" s="168"/>
      <c r="KQJ3" s="168"/>
      <c r="KQK3" s="2"/>
      <c r="KQL3" s="2"/>
      <c r="KQM3" s="2"/>
      <c r="KQN3" s="22"/>
      <c r="KQO3" s="1"/>
      <c r="KQP3" s="1"/>
      <c r="KQQ3" s="168"/>
      <c r="KQR3" s="168"/>
      <c r="KQS3" s="168"/>
      <c r="KQT3" s="2"/>
      <c r="KQU3" s="2"/>
      <c r="KQV3" s="2"/>
      <c r="KQW3" s="22"/>
      <c r="KQX3" s="1"/>
      <c r="KQY3" s="1"/>
      <c r="KQZ3" s="168"/>
      <c r="KRA3" s="168"/>
      <c r="KRB3" s="168"/>
      <c r="KRC3" s="2"/>
      <c r="KRD3" s="2"/>
      <c r="KRE3" s="2"/>
      <c r="KRF3" s="22"/>
      <c r="KRG3" s="1"/>
      <c r="KRH3" s="1"/>
      <c r="KRI3" s="168"/>
      <c r="KRJ3" s="168"/>
      <c r="KRK3" s="168"/>
      <c r="KRL3" s="2"/>
      <c r="KRM3" s="2"/>
      <c r="KRN3" s="2"/>
      <c r="KRO3" s="22"/>
      <c r="KRP3" s="1"/>
      <c r="KRQ3" s="1"/>
      <c r="KRR3" s="168"/>
      <c r="KRS3" s="168"/>
      <c r="KRT3" s="168"/>
      <c r="KRU3" s="2"/>
      <c r="KRV3" s="2"/>
      <c r="KRW3" s="2"/>
      <c r="KRX3" s="22"/>
      <c r="KRY3" s="1"/>
      <c r="KRZ3" s="1"/>
      <c r="KSA3" s="168"/>
      <c r="KSB3" s="168"/>
      <c r="KSC3" s="168"/>
      <c r="KSD3" s="2"/>
      <c r="KSE3" s="2"/>
      <c r="KSF3" s="2"/>
      <c r="KSG3" s="22"/>
      <c r="KSH3" s="1"/>
      <c r="KSI3" s="1"/>
      <c r="KSJ3" s="168"/>
      <c r="KSK3" s="168"/>
      <c r="KSL3" s="168"/>
      <c r="KSM3" s="2"/>
      <c r="KSN3" s="2"/>
      <c r="KSO3" s="2"/>
      <c r="KSP3" s="22"/>
      <c r="KSQ3" s="1"/>
      <c r="KSR3" s="1"/>
      <c r="KSS3" s="168"/>
      <c r="KST3" s="168"/>
      <c r="KSU3" s="168"/>
      <c r="KSV3" s="2"/>
      <c r="KSW3" s="2"/>
      <c r="KSX3" s="2"/>
      <c r="KSY3" s="22"/>
      <c r="KSZ3" s="1"/>
      <c r="KTA3" s="1"/>
      <c r="KTB3" s="168"/>
      <c r="KTC3" s="168"/>
      <c r="KTD3" s="168"/>
      <c r="KTE3" s="2"/>
      <c r="KTF3" s="2"/>
      <c r="KTG3" s="2"/>
      <c r="KTH3" s="22"/>
      <c r="KTI3" s="1"/>
      <c r="KTJ3" s="1"/>
      <c r="KTK3" s="168"/>
      <c r="KTL3" s="168"/>
      <c r="KTM3" s="168"/>
      <c r="KTN3" s="2"/>
      <c r="KTO3" s="2"/>
      <c r="KTP3" s="2"/>
      <c r="KTQ3" s="22"/>
      <c r="KTR3" s="1"/>
      <c r="KTS3" s="1"/>
      <c r="KTT3" s="168"/>
      <c r="KTU3" s="168"/>
      <c r="KTV3" s="168"/>
      <c r="KTW3" s="2"/>
      <c r="KTX3" s="2"/>
      <c r="KTY3" s="2"/>
      <c r="KTZ3" s="22"/>
      <c r="KUA3" s="1"/>
      <c r="KUB3" s="1"/>
      <c r="KUC3" s="168"/>
      <c r="KUD3" s="168"/>
      <c r="KUE3" s="168"/>
      <c r="KUF3" s="2"/>
      <c r="KUG3" s="2"/>
      <c r="KUH3" s="2"/>
      <c r="KUI3" s="22"/>
      <c r="KUJ3" s="1"/>
      <c r="KUK3" s="1"/>
      <c r="KUL3" s="168"/>
      <c r="KUM3" s="168"/>
      <c r="KUN3" s="168"/>
      <c r="KUO3" s="2"/>
      <c r="KUP3" s="2"/>
      <c r="KUQ3" s="2"/>
      <c r="KUR3" s="22"/>
      <c r="KUS3" s="1"/>
      <c r="KUT3" s="1"/>
      <c r="KUU3" s="168"/>
      <c r="KUV3" s="168"/>
      <c r="KUW3" s="168"/>
      <c r="KUX3" s="2"/>
      <c r="KUY3" s="2"/>
      <c r="KUZ3" s="2"/>
      <c r="KVA3" s="22"/>
      <c r="KVB3" s="1"/>
      <c r="KVC3" s="1"/>
      <c r="KVD3" s="168"/>
      <c r="KVE3" s="168"/>
      <c r="KVF3" s="168"/>
      <c r="KVG3" s="2"/>
      <c r="KVH3" s="2"/>
      <c r="KVI3" s="2"/>
      <c r="KVJ3" s="22"/>
      <c r="KVK3" s="1"/>
      <c r="KVL3" s="1"/>
      <c r="KVM3" s="168"/>
      <c r="KVN3" s="168"/>
      <c r="KVO3" s="168"/>
      <c r="KVP3" s="2"/>
      <c r="KVQ3" s="2"/>
      <c r="KVR3" s="2"/>
      <c r="KVS3" s="22"/>
      <c r="KVT3" s="1"/>
      <c r="KVU3" s="1"/>
      <c r="KVV3" s="168"/>
      <c r="KVW3" s="168"/>
      <c r="KVX3" s="168"/>
      <c r="KVY3" s="2"/>
      <c r="KVZ3" s="2"/>
      <c r="KWA3" s="2"/>
      <c r="KWB3" s="22"/>
      <c r="KWC3" s="1"/>
      <c r="KWD3" s="1"/>
      <c r="KWE3" s="168"/>
      <c r="KWF3" s="168"/>
      <c r="KWG3" s="168"/>
      <c r="KWH3" s="2"/>
      <c r="KWI3" s="2"/>
      <c r="KWJ3" s="2"/>
      <c r="KWK3" s="22"/>
      <c r="KWL3" s="1"/>
      <c r="KWM3" s="1"/>
      <c r="KWN3" s="168"/>
      <c r="KWO3" s="168"/>
      <c r="KWP3" s="168"/>
      <c r="KWQ3" s="2"/>
      <c r="KWR3" s="2"/>
      <c r="KWS3" s="2"/>
      <c r="KWT3" s="22"/>
      <c r="KWU3" s="1"/>
      <c r="KWV3" s="1"/>
      <c r="KWW3" s="168"/>
      <c r="KWX3" s="168"/>
      <c r="KWY3" s="168"/>
      <c r="KWZ3" s="2"/>
      <c r="KXA3" s="2"/>
      <c r="KXB3" s="2"/>
      <c r="KXC3" s="22"/>
      <c r="KXD3" s="1"/>
      <c r="KXE3" s="1"/>
      <c r="KXF3" s="168"/>
      <c r="KXG3" s="168"/>
      <c r="KXH3" s="168"/>
      <c r="KXI3" s="2"/>
      <c r="KXJ3" s="2"/>
      <c r="KXK3" s="2"/>
      <c r="KXL3" s="22"/>
      <c r="KXM3" s="1"/>
      <c r="KXN3" s="1"/>
      <c r="KXO3" s="168"/>
      <c r="KXP3" s="168"/>
      <c r="KXQ3" s="168"/>
      <c r="KXR3" s="2"/>
      <c r="KXS3" s="2"/>
      <c r="KXT3" s="2"/>
      <c r="KXU3" s="22"/>
      <c r="KXV3" s="1"/>
      <c r="KXW3" s="1"/>
      <c r="KXX3" s="168"/>
      <c r="KXY3" s="168"/>
      <c r="KXZ3" s="168"/>
      <c r="KYA3" s="2"/>
      <c r="KYB3" s="2"/>
      <c r="KYC3" s="2"/>
      <c r="KYD3" s="22"/>
      <c r="KYE3" s="1"/>
      <c r="KYF3" s="1"/>
      <c r="KYG3" s="168"/>
      <c r="KYH3" s="168"/>
      <c r="KYI3" s="168"/>
      <c r="KYJ3" s="2"/>
      <c r="KYK3" s="2"/>
      <c r="KYL3" s="2"/>
      <c r="KYM3" s="22"/>
      <c r="KYN3" s="1"/>
      <c r="KYO3" s="1"/>
      <c r="KYP3" s="168"/>
      <c r="KYQ3" s="168"/>
      <c r="KYR3" s="168"/>
      <c r="KYS3" s="2"/>
      <c r="KYT3" s="2"/>
      <c r="KYU3" s="2"/>
      <c r="KYV3" s="22"/>
      <c r="KYW3" s="1"/>
      <c r="KYX3" s="1"/>
      <c r="KYY3" s="168"/>
      <c r="KYZ3" s="168"/>
      <c r="KZA3" s="168"/>
      <c r="KZB3" s="2"/>
      <c r="KZC3" s="2"/>
      <c r="KZD3" s="2"/>
      <c r="KZE3" s="22"/>
      <c r="KZF3" s="1"/>
      <c r="KZG3" s="1"/>
      <c r="KZH3" s="168"/>
      <c r="KZI3" s="168"/>
      <c r="KZJ3" s="168"/>
      <c r="KZK3" s="2"/>
      <c r="KZL3" s="2"/>
      <c r="KZM3" s="2"/>
      <c r="KZN3" s="22"/>
      <c r="KZO3" s="1"/>
      <c r="KZP3" s="1"/>
      <c r="KZQ3" s="168"/>
      <c r="KZR3" s="168"/>
      <c r="KZS3" s="168"/>
      <c r="KZT3" s="2"/>
      <c r="KZU3" s="2"/>
      <c r="KZV3" s="2"/>
      <c r="KZW3" s="22"/>
      <c r="KZX3" s="1"/>
      <c r="KZY3" s="1"/>
      <c r="KZZ3" s="168"/>
      <c r="LAA3" s="168"/>
      <c r="LAB3" s="168"/>
      <c r="LAC3" s="2"/>
      <c r="LAD3" s="2"/>
      <c r="LAE3" s="2"/>
      <c r="LAF3" s="22"/>
      <c r="LAG3" s="1"/>
      <c r="LAH3" s="1"/>
      <c r="LAI3" s="168"/>
      <c r="LAJ3" s="168"/>
      <c r="LAK3" s="168"/>
      <c r="LAL3" s="2"/>
      <c r="LAM3" s="2"/>
      <c r="LAN3" s="2"/>
      <c r="LAO3" s="22"/>
      <c r="LAP3" s="1"/>
      <c r="LAQ3" s="1"/>
      <c r="LAR3" s="168"/>
      <c r="LAS3" s="168"/>
      <c r="LAT3" s="168"/>
      <c r="LAU3" s="2"/>
      <c r="LAV3" s="2"/>
      <c r="LAW3" s="2"/>
      <c r="LAX3" s="22"/>
      <c r="LAY3" s="1"/>
      <c r="LAZ3" s="1"/>
      <c r="LBA3" s="168"/>
      <c r="LBB3" s="168"/>
      <c r="LBC3" s="168"/>
      <c r="LBD3" s="2"/>
      <c r="LBE3" s="2"/>
      <c r="LBF3" s="2"/>
      <c r="LBG3" s="22"/>
      <c r="LBH3" s="1"/>
      <c r="LBI3" s="1"/>
      <c r="LBJ3" s="168"/>
      <c r="LBK3" s="168"/>
      <c r="LBL3" s="168"/>
      <c r="LBM3" s="2"/>
      <c r="LBN3" s="2"/>
      <c r="LBO3" s="2"/>
      <c r="LBP3" s="22"/>
      <c r="LBQ3" s="1"/>
      <c r="LBR3" s="1"/>
      <c r="LBS3" s="168"/>
      <c r="LBT3" s="168"/>
      <c r="LBU3" s="168"/>
      <c r="LBV3" s="2"/>
      <c r="LBW3" s="2"/>
      <c r="LBX3" s="2"/>
      <c r="LBY3" s="22"/>
      <c r="LBZ3" s="1"/>
      <c r="LCA3" s="1"/>
      <c r="LCB3" s="168"/>
      <c r="LCC3" s="168"/>
      <c r="LCD3" s="168"/>
      <c r="LCE3" s="2"/>
      <c r="LCF3" s="2"/>
      <c r="LCG3" s="2"/>
      <c r="LCH3" s="22"/>
      <c r="LCI3" s="1"/>
      <c r="LCJ3" s="1"/>
      <c r="LCK3" s="168"/>
      <c r="LCL3" s="168"/>
      <c r="LCM3" s="168"/>
      <c r="LCN3" s="2"/>
      <c r="LCO3" s="2"/>
      <c r="LCP3" s="2"/>
      <c r="LCQ3" s="22"/>
      <c r="LCR3" s="1"/>
      <c r="LCS3" s="1"/>
      <c r="LCT3" s="168"/>
      <c r="LCU3" s="168"/>
      <c r="LCV3" s="168"/>
      <c r="LCW3" s="2"/>
      <c r="LCX3" s="2"/>
      <c r="LCY3" s="2"/>
      <c r="LCZ3" s="22"/>
      <c r="LDA3" s="1"/>
      <c r="LDB3" s="1"/>
      <c r="LDC3" s="168"/>
      <c r="LDD3" s="168"/>
      <c r="LDE3" s="168"/>
      <c r="LDF3" s="2"/>
      <c r="LDG3" s="2"/>
      <c r="LDH3" s="2"/>
      <c r="LDI3" s="22"/>
      <c r="LDJ3" s="1"/>
      <c r="LDK3" s="1"/>
      <c r="LDL3" s="168"/>
      <c r="LDM3" s="168"/>
      <c r="LDN3" s="168"/>
      <c r="LDO3" s="2"/>
      <c r="LDP3" s="2"/>
      <c r="LDQ3" s="2"/>
      <c r="LDR3" s="22"/>
      <c r="LDS3" s="1"/>
      <c r="LDT3" s="1"/>
      <c r="LDU3" s="168"/>
      <c r="LDV3" s="168"/>
      <c r="LDW3" s="168"/>
      <c r="LDX3" s="2"/>
      <c r="LDY3" s="2"/>
      <c r="LDZ3" s="2"/>
      <c r="LEA3" s="22"/>
      <c r="LEB3" s="1"/>
      <c r="LEC3" s="1"/>
      <c r="LED3" s="168"/>
      <c r="LEE3" s="168"/>
      <c r="LEF3" s="168"/>
      <c r="LEG3" s="2"/>
      <c r="LEH3" s="2"/>
      <c r="LEI3" s="2"/>
      <c r="LEJ3" s="22"/>
      <c r="LEK3" s="1"/>
      <c r="LEL3" s="1"/>
      <c r="LEM3" s="168"/>
      <c r="LEN3" s="168"/>
      <c r="LEO3" s="168"/>
      <c r="LEP3" s="2"/>
      <c r="LEQ3" s="2"/>
      <c r="LER3" s="2"/>
      <c r="LES3" s="22"/>
      <c r="LET3" s="1"/>
      <c r="LEU3" s="1"/>
      <c r="LEV3" s="168"/>
      <c r="LEW3" s="168"/>
      <c r="LEX3" s="168"/>
      <c r="LEY3" s="2"/>
      <c r="LEZ3" s="2"/>
      <c r="LFA3" s="2"/>
      <c r="LFB3" s="22"/>
      <c r="LFC3" s="1"/>
      <c r="LFD3" s="1"/>
      <c r="LFE3" s="168"/>
      <c r="LFF3" s="168"/>
      <c r="LFG3" s="168"/>
      <c r="LFH3" s="2"/>
      <c r="LFI3" s="2"/>
      <c r="LFJ3" s="2"/>
      <c r="LFK3" s="22"/>
      <c r="LFL3" s="1"/>
      <c r="LFM3" s="1"/>
      <c r="LFN3" s="168"/>
      <c r="LFO3" s="168"/>
      <c r="LFP3" s="168"/>
      <c r="LFQ3" s="2"/>
      <c r="LFR3" s="2"/>
      <c r="LFS3" s="2"/>
      <c r="LFT3" s="22"/>
      <c r="LFU3" s="1"/>
      <c r="LFV3" s="1"/>
      <c r="LFW3" s="168"/>
      <c r="LFX3" s="168"/>
      <c r="LFY3" s="168"/>
      <c r="LFZ3" s="2"/>
      <c r="LGA3" s="2"/>
      <c r="LGB3" s="2"/>
      <c r="LGC3" s="22"/>
      <c r="LGD3" s="1"/>
      <c r="LGE3" s="1"/>
      <c r="LGF3" s="168"/>
      <c r="LGG3" s="168"/>
      <c r="LGH3" s="168"/>
      <c r="LGI3" s="2"/>
      <c r="LGJ3" s="2"/>
      <c r="LGK3" s="2"/>
      <c r="LGL3" s="22"/>
      <c r="LGM3" s="1"/>
      <c r="LGN3" s="1"/>
      <c r="LGO3" s="168"/>
      <c r="LGP3" s="168"/>
      <c r="LGQ3" s="168"/>
      <c r="LGR3" s="2"/>
      <c r="LGS3" s="2"/>
      <c r="LGT3" s="2"/>
      <c r="LGU3" s="22"/>
      <c r="LGV3" s="1"/>
      <c r="LGW3" s="1"/>
      <c r="LGX3" s="168"/>
      <c r="LGY3" s="168"/>
      <c r="LGZ3" s="168"/>
      <c r="LHA3" s="2"/>
      <c r="LHB3" s="2"/>
      <c r="LHC3" s="2"/>
      <c r="LHD3" s="22"/>
      <c r="LHE3" s="1"/>
      <c r="LHF3" s="1"/>
      <c r="LHG3" s="168"/>
      <c r="LHH3" s="168"/>
      <c r="LHI3" s="168"/>
      <c r="LHJ3" s="2"/>
      <c r="LHK3" s="2"/>
      <c r="LHL3" s="2"/>
      <c r="LHM3" s="22"/>
      <c r="LHN3" s="1"/>
      <c r="LHO3" s="1"/>
      <c r="LHP3" s="168"/>
      <c r="LHQ3" s="168"/>
      <c r="LHR3" s="168"/>
      <c r="LHS3" s="2"/>
      <c r="LHT3" s="2"/>
      <c r="LHU3" s="2"/>
      <c r="LHV3" s="22"/>
      <c r="LHW3" s="1"/>
      <c r="LHX3" s="1"/>
      <c r="LHY3" s="168"/>
      <c r="LHZ3" s="168"/>
      <c r="LIA3" s="168"/>
      <c r="LIB3" s="2"/>
      <c r="LIC3" s="2"/>
      <c r="LID3" s="2"/>
      <c r="LIE3" s="22"/>
      <c r="LIF3" s="1"/>
      <c r="LIG3" s="1"/>
      <c r="LIH3" s="168"/>
      <c r="LII3" s="168"/>
      <c r="LIJ3" s="168"/>
      <c r="LIK3" s="2"/>
      <c r="LIL3" s="2"/>
      <c r="LIM3" s="2"/>
      <c r="LIN3" s="22"/>
      <c r="LIO3" s="1"/>
      <c r="LIP3" s="1"/>
      <c r="LIQ3" s="168"/>
      <c r="LIR3" s="168"/>
      <c r="LIS3" s="168"/>
      <c r="LIT3" s="2"/>
      <c r="LIU3" s="2"/>
      <c r="LIV3" s="2"/>
      <c r="LIW3" s="22"/>
      <c r="LIX3" s="1"/>
      <c r="LIY3" s="1"/>
      <c r="LIZ3" s="168"/>
      <c r="LJA3" s="168"/>
      <c r="LJB3" s="168"/>
      <c r="LJC3" s="2"/>
      <c r="LJD3" s="2"/>
      <c r="LJE3" s="2"/>
      <c r="LJF3" s="22"/>
      <c r="LJG3" s="1"/>
      <c r="LJH3" s="1"/>
      <c r="LJI3" s="168"/>
      <c r="LJJ3" s="168"/>
      <c r="LJK3" s="168"/>
      <c r="LJL3" s="2"/>
      <c r="LJM3" s="2"/>
      <c r="LJN3" s="2"/>
      <c r="LJO3" s="22"/>
      <c r="LJP3" s="1"/>
      <c r="LJQ3" s="1"/>
      <c r="LJR3" s="168"/>
      <c r="LJS3" s="168"/>
      <c r="LJT3" s="168"/>
      <c r="LJU3" s="2"/>
      <c r="LJV3" s="2"/>
      <c r="LJW3" s="2"/>
      <c r="LJX3" s="22"/>
      <c r="LJY3" s="1"/>
      <c r="LJZ3" s="1"/>
      <c r="LKA3" s="168"/>
      <c r="LKB3" s="168"/>
      <c r="LKC3" s="168"/>
      <c r="LKD3" s="2"/>
      <c r="LKE3" s="2"/>
      <c r="LKF3" s="2"/>
      <c r="LKG3" s="22"/>
      <c r="LKH3" s="1"/>
      <c r="LKI3" s="1"/>
      <c r="LKJ3" s="168"/>
      <c r="LKK3" s="168"/>
      <c r="LKL3" s="168"/>
      <c r="LKM3" s="2"/>
      <c r="LKN3" s="2"/>
      <c r="LKO3" s="2"/>
      <c r="LKP3" s="22"/>
      <c r="LKQ3" s="1"/>
      <c r="LKR3" s="1"/>
      <c r="LKS3" s="168"/>
      <c r="LKT3" s="168"/>
      <c r="LKU3" s="168"/>
      <c r="LKV3" s="2"/>
      <c r="LKW3" s="2"/>
      <c r="LKX3" s="2"/>
      <c r="LKY3" s="22"/>
      <c r="LKZ3" s="1"/>
      <c r="LLA3" s="1"/>
      <c r="LLB3" s="168"/>
      <c r="LLC3" s="168"/>
      <c r="LLD3" s="168"/>
      <c r="LLE3" s="2"/>
      <c r="LLF3" s="2"/>
      <c r="LLG3" s="2"/>
      <c r="LLH3" s="22"/>
      <c r="LLI3" s="1"/>
      <c r="LLJ3" s="1"/>
      <c r="LLK3" s="168"/>
      <c r="LLL3" s="168"/>
      <c r="LLM3" s="168"/>
      <c r="LLN3" s="2"/>
      <c r="LLO3" s="2"/>
      <c r="LLP3" s="2"/>
      <c r="LLQ3" s="22"/>
      <c r="LLR3" s="1"/>
      <c r="LLS3" s="1"/>
      <c r="LLT3" s="168"/>
      <c r="LLU3" s="168"/>
      <c r="LLV3" s="168"/>
      <c r="LLW3" s="2"/>
      <c r="LLX3" s="2"/>
      <c r="LLY3" s="2"/>
      <c r="LLZ3" s="22"/>
      <c r="LMA3" s="1"/>
      <c r="LMB3" s="1"/>
      <c r="LMC3" s="168"/>
      <c r="LMD3" s="168"/>
      <c r="LME3" s="168"/>
      <c r="LMF3" s="2"/>
      <c r="LMG3" s="2"/>
      <c r="LMH3" s="2"/>
      <c r="LMI3" s="22"/>
      <c r="LMJ3" s="1"/>
      <c r="LMK3" s="1"/>
      <c r="LML3" s="168"/>
      <c r="LMM3" s="168"/>
      <c r="LMN3" s="168"/>
      <c r="LMO3" s="2"/>
      <c r="LMP3" s="2"/>
      <c r="LMQ3" s="2"/>
      <c r="LMR3" s="22"/>
      <c r="LMS3" s="1"/>
      <c r="LMT3" s="1"/>
      <c r="LMU3" s="168"/>
      <c r="LMV3" s="168"/>
      <c r="LMW3" s="168"/>
      <c r="LMX3" s="2"/>
      <c r="LMY3" s="2"/>
      <c r="LMZ3" s="2"/>
      <c r="LNA3" s="22"/>
      <c r="LNB3" s="1"/>
      <c r="LNC3" s="1"/>
      <c r="LND3" s="168"/>
      <c r="LNE3" s="168"/>
      <c r="LNF3" s="168"/>
      <c r="LNG3" s="2"/>
      <c r="LNH3" s="2"/>
      <c r="LNI3" s="2"/>
      <c r="LNJ3" s="22"/>
      <c r="LNK3" s="1"/>
      <c r="LNL3" s="1"/>
      <c r="LNM3" s="168"/>
      <c r="LNN3" s="168"/>
      <c r="LNO3" s="168"/>
      <c r="LNP3" s="2"/>
      <c r="LNQ3" s="2"/>
      <c r="LNR3" s="2"/>
      <c r="LNS3" s="22"/>
      <c r="LNT3" s="1"/>
      <c r="LNU3" s="1"/>
      <c r="LNV3" s="168"/>
      <c r="LNW3" s="168"/>
      <c r="LNX3" s="168"/>
      <c r="LNY3" s="2"/>
      <c r="LNZ3" s="2"/>
      <c r="LOA3" s="2"/>
      <c r="LOB3" s="22"/>
      <c r="LOC3" s="1"/>
      <c r="LOD3" s="1"/>
      <c r="LOE3" s="168"/>
      <c r="LOF3" s="168"/>
      <c r="LOG3" s="168"/>
      <c r="LOH3" s="2"/>
      <c r="LOI3" s="2"/>
      <c r="LOJ3" s="2"/>
      <c r="LOK3" s="22"/>
      <c r="LOL3" s="1"/>
      <c r="LOM3" s="1"/>
      <c r="LON3" s="168"/>
      <c r="LOO3" s="168"/>
      <c r="LOP3" s="168"/>
      <c r="LOQ3" s="2"/>
      <c r="LOR3" s="2"/>
      <c r="LOS3" s="2"/>
      <c r="LOT3" s="22"/>
      <c r="LOU3" s="1"/>
      <c r="LOV3" s="1"/>
      <c r="LOW3" s="168"/>
      <c r="LOX3" s="168"/>
      <c r="LOY3" s="168"/>
      <c r="LOZ3" s="2"/>
      <c r="LPA3" s="2"/>
      <c r="LPB3" s="2"/>
      <c r="LPC3" s="22"/>
      <c r="LPD3" s="1"/>
      <c r="LPE3" s="1"/>
      <c r="LPF3" s="168"/>
      <c r="LPG3" s="168"/>
      <c r="LPH3" s="168"/>
      <c r="LPI3" s="2"/>
      <c r="LPJ3" s="2"/>
      <c r="LPK3" s="2"/>
      <c r="LPL3" s="22"/>
      <c r="LPM3" s="1"/>
      <c r="LPN3" s="1"/>
      <c r="LPO3" s="168"/>
      <c r="LPP3" s="168"/>
      <c r="LPQ3" s="168"/>
      <c r="LPR3" s="2"/>
      <c r="LPS3" s="2"/>
      <c r="LPT3" s="2"/>
      <c r="LPU3" s="22"/>
      <c r="LPV3" s="1"/>
      <c r="LPW3" s="1"/>
      <c r="LPX3" s="168"/>
      <c r="LPY3" s="168"/>
      <c r="LPZ3" s="168"/>
      <c r="LQA3" s="2"/>
      <c r="LQB3" s="2"/>
      <c r="LQC3" s="2"/>
      <c r="LQD3" s="22"/>
      <c r="LQE3" s="1"/>
      <c r="LQF3" s="1"/>
      <c r="LQG3" s="168"/>
      <c r="LQH3" s="168"/>
      <c r="LQI3" s="168"/>
      <c r="LQJ3" s="2"/>
      <c r="LQK3" s="2"/>
      <c r="LQL3" s="2"/>
      <c r="LQM3" s="22"/>
      <c r="LQN3" s="1"/>
      <c r="LQO3" s="1"/>
      <c r="LQP3" s="168"/>
      <c r="LQQ3" s="168"/>
      <c r="LQR3" s="168"/>
      <c r="LQS3" s="2"/>
      <c r="LQT3" s="2"/>
      <c r="LQU3" s="2"/>
      <c r="LQV3" s="22"/>
      <c r="LQW3" s="1"/>
      <c r="LQX3" s="1"/>
      <c r="LQY3" s="168"/>
      <c r="LQZ3" s="168"/>
      <c r="LRA3" s="168"/>
      <c r="LRB3" s="2"/>
      <c r="LRC3" s="2"/>
      <c r="LRD3" s="2"/>
      <c r="LRE3" s="22"/>
      <c r="LRF3" s="1"/>
      <c r="LRG3" s="1"/>
      <c r="LRH3" s="168"/>
      <c r="LRI3" s="168"/>
      <c r="LRJ3" s="168"/>
      <c r="LRK3" s="2"/>
      <c r="LRL3" s="2"/>
      <c r="LRM3" s="2"/>
      <c r="LRN3" s="22"/>
      <c r="LRO3" s="1"/>
      <c r="LRP3" s="1"/>
      <c r="LRQ3" s="168"/>
      <c r="LRR3" s="168"/>
      <c r="LRS3" s="168"/>
      <c r="LRT3" s="2"/>
      <c r="LRU3" s="2"/>
      <c r="LRV3" s="2"/>
      <c r="LRW3" s="22"/>
      <c r="LRX3" s="1"/>
      <c r="LRY3" s="1"/>
      <c r="LRZ3" s="168"/>
      <c r="LSA3" s="168"/>
      <c r="LSB3" s="168"/>
      <c r="LSC3" s="2"/>
      <c r="LSD3" s="2"/>
      <c r="LSE3" s="2"/>
      <c r="LSF3" s="22"/>
      <c r="LSG3" s="1"/>
      <c r="LSH3" s="1"/>
      <c r="LSI3" s="168"/>
      <c r="LSJ3" s="168"/>
      <c r="LSK3" s="168"/>
      <c r="LSL3" s="2"/>
      <c r="LSM3" s="2"/>
      <c r="LSN3" s="2"/>
      <c r="LSO3" s="22"/>
      <c r="LSP3" s="1"/>
      <c r="LSQ3" s="1"/>
      <c r="LSR3" s="168"/>
      <c r="LSS3" s="168"/>
      <c r="LST3" s="168"/>
      <c r="LSU3" s="2"/>
      <c r="LSV3" s="2"/>
      <c r="LSW3" s="2"/>
      <c r="LSX3" s="22"/>
      <c r="LSY3" s="1"/>
      <c r="LSZ3" s="1"/>
      <c r="LTA3" s="168"/>
      <c r="LTB3" s="168"/>
      <c r="LTC3" s="168"/>
      <c r="LTD3" s="2"/>
      <c r="LTE3" s="2"/>
      <c r="LTF3" s="2"/>
      <c r="LTG3" s="22"/>
      <c r="LTH3" s="1"/>
      <c r="LTI3" s="1"/>
      <c r="LTJ3" s="168"/>
      <c r="LTK3" s="168"/>
      <c r="LTL3" s="168"/>
      <c r="LTM3" s="2"/>
      <c r="LTN3" s="2"/>
      <c r="LTO3" s="2"/>
      <c r="LTP3" s="22"/>
      <c r="LTQ3" s="1"/>
      <c r="LTR3" s="1"/>
      <c r="LTS3" s="168"/>
      <c r="LTT3" s="168"/>
      <c r="LTU3" s="168"/>
      <c r="LTV3" s="2"/>
      <c r="LTW3" s="2"/>
      <c r="LTX3" s="2"/>
      <c r="LTY3" s="22"/>
      <c r="LTZ3" s="1"/>
      <c r="LUA3" s="1"/>
      <c r="LUB3" s="168"/>
      <c r="LUC3" s="168"/>
      <c r="LUD3" s="168"/>
      <c r="LUE3" s="2"/>
      <c r="LUF3" s="2"/>
      <c r="LUG3" s="2"/>
      <c r="LUH3" s="22"/>
      <c r="LUI3" s="1"/>
      <c r="LUJ3" s="1"/>
      <c r="LUK3" s="168"/>
      <c r="LUL3" s="168"/>
      <c r="LUM3" s="168"/>
      <c r="LUN3" s="2"/>
      <c r="LUO3" s="2"/>
      <c r="LUP3" s="2"/>
      <c r="LUQ3" s="22"/>
      <c r="LUR3" s="1"/>
      <c r="LUS3" s="1"/>
      <c r="LUT3" s="168"/>
      <c r="LUU3" s="168"/>
      <c r="LUV3" s="168"/>
      <c r="LUW3" s="2"/>
      <c r="LUX3" s="2"/>
      <c r="LUY3" s="2"/>
      <c r="LUZ3" s="22"/>
      <c r="LVA3" s="1"/>
      <c r="LVB3" s="1"/>
      <c r="LVC3" s="168"/>
      <c r="LVD3" s="168"/>
      <c r="LVE3" s="168"/>
      <c r="LVF3" s="2"/>
      <c r="LVG3" s="2"/>
      <c r="LVH3" s="2"/>
      <c r="LVI3" s="22"/>
      <c r="LVJ3" s="1"/>
      <c r="LVK3" s="1"/>
      <c r="LVL3" s="168"/>
      <c r="LVM3" s="168"/>
      <c r="LVN3" s="168"/>
      <c r="LVO3" s="2"/>
      <c r="LVP3" s="2"/>
      <c r="LVQ3" s="2"/>
      <c r="LVR3" s="22"/>
      <c r="LVS3" s="1"/>
      <c r="LVT3" s="1"/>
      <c r="LVU3" s="168"/>
      <c r="LVV3" s="168"/>
      <c r="LVW3" s="168"/>
      <c r="LVX3" s="2"/>
      <c r="LVY3" s="2"/>
      <c r="LVZ3" s="2"/>
      <c r="LWA3" s="22"/>
      <c r="LWB3" s="1"/>
      <c r="LWC3" s="1"/>
      <c r="LWD3" s="168"/>
      <c r="LWE3" s="168"/>
      <c r="LWF3" s="168"/>
      <c r="LWG3" s="2"/>
      <c r="LWH3" s="2"/>
      <c r="LWI3" s="2"/>
      <c r="LWJ3" s="22"/>
      <c r="LWK3" s="1"/>
      <c r="LWL3" s="1"/>
      <c r="LWM3" s="168"/>
      <c r="LWN3" s="168"/>
      <c r="LWO3" s="168"/>
      <c r="LWP3" s="2"/>
      <c r="LWQ3" s="2"/>
      <c r="LWR3" s="2"/>
      <c r="LWS3" s="22"/>
      <c r="LWT3" s="1"/>
      <c r="LWU3" s="1"/>
      <c r="LWV3" s="168"/>
      <c r="LWW3" s="168"/>
      <c r="LWX3" s="168"/>
      <c r="LWY3" s="2"/>
      <c r="LWZ3" s="2"/>
      <c r="LXA3" s="2"/>
      <c r="LXB3" s="22"/>
      <c r="LXC3" s="1"/>
      <c r="LXD3" s="1"/>
      <c r="LXE3" s="168"/>
      <c r="LXF3" s="168"/>
      <c r="LXG3" s="168"/>
      <c r="LXH3" s="2"/>
      <c r="LXI3" s="2"/>
      <c r="LXJ3" s="2"/>
      <c r="LXK3" s="22"/>
      <c r="LXL3" s="1"/>
      <c r="LXM3" s="1"/>
      <c r="LXN3" s="168"/>
      <c r="LXO3" s="168"/>
      <c r="LXP3" s="168"/>
      <c r="LXQ3" s="2"/>
      <c r="LXR3" s="2"/>
      <c r="LXS3" s="2"/>
      <c r="LXT3" s="22"/>
      <c r="LXU3" s="1"/>
      <c r="LXV3" s="1"/>
      <c r="LXW3" s="168"/>
      <c r="LXX3" s="168"/>
      <c r="LXY3" s="168"/>
      <c r="LXZ3" s="2"/>
      <c r="LYA3" s="2"/>
      <c r="LYB3" s="2"/>
      <c r="LYC3" s="22"/>
      <c r="LYD3" s="1"/>
      <c r="LYE3" s="1"/>
      <c r="LYF3" s="168"/>
      <c r="LYG3" s="168"/>
      <c r="LYH3" s="168"/>
      <c r="LYI3" s="2"/>
      <c r="LYJ3" s="2"/>
      <c r="LYK3" s="2"/>
      <c r="LYL3" s="22"/>
      <c r="LYM3" s="1"/>
      <c r="LYN3" s="1"/>
      <c r="LYO3" s="168"/>
      <c r="LYP3" s="168"/>
      <c r="LYQ3" s="168"/>
      <c r="LYR3" s="2"/>
      <c r="LYS3" s="2"/>
      <c r="LYT3" s="2"/>
      <c r="LYU3" s="22"/>
      <c r="LYV3" s="1"/>
      <c r="LYW3" s="1"/>
      <c r="LYX3" s="168"/>
      <c r="LYY3" s="168"/>
      <c r="LYZ3" s="168"/>
      <c r="LZA3" s="2"/>
      <c r="LZB3" s="2"/>
      <c r="LZC3" s="2"/>
      <c r="LZD3" s="22"/>
      <c r="LZE3" s="1"/>
      <c r="LZF3" s="1"/>
      <c r="LZG3" s="168"/>
      <c r="LZH3" s="168"/>
      <c r="LZI3" s="168"/>
      <c r="LZJ3" s="2"/>
      <c r="LZK3" s="2"/>
      <c r="LZL3" s="2"/>
      <c r="LZM3" s="22"/>
      <c r="LZN3" s="1"/>
      <c r="LZO3" s="1"/>
      <c r="LZP3" s="168"/>
      <c r="LZQ3" s="168"/>
      <c r="LZR3" s="168"/>
      <c r="LZS3" s="2"/>
      <c r="LZT3" s="2"/>
      <c r="LZU3" s="2"/>
      <c r="LZV3" s="22"/>
      <c r="LZW3" s="1"/>
      <c r="LZX3" s="1"/>
      <c r="LZY3" s="168"/>
      <c r="LZZ3" s="168"/>
      <c r="MAA3" s="168"/>
      <c r="MAB3" s="2"/>
      <c r="MAC3" s="2"/>
      <c r="MAD3" s="2"/>
      <c r="MAE3" s="22"/>
      <c r="MAF3" s="1"/>
      <c r="MAG3" s="1"/>
      <c r="MAH3" s="168"/>
      <c r="MAI3" s="168"/>
      <c r="MAJ3" s="168"/>
      <c r="MAK3" s="2"/>
      <c r="MAL3" s="2"/>
      <c r="MAM3" s="2"/>
      <c r="MAN3" s="22"/>
      <c r="MAO3" s="1"/>
      <c r="MAP3" s="1"/>
      <c r="MAQ3" s="168"/>
      <c r="MAR3" s="168"/>
      <c r="MAS3" s="168"/>
      <c r="MAT3" s="2"/>
      <c r="MAU3" s="2"/>
      <c r="MAV3" s="2"/>
      <c r="MAW3" s="22"/>
      <c r="MAX3" s="1"/>
      <c r="MAY3" s="1"/>
      <c r="MAZ3" s="168"/>
      <c r="MBA3" s="168"/>
      <c r="MBB3" s="168"/>
      <c r="MBC3" s="2"/>
      <c r="MBD3" s="2"/>
      <c r="MBE3" s="2"/>
      <c r="MBF3" s="22"/>
      <c r="MBG3" s="1"/>
      <c r="MBH3" s="1"/>
      <c r="MBI3" s="168"/>
      <c r="MBJ3" s="168"/>
      <c r="MBK3" s="168"/>
      <c r="MBL3" s="2"/>
      <c r="MBM3" s="2"/>
      <c r="MBN3" s="2"/>
      <c r="MBO3" s="22"/>
      <c r="MBP3" s="1"/>
      <c r="MBQ3" s="1"/>
      <c r="MBR3" s="168"/>
      <c r="MBS3" s="168"/>
      <c r="MBT3" s="168"/>
      <c r="MBU3" s="2"/>
      <c r="MBV3" s="2"/>
      <c r="MBW3" s="2"/>
      <c r="MBX3" s="22"/>
      <c r="MBY3" s="1"/>
      <c r="MBZ3" s="1"/>
      <c r="MCA3" s="168"/>
      <c r="MCB3" s="168"/>
      <c r="MCC3" s="168"/>
      <c r="MCD3" s="2"/>
      <c r="MCE3" s="2"/>
      <c r="MCF3" s="2"/>
      <c r="MCG3" s="22"/>
      <c r="MCH3" s="1"/>
      <c r="MCI3" s="1"/>
      <c r="MCJ3" s="168"/>
      <c r="MCK3" s="168"/>
      <c r="MCL3" s="168"/>
      <c r="MCM3" s="2"/>
      <c r="MCN3" s="2"/>
      <c r="MCO3" s="2"/>
      <c r="MCP3" s="22"/>
      <c r="MCQ3" s="1"/>
      <c r="MCR3" s="1"/>
      <c r="MCS3" s="168"/>
      <c r="MCT3" s="168"/>
      <c r="MCU3" s="168"/>
      <c r="MCV3" s="2"/>
      <c r="MCW3" s="2"/>
      <c r="MCX3" s="2"/>
      <c r="MCY3" s="22"/>
      <c r="MCZ3" s="1"/>
      <c r="MDA3" s="1"/>
      <c r="MDB3" s="168"/>
      <c r="MDC3" s="168"/>
      <c r="MDD3" s="168"/>
      <c r="MDE3" s="2"/>
      <c r="MDF3" s="2"/>
      <c r="MDG3" s="2"/>
      <c r="MDH3" s="22"/>
      <c r="MDI3" s="1"/>
      <c r="MDJ3" s="1"/>
      <c r="MDK3" s="168"/>
      <c r="MDL3" s="168"/>
      <c r="MDM3" s="168"/>
      <c r="MDN3" s="2"/>
      <c r="MDO3" s="2"/>
      <c r="MDP3" s="2"/>
      <c r="MDQ3" s="22"/>
      <c r="MDR3" s="1"/>
      <c r="MDS3" s="1"/>
      <c r="MDT3" s="168"/>
      <c r="MDU3" s="168"/>
      <c r="MDV3" s="168"/>
      <c r="MDW3" s="2"/>
      <c r="MDX3" s="2"/>
      <c r="MDY3" s="2"/>
      <c r="MDZ3" s="22"/>
      <c r="MEA3" s="1"/>
      <c r="MEB3" s="1"/>
      <c r="MEC3" s="168"/>
      <c r="MED3" s="168"/>
      <c r="MEE3" s="168"/>
      <c r="MEF3" s="2"/>
      <c r="MEG3" s="2"/>
      <c r="MEH3" s="2"/>
      <c r="MEI3" s="22"/>
      <c r="MEJ3" s="1"/>
      <c r="MEK3" s="1"/>
      <c r="MEL3" s="168"/>
      <c r="MEM3" s="168"/>
      <c r="MEN3" s="168"/>
      <c r="MEO3" s="2"/>
      <c r="MEP3" s="2"/>
      <c r="MEQ3" s="2"/>
      <c r="MER3" s="22"/>
      <c r="MES3" s="1"/>
      <c r="MET3" s="1"/>
      <c r="MEU3" s="168"/>
      <c r="MEV3" s="168"/>
      <c r="MEW3" s="168"/>
      <c r="MEX3" s="2"/>
      <c r="MEY3" s="2"/>
      <c r="MEZ3" s="2"/>
      <c r="MFA3" s="22"/>
      <c r="MFB3" s="1"/>
      <c r="MFC3" s="1"/>
      <c r="MFD3" s="168"/>
      <c r="MFE3" s="168"/>
      <c r="MFF3" s="168"/>
      <c r="MFG3" s="2"/>
      <c r="MFH3" s="2"/>
      <c r="MFI3" s="2"/>
      <c r="MFJ3" s="22"/>
      <c r="MFK3" s="1"/>
      <c r="MFL3" s="1"/>
      <c r="MFM3" s="168"/>
      <c r="MFN3" s="168"/>
      <c r="MFO3" s="168"/>
      <c r="MFP3" s="2"/>
      <c r="MFQ3" s="2"/>
      <c r="MFR3" s="2"/>
      <c r="MFS3" s="22"/>
      <c r="MFT3" s="1"/>
      <c r="MFU3" s="1"/>
      <c r="MFV3" s="168"/>
      <c r="MFW3" s="168"/>
      <c r="MFX3" s="168"/>
      <c r="MFY3" s="2"/>
      <c r="MFZ3" s="2"/>
      <c r="MGA3" s="2"/>
      <c r="MGB3" s="22"/>
      <c r="MGC3" s="1"/>
      <c r="MGD3" s="1"/>
      <c r="MGE3" s="168"/>
      <c r="MGF3" s="168"/>
      <c r="MGG3" s="168"/>
      <c r="MGH3" s="2"/>
      <c r="MGI3" s="2"/>
      <c r="MGJ3" s="2"/>
      <c r="MGK3" s="22"/>
      <c r="MGL3" s="1"/>
      <c r="MGM3" s="1"/>
      <c r="MGN3" s="168"/>
      <c r="MGO3" s="168"/>
      <c r="MGP3" s="168"/>
      <c r="MGQ3" s="2"/>
      <c r="MGR3" s="2"/>
      <c r="MGS3" s="2"/>
      <c r="MGT3" s="22"/>
      <c r="MGU3" s="1"/>
      <c r="MGV3" s="1"/>
      <c r="MGW3" s="168"/>
      <c r="MGX3" s="168"/>
      <c r="MGY3" s="168"/>
      <c r="MGZ3" s="2"/>
      <c r="MHA3" s="2"/>
      <c r="MHB3" s="2"/>
      <c r="MHC3" s="22"/>
      <c r="MHD3" s="1"/>
      <c r="MHE3" s="1"/>
      <c r="MHF3" s="168"/>
      <c r="MHG3" s="168"/>
      <c r="MHH3" s="168"/>
      <c r="MHI3" s="2"/>
      <c r="MHJ3" s="2"/>
      <c r="MHK3" s="2"/>
      <c r="MHL3" s="22"/>
      <c r="MHM3" s="1"/>
      <c r="MHN3" s="1"/>
      <c r="MHO3" s="168"/>
      <c r="MHP3" s="168"/>
      <c r="MHQ3" s="168"/>
      <c r="MHR3" s="2"/>
      <c r="MHS3" s="2"/>
      <c r="MHT3" s="2"/>
      <c r="MHU3" s="22"/>
      <c r="MHV3" s="1"/>
      <c r="MHW3" s="1"/>
      <c r="MHX3" s="168"/>
      <c r="MHY3" s="168"/>
      <c r="MHZ3" s="168"/>
      <c r="MIA3" s="2"/>
      <c r="MIB3" s="2"/>
      <c r="MIC3" s="2"/>
      <c r="MID3" s="22"/>
      <c r="MIE3" s="1"/>
      <c r="MIF3" s="1"/>
      <c r="MIG3" s="168"/>
      <c r="MIH3" s="168"/>
      <c r="MII3" s="168"/>
      <c r="MIJ3" s="2"/>
      <c r="MIK3" s="2"/>
      <c r="MIL3" s="2"/>
      <c r="MIM3" s="22"/>
      <c r="MIN3" s="1"/>
      <c r="MIO3" s="1"/>
      <c r="MIP3" s="168"/>
      <c r="MIQ3" s="168"/>
      <c r="MIR3" s="168"/>
      <c r="MIS3" s="2"/>
      <c r="MIT3" s="2"/>
      <c r="MIU3" s="2"/>
      <c r="MIV3" s="22"/>
      <c r="MIW3" s="1"/>
      <c r="MIX3" s="1"/>
      <c r="MIY3" s="168"/>
      <c r="MIZ3" s="168"/>
      <c r="MJA3" s="168"/>
      <c r="MJB3" s="2"/>
      <c r="MJC3" s="2"/>
      <c r="MJD3" s="2"/>
      <c r="MJE3" s="22"/>
      <c r="MJF3" s="1"/>
      <c r="MJG3" s="1"/>
      <c r="MJH3" s="168"/>
      <c r="MJI3" s="168"/>
      <c r="MJJ3" s="168"/>
      <c r="MJK3" s="2"/>
      <c r="MJL3" s="2"/>
      <c r="MJM3" s="2"/>
      <c r="MJN3" s="22"/>
      <c r="MJO3" s="1"/>
      <c r="MJP3" s="1"/>
      <c r="MJQ3" s="168"/>
      <c r="MJR3" s="168"/>
      <c r="MJS3" s="168"/>
      <c r="MJT3" s="2"/>
      <c r="MJU3" s="2"/>
      <c r="MJV3" s="2"/>
      <c r="MJW3" s="22"/>
      <c r="MJX3" s="1"/>
      <c r="MJY3" s="1"/>
      <c r="MJZ3" s="168"/>
      <c r="MKA3" s="168"/>
      <c r="MKB3" s="168"/>
      <c r="MKC3" s="2"/>
      <c r="MKD3" s="2"/>
      <c r="MKE3" s="2"/>
      <c r="MKF3" s="22"/>
      <c r="MKG3" s="1"/>
      <c r="MKH3" s="1"/>
      <c r="MKI3" s="168"/>
      <c r="MKJ3" s="168"/>
      <c r="MKK3" s="168"/>
      <c r="MKL3" s="2"/>
      <c r="MKM3" s="2"/>
      <c r="MKN3" s="2"/>
      <c r="MKO3" s="22"/>
      <c r="MKP3" s="1"/>
      <c r="MKQ3" s="1"/>
      <c r="MKR3" s="168"/>
      <c r="MKS3" s="168"/>
      <c r="MKT3" s="168"/>
      <c r="MKU3" s="2"/>
      <c r="MKV3" s="2"/>
      <c r="MKW3" s="2"/>
      <c r="MKX3" s="22"/>
      <c r="MKY3" s="1"/>
      <c r="MKZ3" s="1"/>
      <c r="MLA3" s="168"/>
      <c r="MLB3" s="168"/>
      <c r="MLC3" s="168"/>
      <c r="MLD3" s="2"/>
      <c r="MLE3" s="2"/>
      <c r="MLF3" s="2"/>
      <c r="MLG3" s="22"/>
      <c r="MLH3" s="1"/>
      <c r="MLI3" s="1"/>
      <c r="MLJ3" s="168"/>
      <c r="MLK3" s="168"/>
      <c r="MLL3" s="168"/>
      <c r="MLM3" s="2"/>
      <c r="MLN3" s="2"/>
      <c r="MLO3" s="2"/>
      <c r="MLP3" s="22"/>
      <c r="MLQ3" s="1"/>
      <c r="MLR3" s="1"/>
      <c r="MLS3" s="168"/>
      <c r="MLT3" s="168"/>
      <c r="MLU3" s="168"/>
      <c r="MLV3" s="2"/>
      <c r="MLW3" s="2"/>
      <c r="MLX3" s="2"/>
      <c r="MLY3" s="22"/>
      <c r="MLZ3" s="1"/>
      <c r="MMA3" s="1"/>
      <c r="MMB3" s="168"/>
      <c r="MMC3" s="168"/>
      <c r="MMD3" s="168"/>
      <c r="MME3" s="2"/>
      <c r="MMF3" s="2"/>
      <c r="MMG3" s="2"/>
      <c r="MMH3" s="22"/>
      <c r="MMI3" s="1"/>
      <c r="MMJ3" s="1"/>
      <c r="MMK3" s="168"/>
      <c r="MML3" s="168"/>
      <c r="MMM3" s="168"/>
      <c r="MMN3" s="2"/>
      <c r="MMO3" s="2"/>
      <c r="MMP3" s="2"/>
      <c r="MMQ3" s="22"/>
      <c r="MMR3" s="1"/>
      <c r="MMS3" s="1"/>
      <c r="MMT3" s="168"/>
      <c r="MMU3" s="168"/>
      <c r="MMV3" s="168"/>
      <c r="MMW3" s="2"/>
      <c r="MMX3" s="2"/>
      <c r="MMY3" s="2"/>
      <c r="MMZ3" s="22"/>
      <c r="MNA3" s="1"/>
      <c r="MNB3" s="1"/>
      <c r="MNC3" s="168"/>
      <c r="MND3" s="168"/>
      <c r="MNE3" s="168"/>
      <c r="MNF3" s="2"/>
      <c r="MNG3" s="2"/>
      <c r="MNH3" s="2"/>
      <c r="MNI3" s="22"/>
      <c r="MNJ3" s="1"/>
      <c r="MNK3" s="1"/>
      <c r="MNL3" s="168"/>
      <c r="MNM3" s="168"/>
      <c r="MNN3" s="168"/>
      <c r="MNO3" s="2"/>
      <c r="MNP3" s="2"/>
      <c r="MNQ3" s="2"/>
      <c r="MNR3" s="22"/>
      <c r="MNS3" s="1"/>
      <c r="MNT3" s="1"/>
      <c r="MNU3" s="168"/>
      <c r="MNV3" s="168"/>
      <c r="MNW3" s="168"/>
      <c r="MNX3" s="2"/>
      <c r="MNY3" s="2"/>
      <c r="MNZ3" s="2"/>
      <c r="MOA3" s="22"/>
      <c r="MOB3" s="1"/>
      <c r="MOC3" s="1"/>
      <c r="MOD3" s="168"/>
      <c r="MOE3" s="168"/>
      <c r="MOF3" s="168"/>
      <c r="MOG3" s="2"/>
      <c r="MOH3" s="2"/>
      <c r="MOI3" s="2"/>
      <c r="MOJ3" s="22"/>
      <c r="MOK3" s="1"/>
      <c r="MOL3" s="1"/>
      <c r="MOM3" s="168"/>
      <c r="MON3" s="168"/>
      <c r="MOO3" s="168"/>
      <c r="MOP3" s="2"/>
      <c r="MOQ3" s="2"/>
      <c r="MOR3" s="2"/>
      <c r="MOS3" s="22"/>
      <c r="MOT3" s="1"/>
      <c r="MOU3" s="1"/>
      <c r="MOV3" s="168"/>
      <c r="MOW3" s="168"/>
      <c r="MOX3" s="168"/>
      <c r="MOY3" s="2"/>
      <c r="MOZ3" s="2"/>
      <c r="MPA3" s="2"/>
      <c r="MPB3" s="22"/>
      <c r="MPC3" s="1"/>
      <c r="MPD3" s="1"/>
      <c r="MPE3" s="168"/>
      <c r="MPF3" s="168"/>
      <c r="MPG3" s="168"/>
      <c r="MPH3" s="2"/>
      <c r="MPI3" s="2"/>
      <c r="MPJ3" s="2"/>
      <c r="MPK3" s="22"/>
      <c r="MPL3" s="1"/>
      <c r="MPM3" s="1"/>
      <c r="MPN3" s="168"/>
      <c r="MPO3" s="168"/>
      <c r="MPP3" s="168"/>
      <c r="MPQ3" s="2"/>
      <c r="MPR3" s="2"/>
      <c r="MPS3" s="2"/>
      <c r="MPT3" s="22"/>
      <c r="MPU3" s="1"/>
      <c r="MPV3" s="1"/>
      <c r="MPW3" s="168"/>
      <c r="MPX3" s="168"/>
      <c r="MPY3" s="168"/>
      <c r="MPZ3" s="2"/>
      <c r="MQA3" s="2"/>
      <c r="MQB3" s="2"/>
      <c r="MQC3" s="22"/>
      <c r="MQD3" s="1"/>
      <c r="MQE3" s="1"/>
      <c r="MQF3" s="168"/>
      <c r="MQG3" s="168"/>
      <c r="MQH3" s="168"/>
      <c r="MQI3" s="2"/>
      <c r="MQJ3" s="2"/>
      <c r="MQK3" s="2"/>
      <c r="MQL3" s="22"/>
      <c r="MQM3" s="1"/>
      <c r="MQN3" s="1"/>
      <c r="MQO3" s="168"/>
      <c r="MQP3" s="168"/>
      <c r="MQQ3" s="168"/>
      <c r="MQR3" s="2"/>
      <c r="MQS3" s="2"/>
      <c r="MQT3" s="2"/>
      <c r="MQU3" s="22"/>
      <c r="MQV3" s="1"/>
      <c r="MQW3" s="1"/>
      <c r="MQX3" s="168"/>
      <c r="MQY3" s="168"/>
      <c r="MQZ3" s="168"/>
      <c r="MRA3" s="2"/>
      <c r="MRB3" s="2"/>
      <c r="MRC3" s="2"/>
      <c r="MRD3" s="22"/>
      <c r="MRE3" s="1"/>
      <c r="MRF3" s="1"/>
      <c r="MRG3" s="168"/>
      <c r="MRH3" s="168"/>
      <c r="MRI3" s="168"/>
      <c r="MRJ3" s="2"/>
      <c r="MRK3" s="2"/>
      <c r="MRL3" s="2"/>
      <c r="MRM3" s="22"/>
      <c r="MRN3" s="1"/>
      <c r="MRO3" s="1"/>
      <c r="MRP3" s="168"/>
      <c r="MRQ3" s="168"/>
      <c r="MRR3" s="168"/>
      <c r="MRS3" s="2"/>
      <c r="MRT3" s="2"/>
      <c r="MRU3" s="2"/>
      <c r="MRV3" s="22"/>
      <c r="MRW3" s="1"/>
      <c r="MRX3" s="1"/>
      <c r="MRY3" s="168"/>
      <c r="MRZ3" s="168"/>
      <c r="MSA3" s="168"/>
      <c r="MSB3" s="2"/>
      <c r="MSC3" s="2"/>
      <c r="MSD3" s="2"/>
      <c r="MSE3" s="22"/>
      <c r="MSF3" s="1"/>
      <c r="MSG3" s="1"/>
      <c r="MSH3" s="168"/>
      <c r="MSI3" s="168"/>
      <c r="MSJ3" s="168"/>
      <c r="MSK3" s="2"/>
      <c r="MSL3" s="2"/>
      <c r="MSM3" s="2"/>
      <c r="MSN3" s="22"/>
      <c r="MSO3" s="1"/>
      <c r="MSP3" s="1"/>
      <c r="MSQ3" s="168"/>
      <c r="MSR3" s="168"/>
      <c r="MSS3" s="168"/>
      <c r="MST3" s="2"/>
      <c r="MSU3" s="2"/>
      <c r="MSV3" s="2"/>
      <c r="MSW3" s="22"/>
      <c r="MSX3" s="1"/>
      <c r="MSY3" s="1"/>
      <c r="MSZ3" s="168"/>
      <c r="MTA3" s="168"/>
      <c r="MTB3" s="168"/>
      <c r="MTC3" s="2"/>
      <c r="MTD3" s="2"/>
      <c r="MTE3" s="2"/>
      <c r="MTF3" s="22"/>
      <c r="MTG3" s="1"/>
      <c r="MTH3" s="1"/>
      <c r="MTI3" s="168"/>
      <c r="MTJ3" s="168"/>
      <c r="MTK3" s="168"/>
      <c r="MTL3" s="2"/>
      <c r="MTM3" s="2"/>
      <c r="MTN3" s="2"/>
      <c r="MTO3" s="22"/>
      <c r="MTP3" s="1"/>
      <c r="MTQ3" s="1"/>
      <c r="MTR3" s="168"/>
      <c r="MTS3" s="168"/>
      <c r="MTT3" s="168"/>
      <c r="MTU3" s="2"/>
      <c r="MTV3" s="2"/>
      <c r="MTW3" s="2"/>
      <c r="MTX3" s="22"/>
      <c r="MTY3" s="1"/>
      <c r="MTZ3" s="1"/>
      <c r="MUA3" s="168"/>
      <c r="MUB3" s="168"/>
      <c r="MUC3" s="168"/>
      <c r="MUD3" s="2"/>
      <c r="MUE3" s="2"/>
      <c r="MUF3" s="2"/>
      <c r="MUG3" s="22"/>
      <c r="MUH3" s="1"/>
      <c r="MUI3" s="1"/>
      <c r="MUJ3" s="168"/>
      <c r="MUK3" s="168"/>
      <c r="MUL3" s="168"/>
      <c r="MUM3" s="2"/>
      <c r="MUN3" s="2"/>
      <c r="MUO3" s="2"/>
      <c r="MUP3" s="22"/>
      <c r="MUQ3" s="1"/>
      <c r="MUR3" s="1"/>
      <c r="MUS3" s="168"/>
      <c r="MUT3" s="168"/>
      <c r="MUU3" s="168"/>
      <c r="MUV3" s="2"/>
      <c r="MUW3" s="2"/>
      <c r="MUX3" s="2"/>
      <c r="MUY3" s="22"/>
      <c r="MUZ3" s="1"/>
      <c r="MVA3" s="1"/>
      <c r="MVB3" s="168"/>
      <c r="MVC3" s="168"/>
      <c r="MVD3" s="168"/>
      <c r="MVE3" s="2"/>
      <c r="MVF3" s="2"/>
      <c r="MVG3" s="2"/>
      <c r="MVH3" s="22"/>
      <c r="MVI3" s="1"/>
      <c r="MVJ3" s="1"/>
      <c r="MVK3" s="168"/>
      <c r="MVL3" s="168"/>
      <c r="MVM3" s="168"/>
      <c r="MVN3" s="2"/>
      <c r="MVO3" s="2"/>
      <c r="MVP3" s="2"/>
      <c r="MVQ3" s="22"/>
      <c r="MVR3" s="1"/>
      <c r="MVS3" s="1"/>
      <c r="MVT3" s="168"/>
      <c r="MVU3" s="168"/>
      <c r="MVV3" s="168"/>
      <c r="MVW3" s="2"/>
      <c r="MVX3" s="2"/>
      <c r="MVY3" s="2"/>
      <c r="MVZ3" s="22"/>
      <c r="MWA3" s="1"/>
      <c r="MWB3" s="1"/>
      <c r="MWC3" s="168"/>
      <c r="MWD3" s="168"/>
      <c r="MWE3" s="168"/>
      <c r="MWF3" s="2"/>
      <c r="MWG3" s="2"/>
      <c r="MWH3" s="2"/>
      <c r="MWI3" s="22"/>
      <c r="MWJ3" s="1"/>
      <c r="MWK3" s="1"/>
      <c r="MWL3" s="168"/>
      <c r="MWM3" s="168"/>
      <c r="MWN3" s="168"/>
      <c r="MWO3" s="2"/>
      <c r="MWP3" s="2"/>
      <c r="MWQ3" s="2"/>
      <c r="MWR3" s="22"/>
      <c r="MWS3" s="1"/>
      <c r="MWT3" s="1"/>
      <c r="MWU3" s="168"/>
      <c r="MWV3" s="168"/>
      <c r="MWW3" s="168"/>
      <c r="MWX3" s="2"/>
      <c r="MWY3" s="2"/>
      <c r="MWZ3" s="2"/>
      <c r="MXA3" s="22"/>
      <c r="MXB3" s="1"/>
      <c r="MXC3" s="1"/>
      <c r="MXD3" s="168"/>
      <c r="MXE3" s="168"/>
      <c r="MXF3" s="168"/>
      <c r="MXG3" s="2"/>
      <c r="MXH3" s="2"/>
      <c r="MXI3" s="2"/>
      <c r="MXJ3" s="22"/>
      <c r="MXK3" s="1"/>
      <c r="MXL3" s="1"/>
      <c r="MXM3" s="168"/>
      <c r="MXN3" s="168"/>
      <c r="MXO3" s="168"/>
      <c r="MXP3" s="2"/>
      <c r="MXQ3" s="2"/>
      <c r="MXR3" s="2"/>
      <c r="MXS3" s="22"/>
      <c r="MXT3" s="1"/>
      <c r="MXU3" s="1"/>
      <c r="MXV3" s="168"/>
      <c r="MXW3" s="168"/>
      <c r="MXX3" s="168"/>
      <c r="MXY3" s="2"/>
      <c r="MXZ3" s="2"/>
      <c r="MYA3" s="2"/>
      <c r="MYB3" s="22"/>
      <c r="MYC3" s="1"/>
      <c r="MYD3" s="1"/>
      <c r="MYE3" s="168"/>
      <c r="MYF3" s="168"/>
      <c r="MYG3" s="168"/>
      <c r="MYH3" s="2"/>
      <c r="MYI3" s="2"/>
      <c r="MYJ3" s="2"/>
      <c r="MYK3" s="22"/>
      <c r="MYL3" s="1"/>
      <c r="MYM3" s="1"/>
      <c r="MYN3" s="168"/>
      <c r="MYO3" s="168"/>
      <c r="MYP3" s="168"/>
      <c r="MYQ3" s="2"/>
      <c r="MYR3" s="2"/>
      <c r="MYS3" s="2"/>
      <c r="MYT3" s="22"/>
      <c r="MYU3" s="1"/>
      <c r="MYV3" s="1"/>
      <c r="MYW3" s="168"/>
      <c r="MYX3" s="168"/>
      <c r="MYY3" s="168"/>
      <c r="MYZ3" s="2"/>
      <c r="MZA3" s="2"/>
      <c r="MZB3" s="2"/>
      <c r="MZC3" s="22"/>
      <c r="MZD3" s="1"/>
      <c r="MZE3" s="1"/>
      <c r="MZF3" s="168"/>
      <c r="MZG3" s="168"/>
      <c r="MZH3" s="168"/>
      <c r="MZI3" s="2"/>
      <c r="MZJ3" s="2"/>
      <c r="MZK3" s="2"/>
      <c r="MZL3" s="22"/>
      <c r="MZM3" s="1"/>
      <c r="MZN3" s="1"/>
      <c r="MZO3" s="168"/>
      <c r="MZP3" s="168"/>
      <c r="MZQ3" s="168"/>
      <c r="MZR3" s="2"/>
      <c r="MZS3" s="2"/>
      <c r="MZT3" s="2"/>
      <c r="MZU3" s="22"/>
      <c r="MZV3" s="1"/>
      <c r="MZW3" s="1"/>
      <c r="MZX3" s="168"/>
      <c r="MZY3" s="168"/>
      <c r="MZZ3" s="168"/>
      <c r="NAA3" s="2"/>
      <c r="NAB3" s="2"/>
      <c r="NAC3" s="2"/>
      <c r="NAD3" s="22"/>
      <c r="NAE3" s="1"/>
      <c r="NAF3" s="1"/>
      <c r="NAG3" s="168"/>
      <c r="NAH3" s="168"/>
      <c r="NAI3" s="168"/>
      <c r="NAJ3" s="2"/>
      <c r="NAK3" s="2"/>
      <c r="NAL3" s="2"/>
      <c r="NAM3" s="22"/>
      <c r="NAN3" s="1"/>
      <c r="NAO3" s="1"/>
      <c r="NAP3" s="168"/>
      <c r="NAQ3" s="168"/>
      <c r="NAR3" s="168"/>
      <c r="NAS3" s="2"/>
      <c r="NAT3" s="2"/>
      <c r="NAU3" s="2"/>
      <c r="NAV3" s="22"/>
      <c r="NAW3" s="1"/>
      <c r="NAX3" s="1"/>
      <c r="NAY3" s="168"/>
      <c r="NAZ3" s="168"/>
      <c r="NBA3" s="168"/>
      <c r="NBB3" s="2"/>
      <c r="NBC3" s="2"/>
      <c r="NBD3" s="2"/>
      <c r="NBE3" s="22"/>
      <c r="NBF3" s="1"/>
      <c r="NBG3" s="1"/>
      <c r="NBH3" s="168"/>
      <c r="NBI3" s="168"/>
      <c r="NBJ3" s="168"/>
      <c r="NBK3" s="2"/>
      <c r="NBL3" s="2"/>
      <c r="NBM3" s="2"/>
      <c r="NBN3" s="22"/>
      <c r="NBO3" s="1"/>
      <c r="NBP3" s="1"/>
      <c r="NBQ3" s="168"/>
      <c r="NBR3" s="168"/>
      <c r="NBS3" s="168"/>
      <c r="NBT3" s="2"/>
      <c r="NBU3" s="2"/>
      <c r="NBV3" s="2"/>
      <c r="NBW3" s="22"/>
      <c r="NBX3" s="1"/>
      <c r="NBY3" s="1"/>
      <c r="NBZ3" s="168"/>
      <c r="NCA3" s="168"/>
      <c r="NCB3" s="168"/>
      <c r="NCC3" s="2"/>
      <c r="NCD3" s="2"/>
      <c r="NCE3" s="2"/>
      <c r="NCF3" s="22"/>
      <c r="NCG3" s="1"/>
      <c r="NCH3" s="1"/>
      <c r="NCI3" s="168"/>
      <c r="NCJ3" s="168"/>
      <c r="NCK3" s="168"/>
      <c r="NCL3" s="2"/>
      <c r="NCM3" s="2"/>
      <c r="NCN3" s="2"/>
      <c r="NCO3" s="22"/>
      <c r="NCP3" s="1"/>
      <c r="NCQ3" s="1"/>
      <c r="NCR3" s="168"/>
      <c r="NCS3" s="168"/>
      <c r="NCT3" s="168"/>
      <c r="NCU3" s="2"/>
      <c r="NCV3" s="2"/>
      <c r="NCW3" s="2"/>
      <c r="NCX3" s="22"/>
      <c r="NCY3" s="1"/>
      <c r="NCZ3" s="1"/>
      <c r="NDA3" s="168"/>
      <c r="NDB3" s="168"/>
      <c r="NDC3" s="168"/>
      <c r="NDD3" s="2"/>
      <c r="NDE3" s="2"/>
      <c r="NDF3" s="2"/>
      <c r="NDG3" s="22"/>
      <c r="NDH3" s="1"/>
      <c r="NDI3" s="1"/>
      <c r="NDJ3" s="168"/>
      <c r="NDK3" s="168"/>
      <c r="NDL3" s="168"/>
      <c r="NDM3" s="2"/>
      <c r="NDN3" s="2"/>
      <c r="NDO3" s="2"/>
      <c r="NDP3" s="22"/>
      <c r="NDQ3" s="1"/>
      <c r="NDR3" s="1"/>
      <c r="NDS3" s="168"/>
      <c r="NDT3" s="168"/>
      <c r="NDU3" s="168"/>
      <c r="NDV3" s="2"/>
      <c r="NDW3" s="2"/>
      <c r="NDX3" s="2"/>
      <c r="NDY3" s="22"/>
      <c r="NDZ3" s="1"/>
      <c r="NEA3" s="1"/>
      <c r="NEB3" s="168"/>
      <c r="NEC3" s="168"/>
      <c r="NED3" s="168"/>
      <c r="NEE3" s="2"/>
      <c r="NEF3" s="2"/>
      <c r="NEG3" s="2"/>
      <c r="NEH3" s="22"/>
      <c r="NEI3" s="1"/>
      <c r="NEJ3" s="1"/>
      <c r="NEK3" s="168"/>
      <c r="NEL3" s="168"/>
      <c r="NEM3" s="168"/>
      <c r="NEN3" s="2"/>
      <c r="NEO3" s="2"/>
      <c r="NEP3" s="2"/>
      <c r="NEQ3" s="22"/>
      <c r="NER3" s="1"/>
      <c r="NES3" s="1"/>
      <c r="NET3" s="168"/>
      <c r="NEU3" s="168"/>
      <c r="NEV3" s="168"/>
      <c r="NEW3" s="2"/>
      <c r="NEX3" s="2"/>
      <c r="NEY3" s="2"/>
      <c r="NEZ3" s="22"/>
      <c r="NFA3" s="1"/>
      <c r="NFB3" s="1"/>
      <c r="NFC3" s="168"/>
      <c r="NFD3" s="168"/>
      <c r="NFE3" s="168"/>
      <c r="NFF3" s="2"/>
      <c r="NFG3" s="2"/>
      <c r="NFH3" s="2"/>
      <c r="NFI3" s="22"/>
      <c r="NFJ3" s="1"/>
      <c r="NFK3" s="1"/>
      <c r="NFL3" s="168"/>
      <c r="NFM3" s="168"/>
      <c r="NFN3" s="168"/>
      <c r="NFO3" s="2"/>
      <c r="NFP3" s="2"/>
      <c r="NFQ3" s="2"/>
      <c r="NFR3" s="22"/>
      <c r="NFS3" s="1"/>
      <c r="NFT3" s="1"/>
      <c r="NFU3" s="168"/>
      <c r="NFV3" s="168"/>
      <c r="NFW3" s="168"/>
      <c r="NFX3" s="2"/>
      <c r="NFY3" s="2"/>
      <c r="NFZ3" s="2"/>
      <c r="NGA3" s="22"/>
      <c r="NGB3" s="1"/>
      <c r="NGC3" s="1"/>
      <c r="NGD3" s="168"/>
      <c r="NGE3" s="168"/>
      <c r="NGF3" s="168"/>
      <c r="NGG3" s="2"/>
      <c r="NGH3" s="2"/>
      <c r="NGI3" s="2"/>
      <c r="NGJ3" s="22"/>
      <c r="NGK3" s="1"/>
      <c r="NGL3" s="1"/>
      <c r="NGM3" s="168"/>
      <c r="NGN3" s="168"/>
      <c r="NGO3" s="168"/>
      <c r="NGP3" s="2"/>
      <c r="NGQ3" s="2"/>
      <c r="NGR3" s="2"/>
      <c r="NGS3" s="22"/>
      <c r="NGT3" s="1"/>
      <c r="NGU3" s="1"/>
      <c r="NGV3" s="168"/>
      <c r="NGW3" s="168"/>
      <c r="NGX3" s="168"/>
      <c r="NGY3" s="2"/>
      <c r="NGZ3" s="2"/>
      <c r="NHA3" s="2"/>
      <c r="NHB3" s="22"/>
      <c r="NHC3" s="1"/>
      <c r="NHD3" s="1"/>
      <c r="NHE3" s="168"/>
      <c r="NHF3" s="168"/>
      <c r="NHG3" s="168"/>
      <c r="NHH3" s="2"/>
      <c r="NHI3" s="2"/>
      <c r="NHJ3" s="2"/>
      <c r="NHK3" s="22"/>
      <c r="NHL3" s="1"/>
      <c r="NHM3" s="1"/>
      <c r="NHN3" s="168"/>
      <c r="NHO3" s="168"/>
      <c r="NHP3" s="168"/>
      <c r="NHQ3" s="2"/>
      <c r="NHR3" s="2"/>
      <c r="NHS3" s="2"/>
      <c r="NHT3" s="22"/>
      <c r="NHU3" s="1"/>
      <c r="NHV3" s="1"/>
      <c r="NHW3" s="168"/>
      <c r="NHX3" s="168"/>
      <c r="NHY3" s="168"/>
      <c r="NHZ3" s="2"/>
      <c r="NIA3" s="2"/>
      <c r="NIB3" s="2"/>
      <c r="NIC3" s="22"/>
      <c r="NID3" s="1"/>
      <c r="NIE3" s="1"/>
      <c r="NIF3" s="168"/>
      <c r="NIG3" s="168"/>
      <c r="NIH3" s="168"/>
      <c r="NII3" s="2"/>
      <c r="NIJ3" s="2"/>
      <c r="NIK3" s="2"/>
      <c r="NIL3" s="22"/>
      <c r="NIM3" s="1"/>
      <c r="NIN3" s="1"/>
      <c r="NIO3" s="168"/>
      <c r="NIP3" s="168"/>
      <c r="NIQ3" s="168"/>
      <c r="NIR3" s="2"/>
      <c r="NIS3" s="2"/>
      <c r="NIT3" s="2"/>
      <c r="NIU3" s="22"/>
      <c r="NIV3" s="1"/>
      <c r="NIW3" s="1"/>
      <c r="NIX3" s="168"/>
      <c r="NIY3" s="168"/>
      <c r="NIZ3" s="168"/>
      <c r="NJA3" s="2"/>
      <c r="NJB3" s="2"/>
      <c r="NJC3" s="2"/>
      <c r="NJD3" s="22"/>
      <c r="NJE3" s="1"/>
      <c r="NJF3" s="1"/>
      <c r="NJG3" s="168"/>
      <c r="NJH3" s="168"/>
      <c r="NJI3" s="168"/>
      <c r="NJJ3" s="2"/>
      <c r="NJK3" s="2"/>
      <c r="NJL3" s="2"/>
      <c r="NJM3" s="22"/>
      <c r="NJN3" s="1"/>
      <c r="NJO3" s="1"/>
      <c r="NJP3" s="168"/>
      <c r="NJQ3" s="168"/>
      <c r="NJR3" s="168"/>
      <c r="NJS3" s="2"/>
      <c r="NJT3" s="2"/>
      <c r="NJU3" s="2"/>
      <c r="NJV3" s="22"/>
      <c r="NJW3" s="1"/>
      <c r="NJX3" s="1"/>
      <c r="NJY3" s="168"/>
      <c r="NJZ3" s="168"/>
      <c r="NKA3" s="168"/>
      <c r="NKB3" s="2"/>
      <c r="NKC3" s="2"/>
      <c r="NKD3" s="2"/>
      <c r="NKE3" s="22"/>
      <c r="NKF3" s="1"/>
      <c r="NKG3" s="1"/>
      <c r="NKH3" s="168"/>
      <c r="NKI3" s="168"/>
      <c r="NKJ3" s="168"/>
      <c r="NKK3" s="2"/>
      <c r="NKL3" s="2"/>
      <c r="NKM3" s="2"/>
      <c r="NKN3" s="22"/>
      <c r="NKO3" s="1"/>
      <c r="NKP3" s="1"/>
      <c r="NKQ3" s="168"/>
      <c r="NKR3" s="168"/>
      <c r="NKS3" s="168"/>
      <c r="NKT3" s="2"/>
      <c r="NKU3" s="2"/>
      <c r="NKV3" s="2"/>
      <c r="NKW3" s="22"/>
      <c r="NKX3" s="1"/>
      <c r="NKY3" s="1"/>
      <c r="NKZ3" s="168"/>
      <c r="NLA3" s="168"/>
      <c r="NLB3" s="168"/>
      <c r="NLC3" s="2"/>
      <c r="NLD3" s="2"/>
      <c r="NLE3" s="2"/>
      <c r="NLF3" s="22"/>
      <c r="NLG3" s="1"/>
      <c r="NLH3" s="1"/>
      <c r="NLI3" s="168"/>
      <c r="NLJ3" s="168"/>
      <c r="NLK3" s="168"/>
      <c r="NLL3" s="2"/>
      <c r="NLM3" s="2"/>
      <c r="NLN3" s="2"/>
      <c r="NLO3" s="22"/>
      <c r="NLP3" s="1"/>
      <c r="NLQ3" s="1"/>
      <c r="NLR3" s="168"/>
      <c r="NLS3" s="168"/>
      <c r="NLT3" s="168"/>
      <c r="NLU3" s="2"/>
      <c r="NLV3" s="2"/>
      <c r="NLW3" s="2"/>
      <c r="NLX3" s="22"/>
      <c r="NLY3" s="1"/>
      <c r="NLZ3" s="1"/>
      <c r="NMA3" s="168"/>
      <c r="NMB3" s="168"/>
      <c r="NMC3" s="168"/>
      <c r="NMD3" s="2"/>
      <c r="NME3" s="2"/>
      <c r="NMF3" s="2"/>
      <c r="NMG3" s="22"/>
      <c r="NMH3" s="1"/>
      <c r="NMI3" s="1"/>
      <c r="NMJ3" s="168"/>
      <c r="NMK3" s="168"/>
      <c r="NML3" s="168"/>
      <c r="NMM3" s="2"/>
      <c r="NMN3" s="2"/>
      <c r="NMO3" s="2"/>
      <c r="NMP3" s="22"/>
      <c r="NMQ3" s="1"/>
      <c r="NMR3" s="1"/>
      <c r="NMS3" s="168"/>
      <c r="NMT3" s="168"/>
      <c r="NMU3" s="168"/>
      <c r="NMV3" s="2"/>
      <c r="NMW3" s="2"/>
      <c r="NMX3" s="2"/>
      <c r="NMY3" s="22"/>
      <c r="NMZ3" s="1"/>
      <c r="NNA3" s="1"/>
      <c r="NNB3" s="168"/>
      <c r="NNC3" s="168"/>
      <c r="NND3" s="168"/>
      <c r="NNE3" s="2"/>
      <c r="NNF3" s="2"/>
      <c r="NNG3" s="2"/>
      <c r="NNH3" s="22"/>
      <c r="NNI3" s="1"/>
      <c r="NNJ3" s="1"/>
      <c r="NNK3" s="168"/>
      <c r="NNL3" s="168"/>
      <c r="NNM3" s="168"/>
      <c r="NNN3" s="2"/>
      <c r="NNO3" s="2"/>
      <c r="NNP3" s="2"/>
      <c r="NNQ3" s="22"/>
      <c r="NNR3" s="1"/>
      <c r="NNS3" s="1"/>
      <c r="NNT3" s="168"/>
      <c r="NNU3" s="168"/>
      <c r="NNV3" s="168"/>
      <c r="NNW3" s="2"/>
      <c r="NNX3" s="2"/>
      <c r="NNY3" s="2"/>
      <c r="NNZ3" s="22"/>
      <c r="NOA3" s="1"/>
      <c r="NOB3" s="1"/>
      <c r="NOC3" s="168"/>
      <c r="NOD3" s="168"/>
      <c r="NOE3" s="168"/>
      <c r="NOF3" s="2"/>
      <c r="NOG3" s="2"/>
      <c r="NOH3" s="2"/>
      <c r="NOI3" s="22"/>
      <c r="NOJ3" s="1"/>
      <c r="NOK3" s="1"/>
      <c r="NOL3" s="168"/>
      <c r="NOM3" s="168"/>
      <c r="NON3" s="168"/>
      <c r="NOO3" s="2"/>
      <c r="NOP3" s="2"/>
      <c r="NOQ3" s="2"/>
      <c r="NOR3" s="22"/>
      <c r="NOS3" s="1"/>
      <c r="NOT3" s="1"/>
      <c r="NOU3" s="168"/>
      <c r="NOV3" s="168"/>
      <c r="NOW3" s="168"/>
      <c r="NOX3" s="2"/>
      <c r="NOY3" s="2"/>
      <c r="NOZ3" s="2"/>
      <c r="NPA3" s="22"/>
      <c r="NPB3" s="1"/>
      <c r="NPC3" s="1"/>
      <c r="NPD3" s="168"/>
      <c r="NPE3" s="168"/>
      <c r="NPF3" s="168"/>
      <c r="NPG3" s="2"/>
      <c r="NPH3" s="2"/>
      <c r="NPI3" s="2"/>
      <c r="NPJ3" s="22"/>
      <c r="NPK3" s="1"/>
      <c r="NPL3" s="1"/>
      <c r="NPM3" s="168"/>
      <c r="NPN3" s="168"/>
      <c r="NPO3" s="168"/>
      <c r="NPP3" s="2"/>
      <c r="NPQ3" s="2"/>
      <c r="NPR3" s="2"/>
      <c r="NPS3" s="22"/>
      <c r="NPT3" s="1"/>
      <c r="NPU3" s="1"/>
      <c r="NPV3" s="168"/>
      <c r="NPW3" s="168"/>
      <c r="NPX3" s="168"/>
      <c r="NPY3" s="2"/>
      <c r="NPZ3" s="2"/>
      <c r="NQA3" s="2"/>
      <c r="NQB3" s="22"/>
      <c r="NQC3" s="1"/>
      <c r="NQD3" s="1"/>
      <c r="NQE3" s="168"/>
      <c r="NQF3" s="168"/>
      <c r="NQG3" s="168"/>
      <c r="NQH3" s="2"/>
      <c r="NQI3" s="2"/>
      <c r="NQJ3" s="2"/>
      <c r="NQK3" s="22"/>
      <c r="NQL3" s="1"/>
      <c r="NQM3" s="1"/>
      <c r="NQN3" s="168"/>
      <c r="NQO3" s="168"/>
      <c r="NQP3" s="168"/>
      <c r="NQQ3" s="2"/>
      <c r="NQR3" s="2"/>
      <c r="NQS3" s="2"/>
      <c r="NQT3" s="22"/>
      <c r="NQU3" s="1"/>
      <c r="NQV3" s="1"/>
      <c r="NQW3" s="168"/>
      <c r="NQX3" s="168"/>
      <c r="NQY3" s="168"/>
      <c r="NQZ3" s="2"/>
      <c r="NRA3" s="2"/>
      <c r="NRB3" s="2"/>
      <c r="NRC3" s="22"/>
      <c r="NRD3" s="1"/>
      <c r="NRE3" s="1"/>
      <c r="NRF3" s="168"/>
      <c r="NRG3" s="168"/>
      <c r="NRH3" s="168"/>
      <c r="NRI3" s="2"/>
      <c r="NRJ3" s="2"/>
      <c r="NRK3" s="2"/>
      <c r="NRL3" s="22"/>
      <c r="NRM3" s="1"/>
      <c r="NRN3" s="1"/>
      <c r="NRO3" s="168"/>
      <c r="NRP3" s="168"/>
      <c r="NRQ3" s="168"/>
      <c r="NRR3" s="2"/>
      <c r="NRS3" s="2"/>
      <c r="NRT3" s="2"/>
      <c r="NRU3" s="22"/>
      <c r="NRV3" s="1"/>
      <c r="NRW3" s="1"/>
      <c r="NRX3" s="168"/>
      <c r="NRY3" s="168"/>
      <c r="NRZ3" s="168"/>
      <c r="NSA3" s="2"/>
      <c r="NSB3" s="2"/>
      <c r="NSC3" s="2"/>
      <c r="NSD3" s="22"/>
      <c r="NSE3" s="1"/>
      <c r="NSF3" s="1"/>
      <c r="NSG3" s="168"/>
      <c r="NSH3" s="168"/>
      <c r="NSI3" s="168"/>
      <c r="NSJ3" s="2"/>
      <c r="NSK3" s="2"/>
      <c r="NSL3" s="2"/>
      <c r="NSM3" s="22"/>
      <c r="NSN3" s="1"/>
      <c r="NSO3" s="1"/>
      <c r="NSP3" s="168"/>
      <c r="NSQ3" s="168"/>
      <c r="NSR3" s="168"/>
      <c r="NSS3" s="2"/>
      <c r="NST3" s="2"/>
      <c r="NSU3" s="2"/>
      <c r="NSV3" s="22"/>
      <c r="NSW3" s="1"/>
      <c r="NSX3" s="1"/>
      <c r="NSY3" s="168"/>
      <c r="NSZ3" s="168"/>
      <c r="NTA3" s="168"/>
      <c r="NTB3" s="2"/>
      <c r="NTC3" s="2"/>
      <c r="NTD3" s="2"/>
      <c r="NTE3" s="22"/>
      <c r="NTF3" s="1"/>
      <c r="NTG3" s="1"/>
      <c r="NTH3" s="168"/>
      <c r="NTI3" s="168"/>
      <c r="NTJ3" s="168"/>
      <c r="NTK3" s="2"/>
      <c r="NTL3" s="2"/>
      <c r="NTM3" s="2"/>
      <c r="NTN3" s="22"/>
      <c r="NTO3" s="1"/>
      <c r="NTP3" s="1"/>
      <c r="NTQ3" s="168"/>
      <c r="NTR3" s="168"/>
      <c r="NTS3" s="168"/>
      <c r="NTT3" s="2"/>
      <c r="NTU3" s="2"/>
      <c r="NTV3" s="2"/>
      <c r="NTW3" s="22"/>
      <c r="NTX3" s="1"/>
      <c r="NTY3" s="1"/>
      <c r="NTZ3" s="168"/>
      <c r="NUA3" s="168"/>
      <c r="NUB3" s="168"/>
      <c r="NUC3" s="2"/>
      <c r="NUD3" s="2"/>
      <c r="NUE3" s="2"/>
      <c r="NUF3" s="22"/>
      <c r="NUG3" s="1"/>
      <c r="NUH3" s="1"/>
      <c r="NUI3" s="168"/>
      <c r="NUJ3" s="168"/>
      <c r="NUK3" s="168"/>
      <c r="NUL3" s="2"/>
      <c r="NUM3" s="2"/>
      <c r="NUN3" s="2"/>
      <c r="NUO3" s="22"/>
      <c r="NUP3" s="1"/>
      <c r="NUQ3" s="1"/>
      <c r="NUR3" s="168"/>
      <c r="NUS3" s="168"/>
      <c r="NUT3" s="168"/>
      <c r="NUU3" s="2"/>
      <c r="NUV3" s="2"/>
      <c r="NUW3" s="2"/>
      <c r="NUX3" s="22"/>
      <c r="NUY3" s="1"/>
      <c r="NUZ3" s="1"/>
      <c r="NVA3" s="168"/>
      <c r="NVB3" s="168"/>
      <c r="NVC3" s="168"/>
      <c r="NVD3" s="2"/>
      <c r="NVE3" s="2"/>
      <c r="NVF3" s="2"/>
      <c r="NVG3" s="22"/>
      <c r="NVH3" s="1"/>
      <c r="NVI3" s="1"/>
      <c r="NVJ3" s="168"/>
      <c r="NVK3" s="168"/>
      <c r="NVL3" s="168"/>
      <c r="NVM3" s="2"/>
      <c r="NVN3" s="2"/>
      <c r="NVO3" s="2"/>
      <c r="NVP3" s="22"/>
      <c r="NVQ3" s="1"/>
      <c r="NVR3" s="1"/>
      <c r="NVS3" s="168"/>
      <c r="NVT3" s="168"/>
      <c r="NVU3" s="168"/>
      <c r="NVV3" s="2"/>
      <c r="NVW3" s="2"/>
      <c r="NVX3" s="2"/>
      <c r="NVY3" s="22"/>
      <c r="NVZ3" s="1"/>
      <c r="NWA3" s="1"/>
      <c r="NWB3" s="168"/>
      <c r="NWC3" s="168"/>
      <c r="NWD3" s="168"/>
      <c r="NWE3" s="2"/>
      <c r="NWF3" s="2"/>
      <c r="NWG3" s="2"/>
      <c r="NWH3" s="22"/>
      <c r="NWI3" s="1"/>
      <c r="NWJ3" s="1"/>
      <c r="NWK3" s="168"/>
      <c r="NWL3" s="168"/>
      <c r="NWM3" s="168"/>
      <c r="NWN3" s="2"/>
      <c r="NWO3" s="2"/>
      <c r="NWP3" s="2"/>
      <c r="NWQ3" s="22"/>
      <c r="NWR3" s="1"/>
      <c r="NWS3" s="1"/>
      <c r="NWT3" s="168"/>
      <c r="NWU3" s="168"/>
      <c r="NWV3" s="168"/>
      <c r="NWW3" s="2"/>
      <c r="NWX3" s="2"/>
      <c r="NWY3" s="2"/>
      <c r="NWZ3" s="22"/>
      <c r="NXA3" s="1"/>
      <c r="NXB3" s="1"/>
      <c r="NXC3" s="168"/>
      <c r="NXD3" s="168"/>
      <c r="NXE3" s="168"/>
      <c r="NXF3" s="2"/>
      <c r="NXG3" s="2"/>
      <c r="NXH3" s="2"/>
      <c r="NXI3" s="22"/>
      <c r="NXJ3" s="1"/>
      <c r="NXK3" s="1"/>
      <c r="NXL3" s="168"/>
      <c r="NXM3" s="168"/>
      <c r="NXN3" s="168"/>
      <c r="NXO3" s="2"/>
      <c r="NXP3" s="2"/>
      <c r="NXQ3" s="2"/>
      <c r="NXR3" s="22"/>
      <c r="NXS3" s="1"/>
      <c r="NXT3" s="1"/>
      <c r="NXU3" s="168"/>
      <c r="NXV3" s="168"/>
      <c r="NXW3" s="168"/>
      <c r="NXX3" s="2"/>
      <c r="NXY3" s="2"/>
      <c r="NXZ3" s="2"/>
      <c r="NYA3" s="22"/>
      <c r="NYB3" s="1"/>
      <c r="NYC3" s="1"/>
      <c r="NYD3" s="168"/>
      <c r="NYE3" s="168"/>
      <c r="NYF3" s="168"/>
      <c r="NYG3" s="2"/>
      <c r="NYH3" s="2"/>
      <c r="NYI3" s="2"/>
      <c r="NYJ3" s="22"/>
      <c r="NYK3" s="1"/>
      <c r="NYL3" s="1"/>
      <c r="NYM3" s="168"/>
      <c r="NYN3" s="168"/>
      <c r="NYO3" s="168"/>
      <c r="NYP3" s="2"/>
      <c r="NYQ3" s="2"/>
      <c r="NYR3" s="2"/>
      <c r="NYS3" s="22"/>
      <c r="NYT3" s="1"/>
      <c r="NYU3" s="1"/>
      <c r="NYV3" s="168"/>
      <c r="NYW3" s="168"/>
      <c r="NYX3" s="168"/>
      <c r="NYY3" s="2"/>
      <c r="NYZ3" s="2"/>
      <c r="NZA3" s="2"/>
      <c r="NZB3" s="22"/>
      <c r="NZC3" s="1"/>
      <c r="NZD3" s="1"/>
      <c r="NZE3" s="168"/>
      <c r="NZF3" s="168"/>
      <c r="NZG3" s="168"/>
      <c r="NZH3" s="2"/>
      <c r="NZI3" s="2"/>
      <c r="NZJ3" s="2"/>
      <c r="NZK3" s="22"/>
      <c r="NZL3" s="1"/>
      <c r="NZM3" s="1"/>
      <c r="NZN3" s="168"/>
      <c r="NZO3" s="168"/>
      <c r="NZP3" s="168"/>
      <c r="NZQ3" s="2"/>
      <c r="NZR3" s="2"/>
      <c r="NZS3" s="2"/>
      <c r="NZT3" s="22"/>
      <c r="NZU3" s="1"/>
      <c r="NZV3" s="1"/>
      <c r="NZW3" s="168"/>
      <c r="NZX3" s="168"/>
      <c r="NZY3" s="168"/>
      <c r="NZZ3" s="2"/>
      <c r="OAA3" s="2"/>
      <c r="OAB3" s="2"/>
      <c r="OAC3" s="22"/>
      <c r="OAD3" s="1"/>
      <c r="OAE3" s="1"/>
      <c r="OAF3" s="168"/>
      <c r="OAG3" s="168"/>
      <c r="OAH3" s="168"/>
      <c r="OAI3" s="2"/>
      <c r="OAJ3" s="2"/>
      <c r="OAK3" s="2"/>
      <c r="OAL3" s="22"/>
      <c r="OAM3" s="1"/>
      <c r="OAN3" s="1"/>
      <c r="OAO3" s="168"/>
      <c r="OAP3" s="168"/>
      <c r="OAQ3" s="168"/>
      <c r="OAR3" s="2"/>
      <c r="OAS3" s="2"/>
      <c r="OAT3" s="2"/>
      <c r="OAU3" s="22"/>
      <c r="OAV3" s="1"/>
      <c r="OAW3" s="1"/>
      <c r="OAX3" s="168"/>
      <c r="OAY3" s="168"/>
      <c r="OAZ3" s="168"/>
      <c r="OBA3" s="2"/>
      <c r="OBB3" s="2"/>
      <c r="OBC3" s="2"/>
      <c r="OBD3" s="22"/>
      <c r="OBE3" s="1"/>
      <c r="OBF3" s="1"/>
      <c r="OBG3" s="168"/>
      <c r="OBH3" s="168"/>
      <c r="OBI3" s="168"/>
      <c r="OBJ3" s="2"/>
      <c r="OBK3" s="2"/>
      <c r="OBL3" s="2"/>
      <c r="OBM3" s="22"/>
      <c r="OBN3" s="1"/>
      <c r="OBO3" s="1"/>
      <c r="OBP3" s="168"/>
      <c r="OBQ3" s="168"/>
      <c r="OBR3" s="168"/>
      <c r="OBS3" s="2"/>
      <c r="OBT3" s="2"/>
      <c r="OBU3" s="2"/>
      <c r="OBV3" s="22"/>
      <c r="OBW3" s="1"/>
      <c r="OBX3" s="1"/>
      <c r="OBY3" s="168"/>
      <c r="OBZ3" s="168"/>
      <c r="OCA3" s="168"/>
      <c r="OCB3" s="2"/>
      <c r="OCC3" s="2"/>
      <c r="OCD3" s="2"/>
      <c r="OCE3" s="22"/>
      <c r="OCF3" s="1"/>
      <c r="OCG3" s="1"/>
      <c r="OCH3" s="168"/>
      <c r="OCI3" s="168"/>
      <c r="OCJ3" s="168"/>
      <c r="OCK3" s="2"/>
      <c r="OCL3" s="2"/>
      <c r="OCM3" s="2"/>
      <c r="OCN3" s="22"/>
      <c r="OCO3" s="1"/>
      <c r="OCP3" s="1"/>
      <c r="OCQ3" s="168"/>
      <c r="OCR3" s="168"/>
      <c r="OCS3" s="168"/>
      <c r="OCT3" s="2"/>
      <c r="OCU3" s="2"/>
      <c r="OCV3" s="2"/>
      <c r="OCW3" s="22"/>
      <c r="OCX3" s="1"/>
      <c r="OCY3" s="1"/>
      <c r="OCZ3" s="168"/>
      <c r="ODA3" s="168"/>
      <c r="ODB3" s="168"/>
      <c r="ODC3" s="2"/>
      <c r="ODD3" s="2"/>
      <c r="ODE3" s="2"/>
      <c r="ODF3" s="22"/>
      <c r="ODG3" s="1"/>
      <c r="ODH3" s="1"/>
      <c r="ODI3" s="168"/>
      <c r="ODJ3" s="168"/>
      <c r="ODK3" s="168"/>
      <c r="ODL3" s="2"/>
      <c r="ODM3" s="2"/>
      <c r="ODN3" s="2"/>
      <c r="ODO3" s="22"/>
      <c r="ODP3" s="1"/>
      <c r="ODQ3" s="1"/>
      <c r="ODR3" s="168"/>
      <c r="ODS3" s="168"/>
      <c r="ODT3" s="168"/>
      <c r="ODU3" s="2"/>
      <c r="ODV3" s="2"/>
      <c r="ODW3" s="2"/>
      <c r="ODX3" s="22"/>
      <c r="ODY3" s="1"/>
      <c r="ODZ3" s="1"/>
      <c r="OEA3" s="168"/>
      <c r="OEB3" s="168"/>
      <c r="OEC3" s="168"/>
      <c r="OED3" s="2"/>
      <c r="OEE3" s="2"/>
      <c r="OEF3" s="2"/>
      <c r="OEG3" s="22"/>
      <c r="OEH3" s="1"/>
      <c r="OEI3" s="1"/>
      <c r="OEJ3" s="168"/>
      <c r="OEK3" s="168"/>
      <c r="OEL3" s="168"/>
      <c r="OEM3" s="2"/>
      <c r="OEN3" s="2"/>
      <c r="OEO3" s="2"/>
      <c r="OEP3" s="22"/>
      <c r="OEQ3" s="1"/>
      <c r="OER3" s="1"/>
      <c r="OES3" s="168"/>
      <c r="OET3" s="168"/>
      <c r="OEU3" s="168"/>
      <c r="OEV3" s="2"/>
      <c r="OEW3" s="2"/>
      <c r="OEX3" s="2"/>
      <c r="OEY3" s="22"/>
      <c r="OEZ3" s="1"/>
      <c r="OFA3" s="1"/>
      <c r="OFB3" s="168"/>
      <c r="OFC3" s="168"/>
      <c r="OFD3" s="168"/>
      <c r="OFE3" s="2"/>
      <c r="OFF3" s="2"/>
      <c r="OFG3" s="2"/>
      <c r="OFH3" s="22"/>
      <c r="OFI3" s="1"/>
      <c r="OFJ3" s="1"/>
      <c r="OFK3" s="168"/>
      <c r="OFL3" s="168"/>
      <c r="OFM3" s="168"/>
      <c r="OFN3" s="2"/>
      <c r="OFO3" s="2"/>
      <c r="OFP3" s="2"/>
      <c r="OFQ3" s="22"/>
      <c r="OFR3" s="1"/>
      <c r="OFS3" s="1"/>
      <c r="OFT3" s="168"/>
      <c r="OFU3" s="168"/>
      <c r="OFV3" s="168"/>
      <c r="OFW3" s="2"/>
      <c r="OFX3" s="2"/>
      <c r="OFY3" s="2"/>
      <c r="OFZ3" s="22"/>
      <c r="OGA3" s="1"/>
      <c r="OGB3" s="1"/>
      <c r="OGC3" s="168"/>
      <c r="OGD3" s="168"/>
      <c r="OGE3" s="168"/>
      <c r="OGF3" s="2"/>
      <c r="OGG3" s="2"/>
      <c r="OGH3" s="2"/>
      <c r="OGI3" s="22"/>
      <c r="OGJ3" s="1"/>
      <c r="OGK3" s="1"/>
      <c r="OGL3" s="168"/>
      <c r="OGM3" s="168"/>
      <c r="OGN3" s="168"/>
      <c r="OGO3" s="2"/>
      <c r="OGP3" s="2"/>
      <c r="OGQ3" s="2"/>
      <c r="OGR3" s="22"/>
      <c r="OGS3" s="1"/>
      <c r="OGT3" s="1"/>
      <c r="OGU3" s="168"/>
      <c r="OGV3" s="168"/>
      <c r="OGW3" s="168"/>
      <c r="OGX3" s="2"/>
      <c r="OGY3" s="2"/>
      <c r="OGZ3" s="2"/>
      <c r="OHA3" s="22"/>
      <c r="OHB3" s="1"/>
      <c r="OHC3" s="1"/>
      <c r="OHD3" s="168"/>
      <c r="OHE3" s="168"/>
      <c r="OHF3" s="168"/>
      <c r="OHG3" s="2"/>
      <c r="OHH3" s="2"/>
      <c r="OHI3" s="2"/>
      <c r="OHJ3" s="22"/>
      <c r="OHK3" s="1"/>
      <c r="OHL3" s="1"/>
      <c r="OHM3" s="168"/>
      <c r="OHN3" s="168"/>
      <c r="OHO3" s="168"/>
      <c r="OHP3" s="2"/>
      <c r="OHQ3" s="2"/>
      <c r="OHR3" s="2"/>
      <c r="OHS3" s="22"/>
      <c r="OHT3" s="1"/>
      <c r="OHU3" s="1"/>
      <c r="OHV3" s="168"/>
      <c r="OHW3" s="168"/>
      <c r="OHX3" s="168"/>
      <c r="OHY3" s="2"/>
      <c r="OHZ3" s="2"/>
      <c r="OIA3" s="2"/>
      <c r="OIB3" s="22"/>
      <c r="OIC3" s="1"/>
      <c r="OID3" s="1"/>
      <c r="OIE3" s="168"/>
      <c r="OIF3" s="168"/>
      <c r="OIG3" s="168"/>
      <c r="OIH3" s="2"/>
      <c r="OII3" s="2"/>
      <c r="OIJ3" s="2"/>
      <c r="OIK3" s="22"/>
      <c r="OIL3" s="1"/>
      <c r="OIM3" s="1"/>
      <c r="OIN3" s="168"/>
      <c r="OIO3" s="168"/>
      <c r="OIP3" s="168"/>
      <c r="OIQ3" s="2"/>
      <c r="OIR3" s="2"/>
      <c r="OIS3" s="2"/>
      <c r="OIT3" s="22"/>
      <c r="OIU3" s="1"/>
      <c r="OIV3" s="1"/>
      <c r="OIW3" s="168"/>
      <c r="OIX3" s="168"/>
      <c r="OIY3" s="168"/>
      <c r="OIZ3" s="2"/>
      <c r="OJA3" s="2"/>
      <c r="OJB3" s="2"/>
      <c r="OJC3" s="22"/>
      <c r="OJD3" s="1"/>
      <c r="OJE3" s="1"/>
      <c r="OJF3" s="168"/>
      <c r="OJG3" s="168"/>
      <c r="OJH3" s="168"/>
      <c r="OJI3" s="2"/>
      <c r="OJJ3" s="2"/>
      <c r="OJK3" s="2"/>
      <c r="OJL3" s="22"/>
      <c r="OJM3" s="1"/>
      <c r="OJN3" s="1"/>
      <c r="OJO3" s="168"/>
      <c r="OJP3" s="168"/>
      <c r="OJQ3" s="168"/>
      <c r="OJR3" s="2"/>
      <c r="OJS3" s="2"/>
      <c r="OJT3" s="2"/>
      <c r="OJU3" s="22"/>
      <c r="OJV3" s="1"/>
      <c r="OJW3" s="1"/>
      <c r="OJX3" s="168"/>
      <c r="OJY3" s="168"/>
      <c r="OJZ3" s="168"/>
      <c r="OKA3" s="2"/>
      <c r="OKB3" s="2"/>
      <c r="OKC3" s="2"/>
      <c r="OKD3" s="22"/>
      <c r="OKE3" s="1"/>
      <c r="OKF3" s="1"/>
      <c r="OKG3" s="168"/>
      <c r="OKH3" s="168"/>
      <c r="OKI3" s="168"/>
      <c r="OKJ3" s="2"/>
      <c r="OKK3" s="2"/>
      <c r="OKL3" s="2"/>
      <c r="OKM3" s="22"/>
      <c r="OKN3" s="1"/>
      <c r="OKO3" s="1"/>
      <c r="OKP3" s="168"/>
      <c r="OKQ3" s="168"/>
      <c r="OKR3" s="168"/>
      <c r="OKS3" s="2"/>
      <c r="OKT3" s="2"/>
      <c r="OKU3" s="2"/>
      <c r="OKV3" s="22"/>
      <c r="OKW3" s="1"/>
      <c r="OKX3" s="1"/>
      <c r="OKY3" s="168"/>
      <c r="OKZ3" s="168"/>
      <c r="OLA3" s="168"/>
      <c r="OLB3" s="2"/>
      <c r="OLC3" s="2"/>
      <c r="OLD3" s="2"/>
      <c r="OLE3" s="22"/>
      <c r="OLF3" s="1"/>
      <c r="OLG3" s="1"/>
      <c r="OLH3" s="168"/>
      <c r="OLI3" s="168"/>
      <c r="OLJ3" s="168"/>
      <c r="OLK3" s="2"/>
      <c r="OLL3" s="2"/>
      <c r="OLM3" s="2"/>
      <c r="OLN3" s="22"/>
      <c r="OLO3" s="1"/>
      <c r="OLP3" s="1"/>
      <c r="OLQ3" s="168"/>
      <c r="OLR3" s="168"/>
      <c r="OLS3" s="168"/>
      <c r="OLT3" s="2"/>
      <c r="OLU3" s="2"/>
      <c r="OLV3" s="2"/>
      <c r="OLW3" s="22"/>
      <c r="OLX3" s="1"/>
      <c r="OLY3" s="1"/>
      <c r="OLZ3" s="168"/>
      <c r="OMA3" s="168"/>
      <c r="OMB3" s="168"/>
      <c r="OMC3" s="2"/>
      <c r="OMD3" s="2"/>
      <c r="OME3" s="2"/>
      <c r="OMF3" s="22"/>
      <c r="OMG3" s="1"/>
      <c r="OMH3" s="1"/>
      <c r="OMI3" s="168"/>
      <c r="OMJ3" s="168"/>
      <c r="OMK3" s="168"/>
      <c r="OML3" s="2"/>
      <c r="OMM3" s="2"/>
      <c r="OMN3" s="2"/>
      <c r="OMO3" s="22"/>
      <c r="OMP3" s="1"/>
      <c r="OMQ3" s="1"/>
      <c r="OMR3" s="168"/>
      <c r="OMS3" s="168"/>
      <c r="OMT3" s="168"/>
      <c r="OMU3" s="2"/>
      <c r="OMV3" s="2"/>
      <c r="OMW3" s="2"/>
      <c r="OMX3" s="22"/>
      <c r="OMY3" s="1"/>
      <c r="OMZ3" s="1"/>
      <c r="ONA3" s="168"/>
      <c r="ONB3" s="168"/>
      <c r="ONC3" s="168"/>
      <c r="OND3" s="2"/>
      <c r="ONE3" s="2"/>
      <c r="ONF3" s="2"/>
      <c r="ONG3" s="22"/>
      <c r="ONH3" s="1"/>
      <c r="ONI3" s="1"/>
      <c r="ONJ3" s="168"/>
      <c r="ONK3" s="168"/>
      <c r="ONL3" s="168"/>
      <c r="ONM3" s="2"/>
      <c r="ONN3" s="2"/>
      <c r="ONO3" s="2"/>
      <c r="ONP3" s="22"/>
      <c r="ONQ3" s="1"/>
      <c r="ONR3" s="1"/>
      <c r="ONS3" s="168"/>
      <c r="ONT3" s="168"/>
      <c r="ONU3" s="168"/>
      <c r="ONV3" s="2"/>
      <c r="ONW3" s="2"/>
      <c r="ONX3" s="2"/>
      <c r="ONY3" s="22"/>
      <c r="ONZ3" s="1"/>
      <c r="OOA3" s="1"/>
      <c r="OOB3" s="168"/>
      <c r="OOC3" s="168"/>
      <c r="OOD3" s="168"/>
      <c r="OOE3" s="2"/>
      <c r="OOF3" s="2"/>
      <c r="OOG3" s="2"/>
      <c r="OOH3" s="22"/>
      <c r="OOI3" s="1"/>
      <c r="OOJ3" s="1"/>
      <c r="OOK3" s="168"/>
      <c r="OOL3" s="168"/>
      <c r="OOM3" s="168"/>
      <c r="OON3" s="2"/>
      <c r="OOO3" s="2"/>
      <c r="OOP3" s="2"/>
      <c r="OOQ3" s="22"/>
      <c r="OOR3" s="1"/>
      <c r="OOS3" s="1"/>
      <c r="OOT3" s="168"/>
      <c r="OOU3" s="168"/>
      <c r="OOV3" s="168"/>
      <c r="OOW3" s="2"/>
      <c r="OOX3" s="2"/>
      <c r="OOY3" s="2"/>
      <c r="OOZ3" s="22"/>
      <c r="OPA3" s="1"/>
      <c r="OPB3" s="1"/>
      <c r="OPC3" s="168"/>
      <c r="OPD3" s="168"/>
      <c r="OPE3" s="168"/>
      <c r="OPF3" s="2"/>
      <c r="OPG3" s="2"/>
      <c r="OPH3" s="2"/>
      <c r="OPI3" s="22"/>
      <c r="OPJ3" s="1"/>
      <c r="OPK3" s="1"/>
      <c r="OPL3" s="168"/>
      <c r="OPM3" s="168"/>
      <c r="OPN3" s="168"/>
      <c r="OPO3" s="2"/>
      <c r="OPP3" s="2"/>
      <c r="OPQ3" s="2"/>
      <c r="OPR3" s="22"/>
      <c r="OPS3" s="1"/>
      <c r="OPT3" s="1"/>
      <c r="OPU3" s="168"/>
      <c r="OPV3" s="168"/>
      <c r="OPW3" s="168"/>
      <c r="OPX3" s="2"/>
      <c r="OPY3" s="2"/>
      <c r="OPZ3" s="2"/>
      <c r="OQA3" s="22"/>
      <c r="OQB3" s="1"/>
      <c r="OQC3" s="1"/>
      <c r="OQD3" s="168"/>
      <c r="OQE3" s="168"/>
      <c r="OQF3" s="168"/>
      <c r="OQG3" s="2"/>
      <c r="OQH3" s="2"/>
      <c r="OQI3" s="2"/>
      <c r="OQJ3" s="22"/>
      <c r="OQK3" s="1"/>
      <c r="OQL3" s="1"/>
      <c r="OQM3" s="168"/>
      <c r="OQN3" s="168"/>
      <c r="OQO3" s="168"/>
      <c r="OQP3" s="2"/>
      <c r="OQQ3" s="2"/>
      <c r="OQR3" s="2"/>
      <c r="OQS3" s="22"/>
      <c r="OQT3" s="1"/>
      <c r="OQU3" s="1"/>
      <c r="OQV3" s="168"/>
      <c r="OQW3" s="168"/>
      <c r="OQX3" s="168"/>
      <c r="OQY3" s="2"/>
      <c r="OQZ3" s="2"/>
      <c r="ORA3" s="2"/>
      <c r="ORB3" s="22"/>
      <c r="ORC3" s="1"/>
      <c r="ORD3" s="1"/>
      <c r="ORE3" s="168"/>
      <c r="ORF3" s="168"/>
      <c r="ORG3" s="168"/>
      <c r="ORH3" s="2"/>
      <c r="ORI3" s="2"/>
      <c r="ORJ3" s="2"/>
      <c r="ORK3" s="22"/>
      <c r="ORL3" s="1"/>
      <c r="ORM3" s="1"/>
      <c r="ORN3" s="168"/>
      <c r="ORO3" s="168"/>
      <c r="ORP3" s="168"/>
      <c r="ORQ3" s="2"/>
      <c r="ORR3" s="2"/>
      <c r="ORS3" s="2"/>
      <c r="ORT3" s="22"/>
      <c r="ORU3" s="1"/>
      <c r="ORV3" s="1"/>
      <c r="ORW3" s="168"/>
      <c r="ORX3" s="168"/>
      <c r="ORY3" s="168"/>
      <c r="ORZ3" s="2"/>
      <c r="OSA3" s="2"/>
      <c r="OSB3" s="2"/>
      <c r="OSC3" s="22"/>
      <c r="OSD3" s="1"/>
      <c r="OSE3" s="1"/>
      <c r="OSF3" s="168"/>
      <c r="OSG3" s="168"/>
      <c r="OSH3" s="168"/>
      <c r="OSI3" s="2"/>
      <c r="OSJ3" s="2"/>
      <c r="OSK3" s="2"/>
      <c r="OSL3" s="22"/>
      <c r="OSM3" s="1"/>
      <c r="OSN3" s="1"/>
      <c r="OSO3" s="168"/>
      <c r="OSP3" s="168"/>
      <c r="OSQ3" s="168"/>
      <c r="OSR3" s="2"/>
      <c r="OSS3" s="2"/>
      <c r="OST3" s="2"/>
      <c r="OSU3" s="22"/>
      <c r="OSV3" s="1"/>
      <c r="OSW3" s="1"/>
      <c r="OSX3" s="168"/>
      <c r="OSY3" s="168"/>
      <c r="OSZ3" s="168"/>
      <c r="OTA3" s="2"/>
      <c r="OTB3" s="2"/>
      <c r="OTC3" s="2"/>
      <c r="OTD3" s="22"/>
      <c r="OTE3" s="1"/>
      <c r="OTF3" s="1"/>
      <c r="OTG3" s="168"/>
      <c r="OTH3" s="168"/>
      <c r="OTI3" s="168"/>
      <c r="OTJ3" s="2"/>
      <c r="OTK3" s="2"/>
      <c r="OTL3" s="2"/>
      <c r="OTM3" s="22"/>
      <c r="OTN3" s="1"/>
      <c r="OTO3" s="1"/>
      <c r="OTP3" s="168"/>
      <c r="OTQ3" s="168"/>
      <c r="OTR3" s="168"/>
      <c r="OTS3" s="2"/>
      <c r="OTT3" s="2"/>
      <c r="OTU3" s="2"/>
      <c r="OTV3" s="22"/>
      <c r="OTW3" s="1"/>
      <c r="OTX3" s="1"/>
      <c r="OTY3" s="168"/>
      <c r="OTZ3" s="168"/>
      <c r="OUA3" s="168"/>
      <c r="OUB3" s="2"/>
      <c r="OUC3" s="2"/>
      <c r="OUD3" s="2"/>
      <c r="OUE3" s="22"/>
      <c r="OUF3" s="1"/>
      <c r="OUG3" s="1"/>
      <c r="OUH3" s="168"/>
      <c r="OUI3" s="168"/>
      <c r="OUJ3" s="168"/>
      <c r="OUK3" s="2"/>
      <c r="OUL3" s="2"/>
      <c r="OUM3" s="2"/>
      <c r="OUN3" s="22"/>
      <c r="OUO3" s="1"/>
      <c r="OUP3" s="1"/>
      <c r="OUQ3" s="168"/>
      <c r="OUR3" s="168"/>
      <c r="OUS3" s="168"/>
      <c r="OUT3" s="2"/>
      <c r="OUU3" s="2"/>
      <c r="OUV3" s="2"/>
      <c r="OUW3" s="22"/>
      <c r="OUX3" s="1"/>
      <c r="OUY3" s="1"/>
      <c r="OUZ3" s="168"/>
      <c r="OVA3" s="168"/>
      <c r="OVB3" s="168"/>
      <c r="OVC3" s="2"/>
      <c r="OVD3" s="2"/>
      <c r="OVE3" s="2"/>
      <c r="OVF3" s="22"/>
      <c r="OVG3" s="1"/>
      <c r="OVH3" s="1"/>
      <c r="OVI3" s="168"/>
      <c r="OVJ3" s="168"/>
      <c r="OVK3" s="168"/>
      <c r="OVL3" s="2"/>
      <c r="OVM3" s="2"/>
      <c r="OVN3" s="2"/>
      <c r="OVO3" s="22"/>
      <c r="OVP3" s="1"/>
      <c r="OVQ3" s="1"/>
      <c r="OVR3" s="168"/>
      <c r="OVS3" s="168"/>
      <c r="OVT3" s="168"/>
      <c r="OVU3" s="2"/>
      <c r="OVV3" s="2"/>
      <c r="OVW3" s="2"/>
      <c r="OVX3" s="22"/>
      <c r="OVY3" s="1"/>
      <c r="OVZ3" s="1"/>
      <c r="OWA3" s="168"/>
      <c r="OWB3" s="168"/>
      <c r="OWC3" s="168"/>
      <c r="OWD3" s="2"/>
      <c r="OWE3" s="2"/>
      <c r="OWF3" s="2"/>
      <c r="OWG3" s="22"/>
      <c r="OWH3" s="1"/>
      <c r="OWI3" s="1"/>
      <c r="OWJ3" s="168"/>
      <c r="OWK3" s="168"/>
      <c r="OWL3" s="168"/>
      <c r="OWM3" s="2"/>
      <c r="OWN3" s="2"/>
      <c r="OWO3" s="2"/>
      <c r="OWP3" s="22"/>
      <c r="OWQ3" s="1"/>
      <c r="OWR3" s="1"/>
      <c r="OWS3" s="168"/>
      <c r="OWT3" s="168"/>
      <c r="OWU3" s="168"/>
      <c r="OWV3" s="2"/>
      <c r="OWW3" s="2"/>
      <c r="OWX3" s="2"/>
      <c r="OWY3" s="22"/>
      <c r="OWZ3" s="1"/>
      <c r="OXA3" s="1"/>
      <c r="OXB3" s="168"/>
      <c r="OXC3" s="168"/>
      <c r="OXD3" s="168"/>
      <c r="OXE3" s="2"/>
      <c r="OXF3" s="2"/>
      <c r="OXG3" s="2"/>
      <c r="OXH3" s="22"/>
      <c r="OXI3" s="1"/>
      <c r="OXJ3" s="1"/>
      <c r="OXK3" s="168"/>
      <c r="OXL3" s="168"/>
      <c r="OXM3" s="168"/>
      <c r="OXN3" s="2"/>
      <c r="OXO3" s="2"/>
      <c r="OXP3" s="2"/>
      <c r="OXQ3" s="22"/>
      <c r="OXR3" s="1"/>
      <c r="OXS3" s="1"/>
      <c r="OXT3" s="168"/>
      <c r="OXU3" s="168"/>
      <c r="OXV3" s="168"/>
      <c r="OXW3" s="2"/>
      <c r="OXX3" s="2"/>
      <c r="OXY3" s="2"/>
      <c r="OXZ3" s="22"/>
      <c r="OYA3" s="1"/>
      <c r="OYB3" s="1"/>
      <c r="OYC3" s="168"/>
      <c r="OYD3" s="168"/>
      <c r="OYE3" s="168"/>
      <c r="OYF3" s="2"/>
      <c r="OYG3" s="2"/>
      <c r="OYH3" s="2"/>
      <c r="OYI3" s="22"/>
      <c r="OYJ3" s="1"/>
      <c r="OYK3" s="1"/>
      <c r="OYL3" s="168"/>
      <c r="OYM3" s="168"/>
      <c r="OYN3" s="168"/>
      <c r="OYO3" s="2"/>
      <c r="OYP3" s="2"/>
      <c r="OYQ3" s="2"/>
      <c r="OYR3" s="22"/>
      <c r="OYS3" s="1"/>
      <c r="OYT3" s="1"/>
      <c r="OYU3" s="168"/>
      <c r="OYV3" s="168"/>
      <c r="OYW3" s="168"/>
      <c r="OYX3" s="2"/>
      <c r="OYY3" s="2"/>
      <c r="OYZ3" s="2"/>
      <c r="OZA3" s="22"/>
      <c r="OZB3" s="1"/>
      <c r="OZC3" s="1"/>
      <c r="OZD3" s="168"/>
      <c r="OZE3" s="168"/>
      <c r="OZF3" s="168"/>
      <c r="OZG3" s="2"/>
      <c r="OZH3" s="2"/>
      <c r="OZI3" s="2"/>
      <c r="OZJ3" s="22"/>
      <c r="OZK3" s="1"/>
      <c r="OZL3" s="1"/>
      <c r="OZM3" s="168"/>
      <c r="OZN3" s="168"/>
      <c r="OZO3" s="168"/>
      <c r="OZP3" s="2"/>
      <c r="OZQ3" s="2"/>
      <c r="OZR3" s="2"/>
      <c r="OZS3" s="22"/>
      <c r="OZT3" s="1"/>
      <c r="OZU3" s="1"/>
      <c r="OZV3" s="168"/>
      <c r="OZW3" s="168"/>
      <c r="OZX3" s="168"/>
      <c r="OZY3" s="2"/>
      <c r="OZZ3" s="2"/>
      <c r="PAA3" s="2"/>
      <c r="PAB3" s="22"/>
      <c r="PAC3" s="1"/>
      <c r="PAD3" s="1"/>
      <c r="PAE3" s="168"/>
      <c r="PAF3" s="168"/>
      <c r="PAG3" s="168"/>
      <c r="PAH3" s="2"/>
      <c r="PAI3" s="2"/>
      <c r="PAJ3" s="2"/>
      <c r="PAK3" s="22"/>
      <c r="PAL3" s="1"/>
      <c r="PAM3" s="1"/>
      <c r="PAN3" s="168"/>
      <c r="PAO3" s="168"/>
      <c r="PAP3" s="168"/>
      <c r="PAQ3" s="2"/>
      <c r="PAR3" s="2"/>
      <c r="PAS3" s="2"/>
      <c r="PAT3" s="22"/>
      <c r="PAU3" s="1"/>
      <c r="PAV3" s="1"/>
      <c r="PAW3" s="168"/>
      <c r="PAX3" s="168"/>
      <c r="PAY3" s="168"/>
      <c r="PAZ3" s="2"/>
      <c r="PBA3" s="2"/>
      <c r="PBB3" s="2"/>
      <c r="PBC3" s="22"/>
      <c r="PBD3" s="1"/>
      <c r="PBE3" s="1"/>
      <c r="PBF3" s="168"/>
      <c r="PBG3" s="168"/>
      <c r="PBH3" s="168"/>
      <c r="PBI3" s="2"/>
      <c r="PBJ3" s="2"/>
      <c r="PBK3" s="2"/>
      <c r="PBL3" s="22"/>
      <c r="PBM3" s="1"/>
      <c r="PBN3" s="1"/>
      <c r="PBO3" s="168"/>
      <c r="PBP3" s="168"/>
      <c r="PBQ3" s="168"/>
      <c r="PBR3" s="2"/>
      <c r="PBS3" s="2"/>
      <c r="PBT3" s="2"/>
      <c r="PBU3" s="22"/>
      <c r="PBV3" s="1"/>
      <c r="PBW3" s="1"/>
      <c r="PBX3" s="168"/>
      <c r="PBY3" s="168"/>
      <c r="PBZ3" s="168"/>
      <c r="PCA3" s="2"/>
      <c r="PCB3" s="2"/>
      <c r="PCC3" s="2"/>
      <c r="PCD3" s="22"/>
      <c r="PCE3" s="1"/>
      <c r="PCF3" s="1"/>
      <c r="PCG3" s="168"/>
      <c r="PCH3" s="168"/>
      <c r="PCI3" s="168"/>
      <c r="PCJ3" s="2"/>
      <c r="PCK3" s="2"/>
      <c r="PCL3" s="2"/>
      <c r="PCM3" s="22"/>
      <c r="PCN3" s="1"/>
      <c r="PCO3" s="1"/>
      <c r="PCP3" s="168"/>
      <c r="PCQ3" s="168"/>
      <c r="PCR3" s="168"/>
      <c r="PCS3" s="2"/>
      <c r="PCT3" s="2"/>
      <c r="PCU3" s="2"/>
      <c r="PCV3" s="22"/>
      <c r="PCW3" s="1"/>
      <c r="PCX3" s="1"/>
      <c r="PCY3" s="168"/>
      <c r="PCZ3" s="168"/>
      <c r="PDA3" s="168"/>
      <c r="PDB3" s="2"/>
      <c r="PDC3" s="2"/>
      <c r="PDD3" s="2"/>
      <c r="PDE3" s="22"/>
      <c r="PDF3" s="1"/>
      <c r="PDG3" s="1"/>
      <c r="PDH3" s="168"/>
      <c r="PDI3" s="168"/>
      <c r="PDJ3" s="168"/>
      <c r="PDK3" s="2"/>
      <c r="PDL3" s="2"/>
      <c r="PDM3" s="2"/>
      <c r="PDN3" s="22"/>
      <c r="PDO3" s="1"/>
      <c r="PDP3" s="1"/>
      <c r="PDQ3" s="168"/>
      <c r="PDR3" s="168"/>
      <c r="PDS3" s="168"/>
      <c r="PDT3" s="2"/>
      <c r="PDU3" s="2"/>
      <c r="PDV3" s="2"/>
      <c r="PDW3" s="22"/>
      <c r="PDX3" s="1"/>
      <c r="PDY3" s="1"/>
      <c r="PDZ3" s="168"/>
      <c r="PEA3" s="168"/>
      <c r="PEB3" s="168"/>
      <c r="PEC3" s="2"/>
      <c r="PED3" s="2"/>
      <c r="PEE3" s="2"/>
      <c r="PEF3" s="22"/>
      <c r="PEG3" s="1"/>
      <c r="PEH3" s="1"/>
      <c r="PEI3" s="168"/>
      <c r="PEJ3" s="168"/>
      <c r="PEK3" s="168"/>
      <c r="PEL3" s="2"/>
      <c r="PEM3" s="2"/>
      <c r="PEN3" s="2"/>
      <c r="PEO3" s="22"/>
      <c r="PEP3" s="1"/>
      <c r="PEQ3" s="1"/>
      <c r="PER3" s="168"/>
      <c r="PES3" s="168"/>
      <c r="PET3" s="168"/>
      <c r="PEU3" s="2"/>
      <c r="PEV3" s="2"/>
      <c r="PEW3" s="2"/>
      <c r="PEX3" s="22"/>
      <c r="PEY3" s="1"/>
      <c r="PEZ3" s="1"/>
      <c r="PFA3" s="168"/>
      <c r="PFB3" s="168"/>
      <c r="PFC3" s="168"/>
      <c r="PFD3" s="2"/>
      <c r="PFE3" s="2"/>
      <c r="PFF3" s="2"/>
      <c r="PFG3" s="22"/>
      <c r="PFH3" s="1"/>
      <c r="PFI3" s="1"/>
      <c r="PFJ3" s="168"/>
      <c r="PFK3" s="168"/>
      <c r="PFL3" s="168"/>
      <c r="PFM3" s="2"/>
      <c r="PFN3" s="2"/>
      <c r="PFO3" s="2"/>
      <c r="PFP3" s="22"/>
      <c r="PFQ3" s="1"/>
      <c r="PFR3" s="1"/>
      <c r="PFS3" s="168"/>
      <c r="PFT3" s="168"/>
      <c r="PFU3" s="168"/>
      <c r="PFV3" s="2"/>
      <c r="PFW3" s="2"/>
      <c r="PFX3" s="2"/>
      <c r="PFY3" s="22"/>
      <c r="PFZ3" s="1"/>
      <c r="PGA3" s="1"/>
      <c r="PGB3" s="168"/>
      <c r="PGC3" s="168"/>
      <c r="PGD3" s="168"/>
      <c r="PGE3" s="2"/>
      <c r="PGF3" s="2"/>
      <c r="PGG3" s="2"/>
      <c r="PGH3" s="22"/>
      <c r="PGI3" s="1"/>
      <c r="PGJ3" s="1"/>
      <c r="PGK3" s="168"/>
      <c r="PGL3" s="168"/>
      <c r="PGM3" s="168"/>
      <c r="PGN3" s="2"/>
      <c r="PGO3" s="2"/>
      <c r="PGP3" s="2"/>
      <c r="PGQ3" s="22"/>
      <c r="PGR3" s="1"/>
      <c r="PGS3" s="1"/>
      <c r="PGT3" s="168"/>
      <c r="PGU3" s="168"/>
      <c r="PGV3" s="168"/>
      <c r="PGW3" s="2"/>
      <c r="PGX3" s="2"/>
      <c r="PGY3" s="2"/>
      <c r="PGZ3" s="22"/>
      <c r="PHA3" s="1"/>
      <c r="PHB3" s="1"/>
      <c r="PHC3" s="168"/>
      <c r="PHD3" s="168"/>
      <c r="PHE3" s="168"/>
      <c r="PHF3" s="2"/>
      <c r="PHG3" s="2"/>
      <c r="PHH3" s="2"/>
      <c r="PHI3" s="22"/>
      <c r="PHJ3" s="1"/>
      <c r="PHK3" s="1"/>
      <c r="PHL3" s="168"/>
      <c r="PHM3" s="168"/>
      <c r="PHN3" s="168"/>
      <c r="PHO3" s="2"/>
      <c r="PHP3" s="2"/>
      <c r="PHQ3" s="2"/>
      <c r="PHR3" s="22"/>
      <c r="PHS3" s="1"/>
      <c r="PHT3" s="1"/>
      <c r="PHU3" s="168"/>
      <c r="PHV3" s="168"/>
      <c r="PHW3" s="168"/>
      <c r="PHX3" s="2"/>
      <c r="PHY3" s="2"/>
      <c r="PHZ3" s="2"/>
      <c r="PIA3" s="22"/>
      <c r="PIB3" s="1"/>
      <c r="PIC3" s="1"/>
      <c r="PID3" s="168"/>
      <c r="PIE3" s="168"/>
      <c r="PIF3" s="168"/>
      <c r="PIG3" s="2"/>
      <c r="PIH3" s="2"/>
      <c r="PII3" s="2"/>
      <c r="PIJ3" s="22"/>
      <c r="PIK3" s="1"/>
      <c r="PIL3" s="1"/>
      <c r="PIM3" s="168"/>
      <c r="PIN3" s="168"/>
      <c r="PIO3" s="168"/>
      <c r="PIP3" s="2"/>
      <c r="PIQ3" s="2"/>
      <c r="PIR3" s="2"/>
      <c r="PIS3" s="22"/>
      <c r="PIT3" s="1"/>
      <c r="PIU3" s="1"/>
      <c r="PIV3" s="168"/>
      <c r="PIW3" s="168"/>
      <c r="PIX3" s="168"/>
      <c r="PIY3" s="2"/>
      <c r="PIZ3" s="2"/>
      <c r="PJA3" s="2"/>
      <c r="PJB3" s="22"/>
      <c r="PJC3" s="1"/>
      <c r="PJD3" s="1"/>
      <c r="PJE3" s="168"/>
      <c r="PJF3" s="168"/>
      <c r="PJG3" s="168"/>
      <c r="PJH3" s="2"/>
      <c r="PJI3" s="2"/>
      <c r="PJJ3" s="2"/>
      <c r="PJK3" s="22"/>
      <c r="PJL3" s="1"/>
      <c r="PJM3" s="1"/>
      <c r="PJN3" s="168"/>
      <c r="PJO3" s="168"/>
      <c r="PJP3" s="168"/>
      <c r="PJQ3" s="2"/>
      <c r="PJR3" s="2"/>
      <c r="PJS3" s="2"/>
      <c r="PJT3" s="22"/>
      <c r="PJU3" s="1"/>
      <c r="PJV3" s="1"/>
      <c r="PJW3" s="168"/>
      <c r="PJX3" s="168"/>
      <c r="PJY3" s="168"/>
      <c r="PJZ3" s="2"/>
      <c r="PKA3" s="2"/>
      <c r="PKB3" s="2"/>
      <c r="PKC3" s="22"/>
      <c r="PKD3" s="1"/>
      <c r="PKE3" s="1"/>
      <c r="PKF3" s="168"/>
      <c r="PKG3" s="168"/>
      <c r="PKH3" s="168"/>
      <c r="PKI3" s="2"/>
      <c r="PKJ3" s="2"/>
      <c r="PKK3" s="2"/>
      <c r="PKL3" s="22"/>
      <c r="PKM3" s="1"/>
      <c r="PKN3" s="1"/>
      <c r="PKO3" s="168"/>
      <c r="PKP3" s="168"/>
      <c r="PKQ3" s="168"/>
      <c r="PKR3" s="2"/>
      <c r="PKS3" s="2"/>
      <c r="PKT3" s="2"/>
      <c r="PKU3" s="22"/>
      <c r="PKV3" s="1"/>
      <c r="PKW3" s="1"/>
      <c r="PKX3" s="168"/>
      <c r="PKY3" s="168"/>
      <c r="PKZ3" s="168"/>
      <c r="PLA3" s="2"/>
      <c r="PLB3" s="2"/>
      <c r="PLC3" s="2"/>
      <c r="PLD3" s="22"/>
      <c r="PLE3" s="1"/>
      <c r="PLF3" s="1"/>
      <c r="PLG3" s="168"/>
      <c r="PLH3" s="168"/>
      <c r="PLI3" s="168"/>
      <c r="PLJ3" s="2"/>
      <c r="PLK3" s="2"/>
      <c r="PLL3" s="2"/>
      <c r="PLM3" s="22"/>
      <c r="PLN3" s="1"/>
      <c r="PLO3" s="1"/>
      <c r="PLP3" s="168"/>
      <c r="PLQ3" s="168"/>
      <c r="PLR3" s="168"/>
      <c r="PLS3" s="2"/>
      <c r="PLT3" s="2"/>
      <c r="PLU3" s="2"/>
      <c r="PLV3" s="22"/>
      <c r="PLW3" s="1"/>
      <c r="PLX3" s="1"/>
      <c r="PLY3" s="168"/>
      <c r="PLZ3" s="168"/>
      <c r="PMA3" s="168"/>
      <c r="PMB3" s="2"/>
      <c r="PMC3" s="2"/>
      <c r="PMD3" s="2"/>
      <c r="PME3" s="22"/>
      <c r="PMF3" s="1"/>
      <c r="PMG3" s="1"/>
      <c r="PMH3" s="168"/>
      <c r="PMI3" s="168"/>
      <c r="PMJ3" s="168"/>
      <c r="PMK3" s="2"/>
      <c r="PML3" s="2"/>
      <c r="PMM3" s="2"/>
      <c r="PMN3" s="22"/>
      <c r="PMO3" s="1"/>
      <c r="PMP3" s="1"/>
      <c r="PMQ3" s="168"/>
      <c r="PMR3" s="168"/>
      <c r="PMS3" s="168"/>
      <c r="PMT3" s="2"/>
      <c r="PMU3" s="2"/>
      <c r="PMV3" s="2"/>
      <c r="PMW3" s="22"/>
      <c r="PMX3" s="1"/>
      <c r="PMY3" s="1"/>
      <c r="PMZ3" s="168"/>
      <c r="PNA3" s="168"/>
      <c r="PNB3" s="168"/>
      <c r="PNC3" s="2"/>
      <c r="PND3" s="2"/>
      <c r="PNE3" s="2"/>
      <c r="PNF3" s="22"/>
      <c r="PNG3" s="1"/>
      <c r="PNH3" s="1"/>
      <c r="PNI3" s="168"/>
      <c r="PNJ3" s="168"/>
      <c r="PNK3" s="168"/>
      <c r="PNL3" s="2"/>
      <c r="PNM3" s="2"/>
      <c r="PNN3" s="2"/>
      <c r="PNO3" s="22"/>
      <c r="PNP3" s="1"/>
      <c r="PNQ3" s="1"/>
      <c r="PNR3" s="168"/>
      <c r="PNS3" s="168"/>
      <c r="PNT3" s="168"/>
      <c r="PNU3" s="2"/>
      <c r="PNV3" s="2"/>
      <c r="PNW3" s="2"/>
      <c r="PNX3" s="22"/>
      <c r="PNY3" s="1"/>
      <c r="PNZ3" s="1"/>
      <c r="POA3" s="168"/>
      <c r="POB3" s="168"/>
      <c r="POC3" s="168"/>
      <c r="POD3" s="2"/>
      <c r="POE3" s="2"/>
      <c r="POF3" s="2"/>
      <c r="POG3" s="22"/>
      <c r="POH3" s="1"/>
      <c r="POI3" s="1"/>
      <c r="POJ3" s="168"/>
      <c r="POK3" s="168"/>
      <c r="POL3" s="168"/>
      <c r="POM3" s="2"/>
      <c r="PON3" s="2"/>
      <c r="POO3" s="2"/>
      <c r="POP3" s="22"/>
      <c r="POQ3" s="1"/>
      <c r="POR3" s="1"/>
      <c r="POS3" s="168"/>
      <c r="POT3" s="168"/>
      <c r="POU3" s="168"/>
      <c r="POV3" s="2"/>
      <c r="POW3" s="2"/>
      <c r="POX3" s="2"/>
      <c r="POY3" s="22"/>
      <c r="POZ3" s="1"/>
      <c r="PPA3" s="1"/>
      <c r="PPB3" s="168"/>
      <c r="PPC3" s="168"/>
      <c r="PPD3" s="168"/>
      <c r="PPE3" s="2"/>
      <c r="PPF3" s="2"/>
      <c r="PPG3" s="2"/>
      <c r="PPH3" s="22"/>
      <c r="PPI3" s="1"/>
      <c r="PPJ3" s="1"/>
      <c r="PPK3" s="168"/>
      <c r="PPL3" s="168"/>
      <c r="PPM3" s="168"/>
      <c r="PPN3" s="2"/>
      <c r="PPO3" s="2"/>
      <c r="PPP3" s="2"/>
      <c r="PPQ3" s="22"/>
      <c r="PPR3" s="1"/>
      <c r="PPS3" s="1"/>
      <c r="PPT3" s="168"/>
      <c r="PPU3" s="168"/>
      <c r="PPV3" s="168"/>
      <c r="PPW3" s="2"/>
      <c r="PPX3" s="2"/>
      <c r="PPY3" s="2"/>
      <c r="PPZ3" s="22"/>
      <c r="PQA3" s="1"/>
      <c r="PQB3" s="1"/>
      <c r="PQC3" s="168"/>
      <c r="PQD3" s="168"/>
      <c r="PQE3" s="168"/>
      <c r="PQF3" s="2"/>
      <c r="PQG3" s="2"/>
      <c r="PQH3" s="2"/>
      <c r="PQI3" s="22"/>
      <c r="PQJ3" s="1"/>
      <c r="PQK3" s="1"/>
      <c r="PQL3" s="168"/>
      <c r="PQM3" s="168"/>
      <c r="PQN3" s="168"/>
      <c r="PQO3" s="2"/>
      <c r="PQP3" s="2"/>
      <c r="PQQ3" s="2"/>
      <c r="PQR3" s="22"/>
      <c r="PQS3" s="1"/>
      <c r="PQT3" s="1"/>
      <c r="PQU3" s="168"/>
      <c r="PQV3" s="168"/>
      <c r="PQW3" s="168"/>
      <c r="PQX3" s="2"/>
      <c r="PQY3" s="2"/>
      <c r="PQZ3" s="2"/>
      <c r="PRA3" s="22"/>
      <c r="PRB3" s="1"/>
      <c r="PRC3" s="1"/>
      <c r="PRD3" s="168"/>
      <c r="PRE3" s="168"/>
      <c r="PRF3" s="168"/>
      <c r="PRG3" s="2"/>
      <c r="PRH3" s="2"/>
      <c r="PRI3" s="2"/>
      <c r="PRJ3" s="22"/>
      <c r="PRK3" s="1"/>
      <c r="PRL3" s="1"/>
      <c r="PRM3" s="168"/>
      <c r="PRN3" s="168"/>
      <c r="PRO3" s="168"/>
      <c r="PRP3" s="2"/>
      <c r="PRQ3" s="2"/>
      <c r="PRR3" s="2"/>
      <c r="PRS3" s="22"/>
      <c r="PRT3" s="1"/>
      <c r="PRU3" s="1"/>
      <c r="PRV3" s="168"/>
      <c r="PRW3" s="168"/>
      <c r="PRX3" s="168"/>
      <c r="PRY3" s="2"/>
      <c r="PRZ3" s="2"/>
      <c r="PSA3" s="2"/>
      <c r="PSB3" s="22"/>
      <c r="PSC3" s="1"/>
      <c r="PSD3" s="1"/>
      <c r="PSE3" s="168"/>
      <c r="PSF3" s="168"/>
      <c r="PSG3" s="168"/>
      <c r="PSH3" s="2"/>
      <c r="PSI3" s="2"/>
      <c r="PSJ3" s="2"/>
      <c r="PSK3" s="22"/>
      <c r="PSL3" s="1"/>
      <c r="PSM3" s="1"/>
      <c r="PSN3" s="168"/>
      <c r="PSO3" s="168"/>
      <c r="PSP3" s="168"/>
      <c r="PSQ3" s="2"/>
      <c r="PSR3" s="2"/>
      <c r="PSS3" s="2"/>
      <c r="PST3" s="22"/>
      <c r="PSU3" s="1"/>
      <c r="PSV3" s="1"/>
      <c r="PSW3" s="168"/>
      <c r="PSX3" s="168"/>
      <c r="PSY3" s="168"/>
      <c r="PSZ3" s="2"/>
      <c r="PTA3" s="2"/>
      <c r="PTB3" s="2"/>
      <c r="PTC3" s="22"/>
      <c r="PTD3" s="1"/>
      <c r="PTE3" s="1"/>
      <c r="PTF3" s="168"/>
      <c r="PTG3" s="168"/>
      <c r="PTH3" s="168"/>
      <c r="PTI3" s="2"/>
      <c r="PTJ3" s="2"/>
      <c r="PTK3" s="2"/>
      <c r="PTL3" s="22"/>
      <c r="PTM3" s="1"/>
      <c r="PTN3" s="1"/>
      <c r="PTO3" s="168"/>
      <c r="PTP3" s="168"/>
      <c r="PTQ3" s="168"/>
      <c r="PTR3" s="2"/>
      <c r="PTS3" s="2"/>
      <c r="PTT3" s="2"/>
      <c r="PTU3" s="22"/>
      <c r="PTV3" s="1"/>
      <c r="PTW3" s="1"/>
      <c r="PTX3" s="168"/>
      <c r="PTY3" s="168"/>
      <c r="PTZ3" s="168"/>
      <c r="PUA3" s="2"/>
      <c r="PUB3" s="2"/>
      <c r="PUC3" s="2"/>
      <c r="PUD3" s="22"/>
      <c r="PUE3" s="1"/>
      <c r="PUF3" s="1"/>
      <c r="PUG3" s="168"/>
      <c r="PUH3" s="168"/>
      <c r="PUI3" s="168"/>
      <c r="PUJ3" s="2"/>
      <c r="PUK3" s="2"/>
      <c r="PUL3" s="2"/>
      <c r="PUM3" s="22"/>
      <c r="PUN3" s="1"/>
      <c r="PUO3" s="1"/>
      <c r="PUP3" s="168"/>
      <c r="PUQ3" s="168"/>
      <c r="PUR3" s="168"/>
      <c r="PUS3" s="2"/>
      <c r="PUT3" s="2"/>
      <c r="PUU3" s="2"/>
      <c r="PUV3" s="22"/>
      <c r="PUW3" s="1"/>
      <c r="PUX3" s="1"/>
      <c r="PUY3" s="168"/>
      <c r="PUZ3" s="168"/>
      <c r="PVA3" s="168"/>
      <c r="PVB3" s="2"/>
      <c r="PVC3" s="2"/>
      <c r="PVD3" s="2"/>
      <c r="PVE3" s="22"/>
      <c r="PVF3" s="1"/>
      <c r="PVG3" s="1"/>
      <c r="PVH3" s="168"/>
      <c r="PVI3" s="168"/>
      <c r="PVJ3" s="168"/>
      <c r="PVK3" s="2"/>
      <c r="PVL3" s="2"/>
      <c r="PVM3" s="2"/>
      <c r="PVN3" s="22"/>
      <c r="PVO3" s="1"/>
      <c r="PVP3" s="1"/>
      <c r="PVQ3" s="168"/>
      <c r="PVR3" s="168"/>
      <c r="PVS3" s="168"/>
      <c r="PVT3" s="2"/>
      <c r="PVU3" s="2"/>
      <c r="PVV3" s="2"/>
      <c r="PVW3" s="22"/>
      <c r="PVX3" s="1"/>
      <c r="PVY3" s="1"/>
      <c r="PVZ3" s="168"/>
      <c r="PWA3" s="168"/>
      <c r="PWB3" s="168"/>
      <c r="PWC3" s="2"/>
      <c r="PWD3" s="2"/>
      <c r="PWE3" s="2"/>
      <c r="PWF3" s="22"/>
      <c r="PWG3" s="1"/>
      <c r="PWH3" s="1"/>
      <c r="PWI3" s="168"/>
      <c r="PWJ3" s="168"/>
      <c r="PWK3" s="168"/>
      <c r="PWL3" s="2"/>
      <c r="PWM3" s="2"/>
      <c r="PWN3" s="2"/>
      <c r="PWO3" s="22"/>
      <c r="PWP3" s="1"/>
      <c r="PWQ3" s="1"/>
      <c r="PWR3" s="168"/>
      <c r="PWS3" s="168"/>
      <c r="PWT3" s="168"/>
      <c r="PWU3" s="2"/>
      <c r="PWV3" s="2"/>
      <c r="PWW3" s="2"/>
      <c r="PWX3" s="22"/>
      <c r="PWY3" s="1"/>
      <c r="PWZ3" s="1"/>
      <c r="PXA3" s="168"/>
      <c r="PXB3" s="168"/>
      <c r="PXC3" s="168"/>
      <c r="PXD3" s="2"/>
      <c r="PXE3" s="2"/>
      <c r="PXF3" s="2"/>
      <c r="PXG3" s="22"/>
      <c r="PXH3" s="1"/>
      <c r="PXI3" s="1"/>
      <c r="PXJ3" s="168"/>
      <c r="PXK3" s="168"/>
      <c r="PXL3" s="168"/>
      <c r="PXM3" s="2"/>
      <c r="PXN3" s="2"/>
      <c r="PXO3" s="2"/>
      <c r="PXP3" s="22"/>
      <c r="PXQ3" s="1"/>
      <c r="PXR3" s="1"/>
      <c r="PXS3" s="168"/>
      <c r="PXT3" s="168"/>
      <c r="PXU3" s="168"/>
      <c r="PXV3" s="2"/>
      <c r="PXW3" s="2"/>
      <c r="PXX3" s="2"/>
      <c r="PXY3" s="22"/>
      <c r="PXZ3" s="1"/>
      <c r="PYA3" s="1"/>
      <c r="PYB3" s="168"/>
      <c r="PYC3" s="168"/>
      <c r="PYD3" s="168"/>
      <c r="PYE3" s="2"/>
      <c r="PYF3" s="2"/>
      <c r="PYG3" s="2"/>
      <c r="PYH3" s="22"/>
      <c r="PYI3" s="1"/>
      <c r="PYJ3" s="1"/>
      <c r="PYK3" s="168"/>
      <c r="PYL3" s="168"/>
      <c r="PYM3" s="168"/>
      <c r="PYN3" s="2"/>
      <c r="PYO3" s="2"/>
      <c r="PYP3" s="2"/>
      <c r="PYQ3" s="22"/>
      <c r="PYR3" s="1"/>
      <c r="PYS3" s="1"/>
      <c r="PYT3" s="168"/>
      <c r="PYU3" s="168"/>
      <c r="PYV3" s="168"/>
      <c r="PYW3" s="2"/>
      <c r="PYX3" s="2"/>
      <c r="PYY3" s="2"/>
      <c r="PYZ3" s="22"/>
      <c r="PZA3" s="1"/>
      <c r="PZB3" s="1"/>
      <c r="PZC3" s="168"/>
      <c r="PZD3" s="168"/>
      <c r="PZE3" s="168"/>
      <c r="PZF3" s="2"/>
      <c r="PZG3" s="2"/>
      <c r="PZH3" s="2"/>
      <c r="PZI3" s="22"/>
      <c r="PZJ3" s="1"/>
      <c r="PZK3" s="1"/>
      <c r="PZL3" s="168"/>
      <c r="PZM3" s="168"/>
      <c r="PZN3" s="168"/>
      <c r="PZO3" s="2"/>
      <c r="PZP3" s="2"/>
      <c r="PZQ3" s="2"/>
      <c r="PZR3" s="22"/>
      <c r="PZS3" s="1"/>
      <c r="PZT3" s="1"/>
      <c r="PZU3" s="168"/>
      <c r="PZV3" s="168"/>
      <c r="PZW3" s="168"/>
      <c r="PZX3" s="2"/>
      <c r="PZY3" s="2"/>
      <c r="PZZ3" s="2"/>
      <c r="QAA3" s="22"/>
      <c r="QAB3" s="1"/>
      <c r="QAC3" s="1"/>
      <c r="QAD3" s="168"/>
      <c r="QAE3" s="168"/>
      <c r="QAF3" s="168"/>
      <c r="QAG3" s="2"/>
      <c r="QAH3" s="2"/>
      <c r="QAI3" s="2"/>
      <c r="QAJ3" s="22"/>
      <c r="QAK3" s="1"/>
      <c r="QAL3" s="1"/>
      <c r="QAM3" s="168"/>
      <c r="QAN3" s="168"/>
      <c r="QAO3" s="168"/>
      <c r="QAP3" s="2"/>
      <c r="QAQ3" s="2"/>
      <c r="QAR3" s="2"/>
      <c r="QAS3" s="22"/>
      <c r="QAT3" s="1"/>
      <c r="QAU3" s="1"/>
      <c r="QAV3" s="168"/>
      <c r="QAW3" s="168"/>
      <c r="QAX3" s="168"/>
      <c r="QAY3" s="2"/>
      <c r="QAZ3" s="2"/>
      <c r="QBA3" s="2"/>
      <c r="QBB3" s="22"/>
      <c r="QBC3" s="1"/>
      <c r="QBD3" s="1"/>
      <c r="QBE3" s="168"/>
      <c r="QBF3" s="168"/>
      <c r="QBG3" s="168"/>
      <c r="QBH3" s="2"/>
      <c r="QBI3" s="2"/>
      <c r="QBJ3" s="2"/>
      <c r="QBK3" s="22"/>
      <c r="QBL3" s="1"/>
      <c r="QBM3" s="1"/>
      <c r="QBN3" s="168"/>
      <c r="QBO3" s="168"/>
      <c r="QBP3" s="168"/>
      <c r="QBQ3" s="2"/>
      <c r="QBR3" s="2"/>
      <c r="QBS3" s="2"/>
      <c r="QBT3" s="22"/>
      <c r="QBU3" s="1"/>
      <c r="QBV3" s="1"/>
      <c r="QBW3" s="168"/>
      <c r="QBX3" s="168"/>
      <c r="QBY3" s="168"/>
      <c r="QBZ3" s="2"/>
      <c r="QCA3" s="2"/>
      <c r="QCB3" s="2"/>
      <c r="QCC3" s="22"/>
      <c r="QCD3" s="1"/>
      <c r="QCE3" s="1"/>
      <c r="QCF3" s="168"/>
      <c r="QCG3" s="168"/>
      <c r="QCH3" s="168"/>
      <c r="QCI3" s="2"/>
      <c r="QCJ3" s="2"/>
      <c r="QCK3" s="2"/>
      <c r="QCL3" s="22"/>
      <c r="QCM3" s="1"/>
      <c r="QCN3" s="1"/>
      <c r="QCO3" s="168"/>
      <c r="QCP3" s="168"/>
      <c r="QCQ3" s="168"/>
      <c r="QCR3" s="2"/>
      <c r="QCS3" s="2"/>
      <c r="QCT3" s="2"/>
      <c r="QCU3" s="22"/>
      <c r="QCV3" s="1"/>
      <c r="QCW3" s="1"/>
      <c r="QCX3" s="168"/>
      <c r="QCY3" s="168"/>
      <c r="QCZ3" s="168"/>
      <c r="QDA3" s="2"/>
      <c r="QDB3" s="2"/>
      <c r="QDC3" s="2"/>
      <c r="QDD3" s="22"/>
      <c r="QDE3" s="1"/>
      <c r="QDF3" s="1"/>
      <c r="QDG3" s="168"/>
      <c r="QDH3" s="168"/>
      <c r="QDI3" s="168"/>
      <c r="QDJ3" s="2"/>
      <c r="QDK3" s="2"/>
      <c r="QDL3" s="2"/>
      <c r="QDM3" s="22"/>
      <c r="QDN3" s="1"/>
      <c r="QDO3" s="1"/>
      <c r="QDP3" s="168"/>
      <c r="QDQ3" s="168"/>
      <c r="QDR3" s="168"/>
      <c r="QDS3" s="2"/>
      <c r="QDT3" s="2"/>
      <c r="QDU3" s="2"/>
      <c r="QDV3" s="22"/>
      <c r="QDW3" s="1"/>
      <c r="QDX3" s="1"/>
      <c r="QDY3" s="168"/>
      <c r="QDZ3" s="168"/>
      <c r="QEA3" s="168"/>
      <c r="QEB3" s="2"/>
      <c r="QEC3" s="2"/>
      <c r="QED3" s="2"/>
      <c r="QEE3" s="22"/>
      <c r="QEF3" s="1"/>
      <c r="QEG3" s="1"/>
      <c r="QEH3" s="168"/>
      <c r="QEI3" s="168"/>
      <c r="QEJ3" s="168"/>
      <c r="QEK3" s="2"/>
      <c r="QEL3" s="2"/>
      <c r="QEM3" s="2"/>
      <c r="QEN3" s="22"/>
      <c r="QEO3" s="1"/>
      <c r="QEP3" s="1"/>
      <c r="QEQ3" s="168"/>
      <c r="QER3" s="168"/>
      <c r="QES3" s="168"/>
      <c r="QET3" s="2"/>
      <c r="QEU3" s="2"/>
      <c r="QEV3" s="2"/>
      <c r="QEW3" s="22"/>
      <c r="QEX3" s="1"/>
      <c r="QEY3" s="1"/>
      <c r="QEZ3" s="168"/>
      <c r="QFA3" s="168"/>
      <c r="QFB3" s="168"/>
      <c r="QFC3" s="2"/>
      <c r="QFD3" s="2"/>
      <c r="QFE3" s="2"/>
      <c r="QFF3" s="22"/>
      <c r="QFG3" s="1"/>
      <c r="QFH3" s="1"/>
      <c r="QFI3" s="168"/>
      <c r="QFJ3" s="168"/>
      <c r="QFK3" s="168"/>
      <c r="QFL3" s="2"/>
      <c r="QFM3" s="2"/>
      <c r="QFN3" s="2"/>
      <c r="QFO3" s="22"/>
      <c r="QFP3" s="1"/>
      <c r="QFQ3" s="1"/>
      <c r="QFR3" s="168"/>
      <c r="QFS3" s="168"/>
      <c r="QFT3" s="168"/>
      <c r="QFU3" s="2"/>
      <c r="QFV3" s="2"/>
      <c r="QFW3" s="2"/>
      <c r="QFX3" s="22"/>
      <c r="QFY3" s="1"/>
      <c r="QFZ3" s="1"/>
      <c r="QGA3" s="168"/>
      <c r="QGB3" s="168"/>
      <c r="QGC3" s="168"/>
      <c r="QGD3" s="2"/>
      <c r="QGE3" s="2"/>
      <c r="QGF3" s="2"/>
      <c r="QGG3" s="22"/>
      <c r="QGH3" s="1"/>
      <c r="QGI3" s="1"/>
      <c r="QGJ3" s="168"/>
      <c r="QGK3" s="168"/>
      <c r="QGL3" s="168"/>
      <c r="QGM3" s="2"/>
      <c r="QGN3" s="2"/>
      <c r="QGO3" s="2"/>
      <c r="QGP3" s="22"/>
      <c r="QGQ3" s="1"/>
      <c r="QGR3" s="1"/>
      <c r="QGS3" s="168"/>
      <c r="QGT3" s="168"/>
      <c r="QGU3" s="168"/>
      <c r="QGV3" s="2"/>
      <c r="QGW3" s="2"/>
      <c r="QGX3" s="2"/>
      <c r="QGY3" s="22"/>
      <c r="QGZ3" s="1"/>
      <c r="QHA3" s="1"/>
      <c r="QHB3" s="168"/>
      <c r="QHC3" s="168"/>
      <c r="QHD3" s="168"/>
      <c r="QHE3" s="2"/>
      <c r="QHF3" s="2"/>
      <c r="QHG3" s="2"/>
      <c r="QHH3" s="22"/>
      <c r="QHI3" s="1"/>
      <c r="QHJ3" s="1"/>
      <c r="QHK3" s="168"/>
      <c r="QHL3" s="168"/>
      <c r="QHM3" s="168"/>
      <c r="QHN3" s="2"/>
      <c r="QHO3" s="2"/>
      <c r="QHP3" s="2"/>
      <c r="QHQ3" s="22"/>
      <c r="QHR3" s="1"/>
      <c r="QHS3" s="1"/>
      <c r="QHT3" s="168"/>
      <c r="QHU3" s="168"/>
      <c r="QHV3" s="168"/>
      <c r="QHW3" s="2"/>
      <c r="QHX3" s="2"/>
      <c r="QHY3" s="2"/>
      <c r="QHZ3" s="22"/>
      <c r="QIA3" s="1"/>
      <c r="QIB3" s="1"/>
      <c r="QIC3" s="168"/>
      <c r="QID3" s="168"/>
      <c r="QIE3" s="168"/>
      <c r="QIF3" s="2"/>
      <c r="QIG3" s="2"/>
      <c r="QIH3" s="2"/>
      <c r="QII3" s="22"/>
      <c r="QIJ3" s="1"/>
      <c r="QIK3" s="1"/>
      <c r="QIL3" s="168"/>
      <c r="QIM3" s="168"/>
      <c r="QIN3" s="168"/>
      <c r="QIO3" s="2"/>
      <c r="QIP3" s="2"/>
      <c r="QIQ3" s="2"/>
      <c r="QIR3" s="22"/>
      <c r="QIS3" s="1"/>
      <c r="QIT3" s="1"/>
      <c r="QIU3" s="168"/>
      <c r="QIV3" s="168"/>
      <c r="QIW3" s="168"/>
      <c r="QIX3" s="2"/>
      <c r="QIY3" s="2"/>
      <c r="QIZ3" s="2"/>
      <c r="QJA3" s="22"/>
      <c r="QJB3" s="1"/>
      <c r="QJC3" s="1"/>
      <c r="QJD3" s="168"/>
      <c r="QJE3" s="168"/>
      <c r="QJF3" s="168"/>
      <c r="QJG3" s="2"/>
      <c r="QJH3" s="2"/>
      <c r="QJI3" s="2"/>
      <c r="QJJ3" s="22"/>
      <c r="QJK3" s="1"/>
      <c r="QJL3" s="1"/>
      <c r="QJM3" s="168"/>
      <c r="QJN3" s="168"/>
      <c r="QJO3" s="168"/>
      <c r="QJP3" s="2"/>
      <c r="QJQ3" s="2"/>
      <c r="QJR3" s="2"/>
      <c r="QJS3" s="22"/>
      <c r="QJT3" s="1"/>
      <c r="QJU3" s="1"/>
      <c r="QJV3" s="168"/>
      <c r="QJW3" s="168"/>
      <c r="QJX3" s="168"/>
      <c r="QJY3" s="2"/>
      <c r="QJZ3" s="2"/>
      <c r="QKA3" s="2"/>
      <c r="QKB3" s="22"/>
      <c r="QKC3" s="1"/>
      <c r="QKD3" s="1"/>
      <c r="QKE3" s="168"/>
      <c r="QKF3" s="168"/>
      <c r="QKG3" s="168"/>
      <c r="QKH3" s="2"/>
      <c r="QKI3" s="2"/>
      <c r="QKJ3" s="2"/>
      <c r="QKK3" s="22"/>
      <c r="QKL3" s="1"/>
      <c r="QKM3" s="1"/>
      <c r="QKN3" s="168"/>
      <c r="QKO3" s="168"/>
      <c r="QKP3" s="168"/>
      <c r="QKQ3" s="2"/>
      <c r="QKR3" s="2"/>
      <c r="QKS3" s="2"/>
      <c r="QKT3" s="22"/>
      <c r="QKU3" s="1"/>
      <c r="QKV3" s="1"/>
      <c r="QKW3" s="168"/>
      <c r="QKX3" s="168"/>
      <c r="QKY3" s="168"/>
      <c r="QKZ3" s="2"/>
      <c r="QLA3" s="2"/>
      <c r="QLB3" s="2"/>
      <c r="QLC3" s="22"/>
      <c r="QLD3" s="1"/>
      <c r="QLE3" s="1"/>
      <c r="QLF3" s="168"/>
      <c r="QLG3" s="168"/>
      <c r="QLH3" s="168"/>
      <c r="QLI3" s="2"/>
      <c r="QLJ3" s="2"/>
      <c r="QLK3" s="2"/>
      <c r="QLL3" s="22"/>
      <c r="QLM3" s="1"/>
      <c r="QLN3" s="1"/>
      <c r="QLO3" s="168"/>
      <c r="QLP3" s="168"/>
      <c r="QLQ3" s="168"/>
      <c r="QLR3" s="2"/>
      <c r="QLS3" s="2"/>
      <c r="QLT3" s="2"/>
      <c r="QLU3" s="22"/>
      <c r="QLV3" s="1"/>
      <c r="QLW3" s="1"/>
      <c r="QLX3" s="168"/>
      <c r="QLY3" s="168"/>
      <c r="QLZ3" s="168"/>
      <c r="QMA3" s="2"/>
      <c r="QMB3" s="2"/>
      <c r="QMC3" s="2"/>
      <c r="QMD3" s="22"/>
      <c r="QME3" s="1"/>
      <c r="QMF3" s="1"/>
      <c r="QMG3" s="168"/>
      <c r="QMH3" s="168"/>
      <c r="QMI3" s="168"/>
      <c r="QMJ3" s="2"/>
      <c r="QMK3" s="2"/>
      <c r="QML3" s="2"/>
      <c r="QMM3" s="22"/>
      <c r="QMN3" s="1"/>
      <c r="QMO3" s="1"/>
      <c r="QMP3" s="168"/>
      <c r="QMQ3" s="168"/>
      <c r="QMR3" s="168"/>
      <c r="QMS3" s="2"/>
      <c r="QMT3" s="2"/>
      <c r="QMU3" s="2"/>
      <c r="QMV3" s="22"/>
      <c r="QMW3" s="1"/>
      <c r="QMX3" s="1"/>
      <c r="QMY3" s="168"/>
      <c r="QMZ3" s="168"/>
      <c r="QNA3" s="168"/>
      <c r="QNB3" s="2"/>
      <c r="QNC3" s="2"/>
      <c r="QND3" s="2"/>
      <c r="QNE3" s="22"/>
      <c r="QNF3" s="1"/>
      <c r="QNG3" s="1"/>
      <c r="QNH3" s="168"/>
      <c r="QNI3" s="168"/>
      <c r="QNJ3" s="168"/>
      <c r="QNK3" s="2"/>
      <c r="QNL3" s="2"/>
      <c r="QNM3" s="2"/>
      <c r="QNN3" s="22"/>
      <c r="QNO3" s="1"/>
      <c r="QNP3" s="1"/>
      <c r="QNQ3" s="168"/>
      <c r="QNR3" s="168"/>
      <c r="QNS3" s="168"/>
      <c r="QNT3" s="2"/>
      <c r="QNU3" s="2"/>
      <c r="QNV3" s="2"/>
      <c r="QNW3" s="22"/>
      <c r="QNX3" s="1"/>
      <c r="QNY3" s="1"/>
      <c r="QNZ3" s="168"/>
      <c r="QOA3" s="168"/>
      <c r="QOB3" s="168"/>
      <c r="QOC3" s="2"/>
      <c r="QOD3" s="2"/>
      <c r="QOE3" s="2"/>
      <c r="QOF3" s="22"/>
      <c r="QOG3" s="1"/>
      <c r="QOH3" s="1"/>
      <c r="QOI3" s="168"/>
      <c r="QOJ3" s="168"/>
      <c r="QOK3" s="168"/>
      <c r="QOL3" s="2"/>
      <c r="QOM3" s="2"/>
      <c r="QON3" s="2"/>
      <c r="QOO3" s="22"/>
      <c r="QOP3" s="1"/>
      <c r="QOQ3" s="1"/>
      <c r="QOR3" s="168"/>
      <c r="QOS3" s="168"/>
      <c r="QOT3" s="168"/>
      <c r="QOU3" s="2"/>
      <c r="QOV3" s="2"/>
      <c r="QOW3" s="2"/>
      <c r="QOX3" s="22"/>
      <c r="QOY3" s="1"/>
      <c r="QOZ3" s="1"/>
      <c r="QPA3" s="168"/>
      <c r="QPB3" s="168"/>
      <c r="QPC3" s="168"/>
      <c r="QPD3" s="2"/>
      <c r="QPE3" s="2"/>
      <c r="QPF3" s="2"/>
      <c r="QPG3" s="22"/>
      <c r="QPH3" s="1"/>
      <c r="QPI3" s="1"/>
      <c r="QPJ3" s="168"/>
      <c r="QPK3" s="168"/>
      <c r="QPL3" s="168"/>
      <c r="QPM3" s="2"/>
      <c r="QPN3" s="2"/>
      <c r="QPO3" s="2"/>
      <c r="QPP3" s="22"/>
      <c r="QPQ3" s="1"/>
      <c r="QPR3" s="1"/>
      <c r="QPS3" s="168"/>
      <c r="QPT3" s="168"/>
      <c r="QPU3" s="168"/>
      <c r="QPV3" s="2"/>
      <c r="QPW3" s="2"/>
      <c r="QPX3" s="2"/>
      <c r="QPY3" s="22"/>
      <c r="QPZ3" s="1"/>
      <c r="QQA3" s="1"/>
      <c r="QQB3" s="168"/>
      <c r="QQC3" s="168"/>
      <c r="QQD3" s="168"/>
      <c r="QQE3" s="2"/>
      <c r="QQF3" s="2"/>
      <c r="QQG3" s="2"/>
      <c r="QQH3" s="22"/>
      <c r="QQI3" s="1"/>
      <c r="QQJ3" s="1"/>
      <c r="QQK3" s="168"/>
      <c r="QQL3" s="168"/>
      <c r="QQM3" s="168"/>
      <c r="QQN3" s="2"/>
      <c r="QQO3" s="2"/>
      <c r="QQP3" s="2"/>
      <c r="QQQ3" s="22"/>
      <c r="QQR3" s="1"/>
      <c r="QQS3" s="1"/>
      <c r="QQT3" s="168"/>
      <c r="QQU3" s="168"/>
      <c r="QQV3" s="168"/>
      <c r="QQW3" s="2"/>
      <c r="QQX3" s="2"/>
      <c r="QQY3" s="2"/>
      <c r="QQZ3" s="22"/>
      <c r="QRA3" s="1"/>
      <c r="QRB3" s="1"/>
      <c r="QRC3" s="168"/>
      <c r="QRD3" s="168"/>
      <c r="QRE3" s="168"/>
      <c r="QRF3" s="2"/>
      <c r="QRG3" s="2"/>
      <c r="QRH3" s="2"/>
      <c r="QRI3" s="22"/>
      <c r="QRJ3" s="1"/>
      <c r="QRK3" s="1"/>
      <c r="QRL3" s="168"/>
      <c r="QRM3" s="168"/>
      <c r="QRN3" s="168"/>
      <c r="QRO3" s="2"/>
      <c r="QRP3" s="2"/>
      <c r="QRQ3" s="2"/>
      <c r="QRR3" s="22"/>
      <c r="QRS3" s="1"/>
      <c r="QRT3" s="1"/>
      <c r="QRU3" s="168"/>
      <c r="QRV3" s="168"/>
      <c r="QRW3" s="168"/>
      <c r="QRX3" s="2"/>
      <c r="QRY3" s="2"/>
      <c r="QRZ3" s="2"/>
      <c r="QSA3" s="22"/>
      <c r="QSB3" s="1"/>
      <c r="QSC3" s="1"/>
      <c r="QSD3" s="168"/>
      <c r="QSE3" s="168"/>
      <c r="QSF3" s="168"/>
      <c r="QSG3" s="2"/>
      <c r="QSH3" s="2"/>
      <c r="QSI3" s="2"/>
      <c r="QSJ3" s="22"/>
      <c r="QSK3" s="1"/>
      <c r="QSL3" s="1"/>
      <c r="QSM3" s="168"/>
      <c r="QSN3" s="168"/>
      <c r="QSO3" s="168"/>
      <c r="QSP3" s="2"/>
      <c r="QSQ3" s="2"/>
      <c r="QSR3" s="2"/>
      <c r="QSS3" s="22"/>
      <c r="QST3" s="1"/>
      <c r="QSU3" s="1"/>
      <c r="QSV3" s="168"/>
      <c r="QSW3" s="168"/>
      <c r="QSX3" s="168"/>
      <c r="QSY3" s="2"/>
      <c r="QSZ3" s="2"/>
      <c r="QTA3" s="2"/>
      <c r="QTB3" s="22"/>
      <c r="QTC3" s="1"/>
      <c r="QTD3" s="1"/>
      <c r="QTE3" s="168"/>
      <c r="QTF3" s="168"/>
      <c r="QTG3" s="168"/>
      <c r="QTH3" s="2"/>
      <c r="QTI3" s="2"/>
      <c r="QTJ3" s="2"/>
      <c r="QTK3" s="22"/>
      <c r="QTL3" s="1"/>
      <c r="QTM3" s="1"/>
      <c r="QTN3" s="168"/>
      <c r="QTO3" s="168"/>
      <c r="QTP3" s="168"/>
      <c r="QTQ3" s="2"/>
      <c r="QTR3" s="2"/>
      <c r="QTS3" s="2"/>
      <c r="QTT3" s="22"/>
      <c r="QTU3" s="1"/>
      <c r="QTV3" s="1"/>
      <c r="QTW3" s="168"/>
      <c r="QTX3" s="168"/>
      <c r="QTY3" s="168"/>
      <c r="QTZ3" s="2"/>
      <c r="QUA3" s="2"/>
      <c r="QUB3" s="2"/>
      <c r="QUC3" s="22"/>
      <c r="QUD3" s="1"/>
      <c r="QUE3" s="1"/>
      <c r="QUF3" s="168"/>
      <c r="QUG3" s="168"/>
      <c r="QUH3" s="168"/>
      <c r="QUI3" s="2"/>
      <c r="QUJ3" s="2"/>
      <c r="QUK3" s="2"/>
      <c r="QUL3" s="22"/>
      <c r="QUM3" s="1"/>
      <c r="QUN3" s="1"/>
      <c r="QUO3" s="168"/>
      <c r="QUP3" s="168"/>
      <c r="QUQ3" s="168"/>
      <c r="QUR3" s="2"/>
      <c r="QUS3" s="2"/>
      <c r="QUT3" s="2"/>
      <c r="QUU3" s="22"/>
      <c r="QUV3" s="1"/>
      <c r="QUW3" s="1"/>
      <c r="QUX3" s="168"/>
      <c r="QUY3" s="168"/>
      <c r="QUZ3" s="168"/>
      <c r="QVA3" s="2"/>
      <c r="QVB3" s="2"/>
      <c r="QVC3" s="2"/>
      <c r="QVD3" s="22"/>
      <c r="QVE3" s="1"/>
      <c r="QVF3" s="1"/>
      <c r="QVG3" s="168"/>
      <c r="QVH3" s="168"/>
      <c r="QVI3" s="168"/>
      <c r="QVJ3" s="2"/>
      <c r="QVK3" s="2"/>
      <c r="QVL3" s="2"/>
      <c r="QVM3" s="22"/>
      <c r="QVN3" s="1"/>
      <c r="QVO3" s="1"/>
      <c r="QVP3" s="168"/>
      <c r="QVQ3" s="168"/>
      <c r="QVR3" s="168"/>
      <c r="QVS3" s="2"/>
      <c r="QVT3" s="2"/>
      <c r="QVU3" s="2"/>
      <c r="QVV3" s="22"/>
      <c r="QVW3" s="1"/>
      <c r="QVX3" s="1"/>
      <c r="QVY3" s="168"/>
      <c r="QVZ3" s="168"/>
      <c r="QWA3" s="168"/>
      <c r="QWB3" s="2"/>
      <c r="QWC3" s="2"/>
      <c r="QWD3" s="2"/>
      <c r="QWE3" s="22"/>
      <c r="QWF3" s="1"/>
      <c r="QWG3" s="1"/>
      <c r="QWH3" s="168"/>
      <c r="QWI3" s="168"/>
      <c r="QWJ3" s="168"/>
      <c r="QWK3" s="2"/>
      <c r="QWL3" s="2"/>
      <c r="QWM3" s="2"/>
      <c r="QWN3" s="22"/>
      <c r="QWO3" s="1"/>
      <c r="QWP3" s="1"/>
      <c r="QWQ3" s="168"/>
      <c r="QWR3" s="168"/>
      <c r="QWS3" s="168"/>
      <c r="QWT3" s="2"/>
      <c r="QWU3" s="2"/>
      <c r="QWV3" s="2"/>
      <c r="QWW3" s="22"/>
      <c r="QWX3" s="1"/>
      <c r="QWY3" s="1"/>
      <c r="QWZ3" s="168"/>
      <c r="QXA3" s="168"/>
      <c r="QXB3" s="168"/>
      <c r="QXC3" s="2"/>
      <c r="QXD3" s="2"/>
      <c r="QXE3" s="2"/>
      <c r="QXF3" s="22"/>
      <c r="QXG3" s="1"/>
      <c r="QXH3" s="1"/>
      <c r="QXI3" s="168"/>
      <c r="QXJ3" s="168"/>
      <c r="QXK3" s="168"/>
      <c r="QXL3" s="2"/>
      <c r="QXM3" s="2"/>
      <c r="QXN3" s="2"/>
      <c r="QXO3" s="22"/>
      <c r="QXP3" s="1"/>
      <c r="QXQ3" s="1"/>
      <c r="QXR3" s="168"/>
      <c r="QXS3" s="168"/>
      <c r="QXT3" s="168"/>
      <c r="QXU3" s="2"/>
      <c r="QXV3" s="2"/>
      <c r="QXW3" s="2"/>
      <c r="QXX3" s="22"/>
      <c r="QXY3" s="1"/>
      <c r="QXZ3" s="1"/>
      <c r="QYA3" s="168"/>
      <c r="QYB3" s="168"/>
      <c r="QYC3" s="168"/>
      <c r="QYD3" s="2"/>
      <c r="QYE3" s="2"/>
      <c r="QYF3" s="2"/>
      <c r="QYG3" s="22"/>
      <c r="QYH3" s="1"/>
      <c r="QYI3" s="1"/>
      <c r="QYJ3" s="168"/>
      <c r="QYK3" s="168"/>
      <c r="QYL3" s="168"/>
      <c r="QYM3" s="2"/>
      <c r="QYN3" s="2"/>
      <c r="QYO3" s="2"/>
      <c r="QYP3" s="22"/>
      <c r="QYQ3" s="1"/>
      <c r="QYR3" s="1"/>
      <c r="QYS3" s="168"/>
      <c r="QYT3" s="168"/>
      <c r="QYU3" s="168"/>
      <c r="QYV3" s="2"/>
      <c r="QYW3" s="2"/>
      <c r="QYX3" s="2"/>
      <c r="QYY3" s="22"/>
      <c r="QYZ3" s="1"/>
      <c r="QZA3" s="1"/>
      <c r="QZB3" s="168"/>
      <c r="QZC3" s="168"/>
      <c r="QZD3" s="168"/>
      <c r="QZE3" s="2"/>
      <c r="QZF3" s="2"/>
      <c r="QZG3" s="2"/>
      <c r="QZH3" s="22"/>
      <c r="QZI3" s="1"/>
      <c r="QZJ3" s="1"/>
      <c r="QZK3" s="168"/>
      <c r="QZL3" s="168"/>
      <c r="QZM3" s="168"/>
      <c r="QZN3" s="2"/>
      <c r="QZO3" s="2"/>
      <c r="QZP3" s="2"/>
      <c r="QZQ3" s="22"/>
      <c r="QZR3" s="1"/>
      <c r="QZS3" s="1"/>
      <c r="QZT3" s="168"/>
      <c r="QZU3" s="168"/>
      <c r="QZV3" s="168"/>
      <c r="QZW3" s="2"/>
      <c r="QZX3" s="2"/>
      <c r="QZY3" s="2"/>
      <c r="QZZ3" s="22"/>
      <c r="RAA3" s="1"/>
      <c r="RAB3" s="1"/>
      <c r="RAC3" s="168"/>
      <c r="RAD3" s="168"/>
      <c r="RAE3" s="168"/>
      <c r="RAF3" s="2"/>
      <c r="RAG3" s="2"/>
      <c r="RAH3" s="2"/>
      <c r="RAI3" s="22"/>
      <c r="RAJ3" s="1"/>
      <c r="RAK3" s="1"/>
      <c r="RAL3" s="168"/>
      <c r="RAM3" s="168"/>
      <c r="RAN3" s="168"/>
      <c r="RAO3" s="2"/>
      <c r="RAP3" s="2"/>
      <c r="RAQ3" s="2"/>
      <c r="RAR3" s="22"/>
      <c r="RAS3" s="1"/>
      <c r="RAT3" s="1"/>
      <c r="RAU3" s="168"/>
      <c r="RAV3" s="168"/>
      <c r="RAW3" s="168"/>
      <c r="RAX3" s="2"/>
      <c r="RAY3" s="2"/>
      <c r="RAZ3" s="2"/>
      <c r="RBA3" s="22"/>
      <c r="RBB3" s="1"/>
      <c r="RBC3" s="1"/>
      <c r="RBD3" s="168"/>
      <c r="RBE3" s="168"/>
      <c r="RBF3" s="168"/>
      <c r="RBG3" s="2"/>
      <c r="RBH3" s="2"/>
      <c r="RBI3" s="2"/>
      <c r="RBJ3" s="22"/>
      <c r="RBK3" s="1"/>
      <c r="RBL3" s="1"/>
      <c r="RBM3" s="168"/>
      <c r="RBN3" s="168"/>
      <c r="RBO3" s="168"/>
      <c r="RBP3" s="2"/>
      <c r="RBQ3" s="2"/>
      <c r="RBR3" s="2"/>
      <c r="RBS3" s="22"/>
      <c r="RBT3" s="1"/>
      <c r="RBU3" s="1"/>
      <c r="RBV3" s="168"/>
      <c r="RBW3" s="168"/>
      <c r="RBX3" s="168"/>
      <c r="RBY3" s="2"/>
      <c r="RBZ3" s="2"/>
      <c r="RCA3" s="2"/>
      <c r="RCB3" s="22"/>
      <c r="RCC3" s="1"/>
      <c r="RCD3" s="1"/>
      <c r="RCE3" s="168"/>
      <c r="RCF3" s="168"/>
      <c r="RCG3" s="168"/>
      <c r="RCH3" s="2"/>
      <c r="RCI3" s="2"/>
      <c r="RCJ3" s="2"/>
      <c r="RCK3" s="22"/>
      <c r="RCL3" s="1"/>
      <c r="RCM3" s="1"/>
      <c r="RCN3" s="168"/>
      <c r="RCO3" s="168"/>
      <c r="RCP3" s="168"/>
      <c r="RCQ3" s="2"/>
      <c r="RCR3" s="2"/>
      <c r="RCS3" s="2"/>
      <c r="RCT3" s="22"/>
      <c r="RCU3" s="1"/>
      <c r="RCV3" s="1"/>
      <c r="RCW3" s="168"/>
      <c r="RCX3" s="168"/>
      <c r="RCY3" s="168"/>
      <c r="RCZ3" s="2"/>
      <c r="RDA3" s="2"/>
      <c r="RDB3" s="2"/>
      <c r="RDC3" s="22"/>
      <c r="RDD3" s="1"/>
      <c r="RDE3" s="1"/>
      <c r="RDF3" s="168"/>
      <c r="RDG3" s="168"/>
      <c r="RDH3" s="168"/>
      <c r="RDI3" s="2"/>
      <c r="RDJ3" s="2"/>
      <c r="RDK3" s="2"/>
      <c r="RDL3" s="22"/>
      <c r="RDM3" s="1"/>
      <c r="RDN3" s="1"/>
      <c r="RDO3" s="168"/>
      <c r="RDP3" s="168"/>
      <c r="RDQ3" s="168"/>
      <c r="RDR3" s="2"/>
      <c r="RDS3" s="2"/>
      <c r="RDT3" s="2"/>
      <c r="RDU3" s="22"/>
      <c r="RDV3" s="1"/>
      <c r="RDW3" s="1"/>
      <c r="RDX3" s="168"/>
      <c r="RDY3" s="168"/>
      <c r="RDZ3" s="168"/>
      <c r="REA3" s="2"/>
      <c r="REB3" s="2"/>
      <c r="REC3" s="2"/>
      <c r="RED3" s="22"/>
      <c r="REE3" s="1"/>
      <c r="REF3" s="1"/>
      <c r="REG3" s="168"/>
      <c r="REH3" s="168"/>
      <c r="REI3" s="168"/>
      <c r="REJ3" s="2"/>
      <c r="REK3" s="2"/>
      <c r="REL3" s="2"/>
      <c r="REM3" s="22"/>
      <c r="REN3" s="1"/>
      <c r="REO3" s="1"/>
      <c r="REP3" s="168"/>
      <c r="REQ3" s="168"/>
      <c r="RER3" s="168"/>
      <c r="RES3" s="2"/>
      <c r="RET3" s="2"/>
      <c r="REU3" s="2"/>
      <c r="REV3" s="22"/>
      <c r="REW3" s="1"/>
      <c r="REX3" s="1"/>
      <c r="REY3" s="168"/>
      <c r="REZ3" s="168"/>
      <c r="RFA3" s="168"/>
      <c r="RFB3" s="2"/>
      <c r="RFC3" s="2"/>
      <c r="RFD3" s="2"/>
      <c r="RFE3" s="22"/>
      <c r="RFF3" s="1"/>
      <c r="RFG3" s="1"/>
      <c r="RFH3" s="168"/>
      <c r="RFI3" s="168"/>
      <c r="RFJ3" s="168"/>
      <c r="RFK3" s="2"/>
      <c r="RFL3" s="2"/>
      <c r="RFM3" s="2"/>
      <c r="RFN3" s="22"/>
      <c r="RFO3" s="1"/>
      <c r="RFP3" s="1"/>
      <c r="RFQ3" s="168"/>
      <c r="RFR3" s="168"/>
      <c r="RFS3" s="168"/>
      <c r="RFT3" s="2"/>
      <c r="RFU3" s="2"/>
      <c r="RFV3" s="2"/>
      <c r="RFW3" s="22"/>
      <c r="RFX3" s="1"/>
      <c r="RFY3" s="1"/>
      <c r="RFZ3" s="168"/>
      <c r="RGA3" s="168"/>
      <c r="RGB3" s="168"/>
      <c r="RGC3" s="2"/>
      <c r="RGD3" s="2"/>
      <c r="RGE3" s="2"/>
      <c r="RGF3" s="22"/>
      <c r="RGG3" s="1"/>
      <c r="RGH3" s="1"/>
      <c r="RGI3" s="168"/>
      <c r="RGJ3" s="168"/>
      <c r="RGK3" s="168"/>
      <c r="RGL3" s="2"/>
      <c r="RGM3" s="2"/>
      <c r="RGN3" s="2"/>
      <c r="RGO3" s="22"/>
      <c r="RGP3" s="1"/>
      <c r="RGQ3" s="1"/>
      <c r="RGR3" s="168"/>
      <c r="RGS3" s="168"/>
      <c r="RGT3" s="168"/>
      <c r="RGU3" s="2"/>
      <c r="RGV3" s="2"/>
      <c r="RGW3" s="2"/>
      <c r="RGX3" s="22"/>
      <c r="RGY3" s="1"/>
      <c r="RGZ3" s="1"/>
      <c r="RHA3" s="168"/>
      <c r="RHB3" s="168"/>
      <c r="RHC3" s="168"/>
      <c r="RHD3" s="2"/>
      <c r="RHE3" s="2"/>
      <c r="RHF3" s="2"/>
      <c r="RHG3" s="22"/>
      <c r="RHH3" s="1"/>
      <c r="RHI3" s="1"/>
      <c r="RHJ3" s="168"/>
      <c r="RHK3" s="168"/>
      <c r="RHL3" s="168"/>
      <c r="RHM3" s="2"/>
      <c r="RHN3" s="2"/>
      <c r="RHO3" s="2"/>
      <c r="RHP3" s="22"/>
      <c r="RHQ3" s="1"/>
      <c r="RHR3" s="1"/>
      <c r="RHS3" s="168"/>
      <c r="RHT3" s="168"/>
      <c r="RHU3" s="168"/>
      <c r="RHV3" s="2"/>
      <c r="RHW3" s="2"/>
      <c r="RHX3" s="2"/>
      <c r="RHY3" s="22"/>
      <c r="RHZ3" s="1"/>
      <c r="RIA3" s="1"/>
      <c r="RIB3" s="168"/>
      <c r="RIC3" s="168"/>
      <c r="RID3" s="168"/>
      <c r="RIE3" s="2"/>
      <c r="RIF3" s="2"/>
      <c r="RIG3" s="2"/>
      <c r="RIH3" s="22"/>
      <c r="RII3" s="1"/>
      <c r="RIJ3" s="1"/>
      <c r="RIK3" s="168"/>
      <c r="RIL3" s="168"/>
      <c r="RIM3" s="168"/>
      <c r="RIN3" s="2"/>
      <c r="RIO3" s="2"/>
      <c r="RIP3" s="2"/>
      <c r="RIQ3" s="22"/>
      <c r="RIR3" s="1"/>
      <c r="RIS3" s="1"/>
      <c r="RIT3" s="168"/>
      <c r="RIU3" s="168"/>
      <c r="RIV3" s="168"/>
      <c r="RIW3" s="2"/>
      <c r="RIX3" s="2"/>
      <c r="RIY3" s="2"/>
      <c r="RIZ3" s="22"/>
      <c r="RJA3" s="1"/>
      <c r="RJB3" s="1"/>
      <c r="RJC3" s="168"/>
      <c r="RJD3" s="168"/>
      <c r="RJE3" s="168"/>
      <c r="RJF3" s="2"/>
      <c r="RJG3" s="2"/>
      <c r="RJH3" s="2"/>
      <c r="RJI3" s="22"/>
      <c r="RJJ3" s="1"/>
      <c r="RJK3" s="1"/>
      <c r="RJL3" s="168"/>
      <c r="RJM3" s="168"/>
      <c r="RJN3" s="168"/>
      <c r="RJO3" s="2"/>
      <c r="RJP3" s="2"/>
      <c r="RJQ3" s="2"/>
      <c r="RJR3" s="22"/>
      <c r="RJS3" s="1"/>
      <c r="RJT3" s="1"/>
      <c r="RJU3" s="168"/>
      <c r="RJV3" s="168"/>
      <c r="RJW3" s="168"/>
      <c r="RJX3" s="2"/>
      <c r="RJY3" s="2"/>
      <c r="RJZ3" s="2"/>
      <c r="RKA3" s="22"/>
      <c r="RKB3" s="1"/>
      <c r="RKC3" s="1"/>
      <c r="RKD3" s="168"/>
      <c r="RKE3" s="168"/>
      <c r="RKF3" s="168"/>
      <c r="RKG3" s="2"/>
      <c r="RKH3" s="2"/>
      <c r="RKI3" s="2"/>
      <c r="RKJ3" s="22"/>
      <c r="RKK3" s="1"/>
      <c r="RKL3" s="1"/>
      <c r="RKM3" s="168"/>
      <c r="RKN3" s="168"/>
      <c r="RKO3" s="168"/>
      <c r="RKP3" s="2"/>
      <c r="RKQ3" s="2"/>
      <c r="RKR3" s="2"/>
      <c r="RKS3" s="22"/>
      <c r="RKT3" s="1"/>
      <c r="RKU3" s="1"/>
      <c r="RKV3" s="168"/>
      <c r="RKW3" s="168"/>
      <c r="RKX3" s="168"/>
      <c r="RKY3" s="2"/>
      <c r="RKZ3" s="2"/>
      <c r="RLA3" s="2"/>
      <c r="RLB3" s="22"/>
      <c r="RLC3" s="1"/>
      <c r="RLD3" s="1"/>
      <c r="RLE3" s="168"/>
      <c r="RLF3" s="168"/>
      <c r="RLG3" s="168"/>
      <c r="RLH3" s="2"/>
      <c r="RLI3" s="2"/>
      <c r="RLJ3" s="2"/>
      <c r="RLK3" s="22"/>
      <c r="RLL3" s="1"/>
      <c r="RLM3" s="1"/>
      <c r="RLN3" s="168"/>
      <c r="RLO3" s="168"/>
      <c r="RLP3" s="168"/>
      <c r="RLQ3" s="2"/>
      <c r="RLR3" s="2"/>
      <c r="RLS3" s="2"/>
      <c r="RLT3" s="22"/>
      <c r="RLU3" s="1"/>
      <c r="RLV3" s="1"/>
      <c r="RLW3" s="168"/>
      <c r="RLX3" s="168"/>
      <c r="RLY3" s="168"/>
      <c r="RLZ3" s="2"/>
      <c r="RMA3" s="2"/>
      <c r="RMB3" s="2"/>
      <c r="RMC3" s="22"/>
      <c r="RMD3" s="1"/>
      <c r="RME3" s="1"/>
      <c r="RMF3" s="168"/>
      <c r="RMG3" s="168"/>
      <c r="RMH3" s="168"/>
      <c r="RMI3" s="2"/>
      <c r="RMJ3" s="2"/>
      <c r="RMK3" s="2"/>
      <c r="RML3" s="22"/>
      <c r="RMM3" s="1"/>
      <c r="RMN3" s="1"/>
      <c r="RMO3" s="168"/>
      <c r="RMP3" s="168"/>
      <c r="RMQ3" s="168"/>
      <c r="RMR3" s="2"/>
      <c r="RMS3" s="2"/>
      <c r="RMT3" s="2"/>
      <c r="RMU3" s="22"/>
      <c r="RMV3" s="1"/>
      <c r="RMW3" s="1"/>
      <c r="RMX3" s="168"/>
      <c r="RMY3" s="168"/>
      <c r="RMZ3" s="168"/>
      <c r="RNA3" s="2"/>
      <c r="RNB3" s="2"/>
      <c r="RNC3" s="2"/>
      <c r="RND3" s="22"/>
      <c r="RNE3" s="1"/>
      <c r="RNF3" s="1"/>
      <c r="RNG3" s="168"/>
      <c r="RNH3" s="168"/>
      <c r="RNI3" s="168"/>
      <c r="RNJ3" s="2"/>
      <c r="RNK3" s="2"/>
      <c r="RNL3" s="2"/>
      <c r="RNM3" s="22"/>
      <c r="RNN3" s="1"/>
      <c r="RNO3" s="1"/>
      <c r="RNP3" s="168"/>
      <c r="RNQ3" s="168"/>
      <c r="RNR3" s="168"/>
      <c r="RNS3" s="2"/>
      <c r="RNT3" s="2"/>
      <c r="RNU3" s="2"/>
      <c r="RNV3" s="22"/>
      <c r="RNW3" s="1"/>
      <c r="RNX3" s="1"/>
      <c r="RNY3" s="168"/>
      <c r="RNZ3" s="168"/>
      <c r="ROA3" s="168"/>
      <c r="ROB3" s="2"/>
      <c r="ROC3" s="2"/>
      <c r="ROD3" s="2"/>
      <c r="ROE3" s="22"/>
      <c r="ROF3" s="1"/>
      <c r="ROG3" s="1"/>
      <c r="ROH3" s="168"/>
      <c r="ROI3" s="168"/>
      <c r="ROJ3" s="168"/>
      <c r="ROK3" s="2"/>
      <c r="ROL3" s="2"/>
      <c r="ROM3" s="2"/>
      <c r="RON3" s="22"/>
      <c r="ROO3" s="1"/>
      <c r="ROP3" s="1"/>
      <c r="ROQ3" s="168"/>
      <c r="ROR3" s="168"/>
      <c r="ROS3" s="168"/>
      <c r="ROT3" s="2"/>
      <c r="ROU3" s="2"/>
      <c r="ROV3" s="2"/>
      <c r="ROW3" s="22"/>
      <c r="ROX3" s="1"/>
      <c r="ROY3" s="1"/>
      <c r="ROZ3" s="168"/>
      <c r="RPA3" s="168"/>
      <c r="RPB3" s="168"/>
      <c r="RPC3" s="2"/>
      <c r="RPD3" s="2"/>
      <c r="RPE3" s="2"/>
      <c r="RPF3" s="22"/>
      <c r="RPG3" s="1"/>
      <c r="RPH3" s="1"/>
      <c r="RPI3" s="168"/>
      <c r="RPJ3" s="168"/>
      <c r="RPK3" s="168"/>
      <c r="RPL3" s="2"/>
      <c r="RPM3" s="2"/>
      <c r="RPN3" s="2"/>
      <c r="RPO3" s="22"/>
      <c r="RPP3" s="1"/>
      <c r="RPQ3" s="1"/>
      <c r="RPR3" s="168"/>
      <c r="RPS3" s="168"/>
      <c r="RPT3" s="168"/>
      <c r="RPU3" s="2"/>
      <c r="RPV3" s="2"/>
      <c r="RPW3" s="2"/>
      <c r="RPX3" s="22"/>
      <c r="RPY3" s="1"/>
      <c r="RPZ3" s="1"/>
      <c r="RQA3" s="168"/>
      <c r="RQB3" s="168"/>
      <c r="RQC3" s="168"/>
      <c r="RQD3" s="2"/>
      <c r="RQE3" s="2"/>
      <c r="RQF3" s="2"/>
      <c r="RQG3" s="22"/>
      <c r="RQH3" s="1"/>
      <c r="RQI3" s="1"/>
      <c r="RQJ3" s="168"/>
      <c r="RQK3" s="168"/>
      <c r="RQL3" s="168"/>
      <c r="RQM3" s="2"/>
      <c r="RQN3" s="2"/>
      <c r="RQO3" s="2"/>
      <c r="RQP3" s="22"/>
      <c r="RQQ3" s="1"/>
      <c r="RQR3" s="1"/>
      <c r="RQS3" s="168"/>
      <c r="RQT3" s="168"/>
      <c r="RQU3" s="168"/>
      <c r="RQV3" s="2"/>
      <c r="RQW3" s="2"/>
      <c r="RQX3" s="2"/>
      <c r="RQY3" s="22"/>
      <c r="RQZ3" s="1"/>
      <c r="RRA3" s="1"/>
      <c r="RRB3" s="168"/>
      <c r="RRC3" s="168"/>
      <c r="RRD3" s="168"/>
      <c r="RRE3" s="2"/>
      <c r="RRF3" s="2"/>
      <c r="RRG3" s="2"/>
      <c r="RRH3" s="22"/>
      <c r="RRI3" s="1"/>
      <c r="RRJ3" s="1"/>
      <c r="RRK3" s="168"/>
      <c r="RRL3" s="168"/>
      <c r="RRM3" s="168"/>
      <c r="RRN3" s="2"/>
      <c r="RRO3" s="2"/>
      <c r="RRP3" s="2"/>
      <c r="RRQ3" s="22"/>
      <c r="RRR3" s="1"/>
      <c r="RRS3" s="1"/>
      <c r="RRT3" s="168"/>
      <c r="RRU3" s="168"/>
      <c r="RRV3" s="168"/>
      <c r="RRW3" s="2"/>
      <c r="RRX3" s="2"/>
      <c r="RRY3" s="2"/>
      <c r="RRZ3" s="22"/>
      <c r="RSA3" s="1"/>
      <c r="RSB3" s="1"/>
      <c r="RSC3" s="168"/>
      <c r="RSD3" s="168"/>
      <c r="RSE3" s="168"/>
      <c r="RSF3" s="2"/>
      <c r="RSG3" s="2"/>
      <c r="RSH3" s="2"/>
      <c r="RSI3" s="22"/>
      <c r="RSJ3" s="1"/>
      <c r="RSK3" s="1"/>
      <c r="RSL3" s="168"/>
      <c r="RSM3" s="168"/>
      <c r="RSN3" s="168"/>
      <c r="RSO3" s="2"/>
      <c r="RSP3" s="2"/>
      <c r="RSQ3" s="2"/>
      <c r="RSR3" s="22"/>
      <c r="RSS3" s="1"/>
      <c r="RST3" s="1"/>
      <c r="RSU3" s="168"/>
      <c r="RSV3" s="168"/>
      <c r="RSW3" s="168"/>
      <c r="RSX3" s="2"/>
      <c r="RSY3" s="2"/>
      <c r="RSZ3" s="2"/>
      <c r="RTA3" s="22"/>
      <c r="RTB3" s="1"/>
      <c r="RTC3" s="1"/>
      <c r="RTD3" s="168"/>
      <c r="RTE3" s="168"/>
      <c r="RTF3" s="168"/>
      <c r="RTG3" s="2"/>
      <c r="RTH3" s="2"/>
      <c r="RTI3" s="2"/>
      <c r="RTJ3" s="22"/>
      <c r="RTK3" s="1"/>
      <c r="RTL3" s="1"/>
      <c r="RTM3" s="168"/>
      <c r="RTN3" s="168"/>
      <c r="RTO3" s="168"/>
      <c r="RTP3" s="2"/>
      <c r="RTQ3" s="2"/>
      <c r="RTR3" s="2"/>
      <c r="RTS3" s="22"/>
      <c r="RTT3" s="1"/>
      <c r="RTU3" s="1"/>
      <c r="RTV3" s="168"/>
      <c r="RTW3" s="168"/>
      <c r="RTX3" s="168"/>
      <c r="RTY3" s="2"/>
      <c r="RTZ3" s="2"/>
      <c r="RUA3" s="2"/>
      <c r="RUB3" s="22"/>
      <c r="RUC3" s="1"/>
      <c r="RUD3" s="1"/>
      <c r="RUE3" s="168"/>
      <c r="RUF3" s="168"/>
      <c r="RUG3" s="168"/>
      <c r="RUH3" s="2"/>
      <c r="RUI3" s="2"/>
      <c r="RUJ3" s="2"/>
      <c r="RUK3" s="22"/>
      <c r="RUL3" s="1"/>
      <c r="RUM3" s="1"/>
      <c r="RUN3" s="168"/>
      <c r="RUO3" s="168"/>
      <c r="RUP3" s="168"/>
      <c r="RUQ3" s="2"/>
      <c r="RUR3" s="2"/>
      <c r="RUS3" s="2"/>
      <c r="RUT3" s="22"/>
      <c r="RUU3" s="1"/>
      <c r="RUV3" s="1"/>
      <c r="RUW3" s="168"/>
      <c r="RUX3" s="168"/>
      <c r="RUY3" s="168"/>
      <c r="RUZ3" s="2"/>
      <c r="RVA3" s="2"/>
      <c r="RVB3" s="2"/>
      <c r="RVC3" s="22"/>
      <c r="RVD3" s="1"/>
      <c r="RVE3" s="1"/>
      <c r="RVF3" s="168"/>
      <c r="RVG3" s="168"/>
      <c r="RVH3" s="168"/>
      <c r="RVI3" s="2"/>
      <c r="RVJ3" s="2"/>
      <c r="RVK3" s="2"/>
      <c r="RVL3" s="22"/>
      <c r="RVM3" s="1"/>
      <c r="RVN3" s="1"/>
      <c r="RVO3" s="168"/>
      <c r="RVP3" s="168"/>
      <c r="RVQ3" s="168"/>
      <c r="RVR3" s="2"/>
      <c r="RVS3" s="2"/>
      <c r="RVT3" s="2"/>
      <c r="RVU3" s="22"/>
      <c r="RVV3" s="1"/>
      <c r="RVW3" s="1"/>
      <c r="RVX3" s="168"/>
      <c r="RVY3" s="168"/>
      <c r="RVZ3" s="168"/>
      <c r="RWA3" s="2"/>
      <c r="RWB3" s="2"/>
      <c r="RWC3" s="2"/>
      <c r="RWD3" s="22"/>
      <c r="RWE3" s="1"/>
      <c r="RWF3" s="1"/>
      <c r="RWG3" s="168"/>
      <c r="RWH3" s="168"/>
      <c r="RWI3" s="168"/>
      <c r="RWJ3" s="2"/>
      <c r="RWK3" s="2"/>
      <c r="RWL3" s="2"/>
      <c r="RWM3" s="22"/>
      <c r="RWN3" s="1"/>
      <c r="RWO3" s="1"/>
      <c r="RWP3" s="168"/>
      <c r="RWQ3" s="168"/>
      <c r="RWR3" s="168"/>
      <c r="RWS3" s="2"/>
      <c r="RWT3" s="2"/>
      <c r="RWU3" s="2"/>
      <c r="RWV3" s="22"/>
      <c r="RWW3" s="1"/>
      <c r="RWX3" s="1"/>
      <c r="RWY3" s="168"/>
      <c r="RWZ3" s="168"/>
      <c r="RXA3" s="168"/>
      <c r="RXB3" s="2"/>
      <c r="RXC3" s="2"/>
      <c r="RXD3" s="2"/>
      <c r="RXE3" s="22"/>
      <c r="RXF3" s="1"/>
      <c r="RXG3" s="1"/>
      <c r="RXH3" s="168"/>
      <c r="RXI3" s="168"/>
      <c r="RXJ3" s="168"/>
      <c r="RXK3" s="2"/>
      <c r="RXL3" s="2"/>
      <c r="RXM3" s="2"/>
      <c r="RXN3" s="22"/>
      <c r="RXO3" s="1"/>
      <c r="RXP3" s="1"/>
      <c r="RXQ3" s="168"/>
      <c r="RXR3" s="168"/>
      <c r="RXS3" s="168"/>
      <c r="RXT3" s="2"/>
      <c r="RXU3" s="2"/>
      <c r="RXV3" s="2"/>
      <c r="RXW3" s="22"/>
      <c r="RXX3" s="1"/>
      <c r="RXY3" s="1"/>
      <c r="RXZ3" s="168"/>
      <c r="RYA3" s="168"/>
      <c r="RYB3" s="168"/>
      <c r="RYC3" s="2"/>
      <c r="RYD3" s="2"/>
      <c r="RYE3" s="2"/>
      <c r="RYF3" s="22"/>
      <c r="RYG3" s="1"/>
      <c r="RYH3" s="1"/>
      <c r="RYI3" s="168"/>
      <c r="RYJ3" s="168"/>
      <c r="RYK3" s="168"/>
      <c r="RYL3" s="2"/>
      <c r="RYM3" s="2"/>
      <c r="RYN3" s="2"/>
      <c r="RYO3" s="22"/>
      <c r="RYP3" s="1"/>
      <c r="RYQ3" s="1"/>
      <c r="RYR3" s="168"/>
      <c r="RYS3" s="168"/>
      <c r="RYT3" s="168"/>
      <c r="RYU3" s="2"/>
      <c r="RYV3" s="2"/>
      <c r="RYW3" s="2"/>
      <c r="RYX3" s="22"/>
      <c r="RYY3" s="1"/>
      <c r="RYZ3" s="1"/>
      <c r="RZA3" s="168"/>
      <c r="RZB3" s="168"/>
      <c r="RZC3" s="168"/>
      <c r="RZD3" s="2"/>
      <c r="RZE3" s="2"/>
      <c r="RZF3" s="2"/>
      <c r="RZG3" s="22"/>
      <c r="RZH3" s="1"/>
      <c r="RZI3" s="1"/>
      <c r="RZJ3" s="168"/>
      <c r="RZK3" s="168"/>
      <c r="RZL3" s="168"/>
      <c r="RZM3" s="2"/>
      <c r="RZN3" s="2"/>
      <c r="RZO3" s="2"/>
      <c r="RZP3" s="22"/>
      <c r="RZQ3" s="1"/>
      <c r="RZR3" s="1"/>
      <c r="RZS3" s="168"/>
      <c r="RZT3" s="168"/>
      <c r="RZU3" s="168"/>
      <c r="RZV3" s="2"/>
      <c r="RZW3" s="2"/>
      <c r="RZX3" s="2"/>
      <c r="RZY3" s="22"/>
      <c r="RZZ3" s="1"/>
      <c r="SAA3" s="1"/>
      <c r="SAB3" s="168"/>
      <c r="SAC3" s="168"/>
      <c r="SAD3" s="168"/>
      <c r="SAE3" s="2"/>
      <c r="SAF3" s="2"/>
      <c r="SAG3" s="2"/>
      <c r="SAH3" s="22"/>
      <c r="SAI3" s="1"/>
      <c r="SAJ3" s="1"/>
      <c r="SAK3" s="168"/>
      <c r="SAL3" s="168"/>
      <c r="SAM3" s="168"/>
      <c r="SAN3" s="2"/>
      <c r="SAO3" s="2"/>
      <c r="SAP3" s="2"/>
      <c r="SAQ3" s="22"/>
      <c r="SAR3" s="1"/>
      <c r="SAS3" s="1"/>
      <c r="SAT3" s="168"/>
      <c r="SAU3" s="168"/>
      <c r="SAV3" s="168"/>
      <c r="SAW3" s="2"/>
      <c r="SAX3" s="2"/>
      <c r="SAY3" s="2"/>
      <c r="SAZ3" s="22"/>
      <c r="SBA3" s="1"/>
      <c r="SBB3" s="1"/>
      <c r="SBC3" s="168"/>
      <c r="SBD3" s="168"/>
      <c r="SBE3" s="168"/>
      <c r="SBF3" s="2"/>
      <c r="SBG3" s="2"/>
      <c r="SBH3" s="2"/>
      <c r="SBI3" s="22"/>
      <c r="SBJ3" s="1"/>
      <c r="SBK3" s="1"/>
      <c r="SBL3" s="168"/>
      <c r="SBM3" s="168"/>
      <c r="SBN3" s="168"/>
      <c r="SBO3" s="2"/>
      <c r="SBP3" s="2"/>
      <c r="SBQ3" s="2"/>
      <c r="SBR3" s="22"/>
      <c r="SBS3" s="1"/>
      <c r="SBT3" s="1"/>
      <c r="SBU3" s="168"/>
      <c r="SBV3" s="168"/>
      <c r="SBW3" s="168"/>
      <c r="SBX3" s="2"/>
      <c r="SBY3" s="2"/>
      <c r="SBZ3" s="2"/>
      <c r="SCA3" s="22"/>
      <c r="SCB3" s="1"/>
      <c r="SCC3" s="1"/>
      <c r="SCD3" s="168"/>
      <c r="SCE3" s="168"/>
      <c r="SCF3" s="168"/>
      <c r="SCG3" s="2"/>
      <c r="SCH3" s="2"/>
      <c r="SCI3" s="2"/>
      <c r="SCJ3" s="22"/>
      <c r="SCK3" s="1"/>
      <c r="SCL3" s="1"/>
      <c r="SCM3" s="168"/>
      <c r="SCN3" s="168"/>
      <c r="SCO3" s="168"/>
      <c r="SCP3" s="2"/>
      <c r="SCQ3" s="2"/>
      <c r="SCR3" s="2"/>
      <c r="SCS3" s="22"/>
      <c r="SCT3" s="1"/>
      <c r="SCU3" s="1"/>
      <c r="SCV3" s="168"/>
      <c r="SCW3" s="168"/>
      <c r="SCX3" s="168"/>
      <c r="SCY3" s="2"/>
      <c r="SCZ3" s="2"/>
      <c r="SDA3" s="2"/>
      <c r="SDB3" s="22"/>
      <c r="SDC3" s="1"/>
      <c r="SDD3" s="1"/>
      <c r="SDE3" s="168"/>
      <c r="SDF3" s="168"/>
      <c r="SDG3" s="168"/>
      <c r="SDH3" s="2"/>
      <c r="SDI3" s="2"/>
      <c r="SDJ3" s="2"/>
      <c r="SDK3" s="22"/>
      <c r="SDL3" s="1"/>
      <c r="SDM3" s="1"/>
      <c r="SDN3" s="168"/>
      <c r="SDO3" s="168"/>
      <c r="SDP3" s="168"/>
      <c r="SDQ3" s="2"/>
      <c r="SDR3" s="2"/>
      <c r="SDS3" s="2"/>
      <c r="SDT3" s="22"/>
      <c r="SDU3" s="1"/>
      <c r="SDV3" s="1"/>
      <c r="SDW3" s="168"/>
      <c r="SDX3" s="168"/>
      <c r="SDY3" s="168"/>
      <c r="SDZ3" s="2"/>
      <c r="SEA3" s="2"/>
      <c r="SEB3" s="2"/>
      <c r="SEC3" s="22"/>
      <c r="SED3" s="1"/>
      <c r="SEE3" s="1"/>
      <c r="SEF3" s="168"/>
      <c r="SEG3" s="168"/>
      <c r="SEH3" s="168"/>
      <c r="SEI3" s="2"/>
      <c r="SEJ3" s="2"/>
      <c r="SEK3" s="2"/>
      <c r="SEL3" s="22"/>
      <c r="SEM3" s="1"/>
      <c r="SEN3" s="1"/>
      <c r="SEO3" s="168"/>
      <c r="SEP3" s="168"/>
      <c r="SEQ3" s="168"/>
      <c r="SER3" s="2"/>
      <c r="SES3" s="2"/>
      <c r="SET3" s="2"/>
      <c r="SEU3" s="22"/>
      <c r="SEV3" s="1"/>
      <c r="SEW3" s="1"/>
      <c r="SEX3" s="168"/>
      <c r="SEY3" s="168"/>
      <c r="SEZ3" s="168"/>
      <c r="SFA3" s="2"/>
      <c r="SFB3" s="2"/>
      <c r="SFC3" s="2"/>
      <c r="SFD3" s="22"/>
      <c r="SFE3" s="1"/>
      <c r="SFF3" s="1"/>
      <c r="SFG3" s="168"/>
      <c r="SFH3" s="168"/>
      <c r="SFI3" s="168"/>
      <c r="SFJ3" s="2"/>
      <c r="SFK3" s="2"/>
      <c r="SFL3" s="2"/>
      <c r="SFM3" s="22"/>
      <c r="SFN3" s="1"/>
      <c r="SFO3" s="1"/>
      <c r="SFP3" s="168"/>
      <c r="SFQ3" s="168"/>
      <c r="SFR3" s="168"/>
      <c r="SFS3" s="2"/>
      <c r="SFT3" s="2"/>
      <c r="SFU3" s="2"/>
      <c r="SFV3" s="22"/>
      <c r="SFW3" s="1"/>
      <c r="SFX3" s="1"/>
      <c r="SFY3" s="168"/>
      <c r="SFZ3" s="168"/>
      <c r="SGA3" s="168"/>
      <c r="SGB3" s="2"/>
      <c r="SGC3" s="2"/>
      <c r="SGD3" s="2"/>
      <c r="SGE3" s="22"/>
      <c r="SGF3" s="1"/>
      <c r="SGG3" s="1"/>
      <c r="SGH3" s="168"/>
      <c r="SGI3" s="168"/>
      <c r="SGJ3" s="168"/>
      <c r="SGK3" s="2"/>
      <c r="SGL3" s="2"/>
      <c r="SGM3" s="2"/>
      <c r="SGN3" s="22"/>
      <c r="SGO3" s="1"/>
      <c r="SGP3" s="1"/>
      <c r="SGQ3" s="168"/>
      <c r="SGR3" s="168"/>
      <c r="SGS3" s="168"/>
      <c r="SGT3" s="2"/>
      <c r="SGU3" s="2"/>
      <c r="SGV3" s="2"/>
      <c r="SGW3" s="22"/>
      <c r="SGX3" s="1"/>
      <c r="SGY3" s="1"/>
      <c r="SGZ3" s="168"/>
      <c r="SHA3" s="168"/>
      <c r="SHB3" s="168"/>
      <c r="SHC3" s="2"/>
      <c r="SHD3" s="2"/>
      <c r="SHE3" s="2"/>
      <c r="SHF3" s="22"/>
      <c r="SHG3" s="1"/>
      <c r="SHH3" s="1"/>
      <c r="SHI3" s="168"/>
      <c r="SHJ3" s="168"/>
      <c r="SHK3" s="168"/>
      <c r="SHL3" s="2"/>
      <c r="SHM3" s="2"/>
      <c r="SHN3" s="2"/>
      <c r="SHO3" s="22"/>
      <c r="SHP3" s="1"/>
      <c r="SHQ3" s="1"/>
      <c r="SHR3" s="168"/>
      <c r="SHS3" s="168"/>
      <c r="SHT3" s="168"/>
      <c r="SHU3" s="2"/>
      <c r="SHV3" s="2"/>
      <c r="SHW3" s="2"/>
      <c r="SHX3" s="22"/>
      <c r="SHY3" s="1"/>
      <c r="SHZ3" s="1"/>
      <c r="SIA3" s="168"/>
      <c r="SIB3" s="168"/>
      <c r="SIC3" s="168"/>
      <c r="SID3" s="2"/>
      <c r="SIE3" s="2"/>
      <c r="SIF3" s="2"/>
      <c r="SIG3" s="22"/>
      <c r="SIH3" s="1"/>
      <c r="SII3" s="1"/>
      <c r="SIJ3" s="168"/>
      <c r="SIK3" s="168"/>
      <c r="SIL3" s="168"/>
      <c r="SIM3" s="2"/>
      <c r="SIN3" s="2"/>
      <c r="SIO3" s="2"/>
      <c r="SIP3" s="22"/>
      <c r="SIQ3" s="1"/>
      <c r="SIR3" s="1"/>
      <c r="SIS3" s="168"/>
      <c r="SIT3" s="168"/>
      <c r="SIU3" s="168"/>
      <c r="SIV3" s="2"/>
      <c r="SIW3" s="2"/>
      <c r="SIX3" s="2"/>
      <c r="SIY3" s="22"/>
      <c r="SIZ3" s="1"/>
      <c r="SJA3" s="1"/>
      <c r="SJB3" s="168"/>
      <c r="SJC3" s="168"/>
      <c r="SJD3" s="168"/>
      <c r="SJE3" s="2"/>
      <c r="SJF3" s="2"/>
      <c r="SJG3" s="2"/>
      <c r="SJH3" s="22"/>
      <c r="SJI3" s="1"/>
      <c r="SJJ3" s="1"/>
      <c r="SJK3" s="168"/>
      <c r="SJL3" s="168"/>
      <c r="SJM3" s="168"/>
      <c r="SJN3" s="2"/>
      <c r="SJO3" s="2"/>
      <c r="SJP3" s="2"/>
      <c r="SJQ3" s="22"/>
      <c r="SJR3" s="1"/>
      <c r="SJS3" s="1"/>
      <c r="SJT3" s="168"/>
      <c r="SJU3" s="168"/>
      <c r="SJV3" s="168"/>
      <c r="SJW3" s="2"/>
      <c r="SJX3" s="2"/>
      <c r="SJY3" s="2"/>
      <c r="SJZ3" s="22"/>
      <c r="SKA3" s="1"/>
      <c r="SKB3" s="1"/>
      <c r="SKC3" s="168"/>
      <c r="SKD3" s="168"/>
      <c r="SKE3" s="168"/>
      <c r="SKF3" s="2"/>
      <c r="SKG3" s="2"/>
      <c r="SKH3" s="2"/>
      <c r="SKI3" s="22"/>
      <c r="SKJ3" s="1"/>
      <c r="SKK3" s="1"/>
      <c r="SKL3" s="168"/>
      <c r="SKM3" s="168"/>
      <c r="SKN3" s="168"/>
      <c r="SKO3" s="2"/>
      <c r="SKP3" s="2"/>
      <c r="SKQ3" s="2"/>
      <c r="SKR3" s="22"/>
      <c r="SKS3" s="1"/>
      <c r="SKT3" s="1"/>
      <c r="SKU3" s="168"/>
      <c r="SKV3" s="168"/>
      <c r="SKW3" s="168"/>
      <c r="SKX3" s="2"/>
      <c r="SKY3" s="2"/>
      <c r="SKZ3" s="2"/>
      <c r="SLA3" s="22"/>
      <c r="SLB3" s="1"/>
      <c r="SLC3" s="1"/>
      <c r="SLD3" s="168"/>
      <c r="SLE3" s="168"/>
      <c r="SLF3" s="168"/>
      <c r="SLG3" s="2"/>
      <c r="SLH3" s="2"/>
      <c r="SLI3" s="2"/>
      <c r="SLJ3" s="22"/>
      <c r="SLK3" s="1"/>
      <c r="SLL3" s="1"/>
      <c r="SLM3" s="168"/>
      <c r="SLN3" s="168"/>
      <c r="SLO3" s="168"/>
      <c r="SLP3" s="2"/>
      <c r="SLQ3" s="2"/>
      <c r="SLR3" s="2"/>
      <c r="SLS3" s="22"/>
      <c r="SLT3" s="1"/>
      <c r="SLU3" s="1"/>
      <c r="SLV3" s="168"/>
      <c r="SLW3" s="168"/>
      <c r="SLX3" s="168"/>
      <c r="SLY3" s="2"/>
      <c r="SLZ3" s="2"/>
      <c r="SMA3" s="2"/>
      <c r="SMB3" s="22"/>
      <c r="SMC3" s="1"/>
      <c r="SMD3" s="1"/>
      <c r="SME3" s="168"/>
      <c r="SMF3" s="168"/>
      <c r="SMG3" s="168"/>
      <c r="SMH3" s="2"/>
      <c r="SMI3" s="2"/>
      <c r="SMJ3" s="2"/>
      <c r="SMK3" s="22"/>
      <c r="SML3" s="1"/>
      <c r="SMM3" s="1"/>
      <c r="SMN3" s="168"/>
      <c r="SMO3" s="168"/>
      <c r="SMP3" s="168"/>
      <c r="SMQ3" s="2"/>
      <c r="SMR3" s="2"/>
      <c r="SMS3" s="2"/>
      <c r="SMT3" s="22"/>
      <c r="SMU3" s="1"/>
      <c r="SMV3" s="1"/>
      <c r="SMW3" s="168"/>
      <c r="SMX3" s="168"/>
      <c r="SMY3" s="168"/>
      <c r="SMZ3" s="2"/>
      <c r="SNA3" s="2"/>
      <c r="SNB3" s="2"/>
      <c r="SNC3" s="22"/>
      <c r="SND3" s="1"/>
      <c r="SNE3" s="1"/>
      <c r="SNF3" s="168"/>
      <c r="SNG3" s="168"/>
      <c r="SNH3" s="168"/>
      <c r="SNI3" s="2"/>
      <c r="SNJ3" s="2"/>
      <c r="SNK3" s="2"/>
      <c r="SNL3" s="22"/>
      <c r="SNM3" s="1"/>
      <c r="SNN3" s="1"/>
      <c r="SNO3" s="168"/>
      <c r="SNP3" s="168"/>
      <c r="SNQ3" s="168"/>
      <c r="SNR3" s="2"/>
      <c r="SNS3" s="2"/>
      <c r="SNT3" s="2"/>
      <c r="SNU3" s="22"/>
      <c r="SNV3" s="1"/>
      <c r="SNW3" s="1"/>
      <c r="SNX3" s="168"/>
      <c r="SNY3" s="168"/>
      <c r="SNZ3" s="168"/>
      <c r="SOA3" s="2"/>
      <c r="SOB3" s="2"/>
      <c r="SOC3" s="2"/>
      <c r="SOD3" s="22"/>
      <c r="SOE3" s="1"/>
      <c r="SOF3" s="1"/>
      <c r="SOG3" s="168"/>
      <c r="SOH3" s="168"/>
      <c r="SOI3" s="168"/>
      <c r="SOJ3" s="2"/>
      <c r="SOK3" s="2"/>
      <c r="SOL3" s="2"/>
      <c r="SOM3" s="22"/>
      <c r="SON3" s="1"/>
      <c r="SOO3" s="1"/>
      <c r="SOP3" s="168"/>
      <c r="SOQ3" s="168"/>
      <c r="SOR3" s="168"/>
      <c r="SOS3" s="2"/>
      <c r="SOT3" s="2"/>
      <c r="SOU3" s="2"/>
      <c r="SOV3" s="22"/>
      <c r="SOW3" s="1"/>
      <c r="SOX3" s="1"/>
      <c r="SOY3" s="168"/>
      <c r="SOZ3" s="168"/>
      <c r="SPA3" s="168"/>
      <c r="SPB3" s="2"/>
      <c r="SPC3" s="2"/>
      <c r="SPD3" s="2"/>
      <c r="SPE3" s="22"/>
      <c r="SPF3" s="1"/>
      <c r="SPG3" s="1"/>
      <c r="SPH3" s="168"/>
      <c r="SPI3" s="168"/>
      <c r="SPJ3" s="168"/>
      <c r="SPK3" s="2"/>
      <c r="SPL3" s="2"/>
      <c r="SPM3" s="2"/>
      <c r="SPN3" s="22"/>
      <c r="SPO3" s="1"/>
      <c r="SPP3" s="1"/>
      <c r="SPQ3" s="168"/>
      <c r="SPR3" s="168"/>
      <c r="SPS3" s="168"/>
      <c r="SPT3" s="2"/>
      <c r="SPU3" s="2"/>
      <c r="SPV3" s="2"/>
      <c r="SPW3" s="22"/>
      <c r="SPX3" s="1"/>
      <c r="SPY3" s="1"/>
      <c r="SPZ3" s="168"/>
      <c r="SQA3" s="168"/>
      <c r="SQB3" s="168"/>
      <c r="SQC3" s="2"/>
      <c r="SQD3" s="2"/>
      <c r="SQE3" s="2"/>
      <c r="SQF3" s="22"/>
      <c r="SQG3" s="1"/>
      <c r="SQH3" s="1"/>
      <c r="SQI3" s="168"/>
      <c r="SQJ3" s="168"/>
      <c r="SQK3" s="168"/>
      <c r="SQL3" s="2"/>
      <c r="SQM3" s="2"/>
      <c r="SQN3" s="2"/>
      <c r="SQO3" s="22"/>
      <c r="SQP3" s="1"/>
      <c r="SQQ3" s="1"/>
      <c r="SQR3" s="168"/>
      <c r="SQS3" s="168"/>
      <c r="SQT3" s="168"/>
      <c r="SQU3" s="2"/>
      <c r="SQV3" s="2"/>
      <c r="SQW3" s="2"/>
      <c r="SQX3" s="22"/>
      <c r="SQY3" s="1"/>
      <c r="SQZ3" s="1"/>
      <c r="SRA3" s="168"/>
      <c r="SRB3" s="168"/>
      <c r="SRC3" s="168"/>
      <c r="SRD3" s="2"/>
      <c r="SRE3" s="2"/>
      <c r="SRF3" s="2"/>
      <c r="SRG3" s="22"/>
      <c r="SRH3" s="1"/>
      <c r="SRI3" s="1"/>
      <c r="SRJ3" s="168"/>
      <c r="SRK3" s="168"/>
      <c r="SRL3" s="168"/>
      <c r="SRM3" s="2"/>
      <c r="SRN3" s="2"/>
      <c r="SRO3" s="2"/>
      <c r="SRP3" s="22"/>
      <c r="SRQ3" s="1"/>
      <c r="SRR3" s="1"/>
      <c r="SRS3" s="168"/>
      <c r="SRT3" s="168"/>
      <c r="SRU3" s="168"/>
      <c r="SRV3" s="2"/>
      <c r="SRW3" s="2"/>
      <c r="SRX3" s="2"/>
      <c r="SRY3" s="22"/>
      <c r="SRZ3" s="1"/>
      <c r="SSA3" s="1"/>
      <c r="SSB3" s="168"/>
      <c r="SSC3" s="168"/>
      <c r="SSD3" s="168"/>
      <c r="SSE3" s="2"/>
      <c r="SSF3" s="2"/>
      <c r="SSG3" s="2"/>
      <c r="SSH3" s="22"/>
      <c r="SSI3" s="1"/>
      <c r="SSJ3" s="1"/>
      <c r="SSK3" s="168"/>
      <c r="SSL3" s="168"/>
      <c r="SSM3" s="168"/>
      <c r="SSN3" s="2"/>
      <c r="SSO3" s="2"/>
      <c r="SSP3" s="2"/>
      <c r="SSQ3" s="22"/>
      <c r="SSR3" s="1"/>
      <c r="SSS3" s="1"/>
      <c r="SST3" s="168"/>
      <c r="SSU3" s="168"/>
      <c r="SSV3" s="168"/>
      <c r="SSW3" s="2"/>
      <c r="SSX3" s="2"/>
      <c r="SSY3" s="2"/>
      <c r="SSZ3" s="22"/>
      <c r="STA3" s="1"/>
      <c r="STB3" s="1"/>
      <c r="STC3" s="168"/>
      <c r="STD3" s="168"/>
      <c r="STE3" s="168"/>
      <c r="STF3" s="2"/>
      <c r="STG3" s="2"/>
      <c r="STH3" s="2"/>
      <c r="STI3" s="22"/>
      <c r="STJ3" s="1"/>
      <c r="STK3" s="1"/>
      <c r="STL3" s="168"/>
      <c r="STM3" s="168"/>
      <c r="STN3" s="168"/>
      <c r="STO3" s="2"/>
      <c r="STP3" s="2"/>
      <c r="STQ3" s="2"/>
      <c r="STR3" s="22"/>
      <c r="STS3" s="1"/>
      <c r="STT3" s="1"/>
      <c r="STU3" s="168"/>
      <c r="STV3" s="168"/>
      <c r="STW3" s="168"/>
      <c r="STX3" s="2"/>
      <c r="STY3" s="2"/>
      <c r="STZ3" s="2"/>
      <c r="SUA3" s="22"/>
      <c r="SUB3" s="1"/>
      <c r="SUC3" s="1"/>
      <c r="SUD3" s="168"/>
      <c r="SUE3" s="168"/>
      <c r="SUF3" s="168"/>
      <c r="SUG3" s="2"/>
      <c r="SUH3" s="2"/>
      <c r="SUI3" s="2"/>
      <c r="SUJ3" s="22"/>
      <c r="SUK3" s="1"/>
      <c r="SUL3" s="1"/>
      <c r="SUM3" s="168"/>
      <c r="SUN3" s="168"/>
      <c r="SUO3" s="168"/>
      <c r="SUP3" s="2"/>
      <c r="SUQ3" s="2"/>
      <c r="SUR3" s="2"/>
      <c r="SUS3" s="22"/>
      <c r="SUT3" s="1"/>
      <c r="SUU3" s="1"/>
      <c r="SUV3" s="168"/>
      <c r="SUW3" s="168"/>
      <c r="SUX3" s="168"/>
      <c r="SUY3" s="2"/>
      <c r="SUZ3" s="2"/>
      <c r="SVA3" s="2"/>
      <c r="SVB3" s="22"/>
      <c r="SVC3" s="1"/>
      <c r="SVD3" s="1"/>
      <c r="SVE3" s="168"/>
      <c r="SVF3" s="168"/>
      <c r="SVG3" s="168"/>
      <c r="SVH3" s="2"/>
      <c r="SVI3" s="2"/>
      <c r="SVJ3" s="2"/>
      <c r="SVK3" s="22"/>
      <c r="SVL3" s="1"/>
      <c r="SVM3" s="1"/>
      <c r="SVN3" s="168"/>
      <c r="SVO3" s="168"/>
      <c r="SVP3" s="168"/>
      <c r="SVQ3" s="2"/>
      <c r="SVR3" s="2"/>
      <c r="SVS3" s="2"/>
      <c r="SVT3" s="22"/>
      <c r="SVU3" s="1"/>
      <c r="SVV3" s="1"/>
      <c r="SVW3" s="168"/>
      <c r="SVX3" s="168"/>
      <c r="SVY3" s="168"/>
      <c r="SVZ3" s="2"/>
      <c r="SWA3" s="2"/>
      <c r="SWB3" s="2"/>
      <c r="SWC3" s="22"/>
      <c r="SWD3" s="1"/>
      <c r="SWE3" s="1"/>
      <c r="SWF3" s="168"/>
      <c r="SWG3" s="168"/>
      <c r="SWH3" s="168"/>
      <c r="SWI3" s="2"/>
      <c r="SWJ3" s="2"/>
      <c r="SWK3" s="2"/>
      <c r="SWL3" s="22"/>
      <c r="SWM3" s="1"/>
      <c r="SWN3" s="1"/>
      <c r="SWO3" s="168"/>
      <c r="SWP3" s="168"/>
      <c r="SWQ3" s="168"/>
      <c r="SWR3" s="2"/>
      <c r="SWS3" s="2"/>
      <c r="SWT3" s="2"/>
      <c r="SWU3" s="22"/>
      <c r="SWV3" s="1"/>
      <c r="SWW3" s="1"/>
      <c r="SWX3" s="168"/>
      <c r="SWY3" s="168"/>
      <c r="SWZ3" s="168"/>
      <c r="SXA3" s="2"/>
      <c r="SXB3" s="2"/>
      <c r="SXC3" s="2"/>
      <c r="SXD3" s="22"/>
      <c r="SXE3" s="1"/>
      <c r="SXF3" s="1"/>
      <c r="SXG3" s="168"/>
      <c r="SXH3" s="168"/>
      <c r="SXI3" s="168"/>
      <c r="SXJ3" s="2"/>
      <c r="SXK3" s="2"/>
      <c r="SXL3" s="2"/>
      <c r="SXM3" s="22"/>
      <c r="SXN3" s="1"/>
      <c r="SXO3" s="1"/>
      <c r="SXP3" s="168"/>
      <c r="SXQ3" s="168"/>
      <c r="SXR3" s="168"/>
      <c r="SXS3" s="2"/>
      <c r="SXT3" s="2"/>
      <c r="SXU3" s="2"/>
      <c r="SXV3" s="22"/>
      <c r="SXW3" s="1"/>
      <c r="SXX3" s="1"/>
      <c r="SXY3" s="168"/>
      <c r="SXZ3" s="168"/>
      <c r="SYA3" s="168"/>
      <c r="SYB3" s="2"/>
      <c r="SYC3" s="2"/>
      <c r="SYD3" s="2"/>
      <c r="SYE3" s="22"/>
      <c r="SYF3" s="1"/>
      <c r="SYG3" s="1"/>
      <c r="SYH3" s="168"/>
      <c r="SYI3" s="168"/>
      <c r="SYJ3" s="168"/>
      <c r="SYK3" s="2"/>
      <c r="SYL3" s="2"/>
      <c r="SYM3" s="2"/>
      <c r="SYN3" s="22"/>
      <c r="SYO3" s="1"/>
      <c r="SYP3" s="1"/>
      <c r="SYQ3" s="168"/>
      <c r="SYR3" s="168"/>
      <c r="SYS3" s="168"/>
      <c r="SYT3" s="2"/>
      <c r="SYU3" s="2"/>
      <c r="SYV3" s="2"/>
      <c r="SYW3" s="22"/>
      <c r="SYX3" s="1"/>
      <c r="SYY3" s="1"/>
      <c r="SYZ3" s="168"/>
      <c r="SZA3" s="168"/>
      <c r="SZB3" s="168"/>
      <c r="SZC3" s="2"/>
      <c r="SZD3" s="2"/>
      <c r="SZE3" s="2"/>
      <c r="SZF3" s="22"/>
      <c r="SZG3" s="1"/>
      <c r="SZH3" s="1"/>
      <c r="SZI3" s="168"/>
      <c r="SZJ3" s="168"/>
      <c r="SZK3" s="168"/>
      <c r="SZL3" s="2"/>
      <c r="SZM3" s="2"/>
      <c r="SZN3" s="2"/>
      <c r="SZO3" s="22"/>
      <c r="SZP3" s="1"/>
      <c r="SZQ3" s="1"/>
      <c r="SZR3" s="168"/>
      <c r="SZS3" s="168"/>
      <c r="SZT3" s="168"/>
      <c r="SZU3" s="2"/>
      <c r="SZV3" s="2"/>
      <c r="SZW3" s="2"/>
      <c r="SZX3" s="22"/>
      <c r="SZY3" s="1"/>
      <c r="SZZ3" s="1"/>
      <c r="TAA3" s="168"/>
      <c r="TAB3" s="168"/>
      <c r="TAC3" s="168"/>
      <c r="TAD3" s="2"/>
      <c r="TAE3" s="2"/>
      <c r="TAF3" s="2"/>
      <c r="TAG3" s="22"/>
      <c r="TAH3" s="1"/>
      <c r="TAI3" s="1"/>
      <c r="TAJ3" s="168"/>
      <c r="TAK3" s="168"/>
      <c r="TAL3" s="168"/>
      <c r="TAM3" s="2"/>
      <c r="TAN3" s="2"/>
      <c r="TAO3" s="2"/>
      <c r="TAP3" s="22"/>
      <c r="TAQ3" s="1"/>
      <c r="TAR3" s="1"/>
      <c r="TAS3" s="168"/>
      <c r="TAT3" s="168"/>
      <c r="TAU3" s="168"/>
      <c r="TAV3" s="2"/>
      <c r="TAW3" s="2"/>
      <c r="TAX3" s="2"/>
      <c r="TAY3" s="22"/>
      <c r="TAZ3" s="1"/>
      <c r="TBA3" s="1"/>
      <c r="TBB3" s="168"/>
      <c r="TBC3" s="168"/>
      <c r="TBD3" s="168"/>
      <c r="TBE3" s="2"/>
      <c r="TBF3" s="2"/>
      <c r="TBG3" s="2"/>
      <c r="TBH3" s="22"/>
      <c r="TBI3" s="1"/>
      <c r="TBJ3" s="1"/>
      <c r="TBK3" s="168"/>
      <c r="TBL3" s="168"/>
      <c r="TBM3" s="168"/>
      <c r="TBN3" s="2"/>
      <c r="TBO3" s="2"/>
      <c r="TBP3" s="2"/>
      <c r="TBQ3" s="22"/>
      <c r="TBR3" s="1"/>
      <c r="TBS3" s="1"/>
      <c r="TBT3" s="168"/>
      <c r="TBU3" s="168"/>
      <c r="TBV3" s="168"/>
      <c r="TBW3" s="2"/>
      <c r="TBX3" s="2"/>
      <c r="TBY3" s="2"/>
      <c r="TBZ3" s="22"/>
      <c r="TCA3" s="1"/>
      <c r="TCB3" s="1"/>
      <c r="TCC3" s="168"/>
      <c r="TCD3" s="168"/>
      <c r="TCE3" s="168"/>
      <c r="TCF3" s="2"/>
      <c r="TCG3" s="2"/>
      <c r="TCH3" s="2"/>
      <c r="TCI3" s="22"/>
      <c r="TCJ3" s="1"/>
      <c r="TCK3" s="1"/>
      <c r="TCL3" s="168"/>
      <c r="TCM3" s="168"/>
      <c r="TCN3" s="168"/>
      <c r="TCO3" s="2"/>
      <c r="TCP3" s="2"/>
      <c r="TCQ3" s="2"/>
      <c r="TCR3" s="22"/>
      <c r="TCS3" s="1"/>
      <c r="TCT3" s="1"/>
      <c r="TCU3" s="168"/>
      <c r="TCV3" s="168"/>
      <c r="TCW3" s="168"/>
      <c r="TCX3" s="2"/>
      <c r="TCY3" s="2"/>
      <c r="TCZ3" s="2"/>
      <c r="TDA3" s="22"/>
      <c r="TDB3" s="1"/>
      <c r="TDC3" s="1"/>
      <c r="TDD3" s="168"/>
      <c r="TDE3" s="168"/>
      <c r="TDF3" s="168"/>
      <c r="TDG3" s="2"/>
      <c r="TDH3" s="2"/>
      <c r="TDI3" s="2"/>
      <c r="TDJ3" s="22"/>
      <c r="TDK3" s="1"/>
      <c r="TDL3" s="1"/>
      <c r="TDM3" s="168"/>
      <c r="TDN3" s="168"/>
      <c r="TDO3" s="168"/>
      <c r="TDP3" s="2"/>
      <c r="TDQ3" s="2"/>
      <c r="TDR3" s="2"/>
      <c r="TDS3" s="22"/>
      <c r="TDT3" s="1"/>
      <c r="TDU3" s="1"/>
      <c r="TDV3" s="168"/>
      <c r="TDW3" s="168"/>
      <c r="TDX3" s="168"/>
      <c r="TDY3" s="2"/>
      <c r="TDZ3" s="2"/>
      <c r="TEA3" s="2"/>
      <c r="TEB3" s="22"/>
      <c r="TEC3" s="1"/>
      <c r="TED3" s="1"/>
      <c r="TEE3" s="168"/>
      <c r="TEF3" s="168"/>
      <c r="TEG3" s="168"/>
      <c r="TEH3" s="2"/>
      <c r="TEI3" s="2"/>
      <c r="TEJ3" s="2"/>
      <c r="TEK3" s="22"/>
      <c r="TEL3" s="1"/>
      <c r="TEM3" s="1"/>
      <c r="TEN3" s="168"/>
      <c r="TEO3" s="168"/>
      <c r="TEP3" s="168"/>
      <c r="TEQ3" s="2"/>
      <c r="TER3" s="2"/>
      <c r="TES3" s="2"/>
      <c r="TET3" s="22"/>
      <c r="TEU3" s="1"/>
      <c r="TEV3" s="1"/>
      <c r="TEW3" s="168"/>
      <c r="TEX3" s="168"/>
      <c r="TEY3" s="168"/>
      <c r="TEZ3" s="2"/>
      <c r="TFA3" s="2"/>
      <c r="TFB3" s="2"/>
      <c r="TFC3" s="22"/>
      <c r="TFD3" s="1"/>
      <c r="TFE3" s="1"/>
      <c r="TFF3" s="168"/>
      <c r="TFG3" s="168"/>
      <c r="TFH3" s="168"/>
      <c r="TFI3" s="2"/>
      <c r="TFJ3" s="2"/>
      <c r="TFK3" s="2"/>
      <c r="TFL3" s="22"/>
      <c r="TFM3" s="1"/>
      <c r="TFN3" s="1"/>
      <c r="TFO3" s="168"/>
      <c r="TFP3" s="168"/>
      <c r="TFQ3" s="168"/>
      <c r="TFR3" s="2"/>
      <c r="TFS3" s="2"/>
      <c r="TFT3" s="2"/>
      <c r="TFU3" s="22"/>
      <c r="TFV3" s="1"/>
      <c r="TFW3" s="1"/>
      <c r="TFX3" s="168"/>
      <c r="TFY3" s="168"/>
      <c r="TFZ3" s="168"/>
      <c r="TGA3" s="2"/>
      <c r="TGB3" s="2"/>
      <c r="TGC3" s="2"/>
      <c r="TGD3" s="22"/>
      <c r="TGE3" s="1"/>
      <c r="TGF3" s="1"/>
      <c r="TGG3" s="168"/>
      <c r="TGH3" s="168"/>
      <c r="TGI3" s="168"/>
      <c r="TGJ3" s="2"/>
      <c r="TGK3" s="2"/>
      <c r="TGL3" s="2"/>
      <c r="TGM3" s="22"/>
      <c r="TGN3" s="1"/>
      <c r="TGO3" s="1"/>
      <c r="TGP3" s="168"/>
      <c r="TGQ3" s="168"/>
      <c r="TGR3" s="168"/>
      <c r="TGS3" s="2"/>
      <c r="TGT3" s="2"/>
      <c r="TGU3" s="2"/>
      <c r="TGV3" s="22"/>
      <c r="TGW3" s="1"/>
      <c r="TGX3" s="1"/>
      <c r="TGY3" s="168"/>
      <c r="TGZ3" s="168"/>
      <c r="THA3" s="168"/>
      <c r="THB3" s="2"/>
      <c r="THC3" s="2"/>
      <c r="THD3" s="2"/>
      <c r="THE3" s="22"/>
      <c r="THF3" s="1"/>
      <c r="THG3" s="1"/>
      <c r="THH3" s="168"/>
      <c r="THI3" s="168"/>
      <c r="THJ3" s="168"/>
      <c r="THK3" s="2"/>
      <c r="THL3" s="2"/>
      <c r="THM3" s="2"/>
      <c r="THN3" s="22"/>
      <c r="THO3" s="1"/>
      <c r="THP3" s="1"/>
      <c r="THQ3" s="168"/>
      <c r="THR3" s="168"/>
      <c r="THS3" s="168"/>
      <c r="THT3" s="2"/>
      <c r="THU3" s="2"/>
      <c r="THV3" s="2"/>
      <c r="THW3" s="22"/>
      <c r="THX3" s="1"/>
      <c r="THY3" s="1"/>
      <c r="THZ3" s="168"/>
      <c r="TIA3" s="168"/>
      <c r="TIB3" s="168"/>
      <c r="TIC3" s="2"/>
      <c r="TID3" s="2"/>
      <c r="TIE3" s="2"/>
      <c r="TIF3" s="22"/>
      <c r="TIG3" s="1"/>
      <c r="TIH3" s="1"/>
      <c r="TII3" s="168"/>
      <c r="TIJ3" s="168"/>
      <c r="TIK3" s="168"/>
      <c r="TIL3" s="2"/>
      <c r="TIM3" s="2"/>
      <c r="TIN3" s="2"/>
      <c r="TIO3" s="22"/>
      <c r="TIP3" s="1"/>
      <c r="TIQ3" s="1"/>
      <c r="TIR3" s="168"/>
      <c r="TIS3" s="168"/>
      <c r="TIT3" s="168"/>
      <c r="TIU3" s="2"/>
      <c r="TIV3" s="2"/>
      <c r="TIW3" s="2"/>
      <c r="TIX3" s="22"/>
      <c r="TIY3" s="1"/>
      <c r="TIZ3" s="1"/>
      <c r="TJA3" s="168"/>
      <c r="TJB3" s="168"/>
      <c r="TJC3" s="168"/>
      <c r="TJD3" s="2"/>
      <c r="TJE3" s="2"/>
      <c r="TJF3" s="2"/>
      <c r="TJG3" s="22"/>
      <c r="TJH3" s="1"/>
      <c r="TJI3" s="1"/>
      <c r="TJJ3" s="168"/>
      <c r="TJK3" s="168"/>
      <c r="TJL3" s="168"/>
      <c r="TJM3" s="2"/>
      <c r="TJN3" s="2"/>
      <c r="TJO3" s="2"/>
      <c r="TJP3" s="22"/>
      <c r="TJQ3" s="1"/>
      <c r="TJR3" s="1"/>
      <c r="TJS3" s="168"/>
      <c r="TJT3" s="168"/>
      <c r="TJU3" s="168"/>
      <c r="TJV3" s="2"/>
      <c r="TJW3" s="2"/>
      <c r="TJX3" s="2"/>
      <c r="TJY3" s="22"/>
      <c r="TJZ3" s="1"/>
      <c r="TKA3" s="1"/>
      <c r="TKB3" s="168"/>
      <c r="TKC3" s="168"/>
      <c r="TKD3" s="168"/>
      <c r="TKE3" s="2"/>
      <c r="TKF3" s="2"/>
      <c r="TKG3" s="2"/>
      <c r="TKH3" s="22"/>
      <c r="TKI3" s="1"/>
      <c r="TKJ3" s="1"/>
      <c r="TKK3" s="168"/>
      <c r="TKL3" s="168"/>
      <c r="TKM3" s="168"/>
      <c r="TKN3" s="2"/>
      <c r="TKO3" s="2"/>
      <c r="TKP3" s="2"/>
      <c r="TKQ3" s="22"/>
      <c r="TKR3" s="1"/>
      <c r="TKS3" s="1"/>
      <c r="TKT3" s="168"/>
      <c r="TKU3" s="168"/>
      <c r="TKV3" s="168"/>
      <c r="TKW3" s="2"/>
      <c r="TKX3" s="2"/>
      <c r="TKY3" s="2"/>
      <c r="TKZ3" s="22"/>
      <c r="TLA3" s="1"/>
      <c r="TLB3" s="1"/>
      <c r="TLC3" s="168"/>
      <c r="TLD3" s="168"/>
      <c r="TLE3" s="168"/>
      <c r="TLF3" s="2"/>
      <c r="TLG3" s="2"/>
      <c r="TLH3" s="2"/>
      <c r="TLI3" s="22"/>
      <c r="TLJ3" s="1"/>
      <c r="TLK3" s="1"/>
      <c r="TLL3" s="168"/>
      <c r="TLM3" s="168"/>
      <c r="TLN3" s="168"/>
      <c r="TLO3" s="2"/>
      <c r="TLP3" s="2"/>
      <c r="TLQ3" s="2"/>
      <c r="TLR3" s="22"/>
      <c r="TLS3" s="1"/>
      <c r="TLT3" s="1"/>
      <c r="TLU3" s="168"/>
      <c r="TLV3" s="168"/>
      <c r="TLW3" s="168"/>
      <c r="TLX3" s="2"/>
      <c r="TLY3" s="2"/>
      <c r="TLZ3" s="2"/>
      <c r="TMA3" s="22"/>
      <c r="TMB3" s="1"/>
      <c r="TMC3" s="1"/>
      <c r="TMD3" s="168"/>
      <c r="TME3" s="168"/>
      <c r="TMF3" s="168"/>
      <c r="TMG3" s="2"/>
      <c r="TMH3" s="2"/>
      <c r="TMI3" s="2"/>
      <c r="TMJ3" s="22"/>
      <c r="TMK3" s="1"/>
      <c r="TML3" s="1"/>
      <c r="TMM3" s="168"/>
      <c r="TMN3" s="168"/>
      <c r="TMO3" s="168"/>
      <c r="TMP3" s="2"/>
      <c r="TMQ3" s="2"/>
      <c r="TMR3" s="2"/>
      <c r="TMS3" s="22"/>
      <c r="TMT3" s="1"/>
      <c r="TMU3" s="1"/>
      <c r="TMV3" s="168"/>
      <c r="TMW3" s="168"/>
      <c r="TMX3" s="168"/>
      <c r="TMY3" s="2"/>
      <c r="TMZ3" s="2"/>
      <c r="TNA3" s="2"/>
      <c r="TNB3" s="22"/>
      <c r="TNC3" s="1"/>
      <c r="TND3" s="1"/>
      <c r="TNE3" s="168"/>
      <c r="TNF3" s="168"/>
      <c r="TNG3" s="168"/>
      <c r="TNH3" s="2"/>
      <c r="TNI3" s="2"/>
      <c r="TNJ3" s="2"/>
      <c r="TNK3" s="22"/>
      <c r="TNL3" s="1"/>
      <c r="TNM3" s="1"/>
      <c r="TNN3" s="168"/>
      <c r="TNO3" s="168"/>
      <c r="TNP3" s="168"/>
      <c r="TNQ3" s="2"/>
      <c r="TNR3" s="2"/>
      <c r="TNS3" s="2"/>
      <c r="TNT3" s="22"/>
      <c r="TNU3" s="1"/>
      <c r="TNV3" s="1"/>
      <c r="TNW3" s="168"/>
      <c r="TNX3" s="168"/>
      <c r="TNY3" s="168"/>
      <c r="TNZ3" s="2"/>
      <c r="TOA3" s="2"/>
      <c r="TOB3" s="2"/>
      <c r="TOC3" s="22"/>
      <c r="TOD3" s="1"/>
      <c r="TOE3" s="1"/>
      <c r="TOF3" s="168"/>
      <c r="TOG3" s="168"/>
      <c r="TOH3" s="168"/>
      <c r="TOI3" s="2"/>
      <c r="TOJ3" s="2"/>
      <c r="TOK3" s="2"/>
      <c r="TOL3" s="22"/>
      <c r="TOM3" s="1"/>
      <c r="TON3" s="1"/>
      <c r="TOO3" s="168"/>
      <c r="TOP3" s="168"/>
      <c r="TOQ3" s="168"/>
      <c r="TOR3" s="2"/>
      <c r="TOS3" s="2"/>
      <c r="TOT3" s="2"/>
      <c r="TOU3" s="22"/>
      <c r="TOV3" s="1"/>
      <c r="TOW3" s="1"/>
      <c r="TOX3" s="168"/>
      <c r="TOY3" s="168"/>
      <c r="TOZ3" s="168"/>
      <c r="TPA3" s="2"/>
      <c r="TPB3" s="2"/>
      <c r="TPC3" s="2"/>
      <c r="TPD3" s="22"/>
      <c r="TPE3" s="1"/>
      <c r="TPF3" s="1"/>
      <c r="TPG3" s="168"/>
      <c r="TPH3" s="168"/>
      <c r="TPI3" s="168"/>
      <c r="TPJ3" s="2"/>
      <c r="TPK3" s="2"/>
      <c r="TPL3" s="2"/>
      <c r="TPM3" s="22"/>
      <c r="TPN3" s="1"/>
      <c r="TPO3" s="1"/>
      <c r="TPP3" s="168"/>
      <c r="TPQ3" s="168"/>
      <c r="TPR3" s="168"/>
      <c r="TPS3" s="2"/>
      <c r="TPT3" s="2"/>
      <c r="TPU3" s="2"/>
      <c r="TPV3" s="22"/>
      <c r="TPW3" s="1"/>
      <c r="TPX3" s="1"/>
      <c r="TPY3" s="168"/>
      <c r="TPZ3" s="168"/>
      <c r="TQA3" s="168"/>
      <c r="TQB3" s="2"/>
      <c r="TQC3" s="2"/>
      <c r="TQD3" s="2"/>
      <c r="TQE3" s="22"/>
      <c r="TQF3" s="1"/>
      <c r="TQG3" s="1"/>
      <c r="TQH3" s="168"/>
      <c r="TQI3" s="168"/>
      <c r="TQJ3" s="168"/>
      <c r="TQK3" s="2"/>
      <c r="TQL3" s="2"/>
      <c r="TQM3" s="2"/>
      <c r="TQN3" s="22"/>
      <c r="TQO3" s="1"/>
      <c r="TQP3" s="1"/>
      <c r="TQQ3" s="168"/>
      <c r="TQR3" s="168"/>
      <c r="TQS3" s="168"/>
      <c r="TQT3" s="2"/>
      <c r="TQU3" s="2"/>
      <c r="TQV3" s="2"/>
      <c r="TQW3" s="22"/>
      <c r="TQX3" s="1"/>
      <c r="TQY3" s="1"/>
      <c r="TQZ3" s="168"/>
      <c r="TRA3" s="168"/>
      <c r="TRB3" s="168"/>
      <c r="TRC3" s="2"/>
      <c r="TRD3" s="2"/>
      <c r="TRE3" s="2"/>
      <c r="TRF3" s="22"/>
      <c r="TRG3" s="1"/>
      <c r="TRH3" s="1"/>
      <c r="TRI3" s="168"/>
      <c r="TRJ3" s="168"/>
      <c r="TRK3" s="168"/>
      <c r="TRL3" s="2"/>
      <c r="TRM3" s="2"/>
      <c r="TRN3" s="2"/>
      <c r="TRO3" s="22"/>
      <c r="TRP3" s="1"/>
      <c r="TRQ3" s="1"/>
      <c r="TRR3" s="168"/>
      <c r="TRS3" s="168"/>
      <c r="TRT3" s="168"/>
      <c r="TRU3" s="2"/>
      <c r="TRV3" s="2"/>
      <c r="TRW3" s="2"/>
      <c r="TRX3" s="22"/>
      <c r="TRY3" s="1"/>
      <c r="TRZ3" s="1"/>
      <c r="TSA3" s="168"/>
      <c r="TSB3" s="168"/>
      <c r="TSC3" s="168"/>
      <c r="TSD3" s="2"/>
      <c r="TSE3" s="2"/>
      <c r="TSF3" s="2"/>
      <c r="TSG3" s="22"/>
      <c r="TSH3" s="1"/>
      <c r="TSI3" s="1"/>
      <c r="TSJ3" s="168"/>
      <c r="TSK3" s="168"/>
      <c r="TSL3" s="168"/>
      <c r="TSM3" s="2"/>
      <c r="TSN3" s="2"/>
      <c r="TSO3" s="2"/>
      <c r="TSP3" s="22"/>
      <c r="TSQ3" s="1"/>
      <c r="TSR3" s="1"/>
      <c r="TSS3" s="168"/>
      <c r="TST3" s="168"/>
      <c r="TSU3" s="168"/>
      <c r="TSV3" s="2"/>
      <c r="TSW3" s="2"/>
      <c r="TSX3" s="2"/>
      <c r="TSY3" s="22"/>
      <c r="TSZ3" s="1"/>
      <c r="TTA3" s="1"/>
      <c r="TTB3" s="168"/>
      <c r="TTC3" s="168"/>
      <c r="TTD3" s="168"/>
      <c r="TTE3" s="2"/>
      <c r="TTF3" s="2"/>
      <c r="TTG3" s="2"/>
      <c r="TTH3" s="22"/>
      <c r="TTI3" s="1"/>
      <c r="TTJ3" s="1"/>
      <c r="TTK3" s="168"/>
      <c r="TTL3" s="168"/>
      <c r="TTM3" s="168"/>
      <c r="TTN3" s="2"/>
      <c r="TTO3" s="2"/>
      <c r="TTP3" s="2"/>
      <c r="TTQ3" s="22"/>
      <c r="TTR3" s="1"/>
      <c r="TTS3" s="1"/>
      <c r="TTT3" s="168"/>
      <c r="TTU3" s="168"/>
      <c r="TTV3" s="168"/>
      <c r="TTW3" s="2"/>
      <c r="TTX3" s="2"/>
      <c r="TTY3" s="2"/>
      <c r="TTZ3" s="22"/>
      <c r="TUA3" s="1"/>
      <c r="TUB3" s="1"/>
      <c r="TUC3" s="168"/>
      <c r="TUD3" s="168"/>
      <c r="TUE3" s="168"/>
      <c r="TUF3" s="2"/>
      <c r="TUG3" s="2"/>
      <c r="TUH3" s="2"/>
      <c r="TUI3" s="22"/>
      <c r="TUJ3" s="1"/>
      <c r="TUK3" s="1"/>
      <c r="TUL3" s="168"/>
      <c r="TUM3" s="168"/>
      <c r="TUN3" s="168"/>
      <c r="TUO3" s="2"/>
      <c r="TUP3" s="2"/>
      <c r="TUQ3" s="2"/>
      <c r="TUR3" s="22"/>
      <c r="TUS3" s="1"/>
      <c r="TUT3" s="1"/>
      <c r="TUU3" s="168"/>
      <c r="TUV3" s="168"/>
      <c r="TUW3" s="168"/>
      <c r="TUX3" s="2"/>
      <c r="TUY3" s="2"/>
      <c r="TUZ3" s="2"/>
      <c r="TVA3" s="22"/>
      <c r="TVB3" s="1"/>
      <c r="TVC3" s="1"/>
      <c r="TVD3" s="168"/>
      <c r="TVE3" s="168"/>
      <c r="TVF3" s="168"/>
      <c r="TVG3" s="2"/>
      <c r="TVH3" s="2"/>
      <c r="TVI3" s="2"/>
      <c r="TVJ3" s="22"/>
      <c r="TVK3" s="1"/>
      <c r="TVL3" s="1"/>
      <c r="TVM3" s="168"/>
      <c r="TVN3" s="168"/>
      <c r="TVO3" s="168"/>
      <c r="TVP3" s="2"/>
      <c r="TVQ3" s="2"/>
      <c r="TVR3" s="2"/>
      <c r="TVS3" s="22"/>
      <c r="TVT3" s="1"/>
      <c r="TVU3" s="1"/>
      <c r="TVV3" s="168"/>
      <c r="TVW3" s="168"/>
      <c r="TVX3" s="168"/>
      <c r="TVY3" s="2"/>
      <c r="TVZ3" s="2"/>
      <c r="TWA3" s="2"/>
      <c r="TWB3" s="22"/>
      <c r="TWC3" s="1"/>
      <c r="TWD3" s="1"/>
      <c r="TWE3" s="168"/>
      <c r="TWF3" s="168"/>
      <c r="TWG3" s="168"/>
      <c r="TWH3" s="2"/>
      <c r="TWI3" s="2"/>
      <c r="TWJ3" s="2"/>
      <c r="TWK3" s="22"/>
      <c r="TWL3" s="1"/>
      <c r="TWM3" s="1"/>
      <c r="TWN3" s="168"/>
      <c r="TWO3" s="168"/>
      <c r="TWP3" s="168"/>
      <c r="TWQ3" s="2"/>
      <c r="TWR3" s="2"/>
      <c r="TWS3" s="2"/>
      <c r="TWT3" s="22"/>
      <c r="TWU3" s="1"/>
      <c r="TWV3" s="1"/>
      <c r="TWW3" s="168"/>
      <c r="TWX3" s="168"/>
      <c r="TWY3" s="168"/>
      <c r="TWZ3" s="2"/>
      <c r="TXA3" s="2"/>
      <c r="TXB3" s="2"/>
      <c r="TXC3" s="22"/>
      <c r="TXD3" s="1"/>
      <c r="TXE3" s="1"/>
      <c r="TXF3" s="168"/>
      <c r="TXG3" s="168"/>
      <c r="TXH3" s="168"/>
      <c r="TXI3" s="2"/>
      <c r="TXJ3" s="2"/>
      <c r="TXK3" s="2"/>
      <c r="TXL3" s="22"/>
      <c r="TXM3" s="1"/>
      <c r="TXN3" s="1"/>
      <c r="TXO3" s="168"/>
      <c r="TXP3" s="168"/>
      <c r="TXQ3" s="168"/>
      <c r="TXR3" s="2"/>
      <c r="TXS3" s="2"/>
      <c r="TXT3" s="2"/>
      <c r="TXU3" s="22"/>
      <c r="TXV3" s="1"/>
      <c r="TXW3" s="1"/>
      <c r="TXX3" s="168"/>
      <c r="TXY3" s="168"/>
      <c r="TXZ3" s="168"/>
      <c r="TYA3" s="2"/>
      <c r="TYB3" s="2"/>
      <c r="TYC3" s="2"/>
      <c r="TYD3" s="22"/>
      <c r="TYE3" s="1"/>
      <c r="TYF3" s="1"/>
      <c r="TYG3" s="168"/>
      <c r="TYH3" s="168"/>
      <c r="TYI3" s="168"/>
      <c r="TYJ3" s="2"/>
      <c r="TYK3" s="2"/>
      <c r="TYL3" s="2"/>
      <c r="TYM3" s="22"/>
      <c r="TYN3" s="1"/>
      <c r="TYO3" s="1"/>
      <c r="TYP3" s="168"/>
      <c r="TYQ3" s="168"/>
      <c r="TYR3" s="168"/>
      <c r="TYS3" s="2"/>
      <c r="TYT3" s="2"/>
      <c r="TYU3" s="2"/>
      <c r="TYV3" s="22"/>
      <c r="TYW3" s="1"/>
      <c r="TYX3" s="1"/>
      <c r="TYY3" s="168"/>
      <c r="TYZ3" s="168"/>
      <c r="TZA3" s="168"/>
      <c r="TZB3" s="2"/>
      <c r="TZC3" s="2"/>
      <c r="TZD3" s="2"/>
      <c r="TZE3" s="22"/>
      <c r="TZF3" s="1"/>
      <c r="TZG3" s="1"/>
      <c r="TZH3" s="168"/>
      <c r="TZI3" s="168"/>
      <c r="TZJ3" s="168"/>
      <c r="TZK3" s="2"/>
      <c r="TZL3" s="2"/>
      <c r="TZM3" s="2"/>
      <c r="TZN3" s="22"/>
      <c r="TZO3" s="1"/>
      <c r="TZP3" s="1"/>
      <c r="TZQ3" s="168"/>
      <c r="TZR3" s="168"/>
      <c r="TZS3" s="168"/>
      <c r="TZT3" s="2"/>
      <c r="TZU3" s="2"/>
      <c r="TZV3" s="2"/>
      <c r="TZW3" s="22"/>
      <c r="TZX3" s="1"/>
      <c r="TZY3" s="1"/>
      <c r="TZZ3" s="168"/>
      <c r="UAA3" s="168"/>
      <c r="UAB3" s="168"/>
      <c r="UAC3" s="2"/>
      <c r="UAD3" s="2"/>
      <c r="UAE3" s="2"/>
      <c r="UAF3" s="22"/>
      <c r="UAG3" s="1"/>
      <c r="UAH3" s="1"/>
      <c r="UAI3" s="168"/>
      <c r="UAJ3" s="168"/>
      <c r="UAK3" s="168"/>
      <c r="UAL3" s="2"/>
      <c r="UAM3" s="2"/>
      <c r="UAN3" s="2"/>
      <c r="UAO3" s="22"/>
      <c r="UAP3" s="1"/>
      <c r="UAQ3" s="1"/>
      <c r="UAR3" s="168"/>
      <c r="UAS3" s="168"/>
      <c r="UAT3" s="168"/>
      <c r="UAU3" s="2"/>
      <c r="UAV3" s="2"/>
      <c r="UAW3" s="2"/>
      <c r="UAX3" s="22"/>
      <c r="UAY3" s="1"/>
      <c r="UAZ3" s="1"/>
      <c r="UBA3" s="168"/>
      <c r="UBB3" s="168"/>
      <c r="UBC3" s="168"/>
      <c r="UBD3" s="2"/>
      <c r="UBE3" s="2"/>
      <c r="UBF3" s="2"/>
      <c r="UBG3" s="22"/>
      <c r="UBH3" s="1"/>
      <c r="UBI3" s="1"/>
      <c r="UBJ3" s="168"/>
      <c r="UBK3" s="168"/>
      <c r="UBL3" s="168"/>
      <c r="UBM3" s="2"/>
      <c r="UBN3" s="2"/>
      <c r="UBO3" s="2"/>
      <c r="UBP3" s="22"/>
      <c r="UBQ3" s="1"/>
      <c r="UBR3" s="1"/>
      <c r="UBS3" s="168"/>
      <c r="UBT3" s="168"/>
      <c r="UBU3" s="168"/>
      <c r="UBV3" s="2"/>
      <c r="UBW3" s="2"/>
      <c r="UBX3" s="2"/>
      <c r="UBY3" s="22"/>
      <c r="UBZ3" s="1"/>
      <c r="UCA3" s="1"/>
      <c r="UCB3" s="168"/>
      <c r="UCC3" s="168"/>
      <c r="UCD3" s="168"/>
      <c r="UCE3" s="2"/>
      <c r="UCF3" s="2"/>
      <c r="UCG3" s="2"/>
      <c r="UCH3" s="22"/>
      <c r="UCI3" s="1"/>
      <c r="UCJ3" s="1"/>
      <c r="UCK3" s="168"/>
      <c r="UCL3" s="168"/>
      <c r="UCM3" s="168"/>
      <c r="UCN3" s="2"/>
      <c r="UCO3" s="2"/>
      <c r="UCP3" s="2"/>
      <c r="UCQ3" s="22"/>
      <c r="UCR3" s="1"/>
      <c r="UCS3" s="1"/>
      <c r="UCT3" s="168"/>
      <c r="UCU3" s="168"/>
      <c r="UCV3" s="168"/>
      <c r="UCW3" s="2"/>
      <c r="UCX3" s="2"/>
      <c r="UCY3" s="2"/>
      <c r="UCZ3" s="22"/>
      <c r="UDA3" s="1"/>
      <c r="UDB3" s="1"/>
      <c r="UDC3" s="168"/>
      <c r="UDD3" s="168"/>
      <c r="UDE3" s="168"/>
      <c r="UDF3" s="2"/>
      <c r="UDG3" s="2"/>
      <c r="UDH3" s="2"/>
      <c r="UDI3" s="22"/>
      <c r="UDJ3" s="1"/>
      <c r="UDK3" s="1"/>
      <c r="UDL3" s="168"/>
      <c r="UDM3" s="168"/>
      <c r="UDN3" s="168"/>
      <c r="UDO3" s="2"/>
      <c r="UDP3" s="2"/>
      <c r="UDQ3" s="2"/>
      <c r="UDR3" s="22"/>
      <c r="UDS3" s="1"/>
      <c r="UDT3" s="1"/>
      <c r="UDU3" s="168"/>
      <c r="UDV3" s="168"/>
      <c r="UDW3" s="168"/>
      <c r="UDX3" s="2"/>
      <c r="UDY3" s="2"/>
      <c r="UDZ3" s="2"/>
      <c r="UEA3" s="22"/>
      <c r="UEB3" s="1"/>
      <c r="UEC3" s="1"/>
      <c r="UED3" s="168"/>
      <c r="UEE3" s="168"/>
      <c r="UEF3" s="168"/>
      <c r="UEG3" s="2"/>
      <c r="UEH3" s="2"/>
      <c r="UEI3" s="2"/>
      <c r="UEJ3" s="22"/>
      <c r="UEK3" s="1"/>
      <c r="UEL3" s="1"/>
      <c r="UEM3" s="168"/>
      <c r="UEN3" s="168"/>
      <c r="UEO3" s="168"/>
      <c r="UEP3" s="2"/>
      <c r="UEQ3" s="2"/>
      <c r="UER3" s="2"/>
      <c r="UES3" s="22"/>
      <c r="UET3" s="1"/>
      <c r="UEU3" s="1"/>
      <c r="UEV3" s="168"/>
      <c r="UEW3" s="168"/>
      <c r="UEX3" s="168"/>
      <c r="UEY3" s="2"/>
      <c r="UEZ3" s="2"/>
      <c r="UFA3" s="2"/>
      <c r="UFB3" s="22"/>
      <c r="UFC3" s="1"/>
      <c r="UFD3" s="1"/>
      <c r="UFE3" s="168"/>
      <c r="UFF3" s="168"/>
      <c r="UFG3" s="168"/>
      <c r="UFH3" s="2"/>
      <c r="UFI3" s="2"/>
      <c r="UFJ3" s="2"/>
      <c r="UFK3" s="22"/>
      <c r="UFL3" s="1"/>
      <c r="UFM3" s="1"/>
      <c r="UFN3" s="168"/>
      <c r="UFO3" s="168"/>
      <c r="UFP3" s="168"/>
      <c r="UFQ3" s="2"/>
      <c r="UFR3" s="2"/>
      <c r="UFS3" s="2"/>
      <c r="UFT3" s="22"/>
      <c r="UFU3" s="1"/>
      <c r="UFV3" s="1"/>
      <c r="UFW3" s="168"/>
      <c r="UFX3" s="168"/>
      <c r="UFY3" s="168"/>
      <c r="UFZ3" s="2"/>
      <c r="UGA3" s="2"/>
      <c r="UGB3" s="2"/>
      <c r="UGC3" s="22"/>
      <c r="UGD3" s="1"/>
      <c r="UGE3" s="1"/>
      <c r="UGF3" s="168"/>
      <c r="UGG3" s="168"/>
      <c r="UGH3" s="168"/>
      <c r="UGI3" s="2"/>
      <c r="UGJ3" s="2"/>
      <c r="UGK3" s="2"/>
      <c r="UGL3" s="22"/>
      <c r="UGM3" s="1"/>
      <c r="UGN3" s="1"/>
      <c r="UGO3" s="168"/>
      <c r="UGP3" s="168"/>
      <c r="UGQ3" s="168"/>
      <c r="UGR3" s="2"/>
      <c r="UGS3" s="2"/>
      <c r="UGT3" s="2"/>
      <c r="UGU3" s="22"/>
      <c r="UGV3" s="1"/>
      <c r="UGW3" s="1"/>
      <c r="UGX3" s="168"/>
      <c r="UGY3" s="168"/>
      <c r="UGZ3" s="168"/>
      <c r="UHA3" s="2"/>
      <c r="UHB3" s="2"/>
      <c r="UHC3" s="2"/>
      <c r="UHD3" s="22"/>
      <c r="UHE3" s="1"/>
      <c r="UHF3" s="1"/>
      <c r="UHG3" s="168"/>
      <c r="UHH3" s="168"/>
      <c r="UHI3" s="168"/>
      <c r="UHJ3" s="2"/>
      <c r="UHK3" s="2"/>
      <c r="UHL3" s="2"/>
      <c r="UHM3" s="22"/>
      <c r="UHN3" s="1"/>
      <c r="UHO3" s="1"/>
      <c r="UHP3" s="168"/>
      <c r="UHQ3" s="168"/>
      <c r="UHR3" s="168"/>
      <c r="UHS3" s="2"/>
      <c r="UHT3" s="2"/>
      <c r="UHU3" s="2"/>
      <c r="UHV3" s="22"/>
      <c r="UHW3" s="1"/>
      <c r="UHX3" s="1"/>
      <c r="UHY3" s="168"/>
      <c r="UHZ3" s="168"/>
      <c r="UIA3" s="168"/>
      <c r="UIB3" s="2"/>
      <c r="UIC3" s="2"/>
      <c r="UID3" s="2"/>
      <c r="UIE3" s="22"/>
      <c r="UIF3" s="1"/>
      <c r="UIG3" s="1"/>
      <c r="UIH3" s="168"/>
      <c r="UII3" s="168"/>
      <c r="UIJ3" s="168"/>
      <c r="UIK3" s="2"/>
      <c r="UIL3" s="2"/>
      <c r="UIM3" s="2"/>
      <c r="UIN3" s="22"/>
      <c r="UIO3" s="1"/>
      <c r="UIP3" s="1"/>
      <c r="UIQ3" s="168"/>
      <c r="UIR3" s="168"/>
      <c r="UIS3" s="168"/>
      <c r="UIT3" s="2"/>
      <c r="UIU3" s="2"/>
      <c r="UIV3" s="2"/>
      <c r="UIW3" s="22"/>
      <c r="UIX3" s="1"/>
      <c r="UIY3" s="1"/>
      <c r="UIZ3" s="168"/>
      <c r="UJA3" s="168"/>
      <c r="UJB3" s="168"/>
      <c r="UJC3" s="2"/>
      <c r="UJD3" s="2"/>
      <c r="UJE3" s="2"/>
      <c r="UJF3" s="22"/>
      <c r="UJG3" s="1"/>
      <c r="UJH3" s="1"/>
      <c r="UJI3" s="168"/>
      <c r="UJJ3" s="168"/>
      <c r="UJK3" s="168"/>
      <c r="UJL3" s="2"/>
      <c r="UJM3" s="2"/>
      <c r="UJN3" s="2"/>
      <c r="UJO3" s="22"/>
      <c r="UJP3" s="1"/>
      <c r="UJQ3" s="1"/>
      <c r="UJR3" s="168"/>
      <c r="UJS3" s="168"/>
      <c r="UJT3" s="168"/>
      <c r="UJU3" s="2"/>
      <c r="UJV3" s="2"/>
      <c r="UJW3" s="2"/>
      <c r="UJX3" s="22"/>
      <c r="UJY3" s="1"/>
      <c r="UJZ3" s="1"/>
      <c r="UKA3" s="168"/>
      <c r="UKB3" s="168"/>
      <c r="UKC3" s="168"/>
      <c r="UKD3" s="2"/>
      <c r="UKE3" s="2"/>
      <c r="UKF3" s="2"/>
      <c r="UKG3" s="22"/>
      <c r="UKH3" s="1"/>
      <c r="UKI3" s="1"/>
      <c r="UKJ3" s="168"/>
      <c r="UKK3" s="168"/>
      <c r="UKL3" s="168"/>
      <c r="UKM3" s="2"/>
      <c r="UKN3" s="2"/>
      <c r="UKO3" s="2"/>
      <c r="UKP3" s="22"/>
      <c r="UKQ3" s="1"/>
      <c r="UKR3" s="1"/>
      <c r="UKS3" s="168"/>
      <c r="UKT3" s="168"/>
      <c r="UKU3" s="168"/>
      <c r="UKV3" s="2"/>
      <c r="UKW3" s="2"/>
      <c r="UKX3" s="2"/>
      <c r="UKY3" s="22"/>
      <c r="UKZ3" s="1"/>
      <c r="ULA3" s="1"/>
      <c r="ULB3" s="168"/>
      <c r="ULC3" s="168"/>
      <c r="ULD3" s="168"/>
      <c r="ULE3" s="2"/>
      <c r="ULF3" s="2"/>
      <c r="ULG3" s="2"/>
      <c r="ULH3" s="22"/>
      <c r="ULI3" s="1"/>
      <c r="ULJ3" s="1"/>
      <c r="ULK3" s="168"/>
      <c r="ULL3" s="168"/>
      <c r="ULM3" s="168"/>
      <c r="ULN3" s="2"/>
      <c r="ULO3" s="2"/>
      <c r="ULP3" s="2"/>
      <c r="ULQ3" s="22"/>
      <c r="ULR3" s="1"/>
      <c r="ULS3" s="1"/>
      <c r="ULT3" s="168"/>
      <c r="ULU3" s="168"/>
      <c r="ULV3" s="168"/>
      <c r="ULW3" s="2"/>
      <c r="ULX3" s="2"/>
      <c r="ULY3" s="2"/>
      <c r="ULZ3" s="22"/>
      <c r="UMA3" s="1"/>
      <c r="UMB3" s="1"/>
      <c r="UMC3" s="168"/>
      <c r="UMD3" s="168"/>
      <c r="UME3" s="168"/>
      <c r="UMF3" s="2"/>
      <c r="UMG3" s="2"/>
      <c r="UMH3" s="2"/>
      <c r="UMI3" s="22"/>
      <c r="UMJ3" s="1"/>
      <c r="UMK3" s="1"/>
      <c r="UML3" s="168"/>
      <c r="UMM3" s="168"/>
      <c r="UMN3" s="168"/>
      <c r="UMO3" s="2"/>
      <c r="UMP3" s="2"/>
      <c r="UMQ3" s="2"/>
      <c r="UMR3" s="22"/>
      <c r="UMS3" s="1"/>
      <c r="UMT3" s="1"/>
      <c r="UMU3" s="168"/>
      <c r="UMV3" s="168"/>
      <c r="UMW3" s="168"/>
      <c r="UMX3" s="2"/>
      <c r="UMY3" s="2"/>
      <c r="UMZ3" s="2"/>
      <c r="UNA3" s="22"/>
      <c r="UNB3" s="1"/>
      <c r="UNC3" s="1"/>
      <c r="UND3" s="168"/>
      <c r="UNE3" s="168"/>
      <c r="UNF3" s="168"/>
      <c r="UNG3" s="2"/>
      <c r="UNH3" s="2"/>
      <c r="UNI3" s="2"/>
      <c r="UNJ3" s="22"/>
      <c r="UNK3" s="1"/>
      <c r="UNL3" s="1"/>
      <c r="UNM3" s="168"/>
      <c r="UNN3" s="168"/>
      <c r="UNO3" s="168"/>
      <c r="UNP3" s="2"/>
      <c r="UNQ3" s="2"/>
      <c r="UNR3" s="2"/>
      <c r="UNS3" s="22"/>
      <c r="UNT3" s="1"/>
      <c r="UNU3" s="1"/>
      <c r="UNV3" s="168"/>
      <c r="UNW3" s="168"/>
      <c r="UNX3" s="168"/>
      <c r="UNY3" s="2"/>
      <c r="UNZ3" s="2"/>
      <c r="UOA3" s="2"/>
      <c r="UOB3" s="22"/>
      <c r="UOC3" s="1"/>
      <c r="UOD3" s="1"/>
      <c r="UOE3" s="168"/>
      <c r="UOF3" s="168"/>
      <c r="UOG3" s="168"/>
      <c r="UOH3" s="2"/>
      <c r="UOI3" s="2"/>
      <c r="UOJ3" s="2"/>
      <c r="UOK3" s="22"/>
      <c r="UOL3" s="1"/>
      <c r="UOM3" s="1"/>
      <c r="UON3" s="168"/>
      <c r="UOO3" s="168"/>
      <c r="UOP3" s="168"/>
      <c r="UOQ3" s="2"/>
      <c r="UOR3" s="2"/>
      <c r="UOS3" s="2"/>
      <c r="UOT3" s="22"/>
      <c r="UOU3" s="1"/>
      <c r="UOV3" s="1"/>
      <c r="UOW3" s="168"/>
      <c r="UOX3" s="168"/>
      <c r="UOY3" s="168"/>
      <c r="UOZ3" s="2"/>
      <c r="UPA3" s="2"/>
      <c r="UPB3" s="2"/>
      <c r="UPC3" s="22"/>
      <c r="UPD3" s="1"/>
      <c r="UPE3" s="1"/>
      <c r="UPF3" s="168"/>
      <c r="UPG3" s="168"/>
      <c r="UPH3" s="168"/>
      <c r="UPI3" s="2"/>
      <c r="UPJ3" s="2"/>
      <c r="UPK3" s="2"/>
      <c r="UPL3" s="22"/>
      <c r="UPM3" s="1"/>
      <c r="UPN3" s="1"/>
      <c r="UPO3" s="168"/>
      <c r="UPP3" s="168"/>
      <c r="UPQ3" s="168"/>
      <c r="UPR3" s="2"/>
      <c r="UPS3" s="2"/>
      <c r="UPT3" s="2"/>
      <c r="UPU3" s="22"/>
      <c r="UPV3" s="1"/>
      <c r="UPW3" s="1"/>
      <c r="UPX3" s="168"/>
      <c r="UPY3" s="168"/>
      <c r="UPZ3" s="168"/>
      <c r="UQA3" s="2"/>
      <c r="UQB3" s="2"/>
      <c r="UQC3" s="2"/>
      <c r="UQD3" s="22"/>
      <c r="UQE3" s="1"/>
      <c r="UQF3" s="1"/>
      <c r="UQG3" s="168"/>
      <c r="UQH3" s="168"/>
      <c r="UQI3" s="168"/>
      <c r="UQJ3" s="2"/>
      <c r="UQK3" s="2"/>
      <c r="UQL3" s="2"/>
      <c r="UQM3" s="22"/>
      <c r="UQN3" s="1"/>
      <c r="UQO3" s="1"/>
      <c r="UQP3" s="168"/>
      <c r="UQQ3" s="168"/>
      <c r="UQR3" s="168"/>
      <c r="UQS3" s="2"/>
      <c r="UQT3" s="2"/>
      <c r="UQU3" s="2"/>
      <c r="UQV3" s="22"/>
      <c r="UQW3" s="1"/>
      <c r="UQX3" s="1"/>
      <c r="UQY3" s="168"/>
      <c r="UQZ3" s="168"/>
      <c r="URA3" s="168"/>
      <c r="URB3" s="2"/>
      <c r="URC3" s="2"/>
      <c r="URD3" s="2"/>
      <c r="URE3" s="22"/>
      <c r="URF3" s="1"/>
      <c r="URG3" s="1"/>
      <c r="URH3" s="168"/>
      <c r="URI3" s="168"/>
      <c r="URJ3" s="168"/>
      <c r="URK3" s="2"/>
      <c r="URL3" s="2"/>
      <c r="URM3" s="2"/>
      <c r="URN3" s="22"/>
      <c r="URO3" s="1"/>
      <c r="URP3" s="1"/>
      <c r="URQ3" s="168"/>
      <c r="URR3" s="168"/>
      <c r="URS3" s="168"/>
      <c r="URT3" s="2"/>
      <c r="URU3" s="2"/>
      <c r="URV3" s="2"/>
      <c r="URW3" s="22"/>
      <c r="URX3" s="1"/>
      <c r="URY3" s="1"/>
      <c r="URZ3" s="168"/>
      <c r="USA3" s="168"/>
      <c r="USB3" s="168"/>
      <c r="USC3" s="2"/>
      <c r="USD3" s="2"/>
      <c r="USE3" s="2"/>
      <c r="USF3" s="22"/>
      <c r="USG3" s="1"/>
      <c r="USH3" s="1"/>
      <c r="USI3" s="168"/>
      <c r="USJ3" s="168"/>
      <c r="USK3" s="168"/>
      <c r="USL3" s="2"/>
      <c r="USM3" s="2"/>
      <c r="USN3" s="2"/>
      <c r="USO3" s="22"/>
      <c r="USP3" s="1"/>
      <c r="USQ3" s="1"/>
      <c r="USR3" s="168"/>
      <c r="USS3" s="168"/>
      <c r="UST3" s="168"/>
      <c r="USU3" s="2"/>
      <c r="USV3" s="2"/>
      <c r="USW3" s="2"/>
      <c r="USX3" s="22"/>
      <c r="USY3" s="1"/>
      <c r="USZ3" s="1"/>
      <c r="UTA3" s="168"/>
      <c r="UTB3" s="168"/>
      <c r="UTC3" s="168"/>
      <c r="UTD3" s="2"/>
      <c r="UTE3" s="2"/>
      <c r="UTF3" s="2"/>
      <c r="UTG3" s="22"/>
      <c r="UTH3" s="1"/>
      <c r="UTI3" s="1"/>
      <c r="UTJ3" s="168"/>
      <c r="UTK3" s="168"/>
      <c r="UTL3" s="168"/>
      <c r="UTM3" s="2"/>
      <c r="UTN3" s="2"/>
      <c r="UTO3" s="2"/>
      <c r="UTP3" s="22"/>
      <c r="UTQ3" s="1"/>
      <c r="UTR3" s="1"/>
      <c r="UTS3" s="168"/>
      <c r="UTT3" s="168"/>
      <c r="UTU3" s="168"/>
      <c r="UTV3" s="2"/>
      <c r="UTW3" s="2"/>
      <c r="UTX3" s="2"/>
      <c r="UTY3" s="22"/>
      <c r="UTZ3" s="1"/>
      <c r="UUA3" s="1"/>
      <c r="UUB3" s="168"/>
      <c r="UUC3" s="168"/>
      <c r="UUD3" s="168"/>
      <c r="UUE3" s="2"/>
      <c r="UUF3" s="2"/>
      <c r="UUG3" s="2"/>
      <c r="UUH3" s="22"/>
      <c r="UUI3" s="1"/>
      <c r="UUJ3" s="1"/>
      <c r="UUK3" s="168"/>
      <c r="UUL3" s="168"/>
      <c r="UUM3" s="168"/>
      <c r="UUN3" s="2"/>
      <c r="UUO3" s="2"/>
      <c r="UUP3" s="2"/>
      <c r="UUQ3" s="22"/>
      <c r="UUR3" s="1"/>
      <c r="UUS3" s="1"/>
      <c r="UUT3" s="168"/>
      <c r="UUU3" s="168"/>
      <c r="UUV3" s="168"/>
      <c r="UUW3" s="2"/>
      <c r="UUX3" s="2"/>
      <c r="UUY3" s="2"/>
      <c r="UUZ3" s="22"/>
      <c r="UVA3" s="1"/>
      <c r="UVB3" s="1"/>
      <c r="UVC3" s="168"/>
      <c r="UVD3" s="168"/>
      <c r="UVE3" s="168"/>
      <c r="UVF3" s="2"/>
      <c r="UVG3" s="2"/>
      <c r="UVH3" s="2"/>
      <c r="UVI3" s="22"/>
      <c r="UVJ3" s="1"/>
      <c r="UVK3" s="1"/>
      <c r="UVL3" s="168"/>
      <c r="UVM3" s="168"/>
      <c r="UVN3" s="168"/>
      <c r="UVO3" s="2"/>
      <c r="UVP3" s="2"/>
      <c r="UVQ3" s="2"/>
      <c r="UVR3" s="22"/>
      <c r="UVS3" s="1"/>
      <c r="UVT3" s="1"/>
      <c r="UVU3" s="168"/>
      <c r="UVV3" s="168"/>
      <c r="UVW3" s="168"/>
      <c r="UVX3" s="2"/>
      <c r="UVY3" s="2"/>
      <c r="UVZ3" s="2"/>
      <c r="UWA3" s="22"/>
      <c r="UWB3" s="1"/>
      <c r="UWC3" s="1"/>
      <c r="UWD3" s="168"/>
      <c r="UWE3" s="168"/>
      <c r="UWF3" s="168"/>
      <c r="UWG3" s="2"/>
      <c r="UWH3" s="2"/>
      <c r="UWI3" s="2"/>
      <c r="UWJ3" s="22"/>
      <c r="UWK3" s="1"/>
      <c r="UWL3" s="1"/>
      <c r="UWM3" s="168"/>
      <c r="UWN3" s="168"/>
      <c r="UWO3" s="168"/>
      <c r="UWP3" s="2"/>
      <c r="UWQ3" s="2"/>
      <c r="UWR3" s="2"/>
      <c r="UWS3" s="22"/>
      <c r="UWT3" s="1"/>
      <c r="UWU3" s="1"/>
      <c r="UWV3" s="168"/>
      <c r="UWW3" s="168"/>
      <c r="UWX3" s="168"/>
      <c r="UWY3" s="2"/>
      <c r="UWZ3" s="2"/>
      <c r="UXA3" s="2"/>
      <c r="UXB3" s="22"/>
      <c r="UXC3" s="1"/>
      <c r="UXD3" s="1"/>
      <c r="UXE3" s="168"/>
      <c r="UXF3" s="168"/>
      <c r="UXG3" s="168"/>
      <c r="UXH3" s="2"/>
      <c r="UXI3" s="2"/>
      <c r="UXJ3" s="2"/>
      <c r="UXK3" s="22"/>
      <c r="UXL3" s="1"/>
      <c r="UXM3" s="1"/>
      <c r="UXN3" s="168"/>
      <c r="UXO3" s="168"/>
      <c r="UXP3" s="168"/>
      <c r="UXQ3" s="2"/>
      <c r="UXR3" s="2"/>
      <c r="UXS3" s="2"/>
      <c r="UXT3" s="22"/>
      <c r="UXU3" s="1"/>
      <c r="UXV3" s="1"/>
      <c r="UXW3" s="168"/>
      <c r="UXX3" s="168"/>
      <c r="UXY3" s="168"/>
      <c r="UXZ3" s="2"/>
      <c r="UYA3" s="2"/>
      <c r="UYB3" s="2"/>
      <c r="UYC3" s="22"/>
      <c r="UYD3" s="1"/>
      <c r="UYE3" s="1"/>
      <c r="UYF3" s="168"/>
      <c r="UYG3" s="168"/>
      <c r="UYH3" s="168"/>
      <c r="UYI3" s="2"/>
      <c r="UYJ3" s="2"/>
      <c r="UYK3" s="2"/>
      <c r="UYL3" s="22"/>
      <c r="UYM3" s="1"/>
      <c r="UYN3" s="1"/>
      <c r="UYO3" s="168"/>
      <c r="UYP3" s="168"/>
      <c r="UYQ3" s="168"/>
      <c r="UYR3" s="2"/>
      <c r="UYS3" s="2"/>
      <c r="UYT3" s="2"/>
      <c r="UYU3" s="22"/>
      <c r="UYV3" s="1"/>
      <c r="UYW3" s="1"/>
      <c r="UYX3" s="168"/>
      <c r="UYY3" s="168"/>
      <c r="UYZ3" s="168"/>
      <c r="UZA3" s="2"/>
      <c r="UZB3" s="2"/>
      <c r="UZC3" s="2"/>
      <c r="UZD3" s="22"/>
      <c r="UZE3" s="1"/>
      <c r="UZF3" s="1"/>
      <c r="UZG3" s="168"/>
      <c r="UZH3" s="168"/>
      <c r="UZI3" s="168"/>
      <c r="UZJ3" s="2"/>
      <c r="UZK3" s="2"/>
      <c r="UZL3" s="2"/>
      <c r="UZM3" s="22"/>
      <c r="UZN3" s="1"/>
      <c r="UZO3" s="1"/>
      <c r="UZP3" s="168"/>
      <c r="UZQ3" s="168"/>
      <c r="UZR3" s="168"/>
      <c r="UZS3" s="2"/>
      <c r="UZT3" s="2"/>
      <c r="UZU3" s="2"/>
      <c r="UZV3" s="22"/>
      <c r="UZW3" s="1"/>
      <c r="UZX3" s="1"/>
      <c r="UZY3" s="168"/>
      <c r="UZZ3" s="168"/>
      <c r="VAA3" s="168"/>
      <c r="VAB3" s="2"/>
      <c r="VAC3" s="2"/>
      <c r="VAD3" s="2"/>
      <c r="VAE3" s="22"/>
      <c r="VAF3" s="1"/>
      <c r="VAG3" s="1"/>
      <c r="VAH3" s="168"/>
      <c r="VAI3" s="168"/>
      <c r="VAJ3" s="168"/>
      <c r="VAK3" s="2"/>
      <c r="VAL3" s="2"/>
      <c r="VAM3" s="2"/>
      <c r="VAN3" s="22"/>
      <c r="VAO3" s="1"/>
      <c r="VAP3" s="1"/>
      <c r="VAQ3" s="168"/>
      <c r="VAR3" s="168"/>
      <c r="VAS3" s="168"/>
      <c r="VAT3" s="2"/>
      <c r="VAU3" s="2"/>
      <c r="VAV3" s="2"/>
      <c r="VAW3" s="22"/>
      <c r="VAX3" s="1"/>
      <c r="VAY3" s="1"/>
      <c r="VAZ3" s="168"/>
      <c r="VBA3" s="168"/>
      <c r="VBB3" s="168"/>
      <c r="VBC3" s="2"/>
      <c r="VBD3" s="2"/>
      <c r="VBE3" s="2"/>
      <c r="VBF3" s="22"/>
      <c r="VBG3" s="1"/>
      <c r="VBH3" s="1"/>
      <c r="VBI3" s="168"/>
      <c r="VBJ3" s="168"/>
      <c r="VBK3" s="168"/>
      <c r="VBL3" s="2"/>
      <c r="VBM3" s="2"/>
      <c r="VBN3" s="2"/>
      <c r="VBO3" s="22"/>
      <c r="VBP3" s="1"/>
      <c r="VBQ3" s="1"/>
      <c r="VBR3" s="168"/>
      <c r="VBS3" s="168"/>
      <c r="VBT3" s="168"/>
      <c r="VBU3" s="2"/>
      <c r="VBV3" s="2"/>
      <c r="VBW3" s="2"/>
      <c r="VBX3" s="22"/>
      <c r="VBY3" s="1"/>
      <c r="VBZ3" s="1"/>
      <c r="VCA3" s="168"/>
      <c r="VCB3" s="168"/>
      <c r="VCC3" s="168"/>
      <c r="VCD3" s="2"/>
      <c r="VCE3" s="2"/>
      <c r="VCF3" s="2"/>
      <c r="VCG3" s="22"/>
      <c r="VCH3" s="1"/>
      <c r="VCI3" s="1"/>
      <c r="VCJ3" s="168"/>
      <c r="VCK3" s="168"/>
      <c r="VCL3" s="168"/>
      <c r="VCM3" s="2"/>
      <c r="VCN3" s="2"/>
      <c r="VCO3" s="2"/>
      <c r="VCP3" s="22"/>
      <c r="VCQ3" s="1"/>
      <c r="VCR3" s="1"/>
      <c r="VCS3" s="168"/>
      <c r="VCT3" s="168"/>
      <c r="VCU3" s="168"/>
      <c r="VCV3" s="2"/>
      <c r="VCW3" s="2"/>
      <c r="VCX3" s="2"/>
      <c r="VCY3" s="22"/>
      <c r="VCZ3" s="1"/>
      <c r="VDA3" s="1"/>
      <c r="VDB3" s="168"/>
      <c r="VDC3" s="168"/>
      <c r="VDD3" s="168"/>
      <c r="VDE3" s="2"/>
      <c r="VDF3" s="2"/>
      <c r="VDG3" s="2"/>
      <c r="VDH3" s="22"/>
      <c r="VDI3" s="1"/>
      <c r="VDJ3" s="1"/>
      <c r="VDK3" s="168"/>
      <c r="VDL3" s="168"/>
      <c r="VDM3" s="168"/>
      <c r="VDN3" s="2"/>
      <c r="VDO3" s="2"/>
      <c r="VDP3" s="2"/>
      <c r="VDQ3" s="22"/>
      <c r="VDR3" s="1"/>
      <c r="VDS3" s="1"/>
      <c r="VDT3" s="168"/>
      <c r="VDU3" s="168"/>
      <c r="VDV3" s="168"/>
      <c r="VDW3" s="2"/>
      <c r="VDX3" s="2"/>
      <c r="VDY3" s="2"/>
      <c r="VDZ3" s="22"/>
      <c r="VEA3" s="1"/>
      <c r="VEB3" s="1"/>
      <c r="VEC3" s="168"/>
      <c r="VED3" s="168"/>
      <c r="VEE3" s="168"/>
      <c r="VEF3" s="2"/>
      <c r="VEG3" s="2"/>
      <c r="VEH3" s="2"/>
      <c r="VEI3" s="22"/>
      <c r="VEJ3" s="1"/>
      <c r="VEK3" s="1"/>
      <c r="VEL3" s="168"/>
      <c r="VEM3" s="168"/>
      <c r="VEN3" s="168"/>
      <c r="VEO3" s="2"/>
      <c r="VEP3" s="2"/>
      <c r="VEQ3" s="2"/>
      <c r="VER3" s="22"/>
      <c r="VES3" s="1"/>
      <c r="VET3" s="1"/>
      <c r="VEU3" s="168"/>
      <c r="VEV3" s="168"/>
      <c r="VEW3" s="168"/>
      <c r="VEX3" s="2"/>
      <c r="VEY3" s="2"/>
      <c r="VEZ3" s="2"/>
      <c r="VFA3" s="22"/>
      <c r="VFB3" s="1"/>
      <c r="VFC3" s="1"/>
      <c r="VFD3" s="168"/>
      <c r="VFE3" s="168"/>
      <c r="VFF3" s="168"/>
      <c r="VFG3" s="2"/>
      <c r="VFH3" s="2"/>
      <c r="VFI3" s="2"/>
      <c r="VFJ3" s="22"/>
      <c r="VFK3" s="1"/>
      <c r="VFL3" s="1"/>
      <c r="VFM3" s="168"/>
      <c r="VFN3" s="168"/>
      <c r="VFO3" s="168"/>
      <c r="VFP3" s="2"/>
      <c r="VFQ3" s="2"/>
      <c r="VFR3" s="2"/>
      <c r="VFS3" s="22"/>
      <c r="VFT3" s="1"/>
      <c r="VFU3" s="1"/>
      <c r="VFV3" s="168"/>
      <c r="VFW3" s="168"/>
      <c r="VFX3" s="168"/>
      <c r="VFY3" s="2"/>
      <c r="VFZ3" s="2"/>
      <c r="VGA3" s="2"/>
      <c r="VGB3" s="22"/>
      <c r="VGC3" s="1"/>
      <c r="VGD3" s="1"/>
      <c r="VGE3" s="168"/>
      <c r="VGF3" s="168"/>
      <c r="VGG3" s="168"/>
      <c r="VGH3" s="2"/>
      <c r="VGI3" s="2"/>
      <c r="VGJ3" s="2"/>
      <c r="VGK3" s="22"/>
      <c r="VGL3" s="1"/>
      <c r="VGM3" s="1"/>
      <c r="VGN3" s="168"/>
      <c r="VGO3" s="168"/>
      <c r="VGP3" s="168"/>
      <c r="VGQ3" s="2"/>
      <c r="VGR3" s="2"/>
      <c r="VGS3" s="2"/>
      <c r="VGT3" s="22"/>
      <c r="VGU3" s="1"/>
      <c r="VGV3" s="1"/>
      <c r="VGW3" s="168"/>
      <c r="VGX3" s="168"/>
      <c r="VGY3" s="168"/>
      <c r="VGZ3" s="2"/>
      <c r="VHA3" s="2"/>
      <c r="VHB3" s="2"/>
      <c r="VHC3" s="22"/>
      <c r="VHD3" s="1"/>
      <c r="VHE3" s="1"/>
      <c r="VHF3" s="168"/>
      <c r="VHG3" s="168"/>
      <c r="VHH3" s="168"/>
      <c r="VHI3" s="2"/>
      <c r="VHJ3" s="2"/>
      <c r="VHK3" s="2"/>
      <c r="VHL3" s="22"/>
      <c r="VHM3" s="1"/>
      <c r="VHN3" s="1"/>
      <c r="VHO3" s="168"/>
      <c r="VHP3" s="168"/>
      <c r="VHQ3" s="168"/>
      <c r="VHR3" s="2"/>
      <c r="VHS3" s="2"/>
      <c r="VHT3" s="2"/>
      <c r="VHU3" s="22"/>
      <c r="VHV3" s="1"/>
      <c r="VHW3" s="1"/>
      <c r="VHX3" s="168"/>
      <c r="VHY3" s="168"/>
      <c r="VHZ3" s="168"/>
      <c r="VIA3" s="2"/>
      <c r="VIB3" s="2"/>
      <c r="VIC3" s="2"/>
      <c r="VID3" s="22"/>
      <c r="VIE3" s="1"/>
      <c r="VIF3" s="1"/>
      <c r="VIG3" s="168"/>
      <c r="VIH3" s="168"/>
      <c r="VII3" s="168"/>
      <c r="VIJ3" s="2"/>
      <c r="VIK3" s="2"/>
      <c r="VIL3" s="2"/>
      <c r="VIM3" s="22"/>
      <c r="VIN3" s="1"/>
      <c r="VIO3" s="1"/>
      <c r="VIP3" s="168"/>
      <c r="VIQ3" s="168"/>
      <c r="VIR3" s="168"/>
      <c r="VIS3" s="2"/>
      <c r="VIT3" s="2"/>
      <c r="VIU3" s="2"/>
      <c r="VIV3" s="22"/>
      <c r="VIW3" s="1"/>
      <c r="VIX3" s="1"/>
      <c r="VIY3" s="168"/>
      <c r="VIZ3" s="168"/>
      <c r="VJA3" s="168"/>
      <c r="VJB3" s="2"/>
      <c r="VJC3" s="2"/>
      <c r="VJD3" s="2"/>
      <c r="VJE3" s="22"/>
      <c r="VJF3" s="1"/>
      <c r="VJG3" s="1"/>
      <c r="VJH3" s="168"/>
      <c r="VJI3" s="168"/>
      <c r="VJJ3" s="168"/>
      <c r="VJK3" s="2"/>
      <c r="VJL3" s="2"/>
      <c r="VJM3" s="2"/>
      <c r="VJN3" s="22"/>
      <c r="VJO3" s="1"/>
      <c r="VJP3" s="1"/>
      <c r="VJQ3" s="168"/>
      <c r="VJR3" s="168"/>
      <c r="VJS3" s="168"/>
      <c r="VJT3" s="2"/>
      <c r="VJU3" s="2"/>
      <c r="VJV3" s="2"/>
      <c r="VJW3" s="22"/>
      <c r="VJX3" s="1"/>
      <c r="VJY3" s="1"/>
      <c r="VJZ3" s="168"/>
      <c r="VKA3" s="168"/>
      <c r="VKB3" s="168"/>
      <c r="VKC3" s="2"/>
      <c r="VKD3" s="2"/>
      <c r="VKE3" s="2"/>
      <c r="VKF3" s="22"/>
      <c r="VKG3" s="1"/>
      <c r="VKH3" s="1"/>
      <c r="VKI3" s="168"/>
      <c r="VKJ3" s="168"/>
      <c r="VKK3" s="168"/>
      <c r="VKL3" s="2"/>
      <c r="VKM3" s="2"/>
      <c r="VKN3" s="2"/>
      <c r="VKO3" s="22"/>
      <c r="VKP3" s="1"/>
      <c r="VKQ3" s="1"/>
      <c r="VKR3" s="168"/>
      <c r="VKS3" s="168"/>
      <c r="VKT3" s="168"/>
      <c r="VKU3" s="2"/>
      <c r="VKV3" s="2"/>
      <c r="VKW3" s="2"/>
      <c r="VKX3" s="22"/>
      <c r="VKY3" s="1"/>
      <c r="VKZ3" s="1"/>
      <c r="VLA3" s="168"/>
      <c r="VLB3" s="168"/>
      <c r="VLC3" s="168"/>
      <c r="VLD3" s="2"/>
      <c r="VLE3" s="2"/>
      <c r="VLF3" s="2"/>
      <c r="VLG3" s="22"/>
      <c r="VLH3" s="1"/>
      <c r="VLI3" s="1"/>
      <c r="VLJ3" s="168"/>
      <c r="VLK3" s="168"/>
      <c r="VLL3" s="168"/>
      <c r="VLM3" s="2"/>
      <c r="VLN3" s="2"/>
      <c r="VLO3" s="2"/>
      <c r="VLP3" s="22"/>
      <c r="VLQ3" s="1"/>
      <c r="VLR3" s="1"/>
      <c r="VLS3" s="168"/>
      <c r="VLT3" s="168"/>
      <c r="VLU3" s="168"/>
      <c r="VLV3" s="2"/>
      <c r="VLW3" s="2"/>
      <c r="VLX3" s="2"/>
      <c r="VLY3" s="22"/>
      <c r="VLZ3" s="1"/>
      <c r="VMA3" s="1"/>
      <c r="VMB3" s="168"/>
      <c r="VMC3" s="168"/>
      <c r="VMD3" s="168"/>
      <c r="VME3" s="2"/>
      <c r="VMF3" s="2"/>
      <c r="VMG3" s="2"/>
      <c r="VMH3" s="22"/>
      <c r="VMI3" s="1"/>
      <c r="VMJ3" s="1"/>
      <c r="VMK3" s="168"/>
      <c r="VML3" s="168"/>
      <c r="VMM3" s="168"/>
      <c r="VMN3" s="2"/>
      <c r="VMO3" s="2"/>
      <c r="VMP3" s="2"/>
      <c r="VMQ3" s="22"/>
      <c r="VMR3" s="1"/>
      <c r="VMS3" s="1"/>
      <c r="VMT3" s="168"/>
      <c r="VMU3" s="168"/>
      <c r="VMV3" s="168"/>
      <c r="VMW3" s="2"/>
      <c r="VMX3" s="2"/>
      <c r="VMY3" s="2"/>
      <c r="VMZ3" s="22"/>
      <c r="VNA3" s="1"/>
      <c r="VNB3" s="1"/>
      <c r="VNC3" s="168"/>
      <c r="VND3" s="168"/>
      <c r="VNE3" s="168"/>
      <c r="VNF3" s="2"/>
      <c r="VNG3" s="2"/>
      <c r="VNH3" s="2"/>
      <c r="VNI3" s="22"/>
      <c r="VNJ3" s="1"/>
      <c r="VNK3" s="1"/>
      <c r="VNL3" s="168"/>
      <c r="VNM3" s="168"/>
      <c r="VNN3" s="168"/>
      <c r="VNO3" s="2"/>
      <c r="VNP3" s="2"/>
      <c r="VNQ3" s="2"/>
      <c r="VNR3" s="22"/>
      <c r="VNS3" s="1"/>
      <c r="VNT3" s="1"/>
      <c r="VNU3" s="168"/>
      <c r="VNV3" s="168"/>
      <c r="VNW3" s="168"/>
      <c r="VNX3" s="2"/>
      <c r="VNY3" s="2"/>
      <c r="VNZ3" s="2"/>
      <c r="VOA3" s="22"/>
      <c r="VOB3" s="1"/>
      <c r="VOC3" s="1"/>
      <c r="VOD3" s="168"/>
      <c r="VOE3" s="168"/>
      <c r="VOF3" s="168"/>
      <c r="VOG3" s="2"/>
      <c r="VOH3" s="2"/>
      <c r="VOI3" s="2"/>
      <c r="VOJ3" s="22"/>
      <c r="VOK3" s="1"/>
      <c r="VOL3" s="1"/>
      <c r="VOM3" s="168"/>
      <c r="VON3" s="168"/>
      <c r="VOO3" s="168"/>
      <c r="VOP3" s="2"/>
      <c r="VOQ3" s="2"/>
      <c r="VOR3" s="2"/>
      <c r="VOS3" s="22"/>
      <c r="VOT3" s="1"/>
      <c r="VOU3" s="1"/>
      <c r="VOV3" s="168"/>
      <c r="VOW3" s="168"/>
      <c r="VOX3" s="168"/>
      <c r="VOY3" s="2"/>
      <c r="VOZ3" s="2"/>
      <c r="VPA3" s="2"/>
      <c r="VPB3" s="22"/>
      <c r="VPC3" s="1"/>
      <c r="VPD3" s="1"/>
      <c r="VPE3" s="168"/>
      <c r="VPF3" s="168"/>
      <c r="VPG3" s="168"/>
      <c r="VPH3" s="2"/>
      <c r="VPI3" s="2"/>
      <c r="VPJ3" s="2"/>
      <c r="VPK3" s="22"/>
      <c r="VPL3" s="1"/>
      <c r="VPM3" s="1"/>
      <c r="VPN3" s="168"/>
      <c r="VPO3" s="168"/>
      <c r="VPP3" s="168"/>
      <c r="VPQ3" s="2"/>
      <c r="VPR3" s="2"/>
      <c r="VPS3" s="2"/>
      <c r="VPT3" s="22"/>
      <c r="VPU3" s="1"/>
      <c r="VPV3" s="1"/>
      <c r="VPW3" s="168"/>
      <c r="VPX3" s="168"/>
      <c r="VPY3" s="168"/>
      <c r="VPZ3" s="2"/>
      <c r="VQA3" s="2"/>
      <c r="VQB3" s="2"/>
      <c r="VQC3" s="22"/>
      <c r="VQD3" s="1"/>
      <c r="VQE3" s="1"/>
      <c r="VQF3" s="168"/>
      <c r="VQG3" s="168"/>
      <c r="VQH3" s="168"/>
      <c r="VQI3" s="2"/>
      <c r="VQJ3" s="2"/>
      <c r="VQK3" s="2"/>
      <c r="VQL3" s="22"/>
      <c r="VQM3" s="1"/>
      <c r="VQN3" s="1"/>
      <c r="VQO3" s="168"/>
      <c r="VQP3" s="168"/>
      <c r="VQQ3" s="168"/>
      <c r="VQR3" s="2"/>
      <c r="VQS3" s="2"/>
      <c r="VQT3" s="2"/>
      <c r="VQU3" s="22"/>
      <c r="VQV3" s="1"/>
      <c r="VQW3" s="1"/>
      <c r="VQX3" s="168"/>
      <c r="VQY3" s="168"/>
      <c r="VQZ3" s="168"/>
      <c r="VRA3" s="2"/>
      <c r="VRB3" s="2"/>
      <c r="VRC3" s="2"/>
      <c r="VRD3" s="22"/>
      <c r="VRE3" s="1"/>
      <c r="VRF3" s="1"/>
      <c r="VRG3" s="168"/>
      <c r="VRH3" s="168"/>
      <c r="VRI3" s="168"/>
      <c r="VRJ3" s="2"/>
      <c r="VRK3" s="2"/>
      <c r="VRL3" s="2"/>
      <c r="VRM3" s="22"/>
      <c r="VRN3" s="1"/>
      <c r="VRO3" s="1"/>
      <c r="VRP3" s="168"/>
      <c r="VRQ3" s="168"/>
      <c r="VRR3" s="168"/>
      <c r="VRS3" s="2"/>
      <c r="VRT3" s="2"/>
      <c r="VRU3" s="2"/>
      <c r="VRV3" s="22"/>
      <c r="VRW3" s="1"/>
      <c r="VRX3" s="1"/>
      <c r="VRY3" s="168"/>
      <c r="VRZ3" s="168"/>
      <c r="VSA3" s="168"/>
      <c r="VSB3" s="2"/>
      <c r="VSC3" s="2"/>
      <c r="VSD3" s="2"/>
      <c r="VSE3" s="22"/>
      <c r="VSF3" s="1"/>
      <c r="VSG3" s="1"/>
      <c r="VSH3" s="168"/>
      <c r="VSI3" s="168"/>
      <c r="VSJ3" s="168"/>
      <c r="VSK3" s="2"/>
      <c r="VSL3" s="2"/>
      <c r="VSM3" s="2"/>
      <c r="VSN3" s="22"/>
      <c r="VSO3" s="1"/>
      <c r="VSP3" s="1"/>
      <c r="VSQ3" s="168"/>
      <c r="VSR3" s="168"/>
      <c r="VSS3" s="168"/>
      <c r="VST3" s="2"/>
      <c r="VSU3" s="2"/>
      <c r="VSV3" s="2"/>
      <c r="VSW3" s="22"/>
      <c r="VSX3" s="1"/>
      <c r="VSY3" s="1"/>
      <c r="VSZ3" s="168"/>
      <c r="VTA3" s="168"/>
      <c r="VTB3" s="168"/>
      <c r="VTC3" s="2"/>
      <c r="VTD3" s="2"/>
      <c r="VTE3" s="2"/>
      <c r="VTF3" s="22"/>
      <c r="VTG3" s="1"/>
      <c r="VTH3" s="1"/>
      <c r="VTI3" s="168"/>
      <c r="VTJ3" s="168"/>
      <c r="VTK3" s="168"/>
      <c r="VTL3" s="2"/>
      <c r="VTM3" s="2"/>
      <c r="VTN3" s="2"/>
      <c r="VTO3" s="22"/>
      <c r="VTP3" s="1"/>
      <c r="VTQ3" s="1"/>
      <c r="VTR3" s="168"/>
      <c r="VTS3" s="168"/>
      <c r="VTT3" s="168"/>
      <c r="VTU3" s="2"/>
      <c r="VTV3" s="2"/>
      <c r="VTW3" s="2"/>
      <c r="VTX3" s="22"/>
      <c r="VTY3" s="1"/>
      <c r="VTZ3" s="1"/>
      <c r="VUA3" s="168"/>
      <c r="VUB3" s="168"/>
      <c r="VUC3" s="168"/>
      <c r="VUD3" s="2"/>
      <c r="VUE3" s="2"/>
      <c r="VUF3" s="2"/>
      <c r="VUG3" s="22"/>
      <c r="VUH3" s="1"/>
      <c r="VUI3" s="1"/>
      <c r="VUJ3" s="168"/>
      <c r="VUK3" s="168"/>
      <c r="VUL3" s="168"/>
      <c r="VUM3" s="2"/>
      <c r="VUN3" s="2"/>
      <c r="VUO3" s="2"/>
      <c r="VUP3" s="22"/>
      <c r="VUQ3" s="1"/>
      <c r="VUR3" s="1"/>
      <c r="VUS3" s="168"/>
      <c r="VUT3" s="168"/>
      <c r="VUU3" s="168"/>
      <c r="VUV3" s="2"/>
      <c r="VUW3" s="2"/>
      <c r="VUX3" s="2"/>
      <c r="VUY3" s="22"/>
      <c r="VUZ3" s="1"/>
      <c r="VVA3" s="1"/>
      <c r="VVB3" s="168"/>
      <c r="VVC3" s="168"/>
      <c r="VVD3" s="168"/>
      <c r="VVE3" s="2"/>
      <c r="VVF3" s="2"/>
      <c r="VVG3" s="2"/>
      <c r="VVH3" s="22"/>
      <c r="VVI3" s="1"/>
      <c r="VVJ3" s="1"/>
      <c r="VVK3" s="168"/>
      <c r="VVL3" s="168"/>
      <c r="VVM3" s="168"/>
      <c r="VVN3" s="2"/>
      <c r="VVO3" s="2"/>
      <c r="VVP3" s="2"/>
      <c r="VVQ3" s="22"/>
      <c r="VVR3" s="1"/>
      <c r="VVS3" s="1"/>
      <c r="VVT3" s="168"/>
      <c r="VVU3" s="168"/>
      <c r="VVV3" s="168"/>
      <c r="VVW3" s="2"/>
      <c r="VVX3" s="2"/>
      <c r="VVY3" s="2"/>
      <c r="VVZ3" s="22"/>
      <c r="VWA3" s="1"/>
      <c r="VWB3" s="1"/>
      <c r="VWC3" s="168"/>
      <c r="VWD3" s="168"/>
      <c r="VWE3" s="168"/>
      <c r="VWF3" s="2"/>
      <c r="VWG3" s="2"/>
      <c r="VWH3" s="2"/>
      <c r="VWI3" s="22"/>
      <c r="VWJ3" s="1"/>
      <c r="VWK3" s="1"/>
      <c r="VWL3" s="168"/>
      <c r="VWM3" s="168"/>
      <c r="VWN3" s="168"/>
      <c r="VWO3" s="2"/>
      <c r="VWP3" s="2"/>
      <c r="VWQ3" s="2"/>
      <c r="VWR3" s="22"/>
      <c r="VWS3" s="1"/>
      <c r="VWT3" s="1"/>
      <c r="VWU3" s="168"/>
      <c r="VWV3" s="168"/>
      <c r="VWW3" s="168"/>
      <c r="VWX3" s="2"/>
      <c r="VWY3" s="2"/>
      <c r="VWZ3" s="2"/>
      <c r="VXA3" s="22"/>
      <c r="VXB3" s="1"/>
      <c r="VXC3" s="1"/>
      <c r="VXD3" s="168"/>
      <c r="VXE3" s="168"/>
      <c r="VXF3" s="168"/>
      <c r="VXG3" s="2"/>
      <c r="VXH3" s="2"/>
      <c r="VXI3" s="2"/>
      <c r="VXJ3" s="22"/>
      <c r="VXK3" s="1"/>
      <c r="VXL3" s="1"/>
      <c r="VXM3" s="168"/>
      <c r="VXN3" s="168"/>
      <c r="VXO3" s="168"/>
      <c r="VXP3" s="2"/>
      <c r="VXQ3" s="2"/>
      <c r="VXR3" s="2"/>
      <c r="VXS3" s="22"/>
      <c r="VXT3" s="1"/>
      <c r="VXU3" s="1"/>
      <c r="VXV3" s="168"/>
      <c r="VXW3" s="168"/>
      <c r="VXX3" s="168"/>
      <c r="VXY3" s="2"/>
      <c r="VXZ3" s="2"/>
      <c r="VYA3" s="2"/>
      <c r="VYB3" s="22"/>
      <c r="VYC3" s="1"/>
      <c r="VYD3" s="1"/>
      <c r="VYE3" s="168"/>
      <c r="VYF3" s="168"/>
      <c r="VYG3" s="168"/>
      <c r="VYH3" s="2"/>
      <c r="VYI3" s="2"/>
      <c r="VYJ3" s="2"/>
      <c r="VYK3" s="22"/>
      <c r="VYL3" s="1"/>
      <c r="VYM3" s="1"/>
      <c r="VYN3" s="168"/>
      <c r="VYO3" s="168"/>
      <c r="VYP3" s="168"/>
      <c r="VYQ3" s="2"/>
      <c r="VYR3" s="2"/>
      <c r="VYS3" s="2"/>
      <c r="VYT3" s="22"/>
      <c r="VYU3" s="1"/>
      <c r="VYV3" s="1"/>
      <c r="VYW3" s="168"/>
      <c r="VYX3" s="168"/>
      <c r="VYY3" s="168"/>
      <c r="VYZ3" s="2"/>
      <c r="VZA3" s="2"/>
      <c r="VZB3" s="2"/>
      <c r="VZC3" s="22"/>
      <c r="VZD3" s="1"/>
      <c r="VZE3" s="1"/>
      <c r="VZF3" s="168"/>
      <c r="VZG3" s="168"/>
      <c r="VZH3" s="168"/>
      <c r="VZI3" s="2"/>
      <c r="VZJ3" s="2"/>
      <c r="VZK3" s="2"/>
      <c r="VZL3" s="22"/>
      <c r="VZM3" s="1"/>
      <c r="VZN3" s="1"/>
      <c r="VZO3" s="168"/>
      <c r="VZP3" s="168"/>
      <c r="VZQ3" s="168"/>
      <c r="VZR3" s="2"/>
      <c r="VZS3" s="2"/>
      <c r="VZT3" s="2"/>
      <c r="VZU3" s="22"/>
      <c r="VZV3" s="1"/>
      <c r="VZW3" s="1"/>
      <c r="VZX3" s="168"/>
      <c r="VZY3" s="168"/>
      <c r="VZZ3" s="168"/>
      <c r="WAA3" s="2"/>
      <c r="WAB3" s="2"/>
      <c r="WAC3" s="2"/>
      <c r="WAD3" s="22"/>
      <c r="WAE3" s="1"/>
      <c r="WAF3" s="1"/>
      <c r="WAG3" s="168"/>
      <c r="WAH3" s="168"/>
      <c r="WAI3" s="168"/>
      <c r="WAJ3" s="2"/>
      <c r="WAK3" s="2"/>
      <c r="WAL3" s="2"/>
      <c r="WAM3" s="22"/>
      <c r="WAN3" s="1"/>
      <c r="WAO3" s="1"/>
      <c r="WAP3" s="168"/>
      <c r="WAQ3" s="168"/>
      <c r="WAR3" s="168"/>
      <c r="WAS3" s="2"/>
      <c r="WAT3" s="2"/>
      <c r="WAU3" s="2"/>
      <c r="WAV3" s="22"/>
      <c r="WAW3" s="1"/>
      <c r="WAX3" s="1"/>
      <c r="WAY3" s="168"/>
      <c r="WAZ3" s="168"/>
      <c r="WBA3" s="168"/>
      <c r="WBB3" s="2"/>
      <c r="WBC3" s="2"/>
      <c r="WBD3" s="2"/>
      <c r="WBE3" s="22"/>
      <c r="WBF3" s="1"/>
      <c r="WBG3" s="1"/>
      <c r="WBH3" s="168"/>
      <c r="WBI3" s="168"/>
      <c r="WBJ3" s="168"/>
      <c r="WBK3" s="2"/>
      <c r="WBL3" s="2"/>
      <c r="WBM3" s="2"/>
      <c r="WBN3" s="22"/>
      <c r="WBO3" s="1"/>
      <c r="WBP3" s="1"/>
      <c r="WBQ3" s="168"/>
      <c r="WBR3" s="168"/>
      <c r="WBS3" s="168"/>
      <c r="WBT3" s="2"/>
      <c r="WBU3" s="2"/>
      <c r="WBV3" s="2"/>
      <c r="WBW3" s="22"/>
      <c r="WBX3" s="1"/>
      <c r="WBY3" s="1"/>
      <c r="WBZ3" s="168"/>
      <c r="WCA3" s="168"/>
      <c r="WCB3" s="168"/>
      <c r="WCC3" s="2"/>
      <c r="WCD3" s="2"/>
      <c r="WCE3" s="2"/>
      <c r="WCF3" s="22"/>
      <c r="WCG3" s="1"/>
      <c r="WCH3" s="1"/>
      <c r="WCI3" s="168"/>
      <c r="WCJ3" s="168"/>
      <c r="WCK3" s="168"/>
      <c r="WCL3" s="2"/>
      <c r="WCM3" s="2"/>
      <c r="WCN3" s="2"/>
      <c r="WCO3" s="22"/>
      <c r="WCP3" s="1"/>
      <c r="WCQ3" s="1"/>
      <c r="WCR3" s="168"/>
      <c r="WCS3" s="168"/>
      <c r="WCT3" s="168"/>
      <c r="WCU3" s="2"/>
      <c r="WCV3" s="2"/>
      <c r="WCW3" s="2"/>
      <c r="WCX3" s="22"/>
      <c r="WCY3" s="1"/>
      <c r="WCZ3" s="1"/>
      <c r="WDA3" s="168"/>
      <c r="WDB3" s="168"/>
      <c r="WDC3" s="168"/>
      <c r="WDD3" s="2"/>
      <c r="WDE3" s="2"/>
      <c r="WDF3" s="2"/>
      <c r="WDG3" s="22"/>
      <c r="WDH3" s="1"/>
      <c r="WDI3" s="1"/>
      <c r="WDJ3" s="168"/>
      <c r="WDK3" s="168"/>
      <c r="WDL3" s="168"/>
      <c r="WDM3" s="2"/>
      <c r="WDN3" s="2"/>
      <c r="WDO3" s="2"/>
      <c r="WDP3" s="22"/>
      <c r="WDQ3" s="1"/>
      <c r="WDR3" s="1"/>
      <c r="WDS3" s="168"/>
      <c r="WDT3" s="168"/>
      <c r="WDU3" s="168"/>
      <c r="WDV3" s="2"/>
      <c r="WDW3" s="2"/>
      <c r="WDX3" s="2"/>
      <c r="WDY3" s="22"/>
      <c r="WDZ3" s="1"/>
      <c r="WEA3" s="1"/>
      <c r="WEB3" s="168"/>
      <c r="WEC3" s="168"/>
      <c r="WED3" s="168"/>
      <c r="WEE3" s="2"/>
      <c r="WEF3" s="2"/>
      <c r="WEG3" s="2"/>
      <c r="WEH3" s="22"/>
      <c r="WEI3" s="1"/>
      <c r="WEJ3" s="1"/>
      <c r="WEK3" s="168"/>
      <c r="WEL3" s="168"/>
      <c r="WEM3" s="168"/>
      <c r="WEN3" s="2"/>
      <c r="WEO3" s="2"/>
      <c r="WEP3" s="2"/>
      <c r="WEQ3" s="22"/>
      <c r="WER3" s="1"/>
      <c r="WES3" s="1"/>
      <c r="WET3" s="168"/>
      <c r="WEU3" s="168"/>
      <c r="WEV3" s="168"/>
      <c r="WEW3" s="2"/>
      <c r="WEX3" s="2"/>
      <c r="WEY3" s="2"/>
      <c r="WEZ3" s="22"/>
      <c r="WFA3" s="1"/>
      <c r="WFB3" s="1"/>
      <c r="WFC3" s="168"/>
      <c r="WFD3" s="168"/>
      <c r="WFE3" s="168"/>
      <c r="WFF3" s="2"/>
      <c r="WFG3" s="2"/>
      <c r="WFH3" s="2"/>
      <c r="WFI3" s="22"/>
      <c r="WFJ3" s="1"/>
      <c r="WFK3" s="1"/>
      <c r="WFL3" s="168"/>
      <c r="WFM3" s="168"/>
      <c r="WFN3" s="168"/>
      <c r="WFO3" s="2"/>
      <c r="WFP3" s="2"/>
      <c r="WFQ3" s="2"/>
      <c r="WFR3" s="22"/>
      <c r="WFS3" s="1"/>
      <c r="WFT3" s="1"/>
      <c r="WFU3" s="168"/>
      <c r="WFV3" s="168"/>
      <c r="WFW3" s="168"/>
      <c r="WFX3" s="2"/>
      <c r="WFY3" s="2"/>
      <c r="WFZ3" s="2"/>
      <c r="WGA3" s="22"/>
      <c r="WGB3" s="1"/>
      <c r="WGC3" s="1"/>
      <c r="WGD3" s="168"/>
      <c r="WGE3" s="168"/>
      <c r="WGF3" s="168"/>
      <c r="WGG3" s="2"/>
      <c r="WGH3" s="2"/>
      <c r="WGI3" s="2"/>
      <c r="WGJ3" s="22"/>
      <c r="WGK3" s="1"/>
      <c r="WGL3" s="1"/>
      <c r="WGM3" s="168"/>
      <c r="WGN3" s="168"/>
      <c r="WGO3" s="168"/>
      <c r="WGP3" s="2"/>
      <c r="WGQ3" s="2"/>
      <c r="WGR3" s="2"/>
      <c r="WGS3" s="22"/>
      <c r="WGT3" s="1"/>
      <c r="WGU3" s="1"/>
      <c r="WGV3" s="168"/>
      <c r="WGW3" s="168"/>
      <c r="WGX3" s="168"/>
      <c r="WGY3" s="2"/>
      <c r="WGZ3" s="2"/>
      <c r="WHA3" s="2"/>
      <c r="WHB3" s="22"/>
      <c r="WHC3" s="1"/>
      <c r="WHD3" s="1"/>
      <c r="WHE3" s="168"/>
      <c r="WHF3" s="168"/>
      <c r="WHG3" s="168"/>
      <c r="WHH3" s="2"/>
      <c r="WHI3" s="2"/>
      <c r="WHJ3" s="2"/>
      <c r="WHK3" s="22"/>
      <c r="WHL3" s="1"/>
      <c r="WHM3" s="1"/>
      <c r="WHN3" s="168"/>
      <c r="WHO3" s="168"/>
      <c r="WHP3" s="168"/>
      <c r="WHQ3" s="2"/>
      <c r="WHR3" s="2"/>
      <c r="WHS3" s="2"/>
      <c r="WHT3" s="22"/>
      <c r="WHU3" s="1"/>
      <c r="WHV3" s="1"/>
      <c r="WHW3" s="168"/>
      <c r="WHX3" s="168"/>
      <c r="WHY3" s="168"/>
      <c r="WHZ3" s="2"/>
      <c r="WIA3" s="2"/>
      <c r="WIB3" s="2"/>
      <c r="WIC3" s="22"/>
      <c r="WID3" s="1"/>
      <c r="WIE3" s="1"/>
      <c r="WIF3" s="168"/>
      <c r="WIG3" s="168"/>
      <c r="WIH3" s="168"/>
      <c r="WII3" s="2"/>
      <c r="WIJ3" s="2"/>
      <c r="WIK3" s="2"/>
      <c r="WIL3" s="22"/>
      <c r="WIM3" s="1"/>
      <c r="WIN3" s="1"/>
      <c r="WIO3" s="168"/>
      <c r="WIP3" s="168"/>
      <c r="WIQ3" s="168"/>
      <c r="WIR3" s="2"/>
      <c r="WIS3" s="2"/>
      <c r="WIT3" s="2"/>
      <c r="WIU3" s="22"/>
      <c r="WIV3" s="1"/>
      <c r="WIW3" s="1"/>
      <c r="WIX3" s="168"/>
      <c r="WIY3" s="168"/>
      <c r="WIZ3" s="168"/>
      <c r="WJA3" s="2"/>
      <c r="WJB3" s="2"/>
      <c r="WJC3" s="2"/>
      <c r="WJD3" s="22"/>
      <c r="WJE3" s="1"/>
      <c r="WJF3" s="1"/>
      <c r="WJG3" s="168"/>
      <c r="WJH3" s="168"/>
      <c r="WJI3" s="168"/>
      <c r="WJJ3" s="2"/>
      <c r="WJK3" s="2"/>
      <c r="WJL3" s="2"/>
      <c r="WJM3" s="22"/>
      <c r="WJN3" s="1"/>
      <c r="WJO3" s="1"/>
      <c r="WJP3" s="168"/>
      <c r="WJQ3" s="168"/>
      <c r="WJR3" s="168"/>
      <c r="WJS3" s="2"/>
      <c r="WJT3" s="2"/>
      <c r="WJU3" s="2"/>
      <c r="WJV3" s="22"/>
      <c r="WJW3" s="1"/>
      <c r="WJX3" s="1"/>
      <c r="WJY3" s="168"/>
      <c r="WJZ3" s="168"/>
      <c r="WKA3" s="168"/>
      <c r="WKB3" s="2"/>
      <c r="WKC3" s="2"/>
      <c r="WKD3" s="2"/>
      <c r="WKE3" s="22"/>
      <c r="WKF3" s="1"/>
      <c r="WKG3" s="1"/>
      <c r="WKH3" s="168"/>
      <c r="WKI3" s="168"/>
      <c r="WKJ3" s="168"/>
      <c r="WKK3" s="2"/>
      <c r="WKL3" s="2"/>
      <c r="WKM3" s="2"/>
      <c r="WKN3" s="22"/>
      <c r="WKO3" s="1"/>
      <c r="WKP3" s="1"/>
      <c r="WKQ3" s="168"/>
      <c r="WKR3" s="168"/>
      <c r="WKS3" s="168"/>
      <c r="WKT3" s="2"/>
      <c r="WKU3" s="2"/>
      <c r="WKV3" s="2"/>
      <c r="WKW3" s="22"/>
      <c r="WKX3" s="1"/>
      <c r="WKY3" s="1"/>
      <c r="WKZ3" s="168"/>
      <c r="WLA3" s="168"/>
      <c r="WLB3" s="168"/>
      <c r="WLC3" s="2"/>
      <c r="WLD3" s="2"/>
      <c r="WLE3" s="2"/>
      <c r="WLF3" s="22"/>
      <c r="WLG3" s="1"/>
      <c r="WLH3" s="1"/>
      <c r="WLI3" s="168"/>
      <c r="WLJ3" s="168"/>
      <c r="WLK3" s="168"/>
      <c r="WLL3" s="2"/>
      <c r="WLM3" s="2"/>
      <c r="WLN3" s="2"/>
      <c r="WLO3" s="22"/>
      <c r="WLP3" s="1"/>
      <c r="WLQ3" s="1"/>
      <c r="WLR3" s="168"/>
      <c r="WLS3" s="168"/>
      <c r="WLT3" s="168"/>
      <c r="WLU3" s="2"/>
      <c r="WLV3" s="2"/>
      <c r="WLW3" s="2"/>
      <c r="WLX3" s="22"/>
      <c r="WLY3" s="1"/>
      <c r="WLZ3" s="1"/>
      <c r="WMA3" s="168"/>
      <c r="WMB3" s="168"/>
      <c r="WMC3" s="168"/>
      <c r="WMD3" s="2"/>
      <c r="WME3" s="2"/>
      <c r="WMF3" s="2"/>
      <c r="WMG3" s="22"/>
      <c r="WMH3" s="1"/>
      <c r="WMI3" s="1"/>
      <c r="WMJ3" s="168"/>
      <c r="WMK3" s="168"/>
      <c r="WML3" s="168"/>
      <c r="WMM3" s="2"/>
      <c r="WMN3" s="2"/>
      <c r="WMO3" s="2"/>
      <c r="WMP3" s="22"/>
      <c r="WMQ3" s="1"/>
      <c r="WMR3" s="1"/>
      <c r="WMS3" s="168"/>
      <c r="WMT3" s="168"/>
      <c r="WMU3" s="168"/>
      <c r="WMV3" s="2"/>
      <c r="WMW3" s="2"/>
      <c r="WMX3" s="2"/>
      <c r="WMY3" s="22"/>
      <c r="WMZ3" s="1"/>
      <c r="WNA3" s="1"/>
      <c r="WNB3" s="168"/>
      <c r="WNC3" s="168"/>
      <c r="WND3" s="168"/>
      <c r="WNE3" s="2"/>
      <c r="WNF3" s="2"/>
      <c r="WNG3" s="2"/>
      <c r="WNH3" s="22"/>
      <c r="WNI3" s="1"/>
      <c r="WNJ3" s="1"/>
      <c r="WNK3" s="168"/>
      <c r="WNL3" s="168"/>
      <c r="WNM3" s="168"/>
      <c r="WNN3" s="2"/>
      <c r="WNO3" s="2"/>
      <c r="WNP3" s="2"/>
      <c r="WNQ3" s="22"/>
      <c r="WNR3" s="1"/>
      <c r="WNS3" s="1"/>
      <c r="WNT3" s="168"/>
      <c r="WNU3" s="168"/>
      <c r="WNV3" s="168"/>
      <c r="WNW3" s="2"/>
      <c r="WNX3" s="2"/>
      <c r="WNY3" s="2"/>
      <c r="WNZ3" s="22"/>
      <c r="WOA3" s="1"/>
      <c r="WOB3" s="1"/>
      <c r="WOC3" s="168"/>
      <c r="WOD3" s="168"/>
      <c r="WOE3" s="168"/>
      <c r="WOF3" s="2"/>
      <c r="WOG3" s="2"/>
      <c r="WOH3" s="2"/>
      <c r="WOI3" s="22"/>
      <c r="WOJ3" s="1"/>
      <c r="WOK3" s="1"/>
      <c r="WOL3" s="168"/>
      <c r="WOM3" s="168"/>
      <c r="WON3" s="168"/>
      <c r="WOO3" s="2"/>
      <c r="WOP3" s="2"/>
      <c r="WOQ3" s="2"/>
      <c r="WOR3" s="22"/>
      <c r="WOS3" s="1"/>
      <c r="WOT3" s="1"/>
      <c r="WOU3" s="168"/>
      <c r="WOV3" s="168"/>
      <c r="WOW3" s="168"/>
      <c r="WOX3" s="2"/>
      <c r="WOY3" s="2"/>
      <c r="WOZ3" s="2"/>
      <c r="WPA3" s="22"/>
      <c r="WPB3" s="1"/>
      <c r="WPC3" s="1"/>
      <c r="WPD3" s="168"/>
      <c r="WPE3" s="168"/>
      <c r="WPF3" s="168"/>
      <c r="WPG3" s="2"/>
      <c r="WPH3" s="2"/>
      <c r="WPI3" s="2"/>
      <c r="WPJ3" s="22"/>
      <c r="WPK3" s="1"/>
      <c r="WPL3" s="1"/>
      <c r="WPM3" s="168"/>
      <c r="WPN3" s="168"/>
      <c r="WPO3" s="168"/>
      <c r="WPP3" s="2"/>
      <c r="WPQ3" s="2"/>
      <c r="WPR3" s="2"/>
      <c r="WPS3" s="22"/>
      <c r="WPT3" s="1"/>
      <c r="WPU3" s="1"/>
      <c r="WPV3" s="168"/>
      <c r="WPW3" s="168"/>
      <c r="WPX3" s="168"/>
      <c r="WPY3" s="2"/>
      <c r="WPZ3" s="2"/>
      <c r="WQA3" s="2"/>
      <c r="WQB3" s="22"/>
      <c r="WQC3" s="1"/>
      <c r="WQD3" s="1"/>
      <c r="WQE3" s="168"/>
      <c r="WQF3" s="168"/>
      <c r="WQG3" s="168"/>
      <c r="WQH3" s="2"/>
      <c r="WQI3" s="2"/>
      <c r="WQJ3" s="2"/>
      <c r="WQK3" s="22"/>
      <c r="WQL3" s="1"/>
      <c r="WQM3" s="1"/>
      <c r="WQN3" s="168"/>
      <c r="WQO3" s="168"/>
      <c r="WQP3" s="168"/>
      <c r="WQQ3" s="2"/>
      <c r="WQR3" s="2"/>
      <c r="WQS3" s="2"/>
      <c r="WQT3" s="22"/>
      <c r="WQU3" s="1"/>
      <c r="WQV3" s="1"/>
      <c r="WQW3" s="168"/>
      <c r="WQX3" s="168"/>
      <c r="WQY3" s="168"/>
      <c r="WQZ3" s="2"/>
      <c r="WRA3" s="2"/>
      <c r="WRB3" s="2"/>
      <c r="WRC3" s="22"/>
      <c r="WRD3" s="1"/>
      <c r="WRE3" s="1"/>
      <c r="WRF3" s="168"/>
      <c r="WRG3" s="168"/>
      <c r="WRH3" s="168"/>
      <c r="WRI3" s="2"/>
      <c r="WRJ3" s="2"/>
      <c r="WRK3" s="2"/>
      <c r="WRL3" s="22"/>
      <c r="WRM3" s="1"/>
      <c r="WRN3" s="1"/>
      <c r="WRO3" s="168"/>
      <c r="WRP3" s="168"/>
      <c r="WRQ3" s="168"/>
      <c r="WRR3" s="2"/>
      <c r="WRS3" s="2"/>
      <c r="WRT3" s="2"/>
      <c r="WRU3" s="22"/>
      <c r="WRV3" s="1"/>
      <c r="WRW3" s="1"/>
      <c r="WRX3" s="168"/>
      <c r="WRY3" s="168"/>
      <c r="WRZ3" s="168"/>
      <c r="WSA3" s="2"/>
      <c r="WSB3" s="2"/>
      <c r="WSC3" s="2"/>
      <c r="WSD3" s="22"/>
      <c r="WSE3" s="1"/>
      <c r="WSF3" s="1"/>
      <c r="WSG3" s="168"/>
      <c r="WSH3" s="168"/>
      <c r="WSI3" s="168"/>
      <c r="WSJ3" s="2"/>
      <c r="WSK3" s="2"/>
      <c r="WSL3" s="2"/>
      <c r="WSM3" s="22"/>
      <c r="WSN3" s="1"/>
      <c r="WSO3" s="1"/>
      <c r="WSP3" s="168"/>
      <c r="WSQ3" s="168"/>
      <c r="WSR3" s="168"/>
      <c r="WSS3" s="2"/>
      <c r="WST3" s="2"/>
      <c r="WSU3" s="2"/>
      <c r="WSV3" s="22"/>
      <c r="WSW3" s="1"/>
      <c r="WSX3" s="1"/>
      <c r="WSY3" s="168"/>
      <c r="WSZ3" s="168"/>
      <c r="WTA3" s="168"/>
      <c r="WTB3" s="2"/>
      <c r="WTC3" s="2"/>
      <c r="WTD3" s="2"/>
      <c r="WTE3" s="22"/>
      <c r="WTF3" s="1"/>
      <c r="WTG3" s="1"/>
      <c r="WTH3" s="168"/>
      <c r="WTI3" s="168"/>
      <c r="WTJ3" s="168"/>
      <c r="WTK3" s="2"/>
      <c r="WTL3" s="2"/>
      <c r="WTM3" s="2"/>
      <c r="WTN3" s="22"/>
      <c r="WTO3" s="1"/>
      <c r="WTP3" s="1"/>
      <c r="WTQ3" s="168"/>
      <c r="WTR3" s="168"/>
      <c r="WTS3" s="168"/>
      <c r="WTT3" s="2"/>
      <c r="WTU3" s="2"/>
      <c r="WTV3" s="2"/>
      <c r="WTW3" s="22"/>
      <c r="WTX3" s="1"/>
      <c r="WTY3" s="1"/>
      <c r="WTZ3" s="168"/>
      <c r="WUA3" s="168"/>
      <c r="WUB3" s="168"/>
      <c r="WUC3" s="2"/>
      <c r="WUD3" s="2"/>
      <c r="WUE3" s="2"/>
      <c r="WUF3" s="22"/>
      <c r="WUG3" s="1"/>
      <c r="WUH3" s="1"/>
      <c r="WUI3" s="168"/>
      <c r="WUJ3" s="168"/>
      <c r="WUK3" s="168"/>
      <c r="WUL3" s="2"/>
      <c r="WUM3" s="2"/>
      <c r="WUN3" s="2"/>
      <c r="WUO3" s="22"/>
      <c r="WUP3" s="1"/>
      <c r="WUQ3" s="1"/>
      <c r="WUR3" s="168"/>
      <c r="WUS3" s="168"/>
      <c r="WUT3" s="168"/>
      <c r="WUU3" s="2"/>
      <c r="WUV3" s="2"/>
      <c r="WUW3" s="2"/>
      <c r="WUX3" s="22"/>
      <c r="WUY3" s="1"/>
      <c r="WUZ3" s="1"/>
      <c r="WVA3" s="168"/>
      <c r="WVB3" s="168"/>
      <c r="WVC3" s="168"/>
      <c r="WVD3" s="2"/>
      <c r="WVE3" s="2"/>
      <c r="WVF3" s="2"/>
      <c r="WVG3" s="22"/>
      <c r="WVH3" s="1"/>
      <c r="WVI3" s="1"/>
      <c r="WVJ3" s="168"/>
      <c r="WVK3" s="168"/>
      <c r="WVL3" s="168"/>
      <c r="WVM3" s="2"/>
      <c r="WVN3" s="2"/>
      <c r="WVO3" s="2"/>
      <c r="WVP3" s="22"/>
      <c r="WVQ3" s="1"/>
      <c r="WVR3" s="1"/>
      <c r="WVS3" s="168"/>
      <c r="WVT3" s="168"/>
      <c r="WVU3" s="168"/>
      <c r="WVV3" s="2"/>
      <c r="WVW3" s="2"/>
      <c r="WVX3" s="2"/>
      <c r="WVY3" s="22"/>
      <c r="WVZ3" s="1"/>
      <c r="WWA3" s="1"/>
      <c r="WWB3" s="168"/>
      <c r="WWC3" s="168"/>
      <c r="WWD3" s="168"/>
      <c r="WWE3" s="2"/>
      <c r="WWF3" s="2"/>
      <c r="WWG3" s="2"/>
      <c r="WWH3" s="22"/>
      <c r="WWI3" s="1"/>
      <c r="WWJ3" s="1"/>
      <c r="WWK3" s="168"/>
      <c r="WWL3" s="168"/>
      <c r="WWM3" s="168"/>
      <c r="WWN3" s="2"/>
      <c r="WWO3" s="2"/>
      <c r="WWP3" s="2"/>
      <c r="WWQ3" s="22"/>
      <c r="WWR3" s="1"/>
      <c r="WWS3" s="1"/>
      <c r="WWT3" s="168"/>
      <c r="WWU3" s="168"/>
      <c r="WWV3" s="168"/>
      <c r="WWW3" s="2"/>
      <c r="WWX3" s="2"/>
      <c r="WWY3" s="2"/>
      <c r="WWZ3" s="22"/>
      <c r="WXA3" s="1"/>
      <c r="WXB3" s="1"/>
      <c r="WXC3" s="168"/>
      <c r="WXD3" s="168"/>
      <c r="WXE3" s="168"/>
      <c r="WXF3" s="2"/>
      <c r="WXG3" s="2"/>
      <c r="WXH3" s="2"/>
      <c r="WXI3" s="22"/>
      <c r="WXJ3" s="1"/>
      <c r="WXK3" s="1"/>
      <c r="WXL3" s="168"/>
      <c r="WXM3" s="168"/>
      <c r="WXN3" s="168"/>
      <c r="WXO3" s="2"/>
      <c r="WXP3" s="2"/>
      <c r="WXQ3" s="2"/>
      <c r="WXR3" s="22"/>
      <c r="WXS3" s="1"/>
      <c r="WXT3" s="1"/>
      <c r="WXU3" s="168"/>
      <c r="WXV3" s="168"/>
      <c r="WXW3" s="168"/>
      <c r="WXX3" s="2"/>
      <c r="WXY3" s="2"/>
      <c r="WXZ3" s="2"/>
      <c r="WYA3" s="22"/>
      <c r="WYB3" s="1"/>
      <c r="WYC3" s="1"/>
      <c r="WYD3" s="168"/>
      <c r="WYE3" s="168"/>
      <c r="WYF3" s="168"/>
      <c r="WYG3" s="2"/>
      <c r="WYH3" s="2"/>
      <c r="WYI3" s="2"/>
      <c r="WYJ3" s="22"/>
      <c r="WYK3" s="1"/>
      <c r="WYL3" s="1"/>
      <c r="WYM3" s="168"/>
      <c r="WYN3" s="168"/>
      <c r="WYO3" s="168"/>
      <c r="WYP3" s="2"/>
      <c r="WYQ3" s="2"/>
      <c r="WYR3" s="2"/>
      <c r="WYS3" s="22"/>
      <c r="WYT3" s="1"/>
      <c r="WYU3" s="1"/>
      <c r="WYV3" s="168"/>
      <c r="WYW3" s="168"/>
      <c r="WYX3" s="168"/>
      <c r="WYY3" s="2"/>
      <c r="WYZ3" s="2"/>
      <c r="WZA3" s="2"/>
      <c r="WZB3" s="22"/>
      <c r="WZC3" s="1"/>
      <c r="WZD3" s="1"/>
      <c r="WZE3" s="168"/>
      <c r="WZF3" s="168"/>
      <c r="WZG3" s="168"/>
      <c r="WZH3" s="2"/>
      <c r="WZI3" s="2"/>
      <c r="WZJ3" s="2"/>
      <c r="WZK3" s="22"/>
      <c r="WZL3" s="1"/>
      <c r="WZM3" s="1"/>
      <c r="WZN3" s="168"/>
      <c r="WZO3" s="168"/>
      <c r="WZP3" s="168"/>
      <c r="WZQ3" s="2"/>
      <c r="WZR3" s="2"/>
      <c r="WZS3" s="2"/>
      <c r="WZT3" s="22"/>
      <c r="WZU3" s="1"/>
      <c r="WZV3" s="1"/>
      <c r="WZW3" s="168"/>
      <c r="WZX3" s="168"/>
      <c r="WZY3" s="168"/>
      <c r="WZZ3" s="2"/>
      <c r="XAA3" s="2"/>
      <c r="XAB3" s="2"/>
      <c r="XAC3" s="22"/>
      <c r="XAD3" s="1"/>
      <c r="XAE3" s="1"/>
      <c r="XAF3" s="168"/>
      <c r="XAG3" s="168"/>
      <c r="XAH3" s="168"/>
      <c r="XAI3" s="2"/>
      <c r="XAJ3" s="2"/>
      <c r="XAK3" s="2"/>
      <c r="XAL3" s="22"/>
      <c r="XAM3" s="1"/>
      <c r="XAN3" s="1"/>
      <c r="XAO3" s="168"/>
      <c r="XAP3" s="168"/>
      <c r="XAQ3" s="168"/>
      <c r="XAR3" s="2"/>
      <c r="XAS3" s="2"/>
      <c r="XAT3" s="2"/>
      <c r="XAU3" s="22"/>
      <c r="XAV3" s="1"/>
      <c r="XAW3" s="1"/>
      <c r="XAX3" s="168"/>
      <c r="XAY3" s="168"/>
      <c r="XAZ3" s="168"/>
      <c r="XBA3" s="2"/>
      <c r="XBB3" s="2"/>
      <c r="XBC3" s="2"/>
      <c r="XBD3" s="22"/>
      <c r="XBE3" s="1"/>
      <c r="XBF3" s="1"/>
      <c r="XBG3" s="168"/>
      <c r="XBH3" s="168"/>
      <c r="XBI3" s="168"/>
      <c r="XBJ3" s="2"/>
      <c r="XBK3" s="2"/>
      <c r="XBL3" s="2"/>
      <c r="XBM3" s="22"/>
      <c r="XBN3" s="1"/>
      <c r="XBO3" s="1"/>
      <c r="XBP3" s="168"/>
      <c r="XBQ3" s="168"/>
      <c r="XBR3" s="168"/>
      <c r="XBS3" s="2"/>
      <c r="XBT3" s="2"/>
      <c r="XBU3" s="2"/>
      <c r="XBV3" s="22"/>
      <c r="XBW3" s="1"/>
      <c r="XBX3" s="1"/>
      <c r="XBY3" s="168"/>
      <c r="XBZ3" s="168"/>
      <c r="XCA3" s="168"/>
      <c r="XCB3" s="2"/>
      <c r="XCC3" s="2"/>
      <c r="XCD3" s="2"/>
      <c r="XCE3" s="22"/>
      <c r="XCF3" s="1"/>
      <c r="XCG3" s="1"/>
      <c r="XCH3" s="168"/>
      <c r="XCI3" s="168"/>
      <c r="XCJ3" s="168"/>
      <c r="XCK3" s="2"/>
      <c r="XCL3" s="2"/>
      <c r="XCM3" s="2"/>
      <c r="XCN3" s="22"/>
      <c r="XCO3" s="1"/>
      <c r="XCP3" s="1"/>
      <c r="XCQ3" s="168"/>
      <c r="XCR3" s="168"/>
      <c r="XCS3" s="168"/>
      <c r="XCT3" s="2"/>
      <c r="XCU3" s="2"/>
      <c r="XCV3" s="2"/>
      <c r="XCW3" s="22"/>
      <c r="XCX3" s="1"/>
      <c r="XCY3" s="1"/>
      <c r="XCZ3" s="168"/>
      <c r="XDA3" s="168"/>
      <c r="XDB3" s="168"/>
      <c r="XDC3" s="2"/>
      <c r="XDD3" s="2"/>
      <c r="XDE3" s="2"/>
      <c r="XDF3" s="22"/>
      <c r="XDG3" s="1"/>
      <c r="XDH3" s="1"/>
      <c r="XDI3" s="168"/>
      <c r="XDJ3" s="168"/>
      <c r="XDK3" s="168"/>
      <c r="XDL3" s="2"/>
      <c r="XDM3" s="2"/>
      <c r="XDN3" s="2"/>
      <c r="XDO3" s="22"/>
      <c r="XDP3" s="1"/>
      <c r="XDQ3" s="1"/>
      <c r="XDR3" s="168"/>
      <c r="XDS3" s="168"/>
      <c r="XDT3" s="168"/>
      <c r="XDU3" s="2"/>
      <c r="XDV3" s="2"/>
      <c r="XDW3" s="2"/>
      <c r="XDX3" s="22"/>
      <c r="XDY3" s="1"/>
      <c r="XDZ3" s="1"/>
      <c r="XEA3" s="168"/>
      <c r="XEB3" s="168"/>
      <c r="XEC3" s="168"/>
      <c r="XED3" s="2"/>
      <c r="XEE3" s="2"/>
      <c r="XEF3" s="2"/>
      <c r="XEG3" s="22"/>
      <c r="XEH3" s="1"/>
      <c r="XEI3" s="1"/>
      <c r="XEJ3" s="168"/>
      <c r="XEK3" s="168"/>
      <c r="XEL3" s="168"/>
      <c r="XEM3" s="2"/>
      <c r="XEN3" s="2"/>
      <c r="XEO3" s="2"/>
      <c r="XEP3" s="22"/>
      <c r="XEQ3" s="1"/>
      <c r="XER3" s="1"/>
      <c r="XES3" s="168"/>
      <c r="XET3" s="168"/>
      <c r="XEU3" s="168"/>
      <c r="XEV3" s="2"/>
      <c r="XEW3" s="2"/>
      <c r="XEX3" s="2"/>
      <c r="XEY3" s="22"/>
      <c r="XEZ3" s="1"/>
      <c r="XFA3" s="1"/>
      <c r="XFB3" s="168"/>
      <c r="XFC3" s="168"/>
    </row>
    <row r="4" spans="1:16383" s="4" customFormat="1" ht="60.6" customHeight="1">
      <c r="A4" s="169" t="s">
        <v>2</v>
      </c>
      <c r="B4" s="169" t="s">
        <v>3</v>
      </c>
      <c r="C4" s="169" t="s">
        <v>4</v>
      </c>
      <c r="D4" s="169" t="s">
        <v>5</v>
      </c>
      <c r="E4" s="169" t="s">
        <v>6</v>
      </c>
      <c r="F4" s="169" t="s">
        <v>7</v>
      </c>
      <c r="G4" s="170" t="s">
        <v>8</v>
      </c>
      <c r="H4" s="169" t="s">
        <v>9</v>
      </c>
      <c r="I4" s="169"/>
      <c r="K4" s="140"/>
      <c r="L4" s="140"/>
      <c r="M4" s="40"/>
    </row>
    <row r="5" spans="1:16383" s="4" customFormat="1" ht="36.6" customHeight="1">
      <c r="A5" s="169"/>
      <c r="B5" s="169"/>
      <c r="C5" s="169"/>
      <c r="D5" s="169"/>
      <c r="E5" s="169"/>
      <c r="F5" s="169"/>
      <c r="G5" s="170"/>
      <c r="H5" s="3" t="s">
        <v>10</v>
      </c>
      <c r="I5" s="3" t="s">
        <v>11</v>
      </c>
      <c r="K5" s="140"/>
      <c r="L5" s="140"/>
      <c r="M5" s="40"/>
    </row>
    <row r="6" spans="1:16383" s="4" customFormat="1">
      <c r="A6" s="166" t="s">
        <v>12</v>
      </c>
      <c r="B6" s="166"/>
      <c r="C6" s="166"/>
      <c r="D6" s="166"/>
      <c r="E6" s="18">
        <f>SUM(E8:E10945)</f>
        <v>4014680.4199999995</v>
      </c>
      <c r="F6" s="167"/>
      <c r="G6" s="167"/>
      <c r="H6" s="167"/>
      <c r="I6" s="167"/>
      <c r="K6" s="140"/>
      <c r="L6" s="140"/>
      <c r="M6" s="40"/>
    </row>
    <row r="7" spans="1:16383" s="4" customFormat="1" hidden="1">
      <c r="A7" s="25">
        <v>1</v>
      </c>
      <c r="B7" s="25">
        <v>2</v>
      </c>
      <c r="C7" s="25">
        <v>3</v>
      </c>
      <c r="D7" s="25">
        <v>4</v>
      </c>
      <c r="E7" s="18">
        <v>5</v>
      </c>
      <c r="F7" s="29">
        <v>6</v>
      </c>
      <c r="G7" s="29">
        <v>7</v>
      </c>
      <c r="H7" s="29">
        <v>8</v>
      </c>
      <c r="I7" s="29">
        <v>9</v>
      </c>
      <c r="K7" s="140"/>
      <c r="L7" s="140"/>
      <c r="M7" s="40"/>
    </row>
    <row r="8" spans="1:16383" s="4" customFormat="1" ht="56.25">
      <c r="A8" s="44" t="s">
        <v>1669</v>
      </c>
      <c r="B8" s="44" t="s">
        <v>1670</v>
      </c>
      <c r="C8" s="44" t="s">
        <v>1671</v>
      </c>
      <c r="D8" s="44" t="s">
        <v>1672</v>
      </c>
      <c r="E8" s="45">
        <v>1823</v>
      </c>
      <c r="F8" s="42" t="s">
        <v>44</v>
      </c>
      <c r="G8" s="46"/>
      <c r="H8" s="43" t="s">
        <v>1</v>
      </c>
      <c r="I8" s="47"/>
      <c r="K8" s="140" t="str">
        <f>A8</f>
        <v>議事業務-業務管理-獎補助費-對國內團體之捐助</v>
      </c>
      <c r="L8" s="140" t="str">
        <f>B8</f>
        <v>作為黨團(政團)辦公及一般所需的費用</v>
      </c>
      <c r="M8" s="40" t="str">
        <f>C8</f>
        <v>本會各黨政團</v>
      </c>
    </row>
    <row r="9" spans="1:16383" s="4" customFormat="1" ht="56.25">
      <c r="A9" s="44" t="s">
        <v>759</v>
      </c>
      <c r="B9" s="44" t="s">
        <v>760</v>
      </c>
      <c r="C9" s="44" t="s">
        <v>761</v>
      </c>
      <c r="D9" s="44" t="s">
        <v>762</v>
      </c>
      <c r="E9" s="45">
        <v>20</v>
      </c>
      <c r="F9" s="42" t="s">
        <v>44</v>
      </c>
      <c r="G9" s="46"/>
      <c r="H9" s="43"/>
      <c r="I9" s="43" t="s">
        <v>1</v>
      </c>
      <c r="K9" s="140" t="str">
        <f t="shared" ref="K9:K72" si="0">A9</f>
        <v>考核訓練-考核獎懲-獎補助費-對國內團體之捐助</v>
      </c>
      <c r="L9" s="140" t="str">
        <f t="shared" ref="L9:L72" si="1">B9</f>
        <v>113年度標竿學習參訪計畫</v>
      </c>
      <c r="M9" s="40" t="str">
        <f t="shared" ref="M9:M72" si="2">C9</f>
        <v>臺中市公務人員協會</v>
      </c>
    </row>
    <row r="10" spans="1:16383" s="4" customFormat="1" ht="75">
      <c r="A10" s="44" t="s">
        <v>763</v>
      </c>
      <c r="B10" s="44" t="s">
        <v>7733</v>
      </c>
      <c r="C10" s="44" t="s">
        <v>764</v>
      </c>
      <c r="D10" s="44" t="s">
        <v>762</v>
      </c>
      <c r="E10" s="45">
        <v>20</v>
      </c>
      <c r="F10" s="42" t="s">
        <v>44</v>
      </c>
      <c r="G10" s="46"/>
      <c r="H10" s="43"/>
      <c r="I10" s="43" t="s">
        <v>1</v>
      </c>
      <c r="K10" s="140" t="str">
        <f t="shared" si="0"/>
        <v>待遇福利退休撫卹業務-退休人員活動-獎補助費-對國內團體之捐助</v>
      </c>
      <c r="L10" s="140" t="str">
        <f t="shared" si="1"/>
        <v>臺中市政府現職暨退休公教員工合唱團113年度聯合音樂會</v>
      </c>
      <c r="M10" s="40" t="str">
        <f t="shared" si="2"/>
        <v>臺中市政府現職暨退休公教員工合唱團</v>
      </c>
    </row>
    <row r="11" spans="1:16383" s="4" customFormat="1" ht="75">
      <c r="A11" s="44" t="s">
        <v>763</v>
      </c>
      <c r="B11" s="44" t="s">
        <v>765</v>
      </c>
      <c r="C11" s="44" t="s">
        <v>766</v>
      </c>
      <c r="D11" s="44" t="s">
        <v>762</v>
      </c>
      <c r="E11" s="45">
        <v>20</v>
      </c>
      <c r="F11" s="42" t="s">
        <v>44</v>
      </c>
      <c r="G11" s="46"/>
      <c r="H11" s="43"/>
      <c r="I11" s="43" t="s">
        <v>1</v>
      </c>
      <c r="K11" s="140" t="str">
        <f t="shared" si="0"/>
        <v>待遇福利退休撫卹業務-退休人員活動-獎補助費-對國內團體之捐助</v>
      </c>
      <c r="L11" s="140" t="str">
        <f t="shared" si="1"/>
        <v>志願服務隊特殊訓練服務進修參訪研習活動</v>
      </c>
      <c r="M11" s="40" t="str">
        <f t="shared" si="2"/>
        <v>台中市公教退休人員協會</v>
      </c>
    </row>
    <row r="12" spans="1:16383" s="4" customFormat="1" ht="56.25">
      <c r="A12" s="44" t="s">
        <v>5285</v>
      </c>
      <c r="B12" s="44" t="s">
        <v>5286</v>
      </c>
      <c r="C12" s="44" t="s">
        <v>5287</v>
      </c>
      <c r="D12" s="44" t="s">
        <v>5288</v>
      </c>
      <c r="E12" s="45">
        <v>20</v>
      </c>
      <c r="F12" s="42" t="s">
        <v>5289</v>
      </c>
      <c r="G12" s="46"/>
      <c r="H12" s="43" t="s">
        <v>1</v>
      </c>
      <c r="I12" s="47"/>
      <c r="K12" s="140" t="str">
        <f t="shared" si="0"/>
        <v>原住民文教福利業務-教育文化-獎補助費-對國內團體之補助</v>
      </c>
      <c r="L12" s="140" t="str">
        <f t="shared" si="1"/>
        <v>領受復活的生命-經歷五餅二魚的豐盛</v>
      </c>
      <c r="M12" s="40" t="str">
        <f t="shared" si="2"/>
        <v>財團法人台灣基督教長老教會泰雅爾中會達觀教會</v>
      </c>
    </row>
    <row r="13" spans="1:16383" s="4" customFormat="1" ht="56.25">
      <c r="A13" s="44" t="s">
        <v>5285</v>
      </c>
      <c r="B13" s="44" t="s">
        <v>5291</v>
      </c>
      <c r="C13" s="44" t="s">
        <v>5292</v>
      </c>
      <c r="D13" s="44" t="s">
        <v>5288</v>
      </c>
      <c r="E13" s="45">
        <v>80</v>
      </c>
      <c r="F13" s="42" t="s">
        <v>5289</v>
      </c>
      <c r="G13" s="46"/>
      <c r="H13" s="43" t="s">
        <v>5290</v>
      </c>
      <c r="I13" s="47"/>
      <c r="K13" s="140" t="str">
        <f t="shared" si="0"/>
        <v>原住民文教福利業務-教育文化-獎補助費-對國內團體之補助</v>
      </c>
      <c r="L13" s="140" t="str">
        <f t="shared" si="1"/>
        <v>原住民樂舞閉幕展演補助經費</v>
      </c>
      <c r="M13" s="40" t="str">
        <f t="shared" si="2"/>
        <v>查馬克打繫合唱團</v>
      </c>
    </row>
    <row r="14" spans="1:16383" s="4" customFormat="1" ht="56.25">
      <c r="A14" s="44" t="s">
        <v>5285</v>
      </c>
      <c r="B14" s="44" t="s">
        <v>5293</v>
      </c>
      <c r="C14" s="44" t="s">
        <v>5294</v>
      </c>
      <c r="D14" s="44" t="s">
        <v>5288</v>
      </c>
      <c r="E14" s="45">
        <v>20</v>
      </c>
      <c r="F14" s="42" t="s">
        <v>5289</v>
      </c>
      <c r="G14" s="46"/>
      <c r="H14" s="43" t="s">
        <v>5290</v>
      </c>
      <c r="I14" s="47"/>
      <c r="K14" s="140" t="str">
        <f t="shared" si="0"/>
        <v>原住民文教福利業務-教育文化-獎補助費-對國內團體之補助</v>
      </c>
      <c r="L14" s="140" t="str">
        <f t="shared" si="1"/>
        <v>113年「部落體驗探索之旅」</v>
      </c>
      <c r="M14" s="40" t="str">
        <f t="shared" si="2"/>
        <v>社團法人台中市福樂豐盛協會</v>
      </c>
    </row>
    <row r="15" spans="1:16383" s="4" customFormat="1" ht="56.25">
      <c r="A15" s="44" t="s">
        <v>5285</v>
      </c>
      <c r="B15" s="44" t="s">
        <v>5295</v>
      </c>
      <c r="C15" s="44" t="s">
        <v>5296</v>
      </c>
      <c r="D15" s="44" t="s">
        <v>5288</v>
      </c>
      <c r="E15" s="45">
        <v>20</v>
      </c>
      <c r="F15" s="42" t="s">
        <v>5289</v>
      </c>
      <c r="G15" s="46"/>
      <c r="H15" s="43" t="s">
        <v>5290</v>
      </c>
      <c r="I15" s="47"/>
      <c r="K15" s="140" t="str">
        <f t="shared" si="0"/>
        <v>原住民文教福利業務-教育文化-獎補助費-對國內團體之補助</v>
      </c>
      <c r="L15" s="140" t="str">
        <f t="shared" si="1"/>
        <v>2024年原住民家庭親子文化之旅活動</v>
      </c>
      <c r="M15" s="40" t="str">
        <f t="shared" si="2"/>
        <v>社團法人臺中市基督教榮美福音協會</v>
      </c>
    </row>
    <row r="16" spans="1:16383" s="4" customFormat="1" ht="56.25">
      <c r="A16" s="44" t="s">
        <v>5285</v>
      </c>
      <c r="B16" s="44" t="s">
        <v>5297</v>
      </c>
      <c r="C16" s="44" t="s">
        <v>5298</v>
      </c>
      <c r="D16" s="44" t="s">
        <v>5288</v>
      </c>
      <c r="E16" s="45">
        <v>20</v>
      </c>
      <c r="F16" s="42" t="s">
        <v>5289</v>
      </c>
      <c r="G16" s="46"/>
      <c r="H16" s="43" t="s">
        <v>5290</v>
      </c>
      <c r="I16" s="47"/>
      <c r="K16" s="140" t="str">
        <f t="shared" si="0"/>
        <v>原住民文教福利業務-教育文化-獎補助費-對國內團體之補助</v>
      </c>
      <c r="L16" s="140" t="str">
        <f t="shared" si="1"/>
        <v>慶祝113年度慶祝母親節暨摸彩活動</v>
      </c>
      <c r="M16" s="40" t="str">
        <f t="shared" si="2"/>
        <v>台中市原住民那魯灣關懷協會</v>
      </c>
    </row>
    <row r="17" spans="1:13" s="4" customFormat="1" ht="75">
      <c r="A17" s="44" t="s">
        <v>5285</v>
      </c>
      <c r="B17" s="44" t="s">
        <v>5299</v>
      </c>
      <c r="C17" s="44" t="s">
        <v>5300</v>
      </c>
      <c r="D17" s="44" t="s">
        <v>5288</v>
      </c>
      <c r="E17" s="45">
        <v>20</v>
      </c>
      <c r="F17" s="42" t="s">
        <v>5289</v>
      </c>
      <c r="G17" s="46"/>
      <c r="H17" s="43" t="s">
        <v>5290</v>
      </c>
      <c r="I17" s="47"/>
      <c r="K17" s="140" t="str">
        <f t="shared" si="0"/>
        <v>原住民文教福利業務-教育文化-獎補助費-對國內團體之補助</v>
      </c>
      <c r="L17" s="140" t="str">
        <f t="shared" si="1"/>
        <v>113年度松鶴文化健康站傳統樂舞交流暨長照業務營運觀摩經費</v>
      </c>
      <c r="M17" s="40" t="str">
        <f t="shared" si="2"/>
        <v>臺中市和平區松鶴社區發展協會</v>
      </c>
    </row>
    <row r="18" spans="1:13" s="4" customFormat="1" ht="75">
      <c r="A18" s="44" t="s">
        <v>5285</v>
      </c>
      <c r="B18" s="44" t="s">
        <v>5301</v>
      </c>
      <c r="C18" s="44" t="s">
        <v>5302</v>
      </c>
      <c r="D18" s="44" t="s">
        <v>5288</v>
      </c>
      <c r="E18" s="45">
        <v>20</v>
      </c>
      <c r="F18" s="42" t="s">
        <v>5289</v>
      </c>
      <c r="G18" s="46"/>
      <c r="H18" s="43" t="s">
        <v>5290</v>
      </c>
      <c r="I18" s="47"/>
      <c r="K18" s="140" t="str">
        <f t="shared" si="0"/>
        <v>原住民文教福利業務-教育文化-獎補助費-對國內團體之補助</v>
      </c>
      <c r="L18" s="140" t="str">
        <f t="shared" si="1"/>
        <v>113年度臺中市原住民族傳統文化『kilomaan』收穫祭活動</v>
      </c>
      <c r="M18" s="40" t="str">
        <f t="shared" si="2"/>
        <v>臺中市原住民族婦幼協會</v>
      </c>
    </row>
    <row r="19" spans="1:13" s="4" customFormat="1" ht="56.25">
      <c r="A19" s="44" t="s">
        <v>5285</v>
      </c>
      <c r="B19" s="44" t="s">
        <v>5303</v>
      </c>
      <c r="C19" s="44" t="s">
        <v>5304</v>
      </c>
      <c r="D19" s="44" t="s">
        <v>5288</v>
      </c>
      <c r="E19" s="45">
        <v>20</v>
      </c>
      <c r="F19" s="42" t="s">
        <v>5289</v>
      </c>
      <c r="G19" s="46"/>
      <c r="H19" s="43" t="s">
        <v>5290</v>
      </c>
      <c r="I19" s="47"/>
      <c r="K19" s="140" t="str">
        <f t="shared" si="0"/>
        <v>原住民文教福利業務-教育文化-獎補助費-對國內團體之補助</v>
      </c>
      <c r="L19" s="140" t="str">
        <f t="shared" si="1"/>
        <v>113年度母親節親職活動</v>
      </c>
      <c r="M19" s="40" t="str">
        <f t="shared" si="2"/>
        <v>社團法人臺灣以馬內利全人發展關懷協會</v>
      </c>
    </row>
    <row r="20" spans="1:13" s="4" customFormat="1" ht="56.25">
      <c r="A20" s="44" t="s">
        <v>5285</v>
      </c>
      <c r="B20" s="44" t="s">
        <v>5305</v>
      </c>
      <c r="C20" s="44" t="s">
        <v>5306</v>
      </c>
      <c r="D20" s="44" t="s">
        <v>5288</v>
      </c>
      <c r="E20" s="45">
        <v>20</v>
      </c>
      <c r="F20" s="42" t="s">
        <v>44</v>
      </c>
      <c r="G20" s="46"/>
      <c r="H20" s="43" t="s">
        <v>5290</v>
      </c>
      <c r="I20" s="47"/>
      <c r="K20" s="140" t="str">
        <f t="shared" si="0"/>
        <v>原住民文教福利業務-教育文化-獎補助費-對國內團體之補助</v>
      </c>
      <c r="L20" s="140" t="str">
        <f t="shared" si="1"/>
        <v>愛在家裏-你陪我長大,我陪你到老,母親節感恩活動</v>
      </c>
      <c r="M20" s="40" t="str">
        <f t="shared" si="2"/>
        <v>臺中市原住民之光勞工關懷協會</v>
      </c>
    </row>
    <row r="21" spans="1:13" s="4" customFormat="1" ht="56.25">
      <c r="A21" s="44" t="s">
        <v>5285</v>
      </c>
      <c r="B21" s="44" t="s">
        <v>5307</v>
      </c>
      <c r="C21" s="44" t="s">
        <v>5308</v>
      </c>
      <c r="D21" s="44" t="s">
        <v>5288</v>
      </c>
      <c r="E21" s="45">
        <v>20</v>
      </c>
      <c r="F21" s="42" t="s">
        <v>44</v>
      </c>
      <c r="G21" s="46"/>
      <c r="H21" s="43" t="s">
        <v>5290</v>
      </c>
      <c r="I21" s="47"/>
      <c r="K21" s="140" t="str">
        <f t="shared" si="0"/>
        <v>原住民文教福利業務-教育文化-獎補助費-對國內團體之補助</v>
      </c>
      <c r="L21" s="140" t="str">
        <f t="shared" si="1"/>
        <v>113年度泰灣美-農情蜜意樂舞文化活動</v>
      </c>
      <c r="M21" s="40" t="str">
        <f t="shared" si="2"/>
        <v>臺中市原住民族人文藝術發展協會</v>
      </c>
    </row>
    <row r="22" spans="1:13" s="4" customFormat="1" ht="56.25">
      <c r="A22" s="44" t="s">
        <v>5285</v>
      </c>
      <c r="B22" s="44" t="s">
        <v>5309</v>
      </c>
      <c r="C22" s="44" t="s">
        <v>5310</v>
      </c>
      <c r="D22" s="44" t="s">
        <v>5288</v>
      </c>
      <c r="E22" s="45">
        <v>55</v>
      </c>
      <c r="F22" s="42" t="s">
        <v>44</v>
      </c>
      <c r="G22" s="46"/>
      <c r="H22" s="43" t="s">
        <v>5290</v>
      </c>
      <c r="I22" s="47"/>
      <c r="K22" s="140" t="str">
        <f t="shared" si="0"/>
        <v>原住民文教福利業務-教育文化-獎補助費-對國內團體之補助</v>
      </c>
      <c r="L22" s="140" t="str">
        <f t="shared" si="1"/>
        <v>113年家庭親子樂活趣</v>
      </c>
      <c r="M22" s="40" t="str">
        <f t="shared" si="2"/>
        <v>臺中市觸愛生命全人關懷協會</v>
      </c>
    </row>
    <row r="23" spans="1:13" s="4" customFormat="1" ht="56.25">
      <c r="A23" s="44" t="s">
        <v>5285</v>
      </c>
      <c r="B23" s="44" t="s">
        <v>5311</v>
      </c>
      <c r="C23" s="44" t="s">
        <v>5312</v>
      </c>
      <c r="D23" s="44" t="s">
        <v>5288</v>
      </c>
      <c r="E23" s="45">
        <v>10</v>
      </c>
      <c r="F23" s="42" t="s">
        <v>44</v>
      </c>
      <c r="G23" s="46"/>
      <c r="H23" s="43" t="s">
        <v>5290</v>
      </c>
      <c r="I23" s="47"/>
      <c r="K23" s="140" t="str">
        <f t="shared" si="0"/>
        <v>原住民文教福利業務-教育文化-獎補助費-對國內團體之補助</v>
      </c>
      <c r="L23" s="140" t="str">
        <f t="shared" si="1"/>
        <v>113年我的超級爸爸親子活動</v>
      </c>
      <c r="M23" s="40" t="str">
        <f t="shared" si="2"/>
        <v>財團法人台灣基督長老教會泰雅爾中會原村教會</v>
      </c>
    </row>
    <row r="24" spans="1:13" s="4" customFormat="1" ht="56.25">
      <c r="A24" s="44" t="s">
        <v>5285</v>
      </c>
      <c r="B24" s="44" t="s">
        <v>5313</v>
      </c>
      <c r="C24" s="44" t="s">
        <v>5314</v>
      </c>
      <c r="D24" s="44" t="s">
        <v>5288</v>
      </c>
      <c r="E24" s="45">
        <v>20</v>
      </c>
      <c r="F24" s="42" t="s">
        <v>44</v>
      </c>
      <c r="G24" s="46"/>
      <c r="H24" s="43" t="s">
        <v>5290</v>
      </c>
      <c r="I24" s="47"/>
      <c r="K24" s="140" t="str">
        <f t="shared" si="0"/>
        <v>原住民文教福利業務-教育文化-獎補助費-對國內團體之補助</v>
      </c>
      <c r="L24" s="140" t="str">
        <f t="shared" si="1"/>
        <v>113年南勢文化健康站文化傳統交流暨觀摩電力設施活動</v>
      </c>
      <c r="M24" s="40" t="str">
        <f t="shared" si="2"/>
        <v>臺中市和平區南勢社區發展協會</v>
      </c>
    </row>
    <row r="25" spans="1:13" s="4" customFormat="1" ht="56.25">
      <c r="A25" s="44" t="s">
        <v>5285</v>
      </c>
      <c r="B25" s="44" t="s">
        <v>5315</v>
      </c>
      <c r="C25" s="44" t="s">
        <v>5316</v>
      </c>
      <c r="D25" s="44" t="s">
        <v>5288</v>
      </c>
      <c r="E25" s="45">
        <v>10</v>
      </c>
      <c r="F25" s="42" t="s">
        <v>44</v>
      </c>
      <c r="G25" s="46"/>
      <c r="H25" s="43" t="s">
        <v>5290</v>
      </c>
      <c r="I25" s="47"/>
      <c r="K25" s="140" t="str">
        <f t="shared" si="0"/>
        <v>原住民文教福利業務-教育文化-獎補助費-對國內團體之補助</v>
      </c>
      <c r="L25" s="140" t="str">
        <f t="shared" si="1"/>
        <v>113年度防詐騙暨法律講座</v>
      </c>
      <c r="M25" s="40" t="str">
        <f t="shared" si="2"/>
        <v>臺中市原住民族獵人教育文化傳承發展協會</v>
      </c>
    </row>
    <row r="26" spans="1:13" s="4" customFormat="1" ht="75">
      <c r="A26" s="44" t="s">
        <v>5285</v>
      </c>
      <c r="B26" s="44" t="s">
        <v>5317</v>
      </c>
      <c r="C26" s="44" t="s">
        <v>5318</v>
      </c>
      <c r="D26" s="44" t="s">
        <v>5288</v>
      </c>
      <c r="E26" s="45">
        <v>10</v>
      </c>
      <c r="F26" s="42" t="s">
        <v>44</v>
      </c>
      <c r="G26" s="46"/>
      <c r="H26" s="43" t="s">
        <v>5290</v>
      </c>
      <c r="I26" s="47"/>
      <c r="K26" s="140" t="str">
        <f t="shared" si="0"/>
        <v>原住民文教福利業務-教育文化-獎補助費-對國內團體之補助</v>
      </c>
      <c r="L26" s="140" t="str">
        <f t="shared" si="1"/>
        <v>113年度臺中市和平區體育協會第二屆理事長盃籃球錦標賽</v>
      </c>
      <c r="M26" s="40" t="str">
        <f t="shared" si="2"/>
        <v>臺中市和平區體育協會</v>
      </c>
    </row>
    <row r="27" spans="1:13" s="4" customFormat="1" ht="56.25">
      <c r="A27" s="44" t="s">
        <v>5285</v>
      </c>
      <c r="B27" s="44" t="s">
        <v>5319</v>
      </c>
      <c r="C27" s="44" t="s">
        <v>5320</v>
      </c>
      <c r="D27" s="44" t="s">
        <v>5288</v>
      </c>
      <c r="E27" s="45">
        <v>20</v>
      </c>
      <c r="F27" s="42" t="s">
        <v>44</v>
      </c>
      <c r="G27" s="46"/>
      <c r="H27" s="43" t="s">
        <v>5290</v>
      </c>
      <c r="I27" s="47"/>
      <c r="K27" s="140" t="str">
        <f t="shared" si="0"/>
        <v>原住民文教福利業務-教育文化-獎補助費-對國內團體之補助</v>
      </c>
      <c r="L27" s="140" t="str">
        <f t="shared" si="1"/>
        <v>113年度回到原點，學習新視野部落學習</v>
      </c>
      <c r="M27" s="40" t="str">
        <f t="shared" si="2"/>
        <v>台中市原住民族公共政策研究社</v>
      </c>
    </row>
    <row r="28" spans="1:13" s="4" customFormat="1" ht="56.25">
      <c r="A28" s="44" t="s">
        <v>5285</v>
      </c>
      <c r="B28" s="44" t="s">
        <v>5321</v>
      </c>
      <c r="C28" s="44" t="s">
        <v>4007</v>
      </c>
      <c r="D28" s="44" t="s">
        <v>5288</v>
      </c>
      <c r="E28" s="45">
        <v>70</v>
      </c>
      <c r="F28" s="42" t="s">
        <v>44</v>
      </c>
      <c r="G28" s="46"/>
      <c r="H28" s="43" t="s">
        <v>5290</v>
      </c>
      <c r="I28" s="47"/>
      <c r="K28" s="140" t="str">
        <f t="shared" si="0"/>
        <v>原住民文教福利業務-教育文化-獎補助費-對國內團體之補助</v>
      </c>
      <c r="L28" s="140" t="str">
        <f t="shared" si="1"/>
        <v>113年度一卡皮箱公益廣告計畫</v>
      </c>
      <c r="M28" s="40" t="str">
        <f t="shared" si="2"/>
        <v>臺中市原住民族全人照顧服務協會</v>
      </c>
    </row>
    <row r="29" spans="1:13" s="4" customFormat="1" ht="75">
      <c r="A29" s="44" t="s">
        <v>5285</v>
      </c>
      <c r="B29" s="44" t="s">
        <v>5322</v>
      </c>
      <c r="C29" s="44" t="s">
        <v>5323</v>
      </c>
      <c r="D29" s="44" t="s">
        <v>5288</v>
      </c>
      <c r="E29" s="45">
        <v>75</v>
      </c>
      <c r="F29" s="42" t="s">
        <v>44</v>
      </c>
      <c r="G29" s="46"/>
      <c r="H29" s="43" t="s">
        <v>5290</v>
      </c>
      <c r="I29" s="47"/>
      <c r="K29" s="140" t="str">
        <f t="shared" si="0"/>
        <v>原住民文教福利業務-教育文化-獎補助費-對國內團體之補助</v>
      </c>
      <c r="L29" s="140" t="str">
        <f t="shared" si="1"/>
        <v>113年度臺中市原住民族社會教育學習型系列活動補助計畫</v>
      </c>
      <c r="M29" s="40" t="str">
        <f t="shared" si="2"/>
        <v>臺中市都會區原住民家庭服務暨社區人文關懷協會</v>
      </c>
    </row>
    <row r="30" spans="1:13" s="4" customFormat="1" ht="56.25">
      <c r="A30" s="44" t="s">
        <v>5285</v>
      </c>
      <c r="B30" s="44" t="s">
        <v>5324</v>
      </c>
      <c r="C30" s="44" t="s">
        <v>5325</v>
      </c>
      <c r="D30" s="44" t="s">
        <v>5288</v>
      </c>
      <c r="E30" s="45">
        <v>20</v>
      </c>
      <c r="F30" s="42" t="s">
        <v>44</v>
      </c>
      <c r="G30" s="46"/>
      <c r="H30" s="43" t="s">
        <v>5290</v>
      </c>
      <c r="I30" s="47"/>
      <c r="K30" s="140" t="str">
        <f t="shared" si="0"/>
        <v>原住民文教福利業務-教育文化-獎補助費-對國內團體之補助</v>
      </c>
      <c r="L30" s="140" t="str">
        <f t="shared" si="1"/>
        <v>113年暑期親子射箭運動訓練營</v>
      </c>
      <c r="M30" s="40" t="str">
        <f t="shared" si="2"/>
        <v>臺中市原住民體育總會</v>
      </c>
    </row>
    <row r="31" spans="1:13" s="4" customFormat="1" ht="56.25">
      <c r="A31" s="44" t="s">
        <v>5285</v>
      </c>
      <c r="B31" s="44" t="s">
        <v>5326</v>
      </c>
      <c r="C31" s="44" t="s">
        <v>1864</v>
      </c>
      <c r="D31" s="44" t="s">
        <v>5288</v>
      </c>
      <c r="E31" s="45">
        <v>45</v>
      </c>
      <c r="F31" s="42" t="s">
        <v>44</v>
      </c>
      <c r="G31" s="46"/>
      <c r="H31" s="43" t="s">
        <v>5290</v>
      </c>
      <c r="I31" s="47"/>
      <c r="K31" s="140" t="str">
        <f t="shared" si="0"/>
        <v>原住民文教福利業務-教育文化-獎補助費-對國內團體之補助</v>
      </c>
      <c r="L31" s="140" t="str">
        <f t="shared" si="1"/>
        <v>113年度家庭法律講座暨祖孫情愛原續祖父母節活動</v>
      </c>
      <c r="M31" s="40" t="str">
        <f t="shared" si="2"/>
        <v>臺中市原住民族運動總會</v>
      </c>
    </row>
    <row r="32" spans="1:13" s="4" customFormat="1" ht="56.25">
      <c r="A32" s="44" t="s">
        <v>5285</v>
      </c>
      <c r="B32" s="44" t="s">
        <v>5327</v>
      </c>
      <c r="C32" s="44" t="s">
        <v>5328</v>
      </c>
      <c r="D32" s="44" t="s">
        <v>5288</v>
      </c>
      <c r="E32" s="45">
        <v>10</v>
      </c>
      <c r="F32" s="42" t="s">
        <v>44</v>
      </c>
      <c r="G32" s="46"/>
      <c r="H32" s="43" t="s">
        <v>5290</v>
      </c>
      <c r="I32" s="47"/>
      <c r="K32" s="140" t="str">
        <f t="shared" si="0"/>
        <v>原住民文教福利業務-教育文化-獎補助費-對國內團體之補助</v>
      </c>
      <c r="L32" s="140" t="str">
        <f t="shared" si="1"/>
        <v>Vuvu秀原力.樂活社區關懷鄉親同樂會</v>
      </c>
      <c r="M32" s="40" t="str">
        <f t="shared" si="2"/>
        <v>臺中市原住民金峰卡澤塔斯協會</v>
      </c>
    </row>
    <row r="33" spans="1:13" s="4" customFormat="1" ht="56.25">
      <c r="A33" s="44" t="s">
        <v>5285</v>
      </c>
      <c r="B33" s="44" t="s">
        <v>5329</v>
      </c>
      <c r="C33" s="44" t="s">
        <v>5330</v>
      </c>
      <c r="D33" s="44" t="s">
        <v>5288</v>
      </c>
      <c r="E33" s="45">
        <v>10</v>
      </c>
      <c r="F33" s="42" t="s">
        <v>44</v>
      </c>
      <c r="G33" s="46"/>
      <c r="H33" s="43" t="s">
        <v>5290</v>
      </c>
      <c r="I33" s="47"/>
      <c r="K33" s="140" t="str">
        <f t="shared" si="0"/>
        <v>原住民文教福利業務-教育文化-獎補助費-對國內團體之補助</v>
      </c>
      <c r="L33" s="140" t="str">
        <f t="shared" si="1"/>
        <v>113年度台南區原民參訪交流活動</v>
      </c>
      <c r="M33" s="40" t="str">
        <f t="shared" si="2"/>
        <v>臺中市原住民照亮協會謝月英</v>
      </c>
    </row>
    <row r="34" spans="1:13" s="4" customFormat="1" ht="56.25">
      <c r="A34" s="44" t="s">
        <v>5285</v>
      </c>
      <c r="B34" s="44" t="s">
        <v>5331</v>
      </c>
      <c r="C34" s="44" t="s">
        <v>5332</v>
      </c>
      <c r="D34" s="44" t="s">
        <v>5288</v>
      </c>
      <c r="E34" s="45">
        <v>20</v>
      </c>
      <c r="F34" s="42" t="s">
        <v>44</v>
      </c>
      <c r="G34" s="46"/>
      <c r="H34" s="43" t="s">
        <v>5290</v>
      </c>
      <c r="I34" s="47"/>
      <c r="K34" s="140" t="str">
        <f t="shared" si="0"/>
        <v>原住民文教福利業務-教育文化-獎補助費-對國內團體之補助</v>
      </c>
      <c r="L34" s="140" t="str">
        <f t="shared" si="1"/>
        <v>113年原住民阿美族傳統文化收穫祭</v>
      </c>
      <c r="M34" s="40" t="str">
        <f t="shared" si="2"/>
        <v>臺中縣霧峰鄉原住民生活教育協進會</v>
      </c>
    </row>
    <row r="35" spans="1:13" s="4" customFormat="1" ht="75">
      <c r="A35" s="44" t="s">
        <v>5285</v>
      </c>
      <c r="B35" s="44" t="s">
        <v>5322</v>
      </c>
      <c r="C35" s="44" t="s">
        <v>5333</v>
      </c>
      <c r="D35" s="44" t="s">
        <v>5288</v>
      </c>
      <c r="E35" s="45">
        <v>210</v>
      </c>
      <c r="F35" s="42" t="s">
        <v>44</v>
      </c>
      <c r="G35" s="46"/>
      <c r="H35" s="43" t="s">
        <v>5290</v>
      </c>
      <c r="I35" s="47"/>
      <c r="K35" s="140" t="str">
        <f t="shared" si="0"/>
        <v>原住民文教福利業務-教育文化-獎補助費-對國內團體之補助</v>
      </c>
      <c r="L35" s="140" t="str">
        <f t="shared" si="1"/>
        <v>113年度臺中市原住民族社會教育學習型系列活動補助計畫</v>
      </c>
      <c r="M35" s="40" t="str">
        <f t="shared" si="2"/>
        <v>臺中市原住民族攝影協會</v>
      </c>
    </row>
    <row r="36" spans="1:13" s="4" customFormat="1" ht="56.25">
      <c r="A36" s="44" t="s">
        <v>5285</v>
      </c>
      <c r="B36" s="44" t="s">
        <v>5334</v>
      </c>
      <c r="C36" s="44" t="s">
        <v>5335</v>
      </c>
      <c r="D36" s="44" t="s">
        <v>5288</v>
      </c>
      <c r="E36" s="45">
        <v>10</v>
      </c>
      <c r="F36" s="42" t="s">
        <v>44</v>
      </c>
      <c r="G36" s="46"/>
      <c r="H36" s="43" t="s">
        <v>5290</v>
      </c>
      <c r="I36" s="47"/>
      <c r="K36" s="140" t="str">
        <f t="shared" si="0"/>
        <v>原住民文教福利業務-教育文化-獎補助費-對國內團體之補助</v>
      </c>
      <c r="L36" s="140" t="str">
        <f t="shared" si="1"/>
        <v>2024年與你在一起兒童品格夏令營</v>
      </c>
      <c r="M36" s="40" t="str">
        <f t="shared" si="2"/>
        <v>臺中市以馬內利全人發展關懷協會</v>
      </c>
    </row>
    <row r="37" spans="1:13" s="4" customFormat="1" ht="56.25">
      <c r="A37" s="44" t="s">
        <v>5285</v>
      </c>
      <c r="B37" s="44" t="s">
        <v>5336</v>
      </c>
      <c r="C37" s="44" t="s">
        <v>5337</v>
      </c>
      <c r="D37" s="44" t="s">
        <v>5288</v>
      </c>
      <c r="E37" s="45">
        <v>10</v>
      </c>
      <c r="F37" s="42" t="s">
        <v>44</v>
      </c>
      <c r="G37" s="46"/>
      <c r="H37" s="43" t="s">
        <v>5290</v>
      </c>
      <c r="I37" s="47"/>
      <c r="K37" s="140" t="str">
        <f t="shared" si="0"/>
        <v>原住民文教福利業務-教育文化-獎補助費-對國內團體之補助</v>
      </c>
      <c r="L37" s="140" t="str">
        <f t="shared" si="1"/>
        <v>113年度文化健康活動</v>
      </c>
      <c r="M37" s="40" t="str">
        <f t="shared" si="2"/>
        <v>臺中市和平區環山社區發展協會</v>
      </c>
    </row>
    <row r="38" spans="1:13" s="4" customFormat="1" ht="75">
      <c r="A38" s="44" t="s">
        <v>5285</v>
      </c>
      <c r="B38" s="44" t="s">
        <v>5338</v>
      </c>
      <c r="C38" s="44" t="s">
        <v>5339</v>
      </c>
      <c r="D38" s="44" t="s">
        <v>5288</v>
      </c>
      <c r="E38" s="45">
        <v>20</v>
      </c>
      <c r="F38" s="42" t="s">
        <v>44</v>
      </c>
      <c r="G38" s="46"/>
      <c r="H38" s="43" t="s">
        <v>5290</v>
      </c>
      <c r="I38" s="47"/>
      <c r="K38" s="140" t="str">
        <f t="shared" si="0"/>
        <v>原住民文教福利業務-教育文化-獎補助費-對國內團體之補助</v>
      </c>
      <c r="L38" s="140" t="str">
        <f t="shared" si="1"/>
        <v>臺中市梧棲區原住民生活教育協會理事長盃原住民族傳統射箭賽</v>
      </c>
      <c r="M38" s="40" t="str">
        <f t="shared" si="2"/>
        <v>臺中市梧棲區原住民生活教育協會</v>
      </c>
    </row>
    <row r="39" spans="1:13" s="4" customFormat="1" ht="56.25">
      <c r="A39" s="44" t="s">
        <v>5285</v>
      </c>
      <c r="B39" s="44" t="s">
        <v>5340</v>
      </c>
      <c r="C39" s="44" t="s">
        <v>5341</v>
      </c>
      <c r="D39" s="44" t="s">
        <v>5288</v>
      </c>
      <c r="E39" s="45">
        <v>70</v>
      </c>
      <c r="F39" s="42" t="s">
        <v>44</v>
      </c>
      <c r="G39" s="46"/>
      <c r="H39" s="43" t="s">
        <v>5290</v>
      </c>
      <c r="I39" s="47"/>
      <c r="K39" s="140" t="str">
        <f t="shared" si="0"/>
        <v>原住民文教福利業務-教育文化-獎補助費-對國內團體之補助</v>
      </c>
      <c r="L39" s="140" t="str">
        <f t="shared" si="1"/>
        <v>113年度臺中市原住民食物銀行公益廣告計畫</v>
      </c>
      <c r="M39" s="40" t="str">
        <f t="shared" si="2"/>
        <v>臺中市原住民族勞工權益促進會</v>
      </c>
    </row>
    <row r="40" spans="1:13" s="4" customFormat="1" ht="75">
      <c r="A40" s="44" t="s">
        <v>5285</v>
      </c>
      <c r="B40" s="44" t="s">
        <v>5342</v>
      </c>
      <c r="C40" s="44" t="s">
        <v>5343</v>
      </c>
      <c r="D40" s="44" t="s">
        <v>5288</v>
      </c>
      <c r="E40" s="45">
        <v>100</v>
      </c>
      <c r="F40" s="42" t="s">
        <v>44</v>
      </c>
      <c r="G40" s="46"/>
      <c r="H40" s="43" t="s">
        <v>5290</v>
      </c>
      <c r="I40" s="47"/>
      <c r="K40" s="140" t="str">
        <f t="shared" si="0"/>
        <v>原住民文教福利業務-教育文化-獎補助費-對國內團體之補助</v>
      </c>
      <c r="L40" s="140" t="str">
        <f t="shared" si="1"/>
        <v>113年拍瀑拉族牽田走標民俗文化活動暨提倡節約用電節能減碳宣導</v>
      </c>
      <c r="M40" s="40" t="str">
        <f t="shared" si="2"/>
        <v>臺中市沙轆社文化促進會</v>
      </c>
    </row>
    <row r="41" spans="1:13" s="4" customFormat="1" ht="75">
      <c r="A41" s="44" t="s">
        <v>5285</v>
      </c>
      <c r="B41" s="44" t="s">
        <v>5322</v>
      </c>
      <c r="C41" s="44" t="s">
        <v>5344</v>
      </c>
      <c r="D41" s="44" t="s">
        <v>5288</v>
      </c>
      <c r="E41" s="45">
        <v>97</v>
      </c>
      <c r="F41" s="42" t="s">
        <v>44</v>
      </c>
      <c r="G41" s="46"/>
      <c r="H41" s="43" t="s">
        <v>5290</v>
      </c>
      <c r="I41" s="47"/>
      <c r="K41" s="140" t="str">
        <f t="shared" si="0"/>
        <v>原住民文教福利業務-教育文化-獎補助費-對國內團體之補助</v>
      </c>
      <c r="L41" s="140" t="str">
        <f t="shared" si="1"/>
        <v>113年度臺中市原住民族社會教育學習型系列活動補助計畫</v>
      </c>
      <c r="M41" s="40" t="str">
        <f t="shared" si="2"/>
        <v>台中市基督教福樂豐盛協會</v>
      </c>
    </row>
    <row r="42" spans="1:13" s="4" customFormat="1" ht="75">
      <c r="A42" s="44" t="s">
        <v>5285</v>
      </c>
      <c r="B42" s="44" t="s">
        <v>5345</v>
      </c>
      <c r="C42" s="44" t="s">
        <v>5087</v>
      </c>
      <c r="D42" s="44" t="s">
        <v>5288</v>
      </c>
      <c r="E42" s="45">
        <v>20</v>
      </c>
      <c r="F42" s="42" t="s">
        <v>44</v>
      </c>
      <c r="G42" s="46"/>
      <c r="H42" s="43" t="s">
        <v>5290</v>
      </c>
      <c r="I42" s="47"/>
      <c r="K42" s="140" t="str">
        <f t="shared" si="0"/>
        <v>原住民文教福利業務-教育文化-獎補助費-對國內團體之補助</v>
      </c>
      <c r="L42" s="140" t="str">
        <f t="shared" si="1"/>
        <v>補助社團法人原住民深耕德瑪汶協會辦理「2024德瑪汶澳洲原鄉社區交流</v>
      </c>
      <c r="M42" s="40" t="str">
        <f t="shared" si="2"/>
        <v>社團法人原住民深耕德瑪汶協會</v>
      </c>
    </row>
    <row r="43" spans="1:13" s="4" customFormat="1" ht="75">
      <c r="A43" s="44" t="s">
        <v>5285</v>
      </c>
      <c r="B43" s="44" t="s">
        <v>5322</v>
      </c>
      <c r="C43" s="44" t="s">
        <v>5346</v>
      </c>
      <c r="D43" s="44" t="s">
        <v>5288</v>
      </c>
      <c r="E43" s="45">
        <v>195</v>
      </c>
      <c r="F43" s="42" t="s">
        <v>44</v>
      </c>
      <c r="G43" s="46"/>
      <c r="H43" s="43" t="s">
        <v>5290</v>
      </c>
      <c r="I43" s="47"/>
      <c r="K43" s="140" t="str">
        <f t="shared" si="0"/>
        <v>原住民文教福利業務-教育文化-獎補助費-對國內團體之補助</v>
      </c>
      <c r="L43" s="140" t="str">
        <f t="shared" si="1"/>
        <v>113年度臺中市原住民族社會教育學習型系列活動補助計畫</v>
      </c>
      <c r="M43" s="40" t="str">
        <f t="shared" si="2"/>
        <v>臺中市原住民婦女會</v>
      </c>
    </row>
    <row r="44" spans="1:13" s="4" customFormat="1" ht="56.25">
      <c r="A44" s="44" t="s">
        <v>5285</v>
      </c>
      <c r="B44" s="44" t="s">
        <v>5347</v>
      </c>
      <c r="C44" s="44" t="s">
        <v>1724</v>
      </c>
      <c r="D44" s="44" t="s">
        <v>5288</v>
      </c>
      <c r="E44" s="45">
        <v>825</v>
      </c>
      <c r="F44" s="42" t="s">
        <v>44</v>
      </c>
      <c r="G44" s="46"/>
      <c r="H44" s="43" t="s">
        <v>5290</v>
      </c>
      <c r="I44" s="47"/>
      <c r="K44" s="140" t="str">
        <f t="shared" si="0"/>
        <v>原住民文教福利業務-教育文化-獎補助費-對國內團體之補助</v>
      </c>
      <c r="L44" s="140" t="str">
        <f t="shared" si="1"/>
        <v>114年全國原住民族運動會代表隊選拔實施計畫</v>
      </c>
      <c r="M44" s="40" t="str">
        <f t="shared" si="2"/>
        <v>臺中市體育總會</v>
      </c>
    </row>
    <row r="45" spans="1:13" s="4" customFormat="1" ht="56.25">
      <c r="A45" s="44" t="s">
        <v>5285</v>
      </c>
      <c r="B45" s="44" t="s">
        <v>5348</v>
      </c>
      <c r="C45" s="44" t="s">
        <v>5349</v>
      </c>
      <c r="D45" s="44" t="s">
        <v>5288</v>
      </c>
      <c r="E45" s="45">
        <v>20</v>
      </c>
      <c r="F45" s="42" t="s">
        <v>44</v>
      </c>
      <c r="G45" s="46"/>
      <c r="H45" s="43" t="s">
        <v>5290</v>
      </c>
      <c r="I45" s="47"/>
      <c r="K45" s="140" t="str">
        <f t="shared" si="0"/>
        <v>原住民文教福利業務-教育文化-獎補助費-對國內團體之補助</v>
      </c>
      <c r="L45" s="140" t="str">
        <f t="shared" si="1"/>
        <v>113年度泰雅族文化體驗參訪</v>
      </c>
      <c r="M45" s="40" t="str">
        <f t="shared" si="2"/>
        <v>臺中市原住民族文化關懷協會</v>
      </c>
    </row>
    <row r="46" spans="1:13" s="4" customFormat="1" ht="56.25">
      <c r="A46" s="44" t="s">
        <v>5285</v>
      </c>
      <c r="B46" s="44" t="s">
        <v>5350</v>
      </c>
      <c r="C46" s="44" t="s">
        <v>5351</v>
      </c>
      <c r="D46" s="44" t="s">
        <v>5288</v>
      </c>
      <c r="E46" s="45">
        <v>10</v>
      </c>
      <c r="F46" s="42" t="s">
        <v>44</v>
      </c>
      <c r="G46" s="46"/>
      <c r="H46" s="43" t="s">
        <v>5290</v>
      </c>
      <c r="I46" s="47"/>
      <c r="K46" s="140" t="str">
        <f t="shared" si="0"/>
        <v>原住民文教福利業務-教育文化-獎補助費-對國內團體之補助</v>
      </c>
      <c r="L46" s="140" t="str">
        <f t="shared" si="1"/>
        <v>113年度月光原夢樂舞研習活動</v>
      </c>
      <c r="M46" s="40" t="str">
        <f t="shared" si="2"/>
        <v>臺中市原住民族文化教育體育發展協會</v>
      </c>
    </row>
    <row r="47" spans="1:13" s="4" customFormat="1" ht="56.25">
      <c r="A47" s="44" t="s">
        <v>5285</v>
      </c>
      <c r="B47" s="44" t="s">
        <v>5352</v>
      </c>
      <c r="C47" s="44" t="s">
        <v>5353</v>
      </c>
      <c r="D47" s="44" t="s">
        <v>5288</v>
      </c>
      <c r="E47" s="45">
        <v>10</v>
      </c>
      <c r="F47" s="42" t="s">
        <v>44</v>
      </c>
      <c r="G47" s="46"/>
      <c r="H47" s="43" t="s">
        <v>5290</v>
      </c>
      <c r="I47" s="47"/>
      <c r="K47" s="140" t="str">
        <f t="shared" si="0"/>
        <v>原住民文教福利業務-教育文化-獎補助費-對國內團體之補助</v>
      </c>
      <c r="L47" s="140" t="str">
        <f t="shared" si="1"/>
        <v>2024年感恩節慶典主日暨113年度潭子區文健站成果展</v>
      </c>
      <c r="M47" s="40" t="str">
        <f t="shared" si="2"/>
        <v>財團法人台灣基督長老教會豐光教會</v>
      </c>
    </row>
    <row r="48" spans="1:13" s="4" customFormat="1" ht="56.25">
      <c r="A48" s="44" t="s">
        <v>5285</v>
      </c>
      <c r="B48" s="44" t="s">
        <v>5354</v>
      </c>
      <c r="C48" s="44" t="s">
        <v>5355</v>
      </c>
      <c r="D48" s="44" t="s">
        <v>5288</v>
      </c>
      <c r="E48" s="45">
        <v>10</v>
      </c>
      <c r="F48" s="42" t="s">
        <v>44</v>
      </c>
      <c r="G48" s="46"/>
      <c r="H48" s="43" t="s">
        <v>5290</v>
      </c>
      <c r="I48" s="47"/>
      <c r="K48" s="140" t="str">
        <f t="shared" si="0"/>
        <v>原住民文教福利業務-教育文化-獎補助費-對國內團體之補助</v>
      </c>
      <c r="L48" s="140" t="str">
        <f t="shared" si="1"/>
        <v>113年贏將射箭運動訓練營</v>
      </c>
      <c r="M48" s="40" t="str">
        <f t="shared" si="2"/>
        <v>臺中市原住民族傳統射箭贏將運動協會</v>
      </c>
    </row>
    <row r="49" spans="1:13" s="4" customFormat="1" ht="56.25">
      <c r="A49" s="44" t="s">
        <v>5285</v>
      </c>
      <c r="B49" s="44" t="s">
        <v>5356</v>
      </c>
      <c r="C49" s="44" t="s">
        <v>5357</v>
      </c>
      <c r="D49" s="44" t="s">
        <v>5288</v>
      </c>
      <c r="E49" s="45">
        <v>20</v>
      </c>
      <c r="F49" s="42" t="s">
        <v>44</v>
      </c>
      <c r="G49" s="46"/>
      <c r="H49" s="43" t="s">
        <v>5290</v>
      </c>
      <c r="I49" s="47"/>
      <c r="K49" s="140" t="str">
        <f t="shared" si="0"/>
        <v>原住民文教福利業務-教育文化-獎補助費-對國內團體之補助</v>
      </c>
      <c r="L49" s="140" t="str">
        <f t="shared" si="1"/>
        <v>『慕懷泰雅，風華梨山』社區聯合傳統文化活動</v>
      </c>
      <c r="M49" s="40" t="str">
        <f t="shared" si="2"/>
        <v>臺中市和平區佳陽社區發展協會</v>
      </c>
    </row>
    <row r="50" spans="1:13" s="4" customFormat="1" ht="75">
      <c r="A50" s="44" t="s">
        <v>5285</v>
      </c>
      <c r="B50" s="44" t="s">
        <v>5358</v>
      </c>
      <c r="C50" s="44" t="s">
        <v>5316</v>
      </c>
      <c r="D50" s="44" t="s">
        <v>5288</v>
      </c>
      <c r="E50" s="45">
        <v>10</v>
      </c>
      <c r="F50" s="42" t="s">
        <v>44</v>
      </c>
      <c r="G50" s="46"/>
      <c r="H50" s="43" t="s">
        <v>5290</v>
      </c>
      <c r="I50" s="47"/>
      <c r="K50" s="140" t="str">
        <f t="shared" si="0"/>
        <v>原住民文教福利業務-教育文化-獎補助費-對國內團體之補助</v>
      </c>
      <c r="L50" s="140" t="str">
        <f t="shared" si="1"/>
        <v>113年度辦理社會福利長期照顧服務研習參訪活動實施計畫</v>
      </c>
      <c r="M50" s="40" t="str">
        <f t="shared" si="2"/>
        <v>臺中市原住民族獵人教育文化傳承發展協會</v>
      </c>
    </row>
    <row r="51" spans="1:13" s="4" customFormat="1" ht="56.25">
      <c r="A51" s="44" t="s">
        <v>5285</v>
      </c>
      <c r="B51" s="44" t="s">
        <v>5359</v>
      </c>
      <c r="C51" s="44" t="s">
        <v>5360</v>
      </c>
      <c r="D51" s="44" t="s">
        <v>5288</v>
      </c>
      <c r="E51" s="45">
        <v>20</v>
      </c>
      <c r="F51" s="42" t="s">
        <v>44</v>
      </c>
      <c r="G51" s="46"/>
      <c r="H51" s="43" t="s">
        <v>5290</v>
      </c>
      <c r="I51" s="47"/>
      <c r="K51" s="140" t="str">
        <f t="shared" si="0"/>
        <v>原住民文教福利業務-教育文化-獎補助費-對國內團體之補助</v>
      </c>
      <c r="L51" s="140" t="str">
        <f t="shared" si="1"/>
        <v>2024年社會福利暨聖誕節傳愛活動</v>
      </c>
      <c r="M51" s="40" t="str">
        <f t="shared" si="2"/>
        <v>臺中市城市豐收協會</v>
      </c>
    </row>
    <row r="52" spans="1:13" s="4" customFormat="1" ht="56.25">
      <c r="A52" s="44" t="s">
        <v>5285</v>
      </c>
      <c r="B52" s="44" t="s">
        <v>5361</v>
      </c>
      <c r="C52" s="44" t="s">
        <v>5362</v>
      </c>
      <c r="D52" s="44" t="s">
        <v>5288</v>
      </c>
      <c r="E52" s="45">
        <v>20</v>
      </c>
      <c r="F52" s="42" t="s">
        <v>44</v>
      </c>
      <c r="G52" s="46"/>
      <c r="H52" s="43" t="s">
        <v>5290</v>
      </c>
      <c r="I52" s="47"/>
      <c r="K52" s="140" t="str">
        <f t="shared" si="0"/>
        <v>原住民文教福利業務-教育文化-獎補助費-對國內團體之補助</v>
      </c>
      <c r="L52" s="140" t="str">
        <f t="shared" si="1"/>
        <v>2024年台中榮美福音教會聖誕系列活動</v>
      </c>
      <c r="M52" s="40" t="str">
        <f t="shared" si="2"/>
        <v>社團法人臺中市基督教榮美福音協會</v>
      </c>
    </row>
    <row r="53" spans="1:13" s="4" customFormat="1" ht="56.25">
      <c r="A53" s="44" t="s">
        <v>5285</v>
      </c>
      <c r="B53" s="44" t="s">
        <v>5363</v>
      </c>
      <c r="C53" s="44" t="s">
        <v>5346</v>
      </c>
      <c r="D53" s="44" t="s">
        <v>5288</v>
      </c>
      <c r="E53" s="45">
        <v>20</v>
      </c>
      <c r="F53" s="42" t="s">
        <v>44</v>
      </c>
      <c r="G53" s="46"/>
      <c r="H53" s="43" t="s">
        <v>5290</v>
      </c>
      <c r="I53" s="47"/>
      <c r="K53" s="140" t="str">
        <f t="shared" si="0"/>
        <v>原住民文教福利業務-教育文化-獎補助費-對國內團體之補助</v>
      </c>
      <c r="L53" s="140" t="str">
        <f t="shared" si="1"/>
        <v>113年kalevaituaqadavannikina活動計畫」</v>
      </c>
      <c r="M53" s="40" t="str">
        <f t="shared" si="2"/>
        <v>臺中市原住民婦女會</v>
      </c>
    </row>
    <row r="54" spans="1:13" s="4" customFormat="1" ht="56.25">
      <c r="A54" s="44" t="s">
        <v>5285</v>
      </c>
      <c r="B54" s="44" t="s">
        <v>5364</v>
      </c>
      <c r="C54" s="44" t="s">
        <v>5365</v>
      </c>
      <c r="D54" s="44" t="s">
        <v>5288</v>
      </c>
      <c r="E54" s="45">
        <v>10</v>
      </c>
      <c r="F54" s="42" t="s">
        <v>44</v>
      </c>
      <c r="G54" s="46"/>
      <c r="H54" s="43" t="s">
        <v>5290</v>
      </c>
      <c r="I54" s="47"/>
      <c r="K54" s="140" t="str">
        <f t="shared" si="0"/>
        <v>原住民文教福利業務-教育文化-獎補助費-對國內團體之補助</v>
      </c>
      <c r="L54" s="140" t="str">
        <f t="shared" si="1"/>
        <v>113年度Tgbin桃山部落傳統渾話泰雅族成年禮活動</v>
      </c>
      <c r="M54" s="40" t="str">
        <f t="shared" si="2"/>
        <v>臺中市和平區桃山社區發展協會</v>
      </c>
    </row>
    <row r="55" spans="1:13" s="4" customFormat="1" ht="75">
      <c r="A55" s="44" t="s">
        <v>5285</v>
      </c>
      <c r="B55" s="44" t="s">
        <v>5366</v>
      </c>
      <c r="C55" s="44" t="s">
        <v>5367</v>
      </c>
      <c r="D55" s="44" t="s">
        <v>5288</v>
      </c>
      <c r="E55" s="45">
        <v>20</v>
      </c>
      <c r="F55" s="42" t="s">
        <v>44</v>
      </c>
      <c r="G55" s="46"/>
      <c r="H55" s="43" t="s">
        <v>5290</v>
      </c>
      <c r="I55" s="47"/>
      <c r="K55" s="140" t="str">
        <f t="shared" si="0"/>
        <v>原住民文教福利業務-教育文化-獎補助費-對國內團體之補助</v>
      </c>
      <c r="L55" s="140" t="str">
        <f t="shared" si="1"/>
        <v>2024年社會福利暨聖誕節傳愛活動－聖誕有愛，報傳予您！</v>
      </c>
      <c r="M55" s="40" t="str">
        <f t="shared" si="2"/>
        <v>財團法人台灣基督長老教會豐光教會</v>
      </c>
    </row>
    <row r="56" spans="1:13" s="4" customFormat="1" ht="56.25">
      <c r="A56" s="44" t="s">
        <v>5285</v>
      </c>
      <c r="B56" s="44" t="s">
        <v>5368</v>
      </c>
      <c r="C56" s="44" t="s">
        <v>5369</v>
      </c>
      <c r="D56" s="44" t="s">
        <v>5288</v>
      </c>
      <c r="E56" s="45">
        <v>20</v>
      </c>
      <c r="F56" s="42" t="s">
        <v>44</v>
      </c>
      <c r="G56" s="46"/>
      <c r="H56" s="43" t="s">
        <v>5290</v>
      </c>
      <c r="I56" s="47"/>
      <c r="K56" s="140" t="str">
        <f t="shared" si="0"/>
        <v>原住民文教福利業務-教育文化-獎補助費-對國內團體之補助</v>
      </c>
      <c r="L56" s="140" t="str">
        <f t="shared" si="1"/>
        <v>聖誕圓夢．回家報佳音</v>
      </c>
      <c r="M56" s="40" t="str">
        <f t="shared" si="2"/>
        <v>台灣基督長老教會葡萄園教會</v>
      </c>
    </row>
    <row r="57" spans="1:13" s="4" customFormat="1" ht="93.75">
      <c r="A57" s="44" t="s">
        <v>5285</v>
      </c>
      <c r="B57" s="44" t="s">
        <v>5370</v>
      </c>
      <c r="C57" s="44" t="s">
        <v>5371</v>
      </c>
      <c r="D57" s="44" t="s">
        <v>5288</v>
      </c>
      <c r="E57" s="45">
        <v>20</v>
      </c>
      <c r="F57" s="42" t="s">
        <v>44</v>
      </c>
      <c r="G57" s="46"/>
      <c r="H57" s="43" t="s">
        <v>5290</v>
      </c>
      <c r="I57" s="47"/>
      <c r="K57" s="140" t="str">
        <f t="shared" si="0"/>
        <v>原住民文教福利業務-教育文化-獎補助費-對國內團體之補助</v>
      </c>
      <c r="L57" s="140" t="str">
        <f t="shared" si="1"/>
        <v>補助社團法人台中市基督教向前協會辦理2024年社會福利暨聖誕節傳愛活動</v>
      </c>
      <c r="M57" s="40" t="str">
        <f t="shared" si="2"/>
        <v>社團法人台中市基督教向前協會</v>
      </c>
    </row>
    <row r="58" spans="1:13" s="4" customFormat="1" ht="93.75">
      <c r="A58" s="44" t="s">
        <v>5285</v>
      </c>
      <c r="B58" s="44" t="s">
        <v>5372</v>
      </c>
      <c r="C58" s="44" t="s">
        <v>5373</v>
      </c>
      <c r="D58" s="44" t="s">
        <v>5288</v>
      </c>
      <c r="E58" s="45">
        <v>20</v>
      </c>
      <c r="F58" s="42" t="s">
        <v>44</v>
      </c>
      <c r="G58" s="46"/>
      <c r="H58" s="43" t="s">
        <v>5290</v>
      </c>
      <c r="I58" s="47"/>
      <c r="K58" s="140" t="str">
        <f t="shared" si="0"/>
        <v>原住民文教福利業務-教育文化-獎補助費-對國內團體之補助</v>
      </c>
      <c r="L58" s="140" t="str">
        <f t="shared" si="1"/>
        <v>補助社團法人台中市基督教福樂豐盛協會辦理2024年社會福利暨聖誕節傳愛活動</v>
      </c>
      <c r="M58" s="40" t="str">
        <f t="shared" si="2"/>
        <v>社團法人台中市基督教福樂豐盛協會</v>
      </c>
    </row>
    <row r="59" spans="1:13" s="4" customFormat="1" ht="93.75">
      <c r="A59" s="44" t="s">
        <v>5285</v>
      </c>
      <c r="B59" s="44" t="s">
        <v>5374</v>
      </c>
      <c r="C59" s="44" t="s">
        <v>5375</v>
      </c>
      <c r="D59" s="44" t="s">
        <v>5288</v>
      </c>
      <c r="E59" s="45">
        <v>20</v>
      </c>
      <c r="F59" s="42" t="s">
        <v>44</v>
      </c>
      <c r="G59" s="46"/>
      <c r="H59" s="43" t="s">
        <v>5290</v>
      </c>
      <c r="I59" s="47"/>
      <c r="K59" s="140" t="str">
        <f t="shared" si="0"/>
        <v>原住民文教福利業務-教育文化-獎補助費-對國內團體之補助</v>
      </c>
      <c r="L59" s="140" t="str">
        <f t="shared" si="1"/>
        <v>補助社團法人基督教台灣興起國度協會辦理2024年社會福利暨聖誕節傳愛活動-聖誕奇蹟</v>
      </c>
      <c r="M59" s="40" t="str">
        <f t="shared" si="2"/>
        <v>社團法人基督教台灣興起國度協會</v>
      </c>
    </row>
    <row r="60" spans="1:13" s="4" customFormat="1" ht="93.75">
      <c r="A60" s="44" t="s">
        <v>5285</v>
      </c>
      <c r="B60" s="44" t="s">
        <v>5376</v>
      </c>
      <c r="C60" s="44" t="s">
        <v>5377</v>
      </c>
      <c r="D60" s="44" t="s">
        <v>5288</v>
      </c>
      <c r="E60" s="45">
        <v>20</v>
      </c>
      <c r="F60" s="42" t="s">
        <v>44</v>
      </c>
      <c r="G60" s="46"/>
      <c r="H60" s="43" t="s">
        <v>5290</v>
      </c>
      <c r="I60" s="47"/>
      <c r="K60" s="140" t="str">
        <f t="shared" si="0"/>
        <v>原住民文教福利業務-教育文化-獎補助費-對國內團體之補助</v>
      </c>
      <c r="L60" s="140" t="str">
        <f t="shared" si="1"/>
        <v>補助台灣基督長老教會中布中會清山教會辦理2024社會福利暨聖誕節傳愛活動</v>
      </c>
      <c r="M60" s="40" t="str">
        <f t="shared" si="2"/>
        <v>台灣基督長老教會中布中會清山教會</v>
      </c>
    </row>
    <row r="61" spans="1:13" s="4" customFormat="1" ht="93.75">
      <c r="A61" s="44" t="s">
        <v>5285</v>
      </c>
      <c r="B61" s="44" t="s">
        <v>5378</v>
      </c>
      <c r="C61" s="44" t="s">
        <v>5379</v>
      </c>
      <c r="D61" s="44" t="s">
        <v>5288</v>
      </c>
      <c r="E61" s="45">
        <v>20</v>
      </c>
      <c r="F61" s="42" t="s">
        <v>44</v>
      </c>
      <c r="G61" s="46"/>
      <c r="H61" s="43" t="s">
        <v>5290</v>
      </c>
      <c r="I61" s="47"/>
      <c r="K61" s="140" t="str">
        <f t="shared" si="0"/>
        <v>原住民文教福利業務-教育文化-獎補助費-對國內團體之補助</v>
      </c>
      <c r="L61" s="140" t="str">
        <f t="shared" si="1"/>
        <v>補助財團法人台灣基督長老教會泰雅爾中會博愛教會辦理聖誕詩歌與族語朗讀展演競賽</v>
      </c>
      <c r="M61" s="40" t="str">
        <f t="shared" si="2"/>
        <v>財團法人台灣基督長老教會泰雅爾中會博愛教會</v>
      </c>
    </row>
    <row r="62" spans="1:13" s="4" customFormat="1" ht="56.25">
      <c r="A62" s="44" t="s">
        <v>5285</v>
      </c>
      <c r="B62" s="44" t="s">
        <v>5380</v>
      </c>
      <c r="C62" s="44" t="s">
        <v>5381</v>
      </c>
      <c r="D62" s="44" t="s">
        <v>5288</v>
      </c>
      <c r="E62" s="45">
        <v>454</v>
      </c>
      <c r="F62" s="42" t="s">
        <v>44</v>
      </c>
      <c r="G62" s="46"/>
      <c r="H62" s="43" t="s">
        <v>5290</v>
      </c>
      <c r="I62" s="47"/>
      <c r="K62" s="140" t="str">
        <f t="shared" si="0"/>
        <v>原住民文教福利業務-教育文化-獎補助費-對國內團體之補助</v>
      </c>
      <c r="L62" s="140" t="str">
        <f t="shared" si="1"/>
        <v>113年度原住民學生課後扶植計畫</v>
      </c>
      <c r="M62" s="40" t="str">
        <f t="shared" si="2"/>
        <v>臺中市和平區三叉坑社區發展協會</v>
      </c>
    </row>
    <row r="63" spans="1:13" s="4" customFormat="1" ht="56.25">
      <c r="A63" s="44" t="s">
        <v>5285</v>
      </c>
      <c r="B63" s="44" t="s">
        <v>5380</v>
      </c>
      <c r="C63" s="44" t="s">
        <v>5382</v>
      </c>
      <c r="D63" s="44" t="s">
        <v>5288</v>
      </c>
      <c r="E63" s="45">
        <v>524</v>
      </c>
      <c r="F63" s="42" t="s">
        <v>44</v>
      </c>
      <c r="G63" s="46"/>
      <c r="H63" s="43" t="s">
        <v>5290</v>
      </c>
      <c r="I63" s="47"/>
      <c r="K63" s="140" t="str">
        <f t="shared" si="0"/>
        <v>原住民文教福利業務-教育文化-獎補助費-對國內團體之補助</v>
      </c>
      <c r="L63" s="140" t="str">
        <f t="shared" si="1"/>
        <v>113年度原住民學生課後扶植計畫</v>
      </c>
      <c r="M63" s="40" t="str">
        <f t="shared" si="2"/>
        <v>臺中市原住民族文化教育體育發展協會</v>
      </c>
    </row>
    <row r="64" spans="1:13" s="4" customFormat="1" ht="56.25">
      <c r="A64" s="44" t="s">
        <v>5285</v>
      </c>
      <c r="B64" s="44" t="s">
        <v>5380</v>
      </c>
      <c r="C64" s="44" t="s">
        <v>5383</v>
      </c>
      <c r="D64" s="44" t="s">
        <v>5288</v>
      </c>
      <c r="E64" s="45">
        <v>580</v>
      </c>
      <c r="F64" s="42" t="s">
        <v>44</v>
      </c>
      <c r="G64" s="46"/>
      <c r="H64" s="43" t="s">
        <v>5290</v>
      </c>
      <c r="I64" s="47"/>
      <c r="K64" s="140" t="str">
        <f t="shared" si="0"/>
        <v>原住民文教福利業務-教育文化-獎補助費-對國內團體之補助</v>
      </c>
      <c r="L64" s="140" t="str">
        <f t="shared" si="1"/>
        <v>113年度原住民學生課後扶植計畫</v>
      </c>
      <c r="M64" s="40" t="str">
        <f t="shared" si="2"/>
        <v>臺中市原住民族文化創意產業協會</v>
      </c>
    </row>
    <row r="65" spans="1:13" s="4" customFormat="1" ht="56.25">
      <c r="A65" s="44" t="s">
        <v>5285</v>
      </c>
      <c r="B65" s="44" t="s">
        <v>5384</v>
      </c>
      <c r="C65" s="44" t="s">
        <v>5385</v>
      </c>
      <c r="D65" s="44" t="s">
        <v>5288</v>
      </c>
      <c r="E65" s="45">
        <v>20</v>
      </c>
      <c r="F65" s="42" t="s">
        <v>44</v>
      </c>
      <c r="G65" s="46"/>
      <c r="H65" s="43" t="s">
        <v>5290</v>
      </c>
      <c r="I65" s="47"/>
      <c r="K65" s="140" t="str">
        <f t="shared" si="0"/>
        <v>原住民文教福利業務-教育文化-獎補助費-對國內團體之補助</v>
      </c>
      <c r="L65" s="140" t="str">
        <f t="shared" si="1"/>
        <v>2024年社會福利暨聖誕節傳愛活動-愛在達觀</v>
      </c>
      <c r="M65" s="40" t="str">
        <f t="shared" si="2"/>
        <v>財團法人台灣基督長老教會泰雅爾中會達觀教會</v>
      </c>
    </row>
    <row r="66" spans="1:13" s="4" customFormat="1" ht="56.25">
      <c r="A66" s="44" t="s">
        <v>5285</v>
      </c>
      <c r="B66" s="44" t="s">
        <v>5386</v>
      </c>
      <c r="C66" s="44" t="s">
        <v>5387</v>
      </c>
      <c r="D66" s="44" t="s">
        <v>5288</v>
      </c>
      <c r="E66" s="45">
        <v>20</v>
      </c>
      <c r="F66" s="42" t="s">
        <v>44</v>
      </c>
      <c r="G66" s="46"/>
      <c r="H66" s="43" t="s">
        <v>5290</v>
      </c>
      <c r="I66" s="47"/>
      <c r="K66" s="140" t="str">
        <f t="shared" si="0"/>
        <v>原住民文教福利業務-教育文化-獎補助費-對國內團體之補助</v>
      </c>
      <c r="L66" s="140" t="str">
        <f t="shared" si="1"/>
        <v>2024年社會福利暨聖誕節傳愛活動-讓愛走動</v>
      </c>
      <c r="M66" s="40" t="str">
        <f t="shared" si="2"/>
        <v>臺中市基督教聚光協會</v>
      </c>
    </row>
    <row r="67" spans="1:13" s="4" customFormat="1" ht="56.25">
      <c r="A67" s="44" t="s">
        <v>5285</v>
      </c>
      <c r="B67" s="44" t="s">
        <v>5388</v>
      </c>
      <c r="C67" s="44" t="s">
        <v>5389</v>
      </c>
      <c r="D67" s="44" t="s">
        <v>5390</v>
      </c>
      <c r="E67" s="45">
        <v>20</v>
      </c>
      <c r="F67" s="42" t="s">
        <v>44</v>
      </c>
      <c r="G67" s="46"/>
      <c r="H67" s="43" t="s">
        <v>5290</v>
      </c>
      <c r="I67" s="47"/>
      <c r="K67" s="140" t="str">
        <f t="shared" si="0"/>
        <v>原住民文教福利業務-教育文化-獎補助費-對國內團體之補助</v>
      </c>
      <c r="L67" s="140" t="str">
        <f t="shared" si="1"/>
        <v>2024年社會福利暨聖誕節傳愛活動-愛在雪山</v>
      </c>
      <c r="M67" s="40" t="str">
        <f t="shared" si="2"/>
        <v>財團法人台灣基督長老教會泰雅爾中會雪山教會</v>
      </c>
    </row>
    <row r="68" spans="1:13" s="4" customFormat="1" ht="56.25">
      <c r="A68" s="44" t="s">
        <v>5285</v>
      </c>
      <c r="B68" s="44" t="s">
        <v>5391</v>
      </c>
      <c r="C68" s="44" t="s">
        <v>5392</v>
      </c>
      <c r="D68" s="44" t="s">
        <v>5288</v>
      </c>
      <c r="E68" s="45">
        <v>20</v>
      </c>
      <c r="F68" s="42" t="s">
        <v>44</v>
      </c>
      <c r="G68" s="46"/>
      <c r="H68" s="43" t="s">
        <v>5290</v>
      </c>
      <c r="I68" s="47"/>
      <c r="K68" s="140" t="str">
        <f t="shared" si="0"/>
        <v>原住民文教福利業務-教育文化-獎補助費-對國內團體之補助</v>
      </c>
      <c r="L68" s="140" t="str">
        <f t="shared" si="1"/>
        <v>愛在豐原．健康聖誕邀你一起來</v>
      </c>
      <c r="M68" s="40" t="str">
        <f t="shared" si="2"/>
        <v>財團法人臺灣基督復臨安息日會豐原教會</v>
      </c>
    </row>
    <row r="69" spans="1:13" s="4" customFormat="1" ht="56.25">
      <c r="A69" s="44" t="s">
        <v>5285</v>
      </c>
      <c r="B69" s="44" t="s">
        <v>5359</v>
      </c>
      <c r="C69" s="44" t="s">
        <v>5393</v>
      </c>
      <c r="D69" s="44" t="s">
        <v>5288</v>
      </c>
      <c r="E69" s="45">
        <v>20</v>
      </c>
      <c r="F69" s="42" t="s">
        <v>44</v>
      </c>
      <c r="G69" s="46"/>
      <c r="H69" s="43" t="s">
        <v>5290</v>
      </c>
      <c r="I69" s="47"/>
      <c r="K69" s="140" t="str">
        <f t="shared" si="0"/>
        <v>原住民文教福利業務-教育文化-獎補助費-對國內團體之補助</v>
      </c>
      <c r="L69" s="140" t="str">
        <f t="shared" si="1"/>
        <v>2024年社會福利暨聖誕節傳愛活動</v>
      </c>
      <c r="M69" s="40" t="str">
        <f t="shared" si="2"/>
        <v>財團法人基督教中華循理會太平教會</v>
      </c>
    </row>
    <row r="70" spans="1:13" s="4" customFormat="1" ht="56.25">
      <c r="A70" s="44" t="s">
        <v>5285</v>
      </c>
      <c r="B70" s="44" t="s">
        <v>5394</v>
      </c>
      <c r="C70" s="44" t="s">
        <v>5395</v>
      </c>
      <c r="D70" s="44" t="s">
        <v>5288</v>
      </c>
      <c r="E70" s="45">
        <v>20</v>
      </c>
      <c r="F70" s="42" t="s">
        <v>44</v>
      </c>
      <c r="G70" s="46"/>
      <c r="H70" s="43" t="s">
        <v>5290</v>
      </c>
      <c r="I70" s="47"/>
      <c r="K70" s="140" t="str">
        <f t="shared" si="0"/>
        <v>原住民文教福利業務-教育文化-獎補助費-對國內團體之補助</v>
      </c>
      <c r="L70" s="140" t="str">
        <f t="shared" si="1"/>
        <v>2024聖誕季福音行動</v>
      </c>
      <c r="M70" s="40" t="str">
        <f t="shared" si="2"/>
        <v>社團法人真善美協會</v>
      </c>
    </row>
    <row r="71" spans="1:13" s="4" customFormat="1" ht="56.25">
      <c r="A71" s="44" t="s">
        <v>5285</v>
      </c>
      <c r="B71" s="44" t="s">
        <v>5396</v>
      </c>
      <c r="C71" s="44" t="s">
        <v>5397</v>
      </c>
      <c r="D71" s="44" t="s">
        <v>5288</v>
      </c>
      <c r="E71" s="45">
        <v>180</v>
      </c>
      <c r="F71" s="42" t="s">
        <v>5289</v>
      </c>
      <c r="G71" s="46"/>
      <c r="H71" s="43" t="s">
        <v>5290</v>
      </c>
      <c r="I71" s="47"/>
      <c r="K71" s="140" t="str">
        <f t="shared" si="0"/>
        <v>原住民文教福利業務-教育文化-獎補助費-對國內團體之補助</v>
      </c>
      <c r="L71" s="140" t="str">
        <f t="shared" si="1"/>
        <v>原住民族樂舞推廣計畫-原住民樂舞開幕展演補助經費</v>
      </c>
      <c r="M71" s="40" t="str">
        <f t="shared" si="2"/>
        <v>原舞曲文化藝術團</v>
      </c>
    </row>
    <row r="72" spans="1:13" s="4" customFormat="1" ht="56.25">
      <c r="A72" s="44" t="s">
        <v>5285</v>
      </c>
      <c r="B72" s="44" t="s">
        <v>5398</v>
      </c>
      <c r="C72" s="44" t="s">
        <v>5399</v>
      </c>
      <c r="D72" s="44" t="s">
        <v>5288</v>
      </c>
      <c r="E72" s="45">
        <v>217</v>
      </c>
      <c r="F72" s="42" t="s">
        <v>5289</v>
      </c>
      <c r="G72" s="46"/>
      <c r="H72" s="43" t="s">
        <v>5290</v>
      </c>
      <c r="I72" s="47"/>
      <c r="K72" s="140" t="str">
        <f t="shared" si="0"/>
        <v>原住民文教福利業務-教育文化-獎補助費-對國內團體之補助</v>
      </c>
      <c r="L72" s="140" t="str">
        <f t="shared" si="1"/>
        <v>都市原住民族學生課後照顧計畫</v>
      </c>
      <c r="M72" s="40" t="str">
        <f t="shared" si="2"/>
        <v>財團法人基督教中華聖潔會清泉崗教會</v>
      </c>
    </row>
    <row r="73" spans="1:13" s="4" customFormat="1" ht="56.25">
      <c r="A73" s="44" t="s">
        <v>5285</v>
      </c>
      <c r="B73" s="44" t="s">
        <v>5400</v>
      </c>
      <c r="C73" s="44" t="s">
        <v>5343</v>
      </c>
      <c r="D73" s="44" t="s">
        <v>5288</v>
      </c>
      <c r="E73" s="45">
        <v>20</v>
      </c>
      <c r="F73" s="42" t="s">
        <v>5289</v>
      </c>
      <c r="G73" s="46"/>
      <c r="H73" s="43" t="s">
        <v>5290</v>
      </c>
      <c r="I73" s="47"/>
      <c r="K73" s="140" t="str">
        <f t="shared" ref="K73:K136" si="3">A73</f>
        <v>原住民文教福利業務-教育文化-獎補助費-對國內團體之補助</v>
      </c>
      <c r="L73" s="140" t="str">
        <f t="shared" ref="L73:L136" si="4">B73</f>
        <v>113年沙轆社藝文音樂饗宴</v>
      </c>
      <c r="M73" s="40" t="str">
        <f t="shared" ref="M73:M136" si="5">C73</f>
        <v>臺中市沙轆社文化促進會</v>
      </c>
    </row>
    <row r="74" spans="1:13" s="4" customFormat="1" ht="56.25">
      <c r="A74" s="44" t="s">
        <v>5401</v>
      </c>
      <c r="B74" s="44" t="s">
        <v>5402</v>
      </c>
      <c r="C74" s="44" t="s">
        <v>5403</v>
      </c>
      <c r="D74" s="44" t="s">
        <v>5288</v>
      </c>
      <c r="E74" s="45">
        <v>2531</v>
      </c>
      <c r="F74" s="42" t="s">
        <v>5289</v>
      </c>
      <c r="G74" s="46"/>
      <c r="H74" s="43" t="s">
        <v>5290</v>
      </c>
      <c r="I74" s="47"/>
      <c r="K74" s="140" t="str">
        <f t="shared" si="3"/>
        <v>原住民文教福利業務-社會福利-獎補助費-對國內團體之補助</v>
      </c>
      <c r="L74" s="140" t="str">
        <f t="shared" si="4"/>
        <v>113年度推展原住民族長期照顧-文化健康站實施計畫</v>
      </c>
      <c r="M74" s="40" t="str">
        <f t="shared" si="5"/>
        <v>臺中市原住民族全人照顧服務協會</v>
      </c>
    </row>
    <row r="75" spans="1:13" s="4" customFormat="1" ht="56.25">
      <c r="A75" s="44" t="s">
        <v>5401</v>
      </c>
      <c r="B75" s="44" t="s">
        <v>5402</v>
      </c>
      <c r="C75" s="44" t="s">
        <v>5382</v>
      </c>
      <c r="D75" s="44" t="s">
        <v>5288</v>
      </c>
      <c r="E75" s="45">
        <v>1870</v>
      </c>
      <c r="F75" s="42" t="s">
        <v>5289</v>
      </c>
      <c r="G75" s="46"/>
      <c r="H75" s="43" t="s">
        <v>5290</v>
      </c>
      <c r="I75" s="47"/>
      <c r="K75" s="140" t="str">
        <f t="shared" si="3"/>
        <v>原住民文教福利業務-社會福利-獎補助費-對國內團體之補助</v>
      </c>
      <c r="L75" s="140" t="str">
        <f t="shared" si="4"/>
        <v>113年度推展原住民族長期照顧-文化健康站實施計畫</v>
      </c>
      <c r="M75" s="40" t="str">
        <f t="shared" si="5"/>
        <v>臺中市原住民族文化教育體育發展協會</v>
      </c>
    </row>
    <row r="76" spans="1:13" s="4" customFormat="1" ht="56.25">
      <c r="A76" s="44" t="s">
        <v>5401</v>
      </c>
      <c r="B76" s="44" t="s">
        <v>5402</v>
      </c>
      <c r="C76" s="44" t="s">
        <v>5404</v>
      </c>
      <c r="D76" s="44" t="s">
        <v>5288</v>
      </c>
      <c r="E76" s="45">
        <v>1963</v>
      </c>
      <c r="F76" s="42" t="s">
        <v>5289</v>
      </c>
      <c r="G76" s="46"/>
      <c r="H76" s="43" t="s">
        <v>5290</v>
      </c>
      <c r="I76" s="47"/>
      <c r="K76" s="140" t="str">
        <f t="shared" si="3"/>
        <v>原住民文教福利業務-社會福利-獎補助費-對國內團體之補助</v>
      </c>
      <c r="L76" s="140" t="str">
        <f t="shared" si="4"/>
        <v>113年度推展原住民族長期照顧-文化健康站實施計畫</v>
      </c>
      <c r="M76" s="40" t="str">
        <f t="shared" si="5"/>
        <v>社團法人台中市原住民那魯灣關懷協會</v>
      </c>
    </row>
    <row r="77" spans="1:13" s="4" customFormat="1" ht="56.25">
      <c r="A77" s="44" t="s">
        <v>5401</v>
      </c>
      <c r="B77" s="44" t="s">
        <v>5405</v>
      </c>
      <c r="C77" s="44" t="s">
        <v>5406</v>
      </c>
      <c r="D77" s="44" t="s">
        <v>5288</v>
      </c>
      <c r="E77" s="45">
        <v>1811</v>
      </c>
      <c r="F77" s="42" t="s">
        <v>5289</v>
      </c>
      <c r="G77" s="46"/>
      <c r="H77" s="43" t="s">
        <v>5290</v>
      </c>
      <c r="I77" s="47"/>
      <c r="K77" s="140" t="str">
        <f t="shared" si="3"/>
        <v>原住民文教福利業務-社會福利-獎補助費-對國內團體之補助</v>
      </c>
      <c r="L77" s="140" t="str">
        <f t="shared" si="4"/>
        <v>113年度推展原住民族長期照顧-文化健康站實施計畫</v>
      </c>
      <c r="M77" s="40" t="str">
        <f t="shared" si="5"/>
        <v>臺中市自強新村原住民族發展協會</v>
      </c>
    </row>
    <row r="78" spans="1:13" s="4" customFormat="1" ht="56.25">
      <c r="A78" s="44" t="s">
        <v>5401</v>
      </c>
      <c r="B78" s="44" t="s">
        <v>5405</v>
      </c>
      <c r="C78" s="44" t="s">
        <v>5407</v>
      </c>
      <c r="D78" s="44" t="s">
        <v>5288</v>
      </c>
      <c r="E78" s="45">
        <v>2335</v>
      </c>
      <c r="F78" s="42" t="s">
        <v>5289</v>
      </c>
      <c r="G78" s="46"/>
      <c r="H78" s="43" t="s">
        <v>5290</v>
      </c>
      <c r="I78" s="47"/>
      <c r="K78" s="140" t="str">
        <f t="shared" si="3"/>
        <v>原住民文教福利業務-社會福利-獎補助費-對國內團體之補助</v>
      </c>
      <c r="L78" s="140" t="str">
        <f t="shared" si="4"/>
        <v>113年度推展原住民族長期照顧-文化健康站實施計畫</v>
      </c>
      <c r="M78" s="40" t="str">
        <f t="shared" si="5"/>
        <v>財團法人台灣基督長老教會泰雅爾中會松茂教會</v>
      </c>
    </row>
    <row r="79" spans="1:13" s="4" customFormat="1" ht="56.25">
      <c r="A79" s="44" t="s">
        <v>5401</v>
      </c>
      <c r="B79" s="44" t="s">
        <v>5405</v>
      </c>
      <c r="C79" s="44" t="s">
        <v>2502</v>
      </c>
      <c r="D79" s="44" t="s">
        <v>5288</v>
      </c>
      <c r="E79" s="45">
        <v>3176</v>
      </c>
      <c r="F79" s="42" t="s">
        <v>5289</v>
      </c>
      <c r="G79" s="46"/>
      <c r="H79" s="43" t="s">
        <v>5290</v>
      </c>
      <c r="I79" s="47"/>
      <c r="K79" s="140" t="str">
        <f t="shared" si="3"/>
        <v>原住民文教福利業務-社會福利-獎補助費-對國內團體之補助</v>
      </c>
      <c r="L79" s="140" t="str">
        <f t="shared" si="4"/>
        <v>113年度推展原住民族長期照顧-文化健康站實施計畫</v>
      </c>
      <c r="M79" s="40" t="str">
        <f t="shared" si="5"/>
        <v>臺中市和平區松鶴社區發展協會</v>
      </c>
    </row>
    <row r="80" spans="1:13" s="4" customFormat="1" ht="56.25">
      <c r="A80" s="44" t="s">
        <v>5401</v>
      </c>
      <c r="B80" s="44" t="s">
        <v>5405</v>
      </c>
      <c r="C80" s="44" t="s">
        <v>5408</v>
      </c>
      <c r="D80" s="44" t="s">
        <v>5288</v>
      </c>
      <c r="E80" s="45">
        <v>1745</v>
      </c>
      <c r="F80" s="42" t="s">
        <v>5289</v>
      </c>
      <c r="G80" s="46"/>
      <c r="H80" s="43" t="s">
        <v>5290</v>
      </c>
      <c r="I80" s="47"/>
      <c r="K80" s="140" t="str">
        <f t="shared" si="3"/>
        <v>原住民文教福利業務-社會福利-獎補助費-對國內團體之補助</v>
      </c>
      <c r="L80" s="140" t="str">
        <f t="shared" si="4"/>
        <v>113年度推展原住民族長期照顧-文化健康站實施計畫</v>
      </c>
      <c r="M80" s="40" t="str">
        <f t="shared" si="5"/>
        <v>臺中市都市原住民族部落文化發展協會</v>
      </c>
    </row>
    <row r="81" spans="1:13" s="4" customFormat="1" ht="56.25">
      <c r="A81" s="44" t="s">
        <v>5401</v>
      </c>
      <c r="B81" s="44" t="s">
        <v>5405</v>
      </c>
      <c r="C81" s="44" t="s">
        <v>5371</v>
      </c>
      <c r="D81" s="44" t="s">
        <v>5288</v>
      </c>
      <c r="E81" s="45">
        <v>2608</v>
      </c>
      <c r="F81" s="42" t="s">
        <v>5289</v>
      </c>
      <c r="G81" s="46"/>
      <c r="H81" s="43" t="s">
        <v>5290</v>
      </c>
      <c r="I81" s="47"/>
      <c r="K81" s="140" t="str">
        <f t="shared" si="3"/>
        <v>原住民文教福利業務-社會福利-獎補助費-對國內團體之補助</v>
      </c>
      <c r="L81" s="140" t="str">
        <f t="shared" si="4"/>
        <v>113年度推展原住民族長期照顧-文化健康站實施計畫</v>
      </c>
      <c r="M81" s="40" t="str">
        <f t="shared" si="5"/>
        <v>社團法人台中市基督教向前協會</v>
      </c>
    </row>
    <row r="82" spans="1:13" s="4" customFormat="1" ht="56.25">
      <c r="A82" s="44" t="s">
        <v>5401</v>
      </c>
      <c r="B82" s="44" t="s">
        <v>5405</v>
      </c>
      <c r="C82" s="44" t="s">
        <v>5409</v>
      </c>
      <c r="D82" s="44" t="s">
        <v>5288</v>
      </c>
      <c r="E82" s="45">
        <v>2666</v>
      </c>
      <c r="F82" s="42" t="s">
        <v>5289</v>
      </c>
      <c r="G82" s="46"/>
      <c r="H82" s="43" t="s">
        <v>5290</v>
      </c>
      <c r="I82" s="47"/>
      <c r="K82" s="140" t="str">
        <f t="shared" si="3"/>
        <v>原住民文教福利業務-社會福利-獎補助費-對國內團體之補助</v>
      </c>
      <c r="L82" s="140" t="str">
        <f t="shared" si="4"/>
        <v>113年度推展原住民族長期照顧-文化健康站實施計畫</v>
      </c>
      <c r="M82" s="40" t="str">
        <f t="shared" si="5"/>
        <v>臺中市和平區達觀社區發展協會</v>
      </c>
    </row>
    <row r="83" spans="1:13" s="4" customFormat="1" ht="56.25">
      <c r="A83" s="44" t="s">
        <v>5401</v>
      </c>
      <c r="B83" s="44" t="s">
        <v>5405</v>
      </c>
      <c r="C83" s="44" t="s">
        <v>5410</v>
      </c>
      <c r="D83" s="44" t="s">
        <v>5390</v>
      </c>
      <c r="E83" s="45">
        <v>1916</v>
      </c>
      <c r="F83" s="42" t="s">
        <v>5289</v>
      </c>
      <c r="G83" s="46"/>
      <c r="H83" s="43" t="s">
        <v>5290</v>
      </c>
      <c r="I83" s="47"/>
      <c r="K83" s="140" t="str">
        <f t="shared" si="3"/>
        <v>原住民文教福利業務-社會福利-獎補助費-對國內團體之補助</v>
      </c>
      <c r="L83" s="140" t="str">
        <f t="shared" si="4"/>
        <v>113年度推展原住民族長期照顧-文化健康站實施計畫</v>
      </c>
      <c r="M83" s="40" t="str">
        <f t="shared" si="5"/>
        <v>臺中市觸愛生命全人關懷協會</v>
      </c>
    </row>
    <row r="84" spans="1:13" s="4" customFormat="1" ht="56.25">
      <c r="A84" s="44" t="s">
        <v>5401</v>
      </c>
      <c r="B84" s="44" t="s">
        <v>5405</v>
      </c>
      <c r="C84" s="44" t="s">
        <v>5411</v>
      </c>
      <c r="D84" s="44" t="s">
        <v>5288</v>
      </c>
      <c r="E84" s="45">
        <v>1958</v>
      </c>
      <c r="F84" s="42" t="s">
        <v>5289</v>
      </c>
      <c r="G84" s="46"/>
      <c r="H84" s="43" t="s">
        <v>5290</v>
      </c>
      <c r="I84" s="47"/>
      <c r="K84" s="140" t="str">
        <f t="shared" si="3"/>
        <v>原住民文教福利業務-社會福利-獎補助費-對國內團體之補助</v>
      </c>
      <c r="L84" s="140" t="str">
        <f t="shared" si="4"/>
        <v>113年度推展原住民族長期照顧-文化健康站實施計畫</v>
      </c>
      <c r="M84" s="40" t="str">
        <f t="shared" si="5"/>
        <v>財團法人臺灣基督長老教會泰雅爾中會原村教會</v>
      </c>
    </row>
    <row r="85" spans="1:13" s="4" customFormat="1" ht="56.25">
      <c r="A85" s="44" t="s">
        <v>5401</v>
      </c>
      <c r="B85" s="44" t="s">
        <v>5412</v>
      </c>
      <c r="C85" s="44" t="s">
        <v>5413</v>
      </c>
      <c r="D85" s="44" t="s">
        <v>5288</v>
      </c>
      <c r="E85" s="45">
        <v>2420</v>
      </c>
      <c r="F85" s="42" t="s">
        <v>5289</v>
      </c>
      <c r="G85" s="46"/>
      <c r="H85" s="43" t="s">
        <v>5290</v>
      </c>
      <c r="I85" s="47"/>
      <c r="K85" s="140" t="str">
        <f t="shared" si="3"/>
        <v>原住民文教福利業務-社會福利-獎補助費-對國內團體之補助</v>
      </c>
      <c r="L85" s="140" t="str">
        <f t="shared" si="4"/>
        <v>113年度臺中市都會東區原住民族家庭服務中心</v>
      </c>
      <c r="M85" s="40" t="str">
        <f t="shared" si="5"/>
        <v>臺中市原住民族勞工權益促進會</v>
      </c>
    </row>
    <row r="86" spans="1:13" s="4" customFormat="1" ht="56.25">
      <c r="A86" s="44" t="s">
        <v>5401</v>
      </c>
      <c r="B86" s="44" t="s">
        <v>5405</v>
      </c>
      <c r="C86" s="44" t="s">
        <v>5414</v>
      </c>
      <c r="D86" s="44" t="s">
        <v>5288</v>
      </c>
      <c r="E86" s="45">
        <v>1856</v>
      </c>
      <c r="F86" s="42" t="s">
        <v>5289</v>
      </c>
      <c r="G86" s="46"/>
      <c r="H86" s="43" t="s">
        <v>5290</v>
      </c>
      <c r="I86" s="47"/>
      <c r="K86" s="140" t="str">
        <f t="shared" si="3"/>
        <v>原住民文教福利業務-社會福利-獎補助費-對國內團體之補助</v>
      </c>
      <c r="L86" s="140" t="str">
        <f t="shared" si="4"/>
        <v>113年度推展原住民族長期照顧-文化健康站實施計畫</v>
      </c>
      <c r="M86" s="40" t="str">
        <f t="shared" si="5"/>
        <v>臺中市都會區原住民家庭服務暨社區人文關懷協會</v>
      </c>
    </row>
    <row r="87" spans="1:13" s="4" customFormat="1" ht="56.25">
      <c r="A87" s="44" t="s">
        <v>5401</v>
      </c>
      <c r="B87" s="44" t="s">
        <v>5405</v>
      </c>
      <c r="C87" s="44" t="s">
        <v>5367</v>
      </c>
      <c r="D87" s="44" t="s">
        <v>5288</v>
      </c>
      <c r="E87" s="45">
        <v>1984</v>
      </c>
      <c r="F87" s="42" t="s">
        <v>5289</v>
      </c>
      <c r="G87" s="46"/>
      <c r="H87" s="43" t="s">
        <v>5290</v>
      </c>
      <c r="I87" s="47"/>
      <c r="K87" s="140" t="str">
        <f t="shared" si="3"/>
        <v>原住民文教福利業務-社會福利-獎補助費-對國內團體之補助</v>
      </c>
      <c r="L87" s="140" t="str">
        <f t="shared" si="4"/>
        <v>113年度推展原住民族長期照顧-文化健康站實施計畫</v>
      </c>
      <c r="M87" s="40" t="str">
        <f t="shared" si="5"/>
        <v>財團法人台灣基督長老教會豐光教會</v>
      </c>
    </row>
    <row r="88" spans="1:13" s="4" customFormat="1" ht="56.25">
      <c r="A88" s="44" t="s">
        <v>5401</v>
      </c>
      <c r="B88" s="44" t="s">
        <v>5405</v>
      </c>
      <c r="C88" s="44" t="s">
        <v>5415</v>
      </c>
      <c r="D88" s="44" t="s">
        <v>5288</v>
      </c>
      <c r="E88" s="45">
        <v>1982</v>
      </c>
      <c r="F88" s="42" t="s">
        <v>5289</v>
      </c>
      <c r="G88" s="46"/>
      <c r="H88" s="43" t="s">
        <v>5290</v>
      </c>
      <c r="I88" s="47"/>
      <c r="K88" s="140" t="str">
        <f t="shared" si="3"/>
        <v>原住民文教福利業務-社會福利-獎補助費-對國內團體之補助</v>
      </c>
      <c r="L88" s="140" t="str">
        <f t="shared" si="4"/>
        <v>113年度推展原住民族長期照顧-文化健康站實施計畫</v>
      </c>
      <c r="M88" s="40" t="str">
        <f t="shared" si="5"/>
        <v>臺中市愛鄰關懷協會</v>
      </c>
    </row>
    <row r="89" spans="1:13" s="4" customFormat="1" ht="56.25">
      <c r="A89" s="44" t="s">
        <v>5401</v>
      </c>
      <c r="B89" s="44" t="s">
        <v>5405</v>
      </c>
      <c r="C89" s="44" t="s">
        <v>5346</v>
      </c>
      <c r="D89" s="44" t="s">
        <v>5288</v>
      </c>
      <c r="E89" s="45">
        <v>1947</v>
      </c>
      <c r="F89" s="42" t="s">
        <v>5289</v>
      </c>
      <c r="G89" s="46"/>
      <c r="H89" s="43" t="s">
        <v>5290</v>
      </c>
      <c r="I89" s="47"/>
      <c r="K89" s="140" t="str">
        <f t="shared" si="3"/>
        <v>原住民文教福利業務-社會福利-獎補助費-對國內團體之補助</v>
      </c>
      <c r="L89" s="140" t="str">
        <f t="shared" si="4"/>
        <v>113年度推展原住民族長期照顧-文化健康站實施計畫</v>
      </c>
      <c r="M89" s="40" t="str">
        <f t="shared" si="5"/>
        <v>臺中市原住民婦女會</v>
      </c>
    </row>
    <row r="90" spans="1:13" s="4" customFormat="1" ht="56.25">
      <c r="A90" s="44" t="s">
        <v>5401</v>
      </c>
      <c r="B90" s="44" t="s">
        <v>5405</v>
      </c>
      <c r="C90" s="44" t="s">
        <v>5416</v>
      </c>
      <c r="D90" s="44" t="s">
        <v>5288</v>
      </c>
      <c r="E90" s="45">
        <v>1920</v>
      </c>
      <c r="F90" s="42" t="s">
        <v>5289</v>
      </c>
      <c r="G90" s="46"/>
      <c r="H90" s="43" t="s">
        <v>5290</v>
      </c>
      <c r="I90" s="47"/>
      <c r="K90" s="140" t="str">
        <f t="shared" si="3"/>
        <v>原住民文教福利業務-社會福利-獎補助費-對國內團體之補助</v>
      </c>
      <c r="L90" s="140" t="str">
        <f t="shared" si="4"/>
        <v>113年度推展原住民族長期照顧-文化健康站實施計畫</v>
      </c>
      <c r="M90" s="40" t="str">
        <f t="shared" si="5"/>
        <v>財團法人台灣基督長老教會泰雅爾中會哈崙台教會</v>
      </c>
    </row>
    <row r="91" spans="1:13" s="4" customFormat="1" ht="56.25">
      <c r="A91" s="44" t="s">
        <v>5401</v>
      </c>
      <c r="B91" s="44" t="s">
        <v>5405</v>
      </c>
      <c r="C91" s="44" t="s">
        <v>5337</v>
      </c>
      <c r="D91" s="44" t="s">
        <v>5288</v>
      </c>
      <c r="E91" s="45">
        <v>3059</v>
      </c>
      <c r="F91" s="42" t="s">
        <v>5289</v>
      </c>
      <c r="G91" s="46"/>
      <c r="H91" s="43" t="s">
        <v>5290</v>
      </c>
      <c r="I91" s="47"/>
      <c r="K91" s="140" t="str">
        <f t="shared" si="3"/>
        <v>原住民文教福利業務-社會福利-獎補助費-對國內團體之補助</v>
      </c>
      <c r="L91" s="140" t="str">
        <f t="shared" si="4"/>
        <v>113年度推展原住民族長期照顧-文化健康站實施計畫</v>
      </c>
      <c r="M91" s="40" t="str">
        <f t="shared" si="5"/>
        <v>臺中市和平區環山社區發展協會</v>
      </c>
    </row>
    <row r="92" spans="1:13" s="4" customFormat="1" ht="56.25">
      <c r="A92" s="44" t="s">
        <v>5401</v>
      </c>
      <c r="B92" s="44" t="s">
        <v>5405</v>
      </c>
      <c r="C92" s="44" t="s">
        <v>5417</v>
      </c>
      <c r="D92" s="44" t="s">
        <v>5288</v>
      </c>
      <c r="E92" s="45">
        <v>2497</v>
      </c>
      <c r="F92" s="42" t="s">
        <v>5289</v>
      </c>
      <c r="G92" s="46"/>
      <c r="H92" s="43" t="s">
        <v>5290</v>
      </c>
      <c r="I92" s="47"/>
      <c r="K92" s="140" t="str">
        <f t="shared" si="3"/>
        <v>原住民文教福利業務-社會福利-獎補助費-對國內團體之補助</v>
      </c>
      <c r="L92" s="140" t="str">
        <f t="shared" si="4"/>
        <v>113年度推展原住民族長期照顧-文化健康站實施計畫</v>
      </c>
      <c r="M92" s="40" t="str">
        <f t="shared" si="5"/>
        <v>臺中市和平區裡冷社區發展協會</v>
      </c>
    </row>
    <row r="93" spans="1:13" s="4" customFormat="1" ht="56.25">
      <c r="A93" s="44" t="s">
        <v>5401</v>
      </c>
      <c r="B93" s="44" t="s">
        <v>5405</v>
      </c>
      <c r="C93" s="44" t="s">
        <v>3257</v>
      </c>
      <c r="D93" s="44" t="s">
        <v>5288</v>
      </c>
      <c r="E93" s="45">
        <v>2754</v>
      </c>
      <c r="F93" s="42" t="s">
        <v>5289</v>
      </c>
      <c r="G93" s="46"/>
      <c r="H93" s="43" t="s">
        <v>5290</v>
      </c>
      <c r="I93" s="47"/>
      <c r="K93" s="140" t="str">
        <f t="shared" si="3"/>
        <v>原住民文教福利業務-社會福利-獎補助費-對國內團體之補助</v>
      </c>
      <c r="L93" s="140" t="str">
        <f t="shared" si="4"/>
        <v>113年度推展原住民族長期照顧-文化健康站實施計畫</v>
      </c>
      <c r="M93" s="40" t="str">
        <f t="shared" si="5"/>
        <v>臺中市和平區健康促進推廣協會</v>
      </c>
    </row>
    <row r="94" spans="1:13" s="4" customFormat="1" ht="56.25">
      <c r="A94" s="44" t="s">
        <v>5401</v>
      </c>
      <c r="B94" s="44" t="s">
        <v>5405</v>
      </c>
      <c r="C94" s="44" t="s">
        <v>5418</v>
      </c>
      <c r="D94" s="44" t="s">
        <v>5288</v>
      </c>
      <c r="E94" s="45">
        <v>3270</v>
      </c>
      <c r="F94" s="42" t="s">
        <v>5289</v>
      </c>
      <c r="G94" s="46"/>
      <c r="H94" s="43" t="s">
        <v>5290</v>
      </c>
      <c r="I94" s="47"/>
      <c r="K94" s="140" t="str">
        <f t="shared" si="3"/>
        <v>原住民文教福利業務-社會福利-獎補助費-對國內團體之補助</v>
      </c>
      <c r="L94" s="140" t="str">
        <f t="shared" si="4"/>
        <v>113年度推展原住民族長期照顧-文化健康站實施計畫</v>
      </c>
      <c r="M94" s="40" t="str">
        <f t="shared" si="5"/>
        <v>臺中市和平區南勢社區發展協會</v>
      </c>
    </row>
    <row r="95" spans="1:13" s="4" customFormat="1" ht="56.25">
      <c r="A95" s="44" t="s">
        <v>5401</v>
      </c>
      <c r="B95" s="44" t="s">
        <v>5405</v>
      </c>
      <c r="C95" s="44" t="s">
        <v>5381</v>
      </c>
      <c r="D95" s="44" t="s">
        <v>5288</v>
      </c>
      <c r="E95" s="45">
        <v>2636</v>
      </c>
      <c r="F95" s="42" t="s">
        <v>5289</v>
      </c>
      <c r="G95" s="46"/>
      <c r="H95" s="43" t="s">
        <v>5290</v>
      </c>
      <c r="I95" s="47"/>
      <c r="K95" s="140" t="str">
        <f t="shared" si="3"/>
        <v>原住民文教福利業務-社會福利-獎補助費-對國內團體之補助</v>
      </c>
      <c r="L95" s="140" t="str">
        <f t="shared" si="4"/>
        <v>113年度推展原住民族長期照顧-文化健康站實施計畫</v>
      </c>
      <c r="M95" s="40" t="str">
        <f t="shared" si="5"/>
        <v>臺中市和平區三叉坑社區發展協會</v>
      </c>
    </row>
    <row r="96" spans="1:13" s="4" customFormat="1" ht="56.25">
      <c r="A96" s="44" t="s">
        <v>5401</v>
      </c>
      <c r="B96" s="44" t="s">
        <v>5405</v>
      </c>
      <c r="C96" s="44" t="s">
        <v>5389</v>
      </c>
      <c r="D96" s="44" t="s">
        <v>5288</v>
      </c>
      <c r="E96" s="45">
        <v>2804</v>
      </c>
      <c r="F96" s="42" t="s">
        <v>5289</v>
      </c>
      <c r="G96" s="46"/>
      <c r="H96" s="43" t="s">
        <v>5290</v>
      </c>
      <c r="I96" s="47"/>
      <c r="K96" s="140" t="str">
        <f t="shared" si="3"/>
        <v>原住民文教福利業務-社會福利-獎補助費-對國內團體之補助</v>
      </c>
      <c r="L96" s="140" t="str">
        <f t="shared" si="4"/>
        <v>113年度推展原住民族長期照顧-文化健康站實施計畫</v>
      </c>
      <c r="M96" s="40" t="str">
        <f t="shared" si="5"/>
        <v>財團法人台灣基督長老教會泰雅爾中會雪山教會</v>
      </c>
    </row>
    <row r="97" spans="1:13" s="4" customFormat="1" ht="56.25">
      <c r="A97" s="44" t="s">
        <v>5401</v>
      </c>
      <c r="B97" s="44" t="s">
        <v>5405</v>
      </c>
      <c r="C97" s="44" t="s">
        <v>5419</v>
      </c>
      <c r="D97" s="44" t="s">
        <v>5288</v>
      </c>
      <c r="E97" s="45">
        <v>3413</v>
      </c>
      <c r="F97" s="42" t="s">
        <v>5289</v>
      </c>
      <c r="G97" s="46"/>
      <c r="H97" s="43" t="s">
        <v>5290</v>
      </c>
      <c r="I97" s="47"/>
      <c r="K97" s="140" t="str">
        <f t="shared" si="3"/>
        <v>原住民文教福利業務-社會福利-獎補助費-對國內團體之補助</v>
      </c>
      <c r="L97" s="140" t="str">
        <f t="shared" si="4"/>
        <v>113年度推展原住民族長期照顧-文化健康站實施計畫</v>
      </c>
      <c r="M97" s="40" t="str">
        <f t="shared" si="5"/>
        <v>財團法人基督復臨安息日會台灣原住民教會雙崎教會</v>
      </c>
    </row>
    <row r="98" spans="1:13" s="4" customFormat="1" ht="56.25">
      <c r="A98" s="44" t="s">
        <v>5401</v>
      </c>
      <c r="B98" s="44" t="s">
        <v>5420</v>
      </c>
      <c r="C98" s="44" t="s">
        <v>5421</v>
      </c>
      <c r="D98" s="44" t="s">
        <v>5288</v>
      </c>
      <c r="E98" s="45">
        <v>2325</v>
      </c>
      <c r="F98" s="42" t="s">
        <v>5289</v>
      </c>
      <c r="G98" s="46"/>
      <c r="H98" s="43" t="s">
        <v>5290</v>
      </c>
      <c r="I98" s="47"/>
      <c r="K98" s="140" t="str">
        <f t="shared" si="3"/>
        <v>原住民文教福利業務-社會福利-獎補助費-對國內團體之補助</v>
      </c>
      <c r="L98" s="140" t="str">
        <f t="shared" si="4"/>
        <v>113年度臺中市都會西區原住民族家庭服務中心</v>
      </c>
      <c r="M98" s="40" t="str">
        <f t="shared" si="5"/>
        <v>台灣原住民族傳統文化暨領域保護協會</v>
      </c>
    </row>
    <row r="99" spans="1:13" s="4" customFormat="1" ht="56.25">
      <c r="A99" s="44" t="s">
        <v>5401</v>
      </c>
      <c r="B99" s="44" t="s">
        <v>5422</v>
      </c>
      <c r="C99" s="44" t="s">
        <v>3637</v>
      </c>
      <c r="D99" s="44" t="s">
        <v>5288</v>
      </c>
      <c r="E99" s="45">
        <v>2646</v>
      </c>
      <c r="F99" s="42" t="s">
        <v>5289</v>
      </c>
      <c r="G99" s="46"/>
      <c r="H99" s="43" t="s">
        <v>5290</v>
      </c>
      <c r="I99" s="47"/>
      <c r="K99" s="140" t="str">
        <f t="shared" si="3"/>
        <v>原住民文教福利業務-社會福利-獎補助費-對國內團體之補助</v>
      </c>
      <c r="L99" s="140" t="str">
        <f t="shared" si="4"/>
        <v>113年度臺中市和平區原住民族家庭服務中心</v>
      </c>
      <c r="M99" s="40" t="str">
        <f t="shared" si="5"/>
        <v>財團法人水源地文教基金會</v>
      </c>
    </row>
    <row r="100" spans="1:13" s="4" customFormat="1" ht="56.25">
      <c r="A100" s="44" t="s">
        <v>5401</v>
      </c>
      <c r="B100" s="44" t="s">
        <v>5423</v>
      </c>
      <c r="C100" s="44" t="s">
        <v>5424</v>
      </c>
      <c r="D100" s="44" t="s">
        <v>5288</v>
      </c>
      <c r="E100" s="45">
        <v>2334</v>
      </c>
      <c r="F100" s="42" t="s">
        <v>5289</v>
      </c>
      <c r="G100" s="46"/>
      <c r="H100" s="43" t="s">
        <v>5290</v>
      </c>
      <c r="I100" s="47"/>
      <c r="K100" s="140" t="str">
        <f t="shared" si="3"/>
        <v>原住民文教福利業務-社會福利-獎補助費-對國內團體之補助</v>
      </c>
      <c r="L100" s="140" t="str">
        <f t="shared" si="4"/>
        <v>113年度補助設置市款都會區原住民族家庭服務中心計畫</v>
      </c>
      <c r="M100" s="40" t="str">
        <f t="shared" si="5"/>
        <v>社團法人台中市原住民那魯灣關懷協會</v>
      </c>
    </row>
    <row r="101" spans="1:13" s="4" customFormat="1" ht="56.25">
      <c r="A101" s="44" t="s">
        <v>5401</v>
      </c>
      <c r="B101" s="44" t="s">
        <v>5405</v>
      </c>
      <c r="C101" s="44" t="s">
        <v>5425</v>
      </c>
      <c r="D101" s="44" t="s">
        <v>5288</v>
      </c>
      <c r="E101" s="45">
        <v>1646</v>
      </c>
      <c r="F101" s="42" t="s">
        <v>5289</v>
      </c>
      <c r="G101" s="46"/>
      <c r="H101" s="43" t="s">
        <v>5290</v>
      </c>
      <c r="I101" s="47"/>
      <c r="K101" s="140" t="str">
        <f t="shared" si="3"/>
        <v>原住民文教福利業務-社會福利-獎補助費-對國內團體之補助</v>
      </c>
      <c r="L101" s="140" t="str">
        <f t="shared" si="4"/>
        <v>113年度推展原住民族長期照顧-文化健康站實施計畫</v>
      </c>
      <c r="M101" s="40" t="str">
        <f t="shared" si="5"/>
        <v>臺中市Raka部落產業永續發展協會</v>
      </c>
    </row>
    <row r="102" spans="1:13" s="4" customFormat="1" ht="56.25">
      <c r="A102" s="44" t="s">
        <v>5401</v>
      </c>
      <c r="B102" s="44" t="s">
        <v>5405</v>
      </c>
      <c r="C102" s="44" t="s">
        <v>5316</v>
      </c>
      <c r="D102" s="44" t="s">
        <v>5288</v>
      </c>
      <c r="E102" s="45">
        <v>747</v>
      </c>
      <c r="F102" s="42" t="s">
        <v>5289</v>
      </c>
      <c r="G102" s="46"/>
      <c r="H102" s="43" t="s">
        <v>5290</v>
      </c>
      <c r="I102" s="47"/>
      <c r="K102" s="140" t="str">
        <f t="shared" si="3"/>
        <v>原住民文教福利業務-社會福利-獎補助費-對國內團體之補助</v>
      </c>
      <c r="L102" s="140" t="str">
        <f t="shared" si="4"/>
        <v>113年度推展原住民族長期照顧-文化健康站實施計畫</v>
      </c>
      <c r="M102" s="40" t="str">
        <f t="shared" si="5"/>
        <v>臺中市原住民族獵人教育文化傳承發展協會</v>
      </c>
    </row>
    <row r="103" spans="1:13" s="4" customFormat="1" ht="56.25">
      <c r="A103" s="44" t="s">
        <v>5401</v>
      </c>
      <c r="B103" s="44" t="s">
        <v>5405</v>
      </c>
      <c r="C103" s="44" t="s">
        <v>5426</v>
      </c>
      <c r="D103" s="44" t="s">
        <v>5288</v>
      </c>
      <c r="E103" s="45">
        <v>398</v>
      </c>
      <c r="F103" s="42" t="s">
        <v>5289</v>
      </c>
      <c r="G103" s="46"/>
      <c r="H103" s="43" t="s">
        <v>5290</v>
      </c>
      <c r="I103" s="47"/>
      <c r="K103" s="140" t="str">
        <f t="shared" si="3"/>
        <v>原住民文教福利業務-社會福利-獎補助費-對國內團體之補助</v>
      </c>
      <c r="L103" s="140" t="str">
        <f t="shared" si="4"/>
        <v>113年度推展原住民族長期照顧-文化健康站實施計畫</v>
      </c>
      <c r="M103" s="40" t="str">
        <f t="shared" si="5"/>
        <v>臺中市私立百合居家式服務類長期照顧服務機構</v>
      </c>
    </row>
    <row r="104" spans="1:13" s="4" customFormat="1" ht="75">
      <c r="A104" s="44" t="s">
        <v>5401</v>
      </c>
      <c r="B104" s="44" t="s">
        <v>5427</v>
      </c>
      <c r="C104" s="44" t="s">
        <v>5428</v>
      </c>
      <c r="D104" s="44" t="s">
        <v>5288</v>
      </c>
      <c r="E104" s="45">
        <v>600</v>
      </c>
      <c r="F104" s="42" t="s">
        <v>5289</v>
      </c>
      <c r="G104" s="46"/>
      <c r="H104" s="43" t="s">
        <v>5290</v>
      </c>
      <c r="I104" s="47"/>
      <c r="K104" s="140" t="str">
        <f t="shared" si="3"/>
        <v>原住民文教福利業務-社會福利-獎補助費-對國內團體之補助</v>
      </c>
      <c r="L104" s="140" t="str">
        <f t="shared" si="4"/>
        <v>原住民族委員會113年度推展原住民族長期照顧-文化健康站實施計畫</v>
      </c>
      <c r="M104" s="40" t="str">
        <f t="shared" si="5"/>
        <v>臺中市原住民相互關懷協會</v>
      </c>
    </row>
    <row r="105" spans="1:13" s="4" customFormat="1" ht="75">
      <c r="A105" s="44" t="s">
        <v>5401</v>
      </c>
      <c r="B105" s="44" t="s">
        <v>5429</v>
      </c>
      <c r="C105" s="44" t="s">
        <v>3257</v>
      </c>
      <c r="D105" s="44" t="s">
        <v>5288</v>
      </c>
      <c r="E105" s="45">
        <v>30</v>
      </c>
      <c r="F105" s="42" t="s">
        <v>5289</v>
      </c>
      <c r="G105" s="46"/>
      <c r="H105" s="43" t="s">
        <v>5290</v>
      </c>
      <c r="I105" s="47"/>
      <c r="K105" s="140" t="str">
        <f t="shared" si="3"/>
        <v>原住民文教福利業務-社會福利-獎補助費-對國內團體之補助</v>
      </c>
      <c r="L105" s="140" t="str">
        <f t="shared" si="4"/>
        <v>113年度文化健康站活力健康操參賽隊伍輔導機制補助計畫</v>
      </c>
      <c r="M105" s="40" t="str">
        <f t="shared" si="5"/>
        <v>臺中市和平區健康促進推廣協會</v>
      </c>
    </row>
    <row r="106" spans="1:13" s="4" customFormat="1" ht="75">
      <c r="A106" s="44" t="s">
        <v>5401</v>
      </c>
      <c r="B106" s="44" t="s">
        <v>5429</v>
      </c>
      <c r="C106" s="44" t="s">
        <v>5430</v>
      </c>
      <c r="D106" s="44" t="s">
        <v>5288</v>
      </c>
      <c r="E106" s="45">
        <v>30</v>
      </c>
      <c r="F106" s="42" t="s">
        <v>5289</v>
      </c>
      <c r="G106" s="46"/>
      <c r="H106" s="43" t="s">
        <v>5290</v>
      </c>
      <c r="I106" s="47"/>
      <c r="K106" s="140" t="str">
        <f t="shared" si="3"/>
        <v>原住民文教福利業務-社會福利-獎補助費-對國內團體之補助</v>
      </c>
      <c r="L106" s="140" t="str">
        <f t="shared" si="4"/>
        <v>113年度文化健康站活力健康操參賽隊伍輔導機制補助計畫</v>
      </c>
      <c r="M106" s="40" t="str">
        <f t="shared" si="5"/>
        <v>臺中市和平區松鶴社區發展協會黃志祥</v>
      </c>
    </row>
    <row r="107" spans="1:13" s="4" customFormat="1" ht="75">
      <c r="A107" s="44" t="s">
        <v>5401</v>
      </c>
      <c r="B107" s="44" t="s">
        <v>5431</v>
      </c>
      <c r="C107" s="44" t="s">
        <v>5432</v>
      </c>
      <c r="D107" s="44" t="s">
        <v>5288</v>
      </c>
      <c r="E107" s="45">
        <v>30</v>
      </c>
      <c r="F107" s="42" t="s">
        <v>5289</v>
      </c>
      <c r="G107" s="46"/>
      <c r="H107" s="43" t="s">
        <v>5290</v>
      </c>
      <c r="I107" s="47"/>
      <c r="K107" s="140" t="str">
        <f t="shared" si="3"/>
        <v>原住民文教福利業務-社會福利-獎補助費-對國內團體之補助</v>
      </c>
      <c r="L107" s="140" t="str">
        <f t="shared" si="4"/>
        <v>113年度文化健康站活力健康操參賽隊伍輔導機制補助計畫</v>
      </c>
      <c r="M107" s="40" t="str">
        <f t="shared" si="5"/>
        <v>財團法人台灣基督長老教會豐光教會許進文</v>
      </c>
    </row>
    <row r="108" spans="1:13" s="4" customFormat="1" ht="75">
      <c r="A108" s="44" t="s">
        <v>5401</v>
      </c>
      <c r="B108" s="44" t="s">
        <v>5431</v>
      </c>
      <c r="C108" s="44" t="s">
        <v>5433</v>
      </c>
      <c r="D108" s="44" t="s">
        <v>5288</v>
      </c>
      <c r="E108" s="45">
        <v>30</v>
      </c>
      <c r="F108" s="42" t="s">
        <v>5289</v>
      </c>
      <c r="G108" s="46"/>
      <c r="H108" s="43" t="s">
        <v>5290</v>
      </c>
      <c r="I108" s="47"/>
      <c r="K108" s="140" t="str">
        <f t="shared" si="3"/>
        <v>原住民文教福利業務-社會福利-獎補助費-對國內團體之補助</v>
      </c>
      <c r="L108" s="140" t="str">
        <f t="shared" si="4"/>
        <v>113年度文化健康站活力健康操參賽隊伍輔導機制補助計畫</v>
      </c>
      <c r="M108" s="40" t="str">
        <f t="shared" si="5"/>
        <v>財團法人基督復臨安息日會台灣原住民教會雙崎教會潘嘉玲</v>
      </c>
    </row>
    <row r="109" spans="1:13" s="4" customFormat="1" ht="75">
      <c r="A109" s="44" t="s">
        <v>5401</v>
      </c>
      <c r="B109" s="44" t="s">
        <v>5431</v>
      </c>
      <c r="C109" s="44" t="s">
        <v>5417</v>
      </c>
      <c r="D109" s="44" t="s">
        <v>5288</v>
      </c>
      <c r="E109" s="45">
        <v>30</v>
      </c>
      <c r="F109" s="42" t="s">
        <v>5289</v>
      </c>
      <c r="G109" s="46"/>
      <c r="H109" s="43" t="s">
        <v>5290</v>
      </c>
      <c r="I109" s="47"/>
      <c r="K109" s="140" t="str">
        <f t="shared" si="3"/>
        <v>原住民文教福利業務-社會福利-獎補助費-對國內團體之補助</v>
      </c>
      <c r="L109" s="140" t="str">
        <f t="shared" si="4"/>
        <v>113年度文化健康站活力健康操參賽隊伍輔導機制補助計畫</v>
      </c>
      <c r="M109" s="40" t="str">
        <f t="shared" si="5"/>
        <v>臺中市和平區裡冷社區發展協會</v>
      </c>
    </row>
    <row r="110" spans="1:13" s="4" customFormat="1" ht="75">
      <c r="A110" s="44" t="s">
        <v>5401</v>
      </c>
      <c r="B110" s="44" t="s">
        <v>5431</v>
      </c>
      <c r="C110" s="44" t="s">
        <v>5430</v>
      </c>
      <c r="D110" s="44" t="s">
        <v>5288</v>
      </c>
      <c r="E110" s="45">
        <v>29</v>
      </c>
      <c r="F110" s="42" t="s">
        <v>5289</v>
      </c>
      <c r="G110" s="46"/>
      <c r="H110" s="43" t="s">
        <v>5290</v>
      </c>
      <c r="I110" s="47"/>
      <c r="K110" s="140" t="str">
        <f t="shared" si="3"/>
        <v>原住民文教福利業務-社會福利-獎補助費-對國內團體之補助</v>
      </c>
      <c r="L110" s="140" t="str">
        <f t="shared" si="4"/>
        <v>113年度文化健康站活力健康操參賽隊伍輔導機制補助計畫</v>
      </c>
      <c r="M110" s="40" t="str">
        <f t="shared" si="5"/>
        <v>臺中市和平區松鶴社區發展協會黃志祥</v>
      </c>
    </row>
    <row r="111" spans="1:13" s="4" customFormat="1" ht="75">
      <c r="A111" s="44" t="s">
        <v>5401</v>
      </c>
      <c r="B111" s="44" t="s">
        <v>5431</v>
      </c>
      <c r="C111" s="44" t="s">
        <v>5432</v>
      </c>
      <c r="D111" s="44" t="s">
        <v>5288</v>
      </c>
      <c r="E111" s="45">
        <v>30</v>
      </c>
      <c r="F111" s="42" t="s">
        <v>5289</v>
      </c>
      <c r="G111" s="46"/>
      <c r="H111" s="43" t="s">
        <v>5290</v>
      </c>
      <c r="I111" s="47"/>
      <c r="K111" s="140" t="str">
        <f t="shared" si="3"/>
        <v>原住民文教福利業務-社會福利-獎補助費-對國內團體之補助</v>
      </c>
      <c r="L111" s="140" t="str">
        <f t="shared" si="4"/>
        <v>113年度文化健康站活力健康操參賽隊伍輔導機制補助計畫</v>
      </c>
      <c r="M111" s="40" t="str">
        <f t="shared" si="5"/>
        <v>財團法人台灣基督長老教會豐光教會許進文</v>
      </c>
    </row>
    <row r="112" spans="1:13" s="4" customFormat="1" ht="75">
      <c r="A112" s="44" t="s">
        <v>5401</v>
      </c>
      <c r="B112" s="44" t="s">
        <v>5431</v>
      </c>
      <c r="C112" s="44" t="s">
        <v>5433</v>
      </c>
      <c r="D112" s="44" t="s">
        <v>5288</v>
      </c>
      <c r="E112" s="45">
        <v>14</v>
      </c>
      <c r="F112" s="42" t="s">
        <v>5289</v>
      </c>
      <c r="G112" s="46"/>
      <c r="H112" s="43" t="s">
        <v>5290</v>
      </c>
      <c r="I112" s="47"/>
      <c r="K112" s="140" t="str">
        <f t="shared" si="3"/>
        <v>原住民文教福利業務-社會福利-獎補助費-對國內團體之補助</v>
      </c>
      <c r="L112" s="140" t="str">
        <f t="shared" si="4"/>
        <v>113年度文化健康站活力健康操參賽隊伍輔導機制補助計畫</v>
      </c>
      <c r="M112" s="40" t="str">
        <f t="shared" si="5"/>
        <v>財團法人基督復臨安息日會台灣原住民教會雙崎教會潘嘉玲</v>
      </c>
    </row>
    <row r="113" spans="1:13" s="4" customFormat="1" ht="75">
      <c r="A113" s="44" t="s">
        <v>5401</v>
      </c>
      <c r="B113" s="44" t="s">
        <v>5431</v>
      </c>
      <c r="C113" s="44" t="s">
        <v>5434</v>
      </c>
      <c r="D113" s="44" t="s">
        <v>5288</v>
      </c>
      <c r="E113" s="45">
        <v>30</v>
      </c>
      <c r="F113" s="42" t="s">
        <v>5289</v>
      </c>
      <c r="G113" s="46"/>
      <c r="H113" s="43" t="s">
        <v>5290</v>
      </c>
      <c r="I113" s="47"/>
      <c r="K113" s="140" t="str">
        <f t="shared" si="3"/>
        <v>原住民文教福利業務-社會福利-獎補助費-對國內團體之補助</v>
      </c>
      <c r="L113" s="140" t="str">
        <f t="shared" si="4"/>
        <v>113年度文化健康站活力健康操參賽隊伍輔導機制補助計畫</v>
      </c>
      <c r="M113" s="40" t="str">
        <f t="shared" si="5"/>
        <v>社團法人台中市基督教向前協會</v>
      </c>
    </row>
    <row r="114" spans="1:13" s="4" customFormat="1" ht="75">
      <c r="A114" s="44" t="s">
        <v>5401</v>
      </c>
      <c r="B114" s="44" t="s">
        <v>5431</v>
      </c>
      <c r="C114" s="44" t="s">
        <v>5435</v>
      </c>
      <c r="D114" s="44" t="s">
        <v>5288</v>
      </c>
      <c r="E114" s="45">
        <v>21</v>
      </c>
      <c r="F114" s="42" t="s">
        <v>5289</v>
      </c>
      <c r="G114" s="46"/>
      <c r="H114" s="43" t="s">
        <v>5290</v>
      </c>
      <c r="I114" s="47"/>
      <c r="K114" s="140" t="str">
        <f t="shared" si="3"/>
        <v>原住民文教福利業務-社會福利-獎補助費-對國內團體之補助</v>
      </c>
      <c r="L114" s="140" t="str">
        <f t="shared" si="4"/>
        <v>113年度文化健康站活力健康操參賽隊伍輔導機制補助計畫</v>
      </c>
      <c r="M114" s="40" t="str">
        <f t="shared" si="5"/>
        <v>臺中市和平區達觀社區發展協會</v>
      </c>
    </row>
    <row r="115" spans="1:13" s="4" customFormat="1" ht="75">
      <c r="A115" s="44" t="s">
        <v>5401</v>
      </c>
      <c r="B115" s="44" t="s">
        <v>5431</v>
      </c>
      <c r="C115" s="44" t="s">
        <v>5436</v>
      </c>
      <c r="D115" s="44" t="s">
        <v>5288</v>
      </c>
      <c r="E115" s="45">
        <v>30</v>
      </c>
      <c r="F115" s="42" t="s">
        <v>5289</v>
      </c>
      <c r="G115" s="46"/>
      <c r="H115" s="43" t="s">
        <v>5290</v>
      </c>
      <c r="I115" s="47"/>
      <c r="K115" s="140" t="str">
        <f t="shared" si="3"/>
        <v>原住民文教福利業務-社會福利-獎補助費-對國內團體之補助</v>
      </c>
      <c r="L115" s="140" t="str">
        <f t="shared" si="4"/>
        <v>113年度文化健康站活力健康操參賽隊伍輔導機制補助計畫</v>
      </c>
      <c r="M115" s="40" t="str">
        <f t="shared" si="5"/>
        <v>臺中市和平區環山社區發展協會</v>
      </c>
    </row>
    <row r="116" spans="1:13" s="4" customFormat="1" ht="75">
      <c r="A116" s="44" t="s">
        <v>5401</v>
      </c>
      <c r="B116" s="44" t="s">
        <v>5431</v>
      </c>
      <c r="C116" s="44" t="s">
        <v>5437</v>
      </c>
      <c r="D116" s="44" t="s">
        <v>5288</v>
      </c>
      <c r="E116" s="45">
        <v>30</v>
      </c>
      <c r="F116" s="42" t="s">
        <v>5289</v>
      </c>
      <c r="G116" s="46"/>
      <c r="H116" s="43" t="s">
        <v>5290</v>
      </c>
      <c r="I116" s="47"/>
      <c r="K116" s="140" t="str">
        <f t="shared" si="3"/>
        <v>原住民文教福利業務-社會福利-獎補助費-對國內團體之補助</v>
      </c>
      <c r="L116" s="140" t="str">
        <f t="shared" si="4"/>
        <v>113年度文化健康站活力健康操參賽隊伍輔導機制補助計畫</v>
      </c>
      <c r="M116" s="40" t="str">
        <f t="shared" si="5"/>
        <v>臺中市原住民婦女會呂秀惠</v>
      </c>
    </row>
    <row r="117" spans="1:13" s="4" customFormat="1" ht="75">
      <c r="A117" s="44" t="s">
        <v>5401</v>
      </c>
      <c r="B117" s="44" t="s">
        <v>5431</v>
      </c>
      <c r="C117" s="44" t="s">
        <v>5438</v>
      </c>
      <c r="D117" s="44" t="s">
        <v>5288</v>
      </c>
      <c r="E117" s="45">
        <v>24</v>
      </c>
      <c r="F117" s="42" t="s">
        <v>5289</v>
      </c>
      <c r="G117" s="46"/>
      <c r="H117" s="43" t="s">
        <v>5290</v>
      </c>
      <c r="I117" s="47"/>
      <c r="K117" s="140" t="str">
        <f t="shared" si="3"/>
        <v>原住民文教福利業務-社會福利-獎補助費-對國內團體之補助</v>
      </c>
      <c r="L117" s="140" t="str">
        <f t="shared" si="4"/>
        <v>113年度文化健康站活力健康操參賽隊伍輔導機制補助計畫</v>
      </c>
      <c r="M117" s="40" t="str">
        <f t="shared" si="5"/>
        <v>臺中市和平區南勢社區發展協會洪明哲</v>
      </c>
    </row>
    <row r="118" spans="1:13" s="4" customFormat="1" ht="75">
      <c r="A118" s="44" t="s">
        <v>5401</v>
      </c>
      <c r="B118" s="44" t="s">
        <v>5431</v>
      </c>
      <c r="C118" s="44" t="s">
        <v>4007</v>
      </c>
      <c r="D118" s="44" t="s">
        <v>5288</v>
      </c>
      <c r="E118" s="45">
        <v>6</v>
      </c>
      <c r="F118" s="42" t="s">
        <v>5289</v>
      </c>
      <c r="G118" s="46"/>
      <c r="H118" s="43" t="s">
        <v>5290</v>
      </c>
      <c r="I118" s="47"/>
      <c r="K118" s="140" t="str">
        <f t="shared" si="3"/>
        <v>原住民文教福利業務-社會福利-獎補助費-對國內團體之補助</v>
      </c>
      <c r="L118" s="140" t="str">
        <f t="shared" si="4"/>
        <v>113年度文化健康站活力健康操參賽隊伍輔導機制補助計畫</v>
      </c>
      <c r="M118" s="40" t="str">
        <f t="shared" si="5"/>
        <v>臺中市原住民族全人照顧服務協會</v>
      </c>
    </row>
    <row r="119" spans="1:13" s="4" customFormat="1" ht="75">
      <c r="A119" s="44" t="s">
        <v>5401</v>
      </c>
      <c r="B119" s="44" t="s">
        <v>5431</v>
      </c>
      <c r="C119" s="44" t="s">
        <v>5389</v>
      </c>
      <c r="D119" s="44" t="s">
        <v>5288</v>
      </c>
      <c r="E119" s="45">
        <v>13</v>
      </c>
      <c r="F119" s="42" t="s">
        <v>5289</v>
      </c>
      <c r="G119" s="46"/>
      <c r="H119" s="43" t="s">
        <v>5290</v>
      </c>
      <c r="I119" s="47"/>
      <c r="K119" s="140" t="str">
        <f t="shared" si="3"/>
        <v>原住民文教福利業務-社會福利-獎補助費-對國內團體之補助</v>
      </c>
      <c r="L119" s="140" t="str">
        <f t="shared" si="4"/>
        <v>113年度文化健康站活力健康操參賽隊伍輔導機制補助計畫</v>
      </c>
      <c r="M119" s="40" t="str">
        <f t="shared" si="5"/>
        <v>財團法人台灣基督長老教會泰雅爾中會雪山教會</v>
      </c>
    </row>
    <row r="120" spans="1:13" s="4" customFormat="1" ht="75">
      <c r="A120" s="44" t="s">
        <v>5401</v>
      </c>
      <c r="B120" s="44" t="s">
        <v>5431</v>
      </c>
      <c r="C120" s="44" t="s">
        <v>5424</v>
      </c>
      <c r="D120" s="44" t="s">
        <v>5288</v>
      </c>
      <c r="E120" s="45">
        <v>14</v>
      </c>
      <c r="F120" s="42" t="s">
        <v>5289</v>
      </c>
      <c r="G120" s="46"/>
      <c r="H120" s="43" t="s">
        <v>5290</v>
      </c>
      <c r="I120" s="47"/>
      <c r="K120" s="140" t="str">
        <f t="shared" si="3"/>
        <v>原住民文教福利業務-社會福利-獎補助費-對國內團體之補助</v>
      </c>
      <c r="L120" s="140" t="str">
        <f t="shared" si="4"/>
        <v>113年度文化健康站活力健康操參賽隊伍輔導機制補助計畫</v>
      </c>
      <c r="M120" s="40" t="str">
        <f t="shared" si="5"/>
        <v>社團法人台中市原住民那魯灣關懷協會</v>
      </c>
    </row>
    <row r="121" spans="1:13" s="4" customFormat="1" ht="75">
      <c r="A121" s="44" t="s">
        <v>5401</v>
      </c>
      <c r="B121" s="44" t="s">
        <v>5439</v>
      </c>
      <c r="C121" s="44" t="s">
        <v>5440</v>
      </c>
      <c r="D121" s="44" t="s">
        <v>5288</v>
      </c>
      <c r="E121" s="45">
        <v>595</v>
      </c>
      <c r="F121" s="42" t="s">
        <v>5289</v>
      </c>
      <c r="G121" s="46"/>
      <c r="H121" s="43" t="s">
        <v>5290</v>
      </c>
      <c r="I121" s="47"/>
      <c r="K121" s="140" t="str">
        <f t="shared" si="3"/>
        <v>原住民文教福利業務-社會福利-獎補助費-對國內團體之補助</v>
      </c>
      <c r="L121" s="140" t="str">
        <f t="shared" si="4"/>
        <v>113年度公益彩券回饋金補助計畫-大安溪促進原鄉就業計畫</v>
      </c>
      <c r="M121" s="40" t="str">
        <f t="shared" si="5"/>
        <v>保證責任臺中市原民見學勞動合作社</v>
      </c>
    </row>
    <row r="122" spans="1:13" s="4" customFormat="1" ht="75">
      <c r="A122" s="44" t="s">
        <v>5401</v>
      </c>
      <c r="B122" s="44" t="s">
        <v>5441</v>
      </c>
      <c r="C122" s="44" t="s">
        <v>5341</v>
      </c>
      <c r="D122" s="44" t="s">
        <v>5288</v>
      </c>
      <c r="E122" s="45">
        <v>1440</v>
      </c>
      <c r="F122" s="42" t="s">
        <v>5289</v>
      </c>
      <c r="G122" s="46"/>
      <c r="H122" s="43" t="s">
        <v>5290</v>
      </c>
      <c r="I122" s="47"/>
      <c r="K122" s="140" t="str">
        <f t="shared" si="3"/>
        <v>原住民文教福利業務-社會福利-獎補助費-對國內團體之補助</v>
      </c>
      <c r="L122" s="140" t="str">
        <f t="shared" si="4"/>
        <v>113年度推展原住民社會福利服務食物互助援助實體運作設置據點實施計畫</v>
      </c>
      <c r="M122" s="40" t="str">
        <f t="shared" si="5"/>
        <v>臺中市原住民族勞工權益促進會</v>
      </c>
    </row>
    <row r="123" spans="1:13" s="4" customFormat="1" ht="56.25">
      <c r="A123" s="44" t="s">
        <v>4682</v>
      </c>
      <c r="B123" s="44" t="s">
        <v>4683</v>
      </c>
      <c r="C123" s="44" t="s">
        <v>4684</v>
      </c>
      <c r="D123" s="44" t="s">
        <v>4685</v>
      </c>
      <c r="E123" s="45">
        <v>80</v>
      </c>
      <c r="F123" s="42" t="s">
        <v>82</v>
      </c>
      <c r="G123" s="46"/>
      <c r="H123" s="43" t="s">
        <v>1</v>
      </c>
      <c r="I123" s="47"/>
      <c r="K123" s="140" t="str">
        <f t="shared" si="3"/>
        <v>客家政策研究發展-研究發展業務-獎補助費-對國內團體之捐助</v>
      </c>
      <c r="L123" s="140" t="str">
        <f t="shared" si="4"/>
        <v>2024臺中東勢新丁粄節-展望未來 求文昌</v>
      </c>
      <c r="M123" s="40" t="str">
        <f t="shared" si="5"/>
        <v>臺中市文昌客家發展協會</v>
      </c>
    </row>
    <row r="124" spans="1:13" s="6" customFormat="1" ht="56.25">
      <c r="A124" s="44" t="s">
        <v>4682</v>
      </c>
      <c r="B124" s="37" t="s">
        <v>4686</v>
      </c>
      <c r="C124" s="37" t="s">
        <v>3660</v>
      </c>
      <c r="D124" s="44" t="s">
        <v>4685</v>
      </c>
      <c r="E124" s="48">
        <v>40</v>
      </c>
      <c r="F124" s="42" t="s">
        <v>82</v>
      </c>
      <c r="G124" s="49"/>
      <c r="H124" s="43" t="s">
        <v>1</v>
      </c>
      <c r="I124" s="43"/>
      <c r="K124" s="140" t="str">
        <f t="shared" si="3"/>
        <v>客家政策研究發展-研究發展業務-獎補助費-對國內團體之捐助</v>
      </c>
      <c r="L124" s="140" t="str">
        <f t="shared" si="4"/>
        <v>2024臺中東勢新丁粄節─傳統新丁粄鬪粄活動</v>
      </c>
      <c r="M124" s="40" t="str">
        <f t="shared" si="5"/>
        <v>臺中市東勢區石城社區發展協會</v>
      </c>
    </row>
    <row r="125" spans="1:13" s="6" customFormat="1" ht="56.25">
      <c r="A125" s="44" t="s">
        <v>4682</v>
      </c>
      <c r="B125" s="37" t="s">
        <v>4686</v>
      </c>
      <c r="C125" s="37" t="s">
        <v>4687</v>
      </c>
      <c r="D125" s="44" t="s">
        <v>4685</v>
      </c>
      <c r="E125" s="48">
        <v>109</v>
      </c>
      <c r="F125" s="42" t="s">
        <v>82</v>
      </c>
      <c r="G125" s="49"/>
      <c r="H125" s="43" t="s">
        <v>1</v>
      </c>
      <c r="I125" s="43"/>
      <c r="K125" s="140" t="str">
        <f t="shared" si="3"/>
        <v>客家政策研究發展-研究發展業務-獎補助費-對國內團體之捐助</v>
      </c>
      <c r="L125" s="140" t="str">
        <f t="shared" si="4"/>
        <v>2024臺中東勢新丁粄節─傳統新丁粄鬪粄活動</v>
      </c>
      <c r="M125" s="40" t="str">
        <f t="shared" si="5"/>
        <v>臺中市東勢區中寧社區發展協會</v>
      </c>
    </row>
    <row r="126" spans="1:13" s="6" customFormat="1" ht="56.25">
      <c r="A126" s="44" t="s">
        <v>4682</v>
      </c>
      <c r="B126" s="37" t="s">
        <v>4686</v>
      </c>
      <c r="C126" s="37" t="s">
        <v>4688</v>
      </c>
      <c r="D126" s="44" t="s">
        <v>4685</v>
      </c>
      <c r="E126" s="48">
        <v>40</v>
      </c>
      <c r="F126" s="42" t="s">
        <v>82</v>
      </c>
      <c r="G126" s="49"/>
      <c r="H126" s="43" t="s">
        <v>1</v>
      </c>
      <c r="I126" s="43"/>
      <c r="K126" s="140" t="str">
        <f t="shared" si="3"/>
        <v>客家政策研究發展-研究發展業務-獎補助費-對國內團體之捐助</v>
      </c>
      <c r="L126" s="140" t="str">
        <f t="shared" si="4"/>
        <v>2024臺中東勢新丁粄節─傳統新丁粄鬪粄活動</v>
      </c>
      <c r="M126" s="40" t="str">
        <f t="shared" si="5"/>
        <v>泰安宮</v>
      </c>
    </row>
    <row r="127" spans="1:13" s="6" customFormat="1" ht="56.25">
      <c r="A127" s="44" t="s">
        <v>4682</v>
      </c>
      <c r="B127" s="37" t="s">
        <v>4686</v>
      </c>
      <c r="C127" s="37" t="s">
        <v>4689</v>
      </c>
      <c r="D127" s="44" t="s">
        <v>4685</v>
      </c>
      <c r="E127" s="48">
        <v>40</v>
      </c>
      <c r="F127" s="42" t="s">
        <v>82</v>
      </c>
      <c r="G127" s="49"/>
      <c r="H127" s="43" t="s">
        <v>1</v>
      </c>
      <c r="I127" s="43"/>
      <c r="K127" s="140" t="str">
        <f t="shared" si="3"/>
        <v>客家政策研究發展-研究發展業務-獎補助費-對國內團體之捐助</v>
      </c>
      <c r="L127" s="140" t="str">
        <f t="shared" si="4"/>
        <v>2024臺中東勢新丁粄節─傳統新丁粄鬪粄活動</v>
      </c>
      <c r="M127" s="40" t="str">
        <f t="shared" si="5"/>
        <v>米粉寮樂善祠</v>
      </c>
    </row>
    <row r="128" spans="1:13" s="6" customFormat="1" ht="56.25">
      <c r="A128" s="44" t="s">
        <v>4682</v>
      </c>
      <c r="B128" s="37" t="s">
        <v>4686</v>
      </c>
      <c r="C128" s="37" t="s">
        <v>4690</v>
      </c>
      <c r="D128" s="44" t="s">
        <v>4685</v>
      </c>
      <c r="E128" s="48">
        <v>40</v>
      </c>
      <c r="F128" s="42" t="s">
        <v>82</v>
      </c>
      <c r="G128" s="49"/>
      <c r="H128" s="43" t="s">
        <v>1</v>
      </c>
      <c r="I128" s="43"/>
      <c r="K128" s="140" t="str">
        <f t="shared" si="3"/>
        <v>客家政策研究發展-研究發展業務-獎補助費-對國內團體之捐助</v>
      </c>
      <c r="L128" s="140" t="str">
        <f t="shared" si="4"/>
        <v>2024臺中東勢新丁粄節─傳統新丁粄鬪粄活動</v>
      </c>
      <c r="M128" s="40" t="str">
        <f t="shared" si="5"/>
        <v>北興里雙福祠</v>
      </c>
    </row>
    <row r="129" spans="1:13" s="6" customFormat="1" ht="56.25">
      <c r="A129" s="44" t="s">
        <v>4682</v>
      </c>
      <c r="B129" s="37" t="s">
        <v>4686</v>
      </c>
      <c r="C129" s="37" t="s">
        <v>4691</v>
      </c>
      <c r="D129" s="44" t="s">
        <v>4685</v>
      </c>
      <c r="E129" s="48">
        <v>40</v>
      </c>
      <c r="F129" s="42" t="s">
        <v>82</v>
      </c>
      <c r="G129" s="49"/>
      <c r="H129" s="43" t="s">
        <v>1</v>
      </c>
      <c r="I129" s="43"/>
      <c r="K129" s="140" t="str">
        <f t="shared" si="3"/>
        <v>客家政策研究發展-研究發展業務-獎補助費-對國內團體之捐助</v>
      </c>
      <c r="L129" s="140" t="str">
        <f t="shared" si="4"/>
        <v>2024臺中東勢新丁粄節─傳統新丁粄鬪粄活動</v>
      </c>
      <c r="M129" s="40" t="str">
        <f t="shared" si="5"/>
        <v>永安宮</v>
      </c>
    </row>
    <row r="130" spans="1:13" s="6" customFormat="1" ht="56.25">
      <c r="A130" s="44" t="s">
        <v>4682</v>
      </c>
      <c r="B130" s="37" t="s">
        <v>4686</v>
      </c>
      <c r="C130" s="37" t="s">
        <v>4691</v>
      </c>
      <c r="D130" s="44" t="s">
        <v>4685</v>
      </c>
      <c r="E130" s="48">
        <v>29.42</v>
      </c>
      <c r="F130" s="42" t="s">
        <v>82</v>
      </c>
      <c r="G130" s="49"/>
      <c r="H130" s="43" t="s">
        <v>1</v>
      </c>
      <c r="I130" s="43"/>
      <c r="K130" s="140" t="str">
        <f t="shared" si="3"/>
        <v>客家政策研究發展-研究發展業務-獎補助費-對國內團體之捐助</v>
      </c>
      <c r="L130" s="140" t="str">
        <f t="shared" si="4"/>
        <v>2024臺中東勢新丁粄節─傳統新丁粄鬪粄活動</v>
      </c>
      <c r="M130" s="40" t="str">
        <f t="shared" si="5"/>
        <v>永安宮</v>
      </c>
    </row>
    <row r="131" spans="1:13" s="6" customFormat="1" ht="56.25">
      <c r="A131" s="44" t="s">
        <v>4682</v>
      </c>
      <c r="B131" s="44" t="s">
        <v>4692</v>
      </c>
      <c r="C131" s="44" t="s">
        <v>4693</v>
      </c>
      <c r="D131" s="44" t="s">
        <v>4685</v>
      </c>
      <c r="E131" s="50">
        <v>950</v>
      </c>
      <c r="F131" s="42" t="s">
        <v>82</v>
      </c>
      <c r="G131" s="49"/>
      <c r="H131" s="43" t="s">
        <v>1</v>
      </c>
      <c r="I131" s="43"/>
      <c r="K131" s="140" t="str">
        <f t="shared" si="3"/>
        <v>客家政策研究發展-研究發展業務-獎補助費-對國內團體之捐助</v>
      </c>
      <c r="L131" s="140" t="str">
        <f t="shared" si="4"/>
        <v>2024臺中巧聖仙師文化祭─三仙師環台徒步祈福繞境</v>
      </c>
      <c r="M131" s="40" t="str">
        <f t="shared" si="5"/>
        <v>巧聖仙師廟</v>
      </c>
    </row>
    <row r="132" spans="1:13" s="6" customFormat="1" ht="56.25">
      <c r="A132" s="51" t="s">
        <v>4694</v>
      </c>
      <c r="B132" s="51" t="s">
        <v>4695</v>
      </c>
      <c r="C132" s="51" t="s">
        <v>2827</v>
      </c>
      <c r="D132" s="51" t="s">
        <v>4696</v>
      </c>
      <c r="E132" s="52">
        <v>20</v>
      </c>
      <c r="F132" s="53" t="s">
        <v>44</v>
      </c>
      <c r="G132" s="51"/>
      <c r="H132" s="43" t="s">
        <v>1</v>
      </c>
      <c r="I132" s="54"/>
      <c r="K132" s="140" t="str">
        <f t="shared" si="3"/>
        <v>客家語言文化推廣-文教推廣業務-獎補助費-對國內團體之捐助</v>
      </c>
      <c r="L132" s="140" t="str">
        <f t="shared" si="4"/>
        <v>新春揮毫綠美化客家族群主流化公益活動</v>
      </c>
      <c r="M132" s="40" t="str">
        <f t="shared" si="5"/>
        <v>社團法人臺中市向陽荷松客家協會</v>
      </c>
    </row>
    <row r="133" spans="1:13" s="6" customFormat="1" ht="75">
      <c r="A133" s="51" t="s">
        <v>4694</v>
      </c>
      <c r="B133" s="51" t="s">
        <v>4697</v>
      </c>
      <c r="C133" s="51" t="s">
        <v>2821</v>
      </c>
      <c r="D133" s="51" t="s">
        <v>4696</v>
      </c>
      <c r="E133" s="52">
        <v>20</v>
      </c>
      <c r="F133" s="53" t="s">
        <v>44</v>
      </c>
      <c r="G133" s="55"/>
      <c r="H133" s="43" t="s">
        <v>1</v>
      </c>
      <c r="I133" s="54"/>
      <c r="K133" s="140" t="str">
        <f t="shared" si="3"/>
        <v>客家語言文化推廣-文教推廣業務-獎補助費-對國內團體之捐助</v>
      </c>
      <c r="L133" s="140" t="str">
        <f t="shared" si="4"/>
        <v>客家墨香暨米食文化政令宣導送好康客家族群主流化活動</v>
      </c>
      <c r="M133" s="40" t="str">
        <f t="shared" si="5"/>
        <v>臺中市向陽社會服務協會</v>
      </c>
    </row>
    <row r="134" spans="1:13" s="4" customFormat="1" ht="75">
      <c r="A134" s="51" t="s">
        <v>4694</v>
      </c>
      <c r="B134" s="51" t="s">
        <v>4697</v>
      </c>
      <c r="C134" s="51" t="s">
        <v>2829</v>
      </c>
      <c r="D134" s="51" t="s">
        <v>4696</v>
      </c>
      <c r="E134" s="52">
        <v>20</v>
      </c>
      <c r="F134" s="53" t="s">
        <v>44</v>
      </c>
      <c r="G134" s="55"/>
      <c r="H134" s="43" t="s">
        <v>1</v>
      </c>
      <c r="I134" s="54"/>
      <c r="K134" s="140" t="str">
        <f t="shared" si="3"/>
        <v>客家語言文化推廣-文教推廣業務-獎補助費-對國內團體之捐助</v>
      </c>
      <c r="L134" s="140" t="str">
        <f t="shared" si="4"/>
        <v>客家墨香暨米食文化政令宣導送好康客家族群主流化活動</v>
      </c>
      <c r="M134" s="40" t="str">
        <f t="shared" si="5"/>
        <v>臺中市福安慈善發展協會</v>
      </c>
    </row>
    <row r="135" spans="1:13" s="6" customFormat="1" ht="75">
      <c r="A135" s="51" t="s">
        <v>4694</v>
      </c>
      <c r="B135" s="51" t="s">
        <v>4698</v>
      </c>
      <c r="C135" s="51" t="s">
        <v>4699</v>
      </c>
      <c r="D135" s="51" t="s">
        <v>4696</v>
      </c>
      <c r="E135" s="52">
        <v>20</v>
      </c>
      <c r="F135" s="53" t="s">
        <v>44</v>
      </c>
      <c r="G135" s="55"/>
      <c r="H135" s="43" t="s">
        <v>1</v>
      </c>
      <c r="I135" s="54"/>
      <c r="K135" s="140" t="str">
        <f t="shared" si="3"/>
        <v>客家語言文化推廣-文教推廣業務-獎補助費-對國內團體之捐助</v>
      </c>
      <c r="L135" s="140" t="str">
        <f t="shared" si="4"/>
        <v>111年大埔客家協會新春迎好客，愛客講好話暨贈春聯活動</v>
      </c>
      <c r="M135" s="40" t="str">
        <f t="shared" si="5"/>
        <v>臺中市大埔客家協會</v>
      </c>
    </row>
    <row r="136" spans="1:13" s="6" customFormat="1" ht="56.25">
      <c r="A136" s="51" t="s">
        <v>4694</v>
      </c>
      <c r="B136" s="51" t="s">
        <v>4700</v>
      </c>
      <c r="C136" s="51" t="s">
        <v>2550</v>
      </c>
      <c r="D136" s="51" t="s">
        <v>4696</v>
      </c>
      <c r="E136" s="52">
        <v>20</v>
      </c>
      <c r="F136" s="53" t="s">
        <v>44</v>
      </c>
      <c r="G136" s="55"/>
      <c r="H136" s="43" t="s">
        <v>1</v>
      </c>
      <c r="I136" s="54"/>
      <c r="K136" s="140" t="str">
        <f t="shared" si="3"/>
        <v>客家語言文化推廣-文教推廣業務-獎補助費-對國內團體之捐助</v>
      </c>
      <c r="L136" s="140" t="str">
        <f t="shared" si="4"/>
        <v>113年「祥龍迎春—客家米食書法春聯推廣活動」</v>
      </c>
      <c r="M136" s="40" t="str">
        <f t="shared" si="5"/>
        <v>臺中市新社區協成社區發展協會</v>
      </c>
    </row>
    <row r="137" spans="1:13" s="6" customFormat="1" ht="56.25">
      <c r="A137" s="51" t="s">
        <v>4694</v>
      </c>
      <c r="B137" s="51" t="s">
        <v>4701</v>
      </c>
      <c r="C137" s="51" t="s">
        <v>367</v>
      </c>
      <c r="D137" s="51" t="s">
        <v>4696</v>
      </c>
      <c r="E137" s="52">
        <v>20</v>
      </c>
      <c r="F137" s="53" t="s">
        <v>44</v>
      </c>
      <c r="G137" s="55"/>
      <c r="H137" s="43" t="s">
        <v>1</v>
      </c>
      <c r="I137" s="54"/>
      <c r="K137" s="140" t="str">
        <f t="shared" ref="K137:K200" si="6">A137</f>
        <v>客家語言文化推廣-文教推廣業務-獎補助費-對國內團體之捐助</v>
      </c>
      <c r="L137" s="140" t="str">
        <f t="shared" ref="L137:L200" si="7">B137</f>
        <v>113年元宵節客家傳統節慶活動</v>
      </c>
      <c r="M137" s="40" t="str">
        <f t="shared" ref="M137:M200" si="8">C137</f>
        <v>臺中市石岡區南眉文化促進會</v>
      </c>
    </row>
    <row r="138" spans="1:13" s="6" customFormat="1" ht="56.25">
      <c r="A138" s="51" t="s">
        <v>4694</v>
      </c>
      <c r="B138" s="51" t="s">
        <v>2869</v>
      </c>
      <c r="C138" s="51" t="s">
        <v>2870</v>
      </c>
      <c r="D138" s="51" t="s">
        <v>4696</v>
      </c>
      <c r="E138" s="52">
        <v>40</v>
      </c>
      <c r="F138" s="53" t="s">
        <v>44</v>
      </c>
      <c r="G138" s="55"/>
      <c r="H138" s="43" t="s">
        <v>1</v>
      </c>
      <c r="I138" s="54"/>
      <c r="K138" s="140" t="str">
        <f t="shared" si="6"/>
        <v>客家語言文化推廣-文教推廣業務-獎補助費-對國內團體之捐助</v>
      </c>
      <c r="L138" s="140" t="str">
        <f t="shared" si="7"/>
        <v>113年客家慶天穿活動</v>
      </c>
      <c r="M138" s="40" t="str">
        <f t="shared" si="8"/>
        <v>臺中市后里客家協會</v>
      </c>
    </row>
    <row r="139" spans="1:13" s="6" customFormat="1" ht="56.25">
      <c r="A139" s="51" t="s">
        <v>4694</v>
      </c>
      <c r="B139" s="51" t="s">
        <v>4702</v>
      </c>
      <c r="C139" s="51" t="s">
        <v>4703</v>
      </c>
      <c r="D139" s="51" t="s">
        <v>4696</v>
      </c>
      <c r="E139" s="52">
        <v>45</v>
      </c>
      <c r="F139" s="53" t="s">
        <v>44</v>
      </c>
      <c r="G139" s="55"/>
      <c r="H139" s="43" t="s">
        <v>1</v>
      </c>
      <c r="I139" s="54"/>
      <c r="K139" s="140" t="str">
        <f t="shared" si="6"/>
        <v>客家語言文化推廣-文教推廣業務-獎補助費-對國內團體之捐助</v>
      </c>
      <c r="L139" s="140" t="str">
        <f t="shared" si="7"/>
        <v>快樂fun寒假客家文化成長營</v>
      </c>
      <c r="M139" s="40" t="str">
        <f t="shared" si="8"/>
        <v>中華非營利發展協會</v>
      </c>
    </row>
    <row r="140" spans="1:13" s="6" customFormat="1" ht="56.25">
      <c r="A140" s="51" t="s">
        <v>4694</v>
      </c>
      <c r="B140" s="51" t="s">
        <v>4704</v>
      </c>
      <c r="C140" s="51" t="s">
        <v>3230</v>
      </c>
      <c r="D140" s="51" t="s">
        <v>4696</v>
      </c>
      <c r="E140" s="52">
        <v>20</v>
      </c>
      <c r="F140" s="53" t="s">
        <v>44</v>
      </c>
      <c r="G140" s="55"/>
      <c r="H140" s="43" t="s">
        <v>1</v>
      </c>
      <c r="I140" s="54"/>
      <c r="K140" s="140" t="str">
        <f t="shared" si="6"/>
        <v>客家語言文化推廣-文教推廣業務-獎補助費-對國內團體之捐助</v>
      </c>
      <c r="L140" s="140" t="str">
        <f t="shared" si="7"/>
        <v>大埔厝客家美食研習慶元宵</v>
      </c>
      <c r="M140" s="40" t="str">
        <f t="shared" si="8"/>
        <v>臺中市潭子區大豐社區發展協會</v>
      </c>
    </row>
    <row r="141" spans="1:13" s="6" customFormat="1" ht="56.25">
      <c r="A141" s="51" t="s">
        <v>4694</v>
      </c>
      <c r="B141" s="56" t="s">
        <v>4705</v>
      </c>
      <c r="C141" s="56" t="s">
        <v>4706</v>
      </c>
      <c r="D141" s="51" t="s">
        <v>4696</v>
      </c>
      <c r="E141" s="52">
        <v>20</v>
      </c>
      <c r="F141" s="53" t="s">
        <v>44</v>
      </c>
      <c r="G141" s="55"/>
      <c r="H141" s="43" t="s">
        <v>1</v>
      </c>
      <c r="I141" s="54"/>
      <c r="K141" s="140" t="str">
        <f t="shared" si="6"/>
        <v>客家語言文化推廣-文教推廣業務-獎補助費-對國內團體之捐助</v>
      </c>
      <c r="L141" s="140" t="str">
        <f t="shared" si="7"/>
        <v>113年臺中市公教退休人員客家文化推廣活動</v>
      </c>
      <c r="M141" s="40" t="str">
        <f t="shared" si="8"/>
        <v>臺中市公教退休人員協會</v>
      </c>
    </row>
    <row r="142" spans="1:13" s="6" customFormat="1" ht="56.25">
      <c r="A142" s="51" t="s">
        <v>4694</v>
      </c>
      <c r="B142" s="51" t="s">
        <v>4707</v>
      </c>
      <c r="C142" s="51" t="s">
        <v>4708</v>
      </c>
      <c r="D142" s="51" t="s">
        <v>4696</v>
      </c>
      <c r="E142" s="52">
        <v>40</v>
      </c>
      <c r="F142" s="53" t="s">
        <v>44</v>
      </c>
      <c r="G142" s="55"/>
      <c r="H142" s="43" t="s">
        <v>1</v>
      </c>
      <c r="I142" s="54"/>
      <c r="K142" s="140" t="str">
        <f t="shared" si="6"/>
        <v>客家語言文化推廣-文教推廣業務-獎補助費-對國內團體之捐助</v>
      </c>
      <c r="L142" s="140" t="str">
        <f t="shared" si="7"/>
        <v>茅埔鬧新年暨聚落文史特展</v>
      </c>
      <c r="M142" s="40" t="str">
        <f t="shared" si="8"/>
        <v>臺中市東勢創意執行協會</v>
      </c>
    </row>
    <row r="143" spans="1:13" s="6" customFormat="1" ht="56.25">
      <c r="A143" s="51" t="s">
        <v>4694</v>
      </c>
      <c r="B143" s="56" t="s">
        <v>4709</v>
      </c>
      <c r="C143" s="56" t="s">
        <v>786</v>
      </c>
      <c r="D143" s="51" t="s">
        <v>4696</v>
      </c>
      <c r="E143" s="52">
        <v>20</v>
      </c>
      <c r="F143" s="53" t="s">
        <v>44</v>
      </c>
      <c r="G143" s="55"/>
      <c r="H143" s="43" t="s">
        <v>1</v>
      </c>
      <c r="I143" s="54"/>
      <c r="K143" s="140" t="str">
        <f t="shared" si="6"/>
        <v>客家語言文化推廣-文教推廣業務-獎補助費-對國內團體之捐助</v>
      </c>
      <c r="L143" s="140" t="str">
        <f t="shared" si="7"/>
        <v>來就係客作伴來尞天穿</v>
      </c>
      <c r="M143" s="40" t="str">
        <f t="shared" si="8"/>
        <v>臺中市大甲區婦女會</v>
      </c>
    </row>
    <row r="144" spans="1:13" s="6" customFormat="1" ht="56.25">
      <c r="A144" s="51" t="s">
        <v>4694</v>
      </c>
      <c r="B144" s="56" t="s">
        <v>4710</v>
      </c>
      <c r="C144" s="56" t="s">
        <v>4711</v>
      </c>
      <c r="D144" s="51" t="s">
        <v>4696</v>
      </c>
      <c r="E144" s="52">
        <v>80</v>
      </c>
      <c r="F144" s="53" t="s">
        <v>44</v>
      </c>
      <c r="G144" s="55"/>
      <c r="H144" s="43" t="s">
        <v>1</v>
      </c>
      <c r="I144" s="54"/>
      <c r="K144" s="140" t="str">
        <f t="shared" si="6"/>
        <v>客家語言文化推廣-文教推廣業務-獎補助費-對國內團體之捐助</v>
      </c>
      <c r="L144" s="140" t="str">
        <f t="shared" si="7"/>
        <v>113年忠平母親節感恩暨藝起擾動客家文化傳承親子活動</v>
      </c>
      <c r="M144" s="40" t="str">
        <f t="shared" si="8"/>
        <v>臺中市北屯區忠平社區發展協會</v>
      </c>
    </row>
    <row r="145" spans="1:13" s="6" customFormat="1" ht="56.25">
      <c r="A145" s="51" t="s">
        <v>4694</v>
      </c>
      <c r="B145" s="56" t="s">
        <v>4712</v>
      </c>
      <c r="C145" s="56" t="s">
        <v>4713</v>
      </c>
      <c r="D145" s="51" t="s">
        <v>4696</v>
      </c>
      <c r="E145" s="52">
        <v>20</v>
      </c>
      <c r="F145" s="53" t="s">
        <v>44</v>
      </c>
      <c r="G145" s="55"/>
      <c r="H145" s="43" t="s">
        <v>1</v>
      </c>
      <c r="I145" s="54"/>
      <c r="K145" s="140" t="str">
        <f t="shared" si="6"/>
        <v>客家語言文化推廣-文教推廣業務-獎補助費-對國內團體之捐助</v>
      </c>
      <c r="L145" s="140" t="str">
        <f t="shared" si="7"/>
        <v>113年臺中市客家語教師增能研習</v>
      </c>
      <c r="M145" s="40" t="str">
        <f t="shared" si="8"/>
        <v>臺中市客家語教師協會</v>
      </c>
    </row>
    <row r="146" spans="1:13" s="6" customFormat="1" ht="56.25">
      <c r="A146" s="51" t="s">
        <v>4694</v>
      </c>
      <c r="B146" s="56" t="s">
        <v>4714</v>
      </c>
      <c r="C146" s="56" t="s">
        <v>1724</v>
      </c>
      <c r="D146" s="51" t="s">
        <v>4696</v>
      </c>
      <c r="E146" s="52">
        <v>22</v>
      </c>
      <c r="F146" s="53" t="s">
        <v>44</v>
      </c>
      <c r="G146" s="55"/>
      <c r="H146" s="43" t="s">
        <v>1</v>
      </c>
      <c r="I146" s="54"/>
      <c r="K146" s="140" t="str">
        <f t="shared" si="6"/>
        <v>客家語言文化推廣-文教推廣業務-獎補助費-對國內團體之捐助</v>
      </c>
      <c r="L146" s="140" t="str">
        <f t="shared" si="7"/>
        <v>2024國際麒麟獅邀請賽暨文化陣頭踩街活動</v>
      </c>
      <c r="M146" s="40" t="str">
        <f t="shared" si="8"/>
        <v>臺中市體育總會</v>
      </c>
    </row>
    <row r="147" spans="1:13" s="6" customFormat="1" ht="56.25">
      <c r="A147" s="51" t="s">
        <v>4694</v>
      </c>
      <c r="B147" s="56" t="s">
        <v>4715</v>
      </c>
      <c r="C147" s="56" t="s">
        <v>2870</v>
      </c>
      <c r="D147" s="51" t="s">
        <v>4696</v>
      </c>
      <c r="E147" s="52">
        <v>20</v>
      </c>
      <c r="F147" s="53" t="s">
        <v>44</v>
      </c>
      <c r="G147" s="55"/>
      <c r="H147" s="43" t="s">
        <v>1</v>
      </c>
      <c r="I147" s="54"/>
      <c r="K147" s="140" t="str">
        <f t="shared" si="6"/>
        <v>客家語言文化推廣-文教推廣業務-獎補助費-對國內團體之捐助</v>
      </c>
      <c r="L147" s="140" t="str">
        <f t="shared" si="7"/>
        <v>后里客家慶端午活動</v>
      </c>
      <c r="M147" s="40" t="str">
        <f t="shared" si="8"/>
        <v>臺中市后里客家協會</v>
      </c>
    </row>
    <row r="148" spans="1:13" s="6" customFormat="1" ht="56.25">
      <c r="A148" s="51" t="s">
        <v>4694</v>
      </c>
      <c r="B148" s="56" t="s">
        <v>4716</v>
      </c>
      <c r="C148" s="56" t="s">
        <v>3329</v>
      </c>
      <c r="D148" s="51" t="s">
        <v>4696</v>
      </c>
      <c r="E148" s="52">
        <v>20</v>
      </c>
      <c r="F148" s="53" t="s">
        <v>44</v>
      </c>
      <c r="G148" s="55"/>
      <c r="H148" s="43" t="s">
        <v>1</v>
      </c>
      <c r="I148" s="54"/>
      <c r="K148" s="140" t="str">
        <f t="shared" si="6"/>
        <v>客家語言文化推廣-文教推廣業務-獎補助費-對國內團體之捐助</v>
      </c>
      <c r="L148" s="140" t="str">
        <f t="shared" si="7"/>
        <v>113年銀髮族客家歌謠傳唱</v>
      </c>
      <c r="M148" s="40" t="str">
        <f t="shared" si="8"/>
        <v>臺中市東勢區壽無疆會</v>
      </c>
    </row>
    <row r="149" spans="1:13" s="6" customFormat="1" ht="56.25">
      <c r="A149" s="51" t="s">
        <v>4694</v>
      </c>
      <c r="B149" s="56" t="s">
        <v>4717</v>
      </c>
      <c r="C149" s="56" t="s">
        <v>3078</v>
      </c>
      <c r="D149" s="51" t="s">
        <v>4696</v>
      </c>
      <c r="E149" s="52">
        <v>18</v>
      </c>
      <c r="F149" s="53" t="s">
        <v>44</v>
      </c>
      <c r="G149" s="55"/>
      <c r="H149" s="43" t="s">
        <v>1</v>
      </c>
      <c r="I149" s="54"/>
      <c r="K149" s="140" t="str">
        <f t="shared" si="6"/>
        <v>客家語言文化推廣-文教推廣業務-獎補助費-對國內團體之捐助</v>
      </c>
      <c r="L149" s="140" t="str">
        <f t="shared" si="7"/>
        <v>甘蔗崙客家醬菜DIY醃豆腐乳</v>
      </c>
      <c r="M149" s="40" t="str">
        <f t="shared" si="8"/>
        <v>臺中市潭子區甘蔗社區發展協會</v>
      </c>
    </row>
    <row r="150" spans="1:13" s="6" customFormat="1" ht="56.25">
      <c r="A150" s="51" t="s">
        <v>4694</v>
      </c>
      <c r="B150" s="56" t="s">
        <v>4718</v>
      </c>
      <c r="C150" s="56" t="s">
        <v>4253</v>
      </c>
      <c r="D150" s="51" t="s">
        <v>4696</v>
      </c>
      <c r="E150" s="52">
        <v>40</v>
      </c>
      <c r="F150" s="53" t="s">
        <v>44</v>
      </c>
      <c r="G150" s="55"/>
      <c r="H150" s="43" t="s">
        <v>1</v>
      </c>
      <c r="I150" s="54"/>
      <c r="K150" s="140" t="str">
        <f t="shared" si="6"/>
        <v>客家語言文化推廣-文教推廣業務-獎補助費-對國內團體之捐助</v>
      </c>
      <c r="L150" s="140" t="str">
        <f t="shared" si="7"/>
        <v>客家桌遊樂逍遙</v>
      </c>
      <c r="M150" s="40" t="str">
        <f t="shared" si="8"/>
        <v>臺中市潭子區家興社區發展協會</v>
      </c>
    </row>
    <row r="151" spans="1:13" s="6" customFormat="1" ht="75">
      <c r="A151" s="51" t="s">
        <v>4694</v>
      </c>
      <c r="B151" s="56" t="s">
        <v>4719</v>
      </c>
      <c r="C151" s="56" t="s">
        <v>2829</v>
      </c>
      <c r="D151" s="51" t="s">
        <v>4696</v>
      </c>
      <c r="E151" s="52">
        <v>20</v>
      </c>
      <c r="F151" s="53" t="s">
        <v>44</v>
      </c>
      <c r="G151" s="55"/>
      <c r="H151" s="43" t="s">
        <v>1</v>
      </c>
      <c r="I151" s="54"/>
      <c r="K151" s="140" t="str">
        <f t="shared" si="6"/>
        <v>客家語言文化推廣-文教推廣業務-獎補助費-對國內團體之捐助</v>
      </c>
      <c r="L151" s="140" t="str">
        <f t="shared" si="7"/>
        <v>好客葫蘆墩 𠊎講客 客家米食文化推廣 公私協力設攤宣導活動</v>
      </c>
      <c r="M151" s="40" t="str">
        <f t="shared" si="8"/>
        <v>臺中市福安慈善發展協會</v>
      </c>
    </row>
    <row r="152" spans="1:13" s="6" customFormat="1" ht="75">
      <c r="A152" s="51" t="s">
        <v>4694</v>
      </c>
      <c r="B152" s="56" t="s">
        <v>4720</v>
      </c>
      <c r="C152" s="56" t="s">
        <v>2821</v>
      </c>
      <c r="D152" s="51" t="s">
        <v>4696</v>
      </c>
      <c r="E152" s="52">
        <v>20</v>
      </c>
      <c r="F152" s="53" t="s">
        <v>44</v>
      </c>
      <c r="G152" s="55"/>
      <c r="H152" s="43" t="s">
        <v>1</v>
      </c>
      <c r="I152" s="54"/>
      <c r="K152" s="140" t="str">
        <f t="shared" si="6"/>
        <v>客家語言文化推廣-文教推廣業務-獎補助費-對國內團體之捐助</v>
      </c>
      <c r="L152" s="140" t="str">
        <f t="shared" si="7"/>
        <v>龍來𠊎講客 客墨香拓印之美 美食文化推廣 公益設攤宣導活動</v>
      </c>
      <c r="M152" s="40" t="str">
        <f t="shared" si="8"/>
        <v>臺中市向陽社會服務協會</v>
      </c>
    </row>
    <row r="153" spans="1:13" s="6" customFormat="1" ht="56.25">
      <c r="A153" s="51" t="s">
        <v>4694</v>
      </c>
      <c r="B153" s="56" t="s">
        <v>4721</v>
      </c>
      <c r="C153" s="56" t="s">
        <v>4722</v>
      </c>
      <c r="D153" s="51" t="s">
        <v>4696</v>
      </c>
      <c r="E153" s="52">
        <v>20</v>
      </c>
      <c r="F153" s="53" t="s">
        <v>44</v>
      </c>
      <c r="G153" s="55"/>
      <c r="H153" s="43" t="s">
        <v>1</v>
      </c>
      <c r="I153" s="54"/>
      <c r="K153" s="140" t="str">
        <f t="shared" si="6"/>
        <v>客家語言文化推廣-文教推廣業務-獎補助費-對國內團體之捐助</v>
      </c>
      <c r="L153" s="140" t="str">
        <f t="shared" si="7"/>
        <v>客藝樂活</v>
      </c>
      <c r="M153" s="40" t="str">
        <f t="shared" si="8"/>
        <v>社團法人中華民國家庭關係發展協進會</v>
      </c>
    </row>
    <row r="154" spans="1:13" s="6" customFormat="1" ht="56.25">
      <c r="A154" s="51" t="s">
        <v>4694</v>
      </c>
      <c r="B154" s="56" t="s">
        <v>4723</v>
      </c>
      <c r="C154" s="56" t="s">
        <v>1733</v>
      </c>
      <c r="D154" s="51" t="s">
        <v>4696</v>
      </c>
      <c r="E154" s="52">
        <v>20</v>
      </c>
      <c r="F154" s="53" t="s">
        <v>44</v>
      </c>
      <c r="G154" s="55"/>
      <c r="H154" s="43" t="s">
        <v>1</v>
      </c>
      <c r="I154" s="54"/>
      <c r="K154" s="140" t="str">
        <f t="shared" si="6"/>
        <v>客家語言文化推廣-文教推廣業務-獎補助費-對國內團體之捐助</v>
      </c>
      <c r="L154" s="140" t="str">
        <f t="shared" si="7"/>
        <v>113年全國中正盃客家武術錦標賽</v>
      </c>
      <c r="M154" s="40" t="str">
        <f t="shared" si="8"/>
        <v>中華民國少林拳道協會</v>
      </c>
    </row>
    <row r="155" spans="1:13" s="6" customFormat="1" ht="56.25">
      <c r="A155" s="51" t="s">
        <v>4694</v>
      </c>
      <c r="B155" s="56" t="s">
        <v>4809</v>
      </c>
      <c r="C155" s="56" t="s">
        <v>4724</v>
      </c>
      <c r="D155" s="51" t="s">
        <v>4696</v>
      </c>
      <c r="E155" s="52">
        <v>20</v>
      </c>
      <c r="F155" s="53" t="s">
        <v>44</v>
      </c>
      <c r="G155" s="55"/>
      <c r="H155" s="43" t="s">
        <v>1</v>
      </c>
      <c r="I155" s="54"/>
      <c r="K155" s="140" t="str">
        <f t="shared" si="6"/>
        <v>客家語言文化推廣-文教推廣業務-獎補助費-對國內團體之捐助</v>
      </c>
      <c r="L155" s="140" t="str">
        <f t="shared" si="7"/>
        <v>跨縣市客家藝文團體展演交流活動</v>
      </c>
      <c r="M155" s="40" t="str">
        <f t="shared" si="8"/>
        <v>臺中市陽明客家協會</v>
      </c>
    </row>
    <row r="156" spans="1:13" s="6" customFormat="1" ht="56.25">
      <c r="A156" s="51" t="s">
        <v>4694</v>
      </c>
      <c r="B156" s="56" t="s">
        <v>4725</v>
      </c>
      <c r="C156" s="56" t="s">
        <v>4726</v>
      </c>
      <c r="D156" s="51" t="s">
        <v>4696</v>
      </c>
      <c r="E156" s="52">
        <v>20</v>
      </c>
      <c r="F156" s="53" t="s">
        <v>44</v>
      </c>
      <c r="G156" s="55"/>
      <c r="H156" s="43" t="s">
        <v>1</v>
      </c>
      <c r="I156" s="54"/>
      <c r="K156" s="140" t="str">
        <f t="shared" si="6"/>
        <v>客家語言文化推廣-文教推廣業務-獎補助費-對國內團體之捐助</v>
      </c>
      <c r="L156" s="140" t="str">
        <f t="shared" si="7"/>
        <v>112年度大埔客家山歌與短劇培訓計畫</v>
      </c>
      <c r="M156" s="40" t="str">
        <f t="shared" si="8"/>
        <v>臺中市東勢區弘韻婦女音樂協進會</v>
      </c>
    </row>
    <row r="157" spans="1:13" s="6" customFormat="1" ht="56.25">
      <c r="A157" s="51" t="s">
        <v>4694</v>
      </c>
      <c r="B157" s="56" t="s">
        <v>4727</v>
      </c>
      <c r="C157" s="56" t="s">
        <v>4728</v>
      </c>
      <c r="D157" s="51" t="s">
        <v>4696</v>
      </c>
      <c r="E157" s="52">
        <v>30</v>
      </c>
      <c r="F157" s="53" t="s">
        <v>44</v>
      </c>
      <c r="G157" s="55"/>
      <c r="H157" s="43" t="s">
        <v>1</v>
      </c>
      <c r="I157" s="54"/>
      <c r="K157" s="140" t="str">
        <f t="shared" si="6"/>
        <v>客家語言文化推廣-文教推廣業務-獎補助費-對國內團體之捐助</v>
      </c>
      <c r="L157" s="140" t="str">
        <f t="shared" si="7"/>
        <v>大埔客家傳統樂器弦鼓培訓計畫</v>
      </c>
      <c r="M157" s="40" t="str">
        <f t="shared" si="8"/>
        <v>臺中市大埔客音傳統曲藝發展協會</v>
      </c>
    </row>
    <row r="158" spans="1:13" s="6" customFormat="1" ht="56.25">
      <c r="A158" s="51" t="s">
        <v>4694</v>
      </c>
      <c r="B158" s="56" t="s">
        <v>4729</v>
      </c>
      <c r="C158" s="56" t="s">
        <v>4730</v>
      </c>
      <c r="D158" s="51" t="s">
        <v>4696</v>
      </c>
      <c r="E158" s="52">
        <v>30</v>
      </c>
      <c r="F158" s="53" t="s">
        <v>44</v>
      </c>
      <c r="G158" s="55"/>
      <c r="H158" s="43" t="s">
        <v>1</v>
      </c>
      <c r="I158" s="54"/>
      <c r="K158" s="140" t="str">
        <f t="shared" si="6"/>
        <v>客家語言文化推廣-文教推廣業務-獎補助費-對國內團體之捐助</v>
      </c>
      <c r="L158" s="140" t="str">
        <f t="shared" si="7"/>
        <v>東勢客家歌謠研習班</v>
      </c>
      <c r="M158" s="40" t="str">
        <f t="shared" si="8"/>
        <v>臺中市東勢區廣興社區發展協會</v>
      </c>
    </row>
    <row r="159" spans="1:13" s="6" customFormat="1" ht="56.25">
      <c r="A159" s="51" t="s">
        <v>4694</v>
      </c>
      <c r="B159" s="56" t="s">
        <v>4731</v>
      </c>
      <c r="C159" s="56" t="s">
        <v>4724</v>
      </c>
      <c r="D159" s="51" t="s">
        <v>4696</v>
      </c>
      <c r="E159" s="52">
        <v>24</v>
      </c>
      <c r="F159" s="53" t="s">
        <v>44</v>
      </c>
      <c r="G159" s="55"/>
      <c r="H159" s="43" t="s">
        <v>1</v>
      </c>
      <c r="I159" s="54"/>
      <c r="K159" s="140" t="str">
        <f t="shared" si="6"/>
        <v>客家語言文化推廣-文教推廣業務-獎補助費-對國內團體之捐助</v>
      </c>
      <c r="L159" s="140" t="str">
        <f t="shared" si="7"/>
        <v>客家歌謠研習營</v>
      </c>
      <c r="M159" s="40" t="str">
        <f t="shared" si="8"/>
        <v>臺中市陽明客家協會</v>
      </c>
    </row>
    <row r="160" spans="1:13" s="6" customFormat="1" ht="56.25">
      <c r="A160" s="51" t="s">
        <v>4694</v>
      </c>
      <c r="B160" s="56" t="s">
        <v>4732</v>
      </c>
      <c r="C160" s="56" t="s">
        <v>2432</v>
      </c>
      <c r="D160" s="51" t="s">
        <v>4696</v>
      </c>
      <c r="E160" s="52">
        <v>20</v>
      </c>
      <c r="F160" s="53" t="s">
        <v>44</v>
      </c>
      <c r="G160" s="55"/>
      <c r="H160" s="43" t="s">
        <v>1</v>
      </c>
      <c r="I160" s="54"/>
      <c r="K160" s="140" t="str">
        <f t="shared" si="6"/>
        <v>客家語言文化推廣-文教推廣業務-獎補助費-對國內團體之捐助</v>
      </c>
      <c r="L160" s="140" t="str">
        <f t="shared" si="7"/>
        <v>粽藝傳承~客家米食暨節能省電宣導活動</v>
      </c>
      <c r="M160" s="40" t="str">
        <f t="shared" si="8"/>
        <v>臺中市大安區頂安社區發展協會</v>
      </c>
    </row>
    <row r="161" spans="1:13" s="6" customFormat="1" ht="56.25">
      <c r="A161" s="51" t="s">
        <v>4694</v>
      </c>
      <c r="B161" s="56" t="s">
        <v>4733</v>
      </c>
      <c r="C161" s="56" t="s">
        <v>4734</v>
      </c>
      <c r="D161" s="51" t="s">
        <v>4696</v>
      </c>
      <c r="E161" s="52">
        <v>40</v>
      </c>
      <c r="F161" s="53" t="s">
        <v>44</v>
      </c>
      <c r="G161" s="55"/>
      <c r="H161" s="43" t="s">
        <v>1</v>
      </c>
      <c r="I161" s="54"/>
      <c r="K161" s="140" t="str">
        <f t="shared" si="6"/>
        <v>客家語言文化推廣-文教推廣業務-獎補助費-對國內團體之捐助</v>
      </c>
      <c r="L161" s="140" t="str">
        <f t="shared" si="7"/>
        <v>阿罩霧哈客神農文化祭布袋戲</v>
      </c>
      <c r="M161" s="40" t="str">
        <f t="shared" si="8"/>
        <v>五洲園掌中劇團</v>
      </c>
    </row>
    <row r="162" spans="1:13" s="6" customFormat="1" ht="56.25">
      <c r="A162" s="51" t="s">
        <v>4694</v>
      </c>
      <c r="B162" s="56" t="s">
        <v>4735</v>
      </c>
      <c r="C162" s="56" t="s">
        <v>358</v>
      </c>
      <c r="D162" s="51" t="s">
        <v>4696</v>
      </c>
      <c r="E162" s="52">
        <v>20</v>
      </c>
      <c r="F162" s="53" t="s">
        <v>44</v>
      </c>
      <c r="G162" s="55"/>
      <c r="H162" s="43" t="s">
        <v>1</v>
      </c>
      <c r="I162" s="54"/>
      <c r="K162" s="140" t="str">
        <f t="shared" si="6"/>
        <v>客家語言文化推廣-文教推廣業務-獎補助費-對國內團體之捐助</v>
      </c>
      <c r="L162" s="140" t="str">
        <f t="shared" si="7"/>
        <v>客家食藝研習</v>
      </c>
      <c r="M162" s="40" t="str">
        <f t="shared" si="8"/>
        <v>臺中市石岡區傳統美食文化推廣協會</v>
      </c>
    </row>
    <row r="163" spans="1:13" s="6" customFormat="1" ht="56.25">
      <c r="A163" s="51" t="s">
        <v>4694</v>
      </c>
      <c r="B163" s="56" t="s">
        <v>4736</v>
      </c>
      <c r="C163" s="56" t="s">
        <v>4737</v>
      </c>
      <c r="D163" s="51" t="s">
        <v>4696</v>
      </c>
      <c r="E163" s="52">
        <v>20</v>
      </c>
      <c r="F163" s="53" t="s">
        <v>44</v>
      </c>
      <c r="G163" s="55"/>
      <c r="H163" s="43" t="s">
        <v>1</v>
      </c>
      <c r="I163" s="54"/>
      <c r="K163" s="140" t="str">
        <f t="shared" si="6"/>
        <v>客家語言文化推廣-文教推廣業務-獎補助費-對國內團體之捐助</v>
      </c>
      <c r="L163" s="140" t="str">
        <f t="shared" si="7"/>
        <v>下城社區113年客家歌謠研習</v>
      </c>
      <c r="M163" s="40" t="str">
        <f t="shared" si="8"/>
        <v>臺中市東勢區下城社區發展協會</v>
      </c>
    </row>
    <row r="164" spans="1:13" s="6" customFormat="1" ht="56.25">
      <c r="A164" s="51" t="s">
        <v>4694</v>
      </c>
      <c r="B164" s="56" t="s">
        <v>4738</v>
      </c>
      <c r="C164" s="56" t="s">
        <v>4739</v>
      </c>
      <c r="D164" s="51" t="s">
        <v>4696</v>
      </c>
      <c r="E164" s="52">
        <v>20</v>
      </c>
      <c r="F164" s="53" t="s">
        <v>44</v>
      </c>
      <c r="G164" s="55"/>
      <c r="H164" s="43" t="s">
        <v>1</v>
      </c>
      <c r="I164" s="54"/>
      <c r="K164" s="140" t="str">
        <f t="shared" si="6"/>
        <v>客家語言文化推廣-文教推廣業務-獎補助費-對國內團體之捐助</v>
      </c>
      <c r="L164" s="140" t="str">
        <f t="shared" si="7"/>
        <v>推廣客家傳統美食文化研習</v>
      </c>
      <c r="M164" s="40" t="str">
        <f t="shared" si="8"/>
        <v>臺中市東勢泰昌客家婦女協會</v>
      </c>
    </row>
    <row r="165" spans="1:13" s="6" customFormat="1" ht="56.25">
      <c r="A165" s="51" t="s">
        <v>4694</v>
      </c>
      <c r="B165" s="56" t="s">
        <v>4740</v>
      </c>
      <c r="C165" s="56" t="s">
        <v>4238</v>
      </c>
      <c r="D165" s="51" t="s">
        <v>4696</v>
      </c>
      <c r="E165" s="52">
        <v>20</v>
      </c>
      <c r="F165" s="53" t="s">
        <v>44</v>
      </c>
      <c r="G165" s="55"/>
      <c r="H165" s="43" t="s">
        <v>1</v>
      </c>
      <c r="I165" s="54"/>
      <c r="K165" s="140" t="str">
        <f t="shared" si="6"/>
        <v>客家語言文化推廣-文教推廣業務-獎補助費-對國內團體之捐助</v>
      </c>
      <c r="L165" s="140" t="str">
        <f t="shared" si="7"/>
        <v>客家米粽粢粑薪傳嬤、媽手藝慶端午</v>
      </c>
      <c r="M165" s="40" t="str">
        <f t="shared" si="8"/>
        <v>臺中市潭子區聚興社區發展協會</v>
      </c>
    </row>
    <row r="166" spans="1:13" s="6" customFormat="1" ht="75">
      <c r="A166" s="51" t="s">
        <v>4694</v>
      </c>
      <c r="B166" s="56" t="s">
        <v>4741</v>
      </c>
      <c r="C166" s="56" t="s">
        <v>2014</v>
      </c>
      <c r="D166" s="51" t="s">
        <v>4696</v>
      </c>
      <c r="E166" s="52">
        <v>50</v>
      </c>
      <c r="F166" s="53" t="s">
        <v>44</v>
      </c>
      <c r="G166" s="55"/>
      <c r="H166" s="43" t="s">
        <v>1</v>
      </c>
      <c r="I166" s="54"/>
      <c r="K166" s="140" t="str">
        <f t="shared" si="6"/>
        <v>客家語言文化推廣-文教推廣業務-獎補助費-對國內團體之捐助</v>
      </c>
      <c r="L166" s="140" t="str">
        <f t="shared" si="7"/>
        <v>113年「龍飛鳳翔~桐舞翩翩有藝思客家文化暨民俗舞蹈推廣活動</v>
      </c>
      <c r="M166" s="40" t="str">
        <f t="shared" si="8"/>
        <v>台中市土風舞協會</v>
      </c>
    </row>
    <row r="167" spans="1:13" s="6" customFormat="1" ht="56.25">
      <c r="A167" s="51" t="s">
        <v>4694</v>
      </c>
      <c r="B167" s="56" t="s">
        <v>4742</v>
      </c>
      <c r="C167" s="56" t="s">
        <v>369</v>
      </c>
      <c r="D167" s="51" t="s">
        <v>4696</v>
      </c>
      <c r="E167" s="52">
        <v>20</v>
      </c>
      <c r="F167" s="53" t="s">
        <v>44</v>
      </c>
      <c r="G167" s="55"/>
      <c r="H167" s="43" t="s">
        <v>1</v>
      </c>
      <c r="I167" s="54"/>
      <c r="K167" s="140" t="str">
        <f t="shared" si="6"/>
        <v>客家語言文化推廣-文教推廣業務-獎補助費-對國內團體之捐助</v>
      </c>
      <c r="L167" s="140" t="str">
        <f t="shared" si="7"/>
        <v>客家美食製作研習</v>
      </c>
      <c r="M167" s="40" t="str">
        <f t="shared" si="8"/>
        <v>臺中市石岡區金星社區發展協會</v>
      </c>
    </row>
    <row r="168" spans="1:13" s="6" customFormat="1" ht="56.25">
      <c r="A168" s="51" t="s">
        <v>4694</v>
      </c>
      <c r="B168" s="56" t="s">
        <v>4743</v>
      </c>
      <c r="C168" s="56" t="s">
        <v>4744</v>
      </c>
      <c r="D168" s="51" t="s">
        <v>4696</v>
      </c>
      <c r="E168" s="52">
        <v>20</v>
      </c>
      <c r="F168" s="53" t="s">
        <v>44</v>
      </c>
      <c r="G168" s="55"/>
      <c r="H168" s="43" t="s">
        <v>1</v>
      </c>
      <c r="I168" s="54"/>
      <c r="K168" s="140" t="str">
        <f t="shared" si="6"/>
        <v>客家語言文化推廣-文教推廣業務-獎補助費-對國內團體之捐助</v>
      </c>
      <c r="L168" s="140" t="str">
        <f t="shared" si="7"/>
        <v>113年客家弦樂班研習</v>
      </c>
      <c r="M168" s="40" t="str">
        <f t="shared" si="8"/>
        <v>臺中市外埔客家文化協會</v>
      </c>
    </row>
    <row r="169" spans="1:13" s="6" customFormat="1" ht="56.25">
      <c r="A169" s="51" t="s">
        <v>4694</v>
      </c>
      <c r="B169" s="56" t="s">
        <v>4745</v>
      </c>
      <c r="C169" s="56" t="s">
        <v>363</v>
      </c>
      <c r="D169" s="51" t="s">
        <v>4696</v>
      </c>
      <c r="E169" s="52">
        <v>20</v>
      </c>
      <c r="F169" s="53" t="s">
        <v>44</v>
      </c>
      <c r="G169" s="55"/>
      <c r="H169" s="43" t="s">
        <v>1</v>
      </c>
      <c r="I169" s="54"/>
      <c r="K169" s="140" t="str">
        <f t="shared" si="6"/>
        <v>客家語言文化推廣-文教推廣業務-獎補助費-對國內團體之捐助</v>
      </c>
      <c r="L169" s="140" t="str">
        <f t="shared" si="7"/>
        <v>客家布應用製品</v>
      </c>
      <c r="M169" s="40" t="str">
        <f t="shared" si="8"/>
        <v>臺中市石岡客家美食促進協會</v>
      </c>
    </row>
    <row r="170" spans="1:13" s="6" customFormat="1" ht="56.25">
      <c r="A170" s="51" t="s">
        <v>4694</v>
      </c>
      <c r="B170" s="56" t="s">
        <v>4746</v>
      </c>
      <c r="C170" s="56" t="s">
        <v>362</v>
      </c>
      <c r="D170" s="51" t="s">
        <v>4696</v>
      </c>
      <c r="E170" s="52">
        <v>20</v>
      </c>
      <c r="F170" s="53" t="s">
        <v>44</v>
      </c>
      <c r="G170" s="55"/>
      <c r="H170" s="43" t="s">
        <v>1</v>
      </c>
      <c r="I170" s="54"/>
      <c r="K170" s="140" t="str">
        <f t="shared" si="6"/>
        <v>客家語言文化推廣-文教推廣業務-獎補助費-對國內團體之捐助</v>
      </c>
      <c r="L170" s="140" t="str">
        <f t="shared" si="7"/>
        <v>客家美食傳承</v>
      </c>
      <c r="M170" s="40" t="str">
        <f t="shared" si="8"/>
        <v>臺中市石岡區和盛社區發展協會</v>
      </c>
    </row>
    <row r="171" spans="1:13" s="6" customFormat="1" ht="56.25">
      <c r="A171" s="51" t="s">
        <v>4694</v>
      </c>
      <c r="B171" s="56" t="s">
        <v>4747</v>
      </c>
      <c r="C171" s="56" t="s">
        <v>4748</v>
      </c>
      <c r="D171" s="51" t="s">
        <v>4696</v>
      </c>
      <c r="E171" s="52">
        <v>20</v>
      </c>
      <c r="F171" s="53" t="s">
        <v>44</v>
      </c>
      <c r="G171" s="55"/>
      <c r="H171" s="43" t="s">
        <v>1</v>
      </c>
      <c r="I171" s="54"/>
      <c r="K171" s="140" t="str">
        <f t="shared" si="6"/>
        <v>客家語言文化推廣-文教推廣業務-獎補助費-對國內團體之捐助</v>
      </c>
      <c r="L171" s="140" t="str">
        <f t="shared" si="7"/>
        <v>歡喜來唱客家歌</v>
      </c>
      <c r="M171" s="40" t="str">
        <f t="shared" si="8"/>
        <v>大屯客家藝術團</v>
      </c>
    </row>
    <row r="172" spans="1:13" s="6" customFormat="1" ht="56.25">
      <c r="A172" s="51" t="s">
        <v>4694</v>
      </c>
      <c r="B172" s="56" t="s">
        <v>4749</v>
      </c>
      <c r="C172" s="56" t="s">
        <v>4750</v>
      </c>
      <c r="D172" s="51" t="s">
        <v>4696</v>
      </c>
      <c r="E172" s="52">
        <v>20</v>
      </c>
      <c r="F172" s="53" t="s">
        <v>44</v>
      </c>
      <c r="G172" s="55"/>
      <c r="H172" s="43" t="s">
        <v>1</v>
      </c>
      <c r="I172" s="54"/>
      <c r="K172" s="140" t="str">
        <f t="shared" si="6"/>
        <v>客家語言文化推廣-文教推廣業務-獎補助費-對國內團體之捐助</v>
      </c>
      <c r="L172" s="140" t="str">
        <f t="shared" si="7"/>
        <v>七月天公發揚大埔客家傳唱文化活動</v>
      </c>
      <c r="M172" s="40" t="str">
        <f t="shared" si="8"/>
        <v>東勢農民老人會</v>
      </c>
    </row>
    <row r="173" spans="1:13" s="6" customFormat="1" ht="56.25">
      <c r="A173" s="51" t="s">
        <v>4694</v>
      </c>
      <c r="B173" s="56" t="s">
        <v>4751</v>
      </c>
      <c r="C173" s="56" t="s">
        <v>370</v>
      </c>
      <c r="D173" s="51" t="s">
        <v>4696</v>
      </c>
      <c r="E173" s="52">
        <v>20</v>
      </c>
      <c r="F173" s="53" t="s">
        <v>44</v>
      </c>
      <c r="G173" s="55"/>
      <c r="H173" s="43" t="s">
        <v>1</v>
      </c>
      <c r="I173" s="54"/>
      <c r="K173" s="140" t="str">
        <f t="shared" si="6"/>
        <v>客家語言文化推廣-文教推廣業務-獎補助費-對國內團體之捐助</v>
      </c>
      <c r="L173" s="140" t="str">
        <f t="shared" si="7"/>
        <v>客家創意美食</v>
      </c>
      <c r="M173" s="40" t="str">
        <f t="shared" si="8"/>
        <v>臺中市石岡區龍興社區發展協會</v>
      </c>
    </row>
    <row r="174" spans="1:13" s="6" customFormat="1" ht="56.25">
      <c r="A174" s="51" t="s">
        <v>4694</v>
      </c>
      <c r="B174" s="56" t="s">
        <v>4752</v>
      </c>
      <c r="C174" s="56" t="s">
        <v>4753</v>
      </c>
      <c r="D174" s="51" t="s">
        <v>4696</v>
      </c>
      <c r="E174" s="52">
        <v>40</v>
      </c>
      <c r="F174" s="53" t="s">
        <v>44</v>
      </c>
      <c r="G174" s="55"/>
      <c r="H174" s="43" t="s">
        <v>1</v>
      </c>
      <c r="I174" s="54"/>
      <c r="K174" s="140" t="str">
        <f t="shared" si="6"/>
        <v>客家語言文化推廣-文教推廣業務-獎補助費-對國內團體之捐助</v>
      </c>
      <c r="L174" s="140" t="str">
        <f t="shared" si="7"/>
        <v>客家傳統民俗文化與婦女自我成長研習活動</v>
      </c>
      <c r="M174" s="40" t="str">
        <f t="shared" si="8"/>
        <v>臺中市東勢區社區媽媽教室協會</v>
      </c>
    </row>
    <row r="175" spans="1:13" s="6" customFormat="1" ht="75">
      <c r="A175" s="51" t="s">
        <v>4694</v>
      </c>
      <c r="B175" s="56" t="s">
        <v>4754</v>
      </c>
      <c r="C175" s="56" t="s">
        <v>4755</v>
      </c>
      <c r="D175" s="51" t="s">
        <v>4696</v>
      </c>
      <c r="E175" s="52">
        <v>78</v>
      </c>
      <c r="F175" s="53" t="s">
        <v>44</v>
      </c>
      <c r="G175" s="55"/>
      <c r="H175" s="43" t="s">
        <v>1</v>
      </c>
      <c r="I175" s="54"/>
      <c r="K175" s="140" t="str">
        <f t="shared" si="6"/>
        <v>客家語言文化推廣-文教推廣業務-獎補助費-對國內團體之捐助</v>
      </c>
      <c r="L175" s="140" t="str">
        <f t="shared" si="7"/>
        <v>新社區客庄重要民俗慶典-「九庄媽過爐遶境」懷舊照片展</v>
      </c>
      <c r="M175" s="40" t="str">
        <f t="shared" si="8"/>
        <v>臺中市新社區九庄媽文化協會</v>
      </c>
    </row>
    <row r="176" spans="1:13" s="6" customFormat="1" ht="56.25">
      <c r="A176" s="51" t="s">
        <v>4694</v>
      </c>
      <c r="B176" s="56" t="s">
        <v>4756</v>
      </c>
      <c r="C176" s="56" t="s">
        <v>4757</v>
      </c>
      <c r="D176" s="51" t="s">
        <v>4696</v>
      </c>
      <c r="E176" s="52">
        <v>40</v>
      </c>
      <c r="F176" s="53" t="s">
        <v>44</v>
      </c>
      <c r="G176" s="55"/>
      <c r="H176" s="43" t="s">
        <v>1</v>
      </c>
      <c r="I176" s="54"/>
      <c r="K176" s="140" t="str">
        <f t="shared" si="6"/>
        <v>客家語言文化推廣-文教推廣業務-獎補助費-對國內團體之捐助</v>
      </c>
      <c r="L176" s="140" t="str">
        <f t="shared" si="7"/>
        <v>快樂fun暑假客家文化成長營</v>
      </c>
      <c r="M176" s="40" t="str">
        <f t="shared" si="8"/>
        <v>臺中市德明慈善會</v>
      </c>
    </row>
    <row r="177" spans="1:13" s="6" customFormat="1" ht="56.25">
      <c r="A177" s="51" t="s">
        <v>4694</v>
      </c>
      <c r="B177" s="56" t="s">
        <v>4758</v>
      </c>
      <c r="C177" s="56" t="s">
        <v>4759</v>
      </c>
      <c r="D177" s="51" t="s">
        <v>4696</v>
      </c>
      <c r="E177" s="52">
        <v>20</v>
      </c>
      <c r="F177" s="53" t="s">
        <v>44</v>
      </c>
      <c r="G177" s="55"/>
      <c r="H177" s="43" t="s">
        <v>1</v>
      </c>
      <c r="I177" s="54"/>
      <c r="K177" s="140" t="str">
        <f t="shared" si="6"/>
        <v>客家語言文化推廣-文教推廣業務-獎補助費-對國內團體之捐助</v>
      </c>
      <c r="L177" s="140" t="str">
        <f t="shared" si="7"/>
        <v>113年大埔音客家歌曲研習</v>
      </c>
      <c r="M177" s="40" t="str">
        <f t="shared" si="8"/>
        <v>大甲河之聲合唱團</v>
      </c>
    </row>
    <row r="178" spans="1:13" s="6" customFormat="1" ht="56.25">
      <c r="A178" s="51" t="s">
        <v>4694</v>
      </c>
      <c r="B178" s="56" t="s">
        <v>4760</v>
      </c>
      <c r="C178" s="56" t="s">
        <v>4761</v>
      </c>
      <c r="D178" s="51" t="s">
        <v>4696</v>
      </c>
      <c r="E178" s="52">
        <v>20</v>
      </c>
      <c r="F178" s="53" t="s">
        <v>44</v>
      </c>
      <c r="G178" s="55"/>
      <c r="H178" s="43" t="s">
        <v>1</v>
      </c>
      <c r="I178" s="54"/>
      <c r="K178" s="140" t="str">
        <f t="shared" si="6"/>
        <v>客家語言文化推廣-文教推廣業務-獎補助費-對國內團體之捐助</v>
      </c>
      <c r="L178" s="140" t="str">
        <f t="shared" si="7"/>
        <v>弦樂二胡基礎課程</v>
      </c>
      <c r="M178" s="40" t="str">
        <f t="shared" si="8"/>
        <v>台中市客家公共事務協會</v>
      </c>
    </row>
    <row r="179" spans="1:13" s="6" customFormat="1" ht="56.25">
      <c r="A179" s="51" t="s">
        <v>4694</v>
      </c>
      <c r="B179" s="56" t="s">
        <v>4762</v>
      </c>
      <c r="C179" s="56" t="s">
        <v>4763</v>
      </c>
      <c r="D179" s="51" t="s">
        <v>4696</v>
      </c>
      <c r="E179" s="52">
        <v>16.600000000000001</v>
      </c>
      <c r="F179" s="53" t="s">
        <v>44</v>
      </c>
      <c r="G179" s="55"/>
      <c r="H179" s="43" t="s">
        <v>1</v>
      </c>
      <c r="I179" s="54"/>
      <c r="K179" s="140" t="str">
        <f t="shared" si="6"/>
        <v>客家語言文化推廣-文教推廣業務-獎補助費-對國內團體之捐助</v>
      </c>
      <c r="L179" s="140" t="str">
        <f t="shared" si="7"/>
        <v>客家文化傳承-舞動歌謠山歌</v>
      </c>
      <c r="M179" s="40" t="str">
        <f t="shared" si="8"/>
        <v>臺中市東勢客家民謠研進會</v>
      </c>
    </row>
    <row r="180" spans="1:13" s="17" customFormat="1" ht="56.25">
      <c r="A180" s="51" t="s">
        <v>4694</v>
      </c>
      <c r="B180" s="56" t="s">
        <v>4764</v>
      </c>
      <c r="C180" s="56" t="s">
        <v>4765</v>
      </c>
      <c r="D180" s="51" t="s">
        <v>4696</v>
      </c>
      <c r="E180" s="52">
        <v>45</v>
      </c>
      <c r="F180" s="53" t="s">
        <v>44</v>
      </c>
      <c r="G180" s="55"/>
      <c r="H180" s="43" t="s">
        <v>1</v>
      </c>
      <c r="I180" s="54"/>
      <c r="K180" s="140" t="str">
        <f t="shared" si="6"/>
        <v>客家語言文化推廣-文教推廣業務-獎補助費-對國內團體之捐助</v>
      </c>
      <c r="L180" s="140" t="str">
        <f t="shared" si="7"/>
        <v>樂活客家當生趣</v>
      </c>
      <c r="M180" s="40" t="str">
        <f t="shared" si="8"/>
        <v>社團法人台灣鼎傳慈善協會</v>
      </c>
    </row>
    <row r="181" spans="1:13" s="6" customFormat="1" ht="56.25">
      <c r="A181" s="51" t="s">
        <v>4694</v>
      </c>
      <c r="B181" s="56" t="s">
        <v>4766</v>
      </c>
      <c r="C181" s="56" t="s">
        <v>4767</v>
      </c>
      <c r="D181" s="51" t="s">
        <v>4696</v>
      </c>
      <c r="E181" s="52">
        <v>20</v>
      </c>
      <c r="F181" s="53" t="s">
        <v>44</v>
      </c>
      <c r="G181" s="55"/>
      <c r="H181" s="43" t="s">
        <v>1</v>
      </c>
      <c r="I181" s="54"/>
      <c r="K181" s="140" t="str">
        <f t="shared" si="6"/>
        <v>客家語言文化推廣-文教推廣業務-獎補助費-對國內團體之捐助</v>
      </c>
      <c r="L181" s="140" t="str">
        <f t="shared" si="7"/>
        <v>2024現代客家歌謠合唱劇場＜轉兜~那些日子/恁久以來＞</v>
      </c>
      <c r="M181" s="40" t="str">
        <f t="shared" si="8"/>
        <v>台中藝術家市民合唱團</v>
      </c>
    </row>
    <row r="182" spans="1:13" s="6" customFormat="1" ht="56.25">
      <c r="A182" s="51" t="s">
        <v>4694</v>
      </c>
      <c r="B182" s="56" t="s">
        <v>4768</v>
      </c>
      <c r="C182" s="56" t="s">
        <v>4769</v>
      </c>
      <c r="D182" s="51" t="s">
        <v>4696</v>
      </c>
      <c r="E182" s="52">
        <v>60</v>
      </c>
      <c r="F182" s="53" t="s">
        <v>44</v>
      </c>
      <c r="G182" s="55"/>
      <c r="H182" s="43" t="s">
        <v>1</v>
      </c>
      <c r="I182" s="54"/>
      <c r="K182" s="140" t="str">
        <f t="shared" si="6"/>
        <v>客家語言文化推廣-文教推廣業務-獎補助費-對國內團體之捐助</v>
      </c>
      <c r="L182" s="140" t="str">
        <f t="shared" si="7"/>
        <v>共下來唱客家歌</v>
      </c>
      <c r="M182" s="40" t="str">
        <f t="shared" si="8"/>
        <v>阿比百樂團</v>
      </c>
    </row>
    <row r="183" spans="1:13" s="6" customFormat="1" ht="56.25">
      <c r="A183" s="51" t="s">
        <v>4694</v>
      </c>
      <c r="B183" s="56" t="s">
        <v>4770</v>
      </c>
      <c r="C183" s="56" t="s">
        <v>2812</v>
      </c>
      <c r="D183" s="51" t="s">
        <v>4696</v>
      </c>
      <c r="E183" s="52">
        <v>39</v>
      </c>
      <c r="F183" s="53" t="s">
        <v>44</v>
      </c>
      <c r="G183" s="55"/>
      <c r="H183" s="43" t="s">
        <v>1</v>
      </c>
      <c r="I183" s="54"/>
      <c r="K183" s="140" t="str">
        <f t="shared" si="6"/>
        <v>客家語言文化推廣-文教推廣業務-獎補助費-對國內團體之捐助</v>
      </c>
      <c r="L183" s="140" t="str">
        <f t="shared" si="7"/>
        <v>在地客家語言與植物文化共創計畫</v>
      </c>
      <c r="M183" s="40" t="str">
        <f t="shared" si="8"/>
        <v>財團法人中華基督教福音信義傳道會</v>
      </c>
    </row>
    <row r="184" spans="1:13" s="6" customFormat="1" ht="56.25">
      <c r="A184" s="51" t="s">
        <v>4694</v>
      </c>
      <c r="B184" s="56" t="s">
        <v>4771</v>
      </c>
      <c r="C184" s="56" t="s">
        <v>3172</v>
      </c>
      <c r="D184" s="51" t="s">
        <v>4696</v>
      </c>
      <c r="E184" s="52">
        <v>20</v>
      </c>
      <c r="F184" s="53" t="s">
        <v>44</v>
      </c>
      <c r="G184" s="55"/>
      <c r="H184" s="43" t="s">
        <v>1</v>
      </c>
      <c r="I184" s="54"/>
      <c r="K184" s="140" t="str">
        <f t="shared" si="6"/>
        <v>客家語言文化推廣-文教推廣業務-獎補助費-對國內團體之捐助</v>
      </c>
      <c r="L184" s="140" t="str">
        <f t="shared" si="7"/>
        <v>113年萬興客家歌謠班</v>
      </c>
      <c r="M184" s="40" t="str">
        <f t="shared" si="8"/>
        <v>臺中市石岡區萬興社區發展協會</v>
      </c>
    </row>
    <row r="185" spans="1:13" s="6" customFormat="1" ht="56.25">
      <c r="A185" s="51" t="s">
        <v>4694</v>
      </c>
      <c r="B185" s="56" t="s">
        <v>4772</v>
      </c>
      <c r="C185" s="56" t="s">
        <v>372</v>
      </c>
      <c r="D185" s="51" t="s">
        <v>4696</v>
      </c>
      <c r="E185" s="52">
        <v>20</v>
      </c>
      <c r="F185" s="53" t="s">
        <v>44</v>
      </c>
      <c r="G185" s="55"/>
      <c r="H185" s="43" t="s">
        <v>1</v>
      </c>
      <c r="I185" s="54"/>
      <c r="K185" s="140" t="str">
        <f t="shared" si="6"/>
        <v>客家語言文化推廣-文教推廣業務-獎補助費-對國內團體之捐助</v>
      </c>
      <c r="L185" s="140" t="str">
        <f t="shared" si="7"/>
        <v>113年萬安成長班客家種子研習</v>
      </c>
      <c r="M185" s="40" t="str">
        <f t="shared" si="8"/>
        <v>臺中市石岡區萬安社區發展協會</v>
      </c>
    </row>
    <row r="186" spans="1:13" s="6" customFormat="1" ht="56.25">
      <c r="A186" s="51" t="s">
        <v>4694</v>
      </c>
      <c r="B186" s="56" t="s">
        <v>4773</v>
      </c>
      <c r="C186" s="56" t="s">
        <v>2827</v>
      </c>
      <c r="D186" s="51" t="s">
        <v>4696</v>
      </c>
      <c r="E186" s="52">
        <v>20</v>
      </c>
      <c r="F186" s="53" t="s">
        <v>44</v>
      </c>
      <c r="G186" s="55"/>
      <c r="H186" s="43" t="s">
        <v>1</v>
      </c>
      <c r="I186" s="54"/>
      <c r="K186" s="140" t="str">
        <f t="shared" si="6"/>
        <v>客家語言文化推廣-文教推廣業務-獎補助費-對國內團體之捐助</v>
      </c>
      <c r="L186" s="140" t="str">
        <f t="shared" si="7"/>
        <v>重陽飲水思源體驗客家文化公益設攤宣導活動</v>
      </c>
      <c r="M186" s="40" t="str">
        <f t="shared" si="8"/>
        <v>社團法人臺中市向陽荷松客家協會</v>
      </c>
    </row>
    <row r="187" spans="1:13" s="6" customFormat="1" ht="56.25">
      <c r="A187" s="51" t="s">
        <v>4694</v>
      </c>
      <c r="B187" s="56" t="s">
        <v>4774</v>
      </c>
      <c r="C187" s="56" t="s">
        <v>4775</v>
      </c>
      <c r="D187" s="51" t="s">
        <v>4696</v>
      </c>
      <c r="E187" s="52">
        <v>20</v>
      </c>
      <c r="F187" s="53" t="s">
        <v>44</v>
      </c>
      <c r="G187" s="55"/>
      <c r="H187" s="43" t="s">
        <v>1</v>
      </c>
      <c r="I187" s="54"/>
      <c r="K187" s="140" t="str">
        <f t="shared" si="6"/>
        <v>客家語言文化推廣-文教推廣業務-獎補助費-對國內團體之捐助</v>
      </c>
      <c r="L187" s="140" t="str">
        <f t="shared" si="7"/>
        <v>113年重陽敬老傳統美食做艾草粄活動</v>
      </c>
      <c r="M187" s="40" t="str">
        <f t="shared" si="8"/>
        <v>台中市南屯區鎮平社區發展協會</v>
      </c>
    </row>
    <row r="188" spans="1:13" s="6" customFormat="1" ht="56.25">
      <c r="A188" s="51" t="s">
        <v>4694</v>
      </c>
      <c r="B188" s="56" t="s">
        <v>4776</v>
      </c>
      <c r="C188" s="56" t="s">
        <v>4777</v>
      </c>
      <c r="D188" s="51" t="s">
        <v>4696</v>
      </c>
      <c r="E188" s="52">
        <v>35</v>
      </c>
      <c r="F188" s="53" t="s">
        <v>44</v>
      </c>
      <c r="G188" s="55"/>
      <c r="H188" s="43" t="s">
        <v>1</v>
      </c>
      <c r="I188" s="54"/>
      <c r="K188" s="140" t="str">
        <f t="shared" si="6"/>
        <v>客家語言文化推廣-文教推廣業務-獎補助費-對國內團體之捐助</v>
      </c>
      <c r="L188" s="140" t="str">
        <f t="shared" si="7"/>
        <v>客語新知新住民客語朗讀培訓計畫</v>
      </c>
      <c r="M188" s="40" t="str">
        <f t="shared" si="8"/>
        <v>社團法人台中市春天女性成長協會</v>
      </c>
    </row>
    <row r="189" spans="1:13" s="6" customFormat="1" ht="56.25">
      <c r="A189" s="51" t="s">
        <v>4694</v>
      </c>
      <c r="B189" s="56" t="s">
        <v>4778</v>
      </c>
      <c r="C189" s="56" t="s">
        <v>4779</v>
      </c>
      <c r="D189" s="51" t="s">
        <v>4696</v>
      </c>
      <c r="E189" s="52">
        <v>50</v>
      </c>
      <c r="F189" s="53" t="s">
        <v>44</v>
      </c>
      <c r="G189" s="55"/>
      <c r="H189" s="43" t="s">
        <v>1</v>
      </c>
      <c r="I189" s="54"/>
      <c r="K189" s="140" t="str">
        <f t="shared" si="6"/>
        <v>客家語言文化推廣-文教推廣業務-獎補助費-對國內團體之捐助</v>
      </c>
      <c r="L189" s="140" t="str">
        <f t="shared" si="7"/>
        <v>113年度饗樂中秋客家柚見龜殼</v>
      </c>
      <c r="M189" s="40" t="str">
        <f t="shared" si="8"/>
        <v>臺中市大安區龜殼社區發展協會</v>
      </c>
    </row>
    <row r="190" spans="1:13" s="6" customFormat="1" ht="56.25">
      <c r="A190" s="51" t="s">
        <v>4694</v>
      </c>
      <c r="B190" s="56" t="s">
        <v>4780</v>
      </c>
      <c r="C190" s="56" t="s">
        <v>4781</v>
      </c>
      <c r="D190" s="51" t="s">
        <v>4696</v>
      </c>
      <c r="E190" s="52">
        <v>40</v>
      </c>
      <c r="F190" s="53" t="s">
        <v>44</v>
      </c>
      <c r="G190" s="55"/>
      <c r="H190" s="43" t="s">
        <v>1</v>
      </c>
      <c r="I190" s="54"/>
      <c r="K190" s="140" t="str">
        <f t="shared" si="6"/>
        <v>客家語言文化推廣-文教推廣業務-獎補助費-對國內團體之捐助</v>
      </c>
      <c r="L190" s="140" t="str">
        <f t="shared" si="7"/>
        <v>東勢區農會客家樂曲研習班</v>
      </c>
      <c r="M190" s="40" t="str">
        <f t="shared" si="8"/>
        <v>東勢區農會</v>
      </c>
    </row>
    <row r="191" spans="1:13" s="6" customFormat="1" ht="56.25">
      <c r="A191" s="51" t="s">
        <v>4694</v>
      </c>
      <c r="B191" s="56" t="s">
        <v>4782</v>
      </c>
      <c r="C191" s="56" t="s">
        <v>3216</v>
      </c>
      <c r="D191" s="51" t="s">
        <v>4696</v>
      </c>
      <c r="E191" s="52">
        <v>35</v>
      </c>
      <c r="F191" s="53" t="s">
        <v>44</v>
      </c>
      <c r="G191" s="55"/>
      <c r="H191" s="43" t="s">
        <v>1</v>
      </c>
      <c r="I191" s="54"/>
      <c r="K191" s="140" t="str">
        <f t="shared" si="6"/>
        <v>客家語言文化推廣-文教推廣業務-獎補助費-對國內團體之捐助</v>
      </c>
      <c r="L191" s="140" t="str">
        <f t="shared" si="7"/>
        <v>新平好客俱樂部傳遞客家特色</v>
      </c>
      <c r="M191" s="40" t="str">
        <f t="shared" si="8"/>
        <v>臺中市北屯區新平社區發展協會</v>
      </c>
    </row>
    <row r="192" spans="1:13" s="6" customFormat="1" ht="56.25">
      <c r="A192" s="51" t="s">
        <v>4694</v>
      </c>
      <c r="B192" s="56" t="s">
        <v>4783</v>
      </c>
      <c r="C192" s="56" t="s">
        <v>2550</v>
      </c>
      <c r="D192" s="51" t="s">
        <v>4696</v>
      </c>
      <c r="E192" s="52">
        <v>55</v>
      </c>
      <c r="F192" s="53" t="s">
        <v>44</v>
      </c>
      <c r="G192" s="55"/>
      <c r="H192" s="43" t="s">
        <v>1</v>
      </c>
      <c r="I192" s="54"/>
      <c r="K192" s="140" t="str">
        <f t="shared" si="6"/>
        <v>客家語言文化推廣-文教推廣業務-獎補助費-對國內團體之捐助</v>
      </c>
      <c r="L192" s="140" t="str">
        <f t="shared" si="7"/>
        <v>品味客家協成好滋味</v>
      </c>
      <c r="M192" s="40" t="str">
        <f t="shared" si="8"/>
        <v>臺中市新社區協成社區發展協會</v>
      </c>
    </row>
    <row r="193" spans="1:13" s="6" customFormat="1" ht="56.25">
      <c r="A193" s="51" t="s">
        <v>4694</v>
      </c>
      <c r="B193" s="56" t="s">
        <v>4784</v>
      </c>
      <c r="C193" s="56" t="s">
        <v>3098</v>
      </c>
      <c r="D193" s="51" t="s">
        <v>4696</v>
      </c>
      <c r="E193" s="52">
        <v>16.8</v>
      </c>
      <c r="F193" s="53" t="s">
        <v>44</v>
      </c>
      <c r="G193" s="55"/>
      <c r="H193" s="43" t="s">
        <v>1</v>
      </c>
      <c r="I193" s="54"/>
      <c r="K193" s="140" t="str">
        <f t="shared" si="6"/>
        <v>客家語言文化推廣-文教推廣業務-獎補助費-對國內團體之捐助</v>
      </c>
      <c r="L193" s="140" t="str">
        <f t="shared" si="7"/>
        <v>同音共律學客謠</v>
      </c>
      <c r="M193" s="40" t="str">
        <f t="shared" si="8"/>
        <v>社團法人臺中市春天女性成長協會</v>
      </c>
    </row>
    <row r="194" spans="1:13" s="6" customFormat="1" ht="56.25">
      <c r="A194" s="51" t="s">
        <v>4694</v>
      </c>
      <c r="B194" s="56" t="s">
        <v>4785</v>
      </c>
      <c r="C194" s="56" t="s">
        <v>4786</v>
      </c>
      <c r="D194" s="51" t="s">
        <v>4696</v>
      </c>
      <c r="E194" s="52">
        <v>77</v>
      </c>
      <c r="F194" s="53" t="s">
        <v>44</v>
      </c>
      <c r="G194" s="55"/>
      <c r="H194" s="43" t="s">
        <v>1</v>
      </c>
      <c r="I194" s="54"/>
      <c r="K194" s="140" t="str">
        <f t="shared" si="6"/>
        <v>客家語言文化推廣-文教推廣業務-獎補助費-對國內團體之捐助</v>
      </c>
      <c r="L194" s="140" t="str">
        <f t="shared" si="7"/>
        <v>關懷老人跨界音樂會行過盡看人生的春夏秋冬研習計畫</v>
      </c>
      <c r="M194" s="40" t="str">
        <f t="shared" si="8"/>
        <v>香頌合唱團</v>
      </c>
    </row>
    <row r="195" spans="1:13" s="6" customFormat="1" ht="75">
      <c r="A195" s="51" t="s">
        <v>4694</v>
      </c>
      <c r="B195" s="56" t="s">
        <v>4787</v>
      </c>
      <c r="C195" s="56" t="s">
        <v>4788</v>
      </c>
      <c r="D195" s="51" t="s">
        <v>4696</v>
      </c>
      <c r="E195" s="52">
        <v>48</v>
      </c>
      <c r="F195" s="53" t="s">
        <v>44</v>
      </c>
      <c r="G195" s="55"/>
      <c r="H195" s="43" t="s">
        <v>1</v>
      </c>
      <c r="I195" s="54"/>
      <c r="K195" s="140" t="str">
        <f t="shared" si="6"/>
        <v>客家語言文化推廣-文教推廣業務-獎補助費-對國內團體之捐助</v>
      </c>
      <c r="L195" s="140" t="str">
        <f t="shared" si="7"/>
        <v>客庄姊妹一起來東勢客庄婦女性平教育講座暨客家歌謠與手作課程</v>
      </c>
      <c r="M195" s="40" t="str">
        <f t="shared" si="8"/>
        <v>臺中市東勢區新移民家庭關懷協會</v>
      </c>
    </row>
    <row r="196" spans="1:13" s="6" customFormat="1" ht="56.25">
      <c r="A196" s="51" t="s">
        <v>4694</v>
      </c>
      <c r="B196" s="56" t="s">
        <v>4789</v>
      </c>
      <c r="C196" s="56" t="s">
        <v>363</v>
      </c>
      <c r="D196" s="51" t="s">
        <v>4696</v>
      </c>
      <c r="E196" s="52">
        <v>48</v>
      </c>
      <c r="F196" s="53" t="s">
        <v>44</v>
      </c>
      <c r="G196" s="55"/>
      <c r="H196" s="43" t="s">
        <v>1</v>
      </c>
      <c r="I196" s="54"/>
      <c r="K196" s="140" t="str">
        <f t="shared" si="6"/>
        <v>客家語言文化推廣-文教推廣業務-獎補助費-對國內團體之捐助</v>
      </c>
      <c r="L196" s="140" t="str">
        <f t="shared" si="7"/>
        <v>以客家美食重現傳統四炆四炒美食競賽</v>
      </c>
      <c r="M196" s="40" t="str">
        <f t="shared" si="8"/>
        <v>臺中市石岡客家美食促進協會</v>
      </c>
    </row>
    <row r="197" spans="1:13" s="6" customFormat="1" ht="56.25">
      <c r="A197" s="51" t="s">
        <v>4694</v>
      </c>
      <c r="B197" s="56" t="s">
        <v>4790</v>
      </c>
      <c r="C197" s="56" t="s">
        <v>4791</v>
      </c>
      <c r="D197" s="51" t="s">
        <v>4696</v>
      </c>
      <c r="E197" s="52">
        <v>35</v>
      </c>
      <c r="F197" s="53" t="s">
        <v>44</v>
      </c>
      <c r="G197" s="55"/>
      <c r="H197" s="43" t="s">
        <v>1</v>
      </c>
      <c r="I197" s="54"/>
      <c r="K197" s="140" t="str">
        <f t="shared" si="6"/>
        <v>客家語言文化推廣-文教推廣業務-獎補助費-對國內團體之捐助</v>
      </c>
      <c r="L197" s="140" t="str">
        <f t="shared" si="7"/>
        <v>現代客家歌謠詞曲正音暨合唱技巧研習</v>
      </c>
      <c r="M197" s="40" t="str">
        <f t="shared" si="8"/>
        <v>台中藝術家女聲合唱團</v>
      </c>
    </row>
    <row r="198" spans="1:13" s="6" customFormat="1" ht="75">
      <c r="A198" s="51" t="s">
        <v>4694</v>
      </c>
      <c r="B198" s="56" t="s">
        <v>4792</v>
      </c>
      <c r="C198" s="56" t="s">
        <v>2500</v>
      </c>
      <c r="D198" s="51" t="s">
        <v>4696</v>
      </c>
      <c r="E198" s="52">
        <v>22</v>
      </c>
      <c r="F198" s="53" t="s">
        <v>44</v>
      </c>
      <c r="G198" s="55"/>
      <c r="H198" s="43" t="s">
        <v>1</v>
      </c>
      <c r="I198" s="54"/>
      <c r="K198" s="140" t="str">
        <f t="shared" si="6"/>
        <v>客家語言文化推廣-文教推廣業務-獎補助費-對國內團體之捐助</v>
      </c>
      <c r="L198" s="140" t="str">
        <f t="shared" si="7"/>
        <v>113年收冬戲來客庄看戲暨和平福山宮客家文化館客家獅頭創作欣賞</v>
      </c>
      <c r="M198" s="40" t="str">
        <f t="shared" si="8"/>
        <v>臺中市和平區和平社區發展協會</v>
      </c>
    </row>
    <row r="199" spans="1:13" s="6" customFormat="1" ht="56.25">
      <c r="A199" s="51" t="s">
        <v>4694</v>
      </c>
      <c r="B199" s="56" t="s">
        <v>4793</v>
      </c>
      <c r="C199" s="56" t="s">
        <v>368</v>
      </c>
      <c r="D199" s="51" t="s">
        <v>4696</v>
      </c>
      <c r="E199" s="52">
        <v>20</v>
      </c>
      <c r="F199" s="53" t="s">
        <v>44</v>
      </c>
      <c r="G199" s="55"/>
      <c r="H199" s="43" t="s">
        <v>1</v>
      </c>
      <c r="I199" s="54"/>
      <c r="K199" s="140" t="str">
        <f t="shared" si="6"/>
        <v>客家語言文化推廣-文教推廣業務-獎補助費-對國內團體之捐助</v>
      </c>
      <c r="L199" s="140" t="str">
        <f t="shared" si="7"/>
        <v>客語學習及客家小吃研習客家花布圍裙製作計畫</v>
      </c>
      <c r="M199" s="40" t="str">
        <f t="shared" si="8"/>
        <v>臺中市石岡區九房社區發展協會</v>
      </c>
    </row>
    <row r="200" spans="1:13" s="6" customFormat="1" ht="56.25">
      <c r="A200" s="51" t="s">
        <v>4694</v>
      </c>
      <c r="B200" s="56" t="s">
        <v>4794</v>
      </c>
      <c r="C200" s="56" t="s">
        <v>367</v>
      </c>
      <c r="D200" s="51" t="s">
        <v>4696</v>
      </c>
      <c r="E200" s="52">
        <v>68</v>
      </c>
      <c r="F200" s="53" t="s">
        <v>44</v>
      </c>
      <c r="G200" s="55"/>
      <c r="H200" s="43" t="s">
        <v>1</v>
      </c>
      <c r="I200" s="54"/>
      <c r="K200" s="140" t="str">
        <f t="shared" si="6"/>
        <v>客家語言文化推廣-文教推廣業務-獎補助費-對國內團體之捐助</v>
      </c>
      <c r="L200" s="140" t="str">
        <f t="shared" si="7"/>
        <v>以客家美食重現傳統還平安民俗感恩慶典</v>
      </c>
      <c r="M200" s="40" t="str">
        <f t="shared" si="8"/>
        <v>臺中市石岡區南眉文化促進會</v>
      </c>
    </row>
    <row r="201" spans="1:13" s="6" customFormat="1" ht="56.25">
      <c r="A201" s="51" t="s">
        <v>4694</v>
      </c>
      <c r="B201" s="56" t="s">
        <v>4795</v>
      </c>
      <c r="C201" s="56" t="s">
        <v>4796</v>
      </c>
      <c r="D201" s="51" t="s">
        <v>4696</v>
      </c>
      <c r="E201" s="52">
        <v>30</v>
      </c>
      <c r="F201" s="53" t="s">
        <v>44</v>
      </c>
      <c r="G201" s="55"/>
      <c r="H201" s="43" t="s">
        <v>1</v>
      </c>
      <c r="I201" s="54"/>
      <c r="K201" s="140" t="str">
        <f t="shared" ref="K201:K264" si="9">A201</f>
        <v>客家語言文化推廣-文教推廣業務-獎補助費-對國內團體之捐助</v>
      </c>
      <c r="L201" s="140" t="str">
        <f t="shared" ref="L201:L264" si="10">B201</f>
        <v>2024客家大仙公文化祭布袋戲</v>
      </c>
      <c r="M201" s="40" t="str">
        <f t="shared" ref="M201:M264" si="11">C201</f>
        <v>五洲園今日掌中劇團</v>
      </c>
    </row>
    <row r="202" spans="1:13" s="6" customFormat="1" ht="56.25">
      <c r="A202" s="51" t="s">
        <v>4694</v>
      </c>
      <c r="B202" s="56" t="s">
        <v>4797</v>
      </c>
      <c r="C202" s="56" t="s">
        <v>4730</v>
      </c>
      <c r="D202" s="51" t="s">
        <v>4696</v>
      </c>
      <c r="E202" s="52">
        <v>20</v>
      </c>
      <c r="F202" s="53" t="s">
        <v>44</v>
      </c>
      <c r="G202" s="55"/>
      <c r="H202" s="43" t="s">
        <v>1</v>
      </c>
      <c r="I202" s="54"/>
      <c r="K202" s="140" t="str">
        <f t="shared" si="9"/>
        <v>客家語言文化推廣-文教推廣業務-獎補助費-對國內團體之捐助</v>
      </c>
      <c r="L202" s="140" t="str">
        <f t="shared" si="10"/>
        <v>廣興客家歌謠研習班</v>
      </c>
      <c r="M202" s="40" t="str">
        <f t="shared" si="11"/>
        <v>臺中市東勢區廣興社區發展協會</v>
      </c>
    </row>
    <row r="203" spans="1:13" s="6" customFormat="1" ht="56.25">
      <c r="A203" s="51" t="s">
        <v>4694</v>
      </c>
      <c r="B203" s="56" t="s">
        <v>4798</v>
      </c>
      <c r="C203" s="56" t="s">
        <v>4713</v>
      </c>
      <c r="D203" s="51" t="s">
        <v>4696</v>
      </c>
      <c r="E203" s="52">
        <v>64</v>
      </c>
      <c r="F203" s="53" t="s">
        <v>44</v>
      </c>
      <c r="G203" s="55"/>
      <c r="H203" s="43" t="s">
        <v>1</v>
      </c>
      <c r="I203" s="54"/>
      <c r="K203" s="140" t="str">
        <f t="shared" si="9"/>
        <v>客家語言文化推廣-文教推廣業務-獎補助費-對國內團體之捐助</v>
      </c>
      <c r="L203" s="140" t="str">
        <f t="shared" si="10"/>
        <v>113年臺中市客家語及英語雙向教學研習</v>
      </c>
      <c r="M203" s="40" t="str">
        <f t="shared" si="11"/>
        <v>臺中市客家語教師協會</v>
      </c>
    </row>
    <row r="204" spans="1:13" s="6" customFormat="1" ht="56.25">
      <c r="A204" s="51" t="s">
        <v>4694</v>
      </c>
      <c r="B204" s="56" t="s">
        <v>4799</v>
      </c>
      <c r="C204" s="56" t="s">
        <v>3616</v>
      </c>
      <c r="D204" s="51" t="s">
        <v>4696</v>
      </c>
      <c r="E204" s="52">
        <v>20</v>
      </c>
      <c r="F204" s="53" t="s">
        <v>44</v>
      </c>
      <c r="G204" s="55"/>
      <c r="H204" s="43" t="s">
        <v>1</v>
      </c>
      <c r="I204" s="54"/>
      <c r="K204" s="140" t="str">
        <f t="shared" si="9"/>
        <v>客家語言文化推廣-文教推廣業務-獎補助費-對國內團體之捐助</v>
      </c>
      <c r="L204" s="140" t="str">
        <f t="shared" si="10"/>
        <v>客家歌謠研習</v>
      </c>
      <c r="M204" s="40" t="str">
        <f t="shared" si="11"/>
        <v>臺中市東勢區上城社區發展協會</v>
      </c>
    </row>
    <row r="205" spans="1:13" s="6" customFormat="1" ht="56.25">
      <c r="A205" s="51" t="s">
        <v>4694</v>
      </c>
      <c r="B205" s="56" t="s">
        <v>4800</v>
      </c>
      <c r="C205" s="56" t="s">
        <v>4801</v>
      </c>
      <c r="D205" s="51" t="s">
        <v>4696</v>
      </c>
      <c r="E205" s="52">
        <v>20</v>
      </c>
      <c r="F205" s="53" t="s">
        <v>44</v>
      </c>
      <c r="G205" s="55"/>
      <c r="H205" s="43" t="s">
        <v>1</v>
      </c>
      <c r="I205" s="54"/>
      <c r="K205" s="140" t="str">
        <f t="shared" si="9"/>
        <v>客家語言文化推廣-文教推廣業務-獎補助費-對國內團體之捐助</v>
      </c>
      <c r="L205" s="140" t="str">
        <f t="shared" si="10"/>
        <v>2024臺中市客家歌謠烏克麗麗彈唱班</v>
      </c>
      <c r="M205" s="40" t="str">
        <f t="shared" si="11"/>
        <v>臺中市客家文創音樂發展協會</v>
      </c>
    </row>
    <row r="206" spans="1:13" s="6" customFormat="1" ht="56.25">
      <c r="A206" s="51" t="s">
        <v>4694</v>
      </c>
      <c r="B206" s="56" t="s">
        <v>4802</v>
      </c>
      <c r="C206" s="56" t="s">
        <v>4803</v>
      </c>
      <c r="D206" s="51" t="s">
        <v>4696</v>
      </c>
      <c r="E206" s="52">
        <v>20</v>
      </c>
      <c r="F206" s="53" t="s">
        <v>44</v>
      </c>
      <c r="G206" s="55"/>
      <c r="H206" s="43" t="s">
        <v>1</v>
      </c>
      <c r="I206" s="54"/>
      <c r="K206" s="140" t="str">
        <f t="shared" si="9"/>
        <v>客家語言文化推廣-文教推廣業務-獎補助費-對國內團體之捐助</v>
      </c>
      <c r="L206" s="140" t="str">
        <f t="shared" si="10"/>
        <v>兒童現代客家歌謠合唱年度訓練</v>
      </c>
      <c r="M206" s="40" t="str">
        <f t="shared" si="11"/>
        <v>台中藝術家兒童合唱團</v>
      </c>
    </row>
    <row r="207" spans="1:13" s="6" customFormat="1" ht="56.25">
      <c r="A207" s="51" t="s">
        <v>4694</v>
      </c>
      <c r="B207" s="56" t="s">
        <v>4804</v>
      </c>
      <c r="C207" s="56" t="s">
        <v>2358</v>
      </c>
      <c r="D207" s="51" t="s">
        <v>4696</v>
      </c>
      <c r="E207" s="52">
        <v>20</v>
      </c>
      <c r="F207" s="53" t="s">
        <v>44</v>
      </c>
      <c r="G207" s="55"/>
      <c r="H207" s="43" t="s">
        <v>1</v>
      </c>
      <c r="I207" s="54"/>
      <c r="K207" s="140" t="str">
        <f t="shared" si="9"/>
        <v>客家語言文化推廣-文教推廣業務-獎補助費-對國內團體之捐助</v>
      </c>
      <c r="L207" s="140" t="str">
        <f t="shared" si="10"/>
        <v>東勢區農會中阮樂曲研習班</v>
      </c>
      <c r="M207" s="40" t="str">
        <f t="shared" si="11"/>
        <v>臺中市東勢區農會</v>
      </c>
    </row>
    <row r="208" spans="1:13" s="6" customFormat="1" ht="56.25">
      <c r="A208" s="51" t="s">
        <v>4694</v>
      </c>
      <c r="B208" s="56" t="s">
        <v>4805</v>
      </c>
      <c r="C208" s="56" t="s">
        <v>4806</v>
      </c>
      <c r="D208" s="51" t="s">
        <v>4696</v>
      </c>
      <c r="E208" s="52">
        <v>100</v>
      </c>
      <c r="F208" s="53" t="s">
        <v>44</v>
      </c>
      <c r="G208" s="55"/>
      <c r="H208" s="43" t="s">
        <v>1</v>
      </c>
      <c r="I208" s="54"/>
      <c r="K208" s="140" t="str">
        <f t="shared" si="9"/>
        <v>客家語言文化推廣-文教推廣業務-獎補助費-對國內團體之捐助</v>
      </c>
      <c r="L208" s="140" t="str">
        <f t="shared" si="10"/>
        <v>全國木匠創藝文化節暨豐原巧聖先師廟文化館開幕活動</v>
      </c>
      <c r="M208" s="40" t="str">
        <f t="shared" si="11"/>
        <v>臺中市豐原巧聖先師慈善會</v>
      </c>
    </row>
    <row r="209" spans="1:13" s="6" customFormat="1" ht="75">
      <c r="A209" s="51" t="s">
        <v>4694</v>
      </c>
      <c r="B209" s="56" t="s">
        <v>4807</v>
      </c>
      <c r="C209" s="56" t="s">
        <v>4808</v>
      </c>
      <c r="D209" s="51" t="s">
        <v>4696</v>
      </c>
      <c r="E209" s="52">
        <v>40</v>
      </c>
      <c r="F209" s="53" t="s">
        <v>44</v>
      </c>
      <c r="G209" s="55"/>
      <c r="H209" s="43" t="s">
        <v>1</v>
      </c>
      <c r="I209" s="54"/>
      <c r="K209" s="140" t="str">
        <f t="shared" si="9"/>
        <v>客家語言文化推廣-文教推廣業務-獎補助費-對國內團體之捐助</v>
      </c>
      <c r="L209" s="140" t="str">
        <f t="shared" si="10"/>
        <v>臺中市東勢區中嵙社區113年度藝揚中嵙客家國樂研習學苑</v>
      </c>
      <c r="M209" s="40" t="str">
        <f t="shared" si="11"/>
        <v>臺中市東勢區中嵙社區展協會</v>
      </c>
    </row>
    <row r="210" spans="1:13" s="4" customFormat="1" ht="56.25">
      <c r="A210" s="44" t="s">
        <v>569</v>
      </c>
      <c r="B210" s="44" t="s">
        <v>570</v>
      </c>
      <c r="C210" s="44" t="s">
        <v>571</v>
      </c>
      <c r="D210" s="44" t="s">
        <v>572</v>
      </c>
      <c r="E210" s="50">
        <v>55</v>
      </c>
      <c r="F210" s="42" t="s">
        <v>82</v>
      </c>
      <c r="G210" s="44"/>
      <c r="H210" s="43" t="s">
        <v>1</v>
      </c>
      <c r="I210" s="43"/>
      <c r="K210" s="140" t="str">
        <f t="shared" si="9"/>
        <v>區公所業務-民政業務-獎補助費-對團體捐助</v>
      </c>
      <c r="L210" s="140" t="str">
        <f t="shared" si="10"/>
        <v>補助「113年臺中市中區體育會運動舞蹈成果展」</v>
      </c>
      <c r="M210" s="40" t="str">
        <f t="shared" si="11"/>
        <v>中區體育會</v>
      </c>
    </row>
    <row r="211" spans="1:13" s="6" customFormat="1" ht="75">
      <c r="A211" s="44" t="s">
        <v>569</v>
      </c>
      <c r="B211" s="44" t="s">
        <v>573</v>
      </c>
      <c r="C211" s="44" t="s">
        <v>571</v>
      </c>
      <c r="D211" s="44" t="s">
        <v>572</v>
      </c>
      <c r="E211" s="50">
        <v>50</v>
      </c>
      <c r="F211" s="42" t="s">
        <v>82</v>
      </c>
      <c r="G211" s="49"/>
      <c r="H211" s="43" t="s">
        <v>1</v>
      </c>
      <c r="I211" s="43"/>
      <c r="K211" s="140" t="str">
        <f t="shared" si="9"/>
        <v>區公所業務-民政業務-獎補助費-對團體捐助</v>
      </c>
      <c r="L211" s="140" t="str">
        <f t="shared" si="10"/>
        <v>補助「113年運動i臺灣2.0計畫-臺中市中區體育會登山健行嘉年華」</v>
      </c>
      <c r="M211" s="40" t="str">
        <f t="shared" si="11"/>
        <v>中區體育會</v>
      </c>
    </row>
    <row r="212" spans="1:13" s="6" customFormat="1" ht="75">
      <c r="A212" s="44" t="s">
        <v>569</v>
      </c>
      <c r="B212" s="44" t="s">
        <v>574</v>
      </c>
      <c r="C212" s="44" t="s">
        <v>575</v>
      </c>
      <c r="D212" s="44" t="s">
        <v>572</v>
      </c>
      <c r="E212" s="50">
        <v>68</v>
      </c>
      <c r="F212" s="42" t="s">
        <v>82</v>
      </c>
      <c r="G212" s="49"/>
      <c r="H212" s="43" t="s">
        <v>1</v>
      </c>
      <c r="I212" s="43"/>
      <c r="K212" s="140" t="str">
        <f t="shared" si="9"/>
        <v>區公所業務-民政業務-獎補助費-對團體捐助</v>
      </c>
      <c r="L212" s="140" t="str">
        <f t="shared" si="10"/>
        <v>補助「113年臺中市中區體育會潭雅神綠園道自行車踩風活動」</v>
      </c>
      <c r="M212" s="40" t="str">
        <f t="shared" si="11"/>
        <v>中區體育會</v>
      </c>
    </row>
    <row r="213" spans="1:13" s="4" customFormat="1" ht="112.5">
      <c r="A213" s="44" t="s">
        <v>40</v>
      </c>
      <c r="B213" s="44" t="s">
        <v>560</v>
      </c>
      <c r="C213" s="44" t="s">
        <v>561</v>
      </c>
      <c r="D213" s="44" t="s">
        <v>562</v>
      </c>
      <c r="E213" s="50">
        <v>40</v>
      </c>
      <c r="F213" s="42" t="s">
        <v>82</v>
      </c>
      <c r="G213" s="44"/>
      <c r="H213" s="43" t="s">
        <v>1</v>
      </c>
      <c r="I213" s="43"/>
      <c r="K213" s="140" t="str">
        <f t="shared" si="9"/>
        <v>區公所業務-民政業務-獎補助費-對國內團體之捐助</v>
      </c>
      <c r="L213" s="140" t="str">
        <f t="shared" si="10"/>
        <v>113年運動i臺灣2.0計畫-空手道錦嘉年華邀請賽暨臺中市東區體育會理事長盃空手道錦標賽活動</v>
      </c>
      <c r="M213" s="40" t="str">
        <f t="shared" si="11"/>
        <v>臺中市東區體育會</v>
      </c>
    </row>
    <row r="214" spans="1:13" s="6" customFormat="1" ht="56.25">
      <c r="A214" s="44" t="s">
        <v>40</v>
      </c>
      <c r="B214" s="44" t="s">
        <v>563</v>
      </c>
      <c r="C214" s="44" t="s">
        <v>561</v>
      </c>
      <c r="D214" s="44" t="s">
        <v>562</v>
      </c>
      <c r="E214" s="50">
        <v>30</v>
      </c>
      <c r="F214" s="42" t="s">
        <v>82</v>
      </c>
      <c r="G214" s="49"/>
      <c r="H214" s="43" t="s">
        <v>1</v>
      </c>
      <c r="I214" s="43"/>
      <c r="K214" s="140" t="str">
        <f t="shared" si="9"/>
        <v>區公所業務-民政業務-獎補助費-對國內團體之捐助</v>
      </c>
      <c r="L214" s="140" t="str">
        <f t="shared" si="10"/>
        <v>113年東區區長盃樂樂棒球錦標賽</v>
      </c>
      <c r="M214" s="40" t="str">
        <f t="shared" si="11"/>
        <v>臺中市東區體育會</v>
      </c>
    </row>
    <row r="215" spans="1:13" s="6" customFormat="1" ht="56.25">
      <c r="A215" s="44" t="s">
        <v>40</v>
      </c>
      <c r="B215" s="44" t="s">
        <v>564</v>
      </c>
      <c r="C215" s="44" t="s">
        <v>561</v>
      </c>
      <c r="D215" s="44" t="s">
        <v>562</v>
      </c>
      <c r="E215" s="50">
        <v>20</v>
      </c>
      <c r="F215" s="42" t="s">
        <v>82</v>
      </c>
      <c r="G215" s="49"/>
      <c r="H215" s="43" t="s">
        <v>1</v>
      </c>
      <c r="I215" s="43"/>
      <c r="K215" s="140" t="str">
        <f t="shared" si="9"/>
        <v>區公所業務-民政業務-獎補助費-對國內團體之捐助</v>
      </c>
      <c r="L215" s="140" t="str">
        <f t="shared" si="10"/>
        <v>113年運動i臺灣2.0計畫-慶祝母親節社區舞蹈嘉年華活動</v>
      </c>
      <c r="M215" s="40" t="str">
        <f t="shared" si="11"/>
        <v>臺中市東區體育會</v>
      </c>
    </row>
    <row r="216" spans="1:13" s="6" customFormat="1" ht="56.25">
      <c r="A216" s="44" t="s">
        <v>40</v>
      </c>
      <c r="B216" s="44" t="s">
        <v>565</v>
      </c>
      <c r="C216" s="44" t="s">
        <v>561</v>
      </c>
      <c r="D216" s="44" t="s">
        <v>562</v>
      </c>
      <c r="E216" s="50">
        <v>25</v>
      </c>
      <c r="F216" s="42" t="s">
        <v>82</v>
      </c>
      <c r="G216" s="49"/>
      <c r="H216" s="43" t="s">
        <v>1</v>
      </c>
      <c r="I216" s="43"/>
      <c r="K216" s="140" t="str">
        <f t="shared" si="9"/>
        <v>區公所業務-民政業務-獎補助費-對國內團體之捐助</v>
      </c>
      <c r="L216" s="140" t="str">
        <f t="shared" si="10"/>
        <v>臺中市東區國民小學田徑選拔賽</v>
      </c>
      <c r="M216" s="40" t="str">
        <f t="shared" si="11"/>
        <v>臺中市東區體育會</v>
      </c>
    </row>
    <row r="217" spans="1:13" s="6" customFormat="1" ht="56.25">
      <c r="A217" s="44" t="s">
        <v>40</v>
      </c>
      <c r="B217" s="44" t="s">
        <v>566</v>
      </c>
      <c r="C217" s="44" t="s">
        <v>561</v>
      </c>
      <c r="D217" s="44" t="s">
        <v>562</v>
      </c>
      <c r="E217" s="50">
        <v>80</v>
      </c>
      <c r="F217" s="42" t="s">
        <v>82</v>
      </c>
      <c r="G217" s="49"/>
      <c r="H217" s="43" t="s">
        <v>1</v>
      </c>
      <c r="I217" s="43"/>
      <c r="K217" s="140" t="str">
        <f t="shared" si="9"/>
        <v>區公所業務-民政業務-獎補助費-對國內團體之捐助</v>
      </c>
      <c r="L217" s="140" t="str">
        <f t="shared" si="10"/>
        <v>113年運動i臺灣2.0計畫社區運動嘉年華活動</v>
      </c>
      <c r="M217" s="40" t="str">
        <f t="shared" si="11"/>
        <v>臺中市東區體育會</v>
      </c>
    </row>
    <row r="218" spans="1:13" s="6" customFormat="1" ht="56.25">
      <c r="A218" s="44" t="s">
        <v>40</v>
      </c>
      <c r="B218" s="44" t="s">
        <v>567</v>
      </c>
      <c r="C218" s="44" t="s">
        <v>561</v>
      </c>
      <c r="D218" s="44" t="s">
        <v>562</v>
      </c>
      <c r="E218" s="50">
        <v>50</v>
      </c>
      <c r="F218" s="42" t="s">
        <v>82</v>
      </c>
      <c r="G218" s="49"/>
      <c r="H218" s="43" t="s">
        <v>1</v>
      </c>
      <c r="I218" s="43"/>
      <c r="K218" s="140" t="str">
        <f t="shared" si="9"/>
        <v>區公所業務-民政業務-獎補助費-對國內團體之捐助</v>
      </c>
      <c r="L218" s="140" t="str">
        <f t="shared" si="10"/>
        <v>113年臺中市旭日東昇盃樂棒球錦標賽</v>
      </c>
      <c r="M218" s="40" t="str">
        <f t="shared" si="11"/>
        <v>臺中市東區體育會</v>
      </c>
    </row>
    <row r="219" spans="1:13" s="6" customFormat="1" ht="56.25">
      <c r="A219" s="44" t="s">
        <v>40</v>
      </c>
      <c r="B219" s="44" t="s">
        <v>568</v>
      </c>
      <c r="C219" s="44" t="s">
        <v>561</v>
      </c>
      <c r="D219" s="44" t="s">
        <v>562</v>
      </c>
      <c r="E219" s="50">
        <v>65</v>
      </c>
      <c r="F219" s="42" t="s">
        <v>82</v>
      </c>
      <c r="G219" s="49"/>
      <c r="H219" s="43" t="s">
        <v>1</v>
      </c>
      <c r="I219" s="43"/>
      <c r="K219" s="140" t="str">
        <f t="shared" si="9"/>
        <v>區公所業務-民政業務-獎補助費-對國內團體之捐助</v>
      </c>
      <c r="L219" s="140" t="str">
        <f t="shared" si="10"/>
        <v>臺中市東區主委盃基層空手道對抗賽</v>
      </c>
      <c r="M219" s="40" t="str">
        <f t="shared" si="11"/>
        <v>臺中市東區體育會</v>
      </c>
    </row>
    <row r="220" spans="1:13" s="4" customFormat="1" ht="56.25">
      <c r="A220" s="44" t="s">
        <v>576</v>
      </c>
      <c r="B220" s="44" t="s">
        <v>577</v>
      </c>
      <c r="C220" s="44" t="s">
        <v>578</v>
      </c>
      <c r="D220" s="44" t="s">
        <v>579</v>
      </c>
      <c r="E220" s="50">
        <v>114</v>
      </c>
      <c r="F220" s="42" t="s">
        <v>44</v>
      </c>
      <c r="G220" s="44"/>
      <c r="H220" s="43" t="s">
        <v>1</v>
      </c>
      <c r="I220" s="43"/>
      <c r="K220" s="140" t="str">
        <f t="shared" si="9"/>
        <v>區公所業務-民政業務 -獎補助費-對國內團體之捐助</v>
      </c>
      <c r="L220" s="140" t="str">
        <f t="shared" si="10"/>
        <v>辦理113年臺中市西區區長盃籃球邀請賽經費</v>
      </c>
      <c r="M220" s="40" t="str">
        <f t="shared" si="11"/>
        <v>台中市西區體育會</v>
      </c>
    </row>
    <row r="221" spans="1:13" s="6" customFormat="1" ht="56.25">
      <c r="A221" s="44" t="s">
        <v>576</v>
      </c>
      <c r="B221" s="44" t="s">
        <v>580</v>
      </c>
      <c r="C221" s="44" t="s">
        <v>578</v>
      </c>
      <c r="D221" s="44" t="s">
        <v>579</v>
      </c>
      <c r="E221" s="50">
        <v>60</v>
      </c>
      <c r="F221" s="42" t="s">
        <v>44</v>
      </c>
      <c r="G221" s="49"/>
      <c r="H221" s="43" t="s">
        <v>1</v>
      </c>
      <c r="I221" s="43"/>
      <c r="K221" s="140" t="str">
        <f t="shared" si="9"/>
        <v>區公所業務-民政業務 -獎補助費-對國內團體之捐助</v>
      </c>
      <c r="L221" s="140" t="str">
        <f t="shared" si="10"/>
        <v>辦理113年臺中市區長盃生態健行趴趴go經費</v>
      </c>
      <c r="M221" s="40" t="str">
        <f t="shared" si="11"/>
        <v>台中市西區體育會</v>
      </c>
    </row>
    <row r="222" spans="1:13" s="6" customFormat="1" ht="56.25">
      <c r="A222" s="44" t="s">
        <v>576</v>
      </c>
      <c r="B222" s="44" t="s">
        <v>581</v>
      </c>
      <c r="C222" s="44" t="s">
        <v>578</v>
      </c>
      <c r="D222" s="44" t="s">
        <v>579</v>
      </c>
      <c r="E222" s="50">
        <v>56</v>
      </c>
      <c r="F222" s="42" t="s">
        <v>44</v>
      </c>
      <c r="G222" s="49"/>
      <c r="H222" s="43" t="s">
        <v>1</v>
      </c>
      <c r="I222" s="43"/>
      <c r="K222" s="140" t="str">
        <f t="shared" si="9"/>
        <v>區公所業務-民政業務 -獎補助費-對國內團體之捐助</v>
      </c>
      <c r="L222" s="140" t="str">
        <f t="shared" si="10"/>
        <v>辦理2024年臺中市鐵馬逍遙巡禮活動經費</v>
      </c>
      <c r="M222" s="40" t="str">
        <f t="shared" si="11"/>
        <v>台中市西區體育會</v>
      </c>
    </row>
    <row r="223" spans="1:13" s="6" customFormat="1" ht="75">
      <c r="A223" s="44" t="s">
        <v>576</v>
      </c>
      <c r="B223" s="44" t="s">
        <v>582</v>
      </c>
      <c r="C223" s="44" t="s">
        <v>578</v>
      </c>
      <c r="D223" s="44" t="s">
        <v>579</v>
      </c>
      <c r="E223" s="50">
        <v>60</v>
      </c>
      <c r="F223" s="42" t="s">
        <v>44</v>
      </c>
      <c r="G223" s="49"/>
      <c r="H223" s="43" t="s">
        <v>1</v>
      </c>
      <c r="I223" s="43"/>
      <c r="K223" s="140" t="str">
        <f t="shared" si="9"/>
        <v>區公所業務-民政業務 -獎補助費-對國內團體之捐助</v>
      </c>
      <c r="L223" s="140" t="str">
        <f t="shared" si="10"/>
        <v>辦理臺中市區長盃創意有氧體能運動舞蹈觀摩競賽活動經費</v>
      </c>
      <c r="M223" s="40" t="str">
        <f t="shared" si="11"/>
        <v>台中市西區體育會</v>
      </c>
    </row>
    <row r="224" spans="1:13" s="6" customFormat="1" ht="56.25">
      <c r="A224" s="44" t="s">
        <v>576</v>
      </c>
      <c r="B224" s="44" t="s">
        <v>583</v>
      </c>
      <c r="C224" s="44" t="s">
        <v>578</v>
      </c>
      <c r="D224" s="44" t="s">
        <v>579</v>
      </c>
      <c r="E224" s="50">
        <v>60</v>
      </c>
      <c r="F224" s="42" t="s">
        <v>44</v>
      </c>
      <c r="G224" s="49"/>
      <c r="H224" s="43" t="s">
        <v>1</v>
      </c>
      <c r="I224" s="43"/>
      <c r="K224" s="140" t="str">
        <f t="shared" si="9"/>
        <v>區公所業務-民政業務 -獎補助費-對國內團體之捐助</v>
      </c>
      <c r="L224" s="140" t="str">
        <f t="shared" si="10"/>
        <v>辦理113年臺中市區長盃武藝嘉年華聯誼會活動經費</v>
      </c>
      <c r="M224" s="40" t="str">
        <f t="shared" si="11"/>
        <v>台中市西區體育會</v>
      </c>
    </row>
    <row r="225" spans="1:13" s="12" customFormat="1" ht="56.25">
      <c r="A225" s="37" t="s">
        <v>40</v>
      </c>
      <c r="B225" s="57" t="s">
        <v>584</v>
      </c>
      <c r="C225" s="57" t="s">
        <v>585</v>
      </c>
      <c r="D225" s="37" t="s">
        <v>586</v>
      </c>
      <c r="E225" s="58">
        <v>30</v>
      </c>
      <c r="F225" s="59" t="s">
        <v>44</v>
      </c>
      <c r="G225" s="60"/>
      <c r="H225" s="43" t="s">
        <v>1</v>
      </c>
      <c r="I225" s="61"/>
      <c r="K225" s="140" t="str">
        <f t="shared" si="9"/>
        <v>區公所業務-民政業務-獎補助費-對國內團體之捐助</v>
      </c>
      <c r="L225" s="140" t="str">
        <f t="shared" si="10"/>
        <v>113年度理事長盃社區桌球聯誼比賽</v>
      </c>
      <c r="M225" s="40" t="str">
        <f t="shared" si="11"/>
        <v>臺中市南區體育會</v>
      </c>
    </row>
    <row r="226" spans="1:13" s="12" customFormat="1" ht="56.25">
      <c r="A226" s="37" t="s">
        <v>40</v>
      </c>
      <c r="B226" s="57" t="s">
        <v>587</v>
      </c>
      <c r="C226" s="57" t="s">
        <v>585</v>
      </c>
      <c r="D226" s="37" t="s">
        <v>586</v>
      </c>
      <c r="E226" s="58">
        <v>50</v>
      </c>
      <c r="F226" s="59" t="s">
        <v>44</v>
      </c>
      <c r="G226" s="60"/>
      <c r="H226" s="43" t="s">
        <v>1</v>
      </c>
      <c r="I226" s="61"/>
      <c r="K226" s="140" t="str">
        <f t="shared" si="9"/>
        <v>區公所業務-民政業務-獎補助費-對國內團體之捐助</v>
      </c>
      <c r="L226" s="140" t="str">
        <f t="shared" si="10"/>
        <v>113年[迎向健康]南區春季健行活動</v>
      </c>
      <c r="M226" s="40" t="str">
        <f t="shared" si="11"/>
        <v>臺中市南區體育會</v>
      </c>
    </row>
    <row r="227" spans="1:13" s="12" customFormat="1" ht="56.25">
      <c r="A227" s="37" t="s">
        <v>40</v>
      </c>
      <c r="B227" s="57" t="s">
        <v>588</v>
      </c>
      <c r="C227" s="57" t="s">
        <v>585</v>
      </c>
      <c r="D227" s="37" t="s">
        <v>586</v>
      </c>
      <c r="E227" s="58">
        <v>20</v>
      </c>
      <c r="F227" s="59" t="s">
        <v>44</v>
      </c>
      <c r="G227" s="60"/>
      <c r="H227" s="43" t="s">
        <v>1</v>
      </c>
      <c r="I227" s="61"/>
      <c r="K227" s="140" t="str">
        <f t="shared" si="9"/>
        <v>區公所業務-民政業務-獎補助費-對國內團體之捐助</v>
      </c>
      <c r="L227" s="140" t="str">
        <f t="shared" si="10"/>
        <v>113年南區體育會運動舞蹈活動補助費</v>
      </c>
      <c r="M227" s="40" t="str">
        <f t="shared" si="11"/>
        <v>臺中市南區體育會</v>
      </c>
    </row>
    <row r="228" spans="1:13" s="12" customFormat="1" ht="56.25">
      <c r="A228" s="37" t="s">
        <v>40</v>
      </c>
      <c r="B228" s="57" t="s">
        <v>589</v>
      </c>
      <c r="C228" s="57" t="s">
        <v>585</v>
      </c>
      <c r="D228" s="37" t="s">
        <v>586</v>
      </c>
      <c r="E228" s="58">
        <v>50</v>
      </c>
      <c r="F228" s="59" t="s">
        <v>44</v>
      </c>
      <c r="G228" s="60"/>
      <c r="H228" s="43" t="s">
        <v>1</v>
      </c>
      <c r="I228" s="61"/>
      <c r="K228" s="140" t="str">
        <f t="shared" si="9"/>
        <v>區公所業務-民政業務-獎補助費-對國內團體之捐助</v>
      </c>
      <c r="L228" s="140" t="str">
        <f t="shared" si="10"/>
        <v>臺中市南區體育會保齡球理事長盃聯誼賽獎補助費</v>
      </c>
      <c r="M228" s="40" t="str">
        <f t="shared" si="11"/>
        <v>臺中市南區體育會</v>
      </c>
    </row>
    <row r="229" spans="1:13" s="12" customFormat="1" ht="56.25">
      <c r="A229" s="37" t="s">
        <v>40</v>
      </c>
      <c r="B229" s="57" t="s">
        <v>590</v>
      </c>
      <c r="C229" s="57" t="s">
        <v>585</v>
      </c>
      <c r="D229" s="37" t="s">
        <v>586</v>
      </c>
      <c r="E229" s="58">
        <v>30</v>
      </c>
      <c r="F229" s="59" t="s">
        <v>44</v>
      </c>
      <c r="G229" s="60"/>
      <c r="H229" s="43" t="s">
        <v>1</v>
      </c>
      <c r="I229" s="61"/>
      <c r="K229" s="140" t="str">
        <f t="shared" si="9"/>
        <v>區公所業務-民政業務-獎補助費-對國內團體之捐助</v>
      </c>
      <c r="L229" s="140" t="str">
        <f t="shared" si="10"/>
        <v>113年度台中市南區全民水上運動嘉年華休閒活動</v>
      </c>
      <c r="M229" s="40" t="str">
        <f t="shared" si="11"/>
        <v>臺中市南區體育會</v>
      </c>
    </row>
    <row r="230" spans="1:13" s="12" customFormat="1" ht="56.25">
      <c r="A230" s="37" t="s">
        <v>40</v>
      </c>
      <c r="B230" s="57" t="s">
        <v>591</v>
      </c>
      <c r="C230" s="57" t="s">
        <v>585</v>
      </c>
      <c r="D230" s="37" t="s">
        <v>586</v>
      </c>
      <c r="E230" s="58">
        <v>20</v>
      </c>
      <c r="F230" s="59" t="s">
        <v>44</v>
      </c>
      <c r="G230" s="60"/>
      <c r="H230" s="43" t="s">
        <v>1</v>
      </c>
      <c r="I230" s="61"/>
      <c r="K230" s="140" t="str">
        <f t="shared" si="9"/>
        <v>區公所業務-民政業務-獎補助費-對國內團體之捐助</v>
      </c>
      <c r="L230" s="140" t="str">
        <f t="shared" si="10"/>
        <v>113年南區體育會暑期溜冰直排輪夏令營活動</v>
      </c>
      <c r="M230" s="40" t="str">
        <f t="shared" si="11"/>
        <v>臺中市南區體育會</v>
      </c>
    </row>
    <row r="231" spans="1:13" s="12" customFormat="1" ht="56.25">
      <c r="A231" s="37" t="s">
        <v>40</v>
      </c>
      <c r="B231" s="57" t="s">
        <v>592</v>
      </c>
      <c r="C231" s="57" t="s">
        <v>585</v>
      </c>
      <c r="D231" s="37" t="s">
        <v>586</v>
      </c>
      <c r="E231" s="58">
        <v>20</v>
      </c>
      <c r="F231" s="59" t="s">
        <v>44</v>
      </c>
      <c r="G231" s="60"/>
      <c r="H231" s="43" t="s">
        <v>1</v>
      </c>
      <c r="I231" s="61"/>
      <c r="K231" s="140" t="str">
        <f t="shared" si="9"/>
        <v>區公所業務-民政業務-獎補助費-對國內團體之捐助</v>
      </c>
      <c r="L231" s="140" t="str">
        <f t="shared" si="10"/>
        <v>113年台中市南區獨輪車體驗營</v>
      </c>
      <c r="M231" s="40" t="str">
        <f t="shared" si="11"/>
        <v>臺中市南區體育會</v>
      </c>
    </row>
    <row r="232" spans="1:13" s="12" customFormat="1" ht="56.25">
      <c r="A232" s="37" t="s">
        <v>40</v>
      </c>
      <c r="B232" s="57" t="s">
        <v>593</v>
      </c>
      <c r="C232" s="57" t="s">
        <v>585</v>
      </c>
      <c r="D232" s="37" t="s">
        <v>586</v>
      </c>
      <c r="E232" s="58">
        <v>20</v>
      </c>
      <c r="F232" s="59" t="s">
        <v>44</v>
      </c>
      <c r="G232" s="60"/>
      <c r="H232" s="43" t="s">
        <v>1</v>
      </c>
      <c r="I232" s="61"/>
      <c r="K232" s="140" t="str">
        <f t="shared" si="9"/>
        <v>區公所業務-民政業務-獎補助費-對國內團體之捐助</v>
      </c>
      <c r="L232" s="140" t="str">
        <f t="shared" si="10"/>
        <v>臺中市南區體育會113年度高爾夫球研習營</v>
      </c>
      <c r="M232" s="40" t="str">
        <f t="shared" si="11"/>
        <v>臺中市南區體育會</v>
      </c>
    </row>
    <row r="233" spans="1:13" s="12" customFormat="1" ht="56.25">
      <c r="A233" s="37" t="s">
        <v>40</v>
      </c>
      <c r="B233" s="57" t="s">
        <v>594</v>
      </c>
      <c r="C233" s="57" t="s">
        <v>585</v>
      </c>
      <c r="D233" s="37" t="s">
        <v>586</v>
      </c>
      <c r="E233" s="58">
        <v>20</v>
      </c>
      <c r="F233" s="59" t="s">
        <v>44</v>
      </c>
      <c r="G233" s="60"/>
      <c r="H233" s="43" t="s">
        <v>1</v>
      </c>
      <c r="I233" s="61"/>
      <c r="K233" s="140" t="str">
        <f t="shared" si="9"/>
        <v>區公所業務-民政業務-獎補助費-對國內團體之捐助</v>
      </c>
      <c r="L233" s="140" t="str">
        <f t="shared" si="10"/>
        <v>113年臺中市南區足球夏令營</v>
      </c>
      <c r="M233" s="40" t="str">
        <f t="shared" si="11"/>
        <v>臺中市南區體育會</v>
      </c>
    </row>
    <row r="234" spans="1:13" s="12" customFormat="1" ht="56.25">
      <c r="A234" s="37" t="s">
        <v>40</v>
      </c>
      <c r="B234" s="57" t="s">
        <v>595</v>
      </c>
      <c r="C234" s="57" t="s">
        <v>585</v>
      </c>
      <c r="D234" s="37" t="s">
        <v>586</v>
      </c>
      <c r="E234" s="58">
        <v>20</v>
      </c>
      <c r="F234" s="59" t="s">
        <v>44</v>
      </c>
      <c r="G234" s="60"/>
      <c r="H234" s="43" t="s">
        <v>1</v>
      </c>
      <c r="I234" s="61"/>
      <c r="K234" s="140" t="str">
        <f t="shared" si="9"/>
        <v>區公所業務-民政業務-獎補助費-對國內團體之捐助</v>
      </c>
      <c r="L234" s="140" t="str">
        <f t="shared" si="10"/>
        <v>113年南區跆拳道研習體驗營</v>
      </c>
      <c r="M234" s="40" t="str">
        <f t="shared" si="11"/>
        <v>臺中市南區體育會</v>
      </c>
    </row>
    <row r="235" spans="1:13" s="12" customFormat="1" ht="56.25">
      <c r="A235" s="37" t="s">
        <v>40</v>
      </c>
      <c r="B235" s="57" t="s">
        <v>596</v>
      </c>
      <c r="C235" s="57" t="s">
        <v>585</v>
      </c>
      <c r="D235" s="37" t="s">
        <v>586</v>
      </c>
      <c r="E235" s="58">
        <v>50</v>
      </c>
      <c r="F235" s="59" t="s">
        <v>44</v>
      </c>
      <c r="G235" s="60"/>
      <c r="H235" s="43" t="s">
        <v>1</v>
      </c>
      <c r="I235" s="61"/>
      <c r="K235" s="140" t="str">
        <f t="shared" si="9"/>
        <v>區公所業務-民政業務-獎補助費-對國內團體之捐助</v>
      </c>
      <c r="L235" s="140" t="str">
        <f t="shared" si="10"/>
        <v>113年《龍騰瑞氣~舞漾南區》舞蹈觀摩聯誼活動</v>
      </c>
      <c r="M235" s="40" t="str">
        <f t="shared" si="11"/>
        <v>臺中市南區體育會</v>
      </c>
    </row>
    <row r="236" spans="1:13" s="12" customFormat="1" ht="56.25">
      <c r="A236" s="37" t="s">
        <v>40</v>
      </c>
      <c r="B236" s="57" t="s">
        <v>597</v>
      </c>
      <c r="C236" s="57" t="s">
        <v>585</v>
      </c>
      <c r="D236" s="37" t="s">
        <v>586</v>
      </c>
      <c r="E236" s="58">
        <v>50</v>
      </c>
      <c r="F236" s="59" t="s">
        <v>44</v>
      </c>
      <c r="G236" s="60"/>
      <c r="H236" s="43" t="s">
        <v>1</v>
      </c>
      <c r="I236" s="61"/>
      <c r="K236" s="140" t="str">
        <f t="shared" si="9"/>
        <v>區公所業務-民政業務-獎補助費-對國內團體之捐助</v>
      </c>
      <c r="L236" s="140" t="str">
        <f t="shared" si="10"/>
        <v>113年度重陽盃門球邀請賽</v>
      </c>
      <c r="M236" s="40" t="str">
        <f t="shared" si="11"/>
        <v>臺中市南區體育會</v>
      </c>
    </row>
    <row r="237" spans="1:13" s="12" customFormat="1" ht="56.25">
      <c r="A237" s="37" t="s">
        <v>40</v>
      </c>
      <c r="B237" s="57" t="s">
        <v>598</v>
      </c>
      <c r="C237" s="57" t="s">
        <v>585</v>
      </c>
      <c r="D237" s="37" t="s">
        <v>586</v>
      </c>
      <c r="E237" s="58">
        <v>40</v>
      </c>
      <c r="F237" s="59" t="s">
        <v>44</v>
      </c>
      <c r="G237" s="60"/>
      <c r="H237" s="43" t="s">
        <v>1</v>
      </c>
      <c r="I237" s="61"/>
      <c r="K237" s="140" t="str">
        <f t="shared" si="9"/>
        <v>區公所業務-民政業務-獎補助費-對國內團體之捐助</v>
      </c>
      <c r="L237" s="140" t="str">
        <f t="shared" si="10"/>
        <v>南區113年單車樂活行</v>
      </c>
      <c r="M237" s="40" t="str">
        <f t="shared" si="11"/>
        <v>臺中市南區體育會</v>
      </c>
    </row>
    <row r="238" spans="1:13" s="12" customFormat="1" ht="56.25">
      <c r="A238" s="37" t="s">
        <v>40</v>
      </c>
      <c r="B238" s="57" t="s">
        <v>599</v>
      </c>
      <c r="C238" s="57" t="s">
        <v>585</v>
      </c>
      <c r="D238" s="37" t="s">
        <v>586</v>
      </c>
      <c r="E238" s="58">
        <v>20</v>
      </c>
      <c r="F238" s="59" t="s">
        <v>44</v>
      </c>
      <c r="G238" s="60"/>
      <c r="H238" s="43" t="s">
        <v>1</v>
      </c>
      <c r="I238" s="61"/>
      <c r="K238" s="140" t="str">
        <f t="shared" si="9"/>
        <v>區公所業務-民政業務-獎補助費-對國內團體之捐助</v>
      </c>
      <c r="L238" s="140" t="str">
        <f t="shared" si="10"/>
        <v>113年台中市南區長青太極拳研習營</v>
      </c>
      <c r="M238" s="40" t="str">
        <f t="shared" si="11"/>
        <v>臺中市南區體育會</v>
      </c>
    </row>
    <row r="239" spans="1:13" s="12" customFormat="1" ht="56.25">
      <c r="A239" s="37" t="s">
        <v>40</v>
      </c>
      <c r="B239" s="57" t="s">
        <v>600</v>
      </c>
      <c r="C239" s="57" t="s">
        <v>585</v>
      </c>
      <c r="D239" s="37" t="s">
        <v>586</v>
      </c>
      <c r="E239" s="58">
        <v>50</v>
      </c>
      <c r="F239" s="59" t="s">
        <v>44</v>
      </c>
      <c r="G239" s="60"/>
      <c r="H239" s="43" t="s">
        <v>1</v>
      </c>
      <c r="I239" s="61"/>
      <c r="K239" s="140" t="str">
        <f t="shared" si="9"/>
        <v>區公所業務-民政業務-獎補助費-對國內團體之捐助</v>
      </c>
      <c r="L239" s="140" t="str">
        <f t="shared" si="10"/>
        <v>113年度理事長盃不老棒球邀請賽</v>
      </c>
      <c r="M239" s="40" t="str">
        <f t="shared" si="11"/>
        <v>臺中市南區體育會</v>
      </c>
    </row>
    <row r="240" spans="1:13" s="4" customFormat="1" ht="56.25">
      <c r="A240" s="44" t="s">
        <v>78</v>
      </c>
      <c r="B240" s="62" t="s">
        <v>601</v>
      </c>
      <c r="C240" s="44" t="s">
        <v>602</v>
      </c>
      <c r="D240" s="44" t="s">
        <v>603</v>
      </c>
      <c r="E240" s="63">
        <v>70</v>
      </c>
      <c r="F240" s="42" t="s">
        <v>44</v>
      </c>
      <c r="G240" s="44"/>
      <c r="H240" s="43" t="s">
        <v>1</v>
      </c>
      <c r="I240" s="43"/>
      <c r="K240" s="140" t="str">
        <f t="shared" si="9"/>
        <v>區公所業務-民政業務-獎補助費-對國內團體之捐助</v>
      </c>
      <c r="L240" s="140" t="str">
        <f t="shared" si="10"/>
        <v>付113年運動I臺灣2.0計畫-臺中市北區桌球社區聯誼賽</v>
      </c>
      <c r="M240" s="40" t="str">
        <f t="shared" si="11"/>
        <v>臺中市北區體育會</v>
      </c>
    </row>
    <row r="241" spans="1:13" s="6" customFormat="1" ht="56.25">
      <c r="A241" s="44" t="s">
        <v>78</v>
      </c>
      <c r="B241" s="64" t="s">
        <v>604</v>
      </c>
      <c r="C241" s="44" t="s">
        <v>602</v>
      </c>
      <c r="D241" s="44" t="s">
        <v>603</v>
      </c>
      <c r="E241" s="48">
        <v>20</v>
      </c>
      <c r="F241" s="42" t="s">
        <v>44</v>
      </c>
      <c r="G241" s="49"/>
      <c r="H241" s="43" t="s">
        <v>1</v>
      </c>
      <c r="I241" s="43"/>
      <c r="K241" s="140" t="str">
        <f t="shared" si="9"/>
        <v>區公所業務-民政業務-獎補助費-對國內團體之捐助</v>
      </c>
      <c r="L241" s="140" t="str">
        <f t="shared" si="10"/>
        <v>付113年臺中市北區體育會理事長盃外丹功展演</v>
      </c>
      <c r="M241" s="40" t="str">
        <f t="shared" si="11"/>
        <v>臺中市北區體育會</v>
      </c>
    </row>
    <row r="242" spans="1:13" s="6" customFormat="1" ht="56.25">
      <c r="A242" s="44" t="s">
        <v>78</v>
      </c>
      <c r="B242" s="64" t="s">
        <v>605</v>
      </c>
      <c r="C242" s="44" t="s">
        <v>602</v>
      </c>
      <c r="D242" s="44" t="s">
        <v>603</v>
      </c>
      <c r="E242" s="48">
        <v>60</v>
      </c>
      <c r="F242" s="42" t="s">
        <v>44</v>
      </c>
      <c r="G242" s="49"/>
      <c r="H242" s="43" t="s">
        <v>1</v>
      </c>
      <c r="I242" s="43"/>
      <c r="K242" s="140" t="str">
        <f t="shared" si="9"/>
        <v>區公所業務-民政業務-獎補助費-對國內團體之捐助</v>
      </c>
      <c r="L242" s="140" t="str">
        <f t="shared" si="10"/>
        <v>付113年運動I臺灣2.0計畫-臺中市北區羽球社區聯誼賽</v>
      </c>
      <c r="M242" s="40" t="str">
        <f t="shared" si="11"/>
        <v>臺中市北區體育會</v>
      </c>
    </row>
    <row r="243" spans="1:13" s="6" customFormat="1" ht="56.25">
      <c r="A243" s="44" t="s">
        <v>78</v>
      </c>
      <c r="B243" s="64" t="s">
        <v>606</v>
      </c>
      <c r="C243" s="44" t="s">
        <v>602</v>
      </c>
      <c r="D243" s="44" t="s">
        <v>603</v>
      </c>
      <c r="E243" s="48">
        <v>20</v>
      </c>
      <c r="F243" s="42" t="s">
        <v>44</v>
      </c>
      <c r="G243" s="49"/>
      <c r="H243" s="43" t="s">
        <v>1</v>
      </c>
      <c r="I243" s="43"/>
      <c r="K243" s="140" t="str">
        <f t="shared" si="9"/>
        <v>區公所業務-民政業務-獎補助費-對國內團體之捐助</v>
      </c>
      <c r="L243" s="140" t="str">
        <f t="shared" si="10"/>
        <v>付113年臺中市北區理事長盃親子水上活動</v>
      </c>
      <c r="M243" s="40" t="str">
        <f t="shared" si="11"/>
        <v>臺中市北區體育會</v>
      </c>
    </row>
    <row r="244" spans="1:13" s="6" customFormat="1" ht="93.75">
      <c r="A244" s="44" t="s">
        <v>78</v>
      </c>
      <c r="B244" s="64" t="s">
        <v>607</v>
      </c>
      <c r="C244" s="44" t="s">
        <v>602</v>
      </c>
      <c r="D244" s="44" t="s">
        <v>603</v>
      </c>
      <c r="E244" s="48">
        <v>80</v>
      </c>
      <c r="F244" s="42" t="s">
        <v>44</v>
      </c>
      <c r="G244" s="49"/>
      <c r="H244" s="43" t="s">
        <v>1</v>
      </c>
      <c r="I244" s="43"/>
      <c r="K244" s="140" t="str">
        <f t="shared" si="9"/>
        <v>區公所業務-民政業務-獎補助費-對國內團體之捐助</v>
      </c>
      <c r="L244" s="140" t="str">
        <f t="shared" si="10"/>
        <v>支北區體育會辦理體育活動經費113年運動i臺灣2.0計畫北區單車路跑嘉年華</v>
      </c>
      <c r="M244" s="40" t="str">
        <f t="shared" si="11"/>
        <v>臺中市北區體育會</v>
      </c>
    </row>
    <row r="245" spans="1:13" s="6" customFormat="1" ht="93.75">
      <c r="A245" s="44" t="s">
        <v>78</v>
      </c>
      <c r="B245" s="64" t="s">
        <v>608</v>
      </c>
      <c r="C245" s="44" t="s">
        <v>602</v>
      </c>
      <c r="D245" s="44" t="s">
        <v>603</v>
      </c>
      <c r="E245" s="48">
        <v>20</v>
      </c>
      <c r="F245" s="42" t="s">
        <v>44</v>
      </c>
      <c r="G245" s="49"/>
      <c r="H245" s="43" t="s">
        <v>1</v>
      </c>
      <c r="I245" s="43"/>
      <c r="K245" s="140" t="str">
        <f t="shared" si="9"/>
        <v>區公所業務-民政業務-獎補助費-對國內團體之捐助</v>
      </c>
      <c r="L245" s="140" t="str">
        <f t="shared" si="10"/>
        <v>支補助北區體育會辦理「113年台中市北區理事長盃合氣道演武競賽大會」經費核銷</v>
      </c>
      <c r="M245" s="40" t="str">
        <f t="shared" si="11"/>
        <v>臺中市北區體育會</v>
      </c>
    </row>
    <row r="246" spans="1:13" s="6" customFormat="1" ht="93.75">
      <c r="A246" s="44" t="s">
        <v>78</v>
      </c>
      <c r="B246" s="64" t="s">
        <v>609</v>
      </c>
      <c r="C246" s="44" t="s">
        <v>602</v>
      </c>
      <c r="D246" s="44" t="s">
        <v>603</v>
      </c>
      <c r="E246" s="48">
        <v>70</v>
      </c>
      <c r="F246" s="42" t="s">
        <v>44</v>
      </c>
      <c r="G246" s="49"/>
      <c r="H246" s="43" t="s">
        <v>1</v>
      </c>
      <c r="I246" s="43"/>
      <c r="K246" s="140" t="str">
        <f t="shared" si="9"/>
        <v>區公所業務-民政業務-獎補助費-對國內團體之捐助</v>
      </c>
      <c r="L246" s="140" t="str">
        <f t="shared" si="10"/>
        <v>支補助北區體育會辦理「113年臺中市北區體育會理事長盃排舞表演賽」經費核銷</v>
      </c>
      <c r="M246" s="40" t="str">
        <f t="shared" si="11"/>
        <v>臺中市北區體育會</v>
      </c>
    </row>
    <row r="247" spans="1:13" s="6" customFormat="1" ht="93.75">
      <c r="A247" s="44" t="s">
        <v>78</v>
      </c>
      <c r="B247" s="64" t="s">
        <v>610</v>
      </c>
      <c r="C247" s="44" t="s">
        <v>602</v>
      </c>
      <c r="D247" s="44" t="s">
        <v>603</v>
      </c>
      <c r="E247" s="48">
        <v>50</v>
      </c>
      <c r="F247" s="42" t="s">
        <v>44</v>
      </c>
      <c r="G247" s="49"/>
      <c r="H247" s="43" t="s">
        <v>1</v>
      </c>
      <c r="I247" s="43"/>
      <c r="K247" s="140" t="str">
        <f t="shared" si="9"/>
        <v>區公所業務-民政業務-獎補助費-對國內團體之捐助</v>
      </c>
      <c r="L247" s="140" t="str">
        <f t="shared" si="10"/>
        <v>支臺中市北區體育會辦理「113年臺中市北區體育會理事長盃熱舞大賽」補助經費核銷</v>
      </c>
      <c r="M247" s="40" t="str">
        <f t="shared" si="11"/>
        <v>臺中市北區體育會</v>
      </c>
    </row>
    <row r="248" spans="1:13" s="6" customFormat="1" ht="93.75">
      <c r="A248" s="44" t="s">
        <v>78</v>
      </c>
      <c r="B248" s="64" t="s">
        <v>611</v>
      </c>
      <c r="C248" s="44" t="s">
        <v>602</v>
      </c>
      <c r="D248" s="44" t="s">
        <v>603</v>
      </c>
      <c r="E248" s="48">
        <v>20</v>
      </c>
      <c r="F248" s="42" t="s">
        <v>44</v>
      </c>
      <c r="G248" s="49"/>
      <c r="H248" s="43" t="s">
        <v>1</v>
      </c>
      <c r="I248" s="43"/>
      <c r="K248" s="140" t="str">
        <f t="shared" si="9"/>
        <v>區公所業務-民政業務-獎補助費-對國內團體之捐助</v>
      </c>
      <c r="L248" s="140" t="str">
        <f t="shared" si="10"/>
        <v>支臺中市北區體育會辦理「113年臺中市北區體育會理事長盃全國圍棋公開賽」補助經費核銷</v>
      </c>
      <c r="M248" s="40" t="str">
        <f t="shared" si="11"/>
        <v>臺中市北區體育會</v>
      </c>
    </row>
    <row r="249" spans="1:13" s="6" customFormat="1" ht="93.75">
      <c r="A249" s="44" t="s">
        <v>78</v>
      </c>
      <c r="B249" s="64" t="s">
        <v>612</v>
      </c>
      <c r="C249" s="44" t="s">
        <v>602</v>
      </c>
      <c r="D249" s="44" t="s">
        <v>603</v>
      </c>
      <c r="E249" s="48">
        <v>20</v>
      </c>
      <c r="F249" s="42" t="s">
        <v>44</v>
      </c>
      <c r="G249" s="49"/>
      <c r="H249" s="43" t="s">
        <v>1</v>
      </c>
      <c r="I249" s="43"/>
      <c r="K249" s="140" t="str">
        <f t="shared" si="9"/>
        <v>區公所業務-民政業務-獎補助費-對國內團體之捐助</v>
      </c>
      <c r="L249" s="140" t="str">
        <f t="shared" si="10"/>
        <v>付補助北區體育會辦理體育活動經費-113年臺中市北區體育會理事長盃太極拳邀請賽</v>
      </c>
      <c r="M249" s="40" t="str">
        <f t="shared" si="11"/>
        <v>臺中市北區體育會</v>
      </c>
    </row>
    <row r="250" spans="1:13" s="6" customFormat="1" ht="93.75">
      <c r="A250" s="44" t="s">
        <v>78</v>
      </c>
      <c r="B250" s="64" t="s">
        <v>613</v>
      </c>
      <c r="C250" s="44" t="s">
        <v>602</v>
      </c>
      <c r="D250" s="44" t="s">
        <v>603</v>
      </c>
      <c r="E250" s="48">
        <v>60</v>
      </c>
      <c r="F250" s="42" t="s">
        <v>44</v>
      </c>
      <c r="G250" s="49"/>
      <c r="H250" s="43" t="s">
        <v>1</v>
      </c>
      <c r="I250" s="43"/>
      <c r="K250" s="140" t="str">
        <f t="shared" si="9"/>
        <v>區公所業務-民政業務-獎補助費-對國內團體之捐助</v>
      </c>
      <c r="L250" s="140" t="str">
        <f t="shared" si="10"/>
        <v>補助北區體育會辦理體育活動經費-113年運動i臺灣2.0計畫-北區登山樂活動嘉年華</v>
      </c>
      <c r="M250" s="40" t="str">
        <f t="shared" si="11"/>
        <v>臺中市北區體育會</v>
      </c>
    </row>
    <row r="251" spans="1:13" s="6" customFormat="1" ht="93.75">
      <c r="A251" s="44" t="s">
        <v>78</v>
      </c>
      <c r="B251" s="64" t="s">
        <v>614</v>
      </c>
      <c r="C251" s="44" t="s">
        <v>602</v>
      </c>
      <c r="D251" s="44" t="s">
        <v>603</v>
      </c>
      <c r="E251" s="48">
        <v>20</v>
      </c>
      <c r="F251" s="42" t="s">
        <v>44</v>
      </c>
      <c r="G251" s="49"/>
      <c r="H251" s="43" t="s">
        <v>1</v>
      </c>
      <c r="I251" s="43"/>
      <c r="K251" s="140" t="str">
        <f t="shared" si="9"/>
        <v>區公所業務-民政業務-獎補助費-對國內團體之捐助</v>
      </c>
      <c r="L251" s="140" t="str">
        <f t="shared" si="10"/>
        <v>付補助北區體育會辦理體育活動經費-113年臺中市北區體育會理事長盃元極舞邀請賽</v>
      </c>
      <c r="M251" s="40" t="str">
        <f t="shared" si="11"/>
        <v>臺中市北區體育會</v>
      </c>
    </row>
    <row r="252" spans="1:13" s="13" customFormat="1" ht="56.25">
      <c r="A252" s="57" t="s">
        <v>78</v>
      </c>
      <c r="B252" s="57" t="s">
        <v>693</v>
      </c>
      <c r="C252" s="57" t="s">
        <v>694</v>
      </c>
      <c r="D252" s="57" t="s">
        <v>695</v>
      </c>
      <c r="E252" s="65">
        <v>60</v>
      </c>
      <c r="F252" s="59" t="s">
        <v>82</v>
      </c>
      <c r="G252" s="57"/>
      <c r="H252" s="43" t="s">
        <v>1</v>
      </c>
      <c r="I252" s="66"/>
      <c r="K252" s="140" t="str">
        <f t="shared" si="9"/>
        <v>區公所業務-民政業務-獎補助費-對國內團體之捐助</v>
      </c>
      <c r="L252" s="140" t="str">
        <f t="shared" si="10"/>
        <v>辦理2024年臺中市休閒鐵馬papago巡禮活動</v>
      </c>
      <c r="M252" s="40" t="str">
        <f t="shared" si="11"/>
        <v>臺中市西屯區體育會</v>
      </c>
    </row>
    <row r="253" spans="1:13" s="14" customFormat="1" ht="56.25">
      <c r="A253" s="57" t="s">
        <v>78</v>
      </c>
      <c r="B253" s="57" t="s">
        <v>696</v>
      </c>
      <c r="C253" s="57" t="s">
        <v>694</v>
      </c>
      <c r="D253" s="57" t="s">
        <v>695</v>
      </c>
      <c r="E253" s="65">
        <v>30</v>
      </c>
      <c r="F253" s="59" t="s">
        <v>82</v>
      </c>
      <c r="G253" s="61"/>
      <c r="H253" s="43" t="s">
        <v>1</v>
      </c>
      <c r="I253" s="66"/>
      <c r="K253" s="140" t="str">
        <f t="shared" si="9"/>
        <v>區公所業務-民政業務-獎補助費-對國內團體之捐助</v>
      </c>
      <c r="L253" s="140" t="str">
        <f t="shared" si="10"/>
        <v>辦理113臺中市西屯區體育會排舞研習會</v>
      </c>
      <c r="M253" s="40" t="str">
        <f t="shared" si="11"/>
        <v>臺中市西屯區體育會</v>
      </c>
    </row>
    <row r="254" spans="1:13" s="14" customFormat="1" ht="56.25">
      <c r="A254" s="57" t="s">
        <v>78</v>
      </c>
      <c r="B254" s="57" t="s">
        <v>697</v>
      </c>
      <c r="C254" s="57" t="s">
        <v>694</v>
      </c>
      <c r="D254" s="57" t="s">
        <v>695</v>
      </c>
      <c r="E254" s="65">
        <v>30</v>
      </c>
      <c r="F254" s="59" t="s">
        <v>82</v>
      </c>
      <c r="G254" s="61"/>
      <c r="H254" s="43" t="s">
        <v>1</v>
      </c>
      <c r="I254" s="66"/>
      <c r="K254" s="140" t="str">
        <f t="shared" si="9"/>
        <v>區公所業務-民政業務-獎補助費-對國內團體之捐助</v>
      </c>
      <c r="L254" s="140" t="str">
        <f t="shared" si="10"/>
        <v>113臺中市體育志工大隊西屯區中隊健走日</v>
      </c>
      <c r="M254" s="40" t="str">
        <f t="shared" si="11"/>
        <v>臺中市西屯區體育會</v>
      </c>
    </row>
    <row r="255" spans="1:13" s="14" customFormat="1" ht="75">
      <c r="A255" s="57" t="s">
        <v>78</v>
      </c>
      <c r="B255" s="57" t="s">
        <v>698</v>
      </c>
      <c r="C255" s="57" t="s">
        <v>694</v>
      </c>
      <c r="D255" s="57" t="s">
        <v>695</v>
      </c>
      <c r="E255" s="65">
        <v>30</v>
      </c>
      <c r="F255" s="59" t="s">
        <v>82</v>
      </c>
      <c r="G255" s="61"/>
      <c r="H255" s="43" t="s">
        <v>1</v>
      </c>
      <c r="I255" s="66"/>
      <c r="K255" s="140" t="str">
        <f t="shared" si="9"/>
        <v>區公所業務-民政業務-獎補助費-對國內團體之捐助</v>
      </c>
      <c r="L255" s="140" t="str">
        <f t="shared" si="10"/>
        <v>113年臺中市西屯區體育會『活力協和』樂之足球聯誼賽</v>
      </c>
      <c r="M255" s="40" t="str">
        <f t="shared" si="11"/>
        <v>臺中市西屯區體育會</v>
      </c>
    </row>
    <row r="256" spans="1:13" s="14" customFormat="1" ht="56.25">
      <c r="A256" s="57" t="s">
        <v>78</v>
      </c>
      <c r="B256" s="57" t="s">
        <v>699</v>
      </c>
      <c r="C256" s="57" t="s">
        <v>694</v>
      </c>
      <c r="D256" s="57" t="s">
        <v>695</v>
      </c>
      <c r="E256" s="65">
        <v>30</v>
      </c>
      <c r="F256" s="59" t="s">
        <v>82</v>
      </c>
      <c r="G256" s="61"/>
      <c r="H256" s="43" t="s">
        <v>1</v>
      </c>
      <c r="I256" s="66"/>
      <c r="K256" s="140" t="str">
        <f t="shared" si="9"/>
        <v>區公所業務-民政業務-獎補助費-對國內團體之捐助</v>
      </c>
      <c r="L256" s="140" t="str">
        <f t="shared" si="10"/>
        <v>臺中市西屯區生態健行登山趴趴走</v>
      </c>
      <c r="M256" s="40" t="str">
        <f t="shared" si="11"/>
        <v>臺中市西屯區體育會</v>
      </c>
    </row>
    <row r="257" spans="1:13" s="14" customFormat="1" ht="56.25">
      <c r="A257" s="57" t="s">
        <v>78</v>
      </c>
      <c r="B257" s="57" t="s">
        <v>700</v>
      </c>
      <c r="C257" s="57" t="s">
        <v>694</v>
      </c>
      <c r="D257" s="57" t="s">
        <v>695</v>
      </c>
      <c r="E257" s="65">
        <v>30</v>
      </c>
      <c r="F257" s="59" t="s">
        <v>82</v>
      </c>
      <c r="G257" s="61"/>
      <c r="H257" s="43" t="s">
        <v>1</v>
      </c>
      <c r="I257" s="66"/>
      <c r="K257" s="140" t="str">
        <f t="shared" si="9"/>
        <v>區公所業務-民政業務-獎補助費-對國內團體之捐助</v>
      </c>
      <c r="L257" s="140" t="str">
        <f t="shared" si="10"/>
        <v>113年臺中市西屯區體育會土風舞研習會</v>
      </c>
      <c r="M257" s="40" t="str">
        <f t="shared" si="11"/>
        <v>臺中市西屯區體育會</v>
      </c>
    </row>
    <row r="258" spans="1:13" s="14" customFormat="1" ht="56.25">
      <c r="A258" s="57" t="s">
        <v>78</v>
      </c>
      <c r="B258" s="57" t="s">
        <v>701</v>
      </c>
      <c r="C258" s="57" t="s">
        <v>694</v>
      </c>
      <c r="D258" s="57" t="s">
        <v>695</v>
      </c>
      <c r="E258" s="65">
        <v>30</v>
      </c>
      <c r="F258" s="59" t="s">
        <v>82</v>
      </c>
      <c r="G258" s="61"/>
      <c r="H258" s="43" t="s">
        <v>1</v>
      </c>
      <c r="I258" s="66"/>
      <c r="K258" s="140" t="str">
        <f t="shared" si="9"/>
        <v>區公所業務-民政業務-獎補助費-對國內團體之捐助</v>
      </c>
      <c r="L258" s="140" t="str">
        <f t="shared" si="10"/>
        <v>113年臺中市西屯區體育會有氧能運動研習會</v>
      </c>
      <c r="M258" s="40" t="str">
        <f t="shared" si="11"/>
        <v>臺中市西屯區體育會</v>
      </c>
    </row>
    <row r="259" spans="1:13" s="14" customFormat="1" ht="56.25">
      <c r="A259" s="57" t="s">
        <v>78</v>
      </c>
      <c r="B259" s="57" t="s">
        <v>702</v>
      </c>
      <c r="C259" s="57" t="s">
        <v>694</v>
      </c>
      <c r="D259" s="57" t="s">
        <v>695</v>
      </c>
      <c r="E259" s="65">
        <v>27</v>
      </c>
      <c r="F259" s="59" t="s">
        <v>82</v>
      </c>
      <c r="G259" s="61"/>
      <c r="H259" s="43" t="s">
        <v>1</v>
      </c>
      <c r="I259" s="66"/>
      <c r="K259" s="140" t="str">
        <f t="shared" si="9"/>
        <v>區公所業務-民政業務-獎補助費-對國內團體之捐助</v>
      </c>
      <c r="L259" s="140" t="str">
        <f t="shared" si="10"/>
        <v>113年臺中市運動大會西屯區田徑國小選拔競賽</v>
      </c>
      <c r="M259" s="40" t="str">
        <f t="shared" si="11"/>
        <v>臺中市西屯區體育會</v>
      </c>
    </row>
    <row r="260" spans="1:13" s="14" customFormat="1" ht="56.25">
      <c r="A260" s="57" t="s">
        <v>78</v>
      </c>
      <c r="B260" s="57" t="s">
        <v>703</v>
      </c>
      <c r="C260" s="57" t="s">
        <v>694</v>
      </c>
      <c r="D260" s="57" t="s">
        <v>695</v>
      </c>
      <c r="E260" s="65">
        <v>30</v>
      </c>
      <c r="F260" s="59" t="s">
        <v>82</v>
      </c>
      <c r="G260" s="61"/>
      <c r="H260" s="43" t="s">
        <v>1</v>
      </c>
      <c r="I260" s="66"/>
      <c r="K260" s="140" t="str">
        <f t="shared" si="9"/>
        <v>區公所業務-民政業務-獎補助費-對國內團體之捐助</v>
      </c>
      <c r="L260" s="140" t="str">
        <f t="shared" si="10"/>
        <v>113年臺中市西屯區體育會流行舞研習會</v>
      </c>
      <c r="M260" s="40" t="str">
        <f t="shared" si="11"/>
        <v>臺中市西屯區體育會</v>
      </c>
    </row>
    <row r="261" spans="1:13" s="14" customFormat="1" ht="56.25">
      <c r="A261" s="57" t="s">
        <v>78</v>
      </c>
      <c r="B261" s="57" t="s">
        <v>704</v>
      </c>
      <c r="C261" s="57" t="s">
        <v>694</v>
      </c>
      <c r="D261" s="57" t="s">
        <v>695</v>
      </c>
      <c r="E261" s="65">
        <v>60</v>
      </c>
      <c r="F261" s="59" t="s">
        <v>82</v>
      </c>
      <c r="G261" s="61"/>
      <c r="H261" s="43" t="s">
        <v>1</v>
      </c>
      <c r="I261" s="66"/>
      <c r="K261" s="140" t="str">
        <f t="shared" si="9"/>
        <v>區公所業務-民政業務-獎補助費-對國內團體之捐助</v>
      </c>
      <c r="L261" s="140" t="str">
        <f t="shared" si="10"/>
        <v>113年臺中市西屯區體育會多元趣味球球聯賽</v>
      </c>
      <c r="M261" s="40" t="str">
        <f t="shared" si="11"/>
        <v>臺中市西屯區體育會</v>
      </c>
    </row>
    <row r="262" spans="1:13" s="14" customFormat="1" ht="56.25">
      <c r="A262" s="57" t="s">
        <v>78</v>
      </c>
      <c r="B262" s="57" t="s">
        <v>705</v>
      </c>
      <c r="C262" s="57" t="s">
        <v>694</v>
      </c>
      <c r="D262" s="57" t="s">
        <v>695</v>
      </c>
      <c r="E262" s="65">
        <v>30</v>
      </c>
      <c r="F262" s="59" t="s">
        <v>82</v>
      </c>
      <c r="G262" s="61"/>
      <c r="H262" s="43" t="s">
        <v>1</v>
      </c>
      <c r="I262" s="66"/>
      <c r="K262" s="140" t="str">
        <f t="shared" si="9"/>
        <v>區公所業務-民政業務-獎補助費-對國內團體之捐助</v>
      </c>
      <c r="L262" s="140" t="str">
        <f t="shared" si="10"/>
        <v>113年臺中市西屯區體育會空手道研習會</v>
      </c>
      <c r="M262" s="40" t="str">
        <f t="shared" si="11"/>
        <v>臺中市西屯區體育會</v>
      </c>
    </row>
    <row r="263" spans="1:13" s="14" customFormat="1" ht="56.25">
      <c r="A263" s="57" t="s">
        <v>78</v>
      </c>
      <c r="B263" s="57" t="s">
        <v>706</v>
      </c>
      <c r="C263" s="57" t="s">
        <v>694</v>
      </c>
      <c r="D263" s="57" t="s">
        <v>695</v>
      </c>
      <c r="E263" s="65">
        <v>40</v>
      </c>
      <c r="F263" s="59" t="s">
        <v>82</v>
      </c>
      <c r="G263" s="61"/>
      <c r="H263" s="43" t="s">
        <v>1</v>
      </c>
      <c r="I263" s="66"/>
      <c r="K263" s="140" t="str">
        <f t="shared" si="9"/>
        <v>區公所業務-民政業務-獎補助費-對國內團體之捐助</v>
      </c>
      <c r="L263" s="140" t="str">
        <f t="shared" si="10"/>
        <v>113年臺中市西屯區職工慢速壘球交流聯誼賽</v>
      </c>
      <c r="M263" s="40" t="str">
        <f t="shared" si="11"/>
        <v>臺中市西屯區體育會</v>
      </c>
    </row>
    <row r="264" spans="1:13" s="14" customFormat="1" ht="56.25">
      <c r="A264" s="57" t="s">
        <v>78</v>
      </c>
      <c r="B264" s="57" t="s">
        <v>707</v>
      </c>
      <c r="C264" s="57" t="s">
        <v>694</v>
      </c>
      <c r="D264" s="57" t="s">
        <v>695</v>
      </c>
      <c r="E264" s="65">
        <v>33</v>
      </c>
      <c r="F264" s="59" t="s">
        <v>82</v>
      </c>
      <c r="G264" s="61"/>
      <c r="H264" s="43" t="s">
        <v>1</v>
      </c>
      <c r="I264" s="66"/>
      <c r="K264" s="140" t="str">
        <f t="shared" si="9"/>
        <v>區公所業務-民政業務-獎補助費-對國內團體之捐助</v>
      </c>
      <c r="L264" s="140" t="str">
        <f t="shared" si="10"/>
        <v>113年臺中市西屯區體育會跆拳道研習會</v>
      </c>
      <c r="M264" s="40" t="str">
        <f t="shared" si="11"/>
        <v>臺中市西屯區體育會</v>
      </c>
    </row>
    <row r="265" spans="1:13" s="14" customFormat="1" ht="56.25">
      <c r="A265" s="57" t="s">
        <v>78</v>
      </c>
      <c r="B265" s="57" t="s">
        <v>708</v>
      </c>
      <c r="C265" s="57" t="s">
        <v>694</v>
      </c>
      <c r="D265" s="57" t="s">
        <v>695</v>
      </c>
      <c r="E265" s="65">
        <v>30</v>
      </c>
      <c r="F265" s="59" t="s">
        <v>82</v>
      </c>
      <c r="G265" s="61"/>
      <c r="H265" s="43" t="s">
        <v>1</v>
      </c>
      <c r="I265" s="66"/>
      <c r="K265" s="140" t="str">
        <f t="shared" ref="K265:K328" si="12">A265</f>
        <v>區公所業務-民政業務-獎補助費-對國內團體之捐助</v>
      </c>
      <c r="L265" s="140" t="str">
        <f t="shared" ref="L265:L328" si="13">B265</f>
        <v>113年臺中市西屯區體育會運動舞蹈研習會</v>
      </c>
      <c r="M265" s="40" t="str">
        <f t="shared" ref="M265:M328" si="14">C265</f>
        <v>臺中市西屯區體育會</v>
      </c>
    </row>
    <row r="266" spans="1:13" s="14" customFormat="1" ht="56.25">
      <c r="A266" s="57" t="s">
        <v>78</v>
      </c>
      <c r="B266" s="57" t="s">
        <v>709</v>
      </c>
      <c r="C266" s="57" t="s">
        <v>694</v>
      </c>
      <c r="D266" s="57" t="s">
        <v>695</v>
      </c>
      <c r="E266" s="65">
        <v>50</v>
      </c>
      <c r="F266" s="59" t="s">
        <v>82</v>
      </c>
      <c r="G266" s="61"/>
      <c r="H266" s="43" t="s">
        <v>1</v>
      </c>
      <c r="I266" s="66"/>
      <c r="K266" s="140" t="str">
        <f t="shared" si="12"/>
        <v>區公所業務-民政業務-獎補助費-對國內團體之捐助</v>
      </c>
      <c r="L266" s="140" t="str">
        <f t="shared" si="13"/>
        <v>113年西屯區體育會參訪員林市長盃舞蹈競賽嘉年華</v>
      </c>
      <c r="M266" s="40" t="str">
        <f t="shared" si="14"/>
        <v>臺中市西屯區體育會</v>
      </c>
    </row>
    <row r="267" spans="1:13" s="4" customFormat="1" ht="56.25">
      <c r="A267" s="44" t="s">
        <v>78</v>
      </c>
      <c r="B267" s="44" t="s">
        <v>657</v>
      </c>
      <c r="C267" s="44" t="s">
        <v>658</v>
      </c>
      <c r="D267" s="44" t="s">
        <v>659</v>
      </c>
      <c r="E267" s="50">
        <v>60</v>
      </c>
      <c r="F267" s="42" t="s">
        <v>82</v>
      </c>
      <c r="G267" s="44"/>
      <c r="H267" s="43" t="s">
        <v>1</v>
      </c>
      <c r="I267" s="43"/>
      <c r="K267" s="140" t="str">
        <f t="shared" si="12"/>
        <v>區公所業務-民政業務-獎補助費-對國內團體之捐助</v>
      </c>
      <c r="L267" s="140" t="str">
        <f t="shared" si="13"/>
        <v>113年臺中市南屯區體育會多元趣味體育嘉年華會</v>
      </c>
      <c r="M267" s="40" t="str">
        <f t="shared" si="14"/>
        <v>臺中市南屯區體育會</v>
      </c>
    </row>
    <row r="268" spans="1:13" s="6" customFormat="1" ht="56.25">
      <c r="A268" s="44" t="s">
        <v>78</v>
      </c>
      <c r="B268" s="44" t="s">
        <v>660</v>
      </c>
      <c r="C268" s="44" t="s">
        <v>658</v>
      </c>
      <c r="D268" s="44" t="s">
        <v>659</v>
      </c>
      <c r="E268" s="50">
        <v>20</v>
      </c>
      <c r="F268" s="42" t="s">
        <v>82</v>
      </c>
      <c r="G268" s="49"/>
      <c r="H268" s="43" t="s">
        <v>1</v>
      </c>
      <c r="I268" s="43"/>
      <c r="K268" s="140" t="str">
        <f t="shared" si="12"/>
        <v>區公所業務-民政業務-獎補助費-對國內團體之捐助</v>
      </c>
      <c r="L268" s="140" t="str">
        <f t="shared" si="13"/>
        <v>113年臺中市南屯區體育會拉筋功研習班</v>
      </c>
      <c r="M268" s="40" t="str">
        <f t="shared" si="14"/>
        <v>臺中市南屯區體育會</v>
      </c>
    </row>
    <row r="269" spans="1:13" s="6" customFormat="1" ht="56.25">
      <c r="A269" s="44" t="s">
        <v>78</v>
      </c>
      <c r="B269" s="44" t="s">
        <v>661</v>
      </c>
      <c r="C269" s="44" t="s">
        <v>658</v>
      </c>
      <c r="D269" s="44" t="s">
        <v>659</v>
      </c>
      <c r="E269" s="50">
        <v>20</v>
      </c>
      <c r="F269" s="42" t="s">
        <v>82</v>
      </c>
      <c r="G269" s="49"/>
      <c r="H269" s="43" t="s">
        <v>1</v>
      </c>
      <c r="I269" s="43"/>
      <c r="K269" s="140" t="str">
        <f t="shared" si="12"/>
        <v>區公所業務-民政業務-獎補助費-對國內團體之捐助</v>
      </c>
      <c r="L269" s="140" t="str">
        <f t="shared" si="13"/>
        <v>113年臺中市南屯區體育會流行舞研習班</v>
      </c>
      <c r="M269" s="40" t="str">
        <f t="shared" si="14"/>
        <v>臺中市南屯區體育會</v>
      </c>
    </row>
    <row r="270" spans="1:13" s="6" customFormat="1" ht="56.25">
      <c r="A270" s="44" t="s">
        <v>78</v>
      </c>
      <c r="B270" s="44" t="s">
        <v>662</v>
      </c>
      <c r="C270" s="44" t="s">
        <v>658</v>
      </c>
      <c r="D270" s="44" t="s">
        <v>659</v>
      </c>
      <c r="E270" s="50">
        <v>20</v>
      </c>
      <c r="F270" s="42" t="s">
        <v>82</v>
      </c>
      <c r="G270" s="49"/>
      <c r="H270" s="43" t="s">
        <v>1</v>
      </c>
      <c r="I270" s="43"/>
      <c r="K270" s="140" t="str">
        <f t="shared" si="12"/>
        <v>區公所業務-民政業務-獎補助費-對國內團體之捐助</v>
      </c>
      <c r="L270" s="140" t="str">
        <f t="shared" si="13"/>
        <v>113年臺中市南屯區體育會
氣功研習班</v>
      </c>
      <c r="M270" s="40" t="str">
        <f t="shared" si="14"/>
        <v>臺中市南屯區體育會</v>
      </c>
    </row>
    <row r="271" spans="1:13" s="6" customFormat="1" ht="56.25">
      <c r="A271" s="44" t="s">
        <v>78</v>
      </c>
      <c r="B271" s="44" t="s">
        <v>663</v>
      </c>
      <c r="C271" s="44" t="s">
        <v>658</v>
      </c>
      <c r="D271" s="44" t="s">
        <v>659</v>
      </c>
      <c r="E271" s="50">
        <v>60</v>
      </c>
      <c r="F271" s="42" t="s">
        <v>82</v>
      </c>
      <c r="G271" s="49"/>
      <c r="H271" s="43" t="s">
        <v>1</v>
      </c>
      <c r="I271" s="43"/>
      <c r="K271" s="140" t="str">
        <f t="shared" si="12"/>
        <v>區公所業務-民政業務-獎補助費-對國內團體之捐助</v>
      </c>
      <c r="L271" s="140" t="str">
        <f t="shared" si="13"/>
        <v>113年臺中市南屯區體育會舞武展演聯誼會</v>
      </c>
      <c r="M271" s="40" t="str">
        <f t="shared" si="14"/>
        <v>臺中市南屯區體育會</v>
      </c>
    </row>
    <row r="272" spans="1:13" s="6" customFormat="1" ht="56.25">
      <c r="A272" s="44" t="s">
        <v>78</v>
      </c>
      <c r="B272" s="44" t="s">
        <v>664</v>
      </c>
      <c r="C272" s="44" t="s">
        <v>658</v>
      </c>
      <c r="D272" s="44" t="s">
        <v>659</v>
      </c>
      <c r="E272" s="50">
        <v>20</v>
      </c>
      <c r="F272" s="42" t="s">
        <v>82</v>
      </c>
      <c r="G272" s="49"/>
      <c r="H272" s="43" t="s">
        <v>1</v>
      </c>
      <c r="I272" s="43"/>
      <c r="K272" s="140" t="str">
        <f t="shared" si="12"/>
        <v>區公所業務-民政業務-獎補助費-對國內團體之捐助</v>
      </c>
      <c r="L272" s="140" t="str">
        <f t="shared" si="13"/>
        <v>113年臺中市南屯區體育會
太極拳研習班</v>
      </c>
      <c r="M272" s="40" t="str">
        <f t="shared" si="14"/>
        <v>臺中市南屯區體育會</v>
      </c>
    </row>
    <row r="273" spans="1:13" s="6" customFormat="1" ht="56.25">
      <c r="A273" s="44" t="s">
        <v>78</v>
      </c>
      <c r="B273" s="44" t="s">
        <v>665</v>
      </c>
      <c r="C273" s="44" t="s">
        <v>658</v>
      </c>
      <c r="D273" s="44" t="s">
        <v>659</v>
      </c>
      <c r="E273" s="50">
        <v>20</v>
      </c>
      <c r="F273" s="42" t="s">
        <v>82</v>
      </c>
      <c r="G273" s="49"/>
      <c r="H273" s="43" t="s">
        <v>1</v>
      </c>
      <c r="I273" s="43"/>
      <c r="K273" s="140" t="str">
        <f t="shared" si="12"/>
        <v>區公所業務-民政業務-獎補助費-對國內團體之捐助</v>
      </c>
      <c r="L273" s="140" t="str">
        <f t="shared" si="13"/>
        <v>113年臺中市南屯區體育會
溜冰研習班</v>
      </c>
      <c r="M273" s="40" t="str">
        <f t="shared" si="14"/>
        <v>臺中市南屯區體育會</v>
      </c>
    </row>
    <row r="274" spans="1:13" s="6" customFormat="1" ht="56.25">
      <c r="A274" s="44" t="s">
        <v>78</v>
      </c>
      <c r="B274" s="44" t="s">
        <v>666</v>
      </c>
      <c r="C274" s="44" t="s">
        <v>658</v>
      </c>
      <c r="D274" s="44" t="s">
        <v>659</v>
      </c>
      <c r="E274" s="50">
        <v>20</v>
      </c>
      <c r="F274" s="42" t="s">
        <v>82</v>
      </c>
      <c r="G274" s="49"/>
      <c r="H274" s="43" t="s">
        <v>1</v>
      </c>
      <c r="I274" s="43"/>
      <c r="K274" s="140" t="str">
        <f t="shared" si="12"/>
        <v>區公所業務-民政業務-獎補助費-對國內團體之捐助</v>
      </c>
      <c r="L274" s="140" t="str">
        <f t="shared" si="13"/>
        <v>113年臺中市南屯區體育會
足球研習班</v>
      </c>
      <c r="M274" s="40" t="str">
        <f t="shared" si="14"/>
        <v>臺中市南屯區體育會</v>
      </c>
    </row>
    <row r="275" spans="1:13" s="6" customFormat="1" ht="56.25">
      <c r="A275" s="44" t="s">
        <v>78</v>
      </c>
      <c r="B275" s="44" t="s">
        <v>667</v>
      </c>
      <c r="C275" s="44" t="s">
        <v>658</v>
      </c>
      <c r="D275" s="44" t="s">
        <v>659</v>
      </c>
      <c r="E275" s="50">
        <v>20</v>
      </c>
      <c r="F275" s="42" t="s">
        <v>82</v>
      </c>
      <c r="G275" s="49"/>
      <c r="H275" s="43" t="s">
        <v>1</v>
      </c>
      <c r="I275" s="43"/>
      <c r="K275" s="140" t="str">
        <f t="shared" si="12"/>
        <v>區公所業務-民政業務-獎補助費-對國內團體之捐助</v>
      </c>
      <c r="L275" s="140" t="str">
        <f t="shared" si="13"/>
        <v>113年臺中市南屯區體育會
土風舞研習班</v>
      </c>
      <c r="M275" s="40" t="str">
        <f t="shared" si="14"/>
        <v>臺中市南屯區體育會</v>
      </c>
    </row>
    <row r="276" spans="1:13" s="6" customFormat="1" ht="56.25">
      <c r="A276" s="44" t="s">
        <v>78</v>
      </c>
      <c r="B276" s="44" t="s">
        <v>668</v>
      </c>
      <c r="C276" s="44" t="s">
        <v>658</v>
      </c>
      <c r="D276" s="44" t="s">
        <v>659</v>
      </c>
      <c r="E276" s="50">
        <v>20</v>
      </c>
      <c r="F276" s="42" t="s">
        <v>82</v>
      </c>
      <c r="G276" s="49"/>
      <c r="H276" s="43" t="s">
        <v>1</v>
      </c>
      <c r="I276" s="43"/>
      <c r="K276" s="140" t="str">
        <f t="shared" si="12"/>
        <v>區公所業務-民政業務-獎補助費-對國內團體之捐助</v>
      </c>
      <c r="L276" s="140" t="str">
        <f t="shared" si="13"/>
        <v>113年臺中市南屯區體育會有氧體能運動研習班</v>
      </c>
      <c r="M276" s="40" t="str">
        <f t="shared" si="14"/>
        <v>臺中市南屯區體育會</v>
      </c>
    </row>
    <row r="277" spans="1:13" s="6" customFormat="1" ht="56.25">
      <c r="A277" s="44" t="s">
        <v>78</v>
      </c>
      <c r="B277" s="44" t="s">
        <v>669</v>
      </c>
      <c r="C277" s="44" t="s">
        <v>658</v>
      </c>
      <c r="D277" s="44" t="s">
        <v>659</v>
      </c>
      <c r="E277" s="50">
        <v>20</v>
      </c>
      <c r="F277" s="42" t="s">
        <v>82</v>
      </c>
      <c r="G277" s="49"/>
      <c r="H277" s="43" t="s">
        <v>1</v>
      </c>
      <c r="I277" s="43"/>
      <c r="K277" s="140" t="str">
        <f t="shared" si="12"/>
        <v>區公所業務-民政業務-獎補助費-對國內團體之捐助</v>
      </c>
      <c r="L277" s="140" t="str">
        <f t="shared" si="13"/>
        <v>113年臺中市南屯區體育會廣場舞研習班</v>
      </c>
      <c r="M277" s="40" t="str">
        <f t="shared" si="14"/>
        <v>臺中市南屯區體育會</v>
      </c>
    </row>
    <row r="278" spans="1:13" s="6" customFormat="1" ht="56.25">
      <c r="A278" s="44" t="s">
        <v>78</v>
      </c>
      <c r="B278" s="44" t="s">
        <v>670</v>
      </c>
      <c r="C278" s="44" t="s">
        <v>658</v>
      </c>
      <c r="D278" s="44" t="s">
        <v>659</v>
      </c>
      <c r="E278" s="50">
        <v>20</v>
      </c>
      <c r="F278" s="42" t="s">
        <v>82</v>
      </c>
      <c r="G278" s="49"/>
      <c r="H278" s="43" t="s">
        <v>1</v>
      </c>
      <c r="I278" s="43"/>
      <c r="K278" s="140" t="str">
        <f t="shared" si="12"/>
        <v>區公所業務-民政業務-獎補助費-對國內團體之捐助</v>
      </c>
      <c r="L278" s="140" t="str">
        <f t="shared" si="13"/>
        <v>113年臺中市南屯區體育會鄉野健行登山日</v>
      </c>
      <c r="M278" s="40" t="str">
        <f t="shared" si="14"/>
        <v>臺中市南屯區體育會</v>
      </c>
    </row>
    <row r="279" spans="1:13" s="6" customFormat="1" ht="56.25">
      <c r="A279" s="44" t="s">
        <v>78</v>
      </c>
      <c r="B279" s="44" t="s">
        <v>671</v>
      </c>
      <c r="C279" s="44" t="s">
        <v>658</v>
      </c>
      <c r="D279" s="44" t="s">
        <v>659</v>
      </c>
      <c r="E279" s="50">
        <v>20</v>
      </c>
      <c r="F279" s="42" t="s">
        <v>82</v>
      </c>
      <c r="G279" s="49"/>
      <c r="H279" s="43" t="s">
        <v>1</v>
      </c>
      <c r="I279" s="43"/>
      <c r="K279" s="140" t="str">
        <f t="shared" si="12"/>
        <v>區公所業務-民政業務-獎補助費-對國內團體之捐助</v>
      </c>
      <c r="L279" s="140" t="str">
        <f t="shared" si="13"/>
        <v>113年臺中市南屯區體育會舞龍研習班</v>
      </c>
      <c r="M279" s="40" t="str">
        <f t="shared" si="14"/>
        <v>臺中市南屯區體育會</v>
      </c>
    </row>
    <row r="280" spans="1:13" s="6" customFormat="1" ht="56.25">
      <c r="A280" s="44" t="s">
        <v>78</v>
      </c>
      <c r="B280" s="44" t="s">
        <v>672</v>
      </c>
      <c r="C280" s="44" t="s">
        <v>658</v>
      </c>
      <c r="D280" s="44" t="s">
        <v>659</v>
      </c>
      <c r="E280" s="50">
        <v>30</v>
      </c>
      <c r="F280" s="42" t="s">
        <v>82</v>
      </c>
      <c r="G280" s="49"/>
      <c r="H280" s="43" t="s">
        <v>1</v>
      </c>
      <c r="I280" s="43"/>
      <c r="K280" s="140" t="str">
        <f t="shared" si="12"/>
        <v>區公所業務-民政業務-獎補助費-對國內團體之捐助</v>
      </c>
      <c r="L280" s="140" t="str">
        <f t="shared" si="13"/>
        <v>113年臺中市南屯區體育會跆拳道研習班</v>
      </c>
      <c r="M280" s="40" t="str">
        <f t="shared" si="14"/>
        <v>臺中市南屯區體育會</v>
      </c>
    </row>
    <row r="281" spans="1:13" s="6" customFormat="1" ht="56.25">
      <c r="A281" s="44" t="s">
        <v>78</v>
      </c>
      <c r="B281" s="44" t="s">
        <v>673</v>
      </c>
      <c r="C281" s="44" t="s">
        <v>658</v>
      </c>
      <c r="D281" s="44" t="s">
        <v>659</v>
      </c>
      <c r="E281" s="50">
        <v>20</v>
      </c>
      <c r="F281" s="42" t="s">
        <v>82</v>
      </c>
      <c r="G281" s="49"/>
      <c r="H281" s="43" t="s">
        <v>1</v>
      </c>
      <c r="I281" s="43"/>
      <c r="K281" s="140" t="str">
        <f t="shared" si="12"/>
        <v>區公所業務-民政業務-獎補助費-對國內團體之捐助</v>
      </c>
      <c r="L281" s="140" t="str">
        <f t="shared" si="13"/>
        <v>113年臺中市南屯區體育會直排輪研習班</v>
      </c>
      <c r="M281" s="40" t="str">
        <f t="shared" si="14"/>
        <v>臺中市南屯區體育會</v>
      </c>
    </row>
    <row r="282" spans="1:13" s="6" customFormat="1" ht="56.25">
      <c r="A282" s="44" t="s">
        <v>78</v>
      </c>
      <c r="B282" s="44" t="s">
        <v>674</v>
      </c>
      <c r="C282" s="44" t="s">
        <v>658</v>
      </c>
      <c r="D282" s="44" t="s">
        <v>659</v>
      </c>
      <c r="E282" s="50">
        <v>20</v>
      </c>
      <c r="F282" s="42" t="s">
        <v>82</v>
      </c>
      <c r="G282" s="49"/>
      <c r="H282" s="43" t="s">
        <v>1</v>
      </c>
      <c r="I282" s="43"/>
      <c r="K282" s="140" t="str">
        <f t="shared" si="12"/>
        <v>區公所業務-民政業務-獎補助費-對國內團體之捐助</v>
      </c>
      <c r="L282" s="140" t="str">
        <f t="shared" si="13"/>
        <v>113年臺中市南屯區體育會武術研習班</v>
      </c>
      <c r="M282" s="40" t="str">
        <f t="shared" si="14"/>
        <v>臺中市南屯區體育會</v>
      </c>
    </row>
    <row r="283" spans="1:13" s="6" customFormat="1" ht="56.25">
      <c r="A283" s="44" t="s">
        <v>78</v>
      </c>
      <c r="B283" s="44" t="s">
        <v>675</v>
      </c>
      <c r="C283" s="44" t="s">
        <v>658</v>
      </c>
      <c r="D283" s="44" t="s">
        <v>659</v>
      </c>
      <c r="E283" s="50">
        <v>30</v>
      </c>
      <c r="F283" s="42" t="s">
        <v>82</v>
      </c>
      <c r="G283" s="49"/>
      <c r="H283" s="43" t="s">
        <v>1</v>
      </c>
      <c r="I283" s="43"/>
      <c r="K283" s="140" t="str">
        <f t="shared" si="12"/>
        <v>區公所業務-民政業務-獎補助費-對國內團體之捐助</v>
      </c>
      <c r="L283" s="140" t="str">
        <f t="shared" si="13"/>
        <v>113年臺中市南屯區體育會運動舞蹈成果展</v>
      </c>
      <c r="M283" s="40" t="str">
        <f t="shared" si="14"/>
        <v>臺中市南屯區體育會</v>
      </c>
    </row>
    <row r="284" spans="1:13" s="6" customFormat="1" ht="56.25">
      <c r="A284" s="44" t="s">
        <v>78</v>
      </c>
      <c r="B284" s="44" t="s">
        <v>676</v>
      </c>
      <c r="C284" s="44" t="s">
        <v>658</v>
      </c>
      <c r="D284" s="44" t="s">
        <v>659</v>
      </c>
      <c r="E284" s="50">
        <v>50</v>
      </c>
      <c r="F284" s="42" t="s">
        <v>82</v>
      </c>
      <c r="G284" s="49"/>
      <c r="H284" s="43" t="s">
        <v>1</v>
      </c>
      <c r="I284" s="43"/>
      <c r="K284" s="140" t="str">
        <f t="shared" si="12"/>
        <v>區公所業務-民政業務-獎補助費-對國內團體之捐助</v>
      </c>
      <c r="L284" s="140" t="str">
        <f t="shared" si="13"/>
        <v>113年臺中市南屯區體育會理事長盃籃球邀請賽</v>
      </c>
      <c r="M284" s="40" t="str">
        <f t="shared" si="14"/>
        <v>臺中市南屯區體育會</v>
      </c>
    </row>
    <row r="285" spans="1:13" s="6" customFormat="1" ht="56.25">
      <c r="A285" s="44" t="s">
        <v>78</v>
      </c>
      <c r="B285" s="44" t="s">
        <v>677</v>
      </c>
      <c r="C285" s="44" t="s">
        <v>658</v>
      </c>
      <c r="D285" s="44" t="s">
        <v>659</v>
      </c>
      <c r="E285" s="50">
        <v>40</v>
      </c>
      <c r="F285" s="42" t="s">
        <v>82</v>
      </c>
      <c r="G285" s="49"/>
      <c r="H285" s="43" t="s">
        <v>1</v>
      </c>
      <c r="I285" s="43"/>
      <c r="K285" s="140" t="str">
        <f t="shared" si="12"/>
        <v>區公所業務-民政業務-獎補助費-對國內團體之捐助</v>
      </c>
      <c r="L285" s="140" t="str">
        <f t="shared" si="13"/>
        <v>113年度臺中市議長盃單車運動減碳健身活動</v>
      </c>
      <c r="M285" s="40" t="str">
        <f t="shared" si="14"/>
        <v>臺中市南屯區體育會</v>
      </c>
    </row>
    <row r="286" spans="1:13" s="4" customFormat="1" ht="56.25">
      <c r="A286" s="44" t="s">
        <v>40</v>
      </c>
      <c r="B286" s="44" t="s">
        <v>678</v>
      </c>
      <c r="C286" s="44" t="s">
        <v>679</v>
      </c>
      <c r="D286" s="44" t="s">
        <v>680</v>
      </c>
      <c r="E286" s="50">
        <v>20</v>
      </c>
      <c r="F286" s="42" t="s">
        <v>44</v>
      </c>
      <c r="G286" s="44"/>
      <c r="H286" s="43" t="s">
        <v>1</v>
      </c>
      <c r="I286" s="43"/>
      <c r="K286" s="140" t="str">
        <f t="shared" si="12"/>
        <v>區公所業務-民政業務-獎補助費-對國內團體之捐助</v>
      </c>
      <c r="L286" s="140" t="str">
        <f t="shared" si="13"/>
        <v>113年臺中市北屯區體育會理事長盃土風舞觀摩會</v>
      </c>
      <c r="M286" s="40" t="str">
        <f t="shared" si="14"/>
        <v>臺中市北屯區體育會</v>
      </c>
    </row>
    <row r="287" spans="1:13" s="6" customFormat="1" ht="56.25">
      <c r="A287" s="44" t="s">
        <v>40</v>
      </c>
      <c r="B287" s="44" t="s">
        <v>681</v>
      </c>
      <c r="C287" s="44" t="s">
        <v>679</v>
      </c>
      <c r="D287" s="44" t="s">
        <v>680</v>
      </c>
      <c r="E287" s="50">
        <v>70</v>
      </c>
      <c r="F287" s="42" t="s">
        <v>44</v>
      </c>
      <c r="G287" s="49"/>
      <c r="H287" s="43" t="s">
        <v>1</v>
      </c>
      <c r="I287" s="43"/>
      <c r="K287" s="140" t="str">
        <f t="shared" si="12"/>
        <v>區公所業務-民政業務-獎補助費-對國內團體之捐助</v>
      </c>
      <c r="L287" s="140" t="str">
        <f t="shared" si="13"/>
        <v>113年臺中市北屯區體育會花式溜冰選手培訓</v>
      </c>
      <c r="M287" s="40" t="str">
        <f t="shared" si="14"/>
        <v>臺中市北屯區體育會</v>
      </c>
    </row>
    <row r="288" spans="1:13" s="6" customFormat="1" ht="56.25">
      <c r="A288" s="44" t="s">
        <v>40</v>
      </c>
      <c r="B288" s="44" t="s">
        <v>682</v>
      </c>
      <c r="C288" s="44" t="s">
        <v>679</v>
      </c>
      <c r="D288" s="44" t="s">
        <v>680</v>
      </c>
      <c r="E288" s="50">
        <v>70</v>
      </c>
      <c r="F288" s="42" t="s">
        <v>44</v>
      </c>
      <c r="G288" s="49"/>
      <c r="H288" s="43" t="s">
        <v>1</v>
      </c>
      <c r="I288" s="43"/>
      <c r="K288" s="140" t="str">
        <f t="shared" si="12"/>
        <v>區公所業務-民政業務-獎補助費-對國內團體之捐助</v>
      </c>
      <c r="L288" s="140" t="str">
        <f t="shared" si="13"/>
        <v>113年臺中市北屯區體育會理事長盃青春熱舞秀</v>
      </c>
      <c r="M288" s="40" t="str">
        <f t="shared" si="14"/>
        <v>臺中市北屯區體育會</v>
      </c>
    </row>
    <row r="289" spans="1:13" s="6" customFormat="1" ht="56.25">
      <c r="A289" s="44" t="s">
        <v>40</v>
      </c>
      <c r="B289" s="44" t="s">
        <v>683</v>
      </c>
      <c r="C289" s="44" t="s">
        <v>679</v>
      </c>
      <c r="D289" s="44" t="s">
        <v>680</v>
      </c>
      <c r="E289" s="50">
        <v>20</v>
      </c>
      <c r="F289" s="42" t="s">
        <v>44</v>
      </c>
      <c r="G289" s="49"/>
      <c r="H289" s="43" t="s">
        <v>1</v>
      </c>
      <c r="I289" s="43"/>
      <c r="K289" s="140" t="str">
        <f t="shared" si="12"/>
        <v>區公所業務-民政業務-獎補助費-對國內團體之捐助</v>
      </c>
      <c r="L289" s="140" t="str">
        <f t="shared" si="13"/>
        <v>113年臺中市北屯區體育會理事長盃慢速壘球邀請賽</v>
      </c>
      <c r="M289" s="40" t="str">
        <f t="shared" si="14"/>
        <v>臺中市北屯區體育會</v>
      </c>
    </row>
    <row r="290" spans="1:13" s="6" customFormat="1" ht="56.25">
      <c r="A290" s="44" t="s">
        <v>40</v>
      </c>
      <c r="B290" s="44" t="s">
        <v>684</v>
      </c>
      <c r="C290" s="44" t="s">
        <v>679</v>
      </c>
      <c r="D290" s="44" t="s">
        <v>680</v>
      </c>
      <c r="E290" s="50">
        <v>50</v>
      </c>
      <c r="F290" s="42" t="s">
        <v>44</v>
      </c>
      <c r="G290" s="49"/>
      <c r="H290" s="43" t="s">
        <v>1</v>
      </c>
      <c r="I290" s="43"/>
      <c r="K290" s="140" t="str">
        <f t="shared" si="12"/>
        <v>區公所業務-民政業務-獎補助費-對國內團體之捐助</v>
      </c>
      <c r="L290" s="140" t="str">
        <f t="shared" si="13"/>
        <v>113年運動i臺灣2.0計畫-北屯區登山健行嘉年華</v>
      </c>
      <c r="M290" s="40" t="str">
        <f t="shared" si="14"/>
        <v>臺中市北屯區體育會</v>
      </c>
    </row>
    <row r="291" spans="1:13" s="6" customFormat="1" ht="56.25">
      <c r="A291" s="44" t="s">
        <v>40</v>
      </c>
      <c r="B291" s="44" t="s">
        <v>685</v>
      </c>
      <c r="C291" s="44" t="s">
        <v>679</v>
      </c>
      <c r="D291" s="44" t="s">
        <v>680</v>
      </c>
      <c r="E291" s="50">
        <v>20</v>
      </c>
      <c r="F291" s="42" t="s">
        <v>44</v>
      </c>
      <c r="G291" s="49"/>
      <c r="H291" s="43" t="s">
        <v>1</v>
      </c>
      <c r="I291" s="43"/>
      <c r="K291" s="140" t="str">
        <f t="shared" si="12"/>
        <v>區公所業務-民政業務-獎補助費-對國內團體之捐助</v>
      </c>
      <c r="L291" s="140" t="str">
        <f t="shared" si="13"/>
        <v>113年臺中市北屯區體育會理事長盃全國圍棋公開賽</v>
      </c>
      <c r="M291" s="40" t="str">
        <f t="shared" si="14"/>
        <v>臺中市北屯區體育會</v>
      </c>
    </row>
    <row r="292" spans="1:13" s="6" customFormat="1" ht="56.25">
      <c r="A292" s="44" t="s">
        <v>40</v>
      </c>
      <c r="B292" s="44" t="s">
        <v>686</v>
      </c>
      <c r="C292" s="44" t="s">
        <v>679</v>
      </c>
      <c r="D292" s="44" t="s">
        <v>680</v>
      </c>
      <c r="E292" s="50">
        <v>20</v>
      </c>
      <c r="F292" s="42" t="s">
        <v>44</v>
      </c>
      <c r="G292" s="49"/>
      <c r="H292" s="43" t="s">
        <v>1</v>
      </c>
      <c r="I292" s="43"/>
      <c r="K292" s="140" t="str">
        <f t="shared" si="12"/>
        <v>區公所業務-民政業務-獎補助費-對國內團體之捐助</v>
      </c>
      <c r="L292" s="140" t="str">
        <f t="shared" si="13"/>
        <v>113年臺中市北屯區體育會合氣道演武競賽</v>
      </c>
      <c r="M292" s="40" t="str">
        <f t="shared" si="14"/>
        <v>臺中市北屯區體育會</v>
      </c>
    </row>
    <row r="293" spans="1:13" s="6" customFormat="1" ht="56.25">
      <c r="A293" s="44" t="s">
        <v>40</v>
      </c>
      <c r="B293" s="44" t="s">
        <v>687</v>
      </c>
      <c r="C293" s="44" t="s">
        <v>679</v>
      </c>
      <c r="D293" s="44" t="s">
        <v>680</v>
      </c>
      <c r="E293" s="50">
        <v>20</v>
      </c>
      <c r="F293" s="42" t="s">
        <v>44</v>
      </c>
      <c r="G293" s="49"/>
      <c r="H293" s="43" t="s">
        <v>1</v>
      </c>
      <c r="I293" s="43"/>
      <c r="K293" s="140" t="str">
        <f t="shared" si="12"/>
        <v>區公所業務-民政業務-獎補助費-對國內團體之捐助</v>
      </c>
      <c r="L293" s="140" t="str">
        <f t="shared" si="13"/>
        <v>113年臺中市北屯區體育會理事長盃外丹功展演活動</v>
      </c>
      <c r="M293" s="40" t="str">
        <f t="shared" si="14"/>
        <v>臺中市北屯區體育會</v>
      </c>
    </row>
    <row r="294" spans="1:13" s="6" customFormat="1" ht="56.25">
      <c r="A294" s="44" t="s">
        <v>40</v>
      </c>
      <c r="B294" s="44" t="s">
        <v>688</v>
      </c>
      <c r="C294" s="44" t="s">
        <v>679</v>
      </c>
      <c r="D294" s="44" t="s">
        <v>680</v>
      </c>
      <c r="E294" s="50">
        <v>50</v>
      </c>
      <c r="F294" s="42" t="s">
        <v>44</v>
      </c>
      <c r="G294" s="49"/>
      <c r="H294" s="43" t="s">
        <v>1</v>
      </c>
      <c r="I294" s="43"/>
      <c r="K294" s="140" t="str">
        <f t="shared" si="12"/>
        <v>區公所業務-民政業務-獎補助費-對國內團體之捐助</v>
      </c>
      <c r="L294" s="140" t="str">
        <f t="shared" si="13"/>
        <v>113年運動i台灣2.0計畫臺中市北屯區羽球社區聯誼賽</v>
      </c>
      <c r="M294" s="40" t="str">
        <f t="shared" si="14"/>
        <v>臺中市北屯區體育會</v>
      </c>
    </row>
    <row r="295" spans="1:13" s="6" customFormat="1" ht="56.25">
      <c r="A295" s="44" t="s">
        <v>40</v>
      </c>
      <c r="B295" s="44" t="s">
        <v>689</v>
      </c>
      <c r="C295" s="44" t="s">
        <v>679</v>
      </c>
      <c r="D295" s="44" t="s">
        <v>680</v>
      </c>
      <c r="E295" s="50">
        <v>70</v>
      </c>
      <c r="F295" s="42" t="s">
        <v>44</v>
      </c>
      <c r="G295" s="49"/>
      <c r="H295" s="43" t="s">
        <v>1</v>
      </c>
      <c r="I295" s="43"/>
      <c r="K295" s="140" t="str">
        <f t="shared" si="12"/>
        <v>區公所業務-民政業務-獎補助費-對國內團體之捐助</v>
      </c>
      <c r="L295" s="140" t="str">
        <f t="shared" si="13"/>
        <v>113年運動i臺灣2.0計畫-北屯區單車路跑嘉年華</v>
      </c>
      <c r="M295" s="40" t="str">
        <f t="shared" si="14"/>
        <v>臺中市北屯區體育會</v>
      </c>
    </row>
    <row r="296" spans="1:13" s="6" customFormat="1" ht="56.25">
      <c r="A296" s="44" t="s">
        <v>40</v>
      </c>
      <c r="B296" s="44" t="s">
        <v>690</v>
      </c>
      <c r="C296" s="44" t="s">
        <v>679</v>
      </c>
      <c r="D296" s="44" t="s">
        <v>680</v>
      </c>
      <c r="E296" s="50">
        <v>20</v>
      </c>
      <c r="F296" s="42" t="s">
        <v>44</v>
      </c>
      <c r="G296" s="49"/>
      <c r="H296" s="43" t="s">
        <v>1</v>
      </c>
      <c r="I296" s="43"/>
      <c r="K296" s="140" t="str">
        <f t="shared" si="12"/>
        <v>區公所業務-民政業務-獎補助費-對國內團體之捐助</v>
      </c>
      <c r="L296" s="140" t="str">
        <f t="shared" si="13"/>
        <v>113年臺中市北屯區體育會元極舞觀摩賽活動</v>
      </c>
      <c r="M296" s="40" t="str">
        <f t="shared" si="14"/>
        <v>臺中市北屯區體育會</v>
      </c>
    </row>
    <row r="297" spans="1:13" s="6" customFormat="1" ht="56.25">
      <c r="A297" s="44" t="s">
        <v>40</v>
      </c>
      <c r="B297" s="44" t="s">
        <v>691</v>
      </c>
      <c r="C297" s="44" t="s">
        <v>679</v>
      </c>
      <c r="D297" s="44" t="s">
        <v>680</v>
      </c>
      <c r="E297" s="50">
        <v>90</v>
      </c>
      <c r="F297" s="42" t="s">
        <v>44</v>
      </c>
      <c r="G297" s="49"/>
      <c r="H297" s="43" t="s">
        <v>1</v>
      </c>
      <c r="I297" s="43"/>
      <c r="K297" s="140" t="str">
        <f t="shared" si="12"/>
        <v>區公所業務-民政業務-獎補助費-對國內團體之捐助</v>
      </c>
      <c r="L297" s="140" t="str">
        <f t="shared" si="13"/>
        <v>113年運動i臺灣2.0計畫-北屯區桌球社區聯誼賽</v>
      </c>
      <c r="M297" s="40" t="str">
        <f t="shared" si="14"/>
        <v>臺中市北屯區體育會</v>
      </c>
    </row>
    <row r="298" spans="1:13" s="6" customFormat="1" ht="56.25">
      <c r="A298" s="44" t="s">
        <v>40</v>
      </c>
      <c r="B298" s="44" t="s">
        <v>692</v>
      </c>
      <c r="C298" s="44" t="s">
        <v>679</v>
      </c>
      <c r="D298" s="44" t="s">
        <v>680</v>
      </c>
      <c r="E298" s="50">
        <v>20</v>
      </c>
      <c r="F298" s="42" t="s">
        <v>44</v>
      </c>
      <c r="G298" s="49"/>
      <c r="H298" s="43" t="s">
        <v>1</v>
      </c>
      <c r="I298" s="43"/>
      <c r="K298" s="140" t="str">
        <f t="shared" si="12"/>
        <v>區公所業務-民政業務-獎補助費-對國內團體之捐助</v>
      </c>
      <c r="L298" s="140" t="str">
        <f t="shared" si="13"/>
        <v>113年台中市北屯區體育會理事長盃暨寶麗金籃球邀請賽</v>
      </c>
      <c r="M298" s="40" t="str">
        <f t="shared" si="14"/>
        <v>臺中市北屯區體育會</v>
      </c>
    </row>
    <row r="299" spans="1:13" s="4" customFormat="1" ht="56.25">
      <c r="A299" s="67" t="s">
        <v>40</v>
      </c>
      <c r="B299" s="67" t="s">
        <v>615</v>
      </c>
      <c r="C299" s="67" t="s">
        <v>616</v>
      </c>
      <c r="D299" s="67" t="s">
        <v>617</v>
      </c>
      <c r="E299" s="50">
        <v>35</v>
      </c>
      <c r="F299" s="42" t="s">
        <v>82</v>
      </c>
      <c r="G299" s="44"/>
      <c r="H299" s="43" t="s">
        <v>1</v>
      </c>
      <c r="I299" s="43"/>
      <c r="K299" s="140" t="str">
        <f t="shared" si="12"/>
        <v>區公所業務-民政業務-獎補助費-對國內團體之捐助</v>
      </c>
      <c r="L299" s="140" t="str">
        <f t="shared" si="13"/>
        <v>113年臺中市豐原區體育會理事長盃高爾夫球錦標賽</v>
      </c>
      <c r="M299" s="40" t="str">
        <f t="shared" si="14"/>
        <v>臺中市豐原區體育會</v>
      </c>
    </row>
    <row r="300" spans="1:13" s="6" customFormat="1" ht="56.25">
      <c r="A300" s="67" t="s">
        <v>40</v>
      </c>
      <c r="B300" s="44" t="s">
        <v>772</v>
      </c>
      <c r="C300" s="67" t="s">
        <v>616</v>
      </c>
      <c r="D300" s="67" t="s">
        <v>617</v>
      </c>
      <c r="E300" s="50">
        <v>40</v>
      </c>
      <c r="F300" s="42" t="s">
        <v>82</v>
      </c>
      <c r="G300" s="49"/>
      <c r="H300" s="43" t="s">
        <v>1</v>
      </c>
      <c r="I300" s="43"/>
      <c r="K300" s="140" t="str">
        <f t="shared" si="12"/>
        <v>區公所業務-民政業務-獎補助費-對國內團體之捐助</v>
      </c>
      <c r="L300" s="140" t="str">
        <f t="shared" si="13"/>
        <v>113年臺中市豐原區體育會理事長盃迷你網球團體錦標賽</v>
      </c>
      <c r="M300" s="40" t="str">
        <f t="shared" si="14"/>
        <v>臺中市豐原區體育會</v>
      </c>
    </row>
    <row r="301" spans="1:13" s="6" customFormat="1" ht="56.25">
      <c r="A301" s="67" t="s">
        <v>40</v>
      </c>
      <c r="B301" s="44" t="s">
        <v>618</v>
      </c>
      <c r="C301" s="67" t="s">
        <v>616</v>
      </c>
      <c r="D301" s="67" t="s">
        <v>617</v>
      </c>
      <c r="E301" s="50">
        <v>30</v>
      </c>
      <c r="F301" s="42" t="s">
        <v>82</v>
      </c>
      <c r="G301" s="49"/>
      <c r="H301" s="43" t="s">
        <v>1</v>
      </c>
      <c r="I301" s="43"/>
      <c r="K301" s="140" t="str">
        <f t="shared" si="12"/>
        <v>區公所業務-民政業務-獎補助費-對國內團體之捐助</v>
      </c>
      <c r="L301" s="140" t="str">
        <f t="shared" si="13"/>
        <v>113年運動i台灣2.0計畫-臺中市豐原區桌球社區聯誼賽</v>
      </c>
      <c r="M301" s="40" t="str">
        <f t="shared" si="14"/>
        <v>臺中市豐原區體育會</v>
      </c>
    </row>
    <row r="302" spans="1:13" s="6" customFormat="1" ht="56.25">
      <c r="A302" s="67" t="s">
        <v>40</v>
      </c>
      <c r="B302" s="44" t="s">
        <v>619</v>
      </c>
      <c r="C302" s="67" t="s">
        <v>616</v>
      </c>
      <c r="D302" s="67" t="s">
        <v>617</v>
      </c>
      <c r="E302" s="50">
        <v>40</v>
      </c>
      <c r="F302" s="42" t="s">
        <v>82</v>
      </c>
      <c r="G302" s="49"/>
      <c r="H302" s="43" t="s">
        <v>1</v>
      </c>
      <c r="I302" s="43"/>
      <c r="K302" s="140" t="str">
        <f t="shared" si="12"/>
        <v>區公所業務-民政業務-獎補助費-對國內團體之捐助</v>
      </c>
      <c r="L302" s="140" t="str">
        <f t="shared" si="13"/>
        <v>113年臺中市豐原區體育會理事長盃排舞創意觀摩會</v>
      </c>
      <c r="M302" s="40" t="str">
        <f t="shared" si="14"/>
        <v>臺中市豐原區體育會</v>
      </c>
    </row>
    <row r="303" spans="1:13" s="6" customFormat="1" ht="56.25">
      <c r="A303" s="67" t="s">
        <v>40</v>
      </c>
      <c r="B303" s="44" t="s">
        <v>620</v>
      </c>
      <c r="C303" s="67" t="s">
        <v>616</v>
      </c>
      <c r="D303" s="67" t="s">
        <v>617</v>
      </c>
      <c r="E303" s="50">
        <v>70</v>
      </c>
      <c r="F303" s="42" t="s">
        <v>82</v>
      </c>
      <c r="G303" s="49"/>
      <c r="H303" s="43" t="s">
        <v>1</v>
      </c>
      <c r="I303" s="43"/>
      <c r="K303" s="140" t="str">
        <f t="shared" si="12"/>
        <v>區公所業務-民政業務-獎補助費-對國內團體之捐助</v>
      </c>
      <c r="L303" s="140" t="str">
        <f t="shared" si="13"/>
        <v>113年臺中市豐原區體育會理事長盃滑輪溜冰邀請賽</v>
      </c>
      <c r="M303" s="40" t="str">
        <f t="shared" si="14"/>
        <v>臺中市豐原區體育會</v>
      </c>
    </row>
    <row r="304" spans="1:13" s="6" customFormat="1" ht="56.25">
      <c r="A304" s="67" t="s">
        <v>40</v>
      </c>
      <c r="B304" s="64" t="s">
        <v>621</v>
      </c>
      <c r="C304" s="67" t="s">
        <v>616</v>
      </c>
      <c r="D304" s="67" t="s">
        <v>617</v>
      </c>
      <c r="E304" s="50">
        <v>35</v>
      </c>
      <c r="F304" s="42" t="s">
        <v>82</v>
      </c>
      <c r="G304" s="49"/>
      <c r="H304" s="43" t="s">
        <v>1</v>
      </c>
      <c r="I304" s="43"/>
      <c r="K304" s="140" t="str">
        <f t="shared" si="12"/>
        <v>區公所業務-民政業務-獎補助費-對國內團體之捐助</v>
      </c>
      <c r="L304" s="140" t="str">
        <f t="shared" si="13"/>
        <v>2024臺中市豐原區體育會理事長盃軟式網球邀請賽</v>
      </c>
      <c r="M304" s="40" t="str">
        <f t="shared" si="14"/>
        <v>臺中市豐原區體育會</v>
      </c>
    </row>
    <row r="305" spans="1:13" s="6" customFormat="1" ht="56.25">
      <c r="A305" s="67" t="s">
        <v>40</v>
      </c>
      <c r="B305" s="64" t="s">
        <v>622</v>
      </c>
      <c r="C305" s="67" t="s">
        <v>616</v>
      </c>
      <c r="D305" s="67" t="s">
        <v>617</v>
      </c>
      <c r="E305" s="50">
        <v>40</v>
      </c>
      <c r="F305" s="42" t="s">
        <v>82</v>
      </c>
      <c r="G305" s="49"/>
      <c r="H305" s="43" t="s">
        <v>1</v>
      </c>
      <c r="I305" s="43"/>
      <c r="K305" s="140" t="str">
        <f t="shared" si="12"/>
        <v>區公所業務-民政業務-獎補助費-對國內團體之捐助</v>
      </c>
      <c r="L305" s="140" t="str">
        <f t="shared" si="13"/>
        <v>113年臺中市豐原區體育會理事長盃太極拳觀摩賽</v>
      </c>
      <c r="M305" s="40" t="str">
        <f t="shared" si="14"/>
        <v>臺中市豐原區體育會</v>
      </c>
    </row>
    <row r="306" spans="1:13" s="6" customFormat="1" ht="56.25">
      <c r="A306" s="67" t="s">
        <v>40</v>
      </c>
      <c r="B306" s="64" t="s">
        <v>623</v>
      </c>
      <c r="C306" s="67" t="s">
        <v>616</v>
      </c>
      <c r="D306" s="67" t="s">
        <v>617</v>
      </c>
      <c r="E306" s="50">
        <v>30</v>
      </c>
      <c r="F306" s="42" t="s">
        <v>82</v>
      </c>
      <c r="G306" s="49"/>
      <c r="H306" s="43" t="s">
        <v>1</v>
      </c>
      <c r="I306" s="43"/>
      <c r="K306" s="140" t="str">
        <f t="shared" si="12"/>
        <v>區公所業務-民政業務-獎補助費-對國內團體之捐助</v>
      </c>
      <c r="L306" s="140" t="str">
        <f t="shared" si="13"/>
        <v>113年臺中市豐原區體育會理事長盃桌球錦標賽</v>
      </c>
      <c r="M306" s="40" t="str">
        <f t="shared" si="14"/>
        <v>臺中市豐原區體育會</v>
      </c>
    </row>
    <row r="307" spans="1:13" s="6" customFormat="1" ht="93.75">
      <c r="A307" s="67" t="s">
        <v>40</v>
      </c>
      <c r="B307" s="64" t="s">
        <v>624</v>
      </c>
      <c r="C307" s="67" t="s">
        <v>616</v>
      </c>
      <c r="D307" s="67" t="s">
        <v>617</v>
      </c>
      <c r="E307" s="50">
        <v>80</v>
      </c>
      <c r="F307" s="42" t="s">
        <v>82</v>
      </c>
      <c r="G307" s="49"/>
      <c r="H307" s="43" t="s">
        <v>1</v>
      </c>
      <c r="I307" s="43"/>
      <c r="K307" s="140" t="str">
        <f t="shared" si="12"/>
        <v>區公所業務-民政業務-獎補助費-對國內團體之捐助</v>
      </c>
      <c r="L307" s="140" t="str">
        <f t="shared" si="13"/>
        <v>113年運動i台灣2.0計畫-臺中市豐原區運動嘉年華暨表揚推展體育有功人員大會</v>
      </c>
      <c r="M307" s="40" t="str">
        <f t="shared" si="14"/>
        <v>臺中市豐原區體育會</v>
      </c>
    </row>
    <row r="308" spans="1:13" s="6" customFormat="1" ht="56.25">
      <c r="A308" s="67" t="s">
        <v>40</v>
      </c>
      <c r="B308" s="64" t="s">
        <v>625</v>
      </c>
      <c r="C308" s="67" t="s">
        <v>616</v>
      </c>
      <c r="D308" s="67" t="s">
        <v>617</v>
      </c>
      <c r="E308" s="50">
        <v>20</v>
      </c>
      <c r="F308" s="42" t="s">
        <v>82</v>
      </c>
      <c r="G308" s="49"/>
      <c r="H308" s="43" t="s">
        <v>1</v>
      </c>
      <c r="I308" s="43"/>
      <c r="K308" s="140" t="str">
        <f t="shared" si="12"/>
        <v>區公所業務-民政業務-獎補助費-對國內團體之捐助</v>
      </c>
      <c r="L308" s="140" t="str">
        <f t="shared" si="13"/>
        <v>113年臺中市豐原區體育會葫蘆墩盃桌球錦標賽</v>
      </c>
      <c r="M308" s="40" t="str">
        <f t="shared" si="14"/>
        <v>臺中市豐原區體育會</v>
      </c>
    </row>
    <row r="309" spans="1:13" s="6" customFormat="1" ht="56.25">
      <c r="A309" s="67" t="s">
        <v>40</v>
      </c>
      <c r="B309" s="64" t="s">
        <v>626</v>
      </c>
      <c r="C309" s="67" t="s">
        <v>616</v>
      </c>
      <c r="D309" s="67" t="s">
        <v>617</v>
      </c>
      <c r="E309" s="50">
        <v>50</v>
      </c>
      <c r="F309" s="42" t="s">
        <v>82</v>
      </c>
      <c r="G309" s="49"/>
      <c r="H309" s="43" t="s">
        <v>1</v>
      </c>
      <c r="I309" s="43"/>
      <c r="K309" s="140" t="str">
        <f t="shared" si="12"/>
        <v>區公所業務-民政業務-獎補助費-對國內團體之捐助</v>
      </c>
      <c r="L309" s="140" t="str">
        <f t="shared" si="13"/>
        <v>2024臺中市豐原區體育會理事長盃網球邀請賽</v>
      </c>
      <c r="M309" s="40" t="str">
        <f t="shared" si="14"/>
        <v>臺中市豐原區體育會</v>
      </c>
    </row>
    <row r="310" spans="1:13" s="6" customFormat="1" ht="56.25">
      <c r="A310" s="67" t="s">
        <v>40</v>
      </c>
      <c r="B310" s="64" t="s">
        <v>627</v>
      </c>
      <c r="C310" s="67" t="s">
        <v>616</v>
      </c>
      <c r="D310" s="67" t="s">
        <v>617</v>
      </c>
      <c r="E310" s="50">
        <v>20</v>
      </c>
      <c r="F310" s="42" t="s">
        <v>82</v>
      </c>
      <c r="G310" s="49"/>
      <c r="H310" s="43" t="s">
        <v>1</v>
      </c>
      <c r="I310" s="43"/>
      <c r="K310" s="140" t="str">
        <f t="shared" si="12"/>
        <v>區公所業務-民政業務-獎補助費-對國內團體之捐助</v>
      </c>
      <c r="L310" s="140" t="str">
        <f t="shared" si="13"/>
        <v>113年臺中市豐原區體育業務研習</v>
      </c>
      <c r="M310" s="40" t="str">
        <f t="shared" si="14"/>
        <v>臺中市豐原區體育會</v>
      </c>
    </row>
    <row r="311" spans="1:13" s="6" customFormat="1" ht="56.25">
      <c r="A311" s="67" t="s">
        <v>40</v>
      </c>
      <c r="B311" s="64" t="s">
        <v>628</v>
      </c>
      <c r="C311" s="67" t="s">
        <v>616</v>
      </c>
      <c r="D311" s="67" t="s">
        <v>617</v>
      </c>
      <c r="E311" s="50">
        <v>20</v>
      </c>
      <c r="F311" s="42" t="s">
        <v>82</v>
      </c>
      <c r="G311" s="49"/>
      <c r="H311" s="43" t="s">
        <v>1</v>
      </c>
      <c r="I311" s="43"/>
      <c r="K311" s="140" t="str">
        <f t="shared" si="12"/>
        <v>區公所業務-民政業務-獎補助費-對國內團體之捐助</v>
      </c>
      <c r="L311" s="140" t="str">
        <f t="shared" si="13"/>
        <v>113年臺中市豐原區體育會理事長盃合氣道錦標賽</v>
      </c>
      <c r="M311" s="40" t="str">
        <f t="shared" si="14"/>
        <v>臺中市豐原區體育會</v>
      </c>
    </row>
    <row r="312" spans="1:13" s="6" customFormat="1" ht="56.25">
      <c r="A312" s="67" t="s">
        <v>40</v>
      </c>
      <c r="B312" s="64" t="s">
        <v>629</v>
      </c>
      <c r="C312" s="67" t="s">
        <v>616</v>
      </c>
      <c r="D312" s="67" t="s">
        <v>617</v>
      </c>
      <c r="E312" s="50">
        <v>40</v>
      </c>
      <c r="F312" s="42" t="s">
        <v>82</v>
      </c>
      <c r="G312" s="49"/>
      <c r="H312" s="43" t="s">
        <v>1</v>
      </c>
      <c r="I312" s="43"/>
      <c r="K312" s="140" t="str">
        <f t="shared" si="12"/>
        <v>區公所業務-民政業務-獎補助費-對國內團體之捐助</v>
      </c>
      <c r="L312" s="140" t="str">
        <f t="shared" si="13"/>
        <v>113年臺中市豐原區體育會理事長盃保齡球錦標賽</v>
      </c>
      <c r="M312" s="40" t="str">
        <f t="shared" si="14"/>
        <v>臺中市豐原區體育會</v>
      </c>
    </row>
    <row r="313" spans="1:13" s="6" customFormat="1" ht="56.25">
      <c r="A313" s="67" t="s">
        <v>40</v>
      </c>
      <c r="B313" s="64" t="s">
        <v>630</v>
      </c>
      <c r="C313" s="67" t="s">
        <v>616</v>
      </c>
      <c r="D313" s="67" t="s">
        <v>617</v>
      </c>
      <c r="E313" s="50">
        <v>50</v>
      </c>
      <c r="F313" s="42" t="s">
        <v>82</v>
      </c>
      <c r="G313" s="49"/>
      <c r="H313" s="43" t="s">
        <v>1</v>
      </c>
      <c r="I313" s="43"/>
      <c r="K313" s="140" t="str">
        <f t="shared" si="12"/>
        <v>區公所業務-民政業務-獎補助費-對國內團體之捐助</v>
      </c>
      <c r="L313" s="140" t="str">
        <f t="shared" si="13"/>
        <v>113年臺中市豐原區體育會理事長盃慢速壘球錦標賽</v>
      </c>
      <c r="M313" s="40" t="str">
        <f t="shared" si="14"/>
        <v>臺中市豐原區體育會</v>
      </c>
    </row>
    <row r="314" spans="1:13" s="4" customFormat="1" ht="56.25">
      <c r="A314" s="68" t="s">
        <v>40</v>
      </c>
      <c r="B314" s="44" t="s">
        <v>736</v>
      </c>
      <c r="C314" s="68" t="s">
        <v>737</v>
      </c>
      <c r="D314" s="68" t="s">
        <v>738</v>
      </c>
      <c r="E314" s="45">
        <v>32</v>
      </c>
      <c r="F314" s="69" t="s">
        <v>44</v>
      </c>
      <c r="G314" s="44"/>
      <c r="H314" s="43" t="s">
        <v>1</v>
      </c>
      <c r="I314" s="43"/>
      <c r="K314" s="140" t="str">
        <f t="shared" si="12"/>
        <v>區公所業務-民政業務-獎補助費-對國內團體之捐助</v>
      </c>
      <c r="L314" s="140" t="str">
        <f t="shared" si="13"/>
        <v>113年臺中市大里區國民小學田徑錦標賽裁判費</v>
      </c>
      <c r="M314" s="40" t="str">
        <f t="shared" si="14"/>
        <v>臺中市大里區體育會</v>
      </c>
    </row>
    <row r="315" spans="1:13" s="6" customFormat="1" ht="56.25">
      <c r="A315" s="68" t="s">
        <v>40</v>
      </c>
      <c r="B315" s="44" t="s">
        <v>739</v>
      </c>
      <c r="C315" s="68" t="s">
        <v>737</v>
      </c>
      <c r="D315" s="68" t="s">
        <v>738</v>
      </c>
      <c r="E315" s="45">
        <v>23</v>
      </c>
      <c r="F315" s="69" t="s">
        <v>44</v>
      </c>
      <c r="G315" s="49"/>
      <c r="H315" s="43" t="s">
        <v>1</v>
      </c>
      <c r="I315" s="43"/>
      <c r="K315" s="140" t="str">
        <f t="shared" si="12"/>
        <v>區公所業務-民政業務-獎補助費-對國內團體之捐助</v>
      </c>
      <c r="L315" s="140" t="str">
        <f t="shared" si="13"/>
        <v>113年大里區運動會太極拳錦標賽暨選手選拔活動</v>
      </c>
      <c r="M315" s="40" t="str">
        <f t="shared" si="14"/>
        <v>臺中市大里區體育會</v>
      </c>
    </row>
    <row r="316" spans="1:13" s="6" customFormat="1" ht="56.25">
      <c r="A316" s="68" t="s">
        <v>40</v>
      </c>
      <c r="B316" s="44" t="s">
        <v>740</v>
      </c>
      <c r="C316" s="68" t="s">
        <v>737</v>
      </c>
      <c r="D316" s="68" t="s">
        <v>738</v>
      </c>
      <c r="E316" s="45">
        <v>32</v>
      </c>
      <c r="F316" s="69" t="s">
        <v>44</v>
      </c>
      <c r="G316" s="49"/>
      <c r="H316" s="43" t="s">
        <v>1</v>
      </c>
      <c r="I316" s="43"/>
      <c r="K316" s="140" t="str">
        <f t="shared" si="12"/>
        <v>區公所業務-民政業務-獎補助費-對國內團體之捐助</v>
      </c>
      <c r="L316" s="140" t="str">
        <f t="shared" si="13"/>
        <v>113年臺中市大里區運動會網球錦標賽暨選拔活動</v>
      </c>
      <c r="M316" s="40" t="str">
        <f t="shared" si="14"/>
        <v>臺中市大里區體育會</v>
      </c>
    </row>
    <row r="317" spans="1:13" s="6" customFormat="1" ht="56.25">
      <c r="A317" s="68" t="s">
        <v>40</v>
      </c>
      <c r="B317" s="44" t="s">
        <v>741</v>
      </c>
      <c r="C317" s="68" t="s">
        <v>737</v>
      </c>
      <c r="D317" s="68" t="s">
        <v>738</v>
      </c>
      <c r="E317" s="45">
        <v>30</v>
      </c>
      <c r="F317" s="69" t="s">
        <v>44</v>
      </c>
      <c r="G317" s="49"/>
      <c r="H317" s="43" t="s">
        <v>1</v>
      </c>
      <c r="I317" s="43"/>
      <c r="K317" s="140" t="str">
        <f t="shared" si="12"/>
        <v>區公所業務-民政業務-獎補助費-對國內團體之捐助</v>
      </c>
      <c r="L317" s="140" t="str">
        <f t="shared" si="13"/>
        <v>113年排舞運動嘉年華聯誼活動</v>
      </c>
      <c r="M317" s="40" t="str">
        <f t="shared" si="14"/>
        <v>臺中市大里區體育會</v>
      </c>
    </row>
    <row r="318" spans="1:13" s="6" customFormat="1" ht="56.25">
      <c r="A318" s="68" t="s">
        <v>40</v>
      </c>
      <c r="B318" s="44" t="s">
        <v>742</v>
      </c>
      <c r="C318" s="68" t="s">
        <v>737</v>
      </c>
      <c r="D318" s="68" t="s">
        <v>738</v>
      </c>
      <c r="E318" s="45">
        <v>40</v>
      </c>
      <c r="F318" s="69" t="s">
        <v>44</v>
      </c>
      <c r="G318" s="49"/>
      <c r="H318" s="43" t="s">
        <v>1</v>
      </c>
      <c r="I318" s="43"/>
      <c r="K318" s="140" t="str">
        <f t="shared" si="12"/>
        <v>區公所業務-民政業務-獎補助費-對國內團體之捐助</v>
      </c>
      <c r="L318" s="140" t="str">
        <f t="shared" si="13"/>
        <v>113年大里區高爾夫球錦標賽暨選手選拔活動</v>
      </c>
      <c r="M318" s="40" t="str">
        <f t="shared" si="14"/>
        <v>臺中市大里區體育會</v>
      </c>
    </row>
    <row r="319" spans="1:13" s="6" customFormat="1" ht="56.25">
      <c r="A319" s="68" t="s">
        <v>40</v>
      </c>
      <c r="B319" s="44" t="s">
        <v>743</v>
      </c>
      <c r="C319" s="68" t="s">
        <v>737</v>
      </c>
      <c r="D319" s="68" t="s">
        <v>738</v>
      </c>
      <c r="E319" s="45">
        <v>29</v>
      </c>
      <c r="F319" s="69" t="s">
        <v>44</v>
      </c>
      <c r="G319" s="49"/>
      <c r="H319" s="43" t="s">
        <v>1</v>
      </c>
      <c r="I319" s="43"/>
      <c r="K319" s="140" t="str">
        <f t="shared" si="12"/>
        <v>區公所業務-民政業務-獎補助費-對國內團體之捐助</v>
      </c>
      <c r="L319" s="140" t="str">
        <f t="shared" si="13"/>
        <v>113年大里區運動會保齡球錦標賽暨選拔活動</v>
      </c>
      <c r="M319" s="40" t="str">
        <f t="shared" si="14"/>
        <v>臺中市大里區體育會</v>
      </c>
    </row>
    <row r="320" spans="1:13" s="6" customFormat="1" ht="56.25">
      <c r="A320" s="68" t="s">
        <v>40</v>
      </c>
      <c r="B320" s="44" t="s">
        <v>744</v>
      </c>
      <c r="C320" s="68" t="s">
        <v>737</v>
      </c>
      <c r="D320" s="68" t="s">
        <v>738</v>
      </c>
      <c r="E320" s="45">
        <v>40</v>
      </c>
      <c r="F320" s="69" t="s">
        <v>44</v>
      </c>
      <c r="G320" s="49"/>
      <c r="H320" s="43" t="s">
        <v>1</v>
      </c>
      <c r="I320" s="43"/>
      <c r="K320" s="140" t="str">
        <f t="shared" si="12"/>
        <v>區公所業務-民政業務-獎補助費-對國內團體之捐助</v>
      </c>
      <c r="L320" s="140" t="str">
        <f t="shared" si="13"/>
        <v>113年大里區運動會槌球錦標賽暨選拔活動</v>
      </c>
      <c r="M320" s="40" t="str">
        <f t="shared" si="14"/>
        <v>臺中市大里區體育會</v>
      </c>
    </row>
    <row r="321" spans="1:13" s="6" customFormat="1" ht="56.25">
      <c r="A321" s="68" t="s">
        <v>40</v>
      </c>
      <c r="B321" s="44" t="s">
        <v>745</v>
      </c>
      <c r="C321" s="68" t="s">
        <v>737</v>
      </c>
      <c r="D321" s="68" t="s">
        <v>738</v>
      </c>
      <c r="E321" s="45">
        <v>48</v>
      </c>
      <c r="F321" s="69" t="s">
        <v>44</v>
      </c>
      <c r="G321" s="49"/>
      <c r="H321" s="43" t="s">
        <v>1</v>
      </c>
      <c r="I321" s="43"/>
      <c r="K321" s="140" t="str">
        <f t="shared" si="12"/>
        <v>區公所業務-民政業務-獎補助費-對國內團體之捐助</v>
      </c>
      <c r="L321" s="140" t="str">
        <f t="shared" si="13"/>
        <v>113年臺中市大里區國民小學田徑錦標賽活動</v>
      </c>
      <c r="M321" s="40" t="str">
        <f t="shared" si="14"/>
        <v>臺中市大里區體育會</v>
      </c>
    </row>
    <row r="322" spans="1:13" s="6" customFormat="1" ht="56.25">
      <c r="A322" s="68" t="s">
        <v>40</v>
      </c>
      <c r="B322" s="44" t="s">
        <v>746</v>
      </c>
      <c r="C322" s="68" t="s">
        <v>737</v>
      </c>
      <c r="D322" s="68" t="s">
        <v>738</v>
      </c>
      <c r="E322" s="45">
        <v>70</v>
      </c>
      <c r="F322" s="69" t="s">
        <v>44</v>
      </c>
      <c r="G322" s="49"/>
      <c r="H322" s="43" t="s">
        <v>1</v>
      </c>
      <c r="I322" s="43"/>
      <c r="K322" s="140" t="str">
        <f t="shared" si="12"/>
        <v>區公所業務-民政業務-獎補助費-對國內團體之捐助</v>
      </c>
      <c r="L322" s="140" t="str">
        <f t="shared" si="13"/>
        <v>113年大里區基層慢速壘球推廣賽活動</v>
      </c>
      <c r="M322" s="40" t="str">
        <f t="shared" si="14"/>
        <v>臺中市大里區體育會</v>
      </c>
    </row>
    <row r="323" spans="1:13" s="6" customFormat="1" ht="75">
      <c r="A323" s="68" t="s">
        <v>40</v>
      </c>
      <c r="B323" s="44" t="s">
        <v>747</v>
      </c>
      <c r="C323" s="68" t="s">
        <v>737</v>
      </c>
      <c r="D323" s="68" t="s">
        <v>738</v>
      </c>
      <c r="E323" s="45">
        <v>30</v>
      </c>
      <c r="F323" s="69" t="s">
        <v>44</v>
      </c>
      <c r="G323" s="49"/>
      <c r="H323" s="43" t="s">
        <v>1</v>
      </c>
      <c r="I323" s="43"/>
      <c r="K323" s="140" t="str">
        <f t="shared" si="12"/>
        <v>區公所業務-民政業務-獎補助費-對國內團體之捐助</v>
      </c>
      <c r="L323" s="140" t="str">
        <f t="shared" si="13"/>
        <v>113年臺中市大里區體育會游泳委員會游泳運動嘉年華活動</v>
      </c>
      <c r="M323" s="40" t="str">
        <f t="shared" si="14"/>
        <v>臺中市大里區體育會</v>
      </c>
    </row>
    <row r="324" spans="1:13" s="6" customFormat="1" ht="93.75">
      <c r="A324" s="68" t="s">
        <v>40</v>
      </c>
      <c r="B324" s="44" t="s">
        <v>748</v>
      </c>
      <c r="C324" s="68" t="s">
        <v>737</v>
      </c>
      <c r="D324" s="68" t="s">
        <v>738</v>
      </c>
      <c r="E324" s="45">
        <v>50</v>
      </c>
      <c r="F324" s="69" t="s">
        <v>44</v>
      </c>
      <c r="G324" s="49"/>
      <c r="H324" s="43" t="s">
        <v>1</v>
      </c>
      <c r="I324" s="43"/>
      <c r="K324" s="140" t="str">
        <f t="shared" si="12"/>
        <v>區公所業務-民政業務-獎補助費-對國內團體之捐助</v>
      </c>
      <c r="L324" s="140" t="str">
        <f t="shared" si="13"/>
        <v>113年臺中市體育總會理事長盃九九體育節表揚體育有功人員暨全民健走活動</v>
      </c>
      <c r="M324" s="40" t="str">
        <f t="shared" si="14"/>
        <v>臺中市大里區體育會</v>
      </c>
    </row>
    <row r="325" spans="1:13" s="6" customFormat="1" ht="56.25">
      <c r="A325" s="68" t="s">
        <v>40</v>
      </c>
      <c r="B325" s="44" t="s">
        <v>749</v>
      </c>
      <c r="C325" s="68" t="s">
        <v>737</v>
      </c>
      <c r="D325" s="68" t="s">
        <v>738</v>
      </c>
      <c r="E325" s="45">
        <v>20</v>
      </c>
      <c r="F325" s="69" t="s">
        <v>44</v>
      </c>
      <c r="G325" s="49"/>
      <c r="H325" s="43" t="s">
        <v>1</v>
      </c>
      <c r="I325" s="43"/>
      <c r="K325" s="140" t="str">
        <f t="shared" si="12"/>
        <v>區公所業務-民政業務-獎補助費-對國內團體之捐助</v>
      </c>
      <c r="L325" s="140" t="str">
        <f t="shared" si="13"/>
        <v>辦理113年大里區體育會理事長盃匹克球錦標賽活動</v>
      </c>
      <c r="M325" s="40" t="str">
        <f t="shared" si="14"/>
        <v>臺中市大里區體育會</v>
      </c>
    </row>
    <row r="326" spans="1:13" s="6" customFormat="1" ht="56.25">
      <c r="A326" s="68" t="s">
        <v>40</v>
      </c>
      <c r="B326" s="44" t="s">
        <v>750</v>
      </c>
      <c r="C326" s="68" t="s">
        <v>737</v>
      </c>
      <c r="D326" s="68" t="s">
        <v>738</v>
      </c>
      <c r="E326" s="45">
        <v>22</v>
      </c>
      <c r="F326" s="69" t="s">
        <v>44</v>
      </c>
      <c r="G326" s="49"/>
      <c r="H326" s="43" t="s">
        <v>1</v>
      </c>
      <c r="I326" s="43"/>
      <c r="K326" s="140" t="str">
        <f t="shared" si="12"/>
        <v>區公所業務-民政業務-獎補助費-對國內團體之捐助</v>
      </c>
      <c r="L326" s="140" t="str">
        <f t="shared" si="13"/>
        <v>辦理113年大里區生物能氣功委員會氣功精進聯誼活動</v>
      </c>
      <c r="M326" s="40" t="str">
        <f t="shared" si="14"/>
        <v>臺中市大里區體育會</v>
      </c>
    </row>
    <row r="327" spans="1:13" s="6" customFormat="1" ht="56.25">
      <c r="A327" s="68" t="s">
        <v>40</v>
      </c>
      <c r="B327" s="44" t="s">
        <v>751</v>
      </c>
      <c r="C327" s="68" t="s">
        <v>737</v>
      </c>
      <c r="D327" s="68" t="s">
        <v>738</v>
      </c>
      <c r="E327" s="45">
        <v>33</v>
      </c>
      <c r="F327" s="69" t="s">
        <v>44</v>
      </c>
      <c r="G327" s="49"/>
      <c r="H327" s="43" t="s">
        <v>1</v>
      </c>
      <c r="I327" s="43"/>
      <c r="K327" s="140" t="str">
        <f t="shared" si="12"/>
        <v>區公所業務-民政業務-獎補助費-對國內團體之捐助</v>
      </c>
      <c r="L327" s="140" t="str">
        <f t="shared" si="13"/>
        <v>辦理臺中市大里區113年土風舞運動嘉年華聯誼舞會活動</v>
      </c>
      <c r="M327" s="40" t="str">
        <f t="shared" si="14"/>
        <v>臺中市大里區體育會</v>
      </c>
    </row>
    <row r="328" spans="1:13" s="6" customFormat="1" ht="56.25">
      <c r="A328" s="68" t="s">
        <v>40</v>
      </c>
      <c r="B328" s="44" t="s">
        <v>752</v>
      </c>
      <c r="C328" s="68" t="s">
        <v>737</v>
      </c>
      <c r="D328" s="68" t="s">
        <v>738</v>
      </c>
      <c r="E328" s="45">
        <v>45</v>
      </c>
      <c r="F328" s="69" t="s">
        <v>44</v>
      </c>
      <c r="G328" s="49"/>
      <c r="H328" s="43" t="s">
        <v>1</v>
      </c>
      <c r="I328" s="43"/>
      <c r="K328" s="140" t="str">
        <f t="shared" si="12"/>
        <v>區公所業務-民政業務-獎補助費-對國內團體之捐助</v>
      </c>
      <c r="L328" s="140" t="str">
        <f t="shared" si="13"/>
        <v>辦理113年大里區體育會理事長盃溜冰競賽活動</v>
      </c>
      <c r="M328" s="40" t="str">
        <f t="shared" si="14"/>
        <v>臺中市大里區體育會</v>
      </c>
    </row>
    <row r="329" spans="1:13" s="6" customFormat="1" ht="56.25">
      <c r="A329" s="68" t="s">
        <v>40</v>
      </c>
      <c r="B329" s="44" t="s">
        <v>753</v>
      </c>
      <c r="C329" s="68" t="s">
        <v>737</v>
      </c>
      <c r="D329" s="68" t="s">
        <v>738</v>
      </c>
      <c r="E329" s="45">
        <v>37</v>
      </c>
      <c r="F329" s="69" t="s">
        <v>44</v>
      </c>
      <c r="G329" s="49"/>
      <c r="H329" s="43" t="s">
        <v>1</v>
      </c>
      <c r="I329" s="43"/>
      <c r="K329" s="140" t="str">
        <f t="shared" ref="K329:K392" si="15">A329</f>
        <v>區公所業務-民政業務-獎補助費-對國內團體之捐助</v>
      </c>
      <c r="L329" s="140" t="str">
        <f t="shared" ref="L329:L392" si="16">B329</f>
        <v>辦理113年大里區體育會理事長盃桌球邀請賽活動</v>
      </c>
      <c r="M329" s="40" t="str">
        <f t="shared" ref="M329:M392" si="17">C329</f>
        <v>臺中市大里區體育會</v>
      </c>
    </row>
    <row r="330" spans="1:13" s="6" customFormat="1" ht="56.25">
      <c r="A330" s="68" t="s">
        <v>40</v>
      </c>
      <c r="B330" s="44" t="s">
        <v>754</v>
      </c>
      <c r="C330" s="68" t="s">
        <v>737</v>
      </c>
      <c r="D330" s="68" t="s">
        <v>738</v>
      </c>
      <c r="E330" s="45">
        <v>18</v>
      </c>
      <c r="F330" s="69" t="s">
        <v>44</v>
      </c>
      <c r="G330" s="49"/>
      <c r="H330" s="43" t="s">
        <v>1</v>
      </c>
      <c r="I330" s="43"/>
      <c r="K330" s="140" t="str">
        <f t="shared" si="15"/>
        <v>區公所業務-民政業務-獎補助費-對國內團體之捐助</v>
      </c>
      <c r="L330" s="140" t="str">
        <f t="shared" si="16"/>
        <v>辦理113年慢壘夏季裁判員講（研）習活動</v>
      </c>
      <c r="M330" s="40" t="str">
        <f t="shared" si="17"/>
        <v>臺中市大里區體育會</v>
      </c>
    </row>
    <row r="331" spans="1:13" s="6" customFormat="1" ht="56.25">
      <c r="A331" s="68" t="s">
        <v>40</v>
      </c>
      <c r="B331" s="44" t="s">
        <v>755</v>
      </c>
      <c r="C331" s="68" t="s">
        <v>737</v>
      </c>
      <c r="D331" s="68" t="s">
        <v>738</v>
      </c>
      <c r="E331" s="45">
        <v>28</v>
      </c>
      <c r="F331" s="69" t="s">
        <v>44</v>
      </c>
      <c r="G331" s="49"/>
      <c r="H331" s="43" t="s">
        <v>1</v>
      </c>
      <c r="I331" s="43"/>
      <c r="K331" s="140" t="str">
        <f t="shared" si="15"/>
        <v>區公所業務-民政業務-獎補助費-對國內團體之捐助</v>
      </c>
      <c r="L331" s="140" t="str">
        <f t="shared" si="16"/>
        <v>參加「113年全國手球錦標賽」活動集訓</v>
      </c>
      <c r="M331" s="40" t="str">
        <f t="shared" si="17"/>
        <v>臺中市大里區體育會</v>
      </c>
    </row>
    <row r="332" spans="1:13" s="6" customFormat="1" ht="56.25">
      <c r="A332" s="68" t="s">
        <v>40</v>
      </c>
      <c r="B332" s="44" t="s">
        <v>756</v>
      </c>
      <c r="C332" s="68" t="s">
        <v>737</v>
      </c>
      <c r="D332" s="68" t="s">
        <v>738</v>
      </c>
      <c r="E332" s="45">
        <v>35</v>
      </c>
      <c r="F332" s="69" t="s">
        <v>44</v>
      </c>
      <c r="G332" s="49"/>
      <c r="H332" s="43" t="s">
        <v>1</v>
      </c>
      <c r="I332" s="43"/>
      <c r="K332" s="140" t="str">
        <f t="shared" si="15"/>
        <v>區公所業務-民政業務-獎補助費-對國內團體之捐助</v>
      </c>
      <c r="L332" s="140" t="str">
        <f t="shared" si="16"/>
        <v>辦理113年大里區體育會理事長盃樂樂棒球錦標賽活動</v>
      </c>
      <c r="M332" s="40" t="str">
        <f t="shared" si="17"/>
        <v>臺中市大里區體育會</v>
      </c>
    </row>
    <row r="333" spans="1:13" s="6" customFormat="1" ht="56.25">
      <c r="A333" s="68" t="s">
        <v>40</v>
      </c>
      <c r="B333" s="44" t="s">
        <v>757</v>
      </c>
      <c r="C333" s="68" t="s">
        <v>737</v>
      </c>
      <c r="D333" s="68" t="s">
        <v>738</v>
      </c>
      <c r="E333" s="45">
        <v>35</v>
      </c>
      <c r="F333" s="69" t="s">
        <v>44</v>
      </c>
      <c r="G333" s="49"/>
      <c r="H333" s="43" t="s">
        <v>1</v>
      </c>
      <c r="I333" s="43"/>
      <c r="K333" s="140" t="str">
        <f t="shared" si="15"/>
        <v>區公所業務-民政業務-獎補助費-對國內團體之捐助</v>
      </c>
      <c r="L333" s="140" t="str">
        <f t="shared" si="16"/>
        <v>辦理113年臺中市大里區體育會志工中隊成長研習營活動</v>
      </c>
      <c r="M333" s="40" t="str">
        <f t="shared" si="17"/>
        <v>臺中市大里區體育會</v>
      </c>
    </row>
    <row r="334" spans="1:13" s="6" customFormat="1" ht="56.25">
      <c r="A334" s="68" t="s">
        <v>40</v>
      </c>
      <c r="B334" s="44" t="s">
        <v>758</v>
      </c>
      <c r="C334" s="68" t="s">
        <v>737</v>
      </c>
      <c r="D334" s="68" t="s">
        <v>738</v>
      </c>
      <c r="E334" s="45">
        <v>22</v>
      </c>
      <c r="F334" s="69" t="s">
        <v>44</v>
      </c>
      <c r="G334" s="49"/>
      <c r="H334" s="43" t="s">
        <v>1</v>
      </c>
      <c r="I334" s="43"/>
      <c r="K334" s="140" t="str">
        <f t="shared" si="15"/>
        <v>區公所業務-民政業務-獎補助費-對國內團體之捐助</v>
      </c>
      <c r="L334" s="140" t="str">
        <f t="shared" si="16"/>
        <v>辦理113年足球體適能推廣體驗營活動</v>
      </c>
      <c r="M334" s="40" t="str">
        <f t="shared" si="17"/>
        <v>臺中市大里區體育會</v>
      </c>
    </row>
    <row r="335" spans="1:13" s="4" customFormat="1" ht="56.25">
      <c r="A335" s="44" t="s">
        <v>40</v>
      </c>
      <c r="B335" s="44" t="s">
        <v>631</v>
      </c>
      <c r="C335" s="44" t="s">
        <v>632</v>
      </c>
      <c r="D335" s="44" t="s">
        <v>633</v>
      </c>
      <c r="E335" s="50">
        <v>30</v>
      </c>
      <c r="F335" s="42" t="s">
        <v>82</v>
      </c>
      <c r="G335" s="44"/>
      <c r="H335" s="43" t="s">
        <v>1</v>
      </c>
      <c r="I335" s="43"/>
      <c r="K335" s="140" t="str">
        <f t="shared" si="15"/>
        <v>區公所業務-民政業務-獎補助費-對國內團體之捐助</v>
      </c>
      <c r="L335" s="140" t="str">
        <f t="shared" si="16"/>
        <v>騎遊星願紫風車環保健康行</v>
      </c>
      <c r="M335" s="40" t="str">
        <f t="shared" si="17"/>
        <v>臺中市太平區體育會</v>
      </c>
    </row>
    <row r="336" spans="1:13" s="6" customFormat="1" ht="56.25">
      <c r="A336" s="44" t="s">
        <v>40</v>
      </c>
      <c r="B336" s="44" t="s">
        <v>634</v>
      </c>
      <c r="C336" s="44" t="s">
        <v>632</v>
      </c>
      <c r="D336" s="44" t="s">
        <v>633</v>
      </c>
      <c r="E336" s="50">
        <v>30</v>
      </c>
      <c r="F336" s="42" t="s">
        <v>82</v>
      </c>
      <c r="G336" s="49"/>
      <c r="H336" s="43" t="s">
        <v>1</v>
      </c>
      <c r="I336" s="43"/>
      <c r="K336" s="140" t="str">
        <f t="shared" si="15"/>
        <v>區公所業務-民政業務-獎補助費-對國內團體之捐助</v>
      </c>
      <c r="L336" s="140" t="str">
        <f t="shared" si="16"/>
        <v>2024年度成棒聯賽活動</v>
      </c>
      <c r="M336" s="40" t="str">
        <f t="shared" si="17"/>
        <v>臺中市太平區體育會</v>
      </c>
    </row>
    <row r="337" spans="1:13" s="6" customFormat="1" ht="56.25">
      <c r="A337" s="44" t="s">
        <v>40</v>
      </c>
      <c r="B337" s="44" t="s">
        <v>635</v>
      </c>
      <c r="C337" s="44" t="s">
        <v>632</v>
      </c>
      <c r="D337" s="44" t="s">
        <v>633</v>
      </c>
      <c r="E337" s="50">
        <v>30</v>
      </c>
      <c r="F337" s="42" t="s">
        <v>82</v>
      </c>
      <c r="G337" s="49"/>
      <c r="H337" s="43" t="s">
        <v>1</v>
      </c>
      <c r="I337" s="43"/>
      <c r="K337" s="140" t="str">
        <f t="shared" si="15"/>
        <v>區公所業務-民政業務-獎補助費-對國內團體之捐助</v>
      </c>
      <c r="L337" s="140" t="str">
        <f t="shared" si="16"/>
        <v>113年度理事長盃槌球邀請賽</v>
      </c>
      <c r="M337" s="40" t="str">
        <f t="shared" si="17"/>
        <v>臺中市太平區體育會</v>
      </c>
    </row>
    <row r="338" spans="1:13" s="6" customFormat="1" ht="75">
      <c r="A338" s="44" t="s">
        <v>40</v>
      </c>
      <c r="B338" s="44" t="s">
        <v>636</v>
      </c>
      <c r="C338" s="44" t="s">
        <v>632</v>
      </c>
      <c r="D338" s="44" t="s">
        <v>633</v>
      </c>
      <c r="E338" s="50">
        <v>30</v>
      </c>
      <c r="F338" s="42" t="s">
        <v>82</v>
      </c>
      <c r="G338" s="49"/>
      <c r="H338" s="43" t="s">
        <v>1</v>
      </c>
      <c r="I338" s="43"/>
      <c r="K338" s="140" t="str">
        <f t="shared" si="15"/>
        <v>區公所業務-民政業務-獎補助費-對國內團體之捐助</v>
      </c>
      <c r="L338" s="140" t="str">
        <f t="shared" si="16"/>
        <v>臺灣2.0計劃─臺中市太平區自由式溜冰速度過樁暨極限運動嘉年華活動</v>
      </c>
      <c r="M338" s="40" t="str">
        <f t="shared" si="17"/>
        <v>臺中市太平區體育會</v>
      </c>
    </row>
    <row r="339" spans="1:13" s="6" customFormat="1" ht="56.25">
      <c r="A339" s="44" t="s">
        <v>40</v>
      </c>
      <c r="B339" s="44" t="s">
        <v>637</v>
      </c>
      <c r="C339" s="44" t="s">
        <v>632</v>
      </c>
      <c r="D339" s="44" t="s">
        <v>633</v>
      </c>
      <c r="E339" s="50">
        <v>30</v>
      </c>
      <c r="F339" s="42" t="s">
        <v>82</v>
      </c>
      <c r="G339" s="49"/>
      <c r="H339" s="43" t="s">
        <v>1</v>
      </c>
      <c r="I339" s="43"/>
      <c r="K339" s="140" t="str">
        <f t="shared" si="15"/>
        <v>區公所業務-民政業務-獎補助費-對國內團體之捐助</v>
      </c>
      <c r="L339" s="140" t="str">
        <f t="shared" si="16"/>
        <v>113年度瑜珈基礎研習班</v>
      </c>
      <c r="M339" s="40" t="str">
        <f t="shared" si="17"/>
        <v>臺中市太平區體育會</v>
      </c>
    </row>
    <row r="340" spans="1:13" s="6" customFormat="1" ht="56.25">
      <c r="A340" s="44" t="s">
        <v>40</v>
      </c>
      <c r="B340" s="44" t="s">
        <v>638</v>
      </c>
      <c r="C340" s="44" t="s">
        <v>632</v>
      </c>
      <c r="D340" s="44" t="s">
        <v>633</v>
      </c>
      <c r="E340" s="50">
        <v>30</v>
      </c>
      <c r="F340" s="42" t="s">
        <v>82</v>
      </c>
      <c r="G340" s="49"/>
      <c r="H340" s="43" t="s">
        <v>1</v>
      </c>
      <c r="I340" s="43"/>
      <c r="K340" s="140" t="str">
        <f t="shared" si="15"/>
        <v>區公所業務-民政業務-獎補助費-對國內團體之捐助</v>
      </c>
      <c r="L340" s="140" t="str">
        <f t="shared" si="16"/>
        <v>113年臺中市太平區第四屆跆拳道基層運動體驗班</v>
      </c>
      <c r="M340" s="40" t="str">
        <f t="shared" si="17"/>
        <v>臺中市太平區體育會</v>
      </c>
    </row>
    <row r="341" spans="1:13" s="6" customFormat="1" ht="56.25">
      <c r="A341" s="44" t="s">
        <v>40</v>
      </c>
      <c r="B341" s="44" t="s">
        <v>639</v>
      </c>
      <c r="C341" s="44" t="s">
        <v>632</v>
      </c>
      <c r="D341" s="44" t="s">
        <v>633</v>
      </c>
      <c r="E341" s="50">
        <v>30</v>
      </c>
      <c r="F341" s="42" t="s">
        <v>82</v>
      </c>
      <c r="G341" s="49"/>
      <c r="H341" s="43" t="s">
        <v>1</v>
      </c>
      <c r="I341" s="43"/>
      <c r="K341" s="140" t="str">
        <f t="shared" si="15"/>
        <v>區公所業務-民政業務-獎補助費-對國內團體之捐助</v>
      </c>
      <c r="L341" s="140" t="str">
        <f t="shared" si="16"/>
        <v>113年臺中市太平區國小組田徑培訓</v>
      </c>
      <c r="M341" s="40" t="str">
        <f t="shared" si="17"/>
        <v>臺中市太平區體育會</v>
      </c>
    </row>
    <row r="342" spans="1:13" s="6" customFormat="1" ht="75">
      <c r="A342" s="44" t="s">
        <v>40</v>
      </c>
      <c r="B342" s="44" t="s">
        <v>640</v>
      </c>
      <c r="C342" s="44" t="s">
        <v>632</v>
      </c>
      <c r="D342" s="44" t="s">
        <v>633</v>
      </c>
      <c r="E342" s="50">
        <v>30</v>
      </c>
      <c r="F342" s="42" t="s">
        <v>82</v>
      </c>
      <c r="G342" s="49"/>
      <c r="H342" s="43" t="s">
        <v>1</v>
      </c>
      <c r="I342" s="43"/>
      <c r="K342" s="140" t="str">
        <f t="shared" si="15"/>
        <v>區公所業務-民政業務-獎補助費-對國內團體之捐助</v>
      </c>
      <c r="L342" s="140" t="str">
        <f t="shared" si="16"/>
        <v>113年運動i臺灣2.0計劃-臺中市太平區跆拳道運動嘉年華活動</v>
      </c>
      <c r="M342" s="40" t="str">
        <f t="shared" si="17"/>
        <v>臺中市太平區體育會</v>
      </c>
    </row>
    <row r="343" spans="1:13" s="6" customFormat="1" ht="56.25">
      <c r="A343" s="44" t="s">
        <v>40</v>
      </c>
      <c r="B343" s="44" t="s">
        <v>641</v>
      </c>
      <c r="C343" s="44" t="s">
        <v>632</v>
      </c>
      <c r="D343" s="44" t="s">
        <v>633</v>
      </c>
      <c r="E343" s="50">
        <v>30</v>
      </c>
      <c r="F343" s="42" t="s">
        <v>82</v>
      </c>
      <c r="G343" s="49"/>
      <c r="H343" s="43" t="s">
        <v>1</v>
      </c>
      <c r="I343" s="43"/>
      <c r="K343" s="140" t="str">
        <f t="shared" si="15"/>
        <v>區公所業務-民政業務-獎補助費-對國內團體之捐助</v>
      </c>
      <c r="L343" s="140" t="str">
        <f t="shared" si="16"/>
        <v>113年太平區理事長盃籃球賽活動</v>
      </c>
      <c r="M343" s="40" t="str">
        <f t="shared" si="17"/>
        <v>臺中市太平區體育會</v>
      </c>
    </row>
    <row r="344" spans="1:13" s="6" customFormat="1" ht="56.25">
      <c r="A344" s="44" t="s">
        <v>40</v>
      </c>
      <c r="B344" s="44" t="s">
        <v>642</v>
      </c>
      <c r="C344" s="44" t="s">
        <v>632</v>
      </c>
      <c r="D344" s="44" t="s">
        <v>633</v>
      </c>
      <c r="E344" s="50">
        <v>25</v>
      </c>
      <c r="F344" s="42" t="s">
        <v>82</v>
      </c>
      <c r="G344" s="49"/>
      <c r="H344" s="43" t="s">
        <v>1</v>
      </c>
      <c r="I344" s="43"/>
      <c r="K344" s="140" t="str">
        <f t="shared" si="15"/>
        <v>區公所業務-民政業務-獎補助費-對國內團體之捐助</v>
      </c>
      <c r="L344" s="140" t="str">
        <f t="shared" si="16"/>
        <v>節能減碳樂活健康行</v>
      </c>
      <c r="M344" s="40" t="str">
        <f t="shared" si="17"/>
        <v>臺中市太平區體育會</v>
      </c>
    </row>
    <row r="345" spans="1:13" s="6" customFormat="1" ht="56.25">
      <c r="A345" s="44" t="s">
        <v>40</v>
      </c>
      <c r="B345" s="44" t="s">
        <v>643</v>
      </c>
      <c r="C345" s="44" t="s">
        <v>632</v>
      </c>
      <c r="D345" s="44" t="s">
        <v>633</v>
      </c>
      <c r="E345" s="50">
        <v>30</v>
      </c>
      <c r="F345" s="42" t="s">
        <v>82</v>
      </c>
      <c r="G345" s="49"/>
      <c r="H345" s="43" t="s">
        <v>1</v>
      </c>
      <c r="I345" s="43"/>
      <c r="K345" s="140" t="str">
        <f t="shared" si="15"/>
        <v>區公所業務-民政業務-獎補助費-對國內團體之捐助</v>
      </c>
      <c r="L345" s="140" t="str">
        <f t="shared" si="16"/>
        <v>113年大坪林羽球錦標賽</v>
      </c>
      <c r="M345" s="40" t="str">
        <f t="shared" si="17"/>
        <v>臺中市太平區體育會</v>
      </c>
    </row>
    <row r="346" spans="1:13" s="6" customFormat="1" ht="75">
      <c r="A346" s="44" t="s">
        <v>40</v>
      </c>
      <c r="B346" s="44" t="s">
        <v>644</v>
      </c>
      <c r="C346" s="44" t="s">
        <v>632</v>
      </c>
      <c r="D346" s="44" t="s">
        <v>633</v>
      </c>
      <c r="E346" s="50">
        <v>30</v>
      </c>
      <c r="F346" s="42" t="s">
        <v>82</v>
      </c>
      <c r="G346" s="49"/>
      <c r="H346" s="43" t="s">
        <v>1</v>
      </c>
      <c r="I346" s="43"/>
      <c r="K346" s="140" t="str">
        <f t="shared" si="15"/>
        <v>區公所業務-民政業務-獎補助費-對國內團體之捐助</v>
      </c>
      <c r="L346" s="140" t="str">
        <f t="shared" si="16"/>
        <v>113年運動i臺灣2.0計畫─臺中市太平區健行淨山舞蹈運動嘉年華活動</v>
      </c>
      <c r="M346" s="40" t="str">
        <f t="shared" si="17"/>
        <v>臺中市太平區體育會</v>
      </c>
    </row>
    <row r="347" spans="1:13" s="6" customFormat="1" ht="56.25">
      <c r="A347" s="44" t="s">
        <v>40</v>
      </c>
      <c r="B347" s="44" t="s">
        <v>645</v>
      </c>
      <c r="C347" s="44" t="s">
        <v>632</v>
      </c>
      <c r="D347" s="44" t="s">
        <v>633</v>
      </c>
      <c r="E347" s="50">
        <v>30</v>
      </c>
      <c r="F347" s="42" t="s">
        <v>82</v>
      </c>
      <c r="G347" s="49"/>
      <c r="H347" s="43" t="s">
        <v>1</v>
      </c>
      <c r="I347" s="43"/>
      <c r="K347" s="140" t="str">
        <f t="shared" si="15"/>
        <v>區公所業務-民政業務-獎補助費-對國內團體之捐助</v>
      </c>
      <c r="L347" s="140" t="str">
        <f t="shared" si="16"/>
        <v>113年臺中市太平區主委盃溜冰錦標賽</v>
      </c>
      <c r="M347" s="40" t="str">
        <f t="shared" si="17"/>
        <v>臺中市太平區體育會</v>
      </c>
    </row>
    <row r="348" spans="1:13" s="6" customFormat="1" ht="56.25">
      <c r="A348" s="44" t="s">
        <v>40</v>
      </c>
      <c r="B348" s="44" t="s">
        <v>646</v>
      </c>
      <c r="C348" s="44" t="s">
        <v>632</v>
      </c>
      <c r="D348" s="44" t="s">
        <v>633</v>
      </c>
      <c r="E348" s="50">
        <v>30</v>
      </c>
      <c r="F348" s="42" t="s">
        <v>82</v>
      </c>
      <c r="G348" s="49"/>
      <c r="H348" s="43" t="s">
        <v>1</v>
      </c>
      <c r="I348" s="43"/>
      <c r="K348" s="140" t="str">
        <f t="shared" si="15"/>
        <v>區公所業務-民政業務-獎補助費-對國內團體之捐助</v>
      </c>
      <c r="L348" s="140" t="str">
        <f t="shared" si="16"/>
        <v>113年臺中市太平區主委盃自由式速度過樁錦標賽</v>
      </c>
      <c r="M348" s="40" t="str">
        <f t="shared" si="17"/>
        <v>臺中市太平區體育會</v>
      </c>
    </row>
    <row r="349" spans="1:13" s="6" customFormat="1" ht="56.25">
      <c r="A349" s="44" t="s">
        <v>40</v>
      </c>
      <c r="B349" s="44" t="s">
        <v>647</v>
      </c>
      <c r="C349" s="44" t="s">
        <v>632</v>
      </c>
      <c r="D349" s="44" t="s">
        <v>633</v>
      </c>
      <c r="E349" s="50">
        <v>30</v>
      </c>
      <c r="F349" s="42" t="s">
        <v>82</v>
      </c>
      <c r="G349" s="49"/>
      <c r="H349" s="43" t="s">
        <v>1</v>
      </c>
      <c r="I349" s="43"/>
      <c r="K349" s="140" t="str">
        <f t="shared" si="15"/>
        <v>區公所業務-民政業務-獎補助費-對國內團體之捐助</v>
      </c>
      <c r="L349" s="140" t="str">
        <f t="shared" si="16"/>
        <v>113年舞蹈、跳繩、呼拉圈、全民愛運動</v>
      </c>
      <c r="M349" s="40" t="str">
        <f t="shared" si="17"/>
        <v>臺中市太平區體育會</v>
      </c>
    </row>
    <row r="350" spans="1:13" s="6" customFormat="1" ht="56.25">
      <c r="A350" s="44" t="s">
        <v>40</v>
      </c>
      <c r="B350" s="44" t="s">
        <v>648</v>
      </c>
      <c r="C350" s="44" t="s">
        <v>632</v>
      </c>
      <c r="D350" s="44" t="s">
        <v>633</v>
      </c>
      <c r="E350" s="50">
        <v>25</v>
      </c>
      <c r="F350" s="42" t="s">
        <v>82</v>
      </c>
      <c r="G350" s="49"/>
      <c r="H350" s="43" t="s">
        <v>1</v>
      </c>
      <c r="I350" s="43"/>
      <c r="K350" s="140" t="str">
        <f t="shared" si="15"/>
        <v>區公所業務-民政業務-獎補助費-對國內團體之捐助</v>
      </c>
      <c r="L350" s="140" t="str">
        <f t="shared" si="16"/>
        <v>113年推廣瑜珈有氧運動</v>
      </c>
      <c r="M350" s="40" t="str">
        <f t="shared" si="17"/>
        <v>臺中市太平區體育會</v>
      </c>
    </row>
    <row r="351" spans="1:13" s="6" customFormat="1" ht="56.25">
      <c r="A351" s="44" t="s">
        <v>40</v>
      </c>
      <c r="B351" s="44" t="s">
        <v>649</v>
      </c>
      <c r="C351" s="44" t="s">
        <v>632</v>
      </c>
      <c r="D351" s="44" t="s">
        <v>633</v>
      </c>
      <c r="E351" s="50">
        <v>35</v>
      </c>
      <c r="F351" s="42" t="s">
        <v>82</v>
      </c>
      <c r="G351" s="49"/>
      <c r="H351" s="43" t="s">
        <v>1</v>
      </c>
      <c r="I351" s="43"/>
      <c r="K351" s="140" t="str">
        <f t="shared" si="15"/>
        <v>區公所業務-民政業務-獎補助費-對國內團體之捐助</v>
      </c>
      <c r="L351" s="140" t="str">
        <f t="shared" si="16"/>
        <v>健行樂活健康行活動</v>
      </c>
      <c r="M351" s="40" t="str">
        <f t="shared" si="17"/>
        <v>臺中市太平區體育會</v>
      </c>
    </row>
    <row r="352" spans="1:13" s="6" customFormat="1" ht="56.25">
      <c r="A352" s="44" t="s">
        <v>40</v>
      </c>
      <c r="B352" s="44" t="s">
        <v>650</v>
      </c>
      <c r="C352" s="44" t="s">
        <v>632</v>
      </c>
      <c r="D352" s="44" t="s">
        <v>633</v>
      </c>
      <c r="E352" s="50">
        <v>35</v>
      </c>
      <c r="F352" s="42" t="s">
        <v>82</v>
      </c>
      <c r="G352" s="49"/>
      <c r="H352" s="43" t="s">
        <v>1</v>
      </c>
      <c r="I352" s="43"/>
      <c r="K352" s="140" t="str">
        <f t="shared" si="15"/>
        <v>區公所業務-民政業務-獎補助費-對國內團體之捐助</v>
      </c>
      <c r="L352" s="140" t="str">
        <f t="shared" si="16"/>
        <v>113年活力舞蹈嘉年華</v>
      </c>
      <c r="M352" s="40" t="str">
        <f t="shared" si="17"/>
        <v>臺中市太平區體育會</v>
      </c>
    </row>
    <row r="353" spans="1:13" s="6" customFormat="1" ht="56.25">
      <c r="A353" s="44" t="s">
        <v>40</v>
      </c>
      <c r="B353" s="44" t="s">
        <v>651</v>
      </c>
      <c r="C353" s="44" t="s">
        <v>632</v>
      </c>
      <c r="D353" s="44" t="s">
        <v>633</v>
      </c>
      <c r="E353" s="50">
        <v>30</v>
      </c>
      <c r="F353" s="42" t="s">
        <v>82</v>
      </c>
      <c r="G353" s="49"/>
      <c r="H353" s="43" t="s">
        <v>1</v>
      </c>
      <c r="I353" s="43"/>
      <c r="K353" s="140" t="str">
        <f t="shared" si="15"/>
        <v>區公所業務-民政業務-獎補助費-對國內團體之捐助</v>
      </c>
      <c r="L353" s="140" t="str">
        <f t="shared" si="16"/>
        <v>113年理事長盃羽球賽</v>
      </c>
      <c r="M353" s="40" t="str">
        <f t="shared" si="17"/>
        <v>臺中市太平區體育會</v>
      </c>
    </row>
    <row r="354" spans="1:13" s="6" customFormat="1" ht="56.25">
      <c r="A354" s="44" t="s">
        <v>40</v>
      </c>
      <c r="B354" s="44" t="s">
        <v>652</v>
      </c>
      <c r="C354" s="44" t="s">
        <v>632</v>
      </c>
      <c r="D354" s="44" t="s">
        <v>633</v>
      </c>
      <c r="E354" s="50">
        <v>30</v>
      </c>
      <c r="F354" s="42" t="s">
        <v>82</v>
      </c>
      <c r="G354" s="49"/>
      <c r="H354" s="43" t="s">
        <v>1</v>
      </c>
      <c r="I354" s="43"/>
      <c r="K354" s="140" t="str">
        <f t="shared" si="15"/>
        <v>區公所業務-民政業務-獎補助費-對國內團體之捐助</v>
      </c>
      <c r="L354" s="140" t="str">
        <f t="shared" si="16"/>
        <v>113年度合氣道研習班</v>
      </c>
      <c r="M354" s="40" t="str">
        <f t="shared" si="17"/>
        <v>臺中市太平區體育會</v>
      </c>
    </row>
    <row r="355" spans="1:13" s="6" customFormat="1" ht="56.25">
      <c r="A355" s="44" t="s">
        <v>40</v>
      </c>
      <c r="B355" s="44" t="s">
        <v>653</v>
      </c>
      <c r="C355" s="44" t="s">
        <v>632</v>
      </c>
      <c r="D355" s="44" t="s">
        <v>633</v>
      </c>
      <c r="E355" s="50">
        <v>35</v>
      </c>
      <c r="F355" s="42" t="s">
        <v>82</v>
      </c>
      <c r="G355" s="49"/>
      <c r="H355" s="43" t="s">
        <v>1</v>
      </c>
      <c r="I355" s="43"/>
      <c r="K355" s="140" t="str">
        <f t="shared" si="15"/>
        <v>區公所業務-民政業務-獎補助費-對國內團體之捐助</v>
      </c>
      <c r="L355" s="140" t="str">
        <f t="shared" si="16"/>
        <v>113年健康運動騎鐵馬活動</v>
      </c>
      <c r="M355" s="40" t="str">
        <f t="shared" si="17"/>
        <v>臺中市太平區體育會</v>
      </c>
    </row>
    <row r="356" spans="1:13" s="6" customFormat="1" ht="56.25">
      <c r="A356" s="44" t="s">
        <v>40</v>
      </c>
      <c r="B356" s="44" t="s">
        <v>654</v>
      </c>
      <c r="C356" s="44" t="s">
        <v>632</v>
      </c>
      <c r="D356" s="44" t="s">
        <v>633</v>
      </c>
      <c r="E356" s="50">
        <v>30</v>
      </c>
      <c r="F356" s="42" t="s">
        <v>82</v>
      </c>
      <c r="G356" s="49"/>
      <c r="H356" s="43" t="s">
        <v>1</v>
      </c>
      <c r="I356" s="43"/>
      <c r="K356" s="140" t="str">
        <f t="shared" si="15"/>
        <v>區公所業務-民政業務-獎補助費-對國內團體之捐助</v>
      </c>
      <c r="L356" s="140" t="str">
        <f t="shared" si="16"/>
        <v>地面高爾夫球113年會內研習友誼賽</v>
      </c>
      <c r="M356" s="40" t="str">
        <f t="shared" si="17"/>
        <v>臺中市太平區體育會</v>
      </c>
    </row>
    <row r="357" spans="1:13" s="6" customFormat="1" ht="56.25">
      <c r="A357" s="44" t="s">
        <v>40</v>
      </c>
      <c r="B357" s="44" t="s">
        <v>655</v>
      </c>
      <c r="C357" s="44" t="s">
        <v>632</v>
      </c>
      <c r="D357" s="44" t="s">
        <v>633</v>
      </c>
      <c r="E357" s="50">
        <v>30</v>
      </c>
      <c r="F357" s="42" t="s">
        <v>82</v>
      </c>
      <c r="G357" s="49"/>
      <c r="H357" s="43" t="s">
        <v>1</v>
      </c>
      <c r="I357" s="43"/>
      <c r="K357" s="140" t="str">
        <f t="shared" si="15"/>
        <v>區公所業務-民政業務-獎補助費-對國內團體之捐助</v>
      </c>
      <c r="L357" s="140" t="str">
        <f t="shared" si="16"/>
        <v>113年主委盃壘球賽</v>
      </c>
      <c r="M357" s="40" t="str">
        <f t="shared" si="17"/>
        <v>臺中市太平區體育會</v>
      </c>
    </row>
    <row r="358" spans="1:13" s="6" customFormat="1" ht="56.25">
      <c r="A358" s="44" t="s">
        <v>40</v>
      </c>
      <c r="B358" s="44" t="s">
        <v>656</v>
      </c>
      <c r="C358" s="44" t="s">
        <v>632</v>
      </c>
      <c r="D358" s="44" t="s">
        <v>633</v>
      </c>
      <c r="E358" s="50">
        <v>25</v>
      </c>
      <c r="F358" s="42" t="s">
        <v>82</v>
      </c>
      <c r="G358" s="49"/>
      <c r="H358" s="43" t="s">
        <v>1</v>
      </c>
      <c r="I358" s="43"/>
      <c r="K358" s="140" t="str">
        <f t="shared" si="15"/>
        <v>區公所業務-民政業務-獎補助費-對國內團體之捐助</v>
      </c>
      <c r="L358" s="140" t="str">
        <f t="shared" si="16"/>
        <v>桌球競技觀摩活動</v>
      </c>
      <c r="M358" s="40" t="str">
        <f t="shared" si="17"/>
        <v>臺中市太平區體育會</v>
      </c>
    </row>
    <row r="359" spans="1:13" s="4" customFormat="1" ht="56.25">
      <c r="A359" s="70" t="s">
        <v>40</v>
      </c>
      <c r="B359" s="71" t="s">
        <v>373</v>
      </c>
      <c r="C359" s="71" t="s">
        <v>374</v>
      </c>
      <c r="D359" s="71" t="s">
        <v>375</v>
      </c>
      <c r="E359" s="72">
        <v>20</v>
      </c>
      <c r="F359" s="42" t="s">
        <v>44</v>
      </c>
      <c r="G359" s="73"/>
      <c r="H359" s="43"/>
      <c r="I359" s="43" t="s">
        <v>1</v>
      </c>
      <c r="K359" s="140" t="str">
        <f t="shared" si="15"/>
        <v>區公所業務-民政業務-獎補助費-對國內團體之捐助</v>
      </c>
      <c r="L359" s="140" t="str">
        <f t="shared" si="16"/>
        <v>文化參訪暨節約用電活動</v>
      </c>
      <c r="M359" s="40" t="str">
        <f t="shared" si="17"/>
        <v>臺中市民防總隊民防大隊清水中隊高美分隊</v>
      </c>
    </row>
    <row r="360" spans="1:13" s="4" customFormat="1" ht="56.25">
      <c r="A360" s="70" t="s">
        <v>40</v>
      </c>
      <c r="B360" s="71" t="s">
        <v>373</v>
      </c>
      <c r="C360" s="71" t="s">
        <v>376</v>
      </c>
      <c r="D360" s="71" t="s">
        <v>375</v>
      </c>
      <c r="E360" s="72">
        <v>20</v>
      </c>
      <c r="F360" s="42" t="s">
        <v>44</v>
      </c>
      <c r="G360" s="73"/>
      <c r="H360" s="43"/>
      <c r="I360" s="43" t="s">
        <v>1</v>
      </c>
      <c r="K360" s="140" t="str">
        <f t="shared" si="15"/>
        <v>區公所業務-民政業務-獎補助費-對國內團體之捐助</v>
      </c>
      <c r="L360" s="140" t="str">
        <f t="shared" si="16"/>
        <v>文化參訪暨節約用電活動</v>
      </c>
      <c r="M360" s="40" t="str">
        <f t="shared" si="17"/>
        <v>臺中市民防總隊民防大隊清水中隊大秀分隊</v>
      </c>
    </row>
    <row r="361" spans="1:13" s="4" customFormat="1" ht="56.25">
      <c r="A361" s="70" t="s">
        <v>40</v>
      </c>
      <c r="B361" s="71" t="s">
        <v>373</v>
      </c>
      <c r="C361" s="71" t="s">
        <v>377</v>
      </c>
      <c r="D361" s="71" t="s">
        <v>375</v>
      </c>
      <c r="E361" s="72">
        <v>20</v>
      </c>
      <c r="F361" s="42" t="s">
        <v>44</v>
      </c>
      <c r="G361" s="73"/>
      <c r="H361" s="43"/>
      <c r="I361" s="43" t="s">
        <v>1</v>
      </c>
      <c r="K361" s="140" t="str">
        <f t="shared" si="15"/>
        <v>區公所業務-民政業務-獎補助費-對國內團體之捐助</v>
      </c>
      <c r="L361" s="140" t="str">
        <f t="shared" si="16"/>
        <v>文化參訪暨節約用電活動</v>
      </c>
      <c r="M361" s="40" t="str">
        <f t="shared" si="17"/>
        <v>臺中市民防總隊義勇警察大隊清水中隊三田分隊</v>
      </c>
    </row>
    <row r="362" spans="1:13" s="4" customFormat="1" ht="56.25">
      <c r="A362" s="70" t="s">
        <v>40</v>
      </c>
      <c r="B362" s="71" t="s">
        <v>373</v>
      </c>
      <c r="C362" s="71" t="s">
        <v>378</v>
      </c>
      <c r="D362" s="71" t="s">
        <v>375</v>
      </c>
      <c r="E362" s="72">
        <v>20</v>
      </c>
      <c r="F362" s="42" t="s">
        <v>44</v>
      </c>
      <c r="G362" s="73"/>
      <c r="H362" s="43"/>
      <c r="I362" s="43" t="s">
        <v>1</v>
      </c>
      <c r="K362" s="140" t="str">
        <f t="shared" si="15"/>
        <v>區公所業務-民政業務-獎補助費-對國內團體之捐助</v>
      </c>
      <c r="L362" s="140" t="str">
        <f t="shared" si="16"/>
        <v>文化參訪暨節約用電活動</v>
      </c>
      <c r="M362" s="40" t="str">
        <f t="shared" si="17"/>
        <v>臺中市民防總隊民防大隊清水中隊三田分隊</v>
      </c>
    </row>
    <row r="363" spans="1:13" s="4" customFormat="1" ht="56.25">
      <c r="A363" s="70" t="s">
        <v>40</v>
      </c>
      <c r="B363" s="71" t="s">
        <v>373</v>
      </c>
      <c r="C363" s="71" t="s">
        <v>379</v>
      </c>
      <c r="D363" s="71" t="s">
        <v>375</v>
      </c>
      <c r="E363" s="72">
        <v>20</v>
      </c>
      <c r="F363" s="42" t="s">
        <v>44</v>
      </c>
      <c r="G363" s="73"/>
      <c r="H363" s="43"/>
      <c r="I363" s="43" t="s">
        <v>1</v>
      </c>
      <c r="K363" s="140" t="str">
        <f t="shared" si="15"/>
        <v>區公所業務-民政業務-獎補助費-對國內團體之捐助</v>
      </c>
      <c r="L363" s="140" t="str">
        <f t="shared" si="16"/>
        <v>文化參訪暨節約用電活動</v>
      </c>
      <c r="M363" s="40" t="str">
        <f t="shared" si="17"/>
        <v>臺中市民防總隊義勇警察大隊清水中隊清水分隊</v>
      </c>
    </row>
    <row r="364" spans="1:13" s="4" customFormat="1" ht="56.25">
      <c r="A364" s="70" t="s">
        <v>40</v>
      </c>
      <c r="B364" s="71" t="s">
        <v>380</v>
      </c>
      <c r="C364" s="71" t="s">
        <v>381</v>
      </c>
      <c r="D364" s="71" t="s">
        <v>375</v>
      </c>
      <c r="E364" s="72">
        <v>20</v>
      </c>
      <c r="F364" s="42" t="s">
        <v>44</v>
      </c>
      <c r="G364" s="73"/>
      <c r="H364" s="43" t="s">
        <v>1</v>
      </c>
      <c r="I364" s="43"/>
      <c r="K364" s="140" t="str">
        <f t="shared" si="15"/>
        <v>區公所業務-民政業務-獎補助費-對國內團體之捐助</v>
      </c>
      <c r="L364" s="140" t="str">
        <f t="shared" si="16"/>
        <v>區長盃圍棋賽暨節約用電宣傳活動</v>
      </c>
      <c r="M364" s="40" t="str">
        <f t="shared" si="17"/>
        <v>臺中市清水區體育會</v>
      </c>
    </row>
    <row r="365" spans="1:13" s="4" customFormat="1" ht="56.25">
      <c r="A365" s="70" t="s">
        <v>40</v>
      </c>
      <c r="B365" s="71" t="s">
        <v>382</v>
      </c>
      <c r="C365" s="71" t="s">
        <v>381</v>
      </c>
      <c r="D365" s="71" t="s">
        <v>375</v>
      </c>
      <c r="E365" s="72">
        <v>20</v>
      </c>
      <c r="F365" s="42" t="s">
        <v>44</v>
      </c>
      <c r="G365" s="73"/>
      <c r="H365" s="43" t="s">
        <v>1</v>
      </c>
      <c r="I365" s="43"/>
      <c r="K365" s="140" t="str">
        <f t="shared" si="15"/>
        <v>區公所業務-民政業務-獎補助費-對國內團體之捐助</v>
      </c>
      <c r="L365" s="140" t="str">
        <f t="shared" si="16"/>
        <v>區長盃槌球賽暨節約用電宣傳活動</v>
      </c>
      <c r="M365" s="40" t="str">
        <f t="shared" si="17"/>
        <v>臺中市清水區體育會</v>
      </c>
    </row>
    <row r="366" spans="1:13" s="4" customFormat="1" ht="56.25">
      <c r="A366" s="70" t="s">
        <v>40</v>
      </c>
      <c r="B366" s="71" t="s">
        <v>383</v>
      </c>
      <c r="C366" s="71" t="s">
        <v>381</v>
      </c>
      <c r="D366" s="71" t="s">
        <v>375</v>
      </c>
      <c r="E366" s="72">
        <v>20</v>
      </c>
      <c r="F366" s="42" t="s">
        <v>44</v>
      </c>
      <c r="G366" s="73"/>
      <c r="H366" s="43" t="s">
        <v>1</v>
      </c>
      <c r="I366" s="43"/>
      <c r="K366" s="140" t="str">
        <f t="shared" si="15"/>
        <v>區公所業務-民政業務-獎補助費-對國內團體之捐助</v>
      </c>
      <c r="L366" s="140" t="str">
        <f t="shared" si="16"/>
        <v>區長盃外內丹功邀請賽暨節約用電宣傳活動</v>
      </c>
      <c r="M366" s="40" t="str">
        <f t="shared" si="17"/>
        <v>臺中市清水區體育會</v>
      </c>
    </row>
    <row r="367" spans="1:13" s="4" customFormat="1" ht="56.25">
      <c r="A367" s="70" t="s">
        <v>40</v>
      </c>
      <c r="B367" s="71" t="s">
        <v>384</v>
      </c>
      <c r="C367" s="71" t="s">
        <v>381</v>
      </c>
      <c r="D367" s="71" t="s">
        <v>375</v>
      </c>
      <c r="E367" s="72">
        <v>20</v>
      </c>
      <c r="F367" s="42" t="s">
        <v>44</v>
      </c>
      <c r="G367" s="73"/>
      <c r="H367" s="43" t="s">
        <v>1</v>
      </c>
      <c r="I367" s="43"/>
      <c r="K367" s="140" t="str">
        <f t="shared" si="15"/>
        <v>區公所業務-民政業務-獎補助費-對國內團體之捐助</v>
      </c>
      <c r="L367" s="140" t="str">
        <f t="shared" si="16"/>
        <v>太極拳錦標賽暨節約用電宣傳活動</v>
      </c>
      <c r="M367" s="40" t="str">
        <f t="shared" si="17"/>
        <v>臺中市清水區體育會</v>
      </c>
    </row>
    <row r="368" spans="1:13" s="4" customFormat="1" ht="56.25">
      <c r="A368" s="70" t="s">
        <v>40</v>
      </c>
      <c r="B368" s="71" t="s">
        <v>385</v>
      </c>
      <c r="C368" s="71" t="s">
        <v>381</v>
      </c>
      <c r="D368" s="71" t="s">
        <v>375</v>
      </c>
      <c r="E368" s="72">
        <v>20</v>
      </c>
      <c r="F368" s="42" t="s">
        <v>44</v>
      </c>
      <c r="G368" s="73"/>
      <c r="H368" s="43" t="s">
        <v>1</v>
      </c>
      <c r="I368" s="43"/>
      <c r="K368" s="140" t="str">
        <f t="shared" si="15"/>
        <v>區公所業務-民政業務-獎補助費-對國內團體之捐助</v>
      </c>
      <c r="L368" s="140" t="str">
        <f t="shared" si="16"/>
        <v>區長盃網球賽暨節約用電宣傳活動</v>
      </c>
      <c r="M368" s="40" t="str">
        <f t="shared" si="17"/>
        <v>臺中市清水區體育會</v>
      </c>
    </row>
    <row r="369" spans="1:13" s="4" customFormat="1" ht="56.25">
      <c r="A369" s="70" t="s">
        <v>40</v>
      </c>
      <c r="B369" s="71" t="s">
        <v>386</v>
      </c>
      <c r="C369" s="71" t="s">
        <v>381</v>
      </c>
      <c r="D369" s="71" t="s">
        <v>375</v>
      </c>
      <c r="E369" s="72">
        <v>20</v>
      </c>
      <c r="F369" s="42" t="s">
        <v>44</v>
      </c>
      <c r="G369" s="73"/>
      <c r="H369" s="43" t="s">
        <v>1</v>
      </c>
      <c r="I369" s="43"/>
      <c r="K369" s="140" t="str">
        <f t="shared" si="15"/>
        <v>區公所業務-民政業務-獎補助費-對國內團體之捐助</v>
      </c>
      <c r="L369" s="140" t="str">
        <f t="shared" si="16"/>
        <v>區長盃桌球賽暨節約用電宣傳活動</v>
      </c>
      <c r="M369" s="40" t="str">
        <f t="shared" si="17"/>
        <v>臺中市清水區體育會</v>
      </c>
    </row>
    <row r="370" spans="1:13" s="4" customFormat="1" ht="56.25">
      <c r="A370" s="70" t="s">
        <v>40</v>
      </c>
      <c r="B370" s="71" t="s">
        <v>387</v>
      </c>
      <c r="C370" s="71" t="s">
        <v>381</v>
      </c>
      <c r="D370" s="71" t="s">
        <v>375</v>
      </c>
      <c r="E370" s="72">
        <v>20</v>
      </c>
      <c r="F370" s="42" t="s">
        <v>44</v>
      </c>
      <c r="G370" s="73"/>
      <c r="H370" s="43" t="s">
        <v>1</v>
      </c>
      <c r="I370" s="43"/>
      <c r="K370" s="140" t="str">
        <f t="shared" si="15"/>
        <v>區公所業務-民政業務-獎補助費-對國內團體之捐助</v>
      </c>
      <c r="L370" s="140" t="str">
        <f t="shared" si="16"/>
        <v>區長盃劍道賽暨節約用電宣傳活動</v>
      </c>
      <c r="M370" s="40" t="str">
        <f t="shared" si="17"/>
        <v>臺中市清水區體育會</v>
      </c>
    </row>
    <row r="371" spans="1:13" s="4" customFormat="1" ht="56.25">
      <c r="A371" s="70" t="s">
        <v>40</v>
      </c>
      <c r="B371" s="71" t="s">
        <v>388</v>
      </c>
      <c r="C371" s="71" t="s">
        <v>381</v>
      </c>
      <c r="D371" s="71" t="s">
        <v>375</v>
      </c>
      <c r="E371" s="72">
        <v>20</v>
      </c>
      <c r="F371" s="42" t="s">
        <v>44</v>
      </c>
      <c r="G371" s="73"/>
      <c r="H371" s="43" t="s">
        <v>1</v>
      </c>
      <c r="I371" s="43"/>
      <c r="K371" s="140" t="str">
        <f t="shared" si="15"/>
        <v>區公所業務-民政業務-獎補助費-對國內團體之捐助</v>
      </c>
      <c r="L371" s="140" t="str">
        <f t="shared" si="16"/>
        <v>區長盃慢壘賽暨節約用電宣傳活動</v>
      </c>
      <c r="M371" s="40" t="str">
        <f t="shared" si="17"/>
        <v>臺中市清水區體育會</v>
      </c>
    </row>
    <row r="372" spans="1:13" s="4" customFormat="1" ht="56.25">
      <c r="A372" s="70" t="s">
        <v>40</v>
      </c>
      <c r="B372" s="71" t="s">
        <v>389</v>
      </c>
      <c r="C372" s="71" t="s">
        <v>390</v>
      </c>
      <c r="D372" s="71" t="s">
        <v>375</v>
      </c>
      <c r="E372" s="72">
        <v>200</v>
      </c>
      <c r="F372" s="42" t="s">
        <v>44</v>
      </c>
      <c r="G372" s="73"/>
      <c r="H372" s="43" t="s">
        <v>1</v>
      </c>
      <c r="I372" s="43"/>
      <c r="K372" s="140" t="str">
        <f t="shared" si="15"/>
        <v>區公所業務-民政業務-獎補助費-對國內團體之捐助</v>
      </c>
      <c r="L372" s="140" t="str">
        <f t="shared" si="16"/>
        <v>體育嘉年華會暨節約用電宣導活動</v>
      </c>
      <c r="M372" s="40" t="str">
        <f t="shared" si="17"/>
        <v>臺中市清水區體育會</v>
      </c>
    </row>
    <row r="373" spans="1:13" s="4" customFormat="1" ht="56.25">
      <c r="A373" s="70" t="s">
        <v>40</v>
      </c>
      <c r="B373" s="71" t="s">
        <v>391</v>
      </c>
      <c r="C373" s="71" t="s">
        <v>392</v>
      </c>
      <c r="D373" s="71" t="s">
        <v>375</v>
      </c>
      <c r="E373" s="72">
        <v>20</v>
      </c>
      <c r="F373" s="42" t="s">
        <v>44</v>
      </c>
      <c r="G373" s="73"/>
      <c r="H373" s="43"/>
      <c r="I373" s="43" t="s">
        <v>1</v>
      </c>
      <c r="K373" s="140" t="str">
        <f t="shared" si="15"/>
        <v>區公所業務-民政業務-獎補助費-對國內團體之捐助</v>
      </c>
      <c r="L373" s="140" t="str">
        <f t="shared" si="16"/>
        <v>文化交流參訪暨節約用電宣導活動</v>
      </c>
      <c r="M373" s="40" t="str">
        <f t="shared" si="17"/>
        <v>臺中市民防總隊義勇警察大隊清水中隊大秀分隊</v>
      </c>
    </row>
    <row r="374" spans="1:13" s="4" customFormat="1" ht="56.25">
      <c r="A374" s="70" t="s">
        <v>40</v>
      </c>
      <c r="B374" s="71" t="s">
        <v>391</v>
      </c>
      <c r="C374" s="71" t="s">
        <v>393</v>
      </c>
      <c r="D374" s="71" t="s">
        <v>375</v>
      </c>
      <c r="E374" s="72">
        <v>10</v>
      </c>
      <c r="F374" s="42" t="s">
        <v>44</v>
      </c>
      <c r="G374" s="73"/>
      <c r="H374" s="43"/>
      <c r="I374" s="43" t="s">
        <v>1</v>
      </c>
      <c r="K374" s="140" t="str">
        <f t="shared" si="15"/>
        <v>區公所業務-民政業務-獎補助費-對國內團體之捐助</v>
      </c>
      <c r="L374" s="140" t="str">
        <f t="shared" si="16"/>
        <v>文化交流參訪暨節約用電宣導活動</v>
      </c>
      <c r="M374" s="40" t="str">
        <f t="shared" si="17"/>
        <v>臺中市民防總隊義勇警察大隊清水中隊</v>
      </c>
    </row>
    <row r="375" spans="1:13" s="4" customFormat="1" ht="56.25">
      <c r="A375" s="70" t="s">
        <v>40</v>
      </c>
      <c r="B375" s="71" t="s">
        <v>394</v>
      </c>
      <c r="C375" s="71" t="s">
        <v>381</v>
      </c>
      <c r="D375" s="71" t="s">
        <v>375</v>
      </c>
      <c r="E375" s="72">
        <v>60</v>
      </c>
      <c r="F375" s="42" t="s">
        <v>44</v>
      </c>
      <c r="G375" s="73"/>
      <c r="H375" s="43" t="s">
        <v>1</v>
      </c>
      <c r="I375" s="43"/>
      <c r="K375" s="140" t="str">
        <f t="shared" si="15"/>
        <v>區公所業務-民政業務-獎補助費-對國內團體之捐助</v>
      </c>
      <c r="L375" s="140" t="str">
        <f t="shared" si="16"/>
        <v>道路踩風親子運動嘉年華</v>
      </c>
      <c r="M375" s="40" t="str">
        <f t="shared" si="17"/>
        <v>臺中市清水區體育會</v>
      </c>
    </row>
    <row r="376" spans="1:13" s="4" customFormat="1" ht="56.25">
      <c r="A376" s="70" t="s">
        <v>40</v>
      </c>
      <c r="B376" s="71" t="s">
        <v>395</v>
      </c>
      <c r="C376" s="71" t="s">
        <v>381</v>
      </c>
      <c r="D376" s="71" t="s">
        <v>375</v>
      </c>
      <c r="E376" s="72">
        <v>20</v>
      </c>
      <c r="F376" s="42" t="s">
        <v>44</v>
      </c>
      <c r="G376" s="73"/>
      <c r="H376" s="43" t="s">
        <v>1</v>
      </c>
      <c r="I376" s="43"/>
      <c r="K376" s="140" t="str">
        <f t="shared" si="15"/>
        <v>區公所業務-民政業務-獎補助費-對國內團體之捐助</v>
      </c>
      <c r="L376" s="140" t="str">
        <f t="shared" si="16"/>
        <v>清水區長盃羽球錦標賽暨節約用電宣傳活動</v>
      </c>
      <c r="M376" s="40" t="str">
        <f t="shared" si="17"/>
        <v>臺中市清水區體育會</v>
      </c>
    </row>
    <row r="377" spans="1:13" s="4" customFormat="1" ht="56.25">
      <c r="A377" s="70" t="s">
        <v>78</v>
      </c>
      <c r="B377" s="71" t="s">
        <v>396</v>
      </c>
      <c r="C377" s="71" t="s">
        <v>381</v>
      </c>
      <c r="D377" s="71" t="s">
        <v>375</v>
      </c>
      <c r="E377" s="72">
        <v>20</v>
      </c>
      <c r="F377" s="42" t="s">
        <v>44</v>
      </c>
      <c r="G377" s="73"/>
      <c r="H377" s="43" t="s">
        <v>1</v>
      </c>
      <c r="I377" s="43"/>
      <c r="K377" s="140" t="str">
        <f t="shared" si="15"/>
        <v>區公所業務-民政業務-獎補助費-對國內團體之捐助</v>
      </c>
      <c r="L377" s="140" t="str">
        <f t="shared" si="16"/>
        <v>第十屆清水區長盃道路溜冰及路跑嘉年華</v>
      </c>
      <c r="M377" s="40" t="str">
        <f t="shared" si="17"/>
        <v>臺中市清水區體育會</v>
      </c>
    </row>
    <row r="378" spans="1:13" s="4" customFormat="1" ht="75">
      <c r="A378" s="70" t="s">
        <v>78</v>
      </c>
      <c r="B378" s="70" t="s">
        <v>397</v>
      </c>
      <c r="C378" s="70" t="s">
        <v>390</v>
      </c>
      <c r="D378" s="70" t="s">
        <v>398</v>
      </c>
      <c r="E378" s="74">
        <v>20</v>
      </c>
      <c r="F378" s="42" t="s">
        <v>82</v>
      </c>
      <c r="G378" s="73"/>
      <c r="H378" s="43" t="s">
        <v>1</v>
      </c>
      <c r="I378" s="43"/>
      <c r="K378" s="140" t="str">
        <f t="shared" si="15"/>
        <v>區公所業務-民政業務-獎補助費-對國內團體之捐助</v>
      </c>
      <c r="L378" s="140" t="str">
        <f t="shared" si="16"/>
        <v>臺中市清水區113暑假田徑培育訓練營暨節約用電宣導活動</v>
      </c>
      <c r="M378" s="40" t="str">
        <f t="shared" si="17"/>
        <v>臺中市清水區體育會</v>
      </c>
    </row>
    <row r="379" spans="1:13" s="8" customFormat="1" ht="56.25">
      <c r="A379" s="70" t="s">
        <v>78</v>
      </c>
      <c r="B379" s="70" t="s">
        <v>399</v>
      </c>
      <c r="C379" s="70" t="s">
        <v>381</v>
      </c>
      <c r="D379" s="70" t="s">
        <v>375</v>
      </c>
      <c r="E379" s="74">
        <v>20</v>
      </c>
      <c r="F379" s="75" t="s">
        <v>82</v>
      </c>
      <c r="G379" s="73"/>
      <c r="H379" s="43" t="s">
        <v>1</v>
      </c>
      <c r="I379" s="76"/>
      <c r="K379" s="140" t="str">
        <f t="shared" si="15"/>
        <v>區公所業務-民政業務-獎補助費-對國內團體之捐助</v>
      </c>
      <c r="L379" s="140" t="str">
        <f t="shared" si="16"/>
        <v>籃球社區聯誼賽暨清水區區長盃3對3籃球賽</v>
      </c>
      <c r="M379" s="40" t="str">
        <f t="shared" si="17"/>
        <v>臺中市清水區體育會</v>
      </c>
    </row>
    <row r="380" spans="1:13" s="8" customFormat="1" ht="56.25">
      <c r="A380" s="70" t="s">
        <v>78</v>
      </c>
      <c r="B380" s="70" t="s">
        <v>400</v>
      </c>
      <c r="C380" s="70" t="s">
        <v>381</v>
      </c>
      <c r="D380" s="70" t="s">
        <v>375</v>
      </c>
      <c r="E380" s="74">
        <v>20</v>
      </c>
      <c r="F380" s="75" t="s">
        <v>82</v>
      </c>
      <c r="G380" s="73"/>
      <c r="H380" s="43" t="s">
        <v>1</v>
      </c>
      <c r="I380" s="76"/>
      <c r="K380" s="140" t="str">
        <f t="shared" si="15"/>
        <v>區公所業務-民政業務-獎補助費-對國內團體之捐助</v>
      </c>
      <c r="L380" s="140" t="str">
        <f t="shared" si="16"/>
        <v>113年清水區長盃國際標準舞公開賽暨節約用電宣導活動</v>
      </c>
      <c r="M380" s="40" t="str">
        <f t="shared" si="17"/>
        <v>臺中市清水區體育會</v>
      </c>
    </row>
    <row r="381" spans="1:13" s="8" customFormat="1" ht="56.25">
      <c r="A381" s="70" t="s">
        <v>78</v>
      </c>
      <c r="B381" s="70" t="s">
        <v>401</v>
      </c>
      <c r="C381" s="70" t="s">
        <v>381</v>
      </c>
      <c r="D381" s="70" t="s">
        <v>375</v>
      </c>
      <c r="E381" s="74">
        <v>20</v>
      </c>
      <c r="F381" s="75" t="s">
        <v>82</v>
      </c>
      <c r="G381" s="73"/>
      <c r="H381" s="43" t="s">
        <v>1</v>
      </c>
      <c r="I381" s="76"/>
      <c r="K381" s="140" t="str">
        <f t="shared" si="15"/>
        <v>區公所業務-民政業務-獎補助費-對國內團體之捐助</v>
      </c>
      <c r="L381" s="140" t="str">
        <f t="shared" si="16"/>
        <v>113年區長盃親子健康休閒路跑賽暨節約用電宣導活動</v>
      </c>
      <c r="M381" s="40" t="str">
        <f t="shared" si="17"/>
        <v>臺中市清水區體育會</v>
      </c>
    </row>
    <row r="382" spans="1:13" s="8" customFormat="1" ht="56.25">
      <c r="A382" s="70" t="s">
        <v>78</v>
      </c>
      <c r="B382" s="70" t="s">
        <v>402</v>
      </c>
      <c r="C382" s="70" t="s">
        <v>381</v>
      </c>
      <c r="D382" s="70" t="s">
        <v>375</v>
      </c>
      <c r="E382" s="74">
        <v>20</v>
      </c>
      <c r="F382" s="75" t="s">
        <v>82</v>
      </c>
      <c r="G382" s="73"/>
      <c r="H382" s="43" t="s">
        <v>1</v>
      </c>
      <c r="I382" s="76"/>
      <c r="K382" s="140" t="str">
        <f t="shared" si="15"/>
        <v>區公所業務-民政業務-獎補助費-對國內團體之捐助</v>
      </c>
      <c r="L382" s="140" t="str">
        <f t="shared" si="16"/>
        <v>區長盃足球錦標賽暨節約用電宣導活動</v>
      </c>
      <c r="M382" s="40" t="str">
        <f t="shared" si="17"/>
        <v>臺中市清水區體育會</v>
      </c>
    </row>
    <row r="383" spans="1:13" s="8" customFormat="1" ht="56.25">
      <c r="A383" s="71" t="s">
        <v>403</v>
      </c>
      <c r="B383" s="70" t="s">
        <v>404</v>
      </c>
      <c r="C383" s="70" t="s">
        <v>405</v>
      </c>
      <c r="D383" s="71" t="s">
        <v>375</v>
      </c>
      <c r="E383" s="72">
        <v>20</v>
      </c>
      <c r="F383" s="75" t="s">
        <v>44</v>
      </c>
      <c r="G383" s="73"/>
      <c r="H383" s="77"/>
      <c r="I383" s="43" t="s">
        <v>1</v>
      </c>
      <c r="K383" s="140" t="str">
        <f t="shared" si="15"/>
        <v>區公所業務-經建業務-獎補助費-對國內團體之捐助</v>
      </c>
      <c r="L383" s="140" t="str">
        <f t="shared" si="16"/>
        <v>會員及眷屬參訪活動暨節約用電宣導活動</v>
      </c>
      <c r="M383" s="40" t="str">
        <f t="shared" si="17"/>
        <v>臺中市清水第二公有零售市場自治會</v>
      </c>
    </row>
    <row r="384" spans="1:13" s="8" customFormat="1" ht="56.25">
      <c r="A384" s="71" t="s">
        <v>403</v>
      </c>
      <c r="B384" s="70" t="s">
        <v>406</v>
      </c>
      <c r="C384" s="70" t="s">
        <v>407</v>
      </c>
      <c r="D384" s="71" t="s">
        <v>375</v>
      </c>
      <c r="E384" s="72">
        <v>20</v>
      </c>
      <c r="F384" s="75" t="s">
        <v>44</v>
      </c>
      <c r="G384" s="73"/>
      <c r="H384" s="77"/>
      <c r="I384" s="43" t="s">
        <v>1</v>
      </c>
      <c r="K384" s="140" t="str">
        <f t="shared" si="15"/>
        <v>區公所業務-經建業務-獎補助費-對國內團體之捐助</v>
      </c>
      <c r="L384" s="140" t="str">
        <f t="shared" si="16"/>
        <v>自治會幹部參訪活動暨節約用電宣導活動</v>
      </c>
      <c r="M384" s="40" t="str">
        <f t="shared" si="17"/>
        <v>臺中市清水第一公有零售市場自治會</v>
      </c>
    </row>
    <row r="385" spans="1:13" s="8" customFormat="1" ht="56.25">
      <c r="A385" s="78" t="s">
        <v>349</v>
      </c>
      <c r="B385" s="78" t="s">
        <v>408</v>
      </c>
      <c r="C385" s="78" t="s">
        <v>409</v>
      </c>
      <c r="D385" s="78" t="s">
        <v>375</v>
      </c>
      <c r="E385" s="79">
        <v>20</v>
      </c>
      <c r="F385" s="75" t="s">
        <v>44</v>
      </c>
      <c r="G385" s="78"/>
      <c r="H385" s="76"/>
      <c r="I385" s="43" t="s">
        <v>1</v>
      </c>
      <c r="K385" s="140" t="str">
        <f t="shared" si="15"/>
        <v>社政業務-社會福利-社會福利-獎補助費-對國內團體之捐助</v>
      </c>
      <c r="L385" s="140" t="str">
        <f t="shared" si="16"/>
        <v>113年度元旦親子健行暨節約用電宣導活動</v>
      </c>
      <c r="M385" s="40" t="str">
        <f t="shared" si="17"/>
        <v>臺中市清水勵學會</v>
      </c>
    </row>
    <row r="386" spans="1:13" s="4" customFormat="1" ht="56.25">
      <c r="A386" s="78" t="s">
        <v>349</v>
      </c>
      <c r="B386" s="78" t="s">
        <v>410</v>
      </c>
      <c r="C386" s="78" t="s">
        <v>411</v>
      </c>
      <c r="D386" s="78" t="s">
        <v>375</v>
      </c>
      <c r="E386" s="50">
        <v>20</v>
      </c>
      <c r="F386" s="42" t="s">
        <v>44</v>
      </c>
      <c r="G386" s="49"/>
      <c r="H386" s="43"/>
      <c r="I386" s="43" t="s">
        <v>1</v>
      </c>
      <c r="K386" s="140" t="str">
        <f t="shared" si="15"/>
        <v>社政業務-社會福利-社會福利-獎補助費-對國內團體之捐助</v>
      </c>
      <c r="L386" s="140" t="str">
        <f t="shared" si="16"/>
        <v>春節關懷據點圍爐活動暨節約用電宣導活動</v>
      </c>
      <c r="M386" s="40" t="str">
        <f t="shared" si="17"/>
        <v>臺中市好生活愛護關懷協會</v>
      </c>
    </row>
    <row r="387" spans="1:13" s="4" customFormat="1" ht="56.25">
      <c r="A387" s="78" t="s">
        <v>349</v>
      </c>
      <c r="B387" s="78" t="s">
        <v>412</v>
      </c>
      <c r="C387" s="78" t="s">
        <v>413</v>
      </c>
      <c r="D387" s="78" t="s">
        <v>375</v>
      </c>
      <c r="E387" s="50">
        <v>15</v>
      </c>
      <c r="F387" s="42" t="s">
        <v>44</v>
      </c>
      <c r="G387" s="49"/>
      <c r="H387" s="43"/>
      <c r="I387" s="43" t="s">
        <v>1</v>
      </c>
      <c r="K387" s="140" t="str">
        <f t="shared" si="15"/>
        <v>社政業務-社會福利-社會福利-獎補助費-對國內團體之捐助</v>
      </c>
      <c r="L387" s="140" t="str">
        <f t="shared" si="16"/>
        <v>113年度春節成果發表會暨全民節約用電宣導活動</v>
      </c>
      <c r="M387" s="40" t="str">
        <f t="shared" si="17"/>
        <v>臺中市元極舞推廣協會</v>
      </c>
    </row>
    <row r="388" spans="1:13" s="4" customFormat="1" ht="56.25">
      <c r="A388" s="78" t="s">
        <v>349</v>
      </c>
      <c r="B388" s="78" t="s">
        <v>414</v>
      </c>
      <c r="C388" s="78" t="s">
        <v>415</v>
      </c>
      <c r="D388" s="78" t="s">
        <v>375</v>
      </c>
      <c r="E388" s="50">
        <v>10</v>
      </c>
      <c r="F388" s="42" t="s">
        <v>44</v>
      </c>
      <c r="G388" s="49"/>
      <c r="H388" s="43"/>
      <c r="I388" s="43" t="s">
        <v>1</v>
      </c>
      <c r="K388" s="140" t="str">
        <f t="shared" si="15"/>
        <v>社政業務-社會福利-社會福利-獎補助費-對國內團體之捐助</v>
      </c>
      <c r="L388" s="140" t="str">
        <f t="shared" si="16"/>
        <v>社會福利業務宣導暨潔淨能源宣導活動</v>
      </c>
      <c r="M388" s="40" t="str">
        <f t="shared" si="17"/>
        <v>臺中市福韻技藝推廣協會</v>
      </c>
    </row>
    <row r="389" spans="1:13" s="4" customFormat="1" ht="56.25">
      <c r="A389" s="78" t="s">
        <v>349</v>
      </c>
      <c r="B389" s="78" t="s">
        <v>416</v>
      </c>
      <c r="C389" s="78" t="s">
        <v>417</v>
      </c>
      <c r="D389" s="78" t="s">
        <v>375</v>
      </c>
      <c r="E389" s="50">
        <v>20</v>
      </c>
      <c r="F389" s="42" t="s">
        <v>44</v>
      </c>
      <c r="G389" s="49"/>
      <c r="H389" s="43"/>
      <c r="I389" s="43" t="s">
        <v>1</v>
      </c>
      <c r="K389" s="140" t="str">
        <f t="shared" si="15"/>
        <v>社政業務-社會福利-社會福利-獎補助費-對國內團體之捐助</v>
      </c>
      <c r="L389" s="140" t="str">
        <f t="shared" si="16"/>
        <v>113年度境外績優社區參訪暨節約用電宣導活動</v>
      </c>
      <c r="M389" s="40" t="str">
        <f t="shared" si="17"/>
        <v>臺中市清水區文昌社區發展協會</v>
      </c>
    </row>
    <row r="390" spans="1:13" s="4" customFormat="1" ht="56.25">
      <c r="A390" s="78" t="s">
        <v>349</v>
      </c>
      <c r="B390" s="78" t="s">
        <v>418</v>
      </c>
      <c r="C390" s="78" t="s">
        <v>419</v>
      </c>
      <c r="D390" s="78" t="s">
        <v>375</v>
      </c>
      <c r="E390" s="50">
        <v>20</v>
      </c>
      <c r="F390" s="42" t="s">
        <v>44</v>
      </c>
      <c r="G390" s="49"/>
      <c r="H390" s="43"/>
      <c r="I390" s="43" t="s">
        <v>1</v>
      </c>
      <c r="K390" s="140" t="str">
        <f t="shared" si="15"/>
        <v>社政業務-社會福利-社會福利-獎補助費-對國內團體之捐助</v>
      </c>
      <c r="L390" s="140" t="str">
        <f t="shared" si="16"/>
        <v>境外績優社區參訪暨節約用電宣導活動</v>
      </c>
      <c r="M390" s="40" t="str">
        <f t="shared" si="17"/>
        <v>臺中市清水區國姓社區發展協會</v>
      </c>
    </row>
    <row r="391" spans="1:13" s="4" customFormat="1" ht="56.25">
      <c r="A391" s="78" t="s">
        <v>349</v>
      </c>
      <c r="B391" s="78" t="s">
        <v>420</v>
      </c>
      <c r="C391" s="78" t="s">
        <v>421</v>
      </c>
      <c r="D391" s="78" t="s">
        <v>375</v>
      </c>
      <c r="E391" s="50">
        <v>20</v>
      </c>
      <c r="F391" s="42" t="s">
        <v>44</v>
      </c>
      <c r="G391" s="49"/>
      <c r="H391" s="43"/>
      <c r="I391" s="43" t="s">
        <v>1</v>
      </c>
      <c r="K391" s="140" t="str">
        <f t="shared" si="15"/>
        <v>社政業務-社會福利-社會福利-獎補助費-對國內團體之捐助</v>
      </c>
      <c r="L391" s="140" t="str">
        <f t="shared" si="16"/>
        <v>文化巡禮參訪暨節約用電宣導活動</v>
      </c>
      <c r="M391" s="40" t="str">
        <f t="shared" si="17"/>
        <v>臺中市清水西社老人會</v>
      </c>
    </row>
    <row r="392" spans="1:13" s="4" customFormat="1" ht="56.25">
      <c r="A392" s="78" t="s">
        <v>349</v>
      </c>
      <c r="B392" s="78" t="s">
        <v>422</v>
      </c>
      <c r="C392" s="78" t="s">
        <v>423</v>
      </c>
      <c r="D392" s="78" t="s">
        <v>375</v>
      </c>
      <c r="E392" s="50">
        <v>20</v>
      </c>
      <c r="F392" s="42" t="s">
        <v>44</v>
      </c>
      <c r="G392" s="49"/>
      <c r="H392" s="43"/>
      <c r="I392" s="43" t="s">
        <v>1</v>
      </c>
      <c r="K392" s="140" t="str">
        <f t="shared" si="15"/>
        <v>社政業務-社會福利-社會福利-獎補助費-對國內團體之捐助</v>
      </c>
      <c r="L392" s="140" t="str">
        <f t="shared" si="16"/>
        <v>文化參訪暨節約用電用油宣導活動</v>
      </c>
      <c r="M392" s="40" t="str">
        <f t="shared" si="17"/>
        <v>臺中市高西幸福歌唱協會</v>
      </c>
    </row>
    <row r="393" spans="1:13" s="4" customFormat="1" ht="56.25">
      <c r="A393" s="78" t="s">
        <v>349</v>
      </c>
      <c r="B393" s="78" t="s">
        <v>424</v>
      </c>
      <c r="C393" s="78" t="s">
        <v>425</v>
      </c>
      <c r="D393" s="78" t="s">
        <v>375</v>
      </c>
      <c r="E393" s="50">
        <v>20</v>
      </c>
      <c r="F393" s="42" t="s">
        <v>44</v>
      </c>
      <c r="G393" s="49"/>
      <c r="H393" s="43"/>
      <c r="I393" s="43" t="s">
        <v>1</v>
      </c>
      <c r="K393" s="140" t="str">
        <f t="shared" ref="K393:K456" si="18">A393</f>
        <v>社政業務-社會福利-社會福利-獎補助費-對國內團體之捐助</v>
      </c>
      <c r="L393" s="140" t="str">
        <f t="shared" ref="L393:L456" si="19">B393</f>
        <v>公益船釣比賽暨節約能源用電宣導活動</v>
      </c>
      <c r="M393" s="40" t="str">
        <f t="shared" ref="M393:M456" si="20">C393</f>
        <v>臺中市一支釣漁船協會</v>
      </c>
    </row>
    <row r="394" spans="1:13" s="4" customFormat="1" ht="56.25">
      <c r="A394" s="78" t="s">
        <v>349</v>
      </c>
      <c r="B394" s="78" t="s">
        <v>426</v>
      </c>
      <c r="C394" s="78" t="s">
        <v>427</v>
      </c>
      <c r="D394" s="78" t="s">
        <v>375</v>
      </c>
      <c r="E394" s="50">
        <v>10</v>
      </c>
      <c r="F394" s="42" t="s">
        <v>44</v>
      </c>
      <c r="G394" s="49"/>
      <c r="H394" s="43"/>
      <c r="I394" s="43" t="s">
        <v>1</v>
      </c>
      <c r="K394" s="140" t="str">
        <f t="shared" si="18"/>
        <v>社政業務-社會福利-社會福利-獎補助費-對國內團體之捐助</v>
      </c>
      <c r="L394" s="140" t="str">
        <f t="shared" si="19"/>
        <v>文化參訪暨節約用電宣導活動</v>
      </c>
      <c r="M394" s="40" t="str">
        <f t="shared" si="20"/>
        <v>臺中市寶天宮歌友協會</v>
      </c>
    </row>
    <row r="395" spans="1:13" s="4" customFormat="1" ht="56.25">
      <c r="A395" s="78" t="s">
        <v>349</v>
      </c>
      <c r="B395" s="78" t="s">
        <v>428</v>
      </c>
      <c r="C395" s="78" t="s">
        <v>429</v>
      </c>
      <c r="D395" s="78" t="s">
        <v>375</v>
      </c>
      <c r="E395" s="50">
        <v>20</v>
      </c>
      <c r="F395" s="42" t="s">
        <v>44</v>
      </c>
      <c r="G395" s="49"/>
      <c r="H395" s="43"/>
      <c r="I395" s="43" t="s">
        <v>1</v>
      </c>
      <c r="K395" s="140" t="str">
        <f t="shared" si="18"/>
        <v>社政業務-社會福利-社會福利-獎補助費-對國內團體之捐助</v>
      </c>
      <c r="L395" s="140" t="str">
        <f t="shared" si="19"/>
        <v>社會福利政策暨節約用電宣導活動</v>
      </c>
      <c r="M395" s="40" t="str">
        <f t="shared" si="20"/>
        <v>臺中市竹籬笆文化協會</v>
      </c>
    </row>
    <row r="396" spans="1:13" s="4" customFormat="1" ht="56.25">
      <c r="A396" s="78" t="s">
        <v>349</v>
      </c>
      <c r="B396" s="78" t="s">
        <v>418</v>
      </c>
      <c r="C396" s="78" t="s">
        <v>430</v>
      </c>
      <c r="D396" s="78" t="s">
        <v>375</v>
      </c>
      <c r="E396" s="50">
        <v>20</v>
      </c>
      <c r="F396" s="42" t="s">
        <v>44</v>
      </c>
      <c r="G396" s="49"/>
      <c r="H396" s="43"/>
      <c r="I396" s="43" t="s">
        <v>1</v>
      </c>
      <c r="K396" s="140" t="str">
        <f t="shared" si="18"/>
        <v>社政業務-社會福利-社會福利-獎補助費-對國內團體之捐助</v>
      </c>
      <c r="L396" s="140" t="str">
        <f t="shared" si="19"/>
        <v>境外績優社區參訪暨節約用電宣導活動</v>
      </c>
      <c r="M396" s="40" t="str">
        <f t="shared" si="20"/>
        <v>臺中市清水區高東社區發展協會</v>
      </c>
    </row>
    <row r="397" spans="1:13" s="4" customFormat="1" ht="56.25">
      <c r="A397" s="78" t="s">
        <v>349</v>
      </c>
      <c r="B397" s="78" t="s">
        <v>431</v>
      </c>
      <c r="C397" s="78" t="s">
        <v>432</v>
      </c>
      <c r="D397" s="78" t="s">
        <v>375</v>
      </c>
      <c r="E397" s="50">
        <v>20</v>
      </c>
      <c r="F397" s="42" t="s">
        <v>44</v>
      </c>
      <c r="G397" s="49"/>
      <c r="H397" s="43"/>
      <c r="I397" s="43" t="s">
        <v>1</v>
      </c>
      <c r="K397" s="140" t="str">
        <f t="shared" si="18"/>
        <v>社政業務-社會福利-社會福利-獎補助費-對國內團體之捐助</v>
      </c>
      <c r="L397" s="140" t="str">
        <f t="shared" si="19"/>
        <v>會員境外績優社區參訪暨節約用電宣導活動</v>
      </c>
      <c r="M397" s="40" t="str">
        <f t="shared" si="20"/>
        <v>臺中市清水區橋頭社區發展協會</v>
      </c>
    </row>
    <row r="398" spans="1:13" s="4" customFormat="1" ht="56.25">
      <c r="A398" s="78" t="s">
        <v>349</v>
      </c>
      <c r="B398" s="78" t="s">
        <v>433</v>
      </c>
      <c r="C398" s="78" t="s">
        <v>434</v>
      </c>
      <c r="D398" s="78" t="s">
        <v>375</v>
      </c>
      <c r="E398" s="50">
        <v>20</v>
      </c>
      <c r="F398" s="42" t="s">
        <v>44</v>
      </c>
      <c r="G398" s="49"/>
      <c r="H398" s="43"/>
      <c r="I398" s="43" t="s">
        <v>1</v>
      </c>
      <c r="K398" s="140" t="str">
        <f t="shared" si="18"/>
        <v>社政業務-社會福利-社會福利-獎補助費-對國內團體之捐助</v>
      </c>
      <c r="L398" s="140" t="str">
        <f t="shared" si="19"/>
        <v>母親節感恩暨推廣節約能源宣導活動</v>
      </c>
      <c r="M398" s="40" t="str">
        <f t="shared" si="20"/>
        <v>臺中縣家庭福利推展協會</v>
      </c>
    </row>
    <row r="399" spans="1:13" s="4" customFormat="1" ht="56.25">
      <c r="A399" s="78" t="s">
        <v>349</v>
      </c>
      <c r="B399" s="78" t="s">
        <v>435</v>
      </c>
      <c r="C399" s="78" t="s">
        <v>436</v>
      </c>
      <c r="D399" s="78" t="s">
        <v>375</v>
      </c>
      <c r="E399" s="50">
        <v>20</v>
      </c>
      <c r="F399" s="42" t="s">
        <v>44</v>
      </c>
      <c r="G399" s="49"/>
      <c r="H399" s="43"/>
      <c r="I399" s="43" t="s">
        <v>1</v>
      </c>
      <c r="K399" s="140" t="str">
        <f t="shared" si="18"/>
        <v>社政業務-社會福利-社會福利-獎補助費-對國內團體之捐助</v>
      </c>
      <c r="L399" s="140" t="str">
        <f t="shared" si="19"/>
        <v>母親節健康講座暨節約用電宣導活動</v>
      </c>
      <c r="M399" s="40" t="str">
        <f t="shared" si="20"/>
        <v>臺中市清水區靈泉社區發展協會</v>
      </c>
    </row>
    <row r="400" spans="1:13" s="4" customFormat="1" ht="56.25">
      <c r="A400" s="78" t="s">
        <v>349</v>
      </c>
      <c r="B400" s="78" t="s">
        <v>437</v>
      </c>
      <c r="C400" s="78" t="s">
        <v>438</v>
      </c>
      <c r="D400" s="78" t="s">
        <v>375</v>
      </c>
      <c r="E400" s="50">
        <v>20</v>
      </c>
      <c r="F400" s="42" t="s">
        <v>44</v>
      </c>
      <c r="G400" s="49"/>
      <c r="H400" s="43"/>
      <c r="I400" s="43" t="s">
        <v>1</v>
      </c>
      <c r="K400" s="140" t="str">
        <f t="shared" si="18"/>
        <v>社政業務-社會福利-社會福利-獎補助費-對國內團體之捐助</v>
      </c>
      <c r="L400" s="140" t="str">
        <f t="shared" si="19"/>
        <v>會員績優社區參訪暨節約用電宣導活動</v>
      </c>
      <c r="M400" s="40" t="str">
        <f t="shared" si="20"/>
        <v>臺中市清水區四塊厝社區發展協會</v>
      </c>
    </row>
    <row r="401" spans="1:13" s="4" customFormat="1" ht="56.25">
      <c r="A401" s="78" t="s">
        <v>349</v>
      </c>
      <c r="B401" s="78" t="s">
        <v>426</v>
      </c>
      <c r="C401" s="78" t="s">
        <v>439</v>
      </c>
      <c r="D401" s="78" t="s">
        <v>375</v>
      </c>
      <c r="E401" s="50">
        <v>20</v>
      </c>
      <c r="F401" s="42" t="s">
        <v>44</v>
      </c>
      <c r="G401" s="49"/>
      <c r="H401" s="43"/>
      <c r="I401" s="43" t="s">
        <v>1</v>
      </c>
      <c r="K401" s="140" t="str">
        <f t="shared" si="18"/>
        <v>社政業務-社會福利-社會福利-獎補助費-對國內團體之捐助</v>
      </c>
      <c r="L401" s="140" t="str">
        <f t="shared" si="19"/>
        <v>文化參訪暨節約用電宣導活動</v>
      </c>
      <c r="M401" s="40" t="str">
        <f t="shared" si="20"/>
        <v>臺中市天公文化發展協會</v>
      </c>
    </row>
    <row r="402" spans="1:13" s="4" customFormat="1" ht="56.25">
      <c r="A402" s="78" t="s">
        <v>349</v>
      </c>
      <c r="B402" s="78" t="s">
        <v>440</v>
      </c>
      <c r="C402" s="78" t="s">
        <v>441</v>
      </c>
      <c r="D402" s="78" t="s">
        <v>375</v>
      </c>
      <c r="E402" s="50">
        <v>20</v>
      </c>
      <c r="F402" s="42" t="s">
        <v>44</v>
      </c>
      <c r="G402" s="49"/>
      <c r="H402" s="43"/>
      <c r="I402" s="43" t="s">
        <v>1</v>
      </c>
      <c r="K402" s="140" t="str">
        <f t="shared" si="18"/>
        <v>社政業務-社會福利-社會福利-獎補助費-對國內團體之捐助</v>
      </c>
      <c r="L402" s="140" t="str">
        <f t="shared" si="19"/>
        <v>文化參訪節約用電、節能減碳宣導活動</v>
      </c>
      <c r="M402" s="40" t="str">
        <f t="shared" si="20"/>
        <v>臺中市高北長青協會</v>
      </c>
    </row>
    <row r="403" spans="1:13" s="4" customFormat="1" ht="56.25">
      <c r="A403" s="78" t="s">
        <v>349</v>
      </c>
      <c r="B403" s="78" t="s">
        <v>442</v>
      </c>
      <c r="C403" s="78" t="s">
        <v>443</v>
      </c>
      <c r="D403" s="78" t="s">
        <v>375</v>
      </c>
      <c r="E403" s="50">
        <v>10</v>
      </c>
      <c r="F403" s="42" t="s">
        <v>44</v>
      </c>
      <c r="G403" s="49"/>
      <c r="H403" s="43"/>
      <c r="I403" s="43" t="s">
        <v>1</v>
      </c>
      <c r="K403" s="140" t="str">
        <f t="shared" si="18"/>
        <v>社政業務-社會福利-社會福利-獎補助費-對國內團體之捐助</v>
      </c>
      <c r="L403" s="140" t="str">
        <f t="shared" si="19"/>
        <v>母親節成果發表會暨全民節約用電宣導活動</v>
      </c>
      <c r="M403" s="40" t="str">
        <f t="shared" si="20"/>
        <v>臺中市清水區蓮姿韻律舞蹈協會</v>
      </c>
    </row>
    <row r="404" spans="1:13" s="4" customFormat="1" ht="56.25">
      <c r="A404" s="78" t="s">
        <v>349</v>
      </c>
      <c r="B404" s="78" t="s">
        <v>444</v>
      </c>
      <c r="C404" s="78" t="s">
        <v>445</v>
      </c>
      <c r="D404" s="78" t="s">
        <v>375</v>
      </c>
      <c r="E404" s="50">
        <v>20</v>
      </c>
      <c r="F404" s="42" t="s">
        <v>44</v>
      </c>
      <c r="G404" s="49"/>
      <c r="H404" s="43"/>
      <c r="I404" s="43" t="s">
        <v>1</v>
      </c>
      <c r="K404" s="140" t="str">
        <f t="shared" si="18"/>
        <v>社政業務-社會福利-社會福利-獎補助費-對國內團體之捐助</v>
      </c>
      <c r="L404" s="140" t="str">
        <f t="shared" si="19"/>
        <v>境外績優社區參訪及節約用電宣導活動</v>
      </c>
      <c r="M404" s="40" t="str">
        <f t="shared" si="20"/>
        <v>臺中市清水區菁埔社區發展協會</v>
      </c>
    </row>
    <row r="405" spans="1:13" s="4" customFormat="1" ht="56.25">
      <c r="A405" s="78" t="s">
        <v>349</v>
      </c>
      <c r="B405" s="78" t="s">
        <v>446</v>
      </c>
      <c r="C405" s="78" t="s">
        <v>447</v>
      </c>
      <c r="D405" s="78" t="s">
        <v>375</v>
      </c>
      <c r="E405" s="50">
        <v>10</v>
      </c>
      <c r="F405" s="42" t="s">
        <v>44</v>
      </c>
      <c r="G405" s="49"/>
      <c r="H405" s="43"/>
      <c r="I405" s="43" t="s">
        <v>1</v>
      </c>
      <c r="K405" s="140" t="str">
        <f t="shared" si="18"/>
        <v>社政業務-社會福利-社會福利-獎補助費-對國內團體之捐助</v>
      </c>
      <c r="L405" s="140" t="str">
        <f t="shared" si="19"/>
        <v>小願享藝趣暨節約用電宣導活動</v>
      </c>
      <c r="M405" s="40" t="str">
        <f t="shared" si="20"/>
        <v>臺中市清水小願文化創意協會</v>
      </c>
    </row>
    <row r="406" spans="1:13" s="4" customFormat="1" ht="56.25">
      <c r="A406" s="78" t="s">
        <v>349</v>
      </c>
      <c r="B406" s="78" t="s">
        <v>448</v>
      </c>
      <c r="C406" s="78" t="s">
        <v>449</v>
      </c>
      <c r="D406" s="78" t="s">
        <v>375</v>
      </c>
      <c r="E406" s="50">
        <v>20</v>
      </c>
      <c r="F406" s="42" t="s">
        <v>44</v>
      </c>
      <c r="G406" s="49"/>
      <c r="H406" s="43"/>
      <c r="I406" s="43" t="s">
        <v>1</v>
      </c>
      <c r="K406" s="140" t="str">
        <f t="shared" si="18"/>
        <v>社政業務-社會福利-社會福利-獎補助費-對國內團體之捐助</v>
      </c>
      <c r="L406" s="140" t="str">
        <f t="shared" si="19"/>
        <v>社區居民健康講座暨節約用電宣導活動</v>
      </c>
      <c r="M406" s="40" t="str">
        <f t="shared" si="20"/>
        <v>臺中市清水區海風社區發展協會</v>
      </c>
    </row>
    <row r="407" spans="1:13" s="4" customFormat="1" ht="56.25">
      <c r="A407" s="78" t="s">
        <v>349</v>
      </c>
      <c r="B407" s="78" t="s">
        <v>450</v>
      </c>
      <c r="C407" s="78" t="s">
        <v>451</v>
      </c>
      <c r="D407" s="78" t="s">
        <v>375</v>
      </c>
      <c r="E407" s="50">
        <v>20</v>
      </c>
      <c r="F407" s="42" t="s">
        <v>44</v>
      </c>
      <c r="G407" s="49"/>
      <c r="H407" s="43"/>
      <c r="I407" s="43" t="s">
        <v>1</v>
      </c>
      <c r="K407" s="140" t="str">
        <f t="shared" si="18"/>
        <v>社政業務-社會福利-社會福利-獎補助費-對國內團體之捐助</v>
      </c>
      <c r="L407" s="140" t="str">
        <f t="shared" si="19"/>
        <v>傳統文化技藝交流活動暨節約用電宣導活動</v>
      </c>
      <c r="M407" s="40" t="str">
        <f t="shared" si="20"/>
        <v>臺中市成功文化交流協會</v>
      </c>
    </row>
    <row r="408" spans="1:13" s="4" customFormat="1" ht="56.25">
      <c r="A408" s="78" t="s">
        <v>349</v>
      </c>
      <c r="B408" s="78" t="s">
        <v>452</v>
      </c>
      <c r="C408" s="78" t="s">
        <v>453</v>
      </c>
      <c r="D408" s="78" t="s">
        <v>375</v>
      </c>
      <c r="E408" s="50">
        <v>20</v>
      </c>
      <c r="F408" s="42" t="s">
        <v>44</v>
      </c>
      <c r="G408" s="49"/>
      <c r="H408" s="43"/>
      <c r="I408" s="43" t="s">
        <v>1</v>
      </c>
      <c r="K408" s="140" t="str">
        <f t="shared" si="18"/>
        <v>社政業務-社會福利-社會福利-獎補助費-對國內團體之捐助</v>
      </c>
      <c r="L408" s="140" t="str">
        <f t="shared" si="19"/>
        <v>親子植樹暨節約用電宣導活動</v>
      </c>
      <c r="M408" s="40" t="str">
        <f t="shared" si="20"/>
        <v>臺中市清水路跑觀光協會</v>
      </c>
    </row>
    <row r="409" spans="1:13" s="4" customFormat="1" ht="56.25">
      <c r="A409" s="78" t="s">
        <v>349</v>
      </c>
      <c r="B409" s="78" t="s">
        <v>454</v>
      </c>
      <c r="C409" s="78" t="s">
        <v>455</v>
      </c>
      <c r="D409" s="78" t="s">
        <v>375</v>
      </c>
      <c r="E409" s="50">
        <v>20</v>
      </c>
      <c r="F409" s="42" t="s">
        <v>44</v>
      </c>
      <c r="G409" s="49"/>
      <c r="H409" s="43"/>
      <c r="I409" s="43" t="s">
        <v>1</v>
      </c>
      <c r="K409" s="140" t="str">
        <f t="shared" si="18"/>
        <v>社政業務-社會福利-社會福利-獎補助費-對國內團體之捐助</v>
      </c>
      <c r="L409" s="140" t="str">
        <f t="shared" si="19"/>
        <v>關懷獨居老人弱勢家庭活動暨節約用電宣導活動</v>
      </c>
      <c r="M409" s="40" t="str">
        <f t="shared" si="20"/>
        <v>臺中市德光慈善關懷協會</v>
      </c>
    </row>
    <row r="410" spans="1:13" s="4" customFormat="1" ht="56.25">
      <c r="A410" s="78" t="s">
        <v>349</v>
      </c>
      <c r="B410" s="78" t="s">
        <v>456</v>
      </c>
      <c r="C410" s="78" t="s">
        <v>457</v>
      </c>
      <c r="D410" s="78" t="s">
        <v>375</v>
      </c>
      <c r="E410" s="50">
        <v>20</v>
      </c>
      <c r="F410" s="42" t="s">
        <v>44</v>
      </c>
      <c r="G410" s="49"/>
      <c r="H410" s="43"/>
      <c r="I410" s="43" t="s">
        <v>1</v>
      </c>
      <c r="K410" s="140" t="str">
        <f t="shared" si="18"/>
        <v>社政業務-社會福利-社會福利-獎補助費-對國內團體之捐助</v>
      </c>
      <c r="L410" s="140" t="str">
        <f t="shared" si="19"/>
        <v>祥龍迎春揮毫及製作春節盆花暨節約用電宣導活動</v>
      </c>
      <c r="M410" s="40" t="str">
        <f t="shared" si="20"/>
        <v>臺中市清水區南寧社區發展協會</v>
      </c>
    </row>
    <row r="411" spans="1:13" s="4" customFormat="1" ht="56.25">
      <c r="A411" s="78" t="s">
        <v>349</v>
      </c>
      <c r="B411" s="78" t="s">
        <v>426</v>
      </c>
      <c r="C411" s="78" t="s">
        <v>458</v>
      </c>
      <c r="D411" s="78" t="s">
        <v>375</v>
      </c>
      <c r="E411" s="50">
        <v>20</v>
      </c>
      <c r="F411" s="42" t="s">
        <v>44</v>
      </c>
      <c r="G411" s="49"/>
      <c r="H411" s="43"/>
      <c r="I411" s="43" t="s">
        <v>1</v>
      </c>
      <c r="K411" s="140" t="str">
        <f t="shared" si="18"/>
        <v>社政業務-社會福利-社會福利-獎補助費-對國內團體之捐助</v>
      </c>
      <c r="L411" s="140" t="str">
        <f t="shared" si="19"/>
        <v>文化參訪暨節約用電宣導活動</v>
      </c>
      <c r="M411" s="40" t="str">
        <f t="shared" si="20"/>
        <v>臺中市清水區幸福老人會</v>
      </c>
    </row>
    <row r="412" spans="1:13" s="4" customFormat="1" ht="56.25">
      <c r="A412" s="78" t="s">
        <v>349</v>
      </c>
      <c r="B412" s="78" t="s">
        <v>459</v>
      </c>
      <c r="C412" s="78" t="s">
        <v>460</v>
      </c>
      <c r="D412" s="78" t="s">
        <v>375</v>
      </c>
      <c r="E412" s="50">
        <v>20</v>
      </c>
      <c r="F412" s="42" t="s">
        <v>44</v>
      </c>
      <c r="G412" s="49"/>
      <c r="H412" s="43"/>
      <c r="I412" s="43" t="s">
        <v>1</v>
      </c>
      <c r="K412" s="140" t="str">
        <f t="shared" si="18"/>
        <v>社政業務-社會福利-社會福利-獎補助費-對國內團體之捐助</v>
      </c>
      <c r="L412" s="140" t="str">
        <f t="shared" si="19"/>
        <v>防火及防災意識暨節約用電宣導活動</v>
      </c>
      <c r="M412" s="40" t="str">
        <f t="shared" si="20"/>
        <v>臺中市清水區婦女防火宣導協會</v>
      </c>
    </row>
    <row r="413" spans="1:13" s="4" customFormat="1" ht="56.25">
      <c r="A413" s="78" t="s">
        <v>349</v>
      </c>
      <c r="B413" s="78" t="s">
        <v>426</v>
      </c>
      <c r="C413" s="78" t="s">
        <v>461</v>
      </c>
      <c r="D413" s="78" t="s">
        <v>375</v>
      </c>
      <c r="E413" s="50">
        <v>20</v>
      </c>
      <c r="F413" s="42" t="s">
        <v>44</v>
      </c>
      <c r="G413" s="49"/>
      <c r="H413" s="43"/>
      <c r="I413" s="43" t="s">
        <v>1</v>
      </c>
      <c r="K413" s="140" t="str">
        <f t="shared" si="18"/>
        <v>社政業務-社會福利-社會福利-獎補助費-對國內團體之捐助</v>
      </c>
      <c r="L413" s="140" t="str">
        <f t="shared" si="19"/>
        <v>文化參訪暨節約用電宣導活動</v>
      </c>
      <c r="M413" s="40" t="str">
        <f t="shared" si="20"/>
        <v>臺中市清水老人會</v>
      </c>
    </row>
    <row r="414" spans="1:13" s="4" customFormat="1" ht="56.25">
      <c r="A414" s="78" t="s">
        <v>349</v>
      </c>
      <c r="B414" s="78" t="s">
        <v>462</v>
      </c>
      <c r="C414" s="78" t="s">
        <v>463</v>
      </c>
      <c r="D414" s="78" t="s">
        <v>375</v>
      </c>
      <c r="E414" s="50">
        <v>20</v>
      </c>
      <c r="F414" s="42" t="s">
        <v>44</v>
      </c>
      <c r="G414" s="49"/>
      <c r="H414" s="43"/>
      <c r="I414" s="43" t="s">
        <v>1</v>
      </c>
      <c r="K414" s="140" t="str">
        <f t="shared" si="18"/>
        <v>社政業務-社會福利-社會福利-獎補助費-對國內團體之捐助</v>
      </c>
      <c r="L414" s="140" t="str">
        <f t="shared" si="19"/>
        <v>全民歌唱研習參訪及節約用電宣導活動</v>
      </c>
      <c r="M414" s="40" t="str">
        <f t="shared" si="20"/>
        <v>臺中市牛罵頭歌唱協會</v>
      </c>
    </row>
    <row r="415" spans="1:13" s="4" customFormat="1" ht="56.25">
      <c r="A415" s="78" t="s">
        <v>94</v>
      </c>
      <c r="B415" s="78" t="s">
        <v>464</v>
      </c>
      <c r="C415" s="78" t="s">
        <v>465</v>
      </c>
      <c r="D415" s="78" t="s">
        <v>375</v>
      </c>
      <c r="E415" s="50">
        <v>20</v>
      </c>
      <c r="F415" s="42" t="s">
        <v>44</v>
      </c>
      <c r="G415" s="49"/>
      <c r="H415" s="43"/>
      <c r="I415" s="43" t="s">
        <v>1</v>
      </c>
      <c r="K415" s="140" t="str">
        <f t="shared" si="18"/>
        <v>社政業務-社會福利-社會福利-獎補助費-對國內團體之捐助</v>
      </c>
      <c r="L415" s="140" t="str">
        <f t="shared" si="19"/>
        <v>會員參訪及節約用電、推廣乾淨能源宣導活動</v>
      </c>
      <c r="M415" s="40" t="str">
        <f t="shared" si="20"/>
        <v>臺中市臨江里樂活環境愛護關懷協會</v>
      </c>
    </row>
    <row r="416" spans="1:13" s="4" customFormat="1" ht="56.25">
      <c r="A416" s="78" t="s">
        <v>94</v>
      </c>
      <c r="B416" s="78" t="s">
        <v>466</v>
      </c>
      <c r="C416" s="44" t="s">
        <v>467</v>
      </c>
      <c r="D416" s="44" t="s">
        <v>375</v>
      </c>
      <c r="E416" s="50">
        <v>10</v>
      </c>
      <c r="F416" s="42" t="s">
        <v>44</v>
      </c>
      <c r="G416" s="44"/>
      <c r="H416" s="43"/>
      <c r="I416" s="43" t="s">
        <v>1</v>
      </c>
      <c r="K416" s="140" t="str">
        <f t="shared" si="18"/>
        <v>社政業務-社會福利-社會福利-獎補助費-對國內團體之捐助</v>
      </c>
      <c r="L416" s="140" t="str">
        <f t="shared" si="19"/>
        <v>文化新知交流暨節約用電宣導活動</v>
      </c>
      <c r="M416" s="40" t="str">
        <f t="shared" si="20"/>
        <v>臺中市橋頭幸福長青協會</v>
      </c>
    </row>
    <row r="417" spans="1:13" s="4" customFormat="1" ht="56.25">
      <c r="A417" s="78" t="s">
        <v>94</v>
      </c>
      <c r="B417" s="78" t="s">
        <v>468</v>
      </c>
      <c r="C417" s="44" t="s">
        <v>469</v>
      </c>
      <c r="D417" s="44" t="s">
        <v>375</v>
      </c>
      <c r="E417" s="50">
        <v>20</v>
      </c>
      <c r="F417" s="42" t="s">
        <v>44</v>
      </c>
      <c r="G417" s="44"/>
      <c r="H417" s="43"/>
      <c r="I417" s="43" t="s">
        <v>1</v>
      </c>
      <c r="K417" s="140" t="str">
        <f t="shared" si="18"/>
        <v>社政業務-社會福利-社會福利-獎補助費-對國內團體之捐助</v>
      </c>
      <c r="L417" s="140" t="str">
        <f t="shared" si="19"/>
        <v>節能減碳綠美化宣導參訪活動</v>
      </c>
      <c r="M417" s="40" t="str">
        <f t="shared" si="20"/>
        <v>臺中市清水區楊厝社區發展協會</v>
      </c>
    </row>
    <row r="418" spans="1:13" s="4" customFormat="1" ht="56.25">
      <c r="A418" s="78" t="s">
        <v>94</v>
      </c>
      <c r="B418" s="78" t="s">
        <v>470</v>
      </c>
      <c r="C418" s="44" t="s">
        <v>471</v>
      </c>
      <c r="D418" s="44" t="s">
        <v>375</v>
      </c>
      <c r="E418" s="50">
        <v>20</v>
      </c>
      <c r="F418" s="42" t="s">
        <v>44</v>
      </c>
      <c r="G418" s="44"/>
      <c r="H418" s="43"/>
      <c r="I418" s="43" t="s">
        <v>1</v>
      </c>
      <c r="K418" s="140" t="str">
        <f t="shared" si="18"/>
        <v>社政業務-社會福利-社會福利-獎補助費-對國內團體之捐助</v>
      </c>
      <c r="L418" s="140" t="str">
        <f t="shared" si="19"/>
        <v>端午節粽香愛心暨節約用電宣導活動</v>
      </c>
      <c r="M418" s="40" t="str">
        <f t="shared" si="20"/>
        <v>臺中市清水區武鹿社區發展協會</v>
      </c>
    </row>
    <row r="419" spans="1:13" s="4" customFormat="1" ht="56.25">
      <c r="A419" s="78" t="s">
        <v>94</v>
      </c>
      <c r="B419" s="78" t="s">
        <v>437</v>
      </c>
      <c r="C419" s="44" t="s">
        <v>472</v>
      </c>
      <c r="D419" s="44" t="s">
        <v>375</v>
      </c>
      <c r="E419" s="50">
        <v>20</v>
      </c>
      <c r="F419" s="42" t="s">
        <v>44</v>
      </c>
      <c r="G419" s="44"/>
      <c r="H419" s="43"/>
      <c r="I419" s="43" t="s">
        <v>1</v>
      </c>
      <c r="K419" s="140" t="str">
        <f t="shared" si="18"/>
        <v>社政業務-社會福利-社會福利-獎補助費-對國內團體之捐助</v>
      </c>
      <c r="L419" s="140" t="str">
        <f t="shared" si="19"/>
        <v>會員績優社區參訪暨節約用電宣導活動</v>
      </c>
      <c r="M419" s="40" t="str">
        <f t="shared" si="20"/>
        <v>臺中市清水區海濱社區發展協會</v>
      </c>
    </row>
    <row r="420" spans="1:13" s="4" customFormat="1" ht="75">
      <c r="A420" s="78" t="s">
        <v>94</v>
      </c>
      <c r="B420" s="78" t="s">
        <v>473</v>
      </c>
      <c r="C420" s="44" t="s">
        <v>474</v>
      </c>
      <c r="D420" s="44" t="s">
        <v>375</v>
      </c>
      <c r="E420" s="50">
        <v>10</v>
      </c>
      <c r="F420" s="42" t="s">
        <v>44</v>
      </c>
      <c r="G420" s="44"/>
      <c r="H420" s="43"/>
      <c r="I420" s="43" t="s">
        <v>1</v>
      </c>
      <c r="K420" s="140" t="str">
        <f t="shared" si="18"/>
        <v>社政業務-社會福利-社會福利-獎補助費-對國內團體之捐助</v>
      </c>
      <c r="L420" s="140" t="str">
        <f t="shared" si="19"/>
        <v>粽香愛心關懷老人及弱勢暨節約用電、用油及港務等宣導活動</v>
      </c>
      <c r="M420" s="40" t="str">
        <f t="shared" si="20"/>
        <v>臺中市中社長壽歌唱協會</v>
      </c>
    </row>
    <row r="421" spans="1:13" s="4" customFormat="1" ht="56.25">
      <c r="A421" s="78" t="s">
        <v>94</v>
      </c>
      <c r="B421" s="78" t="s">
        <v>426</v>
      </c>
      <c r="C421" s="44" t="s">
        <v>475</v>
      </c>
      <c r="D421" s="44" t="s">
        <v>375</v>
      </c>
      <c r="E421" s="50">
        <v>20</v>
      </c>
      <c r="F421" s="42" t="s">
        <v>44</v>
      </c>
      <c r="G421" s="44"/>
      <c r="H421" s="43"/>
      <c r="I421" s="43" t="s">
        <v>1</v>
      </c>
      <c r="K421" s="140" t="str">
        <f t="shared" si="18"/>
        <v>社政業務-社會福利-社會福利-獎補助費-對國內團體之捐助</v>
      </c>
      <c r="L421" s="140" t="str">
        <f t="shared" si="19"/>
        <v>文化參訪暨節約用電宣導活動</v>
      </c>
      <c r="M421" s="40" t="str">
        <f t="shared" si="20"/>
        <v>臺中市海濱關懷協會</v>
      </c>
    </row>
    <row r="422" spans="1:13" s="4" customFormat="1" ht="56.25">
      <c r="A422" s="78" t="s">
        <v>94</v>
      </c>
      <c r="B422" s="78" t="s">
        <v>476</v>
      </c>
      <c r="C422" s="44" t="s">
        <v>477</v>
      </c>
      <c r="D422" s="44" t="s">
        <v>375</v>
      </c>
      <c r="E422" s="50">
        <v>100</v>
      </c>
      <c r="F422" s="42" t="s">
        <v>44</v>
      </c>
      <c r="G422" s="44"/>
      <c r="H422" s="43" t="s">
        <v>1</v>
      </c>
      <c r="I422" s="43"/>
      <c r="K422" s="140" t="str">
        <f t="shared" si="18"/>
        <v>社政業務-社會福利-社會福利-獎補助費-對國內團體之捐助</v>
      </c>
      <c r="L422" s="140" t="str">
        <f t="shared" si="19"/>
        <v>弱勢婦女提昇工作能力暨節約用電宣導活動</v>
      </c>
      <c r="M422" s="40" t="str">
        <f t="shared" si="20"/>
        <v>臺中市清水婦女會</v>
      </c>
    </row>
    <row r="423" spans="1:13" s="4" customFormat="1" ht="56.25">
      <c r="A423" s="78" t="s">
        <v>94</v>
      </c>
      <c r="B423" s="78" t="s">
        <v>478</v>
      </c>
      <c r="C423" s="44" t="s">
        <v>479</v>
      </c>
      <c r="D423" s="44" t="s">
        <v>375</v>
      </c>
      <c r="E423" s="50">
        <v>20</v>
      </c>
      <c r="F423" s="42" t="s">
        <v>44</v>
      </c>
      <c r="G423" s="44"/>
      <c r="H423" s="43"/>
      <c r="I423" s="43" t="s">
        <v>1</v>
      </c>
      <c r="K423" s="140" t="str">
        <f t="shared" si="18"/>
        <v>社政業務-社會福利-社會福利-獎補助費-對國內團體之捐助</v>
      </c>
      <c r="L423" s="140" t="str">
        <f t="shared" si="19"/>
        <v>協會文化參訪暨節約用電宣導活動</v>
      </c>
      <c r="M423" s="40" t="str">
        <f t="shared" si="20"/>
        <v>臺中市高西里長壽協會</v>
      </c>
    </row>
    <row r="424" spans="1:13" s="4" customFormat="1" ht="56.25">
      <c r="A424" s="78" t="s">
        <v>94</v>
      </c>
      <c r="B424" s="78" t="s">
        <v>480</v>
      </c>
      <c r="C424" s="44" t="s">
        <v>481</v>
      </c>
      <c r="D424" s="44" t="s">
        <v>375</v>
      </c>
      <c r="E424" s="50">
        <v>20</v>
      </c>
      <c r="F424" s="42" t="s">
        <v>44</v>
      </c>
      <c r="G424" s="44"/>
      <c r="H424" s="43"/>
      <c r="I424" s="43" t="s">
        <v>1</v>
      </c>
      <c r="K424" s="140" t="str">
        <f t="shared" si="18"/>
        <v>社政業務-社會福利-社會福利-獎補助費-對國內團體之捐助</v>
      </c>
      <c r="L424" s="140" t="str">
        <f t="shared" si="19"/>
        <v>境外績優社區參訪暨節約用電及節能減碳宣導活動</v>
      </c>
      <c r="M424" s="40" t="str">
        <f t="shared" si="20"/>
        <v>臺中市清水區高西社區發展協會</v>
      </c>
    </row>
    <row r="425" spans="1:13" s="4" customFormat="1" ht="56.25">
      <c r="A425" s="78" t="s">
        <v>94</v>
      </c>
      <c r="B425" s="78" t="s">
        <v>444</v>
      </c>
      <c r="C425" s="44" t="s">
        <v>482</v>
      </c>
      <c r="D425" s="44" t="s">
        <v>375</v>
      </c>
      <c r="E425" s="50">
        <v>20</v>
      </c>
      <c r="F425" s="42" t="s">
        <v>44</v>
      </c>
      <c r="G425" s="44"/>
      <c r="H425" s="43"/>
      <c r="I425" s="43" t="s">
        <v>1</v>
      </c>
      <c r="K425" s="140" t="str">
        <f t="shared" si="18"/>
        <v>社政業務-社會福利-社會福利-獎補助費-對國內團體之捐助</v>
      </c>
      <c r="L425" s="140" t="str">
        <f t="shared" si="19"/>
        <v>境外績優社區參訪及節約用電宣導活動</v>
      </c>
      <c r="M425" s="40" t="str">
        <f t="shared" si="20"/>
        <v>臺中市清水區中興社區發展協會</v>
      </c>
    </row>
    <row r="426" spans="1:13" s="4" customFormat="1" ht="56.25">
      <c r="A426" s="78" t="s">
        <v>94</v>
      </c>
      <c r="B426" s="78" t="s">
        <v>483</v>
      </c>
      <c r="C426" s="44" t="s">
        <v>484</v>
      </c>
      <c r="D426" s="44" t="s">
        <v>375</v>
      </c>
      <c r="E426" s="50">
        <v>20</v>
      </c>
      <c r="F426" s="42" t="s">
        <v>44</v>
      </c>
      <c r="G426" s="44"/>
      <c r="H426" s="43"/>
      <c r="I426" s="43" t="s">
        <v>1</v>
      </c>
      <c r="K426" s="140" t="str">
        <f t="shared" si="18"/>
        <v>社政業務-社會福利-社會福利-獎補助費-對國內團體之捐助</v>
      </c>
      <c r="L426" s="140" t="str">
        <f t="shared" si="19"/>
        <v>北部地區文化參訪暨節約用電宣導活動</v>
      </c>
      <c r="M426" s="40" t="str">
        <f t="shared" si="20"/>
        <v>台中縣清水鎮福德老人會</v>
      </c>
    </row>
    <row r="427" spans="1:13" s="4" customFormat="1" ht="56.25">
      <c r="A427" s="78" t="s">
        <v>94</v>
      </c>
      <c r="B427" s="78" t="s">
        <v>485</v>
      </c>
      <c r="C427" s="78" t="s">
        <v>486</v>
      </c>
      <c r="D427" s="44" t="s">
        <v>375</v>
      </c>
      <c r="E427" s="50">
        <v>20</v>
      </c>
      <c r="F427" s="42" t="s">
        <v>44</v>
      </c>
      <c r="G427" s="44"/>
      <c r="H427" s="43"/>
      <c r="I427" s="43" t="s">
        <v>1</v>
      </c>
      <c r="K427" s="140" t="str">
        <f t="shared" si="18"/>
        <v>社政業務-社會福利-社會福利-獎補助費-對國內團體之捐助</v>
      </c>
      <c r="L427" s="140" t="str">
        <f t="shared" si="19"/>
        <v>會員參訪研習暨節約用電宣導活動</v>
      </c>
      <c r="M427" s="40" t="str">
        <f t="shared" si="20"/>
        <v>臺中市清水民眾服務社</v>
      </c>
    </row>
    <row r="428" spans="1:13" s="4" customFormat="1" ht="56.25">
      <c r="A428" s="78" t="s">
        <v>94</v>
      </c>
      <c r="B428" s="78" t="s">
        <v>487</v>
      </c>
      <c r="C428" s="44" t="s">
        <v>477</v>
      </c>
      <c r="D428" s="44" t="s">
        <v>375</v>
      </c>
      <c r="E428" s="50">
        <v>60</v>
      </c>
      <c r="F428" s="42" t="s">
        <v>44</v>
      </c>
      <c r="G428" s="44"/>
      <c r="H428" s="43" t="s">
        <v>1</v>
      </c>
      <c r="I428" s="80"/>
      <c r="K428" s="140" t="str">
        <f t="shared" si="18"/>
        <v>社政業務-社會福利-社會福利-獎補助費-對國內團體之捐助</v>
      </c>
      <c r="L428" s="140" t="str">
        <f t="shared" si="19"/>
        <v>學習成長講座暨節約用電宣導活動</v>
      </c>
      <c r="M428" s="40" t="str">
        <f t="shared" si="20"/>
        <v>臺中市清水婦女會</v>
      </c>
    </row>
    <row r="429" spans="1:13" s="4" customFormat="1" ht="56.25">
      <c r="A429" s="78" t="s">
        <v>94</v>
      </c>
      <c r="B429" s="78" t="s">
        <v>426</v>
      </c>
      <c r="C429" s="44" t="s">
        <v>488</v>
      </c>
      <c r="D429" s="44" t="s">
        <v>375</v>
      </c>
      <c r="E429" s="50">
        <v>20</v>
      </c>
      <c r="F429" s="42" t="s">
        <v>44</v>
      </c>
      <c r="G429" s="44"/>
      <c r="H429" s="43"/>
      <c r="I429" s="43" t="s">
        <v>1</v>
      </c>
      <c r="K429" s="140" t="str">
        <f t="shared" si="18"/>
        <v>社政業務-社會福利-社會福利-獎補助費-對國內團體之捐助</v>
      </c>
      <c r="L429" s="140" t="str">
        <f t="shared" si="19"/>
        <v>文化參訪暨節約用電宣導活動</v>
      </c>
      <c r="M429" s="40" t="str">
        <f t="shared" si="20"/>
        <v>臺中市高西愛心媽媽舞蹈協會</v>
      </c>
    </row>
    <row r="430" spans="1:13" s="4" customFormat="1" ht="56.25">
      <c r="A430" s="78" t="s">
        <v>94</v>
      </c>
      <c r="B430" s="78" t="s">
        <v>489</v>
      </c>
      <c r="C430" s="44" t="s">
        <v>490</v>
      </c>
      <c r="D430" s="44" t="s">
        <v>375</v>
      </c>
      <c r="E430" s="50">
        <v>20</v>
      </c>
      <c r="F430" s="42" t="s">
        <v>44</v>
      </c>
      <c r="G430" s="44"/>
      <c r="H430" s="43"/>
      <c r="I430" s="43" t="s">
        <v>1</v>
      </c>
      <c r="K430" s="140" t="str">
        <f t="shared" si="18"/>
        <v>社政業務-社會福利-社會福利-獎補助費-對國內團體之捐助</v>
      </c>
      <c r="L430" s="140" t="str">
        <f t="shared" si="19"/>
        <v>環境綠美化參訪暨節約用電宣導活動</v>
      </c>
      <c r="M430" s="40" t="str">
        <f t="shared" si="20"/>
        <v>臺中市清水區東山社區發展協會</v>
      </c>
    </row>
    <row r="431" spans="1:13" s="4" customFormat="1" ht="56.25">
      <c r="A431" s="78" t="s">
        <v>94</v>
      </c>
      <c r="B431" s="78" t="s">
        <v>491</v>
      </c>
      <c r="C431" s="44" t="s">
        <v>492</v>
      </c>
      <c r="D431" s="44" t="s">
        <v>375</v>
      </c>
      <c r="E431" s="50">
        <v>20</v>
      </c>
      <c r="F431" s="42" t="s">
        <v>44</v>
      </c>
      <c r="G431" s="44"/>
      <c r="H431" s="43"/>
      <c r="I431" s="43" t="s">
        <v>1</v>
      </c>
      <c r="K431" s="140" t="str">
        <f t="shared" si="18"/>
        <v>社政業務-社會福利-社會福利-獎補助費-對國內團體之捐助</v>
      </c>
      <c r="L431" s="140" t="str">
        <f t="shared" si="19"/>
        <v>境外績優社區參訪暨節約用電、中油節能減碳宣導活動</v>
      </c>
      <c r="M431" s="40" t="str">
        <f t="shared" si="20"/>
        <v>臺中市清水區高北社區發展協會</v>
      </c>
    </row>
    <row r="432" spans="1:13" s="4" customFormat="1" ht="56.25">
      <c r="A432" s="78" t="s">
        <v>94</v>
      </c>
      <c r="B432" s="78" t="s">
        <v>493</v>
      </c>
      <c r="C432" s="44" t="s">
        <v>494</v>
      </c>
      <c r="D432" s="44" t="s">
        <v>375</v>
      </c>
      <c r="E432" s="50">
        <v>10</v>
      </c>
      <c r="F432" s="42" t="s">
        <v>44</v>
      </c>
      <c r="G432" s="44"/>
      <c r="H432" s="43"/>
      <c r="I432" s="43" t="s">
        <v>1</v>
      </c>
      <c r="K432" s="140" t="str">
        <f t="shared" si="18"/>
        <v>社政業務-社會福利-社會福利-獎補助費-對國內團體之捐助</v>
      </c>
      <c r="L432" s="140" t="str">
        <f t="shared" si="19"/>
        <v>第廿七屆獅子盃少年鋼琴參訪演奏會活動</v>
      </c>
      <c r="M432" s="40" t="str">
        <f t="shared" si="20"/>
        <v>國際獅子會中華民國總會台灣省台中縣第四分會</v>
      </c>
    </row>
    <row r="433" spans="1:13" s="4" customFormat="1" ht="56.25">
      <c r="A433" s="78" t="s">
        <v>94</v>
      </c>
      <c r="B433" s="78" t="s">
        <v>495</v>
      </c>
      <c r="C433" s="44" t="s">
        <v>496</v>
      </c>
      <c r="D433" s="44" t="s">
        <v>375</v>
      </c>
      <c r="E433" s="50">
        <v>20</v>
      </c>
      <c r="F433" s="42" t="s">
        <v>44</v>
      </c>
      <c r="G433" s="44"/>
      <c r="H433" s="43"/>
      <c r="I433" s="43" t="s">
        <v>1</v>
      </c>
      <c r="K433" s="140" t="str">
        <f t="shared" si="18"/>
        <v>社政業務-社會福利-社會福利-獎補助費-對國內團體之捐助</v>
      </c>
      <c r="L433" s="140" t="str">
        <f t="shared" si="19"/>
        <v>中秋節晚會暨節能減碳宣導活動</v>
      </c>
      <c r="M433" s="40" t="str">
        <f t="shared" si="20"/>
        <v>臺中市清水區清水社區發展協會</v>
      </c>
    </row>
    <row r="434" spans="1:13" s="4" customFormat="1" ht="75">
      <c r="A434" s="78" t="s">
        <v>94</v>
      </c>
      <c r="B434" s="78" t="s">
        <v>497</v>
      </c>
      <c r="C434" s="44" t="s">
        <v>498</v>
      </c>
      <c r="D434" s="44" t="s">
        <v>375</v>
      </c>
      <c r="E434" s="50">
        <v>20</v>
      </c>
      <c r="F434" s="42" t="s">
        <v>44</v>
      </c>
      <c r="G434" s="44"/>
      <c r="H434" s="43"/>
      <c r="I434" s="43" t="s">
        <v>1</v>
      </c>
      <c r="K434" s="140" t="str">
        <f t="shared" si="18"/>
        <v>社政業務-社會福利-社會福利-獎補助費-對國內團體之捐助</v>
      </c>
      <c r="L434" s="140" t="str">
        <f t="shared" si="19"/>
        <v>團圓慶中秋關懷弱勢暨節約用電、臺中港務及業務宣導活動</v>
      </c>
      <c r="M434" s="40" t="str">
        <f t="shared" si="20"/>
        <v>臺中市清水區田寮社區發展協會</v>
      </c>
    </row>
    <row r="435" spans="1:13" s="4" customFormat="1" ht="56.25">
      <c r="A435" s="78" t="s">
        <v>94</v>
      </c>
      <c r="B435" s="78" t="s">
        <v>499</v>
      </c>
      <c r="C435" s="78" t="s">
        <v>500</v>
      </c>
      <c r="D435" s="44" t="s">
        <v>375</v>
      </c>
      <c r="E435" s="50">
        <v>8</v>
      </c>
      <c r="F435" s="42" t="s">
        <v>44</v>
      </c>
      <c r="G435" s="44"/>
      <c r="H435" s="43"/>
      <c r="I435" s="43" t="s">
        <v>1</v>
      </c>
      <c r="K435" s="140" t="str">
        <f t="shared" si="18"/>
        <v>社政業務-社會福利-社會福利-獎補助費-對國內團體之捐助</v>
      </c>
      <c r="L435" s="140" t="str">
        <f t="shared" si="19"/>
        <v>社區老人文化參訪暨節約用電宣導活動</v>
      </c>
      <c r="M435" s="40" t="str">
        <f t="shared" si="20"/>
        <v>臺中市高美樂齡老人協會</v>
      </c>
    </row>
    <row r="436" spans="1:13" s="8" customFormat="1" ht="56.25">
      <c r="A436" s="78" t="s">
        <v>94</v>
      </c>
      <c r="B436" s="78" t="s">
        <v>501</v>
      </c>
      <c r="C436" s="78" t="s">
        <v>502</v>
      </c>
      <c r="D436" s="78" t="s">
        <v>375</v>
      </c>
      <c r="E436" s="79">
        <v>20</v>
      </c>
      <c r="F436" s="75" t="s">
        <v>44</v>
      </c>
      <c r="G436" s="78"/>
      <c r="H436" s="76"/>
      <c r="I436" s="43" t="s">
        <v>1</v>
      </c>
      <c r="K436" s="140" t="str">
        <f t="shared" si="18"/>
        <v>社政業務-社會福利-社會福利-獎補助費-對國內團體之捐助</v>
      </c>
      <c r="L436" s="140" t="str">
        <f t="shared" si="19"/>
        <v>重陽敬老暨長照2.0宣導暨節約用電宣導活動</v>
      </c>
      <c r="M436" s="40" t="str">
        <f t="shared" si="20"/>
        <v>臺中市清水區秀水社區發展協會</v>
      </c>
    </row>
    <row r="437" spans="1:13" s="8" customFormat="1" ht="75">
      <c r="A437" s="78" t="s">
        <v>94</v>
      </c>
      <c r="B437" s="78" t="s">
        <v>503</v>
      </c>
      <c r="C437" s="78" t="s">
        <v>504</v>
      </c>
      <c r="D437" s="78" t="s">
        <v>375</v>
      </c>
      <c r="E437" s="79">
        <v>20</v>
      </c>
      <c r="F437" s="75" t="s">
        <v>44</v>
      </c>
      <c r="G437" s="78"/>
      <c r="H437" s="76"/>
      <c r="I437" s="43" t="s">
        <v>1</v>
      </c>
      <c r="K437" s="140" t="str">
        <f t="shared" si="18"/>
        <v>社政業務-社會福利-社會福利-獎補助費-對國內團體之捐助</v>
      </c>
      <c r="L437" s="140" t="str">
        <f t="shared" si="19"/>
        <v>心靈療癒講座暨慶中秋活動及節約用電用油港務業務郵政業務宣導活動</v>
      </c>
      <c r="M437" s="40" t="str">
        <f t="shared" si="20"/>
        <v>臺中市婦幼安全關懷協會</v>
      </c>
    </row>
    <row r="438" spans="1:13" s="8" customFormat="1" ht="56.25">
      <c r="A438" s="78" t="s">
        <v>94</v>
      </c>
      <c r="B438" s="78" t="s">
        <v>505</v>
      </c>
      <c r="C438" s="78" t="s">
        <v>506</v>
      </c>
      <c r="D438" s="78" t="s">
        <v>375</v>
      </c>
      <c r="E438" s="79">
        <v>20</v>
      </c>
      <c r="F438" s="75" t="s">
        <v>44</v>
      </c>
      <c r="G438" s="78"/>
      <c r="H438" s="76"/>
      <c r="I438" s="43" t="s">
        <v>1</v>
      </c>
      <c r="K438" s="140" t="str">
        <f t="shared" si="18"/>
        <v>社政業務-社會福利-社會福利-獎補助費-對國內團體之捐助</v>
      </c>
      <c r="L438" s="140" t="str">
        <f t="shared" si="19"/>
        <v>鰲峰山健行淨山、節約用電及港務宣導等活動</v>
      </c>
      <c r="M438" s="40" t="str">
        <f t="shared" si="20"/>
        <v>臺中市清水後備憲兵荷松協會</v>
      </c>
    </row>
    <row r="439" spans="1:13" s="8" customFormat="1" ht="56.25">
      <c r="A439" s="78" t="s">
        <v>94</v>
      </c>
      <c r="B439" s="78" t="s">
        <v>507</v>
      </c>
      <c r="C439" s="78" t="s">
        <v>508</v>
      </c>
      <c r="D439" s="78" t="s">
        <v>375</v>
      </c>
      <c r="E439" s="79">
        <v>20</v>
      </c>
      <c r="F439" s="75" t="s">
        <v>44</v>
      </c>
      <c r="G439" s="78"/>
      <c r="H439" s="76"/>
      <c r="I439" s="43" t="s">
        <v>1</v>
      </c>
      <c r="K439" s="140" t="str">
        <f t="shared" si="18"/>
        <v>社政業務-社會福利-社會福利-獎補助費-對國內團體之捐助</v>
      </c>
      <c r="L439" s="140" t="str">
        <f t="shared" si="19"/>
        <v>績優社區參訪暨節約用電宣導活動</v>
      </c>
      <c r="M439" s="40" t="str">
        <f t="shared" si="20"/>
        <v>臺中市清水區吳厝社區發展協會</v>
      </c>
    </row>
    <row r="440" spans="1:13" s="8" customFormat="1" ht="56.25">
      <c r="A440" s="78" t="s">
        <v>94</v>
      </c>
      <c r="B440" s="78" t="s">
        <v>509</v>
      </c>
      <c r="C440" s="78" t="s">
        <v>510</v>
      </c>
      <c r="D440" s="78" t="s">
        <v>375</v>
      </c>
      <c r="E440" s="79">
        <v>20</v>
      </c>
      <c r="F440" s="75" t="s">
        <v>44</v>
      </c>
      <c r="G440" s="78"/>
      <c r="H440" s="76"/>
      <c r="I440" s="43" t="s">
        <v>1</v>
      </c>
      <c r="K440" s="140" t="str">
        <f t="shared" si="18"/>
        <v>社政業務-社會福利-社會福利-獎補助費-對國內團體之捐助</v>
      </c>
      <c r="L440" s="140" t="str">
        <f t="shared" si="19"/>
        <v>重陽敬老健康講座活動及節約用電宣導活動</v>
      </c>
      <c r="M440" s="40" t="str">
        <f t="shared" si="20"/>
        <v>臺中市清水福德長青會</v>
      </c>
    </row>
    <row r="441" spans="1:13" s="8" customFormat="1" ht="56.25">
      <c r="A441" s="78" t="s">
        <v>94</v>
      </c>
      <c r="B441" s="78" t="s">
        <v>511</v>
      </c>
      <c r="C441" s="78" t="s">
        <v>512</v>
      </c>
      <c r="D441" s="78" t="s">
        <v>375</v>
      </c>
      <c r="E441" s="79">
        <v>20</v>
      </c>
      <c r="F441" s="75" t="s">
        <v>44</v>
      </c>
      <c r="G441" s="78"/>
      <c r="H441" s="76"/>
      <c r="I441" s="43" t="s">
        <v>1</v>
      </c>
      <c r="K441" s="140" t="str">
        <f t="shared" si="18"/>
        <v>社政業務-社會福利-社會福利-獎補助費-對國內團體之捐助</v>
      </c>
      <c r="L441" s="140" t="str">
        <f t="shared" si="19"/>
        <v>喜逢豐月歡慶中秋暨節約用電宣導活動</v>
      </c>
      <c r="M441" s="40" t="str">
        <f t="shared" si="20"/>
        <v>臺中市清水區南社社區發展協會</v>
      </c>
    </row>
    <row r="442" spans="1:13" s="8" customFormat="1" ht="56.25">
      <c r="A442" s="78" t="s">
        <v>94</v>
      </c>
      <c r="B442" s="78" t="s">
        <v>513</v>
      </c>
      <c r="C442" s="78" t="s">
        <v>178</v>
      </c>
      <c r="D442" s="78" t="s">
        <v>375</v>
      </c>
      <c r="E442" s="79">
        <v>20</v>
      </c>
      <c r="F442" s="75" t="s">
        <v>44</v>
      </c>
      <c r="G442" s="78"/>
      <c r="H442" s="76"/>
      <c r="I442" s="43" t="s">
        <v>1</v>
      </c>
      <c r="K442" s="140" t="str">
        <f t="shared" si="18"/>
        <v>社政業務-社會福利-社會福利-獎補助費-對國內團體之捐助</v>
      </c>
      <c r="L442" s="140" t="str">
        <f t="shared" si="19"/>
        <v>慶中秋社會福利業務宣導活動及節約用電宣導活動</v>
      </c>
      <c r="M442" s="40" t="str">
        <f t="shared" si="20"/>
        <v>臺中市臺中港區經濟繁榮促進會</v>
      </c>
    </row>
    <row r="443" spans="1:13" s="8" customFormat="1" ht="56.25">
      <c r="A443" s="78" t="s">
        <v>94</v>
      </c>
      <c r="B443" s="78" t="s">
        <v>514</v>
      </c>
      <c r="C443" s="78" t="s">
        <v>515</v>
      </c>
      <c r="D443" s="78" t="s">
        <v>375</v>
      </c>
      <c r="E443" s="79">
        <v>20</v>
      </c>
      <c r="F443" s="75" t="s">
        <v>44</v>
      </c>
      <c r="G443" s="78"/>
      <c r="H443" s="76"/>
      <c r="I443" s="43" t="s">
        <v>1</v>
      </c>
      <c r="K443" s="140" t="str">
        <f t="shared" si="18"/>
        <v>社政業務-社會福利-社會福利-獎補助費-對國內團體之捐助</v>
      </c>
      <c r="L443" s="140" t="str">
        <f t="shared" si="19"/>
        <v>慶祝重陽節關懷社區人瑞暨節約用電宣導活動</v>
      </c>
      <c r="M443" s="40" t="str">
        <f t="shared" si="20"/>
        <v>臺中市西社巷弄長照關懷協會</v>
      </c>
    </row>
    <row r="444" spans="1:13" s="8" customFormat="1" ht="56.25">
      <c r="A444" s="78" t="s">
        <v>94</v>
      </c>
      <c r="B444" s="78" t="s">
        <v>516</v>
      </c>
      <c r="C444" s="78" t="s">
        <v>517</v>
      </c>
      <c r="D444" s="78" t="s">
        <v>375</v>
      </c>
      <c r="E444" s="79">
        <v>20</v>
      </c>
      <c r="F444" s="75" t="s">
        <v>44</v>
      </c>
      <c r="G444" s="78"/>
      <c r="H444" s="76"/>
      <c r="I444" s="43" t="s">
        <v>1</v>
      </c>
      <c r="K444" s="140" t="str">
        <f t="shared" si="18"/>
        <v>社政業務-社會福利-社會福利-獎補助費-對國內團體之捐助</v>
      </c>
      <c r="L444" s="140" t="str">
        <f t="shared" si="19"/>
        <v>中秋慶團圓暨節約用電宣導活動</v>
      </c>
      <c r="M444" s="40" t="str">
        <f t="shared" si="20"/>
        <v>臺中市清水區高美社區發展協會</v>
      </c>
    </row>
    <row r="445" spans="1:13" s="8" customFormat="1" ht="56.25">
      <c r="A445" s="78" t="s">
        <v>94</v>
      </c>
      <c r="B445" s="78" t="s">
        <v>418</v>
      </c>
      <c r="C445" s="78" t="s">
        <v>518</v>
      </c>
      <c r="D445" s="78" t="s">
        <v>375</v>
      </c>
      <c r="E445" s="79">
        <v>20</v>
      </c>
      <c r="F445" s="75" t="s">
        <v>44</v>
      </c>
      <c r="G445" s="78"/>
      <c r="H445" s="76"/>
      <c r="I445" s="43" t="s">
        <v>1</v>
      </c>
      <c r="K445" s="140" t="str">
        <f t="shared" si="18"/>
        <v>社政業務-社會福利-社會福利-獎補助費-對國內團體之捐助</v>
      </c>
      <c r="L445" s="140" t="str">
        <f t="shared" si="19"/>
        <v>境外績優社區參訪暨節約用電宣導活動</v>
      </c>
      <c r="M445" s="40" t="str">
        <f t="shared" si="20"/>
        <v>臺中市清水區鰲峰社區發展協會</v>
      </c>
    </row>
    <row r="446" spans="1:13" s="8" customFormat="1" ht="56.25">
      <c r="A446" s="78" t="s">
        <v>94</v>
      </c>
      <c r="B446" s="78" t="s">
        <v>431</v>
      </c>
      <c r="C446" s="78" t="s">
        <v>519</v>
      </c>
      <c r="D446" s="78" t="s">
        <v>375</v>
      </c>
      <c r="E446" s="79">
        <v>20</v>
      </c>
      <c r="F446" s="75" t="s">
        <v>44</v>
      </c>
      <c r="G446" s="78"/>
      <c r="H446" s="76"/>
      <c r="I446" s="43" t="s">
        <v>1</v>
      </c>
      <c r="K446" s="140" t="str">
        <f t="shared" si="18"/>
        <v>社政業務-社會福利-社會福利-獎補助費-對國內團體之捐助</v>
      </c>
      <c r="L446" s="140" t="str">
        <f t="shared" si="19"/>
        <v>會員境外績優社區參訪暨節約用電宣導活動</v>
      </c>
      <c r="M446" s="40" t="str">
        <f t="shared" si="20"/>
        <v>臺中市清水區頂湳社區發展協會</v>
      </c>
    </row>
    <row r="447" spans="1:13" s="8" customFormat="1" ht="56.25">
      <c r="A447" s="78" t="s">
        <v>94</v>
      </c>
      <c r="B447" s="78" t="s">
        <v>507</v>
      </c>
      <c r="C447" s="78" t="s">
        <v>520</v>
      </c>
      <c r="D447" s="78" t="s">
        <v>375</v>
      </c>
      <c r="E447" s="79">
        <v>20</v>
      </c>
      <c r="F447" s="75" t="s">
        <v>44</v>
      </c>
      <c r="G447" s="78"/>
      <c r="H447" s="76"/>
      <c r="I447" s="43" t="s">
        <v>1</v>
      </c>
      <c r="K447" s="140" t="str">
        <f t="shared" si="18"/>
        <v>社政業務-社會福利-社會福利-獎補助費-對國內團體之捐助</v>
      </c>
      <c r="L447" s="140" t="str">
        <f t="shared" si="19"/>
        <v>績優社區參訪暨節約用電宣導活動</v>
      </c>
      <c r="M447" s="40" t="str">
        <f t="shared" si="20"/>
        <v>臺中市清水區北寧社區發展協會</v>
      </c>
    </row>
    <row r="448" spans="1:13" s="8" customFormat="1" ht="56.25">
      <c r="A448" s="78" t="s">
        <v>94</v>
      </c>
      <c r="B448" s="78" t="s">
        <v>418</v>
      </c>
      <c r="C448" s="78" t="s">
        <v>521</v>
      </c>
      <c r="D448" s="78" t="s">
        <v>375</v>
      </c>
      <c r="E448" s="79">
        <v>20</v>
      </c>
      <c r="F448" s="75" t="s">
        <v>44</v>
      </c>
      <c r="G448" s="78"/>
      <c r="H448" s="76"/>
      <c r="I448" s="43" t="s">
        <v>1</v>
      </c>
      <c r="K448" s="140" t="str">
        <f t="shared" si="18"/>
        <v>社政業務-社會福利-社會福利-獎補助費-對國內團體之捐助</v>
      </c>
      <c r="L448" s="140" t="str">
        <f t="shared" si="19"/>
        <v>境外績優社區參訪暨節約用電宣導活動</v>
      </c>
      <c r="M448" s="40" t="str">
        <f t="shared" si="20"/>
        <v>臺中市清水區西寧社區發展協會</v>
      </c>
    </row>
    <row r="449" spans="1:13" s="8" customFormat="1" ht="56.25">
      <c r="A449" s="78" t="s">
        <v>94</v>
      </c>
      <c r="B449" s="78" t="s">
        <v>507</v>
      </c>
      <c r="C449" s="78" t="s">
        <v>522</v>
      </c>
      <c r="D449" s="78" t="s">
        <v>375</v>
      </c>
      <c r="E449" s="79">
        <v>20</v>
      </c>
      <c r="F449" s="75" t="s">
        <v>44</v>
      </c>
      <c r="G449" s="78"/>
      <c r="H449" s="76"/>
      <c r="I449" s="43" t="s">
        <v>1</v>
      </c>
      <c r="K449" s="140" t="str">
        <f t="shared" si="18"/>
        <v>社政業務-社會福利-社會福利-獎補助費-對國內團體之捐助</v>
      </c>
      <c r="L449" s="140" t="str">
        <f t="shared" si="19"/>
        <v>績優社區參訪暨節約用電宣導活動</v>
      </c>
      <c r="M449" s="40" t="str">
        <f t="shared" si="20"/>
        <v>臺中市清水區新高南社區發展協會</v>
      </c>
    </row>
    <row r="450" spans="1:13" s="8" customFormat="1" ht="56.25">
      <c r="A450" s="78" t="s">
        <v>94</v>
      </c>
      <c r="B450" s="78" t="s">
        <v>523</v>
      </c>
      <c r="C450" s="78" t="s">
        <v>524</v>
      </c>
      <c r="D450" s="78" t="s">
        <v>375</v>
      </c>
      <c r="E450" s="79">
        <v>20</v>
      </c>
      <c r="F450" s="75" t="s">
        <v>44</v>
      </c>
      <c r="G450" s="78"/>
      <c r="H450" s="76"/>
      <c r="I450" s="43" t="s">
        <v>1</v>
      </c>
      <c r="K450" s="140" t="str">
        <f t="shared" si="18"/>
        <v>社政業務-社會福利-社會福利-獎補助費-對國內團體之捐助</v>
      </c>
      <c r="L450" s="140" t="str">
        <f t="shared" si="19"/>
        <v>文化參訪節約用電節能減碳宣導活動</v>
      </c>
      <c r="M450" s="40" t="str">
        <f t="shared" si="20"/>
        <v>臺中市鰲峰長青協會</v>
      </c>
    </row>
    <row r="451" spans="1:13" s="8" customFormat="1" ht="56.25">
      <c r="A451" s="78" t="s">
        <v>94</v>
      </c>
      <c r="B451" s="78" t="s">
        <v>525</v>
      </c>
      <c r="C451" s="78" t="s">
        <v>526</v>
      </c>
      <c r="D451" s="78" t="s">
        <v>375</v>
      </c>
      <c r="E451" s="79">
        <v>20</v>
      </c>
      <c r="F451" s="75" t="s">
        <v>44</v>
      </c>
      <c r="G451" s="78"/>
      <c r="H451" s="76"/>
      <c r="I451" s="43" t="s">
        <v>1</v>
      </c>
      <c r="K451" s="140" t="str">
        <f t="shared" si="18"/>
        <v>社政業務-社會福利-社會福利-獎補助費-對國內團體之捐助</v>
      </c>
      <c r="L451" s="140" t="str">
        <f t="shared" si="19"/>
        <v>老人文化參訪暨節約用電宣導活動</v>
      </c>
      <c r="M451" s="40" t="str">
        <f t="shared" si="20"/>
        <v>臺中市清水天德老人會</v>
      </c>
    </row>
    <row r="452" spans="1:13" s="8" customFormat="1" ht="56.25">
      <c r="A452" s="78" t="s">
        <v>94</v>
      </c>
      <c r="B452" s="78" t="s">
        <v>527</v>
      </c>
      <c r="C452" s="78" t="s">
        <v>528</v>
      </c>
      <c r="D452" s="78" t="s">
        <v>375</v>
      </c>
      <c r="E452" s="79">
        <v>20</v>
      </c>
      <c r="F452" s="75" t="s">
        <v>44</v>
      </c>
      <c r="G452" s="78"/>
      <c r="H452" s="76"/>
      <c r="I452" s="43" t="s">
        <v>1</v>
      </c>
      <c r="K452" s="140" t="str">
        <f t="shared" si="18"/>
        <v>社政業務-社會福利-社會福利-獎補助費-對國內團體之捐助</v>
      </c>
      <c r="L452" s="140" t="str">
        <f t="shared" si="19"/>
        <v>境外績優社區參訪暨節約用油電宣導活動</v>
      </c>
      <c r="M452" s="40" t="str">
        <f t="shared" si="20"/>
        <v>臺中市清水區下湳社區發展協會</v>
      </c>
    </row>
    <row r="453" spans="1:13" s="8" customFormat="1" ht="56.25">
      <c r="A453" s="78" t="s">
        <v>94</v>
      </c>
      <c r="B453" s="78" t="s">
        <v>529</v>
      </c>
      <c r="C453" s="78" t="s">
        <v>530</v>
      </c>
      <c r="D453" s="78" t="s">
        <v>375</v>
      </c>
      <c r="E453" s="79">
        <v>20</v>
      </c>
      <c r="F453" s="75" t="s">
        <v>44</v>
      </c>
      <c r="G453" s="78"/>
      <c r="H453" s="76"/>
      <c r="I453" s="43" t="s">
        <v>1</v>
      </c>
      <c r="K453" s="140" t="str">
        <f t="shared" si="18"/>
        <v>社政業務-社會福利-社會福利-獎補助費-對國內團體之捐助</v>
      </c>
      <c r="L453" s="140" t="str">
        <f t="shared" si="19"/>
        <v>長青文化參訪暨節約用電宣導活動</v>
      </c>
      <c r="M453" s="40" t="str">
        <f t="shared" si="20"/>
        <v>臺中市東山長青關懷協會</v>
      </c>
    </row>
    <row r="454" spans="1:13" s="8" customFormat="1" ht="56.25">
      <c r="A454" s="78" t="s">
        <v>94</v>
      </c>
      <c r="B454" s="78" t="s">
        <v>418</v>
      </c>
      <c r="C454" s="78" t="s">
        <v>531</v>
      </c>
      <c r="D454" s="78" t="s">
        <v>375</v>
      </c>
      <c r="E454" s="79">
        <v>20</v>
      </c>
      <c r="F454" s="75" t="s">
        <v>44</v>
      </c>
      <c r="G454" s="78"/>
      <c r="H454" s="76"/>
      <c r="I454" s="43" t="s">
        <v>1</v>
      </c>
      <c r="K454" s="140" t="str">
        <f t="shared" si="18"/>
        <v>社政業務-社會福利-社會福利-獎補助費-對國內團體之捐助</v>
      </c>
      <c r="L454" s="140" t="str">
        <f t="shared" si="19"/>
        <v>境外績優社區參訪暨節約用電宣導活動</v>
      </c>
      <c r="M454" s="40" t="str">
        <f t="shared" si="20"/>
        <v>台中市清水區西社社區發展協會</v>
      </c>
    </row>
    <row r="455" spans="1:13" s="8" customFormat="1" ht="56.25">
      <c r="A455" s="78" t="s">
        <v>94</v>
      </c>
      <c r="B455" s="78" t="s">
        <v>532</v>
      </c>
      <c r="C455" s="78" t="s">
        <v>533</v>
      </c>
      <c r="D455" s="78" t="s">
        <v>375</v>
      </c>
      <c r="E455" s="79">
        <v>20</v>
      </c>
      <c r="F455" s="75" t="s">
        <v>44</v>
      </c>
      <c r="G455" s="78"/>
      <c r="H455" s="76"/>
      <c r="I455" s="43" t="s">
        <v>1</v>
      </c>
      <c r="K455" s="140" t="str">
        <f t="shared" si="18"/>
        <v>社政業務-社會福利-社會福利-獎補助費-對國內團體之捐助</v>
      </c>
      <c r="L455" s="140" t="str">
        <f t="shared" si="19"/>
        <v>社區業務推展研討會暨節約用電宣導活動</v>
      </c>
      <c r="M455" s="40" t="str">
        <f t="shared" si="20"/>
        <v>臺中市清水區槺榔社區發展協會</v>
      </c>
    </row>
    <row r="456" spans="1:13" s="8" customFormat="1" ht="56.25">
      <c r="A456" s="78" t="s">
        <v>94</v>
      </c>
      <c r="B456" s="78" t="s">
        <v>534</v>
      </c>
      <c r="C456" s="78" t="s">
        <v>535</v>
      </c>
      <c r="D456" s="78" t="s">
        <v>375</v>
      </c>
      <c r="E456" s="79">
        <v>20</v>
      </c>
      <c r="F456" s="75" t="s">
        <v>44</v>
      </c>
      <c r="G456" s="78"/>
      <c r="H456" s="76"/>
      <c r="I456" s="43" t="s">
        <v>1</v>
      </c>
      <c r="K456" s="140" t="str">
        <f t="shared" si="18"/>
        <v>社政業務-社會福利-社會福利-獎補助費-對國內團體之捐助</v>
      </c>
      <c r="L456" s="140" t="str">
        <f t="shared" si="19"/>
        <v>關心老人健康活動暨節約用電港務業務宣導</v>
      </c>
      <c r="M456" s="40" t="str">
        <f t="shared" si="20"/>
        <v>臺中市港區金龍長青會</v>
      </c>
    </row>
    <row r="457" spans="1:13" s="8" customFormat="1" ht="56.25">
      <c r="A457" s="78" t="s">
        <v>94</v>
      </c>
      <c r="B457" s="78" t="s">
        <v>536</v>
      </c>
      <c r="C457" s="78" t="s">
        <v>537</v>
      </c>
      <c r="D457" s="78" t="s">
        <v>375</v>
      </c>
      <c r="E457" s="79">
        <v>20</v>
      </c>
      <c r="F457" s="75" t="s">
        <v>44</v>
      </c>
      <c r="G457" s="78"/>
      <c r="H457" s="76"/>
      <c r="I457" s="43" t="s">
        <v>1</v>
      </c>
      <c r="K457" s="140" t="str">
        <f t="shared" ref="K457:K520" si="21">A457</f>
        <v>社政業務-社會福利-社會福利-獎補助費-對國內團體之捐助</v>
      </c>
      <c r="L457" s="140" t="str">
        <f t="shared" ref="L457:L520" si="22">B457</f>
        <v>里民境外績優社區參訪暨節約用電及節能減碳宣導活動</v>
      </c>
      <c r="M457" s="40" t="str">
        <f t="shared" ref="M457:M520" si="23">C457</f>
        <v>臺中市清水區甲南社區發展協會</v>
      </c>
    </row>
    <row r="458" spans="1:13" s="8" customFormat="1" ht="56.25">
      <c r="A458" s="78" t="s">
        <v>94</v>
      </c>
      <c r="B458" s="78" t="s">
        <v>431</v>
      </c>
      <c r="C458" s="78" t="s">
        <v>538</v>
      </c>
      <c r="D458" s="78" t="s">
        <v>375</v>
      </c>
      <c r="E458" s="79">
        <v>20</v>
      </c>
      <c r="F458" s="75" t="s">
        <v>44</v>
      </c>
      <c r="G458" s="78"/>
      <c r="H458" s="76"/>
      <c r="I458" s="43" t="s">
        <v>1</v>
      </c>
      <c r="K458" s="140" t="str">
        <f t="shared" si="21"/>
        <v>社政業務-社會福利-社會福利-獎補助費-對國內團體之捐助</v>
      </c>
      <c r="L458" s="140" t="str">
        <f t="shared" si="22"/>
        <v>會員境外績優社區參訪暨節約用電宣導活動</v>
      </c>
      <c r="M458" s="40" t="str">
        <f t="shared" si="23"/>
        <v>臺中市清水區新中社社區發展協會</v>
      </c>
    </row>
    <row r="459" spans="1:13" s="6" customFormat="1" ht="56.25">
      <c r="A459" s="44" t="s">
        <v>15</v>
      </c>
      <c r="B459" s="44" t="s">
        <v>16</v>
      </c>
      <c r="C459" s="44" t="s">
        <v>17</v>
      </c>
      <c r="D459" s="44" t="s">
        <v>18</v>
      </c>
      <c r="E459" s="50">
        <v>70</v>
      </c>
      <c r="F459" s="42" t="s">
        <v>6146</v>
      </c>
      <c r="G459" s="49"/>
      <c r="H459" s="43" t="s">
        <v>1</v>
      </c>
      <c r="I459" s="81"/>
      <c r="K459" s="140" t="str">
        <f t="shared" si="21"/>
        <v xml:space="preserve">區公所業務-民政業務-獎補助費-對國內團體之捐助 </v>
      </c>
      <c r="L459" s="140" t="str">
        <f t="shared" si="22"/>
        <v xml:space="preserve">113年臺中市沙鹿區區長盃游泳錦標賽活動 </v>
      </c>
      <c r="M459" s="40" t="str">
        <f t="shared" si="23"/>
        <v xml:space="preserve">臺中市沙鹿區體育會 </v>
      </c>
    </row>
    <row r="460" spans="1:13" s="6" customFormat="1" ht="56.25">
      <c r="A460" s="44" t="s">
        <v>19</v>
      </c>
      <c r="B460" s="44" t="s">
        <v>20</v>
      </c>
      <c r="C460" s="44" t="s">
        <v>17</v>
      </c>
      <c r="D460" s="44" t="s">
        <v>18</v>
      </c>
      <c r="E460" s="50">
        <v>60</v>
      </c>
      <c r="F460" s="42" t="s">
        <v>6146</v>
      </c>
      <c r="G460" s="49"/>
      <c r="H460" s="43" t="s">
        <v>1</v>
      </c>
      <c r="I460" s="81"/>
      <c r="K460" s="140" t="str">
        <f t="shared" si="21"/>
        <v xml:space="preserve">區公所業務-民政業務-獎補助費-對國內團體之捐助 </v>
      </c>
      <c r="L460" s="140" t="str">
        <f t="shared" si="22"/>
        <v xml:space="preserve">113年臺中市沙鹿區區長太極拳錦標賽活動 </v>
      </c>
      <c r="M460" s="40" t="str">
        <f t="shared" si="23"/>
        <v xml:space="preserve">臺中市沙鹿區體育會 </v>
      </c>
    </row>
    <row r="461" spans="1:13" s="6" customFormat="1" ht="56.25">
      <c r="A461" s="44" t="s">
        <v>19</v>
      </c>
      <c r="B461" s="44" t="s">
        <v>21</v>
      </c>
      <c r="C461" s="44" t="s">
        <v>17</v>
      </c>
      <c r="D461" s="44" t="s">
        <v>18</v>
      </c>
      <c r="E461" s="50">
        <v>70</v>
      </c>
      <c r="F461" s="42" t="s">
        <v>6146</v>
      </c>
      <c r="G461" s="49"/>
      <c r="H461" s="43" t="s">
        <v>1</v>
      </c>
      <c r="I461" s="81"/>
      <c r="K461" s="140" t="str">
        <f t="shared" si="21"/>
        <v xml:space="preserve">區公所業務-民政業務-獎補助費-對國內團體之捐助 </v>
      </c>
      <c r="L461" s="140" t="str">
        <f t="shared" si="22"/>
        <v>113年臺中市沙鹿區區長盃溜冰錦標賽</v>
      </c>
      <c r="M461" s="40" t="str">
        <f t="shared" si="23"/>
        <v xml:space="preserve">臺中市沙鹿區體育會 </v>
      </c>
    </row>
    <row r="462" spans="1:13" s="4" customFormat="1" ht="93.75">
      <c r="A462" s="44" t="s">
        <v>19</v>
      </c>
      <c r="B462" s="64" t="s">
        <v>22</v>
      </c>
      <c r="C462" s="64" t="s">
        <v>23</v>
      </c>
      <c r="D462" s="44" t="s">
        <v>18</v>
      </c>
      <c r="E462" s="50">
        <v>20</v>
      </c>
      <c r="F462" s="42" t="s">
        <v>6146</v>
      </c>
      <c r="G462" s="49"/>
      <c r="H462" s="43"/>
      <c r="I462" s="43" t="s">
        <v>1</v>
      </c>
      <c r="K462" s="140" t="str">
        <f t="shared" si="21"/>
        <v xml:space="preserve">區公所業務-民政業務-獎補助費-對國內團體之捐助 </v>
      </c>
      <c r="L462" s="140" t="str">
        <f t="shared" si="22"/>
        <v>113年度強化義消人員救災能力專業訓練暨災害預防、用電安全及節約用電宣導活動</v>
      </c>
      <c r="M462" s="40" t="str">
        <f t="shared" si="23"/>
        <v>臺中市義勇消防總隊第四大隊沙鹿分隊</v>
      </c>
    </row>
    <row r="463" spans="1:13" s="4" customFormat="1" ht="93.75">
      <c r="A463" s="44" t="s">
        <v>19</v>
      </c>
      <c r="B463" s="44" t="s">
        <v>24</v>
      </c>
      <c r="C463" s="44" t="s">
        <v>25</v>
      </c>
      <c r="D463" s="44" t="s">
        <v>18</v>
      </c>
      <c r="E463" s="50">
        <v>20</v>
      </c>
      <c r="F463" s="42" t="s">
        <v>6146</v>
      </c>
      <c r="G463" s="44"/>
      <c r="H463" s="43"/>
      <c r="I463" s="43" t="s">
        <v>1</v>
      </c>
      <c r="K463" s="140" t="str">
        <f t="shared" si="21"/>
        <v xml:space="preserve">區公所業務-民政業務-獎補助費-對國內團體之捐助 </v>
      </c>
      <c r="L463" s="140" t="str">
        <f t="shared" si="22"/>
        <v xml:space="preserve">113年度提升婦宣人員防災宣導專業訓練暨災害預防宣導、用電安全及節約用電宣導活動 </v>
      </c>
      <c r="M463" s="40" t="str">
        <f t="shared" si="23"/>
        <v xml:space="preserve">臺中市義勇消防總隊婦女防火宣導大隊第四中隊沙鹿分隊 </v>
      </c>
    </row>
    <row r="464" spans="1:13" s="6" customFormat="1" ht="93.75">
      <c r="A464" s="44" t="s">
        <v>19</v>
      </c>
      <c r="B464" s="44" t="s">
        <v>26</v>
      </c>
      <c r="C464" s="44" t="s">
        <v>27</v>
      </c>
      <c r="D464" s="44" t="s">
        <v>18</v>
      </c>
      <c r="E464" s="50">
        <v>20</v>
      </c>
      <c r="F464" s="42" t="s">
        <v>6146</v>
      </c>
      <c r="G464" s="49"/>
      <c r="H464" s="43"/>
      <c r="I464" s="43" t="s">
        <v>1</v>
      </c>
      <c r="K464" s="140" t="str">
        <f t="shared" si="21"/>
        <v xml:space="preserve">區公所業務-民政業務-獎補助費-對國內團體之捐助 </v>
      </c>
      <c r="L464" s="140" t="str">
        <f t="shared" si="22"/>
        <v>113年度強化義交人員救災能力專業訓練暨災害預防、用電安全及節約用電宣導活動</v>
      </c>
      <c r="M464" s="40" t="str">
        <f t="shared" si="23"/>
        <v>臺中市交通義勇警察大隊清水中隊</v>
      </c>
    </row>
    <row r="465" spans="1:13" s="6" customFormat="1" ht="56.25">
      <c r="A465" s="44" t="s">
        <v>19</v>
      </c>
      <c r="B465" s="44" t="s">
        <v>28</v>
      </c>
      <c r="C465" s="44" t="s">
        <v>17</v>
      </c>
      <c r="D465" s="44" t="s">
        <v>18</v>
      </c>
      <c r="E465" s="50">
        <v>70</v>
      </c>
      <c r="F465" s="42" t="s">
        <v>6146</v>
      </c>
      <c r="G465" s="49"/>
      <c r="H465" s="43" t="s">
        <v>1</v>
      </c>
      <c r="I465" s="81"/>
      <c r="K465" s="140" t="str">
        <f t="shared" si="21"/>
        <v xml:space="preserve">區公所業務-民政業務-獎補助費-對國內團體之捐助 </v>
      </c>
      <c r="L465" s="140" t="str">
        <f t="shared" si="22"/>
        <v>113年臺中市沙鹿區區長盃國小田徑錦標賽</v>
      </c>
      <c r="M465" s="40" t="str">
        <f t="shared" si="23"/>
        <v xml:space="preserve">臺中市沙鹿區體育會 </v>
      </c>
    </row>
    <row r="466" spans="1:13" s="6" customFormat="1" ht="75">
      <c r="A466" s="44" t="s">
        <v>19</v>
      </c>
      <c r="B466" s="44" t="s">
        <v>29</v>
      </c>
      <c r="C466" s="44" t="s">
        <v>17</v>
      </c>
      <c r="D466" s="44" t="s">
        <v>18</v>
      </c>
      <c r="E466" s="50">
        <v>80</v>
      </c>
      <c r="F466" s="42" t="s">
        <v>6146</v>
      </c>
      <c r="G466" s="49"/>
      <c r="H466" s="43" t="s">
        <v>1</v>
      </c>
      <c r="I466" s="81"/>
      <c r="K466" s="140" t="str">
        <f t="shared" si="21"/>
        <v xml:space="preserve">區公所業務-民政業務-獎補助費-對國內團體之捐助 </v>
      </c>
      <c r="L466" s="140" t="str">
        <f t="shared" si="22"/>
        <v xml:space="preserve">113年臺中市沙鹿區區長盃槌球錦標賽暨節約用電宣導活動 </v>
      </c>
      <c r="M466" s="40" t="str">
        <f t="shared" si="23"/>
        <v xml:space="preserve">臺中市沙鹿區體育會 </v>
      </c>
    </row>
    <row r="467" spans="1:13" s="6" customFormat="1" ht="75">
      <c r="A467" s="44" t="s">
        <v>19</v>
      </c>
      <c r="B467" s="44" t="s">
        <v>30</v>
      </c>
      <c r="C467" s="44" t="s">
        <v>17</v>
      </c>
      <c r="D467" s="44" t="s">
        <v>18</v>
      </c>
      <c r="E467" s="50">
        <v>90</v>
      </c>
      <c r="F467" s="42" t="s">
        <v>6146</v>
      </c>
      <c r="G467" s="49"/>
      <c r="H467" s="43" t="s">
        <v>1</v>
      </c>
      <c r="I467" s="81"/>
      <c r="K467" s="140" t="str">
        <f t="shared" si="21"/>
        <v xml:space="preserve">區公所業務-民政業務-獎補助費-對國內團體之捐助 </v>
      </c>
      <c r="L467" s="140" t="str">
        <f t="shared" si="22"/>
        <v>113年臺中市沙鹿區區長盃足球錦標賽暨節約用電宣導活動</v>
      </c>
      <c r="M467" s="40" t="str">
        <f t="shared" si="23"/>
        <v xml:space="preserve">臺中市沙鹿區體育會 </v>
      </c>
    </row>
    <row r="468" spans="1:13" s="6" customFormat="1" ht="93.75">
      <c r="A468" s="44" t="s">
        <v>19</v>
      </c>
      <c r="B468" s="44" t="s">
        <v>31</v>
      </c>
      <c r="C468" s="44" t="s">
        <v>32</v>
      </c>
      <c r="D468" s="44" t="s">
        <v>18</v>
      </c>
      <c r="E468" s="50">
        <v>20</v>
      </c>
      <c r="F468" s="42" t="s">
        <v>6146</v>
      </c>
      <c r="G468" s="49"/>
      <c r="H468" s="43"/>
      <c r="I468" s="43" t="s">
        <v>1</v>
      </c>
      <c r="K468" s="140" t="str">
        <f t="shared" si="21"/>
        <v xml:space="preserve">區公所業務-民政業務-獎補助費-對國內團體之捐助 </v>
      </c>
      <c r="L468" s="140" t="str">
        <f t="shared" si="22"/>
        <v xml:space="preserve">113年強化婦女防火宣導人員宣導能力專業訓練暨用電安全及節約用電、災害預防宣導活動 </v>
      </c>
      <c r="M468" s="40" t="str">
        <f t="shared" si="23"/>
        <v xml:space="preserve">臺中市義勇消防總隊婦女防火宣導大隊第四中隊清泉分隊 </v>
      </c>
    </row>
    <row r="469" spans="1:13" s="6" customFormat="1" ht="93.75">
      <c r="A469" s="44" t="s">
        <v>19</v>
      </c>
      <c r="B469" s="44" t="s">
        <v>33</v>
      </c>
      <c r="C469" s="44" t="s">
        <v>34</v>
      </c>
      <c r="D469" s="44" t="s">
        <v>18</v>
      </c>
      <c r="E469" s="50">
        <v>20</v>
      </c>
      <c r="F469" s="42" t="s">
        <v>6146</v>
      </c>
      <c r="G469" s="49"/>
      <c r="H469" s="43"/>
      <c r="I469" s="43" t="s">
        <v>1</v>
      </c>
      <c r="K469" s="140" t="str">
        <f t="shared" si="21"/>
        <v xml:space="preserve">區公所業務-民政業務-獎補助費-對國內團體之捐助 </v>
      </c>
      <c r="L469" s="140" t="str">
        <f t="shared" si="22"/>
        <v xml:space="preserve">113年強化義消人員救災專業訓練暨災害預防、用電安全及節約用電宣導活動 </v>
      </c>
      <c r="M469" s="40" t="str">
        <f t="shared" si="23"/>
        <v xml:space="preserve">臺中市義勇消防總隊第四大隊清泉分隊 </v>
      </c>
    </row>
    <row r="470" spans="1:13" s="6" customFormat="1" ht="75">
      <c r="A470" s="44" t="s">
        <v>19</v>
      </c>
      <c r="B470" s="44" t="s">
        <v>35</v>
      </c>
      <c r="C470" s="44" t="s">
        <v>17</v>
      </c>
      <c r="D470" s="44" t="s">
        <v>18</v>
      </c>
      <c r="E470" s="50">
        <v>80</v>
      </c>
      <c r="F470" s="42" t="s">
        <v>6146</v>
      </c>
      <c r="G470" s="49"/>
      <c r="H470" s="43" t="s">
        <v>1</v>
      </c>
      <c r="I470" s="81"/>
      <c r="K470" s="140" t="str">
        <f t="shared" si="21"/>
        <v xml:space="preserve">區公所業務-民政業務-獎補助費-對國內團體之捐助 </v>
      </c>
      <c r="L470" s="140" t="str">
        <f t="shared" si="22"/>
        <v xml:space="preserve">113年臺中市沙鹿區區長盃棒球錦標賽暨節約用電宣導活動 </v>
      </c>
      <c r="M470" s="40" t="str">
        <f t="shared" si="23"/>
        <v xml:space="preserve">臺中市沙鹿區體育會 </v>
      </c>
    </row>
    <row r="471" spans="1:13" s="6" customFormat="1" ht="56.25">
      <c r="A471" s="44" t="s">
        <v>19</v>
      </c>
      <c r="B471" s="44" t="s">
        <v>36</v>
      </c>
      <c r="C471" s="44" t="s">
        <v>17</v>
      </c>
      <c r="D471" s="44" t="s">
        <v>18</v>
      </c>
      <c r="E471" s="50">
        <v>90</v>
      </c>
      <c r="F471" s="42" t="s">
        <v>6146</v>
      </c>
      <c r="G471" s="49"/>
      <c r="H471" s="43" t="s">
        <v>1</v>
      </c>
      <c r="I471" s="81"/>
      <c r="K471" s="140" t="str">
        <f t="shared" si="21"/>
        <v xml:space="preserve">區公所業務-民政業務-獎補助費-對國內團體之捐助 </v>
      </c>
      <c r="L471" s="140" t="str">
        <f t="shared" si="22"/>
        <v>113年臺中市沙鹿區理事長盃籃球錦標賽</v>
      </c>
      <c r="M471" s="40" t="str">
        <f t="shared" si="23"/>
        <v xml:space="preserve">臺中市沙鹿區體育會 </v>
      </c>
    </row>
    <row r="472" spans="1:13" s="6" customFormat="1" ht="56.25">
      <c r="A472" s="44" t="s">
        <v>19</v>
      </c>
      <c r="B472" s="44" t="s">
        <v>37</v>
      </c>
      <c r="C472" s="44" t="s">
        <v>17</v>
      </c>
      <c r="D472" s="44" t="s">
        <v>18</v>
      </c>
      <c r="E472" s="50">
        <v>80</v>
      </c>
      <c r="F472" s="42" t="s">
        <v>6146</v>
      </c>
      <c r="G472" s="49"/>
      <c r="H472" s="43" t="s">
        <v>1</v>
      </c>
      <c r="I472" s="81"/>
      <c r="K472" s="140" t="str">
        <f t="shared" si="21"/>
        <v xml:space="preserve">區公所業務-民政業務-獎補助費-對國內團體之捐助 </v>
      </c>
      <c r="L472" s="140" t="str">
        <f t="shared" si="22"/>
        <v xml:space="preserve">113年臺中市沙鹿區區長盃羽球錦標賽活動 </v>
      </c>
      <c r="M472" s="40" t="str">
        <f t="shared" si="23"/>
        <v xml:space="preserve">臺中市沙鹿區體育會 </v>
      </c>
    </row>
    <row r="473" spans="1:13" s="6" customFormat="1" ht="56.25">
      <c r="A473" s="44" t="s">
        <v>19</v>
      </c>
      <c r="B473" s="44" t="s">
        <v>38</v>
      </c>
      <c r="C473" s="44" t="s">
        <v>17</v>
      </c>
      <c r="D473" s="44" t="s">
        <v>18</v>
      </c>
      <c r="E473" s="50">
        <v>90</v>
      </c>
      <c r="F473" s="42" t="s">
        <v>6146</v>
      </c>
      <c r="G473" s="49"/>
      <c r="H473" s="43" t="s">
        <v>1</v>
      </c>
      <c r="I473" s="81"/>
      <c r="K473" s="140" t="str">
        <f t="shared" si="21"/>
        <v xml:space="preserve">區公所業務-民政業務-獎補助費-對國內團體之捐助 </v>
      </c>
      <c r="L473" s="140" t="str">
        <f t="shared" si="22"/>
        <v xml:space="preserve">113年臺中市沙鹿區區長盃慢壘錦標賽活動 </v>
      </c>
      <c r="M473" s="40" t="str">
        <f t="shared" si="23"/>
        <v xml:space="preserve">臺中市沙鹿區體育會 </v>
      </c>
    </row>
    <row r="474" spans="1:13" s="6" customFormat="1" ht="56.25">
      <c r="A474" s="44" t="s">
        <v>19</v>
      </c>
      <c r="B474" s="44" t="s">
        <v>39</v>
      </c>
      <c r="C474" s="44" t="s">
        <v>17</v>
      </c>
      <c r="D474" s="44" t="s">
        <v>18</v>
      </c>
      <c r="E474" s="50">
        <v>70</v>
      </c>
      <c r="F474" s="42" t="s">
        <v>6146</v>
      </c>
      <c r="G474" s="49"/>
      <c r="H474" s="43" t="s">
        <v>1</v>
      </c>
      <c r="I474" s="81"/>
      <c r="K474" s="140" t="str">
        <f t="shared" si="21"/>
        <v xml:space="preserve">區公所業務-民政業務-獎補助費-對國內團體之捐助 </v>
      </c>
      <c r="L474" s="140" t="str">
        <f t="shared" si="22"/>
        <v>113年臺中市沙鹿區區長盃網球錦標賽</v>
      </c>
      <c r="M474" s="40" t="str">
        <f t="shared" si="23"/>
        <v xml:space="preserve">臺中市沙鹿區體育會 </v>
      </c>
    </row>
    <row r="475" spans="1:13" s="4" customFormat="1" ht="56.25">
      <c r="A475" s="44" t="s">
        <v>40</v>
      </c>
      <c r="B475" s="44" t="s">
        <v>41</v>
      </c>
      <c r="C475" s="44" t="s">
        <v>42</v>
      </c>
      <c r="D475" s="44" t="s">
        <v>43</v>
      </c>
      <c r="E475" s="50">
        <v>30</v>
      </c>
      <c r="F475" s="42" t="s">
        <v>44</v>
      </c>
      <c r="G475" s="44"/>
      <c r="H475" s="43" t="s">
        <v>1</v>
      </c>
      <c r="I475" s="43"/>
      <c r="K475" s="140" t="str">
        <f t="shared" si="21"/>
        <v>區公所業務-民政業務-獎補助費-對國內團體之捐助</v>
      </c>
      <c r="L475" s="140" t="str">
        <f t="shared" si="22"/>
        <v>113年社區活力健康展演暨親子健行活動</v>
      </c>
      <c r="M475" s="40" t="str">
        <f t="shared" si="23"/>
        <v>臺中市大甲區體育會</v>
      </c>
    </row>
    <row r="476" spans="1:13" s="4" customFormat="1" ht="56.25">
      <c r="A476" s="44" t="s">
        <v>40</v>
      </c>
      <c r="B476" s="44" t="s">
        <v>45</v>
      </c>
      <c r="C476" s="44" t="s">
        <v>42</v>
      </c>
      <c r="D476" s="44" t="s">
        <v>43</v>
      </c>
      <c r="E476" s="50">
        <v>15</v>
      </c>
      <c r="F476" s="42" t="s">
        <v>44</v>
      </c>
      <c r="G476" s="49"/>
      <c r="H476" s="43" t="s">
        <v>1</v>
      </c>
      <c r="I476" s="43"/>
      <c r="K476" s="140" t="str">
        <f t="shared" si="21"/>
        <v>區公所業務-民政業務-獎補助費-對國內團體之捐助</v>
      </c>
      <c r="L476" s="140" t="str">
        <f t="shared" si="22"/>
        <v>113年暑期有氧舞蹈研習活動</v>
      </c>
      <c r="M476" s="40" t="str">
        <f t="shared" si="23"/>
        <v>臺中市大甲區體育會</v>
      </c>
    </row>
    <row r="477" spans="1:13" s="4" customFormat="1" ht="56.25">
      <c r="A477" s="44" t="s">
        <v>40</v>
      </c>
      <c r="B477" s="44" t="s">
        <v>46</v>
      </c>
      <c r="C477" s="44" t="s">
        <v>42</v>
      </c>
      <c r="D477" s="44" t="s">
        <v>43</v>
      </c>
      <c r="E477" s="50">
        <v>30</v>
      </c>
      <c r="F477" s="42" t="s">
        <v>44</v>
      </c>
      <c r="G477" s="49"/>
      <c r="H477" s="43" t="s">
        <v>1</v>
      </c>
      <c r="I477" s="43"/>
      <c r="K477" s="140" t="str">
        <f t="shared" si="21"/>
        <v>區公所業務-民政業務-獎補助費-對國內團體之捐助</v>
      </c>
      <c r="L477" s="140" t="str">
        <f t="shared" si="22"/>
        <v>113年理事長盃手球邀請賽</v>
      </c>
      <c r="M477" s="40" t="str">
        <f t="shared" si="23"/>
        <v>臺中市大甲區體育會</v>
      </c>
    </row>
    <row r="478" spans="1:13" s="4" customFormat="1" ht="56.25">
      <c r="A478" s="44" t="s">
        <v>40</v>
      </c>
      <c r="B478" s="44" t="s">
        <v>47</v>
      </c>
      <c r="C478" s="44" t="s">
        <v>42</v>
      </c>
      <c r="D478" s="44" t="s">
        <v>43</v>
      </c>
      <c r="E478" s="50">
        <v>15</v>
      </c>
      <c r="F478" s="42" t="s">
        <v>44</v>
      </c>
      <c r="G478" s="49"/>
      <c r="H478" s="43" t="s">
        <v>1</v>
      </c>
      <c r="I478" s="43"/>
      <c r="K478" s="140" t="str">
        <f t="shared" si="21"/>
        <v>區公所業務-民政業務-獎補助費-對國內團體之捐助</v>
      </c>
      <c r="L478" s="140" t="str">
        <f t="shared" si="22"/>
        <v>113年推廣社區元極舞班隊研習</v>
      </c>
      <c r="M478" s="40" t="str">
        <f t="shared" si="23"/>
        <v>臺中市大甲區體育會</v>
      </c>
    </row>
    <row r="479" spans="1:13" s="4" customFormat="1" ht="56.25">
      <c r="A479" s="44" t="s">
        <v>40</v>
      </c>
      <c r="B479" s="44" t="s">
        <v>48</v>
      </c>
      <c r="C479" s="44" t="s">
        <v>42</v>
      </c>
      <c r="D479" s="44" t="s">
        <v>43</v>
      </c>
      <c r="E479" s="50">
        <v>30</v>
      </c>
      <c r="F479" s="42" t="s">
        <v>44</v>
      </c>
      <c r="G479" s="49"/>
      <c r="H479" s="43" t="s">
        <v>1</v>
      </c>
      <c r="I479" s="43"/>
      <c r="K479" s="140" t="str">
        <f t="shared" si="21"/>
        <v>區公所業務-民政業務-獎補助費-對國內團體之捐助</v>
      </c>
      <c r="L479" s="140" t="str">
        <f t="shared" si="22"/>
        <v>113年理事長盃桌球錦標賽</v>
      </c>
      <c r="M479" s="40" t="str">
        <f t="shared" si="23"/>
        <v>臺中市大甲區體育會</v>
      </c>
    </row>
    <row r="480" spans="1:13" s="4" customFormat="1" ht="56.25">
      <c r="A480" s="44" t="s">
        <v>40</v>
      </c>
      <c r="B480" s="44" t="s">
        <v>49</v>
      </c>
      <c r="C480" s="44" t="s">
        <v>42</v>
      </c>
      <c r="D480" s="44" t="s">
        <v>43</v>
      </c>
      <c r="E480" s="50">
        <v>30</v>
      </c>
      <c r="F480" s="42" t="s">
        <v>44</v>
      </c>
      <c r="G480" s="49"/>
      <c r="H480" s="43" t="s">
        <v>1</v>
      </c>
      <c r="I480" s="43"/>
      <c r="K480" s="140" t="str">
        <f t="shared" si="21"/>
        <v>區公所業務-民政業務-獎補助費-對國內團體之捐助</v>
      </c>
      <c r="L480" s="140" t="str">
        <f t="shared" si="22"/>
        <v>113年理事長盃土風舞觀摩賽</v>
      </c>
      <c r="M480" s="40" t="str">
        <f t="shared" si="23"/>
        <v>臺中市大甲區體育會</v>
      </c>
    </row>
    <row r="481" spans="1:13" s="4" customFormat="1" ht="56.25">
      <c r="A481" s="44" t="s">
        <v>40</v>
      </c>
      <c r="B481" s="44" t="s">
        <v>50</v>
      </c>
      <c r="C481" s="44" t="s">
        <v>42</v>
      </c>
      <c r="D481" s="44" t="s">
        <v>43</v>
      </c>
      <c r="E481" s="50">
        <v>30</v>
      </c>
      <c r="F481" s="42" t="s">
        <v>44</v>
      </c>
      <c r="G481" s="49"/>
      <c r="H481" s="43" t="s">
        <v>1</v>
      </c>
      <c r="I481" s="43"/>
      <c r="K481" s="140" t="str">
        <f t="shared" si="21"/>
        <v>區公所業務-民政業務-獎補助費-對國內團體之捐助</v>
      </c>
      <c r="L481" s="140" t="str">
        <f t="shared" si="22"/>
        <v>113年理事長盃元極舞觀摩賽</v>
      </c>
      <c r="M481" s="40" t="str">
        <f t="shared" si="23"/>
        <v>臺中市大甲區體育會</v>
      </c>
    </row>
    <row r="482" spans="1:13" s="4" customFormat="1" ht="56.25">
      <c r="A482" s="44" t="s">
        <v>40</v>
      </c>
      <c r="B482" s="44" t="s">
        <v>51</v>
      </c>
      <c r="C482" s="44" t="s">
        <v>42</v>
      </c>
      <c r="D482" s="44" t="s">
        <v>43</v>
      </c>
      <c r="E482" s="50">
        <v>15</v>
      </c>
      <c r="F482" s="42" t="s">
        <v>44</v>
      </c>
      <c r="G482" s="49"/>
      <c r="H482" s="43" t="s">
        <v>1</v>
      </c>
      <c r="I482" s="43"/>
      <c r="K482" s="140" t="str">
        <f t="shared" si="21"/>
        <v>區公所業務-民政業務-獎補助費-對國內團體之捐助</v>
      </c>
      <c r="L482" s="140" t="str">
        <f t="shared" si="22"/>
        <v>113年推廣社區排舞班隊研習</v>
      </c>
      <c r="M482" s="40" t="str">
        <f t="shared" si="23"/>
        <v>臺中市大甲區體育會</v>
      </c>
    </row>
    <row r="483" spans="1:13" s="4" customFormat="1" ht="56.25">
      <c r="A483" s="44" t="s">
        <v>40</v>
      </c>
      <c r="B483" s="44" t="s">
        <v>52</v>
      </c>
      <c r="C483" s="44" t="s">
        <v>42</v>
      </c>
      <c r="D483" s="44" t="s">
        <v>43</v>
      </c>
      <c r="E483" s="50">
        <v>30</v>
      </c>
      <c r="F483" s="42" t="s">
        <v>44</v>
      </c>
      <c r="G483" s="49"/>
      <c r="H483" s="43" t="s">
        <v>1</v>
      </c>
      <c r="I483" s="43"/>
      <c r="K483" s="140" t="str">
        <f t="shared" si="21"/>
        <v>區公所業務-民政業務-獎補助費-對國內團體之捐助</v>
      </c>
      <c r="L483" s="140" t="str">
        <f t="shared" si="22"/>
        <v>113年理事長盃國術觀摩賽</v>
      </c>
      <c r="M483" s="40" t="str">
        <f t="shared" si="23"/>
        <v>臺中市大甲區體育會</v>
      </c>
    </row>
    <row r="484" spans="1:13" s="4" customFormat="1" ht="56.25">
      <c r="A484" s="44" t="s">
        <v>40</v>
      </c>
      <c r="B484" s="44" t="s">
        <v>53</v>
      </c>
      <c r="C484" s="44" t="s">
        <v>42</v>
      </c>
      <c r="D484" s="44" t="s">
        <v>43</v>
      </c>
      <c r="E484" s="50">
        <v>30</v>
      </c>
      <c r="F484" s="42" t="s">
        <v>44</v>
      </c>
      <c r="G484" s="49"/>
      <c r="H484" s="43" t="s">
        <v>1</v>
      </c>
      <c r="I484" s="43"/>
      <c r="K484" s="140" t="str">
        <f t="shared" si="21"/>
        <v>區公所業務-民政業務-獎補助費-對國內團體之捐助</v>
      </c>
      <c r="L484" s="140" t="str">
        <f t="shared" si="22"/>
        <v>113年理事長盃槌球錦標賽</v>
      </c>
      <c r="M484" s="40" t="str">
        <f t="shared" si="23"/>
        <v>臺中市大甲區體育會</v>
      </c>
    </row>
    <row r="485" spans="1:13" s="4" customFormat="1" ht="56.25">
      <c r="A485" s="44" t="s">
        <v>40</v>
      </c>
      <c r="B485" s="44" t="s">
        <v>54</v>
      </c>
      <c r="C485" s="44" t="s">
        <v>42</v>
      </c>
      <c r="D485" s="44" t="s">
        <v>43</v>
      </c>
      <c r="E485" s="50">
        <v>15</v>
      </c>
      <c r="F485" s="42" t="s">
        <v>44</v>
      </c>
      <c r="G485" s="49"/>
      <c r="H485" s="43" t="s">
        <v>1</v>
      </c>
      <c r="I485" s="43"/>
      <c r="K485" s="140" t="str">
        <f t="shared" si="21"/>
        <v>區公所業務-民政業務-獎補助費-對國內團體之捐助</v>
      </c>
      <c r="L485" s="140" t="str">
        <f t="shared" si="22"/>
        <v>113年推廣社區武術研習營</v>
      </c>
      <c r="M485" s="40" t="str">
        <f t="shared" si="23"/>
        <v>臺中市大甲區體育會</v>
      </c>
    </row>
    <row r="486" spans="1:13" s="4" customFormat="1" ht="56.25">
      <c r="A486" s="44" t="s">
        <v>40</v>
      </c>
      <c r="B486" s="44" t="s">
        <v>55</v>
      </c>
      <c r="C486" s="44" t="s">
        <v>42</v>
      </c>
      <c r="D486" s="44" t="s">
        <v>43</v>
      </c>
      <c r="E486" s="50">
        <v>60</v>
      </c>
      <c r="F486" s="42" t="s">
        <v>44</v>
      </c>
      <c r="G486" s="49"/>
      <c r="H486" s="43" t="s">
        <v>1</v>
      </c>
      <c r="I486" s="43"/>
      <c r="K486" s="140" t="str">
        <f t="shared" si="21"/>
        <v>區公所業務-民政業務-獎補助費-對國內團體之捐助</v>
      </c>
      <c r="L486" s="140" t="str">
        <f t="shared" si="22"/>
        <v>113年志工中隊自我成長課程研習暨外埠參觀</v>
      </c>
      <c r="M486" s="40" t="str">
        <f t="shared" si="23"/>
        <v>臺中市大甲區體育會</v>
      </c>
    </row>
    <row r="487" spans="1:13" s="4" customFormat="1" ht="56.25">
      <c r="A487" s="44" t="s">
        <v>40</v>
      </c>
      <c r="B487" s="44" t="s">
        <v>56</v>
      </c>
      <c r="C487" s="44" t="s">
        <v>42</v>
      </c>
      <c r="D487" s="44" t="s">
        <v>43</v>
      </c>
      <c r="E487" s="50">
        <v>15</v>
      </c>
      <c r="F487" s="42" t="s">
        <v>44</v>
      </c>
      <c r="G487" s="49"/>
      <c r="H487" s="43" t="s">
        <v>1</v>
      </c>
      <c r="I487" s="43"/>
      <c r="K487" s="140" t="str">
        <f t="shared" si="21"/>
        <v>區公所業務-民政業務-獎補助費-對國內團體之捐助</v>
      </c>
      <c r="L487" s="140" t="str">
        <f t="shared" si="22"/>
        <v>113年推廣青少年國術研習營</v>
      </c>
      <c r="M487" s="40" t="str">
        <f t="shared" si="23"/>
        <v>臺中市大甲區體育會</v>
      </c>
    </row>
    <row r="488" spans="1:13" s="4" customFormat="1" ht="56.25">
      <c r="A488" s="44" t="s">
        <v>40</v>
      </c>
      <c r="B488" s="44" t="s">
        <v>57</v>
      </c>
      <c r="C488" s="44" t="s">
        <v>42</v>
      </c>
      <c r="D488" s="44" t="s">
        <v>43</v>
      </c>
      <c r="E488" s="50">
        <v>30</v>
      </c>
      <c r="F488" s="42" t="s">
        <v>44</v>
      </c>
      <c r="G488" s="49"/>
      <c r="H488" s="43" t="s">
        <v>1</v>
      </c>
      <c r="I488" s="43"/>
      <c r="K488" s="140" t="str">
        <f t="shared" si="21"/>
        <v>區公所業務-民政業務-獎補助費-對國內團體之捐助</v>
      </c>
      <c r="L488" s="140" t="str">
        <f t="shared" si="22"/>
        <v>113年理事長盃戰術漆彈運動邀請賽</v>
      </c>
      <c r="M488" s="40" t="str">
        <f t="shared" si="23"/>
        <v>臺中市大甲區體育會</v>
      </c>
    </row>
    <row r="489" spans="1:13" s="4" customFormat="1" ht="56.25">
      <c r="A489" s="44" t="s">
        <v>40</v>
      </c>
      <c r="B489" s="44" t="s">
        <v>58</v>
      </c>
      <c r="C489" s="44" t="s">
        <v>42</v>
      </c>
      <c r="D489" s="44" t="s">
        <v>43</v>
      </c>
      <c r="E489" s="50">
        <v>15</v>
      </c>
      <c r="F489" s="42" t="s">
        <v>44</v>
      </c>
      <c r="G489" s="49"/>
      <c r="H489" s="43" t="s">
        <v>1</v>
      </c>
      <c r="I489" s="43"/>
      <c r="K489" s="140" t="str">
        <f t="shared" si="21"/>
        <v>區公所業務-民政業務-獎補助費-對國內團體之捐助</v>
      </c>
      <c r="L489" s="140" t="str">
        <f t="shared" si="22"/>
        <v>113年漆彈運動研習營</v>
      </c>
      <c r="M489" s="40" t="str">
        <f t="shared" si="23"/>
        <v>臺中市大甲區體育會</v>
      </c>
    </row>
    <row r="490" spans="1:13" s="4" customFormat="1" ht="56.25">
      <c r="A490" s="44" t="s">
        <v>40</v>
      </c>
      <c r="B490" s="44" t="s">
        <v>59</v>
      </c>
      <c r="C490" s="44" t="s">
        <v>42</v>
      </c>
      <c r="D490" s="44" t="s">
        <v>43</v>
      </c>
      <c r="E490" s="50">
        <v>30</v>
      </c>
      <c r="F490" s="42" t="s">
        <v>44</v>
      </c>
      <c r="G490" s="49"/>
      <c r="H490" s="43" t="s">
        <v>1</v>
      </c>
      <c r="I490" s="43"/>
      <c r="K490" s="140" t="str">
        <f t="shared" si="21"/>
        <v>區公所業務-民政業務-獎補助費-對國內團體之捐助</v>
      </c>
      <c r="L490" s="140" t="str">
        <f t="shared" si="22"/>
        <v>113年理事長盃太極拳觀摩賽</v>
      </c>
      <c r="M490" s="40" t="str">
        <f t="shared" si="23"/>
        <v>臺中市大甲區體育會</v>
      </c>
    </row>
    <row r="491" spans="1:13" s="4" customFormat="1" ht="56.25">
      <c r="A491" s="44" t="s">
        <v>40</v>
      </c>
      <c r="B491" s="44" t="s">
        <v>60</v>
      </c>
      <c r="C491" s="44" t="s">
        <v>42</v>
      </c>
      <c r="D491" s="44" t="s">
        <v>43</v>
      </c>
      <c r="E491" s="50">
        <v>30</v>
      </c>
      <c r="F491" s="42" t="s">
        <v>44</v>
      </c>
      <c r="G491" s="49"/>
      <c r="H491" s="43" t="s">
        <v>1</v>
      </c>
      <c r="I491" s="43"/>
      <c r="K491" s="140" t="str">
        <f t="shared" si="21"/>
        <v>區公所業務-民政業務-獎補助費-對國內團體之捐助</v>
      </c>
      <c r="L491" s="140" t="str">
        <f t="shared" si="22"/>
        <v>113年理事長盃籃球邀請賽</v>
      </c>
      <c r="M491" s="40" t="str">
        <f t="shared" si="23"/>
        <v>臺中市大甲區體育會</v>
      </c>
    </row>
    <row r="492" spans="1:13" s="4" customFormat="1" ht="56.25">
      <c r="A492" s="44" t="s">
        <v>40</v>
      </c>
      <c r="B492" s="44" t="s">
        <v>61</v>
      </c>
      <c r="C492" s="44" t="s">
        <v>42</v>
      </c>
      <c r="D492" s="44" t="s">
        <v>43</v>
      </c>
      <c r="E492" s="50">
        <v>15</v>
      </c>
      <c r="F492" s="42" t="s">
        <v>44</v>
      </c>
      <c r="G492" s="49"/>
      <c r="H492" s="43" t="s">
        <v>1</v>
      </c>
      <c r="I492" s="43"/>
      <c r="K492" s="140" t="str">
        <f t="shared" si="21"/>
        <v>區公所業務-民政業務-獎補助費-對國內團體之捐助</v>
      </c>
      <c r="L492" s="140" t="str">
        <f t="shared" si="22"/>
        <v>113年推廣軟式網球暑期訓練班</v>
      </c>
      <c r="M492" s="40" t="str">
        <f t="shared" si="23"/>
        <v>臺中市大甲區體育會</v>
      </c>
    </row>
    <row r="493" spans="1:13" s="4" customFormat="1" ht="56.25">
      <c r="A493" s="44" t="s">
        <v>40</v>
      </c>
      <c r="B493" s="44" t="s">
        <v>62</v>
      </c>
      <c r="C493" s="44" t="s">
        <v>42</v>
      </c>
      <c r="D493" s="44" t="s">
        <v>43</v>
      </c>
      <c r="E493" s="50">
        <v>15</v>
      </c>
      <c r="F493" s="42" t="s">
        <v>44</v>
      </c>
      <c r="G493" s="49"/>
      <c r="H493" s="43" t="s">
        <v>1</v>
      </c>
      <c r="I493" s="43"/>
      <c r="K493" s="140" t="str">
        <f t="shared" si="21"/>
        <v>區公所業務-民政業務-獎補助費-對國內團體之捐助</v>
      </c>
      <c r="L493" s="140" t="str">
        <f t="shared" si="22"/>
        <v>113年推廣小學聯盟手球班研習活動</v>
      </c>
      <c r="M493" s="40" t="str">
        <f t="shared" si="23"/>
        <v>臺中市大甲區體育會</v>
      </c>
    </row>
    <row r="494" spans="1:13" s="4" customFormat="1" ht="56.25">
      <c r="A494" s="44" t="s">
        <v>40</v>
      </c>
      <c r="B494" s="44" t="s">
        <v>63</v>
      </c>
      <c r="C494" s="44" t="s">
        <v>42</v>
      </c>
      <c r="D494" s="44" t="s">
        <v>43</v>
      </c>
      <c r="E494" s="50">
        <v>40</v>
      </c>
      <c r="F494" s="42" t="s">
        <v>44</v>
      </c>
      <c r="G494" s="49"/>
      <c r="H494" s="43" t="s">
        <v>1</v>
      </c>
      <c r="I494" s="43"/>
      <c r="K494" s="140" t="str">
        <f t="shared" si="21"/>
        <v>區公所業務-民政業務-獎補助費-對國內團體之捐助</v>
      </c>
      <c r="L494" s="140" t="str">
        <f t="shared" si="22"/>
        <v>113年山海屯社區軟式網球精英錦標賽</v>
      </c>
      <c r="M494" s="40" t="str">
        <f t="shared" si="23"/>
        <v>臺中市大甲區體育會</v>
      </c>
    </row>
    <row r="495" spans="1:13" s="4" customFormat="1" ht="56.25">
      <c r="A495" s="44" t="s">
        <v>40</v>
      </c>
      <c r="B495" s="44" t="s">
        <v>64</v>
      </c>
      <c r="C495" s="44" t="s">
        <v>42</v>
      </c>
      <c r="D495" s="44" t="s">
        <v>43</v>
      </c>
      <c r="E495" s="50">
        <v>15</v>
      </c>
      <c r="F495" s="42" t="s">
        <v>44</v>
      </c>
      <c r="G495" s="49"/>
      <c r="H495" s="43" t="s">
        <v>1</v>
      </c>
      <c r="I495" s="43"/>
      <c r="K495" s="140" t="str">
        <f t="shared" si="21"/>
        <v>區公所業務-民政業務-獎補助費-對國內團體之捐助</v>
      </c>
      <c r="L495" s="140" t="str">
        <f t="shared" si="22"/>
        <v>113年推廣暑期網球訓練班活動</v>
      </c>
      <c r="M495" s="40" t="str">
        <f t="shared" si="23"/>
        <v>臺中市大甲區體育會</v>
      </c>
    </row>
    <row r="496" spans="1:13" s="4" customFormat="1" ht="56.25">
      <c r="A496" s="44" t="s">
        <v>40</v>
      </c>
      <c r="B496" s="44" t="s">
        <v>65</v>
      </c>
      <c r="C496" s="44" t="s">
        <v>42</v>
      </c>
      <c r="D496" s="44" t="s">
        <v>43</v>
      </c>
      <c r="E496" s="50">
        <v>30</v>
      </c>
      <c r="F496" s="42" t="s">
        <v>44</v>
      </c>
      <c r="G496" s="49"/>
      <c r="H496" s="43" t="s">
        <v>1</v>
      </c>
      <c r="I496" s="43"/>
      <c r="K496" s="140" t="str">
        <f t="shared" si="21"/>
        <v>區公所業務-民政業務-獎補助費-對國內團體之捐助</v>
      </c>
      <c r="L496" s="140" t="str">
        <f t="shared" si="22"/>
        <v>113年理事長盃慢速壘球邀請賽</v>
      </c>
      <c r="M496" s="40" t="str">
        <f t="shared" si="23"/>
        <v>臺中市大甲區體育會</v>
      </c>
    </row>
    <row r="497" spans="1:13" s="4" customFormat="1" ht="56.25">
      <c r="A497" s="44" t="s">
        <v>40</v>
      </c>
      <c r="B497" s="44" t="s">
        <v>66</v>
      </c>
      <c r="C497" s="44" t="s">
        <v>42</v>
      </c>
      <c r="D497" s="44" t="s">
        <v>43</v>
      </c>
      <c r="E497" s="50">
        <v>30</v>
      </c>
      <c r="F497" s="42" t="s">
        <v>44</v>
      </c>
      <c r="G497" s="49"/>
      <c r="H497" s="43" t="s">
        <v>1</v>
      </c>
      <c r="I497" s="43"/>
      <c r="K497" s="140" t="str">
        <f t="shared" si="21"/>
        <v>區公所業務-民政業務-獎補助費-對國內團體之捐助</v>
      </c>
      <c r="L497" s="140" t="str">
        <f t="shared" si="22"/>
        <v>113年理事長盃排舞觀摩賽</v>
      </c>
      <c r="M497" s="40" t="str">
        <f t="shared" si="23"/>
        <v>臺中市大甲區體育會</v>
      </c>
    </row>
    <row r="498" spans="1:13" s="4" customFormat="1" ht="56.25">
      <c r="A498" s="44" t="s">
        <v>40</v>
      </c>
      <c r="B498" s="44" t="s">
        <v>67</v>
      </c>
      <c r="C498" s="44" t="s">
        <v>42</v>
      </c>
      <c r="D498" s="44" t="s">
        <v>43</v>
      </c>
      <c r="E498" s="50">
        <v>40</v>
      </c>
      <c r="F498" s="42" t="s">
        <v>44</v>
      </c>
      <c r="G498" s="49"/>
      <c r="H498" s="43" t="s">
        <v>1</v>
      </c>
      <c r="I498" s="43"/>
      <c r="K498" s="140" t="str">
        <f t="shared" si="21"/>
        <v>區公所業務-民政業務-獎補助費-對國內團體之捐助</v>
      </c>
      <c r="L498" s="140" t="str">
        <f t="shared" si="22"/>
        <v>113年雙溪網球精英邀請賽</v>
      </c>
      <c r="M498" s="40" t="str">
        <f t="shared" si="23"/>
        <v>臺中市大甲區體育會</v>
      </c>
    </row>
    <row r="499" spans="1:13" s="4" customFormat="1" ht="56.25">
      <c r="A499" s="44" t="s">
        <v>40</v>
      </c>
      <c r="B499" s="44" t="s">
        <v>68</v>
      </c>
      <c r="C499" s="44" t="s">
        <v>42</v>
      </c>
      <c r="D499" s="44" t="s">
        <v>43</v>
      </c>
      <c r="E499" s="50">
        <v>30</v>
      </c>
      <c r="F499" s="42" t="s">
        <v>44</v>
      </c>
      <c r="G499" s="49"/>
      <c r="H499" s="43" t="s">
        <v>1</v>
      </c>
      <c r="I499" s="43"/>
      <c r="K499" s="140" t="str">
        <f t="shared" si="21"/>
        <v>區公所業務-民政業務-獎補助費-對國內團體之捐助</v>
      </c>
      <c r="L499" s="140" t="str">
        <f t="shared" si="22"/>
        <v>113年社區親子漆彈(水彈槍)運動營</v>
      </c>
      <c r="M499" s="40" t="str">
        <f t="shared" si="23"/>
        <v>臺中市大甲區體育會</v>
      </c>
    </row>
    <row r="500" spans="1:13" s="4" customFormat="1" ht="56.25">
      <c r="A500" s="44" t="s">
        <v>40</v>
      </c>
      <c r="B500" s="44" t="s">
        <v>69</v>
      </c>
      <c r="C500" s="44" t="s">
        <v>42</v>
      </c>
      <c r="D500" s="44" t="s">
        <v>43</v>
      </c>
      <c r="E500" s="50">
        <v>30</v>
      </c>
      <c r="F500" s="42" t="s">
        <v>44</v>
      </c>
      <c r="G500" s="49"/>
      <c r="H500" s="43" t="s">
        <v>1</v>
      </c>
      <c r="I500" s="43"/>
      <c r="K500" s="140" t="str">
        <f t="shared" si="21"/>
        <v>區公所業務-民政業務-獎補助費-對國內團體之捐助</v>
      </c>
      <c r="L500" s="140" t="str">
        <f t="shared" si="22"/>
        <v>113年推廣社區自由車騎乘聯誼逍遙遊</v>
      </c>
      <c r="M500" s="40" t="str">
        <f t="shared" si="23"/>
        <v>臺中市大甲區體育會</v>
      </c>
    </row>
    <row r="501" spans="1:13" s="4" customFormat="1" ht="56.25">
      <c r="A501" s="44" t="s">
        <v>40</v>
      </c>
      <c r="B501" s="44" t="s">
        <v>70</v>
      </c>
      <c r="C501" s="44" t="s">
        <v>42</v>
      </c>
      <c r="D501" s="44" t="s">
        <v>43</v>
      </c>
      <c r="E501" s="50">
        <v>30</v>
      </c>
      <c r="F501" s="42" t="s">
        <v>44</v>
      </c>
      <c r="G501" s="49"/>
      <c r="H501" s="43" t="s">
        <v>1</v>
      </c>
      <c r="I501" s="43"/>
      <c r="K501" s="140" t="str">
        <f t="shared" si="21"/>
        <v>區公所業務-民政業務-獎補助費-對國內團體之捐助</v>
      </c>
      <c r="L501" s="140" t="str">
        <f t="shared" si="22"/>
        <v>113年理事長盃網球邀請賽</v>
      </c>
      <c r="M501" s="40" t="str">
        <f t="shared" si="23"/>
        <v>臺中市大甲區體育會</v>
      </c>
    </row>
    <row r="502" spans="1:13" s="4" customFormat="1" ht="56.25">
      <c r="A502" s="44" t="s">
        <v>40</v>
      </c>
      <c r="B502" s="44" t="s">
        <v>71</v>
      </c>
      <c r="C502" s="44" t="s">
        <v>42</v>
      </c>
      <c r="D502" s="44" t="s">
        <v>43</v>
      </c>
      <c r="E502" s="50">
        <v>30</v>
      </c>
      <c r="F502" s="42" t="s">
        <v>44</v>
      </c>
      <c r="G502" s="49"/>
      <c r="H502" s="43" t="s">
        <v>1</v>
      </c>
      <c r="I502" s="43"/>
      <c r="K502" s="140" t="str">
        <f t="shared" si="21"/>
        <v>區公所業務-民政業務-獎補助費-對國內團體之捐助</v>
      </c>
      <c r="L502" s="140" t="str">
        <f t="shared" si="22"/>
        <v>113年理事長盃軟式網球錦標賽</v>
      </c>
      <c r="M502" s="40" t="str">
        <f t="shared" si="23"/>
        <v>臺中市大甲區體育會</v>
      </c>
    </row>
    <row r="503" spans="1:13" s="4" customFormat="1" ht="56.25">
      <c r="A503" s="44" t="s">
        <v>40</v>
      </c>
      <c r="B503" s="44" t="s">
        <v>72</v>
      </c>
      <c r="C503" s="44" t="s">
        <v>42</v>
      </c>
      <c r="D503" s="44" t="s">
        <v>43</v>
      </c>
      <c r="E503" s="50">
        <v>15</v>
      </c>
      <c r="F503" s="42" t="s">
        <v>44</v>
      </c>
      <c r="G503" s="49"/>
      <c r="H503" s="43" t="s">
        <v>1</v>
      </c>
      <c r="I503" s="43"/>
      <c r="K503" s="140" t="str">
        <f t="shared" si="21"/>
        <v>區公所業務-民政業務-獎補助費-對國內團體之捐助</v>
      </c>
      <c r="L503" s="140" t="str">
        <f t="shared" si="22"/>
        <v>113年推廣社區土風舞班隊研習</v>
      </c>
      <c r="M503" s="40" t="str">
        <f t="shared" si="23"/>
        <v>臺中市大甲區體育會</v>
      </c>
    </row>
    <row r="504" spans="1:13" s="4" customFormat="1" ht="56.25">
      <c r="A504" s="44" t="s">
        <v>73</v>
      </c>
      <c r="B504" s="44" t="s">
        <v>74</v>
      </c>
      <c r="C504" s="44" t="s">
        <v>75</v>
      </c>
      <c r="D504" s="44" t="s">
        <v>43</v>
      </c>
      <c r="E504" s="50">
        <v>598</v>
      </c>
      <c r="F504" s="42" t="s">
        <v>44</v>
      </c>
      <c r="G504" s="44"/>
      <c r="H504" s="43" t="s">
        <v>1</v>
      </c>
      <c r="I504" s="43"/>
      <c r="K504" s="140" t="str">
        <f t="shared" si="21"/>
        <v>區公所業務-經建業務-獎補助費-對國內團體之捐助</v>
      </c>
      <c r="L504" s="140" t="str">
        <f t="shared" si="22"/>
        <v>113年度風力發電回饋金使用計畫</v>
      </c>
      <c r="M504" s="40" t="str">
        <f t="shared" si="23"/>
        <v>臺中市大甲區建興社區發展協會</v>
      </c>
    </row>
    <row r="505" spans="1:13" s="6" customFormat="1" ht="56.25">
      <c r="A505" s="44" t="s">
        <v>73</v>
      </c>
      <c r="B505" s="44" t="s">
        <v>74</v>
      </c>
      <c r="C505" s="44" t="s">
        <v>76</v>
      </c>
      <c r="D505" s="44" t="s">
        <v>43</v>
      </c>
      <c r="E505" s="50">
        <v>184</v>
      </c>
      <c r="F505" s="42" t="s">
        <v>44</v>
      </c>
      <c r="G505" s="49"/>
      <c r="H505" s="43" t="s">
        <v>1</v>
      </c>
      <c r="I505" s="43"/>
      <c r="K505" s="140" t="str">
        <f t="shared" si="21"/>
        <v>區公所業務-經建業務-獎補助費-對國內團體之捐助</v>
      </c>
      <c r="L505" s="140" t="str">
        <f t="shared" si="22"/>
        <v>113年度風力發電回饋金使用計畫</v>
      </c>
      <c r="M505" s="40" t="str">
        <f t="shared" si="23"/>
        <v>臺中市大甲區福德社區發展協會</v>
      </c>
    </row>
    <row r="506" spans="1:13" s="6" customFormat="1" ht="56.25">
      <c r="A506" s="44" t="s">
        <v>73</v>
      </c>
      <c r="B506" s="44" t="s">
        <v>74</v>
      </c>
      <c r="C506" s="44" t="s">
        <v>77</v>
      </c>
      <c r="D506" s="44" t="s">
        <v>43</v>
      </c>
      <c r="E506" s="50">
        <v>138</v>
      </c>
      <c r="F506" s="42" t="s">
        <v>44</v>
      </c>
      <c r="G506" s="49"/>
      <c r="H506" s="43" t="s">
        <v>1</v>
      </c>
      <c r="I506" s="43"/>
      <c r="K506" s="140" t="str">
        <f t="shared" si="21"/>
        <v>區公所業務-經建業務-獎補助費-對國內團體之捐助</v>
      </c>
      <c r="L506" s="140" t="str">
        <f t="shared" si="22"/>
        <v>113年度風力發電回饋金使用計畫</v>
      </c>
      <c r="M506" s="40" t="str">
        <f t="shared" si="23"/>
        <v>臺中市大甲區西岐社區發展協會</v>
      </c>
    </row>
    <row r="507" spans="1:13" s="10" customFormat="1" ht="56.25">
      <c r="A507" s="78" t="s">
        <v>78</v>
      </c>
      <c r="B507" s="78" t="s">
        <v>539</v>
      </c>
      <c r="C507" s="78" t="s">
        <v>540</v>
      </c>
      <c r="D507" s="78" t="s">
        <v>541</v>
      </c>
      <c r="E507" s="82">
        <v>50</v>
      </c>
      <c r="F507" s="75" t="s">
        <v>82</v>
      </c>
      <c r="G507" s="78"/>
      <c r="H507" s="43" t="s">
        <v>1</v>
      </c>
      <c r="I507" s="76"/>
      <c r="K507" s="140" t="str">
        <f t="shared" si="21"/>
        <v>區公所業務-民政業務-獎補助費-對國內團體之捐助</v>
      </c>
      <c r="L507" s="140" t="str">
        <f t="shared" si="22"/>
        <v>113年山城盃直排輪溜冰錦標賽計畫經費</v>
      </c>
      <c r="M507" s="40" t="str">
        <f t="shared" si="23"/>
        <v>臺中市東勢區體育會</v>
      </c>
    </row>
    <row r="508" spans="1:13" s="11" customFormat="1" ht="56.25">
      <c r="A508" s="78" t="s">
        <v>40</v>
      </c>
      <c r="B508" s="78" t="s">
        <v>542</v>
      </c>
      <c r="C508" s="78" t="s">
        <v>540</v>
      </c>
      <c r="D508" s="78" t="s">
        <v>541</v>
      </c>
      <c r="E508" s="82">
        <v>90</v>
      </c>
      <c r="F508" s="75" t="s">
        <v>82</v>
      </c>
      <c r="G508" s="83"/>
      <c r="H508" s="43" t="s">
        <v>1</v>
      </c>
      <c r="I508" s="76"/>
      <c r="K508" s="140" t="str">
        <f t="shared" si="21"/>
        <v>區公所業務-民政業務-獎補助費-對國內團體之捐助</v>
      </c>
      <c r="L508" s="140" t="str">
        <f t="shared" si="22"/>
        <v>113年臺中市東勢區區長盃羽球邀請賽計畫活動經費</v>
      </c>
      <c r="M508" s="40" t="str">
        <f t="shared" si="23"/>
        <v>臺中市東勢區體育會</v>
      </c>
    </row>
    <row r="509" spans="1:13" s="11" customFormat="1" ht="56.25">
      <c r="A509" s="78" t="s">
        <v>40</v>
      </c>
      <c r="B509" s="78" t="s">
        <v>543</v>
      </c>
      <c r="C509" s="78" t="s">
        <v>540</v>
      </c>
      <c r="D509" s="78" t="s">
        <v>541</v>
      </c>
      <c r="E509" s="82">
        <v>25</v>
      </c>
      <c r="F509" s="75" t="s">
        <v>82</v>
      </c>
      <c r="G509" s="83"/>
      <c r="H509" s="43" t="s">
        <v>1</v>
      </c>
      <c r="I509" s="76"/>
      <c r="K509" s="140" t="str">
        <f t="shared" si="21"/>
        <v>區公所業務-民政業務-獎補助費-對國內團體之捐助</v>
      </c>
      <c r="L509" s="140" t="str">
        <f t="shared" si="22"/>
        <v>113年活力山城有氧運動舞觀摩研習計畫活動經費</v>
      </c>
      <c r="M509" s="40" t="str">
        <f t="shared" si="23"/>
        <v>臺中市東勢區體育會</v>
      </c>
    </row>
    <row r="510" spans="1:13" s="11" customFormat="1" ht="75">
      <c r="A510" s="78" t="s">
        <v>40</v>
      </c>
      <c r="B510" s="78" t="s">
        <v>544</v>
      </c>
      <c r="C510" s="78" t="s">
        <v>540</v>
      </c>
      <c r="D510" s="78" t="s">
        <v>541</v>
      </c>
      <c r="E510" s="82">
        <v>45</v>
      </c>
      <c r="F510" s="75" t="s">
        <v>82</v>
      </c>
      <c r="G510" s="83"/>
      <c r="H510" s="43" t="s">
        <v>1</v>
      </c>
      <c r="I510" s="76"/>
      <c r="K510" s="140" t="str">
        <f t="shared" si="21"/>
        <v>區公所業務-民政業務-獎補助費-對國內團體之捐助</v>
      </c>
      <c r="L510" s="140" t="str">
        <f t="shared" si="22"/>
        <v>2024臺中市活力山城節電盃國中小校際游泳錦標賽計畫活動經費</v>
      </c>
      <c r="M510" s="40" t="str">
        <f t="shared" si="23"/>
        <v>臺中市東勢區體育會</v>
      </c>
    </row>
    <row r="511" spans="1:13" s="11" customFormat="1" ht="56.25">
      <c r="A511" s="78" t="s">
        <v>40</v>
      </c>
      <c r="B511" s="78" t="s">
        <v>545</v>
      </c>
      <c r="C511" s="78" t="s">
        <v>540</v>
      </c>
      <c r="D511" s="78" t="s">
        <v>541</v>
      </c>
      <c r="E511" s="82">
        <v>35</v>
      </c>
      <c r="F511" s="75" t="s">
        <v>82</v>
      </c>
      <c r="G511" s="83"/>
      <c r="H511" s="43" t="s">
        <v>1</v>
      </c>
      <c r="I511" s="76"/>
      <c r="K511" s="140" t="str">
        <f t="shared" si="21"/>
        <v>區公所業務-民政業務-獎補助費-對國內團體之捐助</v>
      </c>
      <c r="L511" s="140" t="str">
        <f t="shared" si="22"/>
        <v>113年東勢區體育會理事長盃慢速壘球邀請賽活動經費</v>
      </c>
      <c r="M511" s="40" t="str">
        <f t="shared" si="23"/>
        <v>臺中市東勢區體育會</v>
      </c>
    </row>
    <row r="512" spans="1:13" s="11" customFormat="1" ht="56.25">
      <c r="A512" s="78" t="s">
        <v>40</v>
      </c>
      <c r="B512" s="78" t="s">
        <v>546</v>
      </c>
      <c r="C512" s="78" t="s">
        <v>540</v>
      </c>
      <c r="D512" s="78" t="s">
        <v>541</v>
      </c>
      <c r="E512" s="82">
        <v>45</v>
      </c>
      <c r="F512" s="75" t="s">
        <v>82</v>
      </c>
      <c r="G512" s="83"/>
      <c r="H512" s="43" t="s">
        <v>1</v>
      </c>
      <c r="I512" s="76"/>
      <c r="K512" s="140" t="str">
        <f t="shared" si="21"/>
        <v>區公所業務-民政業務-獎補助費-對國內團體之捐助</v>
      </c>
      <c r="L512" s="140" t="str">
        <f t="shared" si="22"/>
        <v>113年活力山城羽球教學及競技推廣實施計畫活動經費</v>
      </c>
      <c r="M512" s="40" t="str">
        <f t="shared" si="23"/>
        <v>臺中市東勢區體育會</v>
      </c>
    </row>
    <row r="513" spans="1:13" s="11" customFormat="1" ht="56.25">
      <c r="A513" s="78" t="s">
        <v>40</v>
      </c>
      <c r="B513" s="78" t="s">
        <v>547</v>
      </c>
      <c r="C513" s="78" t="s">
        <v>540</v>
      </c>
      <c r="D513" s="78" t="s">
        <v>541</v>
      </c>
      <c r="E513" s="82">
        <v>25</v>
      </c>
      <c r="F513" s="75" t="s">
        <v>82</v>
      </c>
      <c r="G513" s="83"/>
      <c r="H513" s="43" t="s">
        <v>1</v>
      </c>
      <c r="I513" s="76"/>
      <c r="K513" s="140" t="str">
        <f t="shared" si="21"/>
        <v>區公所業務-民政業務-獎補助費-對國內團體之捐助</v>
      </c>
      <c r="L513" s="140" t="str">
        <f t="shared" si="22"/>
        <v>113年度元極舞-金蓮普開研習活動計畫活動經費</v>
      </c>
      <c r="M513" s="40" t="str">
        <f t="shared" si="23"/>
        <v>臺中市東勢區體育會</v>
      </c>
    </row>
    <row r="514" spans="1:13" s="11" customFormat="1" ht="56.25">
      <c r="A514" s="78" t="s">
        <v>40</v>
      </c>
      <c r="B514" s="78" t="s">
        <v>548</v>
      </c>
      <c r="C514" s="78" t="s">
        <v>540</v>
      </c>
      <c r="D514" s="78" t="s">
        <v>541</v>
      </c>
      <c r="E514" s="82">
        <v>42.39</v>
      </c>
      <c r="F514" s="75" t="s">
        <v>82</v>
      </c>
      <c r="G514" s="83"/>
      <c r="H514" s="43" t="s">
        <v>1</v>
      </c>
      <c r="I514" s="76"/>
      <c r="K514" s="140" t="str">
        <f t="shared" si="21"/>
        <v>區公所業務-民政業務-獎補助費-對國內團體之捐助</v>
      </c>
      <c r="L514" s="140" t="str">
        <f t="shared" si="22"/>
        <v>113年臺中市東勢區區長盃槌球錦標賽活動經費</v>
      </c>
      <c r="M514" s="40" t="str">
        <f t="shared" si="23"/>
        <v>臺中市東勢區體育會</v>
      </c>
    </row>
    <row r="515" spans="1:13" s="11" customFormat="1" ht="56.25">
      <c r="A515" s="78" t="s">
        <v>40</v>
      </c>
      <c r="B515" s="78" t="s">
        <v>549</v>
      </c>
      <c r="C515" s="78" t="s">
        <v>540</v>
      </c>
      <c r="D515" s="78" t="s">
        <v>541</v>
      </c>
      <c r="E515" s="82">
        <v>25</v>
      </c>
      <c r="F515" s="75" t="s">
        <v>82</v>
      </c>
      <c r="G515" s="83"/>
      <c r="H515" s="43" t="s">
        <v>1</v>
      </c>
      <c r="I515" s="76"/>
      <c r="K515" s="140" t="str">
        <f t="shared" si="21"/>
        <v>區公所業務-民政業務-獎補助費-對國內團體之捐助</v>
      </c>
      <c r="L515" s="140" t="str">
        <f t="shared" si="22"/>
        <v>113年太極拳十三式太極拳研習計畫活動經費</v>
      </c>
      <c r="M515" s="40" t="str">
        <f t="shared" si="23"/>
        <v>臺中市東勢區體育會</v>
      </c>
    </row>
    <row r="516" spans="1:13" s="11" customFormat="1" ht="75">
      <c r="A516" s="78" t="s">
        <v>40</v>
      </c>
      <c r="B516" s="78" t="s">
        <v>550</v>
      </c>
      <c r="C516" s="78" t="s">
        <v>540</v>
      </c>
      <c r="D516" s="78" t="s">
        <v>541</v>
      </c>
      <c r="E516" s="82">
        <v>30</v>
      </c>
      <c r="F516" s="75" t="s">
        <v>82</v>
      </c>
      <c r="G516" s="83"/>
      <c r="H516" s="43" t="s">
        <v>1</v>
      </c>
      <c r="I516" s="76"/>
      <c r="K516" s="140" t="str">
        <f t="shared" si="21"/>
        <v>區公所業務-民政業務-獎補助費-對國內團體之捐助</v>
      </c>
      <c r="L516" s="140" t="str">
        <f t="shared" si="22"/>
        <v>113年東勢區體育會理事長盃軟式網球邀請賽計畫活動經費</v>
      </c>
      <c r="M516" s="40" t="str">
        <f t="shared" si="23"/>
        <v>臺中市東勢區體育會</v>
      </c>
    </row>
    <row r="517" spans="1:13" s="11" customFormat="1" ht="75">
      <c r="A517" s="78" t="s">
        <v>40</v>
      </c>
      <c r="B517" s="78" t="s">
        <v>551</v>
      </c>
      <c r="C517" s="78" t="s">
        <v>540</v>
      </c>
      <c r="D517" s="78" t="s">
        <v>541</v>
      </c>
      <c r="E517" s="82">
        <v>35</v>
      </c>
      <c r="F517" s="75" t="s">
        <v>82</v>
      </c>
      <c r="G517" s="83"/>
      <c r="H517" s="43" t="s">
        <v>1</v>
      </c>
      <c r="I517" s="76"/>
      <c r="K517" s="140" t="str">
        <f t="shared" si="21"/>
        <v>區公所業務-民政業務-獎補助費-對國內團體之捐助</v>
      </c>
      <c r="L517" s="140" t="str">
        <f t="shared" si="22"/>
        <v>113年東勢區體育會理事長盃硬式網球邀請賽計畫活動經費</v>
      </c>
      <c r="M517" s="40" t="str">
        <f t="shared" si="23"/>
        <v>臺中市東勢區體育會</v>
      </c>
    </row>
    <row r="518" spans="1:13" s="11" customFormat="1" ht="56.25">
      <c r="A518" s="78" t="s">
        <v>40</v>
      </c>
      <c r="B518" s="78" t="s">
        <v>552</v>
      </c>
      <c r="C518" s="78" t="s">
        <v>540</v>
      </c>
      <c r="D518" s="78" t="s">
        <v>541</v>
      </c>
      <c r="E518" s="82">
        <v>25</v>
      </c>
      <c r="F518" s="75" t="s">
        <v>82</v>
      </c>
      <c r="G518" s="83"/>
      <c r="H518" s="43" t="s">
        <v>1</v>
      </c>
      <c r="I518" s="76"/>
      <c r="K518" s="140" t="str">
        <f t="shared" si="21"/>
        <v>區公所業務-民政業務-獎補助費-對國內團體之捐助</v>
      </c>
      <c r="L518" s="140" t="str">
        <f t="shared" si="22"/>
        <v>113年度少林武術-太極棒研習計畫活動經費</v>
      </c>
      <c r="M518" s="40" t="str">
        <f t="shared" si="23"/>
        <v>臺中市東勢區體育會</v>
      </c>
    </row>
    <row r="519" spans="1:13" s="11" customFormat="1" ht="56.25">
      <c r="A519" s="78" t="s">
        <v>40</v>
      </c>
      <c r="B519" s="78" t="s">
        <v>553</v>
      </c>
      <c r="C519" s="78" t="s">
        <v>540</v>
      </c>
      <c r="D519" s="78" t="s">
        <v>541</v>
      </c>
      <c r="E519" s="82">
        <v>15</v>
      </c>
      <c r="F519" s="75" t="s">
        <v>82</v>
      </c>
      <c r="G519" s="83"/>
      <c r="H519" s="43" t="s">
        <v>1</v>
      </c>
      <c r="I519" s="76"/>
      <c r="K519" s="140" t="str">
        <f t="shared" si="21"/>
        <v>區公所業務-民政業務-獎補助費-對國內團體之捐助</v>
      </c>
      <c r="L519" s="140" t="str">
        <f t="shared" si="22"/>
        <v>113年與龍共舞親子運動舞研習計畫活動經費</v>
      </c>
      <c r="M519" s="40" t="str">
        <f t="shared" si="23"/>
        <v>臺中市東勢區體育會</v>
      </c>
    </row>
    <row r="520" spans="1:13" s="11" customFormat="1" ht="75">
      <c r="A520" s="78" t="s">
        <v>40</v>
      </c>
      <c r="B520" s="78" t="s">
        <v>554</v>
      </c>
      <c r="C520" s="78" t="s">
        <v>540</v>
      </c>
      <c r="D520" s="78" t="s">
        <v>541</v>
      </c>
      <c r="E520" s="82">
        <v>42.61</v>
      </c>
      <c r="F520" s="75" t="s">
        <v>82</v>
      </c>
      <c r="G520" s="83"/>
      <c r="H520" s="43" t="s">
        <v>1</v>
      </c>
      <c r="I520" s="76"/>
      <c r="K520" s="140" t="str">
        <f t="shared" si="21"/>
        <v>區公所業務-民政業務-獎補助費-對國內團體之捐助</v>
      </c>
      <c r="L520" s="140" t="str">
        <f t="shared" si="22"/>
        <v>113年東勢區活力山城游泳教學及訓練成果發表會活動經費</v>
      </c>
      <c r="M520" s="40" t="str">
        <f t="shared" si="23"/>
        <v>臺中市東勢區體育會</v>
      </c>
    </row>
    <row r="521" spans="1:13" s="11" customFormat="1" ht="112.5">
      <c r="A521" s="78" t="s">
        <v>555</v>
      </c>
      <c r="B521" s="78" t="s">
        <v>556</v>
      </c>
      <c r="C521" s="78" t="s">
        <v>540</v>
      </c>
      <c r="D521" s="78" t="s">
        <v>541</v>
      </c>
      <c r="E521" s="82">
        <v>50</v>
      </c>
      <c r="F521" s="75" t="s">
        <v>82</v>
      </c>
      <c r="G521" s="83"/>
      <c r="H521" s="43" t="s">
        <v>1</v>
      </c>
      <c r="I521" s="76"/>
      <c r="K521" s="140" t="str">
        <f t="shared" ref="K521:K584" si="24">A521</f>
        <v>區公所業務-人文業務-獎補助費-對國內團體之捐助</v>
      </c>
      <c r="L521" s="140" t="str">
        <f t="shared" ref="L521:L584" si="25">B521</f>
        <v>113年度客庄文藝復興運動推動實施計畫-講客大本營募集-客語誦經疏文與科儀推動活動經費（第二預備金）</v>
      </c>
      <c r="M521" s="40" t="str">
        <f t="shared" ref="M521:M584" si="26">C521</f>
        <v>臺中市東勢區體育會</v>
      </c>
    </row>
    <row r="522" spans="1:13" s="11" customFormat="1" ht="131.25">
      <c r="A522" s="78" t="s">
        <v>555</v>
      </c>
      <c r="B522" s="78" t="s">
        <v>6248</v>
      </c>
      <c r="C522" s="78" t="s">
        <v>540</v>
      </c>
      <c r="D522" s="78" t="s">
        <v>541</v>
      </c>
      <c r="E522" s="82">
        <v>40</v>
      </c>
      <c r="F522" s="75" t="s">
        <v>82</v>
      </c>
      <c r="G522" s="83"/>
      <c r="H522" s="43" t="s">
        <v>1</v>
      </c>
      <c r="I522" s="76"/>
      <c r="K522" s="140" t="str">
        <f t="shared" si="24"/>
        <v>區公所業務-人文業務-獎補助費-對國內團體之捐助</v>
      </c>
      <c r="L522" s="140" t="str">
        <f t="shared" si="25"/>
        <v>「113年度客庒文藝復興運動推動實施計畫-講客大本營募集-客家喝茶站」福隆農夫市集講客喝茶站活動經費（第二預備金）</v>
      </c>
      <c r="M522" s="40" t="str">
        <f t="shared" si="26"/>
        <v>臺中市東勢區體育會</v>
      </c>
    </row>
    <row r="523" spans="1:13" s="11" customFormat="1" ht="150">
      <c r="A523" s="78" t="s">
        <v>555</v>
      </c>
      <c r="B523" s="78" t="s">
        <v>557</v>
      </c>
      <c r="C523" s="78" t="s">
        <v>540</v>
      </c>
      <c r="D523" s="78" t="s">
        <v>541</v>
      </c>
      <c r="E523" s="82">
        <v>40</v>
      </c>
      <c r="F523" s="75" t="s">
        <v>82</v>
      </c>
      <c r="G523" s="83"/>
      <c r="H523" s="43" t="s">
        <v>1</v>
      </c>
      <c r="I523" s="76"/>
      <c r="K523" s="140" t="str">
        <f t="shared" si="24"/>
        <v>區公所業務-人文業務-獎補助費-對國內團體之捐助</v>
      </c>
      <c r="L523" s="140" t="str">
        <f t="shared" si="25"/>
        <v>113年度客庒文藝復興運動推動實施計畫-社區文化力「客家信仰文化及傳統技藝研習-客家信仰文化-寮下印象研習」活動經費（第二預備金）</v>
      </c>
      <c r="M523" s="40" t="str">
        <f t="shared" si="26"/>
        <v>臺中市東勢區體育會</v>
      </c>
    </row>
    <row r="524" spans="1:13" s="11" customFormat="1" ht="150">
      <c r="A524" s="78" t="s">
        <v>555</v>
      </c>
      <c r="B524" s="78" t="s">
        <v>558</v>
      </c>
      <c r="C524" s="78" t="s">
        <v>540</v>
      </c>
      <c r="D524" s="78" t="s">
        <v>541</v>
      </c>
      <c r="E524" s="82">
        <v>50</v>
      </c>
      <c r="F524" s="75" t="s">
        <v>82</v>
      </c>
      <c r="G524" s="83"/>
      <c r="H524" s="43" t="s">
        <v>1</v>
      </c>
      <c r="I524" s="76"/>
      <c r="K524" s="140" t="str">
        <f t="shared" si="24"/>
        <v>區公所業務-人文業務-獎補助費-對國內團體之捐助</v>
      </c>
      <c r="L524" s="140" t="str">
        <f t="shared" si="25"/>
        <v>「113年度客庒文藝復興運動推動實施計畫-講客大本營募集-客語誦經疏文與科儀推動」臺中市文昌客家發展協會活動經費（第二預備金）</v>
      </c>
      <c r="M524" s="40" t="str">
        <f t="shared" si="26"/>
        <v>臺中市東勢區體育會</v>
      </c>
    </row>
    <row r="525" spans="1:13" s="11" customFormat="1" ht="150">
      <c r="A525" s="78" t="s">
        <v>555</v>
      </c>
      <c r="B525" s="78" t="s">
        <v>559</v>
      </c>
      <c r="C525" s="78" t="s">
        <v>540</v>
      </c>
      <c r="D525" s="78" t="s">
        <v>541</v>
      </c>
      <c r="E525" s="82">
        <v>40</v>
      </c>
      <c r="F525" s="75" t="s">
        <v>82</v>
      </c>
      <c r="G525" s="83"/>
      <c r="H525" s="43" t="s">
        <v>1</v>
      </c>
      <c r="I525" s="76"/>
      <c r="K525" s="140" t="str">
        <f t="shared" si="24"/>
        <v>區公所業務-人文業務-獎補助費-對國內團體之捐助</v>
      </c>
      <c r="L525" s="140" t="str">
        <f t="shared" si="25"/>
        <v>113年度客庒文藝復興運動推動實施計畫-客語社區營造「講客大本營募集-客家喝茶站」-詒福濟安宮講客喝茶站活動經費（第二預備金）</v>
      </c>
      <c r="M525" s="40" t="str">
        <f t="shared" si="26"/>
        <v>臺中市東勢區體育會</v>
      </c>
    </row>
    <row r="526" spans="1:13" s="8" customFormat="1" ht="56.25">
      <c r="A526" s="78" t="s">
        <v>78</v>
      </c>
      <c r="B526" s="78" t="s">
        <v>79</v>
      </c>
      <c r="C526" s="78" t="s">
        <v>80</v>
      </c>
      <c r="D526" s="78" t="s">
        <v>81</v>
      </c>
      <c r="E526" s="79">
        <v>47</v>
      </c>
      <c r="F526" s="75" t="s">
        <v>82</v>
      </c>
      <c r="G526" s="78"/>
      <c r="H526" s="43" t="s">
        <v>1</v>
      </c>
      <c r="I526" s="76"/>
      <c r="K526" s="140" t="str">
        <f t="shared" si="24"/>
        <v>區公所業務-民政業務-獎補助費-對國內團體之捐助</v>
      </c>
      <c r="L526" s="140" t="str">
        <f t="shared" si="25"/>
        <v>辦理體育活動經費-網球比賽</v>
      </c>
      <c r="M526" s="40" t="str">
        <f t="shared" si="26"/>
        <v>臺中市梧棲區體育會</v>
      </c>
    </row>
    <row r="527" spans="1:13" s="8" customFormat="1" ht="56.25">
      <c r="A527" s="78" t="s">
        <v>78</v>
      </c>
      <c r="B527" s="78" t="s">
        <v>83</v>
      </c>
      <c r="C527" s="78" t="s">
        <v>80</v>
      </c>
      <c r="D527" s="78" t="s">
        <v>81</v>
      </c>
      <c r="E527" s="79">
        <v>40</v>
      </c>
      <c r="F527" s="75" t="s">
        <v>82</v>
      </c>
      <c r="G527" s="78"/>
      <c r="H527" s="43" t="s">
        <v>1</v>
      </c>
      <c r="I527" s="76"/>
      <c r="K527" s="140" t="str">
        <f t="shared" si="24"/>
        <v>區公所業務-民政業務-獎補助費-對國內團體之捐助</v>
      </c>
      <c r="L527" s="140" t="str">
        <f t="shared" si="25"/>
        <v>辦理體育活動經費-太極拳觀摩賽</v>
      </c>
      <c r="M527" s="40" t="str">
        <f t="shared" si="26"/>
        <v>臺中市梧棲區體育會</v>
      </c>
    </row>
    <row r="528" spans="1:13" s="8" customFormat="1" ht="56.25">
      <c r="A528" s="78" t="s">
        <v>78</v>
      </c>
      <c r="B528" s="78" t="s">
        <v>84</v>
      </c>
      <c r="C528" s="78" t="s">
        <v>80</v>
      </c>
      <c r="D528" s="78" t="s">
        <v>81</v>
      </c>
      <c r="E528" s="79">
        <v>28</v>
      </c>
      <c r="F528" s="75" t="s">
        <v>82</v>
      </c>
      <c r="G528" s="78"/>
      <c r="H528" s="43" t="s">
        <v>1</v>
      </c>
      <c r="I528" s="76"/>
      <c r="K528" s="140" t="str">
        <f t="shared" si="24"/>
        <v>區公所業務-民政業務-獎補助費-對國內團體之捐助</v>
      </c>
      <c r="L528" s="140" t="str">
        <f t="shared" si="25"/>
        <v>辦理體育活動經費-武術彈腿比賽</v>
      </c>
      <c r="M528" s="40" t="str">
        <f t="shared" si="26"/>
        <v>臺中市梧棲區體育會</v>
      </c>
    </row>
    <row r="529" spans="1:13" s="8" customFormat="1" ht="56.25">
      <c r="A529" s="78" t="s">
        <v>78</v>
      </c>
      <c r="B529" s="78" t="s">
        <v>85</v>
      </c>
      <c r="C529" s="78" t="s">
        <v>80</v>
      </c>
      <c r="D529" s="78" t="s">
        <v>81</v>
      </c>
      <c r="E529" s="79">
        <v>60</v>
      </c>
      <c r="F529" s="75" t="s">
        <v>82</v>
      </c>
      <c r="G529" s="78"/>
      <c r="H529" s="43" t="s">
        <v>1</v>
      </c>
      <c r="I529" s="76"/>
      <c r="K529" s="140" t="str">
        <f t="shared" si="24"/>
        <v>區公所業務-民政業務-獎補助費-對國內團體之捐助</v>
      </c>
      <c r="L529" s="140" t="str">
        <f t="shared" si="25"/>
        <v>辦理體育活動經費-拔河比賽</v>
      </c>
      <c r="M529" s="40" t="str">
        <f t="shared" si="26"/>
        <v>臺中市梧棲區體育會</v>
      </c>
    </row>
    <row r="530" spans="1:13" s="8" customFormat="1" ht="56.25">
      <c r="A530" s="78" t="s">
        <v>78</v>
      </c>
      <c r="B530" s="78" t="s">
        <v>86</v>
      </c>
      <c r="C530" s="78" t="s">
        <v>80</v>
      </c>
      <c r="D530" s="78" t="s">
        <v>81</v>
      </c>
      <c r="E530" s="79">
        <v>43</v>
      </c>
      <c r="F530" s="75" t="s">
        <v>82</v>
      </c>
      <c r="G530" s="78"/>
      <c r="H530" s="43" t="s">
        <v>1</v>
      </c>
      <c r="I530" s="76"/>
      <c r="K530" s="140" t="str">
        <f t="shared" si="24"/>
        <v>區公所業務-民政業務-獎補助費-對國內團體之捐助</v>
      </c>
      <c r="L530" s="140" t="str">
        <f t="shared" si="25"/>
        <v>辦理體育活動經費-田徑比賽</v>
      </c>
      <c r="M530" s="40" t="str">
        <f t="shared" si="26"/>
        <v>臺中市梧棲區體育會</v>
      </c>
    </row>
    <row r="531" spans="1:13" s="8" customFormat="1" ht="56.25">
      <c r="A531" s="78" t="s">
        <v>78</v>
      </c>
      <c r="B531" s="78" t="s">
        <v>87</v>
      </c>
      <c r="C531" s="78" t="s">
        <v>80</v>
      </c>
      <c r="D531" s="78" t="s">
        <v>81</v>
      </c>
      <c r="E531" s="79">
        <v>20</v>
      </c>
      <c r="F531" s="75" t="s">
        <v>82</v>
      </c>
      <c r="G531" s="78"/>
      <c r="H531" s="43" t="s">
        <v>1</v>
      </c>
      <c r="I531" s="76"/>
      <c r="K531" s="140" t="str">
        <f t="shared" si="24"/>
        <v>區公所業務-民政業務-獎補助費-對國內團體之捐助</v>
      </c>
      <c r="L531" s="140" t="str">
        <f t="shared" si="25"/>
        <v>辦理體育活動經費-排球比賽</v>
      </c>
      <c r="M531" s="40" t="str">
        <f t="shared" si="26"/>
        <v>臺中市梧棲區體育會</v>
      </c>
    </row>
    <row r="532" spans="1:13" s="8" customFormat="1" ht="56.25">
      <c r="A532" s="78" t="s">
        <v>78</v>
      </c>
      <c r="B532" s="78" t="s">
        <v>88</v>
      </c>
      <c r="C532" s="78" t="s">
        <v>80</v>
      </c>
      <c r="D532" s="78" t="s">
        <v>81</v>
      </c>
      <c r="E532" s="79">
        <v>30</v>
      </c>
      <c r="F532" s="75" t="s">
        <v>82</v>
      </c>
      <c r="G532" s="78"/>
      <c r="H532" s="43" t="s">
        <v>1</v>
      </c>
      <c r="I532" s="76"/>
      <c r="K532" s="140" t="str">
        <f t="shared" si="24"/>
        <v>區公所業務-民政業務-獎補助費-對國內團體之捐助</v>
      </c>
      <c r="L532" s="140" t="str">
        <f t="shared" si="25"/>
        <v>補助本區體育會辦理體育活動經費-棒球比賽</v>
      </c>
      <c r="M532" s="40" t="str">
        <f t="shared" si="26"/>
        <v>臺中市梧棲區體育會</v>
      </c>
    </row>
    <row r="533" spans="1:13" s="8" customFormat="1" ht="56.25">
      <c r="A533" s="78" t="s">
        <v>78</v>
      </c>
      <c r="B533" s="78" t="s">
        <v>89</v>
      </c>
      <c r="C533" s="78" t="s">
        <v>80</v>
      </c>
      <c r="D533" s="78" t="s">
        <v>81</v>
      </c>
      <c r="E533" s="79">
        <v>75</v>
      </c>
      <c r="F533" s="75" t="s">
        <v>82</v>
      </c>
      <c r="G533" s="78"/>
      <c r="H533" s="43" t="s">
        <v>1</v>
      </c>
      <c r="I533" s="76"/>
      <c r="K533" s="140" t="str">
        <f t="shared" si="24"/>
        <v>區公所業務-民政業務-獎補助費-對國內團體之捐助</v>
      </c>
      <c r="L533" s="140" t="str">
        <f t="shared" si="25"/>
        <v>辦理體育活動經費-舞蹈比賽</v>
      </c>
      <c r="M533" s="40" t="str">
        <f t="shared" si="26"/>
        <v>臺中市梧棲區體育會</v>
      </c>
    </row>
    <row r="534" spans="1:13" s="8" customFormat="1" ht="56.25">
      <c r="A534" s="78" t="s">
        <v>78</v>
      </c>
      <c r="B534" s="78" t="s">
        <v>90</v>
      </c>
      <c r="C534" s="78" t="s">
        <v>80</v>
      </c>
      <c r="D534" s="78" t="s">
        <v>81</v>
      </c>
      <c r="E534" s="79">
        <v>80</v>
      </c>
      <c r="F534" s="75" t="s">
        <v>82</v>
      </c>
      <c r="G534" s="78"/>
      <c r="H534" s="43" t="s">
        <v>1</v>
      </c>
      <c r="I534" s="76"/>
      <c r="K534" s="140" t="str">
        <f t="shared" si="24"/>
        <v>區公所業務-民政業務-獎補助費-對國內團體之捐助</v>
      </c>
      <c r="L534" s="140" t="str">
        <f t="shared" si="25"/>
        <v>辦理體育活動經費-籃球比賽</v>
      </c>
      <c r="M534" s="40" t="str">
        <f t="shared" si="26"/>
        <v>臺中市梧棲區體育會</v>
      </c>
    </row>
    <row r="535" spans="1:13" s="8" customFormat="1" ht="56.25">
      <c r="A535" s="78" t="s">
        <v>78</v>
      </c>
      <c r="B535" s="78" t="s">
        <v>91</v>
      </c>
      <c r="C535" s="78" t="s">
        <v>80</v>
      </c>
      <c r="D535" s="78" t="s">
        <v>81</v>
      </c>
      <c r="E535" s="79">
        <v>40</v>
      </c>
      <c r="F535" s="75" t="s">
        <v>82</v>
      </c>
      <c r="G535" s="78"/>
      <c r="H535" s="43" t="s">
        <v>1</v>
      </c>
      <c r="I535" s="76"/>
      <c r="K535" s="140" t="str">
        <f t="shared" si="24"/>
        <v>區公所業務-民政業務-獎補助費-對國內團體之捐助</v>
      </c>
      <c r="L535" s="140" t="str">
        <f t="shared" si="25"/>
        <v>辦理體育活動經費-保齡球比賽</v>
      </c>
      <c r="M535" s="40" t="str">
        <f t="shared" si="26"/>
        <v>臺中市梧棲區體育會</v>
      </c>
    </row>
    <row r="536" spans="1:13" s="8" customFormat="1" ht="56.25">
      <c r="A536" s="78" t="s">
        <v>78</v>
      </c>
      <c r="B536" s="78" t="s">
        <v>92</v>
      </c>
      <c r="C536" s="78" t="s">
        <v>80</v>
      </c>
      <c r="D536" s="78" t="s">
        <v>81</v>
      </c>
      <c r="E536" s="79">
        <v>70</v>
      </c>
      <c r="F536" s="75" t="s">
        <v>82</v>
      </c>
      <c r="G536" s="78"/>
      <c r="H536" s="43" t="s">
        <v>1</v>
      </c>
      <c r="I536" s="76"/>
      <c r="K536" s="140" t="str">
        <f t="shared" si="24"/>
        <v>區公所業務-民政業務-獎補助費-對國內團體之捐助</v>
      </c>
      <c r="L536" s="140" t="str">
        <f t="shared" si="25"/>
        <v>補助本區體育會辦理體育活動經費-跆拳道比賽</v>
      </c>
      <c r="M536" s="40" t="str">
        <f t="shared" si="26"/>
        <v>臺中市梧棲區體育會</v>
      </c>
    </row>
    <row r="537" spans="1:13" s="8" customFormat="1" ht="56.25">
      <c r="A537" s="78" t="s">
        <v>78</v>
      </c>
      <c r="B537" s="78" t="s">
        <v>93</v>
      </c>
      <c r="C537" s="78" t="s">
        <v>80</v>
      </c>
      <c r="D537" s="78" t="s">
        <v>81</v>
      </c>
      <c r="E537" s="79">
        <v>87</v>
      </c>
      <c r="F537" s="75" t="s">
        <v>82</v>
      </c>
      <c r="G537" s="78"/>
      <c r="H537" s="43" t="s">
        <v>1</v>
      </c>
      <c r="I537" s="76"/>
      <c r="K537" s="140" t="str">
        <f t="shared" si="24"/>
        <v>區公所業務-民政業務-獎補助費-對國內團體之捐助</v>
      </c>
      <c r="L537" s="140" t="str">
        <f t="shared" si="25"/>
        <v>補助本區體育會辦理體育活動經費-桌球比賽</v>
      </c>
      <c r="M537" s="40" t="str">
        <f t="shared" si="26"/>
        <v>臺中市梧棲區體育會</v>
      </c>
    </row>
    <row r="538" spans="1:13" s="8" customFormat="1" ht="93.75">
      <c r="A538" s="78" t="s">
        <v>94</v>
      </c>
      <c r="B538" s="78" t="s">
        <v>95</v>
      </c>
      <c r="C538" s="78" t="s">
        <v>96</v>
      </c>
      <c r="D538" s="78" t="s">
        <v>81</v>
      </c>
      <c r="E538" s="79">
        <v>10</v>
      </c>
      <c r="F538" s="75" t="s">
        <v>82</v>
      </c>
      <c r="G538" s="78"/>
      <c r="H538" s="43" t="s">
        <v>1</v>
      </c>
      <c r="I538" s="76"/>
      <c r="K538" s="140" t="str">
        <f t="shared" si="24"/>
        <v>社政業務-社會福利-社會福利-獎補助費-對國內團體之捐助</v>
      </c>
      <c r="L538" s="140" t="str">
        <f t="shared" si="25"/>
        <v>辦理「成長教室烹飪研習活動暨推廣節約用電、臺中港務及業務宣導活動」</v>
      </c>
      <c r="M538" s="40" t="str">
        <f t="shared" si="26"/>
        <v>臺中市梧棲區永寧社區發展協會</v>
      </c>
    </row>
    <row r="539" spans="1:13" s="8" customFormat="1" ht="75">
      <c r="A539" s="78" t="s">
        <v>94</v>
      </c>
      <c r="B539" s="78" t="s">
        <v>97</v>
      </c>
      <c r="C539" s="78" t="s">
        <v>98</v>
      </c>
      <c r="D539" s="78" t="s">
        <v>81</v>
      </c>
      <c r="E539" s="79">
        <v>20</v>
      </c>
      <c r="F539" s="75" t="s">
        <v>82</v>
      </c>
      <c r="G539" s="78"/>
      <c r="H539" s="43" t="s">
        <v>1</v>
      </c>
      <c r="I539" s="76"/>
      <c r="K539" s="140" t="str">
        <f t="shared" si="24"/>
        <v>社政業務-社會福利-社會福利-獎補助費-對國內團體之捐助</v>
      </c>
      <c r="L539" s="140" t="str">
        <f t="shared" si="25"/>
        <v>辦理「草湳里、草湳社區歲末關懷春節送暖暨支持天然氣節能減碳活動」</v>
      </c>
      <c r="M539" s="40" t="str">
        <f t="shared" si="26"/>
        <v>臺中市梧棲區草湳社區發展協會</v>
      </c>
    </row>
    <row r="540" spans="1:13" s="8" customFormat="1" ht="56.25">
      <c r="A540" s="78" t="s">
        <v>94</v>
      </c>
      <c r="B540" s="78" t="s">
        <v>99</v>
      </c>
      <c r="C540" s="78" t="s">
        <v>100</v>
      </c>
      <c r="D540" s="78" t="s">
        <v>81</v>
      </c>
      <c r="E540" s="79">
        <v>10</v>
      </c>
      <c r="F540" s="75" t="s">
        <v>82</v>
      </c>
      <c r="G540" s="78"/>
      <c r="H540" s="43" t="s">
        <v>1</v>
      </c>
      <c r="I540" s="76"/>
      <c r="K540" s="140" t="str">
        <f t="shared" si="24"/>
        <v>社政業務-社會福利-社會福利-獎補助費-對國內團體之捐助</v>
      </c>
      <c r="L540" s="140" t="str">
        <f t="shared" si="25"/>
        <v>辦理「活力勇健走暨節約用電宣導活動」</v>
      </c>
      <c r="M540" s="40" t="str">
        <f t="shared" si="26"/>
        <v>臺中市梧棲區大村社區發展協會</v>
      </c>
    </row>
    <row r="541" spans="1:13" s="8" customFormat="1" ht="75">
      <c r="A541" s="78" t="s">
        <v>94</v>
      </c>
      <c r="B541" s="78" t="s">
        <v>101</v>
      </c>
      <c r="C541" s="78" t="s">
        <v>102</v>
      </c>
      <c r="D541" s="78" t="s">
        <v>81</v>
      </c>
      <c r="E541" s="79">
        <v>10</v>
      </c>
      <c r="F541" s="75" t="s">
        <v>82</v>
      </c>
      <c r="G541" s="78"/>
      <c r="H541" s="43" t="s">
        <v>1</v>
      </c>
      <c r="I541" s="76"/>
      <c r="K541" s="140" t="str">
        <f t="shared" si="24"/>
        <v>社政業務-社會福利-社會福利-獎補助費-對國內團體之捐助</v>
      </c>
      <c r="L541" s="140" t="str">
        <f t="shared" si="25"/>
        <v>辦理「歲末迎春書藝薪傳春聯揮毫暨推廣節約用電宣導活動」</v>
      </c>
      <c r="M541" s="40" t="str">
        <f t="shared" si="26"/>
        <v>臺中市梧棲區興農社區發展協會</v>
      </c>
    </row>
    <row r="542" spans="1:13" s="8" customFormat="1" ht="75">
      <c r="A542" s="78" t="s">
        <v>94</v>
      </c>
      <c r="B542" s="78" t="s">
        <v>103</v>
      </c>
      <c r="C542" s="78" t="s">
        <v>104</v>
      </c>
      <c r="D542" s="78" t="s">
        <v>81</v>
      </c>
      <c r="E542" s="79">
        <v>20</v>
      </c>
      <c r="F542" s="75" t="s">
        <v>82</v>
      </c>
      <c r="G542" s="78"/>
      <c r="H542" s="43" t="s">
        <v>1</v>
      </c>
      <c r="I542" s="76"/>
      <c r="K542" s="140" t="str">
        <f t="shared" si="24"/>
        <v>社政業務-社會福利-社會福利-獎補助費-對國內團體之捐助</v>
      </c>
      <c r="L542" s="140" t="str">
        <f t="shared" si="25"/>
        <v>辦理「2024梧棲老街歲末迎新嘉年華系列暨節約用電宣導活動」</v>
      </c>
      <c r="M542" s="40" t="str">
        <f t="shared" si="26"/>
        <v>台中縣梧棲鎮藝術文化協會李璇華</v>
      </c>
    </row>
    <row r="543" spans="1:13" s="8" customFormat="1" ht="75">
      <c r="A543" s="78" t="s">
        <v>94</v>
      </c>
      <c r="B543" s="78" t="s">
        <v>105</v>
      </c>
      <c r="C543" s="78" t="s">
        <v>100</v>
      </c>
      <c r="D543" s="78" t="s">
        <v>81</v>
      </c>
      <c r="E543" s="79">
        <v>10</v>
      </c>
      <c r="F543" s="75" t="s">
        <v>82</v>
      </c>
      <c r="G543" s="78"/>
      <c r="H543" s="43" t="s">
        <v>1</v>
      </c>
      <c r="I543" s="76"/>
      <c r="K543" s="140" t="str">
        <f t="shared" si="24"/>
        <v>社政業務-社會福利-社會福利-獎補助費-對國內團體之捐助</v>
      </c>
      <c r="L543" s="140" t="str">
        <f t="shared" si="25"/>
        <v>辦理「迎春揮毫慶歲末暨節約用電天然氣節約節能宣導活動」</v>
      </c>
      <c r="M543" s="40" t="str">
        <f t="shared" si="26"/>
        <v>臺中市梧棲區大村社區發展協會</v>
      </c>
    </row>
    <row r="544" spans="1:13" s="8" customFormat="1" ht="56.25">
      <c r="A544" s="78" t="s">
        <v>94</v>
      </c>
      <c r="B544" s="78" t="s">
        <v>106</v>
      </c>
      <c r="C544" s="78" t="s">
        <v>107</v>
      </c>
      <c r="D544" s="78" t="s">
        <v>81</v>
      </c>
      <c r="E544" s="79">
        <v>10</v>
      </c>
      <c r="F544" s="75" t="s">
        <v>82</v>
      </c>
      <c r="G544" s="78"/>
      <c r="H544" s="43" t="s">
        <v>1</v>
      </c>
      <c r="I544" s="76"/>
      <c r="K544" s="140" t="str">
        <f t="shared" si="24"/>
        <v>社政業務-社會福利-社會福利-獎補助費-對國內團體之捐助</v>
      </c>
      <c r="L544" s="140" t="str">
        <f t="shared" si="25"/>
        <v>辦理「迎春揮毫贈春聯暨節約用電宣導活動」</v>
      </c>
      <c r="M544" s="40" t="str">
        <f t="shared" si="26"/>
        <v>臺中市梧棲區大庄社區發展協會</v>
      </c>
    </row>
    <row r="545" spans="1:13" s="8" customFormat="1" ht="93.75">
      <c r="A545" s="78" t="s">
        <v>94</v>
      </c>
      <c r="B545" s="78" t="s">
        <v>108</v>
      </c>
      <c r="C545" s="78" t="s">
        <v>107</v>
      </c>
      <c r="D545" s="78" t="s">
        <v>81</v>
      </c>
      <c r="E545" s="79">
        <v>10</v>
      </c>
      <c r="F545" s="75" t="s">
        <v>82</v>
      </c>
      <c r="G545" s="78"/>
      <c r="H545" s="43" t="s">
        <v>1</v>
      </c>
      <c r="I545" s="76"/>
      <c r="K545" s="140" t="str">
        <f t="shared" si="24"/>
        <v>社政業務-社會福利-社會福利-獎補助費-對國內團體之捐助</v>
      </c>
      <c r="L545" s="140" t="str">
        <f t="shared" si="25"/>
        <v>辦理「推廣地方民俗文化─甜粿發粿傳承關懷弱勢節約用電天然氣節約節能宣導活動」</v>
      </c>
      <c r="M545" s="40" t="str">
        <f t="shared" si="26"/>
        <v>臺中市梧棲區大庄社區發展協會</v>
      </c>
    </row>
    <row r="546" spans="1:13" s="8" customFormat="1" ht="93.75">
      <c r="A546" s="78" t="s">
        <v>94</v>
      </c>
      <c r="B546" s="78" t="s">
        <v>109</v>
      </c>
      <c r="C546" s="78" t="s">
        <v>107</v>
      </c>
      <c r="D546" s="78" t="s">
        <v>81</v>
      </c>
      <c r="E546" s="79">
        <v>10</v>
      </c>
      <c r="F546" s="75" t="s">
        <v>82</v>
      </c>
      <c r="G546" s="78"/>
      <c r="H546" s="43" t="s">
        <v>1</v>
      </c>
      <c r="I546" s="76"/>
      <c r="K546" s="140" t="str">
        <f t="shared" si="24"/>
        <v>社政業務-社會福利-社會福利-獎補助費-對國內團體之捐助</v>
      </c>
      <c r="L546" s="140" t="str">
        <f t="shared" si="25"/>
        <v>辦理「大庄社區長者歲末圍爐、志工感恩餐會暨節約用電天然氣節約節能減碳宣導活動」</v>
      </c>
      <c r="M546" s="40" t="str">
        <f t="shared" si="26"/>
        <v>臺中市梧棲區大庄社區發展協會</v>
      </c>
    </row>
    <row r="547" spans="1:13" s="8" customFormat="1" ht="93.75">
      <c r="A547" s="78" t="s">
        <v>94</v>
      </c>
      <c r="B547" s="78" t="s">
        <v>110</v>
      </c>
      <c r="C547" s="78" t="s">
        <v>111</v>
      </c>
      <c r="D547" s="78" t="s">
        <v>81</v>
      </c>
      <c r="E547" s="79">
        <v>10</v>
      </c>
      <c r="F547" s="75" t="s">
        <v>82</v>
      </c>
      <c r="G547" s="78"/>
      <c r="H547" s="43" t="s">
        <v>1</v>
      </c>
      <c r="I547" s="76"/>
      <c r="K547" s="140" t="str">
        <f t="shared" si="24"/>
        <v>社政業務-社會福利-社會福利-獎補助費-對國內團體之捐助</v>
      </c>
      <c r="L547" s="140" t="str">
        <f t="shared" si="25"/>
        <v>辦理「梧棲區福德里、社區春聯揮毫暨天然氣節能減碳及節約用電宣導活動」</v>
      </c>
      <c r="M547" s="40" t="str">
        <f t="shared" si="26"/>
        <v>臺中市梧棲區福德社區發展協會</v>
      </c>
    </row>
    <row r="548" spans="1:13" s="8" customFormat="1" ht="56.25">
      <c r="A548" s="78" t="s">
        <v>94</v>
      </c>
      <c r="B548" s="78" t="s">
        <v>112</v>
      </c>
      <c r="C548" s="78" t="s">
        <v>113</v>
      </c>
      <c r="D548" s="78" t="s">
        <v>81</v>
      </c>
      <c r="E548" s="79">
        <v>10</v>
      </c>
      <c r="F548" s="75" t="s">
        <v>82</v>
      </c>
      <c r="G548" s="78"/>
      <c r="H548" s="43" t="s">
        <v>1</v>
      </c>
      <c r="I548" s="76"/>
      <c r="K548" s="140" t="str">
        <f t="shared" si="24"/>
        <v>社政業務-社會福利-社會福利-獎補助費-對國內團體之捐助</v>
      </c>
      <c r="L548" s="140" t="str">
        <f t="shared" si="25"/>
        <v>辦理「頂寮社區名家揮毫送春聯暨節約用電宣導活動」</v>
      </c>
      <c r="M548" s="40" t="str">
        <f t="shared" si="26"/>
        <v>臺中市梧棲區頂寮社區發展協會</v>
      </c>
    </row>
    <row r="549" spans="1:13" s="8" customFormat="1" ht="56.25">
      <c r="A549" s="78" t="s">
        <v>94</v>
      </c>
      <c r="B549" s="78" t="s">
        <v>114</v>
      </c>
      <c r="C549" s="78" t="s">
        <v>115</v>
      </c>
      <c r="D549" s="78" t="s">
        <v>81</v>
      </c>
      <c r="E549" s="79">
        <v>10</v>
      </c>
      <c r="F549" s="75" t="s">
        <v>82</v>
      </c>
      <c r="G549" s="78"/>
      <c r="H549" s="43" t="s">
        <v>1</v>
      </c>
      <c r="I549" s="76"/>
      <c r="K549" s="140" t="str">
        <f t="shared" si="24"/>
        <v>社政業務-社會福利-社會福利-獎補助費-對國內團體之捐助</v>
      </c>
      <c r="L549" s="140" t="str">
        <f t="shared" si="25"/>
        <v>辦理「歡慶元宵節親子滾元宵暨節約用電宣導活動」</v>
      </c>
      <c r="M549" s="40" t="str">
        <f t="shared" si="26"/>
        <v>臺中市梧棲區海興社區發展協會</v>
      </c>
    </row>
    <row r="550" spans="1:13" s="8" customFormat="1" ht="75">
      <c r="A550" s="78" t="s">
        <v>94</v>
      </c>
      <c r="B550" s="78" t="s">
        <v>116</v>
      </c>
      <c r="C550" s="78" t="s">
        <v>100</v>
      </c>
      <c r="D550" s="78" t="s">
        <v>81</v>
      </c>
      <c r="E550" s="79">
        <v>10</v>
      </c>
      <c r="F550" s="75" t="s">
        <v>82</v>
      </c>
      <c r="G550" s="78"/>
      <c r="H550" s="43" t="s">
        <v>1</v>
      </c>
      <c r="I550" s="76"/>
      <c r="K550" s="140" t="str">
        <f t="shared" si="24"/>
        <v>社政業務-社會福利-社會福利-獎補助費-對國內團體之捐助</v>
      </c>
      <c r="L550" s="140" t="str">
        <f t="shared" si="25"/>
        <v>辦理「關懷弱勢暨據點長者與志工表揚節約用電宣導活動」</v>
      </c>
      <c r="M550" s="40" t="str">
        <f t="shared" si="26"/>
        <v>臺中市梧棲區大村社區發展協會</v>
      </c>
    </row>
    <row r="551" spans="1:13" s="8" customFormat="1" ht="56.25">
      <c r="A551" s="78" t="s">
        <v>94</v>
      </c>
      <c r="B551" s="78" t="s">
        <v>117</v>
      </c>
      <c r="C551" s="78" t="s">
        <v>118</v>
      </c>
      <c r="D551" s="78" t="s">
        <v>81</v>
      </c>
      <c r="E551" s="79">
        <v>10</v>
      </c>
      <c r="F551" s="75" t="s">
        <v>82</v>
      </c>
      <c r="G551" s="78"/>
      <c r="H551" s="43" t="s">
        <v>1</v>
      </c>
      <c r="I551" s="76"/>
      <c r="K551" s="140" t="str">
        <f t="shared" si="24"/>
        <v>社政業務-社會福利-社會福利-獎補助費-對國內團體之捐助</v>
      </c>
      <c r="L551" s="140" t="str">
        <f t="shared" si="25"/>
        <v>辦理「南簡社區觀摩交流暨節約用電宣導活動」</v>
      </c>
      <c r="M551" s="40" t="str">
        <f t="shared" si="26"/>
        <v>臺中市梧棲區南簡社區發展協會</v>
      </c>
    </row>
    <row r="552" spans="1:13" s="8" customFormat="1" ht="56.25">
      <c r="A552" s="78" t="s">
        <v>94</v>
      </c>
      <c r="B552" s="78" t="s">
        <v>119</v>
      </c>
      <c r="C552" s="78" t="s">
        <v>120</v>
      </c>
      <c r="D552" s="78" t="s">
        <v>81</v>
      </c>
      <c r="E552" s="79">
        <v>10</v>
      </c>
      <c r="F552" s="75" t="s">
        <v>82</v>
      </c>
      <c r="G552" s="78"/>
      <c r="H552" s="43" t="s">
        <v>1</v>
      </c>
      <c r="I552" s="76"/>
      <c r="K552" s="140" t="str">
        <f t="shared" si="24"/>
        <v>社政業務-社會福利-社會福利-獎補助費-對國內團體之捐助</v>
      </c>
      <c r="L552" s="140" t="str">
        <f t="shared" si="25"/>
        <v>辦理「元宵燈籠親子彩繪暨節約用電宣導活動」</v>
      </c>
      <c r="M552" s="40" t="str">
        <f t="shared" si="26"/>
        <v>臺中市梧棲區下寮社區發展協會</v>
      </c>
    </row>
    <row r="553" spans="1:13" s="8" customFormat="1" ht="75">
      <c r="A553" s="78" t="s">
        <v>94</v>
      </c>
      <c r="B553" s="78" t="s">
        <v>121</v>
      </c>
      <c r="C553" s="78" t="s">
        <v>98</v>
      </c>
      <c r="D553" s="78" t="s">
        <v>81</v>
      </c>
      <c r="E553" s="79">
        <v>10</v>
      </c>
      <c r="F553" s="75" t="s">
        <v>82</v>
      </c>
      <c r="G553" s="78"/>
      <c r="H553" s="43" t="s">
        <v>1</v>
      </c>
      <c r="I553" s="76"/>
      <c r="K553" s="140" t="str">
        <f t="shared" si="24"/>
        <v>社政業務-社會福利-社會福利-獎補助費-對國內團體之捐助</v>
      </c>
      <c r="L553" s="140" t="str">
        <f t="shared" si="25"/>
        <v>辦理「環保志工辦理生態環境觀摩暨支持天然氣節能減碳宣導活動」</v>
      </c>
      <c r="M553" s="40" t="str">
        <f t="shared" si="26"/>
        <v>臺中市梧棲區草湳社區發展協會</v>
      </c>
    </row>
    <row r="554" spans="1:13" s="8" customFormat="1" ht="93.75">
      <c r="A554" s="78" t="s">
        <v>94</v>
      </c>
      <c r="B554" s="78" t="s">
        <v>122</v>
      </c>
      <c r="C554" s="78" t="s">
        <v>98</v>
      </c>
      <c r="D554" s="78" t="s">
        <v>81</v>
      </c>
      <c r="E554" s="79">
        <v>10</v>
      </c>
      <c r="F554" s="75" t="s">
        <v>82</v>
      </c>
      <c r="G554" s="78"/>
      <c r="H554" s="43" t="s">
        <v>1</v>
      </c>
      <c r="I554" s="76"/>
      <c r="K554" s="140" t="str">
        <f t="shared" si="24"/>
        <v>社政業務-社會福利-社會福利-獎補助費-對國內團體之捐助</v>
      </c>
      <c r="L554" s="140" t="str">
        <f t="shared" si="25"/>
        <v>辦理「社區推廣傳統民俗節慶文化暨節約用電、港務業務宣導暨里民活動」</v>
      </c>
      <c r="M554" s="40" t="str">
        <f t="shared" si="26"/>
        <v>臺中市梧棲區草湳社區發展協會</v>
      </c>
    </row>
    <row r="555" spans="1:13" s="8" customFormat="1" ht="56.25">
      <c r="A555" s="78" t="s">
        <v>94</v>
      </c>
      <c r="B555" s="78" t="s">
        <v>123</v>
      </c>
      <c r="C555" s="78" t="s">
        <v>124</v>
      </c>
      <c r="D555" s="78" t="s">
        <v>81</v>
      </c>
      <c r="E555" s="79">
        <v>10</v>
      </c>
      <c r="F555" s="75" t="s">
        <v>82</v>
      </c>
      <c r="G555" s="78"/>
      <c r="H555" s="43" t="s">
        <v>1</v>
      </c>
      <c r="I555" s="76"/>
      <c r="K555" s="140" t="str">
        <f t="shared" si="24"/>
        <v>社政業務-社會福利-社會福利-獎補助費-對國內團體之捐助</v>
      </c>
      <c r="L555" s="140" t="str">
        <f t="shared" si="25"/>
        <v>辦理「社會福利業務宣導暨潔淨能源宣導活動」</v>
      </c>
      <c r="M555" s="40" t="str">
        <f t="shared" si="26"/>
        <v>臺中市福韻技藝推廣協會</v>
      </c>
    </row>
    <row r="556" spans="1:13" s="8" customFormat="1" ht="75">
      <c r="A556" s="78" t="s">
        <v>94</v>
      </c>
      <c r="B556" s="78" t="s">
        <v>125</v>
      </c>
      <c r="C556" s="78" t="s">
        <v>126</v>
      </c>
      <c r="D556" s="78" t="s">
        <v>81</v>
      </c>
      <c r="E556" s="79">
        <v>20</v>
      </c>
      <c r="F556" s="75" t="s">
        <v>82</v>
      </c>
      <c r="G556" s="83"/>
      <c r="H556" s="43" t="s">
        <v>1</v>
      </c>
      <c r="I556" s="76"/>
      <c r="K556" s="140" t="str">
        <f t="shared" si="24"/>
        <v>社政業務-社會福利-社會福利-獎補助費-對國內團體之捐助</v>
      </c>
      <c r="L556" s="140" t="str">
        <f t="shared" si="25"/>
        <v>辦理「社區文化新知交流暨液化天然氣能源節約用電宣導活動」</v>
      </c>
      <c r="M556" s="40" t="str">
        <f t="shared" si="26"/>
        <v>臺中市梧棲區文化社區發展協會</v>
      </c>
    </row>
    <row r="557" spans="1:13" s="8" customFormat="1" ht="75">
      <c r="A557" s="78" t="s">
        <v>94</v>
      </c>
      <c r="B557" s="78" t="s">
        <v>127</v>
      </c>
      <c r="C557" s="78" t="s">
        <v>115</v>
      </c>
      <c r="D557" s="78" t="s">
        <v>81</v>
      </c>
      <c r="E557" s="79">
        <v>20</v>
      </c>
      <c r="F557" s="75" t="s">
        <v>82</v>
      </c>
      <c r="G557" s="83"/>
      <c r="H557" s="43" t="s">
        <v>1</v>
      </c>
      <c r="I557" s="76"/>
      <c r="K557" s="140" t="str">
        <f t="shared" si="24"/>
        <v>社政業務-社會福利-社會福利-獎補助費-對國內團體之捐助</v>
      </c>
      <c r="L557" s="140" t="str">
        <f t="shared" si="25"/>
        <v>辦理「成長教室土風舞班成果發表會暨節約用電宣導活動」</v>
      </c>
      <c r="M557" s="40" t="str">
        <f t="shared" si="26"/>
        <v>臺中市梧棲區海興社區發展協會</v>
      </c>
    </row>
    <row r="558" spans="1:13" s="8" customFormat="1" ht="75">
      <c r="A558" s="78" t="s">
        <v>94</v>
      </c>
      <c r="B558" s="78" t="s">
        <v>128</v>
      </c>
      <c r="C558" s="78" t="s">
        <v>129</v>
      </c>
      <c r="D558" s="78" t="s">
        <v>81</v>
      </c>
      <c r="E558" s="79">
        <v>10</v>
      </c>
      <c r="F558" s="75" t="s">
        <v>82</v>
      </c>
      <c r="G558" s="83"/>
      <c r="H558" s="43" t="s">
        <v>1</v>
      </c>
      <c r="I558" s="76"/>
      <c r="K558" s="140" t="str">
        <f t="shared" si="24"/>
        <v>社政業務-社會福利-社會福利-獎補助費-對國內團體之捐助</v>
      </c>
      <c r="L558" s="140" t="str">
        <f t="shared" si="25"/>
        <v>辦理「辦理淨山環保愛地球暨節約能源、節約用電、港務業務宣導活動」</v>
      </c>
      <c r="M558" s="40" t="str">
        <f t="shared" si="26"/>
        <v>臺中市紫丁香藝文協會</v>
      </c>
    </row>
    <row r="559" spans="1:13" s="8" customFormat="1" ht="75">
      <c r="A559" s="78" t="s">
        <v>94</v>
      </c>
      <c r="B559" s="78" t="s">
        <v>130</v>
      </c>
      <c r="C559" s="78" t="s">
        <v>107</v>
      </c>
      <c r="D559" s="78" t="s">
        <v>81</v>
      </c>
      <c r="E559" s="79">
        <v>20</v>
      </c>
      <c r="F559" s="75" t="s">
        <v>82</v>
      </c>
      <c r="G559" s="83"/>
      <c r="H559" s="43" t="s">
        <v>1</v>
      </c>
      <c r="I559" s="76"/>
      <c r="K559" s="140" t="str">
        <f t="shared" si="24"/>
        <v>社政業務-社會福利-社會福利-獎補助費-對國內團體之捐助</v>
      </c>
      <c r="L559" s="140" t="str">
        <f t="shared" si="25"/>
        <v>辦理「照顧關懷據點績優社區觀摩交流暨節約用電宣導活動」</v>
      </c>
      <c r="M559" s="40" t="str">
        <f t="shared" si="26"/>
        <v>臺中市梧棲區大庄社區發展協會</v>
      </c>
    </row>
    <row r="560" spans="1:13" s="8" customFormat="1" ht="93.75">
      <c r="A560" s="78" t="s">
        <v>94</v>
      </c>
      <c r="B560" s="78" t="s">
        <v>131</v>
      </c>
      <c r="C560" s="78" t="s">
        <v>102</v>
      </c>
      <c r="D560" s="78" t="s">
        <v>81</v>
      </c>
      <c r="E560" s="79">
        <v>20</v>
      </c>
      <c r="F560" s="75" t="s">
        <v>82</v>
      </c>
      <c r="G560" s="83"/>
      <c r="H560" s="43" t="s">
        <v>1</v>
      </c>
      <c r="I560" s="76"/>
      <c r="K560" s="140" t="str">
        <f t="shared" si="24"/>
        <v>社政業務-社會福利-社會福利-獎補助費-對國內團體之捐助</v>
      </c>
      <c r="L560" s="140" t="str">
        <f t="shared" si="25"/>
        <v>辦理「興農社區長壽俱樂部文化觀摩暨支持電源開發、天然氣節能減碳宣導活動」</v>
      </c>
      <c r="M560" s="40" t="str">
        <f t="shared" si="26"/>
        <v>臺中市梧棲區興農社區發展協會</v>
      </c>
    </row>
    <row r="561" spans="1:13" s="8" customFormat="1" ht="75">
      <c r="A561" s="78" t="s">
        <v>94</v>
      </c>
      <c r="B561" s="78" t="s">
        <v>132</v>
      </c>
      <c r="C561" s="78" t="s">
        <v>102</v>
      </c>
      <c r="D561" s="78" t="s">
        <v>81</v>
      </c>
      <c r="E561" s="79">
        <v>20</v>
      </c>
      <c r="F561" s="75" t="s">
        <v>82</v>
      </c>
      <c r="G561" s="83"/>
      <c r="H561" s="43" t="s">
        <v>1</v>
      </c>
      <c r="I561" s="76"/>
      <c r="K561" s="140" t="str">
        <f t="shared" si="24"/>
        <v>社政業務-社會福利-社會福利-獎補助費-對國內團體之捐助</v>
      </c>
      <c r="L561" s="140" t="str">
        <f t="shared" si="25"/>
        <v>辦理「樂活梧棲祥和家庭親子健行暨節約用電宣導活動」</v>
      </c>
      <c r="M561" s="40" t="str">
        <f t="shared" si="26"/>
        <v>臺中市梧棲區興農社區發展協會</v>
      </c>
    </row>
    <row r="562" spans="1:13" s="8" customFormat="1" ht="112.5">
      <c r="A562" s="78" t="s">
        <v>94</v>
      </c>
      <c r="B562" s="78" t="s">
        <v>133</v>
      </c>
      <c r="C562" s="78" t="s">
        <v>96</v>
      </c>
      <c r="D562" s="78" t="s">
        <v>81</v>
      </c>
      <c r="E562" s="79">
        <v>20</v>
      </c>
      <c r="F562" s="75" t="s">
        <v>82</v>
      </c>
      <c r="G562" s="83"/>
      <c r="H562" s="43" t="s">
        <v>1</v>
      </c>
      <c r="I562" s="76"/>
      <c r="K562" s="140" t="str">
        <f t="shared" si="24"/>
        <v>社政業務-社會福利-社會福利-獎補助費-對國內團體之捐助</v>
      </c>
      <c r="L562" s="140" t="str">
        <f t="shared" si="25"/>
        <v>辦理「慶祝母親節讚揚大會及關懷弱勢暨節約用電、天然氣節能減碳、臺中港務及業務宣導活動」</v>
      </c>
      <c r="M562" s="40" t="str">
        <f t="shared" si="26"/>
        <v>臺中市梧棲區永寧社區發展協會</v>
      </c>
    </row>
    <row r="563" spans="1:13" s="8" customFormat="1" ht="93.75">
      <c r="A563" s="78" t="s">
        <v>94</v>
      </c>
      <c r="B563" s="78" t="s">
        <v>134</v>
      </c>
      <c r="C563" s="78" t="s">
        <v>100</v>
      </c>
      <c r="D563" s="78" t="s">
        <v>81</v>
      </c>
      <c r="E563" s="79">
        <v>10</v>
      </c>
      <c r="F563" s="75" t="s">
        <v>82</v>
      </c>
      <c r="G563" s="83"/>
      <c r="H563" s="43" t="s">
        <v>1</v>
      </c>
      <c r="I563" s="76"/>
      <c r="K563" s="140" t="str">
        <f t="shared" si="24"/>
        <v>社政業務-社會福利-社會福利-獎補助費-對國內團體之捐助</v>
      </c>
      <c r="L563" s="140" t="str">
        <f t="shared" si="25"/>
        <v>辦理「溫馨媽感恩情、防止家庭暴力發生暨節約用電、港務宣導里民活動」</v>
      </c>
      <c r="M563" s="40" t="str">
        <f t="shared" si="26"/>
        <v>臺中市梧棲區大村社區發展協會</v>
      </c>
    </row>
    <row r="564" spans="1:13" s="8" customFormat="1" ht="56.25">
      <c r="A564" s="78" t="s">
        <v>94</v>
      </c>
      <c r="B564" s="78" t="s">
        <v>135</v>
      </c>
      <c r="C564" s="78" t="s">
        <v>126</v>
      </c>
      <c r="D564" s="78" t="s">
        <v>81</v>
      </c>
      <c r="E564" s="79">
        <v>10</v>
      </c>
      <c r="F564" s="75" t="s">
        <v>82</v>
      </c>
      <c r="G564" s="83"/>
      <c r="H564" s="43" t="s">
        <v>1</v>
      </c>
      <c r="I564" s="76"/>
      <c r="K564" s="140" t="str">
        <f t="shared" si="24"/>
        <v>社政業務-社會福利-社會福利-獎補助費-對國內團體之捐助</v>
      </c>
      <c r="L564" s="140" t="str">
        <f t="shared" si="25"/>
        <v>辦理「社區醫療講座暨節約用電港務宣導里民活動」</v>
      </c>
      <c r="M564" s="40" t="str">
        <f t="shared" si="26"/>
        <v>臺中市梧棲區文化社區發展協會</v>
      </c>
    </row>
    <row r="565" spans="1:13" s="8" customFormat="1" ht="56.25">
      <c r="A565" s="78" t="s">
        <v>94</v>
      </c>
      <c r="B565" s="78" t="s">
        <v>136</v>
      </c>
      <c r="C565" s="78" t="s">
        <v>137</v>
      </c>
      <c r="D565" s="78" t="s">
        <v>81</v>
      </c>
      <c r="E565" s="79">
        <v>20</v>
      </c>
      <c r="F565" s="75" t="s">
        <v>82</v>
      </c>
      <c r="G565" s="83"/>
      <c r="H565" s="43" t="s">
        <v>1</v>
      </c>
      <c r="I565" s="76"/>
      <c r="K565" s="140" t="str">
        <f t="shared" si="24"/>
        <v>社政業務-社會福利-社會福利-獎補助費-對國內團體之捐助</v>
      </c>
      <c r="L565" s="140" t="str">
        <f t="shared" si="25"/>
        <v>辦理「模範婆媳表揚暨節約用電、推展港務宣導活動」</v>
      </c>
      <c r="M565" s="40" t="str">
        <f t="shared" si="26"/>
        <v>臺中市梧棲區婦女會</v>
      </c>
    </row>
    <row r="566" spans="1:13" s="8" customFormat="1" ht="75">
      <c r="A566" s="78" t="s">
        <v>94</v>
      </c>
      <c r="B566" s="78" t="s">
        <v>138</v>
      </c>
      <c r="C566" s="78" t="s">
        <v>126</v>
      </c>
      <c r="D566" s="78" t="s">
        <v>81</v>
      </c>
      <c r="E566" s="79">
        <v>20</v>
      </c>
      <c r="F566" s="75" t="s">
        <v>82</v>
      </c>
      <c r="G566" s="83"/>
      <c r="H566" s="43" t="s">
        <v>1</v>
      </c>
      <c r="I566" s="76"/>
      <c r="K566" s="140" t="str">
        <f t="shared" si="24"/>
        <v>社政業務-社會福利-社會福利-獎補助費-對國內團體之捐助</v>
      </c>
      <c r="L566" s="140" t="str">
        <f t="shared" si="25"/>
        <v>辦理「社區幹部文化新知交流暨節約用電液化天然氣能源宣導活動」</v>
      </c>
      <c r="M566" s="40" t="str">
        <f t="shared" si="26"/>
        <v>臺中市梧棲區文化社區發展協會</v>
      </c>
    </row>
    <row r="567" spans="1:13" s="8" customFormat="1" ht="75">
      <c r="A567" s="78" t="s">
        <v>94</v>
      </c>
      <c r="B567" s="78" t="s">
        <v>139</v>
      </c>
      <c r="C567" s="78" t="s">
        <v>120</v>
      </c>
      <c r="D567" s="78" t="s">
        <v>81</v>
      </c>
      <c r="E567" s="79">
        <v>20</v>
      </c>
      <c r="F567" s="75" t="s">
        <v>82</v>
      </c>
      <c r="G567" s="83"/>
      <c r="H567" s="43" t="s">
        <v>1</v>
      </c>
      <c r="I567" s="76"/>
      <c r="K567" s="140" t="str">
        <f t="shared" si="24"/>
        <v>社政業務-社會福利-社會福利-獎補助費-對國內團體之捐助</v>
      </c>
      <c r="L567" s="140" t="str">
        <f t="shared" si="25"/>
        <v>辦理「長壽俱樂部績優社區參訪暨節約用電、天然氣節能減碳宣導」</v>
      </c>
      <c r="M567" s="40" t="str">
        <f t="shared" si="26"/>
        <v>臺中市梧棲區下寮社區發展協會</v>
      </c>
    </row>
    <row r="568" spans="1:13" s="8" customFormat="1" ht="56.25">
      <c r="A568" s="78" t="s">
        <v>94</v>
      </c>
      <c r="B568" s="78" t="s">
        <v>140</v>
      </c>
      <c r="C568" s="78" t="s">
        <v>111</v>
      </c>
      <c r="D568" s="78" t="s">
        <v>81</v>
      </c>
      <c r="E568" s="79">
        <v>20</v>
      </c>
      <c r="F568" s="75" t="s">
        <v>82</v>
      </c>
      <c r="G568" s="83"/>
      <c r="H568" s="43" t="s">
        <v>1</v>
      </c>
      <c r="I568" s="76"/>
      <c r="K568" s="140" t="str">
        <f t="shared" si="24"/>
        <v>社政業務-社會福利-社會福利-獎補助費-對國內團體之捐助</v>
      </c>
      <c r="L568" s="140" t="str">
        <f t="shared" si="25"/>
        <v>辦理「環保志工生態環境觀摩暨節約用電宣導活動」</v>
      </c>
      <c r="M568" s="40" t="str">
        <f t="shared" si="26"/>
        <v>臺中市梧棲區福德社區發展協會</v>
      </c>
    </row>
    <row r="569" spans="1:13" s="8" customFormat="1" ht="56.25">
      <c r="A569" s="78" t="s">
        <v>94</v>
      </c>
      <c r="B569" s="78" t="s">
        <v>141</v>
      </c>
      <c r="C569" s="78" t="s">
        <v>118</v>
      </c>
      <c r="D569" s="78" t="s">
        <v>81</v>
      </c>
      <c r="E569" s="79">
        <v>10</v>
      </c>
      <c r="F569" s="75" t="s">
        <v>82</v>
      </c>
      <c r="G569" s="83"/>
      <c r="H569" s="43" t="s">
        <v>1</v>
      </c>
      <c r="I569" s="76"/>
      <c r="K569" s="140" t="str">
        <f t="shared" si="24"/>
        <v>社政業務-社會福利-社會福利-獎補助費-對國內團體之捐助</v>
      </c>
      <c r="L569" s="140" t="str">
        <f t="shared" si="25"/>
        <v>辦理「113年端午佳節粽子飄香暨節約用電宣導活動」</v>
      </c>
      <c r="M569" s="40" t="str">
        <f t="shared" si="26"/>
        <v>臺中市梧棲區南簡社區發展協會</v>
      </c>
    </row>
    <row r="570" spans="1:13" s="8" customFormat="1" ht="93.75">
      <c r="A570" s="78" t="s">
        <v>94</v>
      </c>
      <c r="B570" s="78" t="s">
        <v>142</v>
      </c>
      <c r="C570" s="78" t="s">
        <v>107</v>
      </c>
      <c r="D570" s="78" t="s">
        <v>81</v>
      </c>
      <c r="E570" s="79">
        <v>20</v>
      </c>
      <c r="F570" s="75" t="s">
        <v>82</v>
      </c>
      <c r="G570" s="83"/>
      <c r="H570" s="43" t="s">
        <v>1</v>
      </c>
      <c r="I570" s="76"/>
      <c r="K570" s="140" t="str">
        <f t="shared" si="24"/>
        <v>社政業務-社會福利-社會福利-獎補助費-對國內團體之捐助</v>
      </c>
      <c r="L570" s="140" t="str">
        <f t="shared" si="25"/>
        <v>辦理「大庄社區長壽俱樂部績優社區觀摩暨節約用電天然氣節約節能減碳宣導活動」</v>
      </c>
      <c r="M570" s="40" t="str">
        <f t="shared" si="26"/>
        <v>臺中市梧棲區大庄社區發展協會</v>
      </c>
    </row>
    <row r="571" spans="1:13" s="8" customFormat="1" ht="93.75">
      <c r="A571" s="78" t="s">
        <v>94</v>
      </c>
      <c r="B571" s="78" t="s">
        <v>143</v>
      </c>
      <c r="C571" s="78" t="s">
        <v>107</v>
      </c>
      <c r="D571" s="78" t="s">
        <v>81</v>
      </c>
      <c r="E571" s="79">
        <v>20</v>
      </c>
      <c r="F571" s="75" t="s">
        <v>82</v>
      </c>
      <c r="G571" s="83"/>
      <c r="H571" s="43" t="s">
        <v>1</v>
      </c>
      <c r="I571" s="76"/>
      <c r="K571" s="140" t="str">
        <f t="shared" si="24"/>
        <v>社政業務-社會福利-社會福利-獎補助費-對國內團體之捐助</v>
      </c>
      <c r="L571" s="140" t="str">
        <f t="shared" si="25"/>
        <v>辦理「粽葉飄香賀端午關懷弱勢暨節約用電天然氣節約節能減碳臺中港務業務宣導活動」</v>
      </c>
      <c r="M571" s="40" t="str">
        <f t="shared" si="26"/>
        <v>臺中市梧棲區大庄社區發展協會</v>
      </c>
    </row>
    <row r="572" spans="1:13" s="8" customFormat="1" ht="75">
      <c r="A572" s="78" t="s">
        <v>94</v>
      </c>
      <c r="B572" s="78" t="s">
        <v>144</v>
      </c>
      <c r="C572" s="78" t="s">
        <v>111</v>
      </c>
      <c r="D572" s="78" t="s">
        <v>81</v>
      </c>
      <c r="E572" s="79">
        <v>10</v>
      </c>
      <c r="F572" s="75" t="s">
        <v>82</v>
      </c>
      <c r="G572" s="83"/>
      <c r="H572" s="43" t="s">
        <v>1</v>
      </c>
      <c r="I572" s="76"/>
      <c r="K572" s="140" t="str">
        <f t="shared" si="24"/>
        <v>社政業務-社會福利-社會福利-獎補助費-對國內團體之捐助</v>
      </c>
      <c r="L572" s="140" t="str">
        <f t="shared" si="25"/>
        <v>辦理「梧棲區福德里慶端午暨天然氣節能減碳及節約用電推廣港務宣導」</v>
      </c>
      <c r="M572" s="40" t="str">
        <f t="shared" si="26"/>
        <v>臺中市梧棲區福德社區發展協會</v>
      </c>
    </row>
    <row r="573" spans="1:13" s="8" customFormat="1" ht="75">
      <c r="A573" s="78" t="s">
        <v>94</v>
      </c>
      <c r="B573" s="78" t="s">
        <v>145</v>
      </c>
      <c r="C573" s="78" t="s">
        <v>120</v>
      </c>
      <c r="D573" s="78" t="s">
        <v>81</v>
      </c>
      <c r="E573" s="79">
        <v>20</v>
      </c>
      <c r="F573" s="75" t="s">
        <v>82</v>
      </c>
      <c r="G573" s="83"/>
      <c r="H573" s="43" t="s">
        <v>1</v>
      </c>
      <c r="I573" s="76"/>
      <c r="K573" s="140" t="str">
        <f t="shared" si="24"/>
        <v>社政業務-社會福利-社會福利-獎補助費-對國內團體之捐助</v>
      </c>
      <c r="L573" s="140" t="str">
        <f t="shared" si="25"/>
        <v>辦理「粽葉飄香賀端午暨推廣節約用電、天然氣節能減碳宣導活動」</v>
      </c>
      <c r="M573" s="40" t="str">
        <f t="shared" si="26"/>
        <v>臺中市梧棲區下寮社區發展協會</v>
      </c>
    </row>
    <row r="574" spans="1:13" s="9" customFormat="1" ht="75">
      <c r="A574" s="78" t="s">
        <v>94</v>
      </c>
      <c r="B574" s="78" t="s">
        <v>146</v>
      </c>
      <c r="C574" s="78" t="s">
        <v>147</v>
      </c>
      <c r="D574" s="78" t="s">
        <v>81</v>
      </c>
      <c r="E574" s="79">
        <v>10</v>
      </c>
      <c r="F574" s="75" t="s">
        <v>82</v>
      </c>
      <c r="G574" s="83"/>
      <c r="H574" s="43" t="s">
        <v>1</v>
      </c>
      <c r="I574" s="76"/>
      <c r="K574" s="140" t="str">
        <f t="shared" si="24"/>
        <v>社政業務-社會福利-社會福利-獎補助費-對國內團體之捐助</v>
      </c>
      <c r="L574" s="140" t="str">
        <f t="shared" si="25"/>
        <v>辦理「傳統文化交流講座暨潔淨能源、港務業務宣導」</v>
      </c>
      <c r="M574" s="40" t="str">
        <f t="shared" si="26"/>
        <v>臺中市成功文化交流協會</v>
      </c>
    </row>
    <row r="575" spans="1:13" s="9" customFormat="1" ht="75">
      <c r="A575" s="78" t="s">
        <v>94</v>
      </c>
      <c r="B575" s="78" t="s">
        <v>148</v>
      </c>
      <c r="C575" s="78" t="s">
        <v>149</v>
      </c>
      <c r="D575" s="78" t="s">
        <v>81</v>
      </c>
      <c r="E575" s="79">
        <v>10</v>
      </c>
      <c r="F575" s="75" t="s">
        <v>82</v>
      </c>
      <c r="G575" s="83"/>
      <c r="H575" s="43" t="s">
        <v>1</v>
      </c>
      <c r="I575" s="76"/>
      <c r="K575" s="140" t="str">
        <f t="shared" si="24"/>
        <v>社政業務-社會福利-社會福利-獎補助費-對國內團體之捐助</v>
      </c>
      <c r="L575" s="140" t="str">
        <f t="shared" si="25"/>
        <v>辦理「113年度美化環境贈樹苗、空氣污染防制暨節能減碳港務宣導活動」</v>
      </c>
      <c r="M575" s="40" t="str">
        <f t="shared" si="26"/>
        <v>臺中市綠生活公益推廣協會</v>
      </c>
    </row>
    <row r="576" spans="1:13" s="9" customFormat="1" ht="56.25">
      <c r="A576" s="78" t="s">
        <v>94</v>
      </c>
      <c r="B576" s="78" t="s">
        <v>150</v>
      </c>
      <c r="C576" s="78" t="s">
        <v>151</v>
      </c>
      <c r="D576" s="78" t="s">
        <v>81</v>
      </c>
      <c r="E576" s="79">
        <v>10</v>
      </c>
      <c r="F576" s="75" t="s">
        <v>82</v>
      </c>
      <c r="G576" s="83"/>
      <c r="H576" s="43" t="s">
        <v>1</v>
      </c>
      <c r="I576" s="76"/>
      <c r="K576" s="140" t="str">
        <f t="shared" si="24"/>
        <v>社政業務-社會福利-社會福利-獎補助費-對國內團體之捐助</v>
      </c>
      <c r="L576" s="140" t="str">
        <f t="shared" si="25"/>
        <v>辦理「氣功十八式社區環保暨節約用電宣導活動」</v>
      </c>
      <c r="M576" s="40" t="str">
        <f t="shared" si="26"/>
        <v>臺中市梧棲區體育館氣功協會</v>
      </c>
    </row>
    <row r="577" spans="1:13" s="9" customFormat="1" ht="56.25">
      <c r="A577" s="78" t="s">
        <v>94</v>
      </c>
      <c r="B577" s="78" t="s">
        <v>152</v>
      </c>
      <c r="C577" s="78" t="s">
        <v>153</v>
      </c>
      <c r="D577" s="78" t="s">
        <v>81</v>
      </c>
      <c r="E577" s="79">
        <v>10</v>
      </c>
      <c r="F577" s="75" t="s">
        <v>82</v>
      </c>
      <c r="G577" s="83"/>
      <c r="H577" s="43" t="s">
        <v>1</v>
      </c>
      <c r="I577" s="76"/>
      <c r="K577" s="140" t="str">
        <f t="shared" si="24"/>
        <v>社政業務-社會福利-社會福利-獎補助費-對國內團體之捐助</v>
      </c>
      <c r="L577" s="140" t="str">
        <f t="shared" si="25"/>
        <v>辦理「113年元極舞愛護地球淨山暨節約用電宣導活動」</v>
      </c>
      <c r="M577" s="40" t="str">
        <f t="shared" si="26"/>
        <v>臺中市梧棲區元極舞協會</v>
      </c>
    </row>
    <row r="578" spans="1:13" s="9" customFormat="1" ht="93.75">
      <c r="A578" s="78" t="s">
        <v>94</v>
      </c>
      <c r="B578" s="78" t="s">
        <v>154</v>
      </c>
      <c r="C578" s="78" t="s">
        <v>118</v>
      </c>
      <c r="D578" s="78" t="s">
        <v>81</v>
      </c>
      <c r="E578" s="79">
        <v>10</v>
      </c>
      <c r="F578" s="75" t="s">
        <v>82</v>
      </c>
      <c r="G578" s="83"/>
      <c r="H578" s="43" t="s">
        <v>1</v>
      </c>
      <c r="I578" s="76"/>
      <c r="K578" s="140" t="str">
        <f t="shared" si="24"/>
        <v>社政業務-社會福利-社會福利-獎補助費-對國內團體之捐助</v>
      </c>
      <c r="L578" s="140" t="str">
        <f t="shared" si="25"/>
        <v>辦理「長壽俱樂部境外績優社區觀摩交流節能減碳暨天然氣使用安全宣導活動」</v>
      </c>
      <c r="M578" s="40" t="str">
        <f t="shared" si="26"/>
        <v>臺中市梧棲區南簡社區發展協會</v>
      </c>
    </row>
    <row r="579" spans="1:13" s="9" customFormat="1" ht="93.75">
      <c r="A579" s="78" t="s">
        <v>94</v>
      </c>
      <c r="B579" s="78" t="s">
        <v>155</v>
      </c>
      <c r="C579" s="78" t="s">
        <v>96</v>
      </c>
      <c r="D579" s="78" t="s">
        <v>81</v>
      </c>
      <c r="E579" s="79">
        <v>10</v>
      </c>
      <c r="F579" s="75" t="s">
        <v>82</v>
      </c>
      <c r="G579" s="83"/>
      <c r="H579" s="43" t="s">
        <v>1</v>
      </c>
      <c r="I579" s="76"/>
      <c r="K579" s="140" t="str">
        <f t="shared" si="24"/>
        <v>社政業務-社會福利-社會福利-獎補助費-對國內團體之捐助</v>
      </c>
      <c r="L579" s="140" t="str">
        <f t="shared" si="25"/>
        <v>辦理「成長教室烹飪研習活動暨天然氣節能減碳、臺中港務及業務宣導活動」</v>
      </c>
      <c r="M579" s="40" t="str">
        <f t="shared" si="26"/>
        <v>臺中市梧棲區永寧社區發展協會</v>
      </c>
    </row>
    <row r="580" spans="1:13" s="9" customFormat="1" ht="93.75">
      <c r="A580" s="78" t="s">
        <v>94</v>
      </c>
      <c r="B580" s="78" t="s">
        <v>156</v>
      </c>
      <c r="C580" s="78" t="s">
        <v>107</v>
      </c>
      <c r="D580" s="78" t="s">
        <v>81</v>
      </c>
      <c r="E580" s="79">
        <v>20</v>
      </c>
      <c r="F580" s="75" t="s">
        <v>82</v>
      </c>
      <c r="G580" s="83"/>
      <c r="H580" s="43" t="s">
        <v>1</v>
      </c>
      <c r="I580" s="76"/>
      <c r="K580" s="140" t="str">
        <f t="shared" si="24"/>
        <v>社政業務-社會福利-社會福利-獎補助費-對國內團體之捐助</v>
      </c>
      <c r="L580" s="140" t="str">
        <f t="shared" si="25"/>
        <v>辦理「大庄社區采韻舞蹈班績優社區觀摩暨節約用電天然氣節約節能減碳宣導活動」</v>
      </c>
      <c r="M580" s="40" t="str">
        <f t="shared" si="26"/>
        <v>臺中市梧棲區大庄社區發展協會</v>
      </c>
    </row>
    <row r="581" spans="1:13" s="9" customFormat="1" ht="112.5">
      <c r="A581" s="78" t="s">
        <v>94</v>
      </c>
      <c r="B581" s="78" t="s">
        <v>157</v>
      </c>
      <c r="C581" s="78" t="s">
        <v>158</v>
      </c>
      <c r="D581" s="78" t="s">
        <v>81</v>
      </c>
      <c r="E581" s="79">
        <v>10</v>
      </c>
      <c r="F581" s="75" t="s">
        <v>82</v>
      </c>
      <c r="G581" s="83"/>
      <c r="H581" s="43" t="s">
        <v>1</v>
      </c>
      <c r="I581" s="76"/>
      <c r="K581" s="140" t="str">
        <f t="shared" si="24"/>
        <v>社政業務-社會福利-社會福利-獎補助費-對國內團體之捐助</v>
      </c>
      <c r="L581" s="140" t="str">
        <f t="shared" si="25"/>
        <v>辦理「永安社區成長教室參訪績優社區觀摩交流暨推廣節約用電及天然氣節能減碳宣導活動」</v>
      </c>
      <c r="M581" s="40" t="str">
        <f t="shared" si="26"/>
        <v>臺中市梧棲區永安社區發展協會</v>
      </c>
    </row>
    <row r="582" spans="1:13" s="9" customFormat="1" ht="93.75">
      <c r="A582" s="78" t="s">
        <v>94</v>
      </c>
      <c r="B582" s="78" t="s">
        <v>159</v>
      </c>
      <c r="C582" s="78" t="s">
        <v>100</v>
      </c>
      <c r="D582" s="78" t="s">
        <v>81</v>
      </c>
      <c r="E582" s="79">
        <v>20</v>
      </c>
      <c r="F582" s="75" t="s">
        <v>82</v>
      </c>
      <c r="G582" s="83"/>
      <c r="H582" s="43" t="s">
        <v>1</v>
      </c>
      <c r="I582" s="76"/>
      <c r="K582" s="140" t="str">
        <f t="shared" si="24"/>
        <v>社政業務-社會福利-社會福利-獎補助費-對國內團體之捐助</v>
      </c>
      <c r="L582" s="140" t="str">
        <f t="shared" si="25"/>
        <v>辦理「慶祝端午節體驗包粽子暨節約用電天然氣節約節能減碳、港務業務宣導活動」</v>
      </c>
      <c r="M582" s="40" t="str">
        <f t="shared" si="26"/>
        <v>臺中市梧棲區大村社區發展協會</v>
      </c>
    </row>
    <row r="583" spans="1:13" s="9" customFormat="1" ht="56.25">
      <c r="A583" s="78" t="s">
        <v>94</v>
      </c>
      <c r="B583" s="78" t="s">
        <v>160</v>
      </c>
      <c r="C583" s="78" t="s">
        <v>161</v>
      </c>
      <c r="D583" s="78" t="s">
        <v>81</v>
      </c>
      <c r="E583" s="79">
        <v>10</v>
      </c>
      <c r="F583" s="75" t="s">
        <v>82</v>
      </c>
      <c r="G583" s="83"/>
      <c r="H583" s="43" t="s">
        <v>1</v>
      </c>
      <c r="I583" s="76"/>
      <c r="K583" s="140" t="str">
        <f t="shared" si="24"/>
        <v>社政業務-社會福利-社會福利-獎補助費-對國內團體之捐助</v>
      </c>
      <c r="L583" s="140" t="str">
        <f t="shared" si="25"/>
        <v>辦理「關懷社區老人暨節約用電、港務宣導活動」</v>
      </c>
      <c r="M583" s="40" t="str">
        <f t="shared" si="26"/>
        <v>臺中市圳岸慈善會</v>
      </c>
    </row>
    <row r="584" spans="1:13" s="9" customFormat="1" ht="75">
      <c r="A584" s="78" t="s">
        <v>94</v>
      </c>
      <c r="B584" s="78" t="s">
        <v>162</v>
      </c>
      <c r="C584" s="78" t="s">
        <v>102</v>
      </c>
      <c r="D584" s="78" t="s">
        <v>81</v>
      </c>
      <c r="E584" s="79">
        <v>20</v>
      </c>
      <c r="F584" s="75" t="s">
        <v>82</v>
      </c>
      <c r="G584" s="83"/>
      <c r="H584" s="43" t="s">
        <v>1</v>
      </c>
      <c r="I584" s="76"/>
      <c r="K584" s="140" t="str">
        <f t="shared" si="24"/>
        <v>社政業務-社會福利-社會福利-獎補助費-對國內團體之捐助</v>
      </c>
      <c r="L584" s="140" t="str">
        <f t="shared" si="25"/>
        <v>辦理「興農社區成長教室境外社區交流觀摩暨節約用電宣導活動」</v>
      </c>
      <c r="M584" s="40" t="str">
        <f t="shared" si="26"/>
        <v>臺中市梧棲區興農社區發展協會</v>
      </c>
    </row>
    <row r="585" spans="1:13" s="9" customFormat="1" ht="75">
      <c r="A585" s="78" t="s">
        <v>94</v>
      </c>
      <c r="B585" s="78" t="s">
        <v>163</v>
      </c>
      <c r="C585" s="78" t="s">
        <v>164</v>
      </c>
      <c r="D585" s="78" t="s">
        <v>81</v>
      </c>
      <c r="E585" s="79">
        <v>10</v>
      </c>
      <c r="F585" s="75" t="s">
        <v>82</v>
      </c>
      <c r="G585" s="83"/>
      <c r="H585" s="43" t="s">
        <v>1</v>
      </c>
      <c r="I585" s="76"/>
      <c r="K585" s="140" t="str">
        <f t="shared" ref="K585:K648" si="27">A585</f>
        <v>社政業務-社會福利-社會福利-獎補助費-對國內團體之捐助</v>
      </c>
      <c r="L585" s="140" t="str">
        <f t="shared" ref="L585:L648" si="28">B585</f>
        <v>辦理「關懷老人暨節約能源、推廣液化天然氣宣導活動」</v>
      </c>
      <c r="M585" s="40" t="str">
        <f t="shared" ref="M585:M648" si="29">C585</f>
        <v>臺中市友愛協進會</v>
      </c>
    </row>
    <row r="586" spans="1:13" s="9" customFormat="1" ht="112.5">
      <c r="A586" s="78" t="s">
        <v>94</v>
      </c>
      <c r="B586" s="78" t="s">
        <v>165</v>
      </c>
      <c r="C586" s="78" t="s">
        <v>158</v>
      </c>
      <c r="D586" s="78" t="s">
        <v>81</v>
      </c>
      <c r="E586" s="79">
        <v>20</v>
      </c>
      <c r="F586" s="75" t="s">
        <v>82</v>
      </c>
      <c r="G586" s="83"/>
      <c r="H586" s="43" t="s">
        <v>1</v>
      </c>
      <c r="I586" s="76"/>
      <c r="K586" s="140" t="str">
        <f t="shared" si="27"/>
        <v>社政業務-社會福利-社會福利-獎補助費-對國內團體之捐助</v>
      </c>
      <c r="L586" s="140" t="str">
        <f t="shared" si="28"/>
        <v>辦理「永安社區發展協會參訪績優社區觀摩交流暨推廣節約用電及天然氣節能減碳宣導活動」</v>
      </c>
      <c r="M586" s="40" t="str">
        <f t="shared" si="29"/>
        <v>臺中市梧棲區永安社區發展協會</v>
      </c>
    </row>
    <row r="587" spans="1:13" s="9" customFormat="1" ht="56.25">
      <c r="A587" s="78" t="s">
        <v>94</v>
      </c>
      <c r="B587" s="78" t="s">
        <v>166</v>
      </c>
      <c r="C587" s="78" t="s">
        <v>120</v>
      </c>
      <c r="D587" s="78" t="s">
        <v>81</v>
      </c>
      <c r="E587" s="79">
        <v>20</v>
      </c>
      <c r="F587" s="75" t="s">
        <v>82</v>
      </c>
      <c r="G587" s="83"/>
      <c r="H587" s="43" t="s">
        <v>1</v>
      </c>
      <c r="I587" s="76"/>
      <c r="K587" s="140" t="str">
        <f t="shared" si="27"/>
        <v>社政業務-社會福利-社會福利-獎補助費-對國內團體之捐助</v>
      </c>
      <c r="L587" s="140" t="str">
        <f t="shared" si="28"/>
        <v>辦理「發揚傳統米食文化系列活動暨節約用電宣導」</v>
      </c>
      <c r="M587" s="40" t="str">
        <f t="shared" si="29"/>
        <v>臺中市梧棲區下寮社區發展協會</v>
      </c>
    </row>
    <row r="588" spans="1:13" s="9" customFormat="1" ht="56.25">
      <c r="A588" s="78" t="s">
        <v>94</v>
      </c>
      <c r="B588" s="78" t="s">
        <v>167</v>
      </c>
      <c r="C588" s="78" t="s">
        <v>168</v>
      </c>
      <c r="D588" s="78" t="s">
        <v>81</v>
      </c>
      <c r="E588" s="79">
        <v>20</v>
      </c>
      <c r="F588" s="75" t="s">
        <v>82</v>
      </c>
      <c r="G588" s="83"/>
      <c r="H588" s="43" t="s">
        <v>1</v>
      </c>
      <c r="I588" s="76"/>
      <c r="K588" s="140" t="str">
        <f t="shared" si="27"/>
        <v>社政業務-社會福利-社會福利-獎補助費-對國內團體之捐助</v>
      </c>
      <c r="L588" s="140" t="str">
        <f t="shared" si="28"/>
        <v>辦理「清淨家園暨資源回收暨推廣節約用電宣導活動」</v>
      </c>
      <c r="M588" s="40" t="str">
        <f t="shared" si="29"/>
        <v>臺中市梧棲區中和社區發展協會</v>
      </c>
    </row>
    <row r="589" spans="1:13" s="9" customFormat="1" ht="75">
      <c r="A589" s="78" t="s">
        <v>94</v>
      </c>
      <c r="B589" s="78" t="s">
        <v>169</v>
      </c>
      <c r="C589" s="78" t="s">
        <v>170</v>
      </c>
      <c r="D589" s="78" t="s">
        <v>81</v>
      </c>
      <c r="E589" s="79">
        <v>10</v>
      </c>
      <c r="F589" s="75" t="s">
        <v>82</v>
      </c>
      <c r="G589" s="83"/>
      <c r="H589" s="43" t="s">
        <v>1</v>
      </c>
      <c r="I589" s="76"/>
      <c r="K589" s="140" t="str">
        <f t="shared" si="27"/>
        <v>社政業務-社會福利-社會福利-獎補助費-對國內團體之捐助</v>
      </c>
      <c r="L589" s="140" t="str">
        <f t="shared" si="28"/>
        <v>辦理「2024年蓮塘蔡十八年普關懷弱勢暨節約用電宣導活動」</v>
      </c>
      <c r="M589" s="40" t="str">
        <f t="shared" si="29"/>
        <v>臺中市蓮塘蔡十八年普發展協會蔡榮鑫</v>
      </c>
    </row>
    <row r="590" spans="1:13" s="9" customFormat="1" ht="93.75">
      <c r="A590" s="78" t="s">
        <v>94</v>
      </c>
      <c r="B590" s="78" t="s">
        <v>171</v>
      </c>
      <c r="C590" s="78" t="s">
        <v>107</v>
      </c>
      <c r="D590" s="78" t="s">
        <v>81</v>
      </c>
      <c r="E590" s="79">
        <v>10</v>
      </c>
      <c r="F590" s="75" t="s">
        <v>82</v>
      </c>
      <c r="G590" s="83"/>
      <c r="H590" s="43" t="s">
        <v>1</v>
      </c>
      <c r="I590" s="76"/>
      <c r="K590" s="140" t="str">
        <f t="shared" si="27"/>
        <v>社政業務-社會福利-社會福利-獎補助費-對國內團體之捐助</v>
      </c>
      <c r="L590" s="140" t="str">
        <f t="shared" si="28"/>
        <v>辦理「民俗文化紅龜粿傳承關懷弱勢暨節約用電天然氣節約節能減碳宣導活動」</v>
      </c>
      <c r="M590" s="40" t="str">
        <f t="shared" si="29"/>
        <v>臺中市梧棲區大庄社區發展協會</v>
      </c>
    </row>
    <row r="591" spans="1:13" s="9" customFormat="1" ht="93.75">
      <c r="A591" s="78" t="s">
        <v>94</v>
      </c>
      <c r="B591" s="78" t="s">
        <v>172</v>
      </c>
      <c r="C591" s="78" t="s">
        <v>107</v>
      </c>
      <c r="D591" s="78" t="s">
        <v>81</v>
      </c>
      <c r="E591" s="79">
        <v>10</v>
      </c>
      <c r="F591" s="75" t="s">
        <v>82</v>
      </c>
      <c r="G591" s="83"/>
      <c r="H591" s="43" t="s">
        <v>1</v>
      </c>
      <c r="I591" s="76"/>
      <c r="K591" s="140" t="str">
        <f t="shared" si="27"/>
        <v>社政業務-社會福利-社會福利-獎補助費-對國內團體之捐助</v>
      </c>
      <c r="L591" s="140" t="str">
        <f t="shared" si="28"/>
        <v>辦理「大庄社區成長班績優社區觀摩暨節約用電天然氣節約節能減碳宣導活動」</v>
      </c>
      <c r="M591" s="40" t="str">
        <f t="shared" si="29"/>
        <v>臺中市梧棲區大庄社區發展協會</v>
      </c>
    </row>
    <row r="592" spans="1:13" s="9" customFormat="1" ht="75">
      <c r="A592" s="78" t="s">
        <v>94</v>
      </c>
      <c r="B592" s="78" t="s">
        <v>173</v>
      </c>
      <c r="C592" s="78" t="s">
        <v>126</v>
      </c>
      <c r="D592" s="78" t="s">
        <v>81</v>
      </c>
      <c r="E592" s="79">
        <v>20</v>
      </c>
      <c r="F592" s="75" t="s">
        <v>82</v>
      </c>
      <c r="G592" s="83"/>
      <c r="H592" s="43" t="s">
        <v>1</v>
      </c>
      <c r="I592" s="76"/>
      <c r="K592" s="140" t="str">
        <f t="shared" si="27"/>
        <v>社政業務-社會福利-社會福利-獎補助費-對國內團體之捐助</v>
      </c>
      <c r="L592" s="140" t="str">
        <f t="shared" si="28"/>
        <v>辦理「長壽俱樂部文化新知交流暨液化天然氣能源節約用電宣導活動」</v>
      </c>
      <c r="M592" s="40" t="str">
        <f t="shared" si="29"/>
        <v>臺中市梧棲區文化社區發展協會</v>
      </c>
    </row>
    <row r="593" spans="1:13" s="9" customFormat="1" ht="56.25">
      <c r="A593" s="78" t="s">
        <v>94</v>
      </c>
      <c r="B593" s="78" t="s">
        <v>140</v>
      </c>
      <c r="C593" s="78" t="s">
        <v>126</v>
      </c>
      <c r="D593" s="78" t="s">
        <v>81</v>
      </c>
      <c r="E593" s="79">
        <v>20</v>
      </c>
      <c r="F593" s="75" t="s">
        <v>82</v>
      </c>
      <c r="G593" s="83"/>
      <c r="H593" s="43" t="s">
        <v>1</v>
      </c>
      <c r="I593" s="76"/>
      <c r="K593" s="140" t="str">
        <f t="shared" si="27"/>
        <v>社政業務-社會福利-社會福利-獎補助費-對國內團體之捐助</v>
      </c>
      <c r="L593" s="140" t="str">
        <f t="shared" si="28"/>
        <v>辦理「環保志工生態環境觀摩暨節約用電宣導活動」</v>
      </c>
      <c r="M593" s="40" t="str">
        <f t="shared" si="29"/>
        <v>臺中市梧棲區文化社區發展協會</v>
      </c>
    </row>
    <row r="594" spans="1:13" s="9" customFormat="1" ht="75">
      <c r="A594" s="78" t="s">
        <v>94</v>
      </c>
      <c r="B594" s="78" t="s">
        <v>174</v>
      </c>
      <c r="C594" s="78" t="s">
        <v>100</v>
      </c>
      <c r="D594" s="78" t="s">
        <v>81</v>
      </c>
      <c r="E594" s="79">
        <v>10</v>
      </c>
      <c r="F594" s="75" t="s">
        <v>82</v>
      </c>
      <c r="G594" s="83"/>
      <c r="H594" s="43" t="s">
        <v>1</v>
      </c>
      <c r="I594" s="76"/>
      <c r="K594" s="140" t="str">
        <f t="shared" si="27"/>
        <v>社政業務-社會福利-社會福利-獎補助費-對國內團體之捐助</v>
      </c>
      <c r="L594" s="140" t="str">
        <f t="shared" si="28"/>
        <v>辦理「孝親祖父母節關懷弱勢暨節約用電、港務業務宣導里民活動」</v>
      </c>
      <c r="M594" s="40" t="str">
        <f t="shared" si="29"/>
        <v>臺中市梧棲區大村社區發展協會</v>
      </c>
    </row>
    <row r="595" spans="1:13" s="9" customFormat="1" ht="56.25">
      <c r="A595" s="78" t="s">
        <v>94</v>
      </c>
      <c r="B595" s="78" t="s">
        <v>175</v>
      </c>
      <c r="C595" s="78" t="s">
        <v>176</v>
      </c>
      <c r="D595" s="78" t="s">
        <v>81</v>
      </c>
      <c r="E595" s="79">
        <v>20</v>
      </c>
      <c r="F595" s="75" t="s">
        <v>82</v>
      </c>
      <c r="G595" s="83"/>
      <c r="H595" s="43" t="s">
        <v>1</v>
      </c>
      <c r="I595" s="76"/>
      <c r="K595" s="140" t="str">
        <f t="shared" si="27"/>
        <v>社政業務-社會福利-社會福利-獎補助費-對國內團體之捐助</v>
      </c>
      <c r="L595" s="140" t="str">
        <f t="shared" si="28"/>
        <v>辦理「興農有愛─溫馨中秋情暨節約用電宣導活動」</v>
      </c>
      <c r="M595" s="40" t="str">
        <f t="shared" si="29"/>
        <v>臺中市梧棲區興農社區發展協會</v>
      </c>
    </row>
    <row r="596" spans="1:13" s="9" customFormat="1" ht="56.25">
      <c r="A596" s="78" t="s">
        <v>94</v>
      </c>
      <c r="B596" s="78" t="s">
        <v>177</v>
      </c>
      <c r="C596" s="78" t="s">
        <v>178</v>
      </c>
      <c r="D596" s="78" t="s">
        <v>81</v>
      </c>
      <c r="E596" s="79">
        <v>10</v>
      </c>
      <c r="F596" s="75" t="s">
        <v>82</v>
      </c>
      <c r="G596" s="83"/>
      <c r="H596" s="43" t="s">
        <v>1</v>
      </c>
      <c r="I596" s="76"/>
      <c r="K596" s="140" t="str">
        <f t="shared" si="27"/>
        <v>社政業務-社會福利-社會福利-獎補助費-對國內團體之捐助</v>
      </c>
      <c r="L596" s="140" t="str">
        <f t="shared" si="28"/>
        <v>辦理「慶中秋社會福利業務宣導活動及節約用電宣導」</v>
      </c>
      <c r="M596" s="40" t="str">
        <f t="shared" si="29"/>
        <v>臺中市臺中港區經濟繁榮促進會</v>
      </c>
    </row>
    <row r="597" spans="1:13" s="9" customFormat="1" ht="75">
      <c r="A597" s="78" t="s">
        <v>94</v>
      </c>
      <c r="B597" s="78" t="s">
        <v>179</v>
      </c>
      <c r="C597" s="78" t="s">
        <v>180</v>
      </c>
      <c r="D597" s="78" t="s">
        <v>81</v>
      </c>
      <c r="E597" s="79">
        <v>20</v>
      </c>
      <c r="F597" s="75" t="s">
        <v>82</v>
      </c>
      <c r="G597" s="83"/>
      <c r="H597" s="43" t="s">
        <v>1</v>
      </c>
      <c r="I597" s="76"/>
      <c r="K597" s="140" t="str">
        <f t="shared" si="27"/>
        <v>社政業務-社會福利-社會福利-獎補助費-對國內團體之捐助</v>
      </c>
      <c r="L597" s="140" t="str">
        <f t="shared" si="28"/>
        <v>辦理「慶祝重陽節模範老人表揚暨節約用電、推展港務宣導活動」</v>
      </c>
      <c r="M597" s="40" t="str">
        <f t="shared" si="29"/>
        <v>臺中市梧棲區海興社區發展協會</v>
      </c>
    </row>
    <row r="598" spans="1:13" s="9" customFormat="1" ht="56.25">
      <c r="A598" s="78" t="s">
        <v>94</v>
      </c>
      <c r="B598" s="78" t="s">
        <v>181</v>
      </c>
      <c r="C598" s="78" t="s">
        <v>182</v>
      </c>
      <c r="D598" s="78" t="s">
        <v>81</v>
      </c>
      <c r="E598" s="79">
        <v>20</v>
      </c>
      <c r="F598" s="75" t="s">
        <v>82</v>
      </c>
      <c r="G598" s="83"/>
      <c r="H598" s="43" t="s">
        <v>1</v>
      </c>
      <c r="I598" s="76"/>
      <c r="K598" s="140" t="str">
        <f t="shared" si="27"/>
        <v>社政業務-社會福利-社會福利-獎補助費-對國內團體之捐助</v>
      </c>
      <c r="L598" s="140" t="str">
        <f t="shared" si="28"/>
        <v>辦理「績優社區交流暨推廣天然氣節能減碳宣導活動」</v>
      </c>
      <c r="M598" s="40" t="str">
        <f t="shared" si="29"/>
        <v>臺中市梧棲區中和社區發展協會</v>
      </c>
    </row>
    <row r="599" spans="1:13" s="9" customFormat="1" ht="56.25">
      <c r="A599" s="78" t="s">
        <v>94</v>
      </c>
      <c r="B599" s="78" t="s">
        <v>183</v>
      </c>
      <c r="C599" s="78" t="s">
        <v>184</v>
      </c>
      <c r="D599" s="78" t="s">
        <v>81</v>
      </c>
      <c r="E599" s="79">
        <v>20</v>
      </c>
      <c r="F599" s="75" t="s">
        <v>82</v>
      </c>
      <c r="G599" s="83"/>
      <c r="H599" s="43" t="s">
        <v>1</v>
      </c>
      <c r="I599" s="76"/>
      <c r="K599" s="140" t="str">
        <f t="shared" si="27"/>
        <v>社政業務-社會福利-社會福利-獎補助費-對國內團體之捐助</v>
      </c>
      <c r="L599" s="140" t="str">
        <f t="shared" si="28"/>
        <v>辦理「績優社區觀摩暨推廣節約用電宣導活動」</v>
      </c>
      <c r="M599" s="40" t="str">
        <f t="shared" si="29"/>
        <v>臺中市梧棲區永寧社區發展協會</v>
      </c>
    </row>
    <row r="600" spans="1:13" s="9" customFormat="1" ht="93.75">
      <c r="A600" s="78" t="s">
        <v>94</v>
      </c>
      <c r="B600" s="78" t="s">
        <v>185</v>
      </c>
      <c r="C600" s="78" t="s">
        <v>186</v>
      </c>
      <c r="D600" s="78" t="s">
        <v>81</v>
      </c>
      <c r="E600" s="79">
        <v>20</v>
      </c>
      <c r="F600" s="75" t="s">
        <v>82</v>
      </c>
      <c r="G600" s="83"/>
      <c r="H600" s="43" t="s">
        <v>1</v>
      </c>
      <c r="I600" s="76"/>
      <c r="K600" s="140" t="str">
        <f t="shared" si="27"/>
        <v>社政業務-社會福利-社會福利-獎補助費-對國內團體之捐助</v>
      </c>
      <c r="L600" s="140" t="str">
        <f t="shared" si="28"/>
        <v>辦理「梧棲區福德中秋藝文活動暨天然氣節能減碳及節約用電推廣港務宣導」</v>
      </c>
      <c r="M600" s="40" t="str">
        <f t="shared" si="29"/>
        <v>臺中市梧棲區福德社區發展協會</v>
      </c>
    </row>
    <row r="601" spans="1:13" s="9" customFormat="1" ht="112.5">
      <c r="A601" s="78" t="s">
        <v>94</v>
      </c>
      <c r="B601" s="78" t="s">
        <v>187</v>
      </c>
      <c r="C601" s="78" t="s">
        <v>188</v>
      </c>
      <c r="D601" s="78" t="s">
        <v>81</v>
      </c>
      <c r="E601" s="79">
        <v>20</v>
      </c>
      <c r="F601" s="75" t="s">
        <v>82</v>
      </c>
      <c r="G601" s="83"/>
      <c r="H601" s="43" t="s">
        <v>1</v>
      </c>
      <c r="I601" s="76"/>
      <c r="K601" s="140" t="str">
        <f t="shared" si="27"/>
        <v>社政業務-社會福利-社會福利-獎補助費-對國內團體之捐助</v>
      </c>
      <c r="L601" s="140" t="str">
        <f t="shared" si="28"/>
        <v>辦理「重陽敬老擁老同樂暨支持電源開發、天然氣節能減碳宣導活動及節能減碳臺中港務分公司港務宣導」</v>
      </c>
      <c r="M601" s="40" t="str">
        <f t="shared" si="29"/>
        <v>臺中市梧棲區安仁社區發展協會</v>
      </c>
    </row>
    <row r="602" spans="1:13" s="9" customFormat="1" ht="112.5">
      <c r="A602" s="78" t="s">
        <v>94</v>
      </c>
      <c r="B602" s="78" t="s">
        <v>189</v>
      </c>
      <c r="C602" s="78" t="s">
        <v>190</v>
      </c>
      <c r="D602" s="78" t="s">
        <v>81</v>
      </c>
      <c r="E602" s="79">
        <v>20</v>
      </c>
      <c r="F602" s="75" t="s">
        <v>82</v>
      </c>
      <c r="G602" s="83"/>
      <c r="H602" s="43" t="s">
        <v>1</v>
      </c>
      <c r="I602" s="76"/>
      <c r="K602" s="140" t="str">
        <f t="shared" si="27"/>
        <v>社政業務-社會福利-社會福利-獎補助費-對國內團體之捐助</v>
      </c>
      <c r="L602" s="140" t="str">
        <f t="shared" si="28"/>
        <v>辦理「長壽俱樂部『長長久久‧有您真好』重陽關懷弱勢老人暨節約用電、液化天然氣能源、港務宣導活動</v>
      </c>
      <c r="M602" s="40" t="str">
        <f t="shared" si="29"/>
        <v>臺中市梧棲區文化社區發展協會</v>
      </c>
    </row>
    <row r="603" spans="1:13" s="9" customFormat="1" ht="93.75">
      <c r="A603" s="78" t="s">
        <v>94</v>
      </c>
      <c r="B603" s="78" t="s">
        <v>191</v>
      </c>
      <c r="C603" s="78" t="s">
        <v>192</v>
      </c>
      <c r="D603" s="78" t="s">
        <v>81</v>
      </c>
      <c r="E603" s="79">
        <v>10</v>
      </c>
      <c r="F603" s="75" t="s">
        <v>82</v>
      </c>
      <c r="G603" s="83"/>
      <c r="H603" s="43" t="s">
        <v>1</v>
      </c>
      <c r="I603" s="76"/>
      <c r="K603" s="140" t="str">
        <f t="shared" si="27"/>
        <v>社政業務-社會福利-社會福利-獎補助費-對國內團體之捐助</v>
      </c>
      <c r="L603" s="140" t="str">
        <f t="shared" si="28"/>
        <v>辦理「敬老尊賢九九重陽節社區長者慶生會暨節約用電臺中港務業務宣導里民活動」</v>
      </c>
      <c r="M603" s="40" t="str">
        <f t="shared" si="29"/>
        <v>臺中市梧棲區大庄社區發展協會</v>
      </c>
    </row>
    <row r="604" spans="1:13" s="9" customFormat="1" ht="75">
      <c r="A604" s="78" t="s">
        <v>94</v>
      </c>
      <c r="B604" s="78" t="s">
        <v>193</v>
      </c>
      <c r="C604" s="78" t="s">
        <v>194</v>
      </c>
      <c r="D604" s="78" t="s">
        <v>81</v>
      </c>
      <c r="E604" s="79">
        <v>20</v>
      </c>
      <c r="F604" s="75" t="s">
        <v>82</v>
      </c>
      <c r="G604" s="83"/>
      <c r="H604" s="43" t="s">
        <v>1</v>
      </c>
      <c r="I604" s="76"/>
      <c r="K604" s="140" t="str">
        <f t="shared" si="27"/>
        <v>社政業務-社會福利-社會福利-獎補助費-對國內團體之捐助</v>
      </c>
      <c r="L604" s="140" t="str">
        <f t="shared" si="28"/>
        <v>補助梧棲區婦女會辦理「梧棲婦女會會員新知研習暨節約用電宣導活動」</v>
      </c>
      <c r="M604" s="40" t="str">
        <f t="shared" si="29"/>
        <v>臺中市梧棲區婦女會</v>
      </c>
    </row>
    <row r="605" spans="1:13" s="9" customFormat="1" ht="56.25">
      <c r="A605" s="78" t="s">
        <v>94</v>
      </c>
      <c r="B605" s="78" t="s">
        <v>195</v>
      </c>
      <c r="C605" s="78" t="s">
        <v>184</v>
      </c>
      <c r="D605" s="78" t="s">
        <v>81</v>
      </c>
      <c r="E605" s="79">
        <v>20</v>
      </c>
      <c r="F605" s="75" t="s">
        <v>82</v>
      </c>
      <c r="G605" s="83"/>
      <c r="H605" s="43" t="s">
        <v>1</v>
      </c>
      <c r="I605" s="76"/>
      <c r="K605" s="140" t="str">
        <f t="shared" si="27"/>
        <v>社政業務-社會福利-社會福利-獎補助費-對國內團體之捐助</v>
      </c>
      <c r="L605" s="140" t="str">
        <f t="shared" si="28"/>
        <v>辦理「慶祝重陽節關懷社區老人暨節約用電宣導活動」</v>
      </c>
      <c r="M605" s="40" t="str">
        <f t="shared" si="29"/>
        <v>臺中市梧棲區永寧社區發展協會</v>
      </c>
    </row>
    <row r="606" spans="1:13" s="9" customFormat="1" ht="75">
      <c r="A606" s="78" t="s">
        <v>94</v>
      </c>
      <c r="B606" s="78" t="s">
        <v>196</v>
      </c>
      <c r="C606" s="78" t="s">
        <v>188</v>
      </c>
      <c r="D606" s="78" t="s">
        <v>81</v>
      </c>
      <c r="E606" s="79">
        <v>20</v>
      </c>
      <c r="F606" s="75" t="s">
        <v>82</v>
      </c>
      <c r="G606" s="83"/>
      <c r="H606" s="43" t="s">
        <v>1</v>
      </c>
      <c r="I606" s="76"/>
      <c r="K606" s="140" t="str">
        <f t="shared" si="27"/>
        <v>社政業務-社會福利-社會福利-獎補助費-對國內團體之捐助</v>
      </c>
      <c r="L606" s="140" t="str">
        <f t="shared" si="28"/>
        <v>辦理「績優社區研習暨支持電源開發、天然氣節能減碳宣導活動」</v>
      </c>
      <c r="M606" s="40" t="str">
        <f t="shared" si="29"/>
        <v>臺中市梧棲區安仁社區發展協會</v>
      </c>
    </row>
    <row r="607" spans="1:13" s="9" customFormat="1" ht="93.75">
      <c r="A607" s="78" t="s">
        <v>94</v>
      </c>
      <c r="B607" s="78" t="s">
        <v>197</v>
      </c>
      <c r="C607" s="78" t="s">
        <v>198</v>
      </c>
      <c r="D607" s="78" t="s">
        <v>81</v>
      </c>
      <c r="E607" s="79">
        <v>20</v>
      </c>
      <c r="F607" s="75" t="s">
        <v>82</v>
      </c>
      <c r="G607" s="83"/>
      <c r="H607" s="43" t="s">
        <v>1</v>
      </c>
      <c r="I607" s="76"/>
      <c r="K607" s="140" t="str">
        <f t="shared" si="27"/>
        <v>社政業務-社會福利-社會福利-獎補助費-對國內團體之捐助</v>
      </c>
      <c r="L607" s="140" t="str">
        <f t="shared" si="28"/>
        <v>辦理「重陽節銀髮族養生之道關懷弱勢暨節約用電暨天然氣節約節能宣導活動」</v>
      </c>
      <c r="M607" s="40" t="str">
        <f t="shared" si="29"/>
        <v>臺中市梧棲區大村社區發展協會</v>
      </c>
    </row>
    <row r="608" spans="1:13" s="9" customFormat="1" ht="75">
      <c r="A608" s="78" t="s">
        <v>94</v>
      </c>
      <c r="B608" s="78" t="s">
        <v>199</v>
      </c>
      <c r="C608" s="78" t="s">
        <v>180</v>
      </c>
      <c r="D608" s="78" t="s">
        <v>81</v>
      </c>
      <c r="E608" s="79">
        <v>20</v>
      </c>
      <c r="F608" s="75" t="s">
        <v>82</v>
      </c>
      <c r="G608" s="83"/>
      <c r="H608" s="43" t="s">
        <v>1</v>
      </c>
      <c r="I608" s="76"/>
      <c r="K608" s="140" t="str">
        <f t="shared" si="27"/>
        <v>社政業務-社會福利-社會福利-獎補助費-對國內團體之捐助</v>
      </c>
      <c r="L608" s="140" t="str">
        <f t="shared" si="28"/>
        <v>辦理「辦理第十屆高齡健康活力運動會邀請賽暨節約用電宣導活動」</v>
      </c>
      <c r="M608" s="40" t="str">
        <f t="shared" si="29"/>
        <v>臺中市梧棲區海興社區發展協會</v>
      </c>
    </row>
    <row r="609" spans="1:13" s="9" customFormat="1" ht="93.75">
      <c r="A609" s="78" t="s">
        <v>94</v>
      </c>
      <c r="B609" s="78" t="s">
        <v>200</v>
      </c>
      <c r="C609" s="78" t="s">
        <v>198</v>
      </c>
      <c r="D609" s="78" t="s">
        <v>81</v>
      </c>
      <c r="E609" s="79">
        <v>20</v>
      </c>
      <c r="F609" s="75" t="s">
        <v>82</v>
      </c>
      <c r="G609" s="83"/>
      <c r="H609" s="43" t="s">
        <v>1</v>
      </c>
      <c r="I609" s="76"/>
      <c r="K609" s="140" t="str">
        <f t="shared" si="27"/>
        <v>社政業務-社會福利-社會福利-獎補助費-對國內團體之捐助</v>
      </c>
      <c r="L609" s="140" t="str">
        <f t="shared" si="28"/>
        <v>辦理「社區照顧關懷據點參訪觀摩活動暨節約用電、天然氣節約節能宣導」</v>
      </c>
      <c r="M609" s="40" t="str">
        <f t="shared" si="29"/>
        <v>臺中市梧棲區大村社區發展協會</v>
      </c>
    </row>
    <row r="610" spans="1:13" s="9" customFormat="1" ht="56.25">
      <c r="A610" s="78" t="s">
        <v>94</v>
      </c>
      <c r="B610" s="78" t="s">
        <v>201</v>
      </c>
      <c r="C610" s="78" t="s">
        <v>182</v>
      </c>
      <c r="D610" s="78" t="s">
        <v>81</v>
      </c>
      <c r="E610" s="79">
        <v>20</v>
      </c>
      <c r="F610" s="75" t="s">
        <v>82</v>
      </c>
      <c r="G610" s="83"/>
      <c r="H610" s="43" t="s">
        <v>1</v>
      </c>
      <c r="I610" s="76"/>
      <c r="K610" s="140" t="str">
        <f t="shared" si="27"/>
        <v>社政業務-社會福利-社會福利-獎補助費-對國內團體之捐助</v>
      </c>
      <c r="L610" s="140" t="str">
        <f t="shared" si="28"/>
        <v>辦理「關懷社區老人送溫情暨節約用電宣導活動」</v>
      </c>
      <c r="M610" s="40" t="str">
        <f t="shared" si="29"/>
        <v>臺中市梧棲區中和社區發展協會</v>
      </c>
    </row>
    <row r="611" spans="1:13" s="9" customFormat="1" ht="112.5">
      <c r="A611" s="78" t="s">
        <v>94</v>
      </c>
      <c r="B611" s="78" t="s">
        <v>202</v>
      </c>
      <c r="C611" s="78" t="s">
        <v>203</v>
      </c>
      <c r="D611" s="78" t="s">
        <v>81</v>
      </c>
      <c r="E611" s="79">
        <v>10</v>
      </c>
      <c r="F611" s="75" t="s">
        <v>82</v>
      </c>
      <c r="G611" s="83"/>
      <c r="H611" s="43" t="s">
        <v>1</v>
      </c>
      <c r="I611" s="76"/>
      <c r="K611" s="140" t="str">
        <f t="shared" si="27"/>
        <v>社政業務-社會福利-社會福利-獎補助費-對國內團體之捐助</v>
      </c>
      <c r="L611" s="140" t="str">
        <f t="shared" si="28"/>
        <v>辦理「港洲盃趣味棒壘球賽暨宣導托育升級紅不讓、節能減碳、港務業務及乾淨能源政令宣導活動」</v>
      </c>
      <c r="M611" s="40" t="str">
        <f t="shared" si="29"/>
        <v>臺中市海線文化關懷協會</v>
      </c>
    </row>
    <row r="612" spans="1:13" s="9" customFormat="1" ht="56.25">
      <c r="A612" s="78" t="s">
        <v>94</v>
      </c>
      <c r="B612" s="78" t="s">
        <v>204</v>
      </c>
      <c r="C612" s="78" t="s">
        <v>205</v>
      </c>
      <c r="D612" s="78" t="s">
        <v>81</v>
      </c>
      <c r="E612" s="79">
        <v>10</v>
      </c>
      <c r="F612" s="75" t="s">
        <v>82</v>
      </c>
      <c r="G612" s="83"/>
      <c r="H612" s="43" t="s">
        <v>1</v>
      </c>
      <c r="I612" s="76"/>
      <c r="K612" s="140" t="str">
        <f t="shared" si="27"/>
        <v>社政業務-社會福利-社會福利-獎補助費-對國內團體之捐助</v>
      </c>
      <c r="L612" s="140" t="str">
        <f t="shared" si="28"/>
        <v>辦理「關懷社區老人參訪觀摩活動暨節約用電宣導」</v>
      </c>
      <c r="M612" s="40" t="str">
        <f t="shared" si="29"/>
        <v>臺中市圳岸慈善會</v>
      </c>
    </row>
    <row r="613" spans="1:13" s="9" customFormat="1" ht="75">
      <c r="A613" s="78" t="s">
        <v>94</v>
      </c>
      <c r="B613" s="78" t="s">
        <v>206</v>
      </c>
      <c r="C613" s="78" t="s">
        <v>207</v>
      </c>
      <c r="D613" s="78" t="s">
        <v>81</v>
      </c>
      <c r="E613" s="79">
        <v>20</v>
      </c>
      <c r="F613" s="75" t="s">
        <v>82</v>
      </c>
      <c r="G613" s="83"/>
      <c r="H613" s="43" t="s">
        <v>1</v>
      </c>
      <c r="I613" s="76"/>
      <c r="K613" s="140" t="str">
        <f t="shared" si="27"/>
        <v>社政業務-社會福利-社會福利-獎補助費-對國內團體之捐助</v>
      </c>
      <c r="L613" s="140" t="str">
        <f t="shared" si="28"/>
        <v>辦理「環保志工隊辦理績優社區交流暨節約用電宣導活動」</v>
      </c>
      <c r="M613" s="40" t="str">
        <f t="shared" si="29"/>
        <v>臺中市梧棲區中正社區發展協會</v>
      </c>
    </row>
    <row r="614" spans="1:13" s="9" customFormat="1" ht="56.25">
      <c r="A614" s="78" t="s">
        <v>94</v>
      </c>
      <c r="B614" s="78" t="s">
        <v>208</v>
      </c>
      <c r="C614" s="78" t="s">
        <v>209</v>
      </c>
      <c r="D614" s="78" t="s">
        <v>81</v>
      </c>
      <c r="E614" s="79">
        <v>10</v>
      </c>
      <c r="F614" s="75" t="s">
        <v>82</v>
      </c>
      <c r="G614" s="83"/>
      <c r="H614" s="43" t="s">
        <v>1</v>
      </c>
      <c r="I614" s="76"/>
      <c r="K614" s="140" t="str">
        <f t="shared" si="27"/>
        <v>社政業務-社會福利-社會福利-獎補助費-對國內團體之捐助</v>
      </c>
      <c r="L614" s="140" t="str">
        <f t="shared" si="28"/>
        <v>辦理「老街人文特色研習暨推廣節約用電宣導活動」</v>
      </c>
      <c r="M614" s="40" t="str">
        <f t="shared" si="29"/>
        <v>台中縣梧棲鎮老街再造協會</v>
      </c>
    </row>
    <row r="615" spans="1:13" s="9" customFormat="1" ht="56.25">
      <c r="A615" s="78" t="s">
        <v>94</v>
      </c>
      <c r="B615" s="78" t="s">
        <v>210</v>
      </c>
      <c r="C615" s="78" t="s">
        <v>211</v>
      </c>
      <c r="D615" s="78" t="s">
        <v>81</v>
      </c>
      <c r="E615" s="79">
        <v>20</v>
      </c>
      <c r="F615" s="75" t="s">
        <v>82</v>
      </c>
      <c r="G615" s="83"/>
      <c r="H615" s="43" t="s">
        <v>1</v>
      </c>
      <c r="I615" s="76"/>
      <c r="K615" s="140" t="str">
        <f t="shared" si="27"/>
        <v>社政業務-社會福利-社會福利-獎補助費-對國內團體之捐助</v>
      </c>
      <c r="L615" s="140" t="str">
        <f t="shared" si="28"/>
        <v>辦理「據點觀摩暨支持天然氣節能減碳宣導活動」</v>
      </c>
      <c r="M615" s="40" t="str">
        <f t="shared" si="29"/>
        <v>臺中市梧棲區草湳社區發展協會</v>
      </c>
    </row>
    <row r="616" spans="1:13" s="9" customFormat="1" ht="75">
      <c r="A616" s="78" t="s">
        <v>94</v>
      </c>
      <c r="B616" s="78" t="s">
        <v>212</v>
      </c>
      <c r="C616" s="78" t="s">
        <v>198</v>
      </c>
      <c r="D616" s="78" t="s">
        <v>81</v>
      </c>
      <c r="E616" s="79">
        <v>20</v>
      </c>
      <c r="F616" s="75" t="s">
        <v>82</v>
      </c>
      <c r="G616" s="83"/>
      <c r="H616" s="43" t="s">
        <v>1</v>
      </c>
      <c r="I616" s="76"/>
      <c r="K616" s="140" t="str">
        <f t="shared" si="27"/>
        <v>社政業務-社會福利-社會福利-獎補助費-對國內團體之捐助</v>
      </c>
      <c r="L616" s="140" t="str">
        <f t="shared" si="28"/>
        <v>辦理「環保志工隊績優社區觀摩暨生態體驗、節約用電宣導」</v>
      </c>
      <c r="M616" s="40" t="str">
        <f t="shared" si="29"/>
        <v>臺中市梧棲區大村社區發展協會</v>
      </c>
    </row>
    <row r="617" spans="1:13" s="9" customFormat="1" ht="93.75">
      <c r="A617" s="78" t="s">
        <v>94</v>
      </c>
      <c r="B617" s="78" t="s">
        <v>213</v>
      </c>
      <c r="C617" s="78" t="s">
        <v>214</v>
      </c>
      <c r="D617" s="78" t="s">
        <v>81</v>
      </c>
      <c r="E617" s="79">
        <v>20</v>
      </c>
      <c r="F617" s="75" t="s">
        <v>82</v>
      </c>
      <c r="G617" s="83"/>
      <c r="H617" s="43" t="s">
        <v>1</v>
      </c>
      <c r="I617" s="76"/>
      <c r="K617" s="140" t="str">
        <f t="shared" si="27"/>
        <v>社政業務-社會福利-社會福利-獎補助費-對國內團體之捐助</v>
      </c>
      <c r="L617" s="140" t="str">
        <f t="shared" si="28"/>
        <v>辦理「「用愛心包圍」家扶中心親子戶外參訪暨節約用電及港務業務宣導活動」</v>
      </c>
      <c r="M617" s="40" t="str">
        <f t="shared" si="29"/>
        <v>社團法人臺中市群禮關懷協會</v>
      </c>
    </row>
    <row r="618" spans="1:13" s="9" customFormat="1" ht="93.75">
      <c r="A618" s="78" t="s">
        <v>94</v>
      </c>
      <c r="B618" s="78" t="s">
        <v>215</v>
      </c>
      <c r="C618" s="78" t="s">
        <v>216</v>
      </c>
      <c r="D618" s="78" t="s">
        <v>81</v>
      </c>
      <c r="E618" s="79">
        <v>20</v>
      </c>
      <c r="F618" s="75" t="s">
        <v>82</v>
      </c>
      <c r="G618" s="83"/>
      <c r="H618" s="43" t="s">
        <v>1</v>
      </c>
      <c r="I618" s="76"/>
      <c r="K618" s="140" t="str">
        <f t="shared" si="27"/>
        <v>社政業務-社會福利-社會福利-獎補助費-對國內團體之捐助</v>
      </c>
      <c r="L618" s="140" t="str">
        <f t="shared" si="28"/>
        <v>辦理「永安社區關懷弱勢送溫情暨節約用電天然氣節約節能減碳臺中港務業務宣導活動」</v>
      </c>
      <c r="M618" s="40" t="str">
        <f t="shared" si="29"/>
        <v>臺中市梧棲區永安社區發展協會</v>
      </c>
    </row>
    <row r="619" spans="1:13" s="9" customFormat="1" ht="75">
      <c r="A619" s="78" t="s">
        <v>94</v>
      </c>
      <c r="B619" s="78" t="s">
        <v>217</v>
      </c>
      <c r="C619" s="78" t="s">
        <v>211</v>
      </c>
      <c r="D619" s="78" t="s">
        <v>81</v>
      </c>
      <c r="E619" s="79">
        <v>20</v>
      </c>
      <c r="F619" s="75" t="s">
        <v>82</v>
      </c>
      <c r="G619" s="83"/>
      <c r="H619" s="43" t="s">
        <v>1</v>
      </c>
      <c r="I619" s="76"/>
      <c r="K619" s="140" t="str">
        <f t="shared" si="27"/>
        <v>社政業務-社會福利-社會福利-獎補助費-對國內團體之捐助</v>
      </c>
      <c r="L619" s="140" t="str">
        <f t="shared" si="28"/>
        <v>辦理「圓圓滿滿凜冬溫暖人文關懷之節約用電暨港務業務宣導里民活動」</v>
      </c>
      <c r="M619" s="40" t="str">
        <f t="shared" si="29"/>
        <v>臺中市梧棲區草湳社區發展協會</v>
      </c>
    </row>
    <row r="620" spans="1:13" s="9" customFormat="1" ht="56.25">
      <c r="A620" s="78" t="s">
        <v>94</v>
      </c>
      <c r="B620" s="78" t="s">
        <v>218</v>
      </c>
      <c r="C620" s="78" t="s">
        <v>219</v>
      </c>
      <c r="D620" s="78" t="s">
        <v>81</v>
      </c>
      <c r="E620" s="79">
        <v>20</v>
      </c>
      <c r="F620" s="75" t="s">
        <v>82</v>
      </c>
      <c r="G620" s="83"/>
      <c r="H620" s="43" t="s">
        <v>1</v>
      </c>
      <c r="I620" s="76"/>
      <c r="K620" s="140" t="str">
        <f t="shared" si="27"/>
        <v>社政業務-社會福利-社會福利-獎補助費-對國內團體之捐助</v>
      </c>
      <c r="L620" s="140" t="str">
        <f t="shared" si="28"/>
        <v>辦理「頂寮社區社區報成果發表暨節約用電宣導活動」</v>
      </c>
      <c r="M620" s="40" t="str">
        <f t="shared" si="29"/>
        <v>臺中市梧棲區頂寮社區發展協會</v>
      </c>
    </row>
    <row r="621" spans="1:13" s="9" customFormat="1" ht="75">
      <c r="A621" s="78" t="s">
        <v>94</v>
      </c>
      <c r="B621" s="78" t="s">
        <v>125</v>
      </c>
      <c r="C621" s="78" t="s">
        <v>190</v>
      </c>
      <c r="D621" s="78" t="s">
        <v>81</v>
      </c>
      <c r="E621" s="79">
        <v>20</v>
      </c>
      <c r="F621" s="75" t="s">
        <v>82</v>
      </c>
      <c r="G621" s="83"/>
      <c r="H621" s="43" t="s">
        <v>1</v>
      </c>
      <c r="I621" s="76"/>
      <c r="K621" s="140" t="str">
        <f t="shared" si="27"/>
        <v>社政業務-社會福利-社會福利-獎補助費-對國內團體之捐助</v>
      </c>
      <c r="L621" s="140" t="str">
        <f t="shared" si="28"/>
        <v>辦理「社區文化新知交流暨液化天然氣能源節約用電宣導活動」</v>
      </c>
      <c r="M621" s="40" t="str">
        <f t="shared" si="29"/>
        <v>臺中市梧棲區文化社區發展協會</v>
      </c>
    </row>
    <row r="622" spans="1:13" s="9" customFormat="1" ht="56.25">
      <c r="A622" s="78" t="s">
        <v>94</v>
      </c>
      <c r="B622" s="78" t="s">
        <v>220</v>
      </c>
      <c r="C622" s="78" t="s">
        <v>219</v>
      </c>
      <c r="D622" s="78" t="s">
        <v>81</v>
      </c>
      <c r="E622" s="79">
        <v>20</v>
      </c>
      <c r="F622" s="75" t="s">
        <v>82</v>
      </c>
      <c r="G622" s="83"/>
      <c r="H622" s="43" t="s">
        <v>1</v>
      </c>
      <c r="I622" s="76"/>
      <c r="K622" s="140" t="str">
        <f t="shared" si="27"/>
        <v>社政業務-社會福利-社會福利-獎補助費-對國內團體之捐助</v>
      </c>
      <c r="L622" s="140" t="str">
        <f t="shared" si="28"/>
        <v>辦理「頂寮社區健康講座暨節約用電宣導活動」</v>
      </c>
      <c r="M622" s="40" t="str">
        <f t="shared" si="29"/>
        <v>臺中市梧棲區頂寮社區發展協會</v>
      </c>
    </row>
    <row r="623" spans="1:13" s="9" customFormat="1" ht="75">
      <c r="A623" s="78" t="s">
        <v>94</v>
      </c>
      <c r="B623" s="78" t="s">
        <v>221</v>
      </c>
      <c r="C623" s="78" t="s">
        <v>184</v>
      </c>
      <c r="D623" s="78" t="s">
        <v>81</v>
      </c>
      <c r="E623" s="79">
        <v>20</v>
      </c>
      <c r="F623" s="75" t="s">
        <v>82</v>
      </c>
      <c r="G623" s="83"/>
      <c r="H623" s="43" t="s">
        <v>1</v>
      </c>
      <c r="I623" s="76"/>
      <c r="K623" s="140" t="str">
        <f t="shared" si="27"/>
        <v>社政業務-社會福利-社會福利-獎補助費-對國內團體之捐助</v>
      </c>
      <c r="L623" s="140" t="str">
        <f t="shared" si="28"/>
        <v>辦理「成長教室烹飪研習活動暨推廣節約用電宣導活動」</v>
      </c>
      <c r="M623" s="40" t="str">
        <f t="shared" si="29"/>
        <v>臺中市梧棲區永寧社區發展協會</v>
      </c>
    </row>
    <row r="624" spans="1:13" s="9" customFormat="1" ht="56.25">
      <c r="A624" s="78" t="s">
        <v>94</v>
      </c>
      <c r="B624" s="78" t="s">
        <v>167</v>
      </c>
      <c r="C624" s="78" t="s">
        <v>182</v>
      </c>
      <c r="D624" s="78" t="s">
        <v>81</v>
      </c>
      <c r="E624" s="79">
        <v>20</v>
      </c>
      <c r="F624" s="75" t="s">
        <v>82</v>
      </c>
      <c r="G624" s="83"/>
      <c r="H624" s="43" t="s">
        <v>1</v>
      </c>
      <c r="I624" s="76"/>
      <c r="K624" s="140" t="str">
        <f t="shared" si="27"/>
        <v>社政業務-社會福利-社會福利-獎補助費-對國內團體之捐助</v>
      </c>
      <c r="L624" s="140" t="str">
        <f t="shared" si="28"/>
        <v>辦理「清淨家園暨資源回收暨推廣節約用電宣導活動」</v>
      </c>
      <c r="M624" s="40" t="str">
        <f t="shared" si="29"/>
        <v>臺中市梧棲區中和社區發展協會</v>
      </c>
    </row>
    <row r="625" spans="1:13" s="9" customFormat="1" ht="56.25">
      <c r="A625" s="78" t="s">
        <v>94</v>
      </c>
      <c r="B625" s="78" t="s">
        <v>222</v>
      </c>
      <c r="C625" s="78" t="s">
        <v>176</v>
      </c>
      <c r="D625" s="78" t="s">
        <v>81</v>
      </c>
      <c r="E625" s="79">
        <v>10</v>
      </c>
      <c r="F625" s="75" t="s">
        <v>82</v>
      </c>
      <c r="G625" s="83"/>
      <c r="H625" s="43" t="s">
        <v>1</v>
      </c>
      <c r="I625" s="76"/>
      <c r="K625" s="140" t="str">
        <f t="shared" si="27"/>
        <v>社政業務-社會福利-社會福利-獎補助費-對國內團體之捐助</v>
      </c>
      <c r="L625" s="140" t="str">
        <f t="shared" si="28"/>
        <v>辦理「冬至暖心趣味搓湯圓暨節約用電宣導活動」</v>
      </c>
      <c r="M625" s="40" t="str">
        <f t="shared" si="29"/>
        <v>臺中市梧棲區興農社區發展協會</v>
      </c>
    </row>
    <row r="626" spans="1:13" s="9" customFormat="1" ht="75">
      <c r="A626" s="78" t="s">
        <v>94</v>
      </c>
      <c r="B626" s="78" t="s">
        <v>223</v>
      </c>
      <c r="C626" s="78" t="s">
        <v>180</v>
      </c>
      <c r="D626" s="78" t="s">
        <v>81</v>
      </c>
      <c r="E626" s="79">
        <v>20</v>
      </c>
      <c r="F626" s="75" t="s">
        <v>82</v>
      </c>
      <c r="G626" s="83"/>
      <c r="H626" s="43" t="s">
        <v>1</v>
      </c>
      <c r="I626" s="76"/>
      <c r="K626" s="140" t="str">
        <f t="shared" si="27"/>
        <v>社政業務-社會福利-社會福利-獎補助費-對國內團體之捐助</v>
      </c>
      <c r="L626" s="140" t="str">
        <f t="shared" si="28"/>
        <v>辦理「社區長者歲末圍爐感恩餐會暨節約用電、推展港務宣導里民活動」</v>
      </c>
      <c r="M626" s="40" t="str">
        <f t="shared" si="29"/>
        <v>臺中市梧棲區海興社區發展協會</v>
      </c>
    </row>
    <row r="627" spans="1:13" s="9" customFormat="1" ht="93.75">
      <c r="A627" s="78" t="s">
        <v>94</v>
      </c>
      <c r="B627" s="78" t="s">
        <v>224</v>
      </c>
      <c r="C627" s="78" t="s">
        <v>198</v>
      </c>
      <c r="D627" s="78" t="s">
        <v>81</v>
      </c>
      <c r="E627" s="79">
        <v>20</v>
      </c>
      <c r="F627" s="75" t="s">
        <v>82</v>
      </c>
      <c r="G627" s="83"/>
      <c r="H627" s="43" t="s">
        <v>1</v>
      </c>
      <c r="I627" s="76"/>
      <c r="K627" s="140" t="str">
        <f t="shared" si="27"/>
        <v>社政業務-社會福利-社會福利-獎補助費-對國內團體之捐助</v>
      </c>
      <c r="L627" s="140" t="str">
        <f t="shared" si="28"/>
        <v>辦理「社區幹部績優社區觀摩暨生態體驗節約用電天然氣節約節能宣導活動」</v>
      </c>
      <c r="M627" s="40" t="str">
        <f t="shared" si="29"/>
        <v>臺中市梧棲區大村社區發展協會</v>
      </c>
    </row>
    <row r="628" spans="1:13" s="9" customFormat="1" ht="75">
      <c r="A628" s="78" t="s">
        <v>94</v>
      </c>
      <c r="B628" s="78" t="s">
        <v>225</v>
      </c>
      <c r="C628" s="78" t="s">
        <v>216</v>
      </c>
      <c r="D628" s="78" t="s">
        <v>81</v>
      </c>
      <c r="E628" s="79">
        <v>10</v>
      </c>
      <c r="F628" s="75" t="s">
        <v>82</v>
      </c>
      <c r="G628" s="83"/>
      <c r="H628" s="43" t="s">
        <v>1</v>
      </c>
      <c r="I628" s="76"/>
      <c r="K628" s="140" t="str">
        <f t="shared" si="27"/>
        <v>社政業務-社會福利-社會福利-獎補助費-對國內團體之捐助</v>
      </c>
      <c r="L628" s="140" t="str">
        <f t="shared" si="28"/>
        <v>辦理「永安社區迎冬至人團圓暨關懷社區老人與推廣節約用電活動」</v>
      </c>
      <c r="M628" s="40" t="str">
        <f t="shared" si="29"/>
        <v>臺中市梧棲區永安社區發展協會</v>
      </c>
    </row>
    <row r="629" spans="1:13" s="9" customFormat="1" ht="56.25">
      <c r="A629" s="78" t="s">
        <v>94</v>
      </c>
      <c r="B629" s="78" t="s">
        <v>226</v>
      </c>
      <c r="C629" s="78" t="s">
        <v>227</v>
      </c>
      <c r="D629" s="78" t="s">
        <v>81</v>
      </c>
      <c r="E629" s="79">
        <v>20</v>
      </c>
      <c r="F629" s="75" t="s">
        <v>82</v>
      </c>
      <c r="G629" s="83"/>
      <c r="H629" s="43" t="s">
        <v>1</v>
      </c>
      <c r="I629" s="76"/>
      <c r="K629" s="140" t="str">
        <f t="shared" si="27"/>
        <v>社政業務-社會福利-社會福利-獎補助費-對國內團體之捐助</v>
      </c>
      <c r="L629" s="140" t="str">
        <f t="shared" si="28"/>
        <v>辦理「南簡社區據點觀摩交流暨節約用電宣導活動」</v>
      </c>
      <c r="M629" s="40" t="str">
        <f t="shared" si="29"/>
        <v>臺中市梧棲區南簡社區發展協會</v>
      </c>
    </row>
    <row r="630" spans="1:13" s="9" customFormat="1" ht="93.75">
      <c r="A630" s="78" t="s">
        <v>94</v>
      </c>
      <c r="B630" s="78" t="s">
        <v>228</v>
      </c>
      <c r="C630" s="78" t="s">
        <v>186</v>
      </c>
      <c r="D630" s="78" t="s">
        <v>81</v>
      </c>
      <c r="E630" s="79">
        <v>20</v>
      </c>
      <c r="F630" s="75" t="s">
        <v>82</v>
      </c>
      <c r="G630" s="83"/>
      <c r="H630" s="43" t="s">
        <v>1</v>
      </c>
      <c r="I630" s="76"/>
      <c r="K630" s="140" t="str">
        <f t="shared" si="27"/>
        <v>社政業務-社會福利-社會福利-獎補助費-對國內團體之捐助</v>
      </c>
      <c r="L630" s="140" t="str">
        <f t="shared" si="28"/>
        <v>辦理「梧棲區福德里冬至搓湯圓添團圓暨天然氣節能減碳及節約用電推廣港務宣導」</v>
      </c>
      <c r="M630" s="40" t="str">
        <f t="shared" si="29"/>
        <v>臺中市梧棲區福德社區發展協會</v>
      </c>
    </row>
    <row r="631" spans="1:13" s="9" customFormat="1" ht="56.25">
      <c r="A631" s="78" t="s">
        <v>94</v>
      </c>
      <c r="B631" s="78" t="s">
        <v>229</v>
      </c>
      <c r="C631" s="78" t="s">
        <v>219</v>
      </c>
      <c r="D631" s="78" t="s">
        <v>81</v>
      </c>
      <c r="E631" s="79">
        <v>20</v>
      </c>
      <c r="F631" s="75" t="s">
        <v>82</v>
      </c>
      <c r="G631" s="83"/>
      <c r="H631" s="43" t="s">
        <v>1</v>
      </c>
      <c r="I631" s="76"/>
      <c r="K631" s="140" t="str">
        <f t="shared" si="27"/>
        <v>社政業務-社會福利-社會福利-獎補助費-對國內團體之捐助</v>
      </c>
      <c r="L631" s="140" t="str">
        <f t="shared" si="28"/>
        <v>辦理「大家作伙來做紅龜粿暨節約用電宣導活動」</v>
      </c>
      <c r="M631" s="40" t="str">
        <f t="shared" si="29"/>
        <v>臺中市梧棲區頂寮社區發展協會</v>
      </c>
    </row>
    <row r="632" spans="1:13" s="9" customFormat="1" ht="75">
      <c r="A632" s="78" t="s">
        <v>94</v>
      </c>
      <c r="B632" s="78" t="s">
        <v>230</v>
      </c>
      <c r="C632" s="78" t="s">
        <v>227</v>
      </c>
      <c r="D632" s="78" t="s">
        <v>81</v>
      </c>
      <c r="E632" s="79">
        <v>20</v>
      </c>
      <c r="F632" s="75" t="s">
        <v>82</v>
      </c>
      <c r="G632" s="83"/>
      <c r="H632" s="43" t="s">
        <v>1</v>
      </c>
      <c r="I632" s="76"/>
      <c r="K632" s="140" t="str">
        <f t="shared" si="27"/>
        <v>社政業務-社會福利-社會福利-獎補助費-對國內團體之捐助</v>
      </c>
      <c r="L632" s="140" t="str">
        <f t="shared" si="28"/>
        <v>辦理「關懷弱勢圓滿搓湯圓平安幸福暨節約用電宣導活動」</v>
      </c>
      <c r="M632" s="40" t="str">
        <f t="shared" si="29"/>
        <v>臺中市梧棲區南簡社區發展協會</v>
      </c>
    </row>
    <row r="633" spans="1:13" s="9" customFormat="1" ht="75">
      <c r="A633" s="78" t="s">
        <v>94</v>
      </c>
      <c r="B633" s="78" t="s">
        <v>231</v>
      </c>
      <c r="C633" s="78" t="s">
        <v>232</v>
      </c>
      <c r="D633" s="78" t="s">
        <v>81</v>
      </c>
      <c r="E633" s="79">
        <v>10</v>
      </c>
      <c r="F633" s="75" t="s">
        <v>82</v>
      </c>
      <c r="G633" s="83"/>
      <c r="H633" s="43" t="s">
        <v>1</v>
      </c>
      <c r="I633" s="76"/>
      <c r="K633" s="140" t="str">
        <f t="shared" si="27"/>
        <v>社政業務-社會福利-社會福利-獎補助費-對國內團體之捐助</v>
      </c>
      <c r="L633" s="140" t="str">
        <f t="shared" si="28"/>
        <v>辦理「歡樂聖誕節系列活動暨友善環境廢棄物利用、節約用電宣導活動」</v>
      </c>
      <c r="M633" s="40" t="str">
        <f t="shared" si="29"/>
        <v>臺中市梧棲區下寮社區發展協會</v>
      </c>
    </row>
    <row r="634" spans="1:13" s="4" customFormat="1" ht="56.25">
      <c r="A634" s="84" t="s">
        <v>710</v>
      </c>
      <c r="B634" s="44" t="s">
        <v>711</v>
      </c>
      <c r="C634" s="85" t="s">
        <v>712</v>
      </c>
      <c r="D634" s="78" t="s">
        <v>6147</v>
      </c>
      <c r="E634" s="50">
        <v>20</v>
      </c>
      <c r="F634" s="42" t="s">
        <v>713</v>
      </c>
      <c r="G634" s="46"/>
      <c r="H634" s="43" t="s">
        <v>1</v>
      </c>
      <c r="I634" s="43"/>
      <c r="K634" s="140" t="str">
        <f t="shared" si="27"/>
        <v>區公所業務-民政業務-獎補助費- 對國內團體之捐助</v>
      </c>
      <c r="L634" s="140" t="str">
        <f t="shared" si="28"/>
        <v>「113年度理事長盃太極八卦掌表演賽活動」補助經費</v>
      </c>
      <c r="M634" s="40" t="str">
        <f t="shared" si="29"/>
        <v>臺中市烏日區體育會</v>
      </c>
    </row>
    <row r="635" spans="1:13" s="6" customFormat="1" ht="75">
      <c r="A635" s="84" t="s">
        <v>710</v>
      </c>
      <c r="B635" s="44" t="s">
        <v>714</v>
      </c>
      <c r="C635" s="85" t="s">
        <v>712</v>
      </c>
      <c r="D635" s="78" t="s">
        <v>6147</v>
      </c>
      <c r="E635" s="50">
        <v>20</v>
      </c>
      <c r="F635" s="42" t="s">
        <v>713</v>
      </c>
      <c r="G635" s="46"/>
      <c r="H635" s="43" t="s">
        <v>1</v>
      </c>
      <c r="I635" s="43"/>
      <c r="K635" s="140" t="str">
        <f t="shared" si="27"/>
        <v>區公所業務-民政業務-獎補助費- 對國內團體之捐助</v>
      </c>
      <c r="L635" s="140" t="str">
        <f t="shared" si="28"/>
        <v>「113年度理事長盃中華外丹功架式錦標賽活動」補助經費</v>
      </c>
      <c r="M635" s="40" t="str">
        <f t="shared" si="29"/>
        <v>臺中市烏日區體育會</v>
      </c>
    </row>
    <row r="636" spans="1:13" s="6" customFormat="1" ht="56.25">
      <c r="A636" s="84" t="s">
        <v>710</v>
      </c>
      <c r="B636" s="44" t="s">
        <v>715</v>
      </c>
      <c r="C636" s="85" t="s">
        <v>712</v>
      </c>
      <c r="D636" s="78" t="s">
        <v>6147</v>
      </c>
      <c r="E636" s="50">
        <v>20</v>
      </c>
      <c r="F636" s="42" t="s">
        <v>713</v>
      </c>
      <c r="G636" s="46"/>
      <c r="H636" s="43" t="s">
        <v>1</v>
      </c>
      <c r="I636" s="43"/>
      <c r="K636" s="140" t="str">
        <f t="shared" si="27"/>
        <v>區公所業務-民政業務-獎補助費- 對國內團體之捐助</v>
      </c>
      <c r="L636" s="140" t="str">
        <f t="shared" si="28"/>
        <v>「113年理事長盃網球邀請賽」補助經費</v>
      </c>
      <c r="M636" s="40" t="str">
        <f t="shared" si="29"/>
        <v>臺中市烏日區體育會</v>
      </c>
    </row>
    <row r="637" spans="1:13" s="6" customFormat="1" ht="56.25">
      <c r="A637" s="84" t="s">
        <v>710</v>
      </c>
      <c r="B637" s="44" t="s">
        <v>716</v>
      </c>
      <c r="C637" s="85" t="s">
        <v>712</v>
      </c>
      <c r="D637" s="78" t="s">
        <v>6147</v>
      </c>
      <c r="E637" s="50">
        <v>20</v>
      </c>
      <c r="F637" s="42" t="s">
        <v>713</v>
      </c>
      <c r="G637" s="46"/>
      <c r="H637" s="43" t="s">
        <v>1</v>
      </c>
      <c r="I637" s="43"/>
      <c r="K637" s="140" t="str">
        <f t="shared" si="27"/>
        <v>區公所業務-民政業務-獎補助費- 對國內團體之捐助</v>
      </c>
      <c r="L637" s="140" t="str">
        <f t="shared" si="28"/>
        <v>「113年理事長盃國武術邀請賽活動」補助經費</v>
      </c>
      <c r="M637" s="40" t="str">
        <f t="shared" si="29"/>
        <v>臺中市烏日區體育會</v>
      </c>
    </row>
    <row r="638" spans="1:13" s="6" customFormat="1" ht="56.25">
      <c r="A638" s="84" t="s">
        <v>710</v>
      </c>
      <c r="B638" s="44" t="s">
        <v>717</v>
      </c>
      <c r="C638" s="85" t="s">
        <v>712</v>
      </c>
      <c r="D638" s="78" t="s">
        <v>6147</v>
      </c>
      <c r="E638" s="50">
        <v>20</v>
      </c>
      <c r="F638" s="42" t="s">
        <v>713</v>
      </c>
      <c r="G638" s="46"/>
      <c r="H638" s="43" t="s">
        <v>1</v>
      </c>
      <c r="I638" s="43"/>
      <c r="K638" s="140" t="str">
        <f t="shared" si="27"/>
        <v>區公所業務-民政業務-獎補助費- 對國內團體之捐助</v>
      </c>
      <c r="L638" s="140" t="str">
        <f t="shared" si="28"/>
        <v>「113年理事長盃跆拳道邀請賽活動」補助經費</v>
      </c>
      <c r="M638" s="40" t="str">
        <f t="shared" si="29"/>
        <v>臺中市烏日區體育會</v>
      </c>
    </row>
    <row r="639" spans="1:13" s="6" customFormat="1" ht="56.25">
      <c r="A639" s="84" t="s">
        <v>710</v>
      </c>
      <c r="B639" s="44" t="s">
        <v>718</v>
      </c>
      <c r="C639" s="85" t="s">
        <v>712</v>
      </c>
      <c r="D639" s="78" t="s">
        <v>6147</v>
      </c>
      <c r="E639" s="50">
        <v>20</v>
      </c>
      <c r="F639" s="42" t="s">
        <v>713</v>
      </c>
      <c r="G639" s="46"/>
      <c r="H639" s="43" t="s">
        <v>1</v>
      </c>
      <c r="I639" s="43"/>
      <c r="K639" s="140" t="str">
        <f t="shared" si="27"/>
        <v>區公所業務-民政業務-獎補助費- 對國內團體之捐助</v>
      </c>
      <c r="L639" s="140" t="str">
        <f t="shared" si="28"/>
        <v>「113年理事長盃高爾夫球邀請賽活動」補助經費</v>
      </c>
      <c r="M639" s="40" t="str">
        <f t="shared" si="29"/>
        <v>臺中市烏日區體育會</v>
      </c>
    </row>
    <row r="640" spans="1:13" s="6" customFormat="1" ht="56.25">
      <c r="A640" s="84" t="s">
        <v>710</v>
      </c>
      <c r="B640" s="44" t="s">
        <v>719</v>
      </c>
      <c r="C640" s="85" t="s">
        <v>712</v>
      </c>
      <c r="D640" s="78" t="s">
        <v>6147</v>
      </c>
      <c r="E640" s="50">
        <v>20</v>
      </c>
      <c r="F640" s="42" t="s">
        <v>713</v>
      </c>
      <c r="G640" s="46"/>
      <c r="H640" s="43" t="s">
        <v>1</v>
      </c>
      <c r="I640" s="43"/>
      <c r="K640" s="140" t="str">
        <f t="shared" si="27"/>
        <v>區公所業務-民政業務-獎補助費- 對國內團體之捐助</v>
      </c>
      <c r="L640" s="140" t="str">
        <f t="shared" si="28"/>
        <v>「113年理事長盃足球邀請賽活動」補助經費</v>
      </c>
      <c r="M640" s="40" t="str">
        <f t="shared" si="29"/>
        <v>臺中市烏日區體育會</v>
      </c>
    </row>
    <row r="641" spans="1:13" s="6" customFormat="1" ht="56.25">
      <c r="A641" s="84" t="s">
        <v>710</v>
      </c>
      <c r="B641" s="44" t="s">
        <v>720</v>
      </c>
      <c r="C641" s="85" t="s">
        <v>712</v>
      </c>
      <c r="D641" s="78" t="s">
        <v>6147</v>
      </c>
      <c r="E641" s="50">
        <v>20</v>
      </c>
      <c r="F641" s="42" t="s">
        <v>713</v>
      </c>
      <c r="G641" s="46"/>
      <c r="H641" s="43" t="s">
        <v>1</v>
      </c>
      <c r="I641" s="43"/>
      <c r="K641" s="140" t="str">
        <f t="shared" si="27"/>
        <v>區公所業務-民政業務-獎補助費- 對國內團體之捐助</v>
      </c>
      <c r="L641" s="140" t="str">
        <f t="shared" si="28"/>
        <v>「113年暑期溜冰夏令營活動」補助經費</v>
      </c>
      <c r="M641" s="40" t="str">
        <f t="shared" si="29"/>
        <v>臺中市烏日區體育會</v>
      </c>
    </row>
    <row r="642" spans="1:13" s="6" customFormat="1" ht="75">
      <c r="A642" s="84" t="s">
        <v>710</v>
      </c>
      <c r="B642" s="44" t="s">
        <v>721</v>
      </c>
      <c r="C642" s="85" t="s">
        <v>712</v>
      </c>
      <c r="D642" s="78" t="s">
        <v>6147</v>
      </c>
      <c r="E642" s="50">
        <v>20</v>
      </c>
      <c r="F642" s="42" t="s">
        <v>713</v>
      </c>
      <c r="G642" s="46"/>
      <c r="H642" s="43" t="s">
        <v>1</v>
      </c>
      <c r="I642" s="43"/>
      <c r="K642" s="140" t="str">
        <f t="shared" si="27"/>
        <v>區公所業務-民政業務-獎補助費- 對國內團體之捐助</v>
      </c>
      <c r="L642" s="140" t="str">
        <f t="shared" si="28"/>
        <v>「113年理事長盃舞龍、舞獅、戰鼓邀請賽活動」補助經費</v>
      </c>
      <c r="M642" s="40" t="str">
        <f t="shared" si="29"/>
        <v>臺中市烏日區體育會</v>
      </c>
    </row>
    <row r="643" spans="1:13" s="6" customFormat="1" ht="56.25">
      <c r="A643" s="84" t="s">
        <v>710</v>
      </c>
      <c r="B643" s="44" t="s">
        <v>722</v>
      </c>
      <c r="C643" s="85" t="s">
        <v>712</v>
      </c>
      <c r="D643" s="78" t="s">
        <v>6147</v>
      </c>
      <c r="E643" s="50">
        <v>20</v>
      </c>
      <c r="F643" s="42" t="s">
        <v>713</v>
      </c>
      <c r="G643" s="46"/>
      <c r="H643" s="43" t="s">
        <v>1</v>
      </c>
      <c r="I643" s="43"/>
      <c r="K643" s="140" t="str">
        <f t="shared" si="27"/>
        <v>區公所業務-民政業務-獎補助費- 對國內團體之捐助</v>
      </c>
      <c r="L643" s="140" t="str">
        <f t="shared" si="28"/>
        <v>「113年理事長盃運動舞蹈交流觀摩賽活動」補助經費</v>
      </c>
      <c r="M643" s="40" t="str">
        <f t="shared" si="29"/>
        <v>臺中市烏日區體育會</v>
      </c>
    </row>
    <row r="644" spans="1:13" s="6" customFormat="1" ht="56.25">
      <c r="A644" s="84" t="s">
        <v>710</v>
      </c>
      <c r="B644" s="44" t="s">
        <v>723</v>
      </c>
      <c r="C644" s="85" t="s">
        <v>712</v>
      </c>
      <c r="D644" s="78" t="s">
        <v>6147</v>
      </c>
      <c r="E644" s="50">
        <v>20</v>
      </c>
      <c r="F644" s="42" t="s">
        <v>713</v>
      </c>
      <c r="G644" s="46"/>
      <c r="H644" s="43" t="s">
        <v>1</v>
      </c>
      <c r="I644" s="43"/>
      <c r="K644" s="140" t="str">
        <f t="shared" si="27"/>
        <v>區公所業務-民政業務-獎補助費- 對國內團體之捐助</v>
      </c>
      <c r="L644" s="140" t="str">
        <f t="shared" si="28"/>
        <v>「113年理事長盃排舞觀摩賽活動」補助經費</v>
      </c>
      <c r="M644" s="40" t="str">
        <f t="shared" si="29"/>
        <v>臺中市烏日區體育會</v>
      </c>
    </row>
    <row r="645" spans="1:13" s="6" customFormat="1" ht="56.25">
      <c r="A645" s="84" t="s">
        <v>710</v>
      </c>
      <c r="B645" s="44" t="s">
        <v>724</v>
      </c>
      <c r="C645" s="85" t="s">
        <v>712</v>
      </c>
      <c r="D645" s="78" t="s">
        <v>6147</v>
      </c>
      <c r="E645" s="50">
        <v>20</v>
      </c>
      <c r="F645" s="42" t="s">
        <v>713</v>
      </c>
      <c r="G645" s="46"/>
      <c r="H645" s="43" t="s">
        <v>1</v>
      </c>
      <c r="I645" s="43"/>
      <c r="K645" s="140" t="str">
        <f t="shared" si="27"/>
        <v>區公所業務-民政業務-獎補助費- 對國內團體之捐助</v>
      </c>
      <c r="L645" s="140" t="str">
        <f t="shared" si="28"/>
        <v>「113年理事長盃棒球比賽活動」補助經費</v>
      </c>
      <c r="M645" s="40" t="str">
        <f t="shared" si="29"/>
        <v>臺中市烏日區體育會</v>
      </c>
    </row>
    <row r="646" spans="1:13" s="6" customFormat="1" ht="75">
      <c r="A646" s="84" t="s">
        <v>710</v>
      </c>
      <c r="B646" s="44" t="s">
        <v>725</v>
      </c>
      <c r="C646" s="85" t="s">
        <v>712</v>
      </c>
      <c r="D646" s="78" t="s">
        <v>6147</v>
      </c>
      <c r="E646" s="50">
        <v>20</v>
      </c>
      <c r="F646" s="42" t="s">
        <v>713</v>
      </c>
      <c r="G646" s="46"/>
      <c r="H646" s="43" t="s">
        <v>1</v>
      </c>
      <c r="I646" s="43"/>
      <c r="K646" s="140" t="str">
        <f t="shared" si="27"/>
        <v>區公所業務-民政業務-獎補助費- 對國內團體之捐助</v>
      </c>
      <c r="L646" s="140" t="str">
        <f t="shared" si="28"/>
        <v>「113年臺中市烏日區體育會【理事長盃】活力健康齊步走活動」</v>
      </c>
      <c r="M646" s="40" t="str">
        <f t="shared" si="29"/>
        <v>臺中市烏日區體育會</v>
      </c>
    </row>
    <row r="647" spans="1:13" s="6" customFormat="1" ht="75">
      <c r="A647" s="84" t="s">
        <v>710</v>
      </c>
      <c r="B647" s="44" t="s">
        <v>726</v>
      </c>
      <c r="C647" s="85" t="s">
        <v>712</v>
      </c>
      <c r="D647" s="78" t="s">
        <v>6147</v>
      </c>
      <c r="E647" s="50">
        <v>20</v>
      </c>
      <c r="F647" s="42" t="s">
        <v>713</v>
      </c>
      <c r="G647" s="46"/>
      <c r="H647" s="43" t="s">
        <v>1</v>
      </c>
      <c r="I647" s="43"/>
      <c r="K647" s="140" t="str">
        <f t="shared" si="27"/>
        <v>區公所業務-民政業務-獎補助費- 對國內團體之捐助</v>
      </c>
      <c r="L647" s="140" t="str">
        <f t="shared" si="28"/>
        <v>「113年臺中市烏日區體育會高智爾球委員會113年度聯賽計畫」</v>
      </c>
      <c r="M647" s="40" t="str">
        <f t="shared" si="29"/>
        <v>臺中市烏日區體育會</v>
      </c>
    </row>
    <row r="648" spans="1:13" s="6" customFormat="1" ht="56.25">
      <c r="A648" s="84" t="s">
        <v>710</v>
      </c>
      <c r="B648" s="44" t="s">
        <v>727</v>
      </c>
      <c r="C648" s="85" t="s">
        <v>712</v>
      </c>
      <c r="D648" s="78" t="s">
        <v>6147</v>
      </c>
      <c r="E648" s="50">
        <v>20</v>
      </c>
      <c r="F648" s="42" t="s">
        <v>713</v>
      </c>
      <c r="G648" s="46"/>
      <c r="H648" s="43" t="s">
        <v>1</v>
      </c>
      <c r="I648" s="43"/>
      <c r="K648" s="140" t="str">
        <f t="shared" si="27"/>
        <v>區公所業務-民政業務-獎補助費- 對國內團體之捐助</v>
      </c>
      <c r="L648" s="140" t="str">
        <f t="shared" si="28"/>
        <v>「臺中市烏日區體育會理事長盃軟式網球邀請賽」</v>
      </c>
      <c r="M648" s="40" t="str">
        <f t="shared" si="29"/>
        <v>臺中市烏日區體育會</v>
      </c>
    </row>
    <row r="649" spans="1:13" s="6" customFormat="1" ht="56.25">
      <c r="A649" s="84" t="s">
        <v>710</v>
      </c>
      <c r="B649" s="44" t="s">
        <v>728</v>
      </c>
      <c r="C649" s="85" t="s">
        <v>712</v>
      </c>
      <c r="D649" s="78" t="s">
        <v>6147</v>
      </c>
      <c r="E649" s="50">
        <v>50</v>
      </c>
      <c r="F649" s="42" t="s">
        <v>713</v>
      </c>
      <c r="G649" s="46"/>
      <c r="H649" s="43" t="s">
        <v>1</v>
      </c>
      <c r="I649" s="43"/>
      <c r="K649" s="140" t="str">
        <f t="shared" ref="K649:K662" si="30">A649</f>
        <v>區公所業務-民政業務-獎補助費- 對國內團體之捐助</v>
      </c>
      <c r="L649" s="140" t="str">
        <f t="shared" ref="L649:L662" si="31">B649</f>
        <v>「臺中市烏日區體育會113年理事長盃社區羽球賽活動」</v>
      </c>
      <c r="M649" s="40" t="str">
        <f t="shared" ref="M649:M662" si="32">C649</f>
        <v>臺中市烏日區體育會</v>
      </c>
    </row>
    <row r="650" spans="1:13" s="6" customFormat="1" ht="75">
      <c r="A650" s="84" t="s">
        <v>710</v>
      </c>
      <c r="B650" s="44" t="s">
        <v>729</v>
      </c>
      <c r="C650" s="85" t="s">
        <v>712</v>
      </c>
      <c r="D650" s="78" t="s">
        <v>6147</v>
      </c>
      <c r="E650" s="50">
        <v>20</v>
      </c>
      <c r="F650" s="42" t="s">
        <v>713</v>
      </c>
      <c r="G650" s="46"/>
      <c r="H650" s="43" t="s">
        <v>1</v>
      </c>
      <c r="I650" s="43"/>
      <c r="K650" s="140" t="str">
        <f t="shared" si="30"/>
        <v>區公所業務-民政業務-獎補助費- 對國內團體之捐助</v>
      </c>
      <c r="L650" s="140" t="str">
        <f t="shared" si="31"/>
        <v>「113年度臺中市烏日區體育會『理事長盃』土風舞舞蹈交流觀摩賽」</v>
      </c>
      <c r="M650" s="40" t="str">
        <f t="shared" si="32"/>
        <v>臺中市烏日區體育會</v>
      </c>
    </row>
    <row r="651" spans="1:13" s="6" customFormat="1" ht="75">
      <c r="A651" s="84" t="s">
        <v>710</v>
      </c>
      <c r="B651" s="44" t="s">
        <v>730</v>
      </c>
      <c r="C651" s="85" t="s">
        <v>712</v>
      </c>
      <c r="D651" s="78" t="s">
        <v>6147</v>
      </c>
      <c r="E651" s="50">
        <v>20</v>
      </c>
      <c r="F651" s="42" t="s">
        <v>713</v>
      </c>
      <c r="G651" s="46"/>
      <c r="H651" s="43" t="s">
        <v>1</v>
      </c>
      <c r="I651" s="43"/>
      <c r="K651" s="140" t="str">
        <f t="shared" si="30"/>
        <v>區公所業務-民政業務-獎補助費- 對國內團體之捐助</v>
      </c>
      <c r="L651" s="140" t="str">
        <f t="shared" si="31"/>
        <v>「113年度臺中市烏日區體育會『理事長盃』槌球邀請賽活動」</v>
      </c>
      <c r="M651" s="40" t="str">
        <f t="shared" si="32"/>
        <v>臺中市烏日區體育會</v>
      </c>
    </row>
    <row r="652" spans="1:13" s="6" customFormat="1" ht="75">
      <c r="A652" s="84" t="s">
        <v>710</v>
      </c>
      <c r="B652" s="44" t="s">
        <v>731</v>
      </c>
      <c r="C652" s="85" t="s">
        <v>712</v>
      </c>
      <c r="D652" s="78" t="s">
        <v>6147</v>
      </c>
      <c r="E652" s="50">
        <v>20</v>
      </c>
      <c r="F652" s="42" t="s">
        <v>713</v>
      </c>
      <c r="G652" s="46"/>
      <c r="H652" s="43" t="s">
        <v>1</v>
      </c>
      <c r="I652" s="43"/>
      <c r="K652" s="140" t="str">
        <f t="shared" si="30"/>
        <v>區公所業務-民政業務-獎補助費- 對國內團體之捐助</v>
      </c>
      <c r="L652" s="140" t="str">
        <f t="shared" si="31"/>
        <v>「113年度臺中市烏日區體育會『理事長盃』排球錦標賽活動」</v>
      </c>
      <c r="M652" s="40" t="str">
        <f t="shared" si="32"/>
        <v>臺中市烏日區體育會</v>
      </c>
    </row>
    <row r="653" spans="1:13" s="6" customFormat="1" ht="56.25">
      <c r="A653" s="84" t="s">
        <v>710</v>
      </c>
      <c r="B653" s="44" t="s">
        <v>732</v>
      </c>
      <c r="C653" s="85" t="s">
        <v>712</v>
      </c>
      <c r="D653" s="78" t="s">
        <v>6147</v>
      </c>
      <c r="E653" s="50">
        <v>50</v>
      </c>
      <c r="F653" s="42" t="s">
        <v>713</v>
      </c>
      <c r="G653" s="46"/>
      <c r="H653" s="43" t="s">
        <v>1</v>
      </c>
      <c r="I653" s="43"/>
      <c r="K653" s="140" t="str">
        <f t="shared" si="30"/>
        <v>區公所業務-民政業務-獎補助費- 對國內團體之捐助</v>
      </c>
      <c r="L653" s="140" t="str">
        <f t="shared" si="31"/>
        <v>「臺中市烏日區親子健康歡喜跑走活動」</v>
      </c>
      <c r="M653" s="40" t="str">
        <f t="shared" si="32"/>
        <v>臺中市烏日區體育會</v>
      </c>
    </row>
    <row r="654" spans="1:13" s="6" customFormat="1" ht="56.25">
      <c r="A654" s="84" t="s">
        <v>710</v>
      </c>
      <c r="B654" s="44" t="s">
        <v>733</v>
      </c>
      <c r="C654" s="85" t="s">
        <v>712</v>
      </c>
      <c r="D654" s="78" t="s">
        <v>6147</v>
      </c>
      <c r="E654" s="50">
        <v>20</v>
      </c>
      <c r="F654" s="42" t="s">
        <v>713</v>
      </c>
      <c r="G654" s="46"/>
      <c r="H654" s="43" t="s">
        <v>1</v>
      </c>
      <c r="I654" s="43"/>
      <c r="K654" s="140" t="str">
        <f t="shared" si="30"/>
        <v>區公所業務-民政業務-獎補助費- 對國內團體之捐助</v>
      </c>
      <c r="L654" s="140" t="str">
        <f t="shared" si="31"/>
        <v>「113年臺中市烏日區體育會理事長盃仁德桌球邀請賽」</v>
      </c>
      <c r="M654" s="40" t="str">
        <f t="shared" si="32"/>
        <v>臺中市烏日區體育會</v>
      </c>
    </row>
    <row r="655" spans="1:13" s="6" customFormat="1" ht="56.25">
      <c r="A655" s="84" t="s">
        <v>710</v>
      </c>
      <c r="B655" s="44" t="s">
        <v>734</v>
      </c>
      <c r="C655" s="85" t="s">
        <v>712</v>
      </c>
      <c r="D655" s="78" t="s">
        <v>6147</v>
      </c>
      <c r="E655" s="50">
        <v>50</v>
      </c>
      <c r="F655" s="42" t="s">
        <v>713</v>
      </c>
      <c r="G655" s="46"/>
      <c r="H655" s="43" t="s">
        <v>1</v>
      </c>
      <c r="I655" s="43"/>
      <c r="K655" s="140" t="str">
        <f t="shared" si="30"/>
        <v>區公所業務-民政業務-獎補助費- 對國內團體之捐助</v>
      </c>
      <c r="L655" s="140" t="str">
        <f t="shared" si="31"/>
        <v>「113年臺中市烏日區體育會理事長盃匹克球邀請賽」</v>
      </c>
      <c r="M655" s="40" t="str">
        <f t="shared" si="32"/>
        <v>臺中市烏日區體育會</v>
      </c>
    </row>
    <row r="656" spans="1:13" s="6" customFormat="1" ht="56.25">
      <c r="A656" s="84" t="s">
        <v>710</v>
      </c>
      <c r="B656" s="44" t="s">
        <v>735</v>
      </c>
      <c r="C656" s="85" t="s">
        <v>712</v>
      </c>
      <c r="D656" s="78" t="s">
        <v>6147</v>
      </c>
      <c r="E656" s="50">
        <v>50</v>
      </c>
      <c r="F656" s="42" t="s">
        <v>713</v>
      </c>
      <c r="G656" s="46"/>
      <c r="H656" s="43" t="s">
        <v>1</v>
      </c>
      <c r="I656" s="43"/>
      <c r="K656" s="140" t="str">
        <f t="shared" si="30"/>
        <v>區公所業務-民政業務-獎補助費- 對國內團體之捐助</v>
      </c>
      <c r="L656" s="140" t="str">
        <f t="shared" si="31"/>
        <v>「113年臺中市烏日區體育會理事長盃全民壘球邀請賽」</v>
      </c>
      <c r="M656" s="40" t="str">
        <f t="shared" si="32"/>
        <v>臺中市烏日區體育會</v>
      </c>
    </row>
    <row r="657" spans="1:13" s="4" customFormat="1" ht="75">
      <c r="A657" s="57" t="s">
        <v>78</v>
      </c>
      <c r="B657" s="57" t="s">
        <v>233</v>
      </c>
      <c r="C657" s="57" t="s">
        <v>234</v>
      </c>
      <c r="D657" s="57" t="s">
        <v>235</v>
      </c>
      <c r="E657" s="65">
        <v>30</v>
      </c>
      <c r="F657" s="59" t="s">
        <v>82</v>
      </c>
      <c r="G657" s="57"/>
      <c r="H657" s="43" t="s">
        <v>1</v>
      </c>
      <c r="I657" s="66"/>
      <c r="K657" s="140" t="str">
        <f t="shared" si="30"/>
        <v>區公所業務-民政業務-獎補助費-對國內團體之捐助</v>
      </c>
      <c r="L657" s="140" t="str">
        <f t="shared" si="31"/>
        <v>補助體育會辦理113年度理事長盃國小田徑錦標賽活動經費。</v>
      </c>
      <c r="M657" s="40" t="str">
        <f t="shared" si="32"/>
        <v>台中市神岡區體育會</v>
      </c>
    </row>
    <row r="658" spans="1:13" s="6" customFormat="1" ht="75">
      <c r="A658" s="57" t="s">
        <v>78</v>
      </c>
      <c r="B658" s="57" t="s">
        <v>236</v>
      </c>
      <c r="C658" s="57" t="s">
        <v>234</v>
      </c>
      <c r="D658" s="57" t="s">
        <v>235</v>
      </c>
      <c r="E658" s="65">
        <v>30</v>
      </c>
      <c r="F658" s="59" t="s">
        <v>82</v>
      </c>
      <c r="G658" s="61"/>
      <c r="H658" s="43" t="s">
        <v>1</v>
      </c>
      <c r="I658" s="66"/>
      <c r="K658" s="140" t="str">
        <f t="shared" si="30"/>
        <v>區公所業務-民政業務-獎補助費-對國內團體之捐助</v>
      </c>
      <c r="L658" s="140" t="str">
        <f t="shared" si="31"/>
        <v>補助神岡體育會辦理113年度理事長盃溜冰錦標賽活動經費。</v>
      </c>
      <c r="M658" s="40" t="str">
        <f t="shared" si="32"/>
        <v>台中市神岡區體育會</v>
      </c>
    </row>
    <row r="659" spans="1:13" s="6" customFormat="1" ht="75">
      <c r="A659" s="57" t="s">
        <v>78</v>
      </c>
      <c r="B659" s="57" t="s">
        <v>237</v>
      </c>
      <c r="C659" s="57" t="s">
        <v>234</v>
      </c>
      <c r="D659" s="57" t="s">
        <v>235</v>
      </c>
      <c r="E659" s="65">
        <v>30</v>
      </c>
      <c r="F659" s="59" t="s">
        <v>82</v>
      </c>
      <c r="G659" s="61"/>
      <c r="H659" s="43" t="s">
        <v>1</v>
      </c>
      <c r="I659" s="66"/>
      <c r="K659" s="140" t="str">
        <f t="shared" si="30"/>
        <v>區公所業務-民政業務-獎補助費-對國內團體之捐助</v>
      </c>
      <c r="L659" s="140" t="str">
        <f t="shared" si="31"/>
        <v>補助神岡體育會辦理113年度理事長盃慢速壘球錦標賽活動經費。</v>
      </c>
      <c r="M659" s="40" t="str">
        <f t="shared" si="32"/>
        <v>台中市神岡區體育會</v>
      </c>
    </row>
    <row r="660" spans="1:13" s="6" customFormat="1" ht="75">
      <c r="A660" s="57" t="s">
        <v>78</v>
      </c>
      <c r="B660" s="57" t="s">
        <v>238</v>
      </c>
      <c r="C660" s="57" t="s">
        <v>234</v>
      </c>
      <c r="D660" s="57" t="s">
        <v>235</v>
      </c>
      <c r="E660" s="65">
        <v>30</v>
      </c>
      <c r="F660" s="59" t="s">
        <v>82</v>
      </c>
      <c r="G660" s="61"/>
      <c r="H660" s="43" t="s">
        <v>1</v>
      </c>
      <c r="I660" s="66"/>
      <c r="K660" s="140" t="str">
        <f t="shared" si="30"/>
        <v>區公所業務-民政業務-獎補助費-對國內團體之捐助</v>
      </c>
      <c r="L660" s="140" t="str">
        <f t="shared" si="31"/>
        <v>補助神岡體育會辦理113年度理事長盃槌球錦標賽活動經費。</v>
      </c>
      <c r="M660" s="40" t="str">
        <f t="shared" si="32"/>
        <v>台中市神岡區體育會</v>
      </c>
    </row>
    <row r="661" spans="1:13" s="6" customFormat="1" ht="56.25">
      <c r="A661" s="57" t="s">
        <v>78</v>
      </c>
      <c r="B661" s="57" t="s">
        <v>239</v>
      </c>
      <c r="C661" s="57" t="s">
        <v>234</v>
      </c>
      <c r="D661" s="57" t="s">
        <v>235</v>
      </c>
      <c r="E661" s="65">
        <v>30</v>
      </c>
      <c r="F661" s="59" t="s">
        <v>82</v>
      </c>
      <c r="G661" s="61"/>
      <c r="H661" s="43" t="s">
        <v>1</v>
      </c>
      <c r="I661" s="66"/>
      <c r="K661" s="140" t="str">
        <f t="shared" si="30"/>
        <v>區公所業務-民政業務-獎補助費-對國內團體之捐助</v>
      </c>
      <c r="L661" s="140" t="str">
        <f t="shared" si="31"/>
        <v>補助神岡體育會辦理113年度理事長盃外丹功錦標賽活動</v>
      </c>
      <c r="M661" s="40" t="str">
        <f t="shared" si="32"/>
        <v>台中市神岡區體育會</v>
      </c>
    </row>
    <row r="662" spans="1:13" s="6" customFormat="1" ht="75">
      <c r="A662" s="57" t="s">
        <v>78</v>
      </c>
      <c r="B662" s="57" t="s">
        <v>240</v>
      </c>
      <c r="C662" s="57" t="s">
        <v>234</v>
      </c>
      <c r="D662" s="57" t="s">
        <v>235</v>
      </c>
      <c r="E662" s="65">
        <v>30</v>
      </c>
      <c r="F662" s="59" t="s">
        <v>82</v>
      </c>
      <c r="G662" s="61"/>
      <c r="H662" s="43" t="s">
        <v>1</v>
      </c>
      <c r="I662" s="66"/>
      <c r="K662" s="140" t="str">
        <f t="shared" si="30"/>
        <v>區公所業務-民政業務-獎補助費-對國內團體之捐助</v>
      </c>
      <c r="L662" s="140" t="str">
        <f t="shared" si="31"/>
        <v>補助神岡體育會辦理113年度理事長盃德州排舞嘉年華會活動</v>
      </c>
      <c r="M662" s="40" t="str">
        <f t="shared" si="32"/>
        <v>台中市神岡區體育會</v>
      </c>
    </row>
    <row r="663" spans="1:13" s="6" customFormat="1" ht="56.25">
      <c r="A663" s="57" t="s">
        <v>78</v>
      </c>
      <c r="B663" s="57" t="s">
        <v>241</v>
      </c>
      <c r="C663" s="57" t="s">
        <v>234</v>
      </c>
      <c r="D663" s="57" t="s">
        <v>235</v>
      </c>
      <c r="E663" s="65">
        <v>30</v>
      </c>
      <c r="F663" s="59" t="s">
        <v>82</v>
      </c>
      <c r="G663" s="61"/>
      <c r="H663" s="43" t="s">
        <v>1</v>
      </c>
      <c r="I663" s="66"/>
      <c r="K663" s="140" t="str">
        <f t="shared" ref="K663:K707" si="33">A663</f>
        <v>區公所業務-民政業務-獎補助費-對國內團體之捐助</v>
      </c>
      <c r="L663" s="140" t="str">
        <f t="shared" ref="L663:L707" si="34">B663</f>
        <v>補助體育會辦理113年度理事長盃棒球錦標賽活動經費。</v>
      </c>
      <c r="M663" s="40" t="str">
        <f t="shared" ref="M663:M707" si="35">C663</f>
        <v>台中市神岡區體育會</v>
      </c>
    </row>
    <row r="664" spans="1:13" s="6" customFormat="1" ht="75">
      <c r="A664" s="57" t="s">
        <v>78</v>
      </c>
      <c r="B664" s="57" t="s">
        <v>242</v>
      </c>
      <c r="C664" s="57" t="s">
        <v>234</v>
      </c>
      <c r="D664" s="57" t="s">
        <v>235</v>
      </c>
      <c r="E664" s="65">
        <v>30</v>
      </c>
      <c r="F664" s="59" t="s">
        <v>82</v>
      </c>
      <c r="G664" s="61"/>
      <c r="H664" s="43" t="s">
        <v>1</v>
      </c>
      <c r="I664" s="66"/>
      <c r="K664" s="140" t="str">
        <f t="shared" si="33"/>
        <v>區公所業務-民政業務-獎補助費-對國內團體之捐助</v>
      </c>
      <c r="L664" s="140" t="str">
        <f t="shared" si="34"/>
        <v>補助神岡體育會辦理113年度理事長盃自行車參觀社區活動經費。</v>
      </c>
      <c r="M664" s="40" t="str">
        <f t="shared" si="35"/>
        <v>台中市神岡區體育會</v>
      </c>
    </row>
    <row r="665" spans="1:13" s="6" customFormat="1" ht="75">
      <c r="A665" s="57" t="s">
        <v>78</v>
      </c>
      <c r="B665" s="57" t="s">
        <v>243</v>
      </c>
      <c r="C665" s="57" t="s">
        <v>234</v>
      </c>
      <c r="D665" s="57" t="s">
        <v>235</v>
      </c>
      <c r="E665" s="65">
        <v>30</v>
      </c>
      <c r="F665" s="59" t="s">
        <v>82</v>
      </c>
      <c r="G665" s="61"/>
      <c r="H665" s="43" t="s">
        <v>1</v>
      </c>
      <c r="I665" s="66"/>
      <c r="K665" s="140" t="str">
        <f t="shared" si="33"/>
        <v>區公所業務-民政業務-獎補助費-對國內團體之捐助</v>
      </c>
      <c r="L665" s="140" t="str">
        <f t="shared" si="34"/>
        <v>補助體育會辦理113年度理事長盃跆拳道錦標賽活動經費。</v>
      </c>
      <c r="M665" s="40" t="str">
        <f t="shared" si="35"/>
        <v>台中市神岡區體育會</v>
      </c>
    </row>
    <row r="666" spans="1:13" s="6" customFormat="1" ht="56.25">
      <c r="A666" s="57" t="s">
        <v>78</v>
      </c>
      <c r="B666" s="57" t="s">
        <v>244</v>
      </c>
      <c r="C666" s="57" t="s">
        <v>234</v>
      </c>
      <c r="D666" s="57" t="s">
        <v>235</v>
      </c>
      <c r="E666" s="65">
        <v>30</v>
      </c>
      <c r="F666" s="59" t="s">
        <v>82</v>
      </c>
      <c r="G666" s="61"/>
      <c r="H666" s="43" t="s">
        <v>1</v>
      </c>
      <c r="I666" s="66"/>
      <c r="K666" s="140" t="str">
        <f t="shared" si="33"/>
        <v>區公所業務-民政業務-獎補助費-對國內團體之捐助</v>
      </c>
      <c r="L666" s="140" t="str">
        <f t="shared" si="34"/>
        <v>補助體育會辦理113年理事長盃元極舞觀摩活動經費。</v>
      </c>
      <c r="M666" s="40" t="str">
        <f t="shared" si="35"/>
        <v>台中市神岡區體育會</v>
      </c>
    </row>
    <row r="667" spans="1:13" s="6" customFormat="1" ht="75">
      <c r="A667" s="57" t="s">
        <v>78</v>
      </c>
      <c r="B667" s="57" t="s">
        <v>245</v>
      </c>
      <c r="C667" s="57" t="s">
        <v>234</v>
      </c>
      <c r="D667" s="57" t="s">
        <v>235</v>
      </c>
      <c r="E667" s="65">
        <v>90</v>
      </c>
      <c r="F667" s="59" t="s">
        <v>82</v>
      </c>
      <c r="G667" s="61"/>
      <c r="H667" s="43" t="s">
        <v>1</v>
      </c>
      <c r="I667" s="66"/>
      <c r="K667" s="140" t="str">
        <f t="shared" si="33"/>
        <v>區公所業務-民政業務-獎補助費-對國內團體之捐助</v>
      </c>
      <c r="L667" s="140" t="str">
        <f t="shared" si="34"/>
        <v>補助體育會辦理神岡區嫦娥奔月馬拉松嘉年華會活動經費。</v>
      </c>
      <c r="M667" s="40" t="str">
        <f t="shared" si="35"/>
        <v>台中市神岡區體育會</v>
      </c>
    </row>
    <row r="668" spans="1:13" s="6" customFormat="1" ht="56.25">
      <c r="A668" s="57" t="s">
        <v>78</v>
      </c>
      <c r="B668" s="57" t="s">
        <v>246</v>
      </c>
      <c r="C668" s="57" t="s">
        <v>234</v>
      </c>
      <c r="D668" s="57" t="s">
        <v>235</v>
      </c>
      <c r="E668" s="65">
        <v>30</v>
      </c>
      <c r="F668" s="59" t="s">
        <v>82</v>
      </c>
      <c r="G668" s="61"/>
      <c r="H668" s="43" t="s">
        <v>1</v>
      </c>
      <c r="I668" s="66"/>
      <c r="K668" s="140" t="str">
        <f t="shared" si="33"/>
        <v>區公所業務-民政業務-獎補助費-對國內團體之捐助</v>
      </c>
      <c r="L668" s="140" t="str">
        <f t="shared" si="34"/>
        <v>補助體育會辦理113年理事長盃拔河錦標賽活動經費。</v>
      </c>
      <c r="M668" s="40" t="str">
        <f t="shared" si="35"/>
        <v>台中市神岡區體育會</v>
      </c>
    </row>
    <row r="669" spans="1:13" s="6" customFormat="1" ht="56.25">
      <c r="A669" s="57" t="s">
        <v>78</v>
      </c>
      <c r="B669" s="57" t="s">
        <v>247</v>
      </c>
      <c r="C669" s="57" t="s">
        <v>234</v>
      </c>
      <c r="D669" s="57" t="s">
        <v>235</v>
      </c>
      <c r="E669" s="65">
        <v>30</v>
      </c>
      <c r="F669" s="59" t="s">
        <v>82</v>
      </c>
      <c r="G669" s="61"/>
      <c r="H669" s="43" t="s">
        <v>1</v>
      </c>
      <c r="I669" s="66"/>
      <c r="K669" s="140" t="str">
        <f t="shared" si="33"/>
        <v>區公所業務-民政業務-獎補助費-對國內團體之捐助</v>
      </c>
      <c r="L669" s="140" t="str">
        <f t="shared" si="34"/>
        <v>補助體育會辦理113年理事長盃土風舞活動經費。</v>
      </c>
      <c r="M669" s="40" t="str">
        <f t="shared" si="35"/>
        <v>台中市神岡區體育會</v>
      </c>
    </row>
    <row r="670" spans="1:13" s="6" customFormat="1" ht="75">
      <c r="A670" s="57" t="s">
        <v>78</v>
      </c>
      <c r="B670" s="57" t="s">
        <v>248</v>
      </c>
      <c r="C670" s="57" t="s">
        <v>234</v>
      </c>
      <c r="D670" s="57" t="s">
        <v>235</v>
      </c>
      <c r="E670" s="65">
        <v>30</v>
      </c>
      <c r="F670" s="59" t="s">
        <v>82</v>
      </c>
      <c r="G670" s="61"/>
      <c r="H670" s="43" t="s">
        <v>1</v>
      </c>
      <c r="I670" s="66"/>
      <c r="K670" s="140" t="str">
        <f t="shared" si="33"/>
        <v>區公所業務-民政業務-獎補助費-對國內團體之捐助</v>
      </c>
      <c r="L670" s="140" t="str">
        <f t="shared" si="34"/>
        <v>補助神岡體育會辦理113年度理事長盃13式太極拳觀摩賽活動經費。</v>
      </c>
      <c r="M670" s="40" t="str">
        <f t="shared" si="35"/>
        <v>台中市神岡區體育會</v>
      </c>
    </row>
    <row r="671" spans="1:13" s="6" customFormat="1" ht="75">
      <c r="A671" s="57" t="s">
        <v>78</v>
      </c>
      <c r="B671" s="57" t="s">
        <v>249</v>
      </c>
      <c r="C671" s="57" t="s">
        <v>234</v>
      </c>
      <c r="D671" s="57" t="s">
        <v>235</v>
      </c>
      <c r="E671" s="65">
        <v>30</v>
      </c>
      <c r="F671" s="59" t="s">
        <v>82</v>
      </c>
      <c r="G671" s="61"/>
      <c r="H671" s="43" t="s">
        <v>1</v>
      </c>
      <c r="I671" s="66"/>
      <c r="K671" s="140" t="str">
        <f t="shared" si="33"/>
        <v>區公所業務-民政業務-獎補助費-對國內團體之捐助</v>
      </c>
      <c r="L671" s="140" t="str">
        <f t="shared" si="34"/>
        <v>補助神岡體育會辦理113年度理事長盃少年籃球錦標賽活動經費。</v>
      </c>
      <c r="M671" s="40" t="str">
        <f t="shared" si="35"/>
        <v>台中市神岡區體育會</v>
      </c>
    </row>
    <row r="672" spans="1:13" s="4" customFormat="1" ht="56.25">
      <c r="A672" s="44" t="s">
        <v>250</v>
      </c>
      <c r="B672" s="62" t="s">
        <v>251</v>
      </c>
      <c r="C672" s="44" t="s">
        <v>252</v>
      </c>
      <c r="D672" s="44" t="s">
        <v>253</v>
      </c>
      <c r="E672" s="50">
        <v>70</v>
      </c>
      <c r="F672" s="42" t="s">
        <v>82</v>
      </c>
      <c r="G672" s="44"/>
      <c r="H672" s="43" t="s">
        <v>1</v>
      </c>
      <c r="I672" s="43"/>
      <c r="K672" s="140" t="str">
        <f t="shared" si="33"/>
        <v>區公所業務-民政業務-獎補助費-對國內圑體之捐助</v>
      </c>
      <c r="L672" s="140" t="str">
        <f t="shared" si="34"/>
        <v>補助體育會辦理區長盃羽球邀請賽活動經費</v>
      </c>
      <c r="M672" s="40" t="str">
        <f t="shared" si="35"/>
        <v>臺中市大肚區體育會</v>
      </c>
    </row>
    <row r="673" spans="1:13" s="4" customFormat="1" ht="56.25">
      <c r="A673" s="44" t="s">
        <v>250</v>
      </c>
      <c r="B673" s="64" t="s">
        <v>254</v>
      </c>
      <c r="C673" s="44" t="s">
        <v>255</v>
      </c>
      <c r="D673" s="44" t="s">
        <v>253</v>
      </c>
      <c r="E673" s="50">
        <v>100</v>
      </c>
      <c r="F673" s="42" t="s">
        <v>82</v>
      </c>
      <c r="G673" s="44"/>
      <c r="H673" s="43" t="s">
        <v>1</v>
      </c>
      <c r="I673" s="43"/>
      <c r="K673" s="140" t="str">
        <f t="shared" si="33"/>
        <v>區公所業務-民政業務-獎補助費-對國內圑體之捐助</v>
      </c>
      <c r="L673" s="140" t="str">
        <f t="shared" si="34"/>
        <v>補助體育會辦理113年萬里長城登山健行活動經費</v>
      </c>
      <c r="M673" s="40" t="str">
        <f t="shared" si="35"/>
        <v>臺中市大肚區體育會</v>
      </c>
    </row>
    <row r="674" spans="1:13" s="6" customFormat="1" ht="112.5">
      <c r="A674" s="44" t="s">
        <v>250</v>
      </c>
      <c r="B674" s="64" t="s">
        <v>256</v>
      </c>
      <c r="C674" s="44" t="s">
        <v>257</v>
      </c>
      <c r="D674" s="44" t="s">
        <v>253</v>
      </c>
      <c r="E674" s="50">
        <v>20</v>
      </c>
      <c r="F674" s="42" t="s">
        <v>82</v>
      </c>
      <c r="G674" s="49"/>
      <c r="H674" s="43" t="s">
        <v>1</v>
      </c>
      <c r="I674" s="43"/>
      <c r="K674" s="140" t="str">
        <f t="shared" si="33"/>
        <v>區公所業務-民政業務-獎補助費-對國內圑體之捐助</v>
      </c>
      <c r="L674" s="140" t="str">
        <f t="shared" si="34"/>
        <v>補助臺中市民防總隊義勇警察大隊烏日中隊瑞井分隊績優隊員表揚暨節約能源用電安全宣導活動</v>
      </c>
      <c r="M674" s="40" t="str">
        <f t="shared" si="35"/>
        <v>臺中市民防總隊義勇警察大隊烏日中隊瑞
井分隊</v>
      </c>
    </row>
    <row r="675" spans="1:13" s="6" customFormat="1" ht="56.25">
      <c r="A675" s="44" t="s">
        <v>250</v>
      </c>
      <c r="B675" s="64" t="s">
        <v>258</v>
      </c>
      <c r="C675" s="44" t="s">
        <v>255</v>
      </c>
      <c r="D675" s="44" t="s">
        <v>253</v>
      </c>
      <c r="E675" s="50">
        <v>20</v>
      </c>
      <c r="F675" s="42" t="s">
        <v>82</v>
      </c>
      <c r="G675" s="49"/>
      <c r="H675" s="43" t="s">
        <v>1</v>
      </c>
      <c r="I675" s="43"/>
      <c r="K675" s="140" t="str">
        <f t="shared" si="33"/>
        <v>區公所業務-民政業務-獎補助費-對國內圑體之捐助</v>
      </c>
      <c r="L675" s="140" t="str">
        <f t="shared" si="34"/>
        <v>補助體育會辦理113年大龍盃網球邀請賽活動經費</v>
      </c>
      <c r="M675" s="40" t="str">
        <f t="shared" si="35"/>
        <v>臺中市大肚區體育會</v>
      </c>
    </row>
    <row r="676" spans="1:13" s="6" customFormat="1" ht="75">
      <c r="A676" s="44" t="s">
        <v>250</v>
      </c>
      <c r="B676" s="64" t="s">
        <v>259</v>
      </c>
      <c r="C676" s="44" t="s">
        <v>255</v>
      </c>
      <c r="D676" s="44" t="s">
        <v>253</v>
      </c>
      <c r="E676" s="50">
        <v>100</v>
      </c>
      <c r="F676" s="42" t="s">
        <v>82</v>
      </c>
      <c r="G676" s="49"/>
      <c r="H676" s="43" t="s">
        <v>1</v>
      </c>
      <c r="I676" s="43"/>
      <c r="K676" s="140" t="str">
        <f t="shared" si="33"/>
        <v>區公所業務-民政業務-獎補助費-對國內圑體之捐助</v>
      </c>
      <c r="L676" s="140" t="str">
        <f t="shared" si="34"/>
        <v>補助體育會辦理113年臺中市大肚區小學田徑選拔賽體育活動經費</v>
      </c>
      <c r="M676" s="40" t="str">
        <f t="shared" si="35"/>
        <v>臺中市大肚區體育會</v>
      </c>
    </row>
    <row r="677" spans="1:13" s="6" customFormat="1" ht="75">
      <c r="A677" s="44" t="s">
        <v>250</v>
      </c>
      <c r="B677" s="64" t="s">
        <v>260</v>
      </c>
      <c r="C677" s="44" t="s">
        <v>255</v>
      </c>
      <c r="D677" s="44" t="s">
        <v>253</v>
      </c>
      <c r="E677" s="50">
        <v>20</v>
      </c>
      <c r="F677" s="42" t="s">
        <v>82</v>
      </c>
      <c r="G677" s="49"/>
      <c r="H677" s="43" t="s">
        <v>1</v>
      </c>
      <c r="I677" s="43"/>
      <c r="K677" s="140" t="str">
        <f t="shared" si="33"/>
        <v>區公所業務-民政業務-獎補助費-對國內圑體之捐助</v>
      </c>
      <c r="L677" s="140" t="str">
        <f t="shared" si="34"/>
        <v>補助體育會辦理113年大肚區區長盃軟式網球邀請賽活動經費</v>
      </c>
      <c r="M677" s="40" t="str">
        <f t="shared" si="35"/>
        <v>臺中市大肚區體育會</v>
      </c>
    </row>
    <row r="678" spans="1:13" s="6" customFormat="1" ht="75">
      <c r="A678" s="44" t="s">
        <v>250</v>
      </c>
      <c r="B678" s="64" t="s">
        <v>261</v>
      </c>
      <c r="C678" s="44" t="s">
        <v>255</v>
      </c>
      <c r="D678" s="44" t="s">
        <v>253</v>
      </c>
      <c r="E678" s="50">
        <v>40</v>
      </c>
      <c r="F678" s="42" t="s">
        <v>82</v>
      </c>
      <c r="G678" s="49"/>
      <c r="H678" s="43" t="s">
        <v>1</v>
      </c>
      <c r="I678" s="43"/>
      <c r="K678" s="140" t="str">
        <f t="shared" si="33"/>
        <v>區公所業務-民政業務-獎補助費-對國內圑體之捐助</v>
      </c>
      <c r="L678" s="140" t="str">
        <f t="shared" si="34"/>
        <v>補助體育會辦理113年大肚區太極拳觀摩成果表演賽活動經費</v>
      </c>
      <c r="M678" s="40" t="str">
        <f t="shared" si="35"/>
        <v>臺中市大肚區體育會</v>
      </c>
    </row>
    <row r="679" spans="1:13" s="6" customFormat="1" ht="75">
      <c r="A679" s="44" t="s">
        <v>250</v>
      </c>
      <c r="B679" s="64" t="s">
        <v>262</v>
      </c>
      <c r="C679" s="44" t="s">
        <v>255</v>
      </c>
      <c r="D679" s="44" t="s">
        <v>253</v>
      </c>
      <c r="E679" s="50">
        <v>50</v>
      </c>
      <c r="F679" s="42" t="s">
        <v>82</v>
      </c>
      <c r="G679" s="49"/>
      <c r="H679" s="43" t="s">
        <v>1</v>
      </c>
      <c r="I679" s="43"/>
      <c r="K679" s="140" t="str">
        <f t="shared" si="33"/>
        <v>區公所業務-民政業務-獎補助費-對國內圑體之捐助</v>
      </c>
      <c r="L679" s="140" t="str">
        <f t="shared" si="34"/>
        <v>補助辦理113年臺中市大肚區體育會田徑訓練營體育活動經費</v>
      </c>
      <c r="M679" s="40" t="str">
        <f t="shared" si="35"/>
        <v>臺中市大肚區體育會</v>
      </c>
    </row>
    <row r="680" spans="1:13" s="6" customFormat="1" ht="93.75">
      <c r="A680" s="44" t="s">
        <v>250</v>
      </c>
      <c r="B680" s="64" t="s">
        <v>263</v>
      </c>
      <c r="C680" s="44" t="s">
        <v>264</v>
      </c>
      <c r="D680" s="44" t="s">
        <v>253</v>
      </c>
      <c r="E680" s="50">
        <v>10</v>
      </c>
      <c r="F680" s="42" t="s">
        <v>82</v>
      </c>
      <c r="G680" s="49"/>
      <c r="H680" s="43" t="s">
        <v>1</v>
      </c>
      <c r="I680" s="43"/>
      <c r="K680" s="140" t="str">
        <f t="shared" si="33"/>
        <v>區公所業務-民政業務-獎補助費-對國內圑體之捐助</v>
      </c>
      <c r="L680" s="140" t="str">
        <f t="shared" si="34"/>
        <v>台電補助蔗廍守望相助隊辦理業務訓練交流暨節能減碳及推廣乾淨能源政策宣導活動</v>
      </c>
      <c r="M680" s="40" t="str">
        <f t="shared" si="35"/>
        <v>臺中市大肚區蔗廍里守望相助推行委員會</v>
      </c>
    </row>
    <row r="681" spans="1:13" s="6" customFormat="1" ht="56.25">
      <c r="A681" s="44" t="s">
        <v>250</v>
      </c>
      <c r="B681" s="64" t="s">
        <v>265</v>
      </c>
      <c r="C681" s="44" t="s">
        <v>255</v>
      </c>
      <c r="D681" s="44" t="s">
        <v>253</v>
      </c>
      <c r="E681" s="50">
        <v>30</v>
      </c>
      <c r="F681" s="42" t="s">
        <v>82</v>
      </c>
      <c r="G681" s="49"/>
      <c r="H681" s="43" t="s">
        <v>1</v>
      </c>
      <c r="I681" s="43"/>
      <c r="K681" s="140" t="str">
        <f t="shared" si="33"/>
        <v>區公所業務-民政業務-獎補助費-對國內圑體之捐助</v>
      </c>
      <c r="L681" s="140" t="str">
        <f t="shared" si="34"/>
        <v>補助體育會辦理113年台中市大肚區全民舞蹈活動經費</v>
      </c>
      <c r="M681" s="40" t="str">
        <f t="shared" si="35"/>
        <v>臺中市大肚區體育會</v>
      </c>
    </row>
    <row r="682" spans="1:13" s="6" customFormat="1" ht="93.75">
      <c r="A682" s="44" t="s">
        <v>250</v>
      </c>
      <c r="B682" s="64" t="s">
        <v>266</v>
      </c>
      <c r="C682" s="44" t="s">
        <v>267</v>
      </c>
      <c r="D682" s="44" t="s">
        <v>253</v>
      </c>
      <c r="E682" s="50">
        <v>15</v>
      </c>
      <c r="F682" s="42" t="s">
        <v>82</v>
      </c>
      <c r="G682" s="49"/>
      <c r="H682" s="43" t="s">
        <v>1</v>
      </c>
      <c r="I682" s="43"/>
      <c r="K682" s="140" t="str">
        <f t="shared" si="33"/>
        <v>區公所業務-民政業務-獎補助費-對國內圑體之捐助</v>
      </c>
      <c r="L682" s="140" t="str">
        <f t="shared" si="34"/>
        <v>補助烏日警察志工中隊瑞井分隊業務參訪暨節能減碳推廣及乾淨能源政策宣導活動</v>
      </c>
      <c r="M682" s="40" t="str">
        <f t="shared" si="35"/>
        <v>烏日警察志工中隊瑞井分隊</v>
      </c>
    </row>
    <row r="683" spans="1:13" s="6" customFormat="1" ht="75">
      <c r="A683" s="44" t="s">
        <v>250</v>
      </c>
      <c r="B683" s="64" t="s">
        <v>268</v>
      </c>
      <c r="C683" s="44" t="s">
        <v>255</v>
      </c>
      <c r="D683" s="44" t="s">
        <v>253</v>
      </c>
      <c r="E683" s="50">
        <v>80</v>
      </c>
      <c r="F683" s="42" t="s">
        <v>82</v>
      </c>
      <c r="G683" s="49"/>
      <c r="H683" s="43" t="s">
        <v>1</v>
      </c>
      <c r="I683" s="43"/>
      <c r="K683" s="140" t="str">
        <f t="shared" si="33"/>
        <v>區公所業務-民政業務-獎補助費-對國內圑體之捐助</v>
      </c>
      <c r="L683" s="140" t="str">
        <f t="shared" si="34"/>
        <v>補助體育會辦理113年大肚區區長盃游泳分齡錦標賽活動經費</v>
      </c>
      <c r="M683" s="40" t="str">
        <f t="shared" si="35"/>
        <v>臺中市大肚區體育會</v>
      </c>
    </row>
    <row r="684" spans="1:13" s="6" customFormat="1" ht="56.25">
      <c r="A684" s="44" t="s">
        <v>250</v>
      </c>
      <c r="B684" s="64" t="s">
        <v>269</v>
      </c>
      <c r="C684" s="44" t="s">
        <v>255</v>
      </c>
      <c r="D684" s="44" t="s">
        <v>253</v>
      </c>
      <c r="E684" s="50">
        <v>30</v>
      </c>
      <c r="F684" s="42" t="s">
        <v>82</v>
      </c>
      <c r="G684" s="49"/>
      <c r="H684" s="43" t="s">
        <v>1</v>
      </c>
      <c r="I684" s="43"/>
      <c r="K684" s="140" t="str">
        <f t="shared" si="33"/>
        <v>區公所業務-民政業務-獎補助費-對國內圑體之捐助</v>
      </c>
      <c r="L684" s="140" t="str">
        <f t="shared" si="34"/>
        <v>補助體育會辦理113年大肚區中秋健走活動經費</v>
      </c>
      <c r="M684" s="40" t="str">
        <f t="shared" si="35"/>
        <v>臺中市大肚區體育會</v>
      </c>
    </row>
    <row r="685" spans="1:13" s="6" customFormat="1" ht="75">
      <c r="A685" s="44" t="s">
        <v>250</v>
      </c>
      <c r="B685" s="64" t="s">
        <v>270</v>
      </c>
      <c r="C685" s="44" t="s">
        <v>271</v>
      </c>
      <c r="D685" s="44" t="s">
        <v>253</v>
      </c>
      <c r="E685" s="50">
        <v>15</v>
      </c>
      <c r="F685" s="42" t="s">
        <v>82</v>
      </c>
      <c r="G685" s="49"/>
      <c r="H685" s="43" t="s">
        <v>1</v>
      </c>
      <c r="I685" s="43"/>
      <c r="K685" s="140" t="str">
        <f t="shared" si="33"/>
        <v>區公所業務-民政業務-獎補助費-對國內圑體之捐助</v>
      </c>
      <c r="L685" s="140" t="str">
        <f t="shared" si="34"/>
        <v>補助頂街守望相助推行委會辦理業務訓練文化觀摩支持電源開發宣導活動</v>
      </c>
      <c r="M685" s="40" t="str">
        <f t="shared" si="35"/>
        <v>臺中市大肚區頂街里守望相助推行委員會</v>
      </c>
    </row>
    <row r="686" spans="1:13" s="6" customFormat="1" ht="56.25">
      <c r="A686" s="44" t="s">
        <v>250</v>
      </c>
      <c r="B686" s="64" t="s">
        <v>272</v>
      </c>
      <c r="C686" s="44" t="s">
        <v>255</v>
      </c>
      <c r="D686" s="44" t="s">
        <v>253</v>
      </c>
      <c r="E686" s="50">
        <v>20</v>
      </c>
      <c r="F686" s="42" t="s">
        <v>82</v>
      </c>
      <c r="G686" s="49"/>
      <c r="H686" s="43" t="s">
        <v>1</v>
      </c>
      <c r="I686" s="43"/>
      <c r="K686" s="140" t="str">
        <f t="shared" si="33"/>
        <v>區公所業務-民政業務-獎補助費-對國內圑體之捐助</v>
      </c>
      <c r="L686" s="140" t="str">
        <f t="shared" si="34"/>
        <v>補助體育會辦理大肚區區長盃桌球聯誼賽活動經費</v>
      </c>
      <c r="M686" s="40" t="str">
        <f t="shared" si="35"/>
        <v>臺中市大肚區體育會</v>
      </c>
    </row>
    <row r="687" spans="1:13" s="4" customFormat="1" ht="56.25">
      <c r="A687" s="57" t="s">
        <v>78</v>
      </c>
      <c r="B687" s="57" t="s">
        <v>273</v>
      </c>
      <c r="C687" s="57" t="s">
        <v>274</v>
      </c>
      <c r="D687" s="57" t="s">
        <v>275</v>
      </c>
      <c r="E687" s="65">
        <v>10</v>
      </c>
      <c r="F687" s="59" t="s">
        <v>82</v>
      </c>
      <c r="G687" s="57"/>
      <c r="H687" s="66"/>
      <c r="I687" s="43" t="s">
        <v>1</v>
      </c>
      <c r="K687" s="140" t="str">
        <f t="shared" si="33"/>
        <v>區公所業務-民政業務-獎補助費-對國內團體之捐助</v>
      </c>
      <c r="L687" s="140" t="str">
        <f t="shared" si="34"/>
        <v>臺中市賀新春書寫春聯比賽暨春聯揮毫活動</v>
      </c>
      <c r="M687" s="40" t="str">
        <f t="shared" si="35"/>
        <v>臺中市大雅區生活美學教育協會</v>
      </c>
    </row>
    <row r="688" spans="1:13" s="4" customFormat="1" ht="56.25">
      <c r="A688" s="57" t="s">
        <v>78</v>
      </c>
      <c r="B688" s="57" t="s">
        <v>276</v>
      </c>
      <c r="C688" s="57" t="s">
        <v>277</v>
      </c>
      <c r="D688" s="57" t="s">
        <v>275</v>
      </c>
      <c r="E688" s="65">
        <v>26</v>
      </c>
      <c r="F688" s="59" t="s">
        <v>82</v>
      </c>
      <c r="G688" s="61"/>
      <c r="H688" s="43" t="s">
        <v>1</v>
      </c>
      <c r="I688" s="66"/>
      <c r="K688" s="140" t="str">
        <f t="shared" si="33"/>
        <v>區公所業務-民政業務-獎補助費-對國內團體之捐助</v>
      </c>
      <c r="L688" s="140" t="str">
        <f t="shared" si="34"/>
        <v>113年度區長盃槌球聯誼賽活動</v>
      </c>
      <c r="M688" s="40" t="str">
        <f t="shared" si="35"/>
        <v>臺中市大雅體育會</v>
      </c>
    </row>
    <row r="689" spans="1:13" s="6" customFormat="1" ht="56.25">
      <c r="A689" s="57" t="s">
        <v>78</v>
      </c>
      <c r="B689" s="57" t="s">
        <v>278</v>
      </c>
      <c r="C689" s="57" t="s">
        <v>277</v>
      </c>
      <c r="D689" s="57" t="s">
        <v>275</v>
      </c>
      <c r="E689" s="65">
        <v>42</v>
      </c>
      <c r="F689" s="59" t="s">
        <v>82</v>
      </c>
      <c r="G689" s="61"/>
      <c r="H689" s="43" t="s">
        <v>1</v>
      </c>
      <c r="I689" s="66"/>
      <c r="K689" s="140" t="str">
        <f t="shared" si="33"/>
        <v>區公所業務-民政業務-獎補助費-對國內團體之捐助</v>
      </c>
      <c r="L689" s="140" t="str">
        <f t="shared" si="34"/>
        <v>113年度區長盃保齡球錦標賽活動</v>
      </c>
      <c r="M689" s="40" t="str">
        <f t="shared" si="35"/>
        <v>臺中市大雅體育會</v>
      </c>
    </row>
    <row r="690" spans="1:13" s="6" customFormat="1" ht="56.25">
      <c r="A690" s="57" t="s">
        <v>78</v>
      </c>
      <c r="B690" s="57" t="s">
        <v>279</v>
      </c>
      <c r="C690" s="57" t="s">
        <v>277</v>
      </c>
      <c r="D690" s="57" t="s">
        <v>275</v>
      </c>
      <c r="E690" s="65">
        <v>25</v>
      </c>
      <c r="F690" s="59" t="s">
        <v>82</v>
      </c>
      <c r="G690" s="61"/>
      <c r="H690" s="43" t="s">
        <v>1</v>
      </c>
      <c r="I690" s="66"/>
      <c r="K690" s="140" t="str">
        <f t="shared" si="33"/>
        <v>區公所業務-民政業務-獎補助費-對國內團體之捐助</v>
      </c>
      <c r="L690" s="140" t="str">
        <f t="shared" si="34"/>
        <v>113年度區長盃網球聯誼賽活動</v>
      </c>
      <c r="M690" s="40" t="str">
        <f t="shared" si="35"/>
        <v>臺中市大雅體育會</v>
      </c>
    </row>
    <row r="691" spans="1:13" s="6" customFormat="1" ht="56.25">
      <c r="A691" s="57" t="s">
        <v>78</v>
      </c>
      <c r="B691" s="57" t="s">
        <v>280</v>
      </c>
      <c r="C691" s="57" t="s">
        <v>277</v>
      </c>
      <c r="D691" s="57" t="s">
        <v>275</v>
      </c>
      <c r="E691" s="65">
        <v>57</v>
      </c>
      <c r="F691" s="59" t="s">
        <v>82</v>
      </c>
      <c r="G691" s="61"/>
      <c r="H691" s="43" t="s">
        <v>1</v>
      </c>
      <c r="I691" s="66"/>
      <c r="K691" s="140" t="str">
        <f t="shared" si="33"/>
        <v>區公所業務-民政業務-獎補助費-對國內團體之捐助</v>
      </c>
      <c r="L691" s="140" t="str">
        <f t="shared" si="34"/>
        <v>113年度區長盃籃球賽活動</v>
      </c>
      <c r="M691" s="40" t="str">
        <f t="shared" si="35"/>
        <v>臺中市大雅體育會</v>
      </c>
    </row>
    <row r="692" spans="1:13" s="6" customFormat="1" ht="56.25">
      <c r="A692" s="57" t="s">
        <v>78</v>
      </c>
      <c r="B692" s="57" t="s">
        <v>281</v>
      </c>
      <c r="C692" s="57" t="s">
        <v>277</v>
      </c>
      <c r="D692" s="57" t="s">
        <v>275</v>
      </c>
      <c r="E692" s="65">
        <v>23</v>
      </c>
      <c r="F692" s="59" t="s">
        <v>82</v>
      </c>
      <c r="G692" s="61"/>
      <c r="H692" s="43" t="s">
        <v>1</v>
      </c>
      <c r="I692" s="66"/>
      <c r="K692" s="140" t="str">
        <f t="shared" si="33"/>
        <v>區公所業務-民政業務-獎補助費-對國內團體之捐助</v>
      </c>
      <c r="L692" s="140" t="str">
        <f t="shared" si="34"/>
        <v>113年度寶貝媽咪動起來活動經費</v>
      </c>
      <c r="M692" s="40" t="str">
        <f t="shared" si="35"/>
        <v>臺中市大雅體育會</v>
      </c>
    </row>
    <row r="693" spans="1:13" s="6" customFormat="1" ht="56.25">
      <c r="A693" s="57" t="s">
        <v>78</v>
      </c>
      <c r="B693" s="57" t="s">
        <v>282</v>
      </c>
      <c r="C693" s="57" t="s">
        <v>277</v>
      </c>
      <c r="D693" s="57" t="s">
        <v>275</v>
      </c>
      <c r="E693" s="65">
        <v>169</v>
      </c>
      <c r="F693" s="59" t="s">
        <v>82</v>
      </c>
      <c r="G693" s="61"/>
      <c r="H693" s="43" t="s">
        <v>1</v>
      </c>
      <c r="I693" s="66"/>
      <c r="K693" s="140" t="str">
        <f t="shared" si="33"/>
        <v>區公所業務-民政業務-獎補助費-對國內團體之捐助</v>
      </c>
      <c r="L693" s="140" t="str">
        <f t="shared" si="34"/>
        <v>113年度推廣體育活動大會暨24週年慶活動</v>
      </c>
      <c r="M693" s="40" t="str">
        <f t="shared" si="35"/>
        <v>臺中市大雅體育會</v>
      </c>
    </row>
    <row r="694" spans="1:13" s="6" customFormat="1" ht="56.25">
      <c r="A694" s="57" t="s">
        <v>78</v>
      </c>
      <c r="B694" s="57" t="s">
        <v>283</v>
      </c>
      <c r="C694" s="57" t="s">
        <v>277</v>
      </c>
      <c r="D694" s="57" t="s">
        <v>275</v>
      </c>
      <c r="E694" s="86">
        <v>31</v>
      </c>
      <c r="F694" s="59" t="s">
        <v>82</v>
      </c>
      <c r="G694" s="57"/>
      <c r="H694" s="43" t="s">
        <v>1</v>
      </c>
      <c r="I694" s="66"/>
      <c r="K694" s="140" t="str">
        <f t="shared" si="33"/>
        <v>區公所業務-民政業務-獎補助費-對國內團體之捐助</v>
      </c>
      <c r="L694" s="140" t="str">
        <f t="shared" si="34"/>
        <v>113年度區長盃桌球錦標賽活動</v>
      </c>
      <c r="M694" s="40" t="str">
        <f t="shared" si="35"/>
        <v>臺中市大雅體育會</v>
      </c>
    </row>
    <row r="695" spans="1:13" s="6" customFormat="1" ht="56.25">
      <c r="A695" s="57" t="s">
        <v>78</v>
      </c>
      <c r="B695" s="57" t="s">
        <v>284</v>
      </c>
      <c r="C695" s="57" t="s">
        <v>277</v>
      </c>
      <c r="D695" s="57" t="s">
        <v>275</v>
      </c>
      <c r="E695" s="87">
        <v>54</v>
      </c>
      <c r="F695" s="59" t="s">
        <v>82</v>
      </c>
      <c r="G695" s="57"/>
      <c r="H695" s="43" t="s">
        <v>1</v>
      </c>
      <c r="I695" s="66"/>
      <c r="K695" s="140" t="str">
        <f t="shared" si="33"/>
        <v>區公所業務-民政業務-獎補助費-對國內團體之捐助</v>
      </c>
      <c r="L695" s="140" t="str">
        <f t="shared" si="34"/>
        <v>113年度保齡球假期育樂營活動</v>
      </c>
      <c r="M695" s="40" t="str">
        <f t="shared" si="35"/>
        <v>臺中市大雅體育會</v>
      </c>
    </row>
    <row r="696" spans="1:13" s="6" customFormat="1" ht="56.25">
      <c r="A696" s="57" t="s">
        <v>78</v>
      </c>
      <c r="B696" s="57" t="s">
        <v>285</v>
      </c>
      <c r="C696" s="57" t="s">
        <v>286</v>
      </c>
      <c r="D696" s="57" t="s">
        <v>275</v>
      </c>
      <c r="E696" s="65">
        <v>100</v>
      </c>
      <c r="F696" s="59" t="s">
        <v>82</v>
      </c>
      <c r="G696" s="61"/>
      <c r="H696" s="43" t="s">
        <v>1</v>
      </c>
      <c r="I696" s="66"/>
      <c r="K696" s="140" t="str">
        <f t="shared" si="33"/>
        <v>區公所業務-民政業務-獎補助費-對國內團體之捐助</v>
      </c>
      <c r="L696" s="140" t="str">
        <f t="shared" si="34"/>
        <v>113年親子原民市集</v>
      </c>
      <c r="M696" s="40" t="str">
        <f t="shared" si="35"/>
        <v>台中市大雅區教育發展協會</v>
      </c>
    </row>
    <row r="697" spans="1:13" s="6" customFormat="1" ht="56.25">
      <c r="A697" s="57" t="s">
        <v>78</v>
      </c>
      <c r="B697" s="57" t="s">
        <v>287</v>
      </c>
      <c r="C697" s="57" t="s">
        <v>286</v>
      </c>
      <c r="D697" s="57" t="s">
        <v>275</v>
      </c>
      <c r="E697" s="65">
        <v>190</v>
      </c>
      <c r="F697" s="59" t="s">
        <v>82</v>
      </c>
      <c r="G697" s="61"/>
      <c r="H697" s="43" t="s">
        <v>1</v>
      </c>
      <c r="I697" s="66"/>
      <c r="K697" s="140" t="str">
        <f t="shared" si="33"/>
        <v>區公所業務-民政業務-獎補助費-對國內團體之捐助</v>
      </c>
      <c r="L697" s="140" t="str">
        <f t="shared" si="34"/>
        <v>2024Daya藝童親子嘉年華市集</v>
      </c>
      <c r="M697" s="40" t="str">
        <f t="shared" si="35"/>
        <v>台中市大雅區教育發展協會</v>
      </c>
    </row>
    <row r="698" spans="1:13" s="6" customFormat="1" ht="56.25">
      <c r="A698" s="57" t="s">
        <v>78</v>
      </c>
      <c r="B698" s="57" t="s">
        <v>288</v>
      </c>
      <c r="C698" s="57" t="s">
        <v>277</v>
      </c>
      <c r="D698" s="57" t="s">
        <v>275</v>
      </c>
      <c r="E698" s="87">
        <v>116</v>
      </c>
      <c r="F698" s="59" t="s">
        <v>82</v>
      </c>
      <c r="G698" s="57"/>
      <c r="H698" s="43" t="s">
        <v>1</v>
      </c>
      <c r="I698" s="66"/>
      <c r="K698" s="140" t="str">
        <f t="shared" si="33"/>
        <v>區公所業務-民政業務-獎補助費-對國內團體之捐助</v>
      </c>
      <c r="L698" s="140" t="str">
        <f t="shared" si="34"/>
        <v>113年度假日籃球聯賽活動</v>
      </c>
      <c r="M698" s="40" t="str">
        <f t="shared" si="35"/>
        <v>臺中市大雅體育會</v>
      </c>
    </row>
    <row r="699" spans="1:13" s="6" customFormat="1" ht="56.25">
      <c r="A699" s="57" t="s">
        <v>78</v>
      </c>
      <c r="B699" s="57" t="s">
        <v>289</v>
      </c>
      <c r="C699" s="57" t="s">
        <v>277</v>
      </c>
      <c r="D699" s="57" t="s">
        <v>275</v>
      </c>
      <c r="E699" s="87">
        <v>30</v>
      </c>
      <c r="F699" s="59" t="s">
        <v>82</v>
      </c>
      <c r="G699" s="57"/>
      <c r="H699" s="43" t="s">
        <v>1</v>
      </c>
      <c r="I699" s="66"/>
      <c r="K699" s="140" t="str">
        <f t="shared" si="33"/>
        <v>區公所業務-民政業務-獎補助費-對國內團體之捐助</v>
      </c>
      <c r="L699" s="140" t="str">
        <f t="shared" si="34"/>
        <v>113年度區長盃外丹功錦標賽活動</v>
      </c>
      <c r="M699" s="40" t="str">
        <f t="shared" si="35"/>
        <v>臺中市大雅體育會</v>
      </c>
    </row>
    <row r="700" spans="1:13" s="6" customFormat="1" ht="56.25">
      <c r="A700" s="57" t="s">
        <v>78</v>
      </c>
      <c r="B700" s="57" t="s">
        <v>290</v>
      </c>
      <c r="C700" s="57" t="s">
        <v>277</v>
      </c>
      <c r="D700" s="57" t="s">
        <v>275</v>
      </c>
      <c r="E700" s="87">
        <v>27</v>
      </c>
      <c r="F700" s="59" t="s">
        <v>82</v>
      </c>
      <c r="G700" s="57"/>
      <c r="H700" s="43" t="s">
        <v>1</v>
      </c>
      <c r="I700" s="66"/>
      <c r="K700" s="140" t="str">
        <f t="shared" si="33"/>
        <v>區公所業務-民政業務-獎補助費-對國內團體之捐助</v>
      </c>
      <c r="L700" s="140" t="str">
        <f t="shared" si="34"/>
        <v>113年度理事長盃太極拳會員聯誼賽活動</v>
      </c>
      <c r="M700" s="40" t="str">
        <f t="shared" si="35"/>
        <v>臺中市大雅體育會</v>
      </c>
    </row>
    <row r="701" spans="1:13" s="4" customFormat="1" ht="56.25">
      <c r="A701" s="57" t="s">
        <v>40</v>
      </c>
      <c r="B701" s="57" t="s">
        <v>291</v>
      </c>
      <c r="C701" s="57" t="s">
        <v>292</v>
      </c>
      <c r="D701" s="57" t="s">
        <v>293</v>
      </c>
      <c r="E701" s="65">
        <v>15</v>
      </c>
      <c r="F701" s="59" t="s">
        <v>44</v>
      </c>
      <c r="G701" s="57"/>
      <c r="H701" s="43" t="s">
        <v>1</v>
      </c>
      <c r="I701" s="66"/>
      <c r="K701" s="140" t="str">
        <f t="shared" si="33"/>
        <v>區公所業務-民政業務-獎補助費-對國內團體之捐助</v>
      </c>
      <c r="L701" s="140" t="str">
        <f t="shared" si="34"/>
        <v>充實警政安全設備</v>
      </c>
      <c r="M701" s="40" t="str">
        <f t="shared" si="35"/>
        <v>臺中市后里區廣福環保志工小隊</v>
      </c>
    </row>
    <row r="702" spans="1:13" s="4" customFormat="1" ht="56.25">
      <c r="A702" s="57" t="s">
        <v>40</v>
      </c>
      <c r="B702" s="57" t="s">
        <v>291</v>
      </c>
      <c r="C702" s="57" t="s">
        <v>294</v>
      </c>
      <c r="D702" s="57" t="s">
        <v>293</v>
      </c>
      <c r="E702" s="65">
        <v>47</v>
      </c>
      <c r="F702" s="59" t="s">
        <v>44</v>
      </c>
      <c r="G702" s="57"/>
      <c r="H702" s="43" t="s">
        <v>1</v>
      </c>
      <c r="I702" s="66"/>
      <c r="K702" s="140" t="str">
        <f t="shared" si="33"/>
        <v>區公所業務-民政業務-獎補助費-對國內團體之捐助</v>
      </c>
      <c r="L702" s="140" t="str">
        <f t="shared" si="34"/>
        <v>充實警政安全設備</v>
      </c>
      <c r="M702" s="40" t="str">
        <f t="shared" si="35"/>
        <v>臺中市后里區公館環保志工小隊</v>
      </c>
    </row>
    <row r="703" spans="1:13" s="4" customFormat="1" ht="56.25">
      <c r="A703" s="57" t="s">
        <v>40</v>
      </c>
      <c r="B703" s="57" t="s">
        <v>291</v>
      </c>
      <c r="C703" s="57" t="s">
        <v>295</v>
      </c>
      <c r="D703" s="57" t="s">
        <v>293</v>
      </c>
      <c r="E703" s="65">
        <v>58</v>
      </c>
      <c r="F703" s="59" t="s">
        <v>44</v>
      </c>
      <c r="G703" s="57"/>
      <c r="H703" s="43" t="s">
        <v>1</v>
      </c>
      <c r="I703" s="66"/>
      <c r="K703" s="140" t="str">
        <f t="shared" si="33"/>
        <v>區公所業務-民政業務-獎補助費-對國內團體之捐助</v>
      </c>
      <c r="L703" s="140" t="str">
        <f t="shared" si="34"/>
        <v>充實警政安全設備</v>
      </c>
      <c r="M703" s="40" t="str">
        <f t="shared" si="35"/>
        <v>臺中市后里區厚里里守望相助推行委員會</v>
      </c>
    </row>
    <row r="704" spans="1:13" s="4" customFormat="1" ht="56.25">
      <c r="A704" s="57" t="s">
        <v>40</v>
      </c>
      <c r="B704" s="57" t="s">
        <v>296</v>
      </c>
      <c r="C704" s="57" t="s">
        <v>295</v>
      </c>
      <c r="D704" s="57" t="s">
        <v>293</v>
      </c>
      <c r="E704" s="65">
        <v>26</v>
      </c>
      <c r="F704" s="59" t="s">
        <v>44</v>
      </c>
      <c r="G704" s="57"/>
      <c r="H704" s="43" t="s">
        <v>1</v>
      </c>
      <c r="I704" s="66"/>
      <c r="K704" s="140" t="str">
        <f t="shared" si="33"/>
        <v>區公所業務-民政業務-獎補助費-對國內團體之捐助</v>
      </c>
      <c r="L704" s="140" t="str">
        <f t="shared" si="34"/>
        <v>充實安全衛生設備</v>
      </c>
      <c r="M704" s="40" t="str">
        <f t="shared" si="35"/>
        <v>臺中市后里區厚里里守望相助推行委員會</v>
      </c>
    </row>
    <row r="705" spans="1:13" s="4" customFormat="1" ht="56.25">
      <c r="A705" s="57" t="s">
        <v>40</v>
      </c>
      <c r="B705" s="57" t="s">
        <v>291</v>
      </c>
      <c r="C705" s="57" t="s">
        <v>295</v>
      </c>
      <c r="D705" s="57" t="s">
        <v>293</v>
      </c>
      <c r="E705" s="65">
        <v>42</v>
      </c>
      <c r="F705" s="59" t="s">
        <v>44</v>
      </c>
      <c r="G705" s="57"/>
      <c r="H705" s="43" t="s">
        <v>1</v>
      </c>
      <c r="I705" s="66"/>
      <c r="K705" s="140" t="str">
        <f t="shared" si="33"/>
        <v>區公所業務-民政業務-獎補助費-對國內團體之捐助</v>
      </c>
      <c r="L705" s="140" t="str">
        <f t="shared" si="34"/>
        <v>充實警政安全設備</v>
      </c>
      <c r="M705" s="40" t="str">
        <f t="shared" si="35"/>
        <v>臺中市后里區厚里里守望相助推行委員會</v>
      </c>
    </row>
    <row r="706" spans="1:13" s="4" customFormat="1" ht="56.25">
      <c r="A706" s="57" t="s">
        <v>40</v>
      </c>
      <c r="B706" s="57" t="s">
        <v>297</v>
      </c>
      <c r="C706" s="57" t="s">
        <v>298</v>
      </c>
      <c r="D706" s="57" t="s">
        <v>293</v>
      </c>
      <c r="E706" s="65">
        <v>20</v>
      </c>
      <c r="F706" s="59" t="s">
        <v>44</v>
      </c>
      <c r="G706" s="57"/>
      <c r="H706" s="43" t="s">
        <v>1</v>
      </c>
      <c r="I706" s="66"/>
      <c r="K706" s="140" t="str">
        <f t="shared" si="33"/>
        <v>區公所業務-民政業務-獎補助費-對國內團體之捐助</v>
      </c>
      <c r="L706" s="140" t="str">
        <f t="shared" si="34"/>
        <v>113年體育志工研習暨社團業務研討會</v>
      </c>
      <c r="M706" s="40" t="str">
        <f t="shared" si="35"/>
        <v>臺中市后里體育會</v>
      </c>
    </row>
    <row r="707" spans="1:13" s="4" customFormat="1" ht="56.25">
      <c r="A707" s="57" t="s">
        <v>40</v>
      </c>
      <c r="B707" s="57" t="s">
        <v>299</v>
      </c>
      <c r="C707" s="57" t="s">
        <v>298</v>
      </c>
      <c r="D707" s="57" t="s">
        <v>293</v>
      </c>
      <c r="E707" s="65">
        <v>10</v>
      </c>
      <c r="F707" s="59" t="s">
        <v>44</v>
      </c>
      <c r="G707" s="57"/>
      <c r="H707" s="43" t="s">
        <v>1</v>
      </c>
      <c r="I707" s="66"/>
      <c r="K707" s="140" t="str">
        <f t="shared" si="33"/>
        <v>區公所業務-民政業務-獎補助費-對國內團體之捐助</v>
      </c>
      <c r="L707" s="140" t="str">
        <f t="shared" si="34"/>
        <v>113年后里區暑期網球訓練班</v>
      </c>
      <c r="M707" s="40" t="str">
        <f t="shared" si="35"/>
        <v>臺中市后里體育會</v>
      </c>
    </row>
    <row r="708" spans="1:13" s="4" customFormat="1" ht="56.25">
      <c r="A708" s="57" t="s">
        <v>40</v>
      </c>
      <c r="B708" s="57" t="s">
        <v>300</v>
      </c>
      <c r="C708" s="57" t="s">
        <v>298</v>
      </c>
      <c r="D708" s="57" t="s">
        <v>293</v>
      </c>
      <c r="E708" s="65">
        <v>50</v>
      </c>
      <c r="F708" s="59" t="s">
        <v>44</v>
      </c>
      <c r="G708" s="57"/>
      <c r="H708" s="43" t="s">
        <v>1</v>
      </c>
      <c r="I708" s="66"/>
      <c r="K708" s="140" t="str">
        <f t="shared" ref="K708:K771" si="36">A708</f>
        <v>區公所業務-民政業務-獎補助費-對國內團體之捐助</v>
      </c>
      <c r="L708" s="140" t="str">
        <f t="shared" ref="L708:L771" si="37">B708</f>
        <v>113年救生員訓練班</v>
      </c>
      <c r="M708" s="40" t="str">
        <f t="shared" ref="M708:M771" si="38">C708</f>
        <v>臺中市后里體育會</v>
      </c>
    </row>
    <row r="709" spans="1:13" s="4" customFormat="1" ht="56.25">
      <c r="A709" s="57" t="s">
        <v>40</v>
      </c>
      <c r="B709" s="57" t="s">
        <v>301</v>
      </c>
      <c r="C709" s="57" t="s">
        <v>298</v>
      </c>
      <c r="D709" s="57" t="s">
        <v>293</v>
      </c>
      <c r="E709" s="65">
        <v>150</v>
      </c>
      <c r="F709" s="59" t="s">
        <v>44</v>
      </c>
      <c r="G709" s="57"/>
      <c r="H709" s="43" t="s">
        <v>1</v>
      </c>
      <c r="I709" s="66"/>
      <c r="K709" s="140" t="str">
        <f t="shared" si="36"/>
        <v>區公所業務-民政業務-獎補助費-對國內團體之捐助</v>
      </c>
      <c r="L709" s="140" t="str">
        <f t="shared" si="37"/>
        <v>113年體育嘉年華活動</v>
      </c>
      <c r="M709" s="40" t="str">
        <f t="shared" si="38"/>
        <v>臺中市后里體育會</v>
      </c>
    </row>
    <row r="710" spans="1:13" s="4" customFormat="1" ht="56.25">
      <c r="A710" s="57" t="s">
        <v>40</v>
      </c>
      <c r="B710" s="57" t="s">
        <v>302</v>
      </c>
      <c r="C710" s="57" t="s">
        <v>298</v>
      </c>
      <c r="D710" s="57" t="s">
        <v>293</v>
      </c>
      <c r="E710" s="65">
        <v>50</v>
      </c>
      <c r="F710" s="59" t="s">
        <v>44</v>
      </c>
      <c r="G710" s="57"/>
      <c r="H710" s="43" t="s">
        <v>1</v>
      </c>
      <c r="I710" s="66"/>
      <c r="K710" s="140" t="str">
        <f t="shared" si="36"/>
        <v>區公所業務-民政業務-獎補助費-對國內團體之捐助</v>
      </c>
      <c r="L710" s="140" t="str">
        <f t="shared" si="37"/>
        <v>113年初級游泳教學訓練班</v>
      </c>
      <c r="M710" s="40" t="str">
        <f t="shared" si="38"/>
        <v>臺中市后里體育會</v>
      </c>
    </row>
    <row r="711" spans="1:13" s="4" customFormat="1" ht="75">
      <c r="A711" s="57" t="s">
        <v>40</v>
      </c>
      <c r="B711" s="57" t="s">
        <v>303</v>
      </c>
      <c r="C711" s="57" t="s">
        <v>298</v>
      </c>
      <c r="D711" s="57" t="s">
        <v>293</v>
      </c>
      <c r="E711" s="65">
        <v>40</v>
      </c>
      <c r="F711" s="59" t="s">
        <v>44</v>
      </c>
      <c r="G711" s="57"/>
      <c r="H711" s="43" t="s">
        <v>1</v>
      </c>
      <c r="I711" s="66"/>
      <c r="K711" s="140" t="str">
        <f t="shared" si="36"/>
        <v>區公所業務-民政業務-獎補助費-對國內團體之捐助</v>
      </c>
      <c r="L711" s="140" t="str">
        <f t="shared" si="37"/>
        <v>臺中市后里元極舞113年中秋聯誼舞集總複習暨趣味比賽活動</v>
      </c>
      <c r="M711" s="40" t="str">
        <f t="shared" si="38"/>
        <v>臺中市后里體育會</v>
      </c>
    </row>
    <row r="712" spans="1:13" s="4" customFormat="1" ht="56.25">
      <c r="A712" s="57" t="s">
        <v>40</v>
      </c>
      <c r="B712" s="57" t="s">
        <v>304</v>
      </c>
      <c r="C712" s="57" t="s">
        <v>298</v>
      </c>
      <c r="D712" s="57" t="s">
        <v>293</v>
      </c>
      <c r="E712" s="65">
        <v>80</v>
      </c>
      <c r="F712" s="59" t="s">
        <v>44</v>
      </c>
      <c r="G712" s="57"/>
      <c r="H712" s="43" t="s">
        <v>1</v>
      </c>
      <c r="I712" s="66"/>
      <c r="K712" s="140" t="str">
        <f t="shared" si="36"/>
        <v>區公所業務-民政業務-獎補助費-對國內團體之捐助</v>
      </c>
      <c r="L712" s="140" t="str">
        <f t="shared" si="37"/>
        <v>113年臺中市后里區環保盃桌球邀請賽</v>
      </c>
      <c r="M712" s="40" t="str">
        <f t="shared" si="38"/>
        <v>臺中市后里體育會</v>
      </c>
    </row>
    <row r="713" spans="1:13" s="4" customFormat="1" ht="56.25">
      <c r="A713" s="57" t="s">
        <v>40</v>
      </c>
      <c r="B713" s="57" t="s">
        <v>305</v>
      </c>
      <c r="C713" s="57" t="s">
        <v>298</v>
      </c>
      <c r="D713" s="57" t="s">
        <v>293</v>
      </c>
      <c r="E713" s="65">
        <v>40</v>
      </c>
      <c r="F713" s="59" t="s">
        <v>44</v>
      </c>
      <c r="G713" s="57"/>
      <c r="H713" s="43" t="s">
        <v>1</v>
      </c>
      <c r="I713" s="66"/>
      <c r="K713" s="140" t="str">
        <f t="shared" si="36"/>
        <v>區公所業務-民政業務-獎補助費-對國內團體之捐助</v>
      </c>
      <c r="L713" s="140" t="str">
        <f t="shared" si="37"/>
        <v>113年后里區太極拳表演賽</v>
      </c>
      <c r="M713" s="40" t="str">
        <f t="shared" si="38"/>
        <v>臺中市后里體育會</v>
      </c>
    </row>
    <row r="714" spans="1:13" s="4" customFormat="1" ht="56.25">
      <c r="A714" s="57" t="s">
        <v>40</v>
      </c>
      <c r="B714" s="57" t="s">
        <v>306</v>
      </c>
      <c r="C714" s="57" t="s">
        <v>298</v>
      </c>
      <c r="D714" s="57" t="s">
        <v>293</v>
      </c>
      <c r="E714" s="65">
        <v>40</v>
      </c>
      <c r="F714" s="59" t="s">
        <v>44</v>
      </c>
      <c r="G714" s="57"/>
      <c r="H714" s="43" t="s">
        <v>1</v>
      </c>
      <c r="I714" s="66"/>
      <c r="K714" s="140" t="str">
        <f t="shared" si="36"/>
        <v>區公所業務-民政業務-獎補助費-對國內團體之捐助</v>
      </c>
      <c r="L714" s="140" t="str">
        <f t="shared" si="37"/>
        <v>113年后里區生物能醫學氣功表演賽活動</v>
      </c>
      <c r="M714" s="40" t="str">
        <f t="shared" si="38"/>
        <v>臺中市后里體育會</v>
      </c>
    </row>
    <row r="715" spans="1:13" s="4" customFormat="1" ht="56.25">
      <c r="A715" s="57" t="s">
        <v>40</v>
      </c>
      <c r="B715" s="57" t="s">
        <v>307</v>
      </c>
      <c r="C715" s="57" t="s">
        <v>298</v>
      </c>
      <c r="D715" s="57" t="s">
        <v>293</v>
      </c>
      <c r="E715" s="65">
        <v>50</v>
      </c>
      <c r="F715" s="59" t="s">
        <v>44</v>
      </c>
      <c r="G715" s="57"/>
      <c r="H715" s="43" t="s">
        <v>1</v>
      </c>
      <c r="I715" s="66"/>
      <c r="K715" s="140" t="str">
        <f t="shared" si="36"/>
        <v>區公所業務-民政業務-獎補助費-對國內團體之捐助</v>
      </c>
      <c r="L715" s="140" t="str">
        <f t="shared" si="37"/>
        <v>113年單車快樂遊</v>
      </c>
      <c r="M715" s="40" t="str">
        <f t="shared" si="38"/>
        <v>臺中市后里體育會</v>
      </c>
    </row>
    <row r="716" spans="1:13" s="4" customFormat="1" ht="56.25">
      <c r="A716" s="57" t="s">
        <v>40</v>
      </c>
      <c r="B716" s="57" t="s">
        <v>308</v>
      </c>
      <c r="C716" s="57" t="s">
        <v>309</v>
      </c>
      <c r="D716" s="57" t="s">
        <v>293</v>
      </c>
      <c r="E716" s="65">
        <v>20</v>
      </c>
      <c r="F716" s="59" t="s">
        <v>44</v>
      </c>
      <c r="G716" s="57"/>
      <c r="H716" s="43" t="s">
        <v>1</v>
      </c>
      <c r="I716" s="66"/>
      <c r="K716" s="140" t="str">
        <f t="shared" si="36"/>
        <v>區公所業務-民政業務-獎補助費-對國內團體之捐助</v>
      </c>
      <c r="L716" s="140" t="str">
        <f t="shared" si="37"/>
        <v>各項設備</v>
      </c>
      <c r="M716" s="40" t="str">
        <f t="shared" si="38"/>
        <v>臺中市后里區仁里里守望相助推行委員會</v>
      </c>
    </row>
    <row r="717" spans="1:13" s="4" customFormat="1" ht="56.25">
      <c r="A717" s="57" t="s">
        <v>40</v>
      </c>
      <c r="B717" s="57" t="s">
        <v>310</v>
      </c>
      <c r="C717" s="57" t="s">
        <v>309</v>
      </c>
      <c r="D717" s="57" t="s">
        <v>293</v>
      </c>
      <c r="E717" s="65">
        <v>130</v>
      </c>
      <c r="F717" s="59" t="s">
        <v>44</v>
      </c>
      <c r="G717" s="57"/>
      <c r="H717" s="43" t="s">
        <v>1</v>
      </c>
      <c r="I717" s="66"/>
      <c r="K717" s="140" t="str">
        <f t="shared" si="36"/>
        <v>區公所業務-民政業務-獎補助費-對國內團體之捐助</v>
      </c>
      <c r="L717" s="140" t="str">
        <f t="shared" si="37"/>
        <v>參訪社區守望相助隊活動</v>
      </c>
      <c r="M717" s="40" t="str">
        <f t="shared" si="38"/>
        <v>臺中市后里區仁里里守望相助推行委員會</v>
      </c>
    </row>
    <row r="718" spans="1:13" s="4" customFormat="1" ht="56.25">
      <c r="A718" s="57" t="s">
        <v>40</v>
      </c>
      <c r="B718" s="57" t="s">
        <v>311</v>
      </c>
      <c r="C718" s="57" t="s">
        <v>312</v>
      </c>
      <c r="D718" s="57" t="s">
        <v>293</v>
      </c>
      <c r="E718" s="65">
        <v>120</v>
      </c>
      <c r="F718" s="59" t="s">
        <v>44</v>
      </c>
      <c r="G718" s="57"/>
      <c r="H718" s="43" t="s">
        <v>1</v>
      </c>
      <c r="I718" s="66"/>
      <c r="K718" s="140" t="str">
        <f t="shared" si="36"/>
        <v>區公所業務-民政業務-獎補助費-對國內團體之捐助</v>
      </c>
      <c r="L718" s="140" t="str">
        <f t="shared" si="37"/>
        <v>環境教育觀摩活動</v>
      </c>
      <c r="M718" s="40" t="str">
        <f t="shared" si="38"/>
        <v>臺中市后里區仁里環保志工小隊</v>
      </c>
    </row>
    <row r="719" spans="1:13" s="4" customFormat="1" ht="56.25">
      <c r="A719" s="57" t="s">
        <v>313</v>
      </c>
      <c r="B719" s="57" t="s">
        <v>291</v>
      </c>
      <c r="C719" s="57" t="s">
        <v>314</v>
      </c>
      <c r="D719" s="57" t="s">
        <v>293</v>
      </c>
      <c r="E719" s="65">
        <v>30</v>
      </c>
      <c r="F719" s="59" t="s">
        <v>44</v>
      </c>
      <c r="G719" s="57"/>
      <c r="H719" s="43" t="s">
        <v>1</v>
      </c>
      <c r="I719" s="66"/>
      <c r="K719" s="140" t="str">
        <f t="shared" si="36"/>
        <v>一般建築及設備-一般建築及設備-獎補助費-對國內團體之捐助</v>
      </c>
      <c r="L719" s="140" t="str">
        <f t="shared" si="37"/>
        <v>充實警政安全設備</v>
      </c>
      <c r="M719" s="40" t="str">
        <f t="shared" si="38"/>
        <v>臺中市后里區廣福里守望相助推行委員會</v>
      </c>
    </row>
    <row r="720" spans="1:13" s="4" customFormat="1" ht="56.25">
      <c r="A720" s="57" t="s">
        <v>313</v>
      </c>
      <c r="B720" s="57" t="s">
        <v>291</v>
      </c>
      <c r="C720" s="57" t="s">
        <v>292</v>
      </c>
      <c r="D720" s="57" t="s">
        <v>293</v>
      </c>
      <c r="E720" s="65">
        <v>25</v>
      </c>
      <c r="F720" s="59" t="s">
        <v>44</v>
      </c>
      <c r="G720" s="57"/>
      <c r="H720" s="43" t="s">
        <v>1</v>
      </c>
      <c r="I720" s="66"/>
      <c r="K720" s="140" t="str">
        <f t="shared" si="36"/>
        <v>一般建築及設備-一般建築及設備-獎補助費-對國內團體之捐助</v>
      </c>
      <c r="L720" s="140" t="str">
        <f t="shared" si="37"/>
        <v>充實警政安全設備</v>
      </c>
      <c r="M720" s="40" t="str">
        <f t="shared" si="38"/>
        <v>臺中市后里區廣福環保志工小隊</v>
      </c>
    </row>
    <row r="721" spans="1:13" s="4" customFormat="1" ht="56.25">
      <c r="A721" s="57" t="s">
        <v>313</v>
      </c>
      <c r="B721" s="57" t="s">
        <v>315</v>
      </c>
      <c r="C721" s="57" t="s">
        <v>294</v>
      </c>
      <c r="D721" s="57" t="s">
        <v>293</v>
      </c>
      <c r="E721" s="65">
        <v>320</v>
      </c>
      <c r="F721" s="59" t="s">
        <v>44</v>
      </c>
      <c r="G721" s="57"/>
      <c r="H721" s="43" t="s">
        <v>1</v>
      </c>
      <c r="I721" s="66"/>
      <c r="K721" s="140" t="str">
        <f t="shared" si="36"/>
        <v>一般建築及設備-一般建築及設備-獎補助費-對國內團體之捐助</v>
      </c>
      <c r="L721" s="140" t="str">
        <f t="shared" si="37"/>
        <v>充實環保回收設備</v>
      </c>
      <c r="M721" s="40" t="str">
        <f t="shared" si="38"/>
        <v>臺中市后里區公館環保志工小隊</v>
      </c>
    </row>
    <row r="722" spans="1:13" s="4" customFormat="1" ht="56.25">
      <c r="A722" s="57" t="s">
        <v>313</v>
      </c>
      <c r="B722" s="57" t="s">
        <v>296</v>
      </c>
      <c r="C722" s="57" t="s">
        <v>295</v>
      </c>
      <c r="D722" s="57" t="s">
        <v>293</v>
      </c>
      <c r="E722" s="65">
        <v>57</v>
      </c>
      <c r="F722" s="59" t="s">
        <v>44</v>
      </c>
      <c r="G722" s="57"/>
      <c r="H722" s="43" t="s">
        <v>1</v>
      </c>
      <c r="I722" s="66"/>
      <c r="K722" s="140" t="str">
        <f t="shared" si="36"/>
        <v>一般建築及設備-一般建築及設備-獎補助費-對國內團體之捐助</v>
      </c>
      <c r="L722" s="140" t="str">
        <f t="shared" si="37"/>
        <v>充實安全衛生設備</v>
      </c>
      <c r="M722" s="40" t="str">
        <f t="shared" si="38"/>
        <v>臺中市后里區厚里里守望相助推行委員會</v>
      </c>
    </row>
    <row r="723" spans="1:13" s="4" customFormat="1" ht="56.25">
      <c r="A723" s="57" t="s">
        <v>313</v>
      </c>
      <c r="B723" s="57" t="s">
        <v>291</v>
      </c>
      <c r="C723" s="57" t="s">
        <v>295</v>
      </c>
      <c r="D723" s="57" t="s">
        <v>293</v>
      </c>
      <c r="E723" s="65">
        <v>28</v>
      </c>
      <c r="F723" s="59" t="s">
        <v>44</v>
      </c>
      <c r="G723" s="57"/>
      <c r="H723" s="43" t="s">
        <v>1</v>
      </c>
      <c r="I723" s="66"/>
      <c r="K723" s="140" t="str">
        <f t="shared" si="36"/>
        <v>一般建築及設備-一般建築及設備-獎補助費-對國內團體之捐助</v>
      </c>
      <c r="L723" s="140" t="str">
        <f t="shared" si="37"/>
        <v>充實警政安全設備</v>
      </c>
      <c r="M723" s="40" t="str">
        <f t="shared" si="38"/>
        <v>臺中市后里區厚里里守望相助推行委員會</v>
      </c>
    </row>
    <row r="724" spans="1:13" s="4" customFormat="1" ht="56.25">
      <c r="A724" s="57" t="s">
        <v>313</v>
      </c>
      <c r="B724" s="57" t="s">
        <v>296</v>
      </c>
      <c r="C724" s="57" t="s">
        <v>295</v>
      </c>
      <c r="D724" s="57" t="s">
        <v>293</v>
      </c>
      <c r="E724" s="65">
        <v>106</v>
      </c>
      <c r="F724" s="59" t="s">
        <v>44</v>
      </c>
      <c r="G724" s="57"/>
      <c r="H724" s="43" t="s">
        <v>1</v>
      </c>
      <c r="I724" s="66"/>
      <c r="K724" s="140" t="str">
        <f t="shared" si="36"/>
        <v>一般建築及設備-一般建築及設備-獎補助費-對國內團體之捐助</v>
      </c>
      <c r="L724" s="140" t="str">
        <f t="shared" si="37"/>
        <v>充實安全衛生設備</v>
      </c>
      <c r="M724" s="40" t="str">
        <f t="shared" si="38"/>
        <v>臺中市后里區厚里里守望相助推行委員會</v>
      </c>
    </row>
    <row r="725" spans="1:13" s="4" customFormat="1" ht="56.25">
      <c r="A725" s="57" t="s">
        <v>313</v>
      </c>
      <c r="B725" s="57" t="s">
        <v>316</v>
      </c>
      <c r="C725" s="57" t="s">
        <v>317</v>
      </c>
      <c r="D725" s="57" t="s">
        <v>293</v>
      </c>
      <c r="E725" s="65">
        <v>148</v>
      </c>
      <c r="F725" s="59" t="s">
        <v>44</v>
      </c>
      <c r="G725" s="57"/>
      <c r="H725" s="43" t="s">
        <v>1</v>
      </c>
      <c r="I725" s="66"/>
      <c r="K725" s="140" t="str">
        <f t="shared" si="36"/>
        <v>一般建築及設備-一般建築及設備-獎補助費-對國內團體之捐助</v>
      </c>
      <c r="L725" s="140" t="str">
        <f t="shared" si="37"/>
        <v>充實文化教育設備</v>
      </c>
      <c r="M725" s="40" t="str">
        <f t="shared" si="38"/>
        <v>臺中市后里區厚里社區發展協會</v>
      </c>
    </row>
    <row r="726" spans="1:13" s="4" customFormat="1" ht="56.25">
      <c r="A726" s="57" t="s">
        <v>313</v>
      </c>
      <c r="B726" s="57" t="s">
        <v>315</v>
      </c>
      <c r="C726" s="57" t="s">
        <v>318</v>
      </c>
      <c r="D726" s="57" t="s">
        <v>293</v>
      </c>
      <c r="E726" s="65">
        <v>171</v>
      </c>
      <c r="F726" s="59" t="s">
        <v>44</v>
      </c>
      <c r="G726" s="57"/>
      <c r="H726" s="43" t="s">
        <v>1</v>
      </c>
      <c r="I726" s="66"/>
      <c r="K726" s="140" t="str">
        <f t="shared" si="36"/>
        <v>一般建築及設備-一般建築及設備-獎補助費-對國內團體之捐助</v>
      </c>
      <c r="L726" s="140" t="str">
        <f t="shared" si="37"/>
        <v>充實環保回收設備</v>
      </c>
      <c r="M726" s="40" t="str">
        <f t="shared" si="38"/>
        <v>臺中市后里區后里社區發展協會</v>
      </c>
    </row>
    <row r="727" spans="1:13" s="4" customFormat="1" ht="56.25">
      <c r="A727" s="57" t="s">
        <v>313</v>
      </c>
      <c r="B727" s="57" t="s">
        <v>315</v>
      </c>
      <c r="C727" s="57" t="s">
        <v>318</v>
      </c>
      <c r="D727" s="57" t="s">
        <v>293</v>
      </c>
      <c r="E727" s="65">
        <v>80</v>
      </c>
      <c r="F727" s="59" t="s">
        <v>44</v>
      </c>
      <c r="G727" s="57"/>
      <c r="H727" s="43" t="s">
        <v>1</v>
      </c>
      <c r="I727" s="66"/>
      <c r="K727" s="140" t="str">
        <f t="shared" si="36"/>
        <v>一般建築及設備-一般建築及設備-獎補助費-對國內團體之捐助</v>
      </c>
      <c r="L727" s="140" t="str">
        <f t="shared" si="37"/>
        <v>充實環保回收設備</v>
      </c>
      <c r="M727" s="40" t="str">
        <f t="shared" si="38"/>
        <v>臺中市后里區后里社區發展協會</v>
      </c>
    </row>
    <row r="728" spans="1:13" s="4" customFormat="1" ht="56.25">
      <c r="A728" s="57" t="s">
        <v>313</v>
      </c>
      <c r="B728" s="57" t="s">
        <v>291</v>
      </c>
      <c r="C728" s="57" t="s">
        <v>319</v>
      </c>
      <c r="D728" s="57" t="s">
        <v>293</v>
      </c>
      <c r="E728" s="65">
        <v>103</v>
      </c>
      <c r="F728" s="59" t="s">
        <v>44</v>
      </c>
      <c r="G728" s="57"/>
      <c r="H728" s="43" t="s">
        <v>1</v>
      </c>
      <c r="I728" s="66"/>
      <c r="K728" s="140" t="str">
        <f t="shared" si="36"/>
        <v>一般建築及設備-一般建築及設備-獎補助費-對國內團體之捐助</v>
      </c>
      <c r="L728" s="140" t="str">
        <f t="shared" si="37"/>
        <v>充實警政安全設備</v>
      </c>
      <c r="M728" s="40" t="str">
        <f t="shared" si="38"/>
        <v>臺中市后里區公館社區發展協會</v>
      </c>
    </row>
    <row r="729" spans="1:13" s="4" customFormat="1" ht="56.25">
      <c r="A729" s="57" t="s">
        <v>313</v>
      </c>
      <c r="B729" s="57" t="s">
        <v>320</v>
      </c>
      <c r="C729" s="57" t="s">
        <v>321</v>
      </c>
      <c r="D729" s="57" t="s">
        <v>293</v>
      </c>
      <c r="E729" s="65">
        <v>30</v>
      </c>
      <c r="F729" s="59" t="s">
        <v>44</v>
      </c>
      <c r="G729" s="57"/>
      <c r="H729" s="43" t="s">
        <v>1</v>
      </c>
      <c r="I729" s="66"/>
      <c r="K729" s="140" t="str">
        <f t="shared" si="36"/>
        <v>一般建築及設備-一般建築及設備-獎補助費-對國內團體之捐助</v>
      </c>
      <c r="L729" s="140" t="str">
        <f t="shared" si="37"/>
        <v>充實設備購置</v>
      </c>
      <c r="M729" s="40" t="str">
        <f t="shared" si="38"/>
        <v>臺中市后里區仁里社區發展協會</v>
      </c>
    </row>
    <row r="730" spans="1:13" s="4" customFormat="1" ht="56.25">
      <c r="A730" s="57" t="s">
        <v>322</v>
      </c>
      <c r="B730" s="57" t="s">
        <v>323</v>
      </c>
      <c r="C730" s="57" t="s">
        <v>324</v>
      </c>
      <c r="D730" s="57" t="s">
        <v>293</v>
      </c>
      <c r="E730" s="65">
        <v>20</v>
      </c>
      <c r="F730" s="59" t="s">
        <v>44</v>
      </c>
      <c r="G730" s="57"/>
      <c r="H730" s="43" t="s">
        <v>1</v>
      </c>
      <c r="I730" s="66"/>
      <c r="K730" s="140" t="str">
        <f t="shared" si="36"/>
        <v>農林管理業務-農林管理業務--獎補助費-對國內團體之捐助</v>
      </c>
      <c r="L730" s="140" t="str">
        <f t="shared" si="37"/>
        <v>傳統米食製作教學活動</v>
      </c>
      <c r="M730" s="40" t="str">
        <f t="shared" si="38"/>
        <v>后里區仁里里第一家政班</v>
      </c>
    </row>
    <row r="731" spans="1:13" s="4" customFormat="1" ht="56.25">
      <c r="A731" s="57" t="s">
        <v>322</v>
      </c>
      <c r="B731" s="57" t="s">
        <v>325</v>
      </c>
      <c r="C731" s="57" t="s">
        <v>326</v>
      </c>
      <c r="D731" s="57" t="s">
        <v>293</v>
      </c>
      <c r="E731" s="65">
        <v>20</v>
      </c>
      <c r="F731" s="59" t="s">
        <v>44</v>
      </c>
      <c r="G731" s="57"/>
      <c r="H731" s="43" t="s">
        <v>1</v>
      </c>
      <c r="I731" s="66"/>
      <c r="K731" s="140" t="str">
        <f t="shared" si="36"/>
        <v>農林管理業務-農林管理業務--獎補助費-對國內團體之捐助</v>
      </c>
      <c r="L731" s="140" t="str">
        <f t="shared" si="37"/>
        <v>農產品包裝紙箱</v>
      </c>
      <c r="M731" s="40" t="str">
        <f t="shared" si="38"/>
        <v>臺中市后里區果樹(梨)產銷班第1班</v>
      </c>
    </row>
    <row r="732" spans="1:13" s="4" customFormat="1" ht="56.25">
      <c r="A732" s="57" t="s">
        <v>322</v>
      </c>
      <c r="B732" s="57" t="s">
        <v>325</v>
      </c>
      <c r="C732" s="57" t="s">
        <v>327</v>
      </c>
      <c r="D732" s="57" t="s">
        <v>293</v>
      </c>
      <c r="E732" s="65">
        <v>45</v>
      </c>
      <c r="F732" s="59" t="s">
        <v>44</v>
      </c>
      <c r="G732" s="57"/>
      <c r="H732" s="43" t="s">
        <v>1</v>
      </c>
      <c r="I732" s="66"/>
      <c r="K732" s="140" t="str">
        <f t="shared" si="36"/>
        <v>農林管理業務-農林管理業務--獎補助費-對國內團體之捐助</v>
      </c>
      <c r="L732" s="140" t="str">
        <f t="shared" si="37"/>
        <v>農產品包裝紙箱</v>
      </c>
      <c r="M732" s="40" t="str">
        <f t="shared" si="38"/>
        <v>臺中市后里區花卉產銷班第十五班</v>
      </c>
    </row>
    <row r="733" spans="1:13" s="4" customFormat="1" ht="56.25">
      <c r="A733" s="57" t="s">
        <v>322</v>
      </c>
      <c r="B733" s="57" t="s">
        <v>325</v>
      </c>
      <c r="C733" s="57" t="s">
        <v>328</v>
      </c>
      <c r="D733" s="57" t="s">
        <v>293</v>
      </c>
      <c r="E733" s="65">
        <v>20</v>
      </c>
      <c r="F733" s="59" t="s">
        <v>44</v>
      </c>
      <c r="G733" s="57"/>
      <c r="H733" s="43" t="s">
        <v>1</v>
      </c>
      <c r="I733" s="66"/>
      <c r="K733" s="140" t="str">
        <f t="shared" si="36"/>
        <v>農林管理業務-農林管理業務--獎補助費-對國內團體之捐助</v>
      </c>
      <c r="L733" s="140" t="str">
        <f t="shared" si="37"/>
        <v>農產品包裝紙箱</v>
      </c>
      <c r="M733" s="40" t="str">
        <f t="shared" si="38"/>
        <v>后里區蔬菜產銷班第十五班</v>
      </c>
    </row>
    <row r="734" spans="1:13" s="4" customFormat="1" ht="56.25">
      <c r="A734" s="57" t="s">
        <v>322</v>
      </c>
      <c r="B734" s="57" t="s">
        <v>325</v>
      </c>
      <c r="C734" s="57" t="s">
        <v>329</v>
      </c>
      <c r="D734" s="57" t="s">
        <v>293</v>
      </c>
      <c r="E734" s="65">
        <v>45</v>
      </c>
      <c r="F734" s="59" t="s">
        <v>44</v>
      </c>
      <c r="G734" s="57"/>
      <c r="H734" s="43" t="s">
        <v>1</v>
      </c>
      <c r="I734" s="66"/>
      <c r="K734" s="140" t="str">
        <f t="shared" si="36"/>
        <v>農林管理業務-農林管理業務--獎補助費-對國內團體之捐助</v>
      </c>
      <c r="L734" s="140" t="str">
        <f t="shared" si="37"/>
        <v>農產品包裝紙箱</v>
      </c>
      <c r="M734" s="40" t="str">
        <f t="shared" si="38"/>
        <v>臺中市后里區梨產銷班第五班</v>
      </c>
    </row>
    <row r="735" spans="1:13" s="4" customFormat="1" ht="56.25">
      <c r="A735" s="57" t="s">
        <v>322</v>
      </c>
      <c r="B735" s="57" t="s">
        <v>325</v>
      </c>
      <c r="C735" s="57" t="s">
        <v>330</v>
      </c>
      <c r="D735" s="57" t="s">
        <v>293</v>
      </c>
      <c r="E735" s="65">
        <v>45</v>
      </c>
      <c r="F735" s="59" t="s">
        <v>44</v>
      </c>
      <c r="G735" s="57"/>
      <c r="H735" s="43" t="s">
        <v>1</v>
      </c>
      <c r="I735" s="66"/>
      <c r="K735" s="140" t="str">
        <f t="shared" si="36"/>
        <v>農林管理業務-農林管理業務--獎補助費-對國內團體之捐助</v>
      </c>
      <c r="L735" s="140" t="str">
        <f t="shared" si="37"/>
        <v>農產品包裝紙箱</v>
      </c>
      <c r="M735" s="40" t="str">
        <f t="shared" si="38"/>
        <v>臺中市后里區梨產銷班第二班</v>
      </c>
    </row>
    <row r="736" spans="1:13" s="4" customFormat="1" ht="56.25">
      <c r="A736" s="57" t="s">
        <v>322</v>
      </c>
      <c r="B736" s="57" t="s">
        <v>325</v>
      </c>
      <c r="C736" s="57" t="s">
        <v>331</v>
      </c>
      <c r="D736" s="57" t="s">
        <v>293</v>
      </c>
      <c r="E736" s="65">
        <v>45</v>
      </c>
      <c r="F736" s="59" t="s">
        <v>44</v>
      </c>
      <c r="G736" s="57"/>
      <c r="H736" s="43" t="s">
        <v>1</v>
      </c>
      <c r="I736" s="66"/>
      <c r="K736" s="140" t="str">
        <f t="shared" si="36"/>
        <v>農林管理業務-農林管理業務--獎補助費-對國內團體之捐助</v>
      </c>
      <c r="L736" s="140" t="str">
        <f t="shared" si="37"/>
        <v>農產品包裝紙箱</v>
      </c>
      <c r="M736" s="40" t="str">
        <f t="shared" si="38"/>
        <v>臺中市后里區果樹產銷班第一班</v>
      </c>
    </row>
    <row r="737" spans="1:13" s="4" customFormat="1" ht="56.25">
      <c r="A737" s="57" t="s">
        <v>322</v>
      </c>
      <c r="B737" s="57" t="s">
        <v>325</v>
      </c>
      <c r="C737" s="57" t="s">
        <v>332</v>
      </c>
      <c r="D737" s="57" t="s">
        <v>293</v>
      </c>
      <c r="E737" s="65">
        <v>45</v>
      </c>
      <c r="F737" s="59" t="s">
        <v>44</v>
      </c>
      <c r="G737" s="57"/>
      <c r="H737" s="43" t="s">
        <v>1</v>
      </c>
      <c r="I737" s="66"/>
      <c r="K737" s="140" t="str">
        <f t="shared" si="36"/>
        <v>農林管理業務-農林管理業務--獎補助費-對國內團體之捐助</v>
      </c>
      <c r="L737" s="140" t="str">
        <f t="shared" si="37"/>
        <v>農產品包裝紙箱</v>
      </c>
      <c r="M737" s="40" t="str">
        <f t="shared" si="38"/>
        <v>臺中市后里區果樹產銷班第三班</v>
      </c>
    </row>
    <row r="738" spans="1:13" s="4" customFormat="1" ht="56.25">
      <c r="A738" s="57" t="s">
        <v>322</v>
      </c>
      <c r="B738" s="57" t="s">
        <v>325</v>
      </c>
      <c r="C738" s="57" t="s">
        <v>333</v>
      </c>
      <c r="D738" s="57" t="s">
        <v>293</v>
      </c>
      <c r="E738" s="65">
        <v>45</v>
      </c>
      <c r="F738" s="59" t="s">
        <v>44</v>
      </c>
      <c r="G738" s="57"/>
      <c r="H738" s="43" t="s">
        <v>1</v>
      </c>
      <c r="I738" s="66"/>
      <c r="K738" s="140" t="str">
        <f t="shared" si="36"/>
        <v>農林管理業務-農林管理業務--獎補助費-對國內團體之捐助</v>
      </c>
      <c r="L738" s="140" t="str">
        <f t="shared" si="37"/>
        <v>農產品包裝紙箱</v>
      </c>
      <c r="M738" s="40" t="str">
        <f t="shared" si="38"/>
        <v>臺中市后里區花卉產銷班第2班</v>
      </c>
    </row>
    <row r="739" spans="1:13" s="4" customFormat="1" ht="56.25">
      <c r="A739" s="57" t="s">
        <v>322</v>
      </c>
      <c r="B739" s="57" t="s">
        <v>325</v>
      </c>
      <c r="C739" s="57" t="s">
        <v>334</v>
      </c>
      <c r="D739" s="57" t="s">
        <v>293</v>
      </c>
      <c r="E739" s="65">
        <v>45</v>
      </c>
      <c r="F739" s="59" t="s">
        <v>44</v>
      </c>
      <c r="G739" s="57"/>
      <c r="H739" s="43" t="s">
        <v>1</v>
      </c>
      <c r="I739" s="66"/>
      <c r="K739" s="140" t="str">
        <f t="shared" si="36"/>
        <v>農林管理業務-農林管理業務--獎補助費-對國內團體之捐助</v>
      </c>
      <c r="L739" s="140" t="str">
        <f t="shared" si="37"/>
        <v>農產品包裝紙箱</v>
      </c>
      <c r="M739" s="40" t="str">
        <f t="shared" si="38"/>
        <v>臺中市后里區果樹產銷班第十八班</v>
      </c>
    </row>
    <row r="740" spans="1:13" s="4" customFormat="1" ht="56.25">
      <c r="A740" s="57" t="s">
        <v>322</v>
      </c>
      <c r="B740" s="57" t="s">
        <v>325</v>
      </c>
      <c r="C740" s="57" t="s">
        <v>335</v>
      </c>
      <c r="D740" s="57" t="s">
        <v>293</v>
      </c>
      <c r="E740" s="65">
        <v>45</v>
      </c>
      <c r="F740" s="59" t="s">
        <v>44</v>
      </c>
      <c r="G740" s="57"/>
      <c r="H740" s="43" t="s">
        <v>1</v>
      </c>
      <c r="I740" s="66"/>
      <c r="K740" s="140" t="str">
        <f t="shared" si="36"/>
        <v>農林管理業務-農林管理業務--獎補助費-對國內團體之捐助</v>
      </c>
      <c r="L740" s="140" t="str">
        <f t="shared" si="37"/>
        <v>農產品包裝紙箱</v>
      </c>
      <c r="M740" s="40" t="str">
        <f t="shared" si="38"/>
        <v>臺中市后里區蔬菜產銷班第十四班</v>
      </c>
    </row>
    <row r="741" spans="1:13" s="4" customFormat="1" ht="56.25">
      <c r="A741" s="57" t="s">
        <v>322</v>
      </c>
      <c r="B741" s="57" t="s">
        <v>325</v>
      </c>
      <c r="C741" s="57" t="s">
        <v>336</v>
      </c>
      <c r="D741" s="57" t="s">
        <v>293</v>
      </c>
      <c r="E741" s="65">
        <v>45</v>
      </c>
      <c r="F741" s="59" t="s">
        <v>44</v>
      </c>
      <c r="G741" s="57"/>
      <c r="H741" s="43" t="s">
        <v>1</v>
      </c>
      <c r="I741" s="66"/>
      <c r="K741" s="140" t="str">
        <f t="shared" si="36"/>
        <v>農林管理業務-農林管理業務--獎補助費-對國內團體之捐助</v>
      </c>
      <c r="L741" s="140" t="str">
        <f t="shared" si="37"/>
        <v>農產品包裝紙箱</v>
      </c>
      <c r="M741" s="40" t="str">
        <f t="shared" si="38"/>
        <v>臺中市后里區養蜂產銷班第一班</v>
      </c>
    </row>
    <row r="742" spans="1:13" s="4" customFormat="1" ht="56.25">
      <c r="A742" s="57" t="s">
        <v>322</v>
      </c>
      <c r="B742" s="57" t="s">
        <v>325</v>
      </c>
      <c r="C742" s="57" t="s">
        <v>337</v>
      </c>
      <c r="D742" s="57" t="s">
        <v>293</v>
      </c>
      <c r="E742" s="65">
        <v>20</v>
      </c>
      <c r="F742" s="59" t="s">
        <v>44</v>
      </c>
      <c r="G742" s="57"/>
      <c r="H742" s="43" t="s">
        <v>1</v>
      </c>
      <c r="I742" s="66"/>
      <c r="K742" s="140" t="str">
        <f t="shared" si="36"/>
        <v>農林管理業務-農林管理業務--獎補助費-對國內團體之捐助</v>
      </c>
      <c r="L742" s="140" t="str">
        <f t="shared" si="37"/>
        <v>農產品包裝紙箱</v>
      </c>
      <c r="M742" s="40" t="str">
        <f t="shared" si="38"/>
        <v>臺中市后里區果樹產銷班第四班</v>
      </c>
    </row>
    <row r="743" spans="1:13" s="4" customFormat="1" ht="56.25">
      <c r="A743" s="57" t="s">
        <v>322</v>
      </c>
      <c r="B743" s="57" t="s">
        <v>325</v>
      </c>
      <c r="C743" s="57" t="s">
        <v>338</v>
      </c>
      <c r="D743" s="57" t="s">
        <v>293</v>
      </c>
      <c r="E743" s="65">
        <v>20</v>
      </c>
      <c r="F743" s="59" t="s">
        <v>44</v>
      </c>
      <c r="G743" s="57"/>
      <c r="H743" s="43" t="s">
        <v>1</v>
      </c>
      <c r="I743" s="66"/>
      <c r="K743" s="140" t="str">
        <f t="shared" si="36"/>
        <v>農林管理業務-農林管理業務--獎補助費-對國內團體之捐助</v>
      </c>
      <c r="L743" s="140" t="str">
        <f t="shared" si="37"/>
        <v>農產品包裝紙箱</v>
      </c>
      <c r="M743" s="40" t="str">
        <f t="shared" si="38"/>
        <v>后里區花卉產銷班第一班</v>
      </c>
    </row>
    <row r="744" spans="1:13" s="4" customFormat="1" ht="56.25">
      <c r="A744" s="57" t="s">
        <v>322</v>
      </c>
      <c r="B744" s="57" t="s">
        <v>325</v>
      </c>
      <c r="C744" s="57" t="s">
        <v>339</v>
      </c>
      <c r="D744" s="57" t="s">
        <v>293</v>
      </c>
      <c r="E744" s="65">
        <v>20</v>
      </c>
      <c r="F744" s="59" t="s">
        <v>44</v>
      </c>
      <c r="G744" s="57"/>
      <c r="H744" s="43" t="s">
        <v>1</v>
      </c>
      <c r="I744" s="66"/>
      <c r="K744" s="140" t="str">
        <f t="shared" si="36"/>
        <v>農林管理業務-農林管理業務--獎補助費-對國內團體之捐助</v>
      </c>
      <c r="L744" s="140" t="str">
        <f t="shared" si="37"/>
        <v>農產品包裝紙箱</v>
      </c>
      <c r="M744" s="40" t="str">
        <f t="shared" si="38"/>
        <v>后里區桃產銷第一班</v>
      </c>
    </row>
    <row r="745" spans="1:13" s="4" customFormat="1" ht="56.25">
      <c r="A745" s="57" t="s">
        <v>322</v>
      </c>
      <c r="B745" s="57" t="s">
        <v>325</v>
      </c>
      <c r="C745" s="57" t="s">
        <v>340</v>
      </c>
      <c r="D745" s="57" t="s">
        <v>293</v>
      </c>
      <c r="E745" s="65">
        <v>20</v>
      </c>
      <c r="F745" s="59" t="s">
        <v>44</v>
      </c>
      <c r="G745" s="57"/>
      <c r="H745" s="43" t="s">
        <v>1</v>
      </c>
      <c r="I745" s="66"/>
      <c r="K745" s="140" t="str">
        <f t="shared" si="36"/>
        <v>農林管理業務-農林管理業務--獎補助費-對國內團體之捐助</v>
      </c>
      <c r="L745" s="140" t="str">
        <f t="shared" si="37"/>
        <v>農產品包裝紙箱</v>
      </c>
      <c r="M745" s="40" t="str">
        <f t="shared" si="38"/>
        <v>臺中市后里區花卉產銷班第九班</v>
      </c>
    </row>
    <row r="746" spans="1:13" s="4" customFormat="1" ht="56.25">
      <c r="A746" s="57" t="s">
        <v>322</v>
      </c>
      <c r="B746" s="57" t="s">
        <v>325</v>
      </c>
      <c r="C746" s="57" t="s">
        <v>341</v>
      </c>
      <c r="D746" s="57" t="s">
        <v>293</v>
      </c>
      <c r="E746" s="65">
        <v>20</v>
      </c>
      <c r="F746" s="59" t="s">
        <v>44</v>
      </c>
      <c r="G746" s="57"/>
      <c r="H746" s="43" t="s">
        <v>1</v>
      </c>
      <c r="I746" s="66"/>
      <c r="K746" s="140" t="str">
        <f t="shared" si="36"/>
        <v>農林管理業務-農林管理業務--獎補助費-對國內團體之捐助</v>
      </c>
      <c r="L746" s="140" t="str">
        <f t="shared" si="37"/>
        <v>農產品包裝紙箱</v>
      </c>
      <c r="M746" s="40" t="str">
        <f t="shared" si="38"/>
        <v>后里區蔬菜產銷第六班</v>
      </c>
    </row>
    <row r="747" spans="1:13" s="4" customFormat="1" ht="56.25">
      <c r="A747" s="57" t="s">
        <v>322</v>
      </c>
      <c r="B747" s="57" t="s">
        <v>325</v>
      </c>
      <c r="C747" s="57" t="s">
        <v>342</v>
      </c>
      <c r="D747" s="57" t="s">
        <v>293</v>
      </c>
      <c r="E747" s="65">
        <v>45</v>
      </c>
      <c r="F747" s="59" t="s">
        <v>44</v>
      </c>
      <c r="G747" s="57"/>
      <c r="H747" s="43" t="s">
        <v>1</v>
      </c>
      <c r="I747" s="66"/>
      <c r="K747" s="140" t="str">
        <f t="shared" si="36"/>
        <v>農林管理業務-農林管理業務--獎補助費-對國內團體之捐助</v>
      </c>
      <c r="L747" s="140" t="str">
        <f t="shared" si="37"/>
        <v>農產品包裝紙箱</v>
      </c>
      <c r="M747" s="40" t="str">
        <f t="shared" si="38"/>
        <v>后里區葡萄產銷班第二班</v>
      </c>
    </row>
    <row r="748" spans="1:13" s="4" customFormat="1" ht="56.25">
      <c r="A748" s="57" t="s">
        <v>322</v>
      </c>
      <c r="B748" s="57" t="s">
        <v>325</v>
      </c>
      <c r="C748" s="57" t="s">
        <v>343</v>
      </c>
      <c r="D748" s="57" t="s">
        <v>293</v>
      </c>
      <c r="E748" s="65">
        <v>20</v>
      </c>
      <c r="F748" s="59" t="s">
        <v>44</v>
      </c>
      <c r="G748" s="57"/>
      <c r="H748" s="43" t="s">
        <v>1</v>
      </c>
      <c r="I748" s="66"/>
      <c r="K748" s="140" t="str">
        <f t="shared" si="36"/>
        <v>農林管理業務-農林管理業務--獎補助費-對國內團體之捐助</v>
      </c>
      <c r="L748" s="140" t="str">
        <f t="shared" si="37"/>
        <v>農產品包裝紙箱</v>
      </c>
      <c r="M748" s="40" t="str">
        <f t="shared" si="38"/>
        <v>后里區蔬菜產銷班第五班</v>
      </c>
    </row>
    <row r="749" spans="1:13" s="4" customFormat="1" ht="56.25">
      <c r="A749" s="57" t="s">
        <v>322</v>
      </c>
      <c r="B749" s="57" t="s">
        <v>325</v>
      </c>
      <c r="C749" s="57" t="s">
        <v>344</v>
      </c>
      <c r="D749" s="57" t="s">
        <v>293</v>
      </c>
      <c r="E749" s="65">
        <v>20</v>
      </c>
      <c r="F749" s="59" t="s">
        <v>44</v>
      </c>
      <c r="G749" s="57"/>
      <c r="H749" s="43" t="s">
        <v>1</v>
      </c>
      <c r="I749" s="66"/>
      <c r="K749" s="140" t="str">
        <f t="shared" si="36"/>
        <v>農林管理業務-農林管理業務--獎補助費-對國內團體之捐助</v>
      </c>
      <c r="L749" s="140" t="str">
        <f t="shared" si="37"/>
        <v>農產品包裝紙箱</v>
      </c>
      <c r="M749" s="40" t="str">
        <f t="shared" si="38"/>
        <v>后里區蔬菜產銷班第十一班</v>
      </c>
    </row>
    <row r="750" spans="1:13" s="4" customFormat="1" ht="56.25">
      <c r="A750" s="57" t="s">
        <v>322</v>
      </c>
      <c r="B750" s="57" t="s">
        <v>325</v>
      </c>
      <c r="C750" s="57" t="s">
        <v>345</v>
      </c>
      <c r="D750" s="57" t="s">
        <v>293</v>
      </c>
      <c r="E750" s="65">
        <v>20</v>
      </c>
      <c r="F750" s="59" t="s">
        <v>44</v>
      </c>
      <c r="G750" s="57"/>
      <c r="H750" s="43" t="s">
        <v>1</v>
      </c>
      <c r="I750" s="66"/>
      <c r="K750" s="140" t="str">
        <f t="shared" si="36"/>
        <v>農林管理業務-農林管理業務--獎補助費-對國內團體之捐助</v>
      </c>
      <c r="L750" s="140" t="str">
        <f t="shared" si="37"/>
        <v>農產品包裝紙箱</v>
      </c>
      <c r="M750" s="40" t="str">
        <f t="shared" si="38"/>
        <v>臺中市后里區果樹產銷班第十四班</v>
      </c>
    </row>
    <row r="751" spans="1:13" s="4" customFormat="1" ht="56.25">
      <c r="A751" s="57" t="s">
        <v>322</v>
      </c>
      <c r="B751" s="57" t="s">
        <v>346</v>
      </c>
      <c r="C751" s="57" t="s">
        <v>329</v>
      </c>
      <c r="D751" s="57" t="s">
        <v>293</v>
      </c>
      <c r="E751" s="65">
        <v>20</v>
      </c>
      <c r="F751" s="59" t="s">
        <v>44</v>
      </c>
      <c r="G751" s="57"/>
      <c r="H751" s="43" t="s">
        <v>1</v>
      </c>
      <c r="I751" s="66"/>
      <c r="K751" s="140" t="str">
        <f t="shared" si="36"/>
        <v>農林管理業務-農林管理業務--獎補助費-對國內團體之捐助</v>
      </c>
      <c r="L751" s="140" t="str">
        <f t="shared" si="37"/>
        <v>年度觀摩研習活動</v>
      </c>
      <c r="M751" s="40" t="str">
        <f t="shared" si="38"/>
        <v>臺中市后里區梨產銷班第五班</v>
      </c>
    </row>
    <row r="752" spans="1:13" s="4" customFormat="1" ht="56.25">
      <c r="A752" s="57" t="s">
        <v>322</v>
      </c>
      <c r="B752" s="57" t="s">
        <v>346</v>
      </c>
      <c r="C752" s="57" t="s">
        <v>337</v>
      </c>
      <c r="D752" s="57" t="s">
        <v>293</v>
      </c>
      <c r="E752" s="65">
        <v>20</v>
      </c>
      <c r="F752" s="59" t="s">
        <v>44</v>
      </c>
      <c r="G752" s="57"/>
      <c r="H752" s="43" t="s">
        <v>1</v>
      </c>
      <c r="I752" s="66"/>
      <c r="K752" s="140" t="str">
        <f t="shared" si="36"/>
        <v>農林管理業務-農林管理業務--獎補助費-對國內團體之捐助</v>
      </c>
      <c r="L752" s="140" t="str">
        <f t="shared" si="37"/>
        <v>年度觀摩研習活動</v>
      </c>
      <c r="M752" s="40" t="str">
        <f t="shared" si="38"/>
        <v>臺中市后里區果樹產銷班第四班</v>
      </c>
    </row>
    <row r="753" spans="1:13" s="4" customFormat="1" ht="56.25">
      <c r="A753" s="57" t="s">
        <v>322</v>
      </c>
      <c r="B753" s="57" t="s">
        <v>346</v>
      </c>
      <c r="C753" s="57" t="s">
        <v>332</v>
      </c>
      <c r="D753" s="57" t="s">
        <v>293</v>
      </c>
      <c r="E753" s="65">
        <v>20</v>
      </c>
      <c r="F753" s="59" t="s">
        <v>44</v>
      </c>
      <c r="G753" s="57"/>
      <c r="H753" s="43" t="s">
        <v>1</v>
      </c>
      <c r="I753" s="66"/>
      <c r="K753" s="140" t="str">
        <f t="shared" si="36"/>
        <v>農林管理業務-農林管理業務--獎補助費-對國內團體之捐助</v>
      </c>
      <c r="L753" s="140" t="str">
        <f t="shared" si="37"/>
        <v>年度觀摩研習活動</v>
      </c>
      <c r="M753" s="40" t="str">
        <f t="shared" si="38"/>
        <v>臺中市后里區果樹產銷班第三班</v>
      </c>
    </row>
    <row r="754" spans="1:13" s="4" customFormat="1" ht="56.25">
      <c r="A754" s="57" t="s">
        <v>322</v>
      </c>
      <c r="B754" s="57" t="s">
        <v>346</v>
      </c>
      <c r="C754" s="57" t="s">
        <v>347</v>
      </c>
      <c r="D754" s="57" t="s">
        <v>293</v>
      </c>
      <c r="E754" s="65">
        <v>20</v>
      </c>
      <c r="F754" s="59" t="s">
        <v>44</v>
      </c>
      <c r="G754" s="57"/>
      <c r="H754" s="43" t="s">
        <v>1</v>
      </c>
      <c r="I754" s="66"/>
      <c r="K754" s="140" t="str">
        <f t="shared" si="36"/>
        <v>農林管理業務-農林管理業務--獎補助費-對國內團體之捐助</v>
      </c>
      <c r="L754" s="140" t="str">
        <f t="shared" si="37"/>
        <v>年度觀摩研習活動</v>
      </c>
      <c r="M754" s="40" t="str">
        <f t="shared" si="38"/>
        <v>臺中市后里區梨產銷班第六班</v>
      </c>
    </row>
    <row r="755" spans="1:13" s="4" customFormat="1" ht="56.25">
      <c r="A755" s="57" t="s">
        <v>322</v>
      </c>
      <c r="B755" s="57" t="s">
        <v>311</v>
      </c>
      <c r="C755" s="57" t="s">
        <v>348</v>
      </c>
      <c r="D755" s="57" t="s">
        <v>293</v>
      </c>
      <c r="E755" s="65">
        <v>20</v>
      </c>
      <c r="F755" s="59" t="s">
        <v>44</v>
      </c>
      <c r="G755" s="57"/>
      <c r="H755" s="43" t="s">
        <v>1</v>
      </c>
      <c r="I755" s="66"/>
      <c r="K755" s="140" t="str">
        <f t="shared" si="36"/>
        <v>農林管理業務-農林管理業務--獎補助費-對國內團體之捐助</v>
      </c>
      <c r="L755" s="140" t="str">
        <f t="shared" si="37"/>
        <v>環境教育觀摩活動</v>
      </c>
      <c r="M755" s="40" t="str">
        <f t="shared" si="38"/>
        <v>臺中市后里區仁里第二家政班</v>
      </c>
    </row>
    <row r="756" spans="1:13" s="4" customFormat="1" ht="56.25">
      <c r="A756" s="57" t="s">
        <v>349</v>
      </c>
      <c r="B756" s="57" t="s">
        <v>350</v>
      </c>
      <c r="C756" s="57" t="s">
        <v>318</v>
      </c>
      <c r="D756" s="57" t="s">
        <v>293</v>
      </c>
      <c r="E756" s="65">
        <v>200</v>
      </c>
      <c r="F756" s="59" t="s">
        <v>44</v>
      </c>
      <c r="G756" s="57"/>
      <c r="H756" s="43" t="s">
        <v>1</v>
      </c>
      <c r="I756" s="66"/>
      <c r="K756" s="140" t="str">
        <f t="shared" si="36"/>
        <v>社政業務-社會福利-社會福利-獎補助費-對國內團體之捐助</v>
      </c>
      <c r="L756" s="140" t="str">
        <f t="shared" si="37"/>
        <v>安全衛生草地音樂會</v>
      </c>
      <c r="M756" s="40" t="str">
        <f t="shared" si="38"/>
        <v>臺中市后里區后里社區發展協會</v>
      </c>
    </row>
    <row r="757" spans="1:13" s="4" customFormat="1" ht="56.25">
      <c r="A757" s="57" t="s">
        <v>349</v>
      </c>
      <c r="B757" s="57" t="s">
        <v>315</v>
      </c>
      <c r="C757" s="57" t="s">
        <v>318</v>
      </c>
      <c r="D757" s="57" t="s">
        <v>293</v>
      </c>
      <c r="E757" s="65">
        <v>19</v>
      </c>
      <c r="F757" s="59" t="s">
        <v>44</v>
      </c>
      <c r="G757" s="57"/>
      <c r="H757" s="43" t="s">
        <v>1</v>
      </c>
      <c r="I757" s="66"/>
      <c r="K757" s="140" t="str">
        <f t="shared" si="36"/>
        <v>社政業務-社會福利-社會福利-獎補助費-對國內團體之捐助</v>
      </c>
      <c r="L757" s="140" t="str">
        <f t="shared" si="37"/>
        <v>充實環保回收設備</v>
      </c>
      <c r="M757" s="40" t="str">
        <f t="shared" si="38"/>
        <v>臺中市后里區后里社區發展協會</v>
      </c>
    </row>
    <row r="758" spans="1:13" s="4" customFormat="1" ht="56.25">
      <c r="A758" s="57" t="s">
        <v>349</v>
      </c>
      <c r="B758" s="57" t="s">
        <v>351</v>
      </c>
      <c r="C758" s="57" t="s">
        <v>352</v>
      </c>
      <c r="D758" s="57" t="s">
        <v>293</v>
      </c>
      <c r="E758" s="65">
        <v>20</v>
      </c>
      <c r="F758" s="59" t="s">
        <v>44</v>
      </c>
      <c r="G758" s="57"/>
      <c r="H758" s="43" t="s">
        <v>1</v>
      </c>
      <c r="I758" s="66"/>
      <c r="K758" s="140" t="str">
        <f t="shared" si="36"/>
        <v>社政業務-社會福利-社會福利-獎補助費-對國內團體之捐助</v>
      </c>
      <c r="L758" s="140" t="str">
        <f t="shared" si="37"/>
        <v>長青俱樂部環境教育觀摩活動</v>
      </c>
      <c r="M758" s="40" t="str">
        <f t="shared" si="38"/>
        <v>臺中市后里區仁里社區發展協會</v>
      </c>
    </row>
    <row r="759" spans="1:13" s="4" customFormat="1" ht="56.25">
      <c r="A759" s="57" t="s">
        <v>349</v>
      </c>
      <c r="B759" s="57" t="s">
        <v>353</v>
      </c>
      <c r="C759" s="57" t="s">
        <v>352</v>
      </c>
      <c r="D759" s="57" t="s">
        <v>293</v>
      </c>
      <c r="E759" s="65">
        <v>20</v>
      </c>
      <c r="F759" s="59" t="s">
        <v>44</v>
      </c>
      <c r="G759" s="57"/>
      <c r="H759" s="43" t="s">
        <v>1</v>
      </c>
      <c r="I759" s="66"/>
      <c r="K759" s="140" t="str">
        <f t="shared" si="36"/>
        <v>社政業務-社會福利-社會福利-獎補助費-對國內團體之捐助</v>
      </c>
      <c r="L759" s="140" t="str">
        <f t="shared" si="37"/>
        <v>長青俱樂部年度會員大會活動</v>
      </c>
      <c r="M759" s="40" t="str">
        <f t="shared" si="38"/>
        <v>臺中市后里區仁里社區發展協會</v>
      </c>
    </row>
    <row r="760" spans="1:13" s="4" customFormat="1" ht="56.25">
      <c r="A760" s="44" t="s">
        <v>40</v>
      </c>
      <c r="B760" s="44" t="s">
        <v>354</v>
      </c>
      <c r="C760" s="44" t="s">
        <v>355</v>
      </c>
      <c r="D760" s="44" t="s">
        <v>356</v>
      </c>
      <c r="E760" s="50">
        <v>50</v>
      </c>
      <c r="F760" s="42" t="s">
        <v>44</v>
      </c>
      <c r="G760" s="44"/>
      <c r="H760" s="43" t="s">
        <v>1</v>
      </c>
      <c r="I760" s="43"/>
      <c r="K760" s="140" t="str">
        <f t="shared" si="36"/>
        <v>區公所業務-民政業務-獎補助費-對國內團體之捐助</v>
      </c>
      <c r="L760" s="140" t="str">
        <f t="shared" si="37"/>
        <v>辦理石岡區113年度電火圳步道健行活動</v>
      </c>
      <c r="M760" s="40" t="str">
        <f t="shared" si="38"/>
        <v>臺中市石岡區體育會</v>
      </c>
    </row>
    <row r="761" spans="1:13" s="6" customFormat="1" ht="56.25">
      <c r="A761" s="44" t="s">
        <v>349</v>
      </c>
      <c r="B761" s="44" t="s">
        <v>357</v>
      </c>
      <c r="C761" s="44" t="s">
        <v>358</v>
      </c>
      <c r="D761" s="44" t="s">
        <v>356</v>
      </c>
      <c r="E761" s="50">
        <v>10</v>
      </c>
      <c r="F761" s="42" t="s">
        <v>44</v>
      </c>
      <c r="G761" s="49"/>
      <c r="H761" s="43" t="s">
        <v>1</v>
      </c>
      <c r="I761" s="43"/>
      <c r="K761" s="140" t="str">
        <f t="shared" si="36"/>
        <v>社政業務-社會福利-社會福利-獎補助費-對國內團體之捐助</v>
      </c>
      <c r="L761" s="140" t="str">
        <f t="shared" si="37"/>
        <v>節能省電宣導活動</v>
      </c>
      <c r="M761" s="40" t="str">
        <f t="shared" si="38"/>
        <v>臺中市石岡區傳統美食文化推廣協會</v>
      </c>
    </row>
    <row r="762" spans="1:13" s="6" customFormat="1" ht="56.25">
      <c r="A762" s="44" t="s">
        <v>349</v>
      </c>
      <c r="B762" s="44" t="s">
        <v>357</v>
      </c>
      <c r="C762" s="44" t="s">
        <v>359</v>
      </c>
      <c r="D762" s="44" t="s">
        <v>356</v>
      </c>
      <c r="E762" s="50">
        <v>10</v>
      </c>
      <c r="F762" s="42" t="s">
        <v>44</v>
      </c>
      <c r="G762" s="49"/>
      <c r="H762" s="43" t="s">
        <v>1</v>
      </c>
      <c r="I762" s="43"/>
      <c r="K762" s="140" t="str">
        <f t="shared" si="36"/>
        <v>社政業務-社會福利-社會福利-獎補助費-對國內團體之捐助</v>
      </c>
      <c r="L762" s="140" t="str">
        <f t="shared" si="37"/>
        <v>節能省電宣導活動</v>
      </c>
      <c r="M762" s="40" t="str">
        <f t="shared" si="38"/>
        <v>臺中市石岡區梅子社區發展協會</v>
      </c>
    </row>
    <row r="763" spans="1:13" s="6" customFormat="1" ht="56.25">
      <c r="A763" s="44" t="s">
        <v>349</v>
      </c>
      <c r="B763" s="44" t="s">
        <v>357</v>
      </c>
      <c r="C763" s="44" t="s">
        <v>360</v>
      </c>
      <c r="D763" s="44" t="s">
        <v>356</v>
      </c>
      <c r="E763" s="50">
        <v>10</v>
      </c>
      <c r="F763" s="42" t="s">
        <v>44</v>
      </c>
      <c r="G763" s="49"/>
      <c r="H763" s="43" t="s">
        <v>1</v>
      </c>
      <c r="I763" s="43"/>
      <c r="K763" s="140" t="str">
        <f t="shared" si="36"/>
        <v>社政業務-社會福利-社會福利-獎補助費-對國內團體之捐助</v>
      </c>
      <c r="L763" s="140" t="str">
        <f t="shared" si="37"/>
        <v>節能省電宣導活動</v>
      </c>
      <c r="M763" s="40" t="str">
        <f t="shared" si="38"/>
        <v>臺中市石岡大埔客家民俗文化協會</v>
      </c>
    </row>
    <row r="764" spans="1:13" s="6" customFormat="1" ht="56.25">
      <c r="A764" s="44" t="s">
        <v>349</v>
      </c>
      <c r="B764" s="44" t="s">
        <v>357</v>
      </c>
      <c r="C764" s="44" t="s">
        <v>361</v>
      </c>
      <c r="D764" s="44" t="s">
        <v>356</v>
      </c>
      <c r="E764" s="50">
        <v>10</v>
      </c>
      <c r="F764" s="42" t="s">
        <v>44</v>
      </c>
      <c r="G764" s="49"/>
      <c r="H764" s="43" t="s">
        <v>1</v>
      </c>
      <c r="I764" s="43"/>
      <c r="K764" s="140" t="str">
        <f t="shared" si="36"/>
        <v>社政業務-社會福利-社會福利-獎補助費-對國內團體之捐助</v>
      </c>
      <c r="L764" s="140" t="str">
        <f t="shared" si="37"/>
        <v>節能省電宣導活動</v>
      </c>
      <c r="M764" s="40" t="str">
        <f t="shared" si="38"/>
        <v>臺中市石岡區石岡社區發展協會</v>
      </c>
    </row>
    <row r="765" spans="1:13" s="6" customFormat="1" ht="56.25">
      <c r="A765" s="44" t="s">
        <v>349</v>
      </c>
      <c r="B765" s="44" t="s">
        <v>357</v>
      </c>
      <c r="C765" s="44" t="s">
        <v>362</v>
      </c>
      <c r="D765" s="44" t="s">
        <v>356</v>
      </c>
      <c r="E765" s="50">
        <v>10</v>
      </c>
      <c r="F765" s="42" t="s">
        <v>44</v>
      </c>
      <c r="G765" s="49"/>
      <c r="H765" s="43" t="s">
        <v>1</v>
      </c>
      <c r="I765" s="43"/>
      <c r="K765" s="140" t="str">
        <f t="shared" si="36"/>
        <v>社政業務-社會福利-社會福利-獎補助費-對國內團體之捐助</v>
      </c>
      <c r="L765" s="140" t="str">
        <f t="shared" si="37"/>
        <v>節能省電宣導活動</v>
      </c>
      <c r="M765" s="40" t="str">
        <f t="shared" si="38"/>
        <v>臺中市石岡區和盛社區發展協會</v>
      </c>
    </row>
    <row r="766" spans="1:13" s="6" customFormat="1" ht="56.25">
      <c r="A766" s="44" t="s">
        <v>349</v>
      </c>
      <c r="B766" s="44" t="s">
        <v>357</v>
      </c>
      <c r="C766" s="44" t="s">
        <v>363</v>
      </c>
      <c r="D766" s="44" t="s">
        <v>356</v>
      </c>
      <c r="E766" s="50">
        <v>10</v>
      </c>
      <c r="F766" s="42" t="s">
        <v>44</v>
      </c>
      <c r="G766" s="49"/>
      <c r="H766" s="43" t="s">
        <v>1</v>
      </c>
      <c r="I766" s="43"/>
      <c r="K766" s="140" t="str">
        <f t="shared" si="36"/>
        <v>社政業務-社會福利-社會福利-獎補助費-對國內團體之捐助</v>
      </c>
      <c r="L766" s="140" t="str">
        <f t="shared" si="37"/>
        <v>節能省電宣導活動</v>
      </c>
      <c r="M766" s="40" t="str">
        <f t="shared" si="38"/>
        <v>臺中市石岡客家美食促進協會</v>
      </c>
    </row>
    <row r="767" spans="1:13" s="6" customFormat="1" ht="56.25">
      <c r="A767" s="44" t="s">
        <v>349</v>
      </c>
      <c r="B767" s="44" t="s">
        <v>357</v>
      </c>
      <c r="C767" s="44" t="s">
        <v>364</v>
      </c>
      <c r="D767" s="44" t="s">
        <v>356</v>
      </c>
      <c r="E767" s="50">
        <v>10</v>
      </c>
      <c r="F767" s="42" t="s">
        <v>44</v>
      </c>
      <c r="G767" s="49"/>
      <c r="H767" s="43" t="s">
        <v>1</v>
      </c>
      <c r="I767" s="43"/>
      <c r="K767" s="140" t="str">
        <f t="shared" si="36"/>
        <v>社政業務-社會福利-社會福利-獎補助費-對國內團體之捐助</v>
      </c>
      <c r="L767" s="140" t="str">
        <f t="shared" si="37"/>
        <v>節能省電宣導活動</v>
      </c>
      <c r="M767" s="40" t="str">
        <f t="shared" si="38"/>
        <v>臺中市石岡區土牛社區發展協會</v>
      </c>
    </row>
    <row r="768" spans="1:13" s="6" customFormat="1" ht="56.25">
      <c r="A768" s="44" t="s">
        <v>349</v>
      </c>
      <c r="B768" s="44" t="s">
        <v>357</v>
      </c>
      <c r="C768" s="44" t="s">
        <v>365</v>
      </c>
      <c r="D768" s="44" t="s">
        <v>356</v>
      </c>
      <c r="E768" s="50">
        <v>10</v>
      </c>
      <c r="F768" s="42" t="s">
        <v>44</v>
      </c>
      <c r="G768" s="49"/>
      <c r="H768" s="43" t="s">
        <v>1</v>
      </c>
      <c r="I768" s="43"/>
      <c r="K768" s="140" t="str">
        <f t="shared" si="36"/>
        <v>社政業務-社會福利-社會福利-獎補助費-對國內團體之捐助</v>
      </c>
      <c r="L768" s="140" t="str">
        <f t="shared" si="37"/>
        <v>節能省電宣導活動</v>
      </c>
      <c r="M768" s="40" t="str">
        <f t="shared" si="38"/>
        <v>臺中市石岡區新移民女性家庭關懷協會</v>
      </c>
    </row>
    <row r="769" spans="1:13" s="6" customFormat="1" ht="56.25">
      <c r="A769" s="44" t="s">
        <v>349</v>
      </c>
      <c r="B769" s="44" t="s">
        <v>357</v>
      </c>
      <c r="C769" s="44" t="s">
        <v>366</v>
      </c>
      <c r="D769" s="44" t="s">
        <v>356</v>
      </c>
      <c r="E769" s="50">
        <v>10</v>
      </c>
      <c r="F769" s="42" t="s">
        <v>44</v>
      </c>
      <c r="G769" s="49"/>
      <c r="H769" s="43" t="s">
        <v>1</v>
      </c>
      <c r="I769" s="43"/>
      <c r="K769" s="140" t="str">
        <f t="shared" si="36"/>
        <v>社政業務-社會福利-社會福利-獎補助費-對國內團體之捐助</v>
      </c>
      <c r="L769" s="140" t="str">
        <f t="shared" si="37"/>
        <v>節能省電宣導活動</v>
      </c>
      <c r="M769" s="40" t="str">
        <f t="shared" si="38"/>
        <v>臺中市石岡人家園再造協會</v>
      </c>
    </row>
    <row r="770" spans="1:13" s="6" customFormat="1" ht="56.25">
      <c r="A770" s="44" t="s">
        <v>349</v>
      </c>
      <c r="B770" s="44" t="s">
        <v>357</v>
      </c>
      <c r="C770" s="44" t="s">
        <v>367</v>
      </c>
      <c r="D770" s="44" t="s">
        <v>356</v>
      </c>
      <c r="E770" s="50">
        <v>10</v>
      </c>
      <c r="F770" s="42" t="s">
        <v>44</v>
      </c>
      <c r="G770" s="49"/>
      <c r="H770" s="43" t="s">
        <v>1</v>
      </c>
      <c r="I770" s="43"/>
      <c r="K770" s="140" t="str">
        <f t="shared" si="36"/>
        <v>社政業務-社會福利-社會福利-獎補助費-對國內團體之捐助</v>
      </c>
      <c r="L770" s="140" t="str">
        <f t="shared" si="37"/>
        <v>節能省電宣導活動</v>
      </c>
      <c r="M770" s="40" t="str">
        <f t="shared" si="38"/>
        <v>臺中市石岡區南眉文化促進會</v>
      </c>
    </row>
    <row r="771" spans="1:13" s="6" customFormat="1" ht="56.25">
      <c r="A771" s="44" t="s">
        <v>349</v>
      </c>
      <c r="B771" s="44" t="s">
        <v>357</v>
      </c>
      <c r="C771" s="44" t="s">
        <v>368</v>
      </c>
      <c r="D771" s="44" t="s">
        <v>356</v>
      </c>
      <c r="E771" s="50">
        <v>10</v>
      </c>
      <c r="F771" s="42" t="s">
        <v>44</v>
      </c>
      <c r="G771" s="49"/>
      <c r="H771" s="43" t="s">
        <v>1</v>
      </c>
      <c r="I771" s="43"/>
      <c r="K771" s="140" t="str">
        <f t="shared" si="36"/>
        <v>社政業務-社會福利-社會福利-獎補助費-對國內團體之捐助</v>
      </c>
      <c r="L771" s="140" t="str">
        <f t="shared" si="37"/>
        <v>節能省電宣導活動</v>
      </c>
      <c r="M771" s="40" t="str">
        <f t="shared" si="38"/>
        <v>臺中市石岡區九房社區發展協會</v>
      </c>
    </row>
    <row r="772" spans="1:13" s="6" customFormat="1" ht="56.25">
      <c r="A772" s="44" t="s">
        <v>349</v>
      </c>
      <c r="B772" s="44" t="s">
        <v>357</v>
      </c>
      <c r="C772" s="44" t="s">
        <v>369</v>
      </c>
      <c r="D772" s="44" t="s">
        <v>356</v>
      </c>
      <c r="E772" s="50">
        <v>10</v>
      </c>
      <c r="F772" s="42" t="s">
        <v>44</v>
      </c>
      <c r="G772" s="49"/>
      <c r="H772" s="43" t="s">
        <v>1</v>
      </c>
      <c r="I772" s="43"/>
      <c r="K772" s="140" t="str">
        <f t="shared" ref="K772:K835" si="39">A772</f>
        <v>社政業務-社會福利-社會福利-獎補助費-對國內團體之捐助</v>
      </c>
      <c r="L772" s="140" t="str">
        <f t="shared" ref="L772:L835" si="40">B772</f>
        <v>節能省電宣導活動</v>
      </c>
      <c r="M772" s="40" t="str">
        <f t="shared" ref="M772:M835" si="41">C772</f>
        <v>臺中市石岡區金星社區發展協會</v>
      </c>
    </row>
    <row r="773" spans="1:13" s="6" customFormat="1" ht="56.25">
      <c r="A773" s="44" t="s">
        <v>349</v>
      </c>
      <c r="B773" s="44" t="s">
        <v>357</v>
      </c>
      <c r="C773" s="44" t="s">
        <v>370</v>
      </c>
      <c r="D773" s="44" t="s">
        <v>356</v>
      </c>
      <c r="E773" s="50">
        <v>10</v>
      </c>
      <c r="F773" s="42" t="s">
        <v>44</v>
      </c>
      <c r="G773" s="49"/>
      <c r="H773" s="43" t="s">
        <v>1</v>
      </c>
      <c r="I773" s="43"/>
      <c r="K773" s="140" t="str">
        <f t="shared" si="39"/>
        <v>社政業務-社會福利-社會福利-獎補助費-對國內團體之捐助</v>
      </c>
      <c r="L773" s="140" t="str">
        <f t="shared" si="40"/>
        <v>節能省電宣導活動</v>
      </c>
      <c r="M773" s="40" t="str">
        <f t="shared" si="41"/>
        <v>臺中市石岡區龍興社區發展協會</v>
      </c>
    </row>
    <row r="774" spans="1:13" s="6" customFormat="1" ht="56.25">
      <c r="A774" s="44" t="s">
        <v>349</v>
      </c>
      <c r="B774" s="44" t="s">
        <v>357</v>
      </c>
      <c r="C774" s="44" t="s">
        <v>355</v>
      </c>
      <c r="D774" s="44" t="s">
        <v>356</v>
      </c>
      <c r="E774" s="50">
        <v>10</v>
      </c>
      <c r="F774" s="42" t="s">
        <v>44</v>
      </c>
      <c r="G774" s="49"/>
      <c r="H774" s="43" t="s">
        <v>1</v>
      </c>
      <c r="I774" s="43"/>
      <c r="K774" s="140" t="str">
        <f t="shared" si="39"/>
        <v>社政業務-社會福利-社會福利-獎補助費-對國內團體之捐助</v>
      </c>
      <c r="L774" s="140" t="str">
        <f t="shared" si="40"/>
        <v>節能省電宣導活動</v>
      </c>
      <c r="M774" s="40" t="str">
        <f t="shared" si="41"/>
        <v>臺中市石岡區體育會</v>
      </c>
    </row>
    <row r="775" spans="1:13" s="6" customFormat="1" ht="56.25">
      <c r="A775" s="44" t="s">
        <v>349</v>
      </c>
      <c r="B775" s="44" t="s">
        <v>357</v>
      </c>
      <c r="C775" s="44" t="s">
        <v>371</v>
      </c>
      <c r="D775" s="44" t="s">
        <v>356</v>
      </c>
      <c r="E775" s="50">
        <v>10</v>
      </c>
      <c r="F775" s="42" t="s">
        <v>44</v>
      </c>
      <c r="G775" s="49"/>
      <c r="H775" s="43" t="s">
        <v>1</v>
      </c>
      <c r="I775" s="43"/>
      <c r="K775" s="140" t="str">
        <f t="shared" si="39"/>
        <v>社政業務-社會福利-社會福利-獎補助費-對國內團體之捐助</v>
      </c>
      <c r="L775" s="140" t="str">
        <f t="shared" si="40"/>
        <v>節能省電宣導活動</v>
      </c>
      <c r="M775" s="40" t="str">
        <f t="shared" si="41"/>
        <v>臺中市石岡區德興社區發展協會鄧清秀</v>
      </c>
    </row>
    <row r="776" spans="1:13" s="6" customFormat="1" ht="56.25">
      <c r="A776" s="44" t="s">
        <v>349</v>
      </c>
      <c r="B776" s="44" t="s">
        <v>357</v>
      </c>
      <c r="C776" s="44" t="s">
        <v>372</v>
      </c>
      <c r="D776" s="44" t="s">
        <v>356</v>
      </c>
      <c r="E776" s="50">
        <v>10</v>
      </c>
      <c r="F776" s="42" t="s">
        <v>44</v>
      </c>
      <c r="G776" s="49"/>
      <c r="H776" s="43" t="s">
        <v>1</v>
      </c>
      <c r="I776" s="43"/>
      <c r="K776" s="140" t="str">
        <f t="shared" si="39"/>
        <v>社政業務-社會福利-社會福利-獎補助費-對國內團體之捐助</v>
      </c>
      <c r="L776" s="140" t="str">
        <f t="shared" si="40"/>
        <v>節能省電宣導活動</v>
      </c>
      <c r="M776" s="40" t="str">
        <f t="shared" si="41"/>
        <v>臺中市石岡區萬安社區發展協會</v>
      </c>
    </row>
    <row r="777" spans="1:13" s="6" customFormat="1" ht="56.25">
      <c r="A777" s="44" t="s">
        <v>40</v>
      </c>
      <c r="B777" s="44" t="s">
        <v>870</v>
      </c>
      <c r="C777" s="44" t="s">
        <v>871</v>
      </c>
      <c r="D777" s="44" t="s">
        <v>872</v>
      </c>
      <c r="E777" s="50">
        <v>40</v>
      </c>
      <c r="F777" s="42" t="s">
        <v>44</v>
      </c>
      <c r="G777" s="49"/>
      <c r="H777" s="43" t="s">
        <v>1</v>
      </c>
      <c r="I777" s="43"/>
      <c r="K777" s="140" t="str">
        <f t="shared" si="39"/>
        <v>區公所業務-民政業務-獎補助費-對國內團體之捐助</v>
      </c>
      <c r="L777" s="140" t="str">
        <f t="shared" si="40"/>
        <v>113年臺中市霧峰區體育會理事長盃太極拳錦標賽</v>
      </c>
      <c r="M777" s="40" t="str">
        <f t="shared" si="41"/>
        <v>臺中市霧峰區體育會</v>
      </c>
    </row>
    <row r="778" spans="1:13" s="6" customFormat="1" ht="56.25">
      <c r="A778" s="44" t="s">
        <v>40</v>
      </c>
      <c r="B778" s="44" t="s">
        <v>873</v>
      </c>
      <c r="C778" s="44" t="s">
        <v>871</v>
      </c>
      <c r="D778" s="44" t="s">
        <v>872</v>
      </c>
      <c r="E778" s="50">
        <v>30</v>
      </c>
      <c r="F778" s="42" t="s">
        <v>44</v>
      </c>
      <c r="G778" s="49"/>
      <c r="H778" s="43" t="s">
        <v>1</v>
      </c>
      <c r="I778" s="43"/>
      <c r="K778" s="140" t="str">
        <f t="shared" si="39"/>
        <v>區公所業務-民政業務-獎補助費-對國內團體之捐助</v>
      </c>
      <c r="L778" s="140" t="str">
        <f t="shared" si="40"/>
        <v>113年臺中市霧峰區體育會排舞成果發表會活動</v>
      </c>
      <c r="M778" s="40" t="str">
        <f t="shared" si="41"/>
        <v>臺中市霧峰區體育會</v>
      </c>
    </row>
    <row r="779" spans="1:13" s="6" customFormat="1" ht="56.25">
      <c r="A779" s="44" t="s">
        <v>40</v>
      </c>
      <c r="B779" s="44" t="s">
        <v>874</v>
      </c>
      <c r="C779" s="44" t="s">
        <v>871</v>
      </c>
      <c r="D779" s="44" t="s">
        <v>872</v>
      </c>
      <c r="E779" s="50">
        <v>70</v>
      </c>
      <c r="F779" s="42" t="s">
        <v>44</v>
      </c>
      <c r="G779" s="49"/>
      <c r="H779" s="43" t="s">
        <v>1</v>
      </c>
      <c r="I779" s="43"/>
      <c r="K779" s="140" t="str">
        <f t="shared" si="39"/>
        <v>區公所業務-民政業務-獎補助費-對國內團體之捐助</v>
      </c>
      <c r="L779" s="140" t="str">
        <f t="shared" si="40"/>
        <v>113年臺中市霧峰區體育會理事長盃國小田徑錦標賽</v>
      </c>
      <c r="M779" s="40" t="str">
        <f t="shared" si="41"/>
        <v>臺中市霧峰區體育會</v>
      </c>
    </row>
    <row r="780" spans="1:13" s="6" customFormat="1" ht="56.25">
      <c r="A780" s="44" t="s">
        <v>40</v>
      </c>
      <c r="B780" s="44" t="s">
        <v>875</v>
      </c>
      <c r="C780" s="44" t="s">
        <v>871</v>
      </c>
      <c r="D780" s="44" t="s">
        <v>872</v>
      </c>
      <c r="E780" s="50">
        <v>10</v>
      </c>
      <c r="F780" s="42" t="s">
        <v>44</v>
      </c>
      <c r="G780" s="49"/>
      <c r="H780" s="43" t="s">
        <v>1</v>
      </c>
      <c r="I780" s="43"/>
      <c r="K780" s="140" t="str">
        <f t="shared" si="39"/>
        <v>區公所業務-民政業務-獎補助費-對國內團體之捐助</v>
      </c>
      <c r="L780" s="140" t="str">
        <f t="shared" si="40"/>
        <v>113年臺中市霧峰區體育會高爾夫球夏季賽</v>
      </c>
      <c r="M780" s="40" t="str">
        <f t="shared" si="41"/>
        <v>臺中市霧峰區體育會</v>
      </c>
    </row>
    <row r="781" spans="1:13" s="6" customFormat="1" ht="56.25">
      <c r="A781" s="44" t="s">
        <v>40</v>
      </c>
      <c r="B781" s="44" t="s">
        <v>876</v>
      </c>
      <c r="C781" s="44" t="s">
        <v>871</v>
      </c>
      <c r="D781" s="44" t="s">
        <v>872</v>
      </c>
      <c r="E781" s="50">
        <v>30</v>
      </c>
      <c r="F781" s="42" t="s">
        <v>44</v>
      </c>
      <c r="G781" s="49"/>
      <c r="H781" s="43" t="s">
        <v>1</v>
      </c>
      <c r="I781" s="43"/>
      <c r="K781" s="140" t="str">
        <f t="shared" si="39"/>
        <v>區公所業務-民政業務-獎補助費-對國內團體之捐助</v>
      </c>
      <c r="L781" s="140" t="str">
        <f t="shared" si="40"/>
        <v>113年臺中市霧峰區體育會主委盃慢速壘球錦標賽</v>
      </c>
      <c r="M781" s="40" t="str">
        <f t="shared" si="41"/>
        <v>臺中市霧峰區體育會</v>
      </c>
    </row>
    <row r="782" spans="1:13" s="6" customFormat="1" ht="56.25">
      <c r="A782" s="44" t="s">
        <v>40</v>
      </c>
      <c r="B782" s="44" t="s">
        <v>877</v>
      </c>
      <c r="C782" s="44" t="s">
        <v>871</v>
      </c>
      <c r="D782" s="44" t="s">
        <v>872</v>
      </c>
      <c r="E782" s="50">
        <v>30</v>
      </c>
      <c r="F782" s="42" t="s">
        <v>44</v>
      </c>
      <c r="G782" s="49"/>
      <c r="H782" s="43" t="s">
        <v>1</v>
      </c>
      <c r="I782" s="43"/>
      <c r="K782" s="140" t="str">
        <f t="shared" si="39"/>
        <v>區公所業務-民政業務-獎補助費-對國內團體之捐助</v>
      </c>
      <c r="L782" s="140" t="str">
        <f t="shared" si="40"/>
        <v>113年臺中市霧峰區體育會主委盃網球錦標賽</v>
      </c>
      <c r="M782" s="40" t="str">
        <f t="shared" si="41"/>
        <v>臺中市霧峰區體育會</v>
      </c>
    </row>
    <row r="783" spans="1:13" s="6" customFormat="1" ht="56.25">
      <c r="A783" s="44" t="s">
        <v>40</v>
      </c>
      <c r="B783" s="44" t="s">
        <v>878</v>
      </c>
      <c r="C783" s="44" t="s">
        <v>871</v>
      </c>
      <c r="D783" s="44" t="s">
        <v>872</v>
      </c>
      <c r="E783" s="50">
        <v>30</v>
      </c>
      <c r="F783" s="42" t="s">
        <v>44</v>
      </c>
      <c r="G783" s="49"/>
      <c r="H783" s="43" t="s">
        <v>1</v>
      </c>
      <c r="I783" s="43"/>
      <c r="K783" s="140" t="str">
        <f t="shared" si="39"/>
        <v>區公所業務-民政業務-獎補助費-對國內團體之捐助</v>
      </c>
      <c r="L783" s="140" t="str">
        <f t="shared" si="40"/>
        <v>113年臺中市霧峰區體育會跆拳道夏令營</v>
      </c>
      <c r="M783" s="40" t="str">
        <f t="shared" si="41"/>
        <v>臺中市霧峰區體育會</v>
      </c>
    </row>
    <row r="784" spans="1:13" s="6" customFormat="1" ht="56.25">
      <c r="A784" s="44" t="s">
        <v>40</v>
      </c>
      <c r="B784" s="44" t="s">
        <v>879</v>
      </c>
      <c r="C784" s="44" t="s">
        <v>871</v>
      </c>
      <c r="D784" s="44" t="s">
        <v>872</v>
      </c>
      <c r="E784" s="50">
        <v>30</v>
      </c>
      <c r="F784" s="42" t="s">
        <v>44</v>
      </c>
      <c r="G784" s="49"/>
      <c r="H784" s="43" t="s">
        <v>1</v>
      </c>
      <c r="I784" s="43"/>
      <c r="K784" s="140" t="str">
        <f t="shared" si="39"/>
        <v>區公所業務-民政業務-獎補助費-對國內團體之捐助</v>
      </c>
      <c r="L784" s="140" t="str">
        <f t="shared" si="40"/>
        <v>113年臺中市霧峰區體育會溜冰夏令營活動</v>
      </c>
      <c r="M784" s="40" t="str">
        <f t="shared" si="41"/>
        <v>臺中市霧峰區體育會</v>
      </c>
    </row>
    <row r="785" spans="1:13" s="6" customFormat="1" ht="56.25">
      <c r="A785" s="44" t="s">
        <v>40</v>
      </c>
      <c r="B785" s="44" t="s">
        <v>880</v>
      </c>
      <c r="C785" s="44" t="s">
        <v>871</v>
      </c>
      <c r="D785" s="44" t="s">
        <v>872</v>
      </c>
      <c r="E785" s="50">
        <v>30</v>
      </c>
      <c r="F785" s="42" t="s">
        <v>44</v>
      </c>
      <c r="G785" s="49"/>
      <c r="H785" s="43" t="s">
        <v>1</v>
      </c>
      <c r="I785" s="43"/>
      <c r="K785" s="140" t="str">
        <f t="shared" si="39"/>
        <v>區公所業務-民政業務-獎補助費-對國內團體之捐助</v>
      </c>
      <c r="L785" s="140" t="str">
        <f t="shared" si="40"/>
        <v>113年臺中市霧峰區體育會主委盃撞球錦標賽活動</v>
      </c>
      <c r="M785" s="40" t="str">
        <f t="shared" si="41"/>
        <v>臺中市霧峰區體育會</v>
      </c>
    </row>
    <row r="786" spans="1:13" s="6" customFormat="1" ht="75">
      <c r="A786" s="44" t="s">
        <v>40</v>
      </c>
      <c r="B786" s="44" t="s">
        <v>881</v>
      </c>
      <c r="C786" s="44" t="s">
        <v>871</v>
      </c>
      <c r="D786" s="44" t="s">
        <v>872</v>
      </c>
      <c r="E786" s="50">
        <v>40</v>
      </c>
      <c r="F786" s="42" t="s">
        <v>44</v>
      </c>
      <c r="G786" s="49"/>
      <c r="H786" s="43" t="s">
        <v>1</v>
      </c>
      <c r="I786" s="43"/>
      <c r="K786" s="140" t="str">
        <f t="shared" si="39"/>
        <v>區公所業務-民政業務-獎補助費-對國內團體之捐助</v>
      </c>
      <c r="L786" s="140" t="str">
        <f t="shared" si="40"/>
        <v>113年臺中市霧峰區體育會生物能養生氣功社區研習觀摩活動</v>
      </c>
      <c r="M786" s="40" t="str">
        <f t="shared" si="41"/>
        <v>臺中市霧峰區體育會</v>
      </c>
    </row>
    <row r="787" spans="1:13" s="6" customFormat="1" ht="56.25">
      <c r="A787" s="44" t="s">
        <v>40</v>
      </c>
      <c r="B787" s="44" t="s">
        <v>882</v>
      </c>
      <c r="C787" s="44" t="s">
        <v>871</v>
      </c>
      <c r="D787" s="44" t="s">
        <v>872</v>
      </c>
      <c r="E787" s="50">
        <v>10</v>
      </c>
      <c r="F787" s="42" t="s">
        <v>44</v>
      </c>
      <c r="G787" s="49"/>
      <c r="H787" s="43" t="s">
        <v>1</v>
      </c>
      <c r="I787" s="43"/>
      <c r="K787" s="140" t="str">
        <f t="shared" si="39"/>
        <v>區公所業務-民政業務-獎補助費-對國內團體之捐助</v>
      </c>
      <c r="L787" s="140" t="str">
        <f t="shared" si="40"/>
        <v>113年臺中市霧峰區體育會高爾夫球秋季賽</v>
      </c>
      <c r="M787" s="40" t="str">
        <f t="shared" si="41"/>
        <v>臺中市霧峰區體育會</v>
      </c>
    </row>
    <row r="788" spans="1:13" s="6" customFormat="1" ht="56.25">
      <c r="A788" s="44" t="s">
        <v>40</v>
      </c>
      <c r="B788" s="44" t="s">
        <v>883</v>
      </c>
      <c r="C788" s="44" t="s">
        <v>871</v>
      </c>
      <c r="D788" s="44" t="s">
        <v>872</v>
      </c>
      <c r="E788" s="50">
        <v>40</v>
      </c>
      <c r="F788" s="42" t="s">
        <v>44</v>
      </c>
      <c r="G788" s="49"/>
      <c r="H788" s="43" t="s">
        <v>1</v>
      </c>
      <c r="I788" s="43"/>
      <c r="K788" s="140" t="str">
        <f t="shared" si="39"/>
        <v>區公所業務-民政業務-獎補助費-對國內團體之捐助</v>
      </c>
      <c r="L788" s="140" t="str">
        <f t="shared" si="40"/>
        <v>113年臺中市霧峰區體育會理事長盃槌球錦標賽</v>
      </c>
      <c r="M788" s="40" t="str">
        <f t="shared" si="41"/>
        <v>臺中市霧峰區體育會</v>
      </c>
    </row>
    <row r="789" spans="1:13" s="6" customFormat="1" ht="56.25">
      <c r="A789" s="44" t="s">
        <v>40</v>
      </c>
      <c r="B789" s="44" t="s">
        <v>884</v>
      </c>
      <c r="C789" s="44" t="s">
        <v>871</v>
      </c>
      <c r="D789" s="44" t="s">
        <v>872</v>
      </c>
      <c r="E789" s="50">
        <v>40</v>
      </c>
      <c r="F789" s="42" t="s">
        <v>44</v>
      </c>
      <c r="G789" s="49"/>
      <c r="H789" s="43" t="s">
        <v>1</v>
      </c>
      <c r="I789" s="43"/>
      <c r="K789" s="140" t="str">
        <f t="shared" si="39"/>
        <v>區公所業務-民政業務-獎補助費-對國內團體之捐助</v>
      </c>
      <c r="L789" s="140" t="str">
        <f t="shared" si="40"/>
        <v>113年臺中市霧峰區體育會主委盃桌球錦標賽</v>
      </c>
      <c r="M789" s="40" t="str">
        <f t="shared" si="41"/>
        <v>臺中市霧峰區體育會</v>
      </c>
    </row>
    <row r="790" spans="1:13" s="6" customFormat="1" ht="56.25">
      <c r="A790" s="44" t="s">
        <v>40</v>
      </c>
      <c r="B790" s="44" t="s">
        <v>885</v>
      </c>
      <c r="C790" s="44" t="s">
        <v>871</v>
      </c>
      <c r="D790" s="44" t="s">
        <v>872</v>
      </c>
      <c r="E790" s="50">
        <v>40</v>
      </c>
      <c r="F790" s="42" t="s">
        <v>44</v>
      </c>
      <c r="G790" s="49"/>
      <c r="H790" s="43" t="s">
        <v>1</v>
      </c>
      <c r="I790" s="43"/>
      <c r="K790" s="140" t="str">
        <f t="shared" si="39"/>
        <v>區公所業務-民政業務-獎補助費-對國內團體之捐助</v>
      </c>
      <c r="L790" s="140" t="str">
        <f t="shared" si="40"/>
        <v>113年臺中市霧峰區體育會主委盃羽球錦標賽</v>
      </c>
      <c r="M790" s="40" t="str">
        <f t="shared" si="41"/>
        <v>臺中市霧峰區體育會</v>
      </c>
    </row>
    <row r="791" spans="1:13" s="6" customFormat="1" ht="56.25">
      <c r="A791" s="44" t="s">
        <v>40</v>
      </c>
      <c r="B791" s="44" t="s">
        <v>886</v>
      </c>
      <c r="C791" s="44" t="s">
        <v>871</v>
      </c>
      <c r="D791" s="44" t="s">
        <v>872</v>
      </c>
      <c r="E791" s="50">
        <v>40</v>
      </c>
      <c r="F791" s="42" t="s">
        <v>44</v>
      </c>
      <c r="G791" s="49"/>
      <c r="H791" s="43" t="s">
        <v>1</v>
      </c>
      <c r="I791" s="43"/>
      <c r="K791" s="140" t="str">
        <f t="shared" si="39"/>
        <v>區公所業務-民政業務-獎補助費-對國內團體之捐助</v>
      </c>
      <c r="L791" s="140" t="str">
        <f t="shared" si="40"/>
        <v>113年臺中市霧峰區體育會運動舞蹈研習舞會活動</v>
      </c>
      <c r="M791" s="40" t="str">
        <f t="shared" si="41"/>
        <v>臺中市霧峰區體育會</v>
      </c>
    </row>
    <row r="792" spans="1:13" s="6" customFormat="1" ht="75">
      <c r="A792" s="44" t="s">
        <v>40</v>
      </c>
      <c r="B792" s="44" t="s">
        <v>887</v>
      </c>
      <c r="C792" s="44" t="s">
        <v>871</v>
      </c>
      <c r="D792" s="44" t="s">
        <v>872</v>
      </c>
      <c r="E792" s="50">
        <v>40</v>
      </c>
      <c r="F792" s="42" t="s">
        <v>44</v>
      </c>
      <c r="G792" s="49"/>
      <c r="H792" s="43" t="s">
        <v>1</v>
      </c>
      <c r="I792" s="43"/>
      <c r="K792" s="140" t="str">
        <f t="shared" si="39"/>
        <v>區公所業務-民政業務-獎補助費-對國內團體之捐助</v>
      </c>
      <c r="L792" s="140" t="str">
        <f t="shared" si="40"/>
        <v>113年臺中市霧峰區體育會霧峰國中校友盃暨社區籃球錦標賽</v>
      </c>
      <c r="M792" s="40" t="str">
        <f t="shared" si="41"/>
        <v>臺中市霧峰區體育會</v>
      </c>
    </row>
    <row r="793" spans="1:13" s="6" customFormat="1" ht="93.75">
      <c r="A793" s="44" t="s">
        <v>40</v>
      </c>
      <c r="B793" s="44" t="s">
        <v>888</v>
      </c>
      <c r="C793" s="44" t="s">
        <v>889</v>
      </c>
      <c r="D793" s="44" t="s">
        <v>872</v>
      </c>
      <c r="E793" s="50">
        <v>100</v>
      </c>
      <c r="F793" s="42" t="s">
        <v>44</v>
      </c>
      <c r="G793" s="49"/>
      <c r="H793" s="43" t="s">
        <v>1</v>
      </c>
      <c r="I793" s="43"/>
      <c r="K793" s="140" t="str">
        <f t="shared" si="39"/>
        <v>區公所業務-民政業務-獎補助費-對國內團體之捐助</v>
      </c>
      <c r="L793" s="140" t="str">
        <f t="shared" si="40"/>
        <v>113學年度臺中市霧峰區高級中等以下學校家長會長暨教育志工隊長聯合交接典禮-台電促協金</v>
      </c>
      <c r="M793" s="40" t="str">
        <f t="shared" si="41"/>
        <v>臺中市霧峰家長會長協會</v>
      </c>
    </row>
    <row r="794" spans="1:13" s="6" customFormat="1" ht="56.25">
      <c r="A794" s="44" t="s">
        <v>40</v>
      </c>
      <c r="B794" s="44" t="s">
        <v>890</v>
      </c>
      <c r="C794" s="44" t="s">
        <v>871</v>
      </c>
      <c r="D794" s="44" t="s">
        <v>872</v>
      </c>
      <c r="E794" s="50">
        <v>10</v>
      </c>
      <c r="F794" s="42" t="s">
        <v>44</v>
      </c>
      <c r="G794" s="49"/>
      <c r="H794" s="43" t="s">
        <v>1</v>
      </c>
      <c r="I794" s="43"/>
      <c r="K794" s="140" t="str">
        <f t="shared" si="39"/>
        <v>區公所業務-民政業務-獎補助費-對國內團體之捐助</v>
      </c>
      <c r="L794" s="140" t="str">
        <f t="shared" si="40"/>
        <v>113年臺中市霧峰區體育會高爾夫球冬季賽</v>
      </c>
      <c r="M794" s="40" t="str">
        <f t="shared" si="41"/>
        <v>臺中市霧峰區體育會</v>
      </c>
    </row>
    <row r="795" spans="1:13" s="6" customFormat="1" ht="56.25">
      <c r="A795" s="44" t="s">
        <v>40</v>
      </c>
      <c r="B795" s="44" t="s">
        <v>891</v>
      </c>
      <c r="C795" s="44" t="s">
        <v>871</v>
      </c>
      <c r="D795" s="44" t="s">
        <v>872</v>
      </c>
      <c r="E795" s="50">
        <v>10</v>
      </c>
      <c r="F795" s="42" t="s">
        <v>44</v>
      </c>
      <c r="G795" s="49"/>
      <c r="H795" s="43" t="s">
        <v>1</v>
      </c>
      <c r="I795" s="43"/>
      <c r="K795" s="140" t="str">
        <f t="shared" si="39"/>
        <v>區公所業務-民政業務-獎補助費-對國內團體之捐助</v>
      </c>
      <c r="L795" s="140" t="str">
        <f t="shared" si="40"/>
        <v>113年臺中市霧峰區體育會高爾夫球春季賽</v>
      </c>
      <c r="M795" s="40" t="str">
        <f t="shared" si="41"/>
        <v>臺中市霧峰區體育會</v>
      </c>
    </row>
    <row r="796" spans="1:13" s="6" customFormat="1" ht="75">
      <c r="A796" s="44" t="s">
        <v>892</v>
      </c>
      <c r="B796" s="44" t="s">
        <v>893</v>
      </c>
      <c r="C796" s="44" t="s">
        <v>871</v>
      </c>
      <c r="D796" s="44" t="s">
        <v>872</v>
      </c>
      <c r="E796" s="50">
        <v>30</v>
      </c>
      <c r="F796" s="42" t="s">
        <v>44</v>
      </c>
      <c r="G796" s="49"/>
      <c r="H796" s="43" t="s">
        <v>1</v>
      </c>
      <c r="I796" s="43"/>
      <c r="K796" s="140" t="str">
        <f t="shared" si="39"/>
        <v>區公所業務-人文業務-獎補助費-對國內團體之捐助</v>
      </c>
      <c r="L796" s="140" t="str">
        <f t="shared" si="40"/>
        <v>113年臺中市霧峰區體育會參訪觀摩暨幹部研習交流活動-台電促協金</v>
      </c>
      <c r="M796" s="40" t="str">
        <f t="shared" si="41"/>
        <v>臺中市霧峰區體育會</v>
      </c>
    </row>
    <row r="797" spans="1:13" s="6" customFormat="1" ht="75">
      <c r="A797" s="44" t="s">
        <v>892</v>
      </c>
      <c r="B797" s="44" t="s">
        <v>894</v>
      </c>
      <c r="C797" s="44" t="s">
        <v>895</v>
      </c>
      <c r="D797" s="44" t="s">
        <v>872</v>
      </c>
      <c r="E797" s="50">
        <v>15</v>
      </c>
      <c r="F797" s="42" t="s">
        <v>44</v>
      </c>
      <c r="G797" s="49"/>
      <c r="H797" s="43" t="s">
        <v>1</v>
      </c>
      <c r="I797" s="43"/>
      <c r="K797" s="140" t="str">
        <f t="shared" si="39"/>
        <v>區公所業務-人文業務-獎補助費-對國內團體之捐助</v>
      </c>
      <c r="L797" s="140" t="str">
        <f t="shared" si="40"/>
        <v>2024霧峰向日葵家園銀髮族幼兒園與身心障礙者融合教育研習-台電促協金</v>
      </c>
      <c r="M797" s="40" t="str">
        <f t="shared" si="41"/>
        <v>臺中市霧峰向日葵家園融合教育推廣協會</v>
      </c>
    </row>
    <row r="798" spans="1:13" s="6" customFormat="1" ht="93.75">
      <c r="A798" s="44" t="s">
        <v>892</v>
      </c>
      <c r="B798" s="44" t="s">
        <v>896</v>
      </c>
      <c r="C798" s="44" t="s">
        <v>871</v>
      </c>
      <c r="D798" s="44" t="s">
        <v>872</v>
      </c>
      <c r="E798" s="50">
        <v>40</v>
      </c>
      <c r="F798" s="42" t="s">
        <v>44</v>
      </c>
      <c r="G798" s="49"/>
      <c r="H798" s="43" t="s">
        <v>1</v>
      </c>
      <c r="I798" s="43"/>
      <c r="K798" s="140" t="str">
        <f t="shared" si="39"/>
        <v>區公所業務-人文業務-獎補助費-對國內團體之捐助</v>
      </c>
      <c r="L798" s="140" t="str">
        <f t="shared" si="40"/>
        <v>113年臺中市霧峰區國小田徑優秀運動員訓練暨節約用電宣導活動-台電促協金</v>
      </c>
      <c r="M798" s="40" t="str">
        <f t="shared" si="41"/>
        <v>臺中市霧峰區體育會</v>
      </c>
    </row>
    <row r="799" spans="1:13" s="6" customFormat="1" ht="56.25">
      <c r="A799" s="44" t="s">
        <v>892</v>
      </c>
      <c r="B799" s="44" t="s">
        <v>897</v>
      </c>
      <c r="C799" s="44" t="s">
        <v>898</v>
      </c>
      <c r="D799" s="44" t="s">
        <v>872</v>
      </c>
      <c r="E799" s="50">
        <v>30</v>
      </c>
      <c r="F799" s="42" t="s">
        <v>44</v>
      </c>
      <c r="G799" s="49"/>
      <c r="H799" s="43" t="s">
        <v>1</v>
      </c>
      <c r="I799" s="43"/>
      <c r="K799" s="140" t="str">
        <f t="shared" si="39"/>
        <v>區公所業務-人文業務-獎補助費-對國內團體之捐助</v>
      </c>
      <c r="L799" s="140" t="str">
        <f t="shared" si="40"/>
        <v>113年度中秋節活動-月圓悅滿阿罩霧活動-台電促協金</v>
      </c>
      <c r="M799" s="40" t="str">
        <f t="shared" si="41"/>
        <v>臺中市霧峰區北勢社區發展協會</v>
      </c>
    </row>
    <row r="800" spans="1:13" s="6" customFormat="1" ht="75">
      <c r="A800" s="44" t="s">
        <v>892</v>
      </c>
      <c r="B800" s="44" t="s">
        <v>899</v>
      </c>
      <c r="C800" s="44" t="s">
        <v>900</v>
      </c>
      <c r="D800" s="44" t="s">
        <v>872</v>
      </c>
      <c r="E800" s="50">
        <v>30</v>
      </c>
      <c r="F800" s="42" t="s">
        <v>44</v>
      </c>
      <c r="G800" s="49"/>
      <c r="H800" s="43" t="s">
        <v>1</v>
      </c>
      <c r="I800" s="43"/>
      <c r="K800" s="140" t="str">
        <f t="shared" si="39"/>
        <v>區公所業務-人文業務-獎補助費-對國內團體之捐助</v>
      </c>
      <c r="L800" s="140" t="str">
        <f t="shared" si="40"/>
        <v>113年度本鄉社區親子日.大手牽小手一起來健走活動-台電促協金</v>
      </c>
      <c r="M800" s="40" t="str">
        <f t="shared" si="41"/>
        <v>臺中市霧峰區本鄉社區發展協會</v>
      </c>
    </row>
    <row r="801" spans="1:13" s="6" customFormat="1" ht="75">
      <c r="A801" s="44" t="s">
        <v>892</v>
      </c>
      <c r="B801" s="44" t="s">
        <v>901</v>
      </c>
      <c r="C801" s="44" t="s">
        <v>902</v>
      </c>
      <c r="D801" s="44" t="s">
        <v>872</v>
      </c>
      <c r="E801" s="50">
        <v>20</v>
      </c>
      <c r="F801" s="42" t="s">
        <v>44</v>
      </c>
      <c r="G801" s="49"/>
      <c r="H801" s="43" t="s">
        <v>1</v>
      </c>
      <c r="I801" s="43"/>
      <c r="K801" s="140" t="str">
        <f t="shared" si="39"/>
        <v>區公所業務-人文業務-獎補助費-對國內團體之捐助</v>
      </c>
      <c r="L801" s="140" t="str">
        <f t="shared" si="40"/>
        <v>13年度尊親敬老健康促進暨社會福利宣導活動-台電促協金</v>
      </c>
      <c r="M801" s="40" t="str">
        <f t="shared" si="41"/>
        <v>臺中市北溝文化協進會連倉富</v>
      </c>
    </row>
    <row r="802" spans="1:13" s="6" customFormat="1" ht="56.25">
      <c r="A802" s="44" t="s">
        <v>892</v>
      </c>
      <c r="B802" s="44" t="s">
        <v>903</v>
      </c>
      <c r="C802" s="44" t="s">
        <v>904</v>
      </c>
      <c r="D802" s="44" t="s">
        <v>872</v>
      </c>
      <c r="E802" s="50">
        <v>40</v>
      </c>
      <c r="F802" s="42" t="s">
        <v>44</v>
      </c>
      <c r="G802" s="49"/>
      <c r="H802" s="43" t="s">
        <v>1</v>
      </c>
      <c r="I802" s="43"/>
      <c r="K802" s="140" t="str">
        <f t="shared" si="39"/>
        <v>區公所業務-人文業務-獎補助費-對國內團體之捐助</v>
      </c>
      <c r="L802" s="140" t="str">
        <f t="shared" si="40"/>
        <v>113年度節約用電宣導活動-台電促協金</v>
      </c>
      <c r="M802" s="40" t="str">
        <f t="shared" si="41"/>
        <v>臺中市霧峰區五福社區發展協會</v>
      </c>
    </row>
    <row r="803" spans="1:13" s="6" customFormat="1" ht="75">
      <c r="A803" s="44" t="s">
        <v>892</v>
      </c>
      <c r="B803" s="44" t="s">
        <v>905</v>
      </c>
      <c r="C803" s="44" t="s">
        <v>906</v>
      </c>
      <c r="D803" s="44" t="s">
        <v>872</v>
      </c>
      <c r="E803" s="50">
        <v>15</v>
      </c>
      <c r="F803" s="42" t="s">
        <v>44</v>
      </c>
      <c r="G803" s="49"/>
      <c r="H803" s="43" t="s">
        <v>1</v>
      </c>
      <c r="I803" s="43"/>
      <c r="K803" s="140" t="str">
        <f t="shared" si="39"/>
        <v>區公所業務-人文業務-獎補助費-對國內團體之捐助</v>
      </c>
      <c r="L803" s="140" t="str">
        <f t="shared" si="40"/>
        <v>113年尊親敬老健康促進祝福關懷暨節能減碳宣導活動-台電促協金</v>
      </c>
      <c r="M803" s="40" t="str">
        <f t="shared" si="41"/>
        <v>臺中市吉峰福德神明協會陳清金</v>
      </c>
    </row>
    <row r="804" spans="1:13" s="6" customFormat="1" ht="75">
      <c r="A804" s="44" t="s">
        <v>892</v>
      </c>
      <c r="B804" s="44" t="s">
        <v>907</v>
      </c>
      <c r="C804" s="44" t="s">
        <v>908</v>
      </c>
      <c r="D804" s="44" t="s">
        <v>872</v>
      </c>
      <c r="E804" s="50">
        <v>10</v>
      </c>
      <c r="F804" s="42" t="s">
        <v>44</v>
      </c>
      <c r="G804" s="49"/>
      <c r="H804" s="43" t="s">
        <v>1</v>
      </c>
      <c r="I804" s="43"/>
      <c r="K804" s="140" t="str">
        <f t="shared" si="39"/>
        <v>區公所業務-人文業務-獎補助費-對國內團體之捐助</v>
      </c>
      <c r="L804" s="140" t="str">
        <f t="shared" si="40"/>
        <v>森林可愛動物遊行扮裝比賽暨節能減碳宣導活動-台電促協金</v>
      </c>
      <c r="M804" s="40" t="str">
        <f t="shared" si="41"/>
        <v>臺中市霧峰區桐林社區發展協會</v>
      </c>
    </row>
    <row r="805" spans="1:13" s="6" customFormat="1" ht="75">
      <c r="A805" s="44" t="s">
        <v>892</v>
      </c>
      <c r="B805" s="44" t="s">
        <v>909</v>
      </c>
      <c r="C805" s="44" t="s">
        <v>910</v>
      </c>
      <c r="D805" s="44" t="s">
        <v>872</v>
      </c>
      <c r="E805" s="50">
        <v>20</v>
      </c>
      <c r="F805" s="42" t="s">
        <v>44</v>
      </c>
      <c r="G805" s="49"/>
      <c r="H805" s="43" t="s">
        <v>1</v>
      </c>
      <c r="I805" s="43"/>
      <c r="K805" s="140" t="str">
        <f t="shared" si="39"/>
        <v>區公所業務-人文業務-獎補助費-對國內團體之捐助</v>
      </c>
      <c r="L805" s="140" t="str">
        <f t="shared" si="40"/>
        <v>113年臺中市霧峰區參訪暨愛護地球節能減碳宣導-台電促協金</v>
      </c>
      <c r="M805" s="40" t="str">
        <f t="shared" si="41"/>
        <v>臺中市霧峰區婦女會</v>
      </c>
    </row>
    <row r="806" spans="1:13" s="6" customFormat="1" ht="56.25">
      <c r="A806" s="44" t="s">
        <v>892</v>
      </c>
      <c r="B806" s="44" t="s">
        <v>911</v>
      </c>
      <c r="C806" s="44" t="s">
        <v>803</v>
      </c>
      <c r="D806" s="44" t="s">
        <v>872</v>
      </c>
      <c r="E806" s="50">
        <v>20</v>
      </c>
      <c r="F806" s="42" t="s">
        <v>44</v>
      </c>
      <c r="G806" s="49"/>
      <c r="H806" s="43" t="s">
        <v>1</v>
      </c>
      <c r="I806" s="43"/>
      <c r="K806" s="140" t="str">
        <f t="shared" si="39"/>
        <v>區公所業務-人文業務-獎補助費-對國內團體之捐助</v>
      </c>
      <c r="L806" s="140" t="str">
        <f t="shared" si="40"/>
        <v>113年度關懷長者節能減碳宣導活動-台電促協金</v>
      </c>
      <c r="M806" s="40" t="str">
        <f t="shared" si="41"/>
        <v>臺中市霧峰區本堂社區發展協會</v>
      </c>
    </row>
    <row r="807" spans="1:13" s="6" customFormat="1" ht="56.25">
      <c r="A807" s="44" t="s">
        <v>892</v>
      </c>
      <c r="B807" s="44" t="s">
        <v>912</v>
      </c>
      <c r="C807" s="44" t="s">
        <v>913</v>
      </c>
      <c r="D807" s="44" t="s">
        <v>872</v>
      </c>
      <c r="E807" s="50">
        <v>30</v>
      </c>
      <c r="F807" s="42" t="s">
        <v>44</v>
      </c>
      <c r="G807" s="49"/>
      <c r="H807" s="43" t="s">
        <v>1</v>
      </c>
      <c r="I807" s="43"/>
      <c r="K807" s="140" t="str">
        <f t="shared" si="39"/>
        <v>區公所業務-人文業務-獎補助費-對國內團體之捐助</v>
      </c>
      <c r="L807" s="140" t="str">
        <f t="shared" si="40"/>
        <v>113年度春聯揮毫暨節能減碳宣導活動-台電促協金</v>
      </c>
      <c r="M807" s="40" t="str">
        <f t="shared" si="41"/>
        <v>臺中市霧峰區萬豐社區發展協會</v>
      </c>
    </row>
    <row r="808" spans="1:13" s="6" customFormat="1" ht="56.25">
      <c r="A808" s="44" t="s">
        <v>313</v>
      </c>
      <c r="B808" s="44" t="s">
        <v>914</v>
      </c>
      <c r="C808" s="44" t="s">
        <v>915</v>
      </c>
      <c r="D808" s="44" t="s">
        <v>872</v>
      </c>
      <c r="E808" s="50">
        <v>50</v>
      </c>
      <c r="F808" s="42" t="s">
        <v>44</v>
      </c>
      <c r="G808" s="49"/>
      <c r="H808" s="43" t="s">
        <v>1</v>
      </c>
      <c r="I808" s="43"/>
      <c r="K808" s="140" t="str">
        <f t="shared" si="39"/>
        <v>一般建築及設備-一般建築及設備-獎補助費-對國內團體之捐助</v>
      </c>
      <c r="L808" s="140" t="str">
        <f t="shared" si="40"/>
        <v>購置救難設施-台電促協金</v>
      </c>
      <c r="M808" s="40" t="str">
        <f t="shared" si="41"/>
        <v>臺中市義勇消防總隊第三大隊霧峰分隊</v>
      </c>
    </row>
    <row r="809" spans="1:13" s="6" customFormat="1" ht="56.25">
      <c r="A809" s="44" t="s">
        <v>313</v>
      </c>
      <c r="B809" s="44" t="s">
        <v>914</v>
      </c>
      <c r="C809" s="44" t="s">
        <v>916</v>
      </c>
      <c r="D809" s="44" t="s">
        <v>872</v>
      </c>
      <c r="E809" s="50">
        <v>50</v>
      </c>
      <c r="F809" s="42" t="s">
        <v>44</v>
      </c>
      <c r="G809" s="49"/>
      <c r="H809" s="43" t="s">
        <v>1</v>
      </c>
      <c r="I809" s="43"/>
      <c r="K809" s="140" t="str">
        <f t="shared" si="39"/>
        <v>一般建築及設備-一般建築及設備-獎補助費-對國內團體之捐助</v>
      </c>
      <c r="L809" s="140" t="str">
        <f t="shared" si="40"/>
        <v>購置救難設施-台電促協金</v>
      </c>
      <c r="M809" s="40" t="str">
        <f t="shared" si="41"/>
        <v>中華民國搜救總隊霧峰分隊宋鉻棟</v>
      </c>
    </row>
    <row r="810" spans="1:13" s="6" customFormat="1" ht="56.25">
      <c r="A810" s="44" t="s">
        <v>313</v>
      </c>
      <c r="B810" s="44" t="s">
        <v>914</v>
      </c>
      <c r="C810" s="44" t="s">
        <v>917</v>
      </c>
      <c r="D810" s="44" t="s">
        <v>872</v>
      </c>
      <c r="E810" s="50">
        <v>50</v>
      </c>
      <c r="F810" s="42" t="s">
        <v>44</v>
      </c>
      <c r="G810" s="49"/>
      <c r="H810" s="43" t="s">
        <v>1</v>
      </c>
      <c r="I810" s="43"/>
      <c r="K810" s="140" t="str">
        <f t="shared" si="39"/>
        <v>一般建築及設備-一般建築及設備-獎補助費-對國內團體之捐助</v>
      </c>
      <c r="L810" s="140" t="str">
        <f t="shared" si="40"/>
        <v>購置救難設施-台電促協金</v>
      </c>
      <c r="M810" s="40" t="str">
        <f t="shared" si="41"/>
        <v>臺中市霧峰救援協會</v>
      </c>
    </row>
    <row r="811" spans="1:13" s="6" customFormat="1" ht="93.75">
      <c r="A811" s="44" t="s">
        <v>349</v>
      </c>
      <c r="B811" s="44" t="s">
        <v>918</v>
      </c>
      <c r="C811" s="44" t="s">
        <v>919</v>
      </c>
      <c r="D811" s="44" t="s">
        <v>872</v>
      </c>
      <c r="E811" s="50">
        <v>90</v>
      </c>
      <c r="F811" s="42" t="s">
        <v>44</v>
      </c>
      <c r="G811" s="49"/>
      <c r="H811" s="43" t="s">
        <v>1</v>
      </c>
      <c r="I811" s="43"/>
      <c r="K811" s="140" t="str">
        <f t="shared" si="39"/>
        <v>社政業務-社會福利-社會福利-獎補助費-對國內團體之捐助</v>
      </c>
      <c r="L811" s="140" t="str">
        <f t="shared" si="40"/>
        <v>長春俱樂部（老人會）「社區服務暨節能減碳參訪活動」經費-台電促協金</v>
      </c>
      <c r="M811" s="40" t="str">
        <f t="shared" si="41"/>
        <v>臺中市霧峰區甲寅社區發展協會</v>
      </c>
    </row>
    <row r="812" spans="1:13" s="6" customFormat="1" ht="56.25">
      <c r="A812" s="44" t="s">
        <v>349</v>
      </c>
      <c r="B812" s="44" t="s">
        <v>920</v>
      </c>
      <c r="C812" s="44" t="s">
        <v>919</v>
      </c>
      <c r="D812" s="44" t="s">
        <v>872</v>
      </c>
      <c r="E812" s="50">
        <v>90</v>
      </c>
      <c r="F812" s="42" t="s">
        <v>44</v>
      </c>
      <c r="G812" s="49"/>
      <c r="H812" s="43" t="s">
        <v>1</v>
      </c>
      <c r="I812" s="43"/>
      <c r="K812" s="140" t="str">
        <f t="shared" si="39"/>
        <v>社政業務-社會福利-社會福利-獎補助費-對國內團體之捐助</v>
      </c>
      <c r="L812" s="140" t="str">
        <f t="shared" si="40"/>
        <v>社區服務暨節能減碳參訪活動」經費-台電促協金</v>
      </c>
      <c r="M812" s="40" t="str">
        <f t="shared" si="41"/>
        <v>臺中市霧峰區甲寅社區發展協會</v>
      </c>
    </row>
    <row r="813" spans="1:13" s="6" customFormat="1" ht="75">
      <c r="A813" s="44" t="s">
        <v>40</v>
      </c>
      <c r="B813" s="88" t="s">
        <v>921</v>
      </c>
      <c r="C813" s="88" t="s">
        <v>922</v>
      </c>
      <c r="D813" s="88" t="s">
        <v>923</v>
      </c>
      <c r="E813" s="89">
        <v>20</v>
      </c>
      <c r="F813" s="42" t="s">
        <v>82</v>
      </c>
      <c r="G813" s="44"/>
      <c r="H813" s="43" t="s">
        <v>1</v>
      </c>
      <c r="I813" s="43"/>
      <c r="K813" s="140" t="str">
        <f t="shared" si="39"/>
        <v>區公所業務-民政業務-獎補助費-對國內團體之捐助</v>
      </c>
      <c r="L813" s="140" t="str">
        <f t="shared" si="40"/>
        <v>潭子區體育會辦理「113年臺中市潭子區體育會土風舞委員會訓練營」</v>
      </c>
      <c r="M813" s="40" t="str">
        <f t="shared" si="41"/>
        <v>臺中市潭子區體育會</v>
      </c>
    </row>
    <row r="814" spans="1:13" s="6" customFormat="1" ht="75">
      <c r="A814" s="44" t="s">
        <v>40</v>
      </c>
      <c r="B814" s="90" t="s">
        <v>925</v>
      </c>
      <c r="C814" s="88" t="s">
        <v>922</v>
      </c>
      <c r="D814" s="88" t="s">
        <v>923</v>
      </c>
      <c r="E814" s="89">
        <v>50</v>
      </c>
      <c r="F814" s="42" t="s">
        <v>82</v>
      </c>
      <c r="G814" s="49"/>
      <c r="H814" s="43" t="s">
        <v>1</v>
      </c>
      <c r="I814" s="43"/>
      <c r="K814" s="140" t="str">
        <f t="shared" si="39"/>
        <v>區公所業務-民政業務-獎補助費-對國內團體之捐助</v>
      </c>
      <c r="L814" s="140" t="str">
        <f t="shared" si="40"/>
        <v>潭子區體育會辦理「113年臺中市潭子區區長盃國小田徑錦標賽」</v>
      </c>
      <c r="M814" s="40" t="str">
        <f t="shared" si="41"/>
        <v>臺中市潭子區體育會</v>
      </c>
    </row>
    <row r="815" spans="1:13" s="6" customFormat="1" ht="75">
      <c r="A815" s="44" t="s">
        <v>40</v>
      </c>
      <c r="B815" s="90" t="s">
        <v>926</v>
      </c>
      <c r="C815" s="88" t="s">
        <v>922</v>
      </c>
      <c r="D815" s="88" t="s">
        <v>923</v>
      </c>
      <c r="E815" s="89">
        <v>20</v>
      </c>
      <c r="F815" s="42" t="s">
        <v>82</v>
      </c>
      <c r="G815" s="49"/>
      <c r="H815" s="43" t="s">
        <v>1</v>
      </c>
      <c r="I815" s="43"/>
      <c r="K815" s="140" t="str">
        <f t="shared" si="39"/>
        <v>區公所業務-民政業務-獎補助費-對國內團體之捐助</v>
      </c>
      <c r="L815" s="140" t="str">
        <f t="shared" si="40"/>
        <v>潭子區體育會辦理「113年臺中市潭子區體育會廣場舞委員會訓練營」</v>
      </c>
      <c r="M815" s="40" t="str">
        <f t="shared" si="41"/>
        <v>臺中市潭子區體育會</v>
      </c>
    </row>
    <row r="816" spans="1:13" s="6" customFormat="1" ht="75">
      <c r="A816" s="44" t="s">
        <v>40</v>
      </c>
      <c r="B816" s="90" t="s">
        <v>927</v>
      </c>
      <c r="C816" s="88" t="s">
        <v>922</v>
      </c>
      <c r="D816" s="88" t="s">
        <v>923</v>
      </c>
      <c r="E816" s="89">
        <v>20</v>
      </c>
      <c r="F816" s="42" t="s">
        <v>82</v>
      </c>
      <c r="G816" s="49"/>
      <c r="H816" s="43" t="s">
        <v>1</v>
      </c>
      <c r="I816" s="43"/>
      <c r="K816" s="140" t="str">
        <f t="shared" si="39"/>
        <v>區公所業務-民政業務-獎補助費-對國內團體之捐助</v>
      </c>
      <c r="L816" s="140" t="str">
        <f t="shared" si="40"/>
        <v>潭子區體育會辦理「113年臺中市潭子區區長盃保齡球錦標賽」</v>
      </c>
      <c r="M816" s="40" t="str">
        <f t="shared" si="41"/>
        <v>臺中市潭子區體育會</v>
      </c>
    </row>
    <row r="817" spans="1:13" s="6" customFormat="1" ht="75">
      <c r="A817" s="44" t="s">
        <v>40</v>
      </c>
      <c r="B817" s="90" t="s">
        <v>928</v>
      </c>
      <c r="C817" s="88" t="s">
        <v>922</v>
      </c>
      <c r="D817" s="88" t="s">
        <v>923</v>
      </c>
      <c r="E817" s="89">
        <v>20</v>
      </c>
      <c r="F817" s="42" t="s">
        <v>82</v>
      </c>
      <c r="G817" s="49"/>
      <c r="H817" s="43" t="s">
        <v>1</v>
      </c>
      <c r="I817" s="43"/>
      <c r="K817" s="140" t="str">
        <f t="shared" si="39"/>
        <v>區公所業務-民政業務-獎補助費-對國內團體之捐助</v>
      </c>
      <c r="L817" s="140" t="str">
        <f t="shared" si="40"/>
        <v>潭子區體育會辦理「113年臺中市潭子區區長盃撞球錦標賽」</v>
      </c>
      <c r="M817" s="40" t="str">
        <f t="shared" si="41"/>
        <v>臺中市潭子區體育會</v>
      </c>
    </row>
    <row r="818" spans="1:13" s="6" customFormat="1" ht="93.75">
      <c r="A818" s="44" t="s">
        <v>40</v>
      </c>
      <c r="B818" s="90" t="s">
        <v>929</v>
      </c>
      <c r="C818" s="88" t="s">
        <v>922</v>
      </c>
      <c r="D818" s="88" t="s">
        <v>923</v>
      </c>
      <c r="E818" s="89">
        <v>20</v>
      </c>
      <c r="F818" s="42" t="s">
        <v>82</v>
      </c>
      <c r="G818" s="49"/>
      <c r="H818" s="43" t="s">
        <v>1</v>
      </c>
      <c r="I818" s="43"/>
      <c r="K818" s="140" t="str">
        <f t="shared" si="39"/>
        <v>區公所業務-民政業務-獎補助費-對國內團體之捐助</v>
      </c>
      <c r="L818" s="140" t="str">
        <f t="shared" si="40"/>
        <v>潭子區體育會辦理「113年臺中市潭子區區長盃身心障礙暨家屬志工保齡球錦標賽」</v>
      </c>
      <c r="M818" s="40" t="str">
        <f t="shared" si="41"/>
        <v>臺中市潭子區體育會</v>
      </c>
    </row>
    <row r="819" spans="1:13" s="6" customFormat="1" ht="75">
      <c r="A819" s="44" t="s">
        <v>40</v>
      </c>
      <c r="B819" s="90" t="s">
        <v>930</v>
      </c>
      <c r="C819" s="88" t="s">
        <v>922</v>
      </c>
      <c r="D819" s="88" t="s">
        <v>923</v>
      </c>
      <c r="E819" s="89">
        <v>20</v>
      </c>
      <c r="F819" s="42" t="s">
        <v>82</v>
      </c>
      <c r="G819" s="49"/>
      <c r="H819" s="43" t="s">
        <v>1</v>
      </c>
      <c r="I819" s="43"/>
      <c r="K819" s="140" t="str">
        <f t="shared" si="39"/>
        <v>區公所業務-民政業務-獎補助費-對國內團體之捐助</v>
      </c>
      <c r="L819" s="140" t="str">
        <f t="shared" si="40"/>
        <v>潭子區體育會辦理「113年臺中市潭子區體育會軟式網球錦標賽」</v>
      </c>
      <c r="M819" s="40" t="str">
        <f t="shared" si="41"/>
        <v>臺中市潭子區體育會</v>
      </c>
    </row>
    <row r="820" spans="1:13" s="6" customFormat="1" ht="75">
      <c r="A820" s="44" t="s">
        <v>40</v>
      </c>
      <c r="B820" s="90" t="s">
        <v>931</v>
      </c>
      <c r="C820" s="88" t="s">
        <v>922</v>
      </c>
      <c r="D820" s="88" t="s">
        <v>923</v>
      </c>
      <c r="E820" s="89">
        <v>20</v>
      </c>
      <c r="F820" s="42" t="s">
        <v>82</v>
      </c>
      <c r="G820" s="49"/>
      <c r="H820" s="43" t="s">
        <v>1</v>
      </c>
      <c r="I820" s="43"/>
      <c r="K820" s="140" t="str">
        <f t="shared" si="39"/>
        <v>區公所業務-民政業務-獎補助費-對國內團體之捐助</v>
      </c>
      <c r="L820" s="140" t="str">
        <f t="shared" si="40"/>
        <v>潭子區體育會辦理「113年臺中市潭子區長盃網球錦標賽」</v>
      </c>
      <c r="M820" s="40" t="str">
        <f t="shared" si="41"/>
        <v>臺中市潭子區體育會</v>
      </c>
    </row>
    <row r="821" spans="1:13" s="6" customFormat="1" ht="75">
      <c r="A821" s="44" t="s">
        <v>40</v>
      </c>
      <c r="B821" s="90" t="s">
        <v>932</v>
      </c>
      <c r="C821" s="88" t="s">
        <v>922</v>
      </c>
      <c r="D821" s="88" t="s">
        <v>923</v>
      </c>
      <c r="E821" s="89">
        <v>20</v>
      </c>
      <c r="F821" s="42" t="s">
        <v>82</v>
      </c>
      <c r="G821" s="49"/>
      <c r="H821" s="43" t="s">
        <v>1</v>
      </c>
      <c r="I821" s="43"/>
      <c r="K821" s="140" t="str">
        <f t="shared" si="39"/>
        <v>區公所業務-民政業務-獎補助費-對國內團體之捐助</v>
      </c>
      <c r="L821" s="140" t="str">
        <f t="shared" si="40"/>
        <v>潭子區體育會辦理「113年臺中市潭子區體育會元極舞蹈訓練營」</v>
      </c>
      <c r="M821" s="40" t="str">
        <f t="shared" si="41"/>
        <v>臺中市潭子區體育會</v>
      </c>
    </row>
    <row r="822" spans="1:13" s="6" customFormat="1" ht="75">
      <c r="A822" s="44" t="s">
        <v>40</v>
      </c>
      <c r="B822" s="90" t="s">
        <v>933</v>
      </c>
      <c r="C822" s="88" t="s">
        <v>922</v>
      </c>
      <c r="D822" s="88" t="s">
        <v>923</v>
      </c>
      <c r="E822" s="89">
        <v>20</v>
      </c>
      <c r="F822" s="42" t="s">
        <v>82</v>
      </c>
      <c r="G822" s="49"/>
      <c r="H822" s="43" t="s">
        <v>1</v>
      </c>
      <c r="I822" s="43"/>
      <c r="K822" s="140" t="str">
        <f t="shared" si="39"/>
        <v>區公所業務-民政業務-獎補助費-對國內團體之捐助</v>
      </c>
      <c r="L822" s="140" t="str">
        <f t="shared" si="40"/>
        <v>潭子區體育會辦理「113年臺中市潭子區體育會跆拳道訓練營」</v>
      </c>
      <c r="M822" s="40" t="str">
        <f t="shared" si="41"/>
        <v>臺中市潭子區體育會</v>
      </c>
    </row>
    <row r="823" spans="1:13" s="6" customFormat="1" ht="75">
      <c r="A823" s="44" t="s">
        <v>40</v>
      </c>
      <c r="B823" s="90" t="s">
        <v>934</v>
      </c>
      <c r="C823" s="88" t="s">
        <v>922</v>
      </c>
      <c r="D823" s="88" t="s">
        <v>923</v>
      </c>
      <c r="E823" s="89">
        <v>20</v>
      </c>
      <c r="F823" s="42" t="s">
        <v>82</v>
      </c>
      <c r="G823" s="49"/>
      <c r="H823" s="43" t="s">
        <v>1</v>
      </c>
      <c r="I823" s="43"/>
      <c r="K823" s="140" t="str">
        <f t="shared" si="39"/>
        <v>區公所業務-民政業務-獎補助費-對國內團體之捐助</v>
      </c>
      <c r="L823" s="140" t="str">
        <f t="shared" si="40"/>
        <v>潭子區體育會辦理「113年臺中市潭子區體育會華陀五禽之戲訓練營」</v>
      </c>
      <c r="M823" s="40" t="str">
        <f t="shared" si="41"/>
        <v>臺中市潭子區體育會</v>
      </c>
    </row>
    <row r="824" spans="1:13" s="6" customFormat="1" ht="75">
      <c r="A824" s="44" t="s">
        <v>40</v>
      </c>
      <c r="B824" s="90" t="s">
        <v>935</v>
      </c>
      <c r="C824" s="88" t="s">
        <v>922</v>
      </c>
      <c r="D824" s="88" t="s">
        <v>923</v>
      </c>
      <c r="E824" s="89">
        <v>20</v>
      </c>
      <c r="F824" s="42" t="s">
        <v>82</v>
      </c>
      <c r="G824" s="49"/>
      <c r="H824" s="43" t="s">
        <v>1</v>
      </c>
      <c r="I824" s="43"/>
      <c r="K824" s="140" t="str">
        <f t="shared" si="39"/>
        <v>區公所業務-民政業務-獎補助費-對國內團體之捐助</v>
      </c>
      <c r="L824" s="140" t="str">
        <f t="shared" si="40"/>
        <v>潭子區體育會辦理「113年臺中市潭子區體育會體育運動舞蹈」</v>
      </c>
      <c r="M824" s="40" t="str">
        <f t="shared" si="41"/>
        <v>臺中市潭子區體育會</v>
      </c>
    </row>
    <row r="825" spans="1:13" s="6" customFormat="1" ht="75">
      <c r="A825" s="44" t="s">
        <v>40</v>
      </c>
      <c r="B825" s="90" t="s">
        <v>936</v>
      </c>
      <c r="C825" s="88" t="s">
        <v>922</v>
      </c>
      <c r="D825" s="88" t="s">
        <v>923</v>
      </c>
      <c r="E825" s="89">
        <v>20</v>
      </c>
      <c r="F825" s="42" t="s">
        <v>82</v>
      </c>
      <c r="G825" s="49"/>
      <c r="H825" s="43" t="s">
        <v>1</v>
      </c>
      <c r="I825" s="43"/>
      <c r="K825" s="140" t="str">
        <f t="shared" si="39"/>
        <v>區公所業務-民政業務-獎補助費-對國內團體之捐助</v>
      </c>
      <c r="L825" s="140" t="str">
        <f t="shared" si="40"/>
        <v>潭子區體育會辦理「113年臺中市潭子區體育會慢速壘球委員會訓練營」</v>
      </c>
      <c r="M825" s="40" t="str">
        <f t="shared" si="41"/>
        <v>臺中市潭子區體育會</v>
      </c>
    </row>
    <row r="826" spans="1:13" s="6" customFormat="1" ht="56.25">
      <c r="A826" s="44" t="s">
        <v>40</v>
      </c>
      <c r="B826" s="90" t="s">
        <v>937</v>
      </c>
      <c r="C826" s="88" t="s">
        <v>922</v>
      </c>
      <c r="D826" s="88" t="s">
        <v>923</v>
      </c>
      <c r="E826" s="89">
        <v>20</v>
      </c>
      <c r="F826" s="42" t="s">
        <v>82</v>
      </c>
      <c r="G826" s="49"/>
      <c r="H826" s="43" t="s">
        <v>1</v>
      </c>
      <c r="I826" s="43"/>
      <c r="K826" s="140" t="str">
        <f t="shared" si="39"/>
        <v>區公所業務-民政業務-獎補助費-對國內團體之捐助</v>
      </c>
      <c r="L826" s="140" t="str">
        <f t="shared" si="40"/>
        <v>潭子區體育會辦理「113年臺中市潭子區太極拳訓練營」</v>
      </c>
      <c r="M826" s="40" t="str">
        <f t="shared" si="41"/>
        <v>臺中市潭子區體育會</v>
      </c>
    </row>
    <row r="827" spans="1:13" s="6" customFormat="1" ht="75">
      <c r="A827" s="44" t="s">
        <v>40</v>
      </c>
      <c r="B827" s="90" t="s">
        <v>938</v>
      </c>
      <c r="C827" s="88" t="s">
        <v>922</v>
      </c>
      <c r="D827" s="88" t="s">
        <v>923</v>
      </c>
      <c r="E827" s="89">
        <v>20</v>
      </c>
      <c r="F827" s="42" t="s">
        <v>82</v>
      </c>
      <c r="G827" s="49"/>
      <c r="H827" s="43" t="s">
        <v>1</v>
      </c>
      <c r="I827" s="43"/>
      <c r="K827" s="140" t="str">
        <f t="shared" si="39"/>
        <v>區公所業務-民政業務-獎補助費-對國內團體之捐助</v>
      </c>
      <c r="L827" s="140" t="str">
        <f t="shared" si="40"/>
        <v>潭子區體育會辦理「113年臺中市潭子區體育會排舞訓練營」</v>
      </c>
      <c r="M827" s="40" t="str">
        <f t="shared" si="41"/>
        <v>臺中市潭子區體育會</v>
      </c>
    </row>
    <row r="828" spans="1:13" s="6" customFormat="1" ht="75">
      <c r="A828" s="44" t="s">
        <v>40</v>
      </c>
      <c r="B828" s="90" t="s">
        <v>939</v>
      </c>
      <c r="C828" s="88" t="s">
        <v>922</v>
      </c>
      <c r="D828" s="88" t="s">
        <v>923</v>
      </c>
      <c r="E828" s="89">
        <v>20</v>
      </c>
      <c r="F828" s="42" t="s">
        <v>82</v>
      </c>
      <c r="G828" s="49"/>
      <c r="H828" s="43" t="s">
        <v>1</v>
      </c>
      <c r="I828" s="43"/>
      <c r="K828" s="140" t="str">
        <f t="shared" si="39"/>
        <v>區公所業務-民政業務-獎補助費-對國內團體之捐助</v>
      </c>
      <c r="L828" s="140" t="str">
        <f t="shared" si="40"/>
        <v>潭子區體育會辦理「113年臺中市潭子區區長國際標準舞成果發表會」</v>
      </c>
      <c r="M828" s="40" t="str">
        <f t="shared" si="41"/>
        <v>臺中市潭子區體育會</v>
      </c>
    </row>
    <row r="829" spans="1:13" s="6" customFormat="1" ht="75">
      <c r="A829" s="44" t="s">
        <v>40</v>
      </c>
      <c r="B829" s="90" t="s">
        <v>940</v>
      </c>
      <c r="C829" s="88" t="s">
        <v>922</v>
      </c>
      <c r="D829" s="88" t="s">
        <v>923</v>
      </c>
      <c r="E829" s="89">
        <v>20</v>
      </c>
      <c r="F829" s="42" t="s">
        <v>82</v>
      </c>
      <c r="G829" s="49"/>
      <c r="H829" s="43" t="s">
        <v>1</v>
      </c>
      <c r="I829" s="43"/>
      <c r="K829" s="140" t="str">
        <f t="shared" si="39"/>
        <v>區公所業務-民政業務-獎補助費-對國內團體之捐助</v>
      </c>
      <c r="L829" s="140" t="str">
        <f t="shared" si="40"/>
        <v>潭子區體育會辦理「113年臺中市潭子區長盃槌球錦標賽」</v>
      </c>
      <c r="M829" s="40" t="str">
        <f t="shared" si="41"/>
        <v>臺中市潭子區體育會</v>
      </c>
    </row>
    <row r="830" spans="1:13" s="6" customFormat="1" ht="75">
      <c r="A830" s="44" t="s">
        <v>40</v>
      </c>
      <c r="B830" s="90" t="s">
        <v>941</v>
      </c>
      <c r="C830" s="88" t="s">
        <v>922</v>
      </c>
      <c r="D830" s="88" t="s">
        <v>923</v>
      </c>
      <c r="E830" s="89">
        <v>20</v>
      </c>
      <c r="F830" s="42" t="s">
        <v>82</v>
      </c>
      <c r="G830" s="49"/>
      <c r="H830" s="43" t="s">
        <v>1</v>
      </c>
      <c r="I830" s="43"/>
      <c r="K830" s="140" t="str">
        <f t="shared" si="39"/>
        <v>區公所業務-民政業務-獎補助費-對國內團體之捐助</v>
      </c>
      <c r="L830" s="140" t="str">
        <f t="shared" si="40"/>
        <v>本區體育會辦理「113年臺中市潭子區體育會手球訓練營」</v>
      </c>
      <c r="M830" s="40" t="str">
        <f t="shared" si="41"/>
        <v>臺中市潭子區體育會</v>
      </c>
    </row>
    <row r="831" spans="1:13" s="6" customFormat="1" ht="75">
      <c r="A831" s="44" t="s">
        <v>40</v>
      </c>
      <c r="B831" s="90" t="s">
        <v>942</v>
      </c>
      <c r="C831" s="88" t="s">
        <v>922</v>
      </c>
      <c r="D831" s="88" t="s">
        <v>923</v>
      </c>
      <c r="E831" s="89">
        <v>30</v>
      </c>
      <c r="F831" s="42" t="s">
        <v>82</v>
      </c>
      <c r="G831" s="49"/>
      <c r="H831" s="43" t="s">
        <v>1</v>
      </c>
      <c r="I831" s="43"/>
      <c r="K831" s="140" t="str">
        <f t="shared" si="39"/>
        <v>區公所業務-民政業務-獎補助費-對國內團體之捐助</v>
      </c>
      <c r="L831" s="140" t="str">
        <f t="shared" si="40"/>
        <v>本區體育會辦理「113年臺中市潭子區體育會籃球錦標賽」</v>
      </c>
      <c r="M831" s="40" t="str">
        <f t="shared" si="41"/>
        <v>臺中市潭子區體育會</v>
      </c>
    </row>
    <row r="832" spans="1:13" s="6" customFormat="1" ht="75">
      <c r="A832" s="44" t="s">
        <v>40</v>
      </c>
      <c r="B832" s="90" t="s">
        <v>943</v>
      </c>
      <c r="C832" s="88" t="s">
        <v>922</v>
      </c>
      <c r="D832" s="88" t="s">
        <v>923</v>
      </c>
      <c r="E832" s="89">
        <v>20</v>
      </c>
      <c r="F832" s="42" t="s">
        <v>82</v>
      </c>
      <c r="G832" s="49"/>
      <c r="H832" s="43" t="s">
        <v>1</v>
      </c>
      <c r="I832" s="43"/>
      <c r="K832" s="140" t="str">
        <f t="shared" si="39"/>
        <v>區公所業務-民政業務-獎補助費-對國內團體之捐助</v>
      </c>
      <c r="L832" s="140" t="str">
        <f t="shared" si="40"/>
        <v>本區體育會辦理「113年臺中市潭子區體育會排球訓練營」</v>
      </c>
      <c r="M832" s="40" t="str">
        <f t="shared" si="41"/>
        <v>臺中市潭子區體育會</v>
      </c>
    </row>
    <row r="833" spans="1:13" s="6" customFormat="1" ht="93.75">
      <c r="A833" s="44" t="s">
        <v>40</v>
      </c>
      <c r="B833" s="90" t="s">
        <v>944</v>
      </c>
      <c r="C833" s="88" t="s">
        <v>922</v>
      </c>
      <c r="D833" s="88" t="s">
        <v>923</v>
      </c>
      <c r="E833" s="89">
        <v>40</v>
      </c>
      <c r="F833" s="42" t="s">
        <v>82</v>
      </c>
      <c r="G833" s="49"/>
      <c r="H833" s="43" t="s">
        <v>1</v>
      </c>
      <c r="I833" s="43"/>
      <c r="K833" s="140" t="str">
        <f t="shared" si="39"/>
        <v>區公所業務-民政業務-獎補助費-對國內團體之捐助</v>
      </c>
      <c r="L833" s="140" t="str">
        <f t="shared" si="40"/>
        <v>潭子區體育會辦理「113年臺中市潭子區體育會太極拳暨中華生物能醫學氣功交流活動1」</v>
      </c>
      <c r="M833" s="40" t="str">
        <f t="shared" si="41"/>
        <v>臺中市潭子區體育會</v>
      </c>
    </row>
    <row r="834" spans="1:13" s="6" customFormat="1" ht="75">
      <c r="A834" s="44" t="s">
        <v>40</v>
      </c>
      <c r="B834" s="90" t="s">
        <v>945</v>
      </c>
      <c r="C834" s="88" t="s">
        <v>922</v>
      </c>
      <c r="D834" s="88" t="s">
        <v>923</v>
      </c>
      <c r="E834" s="89">
        <v>60</v>
      </c>
      <c r="F834" s="42" t="s">
        <v>82</v>
      </c>
      <c r="G834" s="49"/>
      <c r="H834" s="43" t="s">
        <v>1</v>
      </c>
      <c r="I834" s="43"/>
      <c r="K834" s="140" t="str">
        <f t="shared" si="39"/>
        <v>區公所業務-民政業務-獎補助費-對國內團體之捐助</v>
      </c>
      <c r="L834" s="140" t="str">
        <f t="shared" si="40"/>
        <v>潭子區體育會辦理「113年臺中市潭子區體育會土風舞交流觀摩活動」</v>
      </c>
      <c r="M834" s="40" t="str">
        <f t="shared" si="41"/>
        <v>臺中市潭子區體育會</v>
      </c>
    </row>
    <row r="835" spans="1:13" s="6" customFormat="1" ht="75">
      <c r="A835" s="44" t="s">
        <v>40</v>
      </c>
      <c r="B835" s="90" t="s">
        <v>946</v>
      </c>
      <c r="C835" s="88" t="s">
        <v>922</v>
      </c>
      <c r="D835" s="88" t="s">
        <v>923</v>
      </c>
      <c r="E835" s="89">
        <v>70</v>
      </c>
      <c r="F835" s="42" t="s">
        <v>82</v>
      </c>
      <c r="G835" s="49"/>
      <c r="H835" s="43" t="s">
        <v>1</v>
      </c>
      <c r="I835" s="43"/>
      <c r="K835" s="140" t="str">
        <f t="shared" si="39"/>
        <v>區公所業務-民政業務-獎補助費-對國內團體之捐助</v>
      </c>
      <c r="L835" s="140" t="str">
        <f t="shared" si="40"/>
        <v>潭子區體育會辦理「113年臺中市潭子區優秀選手培育訓練營」</v>
      </c>
      <c r="M835" s="40" t="str">
        <f t="shared" si="41"/>
        <v>臺中市潭子區體育會</v>
      </c>
    </row>
    <row r="836" spans="1:13" s="6" customFormat="1" ht="93.75">
      <c r="A836" s="44" t="s">
        <v>40</v>
      </c>
      <c r="B836" s="90" t="s">
        <v>947</v>
      </c>
      <c r="C836" s="88" t="s">
        <v>922</v>
      </c>
      <c r="D836" s="88" t="s">
        <v>923</v>
      </c>
      <c r="E836" s="89">
        <v>60</v>
      </c>
      <c r="F836" s="42" t="s">
        <v>82</v>
      </c>
      <c r="G836" s="49"/>
      <c r="H836" s="43" t="s">
        <v>1</v>
      </c>
      <c r="I836" s="43"/>
      <c r="K836" s="140" t="str">
        <f t="shared" ref="K836:K899" si="42">A836</f>
        <v>區公所業務-民政業務-獎補助費-對國內團體之捐助</v>
      </c>
      <c r="L836" s="140" t="str">
        <f t="shared" ref="L836:L899" si="43">B836</f>
        <v>潭子區體育會辦理「113年臺中市潭子區體育會國際標準舞暨廣場舞舞蹈研討活動」</v>
      </c>
      <c r="M836" s="40" t="str">
        <f t="shared" ref="M836:M899" si="44">C836</f>
        <v>臺中市潭子區體育會</v>
      </c>
    </row>
    <row r="837" spans="1:13" s="6" customFormat="1" ht="75">
      <c r="A837" s="44" t="s">
        <v>40</v>
      </c>
      <c r="B837" s="90" t="s">
        <v>948</v>
      </c>
      <c r="C837" s="88" t="s">
        <v>922</v>
      </c>
      <c r="D837" s="88" t="s">
        <v>923</v>
      </c>
      <c r="E837" s="89">
        <v>20</v>
      </c>
      <c r="F837" s="42" t="s">
        <v>82</v>
      </c>
      <c r="G837" s="49"/>
      <c r="H837" s="43" t="s">
        <v>1</v>
      </c>
      <c r="I837" s="43"/>
      <c r="K837" s="140" t="str">
        <f t="shared" si="42"/>
        <v>區公所業務-民政業務-獎補助費-對國內團體之捐助</v>
      </c>
      <c r="L837" s="140" t="str">
        <f t="shared" si="43"/>
        <v>潭子區體育會辦理「113年臺中市潭子區區長盃軟式網球錦標賽」</v>
      </c>
      <c r="M837" s="40" t="str">
        <f t="shared" si="44"/>
        <v>臺中市潭子區體育會</v>
      </c>
    </row>
    <row r="838" spans="1:13" s="6" customFormat="1" ht="75">
      <c r="A838" s="44" t="s">
        <v>40</v>
      </c>
      <c r="B838" s="90" t="s">
        <v>949</v>
      </c>
      <c r="C838" s="88" t="s">
        <v>922</v>
      </c>
      <c r="D838" s="88" t="s">
        <v>923</v>
      </c>
      <c r="E838" s="89">
        <v>20</v>
      </c>
      <c r="F838" s="42" t="s">
        <v>82</v>
      </c>
      <c r="G838" s="49"/>
      <c r="H838" s="43" t="s">
        <v>1</v>
      </c>
      <c r="I838" s="43"/>
      <c r="K838" s="140" t="str">
        <f t="shared" si="42"/>
        <v>區公所業務-民政業務-獎補助費-對國內團體之捐助</v>
      </c>
      <c r="L838" s="140" t="str">
        <f t="shared" si="43"/>
        <v>潭子區體育會辦理「113年臺中市潭子區體育會拔河訓練營」</v>
      </c>
      <c r="M838" s="40" t="str">
        <f t="shared" si="44"/>
        <v>臺中市潭子區體育會</v>
      </c>
    </row>
    <row r="839" spans="1:13" s="6" customFormat="1" ht="93.75">
      <c r="A839" s="91" t="s">
        <v>40</v>
      </c>
      <c r="B839" s="64" t="s">
        <v>950</v>
      </c>
      <c r="C839" s="64" t="s">
        <v>951</v>
      </c>
      <c r="D839" s="62" t="s">
        <v>1482</v>
      </c>
      <c r="E839" s="48">
        <f>20+20</f>
        <v>40</v>
      </c>
      <c r="F839" s="92" t="s">
        <v>44</v>
      </c>
      <c r="G839" s="93"/>
      <c r="H839" s="43" t="s">
        <v>1</v>
      </c>
      <c r="I839" s="43"/>
      <c r="K839" s="140" t="str">
        <f t="shared" si="42"/>
        <v>區公所業務-民政業務-獎補助費-對國內團體之捐助</v>
      </c>
      <c r="L839" s="140" t="str">
        <f t="shared" si="43"/>
        <v>安燈祈福新春團拜宗教文化慶典暨節能減碳政策宣導活動(台電年度促協金、台電專案)</v>
      </c>
      <c r="M839" s="40" t="str">
        <f t="shared" si="44"/>
        <v>奉天宮</v>
      </c>
    </row>
    <row r="840" spans="1:13" s="6" customFormat="1" ht="93.75">
      <c r="A840" s="91" t="s">
        <v>40</v>
      </c>
      <c r="B840" s="64" t="s">
        <v>952</v>
      </c>
      <c r="C840" s="64" t="s">
        <v>953</v>
      </c>
      <c r="D840" s="62" t="s">
        <v>1482</v>
      </c>
      <c r="E840" s="48">
        <f>20+20</f>
        <v>40</v>
      </c>
      <c r="F840" s="92" t="s">
        <v>44</v>
      </c>
      <c r="G840" s="93"/>
      <c r="H840" s="43" t="s">
        <v>1</v>
      </c>
      <c r="I840" s="43"/>
      <c r="K840" s="140" t="str">
        <f t="shared" si="42"/>
        <v>區公所業務-民政業務-獎補助費-對國內團體之捐助</v>
      </c>
      <c r="L840" s="140" t="str">
        <f t="shared" si="43"/>
        <v>慶祝清水祖師聖誕新春祈福闔家平安暨節能減碳宣導活動(台電年度促協金、台電專案)</v>
      </c>
      <c r="M840" s="40" t="str">
        <f t="shared" si="44"/>
        <v>龍泉岩</v>
      </c>
    </row>
    <row r="841" spans="1:13" s="6" customFormat="1" ht="131.25">
      <c r="A841" s="91" t="s">
        <v>40</v>
      </c>
      <c r="B841" s="62" t="s">
        <v>954</v>
      </c>
      <c r="C841" s="62" t="s">
        <v>955</v>
      </c>
      <c r="D841" s="62" t="s">
        <v>1482</v>
      </c>
      <c r="E841" s="48">
        <f>20+20</f>
        <v>40</v>
      </c>
      <c r="F841" s="92" t="s">
        <v>44</v>
      </c>
      <c r="G841" s="93"/>
      <c r="H841" s="43" t="s">
        <v>1</v>
      </c>
      <c r="I841" s="43"/>
      <c r="K841" s="140" t="str">
        <f t="shared" si="42"/>
        <v>區公所業務-民政業務-獎補助費-對國內團體之捐助</v>
      </c>
      <c r="L841" s="140" t="str">
        <f t="shared" si="43"/>
        <v>九天玄女娘娘萬壽暨安座五十週年慶祝壽大典及聖壽福宴暨節能減碳及推行乾淨能源宣導活動(台電年度促協金、台電專案)</v>
      </c>
      <c r="M841" s="40" t="str">
        <f t="shared" si="44"/>
        <v>朝奉宮</v>
      </c>
    </row>
    <row r="842" spans="1:13" s="6" customFormat="1" ht="93.75">
      <c r="A842" s="91" t="s">
        <v>40</v>
      </c>
      <c r="B842" s="62" t="s">
        <v>956</v>
      </c>
      <c r="C842" s="62" t="s">
        <v>957</v>
      </c>
      <c r="D842" s="62" t="s">
        <v>1482</v>
      </c>
      <c r="E842" s="48">
        <f>20+30</f>
        <v>50</v>
      </c>
      <c r="F842" s="92" t="s">
        <v>44</v>
      </c>
      <c r="G842" s="93"/>
      <c r="H842" s="43" t="s">
        <v>1</v>
      </c>
      <c r="I842" s="43"/>
      <c r="K842" s="140" t="str">
        <f t="shared" si="42"/>
        <v>區公所業務-民政業務-獎補助費-對國內團體之捐助</v>
      </c>
      <c r="L842" s="140" t="str">
        <f t="shared" si="43"/>
        <v>安燈祈福慶元宵猜燈謎及迎春送暖關懷老人暨節能減碳宣導活動(台電年度促協金、台電專案)</v>
      </c>
      <c r="M842" s="40" t="str">
        <f t="shared" si="44"/>
        <v>順福宮</v>
      </c>
    </row>
    <row r="843" spans="1:13" s="6" customFormat="1" ht="75">
      <c r="A843" s="91" t="s">
        <v>40</v>
      </c>
      <c r="B843" s="62" t="s">
        <v>958</v>
      </c>
      <c r="C843" s="62" t="s">
        <v>957</v>
      </c>
      <c r="D843" s="62" t="s">
        <v>1482</v>
      </c>
      <c r="E843" s="48">
        <v>30</v>
      </c>
      <c r="F843" s="92" t="s">
        <v>44</v>
      </c>
      <c r="G843" s="93"/>
      <c r="H843" s="43" t="s">
        <v>1</v>
      </c>
      <c r="I843" s="43"/>
      <c r="K843" s="140" t="str">
        <f t="shared" si="42"/>
        <v>區公所業務-民政業務-獎補助費-對國內團體之捐助</v>
      </c>
      <c r="L843" s="140" t="str">
        <f t="shared" si="43"/>
        <v>宗教文化遶境祈福暨節能減碳及推廣乾淨能源政策宣導活動(台電專案)</v>
      </c>
      <c r="M843" s="40" t="str">
        <f t="shared" si="44"/>
        <v>順福宮</v>
      </c>
    </row>
    <row r="844" spans="1:13" s="6" customFormat="1" ht="75">
      <c r="A844" s="91" t="s">
        <v>40</v>
      </c>
      <c r="B844" s="62" t="s">
        <v>959</v>
      </c>
      <c r="C844" s="62" t="s">
        <v>960</v>
      </c>
      <c r="D844" s="62" t="s">
        <v>1482</v>
      </c>
      <c r="E844" s="48">
        <f>20+20</f>
        <v>40</v>
      </c>
      <c r="F844" s="92" t="s">
        <v>44</v>
      </c>
      <c r="G844" s="93"/>
      <c r="H844" s="43" t="s">
        <v>1</v>
      </c>
      <c r="I844" s="43"/>
      <c r="K844" s="140" t="str">
        <f t="shared" si="42"/>
        <v>區公所業務-民政業務-獎補助費-對國內團體之捐助</v>
      </c>
      <c r="L844" s="140" t="str">
        <f t="shared" si="43"/>
        <v>宗教文化參訪交流暨節能減碳宣導活動(台電促協金、台電專案)</v>
      </c>
      <c r="M844" s="40" t="str">
        <f t="shared" si="44"/>
        <v>保安宮</v>
      </c>
    </row>
    <row r="845" spans="1:13" s="6" customFormat="1" ht="56.25">
      <c r="A845" s="91" t="s">
        <v>40</v>
      </c>
      <c r="B845" s="62" t="s">
        <v>961</v>
      </c>
      <c r="C845" s="62" t="s">
        <v>962</v>
      </c>
      <c r="D845" s="62" t="s">
        <v>1482</v>
      </c>
      <c r="E845" s="48">
        <v>320</v>
      </c>
      <c r="F845" s="92" t="s">
        <v>44</v>
      </c>
      <c r="G845" s="93"/>
      <c r="H845" s="43" t="s">
        <v>1</v>
      </c>
      <c r="I845" s="43"/>
      <c r="K845" s="140" t="str">
        <f t="shared" si="42"/>
        <v>區公所業務-民政業務-獎補助費-對國內團體之捐助</v>
      </c>
      <c r="L845" s="140" t="str">
        <f t="shared" si="43"/>
        <v>文化祭活動暨節約用電宣導活動(台電專案、台電促協金)</v>
      </c>
      <c r="M845" s="40" t="str">
        <f t="shared" si="44"/>
        <v>聖德宮</v>
      </c>
    </row>
    <row r="846" spans="1:13" s="6" customFormat="1" ht="75">
      <c r="A846" s="91" t="s">
        <v>40</v>
      </c>
      <c r="B846" s="62" t="s">
        <v>963</v>
      </c>
      <c r="C846" s="62" t="s">
        <v>964</v>
      </c>
      <c r="D846" s="62" t="s">
        <v>1482</v>
      </c>
      <c r="E846" s="48">
        <f>20+20</f>
        <v>40</v>
      </c>
      <c r="F846" s="92" t="s">
        <v>44</v>
      </c>
      <c r="G846" s="93"/>
      <c r="H846" s="43" t="s">
        <v>1</v>
      </c>
      <c r="I846" s="43"/>
      <c r="K846" s="140" t="str">
        <f t="shared" si="42"/>
        <v>區公所業務-民政業務-獎補助費-對國內團體之捐助</v>
      </c>
      <c r="L846" s="140" t="str">
        <f t="shared" si="43"/>
        <v>113年度楊家將宗教文化交流暨節約用電宣導活動(台電促協金、台電專案)</v>
      </c>
      <c r="M846" s="40" t="str">
        <f t="shared" si="44"/>
        <v>天波府</v>
      </c>
    </row>
    <row r="847" spans="1:13" s="6" customFormat="1" ht="56.25">
      <c r="A847" s="91" t="s">
        <v>40</v>
      </c>
      <c r="B847" s="62" t="s">
        <v>965</v>
      </c>
      <c r="C847" s="62" t="s">
        <v>966</v>
      </c>
      <c r="D847" s="62" t="s">
        <v>1482</v>
      </c>
      <c r="E847" s="48">
        <v>20</v>
      </c>
      <c r="F847" s="92" t="s">
        <v>44</v>
      </c>
      <c r="G847" s="93"/>
      <c r="H847" s="43" t="s">
        <v>1</v>
      </c>
      <c r="I847" s="43"/>
      <c r="K847" s="140" t="str">
        <f t="shared" si="42"/>
        <v>區公所業務-民政業務-獎補助費-對國內團體之捐助</v>
      </c>
      <c r="L847" s="140" t="str">
        <f t="shared" si="43"/>
        <v>113年淨山暨節能減碳宣導活動(台電年度促協金)</v>
      </c>
      <c r="M847" s="40" t="str">
        <f t="shared" si="44"/>
        <v>巧聖先師廟</v>
      </c>
    </row>
    <row r="848" spans="1:13" s="6" customFormat="1" ht="75">
      <c r="A848" s="91" t="s">
        <v>40</v>
      </c>
      <c r="B848" s="64" t="s">
        <v>967</v>
      </c>
      <c r="C848" s="64" t="s">
        <v>968</v>
      </c>
      <c r="D848" s="62" t="s">
        <v>1482</v>
      </c>
      <c r="E848" s="48">
        <v>20</v>
      </c>
      <c r="F848" s="92" t="s">
        <v>44</v>
      </c>
      <c r="G848" s="93"/>
      <c r="H848" s="43" t="s">
        <v>1</v>
      </c>
      <c r="I848" s="43"/>
      <c r="K848" s="140" t="str">
        <f t="shared" si="42"/>
        <v>區公所業務-民政業務-獎補助費-對國內團體之捐助</v>
      </c>
      <c r="L848" s="140" t="str">
        <f t="shared" si="43"/>
        <v>新春揮毫贈春聯暨節能減碳政策宣導活動(台電年度促協金)</v>
      </c>
      <c r="M848" s="40" t="str">
        <f t="shared" si="44"/>
        <v>永和宮管理委員會</v>
      </c>
    </row>
    <row r="849" spans="1:13" s="6" customFormat="1" ht="93.75">
      <c r="A849" s="91" t="s">
        <v>40</v>
      </c>
      <c r="B849" s="64" t="s">
        <v>969</v>
      </c>
      <c r="C849" s="64" t="s">
        <v>970</v>
      </c>
      <c r="D849" s="62" t="s">
        <v>1482</v>
      </c>
      <c r="E849" s="48">
        <v>20</v>
      </c>
      <c r="F849" s="92" t="s">
        <v>44</v>
      </c>
      <c r="G849" s="93"/>
      <c r="H849" s="43" t="s">
        <v>1</v>
      </c>
      <c r="I849" s="43"/>
      <c r="K849" s="140" t="str">
        <f t="shared" si="42"/>
        <v>區公所業務-民政業務-獎補助費-對國內團體之捐助</v>
      </c>
      <c r="L849" s="140" t="str">
        <f t="shared" si="43"/>
        <v>113年體育業務研討及表揚推展體育有功人員暨節能減碳宣導活動(台電年度促協金)</v>
      </c>
      <c r="M849" s="40" t="str">
        <f t="shared" si="44"/>
        <v>臺中市龍井區體育會</v>
      </c>
    </row>
    <row r="850" spans="1:13" s="6" customFormat="1" ht="56.25">
      <c r="A850" s="91" t="s">
        <v>40</v>
      </c>
      <c r="B850" s="64" t="s">
        <v>971</v>
      </c>
      <c r="C850" s="64" t="s">
        <v>970</v>
      </c>
      <c r="D850" s="62" t="s">
        <v>1482</v>
      </c>
      <c r="E850" s="48">
        <v>30</v>
      </c>
      <c r="F850" s="92" t="s">
        <v>44</v>
      </c>
      <c r="G850" s="93"/>
      <c r="H850" s="43" t="s">
        <v>1</v>
      </c>
      <c r="I850" s="43"/>
      <c r="K850" s="140" t="str">
        <f t="shared" si="42"/>
        <v>區公所業務-民政業務-獎補助費-對國內團體之捐助</v>
      </c>
      <c r="L850" s="140" t="str">
        <f t="shared" si="43"/>
        <v>龍井區體育會運動舞蹈觀摩研習暨防災宣導(台電專案)</v>
      </c>
      <c r="M850" s="40" t="str">
        <f t="shared" si="44"/>
        <v>臺中市龍井區體育會</v>
      </c>
    </row>
    <row r="851" spans="1:13" s="6" customFormat="1" ht="56.25">
      <c r="A851" s="91" t="s">
        <v>40</v>
      </c>
      <c r="B851" s="64" t="s">
        <v>972</v>
      </c>
      <c r="C851" s="64" t="s">
        <v>970</v>
      </c>
      <c r="D851" s="62" t="s">
        <v>1482</v>
      </c>
      <c r="E851" s="48">
        <v>50</v>
      </c>
      <c r="F851" s="92" t="s">
        <v>44</v>
      </c>
      <c r="G851" s="93"/>
      <c r="H851" s="43" t="s">
        <v>1</v>
      </c>
      <c r="I851" s="43"/>
      <c r="K851" s="140" t="str">
        <f t="shared" si="42"/>
        <v>區公所業務-民政業務-獎補助費-對國內團體之捐助</v>
      </c>
      <c r="L851" s="140" t="str">
        <f t="shared" si="43"/>
        <v>113年臺中市龍井盃棒球錦標賽暨防災宣導(台電專案)</v>
      </c>
      <c r="M851" s="40" t="str">
        <f t="shared" si="44"/>
        <v>臺中市龍井區體育會</v>
      </c>
    </row>
    <row r="852" spans="1:13" s="6" customFormat="1" ht="75">
      <c r="A852" s="91" t="s">
        <v>40</v>
      </c>
      <c r="B852" s="64" t="s">
        <v>973</v>
      </c>
      <c r="C852" s="64" t="s">
        <v>970</v>
      </c>
      <c r="D852" s="62" t="s">
        <v>1482</v>
      </c>
      <c r="E852" s="48">
        <v>40</v>
      </c>
      <c r="F852" s="92" t="s">
        <v>44</v>
      </c>
      <c r="G852" s="93"/>
      <c r="H852" s="43" t="s">
        <v>1</v>
      </c>
      <c r="I852" s="43"/>
      <c r="K852" s="140" t="str">
        <f t="shared" si="42"/>
        <v>區公所業務-民政業務-獎補助費-對國內團體之捐助</v>
      </c>
      <c r="L852" s="140" t="str">
        <f t="shared" si="43"/>
        <v>113年臺中市龍井區體育會理事長盃直排輪溜冰賽暨防災宣導(台電專案)</v>
      </c>
      <c r="M852" s="40" t="str">
        <f t="shared" si="44"/>
        <v>臺中市龍井區體育會</v>
      </c>
    </row>
    <row r="853" spans="1:13" s="6" customFormat="1" ht="75">
      <c r="A853" s="91" t="s">
        <v>40</v>
      </c>
      <c r="B853" s="64" t="s">
        <v>974</v>
      </c>
      <c r="C853" s="64" t="s">
        <v>970</v>
      </c>
      <c r="D853" s="62" t="s">
        <v>1482</v>
      </c>
      <c r="E853" s="48">
        <v>40</v>
      </c>
      <c r="F853" s="92" t="s">
        <v>44</v>
      </c>
      <c r="G853" s="93"/>
      <c r="H853" s="43" t="s">
        <v>1</v>
      </c>
      <c r="I853" s="43"/>
      <c r="K853" s="140" t="str">
        <f t="shared" si="42"/>
        <v>區公所業務-民政業務-獎補助費-對國內團體之捐助</v>
      </c>
      <c r="L853" s="140" t="str">
        <f t="shared" si="43"/>
        <v>龍井區體育會理事長盃太極拳傳統武藝觀摩暨防災宣導(台電專案)</v>
      </c>
      <c r="M853" s="40" t="str">
        <f t="shared" si="44"/>
        <v>臺中市龍井區體育會</v>
      </c>
    </row>
    <row r="854" spans="1:13" s="6" customFormat="1" ht="56.25">
      <c r="A854" s="91" t="s">
        <v>40</v>
      </c>
      <c r="B854" s="64" t="s">
        <v>975</v>
      </c>
      <c r="C854" s="64" t="s">
        <v>970</v>
      </c>
      <c r="D854" s="62" t="s">
        <v>1482</v>
      </c>
      <c r="E854" s="48">
        <v>30</v>
      </c>
      <c r="F854" s="92" t="s">
        <v>44</v>
      </c>
      <c r="G854" s="93"/>
      <c r="H854" s="43" t="s">
        <v>1</v>
      </c>
      <c r="I854" s="43"/>
      <c r="K854" s="140" t="str">
        <f t="shared" si="42"/>
        <v>區公所業務-民政業務-獎補助費-對國內團體之捐助</v>
      </c>
      <c r="L854" s="140" t="str">
        <f t="shared" si="43"/>
        <v>龍井區體育會民俗技藝文化巡禮暨防災宣導(台電專案)</v>
      </c>
      <c r="M854" s="40" t="str">
        <f t="shared" si="44"/>
        <v>臺中市龍井區體育會</v>
      </c>
    </row>
    <row r="855" spans="1:13" s="6" customFormat="1" ht="75">
      <c r="A855" s="91" t="s">
        <v>40</v>
      </c>
      <c r="B855" s="64" t="s">
        <v>976</v>
      </c>
      <c r="C855" s="64" t="s">
        <v>970</v>
      </c>
      <c r="D855" s="62" t="s">
        <v>1482</v>
      </c>
      <c r="E855" s="48">
        <v>30</v>
      </c>
      <c r="F855" s="92" t="s">
        <v>44</v>
      </c>
      <c r="G855" s="93"/>
      <c r="H855" s="43" t="s">
        <v>1</v>
      </c>
      <c r="I855" s="43"/>
      <c r="K855" s="140" t="str">
        <f t="shared" si="42"/>
        <v>區公所業務-民政業務-獎補助費-對國內團體之捐助</v>
      </c>
      <c r="L855" s="140" t="str">
        <f t="shared" si="43"/>
        <v>113年龍井區體育會肚皮舞觀摩研習暨防災宣導(台電專案)</v>
      </c>
      <c r="M855" s="40" t="str">
        <f t="shared" si="44"/>
        <v>臺中市龍井區體育會</v>
      </c>
    </row>
    <row r="856" spans="1:13" s="6" customFormat="1" ht="75">
      <c r="A856" s="91" t="s">
        <v>40</v>
      </c>
      <c r="B856" s="64" t="s">
        <v>977</v>
      </c>
      <c r="C856" s="64" t="s">
        <v>970</v>
      </c>
      <c r="D856" s="62" t="s">
        <v>1482</v>
      </c>
      <c r="E856" s="48">
        <v>20</v>
      </c>
      <c r="F856" s="92" t="s">
        <v>44</v>
      </c>
      <c r="G856" s="93"/>
      <c r="H856" s="43" t="s">
        <v>1</v>
      </c>
      <c r="I856" s="43"/>
      <c r="K856" s="140" t="str">
        <f t="shared" si="42"/>
        <v>區公所業務-民政業務-獎補助費-對國內團體之捐助</v>
      </c>
      <c r="L856" s="140" t="str">
        <f t="shared" si="43"/>
        <v>113年龍井區體育會桌球暑期育樂營暨節能減碳宣導(台電年度促協金)</v>
      </c>
      <c r="M856" s="40" t="str">
        <f t="shared" si="44"/>
        <v>臺中市龍井區體育會</v>
      </c>
    </row>
    <row r="857" spans="1:13" s="6" customFormat="1" ht="56.25">
      <c r="A857" s="91" t="s">
        <v>40</v>
      </c>
      <c r="B857" s="64" t="s">
        <v>978</v>
      </c>
      <c r="C857" s="64" t="s">
        <v>970</v>
      </c>
      <c r="D857" s="62" t="s">
        <v>1482</v>
      </c>
      <c r="E857" s="48">
        <v>40</v>
      </c>
      <c r="F857" s="92" t="s">
        <v>44</v>
      </c>
      <c r="G857" s="93"/>
      <c r="H857" s="43" t="s">
        <v>1</v>
      </c>
      <c r="I857" s="43"/>
      <c r="K857" s="140" t="str">
        <f t="shared" si="42"/>
        <v>區公所業務-民政業務-獎補助費-對國內團體之捐助</v>
      </c>
      <c r="L857" s="140" t="str">
        <f t="shared" si="43"/>
        <v>水上安全教育暨防災宣導</v>
      </c>
      <c r="M857" s="40" t="str">
        <f t="shared" si="44"/>
        <v>臺中市龍井區體育會</v>
      </c>
    </row>
    <row r="858" spans="1:13" s="6" customFormat="1" ht="56.25">
      <c r="A858" s="91" t="s">
        <v>40</v>
      </c>
      <c r="B858" s="64" t="s">
        <v>979</v>
      </c>
      <c r="C858" s="64" t="s">
        <v>970</v>
      </c>
      <c r="D858" s="62" t="s">
        <v>1482</v>
      </c>
      <c r="E858" s="48">
        <v>30</v>
      </c>
      <c r="F858" s="92" t="s">
        <v>44</v>
      </c>
      <c r="G858" s="93"/>
      <c r="H858" s="43" t="s">
        <v>1</v>
      </c>
      <c r="I858" s="43"/>
      <c r="K858" s="140" t="str">
        <f t="shared" si="42"/>
        <v>區公所業務-民政業務-獎補助費-對國內團體之捐助</v>
      </c>
      <c r="L858" s="140" t="str">
        <f t="shared" si="43"/>
        <v>113年龍井區體育會理事長盃排球錦標賽暨防災宣導</v>
      </c>
      <c r="M858" s="40" t="str">
        <f t="shared" si="44"/>
        <v>臺中市龍井區體育會</v>
      </c>
    </row>
    <row r="859" spans="1:13" s="6" customFormat="1" ht="56.25">
      <c r="A859" s="91" t="s">
        <v>40</v>
      </c>
      <c r="B859" s="64" t="s">
        <v>980</v>
      </c>
      <c r="C859" s="64" t="s">
        <v>970</v>
      </c>
      <c r="D859" s="62" t="s">
        <v>1482</v>
      </c>
      <c r="E859" s="48">
        <v>30</v>
      </c>
      <c r="F859" s="92" t="s">
        <v>44</v>
      </c>
      <c r="G859" s="93"/>
      <c r="H859" s="43" t="s">
        <v>1</v>
      </c>
      <c r="I859" s="43"/>
      <c r="K859" s="140" t="str">
        <f t="shared" si="42"/>
        <v>區公所業務-民政業務-獎補助費-對國內團體之捐助</v>
      </c>
      <c r="L859" s="140" t="str">
        <f t="shared" si="43"/>
        <v>113年龍井區體育會手球活動營暨防災宣導</v>
      </c>
      <c r="M859" s="40" t="str">
        <f t="shared" si="44"/>
        <v>臺中市龍井區體育會</v>
      </c>
    </row>
    <row r="860" spans="1:13" s="6" customFormat="1" ht="56.25">
      <c r="A860" s="91" t="s">
        <v>40</v>
      </c>
      <c r="B860" s="64" t="s">
        <v>981</v>
      </c>
      <c r="C860" s="64" t="s">
        <v>970</v>
      </c>
      <c r="D860" s="62" t="s">
        <v>1482</v>
      </c>
      <c r="E860" s="48">
        <v>30</v>
      </c>
      <c r="F860" s="92" t="s">
        <v>44</v>
      </c>
      <c r="G860" s="93"/>
      <c r="H860" s="43" t="s">
        <v>1</v>
      </c>
      <c r="I860" s="43"/>
      <c r="K860" s="140" t="str">
        <f t="shared" si="42"/>
        <v>區公所業務-民政業務-獎補助費-對國內團體之捐助</v>
      </c>
      <c r="L860" s="140" t="str">
        <f t="shared" si="43"/>
        <v>龍井區體育會國武術觀摩研習暨防災宣導</v>
      </c>
      <c r="M860" s="40" t="str">
        <f t="shared" si="44"/>
        <v>臺中市龍井區體育會</v>
      </c>
    </row>
    <row r="861" spans="1:13" s="6" customFormat="1" ht="56.25">
      <c r="A861" s="91" t="s">
        <v>40</v>
      </c>
      <c r="B861" s="64" t="s">
        <v>982</v>
      </c>
      <c r="C861" s="64" t="s">
        <v>970</v>
      </c>
      <c r="D861" s="62" t="s">
        <v>1482</v>
      </c>
      <c r="E861" s="48">
        <v>30</v>
      </c>
      <c r="F861" s="92" t="s">
        <v>44</v>
      </c>
      <c r="G861" s="93"/>
      <c r="H861" s="43" t="s">
        <v>1</v>
      </c>
      <c r="I861" s="43"/>
      <c r="K861" s="140" t="str">
        <f t="shared" si="42"/>
        <v>區公所業務-民政業務-獎補助費-對國內團體之捐助</v>
      </c>
      <c r="L861" s="140" t="str">
        <f t="shared" si="43"/>
        <v>舞動春青流行舞蹈觀摩研習暨防災宣導</v>
      </c>
      <c r="M861" s="40" t="str">
        <f t="shared" si="44"/>
        <v>臺中市龍井區體育會</v>
      </c>
    </row>
    <row r="862" spans="1:13" s="6" customFormat="1" ht="56.25">
      <c r="A862" s="91" t="s">
        <v>40</v>
      </c>
      <c r="B862" s="64" t="s">
        <v>983</v>
      </c>
      <c r="C862" s="64" t="s">
        <v>970</v>
      </c>
      <c r="D862" s="62" t="s">
        <v>1482</v>
      </c>
      <c r="E862" s="48">
        <v>60</v>
      </c>
      <c r="F862" s="92" t="s">
        <v>44</v>
      </c>
      <c r="G862" s="93"/>
      <c r="H862" s="43" t="s">
        <v>1</v>
      </c>
      <c r="I862" s="43"/>
      <c r="K862" s="140" t="str">
        <f t="shared" si="42"/>
        <v>區公所業務-民政業務-獎補助費-對國內團體之捐助</v>
      </c>
      <c r="L862" s="140" t="str">
        <f t="shared" si="43"/>
        <v>113年龍井盃跆拳道觀摩賽暨防災宣導</v>
      </c>
      <c r="M862" s="40" t="str">
        <f t="shared" si="44"/>
        <v>臺中市龍井區體育會</v>
      </c>
    </row>
    <row r="863" spans="1:13" s="6" customFormat="1" ht="56.25">
      <c r="A863" s="91" t="s">
        <v>40</v>
      </c>
      <c r="B863" s="64" t="s">
        <v>984</v>
      </c>
      <c r="C863" s="64" t="s">
        <v>970</v>
      </c>
      <c r="D863" s="62" t="s">
        <v>1482</v>
      </c>
      <c r="E863" s="48">
        <v>20</v>
      </c>
      <c r="F863" s="92" t="s">
        <v>44</v>
      </c>
      <c r="G863" s="93"/>
      <c r="H863" s="43" t="s">
        <v>1</v>
      </c>
      <c r="I863" s="43"/>
      <c r="K863" s="140" t="str">
        <f t="shared" si="42"/>
        <v>區公所業務-民政業務-獎補助費-對國內團體之捐助</v>
      </c>
      <c r="L863" s="140" t="str">
        <f t="shared" si="43"/>
        <v>113年體育業務外埠參訪觀摩暨節能減碳宣導活動經費</v>
      </c>
      <c r="M863" s="40" t="str">
        <f t="shared" si="44"/>
        <v>臺中市龍井區體育會</v>
      </c>
    </row>
    <row r="864" spans="1:13" s="6" customFormat="1" ht="56.25">
      <c r="A864" s="91" t="s">
        <v>40</v>
      </c>
      <c r="B864" s="64" t="s">
        <v>985</v>
      </c>
      <c r="C864" s="64" t="s">
        <v>970</v>
      </c>
      <c r="D864" s="62" t="s">
        <v>1482</v>
      </c>
      <c r="E864" s="48">
        <v>30</v>
      </c>
      <c r="F864" s="92" t="s">
        <v>44</v>
      </c>
      <c r="G864" s="93"/>
      <c r="H864" s="43" t="s">
        <v>1</v>
      </c>
      <c r="I864" s="43"/>
      <c r="K864" s="140" t="str">
        <f t="shared" si="42"/>
        <v>區公所業務-民政業務-獎補助費-對國內團體之捐助</v>
      </c>
      <c r="L864" s="140" t="str">
        <f t="shared" si="43"/>
        <v>龍井區體育會土風舞觀摩研習暨防災宣導</v>
      </c>
      <c r="M864" s="40" t="str">
        <f t="shared" si="44"/>
        <v>臺中市龍井區體育會</v>
      </c>
    </row>
    <row r="865" spans="1:13" s="6" customFormat="1" ht="56.25">
      <c r="A865" s="91" t="s">
        <v>40</v>
      </c>
      <c r="B865" s="64" t="s">
        <v>986</v>
      </c>
      <c r="C865" s="64" t="s">
        <v>970</v>
      </c>
      <c r="D865" s="62" t="s">
        <v>1482</v>
      </c>
      <c r="E865" s="48">
        <v>30</v>
      </c>
      <c r="F865" s="92" t="s">
        <v>44</v>
      </c>
      <c r="G865" s="93"/>
      <c r="H865" s="43" t="s">
        <v>1</v>
      </c>
      <c r="I865" s="43"/>
      <c r="K865" s="140" t="str">
        <f t="shared" si="42"/>
        <v>區公所業務-民政業務-獎補助費-對國內團體之捐助</v>
      </c>
      <c r="L865" s="140" t="str">
        <f t="shared" si="43"/>
        <v>113年龍井區體育會排舞觀摩研習暨防災宣導</v>
      </c>
      <c r="M865" s="40" t="str">
        <f t="shared" si="44"/>
        <v>臺中市龍井區體育會</v>
      </c>
    </row>
    <row r="866" spans="1:13" s="6" customFormat="1" ht="56.25">
      <c r="A866" s="91" t="s">
        <v>40</v>
      </c>
      <c r="B866" s="64" t="s">
        <v>987</v>
      </c>
      <c r="C866" s="64" t="s">
        <v>970</v>
      </c>
      <c r="D866" s="62" t="s">
        <v>1482</v>
      </c>
      <c r="E866" s="48">
        <v>30</v>
      </c>
      <c r="F866" s="92" t="s">
        <v>44</v>
      </c>
      <c r="G866" s="93"/>
      <c r="H866" s="43" t="s">
        <v>1</v>
      </c>
      <c r="I866" s="43"/>
      <c r="K866" s="140" t="str">
        <f t="shared" si="42"/>
        <v>區公所業務-民政業務-獎補助費-對國內團體之捐助</v>
      </c>
      <c r="L866" s="140" t="str">
        <f t="shared" si="43"/>
        <v>龍井區體育會樂活瑜珈研習暨防災宣導</v>
      </c>
      <c r="M866" s="40" t="str">
        <f t="shared" si="44"/>
        <v>臺中市龍井區體育會</v>
      </c>
    </row>
    <row r="867" spans="1:13" s="6" customFormat="1" ht="75">
      <c r="A867" s="91" t="s">
        <v>40</v>
      </c>
      <c r="B867" s="64" t="s">
        <v>988</v>
      </c>
      <c r="C867" s="64" t="s">
        <v>970</v>
      </c>
      <c r="D867" s="62" t="s">
        <v>1482</v>
      </c>
      <c r="E867" s="48">
        <v>50</v>
      </c>
      <c r="F867" s="92" t="s">
        <v>44</v>
      </c>
      <c r="G867" s="93"/>
      <c r="H867" s="43" t="s">
        <v>1</v>
      </c>
      <c r="I867" s="43"/>
      <c r="K867" s="140" t="str">
        <f t="shared" si="42"/>
        <v>區公所業務-民政業務-獎補助費-對國內團體之捐助</v>
      </c>
      <c r="L867" s="140" t="str">
        <f t="shared" si="43"/>
        <v>臺中市龍井區體育會113年度理事長盃羽球錦標賽暨防災宣導</v>
      </c>
      <c r="M867" s="40" t="str">
        <f t="shared" si="44"/>
        <v>臺中市龍井區體育會</v>
      </c>
    </row>
    <row r="868" spans="1:13" s="6" customFormat="1" ht="112.5">
      <c r="A868" s="91" t="s">
        <v>40</v>
      </c>
      <c r="B868" s="64" t="s">
        <v>989</v>
      </c>
      <c r="C868" s="64" t="s">
        <v>990</v>
      </c>
      <c r="D868" s="62" t="s">
        <v>1482</v>
      </c>
      <c r="E868" s="48">
        <f>40+30</f>
        <v>70</v>
      </c>
      <c r="F868" s="92" t="s">
        <v>44</v>
      </c>
      <c r="G868" s="93"/>
      <c r="H868" s="43" t="s">
        <v>1</v>
      </c>
      <c r="I868" s="43"/>
      <c r="K868" s="140" t="str">
        <f t="shared" si="42"/>
        <v>區公所業務-民政業務-獎補助費-對國內團體之捐助</v>
      </c>
      <c r="L868" s="140" t="str">
        <f t="shared" si="43"/>
        <v>二十七週年慶及績優隊員表揚暨節能減碳推廣乾淨能源政策宣導活動(台電年度促協金、中油專案、台電專案)</v>
      </c>
      <c r="M868" s="40" t="str">
        <f t="shared" si="44"/>
        <v>臺中市龍井區龍津里守望相助推行委員會</v>
      </c>
    </row>
    <row r="869" spans="1:13" s="6" customFormat="1" ht="112.5">
      <c r="A869" s="91" t="s">
        <v>40</v>
      </c>
      <c r="B869" s="64" t="s">
        <v>991</v>
      </c>
      <c r="C869" s="64" t="s">
        <v>990</v>
      </c>
      <c r="D869" s="62" t="s">
        <v>1482</v>
      </c>
      <c r="E869" s="48">
        <f>20+20+90</f>
        <v>130</v>
      </c>
      <c r="F869" s="92" t="s">
        <v>44</v>
      </c>
      <c r="G869" s="93"/>
      <c r="H869" s="43" t="s">
        <v>1</v>
      </c>
      <c r="I869" s="43"/>
      <c r="K869" s="140" t="str">
        <f t="shared" si="42"/>
        <v>區公所業務-民政業務-獎補助費-對國內團體之捐助</v>
      </c>
      <c r="L869" s="140" t="str">
        <f t="shared" si="43"/>
        <v>113年業務訓練交流暨節能減碳及推廣乾淨能源政策宣導活動(台電年度促協金、中油專案、台電專案)</v>
      </c>
      <c r="M869" s="40" t="str">
        <f t="shared" si="44"/>
        <v>臺中市龍井區龍津里守望相助推行委員會</v>
      </c>
    </row>
    <row r="870" spans="1:13" s="6" customFormat="1" ht="150">
      <c r="A870" s="91" t="s">
        <v>40</v>
      </c>
      <c r="B870" s="64" t="s">
        <v>992</v>
      </c>
      <c r="C870" s="64" t="s">
        <v>993</v>
      </c>
      <c r="D870" s="62" t="s">
        <v>1482</v>
      </c>
      <c r="E870" s="48">
        <f>20+30+100</f>
        <v>150</v>
      </c>
      <c r="F870" s="92" t="s">
        <v>44</v>
      </c>
      <c r="G870" s="93"/>
      <c r="H870" s="43" t="s">
        <v>1</v>
      </c>
      <c r="I870" s="43"/>
      <c r="K870" s="140" t="str">
        <f t="shared" si="42"/>
        <v>區公所業務-民政業務-獎補助費-對國內團體之捐助</v>
      </c>
      <c r="L870" s="140" t="str">
        <f t="shared" si="43"/>
        <v>35週年慶及績優隊員表揚及榮譽隊員表揚暨節約能源用電安全及推廣乾淨能源政策宣導活動(台電年度促協金、台電專案、中油專案)</v>
      </c>
      <c r="M870" s="40" t="str">
        <f t="shared" si="44"/>
        <v>臺中市龍井區麗水里守望相助推行委員會</v>
      </c>
    </row>
    <row r="871" spans="1:13" s="6" customFormat="1" ht="93.75">
      <c r="A871" s="91" t="s">
        <v>40</v>
      </c>
      <c r="B871" s="64" t="s">
        <v>994</v>
      </c>
      <c r="C871" s="64" t="s">
        <v>993</v>
      </c>
      <c r="D871" s="62" t="s">
        <v>1482</v>
      </c>
      <c r="E871" s="48">
        <f>20+30</f>
        <v>50</v>
      </c>
      <c r="F871" s="92" t="s">
        <v>44</v>
      </c>
      <c r="G871" s="93"/>
      <c r="H871" s="43" t="s">
        <v>1</v>
      </c>
      <c r="I871" s="43"/>
      <c r="K871" s="140" t="str">
        <f t="shared" si="42"/>
        <v>區公所業務-民政業務-獎補助費-對國內團體之捐助</v>
      </c>
      <c r="L871" s="140" t="str">
        <f t="shared" si="43"/>
        <v>勤務訓練暨節約能源用電安全及推廣乾淨能源政策宣導活動(台電年度促金協金、中油專案)</v>
      </c>
      <c r="M871" s="40" t="str">
        <f t="shared" si="44"/>
        <v>臺中市龍井區麗水里守望相助推行委員會</v>
      </c>
    </row>
    <row r="872" spans="1:13" s="6" customFormat="1" ht="112.5">
      <c r="A872" s="91" t="s">
        <v>40</v>
      </c>
      <c r="B872" s="64" t="s">
        <v>995</v>
      </c>
      <c r="C872" s="64" t="s">
        <v>996</v>
      </c>
      <c r="D872" s="62" t="s">
        <v>1482</v>
      </c>
      <c r="E872" s="48">
        <f>20+20+90</f>
        <v>130</v>
      </c>
      <c r="F872" s="92" t="s">
        <v>44</v>
      </c>
      <c r="G872" s="93"/>
      <c r="H872" s="43" t="s">
        <v>1</v>
      </c>
      <c r="I872" s="43"/>
      <c r="K872" s="140" t="str">
        <f t="shared" si="42"/>
        <v>區公所業務-民政業務-獎補助費-對國內團體之捐助</v>
      </c>
      <c r="L872" s="140" t="str">
        <f t="shared" si="43"/>
        <v>113年度隊員文化教育共學參訪暨節能減碳及推廣乾淨能源政策宣導活動(台電年度促協金、中油專案、台電專案)</v>
      </c>
      <c r="M872" s="40" t="str">
        <f t="shared" si="44"/>
        <v>臺中市龍井區山腳里守望相助推行委員會</v>
      </c>
    </row>
    <row r="873" spans="1:13" s="6" customFormat="1" ht="131.25">
      <c r="A873" s="91" t="s">
        <v>40</v>
      </c>
      <c r="B873" s="64" t="s">
        <v>997</v>
      </c>
      <c r="C873" s="64" t="s">
        <v>996</v>
      </c>
      <c r="D873" s="62" t="s">
        <v>1482</v>
      </c>
      <c r="E873" s="48">
        <f>20+15</f>
        <v>35</v>
      </c>
      <c r="F873" s="92" t="s">
        <v>44</v>
      </c>
      <c r="G873" s="93"/>
      <c r="H873" s="43" t="s">
        <v>1</v>
      </c>
      <c r="I873" s="43"/>
      <c r="K873" s="140" t="str">
        <f t="shared" si="42"/>
        <v>區公所業務-民政業務-獎補助費-對國內團體之捐助</v>
      </c>
      <c r="L873" s="140" t="str">
        <f t="shared" si="43"/>
        <v>19週年隊慶及績優隊員表揚及新、卸任隊長交接暨節能減碳及推廣潔淨能源政策宣導活動(台電年度促協金、中油專案)</v>
      </c>
      <c r="M873" s="40" t="str">
        <f t="shared" si="44"/>
        <v>臺中市龍井區山腳里守望相助推行委員會</v>
      </c>
    </row>
    <row r="874" spans="1:13" s="6" customFormat="1" ht="112.5">
      <c r="A874" s="91" t="s">
        <v>40</v>
      </c>
      <c r="B874" s="64" t="s">
        <v>998</v>
      </c>
      <c r="C874" s="64" t="s">
        <v>999</v>
      </c>
      <c r="D874" s="62" t="s">
        <v>1482</v>
      </c>
      <c r="E874" s="48">
        <f>20+20+80</f>
        <v>120</v>
      </c>
      <c r="F874" s="92" t="s">
        <v>44</v>
      </c>
      <c r="G874" s="93"/>
      <c r="H874" s="43" t="s">
        <v>1</v>
      </c>
      <c r="I874" s="43"/>
      <c r="K874" s="140" t="str">
        <f t="shared" si="42"/>
        <v>區公所業務-民政業務-獎補助費-對國內團體之捐助</v>
      </c>
      <c r="L874" s="140" t="str">
        <f t="shared" si="43"/>
        <v>113年春季參訪暨節能減碳及推廣乾淨能源政策宣導活動(台電年度促協金、中油專案、台電專案)</v>
      </c>
      <c r="M874" s="40" t="str">
        <f t="shared" si="44"/>
        <v>臺中市龍井區龍東里守望相助推行委員會</v>
      </c>
    </row>
    <row r="875" spans="1:13" s="6" customFormat="1" ht="112.5">
      <c r="A875" s="91" t="s">
        <v>40</v>
      </c>
      <c r="B875" s="64" t="s">
        <v>1000</v>
      </c>
      <c r="C875" s="64" t="s">
        <v>999</v>
      </c>
      <c r="D875" s="62" t="s">
        <v>1482</v>
      </c>
      <c r="E875" s="48">
        <v>20</v>
      </c>
      <c r="F875" s="92" t="s">
        <v>44</v>
      </c>
      <c r="G875" s="93"/>
      <c r="H875" s="43" t="s">
        <v>1</v>
      </c>
      <c r="I875" s="43"/>
      <c r="K875" s="140" t="str">
        <f t="shared" si="42"/>
        <v>區公所業務-民政業務-獎補助費-對國內團體之捐助</v>
      </c>
      <c r="L875" s="140" t="str">
        <f t="shared" si="43"/>
        <v>會慶祝二十七週年隊慶及績優人員表揚暨節能減碳及推廣乾淨能源政策宣導活動(台電年度促協金)</v>
      </c>
      <c r="M875" s="40" t="str">
        <f t="shared" si="44"/>
        <v>臺中市龍井區龍東里守望相助推行委員會</v>
      </c>
    </row>
    <row r="876" spans="1:13" s="6" customFormat="1" ht="112.5">
      <c r="A876" s="91" t="s">
        <v>40</v>
      </c>
      <c r="B876" s="64" t="s">
        <v>1001</v>
      </c>
      <c r="C876" s="64" t="s">
        <v>1002</v>
      </c>
      <c r="D876" s="62" t="s">
        <v>1482</v>
      </c>
      <c r="E876" s="48">
        <f>20+20+90</f>
        <v>130</v>
      </c>
      <c r="F876" s="92" t="s">
        <v>44</v>
      </c>
      <c r="G876" s="93"/>
      <c r="H876" s="43" t="s">
        <v>1</v>
      </c>
      <c r="I876" s="43"/>
      <c r="K876" s="140" t="str">
        <f t="shared" si="42"/>
        <v>區公所業務-民政業務-獎補助費-對國內團體之捐助</v>
      </c>
      <c r="L876" s="140" t="str">
        <f t="shared" si="43"/>
        <v>勤務訓練暨節約能源用電安全推廣乾淨能源政策宣導活動(台電年度促協金、中油專案、台電專案)</v>
      </c>
      <c r="M876" s="40" t="str">
        <f t="shared" si="44"/>
        <v>臺中市龍井區田中里守望相助推行委員會</v>
      </c>
    </row>
    <row r="877" spans="1:13" s="6" customFormat="1" ht="75">
      <c r="A877" s="91" t="s">
        <v>40</v>
      </c>
      <c r="B877" s="64" t="s">
        <v>1003</v>
      </c>
      <c r="C877" s="64" t="s">
        <v>1002</v>
      </c>
      <c r="D877" s="62" t="s">
        <v>1482</v>
      </c>
      <c r="E877" s="48">
        <v>20</v>
      </c>
      <c r="F877" s="92" t="s">
        <v>44</v>
      </c>
      <c r="G877" s="93"/>
      <c r="H877" s="43" t="s">
        <v>1</v>
      </c>
      <c r="I877" s="43"/>
      <c r="K877" s="140" t="str">
        <f t="shared" si="42"/>
        <v>區公所業務-民政業務-獎補助費-對國內團體之捐助</v>
      </c>
      <c r="L877" s="140" t="str">
        <f t="shared" si="43"/>
        <v>22週年慶暨績優隊員表揚及推廣乾淨能源政策宣導活動(台電年度促協金)</v>
      </c>
      <c r="M877" s="40" t="str">
        <f t="shared" si="44"/>
        <v>臺中市龍井區田中里守望相助推行委員會</v>
      </c>
    </row>
    <row r="878" spans="1:13" s="6" customFormat="1" ht="112.5">
      <c r="A878" s="91" t="s">
        <v>40</v>
      </c>
      <c r="B878" s="64" t="s">
        <v>991</v>
      </c>
      <c r="C878" s="64" t="s">
        <v>1004</v>
      </c>
      <c r="D878" s="62" t="s">
        <v>1482</v>
      </c>
      <c r="E878" s="48">
        <f>20+20+90</f>
        <v>130</v>
      </c>
      <c r="F878" s="92" t="s">
        <v>44</v>
      </c>
      <c r="G878" s="93"/>
      <c r="H878" s="43" t="s">
        <v>1</v>
      </c>
      <c r="I878" s="43"/>
      <c r="K878" s="140" t="str">
        <f t="shared" si="42"/>
        <v>區公所業務-民政業務-獎補助費-對國內團體之捐助</v>
      </c>
      <c r="L878" s="140" t="str">
        <f t="shared" si="43"/>
        <v>113年業務訓練交流暨節能減碳及推廣乾淨能源政策宣導活動(台電年度促協金、中油專案、台電專案)</v>
      </c>
      <c r="M878" s="40" t="str">
        <f t="shared" si="44"/>
        <v>臺中市龍井區三德里守望相助推行委員會</v>
      </c>
    </row>
    <row r="879" spans="1:13" s="6" customFormat="1" ht="131.25">
      <c r="A879" s="91" t="s">
        <v>40</v>
      </c>
      <c r="B879" s="64" t="s">
        <v>1005</v>
      </c>
      <c r="C879" s="64" t="s">
        <v>1004</v>
      </c>
      <c r="D879" s="62" t="s">
        <v>1482</v>
      </c>
      <c r="E879" s="48">
        <f>20+80</f>
        <v>100</v>
      </c>
      <c r="F879" s="92" t="s">
        <v>44</v>
      </c>
      <c r="G879" s="93"/>
      <c r="H879" s="43" t="s">
        <v>1</v>
      </c>
      <c r="I879" s="43"/>
      <c r="K879" s="140" t="str">
        <f t="shared" si="42"/>
        <v>區公所業務-民政業務-獎補助費-對國內團體之捐助</v>
      </c>
      <c r="L879" s="140" t="str">
        <f t="shared" si="43"/>
        <v>二十五週年慶及新、卸任隊長交接及績優隊員表揚暨節能減碳推廣乾淨能源政策宣導活動(中油專案、台電專案)</v>
      </c>
      <c r="M879" s="40" t="str">
        <f t="shared" si="44"/>
        <v>臺中市龍井區三德里守望相助推行委員會</v>
      </c>
    </row>
    <row r="880" spans="1:13" s="6" customFormat="1" ht="112.5">
      <c r="A880" s="91" t="s">
        <v>40</v>
      </c>
      <c r="B880" s="64" t="s">
        <v>1006</v>
      </c>
      <c r="C880" s="64" t="s">
        <v>1007</v>
      </c>
      <c r="D880" s="62" t="s">
        <v>1482</v>
      </c>
      <c r="E880" s="48">
        <f>20+20+80</f>
        <v>120</v>
      </c>
      <c r="F880" s="92" t="s">
        <v>44</v>
      </c>
      <c r="G880" s="93"/>
      <c r="H880" s="43" t="s">
        <v>1</v>
      </c>
      <c r="I880" s="43"/>
      <c r="K880" s="140" t="str">
        <f t="shared" si="42"/>
        <v>區公所業務-民政業務-獎補助費-對國內團體之捐助</v>
      </c>
      <c r="L880" s="140" t="str">
        <f t="shared" si="43"/>
        <v>113年文化交流觀摩及關懷弱勢團體暨節能減碳及推廣乾淨能源政策宣導(台電年度促協金、中油專案、台電專案)</v>
      </c>
      <c r="M880" s="40" t="str">
        <f t="shared" si="44"/>
        <v>臺中市龍井區福田里守望相助推行委員會</v>
      </c>
    </row>
    <row r="881" spans="1:13" s="6" customFormat="1" ht="131.25">
      <c r="A881" s="91" t="s">
        <v>40</v>
      </c>
      <c r="B881" s="64" t="s">
        <v>1008</v>
      </c>
      <c r="C881" s="64" t="s">
        <v>1007</v>
      </c>
      <c r="D881" s="62" t="s">
        <v>1482</v>
      </c>
      <c r="E881" s="48">
        <f>20+15</f>
        <v>35</v>
      </c>
      <c r="F881" s="92" t="s">
        <v>44</v>
      </c>
      <c r="G881" s="93"/>
      <c r="H881" s="43" t="s">
        <v>1</v>
      </c>
      <c r="I881" s="43"/>
      <c r="K881" s="140" t="str">
        <f t="shared" si="42"/>
        <v>區公所業務-民政業務-獎補助費-對國內團體之捐助</v>
      </c>
      <c r="L881" s="140" t="str">
        <f t="shared" si="43"/>
        <v>26週年隊慶績優隊員表揚暨節能減碳及關懷單親弱勢家庭及推廣乾淨能源政策宣導活動(台電年度促協金、中油專案)</v>
      </c>
      <c r="M881" s="40" t="str">
        <f t="shared" si="44"/>
        <v>臺中市龍井區福田里守望相助推行委員會</v>
      </c>
    </row>
    <row r="882" spans="1:13" s="6" customFormat="1" ht="112.5">
      <c r="A882" s="91" t="s">
        <v>40</v>
      </c>
      <c r="B882" s="64" t="s">
        <v>1009</v>
      </c>
      <c r="C882" s="64" t="s">
        <v>1010</v>
      </c>
      <c r="D882" s="62" t="s">
        <v>1482</v>
      </c>
      <c r="E882" s="48">
        <f>20+15+90</f>
        <v>125</v>
      </c>
      <c r="F882" s="92" t="s">
        <v>44</v>
      </c>
      <c r="G882" s="93"/>
      <c r="H882" s="43" t="s">
        <v>1</v>
      </c>
      <c r="I882" s="43"/>
      <c r="K882" s="140" t="str">
        <f t="shared" si="42"/>
        <v>區公所業務-民政業務-獎補助費-對國內團體之捐助</v>
      </c>
      <c r="L882" s="140" t="str">
        <f t="shared" si="43"/>
        <v>113年度親子活動暨節能減碳與推廣乾淨能源政策宣導活動(台電年度促協金、中油專案、台電專案)</v>
      </c>
      <c r="M882" s="40" t="str">
        <f t="shared" si="44"/>
        <v>臺中市龍井區竹坑里守望相助推行委員會</v>
      </c>
    </row>
    <row r="883" spans="1:13" s="6" customFormat="1" ht="112.5">
      <c r="A883" s="91" t="s">
        <v>40</v>
      </c>
      <c r="B883" s="64" t="s">
        <v>1011</v>
      </c>
      <c r="C883" s="64" t="s">
        <v>1010</v>
      </c>
      <c r="D883" s="62" t="s">
        <v>1482</v>
      </c>
      <c r="E883" s="48">
        <f>20+15+15</f>
        <v>50</v>
      </c>
      <c r="F883" s="92" t="s">
        <v>44</v>
      </c>
      <c r="G883" s="93"/>
      <c r="H883" s="43" t="s">
        <v>1</v>
      </c>
      <c r="I883" s="43"/>
      <c r="K883" s="140" t="str">
        <f t="shared" si="42"/>
        <v>區公所業務-民政業務-獎補助費-對國內團體之捐助</v>
      </c>
      <c r="L883" s="140" t="str">
        <f t="shared" si="43"/>
        <v>教育訓練及二十九週年績優隊員表揚暨節能減碳宣導活動(台電年度促協金、中油專案、台電專案)</v>
      </c>
      <c r="M883" s="40" t="str">
        <f t="shared" si="44"/>
        <v>臺中市龍井區竹坑里守望相助推行委員會</v>
      </c>
    </row>
    <row r="884" spans="1:13" s="6" customFormat="1" ht="93.75">
      <c r="A884" s="91" t="s">
        <v>40</v>
      </c>
      <c r="B884" s="64" t="s">
        <v>1012</v>
      </c>
      <c r="C884" s="64" t="s">
        <v>1013</v>
      </c>
      <c r="D884" s="62" t="s">
        <v>1482</v>
      </c>
      <c r="E884" s="48">
        <f>20+50+300</f>
        <v>370</v>
      </c>
      <c r="F884" s="92" t="s">
        <v>44</v>
      </c>
      <c r="G884" s="93"/>
      <c r="H884" s="43" t="s">
        <v>1</v>
      </c>
      <c r="I884" s="43"/>
      <c r="K884" s="140" t="str">
        <f t="shared" si="42"/>
        <v>區公所業務-民政業務-獎補助費-對國內團體之捐助</v>
      </c>
      <c r="L884" s="140" t="str">
        <f t="shared" si="43"/>
        <v>113年文化交流觀摩暨節能減碳宣導活動(台電年度促協金、中油專案、台電專案)</v>
      </c>
      <c r="M884" s="40" t="str">
        <f t="shared" si="44"/>
        <v>臺中市龍井區忠和里守望相助推行委員會</v>
      </c>
    </row>
    <row r="885" spans="1:13" s="6" customFormat="1" ht="131.25">
      <c r="A885" s="91" t="s">
        <v>40</v>
      </c>
      <c r="B885" s="64" t="s">
        <v>1014</v>
      </c>
      <c r="C885" s="64" t="s">
        <v>1013</v>
      </c>
      <c r="D885" s="62" t="s">
        <v>1482</v>
      </c>
      <c r="E885" s="48">
        <f>20+100+50</f>
        <v>170</v>
      </c>
      <c r="F885" s="92" t="s">
        <v>44</v>
      </c>
      <c r="G885" s="93"/>
      <c r="H885" s="43" t="s">
        <v>1</v>
      </c>
      <c r="I885" s="43"/>
      <c r="K885" s="140" t="str">
        <f t="shared" si="42"/>
        <v>區公所業務-民政業務-獎補助費-對國內團體之捐助</v>
      </c>
      <c r="L885" s="140" t="str">
        <f t="shared" si="43"/>
        <v>23週年隊慶績優隊員表揚暨節能減碳及關懷弱勢老人及推廣乾淨能源政策宣導活動(台電年度促協金、台電專案、中油專案)</v>
      </c>
      <c r="M885" s="40" t="str">
        <f t="shared" si="44"/>
        <v>臺中市龍井區忠和里守望相助推行委員會</v>
      </c>
    </row>
    <row r="886" spans="1:13" s="6" customFormat="1" ht="112.5">
      <c r="A886" s="91" t="s">
        <v>40</v>
      </c>
      <c r="B886" s="64" t="s">
        <v>1015</v>
      </c>
      <c r="C886" s="64" t="s">
        <v>1016</v>
      </c>
      <c r="D886" s="62" t="s">
        <v>1482</v>
      </c>
      <c r="E886" s="48">
        <f>20+20+90</f>
        <v>130</v>
      </c>
      <c r="F886" s="92" t="s">
        <v>44</v>
      </c>
      <c r="G886" s="93"/>
      <c r="H886" s="43" t="s">
        <v>1</v>
      </c>
      <c r="I886" s="43"/>
      <c r="K886" s="140" t="str">
        <f t="shared" si="42"/>
        <v>區公所業務-民政業務-獎補助費-對國內團體之捐助</v>
      </c>
      <c r="L886" s="140" t="str">
        <f t="shared" si="43"/>
        <v>113年協助社區治安維護暨積極開發綠色新能源及節約能源宣導活動(台電年度促協金、中油專案、台電專案)</v>
      </c>
      <c r="M886" s="40" t="str">
        <f t="shared" si="44"/>
        <v>臺中市龍井區龍泉里守望相助推行委員會</v>
      </c>
    </row>
    <row r="887" spans="1:13" s="6" customFormat="1" ht="93.75">
      <c r="A887" s="91" t="s">
        <v>40</v>
      </c>
      <c r="B887" s="64" t="s">
        <v>1017</v>
      </c>
      <c r="C887" s="64" t="s">
        <v>1016</v>
      </c>
      <c r="D887" s="62" t="s">
        <v>1482</v>
      </c>
      <c r="E887" s="48">
        <v>20</v>
      </c>
      <c r="F887" s="92" t="s">
        <v>44</v>
      </c>
      <c r="G887" s="93"/>
      <c r="H887" s="43" t="s">
        <v>1</v>
      </c>
      <c r="I887" s="43"/>
      <c r="K887" s="140" t="str">
        <f t="shared" si="42"/>
        <v>區公所業務-民政業務-獎補助費-對國內團體之捐助</v>
      </c>
      <c r="L887" s="140" t="str">
        <f t="shared" si="43"/>
        <v>113年週年隊慶績優人員表揚暨推廣乾淨能源及節能減碳宣導活動(台電年度促協金)</v>
      </c>
      <c r="M887" s="40" t="str">
        <f t="shared" si="44"/>
        <v>臺中市龍井區龍泉里守望相助推行委員會</v>
      </c>
    </row>
    <row r="888" spans="1:13" s="6" customFormat="1" ht="112.5">
      <c r="A888" s="91" t="s">
        <v>40</v>
      </c>
      <c r="B888" s="64" t="s">
        <v>1018</v>
      </c>
      <c r="C888" s="64" t="s">
        <v>1004</v>
      </c>
      <c r="D888" s="62" t="s">
        <v>1482</v>
      </c>
      <c r="E888" s="48">
        <v>20</v>
      </c>
      <c r="F888" s="92" t="s">
        <v>44</v>
      </c>
      <c r="G888" s="93"/>
      <c r="H888" s="43" t="s">
        <v>1</v>
      </c>
      <c r="I888" s="43"/>
      <c r="K888" s="140" t="str">
        <f t="shared" si="42"/>
        <v>區公所業務-民政業務-獎補助費-對國內團體之捐助</v>
      </c>
      <c r="L888" s="140" t="str">
        <f t="shared" si="43"/>
        <v>二十五週年慶及新、卸任隊長交接及績優隊員表揚暨節能減碳推廣乾淨能源政策宣導活動(台電年度促協金)</v>
      </c>
      <c r="M888" s="40" t="str">
        <f t="shared" si="44"/>
        <v>臺中市龍井區三德里守望相助推行委員會</v>
      </c>
    </row>
    <row r="889" spans="1:13" s="6" customFormat="1" ht="93.75">
      <c r="A889" s="91" t="s">
        <v>40</v>
      </c>
      <c r="B889" s="62" t="s">
        <v>1019</v>
      </c>
      <c r="C889" s="62" t="s">
        <v>1020</v>
      </c>
      <c r="D889" s="62" t="s">
        <v>1482</v>
      </c>
      <c r="E889" s="48">
        <v>20</v>
      </c>
      <c r="F889" s="92" t="s">
        <v>44</v>
      </c>
      <c r="G889" s="93"/>
      <c r="H889" s="43" t="s">
        <v>1</v>
      </c>
      <c r="I889" s="43"/>
      <c r="K889" s="140" t="str">
        <f t="shared" si="42"/>
        <v>區公所業務-民政業務-獎補助費-對國內團體之捐助</v>
      </c>
      <c r="L889" s="140" t="str">
        <f t="shared" si="43"/>
        <v>年終績優人員表揚及用電安全宣導暨推廣乾淨能源政策宣導活動(台電年度促協金)</v>
      </c>
      <c r="M889" s="40" t="str">
        <f t="shared" si="44"/>
        <v>臺中市義勇消防總隊第四大隊犁份分隊</v>
      </c>
    </row>
    <row r="890" spans="1:13" s="6" customFormat="1" ht="75">
      <c r="A890" s="91" t="s">
        <v>40</v>
      </c>
      <c r="B890" s="62" t="s">
        <v>1021</v>
      </c>
      <c r="C890" s="62" t="s">
        <v>1020</v>
      </c>
      <c r="D890" s="62" t="s">
        <v>1482</v>
      </c>
      <c r="E890" s="48">
        <v>20</v>
      </c>
      <c r="F890" s="92" t="s">
        <v>44</v>
      </c>
      <c r="G890" s="93"/>
      <c r="H890" s="43" t="s">
        <v>1</v>
      </c>
      <c r="I890" s="43"/>
      <c r="K890" s="140" t="str">
        <f t="shared" si="42"/>
        <v>區公所業務-民政業務-獎補助費-對國內團體之捐助</v>
      </c>
      <c r="L890" s="140" t="str">
        <f t="shared" si="43"/>
        <v>移地訓練暨節約用電安全宣導暨推廣乾淨能源政策宣導活動(台電專案)</v>
      </c>
      <c r="M890" s="40" t="str">
        <f t="shared" si="44"/>
        <v>臺中市義勇消防總隊第四大隊犁份分隊</v>
      </c>
    </row>
    <row r="891" spans="1:13" s="6" customFormat="1" ht="93.75">
      <c r="A891" s="91" t="s">
        <v>40</v>
      </c>
      <c r="B891" s="94" t="s">
        <v>1022</v>
      </c>
      <c r="C891" s="94" t="s">
        <v>1023</v>
      </c>
      <c r="D891" s="62" t="s">
        <v>1482</v>
      </c>
      <c r="E891" s="48">
        <f>40+20</f>
        <v>60</v>
      </c>
      <c r="F891" s="92" t="s">
        <v>44</v>
      </c>
      <c r="G891" s="93"/>
      <c r="H891" s="43" t="s">
        <v>1</v>
      </c>
      <c r="I891" s="43"/>
      <c r="K891" s="140" t="str">
        <f t="shared" si="42"/>
        <v>區公所業務-民政業務-獎補助費-對國內團體之捐助</v>
      </c>
      <c r="L891" s="140" t="str">
        <f t="shared" si="43"/>
        <v>婦宣績優人員表揚暨節能減碳宣導及推廣乾淨能源活動(台電年度促協金、公所、台電專案)</v>
      </c>
      <c r="M891" s="40" t="str">
        <f t="shared" si="44"/>
        <v>臺中市義勇消防總隊婦女防火宣導大隊第四中隊龍井分隊</v>
      </c>
    </row>
    <row r="892" spans="1:13" s="6" customFormat="1" ht="93.75">
      <c r="A892" s="91" t="s">
        <v>40</v>
      </c>
      <c r="B892" s="64" t="s">
        <v>1024</v>
      </c>
      <c r="C892" s="64" t="s">
        <v>1025</v>
      </c>
      <c r="D892" s="62" t="s">
        <v>1482</v>
      </c>
      <c r="E892" s="48">
        <f>20+24</f>
        <v>44</v>
      </c>
      <c r="F892" s="92" t="s">
        <v>44</v>
      </c>
      <c r="G892" s="93"/>
      <c r="H892" s="43" t="s">
        <v>1</v>
      </c>
      <c r="I892" s="43"/>
      <c r="K892" s="140" t="str">
        <f t="shared" si="42"/>
        <v>區公所業務-民政業務-獎補助費-對國內團體之捐助</v>
      </c>
      <c r="L892" s="140" t="str">
        <f t="shared" si="43"/>
        <v>績優協勤人員表揚暨節能減碳與推廣乾淨能源政策宣導活動(台電年度促協金、台電專案)</v>
      </c>
      <c r="M892" s="40" t="str">
        <f t="shared" si="44"/>
        <v>臺中市民防總隊義勇警察大隊烏日中隊龍井分隊</v>
      </c>
    </row>
    <row r="893" spans="1:13" s="6" customFormat="1" ht="93.75">
      <c r="A893" s="91" t="s">
        <v>40</v>
      </c>
      <c r="B893" s="64" t="s">
        <v>1026</v>
      </c>
      <c r="C893" s="64" t="s">
        <v>1025</v>
      </c>
      <c r="D893" s="62" t="s">
        <v>1482</v>
      </c>
      <c r="E893" s="48">
        <f>20+25</f>
        <v>45</v>
      </c>
      <c r="F893" s="92" t="s">
        <v>44</v>
      </c>
      <c r="G893" s="93"/>
      <c r="H893" s="43" t="s">
        <v>1</v>
      </c>
      <c r="I893" s="43"/>
      <c r="K893" s="140" t="str">
        <f t="shared" si="42"/>
        <v>區公所業務-民政業務-獎補助費-對國內團體之捐助</v>
      </c>
      <c r="L893" s="140" t="str">
        <f t="shared" si="43"/>
        <v>業務觀摩暨支持推廣節能減碳節約用電宣導活動(台電年度促協金、台電專案)</v>
      </c>
      <c r="M893" s="40" t="str">
        <f t="shared" si="44"/>
        <v>臺中市民防總隊義勇警察大隊烏日中隊龍井分隊</v>
      </c>
    </row>
    <row r="894" spans="1:13" s="6" customFormat="1" ht="112.5">
      <c r="A894" s="91" t="s">
        <v>40</v>
      </c>
      <c r="B894" s="64" t="s">
        <v>1027</v>
      </c>
      <c r="C894" s="64" t="s">
        <v>1028</v>
      </c>
      <c r="D894" s="62" t="s">
        <v>1482</v>
      </c>
      <c r="E894" s="48">
        <f>20+10+20</f>
        <v>50</v>
      </c>
      <c r="F894" s="92" t="s">
        <v>44</v>
      </c>
      <c r="G894" s="93"/>
      <c r="H894" s="43" t="s">
        <v>1</v>
      </c>
      <c r="I894" s="43"/>
      <c r="K894" s="140" t="str">
        <f t="shared" si="42"/>
        <v>區公所業務-民政業務-獎補助費-對國內團體之捐助</v>
      </c>
      <c r="L894" s="140" t="str">
        <f t="shared" si="43"/>
        <v>113年績優協勤人員表揚暨支持節能減碳與推廣乾淨能源政策宣導活動(台電年度促協金、中油專案、台電專案)</v>
      </c>
      <c r="M894" s="40" t="str">
        <f t="shared" si="44"/>
        <v>臺中市民防總隊義勇警察大隊烏日中隊麗水分隊</v>
      </c>
    </row>
    <row r="895" spans="1:13" s="6" customFormat="1" ht="112.5">
      <c r="A895" s="91" t="s">
        <v>40</v>
      </c>
      <c r="B895" s="64" t="s">
        <v>1029</v>
      </c>
      <c r="C895" s="64" t="s">
        <v>1030</v>
      </c>
      <c r="D895" s="62" t="s">
        <v>1482</v>
      </c>
      <c r="E895" s="48">
        <f>20+10+20</f>
        <v>50</v>
      </c>
      <c r="F895" s="92" t="s">
        <v>44</v>
      </c>
      <c r="G895" s="93"/>
      <c r="H895" s="43" t="s">
        <v>1</v>
      </c>
      <c r="I895" s="43"/>
      <c r="K895" s="140" t="str">
        <f t="shared" si="42"/>
        <v>區公所業務-民政業務-獎補助費-對國內團體之捐助</v>
      </c>
      <c r="L895" s="140" t="str">
        <f t="shared" si="43"/>
        <v>文化交流觀摩暨節能減碳及推廣乾淨能源政策宣導活動(台電年度促協金、中油專案、台電專案)</v>
      </c>
      <c r="M895" s="40" t="str">
        <f t="shared" si="44"/>
        <v>臺中市民防總隊義勇警察大隊烏日中隊龍津分隊</v>
      </c>
    </row>
    <row r="896" spans="1:13" s="6" customFormat="1" ht="75">
      <c r="A896" s="91" t="s">
        <v>40</v>
      </c>
      <c r="B896" s="64" t="s">
        <v>1031</v>
      </c>
      <c r="C896" s="64" t="s">
        <v>1032</v>
      </c>
      <c r="D896" s="62" t="s">
        <v>1482</v>
      </c>
      <c r="E896" s="48">
        <f>40+20</f>
        <v>60</v>
      </c>
      <c r="F896" s="92" t="s">
        <v>44</v>
      </c>
      <c r="G896" s="93"/>
      <c r="H896" s="43" t="s">
        <v>1</v>
      </c>
      <c r="I896" s="43"/>
      <c r="K896" s="140" t="str">
        <f t="shared" si="42"/>
        <v>區公所業務-民政業務-獎補助費-對國內團體之捐助</v>
      </c>
      <c r="L896" s="140" t="str">
        <f t="shared" si="43"/>
        <v>教育文化訓練暨節能減碳宣導活動(台電年度促協金、中油專案、台電專案)</v>
      </c>
      <c r="M896" s="40" t="str">
        <f t="shared" si="44"/>
        <v>臺中市民防總隊義勇警察大隊烏日中隊犁份分隊</v>
      </c>
    </row>
    <row r="897" spans="1:13" s="6" customFormat="1" ht="112.5">
      <c r="A897" s="91" t="s">
        <v>40</v>
      </c>
      <c r="B897" s="64" t="s">
        <v>1033</v>
      </c>
      <c r="C897" s="64" t="s">
        <v>1034</v>
      </c>
      <c r="D897" s="62" t="s">
        <v>1482</v>
      </c>
      <c r="E897" s="48">
        <f>20+10+15</f>
        <v>45</v>
      </c>
      <c r="F897" s="92" t="s">
        <v>44</v>
      </c>
      <c r="G897" s="93"/>
      <c r="H897" s="43" t="s">
        <v>1</v>
      </c>
      <c r="I897" s="43"/>
      <c r="K897" s="140" t="str">
        <f t="shared" si="42"/>
        <v>區公所業務-民政業務-獎補助費-對國內團體之捐助</v>
      </c>
      <c r="L897" s="140" t="str">
        <f t="shared" si="43"/>
        <v>績優人員表揚及交通安全教育暨節能減碳及推廣乾淨能源政策宣導活動(台電年度促協金、中油專案、台電專案)</v>
      </c>
      <c r="M897" s="40" t="str">
        <f t="shared" si="44"/>
        <v>臺中市民防總隊義勇警察大隊烏日中隊龍東分隊</v>
      </c>
    </row>
    <row r="898" spans="1:13" s="6" customFormat="1" ht="93.75">
      <c r="A898" s="91" t="s">
        <v>40</v>
      </c>
      <c r="B898" s="64" t="s">
        <v>1035</v>
      </c>
      <c r="C898" s="64" t="s">
        <v>1036</v>
      </c>
      <c r="D898" s="62" t="s">
        <v>1482</v>
      </c>
      <c r="E898" s="48">
        <v>20</v>
      </c>
      <c r="F898" s="92" t="s">
        <v>44</v>
      </c>
      <c r="G898" s="93"/>
      <c r="H898" s="43" t="s">
        <v>1</v>
      </c>
      <c r="I898" s="43"/>
      <c r="K898" s="140" t="str">
        <f t="shared" si="42"/>
        <v>區公所業務-民政業務-獎補助費-對國內團體之捐助</v>
      </c>
      <c r="L898" s="140" t="str">
        <f t="shared" si="43"/>
        <v>113年度績優人員表揚暨節約用電安全宣導與推廣乾淨能源政策宣導活動(台電年度促協金定)</v>
      </c>
      <c r="M898" s="40" t="str">
        <f t="shared" si="44"/>
        <v>臺中市民防總隊民防大隊烏日中隊龍井民防分隊</v>
      </c>
    </row>
    <row r="899" spans="1:13" s="6" customFormat="1" ht="93.75">
      <c r="A899" s="91" t="s">
        <v>40</v>
      </c>
      <c r="B899" s="64" t="s">
        <v>1037</v>
      </c>
      <c r="C899" s="64" t="s">
        <v>1036</v>
      </c>
      <c r="D899" s="62" t="s">
        <v>1482</v>
      </c>
      <c r="E899" s="48">
        <f>20+10+20</f>
        <v>50</v>
      </c>
      <c r="F899" s="92" t="s">
        <v>44</v>
      </c>
      <c r="G899" s="93"/>
      <c r="H899" s="43" t="s">
        <v>1</v>
      </c>
      <c r="I899" s="43"/>
      <c r="K899" s="140" t="str">
        <f t="shared" si="42"/>
        <v>區公所業務-民政業務-獎補助費-對國內團體之捐助</v>
      </c>
      <c r="L899" s="140" t="str">
        <f t="shared" si="43"/>
        <v>業務觀摩暨支持推廣節能減碳節約用電宣導活動(台電年度促協金、中油專案、台電專案)</v>
      </c>
      <c r="M899" s="40" t="str">
        <f t="shared" si="44"/>
        <v>臺中市民防總隊民防大隊烏日中隊龍井民防分隊</v>
      </c>
    </row>
    <row r="900" spans="1:13" s="6" customFormat="1" ht="150">
      <c r="A900" s="91" t="s">
        <v>40</v>
      </c>
      <c r="B900" s="64" t="s">
        <v>1038</v>
      </c>
      <c r="C900" s="64" t="s">
        <v>1039</v>
      </c>
      <c r="D900" s="62" t="s">
        <v>1482</v>
      </c>
      <c r="E900" s="48">
        <f>20+15+20</f>
        <v>55</v>
      </c>
      <c r="F900" s="92" t="s">
        <v>44</v>
      </c>
      <c r="G900" s="93"/>
      <c r="H900" s="43" t="s">
        <v>1</v>
      </c>
      <c r="I900" s="43"/>
      <c r="K900" s="140" t="str">
        <f t="shared" ref="K900:K963" si="45">A900</f>
        <v>區公所業務-民政業務-獎補助費-對國內團體之捐助</v>
      </c>
      <c r="L900" s="140" t="str">
        <f t="shared" ref="L900:L963" si="46">B900</f>
        <v>重要節日維護安全工作服務績優隊員表揚及節約用電、節能減碳暨推廣乾淨能源政策宣導活動(台電年度促協金、台電專案、中油專案)</v>
      </c>
      <c r="M900" s="40" t="str">
        <f t="shared" ref="M900:M963" si="47">C900</f>
        <v>臺中市民防總隊民防大隊烏日中隊犁份分隊</v>
      </c>
    </row>
    <row r="901" spans="1:13" s="6" customFormat="1" ht="93.75">
      <c r="A901" s="91" t="s">
        <v>40</v>
      </c>
      <c r="B901" s="64" t="s">
        <v>1040</v>
      </c>
      <c r="C901" s="64" t="s">
        <v>1039</v>
      </c>
      <c r="D901" s="62" t="s">
        <v>1482</v>
      </c>
      <c r="E901" s="48">
        <v>25</v>
      </c>
      <c r="F901" s="92" t="s">
        <v>44</v>
      </c>
      <c r="G901" s="93"/>
      <c r="H901" s="43" t="s">
        <v>1</v>
      </c>
      <c r="I901" s="43"/>
      <c r="K901" s="140" t="str">
        <f t="shared" si="45"/>
        <v>區公所業務-民政業務-獎補助費-對國內團體之捐助</v>
      </c>
      <c r="L901" s="140" t="str">
        <f t="shared" si="46"/>
        <v>業務參訪境外觀摩教育訓練及節約用電、節能減碳暨推廣乾淨能源政策宣導活動(台電專案)</v>
      </c>
      <c r="M901" s="40" t="str">
        <f t="shared" si="47"/>
        <v>臺中市民防總隊民防大隊烏日中隊犁份分隊</v>
      </c>
    </row>
    <row r="902" spans="1:13" s="6" customFormat="1" ht="93.75">
      <c r="A902" s="91" t="s">
        <v>40</v>
      </c>
      <c r="B902" s="64" t="s">
        <v>1041</v>
      </c>
      <c r="C902" s="64" t="s">
        <v>1042</v>
      </c>
      <c r="D902" s="62" t="s">
        <v>1482</v>
      </c>
      <c r="E902" s="48">
        <v>50</v>
      </c>
      <c r="F902" s="92" t="s">
        <v>44</v>
      </c>
      <c r="G902" s="93"/>
      <c r="H902" s="43" t="s">
        <v>1</v>
      </c>
      <c r="I902" s="43"/>
      <c r="K902" s="140" t="str">
        <f t="shared" si="45"/>
        <v>區公所業務-民政業務-獎補助費-對國內團體之捐助</v>
      </c>
      <c r="L902" s="140" t="str">
        <f t="shared" si="46"/>
        <v>績優隊員表揚及新任幹部就職暨推廣乾淨能源政策宣導活動(台電專案、中油專案)</v>
      </c>
      <c r="M902" s="40" t="str">
        <f t="shared" si="47"/>
        <v>臺中市民防總隊民防大隊烏日中隊龍東分隊</v>
      </c>
    </row>
    <row r="903" spans="1:13" s="6" customFormat="1" ht="93.75">
      <c r="A903" s="91" t="s">
        <v>40</v>
      </c>
      <c r="B903" s="64" t="s">
        <v>1043</v>
      </c>
      <c r="C903" s="64" t="s">
        <v>1042</v>
      </c>
      <c r="D903" s="62" t="s">
        <v>1482</v>
      </c>
      <c r="E903" s="48">
        <v>20</v>
      </c>
      <c r="F903" s="92" t="s">
        <v>44</v>
      </c>
      <c r="G903" s="93"/>
      <c r="H903" s="43" t="s">
        <v>1</v>
      </c>
      <c r="I903" s="43"/>
      <c r="K903" s="140" t="str">
        <f t="shared" si="45"/>
        <v>區公所業務-民政業務-獎補助費-對國內團體之捐助</v>
      </c>
      <c r="L903" s="140" t="str">
        <f t="shared" si="46"/>
        <v>績優隊員表揚及新任幹部就職暨推廣乾淨能源政策宣導活動(台電年度促協金)</v>
      </c>
      <c r="M903" s="40" t="str">
        <f t="shared" si="47"/>
        <v>臺中市民防總隊民防大隊烏日中隊龍東分隊</v>
      </c>
    </row>
    <row r="904" spans="1:13" s="6" customFormat="1" ht="93.75">
      <c r="A904" s="91" t="s">
        <v>40</v>
      </c>
      <c r="B904" s="64" t="s">
        <v>1044</v>
      </c>
      <c r="C904" s="64" t="s">
        <v>1042</v>
      </c>
      <c r="D904" s="62" t="s">
        <v>1482</v>
      </c>
      <c r="E904" s="48">
        <f>15+15</f>
        <v>30</v>
      </c>
      <c r="F904" s="92" t="s">
        <v>44</v>
      </c>
      <c r="G904" s="93"/>
      <c r="H904" s="43" t="s">
        <v>1</v>
      </c>
      <c r="I904" s="43"/>
      <c r="K904" s="140" t="str">
        <f t="shared" si="45"/>
        <v>區公所業務-民政業務-獎補助費-對國內團體之捐助</v>
      </c>
      <c r="L904" s="140" t="str">
        <f t="shared" si="46"/>
        <v>境外研習觀摩暨用電安全宣導及推廣乾淨能源政策宣導活動(台電專案、中油專案)</v>
      </c>
      <c r="M904" s="40" t="str">
        <f t="shared" si="47"/>
        <v>臺中市民防總隊民防大隊烏日中隊龍東分隊</v>
      </c>
    </row>
    <row r="905" spans="1:13" s="6" customFormat="1" ht="112.5">
      <c r="A905" s="91" t="s">
        <v>40</v>
      </c>
      <c r="B905" s="64" t="s">
        <v>1045</v>
      </c>
      <c r="C905" s="64" t="s">
        <v>1046</v>
      </c>
      <c r="D905" s="62" t="s">
        <v>1482</v>
      </c>
      <c r="E905" s="48">
        <f>20+20+10</f>
        <v>50</v>
      </c>
      <c r="F905" s="92" t="s">
        <v>44</v>
      </c>
      <c r="G905" s="93"/>
      <c r="H905" s="43" t="s">
        <v>1</v>
      </c>
      <c r="I905" s="43"/>
      <c r="K905" s="140" t="str">
        <f t="shared" si="45"/>
        <v>區公所業務-民政業務-獎補助費-對國內團體之捐助</v>
      </c>
      <c r="L905" s="140" t="str">
        <f t="shared" si="46"/>
        <v>愛自己就是愛家人親子活動暨節能減碳及推廣乾淨能源政策宣導活動(台電年度促協金、台電專案、中油專案)</v>
      </c>
      <c r="M905" s="40" t="str">
        <f t="shared" si="47"/>
        <v>臺中市龍井區忠和里環保志工第一小隊</v>
      </c>
    </row>
    <row r="906" spans="1:13" s="6" customFormat="1" ht="75">
      <c r="A906" s="91" t="s">
        <v>40</v>
      </c>
      <c r="B906" s="64" t="s">
        <v>1047</v>
      </c>
      <c r="C906" s="64" t="s">
        <v>1048</v>
      </c>
      <c r="D906" s="62" t="s">
        <v>1482</v>
      </c>
      <c r="E906" s="48">
        <v>20</v>
      </c>
      <c r="F906" s="92" t="s">
        <v>44</v>
      </c>
      <c r="G906" s="93"/>
      <c r="H906" s="43" t="s">
        <v>1</v>
      </c>
      <c r="I906" s="43"/>
      <c r="K906" s="140" t="str">
        <f t="shared" si="45"/>
        <v>區公所業務-民政業務-獎補助費-對國內團體之捐助</v>
      </c>
      <c r="L906" s="140" t="str">
        <f t="shared" si="46"/>
        <v>113年度環保志工績優人員表揚暨節能減碳宣導活動(台電年度促協金)</v>
      </c>
      <c r="M906" s="40" t="str">
        <f t="shared" si="47"/>
        <v>台中市龍井區龍津里環保志工第三小隊</v>
      </c>
    </row>
    <row r="907" spans="1:13" s="6" customFormat="1" ht="93.75">
      <c r="A907" s="91" t="s">
        <v>40</v>
      </c>
      <c r="B907" s="64" t="s">
        <v>1037</v>
      </c>
      <c r="C907" s="64" t="s">
        <v>1049</v>
      </c>
      <c r="D907" s="62" t="s">
        <v>1482</v>
      </c>
      <c r="E907" s="48">
        <f>20+10+15+20</f>
        <v>65</v>
      </c>
      <c r="F907" s="92" t="s">
        <v>44</v>
      </c>
      <c r="G907" s="93"/>
      <c r="H907" s="43" t="s">
        <v>1</v>
      </c>
      <c r="I907" s="43"/>
      <c r="K907" s="140" t="str">
        <f t="shared" si="45"/>
        <v>區公所業務-民政業務-獎補助費-對國內團體之捐助</v>
      </c>
      <c r="L907" s="140" t="str">
        <f t="shared" si="46"/>
        <v>業務觀摩暨支持推廣節能減碳節約用電宣導活動(台電年度促協金、中油專案、台電專案)</v>
      </c>
      <c r="M907" s="40" t="str">
        <f t="shared" si="47"/>
        <v>臺中市民防總隊民防大隊烏日民防中隊龍津分隊</v>
      </c>
    </row>
    <row r="908" spans="1:13" s="6" customFormat="1" ht="93.75">
      <c r="A908" s="91" t="s">
        <v>40</v>
      </c>
      <c r="B908" s="64" t="s">
        <v>1050</v>
      </c>
      <c r="C908" s="64" t="s">
        <v>1051</v>
      </c>
      <c r="D908" s="62" t="s">
        <v>1482</v>
      </c>
      <c r="E908" s="48">
        <f>20+25</f>
        <v>45</v>
      </c>
      <c r="F908" s="92" t="s">
        <v>44</v>
      </c>
      <c r="G908" s="93"/>
      <c r="H908" s="43" t="s">
        <v>1</v>
      </c>
      <c r="I908" s="43"/>
      <c r="K908" s="140" t="str">
        <f t="shared" si="45"/>
        <v>區公所業務-民政業務-獎補助費-對國內團體之捐助</v>
      </c>
      <c r="L908" s="140" t="str">
        <f t="shared" si="46"/>
        <v>自然生態環境教育觀摩暨節能減碳政策宣導活動(台電年度促協金、中油專案、台電專案)</v>
      </c>
      <c r="M908" s="40" t="str">
        <f t="shared" si="47"/>
        <v>臺中市龍井區麗水里環保志工第二小隊</v>
      </c>
    </row>
    <row r="909" spans="1:13" s="6" customFormat="1" ht="93.75">
      <c r="A909" s="91" t="s">
        <v>40</v>
      </c>
      <c r="B909" s="64" t="s">
        <v>1052</v>
      </c>
      <c r="C909" s="64" t="s">
        <v>1051</v>
      </c>
      <c r="D909" s="62" t="s">
        <v>1482</v>
      </c>
      <c r="E909" s="48">
        <f>20+30</f>
        <v>50</v>
      </c>
      <c r="F909" s="92" t="s">
        <v>44</v>
      </c>
      <c r="G909" s="93"/>
      <c r="H909" s="43" t="s">
        <v>1</v>
      </c>
      <c r="I909" s="43"/>
      <c r="K909" s="140" t="str">
        <f t="shared" si="45"/>
        <v>區公所業務-民政業務-獎補助費-對國內團體之捐助</v>
      </c>
      <c r="L909" s="140" t="str">
        <f t="shared" si="46"/>
        <v>登革熱防治與美化環境花藝講座暨節能減碳宣導活動(台電年度促協金、中油專案)</v>
      </c>
      <c r="M909" s="40" t="str">
        <f t="shared" si="47"/>
        <v>臺中市龍井區麗水里環保志工第二小隊</v>
      </c>
    </row>
    <row r="910" spans="1:13" s="6" customFormat="1" ht="93.75">
      <c r="A910" s="91" t="s">
        <v>40</v>
      </c>
      <c r="B910" s="64" t="s">
        <v>1053</v>
      </c>
      <c r="C910" s="64" t="s">
        <v>1054</v>
      </c>
      <c r="D910" s="62" t="s">
        <v>1482</v>
      </c>
      <c r="E910" s="48">
        <f>20+30+15</f>
        <v>65</v>
      </c>
      <c r="F910" s="92" t="s">
        <v>44</v>
      </c>
      <c r="G910" s="93"/>
      <c r="H910" s="43" t="s">
        <v>1</v>
      </c>
      <c r="I910" s="43"/>
      <c r="K910" s="140" t="str">
        <f t="shared" si="45"/>
        <v>區公所業務-民政業務-獎補助費-對國內團體之捐助</v>
      </c>
      <c r="L910" s="140" t="str">
        <f t="shared" si="46"/>
        <v>境外文化生態觀摩暨節能減碳及推廣潔淨能源政策宣導活動(台電年度促協金、台電專案)</v>
      </c>
      <c r="M910" s="40" t="str">
        <f t="shared" si="47"/>
        <v>臺中市龍井區山腳里環保志工第五小隊</v>
      </c>
    </row>
    <row r="911" spans="1:13" s="6" customFormat="1" ht="75">
      <c r="A911" s="91" t="s">
        <v>40</v>
      </c>
      <c r="B911" s="64" t="s">
        <v>1055</v>
      </c>
      <c r="C911" s="64" t="s">
        <v>1056</v>
      </c>
      <c r="D911" s="62" t="s">
        <v>1482</v>
      </c>
      <c r="E911" s="48">
        <f>20+15</f>
        <v>35</v>
      </c>
      <c r="F911" s="92" t="s">
        <v>44</v>
      </c>
      <c r="G911" s="93"/>
      <c r="H911" s="43" t="s">
        <v>1</v>
      </c>
      <c r="I911" s="43"/>
      <c r="K911" s="140" t="str">
        <f t="shared" si="45"/>
        <v>區公所業務-民政業務-獎補助費-對國內團體之捐助</v>
      </c>
      <c r="L911" s="140" t="str">
        <f t="shared" si="46"/>
        <v>觀摩及節能減碳曁推廣乾淨能源政策宣導活動(台電年度促協金、中油專案)</v>
      </c>
      <c r="M911" s="40" t="str">
        <f t="shared" si="47"/>
        <v>臺中市龍井區龍崗里環保志工隊第九小隊</v>
      </c>
    </row>
    <row r="912" spans="1:13" s="6" customFormat="1" ht="93.75">
      <c r="A912" s="91" t="s">
        <v>40</v>
      </c>
      <c r="B912" s="64" t="s">
        <v>1057</v>
      </c>
      <c r="C912" s="64" t="s">
        <v>1058</v>
      </c>
      <c r="D912" s="62" t="s">
        <v>1482</v>
      </c>
      <c r="E912" s="48">
        <f>20+10+15</f>
        <v>45</v>
      </c>
      <c r="F912" s="92" t="s">
        <v>44</v>
      </c>
      <c r="G912" s="93"/>
      <c r="H912" s="43" t="s">
        <v>1</v>
      </c>
      <c r="I912" s="43"/>
      <c r="K912" s="140" t="str">
        <f t="shared" si="45"/>
        <v>區公所業務-民政業務-獎補助費-對國內團體之捐助</v>
      </c>
      <c r="L912" s="140" t="str">
        <f t="shared" si="46"/>
        <v>113年度環保志工教育觀摩暨節能減碳宣導活動(台電年度促協金、中油專案、台電專案)</v>
      </c>
      <c r="M912" s="40" t="str">
        <f t="shared" si="47"/>
        <v>臺中市龍井區東海里環保志工第十三小隊</v>
      </c>
    </row>
    <row r="913" spans="1:13" s="6" customFormat="1" ht="93.75">
      <c r="A913" s="91" t="s">
        <v>40</v>
      </c>
      <c r="B913" s="64" t="s">
        <v>1059</v>
      </c>
      <c r="C913" s="64" t="s">
        <v>1060</v>
      </c>
      <c r="D913" s="62" t="s">
        <v>1482</v>
      </c>
      <c r="E913" s="48">
        <f>20+15</f>
        <v>35</v>
      </c>
      <c r="F913" s="92" t="s">
        <v>44</v>
      </c>
      <c r="G913" s="93"/>
      <c r="H913" s="43" t="s">
        <v>1</v>
      </c>
      <c r="I913" s="43"/>
      <c r="K913" s="140" t="str">
        <f t="shared" si="45"/>
        <v>區公所業務-民政業務-獎補助費-對國內團體之捐助</v>
      </c>
      <c r="L913" s="140" t="str">
        <f t="shared" si="46"/>
        <v>113年度志工業務觀摩暨節能減碳及推廣乾淨能源政策宣導活動(台電年度促協金、台電專案)</v>
      </c>
      <c r="M913" s="40" t="str">
        <f t="shared" si="47"/>
        <v>臺中市龍井區龍東里環保志工第六小隊</v>
      </c>
    </row>
    <row r="914" spans="1:13" s="6" customFormat="1" ht="75">
      <c r="A914" s="91" t="s">
        <v>40</v>
      </c>
      <c r="B914" s="64" t="s">
        <v>1061</v>
      </c>
      <c r="C914" s="64" t="s">
        <v>1062</v>
      </c>
      <c r="D914" s="62" t="s">
        <v>1482</v>
      </c>
      <c r="E914" s="48">
        <f>20+15</f>
        <v>35</v>
      </c>
      <c r="F914" s="92" t="s">
        <v>44</v>
      </c>
      <c r="G914" s="93"/>
      <c r="H914" s="43" t="s">
        <v>1</v>
      </c>
      <c r="I914" s="43"/>
      <c r="K914" s="140" t="str">
        <f t="shared" si="45"/>
        <v>區公所業務-民政業務-獎補助費-對國內團體之捐助</v>
      </c>
      <c r="L914" s="140" t="str">
        <f t="shared" si="46"/>
        <v>績優志工表揚暨節約用電宣導活動(台電年度促協金、台電專案)</v>
      </c>
      <c r="M914" s="40" t="str">
        <f t="shared" si="47"/>
        <v>臺中市龍井區龍泉里環保志工第十七小隊</v>
      </c>
    </row>
    <row r="915" spans="1:13" s="6" customFormat="1" ht="75">
      <c r="A915" s="91" t="s">
        <v>40</v>
      </c>
      <c r="B915" s="64" t="s">
        <v>1063</v>
      </c>
      <c r="C915" s="64" t="s">
        <v>1062</v>
      </c>
      <c r="D915" s="62" t="s">
        <v>1482</v>
      </c>
      <c r="E915" s="48">
        <f>15+20</f>
        <v>35</v>
      </c>
      <c r="F915" s="92" t="s">
        <v>44</v>
      </c>
      <c r="G915" s="93"/>
      <c r="H915" s="43" t="s">
        <v>1</v>
      </c>
      <c r="I915" s="43"/>
      <c r="K915" s="140" t="str">
        <f t="shared" si="45"/>
        <v>區公所業務-民政業務-獎補助費-對國內團體之捐助</v>
      </c>
      <c r="L915" s="140" t="str">
        <f t="shared" si="46"/>
        <v>志工文化交流暨節約用電及推廣乾淨能源宣導活動(台電專案、中油專案)</v>
      </c>
      <c r="M915" s="40" t="str">
        <f t="shared" si="47"/>
        <v>臺中市龍井區龍泉里環保志工第十七小隊</v>
      </c>
    </row>
    <row r="916" spans="1:13" s="6" customFormat="1" ht="56.25">
      <c r="A916" s="91" t="s">
        <v>40</v>
      </c>
      <c r="B916" s="64" t="s">
        <v>1064</v>
      </c>
      <c r="C916" s="64" t="s">
        <v>1065</v>
      </c>
      <c r="D916" s="62" t="s">
        <v>1482</v>
      </c>
      <c r="E916" s="48">
        <v>20</v>
      </c>
      <c r="F916" s="92" t="s">
        <v>44</v>
      </c>
      <c r="G916" s="93"/>
      <c r="H916" s="43" t="s">
        <v>1</v>
      </c>
      <c r="I916" s="43"/>
      <c r="K916" s="140" t="str">
        <f t="shared" si="45"/>
        <v>區公所業務-民政業務-獎補助費-對國內團體之捐助</v>
      </c>
      <c r="L916" s="140" t="str">
        <f t="shared" si="46"/>
        <v>113年度環保志工績優人員表揚及節能減碳宣導活動</v>
      </c>
      <c r="M916" s="40" t="str">
        <f t="shared" si="47"/>
        <v>臺中市龍井區福田里環保志工第七小隊</v>
      </c>
    </row>
    <row r="917" spans="1:13" s="6" customFormat="1" ht="112.5">
      <c r="A917" s="91" t="s">
        <v>40</v>
      </c>
      <c r="B917" s="64" t="s">
        <v>1066</v>
      </c>
      <c r="C917" s="64" t="s">
        <v>1067</v>
      </c>
      <c r="D917" s="62" t="s">
        <v>1482</v>
      </c>
      <c r="E917" s="48">
        <f>20+10+15</f>
        <v>45</v>
      </c>
      <c r="F917" s="92" t="s">
        <v>44</v>
      </c>
      <c r="G917" s="93"/>
      <c r="H917" s="43" t="s">
        <v>1</v>
      </c>
      <c r="I917" s="43"/>
      <c r="K917" s="140" t="str">
        <f t="shared" si="45"/>
        <v>區公所業務-民政業務-獎補助費-對國內團體之捐助</v>
      </c>
      <c r="L917" s="140" t="str">
        <f t="shared" si="46"/>
        <v>113年度環保志工業務交流暨宣導低碳生活推廣乾淨能源政策活動(台電年度促協金、中油專案、台電專案)</v>
      </c>
      <c r="M917" s="40" t="str">
        <f t="shared" si="47"/>
        <v>臺中市龍井區新庄里環保志工第八小隊</v>
      </c>
    </row>
    <row r="918" spans="1:13" s="6" customFormat="1" ht="112.5">
      <c r="A918" s="91" t="s">
        <v>40</v>
      </c>
      <c r="B918" s="64" t="s">
        <v>1068</v>
      </c>
      <c r="C918" s="64" t="s">
        <v>1069</v>
      </c>
      <c r="D918" s="62" t="s">
        <v>1482</v>
      </c>
      <c r="E918" s="48">
        <f>20+15+30</f>
        <v>65</v>
      </c>
      <c r="F918" s="92" t="s">
        <v>44</v>
      </c>
      <c r="G918" s="93"/>
      <c r="H918" s="43" t="s">
        <v>1</v>
      </c>
      <c r="I918" s="43"/>
      <c r="K918" s="140" t="str">
        <f t="shared" si="45"/>
        <v>區公所業務-民政業務-獎補助費-對國內團體之捐助</v>
      </c>
      <c r="L918" s="140" t="str">
        <f t="shared" si="46"/>
        <v>教育訓練宣導暨節約能源用電安全推廣乾淨能源政策宣導活動(台電年度促協金、中油專案、台電專案)</v>
      </c>
      <c r="M918" s="40" t="str">
        <f t="shared" si="47"/>
        <v>臺中市龍井區田中里環保志工第十小隊</v>
      </c>
    </row>
    <row r="919" spans="1:13" s="6" customFormat="1" ht="93.75">
      <c r="A919" s="91" t="s">
        <v>40</v>
      </c>
      <c r="B919" s="64" t="s">
        <v>1070</v>
      </c>
      <c r="C919" s="64" t="s">
        <v>1071</v>
      </c>
      <c r="D919" s="62" t="s">
        <v>1482</v>
      </c>
      <c r="E919" s="48">
        <f>20+20+20</f>
        <v>60</v>
      </c>
      <c r="F919" s="92" t="s">
        <v>44</v>
      </c>
      <c r="G919" s="93"/>
      <c r="H919" s="43" t="s">
        <v>1</v>
      </c>
      <c r="I919" s="43"/>
      <c r="K919" s="140" t="str">
        <f t="shared" si="45"/>
        <v>區公所業務-民政業務-獎補助費-對國內團體之捐助</v>
      </c>
      <c r="L919" s="140" t="str">
        <f t="shared" si="46"/>
        <v>文化觀摩暨節能減碳及港務業務宣導活動(台電年度促協金、中油專案、台電專案)</v>
      </c>
      <c r="M919" s="40" t="str">
        <f t="shared" si="47"/>
        <v>臺中市龍井區龍崗里環保志工第十四小隊</v>
      </c>
    </row>
    <row r="920" spans="1:13" s="6" customFormat="1" ht="93.75">
      <c r="A920" s="91" t="s">
        <v>40</v>
      </c>
      <c r="B920" s="64" t="s">
        <v>1072</v>
      </c>
      <c r="C920" s="64" t="s">
        <v>1073</v>
      </c>
      <c r="D920" s="62" t="s">
        <v>1482</v>
      </c>
      <c r="E920" s="48">
        <f>20+20+20</f>
        <v>60</v>
      </c>
      <c r="F920" s="92" t="s">
        <v>44</v>
      </c>
      <c r="G920" s="93"/>
      <c r="H920" s="43" t="s">
        <v>1</v>
      </c>
      <c r="I920" s="43"/>
      <c r="K920" s="140" t="str">
        <f t="shared" si="45"/>
        <v>區公所業務-民政業務-獎補助費-對國內團體之捐助</v>
      </c>
      <c r="L920" s="140" t="str">
        <f t="shared" si="46"/>
        <v>生態觀摩暨推廣潔淨能源政策及節能減碳宣導活動(台電年度促協金、中油專案、台電專案)</v>
      </c>
      <c r="M920" s="40" t="str">
        <f t="shared" si="47"/>
        <v>臺中市龍井區南寮里環保志工第十五小隊</v>
      </c>
    </row>
    <row r="921" spans="1:13" s="6" customFormat="1" ht="112.5">
      <c r="A921" s="91" t="s">
        <v>40</v>
      </c>
      <c r="B921" s="64" t="s">
        <v>1074</v>
      </c>
      <c r="C921" s="64" t="s">
        <v>1075</v>
      </c>
      <c r="D921" s="62" t="s">
        <v>1482</v>
      </c>
      <c r="E921" s="48">
        <f>20+15+15</f>
        <v>50</v>
      </c>
      <c r="F921" s="92" t="s">
        <v>44</v>
      </c>
      <c r="G921" s="93"/>
      <c r="H921" s="43" t="s">
        <v>1</v>
      </c>
      <c r="I921" s="43"/>
      <c r="K921" s="140" t="str">
        <f t="shared" si="45"/>
        <v>區公所業務-民政業務-獎補助費-對國內團體之捐助</v>
      </c>
      <c r="L921" s="140" t="str">
        <f t="shared" si="46"/>
        <v>環保教育觀摩及文化交流暨節能減碳及推廣乾淨能源政策宣導活動(台電年度促協金、中油專案、台電專案)</v>
      </c>
      <c r="M921" s="40" t="str">
        <f t="shared" si="47"/>
        <v>臺中市龍井區龍西里環保志工第十六小隊</v>
      </c>
    </row>
    <row r="922" spans="1:13" s="6" customFormat="1" ht="93.75">
      <c r="A922" s="91" t="s">
        <v>40</v>
      </c>
      <c r="B922" s="64" t="s">
        <v>1076</v>
      </c>
      <c r="C922" s="64" t="s">
        <v>1077</v>
      </c>
      <c r="D922" s="62" t="s">
        <v>1482</v>
      </c>
      <c r="E922" s="48">
        <f>10+15</f>
        <v>25</v>
      </c>
      <c r="F922" s="92" t="s">
        <v>44</v>
      </c>
      <c r="G922" s="93"/>
      <c r="H922" s="43" t="s">
        <v>1</v>
      </c>
      <c r="I922" s="43"/>
      <c r="K922" s="140" t="str">
        <f t="shared" si="45"/>
        <v>區公所業務-民政業務-獎補助費-對國內團體之捐助</v>
      </c>
      <c r="L922" s="140" t="str">
        <f t="shared" si="46"/>
        <v>環保志工績優表揚暨節能減碳及推廣乾淨能源政策宣導活動(中油專案、台電專案)</v>
      </c>
      <c r="M922" s="40" t="str">
        <f t="shared" si="47"/>
        <v>臺中市龍井區三德里環保志工第十八小隊</v>
      </c>
    </row>
    <row r="923" spans="1:13" s="6" customFormat="1" ht="93.75">
      <c r="A923" s="91" t="s">
        <v>40</v>
      </c>
      <c r="B923" s="64" t="s">
        <v>1078</v>
      </c>
      <c r="C923" s="64" t="s">
        <v>1077</v>
      </c>
      <c r="D923" s="62" t="s">
        <v>1482</v>
      </c>
      <c r="E923" s="48">
        <v>20</v>
      </c>
      <c r="F923" s="92" t="s">
        <v>44</v>
      </c>
      <c r="G923" s="93"/>
      <c r="H923" s="43" t="s">
        <v>1</v>
      </c>
      <c r="I923" s="43"/>
      <c r="K923" s="140" t="str">
        <f t="shared" si="45"/>
        <v>區公所業務-民政業務-獎補助費-對國內團體之捐助</v>
      </c>
      <c r="L923" s="140" t="str">
        <f t="shared" si="46"/>
        <v>113年度績優表揚暨節能減碳及推廣乾淨能源政策宣導活動(台電年度促協金)</v>
      </c>
      <c r="M923" s="40" t="str">
        <f t="shared" si="47"/>
        <v>臺中市龍井區三德里環保志工第十八小隊</v>
      </c>
    </row>
    <row r="924" spans="1:13" s="6" customFormat="1" ht="93.75">
      <c r="A924" s="91" t="s">
        <v>40</v>
      </c>
      <c r="B924" s="64" t="s">
        <v>1079</v>
      </c>
      <c r="C924" s="64" t="s">
        <v>1077</v>
      </c>
      <c r="D924" s="62" t="s">
        <v>1482</v>
      </c>
      <c r="E924" s="48">
        <v>10</v>
      </c>
      <c r="F924" s="92" t="s">
        <v>44</v>
      </c>
      <c r="G924" s="93"/>
      <c r="H924" s="43" t="s">
        <v>1</v>
      </c>
      <c r="I924" s="43"/>
      <c r="K924" s="140" t="str">
        <f t="shared" si="45"/>
        <v>區公所業務-民政業務-獎補助費-對國內團體之捐助</v>
      </c>
      <c r="L924" s="140" t="str">
        <f t="shared" si="46"/>
        <v>環保資源再生教育訓練及文化交流觀摩暨節能減碳及推廣乾淨能源政策宣導活動(中油專案)</v>
      </c>
      <c r="M924" s="40" t="str">
        <f t="shared" si="47"/>
        <v>臺中市龍井區三德里環保志工第十八小隊</v>
      </c>
    </row>
    <row r="925" spans="1:13" s="6" customFormat="1" ht="112.5">
      <c r="A925" s="91" t="s">
        <v>40</v>
      </c>
      <c r="B925" s="64" t="s">
        <v>1080</v>
      </c>
      <c r="C925" s="64" t="s">
        <v>1081</v>
      </c>
      <c r="D925" s="62" t="s">
        <v>1482</v>
      </c>
      <c r="E925" s="48">
        <f>20+10+15</f>
        <v>45</v>
      </c>
      <c r="F925" s="92" t="s">
        <v>44</v>
      </c>
      <c r="G925" s="93"/>
      <c r="H925" s="43" t="s">
        <v>1</v>
      </c>
      <c r="I925" s="43"/>
      <c r="K925" s="140" t="str">
        <f t="shared" si="45"/>
        <v>區公所業務-民政業務-獎補助費-對國內團體之捐助</v>
      </c>
      <c r="L925" s="140" t="str">
        <f t="shared" si="46"/>
        <v>境外文化生態教育及推廣乾淨能源暨節能減碳宣導活動(台電年度促協金、中油專案、台電專案)</v>
      </c>
      <c r="M925" s="40" t="str">
        <f t="shared" si="47"/>
        <v>臺中市龍井區新東里環保志工第十九小隊</v>
      </c>
    </row>
    <row r="926" spans="1:13" s="6" customFormat="1" ht="93.75">
      <c r="A926" s="91" t="s">
        <v>40</v>
      </c>
      <c r="B926" s="64" t="s">
        <v>1082</v>
      </c>
      <c r="C926" s="64" t="s">
        <v>1083</v>
      </c>
      <c r="D926" s="62" t="s">
        <v>1482</v>
      </c>
      <c r="E926" s="48">
        <f>20+15</f>
        <v>35</v>
      </c>
      <c r="F926" s="92" t="s">
        <v>44</v>
      </c>
      <c r="G926" s="93"/>
      <c r="H926" s="43" t="s">
        <v>1</v>
      </c>
      <c r="I926" s="43"/>
      <c r="K926" s="140" t="str">
        <f t="shared" si="45"/>
        <v>區公所業務-民政業務-獎補助費-對國內團體之捐助</v>
      </c>
      <c r="L926" s="140" t="str">
        <f t="shared" si="46"/>
        <v>境外環保、文化交流暨節能減碳宣導及推廣乾淨能源政策(台電年度促協金、中油專案)</v>
      </c>
      <c r="M926" s="40" t="str">
        <f t="shared" si="47"/>
        <v>臺中市龍井區竹坑里環保志工第十一小隊</v>
      </c>
    </row>
    <row r="927" spans="1:13" s="6" customFormat="1" ht="75">
      <c r="A927" s="91" t="s">
        <v>40</v>
      </c>
      <c r="B927" s="64" t="s">
        <v>1084</v>
      </c>
      <c r="C927" s="64" t="s">
        <v>1083</v>
      </c>
      <c r="D927" s="62" t="s">
        <v>1482</v>
      </c>
      <c r="E927" s="48">
        <v>15</v>
      </c>
      <c r="F927" s="92" t="s">
        <v>44</v>
      </c>
      <c r="G927" s="93"/>
      <c r="H927" s="43" t="s">
        <v>1</v>
      </c>
      <c r="I927" s="43"/>
      <c r="K927" s="140" t="str">
        <f t="shared" si="45"/>
        <v>區公所業務-民政業務-獎補助費-對國內團體之捐助</v>
      </c>
      <c r="L927" s="140" t="str">
        <f t="shared" si="46"/>
        <v>登革熱防治暨節能減碳宣導及推廣乾淨能源政策(台電專案)</v>
      </c>
      <c r="M927" s="40" t="str">
        <f t="shared" si="47"/>
        <v>臺中市龍井區竹坑里環保志工第十一小隊</v>
      </c>
    </row>
    <row r="928" spans="1:13" s="6" customFormat="1" ht="93.75">
      <c r="A928" s="91" t="s">
        <v>40</v>
      </c>
      <c r="B928" s="64" t="s">
        <v>1085</v>
      </c>
      <c r="C928" s="64" t="s">
        <v>1086</v>
      </c>
      <c r="D928" s="62" t="s">
        <v>1482</v>
      </c>
      <c r="E928" s="48">
        <v>20</v>
      </c>
      <c r="F928" s="92" t="s">
        <v>44</v>
      </c>
      <c r="G928" s="93"/>
      <c r="H928" s="43" t="s">
        <v>1</v>
      </c>
      <c r="I928" s="43"/>
      <c r="K928" s="140" t="str">
        <f t="shared" si="45"/>
        <v>區公所業務-民政業務-獎補助費-對國內團體之捐助</v>
      </c>
      <c r="L928" s="140" t="str">
        <f t="shared" si="46"/>
        <v>環保志工教育宣導暨節能減碳及推廣乾淨能源政策宣導活動(台電年度促協金)</v>
      </c>
      <c r="M928" s="40" t="str">
        <f t="shared" si="47"/>
        <v>台中市龍井區龍津里環保志工第四小隊</v>
      </c>
    </row>
    <row r="929" spans="1:13" s="6" customFormat="1" ht="75">
      <c r="A929" s="91" t="s">
        <v>40</v>
      </c>
      <c r="B929" s="64" t="s">
        <v>1087</v>
      </c>
      <c r="C929" s="64" t="s">
        <v>1088</v>
      </c>
      <c r="D929" s="62" t="s">
        <v>1482</v>
      </c>
      <c r="E929" s="48">
        <v>20</v>
      </c>
      <c r="F929" s="92" t="s">
        <v>44</v>
      </c>
      <c r="G929" s="93"/>
      <c r="H929" s="43" t="s">
        <v>1</v>
      </c>
      <c r="I929" s="43"/>
      <c r="K929" s="140" t="str">
        <f t="shared" si="45"/>
        <v>區公所業務-民政業務-獎補助費-對國內團體之捐助</v>
      </c>
      <c r="L929" s="140" t="str">
        <f t="shared" si="46"/>
        <v>環保志工觀摩及節能減碳曁推廣乾淨能源政策宣導活動(台電專案核定)</v>
      </c>
      <c r="M929" s="40" t="str">
        <f t="shared" si="47"/>
        <v>台中市龍井區龍崗里環保志工第九小隊</v>
      </c>
    </row>
    <row r="930" spans="1:13" s="6" customFormat="1" ht="93.75">
      <c r="A930" s="91" t="s">
        <v>40</v>
      </c>
      <c r="B930" s="64" t="s">
        <v>1089</v>
      </c>
      <c r="C930" s="64" t="s">
        <v>1090</v>
      </c>
      <c r="D930" s="62" t="s">
        <v>1482</v>
      </c>
      <c r="E930" s="48">
        <v>35</v>
      </c>
      <c r="F930" s="92" t="s">
        <v>44</v>
      </c>
      <c r="G930" s="93"/>
      <c r="H930" s="43" t="s">
        <v>1</v>
      </c>
      <c r="I930" s="43"/>
      <c r="K930" s="140" t="str">
        <f t="shared" si="45"/>
        <v>區公所業務-民政業務-獎補助費-對國內團體之捐助</v>
      </c>
      <c r="L930" s="140" t="str">
        <f t="shared" si="46"/>
        <v>113年度志工業務觀摩暨節能減碳及推廣乾淨能源政策宣導活動(台電專案、台電年度促協金)</v>
      </c>
      <c r="M930" s="40" t="str">
        <f t="shared" si="47"/>
        <v>烏日警察志工中隊龍東分隊</v>
      </c>
    </row>
    <row r="931" spans="1:13" s="6" customFormat="1" ht="112.5">
      <c r="A931" s="91" t="s">
        <v>40</v>
      </c>
      <c r="B931" s="64" t="s">
        <v>1091</v>
      </c>
      <c r="C931" s="64" t="s">
        <v>1092</v>
      </c>
      <c r="D931" s="62" t="s">
        <v>1482</v>
      </c>
      <c r="E931" s="48">
        <f>45+10</f>
        <v>55</v>
      </c>
      <c r="F931" s="92" t="s">
        <v>44</v>
      </c>
      <c r="G931" s="93"/>
      <c r="H931" s="43" t="s">
        <v>1</v>
      </c>
      <c r="I931" s="43"/>
      <c r="K931" s="140" t="str">
        <f t="shared" si="45"/>
        <v>區公所業務-民政業務-獎補助費-對國內團體之捐助</v>
      </c>
      <c r="L931" s="140" t="str">
        <f t="shared" si="46"/>
        <v>113年度志工業務觀摩暨節能減碳及推廣乾淨能源政策宣導活動(台電專案、台電年度促協金、中油專案)</v>
      </c>
      <c r="M931" s="40" t="str">
        <f t="shared" si="47"/>
        <v>烏日警察志工中隊龍井分隊</v>
      </c>
    </row>
    <row r="932" spans="1:13" s="6" customFormat="1" ht="75">
      <c r="A932" s="91" t="s">
        <v>40</v>
      </c>
      <c r="B932" s="64" t="s">
        <v>1093</v>
      </c>
      <c r="C932" s="64" t="s">
        <v>1092</v>
      </c>
      <c r="D932" s="62" t="s">
        <v>1482</v>
      </c>
      <c r="E932" s="48">
        <v>10</v>
      </c>
      <c r="F932" s="92" t="s">
        <v>44</v>
      </c>
      <c r="G932" s="93"/>
      <c r="H932" s="43" t="s">
        <v>1</v>
      </c>
      <c r="I932" s="43"/>
      <c r="K932" s="140" t="str">
        <f t="shared" si="45"/>
        <v>區公所業務-民政業務-獎補助費-對國內團體之捐助</v>
      </c>
      <c r="L932" s="140" t="str">
        <f t="shared" si="46"/>
        <v>20週年慶暨績優隊員表揚及推廣乾淨能源政策宣導活動(台電年度促協金)</v>
      </c>
      <c r="M932" s="40" t="str">
        <f t="shared" si="47"/>
        <v>烏日警察志工中隊龍井分隊</v>
      </c>
    </row>
    <row r="933" spans="1:13" s="6" customFormat="1" ht="56.25">
      <c r="A933" s="91" t="s">
        <v>40</v>
      </c>
      <c r="B933" s="64" t="s">
        <v>1094</v>
      </c>
      <c r="C933" s="64" t="s">
        <v>1095</v>
      </c>
      <c r="D933" s="62" t="s">
        <v>1482</v>
      </c>
      <c r="E933" s="48">
        <v>20</v>
      </c>
      <c r="F933" s="92" t="s">
        <v>44</v>
      </c>
      <c r="G933" s="93"/>
      <c r="H933" s="43" t="s">
        <v>1</v>
      </c>
      <c r="I933" s="43"/>
      <c r="K933" s="140" t="str">
        <f t="shared" si="45"/>
        <v>區公所業務-民政業務-獎補助費-對國內團體之捐助</v>
      </c>
      <c r="L933" s="140" t="str">
        <f t="shared" si="46"/>
        <v>113年臺中市市長盃射箭錦標賽</v>
      </c>
      <c r="M933" s="40" t="str">
        <f t="shared" si="47"/>
        <v>臺中市體育總會射箭委員會</v>
      </c>
    </row>
    <row r="934" spans="1:13" s="6" customFormat="1" ht="93.75">
      <c r="A934" s="91" t="s">
        <v>40</v>
      </c>
      <c r="B934" s="64" t="s">
        <v>1096</v>
      </c>
      <c r="C934" s="64" t="s">
        <v>1097</v>
      </c>
      <c r="D934" s="62" t="s">
        <v>1482</v>
      </c>
      <c r="E934" s="48">
        <v>20</v>
      </c>
      <c r="F934" s="92" t="s">
        <v>44</v>
      </c>
      <c r="G934" s="93"/>
      <c r="H934" s="43" t="s">
        <v>1</v>
      </c>
      <c r="I934" s="43"/>
      <c r="K934" s="140" t="str">
        <f t="shared" si="45"/>
        <v>區公所業務-民政業務-獎補助費-對國內團體之捐助</v>
      </c>
      <c r="L934" s="140" t="str">
        <f t="shared" si="46"/>
        <v>勤務訓練暨隊長交接暨節約能源用電安全及推廣乾淨能源政策宣導活動(台電年度促協金)</v>
      </c>
      <c r="M934" s="40" t="str">
        <f t="shared" si="47"/>
        <v>臺中市民防總隊民防大隊烏日中隊麗水分隊張崇仁</v>
      </c>
    </row>
    <row r="935" spans="1:13" s="6" customFormat="1" ht="93.75">
      <c r="A935" s="91" t="s">
        <v>40</v>
      </c>
      <c r="B935" s="64" t="s">
        <v>1098</v>
      </c>
      <c r="C935" s="64" t="s">
        <v>1099</v>
      </c>
      <c r="D935" s="62" t="s">
        <v>1482</v>
      </c>
      <c r="E935" s="48">
        <v>20</v>
      </c>
      <c r="F935" s="92" t="s">
        <v>44</v>
      </c>
      <c r="G935" s="93"/>
      <c r="H935" s="43" t="s">
        <v>1</v>
      </c>
      <c r="I935" s="43"/>
      <c r="K935" s="140" t="str">
        <f t="shared" si="45"/>
        <v>區公所業務-民政業務-獎補助費-對國內團體之捐助</v>
      </c>
      <c r="L935" s="140" t="str">
        <f t="shared" si="46"/>
        <v>113年婦宣人員感恩餐會暨節約用電安全宣導暨推廣乾淨能源政策宣導活動(台電年度促協金)</v>
      </c>
      <c r="M935" s="40" t="str">
        <f t="shared" si="47"/>
        <v>臺中市義勇消防總隊婦女防火宣導大隊第四中隊犁份分隊楊雲芳</v>
      </c>
    </row>
    <row r="936" spans="1:13" s="6" customFormat="1" ht="93.75">
      <c r="A936" s="91" t="s">
        <v>40</v>
      </c>
      <c r="B936" s="64" t="s">
        <v>1100</v>
      </c>
      <c r="C936" s="64" t="s">
        <v>1101</v>
      </c>
      <c r="D936" s="62" t="s">
        <v>1482</v>
      </c>
      <c r="E936" s="48">
        <v>20</v>
      </c>
      <c r="F936" s="92" t="s">
        <v>44</v>
      </c>
      <c r="G936" s="93"/>
      <c r="H936" s="43" t="s">
        <v>1</v>
      </c>
      <c r="I936" s="43"/>
      <c r="K936" s="140" t="str">
        <f t="shared" si="45"/>
        <v>區公所業務-民政業務-獎補助費-對國內團體之捐助</v>
      </c>
      <c r="L936" s="140" t="str">
        <f t="shared" si="46"/>
        <v>年終績優人員表揚及用電安全暨支持電源開發推廣乾淨能源宣導活動(台電專案)</v>
      </c>
      <c r="M936" s="40" t="str">
        <f t="shared" si="47"/>
        <v>臺中市義勇消防總隊第四大隊龍井分隊</v>
      </c>
    </row>
    <row r="937" spans="1:13" s="6" customFormat="1" ht="93.75">
      <c r="A937" s="91" t="s">
        <v>892</v>
      </c>
      <c r="B937" s="64" t="s">
        <v>1102</v>
      </c>
      <c r="C937" s="64" t="s">
        <v>1103</v>
      </c>
      <c r="D937" s="62" t="s">
        <v>1482</v>
      </c>
      <c r="E937" s="48">
        <v>20</v>
      </c>
      <c r="F937" s="92" t="s">
        <v>44</v>
      </c>
      <c r="G937" s="93"/>
      <c r="H937" s="43" t="s">
        <v>1</v>
      </c>
      <c r="I937" s="43"/>
      <c r="K937" s="140" t="str">
        <f t="shared" si="45"/>
        <v>區公所業務-人文業務-獎補助費-對國內團體之捐助</v>
      </c>
      <c r="L937" s="140" t="str">
        <f t="shared" si="46"/>
        <v>113年迎春送暖關懷弱勢團體暨節能減碳及推廣乾淨能源政策宣導活動(台電年度促協金)</v>
      </c>
      <c r="M937" s="40" t="str">
        <f t="shared" si="47"/>
        <v>臺中市龍井後備憲兵荷松協會</v>
      </c>
    </row>
    <row r="938" spans="1:13" s="6" customFormat="1" ht="75">
      <c r="A938" s="91" t="s">
        <v>892</v>
      </c>
      <c r="B938" s="64" t="s">
        <v>1104</v>
      </c>
      <c r="C938" s="64" t="s">
        <v>1103</v>
      </c>
      <c r="D938" s="62" t="s">
        <v>1482</v>
      </c>
      <c r="E938" s="48">
        <v>20</v>
      </c>
      <c r="F938" s="92" t="s">
        <v>44</v>
      </c>
      <c r="G938" s="93"/>
      <c r="H938" s="43" t="s">
        <v>1</v>
      </c>
      <c r="I938" s="43"/>
      <c r="K938" s="140" t="str">
        <f t="shared" si="45"/>
        <v>區公所業務-人文業務-獎補助費-對國內團體之捐助</v>
      </c>
      <c r="L938" s="140" t="str">
        <f t="shared" si="46"/>
        <v>113年關懷弱勢慶中秋暨節能減碳及推廣乾淨能源政策宣導活動</v>
      </c>
      <c r="M938" s="40" t="str">
        <f t="shared" si="47"/>
        <v>臺中市龍井後備憲兵荷松協會</v>
      </c>
    </row>
    <row r="939" spans="1:13" s="6" customFormat="1" ht="112.5">
      <c r="A939" s="91" t="s">
        <v>1105</v>
      </c>
      <c r="B939" s="64" t="s">
        <v>1106</v>
      </c>
      <c r="C939" s="64" t="s">
        <v>1107</v>
      </c>
      <c r="D939" s="62" t="s">
        <v>1482</v>
      </c>
      <c r="E939" s="48">
        <f>20+20+10</f>
        <v>50</v>
      </c>
      <c r="F939" s="92" t="s">
        <v>44</v>
      </c>
      <c r="G939" s="93"/>
      <c r="H939" s="43" t="s">
        <v>1</v>
      </c>
      <c r="I939" s="43"/>
      <c r="K939" s="140" t="str">
        <f t="shared" si="45"/>
        <v>農林管理業務-農林管理業務-獎補助費-對國內團體之捐助</v>
      </c>
      <c r="L939" s="140" t="str">
        <f t="shared" si="46"/>
        <v>113年「優質農業交流觀摩暨節能減碳推廣乾淨能源宣導活動」經費(台電年度促協金、台電專案、中油專案)</v>
      </c>
      <c r="M939" s="40" t="str">
        <f t="shared" si="47"/>
        <v>臺中市龍井區雜糧產銷班第三班</v>
      </c>
    </row>
    <row r="940" spans="1:13" s="6" customFormat="1" ht="75">
      <c r="A940" s="91" t="s">
        <v>1105</v>
      </c>
      <c r="B940" s="64" t="s">
        <v>1108</v>
      </c>
      <c r="C940" s="64" t="s">
        <v>1109</v>
      </c>
      <c r="D940" s="62" t="s">
        <v>1482</v>
      </c>
      <c r="E940" s="48">
        <v>20</v>
      </c>
      <c r="F940" s="92" t="s">
        <v>44</v>
      </c>
      <c r="G940" s="93"/>
      <c r="H940" s="43" t="s">
        <v>1</v>
      </c>
      <c r="I940" s="43"/>
      <c r="K940" s="140" t="str">
        <f t="shared" si="45"/>
        <v>農林管理業務-農林管理業務-獎補助費-對國內團體之捐助</v>
      </c>
      <c r="L940" s="140" t="str">
        <f t="shared" si="46"/>
        <v>113年度龍井區各界慶祝農民節表彰大會(台電年度促協金)</v>
      </c>
      <c r="M940" s="40" t="str">
        <f t="shared" si="47"/>
        <v>臺中市龍井區農會</v>
      </c>
    </row>
    <row r="941" spans="1:13" s="6" customFormat="1" ht="56.25">
      <c r="A941" s="91" t="s">
        <v>1105</v>
      </c>
      <c r="B941" s="64" t="s">
        <v>1110</v>
      </c>
      <c r="C941" s="64" t="s">
        <v>1109</v>
      </c>
      <c r="D941" s="62" t="s">
        <v>1482</v>
      </c>
      <c r="E941" s="48">
        <v>700</v>
      </c>
      <c r="F941" s="92" t="s">
        <v>44</v>
      </c>
      <c r="G941" s="93"/>
      <c r="H941" s="43" t="s">
        <v>1</v>
      </c>
      <c r="I941" s="43"/>
      <c r="K941" s="140" t="str">
        <f t="shared" si="45"/>
        <v>農林管理業務-農林管理業務-獎補助費-對國內團體之捐助</v>
      </c>
      <c r="L941" s="140" t="str">
        <f t="shared" si="46"/>
        <v>辦理農民種植水稻有機質肥料經費(台電年度促協金)</v>
      </c>
      <c r="M941" s="40" t="str">
        <f t="shared" si="47"/>
        <v>臺中市龍井區農會</v>
      </c>
    </row>
    <row r="942" spans="1:13" s="6" customFormat="1" ht="75">
      <c r="A942" s="91" t="s">
        <v>1105</v>
      </c>
      <c r="B942" s="64" t="s">
        <v>1111</v>
      </c>
      <c r="C942" s="64" t="s">
        <v>1112</v>
      </c>
      <c r="D942" s="62" t="s">
        <v>1482</v>
      </c>
      <c r="E942" s="48">
        <v>20</v>
      </c>
      <c r="F942" s="92" t="s">
        <v>44</v>
      </c>
      <c r="G942" s="93"/>
      <c r="H942" s="43" t="s">
        <v>1</v>
      </c>
      <c r="I942" s="43"/>
      <c r="K942" s="140" t="str">
        <f t="shared" si="45"/>
        <v>農林管理業務-農林管理業務-獎補助費-對國內團體之捐助</v>
      </c>
      <c r="L942" s="140" t="str">
        <f t="shared" si="46"/>
        <v>辦理「區外農業觀摩暨支持電源開發及推廣乾淨能源宣導活動」經費</v>
      </c>
      <c r="M942" s="40" t="str">
        <f t="shared" si="47"/>
        <v>龍井區甘藷產銷班第一班</v>
      </c>
    </row>
    <row r="943" spans="1:13" s="6" customFormat="1" ht="75">
      <c r="A943" s="91" t="s">
        <v>1105</v>
      </c>
      <c r="B943" s="64" t="s">
        <v>1111</v>
      </c>
      <c r="C943" s="64" t="s">
        <v>1113</v>
      </c>
      <c r="D943" s="62" t="s">
        <v>1482</v>
      </c>
      <c r="E943" s="48">
        <v>20</v>
      </c>
      <c r="F943" s="92" t="s">
        <v>44</v>
      </c>
      <c r="G943" s="93"/>
      <c r="H943" s="43" t="s">
        <v>1</v>
      </c>
      <c r="I943" s="43"/>
      <c r="K943" s="140" t="str">
        <f t="shared" si="45"/>
        <v>農林管理業務-農林管理業務-獎補助費-對國內團體之捐助</v>
      </c>
      <c r="L943" s="140" t="str">
        <f t="shared" si="46"/>
        <v>辦理「區外農業觀摩暨支持電源開發及推廣乾淨能源宣導活動」經費</v>
      </c>
      <c r="M943" s="40" t="str">
        <f t="shared" si="47"/>
        <v>龍井區甘藷產銷班第二班</v>
      </c>
    </row>
    <row r="944" spans="1:13" s="6" customFormat="1" ht="75">
      <c r="A944" s="91" t="s">
        <v>1105</v>
      </c>
      <c r="B944" s="64" t="s">
        <v>1114</v>
      </c>
      <c r="C944" s="64" t="s">
        <v>1115</v>
      </c>
      <c r="D944" s="62" t="s">
        <v>1482</v>
      </c>
      <c r="E944" s="48">
        <v>20</v>
      </c>
      <c r="F944" s="92" t="s">
        <v>44</v>
      </c>
      <c r="G944" s="93"/>
      <c r="H944" s="43" t="s">
        <v>1</v>
      </c>
      <c r="I944" s="43"/>
      <c r="K944" s="140" t="str">
        <f t="shared" si="45"/>
        <v>農林管理業務-農林管理業務-獎補助費-對國內團體之捐助</v>
      </c>
      <c r="L944" s="140" t="str">
        <f t="shared" si="46"/>
        <v>辦理「合理施肥正確用藥研習會暨節能減碳宣導活動」經費</v>
      </c>
      <c r="M944" s="40" t="str">
        <f t="shared" si="47"/>
        <v>臺中市龍井區蔬菜產銷班第1班</v>
      </c>
    </row>
    <row r="945" spans="1:13" s="6" customFormat="1" ht="75">
      <c r="A945" s="91" t="s">
        <v>1105</v>
      </c>
      <c r="B945" s="64" t="s">
        <v>1114</v>
      </c>
      <c r="C945" s="64" t="s">
        <v>1116</v>
      </c>
      <c r="D945" s="62" t="s">
        <v>1482</v>
      </c>
      <c r="E945" s="48">
        <v>20</v>
      </c>
      <c r="F945" s="92" t="s">
        <v>44</v>
      </c>
      <c r="G945" s="93"/>
      <c r="H945" s="43" t="s">
        <v>1</v>
      </c>
      <c r="I945" s="43"/>
      <c r="K945" s="140" t="str">
        <f t="shared" si="45"/>
        <v>農林管理業務-農林管理業務-獎補助費-對國內團體之捐助</v>
      </c>
      <c r="L945" s="140" t="str">
        <f t="shared" si="46"/>
        <v>辦理「合理施肥正確用藥研習會暨節能減碳宣導活動」經費</v>
      </c>
      <c r="M945" s="40" t="str">
        <f t="shared" si="47"/>
        <v>臺中市龍井區蔬菜產銷班第2班</v>
      </c>
    </row>
    <row r="946" spans="1:13" s="6" customFormat="1" ht="75">
      <c r="A946" s="91" t="s">
        <v>1105</v>
      </c>
      <c r="B946" s="64" t="s">
        <v>1114</v>
      </c>
      <c r="C946" s="64" t="s">
        <v>1117</v>
      </c>
      <c r="D946" s="62" t="s">
        <v>1482</v>
      </c>
      <c r="E946" s="48">
        <v>20</v>
      </c>
      <c r="F946" s="92" t="s">
        <v>44</v>
      </c>
      <c r="G946" s="93"/>
      <c r="H946" s="43" t="s">
        <v>1</v>
      </c>
      <c r="I946" s="43"/>
      <c r="K946" s="140" t="str">
        <f t="shared" si="45"/>
        <v>農林管理業務-農林管理業務-獎補助費-對國內團體之捐助</v>
      </c>
      <c r="L946" s="140" t="str">
        <f t="shared" si="46"/>
        <v>辦理「合理施肥正確用藥研習會暨節能減碳宣導活動」經費</v>
      </c>
      <c r="M946" s="40" t="str">
        <f t="shared" si="47"/>
        <v>臺中市龍井區蔬菜產銷班第3班</v>
      </c>
    </row>
    <row r="947" spans="1:13" s="6" customFormat="1" ht="112.5">
      <c r="A947" s="91" t="s">
        <v>1105</v>
      </c>
      <c r="B947" s="64" t="s">
        <v>1118</v>
      </c>
      <c r="C947" s="64" t="s">
        <v>1115</v>
      </c>
      <c r="D947" s="62" t="s">
        <v>1482</v>
      </c>
      <c r="E947" s="48">
        <v>90</v>
      </c>
      <c r="F947" s="92" t="s">
        <v>44</v>
      </c>
      <c r="G947" s="93"/>
      <c r="H947" s="43" t="s">
        <v>1</v>
      </c>
      <c r="I947" s="43"/>
      <c r="K947" s="140" t="str">
        <f t="shared" si="45"/>
        <v>農林管理業務-農林管理業務-獎補助費-對國內團體之捐助</v>
      </c>
      <c r="L947" s="140" t="str">
        <f t="shared" si="46"/>
        <v>辦理蔬菜產銷班第1、2、3班聯合辦理「生產與行銷作業區外觀摩暨支持電源開發及推廣乾淨能源宣導活動」</v>
      </c>
      <c r="M947" s="40" t="str">
        <f t="shared" si="47"/>
        <v>臺中市龍井區蔬菜產銷班第1班</v>
      </c>
    </row>
    <row r="948" spans="1:13" s="6" customFormat="1" ht="75">
      <c r="A948" s="91" t="s">
        <v>1105</v>
      </c>
      <c r="B948" s="64" t="s">
        <v>1119</v>
      </c>
      <c r="C948" s="64" t="s">
        <v>1112</v>
      </c>
      <c r="D948" s="62" t="s">
        <v>1482</v>
      </c>
      <c r="E948" s="48">
        <v>20</v>
      </c>
      <c r="F948" s="92" t="s">
        <v>44</v>
      </c>
      <c r="G948" s="93"/>
      <c r="H948" s="43" t="s">
        <v>1</v>
      </c>
      <c r="I948" s="43"/>
      <c r="K948" s="140" t="str">
        <f t="shared" si="45"/>
        <v>農林管理業務-農林管理業務-獎補助費-對國內團體之捐助</v>
      </c>
      <c r="L948" s="140" t="str">
        <f t="shared" si="46"/>
        <v>辦理區外農業觀摩暨支持電源開發及推廣乾淨能源宣導活動</v>
      </c>
      <c r="M948" s="40" t="str">
        <f t="shared" si="47"/>
        <v>龍井區甘藷產銷班第一班</v>
      </c>
    </row>
    <row r="949" spans="1:13" s="6" customFormat="1" ht="75">
      <c r="A949" s="91" t="s">
        <v>1105</v>
      </c>
      <c r="B949" s="64" t="s">
        <v>1119</v>
      </c>
      <c r="C949" s="64" t="s">
        <v>1113</v>
      </c>
      <c r="D949" s="62" t="s">
        <v>1482</v>
      </c>
      <c r="E949" s="48">
        <v>20</v>
      </c>
      <c r="F949" s="92" t="s">
        <v>44</v>
      </c>
      <c r="G949" s="93"/>
      <c r="H949" s="43" t="s">
        <v>1</v>
      </c>
      <c r="I949" s="43"/>
      <c r="K949" s="140" t="str">
        <f t="shared" si="45"/>
        <v>農林管理業務-農林管理業務-獎補助費-對國內團體之捐助</v>
      </c>
      <c r="L949" s="140" t="str">
        <f t="shared" si="46"/>
        <v>辦理區外農業觀摩暨支持電源開發及推廣乾淨能源宣導活動</v>
      </c>
      <c r="M949" s="40" t="str">
        <f t="shared" si="47"/>
        <v>龍井區甘藷產銷班第二班</v>
      </c>
    </row>
    <row r="950" spans="1:13" s="6" customFormat="1" ht="93.75">
      <c r="A950" s="91" t="s">
        <v>1120</v>
      </c>
      <c r="B950" s="64" t="s">
        <v>1121</v>
      </c>
      <c r="C950" s="64" t="s">
        <v>1122</v>
      </c>
      <c r="D950" s="62" t="s">
        <v>1482</v>
      </c>
      <c r="E950" s="63">
        <v>20</v>
      </c>
      <c r="F950" s="92" t="s">
        <v>44</v>
      </c>
      <c r="G950" s="93"/>
      <c r="H950" s="43" t="s">
        <v>1</v>
      </c>
      <c r="I950" s="43"/>
      <c r="K950" s="140" t="str">
        <f t="shared" si="45"/>
        <v>社政業務-社會福利-獎補助費-對國內團體之捐助</v>
      </c>
      <c r="L950" s="140" t="str">
        <f t="shared" si="46"/>
        <v>墊付案轉正-志工愛家人親子活動暨節能減碳及推廣乾淨能源政策宣導活動(台電年度促協金)</v>
      </c>
      <c r="M950" s="40" t="str">
        <f t="shared" si="47"/>
        <v>臺中市環保慈善會</v>
      </c>
    </row>
    <row r="951" spans="1:13" s="6" customFormat="1" ht="75">
      <c r="A951" s="91" t="s">
        <v>1120</v>
      </c>
      <c r="B951" s="64" t="s">
        <v>1123</v>
      </c>
      <c r="C951" s="64" t="s">
        <v>1124</v>
      </c>
      <c r="D951" s="62" t="s">
        <v>1482</v>
      </c>
      <c r="E951" s="63">
        <v>20</v>
      </c>
      <c r="F951" s="92" t="s">
        <v>44</v>
      </c>
      <c r="G951" s="93"/>
      <c r="H951" s="43" t="s">
        <v>1</v>
      </c>
      <c r="I951" s="43"/>
      <c r="K951" s="140" t="str">
        <f t="shared" si="45"/>
        <v>社政業務-社會福利-獎補助費-對國內團體之捐助</v>
      </c>
      <c r="L951" s="140" t="str">
        <f t="shared" si="46"/>
        <v>墊付案轉正-中秋賞月慶團圓暨推廣乾淨能源宣導活動(台電年度促協金)</v>
      </c>
      <c r="M951" s="40" t="str">
        <f t="shared" si="47"/>
        <v>臺中市龍井區山腳社區發展協會</v>
      </c>
    </row>
    <row r="952" spans="1:13" s="6" customFormat="1" ht="112.5">
      <c r="A952" s="91" t="s">
        <v>1120</v>
      </c>
      <c r="B952" s="64" t="s">
        <v>1125</v>
      </c>
      <c r="C952" s="64" t="s">
        <v>1126</v>
      </c>
      <c r="D952" s="62" t="s">
        <v>1482</v>
      </c>
      <c r="E952" s="63">
        <v>20</v>
      </c>
      <c r="F952" s="92" t="s">
        <v>44</v>
      </c>
      <c r="G952" s="93"/>
      <c r="H952" s="43" t="s">
        <v>1</v>
      </c>
      <c r="I952" s="43"/>
      <c r="K952" s="140" t="str">
        <f t="shared" si="45"/>
        <v>社政業務-社會福利-獎補助費-對國內團體之捐助</v>
      </c>
      <c r="L952" s="140" t="str">
        <f t="shared" si="46"/>
        <v>墊付案轉正-112年慶祝重陽節尊賢敬老暨支持電源開發及節能減碳推廣乾淨能源宣導活動(台電年度促協金)</v>
      </c>
      <c r="M952" s="40" t="str">
        <f t="shared" si="47"/>
        <v>臺中市龍井區忠和社區發展協會</v>
      </c>
    </row>
    <row r="953" spans="1:13" s="6" customFormat="1" ht="93.75">
      <c r="A953" s="91" t="s">
        <v>1120</v>
      </c>
      <c r="B953" s="64" t="s">
        <v>1127</v>
      </c>
      <c r="C953" s="64" t="s">
        <v>1128</v>
      </c>
      <c r="D953" s="62" t="s">
        <v>1482</v>
      </c>
      <c r="E953" s="63">
        <v>20</v>
      </c>
      <c r="F953" s="92" t="s">
        <v>44</v>
      </c>
      <c r="G953" s="93"/>
      <c r="H953" s="43" t="s">
        <v>1</v>
      </c>
      <c r="I953" s="43"/>
      <c r="K953" s="140" t="str">
        <f t="shared" si="45"/>
        <v>社政業務-社會福利-獎補助費-對國內團體之捐助</v>
      </c>
      <c r="L953" s="140" t="str">
        <f t="shared" si="46"/>
        <v>墊付案轉正-中秋佳節慶團圓暨宣導節約用電推廣乾淨能源活動(台電年度促協金)</v>
      </c>
      <c r="M953" s="40" t="str">
        <f t="shared" si="47"/>
        <v>臺中市龍井區環保建設福利協進會</v>
      </c>
    </row>
    <row r="954" spans="1:13" s="6" customFormat="1" ht="93.75">
      <c r="A954" s="91" t="s">
        <v>1120</v>
      </c>
      <c r="B954" s="64" t="s">
        <v>1129</v>
      </c>
      <c r="C954" s="64" t="s">
        <v>1130</v>
      </c>
      <c r="D954" s="62" t="s">
        <v>1482</v>
      </c>
      <c r="E954" s="63">
        <v>20</v>
      </c>
      <c r="F954" s="92" t="s">
        <v>44</v>
      </c>
      <c r="G954" s="93"/>
      <c r="H954" s="43" t="s">
        <v>1</v>
      </c>
      <c r="I954" s="43"/>
      <c r="K954" s="140" t="str">
        <f t="shared" si="45"/>
        <v>社政業務-社會福利-獎補助費-對國內團體之捐助</v>
      </c>
      <c r="L954" s="140" t="str">
        <f t="shared" si="46"/>
        <v>墊付案轉正-多肉植栽手作暨CRPD身心障礙者權利公約、節約用電宣導活動(台電年度促協金)</v>
      </c>
      <c r="M954" s="40" t="str">
        <f t="shared" si="47"/>
        <v>臺中市龍井身心障礙者協會</v>
      </c>
    </row>
    <row r="955" spans="1:13" s="6" customFormat="1" ht="112.5">
      <c r="A955" s="91" t="s">
        <v>1120</v>
      </c>
      <c r="B955" s="64" t="s">
        <v>1131</v>
      </c>
      <c r="C955" s="64" t="s">
        <v>1132</v>
      </c>
      <c r="D955" s="62" t="s">
        <v>1482</v>
      </c>
      <c r="E955" s="63">
        <v>10</v>
      </c>
      <c r="F955" s="92" t="s">
        <v>44</v>
      </c>
      <c r="G955" s="93"/>
      <c r="H955" s="43" t="s">
        <v>1</v>
      </c>
      <c r="I955" s="43"/>
      <c r="K955" s="140" t="str">
        <f t="shared" si="45"/>
        <v>社政業務-社會福利-獎補助費-對國內團體之捐助</v>
      </c>
      <c r="L955" s="140" t="str">
        <f t="shared" si="46"/>
        <v>墊付案轉正-社區照顧關懷據點成果展及慶祝九九重陽節暨節能減碳宣導活動(台電年度促協金)</v>
      </c>
      <c r="M955" s="40" t="str">
        <f t="shared" si="47"/>
        <v>臺中市龍井區田中社區發展協會</v>
      </c>
    </row>
    <row r="956" spans="1:13" s="6" customFormat="1" ht="93.75">
      <c r="A956" s="91" t="s">
        <v>1120</v>
      </c>
      <c r="B956" s="64" t="s">
        <v>1133</v>
      </c>
      <c r="C956" s="64" t="s">
        <v>1134</v>
      </c>
      <c r="D956" s="62" t="s">
        <v>1482</v>
      </c>
      <c r="E956" s="63">
        <v>20</v>
      </c>
      <c r="F956" s="92" t="s">
        <v>44</v>
      </c>
      <c r="G956" s="93"/>
      <c r="H956" s="43" t="s">
        <v>1</v>
      </c>
      <c r="I956" s="43"/>
      <c r="K956" s="140" t="str">
        <f t="shared" si="45"/>
        <v>社政業務-社會福利-獎補助費-對國內團體之捐助</v>
      </c>
      <c r="L956" s="140" t="str">
        <f t="shared" si="46"/>
        <v>墊付案轉正-112年度兔來運轉慶重陽敬老暨節能減碳宣導活動(台電年度促協金)</v>
      </c>
      <c r="M956" s="40" t="str">
        <f t="shared" si="47"/>
        <v>財團法人台中市私立普濟社會福利慈善事業基金會</v>
      </c>
    </row>
    <row r="957" spans="1:13" s="6" customFormat="1" ht="93.75">
      <c r="A957" s="91" t="s">
        <v>1120</v>
      </c>
      <c r="B957" s="64" t="s">
        <v>1135</v>
      </c>
      <c r="C957" s="64" t="s">
        <v>1136</v>
      </c>
      <c r="D957" s="62" t="s">
        <v>1482</v>
      </c>
      <c r="E957" s="63">
        <v>20</v>
      </c>
      <c r="F957" s="92" t="s">
        <v>44</v>
      </c>
      <c r="G957" s="93"/>
      <c r="H957" s="43" t="s">
        <v>1</v>
      </c>
      <c r="I957" s="43"/>
      <c r="K957" s="140" t="str">
        <f t="shared" si="45"/>
        <v>社政業務-社會福利-獎補助費-對國內團體之捐助</v>
      </c>
      <c r="L957" s="140" t="str">
        <f t="shared" si="46"/>
        <v>墊付案轉正-112年度長者才藝成果發表暨節能減碳宣導活動(台電年度促協金)</v>
      </c>
      <c r="M957" s="40" t="str">
        <f t="shared" si="47"/>
        <v>台中市龍龍社區關懷協會</v>
      </c>
    </row>
    <row r="958" spans="1:13" s="6" customFormat="1" ht="93.75">
      <c r="A958" s="91" t="s">
        <v>1120</v>
      </c>
      <c r="B958" s="64" t="s">
        <v>1137</v>
      </c>
      <c r="C958" s="64" t="s">
        <v>1138</v>
      </c>
      <c r="D958" s="62" t="s">
        <v>1482</v>
      </c>
      <c r="E958" s="63">
        <v>20</v>
      </c>
      <c r="F958" s="92" t="s">
        <v>44</v>
      </c>
      <c r="G958" s="93"/>
      <c r="H958" s="43" t="s">
        <v>1</v>
      </c>
      <c r="I958" s="43"/>
      <c r="K958" s="140" t="str">
        <f t="shared" si="45"/>
        <v>社政業務-社會福利-獎補助費-對國內團體之捐助</v>
      </c>
      <c r="L958" s="140" t="str">
        <f t="shared" si="46"/>
        <v>墊付案轉正-塔山下的部落生態文化觀摩暨節能減碳宣導活動(台電年度促協金)</v>
      </c>
      <c r="M958" s="40" t="str">
        <f t="shared" si="47"/>
        <v>臺中市龍井區太極氣功健身會</v>
      </c>
    </row>
    <row r="959" spans="1:13" s="6" customFormat="1" ht="93.75">
      <c r="A959" s="91" t="s">
        <v>1120</v>
      </c>
      <c r="B959" s="64" t="s">
        <v>1139</v>
      </c>
      <c r="C959" s="64" t="s">
        <v>1140</v>
      </c>
      <c r="D959" s="62" t="s">
        <v>1482</v>
      </c>
      <c r="E959" s="63">
        <v>20</v>
      </c>
      <c r="F959" s="92" t="s">
        <v>44</v>
      </c>
      <c r="G959" s="93"/>
      <c r="H959" s="43" t="s">
        <v>1</v>
      </c>
      <c r="I959" s="43"/>
      <c r="K959" s="140" t="str">
        <f t="shared" si="45"/>
        <v>社政業務-社會福利-獎補助費-對國內團體之捐助</v>
      </c>
      <c r="L959" s="140" t="str">
        <f t="shared" si="46"/>
        <v>墊付案轉正-112年志工服務觀摩暨支持能源開發及節能減碳宣導活動(台電年度促協金)</v>
      </c>
      <c r="M959" s="40" t="str">
        <f t="shared" si="47"/>
        <v>台中縣龍井鄉祥安促進協會</v>
      </c>
    </row>
    <row r="960" spans="1:13" s="6" customFormat="1" ht="93.75">
      <c r="A960" s="91" t="s">
        <v>1120</v>
      </c>
      <c r="B960" s="64" t="s">
        <v>1141</v>
      </c>
      <c r="C960" s="64" t="s">
        <v>1142</v>
      </c>
      <c r="D960" s="62" t="s">
        <v>1482</v>
      </c>
      <c r="E960" s="63">
        <v>20</v>
      </c>
      <c r="F960" s="92" t="s">
        <v>44</v>
      </c>
      <c r="G960" s="93"/>
      <c r="H960" s="43" t="s">
        <v>1</v>
      </c>
      <c r="I960" s="43"/>
      <c r="K960" s="140" t="str">
        <f t="shared" si="45"/>
        <v>社政業務-社會福利-獎補助費-對國內團體之捐助</v>
      </c>
      <c r="L960" s="140" t="str">
        <f t="shared" si="46"/>
        <v>墊付案轉正-112年關懷據點成果展暨績優志工表揚及政令宣導活動(台電年度促協金)</v>
      </c>
      <c r="M960" s="40" t="str">
        <f t="shared" si="47"/>
        <v>臺中市龍井區龍津社區發展協會</v>
      </c>
    </row>
    <row r="961" spans="1:13" s="6" customFormat="1" ht="75">
      <c r="A961" s="91" t="s">
        <v>1120</v>
      </c>
      <c r="B961" s="64" t="s">
        <v>1143</v>
      </c>
      <c r="C961" s="64" t="s">
        <v>1122</v>
      </c>
      <c r="D961" s="62" t="s">
        <v>1482</v>
      </c>
      <c r="E961" s="63">
        <v>20</v>
      </c>
      <c r="F961" s="92" t="s">
        <v>44</v>
      </c>
      <c r="G961" s="93"/>
      <c r="H961" s="43" t="s">
        <v>1</v>
      </c>
      <c r="I961" s="43"/>
      <c r="K961" s="140" t="str">
        <f t="shared" si="45"/>
        <v>社政業務-社會福利-獎補助費-對國內團體之捐助</v>
      </c>
      <c r="L961" s="140" t="str">
        <f t="shared" si="46"/>
        <v>慶祝父親節暨推廣乾淨能源宣導活動經費(台電年度促協金)</v>
      </c>
      <c r="M961" s="40" t="str">
        <f t="shared" si="47"/>
        <v>臺中市環保慈善會</v>
      </c>
    </row>
    <row r="962" spans="1:13" s="6" customFormat="1" ht="75">
      <c r="A962" s="91" t="s">
        <v>1120</v>
      </c>
      <c r="B962" s="64" t="s">
        <v>1144</v>
      </c>
      <c r="C962" s="64" t="s">
        <v>1145</v>
      </c>
      <c r="D962" s="62" t="s">
        <v>1482</v>
      </c>
      <c r="E962" s="63">
        <v>20</v>
      </c>
      <c r="F962" s="92" t="s">
        <v>44</v>
      </c>
      <c r="G962" s="93"/>
      <c r="H962" s="43" t="s">
        <v>1</v>
      </c>
      <c r="I962" s="43"/>
      <c r="K962" s="140" t="str">
        <f t="shared" si="45"/>
        <v>社政業務-社會福利-獎補助費-對國內團體之捐助</v>
      </c>
      <c r="L962" s="140" t="str">
        <f t="shared" si="46"/>
        <v>照顧關懷據點成果展暨節能減碳宣導活動(台電年度促協金)</v>
      </c>
      <c r="M962" s="40" t="str">
        <f t="shared" si="47"/>
        <v>臺中市龍井區東海社區發展協會</v>
      </c>
    </row>
    <row r="963" spans="1:13" s="6" customFormat="1" ht="75">
      <c r="A963" s="91" t="s">
        <v>1120</v>
      </c>
      <c r="B963" s="64" t="s">
        <v>1146</v>
      </c>
      <c r="C963" s="64" t="s">
        <v>1145</v>
      </c>
      <c r="D963" s="62" t="s">
        <v>1482</v>
      </c>
      <c r="E963" s="63">
        <v>20</v>
      </c>
      <c r="F963" s="92" t="s">
        <v>44</v>
      </c>
      <c r="G963" s="93"/>
      <c r="H963" s="43" t="s">
        <v>1</v>
      </c>
      <c r="I963" s="43"/>
      <c r="K963" s="140" t="str">
        <f t="shared" si="45"/>
        <v>社政業務-社會福利-獎補助費-對國內團體之捐助</v>
      </c>
      <c r="L963" s="140" t="str">
        <f t="shared" si="46"/>
        <v>東海社區婦女文化交流暨節能減碳宣導活動(台電促協金)</v>
      </c>
      <c r="M963" s="40" t="str">
        <f t="shared" si="47"/>
        <v>臺中市龍井區東海社區發展協會</v>
      </c>
    </row>
    <row r="964" spans="1:13" s="6" customFormat="1" ht="56.25">
      <c r="A964" s="91" t="s">
        <v>1120</v>
      </c>
      <c r="B964" s="64" t="s">
        <v>1147</v>
      </c>
      <c r="C964" s="64" t="s">
        <v>1148</v>
      </c>
      <c r="D964" s="62" t="s">
        <v>1482</v>
      </c>
      <c r="E964" s="48">
        <v>20</v>
      </c>
      <c r="F964" s="92" t="s">
        <v>44</v>
      </c>
      <c r="G964" s="93"/>
      <c r="H964" s="43" t="s">
        <v>1</v>
      </c>
      <c r="I964" s="43"/>
      <c r="K964" s="140" t="str">
        <f t="shared" ref="K964:K1027" si="48">A964</f>
        <v>社政業務-社會福利-獎補助費-對國內團體之捐助</v>
      </c>
      <c r="L964" s="140" t="str">
        <f t="shared" ref="L964:L1027" si="49">B964</f>
        <v>東海藝術街跳蚤市集暨節能減碳宣導活動(台電促協金)</v>
      </c>
      <c r="M964" s="40" t="str">
        <f t="shared" ref="M964:M1027" si="50">C964</f>
        <v>臺中市東海藝術街文創協會</v>
      </c>
    </row>
    <row r="965" spans="1:13" s="6" customFormat="1" ht="93.75">
      <c r="A965" s="91" t="s">
        <v>1120</v>
      </c>
      <c r="B965" s="64" t="s">
        <v>1149</v>
      </c>
      <c r="C965" s="64" t="s">
        <v>1124</v>
      </c>
      <c r="D965" s="62" t="s">
        <v>1482</v>
      </c>
      <c r="E965" s="48">
        <v>20</v>
      </c>
      <c r="F965" s="92" t="s">
        <v>44</v>
      </c>
      <c r="G965" s="93"/>
      <c r="H965" s="43" t="s">
        <v>1</v>
      </c>
      <c r="I965" s="43"/>
      <c r="K965" s="140" t="str">
        <f t="shared" si="48"/>
        <v>社政業務-社會福利-獎補助費-對國內團體之捐助</v>
      </c>
      <c r="L965" s="140" t="str">
        <f t="shared" si="49"/>
        <v>龍華富貴迎春揮毫寫春聯暨節能減碳及推廣潔淨能源政策宣導活動(台電年度促協金)</v>
      </c>
      <c r="M965" s="40" t="str">
        <f t="shared" si="50"/>
        <v>臺中市龍井區山腳社區發展協會</v>
      </c>
    </row>
    <row r="966" spans="1:13" s="6" customFormat="1" ht="75">
      <c r="A966" s="91" t="s">
        <v>1120</v>
      </c>
      <c r="B966" s="64" t="s">
        <v>1150</v>
      </c>
      <c r="C966" s="64" t="s">
        <v>1130</v>
      </c>
      <c r="D966" s="62" t="s">
        <v>1482</v>
      </c>
      <c r="E966" s="48">
        <v>20</v>
      </c>
      <c r="F966" s="92" t="s">
        <v>44</v>
      </c>
      <c r="G966" s="93"/>
      <c r="H966" s="43" t="s">
        <v>1</v>
      </c>
      <c r="I966" s="43"/>
      <c r="K966" s="140" t="str">
        <f t="shared" si="48"/>
        <v>社政業務-社會福利-獎補助費-對國內團體之捐助</v>
      </c>
      <c r="L966" s="140" t="str">
        <f t="shared" si="49"/>
        <v>長照2.0簡介＆常見詐騙手法解析暨節約用電宣導(台電年度促協金)</v>
      </c>
      <c r="M966" s="40" t="str">
        <f t="shared" si="50"/>
        <v>臺中市龍井身心障礙者協會</v>
      </c>
    </row>
    <row r="967" spans="1:13" s="6" customFormat="1" ht="112.5">
      <c r="A967" s="91" t="s">
        <v>1120</v>
      </c>
      <c r="B967" s="64" t="s">
        <v>1151</v>
      </c>
      <c r="C967" s="64" t="s">
        <v>1130</v>
      </c>
      <c r="D967" s="62" t="s">
        <v>1482</v>
      </c>
      <c r="E967" s="48">
        <v>20</v>
      </c>
      <c r="F967" s="92" t="s">
        <v>44</v>
      </c>
      <c r="G967" s="93"/>
      <c r="H967" s="43" t="s">
        <v>1</v>
      </c>
      <c r="I967" s="43"/>
      <c r="K967" s="140" t="str">
        <f t="shared" si="48"/>
        <v>社政業務-社會福利-獎補助費-對國內團體之捐助</v>
      </c>
      <c r="L967" s="140" t="str">
        <f t="shared" si="49"/>
        <v>113年無障礙檢測生態教育研習暨支持液化天然氣能源政策、節能減碳節約用電宣導(台電年度促協金)</v>
      </c>
      <c r="M967" s="40" t="str">
        <f t="shared" si="50"/>
        <v>臺中市龍井身心障礙者協會</v>
      </c>
    </row>
    <row r="968" spans="1:13" s="6" customFormat="1" ht="75">
      <c r="A968" s="91" t="s">
        <v>1120</v>
      </c>
      <c r="B968" s="64" t="s">
        <v>1152</v>
      </c>
      <c r="C968" s="64" t="s">
        <v>1130</v>
      </c>
      <c r="D968" s="62" t="s">
        <v>1482</v>
      </c>
      <c r="E968" s="48">
        <v>20</v>
      </c>
      <c r="F968" s="92" t="s">
        <v>44</v>
      </c>
      <c r="G968" s="93"/>
      <c r="H968" s="43" t="s">
        <v>1</v>
      </c>
      <c r="I968" s="43"/>
      <c r="K968" s="140" t="str">
        <f t="shared" si="48"/>
        <v>社政業務-社會福利-獎補助費-對國內團體之捐助</v>
      </c>
      <c r="L968" s="140" t="str">
        <f t="shared" si="49"/>
        <v>身心障礙福利＆節約用電宣導暨手作編織活動(台電促協金)</v>
      </c>
      <c r="M968" s="40" t="str">
        <f t="shared" si="50"/>
        <v>臺中市龍井身心障礙者協會</v>
      </c>
    </row>
    <row r="969" spans="1:13" s="6" customFormat="1" ht="75">
      <c r="A969" s="91" t="s">
        <v>1120</v>
      </c>
      <c r="B969" s="64" t="s">
        <v>1153</v>
      </c>
      <c r="C969" s="64" t="s">
        <v>1130</v>
      </c>
      <c r="D969" s="62" t="s">
        <v>1482</v>
      </c>
      <c r="E969" s="48">
        <v>20</v>
      </c>
      <c r="F969" s="92" t="s">
        <v>44</v>
      </c>
      <c r="G969" s="93"/>
      <c r="H969" s="43" t="s">
        <v>1</v>
      </c>
      <c r="I969" s="43"/>
      <c r="K969" s="140" t="str">
        <f t="shared" si="48"/>
        <v>社政業務-社會福利-獎補助費-對國內團體之捐助</v>
      </c>
      <c r="L969" s="140" t="str">
        <f t="shared" si="49"/>
        <v>植得癒見園藝治療課暨節約用電珍惜能源宣導經費(台電年度促協金)</v>
      </c>
      <c r="M969" s="40" t="str">
        <f t="shared" si="50"/>
        <v>臺中市龍井身心障礙者協會</v>
      </c>
    </row>
    <row r="970" spans="1:13" s="6" customFormat="1" ht="93.75">
      <c r="A970" s="91" t="s">
        <v>1120</v>
      </c>
      <c r="B970" s="64" t="s">
        <v>1154</v>
      </c>
      <c r="C970" s="64" t="s">
        <v>1155</v>
      </c>
      <c r="D970" s="62" t="s">
        <v>1482</v>
      </c>
      <c r="E970" s="48">
        <v>20</v>
      </c>
      <c r="F970" s="92" t="s">
        <v>44</v>
      </c>
      <c r="G970" s="93"/>
      <c r="H970" s="43" t="s">
        <v>1</v>
      </c>
      <c r="I970" s="43"/>
      <c r="K970" s="140" t="str">
        <f t="shared" si="48"/>
        <v>社政業務-社會福利-獎補助費-對國內團體之捐助</v>
      </c>
      <c r="L970" s="140" t="str">
        <f t="shared" si="49"/>
        <v>年度績優人員表揚暨節約能源及推廣乾淨能源政策宣導活動(台電年度促協金)</v>
      </c>
      <c r="M970" s="40" t="str">
        <f t="shared" si="50"/>
        <v>臺中市龍井區麗水社區推展協會</v>
      </c>
    </row>
    <row r="971" spans="1:13" s="6" customFormat="1" ht="93.75">
      <c r="A971" s="91" t="s">
        <v>1120</v>
      </c>
      <c r="B971" s="64" t="s">
        <v>1156</v>
      </c>
      <c r="C971" s="64" t="s">
        <v>1157</v>
      </c>
      <c r="D971" s="62" t="s">
        <v>1482</v>
      </c>
      <c r="E971" s="48">
        <v>20</v>
      </c>
      <c r="F971" s="92" t="s">
        <v>44</v>
      </c>
      <c r="G971" s="93"/>
      <c r="H971" s="43" t="s">
        <v>1</v>
      </c>
      <c r="I971" s="43"/>
      <c r="K971" s="140" t="str">
        <f t="shared" si="48"/>
        <v>社政業務-社會福利-獎補助費-對國內團體之捐助</v>
      </c>
      <c r="L971" s="140" t="str">
        <f t="shared" si="49"/>
        <v>元宵佳節喜迎春寒冬送暖暨支持節約能源及推廣乾淨能源政策宣導活動(台電年度促協金)</v>
      </c>
      <c r="M971" s="40" t="str">
        <f t="shared" si="50"/>
        <v>臺中市龍井區麗水社區發展協會</v>
      </c>
    </row>
    <row r="972" spans="1:13" s="6" customFormat="1" ht="93.75">
      <c r="A972" s="91" t="s">
        <v>1120</v>
      </c>
      <c r="B972" s="64" t="s">
        <v>1158</v>
      </c>
      <c r="C972" s="64" t="s">
        <v>1159</v>
      </c>
      <c r="D972" s="62" t="s">
        <v>1482</v>
      </c>
      <c r="E972" s="48">
        <v>20</v>
      </c>
      <c r="F972" s="92" t="s">
        <v>44</v>
      </c>
      <c r="G972" s="93"/>
      <c r="H972" s="43" t="s">
        <v>1</v>
      </c>
      <c r="I972" s="43"/>
      <c r="K972" s="140" t="str">
        <f t="shared" si="48"/>
        <v>社政業務-社會福利-獎補助費-對國內團體之捐助</v>
      </c>
      <c r="L972" s="140" t="str">
        <f t="shared" si="49"/>
        <v>新春團拜賀新年暨節能減碳及推廣乾淨能源政策宣導活動(台電年度促協金)</v>
      </c>
      <c r="M972" s="40" t="str">
        <f t="shared" si="50"/>
        <v>臺中市龍井區忠和社區發展促進會</v>
      </c>
    </row>
    <row r="973" spans="1:13" s="6" customFormat="1" ht="93.75">
      <c r="A973" s="91" t="s">
        <v>1120</v>
      </c>
      <c r="B973" s="64" t="s">
        <v>1160</v>
      </c>
      <c r="C973" s="64" t="s">
        <v>1161</v>
      </c>
      <c r="D973" s="62" t="s">
        <v>1482</v>
      </c>
      <c r="E973" s="48">
        <v>20</v>
      </c>
      <c r="F973" s="92" t="s">
        <v>44</v>
      </c>
      <c r="G973" s="93"/>
      <c r="H973" s="43" t="s">
        <v>1</v>
      </c>
      <c r="I973" s="43"/>
      <c r="K973" s="140" t="str">
        <f t="shared" si="48"/>
        <v>社政業務-社會福利-獎補助費-對國內團體之捐助</v>
      </c>
      <c r="L973" s="140" t="str">
        <f t="shared" si="49"/>
        <v>登山健行淨山、菸害防制暨節能減碳及維護港區環境政策宣導活動(台電年度促協金)</v>
      </c>
      <c r="M973" s="40" t="str">
        <f t="shared" si="50"/>
        <v>臺中市後備憲兵荷松協會</v>
      </c>
    </row>
    <row r="974" spans="1:13" s="6" customFormat="1" ht="112.5">
      <c r="A974" s="91" t="s">
        <v>1120</v>
      </c>
      <c r="B974" s="64" t="s">
        <v>1162</v>
      </c>
      <c r="C974" s="64" t="s">
        <v>1163</v>
      </c>
      <c r="D974" s="62" t="s">
        <v>1482</v>
      </c>
      <c r="E974" s="48">
        <v>20</v>
      </c>
      <c r="F974" s="92" t="s">
        <v>44</v>
      </c>
      <c r="G974" s="93"/>
      <c r="H974" s="43" t="s">
        <v>1</v>
      </c>
      <c r="I974" s="43"/>
      <c r="K974" s="140" t="str">
        <f t="shared" si="48"/>
        <v>社政業務-社會福利-獎補助費-對國內團體之捐助</v>
      </c>
      <c r="L974" s="140" t="str">
        <f t="shared" si="49"/>
        <v>113年度會員尊老敬賢及防火宣導講座暨節能減碳及推廣潔淨能源政策宣導活動(台電年度促協金)</v>
      </c>
      <c r="M974" s="40" t="str">
        <f t="shared" si="50"/>
        <v>中華民國春林尊親會</v>
      </c>
    </row>
    <row r="975" spans="1:13" s="6" customFormat="1" ht="75">
      <c r="A975" s="91" t="s">
        <v>1120</v>
      </c>
      <c r="B975" s="64" t="s">
        <v>1164</v>
      </c>
      <c r="C975" s="64" t="s">
        <v>1165</v>
      </c>
      <c r="D975" s="62" t="s">
        <v>1482</v>
      </c>
      <c r="E975" s="48">
        <v>20</v>
      </c>
      <c r="F975" s="92" t="s">
        <v>44</v>
      </c>
      <c r="G975" s="93"/>
      <c r="H975" s="43" t="s">
        <v>1</v>
      </c>
      <c r="I975" s="43"/>
      <c r="K975" s="140" t="str">
        <f t="shared" si="48"/>
        <v>社政業務-社會福利-獎補助費-對國內團體之捐助</v>
      </c>
      <c r="L975" s="140" t="str">
        <f t="shared" si="49"/>
        <v>113年度志工參訪觀摩暨節能減碳宣導活動(台電年度促協金)</v>
      </c>
      <c r="M975" s="40" t="str">
        <f t="shared" si="50"/>
        <v>臺中市龍井區敬老關懷協會</v>
      </c>
    </row>
    <row r="976" spans="1:13" s="6" customFormat="1" ht="75">
      <c r="A976" s="91" t="s">
        <v>1120</v>
      </c>
      <c r="B976" s="64" t="s">
        <v>1166</v>
      </c>
      <c r="C976" s="64" t="s">
        <v>1167</v>
      </c>
      <c r="D976" s="62" t="s">
        <v>1482</v>
      </c>
      <c r="E976" s="48">
        <v>20</v>
      </c>
      <c r="F976" s="92" t="s">
        <v>44</v>
      </c>
      <c r="G976" s="93"/>
      <c r="H976" s="43" t="s">
        <v>1</v>
      </c>
      <c r="I976" s="43"/>
      <c r="K976" s="140" t="str">
        <f t="shared" si="48"/>
        <v>社政業務-社會福利-獎補助費-對國內團體之捐助</v>
      </c>
      <c r="L976" s="140" t="str">
        <f t="shared" si="49"/>
        <v>113年度關懷志工戶外交流暨節能減碳宣導活動(台電年度促協金)</v>
      </c>
      <c r="M976" s="40" t="str">
        <f t="shared" si="50"/>
        <v>臺中市龍井區麗水關懷福利協會</v>
      </c>
    </row>
    <row r="977" spans="1:13" s="6" customFormat="1" ht="93.75">
      <c r="A977" s="91" t="s">
        <v>1120</v>
      </c>
      <c r="B977" s="64" t="s">
        <v>1168</v>
      </c>
      <c r="C977" s="64" t="s">
        <v>1169</v>
      </c>
      <c r="D977" s="62" t="s">
        <v>1482</v>
      </c>
      <c r="E977" s="48">
        <v>20</v>
      </c>
      <c r="F977" s="92" t="s">
        <v>44</v>
      </c>
      <c r="G977" s="93"/>
      <c r="H977" s="43" t="s">
        <v>1</v>
      </c>
      <c r="I977" s="43"/>
      <c r="K977" s="140" t="str">
        <f t="shared" si="48"/>
        <v>社政業務-社會福利-獎補助費-對國內團體之捐助</v>
      </c>
      <c r="L977" s="140" t="str">
        <f t="shared" si="49"/>
        <v>113年度文化交流觀摩暨節能減碳及推廣乾淨能源政策宣導活動(台電年度促協金)</v>
      </c>
      <c r="M977" s="40" t="str">
        <f t="shared" si="50"/>
        <v>臺中市龍井區龍津長壽協會</v>
      </c>
    </row>
    <row r="978" spans="1:13" s="6" customFormat="1" ht="112.5">
      <c r="A978" s="91" t="s">
        <v>1120</v>
      </c>
      <c r="B978" s="64" t="s">
        <v>1170</v>
      </c>
      <c r="C978" s="64" t="s">
        <v>1171</v>
      </c>
      <c r="D978" s="62" t="s">
        <v>1482</v>
      </c>
      <c r="E978" s="48">
        <v>20</v>
      </c>
      <c r="F978" s="92" t="s">
        <v>44</v>
      </c>
      <c r="G978" s="93"/>
      <c r="H978" s="43" t="s">
        <v>1</v>
      </c>
      <c r="I978" s="43"/>
      <c r="K978" s="140" t="str">
        <f t="shared" si="48"/>
        <v>社政業務-社會福利-獎補助費-對國內團體之捐助</v>
      </c>
      <c r="L978" s="140" t="str">
        <f t="shared" si="49"/>
        <v>113年度甲辰年恭迎大甲鎮瀾宮天上聖母遶境進香暨節能減碳及推廣乾淨能源政策宣導活動(台電年度促協金)</v>
      </c>
      <c r="M978" s="40" t="str">
        <f t="shared" si="50"/>
        <v>臺中市龍井區媽祖護祐關懷協會</v>
      </c>
    </row>
    <row r="979" spans="1:13" s="6" customFormat="1" ht="93.75">
      <c r="A979" s="91" t="s">
        <v>1120</v>
      </c>
      <c r="B979" s="64" t="s">
        <v>1172</v>
      </c>
      <c r="C979" s="64" t="s">
        <v>1173</v>
      </c>
      <c r="D979" s="62" t="s">
        <v>1482</v>
      </c>
      <c r="E979" s="48">
        <v>20</v>
      </c>
      <c r="F979" s="92" t="s">
        <v>44</v>
      </c>
      <c r="G979" s="93"/>
      <c r="H979" s="43" t="s">
        <v>1</v>
      </c>
      <c r="I979" s="43"/>
      <c r="K979" s="140" t="str">
        <f t="shared" si="48"/>
        <v>社政業務-社會福利-獎補助費-對國內團體之捐助</v>
      </c>
      <c r="L979" s="140" t="str">
        <f t="shared" si="49"/>
        <v>113年度會員文化交流暨支持節約用電及推廣乾淨能源政策宣導活動(台電年度促協金)</v>
      </c>
      <c r="M979" s="40" t="str">
        <f t="shared" si="50"/>
        <v>臺中市龍井區水裡港藝文福利協會</v>
      </c>
    </row>
    <row r="980" spans="1:13" s="6" customFormat="1" ht="75">
      <c r="A980" s="91" t="s">
        <v>1120</v>
      </c>
      <c r="B980" s="64" t="s">
        <v>1174</v>
      </c>
      <c r="C980" s="64" t="s">
        <v>1173</v>
      </c>
      <c r="D980" s="62" t="s">
        <v>1482</v>
      </c>
      <c r="E980" s="48">
        <v>20</v>
      </c>
      <c r="F980" s="92" t="s">
        <v>44</v>
      </c>
      <c r="G980" s="93"/>
      <c r="H980" s="43" t="s">
        <v>1</v>
      </c>
      <c r="I980" s="43"/>
      <c r="K980" s="140" t="str">
        <f t="shared" si="48"/>
        <v>社政業務-社會福利-獎補助費-對國內團體之捐助</v>
      </c>
      <c r="L980" s="140" t="str">
        <f t="shared" si="49"/>
        <v>美學與生活插花講座暨節能減碳宣導活動(台電年度促協金)</v>
      </c>
      <c r="M980" s="40" t="str">
        <f t="shared" si="50"/>
        <v>臺中市龍井區水裡港藝文福利協會</v>
      </c>
    </row>
    <row r="981" spans="1:13" s="6" customFormat="1" ht="75">
      <c r="A981" s="91" t="s">
        <v>1120</v>
      </c>
      <c r="B981" s="64" t="s">
        <v>1175</v>
      </c>
      <c r="C981" s="64" t="s">
        <v>1176</v>
      </c>
      <c r="D981" s="62" t="s">
        <v>1482</v>
      </c>
      <c r="E981" s="48">
        <v>20</v>
      </c>
      <c r="F981" s="92" t="s">
        <v>44</v>
      </c>
      <c r="G981" s="93"/>
      <c r="H981" s="43" t="s">
        <v>1</v>
      </c>
      <c r="I981" s="43"/>
      <c r="K981" s="140" t="str">
        <f t="shared" si="48"/>
        <v>社政業務-社會福利-獎補助費-對國內團體之捐助</v>
      </c>
      <c r="L981" s="140" t="str">
        <f t="shared" si="49"/>
        <v>113年健康講座吃安心食安心暨節約能源宣導活動(台電年度促協金)</v>
      </c>
      <c r="M981" s="40" t="str">
        <f t="shared" si="50"/>
        <v>臺中市龍井區惜福關懷協會</v>
      </c>
    </row>
    <row r="982" spans="1:13" s="6" customFormat="1" ht="93.75">
      <c r="A982" s="91" t="s">
        <v>1120</v>
      </c>
      <c r="B982" s="64" t="s">
        <v>1177</v>
      </c>
      <c r="C982" s="64" t="s">
        <v>1178</v>
      </c>
      <c r="D982" s="62" t="s">
        <v>1482</v>
      </c>
      <c r="E982" s="48">
        <v>20</v>
      </c>
      <c r="F982" s="92" t="s">
        <v>44</v>
      </c>
      <c r="G982" s="93"/>
      <c r="H982" s="43" t="s">
        <v>1</v>
      </c>
      <c r="I982" s="43"/>
      <c r="K982" s="140" t="str">
        <f t="shared" si="48"/>
        <v>社政業務-社會福利-獎補助費-對國內團體之捐助</v>
      </c>
      <c r="L982" s="140" t="str">
        <f t="shared" si="49"/>
        <v>113年度文化學習暨支持台電能源開發及節能減碳宣導活動(台電年度促協金)</v>
      </c>
      <c r="M982" s="40" t="str">
        <f t="shared" si="50"/>
        <v>臺中市龍井區元極舞協會</v>
      </c>
    </row>
    <row r="983" spans="1:13" s="6" customFormat="1" ht="75">
      <c r="A983" s="91" t="s">
        <v>1120</v>
      </c>
      <c r="B983" s="64" t="s">
        <v>1179</v>
      </c>
      <c r="C983" s="64" t="s">
        <v>1180</v>
      </c>
      <c r="D983" s="62" t="s">
        <v>1482</v>
      </c>
      <c r="E983" s="48">
        <v>20</v>
      </c>
      <c r="F983" s="92" t="s">
        <v>44</v>
      </c>
      <c r="G983" s="93"/>
      <c r="H983" s="43" t="s">
        <v>1</v>
      </c>
      <c r="I983" s="43"/>
      <c r="K983" s="140" t="str">
        <f t="shared" si="48"/>
        <v>社政業務-社會福利-獎補助費-對國內團體之捐助</v>
      </c>
      <c r="L983" s="140" t="str">
        <f t="shared" si="49"/>
        <v>113年度北部文化觀摩暨節能減碳、再生資源宣導活動(台電年度促協金)</v>
      </c>
      <c r="M983" s="40" t="str">
        <f t="shared" si="50"/>
        <v>台中市龍井區土風舞協會</v>
      </c>
    </row>
    <row r="984" spans="1:13" s="6" customFormat="1" ht="93.75">
      <c r="A984" s="91" t="s">
        <v>1120</v>
      </c>
      <c r="B984" s="64" t="s">
        <v>1181</v>
      </c>
      <c r="C984" s="64" t="s">
        <v>1182</v>
      </c>
      <c r="D984" s="62" t="s">
        <v>1482</v>
      </c>
      <c r="E984" s="48">
        <v>20</v>
      </c>
      <c r="F984" s="92" t="s">
        <v>44</v>
      </c>
      <c r="G984" s="93"/>
      <c r="H984" s="43" t="s">
        <v>1</v>
      </c>
      <c r="I984" s="43"/>
      <c r="K984" s="140" t="str">
        <f t="shared" si="48"/>
        <v>社政業務-社會福利-獎補助費-對國內團體之捐助</v>
      </c>
      <c r="L984" s="140" t="str">
        <f t="shared" si="49"/>
        <v>113年度義工服務文化觀摩暨支持電源開發推廣乾淨能源政策宣導活動(台電年度促協金)</v>
      </c>
      <c r="M984" s="40" t="str">
        <f t="shared" si="50"/>
        <v>臺中市龍井區交通義工服務協會</v>
      </c>
    </row>
    <row r="985" spans="1:13" s="6" customFormat="1" ht="75">
      <c r="A985" s="91" t="s">
        <v>1120</v>
      </c>
      <c r="B985" s="64" t="s">
        <v>1183</v>
      </c>
      <c r="C985" s="64" t="s">
        <v>1184</v>
      </c>
      <c r="D985" s="62" t="s">
        <v>1482</v>
      </c>
      <c r="E985" s="48">
        <v>20</v>
      </c>
      <c r="F985" s="92" t="s">
        <v>44</v>
      </c>
      <c r="G985" s="93"/>
      <c r="H985" s="43" t="s">
        <v>1</v>
      </c>
      <c r="I985" s="43"/>
      <c r="K985" s="140" t="str">
        <f t="shared" si="48"/>
        <v>社政業務-社會福利-獎補助費-對國內團體之捐助</v>
      </c>
      <c r="L985" s="140" t="str">
        <f t="shared" si="49"/>
        <v>113年度愛鄉文化觀摩暨節能減碳宣導活動(台電年度促協金)</v>
      </c>
      <c r="M985" s="40" t="str">
        <f t="shared" si="50"/>
        <v>台中市龍井區愛鄉土文化協會</v>
      </c>
    </row>
    <row r="986" spans="1:13" s="6" customFormat="1" ht="93.75">
      <c r="A986" s="91" t="s">
        <v>1120</v>
      </c>
      <c r="B986" s="64" t="s">
        <v>1185</v>
      </c>
      <c r="C986" s="64" t="s">
        <v>1186</v>
      </c>
      <c r="D986" s="62" t="s">
        <v>1482</v>
      </c>
      <c r="E986" s="48">
        <v>20</v>
      </c>
      <c r="F986" s="92" t="s">
        <v>44</v>
      </c>
      <c r="G986" s="93"/>
      <c r="H986" s="43" t="s">
        <v>1</v>
      </c>
      <c r="I986" s="43"/>
      <c r="K986" s="140" t="str">
        <f t="shared" si="48"/>
        <v>社政業務-社會福利-獎補助費-對國內團體之捐助</v>
      </c>
      <c r="L986" s="140" t="str">
        <f t="shared" si="49"/>
        <v>113年度慶祝母親節暨社區治安與節能減碳愛地球宣導活動(台電年度促協金)</v>
      </c>
      <c r="M986" s="40" t="str">
        <f t="shared" si="50"/>
        <v>臺中市龍井區舞蹈協會</v>
      </c>
    </row>
    <row r="987" spans="1:13" s="6" customFormat="1" ht="93.75">
      <c r="A987" s="91" t="s">
        <v>1120</v>
      </c>
      <c r="B987" s="64" t="s">
        <v>1187</v>
      </c>
      <c r="C987" s="64" t="s">
        <v>1128</v>
      </c>
      <c r="D987" s="62" t="s">
        <v>1482</v>
      </c>
      <c r="E987" s="48">
        <v>20</v>
      </c>
      <c r="F987" s="92" t="s">
        <v>44</v>
      </c>
      <c r="G987" s="93"/>
      <c r="H987" s="43" t="s">
        <v>1</v>
      </c>
      <c r="I987" s="43"/>
      <c r="K987" s="140" t="str">
        <f t="shared" si="48"/>
        <v>社政業務-社會福利-獎補助費-對國內團體之捐助</v>
      </c>
      <c r="L987" s="140" t="str">
        <f t="shared" si="49"/>
        <v>113年度環保教育及績優人員表揚暨節約能源及推廣乾淨能源政策宣導活動(台電年度促協金)</v>
      </c>
      <c r="M987" s="40" t="str">
        <f t="shared" si="50"/>
        <v>臺中市龍井區環保建設福利協進會</v>
      </c>
    </row>
    <row r="988" spans="1:13" s="6" customFormat="1" ht="93.75">
      <c r="A988" s="91" t="s">
        <v>1120</v>
      </c>
      <c r="B988" s="64" t="s">
        <v>1188</v>
      </c>
      <c r="C988" s="64" t="s">
        <v>1128</v>
      </c>
      <c r="D988" s="62" t="s">
        <v>1482</v>
      </c>
      <c r="E988" s="48">
        <v>20</v>
      </c>
      <c r="F988" s="92" t="s">
        <v>44</v>
      </c>
      <c r="G988" s="93"/>
      <c r="H988" s="43" t="s">
        <v>1</v>
      </c>
      <c r="I988" s="43"/>
      <c r="K988" s="140" t="str">
        <f t="shared" si="48"/>
        <v>社政業務-社會福利-獎補助費-對國內團體之捐助</v>
      </c>
      <c r="L988" s="140" t="str">
        <f t="shared" si="49"/>
        <v>113年環保教育觀摩活動暨支持電源開發與節能減碳宣導活動(台電年度促協金)</v>
      </c>
      <c r="M988" s="40" t="str">
        <f t="shared" si="50"/>
        <v>臺中市龍井區環保建設福利協進會</v>
      </c>
    </row>
    <row r="989" spans="1:13" s="6" customFormat="1" ht="56.25">
      <c r="A989" s="91" t="s">
        <v>1120</v>
      </c>
      <c r="B989" s="64" t="s">
        <v>1189</v>
      </c>
      <c r="C989" s="64" t="s">
        <v>1190</v>
      </c>
      <c r="D989" s="62" t="s">
        <v>1482</v>
      </c>
      <c r="E989" s="48">
        <v>20</v>
      </c>
      <c r="F989" s="92" t="s">
        <v>44</v>
      </c>
      <c r="G989" s="93"/>
      <c r="H989" s="43" t="s">
        <v>1</v>
      </c>
      <c r="I989" s="43"/>
      <c r="K989" s="140" t="str">
        <f t="shared" si="48"/>
        <v>社政業務-社會福利-獎補助費-對國內團體之捐助</v>
      </c>
      <c r="L989" s="140" t="str">
        <f t="shared" si="49"/>
        <v>113年度業務觀摩暨推廣節約能源宣導(台電年度促協金)</v>
      </c>
      <c r="M989" s="40" t="str">
        <f t="shared" si="50"/>
        <v>臺中市龍井區三德里長青協會</v>
      </c>
    </row>
    <row r="990" spans="1:13" s="6" customFormat="1" ht="93.75">
      <c r="A990" s="91" t="s">
        <v>1120</v>
      </c>
      <c r="B990" s="64" t="s">
        <v>1191</v>
      </c>
      <c r="C990" s="64" t="s">
        <v>1192</v>
      </c>
      <c r="D990" s="62" t="s">
        <v>1482</v>
      </c>
      <c r="E990" s="48">
        <v>20</v>
      </c>
      <c r="F990" s="92" t="s">
        <v>44</v>
      </c>
      <c r="G990" s="93"/>
      <c r="H990" s="43" t="s">
        <v>1</v>
      </c>
      <c r="I990" s="43"/>
      <c r="K990" s="140" t="str">
        <f t="shared" si="48"/>
        <v>社政業務-社會福利-獎補助費-對國內團體之捐助</v>
      </c>
      <c r="L990" s="140" t="str">
        <f t="shared" si="49"/>
        <v>113年度文化交流暨支持節約能源及推廣乾淨能源政策宣導活動經費(台電促協金)</v>
      </c>
      <c r="M990" s="40" t="str">
        <f t="shared" si="50"/>
        <v>臺中市龍井區麗水長壽協進會</v>
      </c>
    </row>
    <row r="991" spans="1:13" s="6" customFormat="1" ht="93.75">
      <c r="A991" s="91" t="s">
        <v>1120</v>
      </c>
      <c r="B991" s="64" t="s">
        <v>1193</v>
      </c>
      <c r="C991" s="64" t="s">
        <v>1192</v>
      </c>
      <c r="D991" s="62" t="s">
        <v>1482</v>
      </c>
      <c r="E991" s="48">
        <v>20</v>
      </c>
      <c r="F991" s="92" t="s">
        <v>44</v>
      </c>
      <c r="G991" s="93"/>
      <c r="H991" s="43" t="s">
        <v>1</v>
      </c>
      <c r="I991" s="43"/>
      <c r="K991" s="140" t="str">
        <f t="shared" si="48"/>
        <v>社政業務-社會福利-獎補助費-對國內團體之捐助</v>
      </c>
      <c r="L991" s="140" t="str">
        <f t="shared" si="49"/>
        <v>關懷老人愛心送暖暨支持節約能源及推廣乾淨能源政策宣導活動(台電年度促協金)</v>
      </c>
      <c r="M991" s="40" t="str">
        <f t="shared" si="50"/>
        <v>臺中市龍井區麗水長壽協進會</v>
      </c>
    </row>
    <row r="992" spans="1:13" s="6" customFormat="1" ht="93.75">
      <c r="A992" s="91" t="s">
        <v>1120</v>
      </c>
      <c r="B992" s="64" t="s">
        <v>1194</v>
      </c>
      <c r="C992" s="64" t="s">
        <v>1195</v>
      </c>
      <c r="D992" s="62" t="s">
        <v>1482</v>
      </c>
      <c r="E992" s="48">
        <v>10</v>
      </c>
      <c r="F992" s="92" t="s">
        <v>44</v>
      </c>
      <c r="G992" s="93"/>
      <c r="H992" s="43" t="s">
        <v>1</v>
      </c>
      <c r="I992" s="43"/>
      <c r="K992" s="140" t="str">
        <f t="shared" si="48"/>
        <v>社政業務-社會福利-獎補助費-對國內團體之捐助</v>
      </c>
      <c r="L992" s="140" t="str">
        <f t="shared" si="49"/>
        <v>113年度模範志工表揚暨社區治安與節能減碳愛地球宣導活動(台電年度促協金)</v>
      </c>
      <c r="M992" s="40" t="str">
        <f t="shared" si="50"/>
        <v>臺中市龍井心橋愛心關懷協會</v>
      </c>
    </row>
    <row r="993" spans="1:13" s="6" customFormat="1" ht="93.75">
      <c r="A993" s="91" t="s">
        <v>1120</v>
      </c>
      <c r="B993" s="64" t="s">
        <v>1196</v>
      </c>
      <c r="C993" s="64" t="s">
        <v>1197</v>
      </c>
      <c r="D993" s="62" t="s">
        <v>1482</v>
      </c>
      <c r="E993" s="48">
        <v>20</v>
      </c>
      <c r="F993" s="92" t="s">
        <v>44</v>
      </c>
      <c r="G993" s="93"/>
      <c r="H993" s="43" t="s">
        <v>1</v>
      </c>
      <c r="I993" s="43"/>
      <c r="K993" s="140" t="str">
        <f t="shared" si="48"/>
        <v>社政業務-社會福利-獎補助費-對國內團體之捐助</v>
      </c>
      <c r="L993" s="140" t="str">
        <f t="shared" si="49"/>
        <v>113年度藝文知性文化交流觀摩暨節能減碳及政令宣導活動(台電年度促協金)</v>
      </c>
      <c r="M993" s="40" t="str">
        <f t="shared" si="50"/>
        <v>臺中市龍目井文化協會</v>
      </c>
    </row>
    <row r="994" spans="1:13" s="6" customFormat="1" ht="93.75">
      <c r="A994" s="91" t="s">
        <v>1120</v>
      </c>
      <c r="B994" s="64" t="s">
        <v>1198</v>
      </c>
      <c r="C994" s="64" t="s">
        <v>1199</v>
      </c>
      <c r="D994" s="62" t="s">
        <v>1482</v>
      </c>
      <c r="E994" s="48">
        <v>20</v>
      </c>
      <c r="F994" s="92" t="s">
        <v>44</v>
      </c>
      <c r="G994" s="93"/>
      <c r="H994" s="43" t="s">
        <v>1</v>
      </c>
      <c r="I994" s="43"/>
      <c r="K994" s="140" t="str">
        <f t="shared" si="48"/>
        <v>社政業務-社會福利-獎補助費-對國內團體之捐助</v>
      </c>
      <c r="L994" s="140" t="str">
        <f t="shared" si="49"/>
        <v>113年度水域自救教育訓練及文化交流暨節能減碳及推廣乾淨能源宣導活動(台電年度促協金)</v>
      </c>
      <c r="M994" s="40" t="str">
        <f t="shared" si="50"/>
        <v>臺中市龍井游泳協會</v>
      </c>
    </row>
    <row r="995" spans="1:13" s="6" customFormat="1" ht="56.25">
      <c r="A995" s="91" t="s">
        <v>1120</v>
      </c>
      <c r="B995" s="64" t="s">
        <v>1200</v>
      </c>
      <c r="C995" s="64" t="s">
        <v>1201</v>
      </c>
      <c r="D995" s="62" t="s">
        <v>1482</v>
      </c>
      <c r="E995" s="48">
        <v>20</v>
      </c>
      <c r="F995" s="92" t="s">
        <v>44</v>
      </c>
      <c r="G995" s="93"/>
      <c r="H995" s="43" t="s">
        <v>1</v>
      </c>
      <c r="I995" s="43"/>
      <c r="K995" s="140" t="str">
        <f t="shared" si="48"/>
        <v>社政業務-社會福利-獎補助費-對國內團體之捐助</v>
      </c>
      <c r="L995" s="140" t="str">
        <f t="shared" si="49"/>
        <v>113年度外埠觀摩暨節約用電宣導活動(台電年度促協金)</v>
      </c>
      <c r="M995" s="40" t="str">
        <f t="shared" si="50"/>
        <v>臺中市龍津教育志工協會</v>
      </c>
    </row>
    <row r="996" spans="1:13" s="6" customFormat="1" ht="93.75">
      <c r="A996" s="91" t="s">
        <v>1120</v>
      </c>
      <c r="B996" s="64" t="s">
        <v>1202</v>
      </c>
      <c r="C996" s="64" t="s">
        <v>1203</v>
      </c>
      <c r="D996" s="62" t="s">
        <v>1482</v>
      </c>
      <c r="E996" s="48">
        <v>20</v>
      </c>
      <c r="F996" s="92" t="s">
        <v>44</v>
      </c>
      <c r="G996" s="93"/>
      <c r="H996" s="43" t="s">
        <v>1</v>
      </c>
      <c r="I996" s="43"/>
      <c r="K996" s="140" t="str">
        <f t="shared" si="48"/>
        <v>社政業務-社會福利-獎補助費-對國內團體之捐助</v>
      </c>
      <c r="L996" s="140" t="str">
        <f t="shared" si="49"/>
        <v>113年度績優社區觀摩及文化交流暨節能減碳及推廣乾淨能源政策宣導活動(台電年度促協金)</v>
      </c>
      <c r="M996" s="40" t="str">
        <f t="shared" si="50"/>
        <v>臺中市茄投社區關懷協進會</v>
      </c>
    </row>
    <row r="997" spans="1:13" s="6" customFormat="1" ht="93.75">
      <c r="A997" s="91" t="s">
        <v>1120</v>
      </c>
      <c r="B997" s="64" t="s">
        <v>1204</v>
      </c>
      <c r="C997" s="64" t="s">
        <v>1203</v>
      </c>
      <c r="D997" s="62" t="s">
        <v>1482</v>
      </c>
      <c r="E997" s="48">
        <v>20</v>
      </c>
      <c r="F997" s="92" t="s">
        <v>44</v>
      </c>
      <c r="G997" s="93"/>
      <c r="H997" s="43" t="s">
        <v>1</v>
      </c>
      <c r="I997" s="43"/>
      <c r="K997" s="140" t="str">
        <f t="shared" si="48"/>
        <v>社政業務-社會福利-獎補助費-對國內團體之捐助</v>
      </c>
      <c r="L997" s="140" t="str">
        <f t="shared" si="49"/>
        <v>長壽俱樂部會員文化交流知性觀摩暨節能減碳及推廣乾淨能源政策宣導活動</v>
      </c>
      <c r="M997" s="40" t="str">
        <f t="shared" si="50"/>
        <v>臺中市茄投社區關懷協進會</v>
      </c>
    </row>
    <row r="998" spans="1:13" s="6" customFormat="1" ht="93.75">
      <c r="A998" s="91" t="s">
        <v>1120</v>
      </c>
      <c r="B998" s="64" t="s">
        <v>1205</v>
      </c>
      <c r="C998" s="64" t="s">
        <v>1206</v>
      </c>
      <c r="D998" s="62" t="s">
        <v>1482</v>
      </c>
      <c r="E998" s="48">
        <v>20</v>
      </c>
      <c r="F998" s="92" t="s">
        <v>44</v>
      </c>
      <c r="G998" s="93"/>
      <c r="H998" s="43" t="s">
        <v>1</v>
      </c>
      <c r="I998" s="43"/>
      <c r="K998" s="140" t="str">
        <f t="shared" si="48"/>
        <v>社政業務-社會福利-獎補助費-對國內團體之捐助</v>
      </c>
      <c r="L998" s="140" t="str">
        <f t="shared" si="49"/>
        <v>辦理「瑜珈境外環保觀摩暨節能減碳宣導活動」經費(3/11)(台電年度促協金)</v>
      </c>
      <c r="M998" s="40" t="str">
        <f t="shared" si="50"/>
        <v>臺中市龍井瑜珈協會</v>
      </c>
    </row>
    <row r="999" spans="1:13" s="6" customFormat="1" ht="75">
      <c r="A999" s="91" t="s">
        <v>1120</v>
      </c>
      <c r="B999" s="64" t="s">
        <v>1207</v>
      </c>
      <c r="C999" s="64" t="s">
        <v>1208</v>
      </c>
      <c r="D999" s="62" t="s">
        <v>1482</v>
      </c>
      <c r="E999" s="48">
        <v>20</v>
      </c>
      <c r="F999" s="92" t="s">
        <v>44</v>
      </c>
      <c r="G999" s="93"/>
      <c r="H999" s="43" t="s">
        <v>1</v>
      </c>
      <c r="I999" s="43"/>
      <c r="K999" s="140" t="str">
        <f t="shared" si="48"/>
        <v>社政業務-社會福利-獎補助費-對國內團體之捐助</v>
      </c>
      <c r="L999" s="140" t="str">
        <f t="shared" si="49"/>
        <v>113年度北部社區觀摩暨推廣乾淨能源政策宣導活動(台電年度促協金)</v>
      </c>
      <c r="M999" s="40" t="str">
        <f t="shared" si="50"/>
        <v>臺中市社區福利推展協會</v>
      </c>
    </row>
    <row r="1000" spans="1:13" s="6" customFormat="1" ht="93.75">
      <c r="A1000" s="91" t="s">
        <v>1120</v>
      </c>
      <c r="B1000" s="64" t="s">
        <v>1209</v>
      </c>
      <c r="C1000" s="64" t="s">
        <v>1208</v>
      </c>
      <c r="D1000" s="62" t="s">
        <v>1482</v>
      </c>
      <c r="E1000" s="48">
        <v>20</v>
      </c>
      <c r="F1000" s="92" t="s">
        <v>44</v>
      </c>
      <c r="G1000" s="93"/>
      <c r="H1000" s="43" t="s">
        <v>1</v>
      </c>
      <c r="I1000" s="43"/>
      <c r="K1000" s="140" t="str">
        <f t="shared" si="48"/>
        <v>社政業務-社會福利-獎補助費-對國內團體之捐助</v>
      </c>
      <c r="L1000" s="140" t="str">
        <f t="shared" si="49"/>
        <v>辦理「龍津里蚵寮社區關懷弱勢及老人暨節約用電宣導活動」經費(台電年度促協金)</v>
      </c>
      <c r="M1000" s="40" t="str">
        <f t="shared" si="50"/>
        <v>臺中市社區福利推展協會</v>
      </c>
    </row>
    <row r="1001" spans="1:13" s="6" customFormat="1" ht="75">
      <c r="A1001" s="91" t="s">
        <v>1120</v>
      </c>
      <c r="B1001" s="64" t="s">
        <v>1210</v>
      </c>
      <c r="C1001" s="64" t="s">
        <v>1211</v>
      </c>
      <c r="D1001" s="62" t="s">
        <v>1482</v>
      </c>
      <c r="E1001" s="48">
        <v>20</v>
      </c>
      <c r="F1001" s="92" t="s">
        <v>44</v>
      </c>
      <c r="G1001" s="93"/>
      <c r="H1001" s="43" t="s">
        <v>1</v>
      </c>
      <c r="I1001" s="43"/>
      <c r="K1001" s="140" t="str">
        <f t="shared" si="48"/>
        <v>社政業務-社會福利-獎補助費-對國內團體之捐助</v>
      </c>
      <c r="L1001" s="140" t="str">
        <f t="shared" si="49"/>
        <v>113年度關懷老人戶外交流暨推廣乾淨能源政策宣導活動(台電年度促協金)</v>
      </c>
      <c r="M1001" s="40" t="str">
        <f t="shared" si="50"/>
        <v>臺中市龍井區龍東社區老人福利推廣協會</v>
      </c>
    </row>
    <row r="1002" spans="1:13" s="6" customFormat="1" ht="93.75">
      <c r="A1002" s="91" t="s">
        <v>1120</v>
      </c>
      <c r="B1002" s="64" t="s">
        <v>1212</v>
      </c>
      <c r="C1002" s="64" t="s">
        <v>1155</v>
      </c>
      <c r="D1002" s="62" t="s">
        <v>1482</v>
      </c>
      <c r="E1002" s="48">
        <v>20</v>
      </c>
      <c r="F1002" s="92" t="s">
        <v>44</v>
      </c>
      <c r="G1002" s="93"/>
      <c r="H1002" s="43" t="s">
        <v>1</v>
      </c>
      <c r="I1002" s="43"/>
      <c r="K1002" s="140" t="str">
        <f t="shared" si="48"/>
        <v>社政業務-社會福利-獎補助費-對國內團體之捐助</v>
      </c>
      <c r="L1002" s="140" t="str">
        <f t="shared" si="49"/>
        <v>113年度境外成長交流觀摩暨節約能源及推廣乾淨能源政策宣導活動(台電年度促協金)</v>
      </c>
      <c r="M1002" s="40" t="str">
        <f t="shared" si="50"/>
        <v>臺中市龍井區麗水社區推展協會</v>
      </c>
    </row>
    <row r="1003" spans="1:13" s="6" customFormat="1" ht="112.5">
      <c r="A1003" s="91" t="s">
        <v>1120</v>
      </c>
      <c r="B1003" s="64" t="s">
        <v>1213</v>
      </c>
      <c r="C1003" s="64" t="s">
        <v>1132</v>
      </c>
      <c r="D1003" s="62" t="s">
        <v>1482</v>
      </c>
      <c r="E1003" s="48">
        <v>20</v>
      </c>
      <c r="F1003" s="92" t="s">
        <v>44</v>
      </c>
      <c r="G1003" s="93"/>
      <c r="H1003" s="43" t="s">
        <v>1</v>
      </c>
      <c r="I1003" s="43"/>
      <c r="K1003" s="140" t="str">
        <f t="shared" si="48"/>
        <v>社政業務-社會福利-獎補助費-對國內團體之捐助</v>
      </c>
      <c r="L1003" s="140" t="str">
        <f t="shared" si="49"/>
        <v>113年度婦女成長班環境保護績優社區觀摩暨節能減碳及推廣乾淨能源政策宣導活動(台電年度促協金)</v>
      </c>
      <c r="M1003" s="40" t="str">
        <f t="shared" si="50"/>
        <v>臺中市龍井區田中社區發展協會</v>
      </c>
    </row>
    <row r="1004" spans="1:13" s="6" customFormat="1" ht="112.5">
      <c r="A1004" s="91" t="s">
        <v>1120</v>
      </c>
      <c r="B1004" s="64" t="s">
        <v>1214</v>
      </c>
      <c r="C1004" s="64" t="s">
        <v>1215</v>
      </c>
      <c r="D1004" s="62" t="s">
        <v>1482</v>
      </c>
      <c r="E1004" s="48">
        <v>20</v>
      </c>
      <c r="F1004" s="92" t="s">
        <v>44</v>
      </c>
      <c r="G1004" s="93"/>
      <c r="H1004" s="43" t="s">
        <v>1</v>
      </c>
      <c r="I1004" s="43"/>
      <c r="K1004" s="140" t="str">
        <f t="shared" si="48"/>
        <v>社政業務-社會福利-獎補助費-對國內團體之捐助</v>
      </c>
      <c r="L1004" s="140" t="str">
        <f t="shared" si="49"/>
        <v>113年度關懷老人戶外觀摩暨節約能源用電安全及推廣乾淨能源政策宣導活動(台電年度促協金)</v>
      </c>
      <c r="M1004" s="40" t="str">
        <f t="shared" si="50"/>
        <v>臺中市龍井田中關懷社區藝文體育協會</v>
      </c>
    </row>
    <row r="1005" spans="1:13" s="6" customFormat="1" ht="75">
      <c r="A1005" s="91" t="s">
        <v>1120</v>
      </c>
      <c r="B1005" s="64" t="s">
        <v>1216</v>
      </c>
      <c r="C1005" s="64" t="s">
        <v>1217</v>
      </c>
      <c r="D1005" s="62" t="s">
        <v>1482</v>
      </c>
      <c r="E1005" s="48">
        <v>20</v>
      </c>
      <c r="F1005" s="92" t="s">
        <v>44</v>
      </c>
      <c r="G1005" s="93"/>
      <c r="H1005" s="43" t="s">
        <v>1</v>
      </c>
      <c r="I1005" s="43"/>
      <c r="K1005" s="140" t="str">
        <f t="shared" si="48"/>
        <v>社政業務-社會福利-獎補助費-對國內團體之捐助</v>
      </c>
      <c r="L1005" s="140" t="str">
        <f t="shared" si="49"/>
        <v>113年度南部境外觀摩暨港務業務、節約用電宣導經費(台電年度促協金)</v>
      </c>
      <c r="M1005" s="40" t="str">
        <f t="shared" si="50"/>
        <v>臺中市臺灣楊府元帥文化協會</v>
      </c>
    </row>
    <row r="1006" spans="1:13" s="6" customFormat="1" ht="93.75">
      <c r="A1006" s="91" t="s">
        <v>1120</v>
      </c>
      <c r="B1006" s="64" t="s">
        <v>1218</v>
      </c>
      <c r="C1006" s="64" t="s">
        <v>1219</v>
      </c>
      <c r="D1006" s="62" t="s">
        <v>1482</v>
      </c>
      <c r="E1006" s="48">
        <v>20</v>
      </c>
      <c r="F1006" s="92" t="s">
        <v>44</v>
      </c>
      <c r="G1006" s="93"/>
      <c r="H1006" s="43" t="s">
        <v>1</v>
      </c>
      <c r="I1006" s="43"/>
      <c r="K1006" s="140" t="str">
        <f t="shared" si="48"/>
        <v>社政業務-社會福利-獎補助費-對國內團體之捐助</v>
      </c>
      <c r="L1006" s="140" t="str">
        <f t="shared" si="49"/>
        <v>113年度敬老、志工學習教育訓練交流研習暨支持能源開發宣導活動(台電促協金)</v>
      </c>
      <c r="M1006" s="40" t="str">
        <f t="shared" si="50"/>
        <v>財團法人台中市私立銀同碧湖陳氏社會福利基金會</v>
      </c>
    </row>
    <row r="1007" spans="1:13" s="6" customFormat="1" ht="75">
      <c r="A1007" s="91" t="s">
        <v>1120</v>
      </c>
      <c r="B1007" s="64" t="s">
        <v>1220</v>
      </c>
      <c r="C1007" s="64" t="s">
        <v>1138</v>
      </c>
      <c r="D1007" s="62" t="s">
        <v>1482</v>
      </c>
      <c r="E1007" s="48">
        <v>20</v>
      </c>
      <c r="F1007" s="92" t="s">
        <v>44</v>
      </c>
      <c r="G1007" s="93"/>
      <c r="H1007" s="43" t="s">
        <v>1</v>
      </c>
      <c r="I1007" s="43"/>
      <c r="K1007" s="140" t="str">
        <f t="shared" si="48"/>
        <v>社政業務-社會福利-獎補助費-對國內團體之捐助</v>
      </c>
      <c r="L1007" s="140" t="str">
        <f t="shared" si="49"/>
        <v>113年度瑞里悠美山林生態文化觀摩暨節能減碳宣導活動(台電促協金)</v>
      </c>
      <c r="M1007" s="40" t="str">
        <f t="shared" si="50"/>
        <v>臺中市龍井區太極氣功健身會</v>
      </c>
    </row>
    <row r="1008" spans="1:13" s="6" customFormat="1" ht="56.25">
      <c r="A1008" s="91" t="s">
        <v>1120</v>
      </c>
      <c r="B1008" s="64" t="s">
        <v>1221</v>
      </c>
      <c r="C1008" s="64" t="s">
        <v>1222</v>
      </c>
      <c r="D1008" s="62" t="s">
        <v>1482</v>
      </c>
      <c r="E1008" s="48">
        <v>20</v>
      </c>
      <c r="F1008" s="92" t="s">
        <v>44</v>
      </c>
      <c r="G1008" s="93"/>
      <c r="H1008" s="43" t="s">
        <v>1</v>
      </c>
      <c r="I1008" s="43"/>
      <c r="K1008" s="140" t="str">
        <f t="shared" si="48"/>
        <v>社政業務-社會福利-獎補助費-對國內團體之捐助</v>
      </c>
      <c r="L1008" s="140" t="str">
        <f t="shared" si="49"/>
        <v>文化觀摩暨電源開發及節能減碳宣導活動(台電促協金)</v>
      </c>
      <c r="M1008" s="40" t="str">
        <f t="shared" si="50"/>
        <v>臺中市龍井區心路導護志工協會</v>
      </c>
    </row>
    <row r="1009" spans="1:13" s="6" customFormat="1" ht="75">
      <c r="A1009" s="91" t="s">
        <v>1120</v>
      </c>
      <c r="B1009" s="64" t="s">
        <v>1223</v>
      </c>
      <c r="C1009" s="64" t="s">
        <v>1224</v>
      </c>
      <c r="D1009" s="62" t="s">
        <v>1482</v>
      </c>
      <c r="E1009" s="48">
        <v>20</v>
      </c>
      <c r="F1009" s="92" t="s">
        <v>44</v>
      </c>
      <c r="G1009" s="93"/>
      <c r="H1009" s="43" t="s">
        <v>1</v>
      </c>
      <c r="I1009" s="43"/>
      <c r="K1009" s="140" t="str">
        <f t="shared" si="48"/>
        <v>社政業務-社會福利-獎補助費-對國內團體之捐助</v>
      </c>
      <c r="L1009" s="140" t="str">
        <f t="shared" si="49"/>
        <v>竹坑家政班親子文化活動觀摩暨節能減碳宣導活動(台電促協金)</v>
      </c>
      <c r="M1009" s="40" t="str">
        <f t="shared" si="50"/>
        <v>臺中市龍井區竹坑里好逗陣共榮協會</v>
      </c>
    </row>
    <row r="1010" spans="1:13" s="6" customFormat="1" ht="75">
      <c r="A1010" s="91" t="s">
        <v>1120</v>
      </c>
      <c r="B1010" s="64" t="s">
        <v>1225</v>
      </c>
      <c r="C1010" s="64" t="s">
        <v>1224</v>
      </c>
      <c r="D1010" s="62" t="s">
        <v>1482</v>
      </c>
      <c r="E1010" s="48">
        <v>20</v>
      </c>
      <c r="F1010" s="92" t="s">
        <v>44</v>
      </c>
      <c r="G1010" s="93"/>
      <c r="H1010" s="43" t="s">
        <v>1</v>
      </c>
      <c r="I1010" s="43"/>
      <c r="K1010" s="140" t="str">
        <f t="shared" si="48"/>
        <v>社政業務-社會福利-獎補助費-對國內團體之捐助</v>
      </c>
      <c r="L1010" s="140" t="str">
        <f t="shared" si="49"/>
        <v>親子健走活動暨節能減碳宣導活動經費(台電年度促協金)</v>
      </c>
      <c r="M1010" s="40" t="str">
        <f t="shared" si="50"/>
        <v>臺中市龍井區竹坑里好逗陣共榮協會</v>
      </c>
    </row>
    <row r="1011" spans="1:13" s="6" customFormat="1" ht="93.75">
      <c r="A1011" s="91" t="s">
        <v>1120</v>
      </c>
      <c r="B1011" s="64" t="s">
        <v>1226</v>
      </c>
      <c r="C1011" s="64" t="s">
        <v>1227</v>
      </c>
      <c r="D1011" s="62" t="s">
        <v>1482</v>
      </c>
      <c r="E1011" s="48">
        <v>20</v>
      </c>
      <c r="F1011" s="92" t="s">
        <v>44</v>
      </c>
      <c r="G1011" s="93"/>
      <c r="H1011" s="43" t="s">
        <v>1</v>
      </c>
      <c r="I1011" s="43"/>
      <c r="K1011" s="140" t="str">
        <f t="shared" si="48"/>
        <v>社政業務-社會福利-獎補助費-對國內團體之捐助</v>
      </c>
      <c r="L1011" s="140" t="str">
        <f t="shared" si="49"/>
        <v>2024龍田家族淨山健行節能減碳及推廣乾淨能源政策宣導活動(台電促協金)</v>
      </c>
      <c r="M1011" s="40" t="str">
        <f t="shared" si="50"/>
        <v>臺中市龍田乒乓舞蹈藝文體育協會</v>
      </c>
    </row>
    <row r="1012" spans="1:13" s="6" customFormat="1" ht="75">
      <c r="A1012" s="91" t="s">
        <v>1120</v>
      </c>
      <c r="B1012" s="64" t="s">
        <v>1228</v>
      </c>
      <c r="C1012" s="64" t="s">
        <v>1140</v>
      </c>
      <c r="D1012" s="62" t="s">
        <v>1482</v>
      </c>
      <c r="E1012" s="48">
        <v>20</v>
      </c>
      <c r="F1012" s="92" t="s">
        <v>44</v>
      </c>
      <c r="G1012" s="93"/>
      <c r="H1012" s="43" t="s">
        <v>1</v>
      </c>
      <c r="I1012" s="43"/>
      <c r="K1012" s="140" t="str">
        <f t="shared" si="48"/>
        <v>社政業務-社會福利-獎補助費-對國內團體之捐助</v>
      </c>
      <c r="L1012" s="140" t="str">
        <f t="shared" si="49"/>
        <v>113年志工服務觀摩暨支持能源開發及節能減碳宣導活動(台電促協金)</v>
      </c>
      <c r="M1012" s="40" t="str">
        <f t="shared" si="50"/>
        <v>台中縣龍井鄉祥安促進協會</v>
      </c>
    </row>
    <row r="1013" spans="1:13" s="6" customFormat="1" ht="75">
      <c r="A1013" s="91" t="s">
        <v>1120</v>
      </c>
      <c r="B1013" s="64" t="s">
        <v>1229</v>
      </c>
      <c r="C1013" s="64" t="s">
        <v>1230</v>
      </c>
      <c r="D1013" s="62" t="s">
        <v>1482</v>
      </c>
      <c r="E1013" s="48">
        <v>20</v>
      </c>
      <c r="F1013" s="92" t="s">
        <v>44</v>
      </c>
      <c r="G1013" s="93"/>
      <c r="H1013" s="43" t="s">
        <v>1</v>
      </c>
      <c r="I1013" s="43"/>
      <c r="K1013" s="140" t="str">
        <f t="shared" si="48"/>
        <v>社政業務-社會福利-獎補助費-對國內團體之捐助</v>
      </c>
      <c r="L1013" s="140" t="str">
        <f t="shared" si="49"/>
        <v>辦理「境外環保觀摩暨節能減碳宣導活動」經費(台電年度促協金)</v>
      </c>
      <c r="M1013" s="40" t="str">
        <f t="shared" si="50"/>
        <v>臺中市龍井區竹坑社區發展協會</v>
      </c>
    </row>
    <row r="1014" spans="1:13" s="6" customFormat="1" ht="112.5">
      <c r="A1014" s="91" t="s">
        <v>1120</v>
      </c>
      <c r="B1014" s="64" t="s">
        <v>1231</v>
      </c>
      <c r="C1014" s="64" t="s">
        <v>1232</v>
      </c>
      <c r="D1014" s="62" t="s">
        <v>1482</v>
      </c>
      <c r="E1014" s="48">
        <v>10</v>
      </c>
      <c r="F1014" s="92" t="s">
        <v>44</v>
      </c>
      <c r="G1014" s="93"/>
      <c r="H1014" s="43" t="s">
        <v>1</v>
      </c>
      <c r="I1014" s="43"/>
      <c r="K1014" s="140" t="str">
        <f t="shared" si="48"/>
        <v>社政業務-社會福利-獎補助費-對國內團體之捐助</v>
      </c>
      <c r="L1014" s="140" t="str">
        <f t="shared" si="49"/>
        <v>辦理「中秋節社區老人關懷據點才藝表演秀暨節能減碳及港務業務宣導活動」經費(台電年度促協金)</v>
      </c>
      <c r="M1014" s="40" t="str">
        <f t="shared" si="50"/>
        <v>臺中市龍井區福田社區發展協會</v>
      </c>
    </row>
    <row r="1015" spans="1:13" s="6" customFormat="1" ht="131.25">
      <c r="A1015" s="91" t="s">
        <v>1120</v>
      </c>
      <c r="B1015" s="64" t="s">
        <v>1233</v>
      </c>
      <c r="C1015" s="64" t="s">
        <v>1234</v>
      </c>
      <c r="D1015" s="62" t="s">
        <v>1482</v>
      </c>
      <c r="E1015" s="48">
        <v>20</v>
      </c>
      <c r="F1015" s="92" t="s">
        <v>44</v>
      </c>
      <c r="G1015" s="93"/>
      <c r="H1015" s="43" t="s">
        <v>1</v>
      </c>
      <c r="I1015" s="43"/>
      <c r="K1015" s="140" t="str">
        <f t="shared" si="48"/>
        <v>社政業務-社會福利-獎補助費-對國內團體之捐助</v>
      </c>
      <c r="L1015" s="140" t="str">
        <f t="shared" si="49"/>
        <v>辦理「龍東社區婦女成長班文化交流觀摩及關懷單親家庭暨節能減碳及推廣乾淨能源政策宣導活動」經費台電年度促協金)</v>
      </c>
      <c r="M1015" s="40" t="str">
        <f t="shared" si="50"/>
        <v>臺中市龍井區龍東社區發展協會</v>
      </c>
    </row>
    <row r="1016" spans="1:13" s="6" customFormat="1" ht="112.5">
      <c r="A1016" s="91" t="s">
        <v>1120</v>
      </c>
      <c r="B1016" s="64" t="s">
        <v>1235</v>
      </c>
      <c r="C1016" s="64" t="s">
        <v>1236</v>
      </c>
      <c r="D1016" s="62" t="s">
        <v>1482</v>
      </c>
      <c r="E1016" s="48">
        <v>10</v>
      </c>
      <c r="F1016" s="92" t="s">
        <v>44</v>
      </c>
      <c r="G1016" s="93"/>
      <c r="H1016" s="43" t="s">
        <v>1</v>
      </c>
      <c r="I1016" s="43"/>
      <c r="K1016" s="140" t="str">
        <f t="shared" si="48"/>
        <v>社政業務-社會福利-獎補助費-對國內團體之捐助</v>
      </c>
      <c r="L1016" s="140" t="str">
        <f t="shared" si="49"/>
        <v>辦理「113年秋夜晚風社區才藝成果發表會及節能減碳暨政令宣導活動」經費(台電年度促協金)</v>
      </c>
      <c r="M1016" s="40" t="str">
        <f t="shared" si="50"/>
        <v>臺中市龍井區三德社區發展協會</v>
      </c>
    </row>
    <row r="1017" spans="1:13" s="6" customFormat="1" ht="75">
      <c r="A1017" s="91" t="s">
        <v>1120</v>
      </c>
      <c r="B1017" s="64" t="s">
        <v>1237</v>
      </c>
      <c r="C1017" s="64" t="s">
        <v>1176</v>
      </c>
      <c r="D1017" s="62" t="s">
        <v>1482</v>
      </c>
      <c r="E1017" s="48">
        <v>20</v>
      </c>
      <c r="F1017" s="92" t="s">
        <v>44</v>
      </c>
      <c r="G1017" s="93"/>
      <c r="H1017" s="43" t="s">
        <v>1</v>
      </c>
      <c r="I1017" s="43"/>
      <c r="K1017" s="140" t="str">
        <f t="shared" si="48"/>
        <v>社政業務-社會福利-獎補助費-對國內團體之捐助</v>
      </c>
      <c r="L1017" s="140" t="str">
        <f t="shared" si="49"/>
        <v>辦理「文化觀摩暨節能減碳宣導活動」經費(台電年度促協金)</v>
      </c>
      <c r="M1017" s="40" t="str">
        <f t="shared" si="50"/>
        <v>臺中市龍井區惜福關懷協會</v>
      </c>
    </row>
    <row r="1018" spans="1:13" s="6" customFormat="1" ht="75">
      <c r="A1018" s="91" t="s">
        <v>1120</v>
      </c>
      <c r="B1018" s="64" t="s">
        <v>1238</v>
      </c>
      <c r="C1018" s="64" t="s">
        <v>1192</v>
      </c>
      <c r="D1018" s="62" t="s">
        <v>1482</v>
      </c>
      <c r="E1018" s="48">
        <v>20</v>
      </c>
      <c r="F1018" s="92" t="s">
        <v>44</v>
      </c>
      <c r="G1018" s="93"/>
      <c r="H1018" s="43" t="s">
        <v>1</v>
      </c>
      <c r="I1018" s="43"/>
      <c r="K1018" s="140" t="str">
        <f t="shared" si="48"/>
        <v>社政業務-社會福利-獎補助費-對國內團體之捐助</v>
      </c>
      <c r="L1018" s="140" t="str">
        <f t="shared" si="49"/>
        <v>辦理推廣樂齡終身學習觀念暨節能減碳宣導活動(台電年度促協金)</v>
      </c>
      <c r="M1018" s="40" t="str">
        <f t="shared" si="50"/>
        <v>臺中市龍井區麗水長壽協進會</v>
      </c>
    </row>
    <row r="1019" spans="1:13" s="6" customFormat="1" ht="93.75">
      <c r="A1019" s="91" t="s">
        <v>1120</v>
      </c>
      <c r="B1019" s="64" t="s">
        <v>1239</v>
      </c>
      <c r="C1019" s="64" t="s">
        <v>1169</v>
      </c>
      <c r="D1019" s="62" t="s">
        <v>1482</v>
      </c>
      <c r="E1019" s="48">
        <v>20</v>
      </c>
      <c r="F1019" s="92" t="s">
        <v>44</v>
      </c>
      <c r="G1019" s="93"/>
      <c r="H1019" s="43" t="s">
        <v>1</v>
      </c>
      <c r="I1019" s="43"/>
      <c r="K1019" s="140" t="str">
        <f t="shared" si="48"/>
        <v>社政業務-社會福利-獎補助費-對國內團體之捐助</v>
      </c>
      <c r="L1019" s="140" t="str">
        <f t="shared" si="49"/>
        <v>慶祝重陽敬老活動暨節能減碳及推廣乾淨能源政策宣導活動(台電年度促協金)</v>
      </c>
      <c r="M1019" s="40" t="str">
        <f t="shared" si="50"/>
        <v>臺中市龍井區龍津長壽協會</v>
      </c>
    </row>
    <row r="1020" spans="1:13" s="6" customFormat="1" ht="112.5">
      <c r="A1020" s="91" t="s">
        <v>1120</v>
      </c>
      <c r="B1020" s="64" t="s">
        <v>1240</v>
      </c>
      <c r="C1020" s="64" t="s">
        <v>1126</v>
      </c>
      <c r="D1020" s="62" t="s">
        <v>1482</v>
      </c>
      <c r="E1020" s="48">
        <v>20</v>
      </c>
      <c r="F1020" s="92" t="s">
        <v>44</v>
      </c>
      <c r="G1020" s="93"/>
      <c r="H1020" s="43" t="s">
        <v>1</v>
      </c>
      <c r="I1020" s="43"/>
      <c r="K1020" s="140" t="str">
        <f t="shared" si="48"/>
        <v>社政業務-社會福利-獎補助費-對國內團體之捐助</v>
      </c>
      <c r="L1020" s="140" t="str">
        <f t="shared" si="49"/>
        <v>113年度慶祝重陽節尊賢敬老暨支持電源開發及節能減碳推廣乾淨能源宣導活動(台電年度促協金)</v>
      </c>
      <c r="M1020" s="40" t="str">
        <f t="shared" si="50"/>
        <v>臺中市龍井區忠和社區發展協會</v>
      </c>
    </row>
    <row r="1021" spans="1:13" s="6" customFormat="1" ht="56.25">
      <c r="A1021" s="91" t="s">
        <v>1120</v>
      </c>
      <c r="B1021" s="64" t="s">
        <v>1241</v>
      </c>
      <c r="C1021" s="64" t="s">
        <v>1242</v>
      </c>
      <c r="D1021" s="62" t="s">
        <v>1482</v>
      </c>
      <c r="E1021" s="48">
        <v>40</v>
      </c>
      <c r="F1021" s="92" t="s">
        <v>44</v>
      </c>
      <c r="G1021" s="93"/>
      <c r="H1021" s="43" t="s">
        <v>1</v>
      </c>
      <c r="I1021" s="43"/>
      <c r="K1021" s="140" t="str">
        <f t="shared" si="48"/>
        <v>社政業務-社會福利-獎補助費-對國內團體之捐助</v>
      </c>
      <c r="L1021" s="140" t="str">
        <f t="shared" si="49"/>
        <v>辦理各項活動及集會研習之用(台電促協金</v>
      </c>
      <c r="M1021" s="40" t="str">
        <f t="shared" si="50"/>
        <v>臺中市龍井區新東社區發展協會</v>
      </c>
    </row>
    <row r="1022" spans="1:13" ht="93.75">
      <c r="A1022" s="91" t="s">
        <v>1120</v>
      </c>
      <c r="B1022" s="64" t="s">
        <v>1243</v>
      </c>
      <c r="C1022" s="64" t="s">
        <v>1128</v>
      </c>
      <c r="D1022" s="62" t="s">
        <v>1482</v>
      </c>
      <c r="E1022" s="48">
        <v>20</v>
      </c>
      <c r="F1022" s="92" t="s">
        <v>44</v>
      </c>
      <c r="G1022" s="93"/>
      <c r="H1022" s="43" t="s">
        <v>1</v>
      </c>
      <c r="I1022" s="43"/>
      <c r="K1022" s="140" t="str">
        <f t="shared" si="48"/>
        <v>社政業務-社會福利-獎補助費-對國內團體之捐助</v>
      </c>
      <c r="L1022" s="140" t="str">
        <f t="shared" si="49"/>
        <v>辦理「中秋佳節慶團圓暨宣導節約用電推廣乾淨能源活動」經費(台電年度促協金)</v>
      </c>
      <c r="M1022" s="40" t="str">
        <f t="shared" si="50"/>
        <v>臺中市龍井區環保建設福利協進會</v>
      </c>
    </row>
    <row r="1023" spans="1:13" ht="93.75">
      <c r="A1023" s="91" t="s">
        <v>1120</v>
      </c>
      <c r="B1023" s="64" t="s">
        <v>1244</v>
      </c>
      <c r="C1023" s="64" t="s">
        <v>1245</v>
      </c>
      <c r="D1023" s="62" t="s">
        <v>1482</v>
      </c>
      <c r="E1023" s="48">
        <v>20</v>
      </c>
      <c r="F1023" s="92" t="s">
        <v>44</v>
      </c>
      <c r="G1023" s="93"/>
      <c r="H1023" s="43" t="s">
        <v>1</v>
      </c>
      <c r="I1023" s="43"/>
      <c r="K1023" s="140" t="str">
        <f t="shared" si="48"/>
        <v>社政業務-社會福利-獎補助費-對國內團體之捐助</v>
      </c>
      <c r="L1023" s="140" t="str">
        <f t="shared" si="49"/>
        <v>辦理「113年度參訪名剎文化觀摩暨節約用電節能減碳宣導活動」經費(台電年度促協金)</v>
      </c>
      <c r="M1023" s="40" t="str">
        <f t="shared" si="50"/>
        <v>臺中市菩提苑共修關懷慈善會</v>
      </c>
    </row>
    <row r="1024" spans="1:13" ht="75">
      <c r="A1024" s="91" t="s">
        <v>1120</v>
      </c>
      <c r="B1024" s="64" t="s">
        <v>1237</v>
      </c>
      <c r="C1024" s="64" t="s">
        <v>1246</v>
      </c>
      <c r="D1024" s="62" t="s">
        <v>1482</v>
      </c>
      <c r="E1024" s="48">
        <v>20</v>
      </c>
      <c r="F1024" s="92" t="s">
        <v>44</v>
      </c>
      <c r="G1024" s="93"/>
      <c r="H1024" s="43" t="s">
        <v>1</v>
      </c>
      <c r="I1024" s="43"/>
      <c r="K1024" s="140" t="str">
        <f t="shared" si="48"/>
        <v>社政業務-社會福利-獎補助費-對國內團體之捐助</v>
      </c>
      <c r="L1024" s="140" t="str">
        <f t="shared" si="49"/>
        <v>辦理「文化觀摩暨節能減碳宣導活動」經費(台電年度促協金)</v>
      </c>
      <c r="M1024" s="40" t="str">
        <f t="shared" si="50"/>
        <v>臺中市馮氏宗親會</v>
      </c>
    </row>
    <row r="1025" spans="1:13" ht="131.25">
      <c r="A1025" s="91" t="s">
        <v>1120</v>
      </c>
      <c r="B1025" s="64" t="s">
        <v>1247</v>
      </c>
      <c r="C1025" s="64" t="s">
        <v>1124</v>
      </c>
      <c r="D1025" s="62" t="s">
        <v>1482</v>
      </c>
      <c r="E1025" s="48">
        <v>20</v>
      </c>
      <c r="F1025" s="92" t="s">
        <v>44</v>
      </c>
      <c r="G1025" s="93"/>
      <c r="H1025" s="43" t="s">
        <v>1</v>
      </c>
      <c r="I1025" s="43"/>
      <c r="K1025" s="140" t="str">
        <f t="shared" si="48"/>
        <v>社政業務-社會福利-獎補助費-對國內團體之捐助</v>
      </c>
      <c r="L1025" s="140" t="str">
        <f t="shared" si="49"/>
        <v>辦理「社區成長教室-婦女成長班113年度境外生態觀摩暨節能減碳及推廣潔淨能源政策宣導活動」經費(台電年度促協金)</v>
      </c>
      <c r="M1025" s="40" t="str">
        <f t="shared" si="50"/>
        <v>臺中市龍井區山腳社區發展協會</v>
      </c>
    </row>
    <row r="1026" spans="1:13" ht="75">
      <c r="A1026" s="91" t="s">
        <v>1120</v>
      </c>
      <c r="B1026" s="64" t="s">
        <v>1248</v>
      </c>
      <c r="C1026" s="64" t="s">
        <v>1124</v>
      </c>
      <c r="D1026" s="62" t="s">
        <v>1482</v>
      </c>
      <c r="E1026" s="48">
        <v>20</v>
      </c>
      <c r="F1026" s="92" t="s">
        <v>44</v>
      </c>
      <c r="G1026" s="93"/>
      <c r="H1026" s="43" t="s">
        <v>1</v>
      </c>
      <c r="I1026" s="43"/>
      <c r="K1026" s="140" t="str">
        <f t="shared" si="48"/>
        <v>社政業務-社會福利-獎補助費-對國內團體之捐助</v>
      </c>
      <c r="L1026" s="140" t="str">
        <f t="shared" si="49"/>
        <v>辦理「中秋慶團圓暨推廣乾淨能源宣導活動」經費(台電年度促協金)</v>
      </c>
      <c r="M1026" s="40" t="str">
        <f t="shared" si="50"/>
        <v>臺中市龍井區山腳社區發展協會</v>
      </c>
    </row>
    <row r="1027" spans="1:13" ht="93.75">
      <c r="A1027" s="91" t="s">
        <v>1120</v>
      </c>
      <c r="B1027" s="64" t="s">
        <v>1249</v>
      </c>
      <c r="C1027" s="64" t="s">
        <v>1234</v>
      </c>
      <c r="D1027" s="62" t="s">
        <v>1482</v>
      </c>
      <c r="E1027" s="48">
        <v>20</v>
      </c>
      <c r="F1027" s="92" t="s">
        <v>44</v>
      </c>
      <c r="G1027" s="93"/>
      <c r="H1027" s="43" t="s">
        <v>1</v>
      </c>
      <c r="I1027" s="43"/>
      <c r="K1027" s="140" t="str">
        <f t="shared" si="48"/>
        <v>社政業務-社會福利-獎補助費-對國內團體之捐助</v>
      </c>
      <c r="L1027" s="140" t="str">
        <f t="shared" si="49"/>
        <v>辦理「幸福龍東.中秋聯歡晚會暨推廣乾淨能源政策宣導活動」經費(台電年度促協金)</v>
      </c>
      <c r="M1027" s="40" t="str">
        <f t="shared" si="50"/>
        <v>臺中市龍井區龍東社區發展協會</v>
      </c>
    </row>
    <row r="1028" spans="1:13" ht="75">
      <c r="A1028" s="91" t="s">
        <v>1120</v>
      </c>
      <c r="B1028" s="64" t="s">
        <v>1250</v>
      </c>
      <c r="C1028" s="64" t="s">
        <v>1251</v>
      </c>
      <c r="D1028" s="62" t="s">
        <v>1482</v>
      </c>
      <c r="E1028" s="48">
        <v>19</v>
      </c>
      <c r="F1028" s="92" t="s">
        <v>44</v>
      </c>
      <c r="G1028" s="93"/>
      <c r="H1028" s="43" t="s">
        <v>1</v>
      </c>
      <c r="I1028" s="43"/>
      <c r="K1028" s="140" t="str">
        <f t="shared" ref="K1028:K1091" si="51">A1028</f>
        <v>社政業務-社會福利-獎補助費-對國內團體之捐助</v>
      </c>
      <c r="L1028" s="140" t="str">
        <f t="shared" ref="L1028:L1091" si="52">B1028</f>
        <v>辦理犯罪預防宣導暨節約用電宣導及推廣乾淨能源活動(台電年度促協金)</v>
      </c>
      <c r="M1028" s="40" t="str">
        <f t="shared" ref="M1028:M1091" si="53">C1028</f>
        <v>臺中市龍井區老人會</v>
      </c>
    </row>
    <row r="1029" spans="1:13" ht="93.75">
      <c r="A1029" s="91" t="s">
        <v>1120</v>
      </c>
      <c r="B1029" s="64" t="s">
        <v>1252</v>
      </c>
      <c r="C1029" s="64" t="s">
        <v>1253</v>
      </c>
      <c r="D1029" s="62" t="s">
        <v>1482</v>
      </c>
      <c r="E1029" s="48">
        <v>20</v>
      </c>
      <c r="F1029" s="92" t="s">
        <v>44</v>
      </c>
      <c r="G1029" s="93"/>
      <c r="H1029" s="43" t="s">
        <v>1</v>
      </c>
      <c r="I1029" s="43"/>
      <c r="K1029" s="140" t="str">
        <f t="shared" si="51"/>
        <v>社政業務-社會福利-獎補助費-對國內團體之捐助</v>
      </c>
      <c r="L1029" s="140" t="str">
        <f t="shared" si="52"/>
        <v>辦理「社區成長教室生態文化教育觀摩暨節約用電宣導活動」經費(台電年度促協金)</v>
      </c>
      <c r="M1029" s="40" t="str">
        <f t="shared" si="53"/>
        <v>臺中市龍井區龍崗社區發展協會</v>
      </c>
    </row>
    <row r="1030" spans="1:13" ht="112.5">
      <c r="A1030" s="91" t="s">
        <v>1120</v>
      </c>
      <c r="B1030" s="64" t="s">
        <v>1254</v>
      </c>
      <c r="C1030" s="64" t="s">
        <v>1253</v>
      </c>
      <c r="D1030" s="62" t="s">
        <v>1482</v>
      </c>
      <c r="E1030" s="48">
        <v>10</v>
      </c>
      <c r="F1030" s="92" t="s">
        <v>44</v>
      </c>
      <c r="G1030" s="93"/>
      <c r="H1030" s="43" t="s">
        <v>1</v>
      </c>
      <c r="I1030" s="43"/>
      <c r="K1030" s="140" t="str">
        <f t="shared" si="51"/>
        <v>社政業務-社會福利-獎補助費-對國內團體之捐助</v>
      </c>
      <c r="L1030" s="140" t="str">
        <f t="shared" si="52"/>
        <v>辦理「歲末送暖關懷老人及單親弱勢家庭暨節能減碳及港務業務宣導活動」經費(台電年度促協金)</v>
      </c>
      <c r="M1030" s="40" t="str">
        <f t="shared" si="53"/>
        <v>臺中市龍井區龍崗社區發展協會</v>
      </c>
    </row>
    <row r="1031" spans="1:13" ht="112.5">
      <c r="A1031" s="91" t="s">
        <v>1120</v>
      </c>
      <c r="B1031" s="64" t="s">
        <v>1255</v>
      </c>
      <c r="C1031" s="64" t="s">
        <v>1132</v>
      </c>
      <c r="D1031" s="62" t="s">
        <v>1482</v>
      </c>
      <c r="E1031" s="48">
        <v>20</v>
      </c>
      <c r="F1031" s="92" t="s">
        <v>44</v>
      </c>
      <c r="G1031" s="93"/>
      <c r="H1031" s="43" t="s">
        <v>1</v>
      </c>
      <c r="I1031" s="43"/>
      <c r="K1031" s="140" t="str">
        <f t="shared" si="51"/>
        <v>社政業務-社會福利-獎補助費-對國內團體之捐助</v>
      </c>
      <c r="L1031" s="140" t="str">
        <f t="shared" si="52"/>
        <v>辦理「關懷老人健康久久長壽久久暨支持新建燃氣機組計畫及宣導節能減碳活動」經費(台電年度促協金)</v>
      </c>
      <c r="M1031" s="40" t="str">
        <f t="shared" si="53"/>
        <v>臺中市龍井區田中社區發展協會</v>
      </c>
    </row>
    <row r="1032" spans="1:13" ht="131.25">
      <c r="A1032" s="91" t="s">
        <v>1120</v>
      </c>
      <c r="B1032" s="64" t="s">
        <v>1256</v>
      </c>
      <c r="C1032" s="64" t="s">
        <v>1132</v>
      </c>
      <c r="D1032" s="62" t="s">
        <v>1482</v>
      </c>
      <c r="E1032" s="48">
        <v>10</v>
      </c>
      <c r="F1032" s="92" t="s">
        <v>44</v>
      </c>
      <c r="G1032" s="93"/>
      <c r="H1032" s="43" t="s">
        <v>1</v>
      </c>
      <c r="I1032" s="43"/>
      <c r="K1032" s="140" t="str">
        <f t="shared" si="51"/>
        <v>社政業務-社會福利-獎補助費-對國內團體之捐助</v>
      </c>
      <c r="L1032" s="140" t="str">
        <f t="shared" si="52"/>
        <v>補助臺中市龍井區田中社區發展協會辦理「社區照顧關懷據點能減碳宣導活動」經費(11/1)(台電年度促協金</v>
      </c>
      <c r="M1032" s="40" t="str">
        <f t="shared" si="53"/>
        <v>臺中市龍井區田中社區發展協會</v>
      </c>
    </row>
    <row r="1033" spans="1:13" ht="93.75">
      <c r="A1033" s="91" t="s">
        <v>1120</v>
      </c>
      <c r="B1033" s="64" t="s">
        <v>1257</v>
      </c>
      <c r="C1033" s="64" t="s">
        <v>1165</v>
      </c>
      <c r="D1033" s="62" t="s">
        <v>1482</v>
      </c>
      <c r="E1033" s="48">
        <v>20</v>
      </c>
      <c r="F1033" s="92" t="s">
        <v>44</v>
      </c>
      <c r="G1033" s="93"/>
      <c r="H1033" s="43" t="s">
        <v>1</v>
      </c>
      <c r="I1033" s="43"/>
      <c r="K1033" s="140" t="str">
        <f t="shared" si="51"/>
        <v>社政業務-社會福利-獎補助費-對國內團體之捐助</v>
      </c>
      <c r="L1033" s="140" t="str">
        <f t="shared" si="52"/>
        <v>辦理「歡慶中秋，關懷敬老暨推廣乾淨能源及港務宣導活動」經費(台電年度促協金)</v>
      </c>
      <c r="M1033" s="40" t="str">
        <f t="shared" si="53"/>
        <v>臺中市龍井區敬老關懷協會</v>
      </c>
    </row>
    <row r="1034" spans="1:13" ht="93.75">
      <c r="A1034" s="91" t="s">
        <v>1120</v>
      </c>
      <c r="B1034" s="64" t="s">
        <v>1258</v>
      </c>
      <c r="C1034" s="64" t="s">
        <v>1134</v>
      </c>
      <c r="D1034" s="62" t="s">
        <v>1482</v>
      </c>
      <c r="E1034" s="48">
        <v>20</v>
      </c>
      <c r="F1034" s="92" t="s">
        <v>44</v>
      </c>
      <c r="G1034" s="93"/>
      <c r="H1034" s="43" t="s">
        <v>1</v>
      </c>
      <c r="I1034" s="43"/>
      <c r="K1034" s="140" t="str">
        <f t="shared" si="51"/>
        <v>社政業務-社會福利-獎補助費-對國內團體之捐助</v>
      </c>
      <c r="L1034" s="140" t="str">
        <f t="shared" si="52"/>
        <v>辦理「113年度龍馬精神慶重陽敬老暨節能減碳宣導活動」經費(台電年度促協金)</v>
      </c>
      <c r="M1034" s="40" t="str">
        <f t="shared" si="53"/>
        <v>財團法人台中市私立普濟社會福利慈善事業基金會</v>
      </c>
    </row>
    <row r="1035" spans="1:13" ht="112.5">
      <c r="A1035" s="91" t="s">
        <v>1120</v>
      </c>
      <c r="B1035" s="64" t="s">
        <v>1259</v>
      </c>
      <c r="C1035" s="64" t="s">
        <v>1260</v>
      </c>
      <c r="D1035" s="62" t="s">
        <v>1482</v>
      </c>
      <c r="E1035" s="48">
        <v>20</v>
      </c>
      <c r="F1035" s="92" t="s">
        <v>44</v>
      </c>
      <c r="G1035" s="93"/>
      <c r="H1035" s="43" t="s">
        <v>1</v>
      </c>
      <c r="I1035" s="43"/>
      <c r="K1035" s="140" t="str">
        <f t="shared" si="51"/>
        <v>社政業務-社會福利-獎補助費-對國內團體之捐助</v>
      </c>
      <c r="L1035" s="140" t="str">
        <f t="shared" si="52"/>
        <v>辦理「秋節敬老暨推廣乾淨能源、支持市政業務、節能減碳、港務宣導活動」經費(台電年度促協金)</v>
      </c>
      <c r="M1035" s="40" t="str">
        <f t="shared" si="53"/>
        <v>臺中市龍井區南寮親子關懷協會</v>
      </c>
    </row>
    <row r="1036" spans="1:13" ht="112.5">
      <c r="A1036" s="91" t="s">
        <v>1120</v>
      </c>
      <c r="B1036" s="64" t="s">
        <v>1261</v>
      </c>
      <c r="C1036" s="64" t="s">
        <v>1262</v>
      </c>
      <c r="D1036" s="62" t="s">
        <v>1482</v>
      </c>
      <c r="E1036" s="48">
        <v>10</v>
      </c>
      <c r="F1036" s="92" t="s">
        <v>44</v>
      </c>
      <c r="G1036" s="93"/>
      <c r="H1036" s="43" t="s">
        <v>1</v>
      </c>
      <c r="I1036" s="43"/>
      <c r="K1036" s="140" t="str">
        <f t="shared" si="51"/>
        <v>社政業務-社會福利-獎補助費-對國內團體之捐助</v>
      </c>
      <c r="L1036" s="140" t="str">
        <f t="shared" si="52"/>
        <v>辦理「歲末關懷老人及清寒弱勢家庭暨節能減碳及港務業務宣導活動」經費(台電年度促協金)</v>
      </c>
      <c r="M1036" s="40" t="str">
        <f t="shared" si="53"/>
        <v>臺中市龍井區龍西社區發展協會</v>
      </c>
    </row>
    <row r="1037" spans="1:13" ht="112.5">
      <c r="A1037" s="91" t="s">
        <v>1120</v>
      </c>
      <c r="B1037" s="64" t="s">
        <v>1263</v>
      </c>
      <c r="C1037" s="64" t="s">
        <v>1264</v>
      </c>
      <c r="D1037" s="62" t="s">
        <v>1482</v>
      </c>
      <c r="E1037" s="48">
        <v>20</v>
      </c>
      <c r="F1037" s="92" t="s">
        <v>44</v>
      </c>
      <c r="G1037" s="93"/>
      <c r="H1037" s="43" t="s">
        <v>1</v>
      </c>
      <c r="I1037" s="43"/>
      <c r="K1037" s="140" t="str">
        <f t="shared" si="51"/>
        <v>社政業務-社會福利-獎補助費-對國內團體之捐助</v>
      </c>
      <c r="L1037" s="140" t="str">
        <f t="shared" si="52"/>
        <v>辦理「活力愛運動第三屆親子健行與互動體能暨節能減碳愛地球宣導活動」經費(台電年度促協金)</v>
      </c>
      <c r="M1037" s="40" t="str">
        <f t="shared" si="53"/>
        <v>臺中市活力運動推廣協會</v>
      </c>
    </row>
    <row r="1038" spans="1:13" ht="93.75">
      <c r="A1038" s="91" t="s">
        <v>1120</v>
      </c>
      <c r="B1038" s="64" t="s">
        <v>1265</v>
      </c>
      <c r="C1038" s="64" t="s">
        <v>1264</v>
      </c>
      <c r="D1038" s="62" t="s">
        <v>1482</v>
      </c>
      <c r="E1038" s="48">
        <v>20</v>
      </c>
      <c r="F1038" s="92" t="s">
        <v>44</v>
      </c>
      <c r="G1038" s="93"/>
      <c r="H1038" s="43" t="s">
        <v>1</v>
      </c>
      <c r="I1038" s="43"/>
      <c r="K1038" s="140" t="str">
        <f t="shared" si="51"/>
        <v>社政業務-社會福利-獎補助費-對國內團體之捐助</v>
      </c>
      <c r="L1038" s="140" t="str">
        <f t="shared" si="52"/>
        <v>辦理「會員與志工境外自然生態參訪暨節能減碳愛地球宣導活動」經費(台電年度促協金)</v>
      </c>
      <c r="M1038" s="40" t="str">
        <f t="shared" si="53"/>
        <v>臺中市活力運動推廣協會</v>
      </c>
    </row>
    <row r="1039" spans="1:13" ht="75">
      <c r="A1039" s="91" t="s">
        <v>1120</v>
      </c>
      <c r="B1039" s="64" t="s">
        <v>1266</v>
      </c>
      <c r="C1039" s="64" t="s">
        <v>1136</v>
      </c>
      <c r="D1039" s="62" t="s">
        <v>1482</v>
      </c>
      <c r="E1039" s="48">
        <v>20</v>
      </c>
      <c r="F1039" s="92" t="s">
        <v>44</v>
      </c>
      <c r="G1039" s="93"/>
      <c r="H1039" s="43" t="s">
        <v>1</v>
      </c>
      <c r="I1039" s="43"/>
      <c r="K1039" s="140" t="str">
        <f t="shared" si="51"/>
        <v>社政業務-社會福利-獎補助費-對國內團體之捐助</v>
      </c>
      <c r="L1039" s="140" t="str">
        <f t="shared" si="52"/>
        <v>辦理「長者才藝成果發表暨節能減碳宣導活動」經費(台電年度促協金)</v>
      </c>
      <c r="M1039" s="40" t="str">
        <f t="shared" si="53"/>
        <v>台中市龍龍社區關懷協會</v>
      </c>
    </row>
    <row r="1040" spans="1:13" ht="112.5">
      <c r="A1040" s="91" t="s">
        <v>1120</v>
      </c>
      <c r="B1040" s="64" t="s">
        <v>1267</v>
      </c>
      <c r="C1040" s="64" t="s">
        <v>1268</v>
      </c>
      <c r="D1040" s="62" t="s">
        <v>1482</v>
      </c>
      <c r="E1040" s="48">
        <v>20</v>
      </c>
      <c r="F1040" s="92" t="s">
        <v>44</v>
      </c>
      <c r="G1040" s="93"/>
      <c r="H1040" s="43" t="s">
        <v>1</v>
      </c>
      <c r="I1040" s="43"/>
      <c r="K1040" s="140" t="str">
        <f t="shared" si="51"/>
        <v>社政業務-社會福利-獎補助費-對國內團體之捐助</v>
      </c>
      <c r="L1040" s="140" t="str">
        <f t="shared" si="52"/>
        <v>辦理「2024第一屆「龍井同濟盃」3對3籃球賽暨節約用電宣導及推廣乾淨能源活動」經費(台電年度促協金)</v>
      </c>
      <c r="M1040" s="40" t="str">
        <f t="shared" si="53"/>
        <v>臺中市龍井區體育發展協會</v>
      </c>
    </row>
    <row r="1041" spans="1:13" ht="75">
      <c r="A1041" s="91" t="s">
        <v>1120</v>
      </c>
      <c r="B1041" s="64" t="s">
        <v>1269</v>
      </c>
      <c r="C1041" s="64" t="s">
        <v>1270</v>
      </c>
      <c r="D1041" s="62" t="s">
        <v>1482</v>
      </c>
      <c r="E1041" s="48">
        <v>20</v>
      </c>
      <c r="F1041" s="92" t="s">
        <v>44</v>
      </c>
      <c r="G1041" s="93"/>
      <c r="H1041" s="43" t="s">
        <v>1</v>
      </c>
      <c r="I1041" s="43"/>
      <c r="K1041" s="140" t="str">
        <f t="shared" si="51"/>
        <v>社政業務-社會福利-獎補助費-對國內團體之捐助</v>
      </c>
      <c r="L1041" s="140" t="str">
        <f t="shared" si="52"/>
        <v>辦理「生態文化教育觀摩暨節約用電宣導活動」經費(台電年度促協金)</v>
      </c>
      <c r="M1041" s="40" t="str">
        <f t="shared" si="53"/>
        <v>台中市龍井中華外內丹功研究學會</v>
      </c>
    </row>
    <row r="1042" spans="1:13" ht="112.5">
      <c r="A1042" s="91" t="s">
        <v>1120</v>
      </c>
      <c r="B1042" s="64" t="s">
        <v>1271</v>
      </c>
      <c r="C1042" s="64" t="s">
        <v>1140</v>
      </c>
      <c r="D1042" s="62" t="s">
        <v>1482</v>
      </c>
      <c r="E1042" s="48">
        <v>20</v>
      </c>
      <c r="F1042" s="92" t="s">
        <v>44</v>
      </c>
      <c r="G1042" s="93"/>
      <c r="H1042" s="43" t="s">
        <v>1</v>
      </c>
      <c r="I1042" s="43"/>
      <c r="K1042" s="140" t="str">
        <f t="shared" si="51"/>
        <v>社政業務-社會福利-獎補助費-對國內團體之捐助</v>
      </c>
      <c r="L1042" s="140" t="str">
        <f t="shared" si="52"/>
        <v>辦理「「鍾愛一生健康講座」暨支持電源開發節能減碳港務業務宣導活動」經費(台電年度促協金)</v>
      </c>
      <c r="M1042" s="40" t="str">
        <f t="shared" si="53"/>
        <v>台中縣龍井鄉祥安促進協會</v>
      </c>
    </row>
    <row r="1043" spans="1:13" ht="112.5">
      <c r="A1043" s="91" t="s">
        <v>1120</v>
      </c>
      <c r="B1043" s="64" t="s">
        <v>1272</v>
      </c>
      <c r="C1043" s="64" t="s">
        <v>1273</v>
      </c>
      <c r="D1043" s="62" t="s">
        <v>1482</v>
      </c>
      <c r="E1043" s="48">
        <v>20</v>
      </c>
      <c r="F1043" s="92" t="s">
        <v>44</v>
      </c>
      <c r="G1043" s="93"/>
      <c r="H1043" s="43" t="s">
        <v>1</v>
      </c>
      <c r="I1043" s="43"/>
      <c r="K1043" s="140" t="str">
        <f t="shared" si="51"/>
        <v>社政業務-社會福利-獎補助費-對國內團體之捐助</v>
      </c>
      <c r="L1043" s="140" t="str">
        <f t="shared" si="52"/>
        <v>辦理「113年召集人及志工服務觀摩暨支持能源開發及節能減碳宣導活動」經費(台電年度促協金)</v>
      </c>
      <c r="M1043" s="40" t="str">
        <f t="shared" si="53"/>
        <v>臺中市龍井區婦女會</v>
      </c>
    </row>
    <row r="1044" spans="1:13" ht="168.75">
      <c r="A1044" s="91" t="s">
        <v>1120</v>
      </c>
      <c r="B1044" s="64" t="s">
        <v>1274</v>
      </c>
      <c r="C1044" s="64" t="s">
        <v>1273</v>
      </c>
      <c r="D1044" s="62" t="s">
        <v>1482</v>
      </c>
      <c r="E1044" s="48">
        <v>20</v>
      </c>
      <c r="F1044" s="92" t="s">
        <v>44</v>
      </c>
      <c r="G1044" s="93"/>
      <c r="H1044" s="43" t="s">
        <v>1</v>
      </c>
      <c r="I1044" s="43"/>
      <c r="K1044" s="140" t="str">
        <f t="shared" si="51"/>
        <v>社政業務-社會福利-獎補助費-對國內團體之捐助</v>
      </c>
      <c r="L1044" s="140" t="str">
        <f t="shared" si="52"/>
        <v>辦理「113年慶祝母親節「運動愛台灣、健康登山趣」及模範婆媳績優小組長表揚暨支持電源開發推廣乾淨能源港務業務宣導活動」經費(台電年度促協金)</v>
      </c>
      <c r="M1044" s="40" t="str">
        <f t="shared" si="53"/>
        <v>臺中市龍井區婦女會</v>
      </c>
    </row>
    <row r="1045" spans="1:13" ht="56.25">
      <c r="A1045" s="44" t="s">
        <v>40</v>
      </c>
      <c r="B1045" s="44" t="s">
        <v>1275</v>
      </c>
      <c r="C1045" s="95" t="s">
        <v>1276</v>
      </c>
      <c r="D1045" s="44" t="s">
        <v>1277</v>
      </c>
      <c r="E1045" s="50">
        <v>50</v>
      </c>
      <c r="F1045" s="42" t="s">
        <v>44</v>
      </c>
      <c r="G1045" s="44"/>
      <c r="H1045" s="43" t="s">
        <v>1</v>
      </c>
      <c r="I1045" s="43"/>
      <c r="K1045" s="140" t="str">
        <f t="shared" si="51"/>
        <v>區公所業務-民政業務-獎補助費-對國內團體之捐助</v>
      </c>
      <c r="L1045" s="140" t="str">
        <f t="shared" si="52"/>
        <v>補助外埔區體育會理事長盃慢跑活動經費</v>
      </c>
      <c r="M1045" s="40" t="str">
        <f t="shared" si="53"/>
        <v>臺中市外埔區體育會</v>
      </c>
    </row>
    <row r="1046" spans="1:13" ht="56.25">
      <c r="A1046" s="44" t="s">
        <v>40</v>
      </c>
      <c r="B1046" s="44" t="s">
        <v>1278</v>
      </c>
      <c r="C1046" s="95" t="s">
        <v>1276</v>
      </c>
      <c r="D1046" s="44" t="s">
        <v>1277</v>
      </c>
      <c r="E1046" s="50">
        <v>50</v>
      </c>
      <c r="F1046" s="42" t="s">
        <v>44</v>
      </c>
      <c r="G1046" s="44"/>
      <c r="H1046" s="43" t="s">
        <v>1</v>
      </c>
      <c r="I1046" s="43"/>
      <c r="K1046" s="140" t="str">
        <f t="shared" si="51"/>
        <v>區公所業務-民政業務-獎補助費-對國內團體之捐助</v>
      </c>
      <c r="L1046" s="140" t="str">
        <f t="shared" si="52"/>
        <v>補助外埔區體育會理事長盃槌球邀請賽</v>
      </c>
      <c r="M1046" s="40" t="str">
        <f t="shared" si="53"/>
        <v>臺中市外埔區體育會</v>
      </c>
    </row>
    <row r="1047" spans="1:13" ht="75">
      <c r="A1047" s="44" t="s">
        <v>40</v>
      </c>
      <c r="B1047" s="44" t="s">
        <v>1279</v>
      </c>
      <c r="C1047" s="95" t="s">
        <v>1276</v>
      </c>
      <c r="D1047" s="44" t="s">
        <v>1277</v>
      </c>
      <c r="E1047" s="50">
        <v>50</v>
      </c>
      <c r="F1047" s="42" t="s">
        <v>44</v>
      </c>
      <c r="G1047" s="44"/>
      <c r="H1047" s="43" t="s">
        <v>1</v>
      </c>
      <c r="I1047" s="43"/>
      <c r="K1047" s="140" t="str">
        <f t="shared" si="51"/>
        <v>區公所業務-民政業務-獎補助費-對國內團體之捐助</v>
      </c>
      <c r="L1047" s="140" t="str">
        <f t="shared" si="52"/>
        <v>補助外埔區體育會土風舞委員會理事長盃成果發表觀摩會</v>
      </c>
      <c r="M1047" s="40" t="str">
        <f t="shared" si="53"/>
        <v>臺中市外埔區體育會</v>
      </c>
    </row>
    <row r="1048" spans="1:13" ht="56.25">
      <c r="A1048" s="44" t="s">
        <v>40</v>
      </c>
      <c r="B1048" s="44" t="s">
        <v>1280</v>
      </c>
      <c r="C1048" s="95" t="s">
        <v>1276</v>
      </c>
      <c r="D1048" s="44" t="s">
        <v>1277</v>
      </c>
      <c r="E1048" s="50">
        <v>50</v>
      </c>
      <c r="F1048" s="42" t="s">
        <v>44</v>
      </c>
      <c r="G1048" s="44"/>
      <c r="H1048" s="43" t="s">
        <v>1</v>
      </c>
      <c r="I1048" s="43"/>
      <c r="K1048" s="140" t="str">
        <f t="shared" si="51"/>
        <v>區公所業務-民政業務-獎補助費-對國內團體之捐助</v>
      </c>
      <c r="L1048" s="140" t="str">
        <f t="shared" si="52"/>
        <v>補助外埔區體育會理事長盃籃球邀請賽</v>
      </c>
      <c r="M1048" s="40" t="str">
        <f t="shared" si="53"/>
        <v>臺中市外埔區體育會</v>
      </c>
    </row>
    <row r="1049" spans="1:13" ht="56.25">
      <c r="A1049" s="44" t="s">
        <v>40</v>
      </c>
      <c r="B1049" s="44" t="s">
        <v>1281</v>
      </c>
      <c r="C1049" s="95" t="s">
        <v>1276</v>
      </c>
      <c r="D1049" s="44" t="s">
        <v>1277</v>
      </c>
      <c r="E1049" s="50">
        <v>50</v>
      </c>
      <c r="F1049" s="42" t="s">
        <v>44</v>
      </c>
      <c r="G1049" s="44"/>
      <c r="H1049" s="43" t="s">
        <v>1</v>
      </c>
      <c r="I1049" s="43"/>
      <c r="K1049" s="140" t="str">
        <f t="shared" si="51"/>
        <v>區公所業務-民政業務-獎補助費-對國內團體之捐助</v>
      </c>
      <c r="L1049" s="140" t="str">
        <f t="shared" si="52"/>
        <v>補助外埔區體育會理事長盃手球賽</v>
      </c>
      <c r="M1049" s="40" t="str">
        <f t="shared" si="53"/>
        <v>臺中市外埔區體育會</v>
      </c>
    </row>
    <row r="1050" spans="1:13" ht="56.25">
      <c r="A1050" s="44" t="s">
        <v>40</v>
      </c>
      <c r="B1050" s="44" t="s">
        <v>1282</v>
      </c>
      <c r="C1050" s="95" t="s">
        <v>1276</v>
      </c>
      <c r="D1050" s="44" t="s">
        <v>1277</v>
      </c>
      <c r="E1050" s="50">
        <v>50</v>
      </c>
      <c r="F1050" s="42" t="s">
        <v>44</v>
      </c>
      <c r="G1050" s="44"/>
      <c r="H1050" s="43" t="s">
        <v>1</v>
      </c>
      <c r="I1050" s="43"/>
      <c r="K1050" s="140" t="str">
        <f t="shared" si="51"/>
        <v>區公所業務-民政業務-獎補助費-對國內團體之捐助</v>
      </c>
      <c r="L1050" s="140" t="str">
        <f t="shared" si="52"/>
        <v>補助外埔區體育會理事長盃瑜珈輕流動活動</v>
      </c>
      <c r="M1050" s="40" t="str">
        <f t="shared" si="53"/>
        <v>臺中市外埔區體育會</v>
      </c>
    </row>
    <row r="1051" spans="1:13" ht="56.25">
      <c r="A1051" s="44" t="s">
        <v>40</v>
      </c>
      <c r="B1051" s="44" t="s">
        <v>1283</v>
      </c>
      <c r="C1051" s="95" t="s">
        <v>1276</v>
      </c>
      <c r="D1051" s="44" t="s">
        <v>1277</v>
      </c>
      <c r="E1051" s="50">
        <v>50</v>
      </c>
      <c r="F1051" s="42" t="s">
        <v>44</v>
      </c>
      <c r="G1051" s="44"/>
      <c r="H1051" s="43" t="s">
        <v>1</v>
      </c>
      <c r="I1051" s="43"/>
      <c r="K1051" s="140" t="str">
        <f t="shared" si="51"/>
        <v>區公所業務-民政業務-獎補助費-對國內團體之捐助</v>
      </c>
      <c r="L1051" s="140" t="str">
        <f t="shared" si="52"/>
        <v>補助外埔區體育會太極拳表演暨樂活健走活動</v>
      </c>
      <c r="M1051" s="40" t="str">
        <f t="shared" si="53"/>
        <v>臺中市外埔區體育會</v>
      </c>
    </row>
    <row r="1052" spans="1:13" ht="75">
      <c r="A1052" s="44" t="s">
        <v>40</v>
      </c>
      <c r="B1052" s="44" t="s">
        <v>1284</v>
      </c>
      <c r="C1052" s="95" t="s">
        <v>1276</v>
      </c>
      <c r="D1052" s="44" t="s">
        <v>1277</v>
      </c>
      <c r="E1052" s="50">
        <v>50</v>
      </c>
      <c r="F1052" s="42" t="s">
        <v>44</v>
      </c>
      <c r="G1052" s="44"/>
      <c r="H1052" s="43" t="s">
        <v>1</v>
      </c>
      <c r="I1052" s="43"/>
      <c r="K1052" s="140" t="str">
        <f t="shared" si="51"/>
        <v>區公所業務-民政業務-獎補助費-對國內團體之捐助</v>
      </c>
      <c r="L1052" s="140" t="str">
        <f t="shared" si="52"/>
        <v>補助外埔區體育會理事長盃生物能醫學氣功體驗郊外野餐暨氣功表演活動</v>
      </c>
      <c r="M1052" s="40" t="str">
        <f t="shared" si="53"/>
        <v>臺中市外埔區體育會</v>
      </c>
    </row>
    <row r="1053" spans="1:13" ht="56.25">
      <c r="A1053" s="44" t="s">
        <v>40</v>
      </c>
      <c r="B1053" s="44" t="s">
        <v>1285</v>
      </c>
      <c r="C1053" s="95" t="s">
        <v>1276</v>
      </c>
      <c r="D1053" s="44" t="s">
        <v>1277</v>
      </c>
      <c r="E1053" s="50">
        <v>50</v>
      </c>
      <c r="F1053" s="42" t="s">
        <v>44</v>
      </c>
      <c r="G1053" s="44"/>
      <c r="H1053" s="43" t="s">
        <v>1</v>
      </c>
      <c r="I1053" s="43"/>
      <c r="K1053" s="140" t="str">
        <f t="shared" si="51"/>
        <v>區公所業務-民政業務-獎補助費-對國內團體之捐助</v>
      </c>
      <c r="L1053" s="140" t="str">
        <f t="shared" si="52"/>
        <v>補助外埔區體育會理事長盃羽球賽</v>
      </c>
      <c r="M1053" s="40" t="str">
        <f t="shared" si="53"/>
        <v>臺中市外埔區體育會</v>
      </c>
    </row>
    <row r="1054" spans="1:13" ht="56.25">
      <c r="A1054" s="44" t="s">
        <v>40</v>
      </c>
      <c r="B1054" s="44" t="s">
        <v>1286</v>
      </c>
      <c r="C1054" s="95" t="s">
        <v>1276</v>
      </c>
      <c r="D1054" s="44" t="s">
        <v>1277</v>
      </c>
      <c r="E1054" s="50">
        <v>50</v>
      </c>
      <c r="F1054" s="42" t="s">
        <v>44</v>
      </c>
      <c r="G1054" s="44"/>
      <c r="H1054" s="43" t="s">
        <v>1</v>
      </c>
      <c r="I1054" s="43"/>
      <c r="K1054" s="140" t="str">
        <f t="shared" si="51"/>
        <v>區公所業務-民政業務-獎補助費-對國內團體之捐助</v>
      </c>
      <c r="L1054" s="140" t="str">
        <f t="shared" si="52"/>
        <v>113年臺中市外埔區理事長盃單車逍遙遊活動</v>
      </c>
      <c r="M1054" s="40" t="str">
        <f t="shared" si="53"/>
        <v>臺中市外埔區體育會</v>
      </c>
    </row>
    <row r="1055" spans="1:13" s="15" customFormat="1" ht="56.25">
      <c r="A1055" s="57" t="s">
        <v>40</v>
      </c>
      <c r="B1055" s="57" t="s">
        <v>6148</v>
      </c>
      <c r="C1055" s="57" t="s">
        <v>1891</v>
      </c>
      <c r="D1055" s="57" t="s">
        <v>6149</v>
      </c>
      <c r="E1055" s="63">
        <v>120</v>
      </c>
      <c r="F1055" s="59" t="s">
        <v>44</v>
      </c>
      <c r="G1055" s="96"/>
      <c r="H1055" s="43" t="s">
        <v>1</v>
      </c>
      <c r="I1055" s="61"/>
      <c r="J1055" s="19"/>
      <c r="K1055" s="140" t="str">
        <f t="shared" si="51"/>
        <v>區公所業務-民政業務-獎補助費-對國內團體之捐助</v>
      </c>
      <c r="L1055" s="140" t="str">
        <f t="shared" si="52"/>
        <v>大安區體育會辦理慶祝113年母親節全民登山健行活動</v>
      </c>
      <c r="M1055" s="40" t="str">
        <f t="shared" si="53"/>
        <v>臺中市大安區體育會</v>
      </c>
    </row>
    <row r="1056" spans="1:13" s="16" customFormat="1" ht="75">
      <c r="A1056" s="57" t="s">
        <v>40</v>
      </c>
      <c r="B1056" s="57" t="s">
        <v>6150</v>
      </c>
      <c r="C1056" s="57" t="s">
        <v>1891</v>
      </c>
      <c r="D1056" s="57" t="s">
        <v>6149</v>
      </c>
      <c r="E1056" s="48">
        <v>50</v>
      </c>
      <c r="F1056" s="59" t="s">
        <v>44</v>
      </c>
      <c r="G1056" s="97"/>
      <c r="H1056" s="43" t="s">
        <v>1</v>
      </c>
      <c r="I1056" s="61"/>
      <c r="J1056" s="19"/>
      <c r="K1056" s="140" t="str">
        <f t="shared" si="51"/>
        <v>區公所業務-民政業務-獎補助費-對國內團體之捐助</v>
      </c>
      <c r="L1056" s="140" t="str">
        <f t="shared" si="52"/>
        <v>大安區體育會辦理臺中市大安區113年迎向健康土風舞表演活動</v>
      </c>
      <c r="M1056" s="40" t="str">
        <f t="shared" si="53"/>
        <v>臺中市大安區體育會</v>
      </c>
    </row>
    <row r="1057" spans="1:13" s="16" customFormat="1" ht="75">
      <c r="A1057" s="57" t="s">
        <v>40</v>
      </c>
      <c r="B1057" s="57" t="s">
        <v>6151</v>
      </c>
      <c r="C1057" s="57" t="s">
        <v>1891</v>
      </c>
      <c r="D1057" s="57" t="s">
        <v>6149</v>
      </c>
      <c r="E1057" s="48">
        <v>50</v>
      </c>
      <c r="F1057" s="59" t="s">
        <v>82</v>
      </c>
      <c r="G1057" s="97"/>
      <c r="H1057" s="43" t="s">
        <v>1</v>
      </c>
      <c r="I1057" s="61"/>
      <c r="J1057" s="19"/>
      <c r="K1057" s="140" t="str">
        <f t="shared" si="51"/>
        <v>區公所業務-民政業務-獎補助費-對國內團體之捐助</v>
      </c>
      <c r="L1057" s="140" t="str">
        <f t="shared" si="52"/>
        <v>大安區體育會辦理臺中市大安區113年迎向健康桌球邀請賽活動</v>
      </c>
      <c r="M1057" s="40" t="str">
        <f t="shared" si="53"/>
        <v>臺中市大安區體育會</v>
      </c>
    </row>
    <row r="1058" spans="1:13" s="16" customFormat="1" ht="75">
      <c r="A1058" s="57" t="s">
        <v>40</v>
      </c>
      <c r="B1058" s="57" t="s">
        <v>6152</v>
      </c>
      <c r="C1058" s="57" t="s">
        <v>1891</v>
      </c>
      <c r="D1058" s="57" t="s">
        <v>6149</v>
      </c>
      <c r="E1058" s="48">
        <v>130</v>
      </c>
      <c r="F1058" s="59" t="s">
        <v>44</v>
      </c>
      <c r="G1058" s="97"/>
      <c r="H1058" s="43" t="s">
        <v>1</v>
      </c>
      <c r="I1058" s="61"/>
      <c r="J1058" s="19"/>
      <c r="K1058" s="140" t="str">
        <f t="shared" si="51"/>
        <v>區公所業務-民政業務-獎補助費-對國內團體之捐助</v>
      </c>
      <c r="L1058" s="140" t="str">
        <f t="shared" si="52"/>
        <v>大安區體育會辦理臺中市大安區113年迎向健康趣味遊戲錦標賽競賽活動</v>
      </c>
      <c r="M1058" s="40" t="str">
        <f t="shared" si="53"/>
        <v>臺中市大安區體育會</v>
      </c>
    </row>
    <row r="1059" spans="1:13" s="16" customFormat="1" ht="75">
      <c r="A1059" s="57" t="s">
        <v>40</v>
      </c>
      <c r="B1059" s="57" t="s">
        <v>6153</v>
      </c>
      <c r="C1059" s="57" t="s">
        <v>1891</v>
      </c>
      <c r="D1059" s="57" t="s">
        <v>6149</v>
      </c>
      <c r="E1059" s="48">
        <v>50</v>
      </c>
      <c r="F1059" s="59" t="s">
        <v>44</v>
      </c>
      <c r="G1059" s="97"/>
      <c r="H1059" s="43" t="s">
        <v>1</v>
      </c>
      <c r="I1059" s="61"/>
      <c r="J1059" s="19"/>
      <c r="K1059" s="140" t="str">
        <f t="shared" si="51"/>
        <v>區公所業務-民政業務-獎補助費-對國內團體之捐助</v>
      </c>
      <c r="L1059" s="140" t="str">
        <f t="shared" si="52"/>
        <v>大安區體育會辦理臺中市大安區113年迎向健康羽球邀請賽活動</v>
      </c>
      <c r="M1059" s="40" t="str">
        <f t="shared" si="53"/>
        <v>臺中市大安區體育會</v>
      </c>
    </row>
    <row r="1060" spans="1:13" s="16" customFormat="1" ht="75">
      <c r="A1060" s="57" t="s">
        <v>40</v>
      </c>
      <c r="B1060" s="57" t="s">
        <v>6154</v>
      </c>
      <c r="C1060" s="57" t="s">
        <v>1891</v>
      </c>
      <c r="D1060" s="57" t="s">
        <v>6149</v>
      </c>
      <c r="E1060" s="48">
        <v>130</v>
      </c>
      <c r="F1060" s="59" t="s">
        <v>44</v>
      </c>
      <c r="G1060" s="97"/>
      <c r="H1060" s="43" t="s">
        <v>1</v>
      </c>
      <c r="I1060" s="61"/>
      <c r="J1060" s="19"/>
      <c r="K1060" s="140" t="str">
        <f t="shared" si="51"/>
        <v>區公所業務-民政業務-獎補助費-對國內團體之捐助</v>
      </c>
      <c r="L1060" s="140" t="str">
        <f t="shared" si="52"/>
        <v>大安區體育會辦理臺中市大安區113年迎向健康秋季健行活動</v>
      </c>
      <c r="M1060" s="40" t="str">
        <f t="shared" si="53"/>
        <v>臺中市大安區體育會</v>
      </c>
    </row>
    <row r="1061" spans="1:13" s="16" customFormat="1" ht="56.25">
      <c r="A1061" s="57" t="s">
        <v>1120</v>
      </c>
      <c r="B1061" s="57" t="s">
        <v>6155</v>
      </c>
      <c r="C1061" s="57" t="s">
        <v>3609</v>
      </c>
      <c r="D1061" s="57" t="s">
        <v>6149</v>
      </c>
      <c r="E1061" s="65">
        <v>40</v>
      </c>
      <c r="F1061" s="59" t="s">
        <v>44</v>
      </c>
      <c r="G1061" s="61"/>
      <c r="H1061" s="43" t="s">
        <v>1</v>
      </c>
      <c r="I1061" s="61"/>
      <c r="J1061" s="19"/>
      <c r="K1061" s="140" t="str">
        <f t="shared" si="51"/>
        <v>社政業務-社會福利-獎補助費-對國內團體之捐助</v>
      </c>
      <c r="L1061" s="140" t="str">
        <f t="shared" si="52"/>
        <v>南庄社區發展協會辦理113年績優社區觀摩活動</v>
      </c>
      <c r="M1061" s="40" t="str">
        <f t="shared" si="53"/>
        <v>臺中市大安區南庄社區發展協會</v>
      </c>
    </row>
    <row r="1062" spans="1:13" s="16" customFormat="1" ht="75">
      <c r="A1062" s="57" t="s">
        <v>1120</v>
      </c>
      <c r="B1062" s="57" t="s">
        <v>6156</v>
      </c>
      <c r="C1062" s="57" t="s">
        <v>6157</v>
      </c>
      <c r="D1062" s="57" t="s">
        <v>6149</v>
      </c>
      <c r="E1062" s="65">
        <v>46</v>
      </c>
      <c r="F1062" s="59" t="s">
        <v>44</v>
      </c>
      <c r="G1062" s="61"/>
      <c r="H1062" s="43" t="s">
        <v>1</v>
      </c>
      <c r="I1062" s="61"/>
      <c r="J1062" s="19"/>
      <c r="K1062" s="140" t="str">
        <f t="shared" si="51"/>
        <v>社政業務-社會福利-獎補助費-對國內團體之捐助</v>
      </c>
      <c r="L1062" s="140" t="str">
        <f t="shared" si="52"/>
        <v>海墘社區發展協會辦理搭乘公車應注意那些知訊宣導講座</v>
      </c>
      <c r="M1062" s="40" t="str">
        <f t="shared" si="53"/>
        <v>臺中市大安區海墘社區發展協會</v>
      </c>
    </row>
    <row r="1063" spans="1:13" s="16" customFormat="1" ht="56.25">
      <c r="A1063" s="57" t="s">
        <v>1120</v>
      </c>
      <c r="B1063" s="57" t="s">
        <v>6158</v>
      </c>
      <c r="C1063" s="57" t="s">
        <v>5864</v>
      </c>
      <c r="D1063" s="57" t="s">
        <v>6149</v>
      </c>
      <c r="E1063" s="65">
        <v>46</v>
      </c>
      <c r="F1063" s="59" t="s">
        <v>44</v>
      </c>
      <c r="G1063" s="61"/>
      <c r="H1063" s="43" t="s">
        <v>1</v>
      </c>
      <c r="I1063" s="61"/>
      <c r="J1063" s="19"/>
      <c r="K1063" s="140" t="str">
        <f t="shared" si="51"/>
        <v>社政業務-社會福利-獎補助費-對國內團體之捐助</v>
      </c>
      <c r="L1063" s="140" t="str">
        <f t="shared" si="52"/>
        <v>安中社區發展協會辦理113年資源回收宣導暨元宵節晚會</v>
      </c>
      <c r="M1063" s="40" t="str">
        <f t="shared" si="53"/>
        <v>臺中市大安區安中社區發展協會</v>
      </c>
    </row>
    <row r="1064" spans="1:13" s="16" customFormat="1" ht="56.25">
      <c r="A1064" s="57" t="s">
        <v>1120</v>
      </c>
      <c r="B1064" s="57" t="s">
        <v>6159</v>
      </c>
      <c r="C1064" s="57" t="s">
        <v>2432</v>
      </c>
      <c r="D1064" s="57" t="s">
        <v>6149</v>
      </c>
      <c r="E1064" s="65">
        <v>15</v>
      </c>
      <c r="F1064" s="59" t="s">
        <v>44</v>
      </c>
      <c r="G1064" s="61"/>
      <c r="H1064" s="43" t="s">
        <v>1</v>
      </c>
      <c r="I1064" s="61"/>
      <c r="J1064" s="19"/>
      <c r="K1064" s="140" t="str">
        <f t="shared" si="51"/>
        <v>社政業務-社會福利-獎補助費-對國內團體之捐助</v>
      </c>
      <c r="L1064" s="140" t="str">
        <f t="shared" si="52"/>
        <v>頂安社區銀髮志工觀摩活動</v>
      </c>
      <c r="M1064" s="40" t="str">
        <f t="shared" si="53"/>
        <v>臺中市大安區頂安社區發展協會</v>
      </c>
    </row>
    <row r="1065" spans="1:13" s="16" customFormat="1" ht="56.25">
      <c r="A1065" s="57" t="s">
        <v>1120</v>
      </c>
      <c r="B1065" s="57" t="s">
        <v>6160</v>
      </c>
      <c r="C1065" s="57" t="s">
        <v>793</v>
      </c>
      <c r="D1065" s="57" t="s">
        <v>6149</v>
      </c>
      <c r="E1065" s="65">
        <v>30</v>
      </c>
      <c r="F1065" s="59" t="s">
        <v>44</v>
      </c>
      <c r="G1065" s="61"/>
      <c r="H1065" s="43" t="s">
        <v>1</v>
      </c>
      <c r="I1065" s="61"/>
      <c r="J1065" s="19"/>
      <c r="K1065" s="140" t="str">
        <f t="shared" si="51"/>
        <v>社政業務-社會福利-獎補助費-對國內團體之捐助</v>
      </c>
      <c r="L1065" s="140" t="str">
        <f t="shared" si="52"/>
        <v>永安社區發展協會辦理搓湯圓燈籠DIY猜燈謎慶元宵活動</v>
      </c>
      <c r="M1065" s="40" t="str">
        <f t="shared" si="53"/>
        <v>臺中市大安區永安社區發展協會</v>
      </c>
    </row>
    <row r="1066" spans="1:13" s="16" customFormat="1" ht="56.25">
      <c r="A1066" s="57" t="s">
        <v>1120</v>
      </c>
      <c r="B1066" s="57" t="s">
        <v>6161</v>
      </c>
      <c r="C1066" s="57" t="s">
        <v>2432</v>
      </c>
      <c r="D1066" s="57" t="s">
        <v>6149</v>
      </c>
      <c r="E1066" s="65">
        <v>50</v>
      </c>
      <c r="F1066" s="59" t="s">
        <v>44</v>
      </c>
      <c r="G1066" s="61"/>
      <c r="H1066" s="43" t="s">
        <v>1</v>
      </c>
      <c r="I1066" s="61"/>
      <c r="J1066" s="19"/>
      <c r="K1066" s="140" t="str">
        <f t="shared" si="51"/>
        <v>社政業務-社會福利-獎補助費-對國內團體之捐助</v>
      </c>
      <c r="L1066" s="140" t="str">
        <f t="shared" si="52"/>
        <v>頂安社區發展協會辦理頂安社區會員觀摩活動</v>
      </c>
      <c r="M1066" s="40" t="str">
        <f t="shared" si="53"/>
        <v>臺中市大安區頂安社區發展協會</v>
      </c>
    </row>
    <row r="1067" spans="1:13" s="16" customFormat="1" ht="56.25">
      <c r="A1067" s="57" t="s">
        <v>1120</v>
      </c>
      <c r="B1067" s="57" t="s">
        <v>6162</v>
      </c>
      <c r="C1067" s="57" t="s">
        <v>4779</v>
      </c>
      <c r="D1067" s="57" t="s">
        <v>6149</v>
      </c>
      <c r="E1067" s="65">
        <v>92</v>
      </c>
      <c r="F1067" s="59" t="s">
        <v>44</v>
      </c>
      <c r="G1067" s="61"/>
      <c r="H1067" s="43" t="s">
        <v>1</v>
      </c>
      <c r="I1067" s="61"/>
      <c r="J1067" s="19"/>
      <c r="K1067" s="140" t="str">
        <f t="shared" si="51"/>
        <v>社政業務-社會福利-獎補助費-對國內團體之捐助</v>
      </c>
      <c r="L1067" s="140" t="str">
        <f t="shared" si="52"/>
        <v>龜殼社區發展協會辦理113年度市外績優社區觀摩活動</v>
      </c>
      <c r="M1067" s="40" t="str">
        <f t="shared" si="53"/>
        <v>臺中市大安區龜殼社區發展協會</v>
      </c>
    </row>
    <row r="1068" spans="1:13" s="16" customFormat="1" ht="75">
      <c r="A1068" s="57" t="s">
        <v>1120</v>
      </c>
      <c r="B1068" s="57" t="s">
        <v>6163</v>
      </c>
      <c r="C1068" s="57" t="s">
        <v>6164</v>
      </c>
      <c r="D1068" s="57" t="s">
        <v>6149</v>
      </c>
      <c r="E1068" s="65">
        <v>92</v>
      </c>
      <c r="F1068" s="59" t="s">
        <v>44</v>
      </c>
      <c r="G1068" s="61"/>
      <c r="H1068" s="43" t="s">
        <v>1</v>
      </c>
      <c r="I1068" s="61"/>
      <c r="J1068" s="19"/>
      <c r="K1068" s="140" t="str">
        <f t="shared" si="51"/>
        <v>社政業務-社會福利-獎補助費-對國內團體之捐助</v>
      </c>
      <c r="L1068" s="140" t="str">
        <f t="shared" si="52"/>
        <v>南埔社區發展協會辦理「垃圾分類、資源回收，改善居家環境」活動</v>
      </c>
      <c r="M1068" s="40" t="str">
        <f t="shared" si="53"/>
        <v>臺中市大安區南埔社區發展協會</v>
      </c>
    </row>
    <row r="1069" spans="1:13" s="16" customFormat="1" ht="56.25">
      <c r="A1069" s="57" t="s">
        <v>1120</v>
      </c>
      <c r="B1069" s="57" t="s">
        <v>6165</v>
      </c>
      <c r="C1069" s="57" t="s">
        <v>6166</v>
      </c>
      <c r="D1069" s="57" t="s">
        <v>6149</v>
      </c>
      <c r="E1069" s="65">
        <v>46</v>
      </c>
      <c r="F1069" s="59" t="s">
        <v>44</v>
      </c>
      <c r="G1069" s="61"/>
      <c r="H1069" s="43" t="s">
        <v>1</v>
      </c>
      <c r="I1069" s="61"/>
      <c r="J1069" s="19"/>
      <c r="K1069" s="140" t="str">
        <f t="shared" si="51"/>
        <v>社政業務-社會福利-獎補助費-對國內團體之捐助</v>
      </c>
      <c r="L1069" s="140" t="str">
        <f t="shared" si="52"/>
        <v>防止延緩失智宣導暨元宵燈謎晚會活動</v>
      </c>
      <c r="M1069" s="40" t="str">
        <f t="shared" si="53"/>
        <v>臺中市大安區福德社區發展協會</v>
      </c>
    </row>
    <row r="1070" spans="1:13" s="16" customFormat="1" ht="75">
      <c r="A1070" s="57" t="s">
        <v>1120</v>
      </c>
      <c r="B1070" s="57" t="s">
        <v>6167</v>
      </c>
      <c r="C1070" s="57" t="s">
        <v>3609</v>
      </c>
      <c r="D1070" s="57" t="s">
        <v>6149</v>
      </c>
      <c r="E1070" s="65">
        <v>52</v>
      </c>
      <c r="F1070" s="59" t="s">
        <v>44</v>
      </c>
      <c r="G1070" s="61"/>
      <c r="H1070" s="43" t="s">
        <v>1</v>
      </c>
      <c r="I1070" s="61"/>
      <c r="J1070" s="19"/>
      <c r="K1070" s="140" t="str">
        <f t="shared" si="51"/>
        <v>社政業務-社會福利-獎補助費-對國內團體之捐助</v>
      </c>
      <c r="L1070" s="140" t="str">
        <f t="shared" si="52"/>
        <v>南庄社區發展協會辦理113年空汙防治宣導暨中秋月團圓晚會活動</v>
      </c>
      <c r="M1070" s="40" t="str">
        <f t="shared" si="53"/>
        <v>臺中市大安區南庄社區發展協會</v>
      </c>
    </row>
    <row r="1071" spans="1:13" s="16" customFormat="1" ht="56.25">
      <c r="A1071" s="57" t="s">
        <v>1120</v>
      </c>
      <c r="B1071" s="57" t="s">
        <v>6168</v>
      </c>
      <c r="C1071" s="57" t="s">
        <v>6164</v>
      </c>
      <c r="D1071" s="57" t="s">
        <v>6149</v>
      </c>
      <c r="E1071" s="65">
        <v>92</v>
      </c>
      <c r="F1071" s="59" t="s">
        <v>44</v>
      </c>
      <c r="G1071" s="61"/>
      <c r="H1071" s="43" t="s">
        <v>1</v>
      </c>
      <c r="I1071" s="61"/>
      <c r="J1071" s="19"/>
      <c r="K1071" s="140" t="str">
        <f t="shared" si="51"/>
        <v>社政業務-社會福利-獎補助費-對國內團體之捐助</v>
      </c>
      <c r="L1071" s="140" t="str">
        <f t="shared" si="52"/>
        <v>南埔社區發展協會辦理環保宣導暨中秋晚會活動</v>
      </c>
      <c r="M1071" s="40" t="str">
        <f t="shared" si="53"/>
        <v>臺中市大安區南埔社區發展協會</v>
      </c>
    </row>
    <row r="1072" spans="1:13" s="16" customFormat="1" ht="56.25">
      <c r="A1072" s="57" t="s">
        <v>1120</v>
      </c>
      <c r="B1072" s="57" t="s">
        <v>6169</v>
      </c>
      <c r="C1072" s="57" t="s">
        <v>4779</v>
      </c>
      <c r="D1072" s="57" t="s">
        <v>6149</v>
      </c>
      <c r="E1072" s="65">
        <v>56</v>
      </c>
      <c r="F1072" s="59" t="s">
        <v>44</v>
      </c>
      <c r="G1072" s="61"/>
      <c r="H1072" s="43" t="s">
        <v>1</v>
      </c>
      <c r="I1072" s="61"/>
      <c r="J1072" s="19"/>
      <c r="K1072" s="140" t="str">
        <f t="shared" si="51"/>
        <v>社政業務-社會福利-獎補助費-對國內團體之捐助</v>
      </c>
      <c r="L1072" s="140" t="str">
        <f t="shared" si="52"/>
        <v>龜殼社區發展協會辦理113年度重陽敬老暨關懷弱勢活動</v>
      </c>
      <c r="M1072" s="40" t="str">
        <f t="shared" si="53"/>
        <v>臺中市大安區龜殼社區發展協會</v>
      </c>
    </row>
    <row r="1073" spans="1:13" s="16" customFormat="1" ht="75">
      <c r="A1073" s="57" t="s">
        <v>1120</v>
      </c>
      <c r="B1073" s="57" t="s">
        <v>6170</v>
      </c>
      <c r="C1073" s="57" t="s">
        <v>6166</v>
      </c>
      <c r="D1073" s="57" t="s">
        <v>6149</v>
      </c>
      <c r="E1073" s="65">
        <v>46</v>
      </c>
      <c r="F1073" s="59" t="s">
        <v>44</v>
      </c>
      <c r="G1073" s="61"/>
      <c r="H1073" s="43" t="s">
        <v>1</v>
      </c>
      <c r="I1073" s="61"/>
      <c r="J1073" s="19"/>
      <c r="K1073" s="140" t="str">
        <f t="shared" si="51"/>
        <v>社政業務-社會福利-獎補助費-對國內團體之捐助</v>
      </c>
      <c r="L1073" s="140" t="str">
        <f t="shared" si="52"/>
        <v>113年花好月圓慶中秋暨空氣污染防治節能減碳宣導活動-福德社區</v>
      </c>
      <c r="M1073" s="40" t="str">
        <f t="shared" si="53"/>
        <v>臺中市大安區福德社區發展協會</v>
      </c>
    </row>
    <row r="1074" spans="1:13" s="16" customFormat="1" ht="75">
      <c r="A1074" s="57" t="s">
        <v>1120</v>
      </c>
      <c r="B1074" s="57" t="s">
        <v>6171</v>
      </c>
      <c r="C1074" s="57" t="s">
        <v>2432</v>
      </c>
      <c r="D1074" s="57" t="s">
        <v>6149</v>
      </c>
      <c r="E1074" s="65">
        <v>20</v>
      </c>
      <c r="F1074" s="59" t="s">
        <v>44</v>
      </c>
      <c r="G1074" s="61"/>
      <c r="H1074" s="43" t="s">
        <v>1</v>
      </c>
      <c r="I1074" s="61"/>
      <c r="J1074" s="19"/>
      <c r="K1074" s="140" t="str">
        <f t="shared" si="51"/>
        <v>社政業務-社會福利-獎補助費-對國內團體之捐助</v>
      </c>
      <c r="L1074" s="140" t="str">
        <f t="shared" si="52"/>
        <v>113年度頂安社區空氣污染防制宣導暨中秋節聯歡晚會活動</v>
      </c>
      <c r="M1074" s="40" t="str">
        <f t="shared" si="53"/>
        <v>臺中市大安區頂安社區發展協會</v>
      </c>
    </row>
    <row r="1075" spans="1:13" s="16" customFormat="1" ht="75">
      <c r="A1075" s="57" t="s">
        <v>1120</v>
      </c>
      <c r="B1075" s="57" t="s">
        <v>6172</v>
      </c>
      <c r="C1075" s="57" t="s">
        <v>2432</v>
      </c>
      <c r="D1075" s="57" t="s">
        <v>6149</v>
      </c>
      <c r="E1075" s="65">
        <v>43</v>
      </c>
      <c r="F1075" s="59" t="s">
        <v>44</v>
      </c>
      <c r="G1075" s="61"/>
      <c r="H1075" s="43" t="s">
        <v>1</v>
      </c>
      <c r="I1075" s="61"/>
      <c r="J1075" s="19"/>
      <c r="K1075" s="140" t="str">
        <f t="shared" si="51"/>
        <v>社政業務-社會福利-獎補助費-對國內團體之捐助</v>
      </c>
      <c r="L1075" s="140" t="str">
        <f t="shared" si="52"/>
        <v>頂安社區發展協會辦理「探訪海的音符＊風的故鄉；健康起步走」活動</v>
      </c>
      <c r="M1075" s="40" t="str">
        <f t="shared" si="53"/>
        <v>臺中市大安區頂安社區發展協會</v>
      </c>
    </row>
    <row r="1076" spans="1:13" s="16" customFormat="1" ht="56.25">
      <c r="A1076" s="57" t="s">
        <v>1120</v>
      </c>
      <c r="B1076" s="57" t="s">
        <v>6173</v>
      </c>
      <c r="C1076" s="57" t="s">
        <v>4779</v>
      </c>
      <c r="D1076" s="57" t="s">
        <v>6149</v>
      </c>
      <c r="E1076" s="65">
        <v>36</v>
      </c>
      <c r="F1076" s="59" t="s">
        <v>44</v>
      </c>
      <c r="G1076" s="61"/>
      <c r="H1076" s="43" t="s">
        <v>1</v>
      </c>
      <c r="I1076" s="61"/>
      <c r="J1076" s="19"/>
      <c r="K1076" s="140" t="str">
        <f t="shared" si="51"/>
        <v>社政業務-社會福利-獎補助費-對國內團體之捐助</v>
      </c>
      <c r="L1076" s="140" t="str">
        <f t="shared" si="52"/>
        <v>龜殼社區發展協會辦理113年度志工境外社區觀摩活動</v>
      </c>
      <c r="M1076" s="40" t="str">
        <f t="shared" si="53"/>
        <v>臺中市大安區龜殼社區發展協會</v>
      </c>
    </row>
    <row r="1077" spans="1:13" s="16" customFormat="1" ht="75">
      <c r="A1077" s="57" t="s">
        <v>1120</v>
      </c>
      <c r="B1077" s="57" t="s">
        <v>6174</v>
      </c>
      <c r="C1077" s="57" t="s">
        <v>793</v>
      </c>
      <c r="D1077" s="57" t="s">
        <v>6149</v>
      </c>
      <c r="E1077" s="65">
        <v>46</v>
      </c>
      <c r="F1077" s="59" t="s">
        <v>44</v>
      </c>
      <c r="G1077" s="61"/>
      <c r="H1077" s="43" t="s">
        <v>1</v>
      </c>
      <c r="I1077" s="61"/>
      <c r="J1077" s="19"/>
      <c r="K1077" s="140" t="str">
        <f t="shared" si="51"/>
        <v>社政業務-社會福利-獎補助費-對國內團體之捐助</v>
      </c>
      <c r="L1077" s="140" t="str">
        <f t="shared" si="52"/>
        <v>永安社區發展協會辦理113年永安社區防火防災防震宣導活動</v>
      </c>
      <c r="M1077" s="40" t="str">
        <f t="shared" si="53"/>
        <v>臺中市大安區永安社區發展協會</v>
      </c>
    </row>
    <row r="1078" spans="1:13" s="16" customFormat="1" ht="56.25">
      <c r="A1078" s="57" t="s">
        <v>1120</v>
      </c>
      <c r="B1078" s="57" t="s">
        <v>6175</v>
      </c>
      <c r="C1078" s="57" t="s">
        <v>793</v>
      </c>
      <c r="D1078" s="57" t="s">
        <v>6149</v>
      </c>
      <c r="E1078" s="65">
        <v>62</v>
      </c>
      <c r="F1078" s="59" t="s">
        <v>44</v>
      </c>
      <c r="G1078" s="61"/>
      <c r="H1078" s="43" t="s">
        <v>1</v>
      </c>
      <c r="I1078" s="61"/>
      <c r="J1078" s="19"/>
      <c r="K1078" s="140" t="str">
        <f t="shared" si="51"/>
        <v>社政業務-社會福利-獎補助費-對國內團體之捐助</v>
      </c>
      <c r="L1078" s="140" t="str">
        <f t="shared" si="52"/>
        <v>永安社區發展協會辦理113年度會員績優社區參訪活動</v>
      </c>
      <c r="M1078" s="40" t="str">
        <f t="shared" si="53"/>
        <v>臺中市大安區永安社區發展協會</v>
      </c>
    </row>
    <row r="1079" spans="1:13" s="16" customFormat="1" ht="56.25">
      <c r="A1079" s="57" t="s">
        <v>1120</v>
      </c>
      <c r="B1079" s="57" t="s">
        <v>6176</v>
      </c>
      <c r="C1079" s="57" t="s">
        <v>2432</v>
      </c>
      <c r="D1079" s="57" t="s">
        <v>6149</v>
      </c>
      <c r="E1079" s="65">
        <v>56</v>
      </c>
      <c r="F1079" s="59" t="s">
        <v>44</v>
      </c>
      <c r="G1079" s="61"/>
      <c r="H1079" s="43" t="s">
        <v>1</v>
      </c>
      <c r="I1079" s="61"/>
      <c r="J1079" s="19"/>
      <c r="K1079" s="140" t="str">
        <f t="shared" si="51"/>
        <v>社政業務-社會福利-獎補助費-對國內團體之捐助</v>
      </c>
      <c r="L1079" s="140" t="str">
        <f t="shared" si="52"/>
        <v>頂安社區發展協會辦理高齡長者防火暨長照宣導活動</v>
      </c>
      <c r="M1079" s="40" t="str">
        <f t="shared" si="53"/>
        <v>臺中市大安區頂安社區發展協會</v>
      </c>
    </row>
    <row r="1080" spans="1:13" s="16" customFormat="1" ht="75">
      <c r="A1080" s="57" t="s">
        <v>1120</v>
      </c>
      <c r="B1080" s="57" t="s">
        <v>6177</v>
      </c>
      <c r="C1080" s="57" t="s">
        <v>6157</v>
      </c>
      <c r="D1080" s="57" t="s">
        <v>6149</v>
      </c>
      <c r="E1080" s="65">
        <v>46</v>
      </c>
      <c r="F1080" s="59" t="s">
        <v>44</v>
      </c>
      <c r="G1080" s="61"/>
      <c r="H1080" s="43" t="s">
        <v>1</v>
      </c>
      <c r="I1080" s="61"/>
      <c r="J1080" s="19"/>
      <c r="K1080" s="140" t="str">
        <f t="shared" si="51"/>
        <v>社政業務-社會福利-獎補助費-對國內團體之捐助</v>
      </c>
      <c r="L1080" s="140" t="str">
        <f t="shared" si="52"/>
        <v>海墘社區發展協會辦理機車打燈左轉彎注意來車保平安宣導講座</v>
      </c>
      <c r="M1080" s="40" t="str">
        <f t="shared" si="53"/>
        <v>臺中市大安區海墘社區發展協會</v>
      </c>
    </row>
    <row r="1081" spans="1:13" ht="75">
      <c r="A1081" s="44" t="s">
        <v>40</v>
      </c>
      <c r="B1081" s="44" t="s">
        <v>1287</v>
      </c>
      <c r="C1081" s="44" t="s">
        <v>1288</v>
      </c>
      <c r="D1081" s="44" t="s">
        <v>1289</v>
      </c>
      <c r="E1081" s="50">
        <v>50</v>
      </c>
      <c r="F1081" s="42" t="s">
        <v>44</v>
      </c>
      <c r="G1081" s="44"/>
      <c r="H1081" s="43" t="s">
        <v>1</v>
      </c>
      <c r="I1081" s="43"/>
      <c r="K1081" s="140" t="str">
        <f t="shared" si="51"/>
        <v>區公所業務-民政業務-獎補助費-對國內團體之捐助</v>
      </c>
      <c r="L1081" s="140" t="str">
        <f t="shared" si="52"/>
        <v>補助本區體育會辦理體育活動經費-113年新社體育會理事長盃籃球比賽</v>
      </c>
      <c r="M1081" s="40" t="str">
        <f t="shared" si="53"/>
        <v>臺中市新社體育會</v>
      </c>
    </row>
    <row r="1082" spans="1:13" ht="75">
      <c r="A1082" s="44" t="s">
        <v>40</v>
      </c>
      <c r="B1082" s="44" t="s">
        <v>1290</v>
      </c>
      <c r="C1082" s="44" t="s">
        <v>1288</v>
      </c>
      <c r="D1082" s="44" t="s">
        <v>1289</v>
      </c>
      <c r="E1082" s="50">
        <v>50</v>
      </c>
      <c r="F1082" s="42" t="s">
        <v>44</v>
      </c>
      <c r="G1082" s="49"/>
      <c r="H1082" s="43" t="s">
        <v>1</v>
      </c>
      <c r="I1082" s="43"/>
      <c r="K1082" s="140" t="str">
        <f t="shared" si="51"/>
        <v>區公所業務-民政業務-獎補助費-對國內團體之捐助</v>
      </c>
      <c r="L1082" s="140" t="str">
        <f t="shared" si="52"/>
        <v>補助本區體育會辦理體育活動經費--113年新社體育會理事長盃木球錦標賽</v>
      </c>
      <c r="M1082" s="40" t="str">
        <f t="shared" si="53"/>
        <v>臺中市新社體育會</v>
      </c>
    </row>
    <row r="1083" spans="1:13" ht="93.75">
      <c r="A1083" s="44" t="s">
        <v>40</v>
      </c>
      <c r="B1083" s="44" t="s">
        <v>1291</v>
      </c>
      <c r="C1083" s="44" t="s">
        <v>1288</v>
      </c>
      <c r="D1083" s="44" t="s">
        <v>1289</v>
      </c>
      <c r="E1083" s="50">
        <v>50</v>
      </c>
      <c r="F1083" s="42" t="s">
        <v>44</v>
      </c>
      <c r="G1083" s="49"/>
      <c r="H1083" s="43" t="s">
        <v>1</v>
      </c>
      <c r="I1083" s="43"/>
      <c r="K1083" s="140" t="str">
        <f t="shared" si="51"/>
        <v>區公所業務-民政業務-獎補助費-對國內團體之捐助</v>
      </c>
      <c r="L1083" s="140" t="str">
        <f t="shared" si="52"/>
        <v>補助本區體育會辦理體育活動經費-113年度臺中市新社體育會理事長盃攀樹趣味賽</v>
      </c>
      <c r="M1083" s="40" t="str">
        <f t="shared" si="53"/>
        <v>臺中市新社體育會</v>
      </c>
    </row>
    <row r="1084" spans="1:13" ht="93.75">
      <c r="A1084" s="44" t="s">
        <v>40</v>
      </c>
      <c r="B1084" s="44" t="s">
        <v>1292</v>
      </c>
      <c r="C1084" s="44" t="s">
        <v>1288</v>
      </c>
      <c r="D1084" s="44" t="s">
        <v>1289</v>
      </c>
      <c r="E1084" s="50">
        <v>50</v>
      </c>
      <c r="F1084" s="42" t="s">
        <v>44</v>
      </c>
      <c r="G1084" s="49"/>
      <c r="H1084" s="43" t="s">
        <v>1</v>
      </c>
      <c r="I1084" s="43"/>
      <c r="K1084" s="140" t="str">
        <f t="shared" si="51"/>
        <v>區公所業務-民政業務-獎補助費-對國內團體之捐助</v>
      </c>
      <c r="L1084" s="140" t="str">
        <f t="shared" si="52"/>
        <v>補助本區體育會辦理體育活動經費-113年度臺中市新社體育會理事長盃羽球比賽</v>
      </c>
      <c r="M1084" s="40" t="str">
        <f t="shared" si="53"/>
        <v>臺中市新社體育會</v>
      </c>
    </row>
    <row r="1085" spans="1:13" ht="93.75">
      <c r="A1085" s="44" t="s">
        <v>40</v>
      </c>
      <c r="B1085" s="44" t="s">
        <v>1293</v>
      </c>
      <c r="C1085" s="44" t="s">
        <v>1288</v>
      </c>
      <c r="D1085" s="44" t="s">
        <v>1289</v>
      </c>
      <c r="E1085" s="50">
        <v>50</v>
      </c>
      <c r="F1085" s="42" t="s">
        <v>44</v>
      </c>
      <c r="G1085" s="49"/>
      <c r="H1085" s="43" t="s">
        <v>1</v>
      </c>
      <c r="I1085" s="43"/>
      <c r="K1085" s="140" t="str">
        <f t="shared" si="51"/>
        <v>區公所業務-民政業務-獎補助費-對國內團體之捐助</v>
      </c>
      <c r="L1085" s="140" t="str">
        <f t="shared" si="52"/>
        <v>補助本區體育會辦理體育活動經費-113年度臺中市新社體育會理事長盃鐵馬挑戰賽</v>
      </c>
      <c r="M1085" s="40" t="str">
        <f t="shared" si="53"/>
        <v>臺中市新社體育會</v>
      </c>
    </row>
    <row r="1086" spans="1:13" ht="93.75">
      <c r="A1086" s="44" t="s">
        <v>40</v>
      </c>
      <c r="B1086" s="44" t="s">
        <v>1294</v>
      </c>
      <c r="C1086" s="44" t="s">
        <v>1288</v>
      </c>
      <c r="D1086" s="44" t="s">
        <v>1289</v>
      </c>
      <c r="E1086" s="50">
        <v>50</v>
      </c>
      <c r="F1086" s="42" t="s">
        <v>44</v>
      </c>
      <c r="G1086" s="49"/>
      <c r="H1086" s="43" t="s">
        <v>1</v>
      </c>
      <c r="I1086" s="43"/>
      <c r="K1086" s="140" t="str">
        <f t="shared" si="51"/>
        <v>區公所業務-民政業務-獎補助費-對國內團體之捐助</v>
      </c>
      <c r="L1086" s="140" t="str">
        <f t="shared" si="52"/>
        <v>補助本區體育會辦理體育活動經費-113年度臺中市新社體育會理事長盃慢跑遊新社</v>
      </c>
      <c r="M1086" s="40" t="str">
        <f t="shared" si="53"/>
        <v>臺中市新社體育會</v>
      </c>
    </row>
    <row r="1087" spans="1:13" ht="75">
      <c r="A1087" s="44" t="s">
        <v>40</v>
      </c>
      <c r="B1087" s="44" t="s">
        <v>1295</v>
      </c>
      <c r="C1087" s="44" t="s">
        <v>1288</v>
      </c>
      <c r="D1087" s="44" t="s">
        <v>1289</v>
      </c>
      <c r="E1087" s="50">
        <v>30</v>
      </c>
      <c r="F1087" s="42" t="s">
        <v>44</v>
      </c>
      <c r="G1087" s="49"/>
      <c r="H1087" s="43" t="s">
        <v>1</v>
      </c>
      <c r="I1087" s="43"/>
      <c r="K1087" s="140" t="str">
        <f t="shared" si="51"/>
        <v>區公所業務-民政業務-獎補助費-對國內團體之捐助</v>
      </c>
      <c r="L1087" s="140" t="str">
        <f t="shared" si="52"/>
        <v>113年臺中市體育總會理事長盃新社區樂活健走逍遙遊活動</v>
      </c>
      <c r="M1087" s="40" t="str">
        <f t="shared" si="53"/>
        <v>臺中市新社體育會</v>
      </c>
    </row>
    <row r="1088" spans="1:13" ht="56.25">
      <c r="A1088" s="44" t="s">
        <v>1483</v>
      </c>
      <c r="B1088" s="44" t="s">
        <v>1484</v>
      </c>
      <c r="C1088" s="44" t="s">
        <v>1161</v>
      </c>
      <c r="D1088" s="44" t="s">
        <v>1485</v>
      </c>
      <c r="E1088" s="50">
        <v>20</v>
      </c>
      <c r="F1088" s="42" t="s">
        <v>82</v>
      </c>
      <c r="G1088" s="49"/>
      <c r="H1088" s="43"/>
      <c r="I1088" s="43" t="s">
        <v>1</v>
      </c>
      <c r="K1088" s="140" t="str">
        <f t="shared" si="51"/>
        <v>勤務管理-勤務管理業務-獎補助費-對團體之捐助</v>
      </c>
      <c r="L1088" s="140" t="str">
        <f t="shared" si="52"/>
        <v>全民國防教育宣導活動</v>
      </c>
      <c r="M1088" s="40" t="str">
        <f t="shared" si="53"/>
        <v>臺中市後備憲兵荷松協會</v>
      </c>
    </row>
    <row r="1089" spans="1:13" ht="56.25">
      <c r="A1089" s="44" t="s">
        <v>1483</v>
      </c>
      <c r="B1089" s="44" t="s">
        <v>1486</v>
      </c>
      <c r="C1089" s="44" t="s">
        <v>1487</v>
      </c>
      <c r="D1089" s="44" t="s">
        <v>1485</v>
      </c>
      <c r="E1089" s="50">
        <v>11</v>
      </c>
      <c r="F1089" s="42" t="s">
        <v>82</v>
      </c>
      <c r="G1089" s="49"/>
      <c r="H1089" s="43"/>
      <c r="I1089" s="43" t="s">
        <v>1</v>
      </c>
      <c r="K1089" s="140" t="str">
        <f t="shared" si="51"/>
        <v>勤務管理-勤務管理業務-獎補助費-對團體之捐助</v>
      </c>
      <c r="L1089" s="140" t="str">
        <f t="shared" si="52"/>
        <v>113年度「親子生態體驗暨全民國防宣導活動」</v>
      </c>
      <c r="M1089" s="40" t="str">
        <f t="shared" si="53"/>
        <v>臺中市豐原區後備憲兵荷松協會</v>
      </c>
    </row>
    <row r="1090" spans="1:13" ht="56.25">
      <c r="A1090" s="44" t="s">
        <v>1483</v>
      </c>
      <c r="B1090" s="44" t="s">
        <v>1488</v>
      </c>
      <c r="C1090" s="44" t="s">
        <v>1103</v>
      </c>
      <c r="D1090" s="44" t="s">
        <v>1485</v>
      </c>
      <c r="E1090" s="50">
        <v>20</v>
      </c>
      <c r="F1090" s="42" t="s">
        <v>82</v>
      </c>
      <c r="G1090" s="49"/>
      <c r="H1090" s="43"/>
      <c r="I1090" s="43" t="s">
        <v>1</v>
      </c>
      <c r="K1090" s="140" t="str">
        <f t="shared" si="51"/>
        <v>勤務管理-勤務管理業務-獎補助費-對團體之捐助</v>
      </c>
      <c r="L1090" s="140" t="str">
        <f t="shared" si="52"/>
        <v>「熱血後憲樂活龍井暨全民國防教育宣導活動」</v>
      </c>
      <c r="M1090" s="40" t="str">
        <f t="shared" si="53"/>
        <v>臺中市龍井後備憲兵荷松協會</v>
      </c>
    </row>
    <row r="1091" spans="1:13" ht="56.25">
      <c r="A1091" s="44" t="s">
        <v>1483</v>
      </c>
      <c r="B1091" s="44" t="s">
        <v>1489</v>
      </c>
      <c r="C1091" s="44" t="s">
        <v>1490</v>
      </c>
      <c r="D1091" s="44" t="s">
        <v>1485</v>
      </c>
      <c r="E1091" s="50">
        <v>20</v>
      </c>
      <c r="F1091" s="42" t="s">
        <v>82</v>
      </c>
      <c r="G1091" s="49"/>
      <c r="H1091" s="43"/>
      <c r="I1091" s="43" t="s">
        <v>1</v>
      </c>
      <c r="K1091" s="140" t="str">
        <f t="shared" si="51"/>
        <v>勤務管理-勤務管理業務-獎補助費-對團體之捐助</v>
      </c>
      <c r="L1091" s="140" t="str">
        <f t="shared" si="52"/>
        <v>「全民國防教育宣導暨捐血公益活動」</v>
      </c>
      <c r="M1091" s="40" t="str">
        <f t="shared" si="53"/>
        <v>臺中市西區後備憲兵荷松協會</v>
      </c>
    </row>
    <row r="1092" spans="1:13" ht="56.25">
      <c r="A1092" s="44" t="s">
        <v>1483</v>
      </c>
      <c r="B1092" s="44" t="s">
        <v>1491</v>
      </c>
      <c r="C1092" s="44" t="s">
        <v>1492</v>
      </c>
      <c r="D1092" s="44" t="s">
        <v>1485</v>
      </c>
      <c r="E1092" s="50">
        <v>20</v>
      </c>
      <c r="F1092" s="42" t="s">
        <v>82</v>
      </c>
      <c r="G1092" s="49"/>
      <c r="H1092" s="43"/>
      <c r="I1092" s="43" t="s">
        <v>1</v>
      </c>
      <c r="K1092" s="140" t="str">
        <f t="shared" ref="K1092:K1155" si="54">A1092</f>
        <v>勤務管理-勤務管理業務-獎補助費-對團體之捐助</v>
      </c>
      <c r="L1092" s="140" t="str">
        <f t="shared" ref="L1092:L1155" si="55">B1092</f>
        <v>捐血送愛心暨全民國防教育宣導活動</v>
      </c>
      <c r="M1092" s="40" t="str">
        <f t="shared" ref="M1092:M1155" si="56">C1092</f>
        <v>臺中市北屯後備憲兵荷松協會</v>
      </c>
    </row>
    <row r="1093" spans="1:13" ht="75">
      <c r="A1093" s="44" t="s">
        <v>1483</v>
      </c>
      <c r="B1093" s="44" t="s">
        <v>1493</v>
      </c>
      <c r="C1093" s="44" t="s">
        <v>1494</v>
      </c>
      <c r="D1093" s="44" t="s">
        <v>1485</v>
      </c>
      <c r="E1093" s="50">
        <v>20</v>
      </c>
      <c r="F1093" s="42" t="s">
        <v>82</v>
      </c>
      <c r="G1093" s="49"/>
      <c r="H1093" s="43"/>
      <c r="I1093" s="43" t="s">
        <v>1</v>
      </c>
      <c r="K1093" s="140" t="str">
        <f t="shared" si="54"/>
        <v>勤務管理-勤務管理業務-獎補助費-對團體之捐助</v>
      </c>
      <c r="L1093" s="140" t="str">
        <f t="shared" si="55"/>
        <v>公益捐血活動暨全民國防教育宣導活動暨節能減碳能源宣導活動</v>
      </c>
      <c r="M1093" s="40" t="str">
        <f t="shared" si="56"/>
        <v>臺中市霧峰後備憲兵荷松協會</v>
      </c>
    </row>
    <row r="1094" spans="1:13" ht="56.25">
      <c r="A1094" s="44" t="s">
        <v>1483</v>
      </c>
      <c r="B1094" s="44" t="s">
        <v>1495</v>
      </c>
      <c r="C1094" s="44" t="s">
        <v>1496</v>
      </c>
      <c r="D1094" s="44" t="s">
        <v>1485</v>
      </c>
      <c r="E1094" s="50">
        <v>20</v>
      </c>
      <c r="F1094" s="42" t="s">
        <v>82</v>
      </c>
      <c r="G1094" s="49"/>
      <c r="H1094" s="43"/>
      <c r="I1094" s="43" t="s">
        <v>1</v>
      </c>
      <c r="K1094" s="140" t="str">
        <f t="shared" si="54"/>
        <v>勤務管理-勤務管理業務-獎補助費-對團體之捐助</v>
      </c>
      <c r="L1094" s="140" t="str">
        <f t="shared" si="55"/>
        <v>113度「全民國防及公益捐血」活動</v>
      </c>
      <c r="M1094" s="40" t="str">
        <f t="shared" si="56"/>
        <v>臺中市太平區後備憲兵荷松協會</v>
      </c>
    </row>
    <row r="1095" spans="1:13" ht="56.25">
      <c r="A1095" s="44" t="s">
        <v>1483</v>
      </c>
      <c r="B1095" s="44" t="s">
        <v>1497</v>
      </c>
      <c r="C1095" s="44" t="s">
        <v>1498</v>
      </c>
      <c r="D1095" s="44" t="s">
        <v>1485</v>
      </c>
      <c r="E1095" s="50">
        <v>20</v>
      </c>
      <c r="F1095" s="42" t="s">
        <v>82</v>
      </c>
      <c r="G1095" s="49"/>
      <c r="H1095" s="43"/>
      <c r="I1095" s="43" t="s">
        <v>1</v>
      </c>
      <c r="K1095" s="140" t="str">
        <f t="shared" si="54"/>
        <v>勤務管理-勤務管理業務-獎補助費-對團體之捐助</v>
      </c>
      <c r="L1095" s="140" t="str">
        <f t="shared" si="55"/>
        <v>全民國防教育宣導暨愛心捐血活動</v>
      </c>
      <c r="M1095" s="40" t="str">
        <f t="shared" si="56"/>
        <v>臺中市大肚後備憲兵荷松協會</v>
      </c>
    </row>
    <row r="1096" spans="1:13" ht="56.25">
      <c r="A1096" s="44" t="s">
        <v>1483</v>
      </c>
      <c r="B1096" s="44" t="s">
        <v>1499</v>
      </c>
      <c r="C1096" s="44" t="s">
        <v>1500</v>
      </c>
      <c r="D1096" s="44" t="s">
        <v>1485</v>
      </c>
      <c r="E1096" s="50">
        <v>20</v>
      </c>
      <c r="F1096" s="42" t="s">
        <v>82</v>
      </c>
      <c r="G1096" s="49"/>
      <c r="H1096" s="43"/>
      <c r="I1096" s="43" t="s">
        <v>1</v>
      </c>
      <c r="K1096" s="140" t="str">
        <f t="shared" si="54"/>
        <v>勤務管理-勤務管理業務-獎補助費-對團體之捐助</v>
      </c>
      <c r="L1096" s="140" t="str">
        <f t="shared" si="55"/>
        <v>113年度「柚見中秋聯歡暨全民國防教育宣導」</v>
      </c>
      <c r="M1096" s="40" t="str">
        <f t="shared" si="56"/>
        <v>臺中市后里後備憲兵荷松協會</v>
      </c>
    </row>
    <row r="1097" spans="1:13" ht="56.25">
      <c r="A1097" s="44" t="s">
        <v>1483</v>
      </c>
      <c r="B1097" s="44" t="s">
        <v>1501</v>
      </c>
      <c r="C1097" s="44" t="s">
        <v>1502</v>
      </c>
      <c r="D1097" s="44" t="s">
        <v>1485</v>
      </c>
      <c r="E1097" s="50">
        <v>20</v>
      </c>
      <c r="F1097" s="42" t="s">
        <v>82</v>
      </c>
      <c r="G1097" s="49"/>
      <c r="H1097" s="43"/>
      <c r="I1097" s="43" t="s">
        <v>1</v>
      </c>
      <c r="K1097" s="140" t="str">
        <f t="shared" si="54"/>
        <v>勤務管理-勤務管理業務-獎補助費-對團體之捐助</v>
      </c>
      <c r="L1097" s="140" t="str">
        <f t="shared" si="55"/>
        <v>「全民國防教育暨捐血公益活動」</v>
      </c>
      <c r="M1097" s="40" t="str">
        <f t="shared" si="56"/>
        <v>臺中市北區後備憲兵荷松協會</v>
      </c>
    </row>
    <row r="1098" spans="1:13" ht="56.25">
      <c r="A1098" s="44" t="s">
        <v>1483</v>
      </c>
      <c r="B1098" s="44" t="s">
        <v>1503</v>
      </c>
      <c r="C1098" s="44" t="s">
        <v>1504</v>
      </c>
      <c r="D1098" s="44" t="s">
        <v>1485</v>
      </c>
      <c r="E1098" s="50">
        <v>20</v>
      </c>
      <c r="F1098" s="42" t="s">
        <v>82</v>
      </c>
      <c r="G1098" s="49"/>
      <c r="H1098" s="43"/>
      <c r="I1098" s="43" t="s">
        <v>1</v>
      </c>
      <c r="K1098" s="140" t="str">
        <f t="shared" si="54"/>
        <v>勤務管理-勤務管理業務-獎補助費-對團體之捐助</v>
      </c>
      <c r="L1098" s="140" t="str">
        <f t="shared" si="55"/>
        <v>「全民國防教育暨節能減碳宣導捐血公益活動」</v>
      </c>
      <c r="M1098" s="40" t="str">
        <f t="shared" si="56"/>
        <v>臺中市南屯區後備憲兵荷松協會</v>
      </c>
    </row>
    <row r="1099" spans="1:13" ht="56.25">
      <c r="A1099" s="44" t="s">
        <v>1483</v>
      </c>
      <c r="B1099" s="44" t="s">
        <v>1505</v>
      </c>
      <c r="C1099" s="44" t="s">
        <v>1506</v>
      </c>
      <c r="D1099" s="44" t="s">
        <v>1485</v>
      </c>
      <c r="E1099" s="50">
        <v>20</v>
      </c>
      <c r="F1099" s="42" t="s">
        <v>82</v>
      </c>
      <c r="G1099" s="49"/>
      <c r="H1099" s="43"/>
      <c r="I1099" s="43" t="s">
        <v>1</v>
      </c>
      <c r="K1099" s="140" t="str">
        <f t="shared" si="54"/>
        <v>勤務管理-勤務管理業務-獎補助費-對團體之捐助</v>
      </c>
      <c r="L1099" s="140" t="str">
        <f t="shared" si="55"/>
        <v>「捐血趁『憲』在~全民國防教育宣導暨節能宣導活動」</v>
      </c>
      <c r="M1099" s="40" t="str">
        <f t="shared" si="56"/>
        <v>臺中市西屯後備憲兵荷松協會</v>
      </c>
    </row>
    <row r="1100" spans="1:13" ht="56.25">
      <c r="A1100" s="44" t="s">
        <v>1483</v>
      </c>
      <c r="B1100" s="44" t="s">
        <v>1507</v>
      </c>
      <c r="C1100" s="44" t="s">
        <v>1508</v>
      </c>
      <c r="D1100" s="44" t="s">
        <v>1485</v>
      </c>
      <c r="E1100" s="50">
        <v>20</v>
      </c>
      <c r="F1100" s="42" t="s">
        <v>82</v>
      </c>
      <c r="G1100" s="49"/>
      <c r="H1100" s="43"/>
      <c r="I1100" s="43" t="s">
        <v>1</v>
      </c>
      <c r="K1100" s="140" t="str">
        <f t="shared" si="54"/>
        <v>勤務管理-勤務管理業務-獎補助費-對團體之捐助</v>
      </c>
      <c r="L1100" s="140" t="str">
        <f t="shared" si="55"/>
        <v>113年度會員大會及全民國防軍事教育及募兵活動</v>
      </c>
      <c r="M1100" s="40" t="str">
        <f t="shared" si="56"/>
        <v>臺中市海軍陸戰隊退伍隊員協會</v>
      </c>
    </row>
    <row r="1101" spans="1:13" ht="56.25">
      <c r="A1101" s="44" t="s">
        <v>1483</v>
      </c>
      <c r="B1101" s="44" t="s">
        <v>1509</v>
      </c>
      <c r="C1101" s="44" t="s">
        <v>1510</v>
      </c>
      <c r="D1101" s="44" t="s">
        <v>1485</v>
      </c>
      <c r="E1101" s="50">
        <v>20</v>
      </c>
      <c r="F1101" s="42" t="s">
        <v>82</v>
      </c>
      <c r="G1101" s="49"/>
      <c r="H1101" s="43"/>
      <c r="I1101" s="43" t="s">
        <v>1</v>
      </c>
      <c r="K1101" s="140" t="str">
        <f t="shared" si="54"/>
        <v>勤務管理-勤務管理業務-獎補助費-對團體之捐助</v>
      </c>
      <c r="L1101" s="140" t="str">
        <f t="shared" si="55"/>
        <v>「​113年宣導全民國防教育暨捐血活動」</v>
      </c>
      <c r="M1101" s="40" t="str">
        <f t="shared" si="56"/>
        <v>臺中市神岡區後備憲兵荷松協會</v>
      </c>
    </row>
    <row r="1102" spans="1:13" ht="56.25">
      <c r="A1102" s="44" t="s">
        <v>1483</v>
      </c>
      <c r="B1102" s="44" t="s">
        <v>1511</v>
      </c>
      <c r="C1102" s="44" t="s">
        <v>1512</v>
      </c>
      <c r="D1102" s="44" t="s">
        <v>1485</v>
      </c>
      <c r="E1102" s="50">
        <v>20</v>
      </c>
      <c r="F1102" s="42" t="s">
        <v>82</v>
      </c>
      <c r="G1102" s="49"/>
      <c r="H1102" s="43"/>
      <c r="I1102" s="43" t="s">
        <v>1</v>
      </c>
      <c r="K1102" s="140" t="str">
        <f t="shared" si="54"/>
        <v>勤務管理-勤務管理業務-獎補助費-對團體之捐助</v>
      </c>
      <c r="L1102" s="140" t="str">
        <f t="shared" si="55"/>
        <v>全民國防教育宣導暨捐血公益活動</v>
      </c>
      <c r="M1102" s="40" t="str">
        <f t="shared" si="56"/>
        <v>臺中市南區後備憲兵荷松協會</v>
      </c>
    </row>
    <row r="1103" spans="1:13" ht="75">
      <c r="A1103" s="44" t="s">
        <v>1483</v>
      </c>
      <c r="B1103" s="44" t="s">
        <v>1513</v>
      </c>
      <c r="C1103" s="44" t="s">
        <v>1514</v>
      </c>
      <c r="D1103" s="44" t="s">
        <v>1485</v>
      </c>
      <c r="E1103" s="50">
        <v>20</v>
      </c>
      <c r="F1103" s="42" t="s">
        <v>82</v>
      </c>
      <c r="G1103" s="49"/>
      <c r="H1103" s="43"/>
      <c r="I1103" s="43" t="s">
        <v>1</v>
      </c>
      <c r="K1103" s="140" t="str">
        <f t="shared" si="54"/>
        <v>勤務管理-勤務管理業務-獎補助費-對團體之捐助</v>
      </c>
      <c r="L1103" s="140" t="str">
        <f t="shared" si="55"/>
        <v>113年度「捐血送愛心暨全民國防教育及消防教育宣導」活動</v>
      </c>
      <c r="M1103" s="40" t="str">
        <f t="shared" si="56"/>
        <v>臺中市大雅區後備憲兵荷松協會</v>
      </c>
    </row>
    <row r="1104" spans="1:13" ht="93.75">
      <c r="A1104" s="44" t="s">
        <v>1483</v>
      </c>
      <c r="B1104" s="44" t="s">
        <v>1515</v>
      </c>
      <c r="C1104" s="44" t="s">
        <v>506</v>
      </c>
      <c r="D1104" s="44" t="s">
        <v>1485</v>
      </c>
      <c r="E1104" s="50">
        <v>20</v>
      </c>
      <c r="F1104" s="42" t="s">
        <v>82</v>
      </c>
      <c r="G1104" s="49"/>
      <c r="H1104" s="43"/>
      <c r="I1104" s="43" t="s">
        <v>1</v>
      </c>
      <c r="K1104" s="140" t="str">
        <f t="shared" si="54"/>
        <v>勤務管理-勤務管理業務-獎補助費-對團體之捐助</v>
      </c>
      <c r="L1104" s="140" t="str">
        <f t="shared" si="55"/>
        <v>113年「鰲峰山健行淨山、節能健身做環保、節約用電暨全民國防教育及港務宣導」活動</v>
      </c>
      <c r="M1104" s="40" t="str">
        <f t="shared" si="56"/>
        <v>臺中市清水後備憲兵荷松協會</v>
      </c>
    </row>
    <row r="1105" spans="1:13" ht="56.25">
      <c r="A1105" s="44" t="s">
        <v>1483</v>
      </c>
      <c r="B1105" s="44" t="s">
        <v>1516</v>
      </c>
      <c r="C1105" s="44" t="s">
        <v>1517</v>
      </c>
      <c r="D1105" s="44" t="s">
        <v>1485</v>
      </c>
      <c r="E1105" s="50">
        <v>20</v>
      </c>
      <c r="F1105" s="42" t="s">
        <v>82</v>
      </c>
      <c r="G1105" s="49"/>
      <c r="H1105" s="43"/>
      <c r="I1105" s="43" t="s">
        <v>1</v>
      </c>
      <c r="K1105" s="140" t="str">
        <f t="shared" si="54"/>
        <v>勤務管理-勤務管理業務-獎補助費-對團體之捐助</v>
      </c>
      <c r="L1105" s="140" t="str">
        <f t="shared" si="55"/>
        <v>「黃埔81宣導全民國防教育及敬軍愛民捐血活動」</v>
      </c>
      <c r="M1105" s="40" t="str">
        <f t="shared" si="56"/>
        <v>中華民國黃埔８１同學會</v>
      </c>
    </row>
    <row r="1106" spans="1:13" ht="56.25">
      <c r="A1106" s="44" t="s">
        <v>1483</v>
      </c>
      <c r="B1106" s="44" t="s">
        <v>1518</v>
      </c>
      <c r="C1106" s="44" t="s">
        <v>1519</v>
      </c>
      <c r="D1106" s="44" t="s">
        <v>1485</v>
      </c>
      <c r="E1106" s="50">
        <v>20</v>
      </c>
      <c r="F1106" s="42" t="s">
        <v>82</v>
      </c>
      <c r="G1106" s="49"/>
      <c r="H1106" s="43"/>
      <c r="I1106" s="43" t="s">
        <v>1</v>
      </c>
      <c r="K1106" s="140" t="str">
        <f t="shared" si="54"/>
        <v>勤務管理-勤務管理業務-獎補助費-對團體之捐助</v>
      </c>
      <c r="L1106" s="140" t="str">
        <f t="shared" si="55"/>
        <v>113年「全民國防教育宣導暨會員親子聯誼」活動</v>
      </c>
      <c r="M1106" s="40" t="str">
        <f t="shared" si="56"/>
        <v>台中市太平區青溪協會</v>
      </c>
    </row>
    <row r="1107" spans="1:13" ht="56.25">
      <c r="A1107" s="44" t="s">
        <v>1483</v>
      </c>
      <c r="B1107" s="44" t="s">
        <v>1520</v>
      </c>
      <c r="C1107" s="44" t="s">
        <v>1521</v>
      </c>
      <c r="D1107" s="44" t="s">
        <v>1485</v>
      </c>
      <c r="E1107" s="50">
        <v>20</v>
      </c>
      <c r="F1107" s="42" t="s">
        <v>82</v>
      </c>
      <c r="G1107" s="49"/>
      <c r="H1107" s="43"/>
      <c r="I1107" s="43" t="s">
        <v>1</v>
      </c>
      <c r="K1107" s="140" t="str">
        <f t="shared" si="54"/>
        <v>勤務管理-勤務管理業務-獎補助費-對團體之捐助</v>
      </c>
      <c r="L1107" s="140" t="str">
        <f t="shared" si="55"/>
        <v>中秋聯誼暨全民國防教育宣導活動</v>
      </c>
      <c r="M1107" s="40" t="str">
        <f t="shared" si="56"/>
        <v>臺中市外埔後備憲兵荷松協會</v>
      </c>
    </row>
    <row r="1108" spans="1:13" ht="56.25">
      <c r="A1108" s="44" t="s">
        <v>1483</v>
      </c>
      <c r="B1108" s="44" t="s">
        <v>1522</v>
      </c>
      <c r="C1108" s="44" t="s">
        <v>1523</v>
      </c>
      <c r="D1108" s="44" t="s">
        <v>1485</v>
      </c>
      <c r="E1108" s="50">
        <v>20</v>
      </c>
      <c r="F1108" s="42" t="s">
        <v>82</v>
      </c>
      <c r="G1108" s="49"/>
      <c r="H1108" s="43"/>
      <c r="I1108" s="43" t="s">
        <v>1</v>
      </c>
      <c r="K1108" s="140" t="str">
        <f t="shared" si="54"/>
        <v>勤務管理-勤務管理業務-獎補助費-對團體之捐助</v>
      </c>
      <c r="L1108" s="140" t="str">
        <f t="shared" si="55"/>
        <v>113年全民國防教育宣導暨會員聯誼</v>
      </c>
      <c r="M1108" s="40" t="str">
        <f t="shared" si="56"/>
        <v>臺中市青溪總會</v>
      </c>
    </row>
    <row r="1109" spans="1:13" ht="56.25">
      <c r="A1109" s="44" t="s">
        <v>1483</v>
      </c>
      <c r="B1109" s="44" t="s">
        <v>1524</v>
      </c>
      <c r="C1109" s="44" t="s">
        <v>1525</v>
      </c>
      <c r="D1109" s="44" t="s">
        <v>1485</v>
      </c>
      <c r="E1109" s="50">
        <v>20</v>
      </c>
      <c r="F1109" s="42" t="s">
        <v>82</v>
      </c>
      <c r="G1109" s="49"/>
      <c r="H1109" s="43"/>
      <c r="I1109" s="43" t="s">
        <v>1</v>
      </c>
      <c r="K1109" s="140" t="str">
        <f t="shared" si="54"/>
        <v>勤務管理-勤務管理業務-獎補助費-對團體之捐助</v>
      </c>
      <c r="L1109" s="140" t="str">
        <f t="shared" si="55"/>
        <v>113年宣導全民國防教育暨捐血活動</v>
      </c>
      <c r="M1109" s="40" t="str">
        <f t="shared" si="56"/>
        <v>台中市西區青溪協會</v>
      </c>
    </row>
    <row r="1110" spans="1:13" ht="56.25">
      <c r="A1110" s="44" t="s">
        <v>1483</v>
      </c>
      <c r="B1110" s="44" t="s">
        <v>1526</v>
      </c>
      <c r="C1110" s="44" t="s">
        <v>1527</v>
      </c>
      <c r="D1110" s="44" t="s">
        <v>1485</v>
      </c>
      <c r="E1110" s="50">
        <v>20</v>
      </c>
      <c r="F1110" s="42" t="s">
        <v>82</v>
      </c>
      <c r="G1110" s="49"/>
      <c r="H1110" s="43"/>
      <c r="I1110" s="43" t="s">
        <v>1</v>
      </c>
      <c r="K1110" s="140" t="str">
        <f t="shared" si="54"/>
        <v>勤務管理-勤務管理業務-獎補助費-對團體之捐助</v>
      </c>
      <c r="L1110" s="140" t="str">
        <f t="shared" si="55"/>
        <v>113年「全民國防教育宣導暨會員聯誼」活動</v>
      </c>
      <c r="M1110" s="40" t="str">
        <f t="shared" si="56"/>
        <v>臺中市大雅青溪協會</v>
      </c>
    </row>
    <row r="1111" spans="1:13" ht="56.25">
      <c r="A1111" s="44" t="s">
        <v>1483</v>
      </c>
      <c r="B1111" s="44" t="s">
        <v>1528</v>
      </c>
      <c r="C1111" s="44" t="s">
        <v>1529</v>
      </c>
      <c r="D1111" s="44" t="s">
        <v>1485</v>
      </c>
      <c r="E1111" s="50">
        <v>20</v>
      </c>
      <c r="F1111" s="42" t="s">
        <v>82</v>
      </c>
      <c r="G1111" s="49"/>
      <c r="H1111" s="43"/>
      <c r="I1111" s="43" t="s">
        <v>1</v>
      </c>
      <c r="K1111" s="140" t="str">
        <f t="shared" si="54"/>
        <v>勤務管理-勤務管理業務-獎補助費-對團體之捐助</v>
      </c>
      <c r="L1111" s="140" t="str">
        <f t="shared" si="55"/>
        <v>「全民國防教育小小兵戰鬥營活動」</v>
      </c>
      <c r="M1111" s="40" t="str">
        <f t="shared" si="56"/>
        <v>臺中市中央軍事院校校友會</v>
      </c>
    </row>
    <row r="1112" spans="1:13" ht="75">
      <c r="A1112" s="44" t="s">
        <v>1483</v>
      </c>
      <c r="B1112" s="44" t="s">
        <v>1530</v>
      </c>
      <c r="C1112" s="44" t="s">
        <v>1531</v>
      </c>
      <c r="D1112" s="44" t="s">
        <v>1485</v>
      </c>
      <c r="E1112" s="50">
        <v>20</v>
      </c>
      <c r="F1112" s="42" t="s">
        <v>82</v>
      </c>
      <c r="G1112" s="44"/>
      <c r="H1112" s="43"/>
      <c r="I1112" s="43" t="s">
        <v>1</v>
      </c>
      <c r="K1112" s="140" t="str">
        <f t="shared" si="54"/>
        <v>勤務管理-勤務管理業務-獎補助費-對團體之捐助</v>
      </c>
      <c r="L1112" s="140" t="str">
        <f t="shared" si="55"/>
        <v>臺中市直轄市退伍軍人協會全民國防教育宣導暨會員代表大會</v>
      </c>
      <c r="M1112" s="40" t="str">
        <f t="shared" si="56"/>
        <v>臺中市直轄市退伍軍人協會</v>
      </c>
    </row>
    <row r="1113" spans="1:13" ht="56.25">
      <c r="A1113" s="44" t="s">
        <v>1532</v>
      </c>
      <c r="B1113" s="44" t="s">
        <v>1533</v>
      </c>
      <c r="C1113" s="44" t="s">
        <v>1534</v>
      </c>
      <c r="D1113" s="44" t="s">
        <v>1535</v>
      </c>
      <c r="E1113" s="50">
        <v>300</v>
      </c>
      <c r="F1113" s="42" t="s">
        <v>82</v>
      </c>
      <c r="G1113" s="44"/>
      <c r="H1113" s="43" t="s">
        <v>1</v>
      </c>
      <c r="I1113" s="43"/>
      <c r="K1113" s="140" t="str">
        <f t="shared" si="54"/>
        <v>產業發展與管理-工商業規劃與發展-獎補助費-對國內團體之捐助</v>
      </c>
      <c r="L1113" s="140" t="str">
        <f t="shared" si="55"/>
        <v>臺中市旅行商業同業公會-2024ATTA臺中國際旅展</v>
      </c>
      <c r="M1113" s="40" t="str">
        <f t="shared" si="56"/>
        <v>臺中市旅行商業同業公會</v>
      </c>
    </row>
    <row r="1114" spans="1:13" ht="75">
      <c r="A1114" s="44" t="s">
        <v>1532</v>
      </c>
      <c r="B1114" s="44" t="s">
        <v>1536</v>
      </c>
      <c r="C1114" s="44" t="s">
        <v>1537</v>
      </c>
      <c r="D1114" s="44" t="s">
        <v>1535</v>
      </c>
      <c r="E1114" s="50">
        <v>250</v>
      </c>
      <c r="F1114" s="42" t="s">
        <v>82</v>
      </c>
      <c r="G1114" s="44"/>
      <c r="H1114" s="43" t="s">
        <v>1</v>
      </c>
      <c r="I1114" s="43"/>
      <c r="K1114" s="140" t="str">
        <f t="shared" si="54"/>
        <v>產業發展與管理-工商業規劃與發展-獎補助費-對國內團體之捐助</v>
      </c>
      <c r="L1114" s="140" t="str">
        <f t="shared" si="55"/>
        <v>臺中市大臺中裝潢材料商業同業公會-2024台灣永續發展及低碳綠建築展</v>
      </c>
      <c r="M1114" s="40" t="str">
        <f t="shared" si="56"/>
        <v>臺中市大臺中裝潢材料商業同業公會</v>
      </c>
    </row>
    <row r="1115" spans="1:13" ht="75">
      <c r="A1115" s="44" t="s">
        <v>1532</v>
      </c>
      <c r="B1115" s="44" t="s">
        <v>1538</v>
      </c>
      <c r="C1115" s="44" t="s">
        <v>1539</v>
      </c>
      <c r="D1115" s="44" t="s">
        <v>1535</v>
      </c>
      <c r="E1115" s="50">
        <v>250</v>
      </c>
      <c r="F1115" s="42" t="s">
        <v>82</v>
      </c>
      <c r="G1115" s="44"/>
      <c r="H1115" s="43" t="s">
        <v>1</v>
      </c>
      <c r="I1115" s="43"/>
      <c r="K1115" s="140" t="str">
        <f t="shared" si="54"/>
        <v>產業發展與管理-工商業規劃與發展-獎補助費-對國內團體之捐助</v>
      </c>
      <c r="L1115" s="140" t="str">
        <f t="shared" si="55"/>
        <v>臺中市工程技術顧問商業同業公會-台灣國際建築室內設計建材展</v>
      </c>
      <c r="M1115" s="40" t="str">
        <f t="shared" si="56"/>
        <v>臺中市工程技術顧問商業同業公會</v>
      </c>
    </row>
    <row r="1116" spans="1:13" ht="75">
      <c r="A1116" s="44" t="s">
        <v>1532</v>
      </c>
      <c r="B1116" s="44" t="s">
        <v>1540</v>
      </c>
      <c r="C1116" s="44" t="s">
        <v>1541</v>
      </c>
      <c r="D1116" s="44" t="s">
        <v>1535</v>
      </c>
      <c r="E1116" s="50">
        <v>100</v>
      </c>
      <c r="F1116" s="42" t="s">
        <v>82</v>
      </c>
      <c r="G1116" s="44"/>
      <c r="H1116" s="43" t="s">
        <v>1</v>
      </c>
      <c r="I1116" s="43"/>
      <c r="K1116" s="140" t="str">
        <f t="shared" si="54"/>
        <v>產業發展與管理-工商業規劃與發展-獎補助費-對國內團體之捐助</v>
      </c>
      <c r="L1116" s="140" t="str">
        <f t="shared" si="55"/>
        <v>華夏國際文旅觀光協會-2024第一屆台中市原民觀光產業論壇研討會</v>
      </c>
      <c r="M1116" s="40" t="str">
        <f t="shared" si="56"/>
        <v>華夏國際文旅觀光協會</v>
      </c>
    </row>
    <row r="1117" spans="1:13" ht="56.25">
      <c r="A1117" s="44" t="s">
        <v>1532</v>
      </c>
      <c r="B1117" s="44" t="s">
        <v>1542</v>
      </c>
      <c r="C1117" s="44" t="s">
        <v>1543</v>
      </c>
      <c r="D1117" s="44" t="s">
        <v>1535</v>
      </c>
      <c r="E1117" s="50">
        <v>300</v>
      </c>
      <c r="F1117" s="42" t="s">
        <v>82</v>
      </c>
      <c r="G1117" s="44"/>
      <c r="H1117" s="43" t="s">
        <v>1</v>
      </c>
      <c r="I1117" s="43"/>
      <c r="K1117" s="140" t="str">
        <f t="shared" si="54"/>
        <v>產業發展與管理-工商業規劃與發展-獎補助費-對國內團體之捐助</v>
      </c>
      <c r="L1117" s="140" t="str">
        <f t="shared" si="55"/>
        <v>台灣神經脊椎外科醫學會-第十五屆亞太脊椎年會</v>
      </c>
      <c r="M1117" s="40" t="str">
        <f t="shared" si="56"/>
        <v>台灣神經脊椎外科醫學會</v>
      </c>
    </row>
    <row r="1118" spans="1:13" ht="56.25">
      <c r="A1118" s="44" t="s">
        <v>1532</v>
      </c>
      <c r="B1118" s="44" t="s">
        <v>1544</v>
      </c>
      <c r="C1118" s="44" t="s">
        <v>1545</v>
      </c>
      <c r="D1118" s="44" t="s">
        <v>1535</v>
      </c>
      <c r="E1118" s="50">
        <v>300</v>
      </c>
      <c r="F1118" s="42" t="s">
        <v>82</v>
      </c>
      <c r="G1118" s="44"/>
      <c r="H1118" s="43" t="s">
        <v>1</v>
      </c>
      <c r="I1118" s="43"/>
      <c r="K1118" s="140" t="str">
        <f t="shared" si="54"/>
        <v>產業發展與管理-工商業規劃與發展-獎補助費-對國內團體之捐助</v>
      </c>
      <c r="L1118" s="140" t="str">
        <f t="shared" si="55"/>
        <v>臺中市糕餅商業同業公會-吃好餅閱讀台中</v>
      </c>
      <c r="M1118" s="40" t="str">
        <f t="shared" si="56"/>
        <v>臺中市糕餅商業同業公會</v>
      </c>
    </row>
    <row r="1119" spans="1:13" ht="56.25">
      <c r="A1119" s="44" t="s">
        <v>1532</v>
      </c>
      <c r="B1119" s="44" t="s">
        <v>1546</v>
      </c>
      <c r="C1119" s="44" t="s">
        <v>1547</v>
      </c>
      <c r="D1119" s="44" t="s">
        <v>1535</v>
      </c>
      <c r="E1119" s="50">
        <v>264</v>
      </c>
      <c r="F1119" s="42" t="s">
        <v>82</v>
      </c>
      <c r="G1119" s="44"/>
      <c r="H1119" s="43" t="s">
        <v>1</v>
      </c>
      <c r="I1119" s="43"/>
      <c r="K1119" s="140" t="str">
        <f t="shared" si="54"/>
        <v>產業發展與管理-工商業規劃與發展-獎補助費-對國內團體之捐助</v>
      </c>
      <c r="L1119" s="140" t="str">
        <f t="shared" si="55"/>
        <v>中華民國消費電子學會-2024臺灣消費電子國際研討會</v>
      </c>
      <c r="M1119" s="40" t="str">
        <f t="shared" si="56"/>
        <v>中華民國消費電子學會</v>
      </c>
    </row>
    <row r="1120" spans="1:13" ht="75">
      <c r="A1120" s="44" t="s">
        <v>1532</v>
      </c>
      <c r="B1120" s="44" t="s">
        <v>1548</v>
      </c>
      <c r="C1120" s="44" t="s">
        <v>1549</v>
      </c>
      <c r="D1120" s="44" t="s">
        <v>1535</v>
      </c>
      <c r="E1120" s="50">
        <v>300</v>
      </c>
      <c r="F1120" s="42" t="s">
        <v>82</v>
      </c>
      <c r="G1120" s="44"/>
      <c r="H1120" s="43" t="s">
        <v>1</v>
      </c>
      <c r="I1120" s="43"/>
      <c r="K1120" s="140" t="str">
        <f t="shared" si="54"/>
        <v>產業發展與管理-工商業規劃與發展-獎補助費-對國內團體之捐助</v>
      </c>
      <c r="L1120" s="140" t="str">
        <f t="shared" si="55"/>
        <v>臺中市產業故事館發展協會-產業領航文化傳承臺中故事生活節</v>
      </c>
      <c r="M1120" s="40" t="str">
        <f t="shared" si="56"/>
        <v>臺中市產業故事館發展協會</v>
      </c>
    </row>
    <row r="1121" spans="1:13" ht="56.25">
      <c r="A1121" s="44" t="s">
        <v>1532</v>
      </c>
      <c r="B1121" s="44" t="s">
        <v>1550</v>
      </c>
      <c r="C1121" s="44" t="s">
        <v>1551</v>
      </c>
      <c r="D1121" s="44" t="s">
        <v>1535</v>
      </c>
      <c r="E1121" s="50">
        <v>300</v>
      </c>
      <c r="F1121" s="42" t="s">
        <v>82</v>
      </c>
      <c r="G1121" s="44"/>
      <c r="H1121" s="43" t="s">
        <v>1</v>
      </c>
      <c r="I1121" s="43"/>
      <c r="K1121" s="140" t="str">
        <f t="shared" si="54"/>
        <v>產業發展與管理-工商業規劃與發展-獎補助費-對國內團體之捐助</v>
      </c>
      <c r="L1121" s="140" t="str">
        <f t="shared" si="55"/>
        <v>臺中市好禮協會-第三屆好禮購BUY節慵懶慢點X減塑市集</v>
      </c>
      <c r="M1121" s="40" t="str">
        <f t="shared" si="56"/>
        <v>臺中市好禮協會</v>
      </c>
    </row>
    <row r="1122" spans="1:13" ht="112.5">
      <c r="A1122" s="44" t="s">
        <v>1532</v>
      </c>
      <c r="B1122" s="44" t="s">
        <v>1552</v>
      </c>
      <c r="C1122" s="44" t="s">
        <v>1553</v>
      </c>
      <c r="D1122" s="44" t="s">
        <v>1535</v>
      </c>
      <c r="E1122" s="50">
        <v>280</v>
      </c>
      <c r="F1122" s="42" t="s">
        <v>82</v>
      </c>
      <c r="G1122" s="44"/>
      <c r="H1122" s="43" t="s">
        <v>1</v>
      </c>
      <c r="I1122" s="43"/>
      <c r="K1122" s="140" t="str">
        <f t="shared" si="54"/>
        <v>產業發展與管理-工商業規劃與發展-獎補助費-對國內團體之捐助</v>
      </c>
      <c r="L1122" s="140" t="str">
        <f t="shared" si="55"/>
        <v>台灣放射腫瘤學會-第一屆台韓放腫交流會議暨2024台灣放射腫瘤學會及中華民國醫學物理學會聯合學術研討會</v>
      </c>
      <c r="M1122" s="40" t="str">
        <f t="shared" si="56"/>
        <v>台灣放射腫瘤學會</v>
      </c>
    </row>
    <row r="1123" spans="1:13" ht="56.25">
      <c r="A1123" s="44" t="s">
        <v>1532</v>
      </c>
      <c r="B1123" s="44" t="s">
        <v>1554</v>
      </c>
      <c r="C1123" s="44" t="s">
        <v>1555</v>
      </c>
      <c r="D1123" s="44" t="s">
        <v>1535</v>
      </c>
      <c r="E1123" s="50">
        <v>300</v>
      </c>
      <c r="F1123" s="42" t="s">
        <v>82</v>
      </c>
      <c r="G1123" s="44"/>
      <c r="H1123" s="43" t="s">
        <v>1</v>
      </c>
      <c r="I1123" s="43"/>
      <c r="K1123" s="140" t="str">
        <f t="shared" si="54"/>
        <v>產業發展與管理-工商業規劃與發展-獎補助費-對國內團體之捐助</v>
      </c>
      <c r="L1123" s="140" t="str">
        <f t="shared" si="55"/>
        <v>臺灣學生方程式協會-第四屆臺灣盃學生方程式聯賽</v>
      </c>
      <c r="M1123" s="40" t="str">
        <f t="shared" si="56"/>
        <v>臺灣學生方程式協會</v>
      </c>
    </row>
    <row r="1124" spans="1:13" ht="93.75">
      <c r="A1124" s="44" t="s">
        <v>1532</v>
      </c>
      <c r="B1124" s="44" t="s">
        <v>1556</v>
      </c>
      <c r="C1124" s="44" t="s">
        <v>1557</v>
      </c>
      <c r="D1124" s="44" t="s">
        <v>1535</v>
      </c>
      <c r="E1124" s="50">
        <v>300</v>
      </c>
      <c r="F1124" s="42" t="s">
        <v>82</v>
      </c>
      <c r="G1124" s="44"/>
      <c r="H1124" s="43" t="s">
        <v>1</v>
      </c>
      <c r="I1124" s="43"/>
      <c r="K1124" s="140" t="str">
        <f t="shared" si="54"/>
        <v>產業發展與管理-工商業規劃與發展-獎補助費-對國內團體之捐助</v>
      </c>
      <c r="L1124" s="140" t="str">
        <f t="shared" si="55"/>
        <v>臺灣積體電路設計學會-第三十五屆超大型積體電路設計暨計算機輔助設計研討會</v>
      </c>
      <c r="M1124" s="40" t="str">
        <f t="shared" si="56"/>
        <v>臺灣積體電路設計學會</v>
      </c>
    </row>
    <row r="1125" spans="1:13" ht="56.25">
      <c r="A1125" s="44" t="s">
        <v>1532</v>
      </c>
      <c r="B1125" s="44" t="s">
        <v>1558</v>
      </c>
      <c r="C1125" s="44" t="s">
        <v>1559</v>
      </c>
      <c r="D1125" s="44" t="s">
        <v>1535</v>
      </c>
      <c r="E1125" s="50">
        <v>300</v>
      </c>
      <c r="F1125" s="42" t="s">
        <v>82</v>
      </c>
      <c r="G1125" s="44"/>
      <c r="H1125" s="43" t="s">
        <v>1</v>
      </c>
      <c r="I1125" s="43"/>
      <c r="K1125" s="140" t="str">
        <f t="shared" si="54"/>
        <v>產業發展與管理-工商業規劃與發展-獎補助費-對國內團體之捐助</v>
      </c>
      <c r="L1125" s="140" t="str">
        <f t="shared" si="55"/>
        <v>台灣雷射鈑金發展協會-2024台灣鈑金雷射應用展</v>
      </c>
      <c r="M1125" s="40" t="str">
        <f t="shared" si="56"/>
        <v>台灣雷射鈑金發展協會</v>
      </c>
    </row>
    <row r="1126" spans="1:13" ht="75">
      <c r="A1126" s="44" t="s">
        <v>1532</v>
      </c>
      <c r="B1126" s="44" t="s">
        <v>1560</v>
      </c>
      <c r="C1126" s="44" t="s">
        <v>1561</v>
      </c>
      <c r="D1126" s="44" t="s">
        <v>1535</v>
      </c>
      <c r="E1126" s="50">
        <v>25</v>
      </c>
      <c r="F1126" s="42" t="s">
        <v>82</v>
      </c>
      <c r="G1126" s="44"/>
      <c r="H1126" s="43" t="s">
        <v>1</v>
      </c>
      <c r="I1126" s="43"/>
      <c r="K1126" s="140" t="str">
        <f t="shared" si="54"/>
        <v>產業發展與管理-工商業規劃與發展-獎補助費-對國內團體之捐助</v>
      </c>
      <c r="L1126" s="140" t="str">
        <f t="shared" si="55"/>
        <v>社團法人台中市亞哥國際青年商會-在地優秀青年創業家選拔典禮</v>
      </c>
      <c r="M1126" s="40" t="str">
        <f t="shared" si="56"/>
        <v>社團法人台中市亞哥國際青年商會</v>
      </c>
    </row>
    <row r="1127" spans="1:13" ht="93.75">
      <c r="A1127" s="44" t="s">
        <v>1532</v>
      </c>
      <c r="B1127" s="44" t="s">
        <v>1562</v>
      </c>
      <c r="C1127" s="44" t="s">
        <v>1563</v>
      </c>
      <c r="D1127" s="44" t="s">
        <v>1535</v>
      </c>
      <c r="E1127" s="50">
        <v>50</v>
      </c>
      <c r="F1127" s="42" t="s">
        <v>82</v>
      </c>
      <c r="G1127" s="44"/>
      <c r="H1127" s="43" t="s">
        <v>1</v>
      </c>
      <c r="I1127" s="43"/>
      <c r="K1127" s="140" t="str">
        <f t="shared" si="54"/>
        <v>產業發展與管理-工商業規劃與發展-獎補助費-對國內團體之捐助</v>
      </c>
      <c r="L1127" s="140" t="str">
        <f t="shared" si="55"/>
        <v>台中市台中國際青年商會-台中青商成立六十五周年慶典暨第三十七屆亞太觀光振興研討會議</v>
      </c>
      <c r="M1127" s="40" t="str">
        <f t="shared" si="56"/>
        <v>台中市台中國際青年商會</v>
      </c>
    </row>
    <row r="1128" spans="1:13" ht="56.25">
      <c r="A1128" s="44" t="s">
        <v>1532</v>
      </c>
      <c r="B1128" s="44" t="s">
        <v>1564</v>
      </c>
      <c r="C1128" s="44" t="s">
        <v>1565</v>
      </c>
      <c r="D1128" s="44" t="s">
        <v>1535</v>
      </c>
      <c r="E1128" s="50">
        <v>270</v>
      </c>
      <c r="F1128" s="42" t="s">
        <v>82</v>
      </c>
      <c r="G1128" s="44"/>
      <c r="H1128" s="43" t="s">
        <v>1</v>
      </c>
      <c r="I1128" s="43"/>
      <c r="K1128" s="140" t="str">
        <f t="shared" si="54"/>
        <v>產業發展與管理-工商業規劃與發展-獎補助費-對國內團體之捐助</v>
      </c>
      <c r="L1128" s="140" t="str">
        <f t="shared" si="55"/>
        <v>臺中市直轄市酒類商業同業公會-2024台中國際品酒節</v>
      </c>
      <c r="M1128" s="40" t="str">
        <f t="shared" si="56"/>
        <v>臺中市直轄市酒類商業同業公會</v>
      </c>
    </row>
    <row r="1129" spans="1:13" ht="75">
      <c r="A1129" s="44" t="s">
        <v>1532</v>
      </c>
      <c r="B1129" s="44" t="s">
        <v>1566</v>
      </c>
      <c r="C1129" s="44" t="s">
        <v>1567</v>
      </c>
      <c r="D1129" s="44" t="s">
        <v>1535</v>
      </c>
      <c r="E1129" s="50">
        <v>280</v>
      </c>
      <c r="F1129" s="42" t="s">
        <v>82</v>
      </c>
      <c r="G1129" s="44"/>
      <c r="H1129" s="43" t="s">
        <v>1</v>
      </c>
      <c r="I1129" s="43"/>
      <c r="K1129" s="140" t="str">
        <f t="shared" si="54"/>
        <v>產業發展與管理-工商業規劃與發展-獎補助費-對國內團體之捐助</v>
      </c>
      <c r="L1129" s="140" t="str">
        <f t="shared" si="55"/>
        <v>臺中市女子美容商業同業公會-2024創建自我品牌打造流量新浪潮論壇</v>
      </c>
      <c r="M1129" s="40" t="str">
        <f t="shared" si="56"/>
        <v>臺中市女子美容商業同業公會</v>
      </c>
    </row>
    <row r="1130" spans="1:13" ht="56.25">
      <c r="A1130" s="44" t="s">
        <v>1532</v>
      </c>
      <c r="B1130" s="44" t="s">
        <v>1568</v>
      </c>
      <c r="C1130" s="44" t="s">
        <v>1569</v>
      </c>
      <c r="D1130" s="44" t="s">
        <v>1535</v>
      </c>
      <c r="E1130" s="50">
        <v>250</v>
      </c>
      <c r="F1130" s="42" t="s">
        <v>82</v>
      </c>
      <c r="G1130" s="44"/>
      <c r="H1130" s="43" t="s">
        <v>1</v>
      </c>
      <c r="I1130" s="43"/>
      <c r="K1130" s="140" t="str">
        <f t="shared" si="54"/>
        <v>產業發展與管理-工商業規劃與發展-獎補助費-對國內團體之捐助</v>
      </c>
      <c r="L1130" s="140" t="str">
        <f t="shared" si="55"/>
        <v>台中市國際工商經營研究社-2024挖綠金IMC國際永續展</v>
      </c>
      <c r="M1130" s="40" t="str">
        <f t="shared" si="56"/>
        <v>台中市國際工商經營研究社</v>
      </c>
    </row>
    <row r="1131" spans="1:13" ht="56.25">
      <c r="A1131" s="44" t="s">
        <v>1532</v>
      </c>
      <c r="B1131" s="44" t="s">
        <v>1570</v>
      </c>
      <c r="C1131" s="44" t="s">
        <v>1571</v>
      </c>
      <c r="D1131" s="44" t="s">
        <v>1535</v>
      </c>
      <c r="E1131" s="50">
        <v>295</v>
      </c>
      <c r="F1131" s="42" t="s">
        <v>82</v>
      </c>
      <c r="G1131" s="44"/>
      <c r="H1131" s="43" t="s">
        <v>1</v>
      </c>
      <c r="I1131" s="43"/>
      <c r="K1131" s="140" t="str">
        <f t="shared" si="54"/>
        <v>產業發展與管理-工商業規劃與發展-獎補助費-對國內團體之捐助</v>
      </c>
      <c r="L1131" s="140" t="str">
        <f t="shared" si="55"/>
        <v>亞洲大學-第49屆國際大學生程式設計競賽-亞州區臺中站</v>
      </c>
      <c r="M1131" s="40" t="str">
        <f t="shared" si="56"/>
        <v>財團法人亞洲大學</v>
      </c>
    </row>
    <row r="1132" spans="1:13" ht="56.25">
      <c r="A1132" s="44" t="s">
        <v>1532</v>
      </c>
      <c r="B1132" s="44" t="s">
        <v>1572</v>
      </c>
      <c r="C1132" s="44" t="s">
        <v>1573</v>
      </c>
      <c r="D1132" s="44" t="s">
        <v>1535</v>
      </c>
      <c r="E1132" s="50">
        <v>300</v>
      </c>
      <c r="F1132" s="42" t="s">
        <v>82</v>
      </c>
      <c r="G1132" s="44"/>
      <c r="H1132" s="43" t="s">
        <v>1</v>
      </c>
      <c r="I1132" s="43"/>
      <c r="K1132" s="140" t="str">
        <f t="shared" si="54"/>
        <v>產業發展與管理-工商業規劃與發展-獎補助費-對國內團體之捐助</v>
      </c>
      <c r="L1132" s="140" t="str">
        <f t="shared" si="55"/>
        <v>元宇宙大聯盟-2024NASA黑克松臺中賽</v>
      </c>
      <c r="M1132" s="40" t="str">
        <f t="shared" si="56"/>
        <v>元宇宙大聯盟</v>
      </c>
    </row>
    <row r="1133" spans="1:13" ht="56.25">
      <c r="A1133" s="44" t="s">
        <v>1532</v>
      </c>
      <c r="B1133" s="44" t="s">
        <v>1574</v>
      </c>
      <c r="C1133" s="44" t="s">
        <v>1575</v>
      </c>
      <c r="D1133" s="44" t="s">
        <v>1535</v>
      </c>
      <c r="E1133" s="50">
        <v>107</v>
      </c>
      <c r="F1133" s="42" t="s">
        <v>82</v>
      </c>
      <c r="G1133" s="44"/>
      <c r="H1133" s="43" t="s">
        <v>1</v>
      </c>
      <c r="I1133" s="43"/>
      <c r="K1133" s="140" t="str">
        <f t="shared" si="54"/>
        <v>產業發展與管理-工商業規劃與發展-獎補助費-對國內團體之捐助</v>
      </c>
      <c r="L1133" s="140" t="str">
        <f t="shared" si="55"/>
        <v>台灣感性學會-2024感性工程與情感研究國際研討會</v>
      </c>
      <c r="M1133" s="40" t="str">
        <f t="shared" si="56"/>
        <v>社團法人台灣感性學會</v>
      </c>
    </row>
    <row r="1134" spans="1:13" ht="75">
      <c r="A1134" s="44" t="s">
        <v>1532</v>
      </c>
      <c r="B1134" s="44" t="s">
        <v>1576</v>
      </c>
      <c r="C1134" s="44" t="s">
        <v>1577</v>
      </c>
      <c r="D1134" s="44" t="s">
        <v>1535</v>
      </c>
      <c r="E1134" s="50">
        <v>280</v>
      </c>
      <c r="F1134" s="42" t="s">
        <v>82</v>
      </c>
      <c r="G1134" s="44"/>
      <c r="H1134" s="43" t="s">
        <v>1</v>
      </c>
      <c r="I1134" s="43"/>
      <c r="K1134" s="140" t="str">
        <f t="shared" si="54"/>
        <v>產業發展與管理-工商業規劃與發展-獎補助費-對國內團體之捐助</v>
      </c>
      <c r="L1134" s="140" t="str">
        <f t="shared" si="55"/>
        <v>台灣福爾摩沙電子競技協會-台灣福爾摩沙電子競技社群賽事讚讚盃</v>
      </c>
      <c r="M1134" s="40" t="str">
        <f t="shared" si="56"/>
        <v>台灣福爾摩沙電子競技協會</v>
      </c>
    </row>
    <row r="1135" spans="1:13" ht="56.25">
      <c r="A1135" s="44" t="s">
        <v>1532</v>
      </c>
      <c r="B1135" s="44" t="s">
        <v>1578</v>
      </c>
      <c r="C1135" s="44" t="s">
        <v>1579</v>
      </c>
      <c r="D1135" s="44" t="s">
        <v>1535</v>
      </c>
      <c r="E1135" s="50">
        <v>86</v>
      </c>
      <c r="F1135" s="42" t="s">
        <v>82</v>
      </c>
      <c r="G1135" s="44"/>
      <c r="H1135" s="43" t="s">
        <v>1</v>
      </c>
      <c r="I1135" s="43"/>
      <c r="K1135" s="140" t="str">
        <f t="shared" si="54"/>
        <v>產業發展與管理-工商業規劃與發展-獎補助費-對國內團體之捐助</v>
      </c>
      <c r="L1135" s="140" t="str">
        <f t="shared" si="55"/>
        <v>中山醫學大學附設醫院-2024大數據醫學研究國際研討會</v>
      </c>
      <c r="M1135" s="40" t="str">
        <f t="shared" si="56"/>
        <v>中山醫學大學附設醫院</v>
      </c>
    </row>
    <row r="1136" spans="1:13" ht="75">
      <c r="A1136" s="44" t="s">
        <v>1532</v>
      </c>
      <c r="B1136" s="44" t="s">
        <v>1580</v>
      </c>
      <c r="C1136" s="44" t="s">
        <v>1581</v>
      </c>
      <c r="D1136" s="44" t="s">
        <v>1535</v>
      </c>
      <c r="E1136" s="50">
        <v>122</v>
      </c>
      <c r="F1136" s="42" t="s">
        <v>82</v>
      </c>
      <c r="G1136" s="44"/>
      <c r="H1136" s="43" t="s">
        <v>1</v>
      </c>
      <c r="I1136" s="43"/>
      <c r="K1136" s="140" t="str">
        <f t="shared" si="54"/>
        <v>產業發展與管理-工商業規劃與發展-獎補助費-對國內團體之捐助</v>
      </c>
      <c r="L1136" s="140" t="str">
        <f t="shared" si="55"/>
        <v>臺中市中小企業服務中心辦理112年度服務工作計畫第3期款沖銷</v>
      </c>
      <c r="M1136" s="40" t="str">
        <f t="shared" si="56"/>
        <v>臺中市中小企業服務中心</v>
      </c>
    </row>
    <row r="1137" spans="1:13" ht="75">
      <c r="A1137" s="44" t="s">
        <v>1532</v>
      </c>
      <c r="B1137" s="44" t="s">
        <v>1582</v>
      </c>
      <c r="C1137" s="44" t="s">
        <v>1581</v>
      </c>
      <c r="D1137" s="44" t="s">
        <v>1535</v>
      </c>
      <c r="E1137" s="50">
        <v>420</v>
      </c>
      <c r="F1137" s="42" t="s">
        <v>82</v>
      </c>
      <c r="G1137" s="44"/>
      <c r="H1137" s="43" t="s">
        <v>1</v>
      </c>
      <c r="I1137" s="43"/>
      <c r="K1137" s="140" t="str">
        <f t="shared" si="54"/>
        <v>產業發展與管理-工商業規劃與發展-獎補助費-對國內團體之捐助</v>
      </c>
      <c r="L1137" s="140" t="str">
        <f t="shared" si="55"/>
        <v>臺中市中小企業服務中心辦理112年度服務工作計畫第1期款</v>
      </c>
      <c r="M1137" s="40" t="str">
        <f t="shared" si="56"/>
        <v>臺中市中小企業服務中心</v>
      </c>
    </row>
    <row r="1138" spans="1:13" ht="75">
      <c r="A1138" s="44" t="s">
        <v>1532</v>
      </c>
      <c r="B1138" s="44" t="s">
        <v>1583</v>
      </c>
      <c r="C1138" s="44" t="s">
        <v>1581</v>
      </c>
      <c r="D1138" s="44" t="s">
        <v>1535</v>
      </c>
      <c r="E1138" s="50">
        <v>420</v>
      </c>
      <c r="F1138" s="42" t="s">
        <v>82</v>
      </c>
      <c r="G1138" s="44"/>
      <c r="H1138" s="43" t="s">
        <v>1</v>
      </c>
      <c r="I1138" s="43"/>
      <c r="K1138" s="140" t="str">
        <f t="shared" si="54"/>
        <v>產業發展與管理-工商業規劃與發展-獎補助費-對國內團體之捐助</v>
      </c>
      <c r="L1138" s="140" t="str">
        <f t="shared" si="55"/>
        <v>臺中市中小企業服務中心辦理112年度服務工作計畫第2期款</v>
      </c>
      <c r="M1138" s="40" t="str">
        <f t="shared" si="56"/>
        <v>臺中市中小企業服務中心</v>
      </c>
    </row>
    <row r="1139" spans="1:13" ht="56.25">
      <c r="A1139" s="44" t="s">
        <v>1584</v>
      </c>
      <c r="B1139" s="44" t="s">
        <v>1585</v>
      </c>
      <c r="C1139" s="44" t="s">
        <v>1586</v>
      </c>
      <c r="D1139" s="44" t="s">
        <v>1535</v>
      </c>
      <c r="E1139" s="50">
        <v>3602</v>
      </c>
      <c r="F1139" s="42" t="s">
        <v>82</v>
      </c>
      <c r="G1139" s="44"/>
      <c r="H1139" s="43" t="s">
        <v>1</v>
      </c>
      <c r="I1139" s="43"/>
      <c r="K1139" s="140" t="str">
        <f t="shared" si="54"/>
        <v>產業發展與管理-招商及投資協調-獎補助費-對國內團體之捐助</v>
      </c>
      <c r="L1139" s="140" t="str">
        <f t="shared" si="55"/>
        <v>臺中市工商發展投資策進會113年第1-3月經費核銷</v>
      </c>
      <c r="M1139" s="40" t="str">
        <f t="shared" si="56"/>
        <v>臺中市工商發展投資策進會</v>
      </c>
    </row>
    <row r="1140" spans="1:13" ht="56.25">
      <c r="A1140" s="44" t="s">
        <v>1584</v>
      </c>
      <c r="B1140" s="44" t="s">
        <v>1587</v>
      </c>
      <c r="C1140" s="44" t="s">
        <v>1586</v>
      </c>
      <c r="D1140" s="44" t="s">
        <v>1535</v>
      </c>
      <c r="E1140" s="50">
        <v>4813</v>
      </c>
      <c r="F1140" s="42" t="s">
        <v>82</v>
      </c>
      <c r="G1140" s="44"/>
      <c r="H1140" s="43" t="s">
        <v>1</v>
      </c>
      <c r="I1140" s="43"/>
      <c r="K1140" s="140" t="str">
        <f t="shared" si="54"/>
        <v>產業發展與管理-招商及投資協調-獎補助費-對國內團體之捐助</v>
      </c>
      <c r="L1140" s="140" t="str">
        <f t="shared" si="55"/>
        <v>臺中市工商發展投資策進會113年第二期(4-6月)補助款</v>
      </c>
      <c r="M1140" s="40" t="str">
        <f t="shared" si="56"/>
        <v>臺中市工商發展投資策進會</v>
      </c>
    </row>
    <row r="1141" spans="1:13" ht="56.25">
      <c r="A1141" s="44" t="s">
        <v>1584</v>
      </c>
      <c r="B1141" s="44" t="s">
        <v>1588</v>
      </c>
      <c r="C1141" s="44" t="s">
        <v>1586</v>
      </c>
      <c r="D1141" s="44" t="s">
        <v>1535</v>
      </c>
      <c r="E1141" s="50">
        <v>4575</v>
      </c>
      <c r="F1141" s="42" t="s">
        <v>82</v>
      </c>
      <c r="G1141" s="44"/>
      <c r="H1141" s="43" t="s">
        <v>1</v>
      </c>
      <c r="I1141" s="43"/>
      <c r="K1141" s="140" t="str">
        <f t="shared" si="54"/>
        <v>產業發展與管理-招商及投資協調-獎補助費-對國內團體之捐助</v>
      </c>
      <c r="L1141" s="140" t="str">
        <f t="shared" si="55"/>
        <v>臺中市工商發展投資策進會113年7-9月第一期補助款</v>
      </c>
      <c r="M1141" s="40" t="str">
        <f t="shared" si="56"/>
        <v>臺中市工商發展投資策進會</v>
      </c>
    </row>
    <row r="1142" spans="1:13" ht="56.25">
      <c r="A1142" s="44" t="s">
        <v>1584</v>
      </c>
      <c r="B1142" s="44" t="s">
        <v>1585</v>
      </c>
      <c r="C1142" s="44" t="s">
        <v>1586</v>
      </c>
      <c r="D1142" s="44" t="s">
        <v>1535</v>
      </c>
      <c r="E1142" s="50">
        <v>2000</v>
      </c>
      <c r="F1142" s="42" t="s">
        <v>82</v>
      </c>
      <c r="G1142" s="44"/>
      <c r="H1142" s="43" t="s">
        <v>1</v>
      </c>
      <c r="I1142" s="43"/>
      <c r="K1142" s="140" t="str">
        <f t="shared" si="54"/>
        <v>產業發展與管理-招商及投資協調-獎補助費-對國內團體之捐助</v>
      </c>
      <c r="L1142" s="140" t="str">
        <f t="shared" si="55"/>
        <v>臺中市工商發展投資策進會113年第1-3月經費核銷</v>
      </c>
      <c r="M1142" s="40" t="str">
        <f t="shared" si="56"/>
        <v>臺中市工商發展投資策進會</v>
      </c>
    </row>
    <row r="1143" spans="1:13" ht="56.25">
      <c r="A1143" s="44" t="s">
        <v>1584</v>
      </c>
      <c r="B1143" s="44" t="s">
        <v>1589</v>
      </c>
      <c r="C1143" s="44" t="s">
        <v>1586</v>
      </c>
      <c r="D1143" s="44" t="s">
        <v>1535</v>
      </c>
      <c r="E1143" s="50">
        <v>10208</v>
      </c>
      <c r="F1143" s="42" t="s">
        <v>82</v>
      </c>
      <c r="G1143" s="44"/>
      <c r="H1143" s="43" t="s">
        <v>1</v>
      </c>
      <c r="I1143" s="43"/>
      <c r="K1143" s="140" t="str">
        <f t="shared" si="54"/>
        <v>產業發展與管理-招商及投資協調-獎補助費-對國內團體之捐助</v>
      </c>
      <c r="L1143" s="140" t="str">
        <f t="shared" si="55"/>
        <v>臺中市工商發展投資策進會113年第10-12月經費核銷</v>
      </c>
      <c r="M1143" s="40" t="str">
        <f t="shared" si="56"/>
        <v>臺中市工商發展投資策進會</v>
      </c>
    </row>
    <row r="1144" spans="1:13" ht="56.25">
      <c r="A1144" s="44" t="s">
        <v>1590</v>
      </c>
      <c r="B1144" s="44" t="s">
        <v>1591</v>
      </c>
      <c r="C1144" s="44" t="s">
        <v>1455</v>
      </c>
      <c r="D1144" s="44" t="s">
        <v>1535</v>
      </c>
      <c r="E1144" s="50">
        <v>250</v>
      </c>
      <c r="F1144" s="42" t="s">
        <v>82</v>
      </c>
      <c r="G1144" s="44"/>
      <c r="H1144" s="43" t="s">
        <v>1</v>
      </c>
      <c r="I1144" s="43"/>
      <c r="K1144" s="140" t="str">
        <f t="shared" si="54"/>
        <v>工業管理及輔導-工業管理-獎補助費-對國內團體之捐助</v>
      </c>
      <c r="L1144" s="140" t="str">
        <f t="shared" si="55"/>
        <v>臺中地區工業團體會務活動及表揚活動。</v>
      </c>
      <c r="M1144" s="40" t="str">
        <f t="shared" si="56"/>
        <v>台中市工業會</v>
      </c>
    </row>
    <row r="1145" spans="1:13" ht="56.25">
      <c r="A1145" s="44" t="s">
        <v>1590</v>
      </c>
      <c r="B1145" s="44" t="s">
        <v>1592</v>
      </c>
      <c r="C1145" s="44" t="s">
        <v>1463</v>
      </c>
      <c r="D1145" s="44" t="s">
        <v>1535</v>
      </c>
      <c r="E1145" s="50">
        <v>250</v>
      </c>
      <c r="F1145" s="42" t="s">
        <v>82</v>
      </c>
      <c r="G1145" s="44"/>
      <c r="H1145" s="43" t="s">
        <v>1</v>
      </c>
      <c r="I1145" s="43"/>
      <c r="K1145" s="140" t="str">
        <f t="shared" si="54"/>
        <v>工業管理及輔導-工業管理-獎補助費-對國內團體之捐助</v>
      </c>
      <c r="L1145" s="140" t="str">
        <f t="shared" si="55"/>
        <v>臺中地區工業團體會務活動及表揚活動(總工業會)。</v>
      </c>
      <c r="M1145" s="40" t="str">
        <f t="shared" si="56"/>
        <v>臺中市總工業會</v>
      </c>
    </row>
    <row r="1146" spans="1:13" ht="75">
      <c r="A1146" s="44" t="s">
        <v>1593</v>
      </c>
      <c r="B1146" s="44" t="s">
        <v>1594</v>
      </c>
      <c r="C1146" s="44" t="s">
        <v>178</v>
      </c>
      <c r="D1146" s="44" t="s">
        <v>1535</v>
      </c>
      <c r="E1146" s="50">
        <v>20</v>
      </c>
      <c r="F1146" s="42" t="s">
        <v>82</v>
      </c>
      <c r="G1146" s="44"/>
      <c r="H1146" s="43" t="s">
        <v>1</v>
      </c>
      <c r="I1146" s="43"/>
      <c r="K1146" s="140" t="str">
        <f t="shared" si="54"/>
        <v>商圈管理及輔導-商圈管理及輔導-獎補助費-對國內團體之捐助</v>
      </c>
      <c r="L1146" s="140" t="str">
        <f t="shared" si="55"/>
        <v>臺中港區經濟繁榮促進會商圈管理委員會行政功能作業補助費</v>
      </c>
      <c r="M1146" s="40" t="str">
        <f t="shared" si="56"/>
        <v>臺中市臺中港區經濟繁榮促進會</v>
      </c>
    </row>
    <row r="1147" spans="1:13" ht="56.25">
      <c r="A1147" s="44" t="s">
        <v>1593</v>
      </c>
      <c r="B1147" s="44" t="s">
        <v>1595</v>
      </c>
      <c r="C1147" s="44" t="s">
        <v>1596</v>
      </c>
      <c r="D1147" s="44" t="s">
        <v>1535</v>
      </c>
      <c r="E1147" s="50">
        <v>20</v>
      </c>
      <c r="F1147" s="42" t="s">
        <v>82</v>
      </c>
      <c r="G1147" s="44"/>
      <c r="H1147" s="43" t="s">
        <v>1</v>
      </c>
      <c r="I1147" s="43"/>
      <c r="K1147" s="140" t="str">
        <f t="shared" si="54"/>
        <v>商圈管理及輔導-商圈管理及輔導-獎補助費-對國內團體之捐助</v>
      </c>
      <c r="L1147" s="140" t="str">
        <f t="shared" si="55"/>
        <v>天津路服飾商圈管理委員會行政功能作業補助費</v>
      </c>
      <c r="M1147" s="40" t="str">
        <f t="shared" si="56"/>
        <v>台中市天津路服飾商圈管理委員會</v>
      </c>
    </row>
    <row r="1148" spans="1:13" ht="56.25">
      <c r="A1148" s="44" t="s">
        <v>1593</v>
      </c>
      <c r="B1148" s="44" t="s">
        <v>1597</v>
      </c>
      <c r="C1148" s="44" t="s">
        <v>1598</v>
      </c>
      <c r="D1148" s="44" t="s">
        <v>1535</v>
      </c>
      <c r="E1148" s="50">
        <v>20</v>
      </c>
      <c r="F1148" s="42" t="s">
        <v>82</v>
      </c>
      <c r="G1148" s="44"/>
      <c r="H1148" s="43" t="s">
        <v>1</v>
      </c>
      <c r="I1148" s="43"/>
      <c r="K1148" s="140" t="str">
        <f t="shared" si="54"/>
        <v>商圈管理及輔導-商圈管理及輔導-獎補助費-對國內團體之捐助</v>
      </c>
      <c r="L1148" s="140" t="str">
        <f t="shared" si="55"/>
        <v>東海藝術街商圈管理委員會行政功能作業補助費</v>
      </c>
      <c r="M1148" s="40" t="str">
        <f t="shared" si="56"/>
        <v>臺中市東海藝術街商店街區管理委員會</v>
      </c>
    </row>
    <row r="1149" spans="1:13" ht="75">
      <c r="A1149" s="44" t="s">
        <v>1593</v>
      </c>
      <c r="B1149" s="44" t="s">
        <v>1599</v>
      </c>
      <c r="C1149" s="44" t="s">
        <v>1600</v>
      </c>
      <c r="D1149" s="44" t="s">
        <v>1535</v>
      </c>
      <c r="E1149" s="50">
        <v>20</v>
      </c>
      <c r="F1149" s="42" t="s">
        <v>82</v>
      </c>
      <c r="G1149" s="44"/>
      <c r="H1149" s="43" t="s">
        <v>1</v>
      </c>
      <c r="I1149" s="43"/>
      <c r="K1149" s="140" t="str">
        <f t="shared" si="54"/>
        <v>商圈管理及輔導-商圈管理及輔導-獎補助費-對國內團體之捐助</v>
      </c>
      <c r="L1149" s="140" t="str">
        <f t="shared" si="55"/>
        <v>臺中市大甲觀光商店街區商圈管理委員會行政功能作業補助費</v>
      </c>
      <c r="M1149" s="40" t="str">
        <f t="shared" si="56"/>
        <v>臺中市大甲觀光商店街區管理委員會</v>
      </c>
    </row>
    <row r="1150" spans="1:13" ht="56.25">
      <c r="A1150" s="44" t="s">
        <v>1593</v>
      </c>
      <c r="B1150" s="44" t="s">
        <v>1601</v>
      </c>
      <c r="C1150" s="44" t="s">
        <v>1602</v>
      </c>
      <c r="D1150" s="44" t="s">
        <v>1535</v>
      </c>
      <c r="E1150" s="50">
        <v>20</v>
      </c>
      <c r="F1150" s="42" t="s">
        <v>82</v>
      </c>
      <c r="G1150" s="44"/>
      <c r="H1150" s="43" t="s">
        <v>1</v>
      </c>
      <c r="I1150" s="43"/>
      <c r="K1150" s="140" t="str">
        <f t="shared" si="54"/>
        <v>商圈管理及輔導-商圈管理及輔導-獎補助費-對國內團體之捐助</v>
      </c>
      <c r="L1150" s="140" t="str">
        <f t="shared" si="55"/>
        <v>一中街商圈管理委員會行政功能作業補助費</v>
      </c>
      <c r="M1150" s="40" t="str">
        <f t="shared" si="56"/>
        <v>一中街(含育才南街)商店管理委員會</v>
      </c>
    </row>
    <row r="1151" spans="1:13" ht="75">
      <c r="A1151" s="44" t="s">
        <v>1593</v>
      </c>
      <c r="B1151" s="44" t="s">
        <v>1603</v>
      </c>
      <c r="C1151" s="44" t="s">
        <v>1604</v>
      </c>
      <c r="D1151" s="44" t="s">
        <v>1535</v>
      </c>
      <c r="E1151" s="50">
        <v>20</v>
      </c>
      <c r="F1151" s="42" t="s">
        <v>82</v>
      </c>
      <c r="G1151" s="44"/>
      <c r="H1151" s="43" t="s">
        <v>1</v>
      </c>
      <c r="I1151" s="43"/>
      <c r="K1151" s="140" t="str">
        <f t="shared" si="54"/>
        <v>商圈管理及輔導-商圈管理及輔導-獎補助費-對國內團體之捐助</v>
      </c>
      <c r="L1151" s="140" t="str">
        <f t="shared" si="55"/>
        <v>本市新社區休閒農業商圈管理委員會行政功能作業補助費</v>
      </c>
      <c r="M1151" s="40" t="str">
        <f t="shared" si="56"/>
        <v>臺中市新社區休閒農業導覽發展協會</v>
      </c>
    </row>
    <row r="1152" spans="1:13" ht="56.25">
      <c r="A1152" s="44" t="s">
        <v>1593</v>
      </c>
      <c r="B1152" s="44" t="s">
        <v>1605</v>
      </c>
      <c r="C1152" s="44" t="s">
        <v>1606</v>
      </c>
      <c r="D1152" s="44" t="s">
        <v>1535</v>
      </c>
      <c r="E1152" s="50">
        <v>20</v>
      </c>
      <c r="F1152" s="42" t="s">
        <v>82</v>
      </c>
      <c r="G1152" s="44"/>
      <c r="H1152" s="43" t="s">
        <v>1</v>
      </c>
      <c r="I1152" s="43"/>
      <c r="K1152" s="140" t="str">
        <f t="shared" si="54"/>
        <v>商圈管理及輔導-商圈管理及輔導-獎補助費-對國內團體之捐助</v>
      </c>
      <c r="L1152" s="140" t="str">
        <f t="shared" si="55"/>
        <v>自由路五金電料商圈管理委員會行政功能作業補助費</v>
      </c>
      <c r="M1152" s="40" t="str">
        <f t="shared" si="56"/>
        <v>臺中市自由路五金電料商圈管理委員會</v>
      </c>
    </row>
    <row r="1153" spans="1:13" ht="56.25">
      <c r="A1153" s="44" t="s">
        <v>1593</v>
      </c>
      <c r="B1153" s="44" t="s">
        <v>1607</v>
      </c>
      <c r="C1153" s="44" t="s">
        <v>1608</v>
      </c>
      <c r="D1153" s="44" t="s">
        <v>1535</v>
      </c>
      <c r="E1153" s="50">
        <v>20</v>
      </c>
      <c r="F1153" s="42" t="s">
        <v>82</v>
      </c>
      <c r="G1153" s="44"/>
      <c r="H1153" s="43" t="s">
        <v>1</v>
      </c>
      <c r="I1153" s="43"/>
      <c r="K1153" s="140" t="str">
        <f t="shared" si="54"/>
        <v>商圈管理及輔導-商圈管理及輔導-獎補助費-對國內團體之捐助</v>
      </c>
      <c r="L1153" s="140" t="str">
        <f t="shared" si="55"/>
        <v>和平區谷關社區商圈管理委員會行政功能作業補助費</v>
      </c>
      <c r="M1153" s="40" t="str">
        <f t="shared" si="56"/>
        <v>臺中市和平區谷關社區發展協會</v>
      </c>
    </row>
    <row r="1154" spans="1:13" ht="75">
      <c r="A1154" s="44" t="s">
        <v>1593</v>
      </c>
      <c r="B1154" s="44" t="s">
        <v>1609</v>
      </c>
      <c r="C1154" s="44" t="s">
        <v>1610</v>
      </c>
      <c r="D1154" s="44" t="s">
        <v>1535</v>
      </c>
      <c r="E1154" s="50">
        <v>20</v>
      </c>
      <c r="F1154" s="42" t="s">
        <v>82</v>
      </c>
      <c r="G1154" s="44"/>
      <c r="H1154" s="43" t="s">
        <v>1</v>
      </c>
      <c r="I1154" s="43"/>
      <c r="K1154" s="140" t="str">
        <f t="shared" si="54"/>
        <v>商圈管理及輔導-商圈管理及輔導-獎補助費-對國內團體之捐助</v>
      </c>
      <c r="L1154" s="140" t="str">
        <f t="shared" si="55"/>
        <v>本市后里區泰安社區發展協會商圈管理委員會行政功能作業補助費</v>
      </c>
      <c r="M1154" s="40" t="str">
        <f t="shared" si="56"/>
        <v>臺中市后里區泰安社區發展協會</v>
      </c>
    </row>
    <row r="1155" spans="1:13" ht="75">
      <c r="A1155" s="44" t="s">
        <v>1593</v>
      </c>
      <c r="B1155" s="44" t="s">
        <v>1611</v>
      </c>
      <c r="C1155" s="44" t="s">
        <v>1596</v>
      </c>
      <c r="D1155" s="44" t="s">
        <v>1535</v>
      </c>
      <c r="E1155" s="50">
        <v>210</v>
      </c>
      <c r="F1155" s="42" t="s">
        <v>82</v>
      </c>
      <c r="G1155" s="44"/>
      <c r="H1155" s="43" t="s">
        <v>1</v>
      </c>
      <c r="I1155" s="43"/>
      <c r="K1155" s="140" t="str">
        <f t="shared" si="54"/>
        <v>商圈管理及輔導-商圈管理及輔導-獎補助費-對國內團體之捐助</v>
      </c>
      <c r="L1155" s="140" t="str">
        <f t="shared" si="55"/>
        <v>臺中市天津路服飾商圈辦理「天津曬衣節-直播PK賽O2O」活動經費</v>
      </c>
      <c r="M1155" s="40" t="str">
        <f t="shared" si="56"/>
        <v>台中市天津路服飾商圈管理委員會</v>
      </c>
    </row>
    <row r="1156" spans="1:13" ht="56.25">
      <c r="A1156" s="44" t="s">
        <v>1593</v>
      </c>
      <c r="B1156" s="44" t="s">
        <v>1612</v>
      </c>
      <c r="C1156" s="44" t="s">
        <v>1613</v>
      </c>
      <c r="D1156" s="44" t="s">
        <v>1535</v>
      </c>
      <c r="E1156" s="50">
        <v>20</v>
      </c>
      <c r="F1156" s="42" t="s">
        <v>82</v>
      </c>
      <c r="G1156" s="44"/>
      <c r="H1156" s="43" t="s">
        <v>1</v>
      </c>
      <c r="I1156" s="43"/>
      <c r="K1156" s="140" t="str">
        <f t="shared" ref="K1156:K1219" si="57">A1156</f>
        <v>商圈管理及輔導-商圈管理及輔導-獎補助費-對國內團體之捐助</v>
      </c>
      <c r="L1156" s="140" t="str">
        <f t="shared" ref="L1156:L1219" si="58">B1156</f>
        <v>東勢區形象商圈管理委員會行政功能作業補助費</v>
      </c>
      <c r="M1156" s="40" t="str">
        <f t="shared" ref="M1156:M1219" si="59">C1156</f>
        <v>臺中市東勢區形象商圈發展協會</v>
      </c>
    </row>
    <row r="1157" spans="1:13" ht="56.25">
      <c r="A1157" s="44" t="s">
        <v>1593</v>
      </c>
      <c r="B1157" s="44" t="s">
        <v>1614</v>
      </c>
      <c r="C1157" s="44" t="s">
        <v>1615</v>
      </c>
      <c r="D1157" s="44" t="s">
        <v>1535</v>
      </c>
      <c r="E1157" s="50">
        <v>180</v>
      </c>
      <c r="F1157" s="42" t="s">
        <v>82</v>
      </c>
      <c r="G1157" s="44"/>
      <c r="H1157" s="43" t="s">
        <v>1</v>
      </c>
      <c r="I1157" s="43"/>
      <c r="K1157" s="140" t="str">
        <f t="shared" si="57"/>
        <v>商圈管理及輔導-商圈管理及輔導-獎補助費-對國內團體之捐助</v>
      </c>
      <c r="L1157" s="140" t="str">
        <f t="shared" si="58"/>
        <v>臺中市自由路商圈辦理「太陽餅達人趣味賽」活動經費</v>
      </c>
      <c r="M1157" s="40" t="str">
        <f t="shared" si="59"/>
        <v>臺中市中區自由路商圈管理委員會</v>
      </c>
    </row>
    <row r="1158" spans="1:13" ht="56.25">
      <c r="A1158" s="44" t="s">
        <v>1593</v>
      </c>
      <c r="B1158" s="44" t="s">
        <v>1616</v>
      </c>
      <c r="C1158" s="44" t="s">
        <v>1617</v>
      </c>
      <c r="D1158" s="44" t="s">
        <v>1535</v>
      </c>
      <c r="E1158" s="50">
        <v>20</v>
      </c>
      <c r="F1158" s="42" t="s">
        <v>82</v>
      </c>
      <c r="G1158" s="44"/>
      <c r="H1158" s="43" t="s">
        <v>1</v>
      </c>
      <c r="I1158" s="43"/>
      <c r="K1158" s="140" t="str">
        <f t="shared" si="57"/>
        <v>商圈管理及輔導-商圈管理及輔導-獎補助費-對國內團體之捐助</v>
      </c>
      <c r="L1158" s="140" t="str">
        <f t="shared" si="58"/>
        <v>太平樹孝商圈管理委員會行政功能作業補助費</v>
      </c>
      <c r="M1158" s="40" t="str">
        <f t="shared" si="59"/>
        <v>臺中市太平樹孝商圈管理委員會</v>
      </c>
    </row>
    <row r="1159" spans="1:13" ht="93.75">
      <c r="A1159" s="44" t="s">
        <v>1593</v>
      </c>
      <c r="B1159" s="44" t="s">
        <v>1618</v>
      </c>
      <c r="C1159" s="44" t="s">
        <v>1617</v>
      </c>
      <c r="D1159" s="44" t="s">
        <v>1535</v>
      </c>
      <c r="E1159" s="50">
        <v>200</v>
      </c>
      <c r="F1159" s="42" t="s">
        <v>82</v>
      </c>
      <c r="G1159" s="44"/>
      <c r="H1159" s="43" t="s">
        <v>1</v>
      </c>
      <c r="I1159" s="43"/>
      <c r="K1159" s="140" t="str">
        <f t="shared" si="57"/>
        <v>商圈管理及輔導-商圈管理及輔導-獎補助費-對國內團體之捐助</v>
      </c>
      <c r="L1159" s="140" t="str">
        <f t="shared" si="58"/>
        <v>臺中市太平樹孝商圈辦理「黃金小徑啟動儀式VS樹孝好好購市集」活動經費</v>
      </c>
      <c r="M1159" s="40" t="str">
        <f t="shared" si="59"/>
        <v>臺中市太平樹孝商圈管理委員會</v>
      </c>
    </row>
    <row r="1160" spans="1:13" ht="93.75">
      <c r="A1160" s="44" t="s">
        <v>1593</v>
      </c>
      <c r="B1160" s="44" t="s">
        <v>1619</v>
      </c>
      <c r="C1160" s="44" t="s">
        <v>1606</v>
      </c>
      <c r="D1160" s="44" t="s">
        <v>1535</v>
      </c>
      <c r="E1160" s="50">
        <v>180</v>
      </c>
      <c r="F1160" s="42" t="s">
        <v>82</v>
      </c>
      <c r="G1160" s="44"/>
      <c r="H1160" s="43" t="s">
        <v>1</v>
      </c>
      <c r="I1160" s="43"/>
      <c r="K1160" s="140" t="str">
        <f t="shared" si="57"/>
        <v>商圈管理及輔導-商圈管理及輔導-獎補助費-對國內團體之捐助</v>
      </c>
      <c r="L1160" s="140" t="str">
        <f t="shared" si="58"/>
        <v>臺中市自由五金電料商圈辦理「2024年自由五金電料商圈Youtube打造計畫」活動經費</v>
      </c>
      <c r="M1160" s="40" t="str">
        <f t="shared" si="59"/>
        <v>臺中市自由路五金電料商圈管理委員會</v>
      </c>
    </row>
    <row r="1161" spans="1:13" ht="75">
      <c r="A1161" s="44" t="s">
        <v>1593</v>
      </c>
      <c r="B1161" s="44" t="s">
        <v>1620</v>
      </c>
      <c r="C1161" s="44" t="s">
        <v>799</v>
      </c>
      <c r="D1161" s="44" t="s">
        <v>1535</v>
      </c>
      <c r="E1161" s="50">
        <v>220</v>
      </c>
      <c r="F1161" s="42" t="s">
        <v>82</v>
      </c>
      <c r="G1161" s="44"/>
      <c r="H1161" s="43" t="s">
        <v>1</v>
      </c>
      <c r="I1161" s="43"/>
      <c r="K1161" s="140" t="str">
        <f t="shared" si="57"/>
        <v>商圈管理及輔導-商圈管理及輔導-獎補助費-對國內團體之捐助</v>
      </c>
      <c r="L1161" s="140" t="str">
        <f t="shared" si="58"/>
        <v>臺中市大雅學府商圈執行「歡樂遊學府。麥香飄大雅」活動經費</v>
      </c>
      <c r="M1161" s="40" t="str">
        <f t="shared" si="59"/>
        <v>臺中市大雅學府商圈管理委員會</v>
      </c>
    </row>
    <row r="1162" spans="1:13" ht="75">
      <c r="A1162" s="44" t="s">
        <v>1593</v>
      </c>
      <c r="B1162" s="44" t="s">
        <v>1621</v>
      </c>
      <c r="C1162" s="44" t="s">
        <v>1622</v>
      </c>
      <c r="D1162" s="44" t="s">
        <v>1535</v>
      </c>
      <c r="E1162" s="50">
        <v>180</v>
      </c>
      <c r="F1162" s="42" t="s">
        <v>82</v>
      </c>
      <c r="G1162" s="44"/>
      <c r="H1162" s="43" t="s">
        <v>1</v>
      </c>
      <c r="I1162" s="43"/>
      <c r="K1162" s="140" t="str">
        <f t="shared" si="57"/>
        <v>商圈管理及輔導-商圈管理及輔導-獎補助費-對國內團體之捐助</v>
      </c>
      <c r="L1162" s="140" t="str">
        <f t="shared" si="58"/>
        <v>臺中市電子街商圈辦理「酷城市墊腳石-電腦組裝X一元競標」活動經費</v>
      </c>
      <c r="M1162" s="40" t="str">
        <f t="shared" si="59"/>
        <v>台中市電子街行人徒步區管理委員會</v>
      </c>
    </row>
    <row r="1163" spans="1:13" ht="75">
      <c r="A1163" s="44" t="s">
        <v>1593</v>
      </c>
      <c r="B1163" s="44" t="s">
        <v>1623</v>
      </c>
      <c r="C1163" s="44" t="s">
        <v>1624</v>
      </c>
      <c r="D1163" s="44" t="s">
        <v>1535</v>
      </c>
      <c r="E1163" s="50">
        <v>200</v>
      </c>
      <c r="F1163" s="42" t="s">
        <v>82</v>
      </c>
      <c r="G1163" s="44"/>
      <c r="H1163" s="43" t="s">
        <v>1</v>
      </c>
      <c r="I1163" s="43"/>
      <c r="K1163" s="140" t="str">
        <f t="shared" si="57"/>
        <v>商圈管理及輔導-商圈管理及輔導-獎補助費-對國內團體之捐助</v>
      </c>
      <c r="L1163" s="140" t="str">
        <f t="shared" si="58"/>
        <v>臺中市精明一街商圈辦理「爵對值感-秋季趕集趣」活動經費</v>
      </c>
      <c r="M1163" s="40" t="str">
        <f t="shared" si="59"/>
        <v>精明一街管理委員會</v>
      </c>
    </row>
    <row r="1164" spans="1:13" ht="75">
      <c r="A1164" s="44" t="s">
        <v>1593</v>
      </c>
      <c r="B1164" s="44" t="s">
        <v>1625</v>
      </c>
      <c r="C1164" s="44" t="s">
        <v>1626</v>
      </c>
      <c r="D1164" s="44" t="s">
        <v>1535</v>
      </c>
      <c r="E1164" s="50">
        <v>260</v>
      </c>
      <c r="F1164" s="42" t="s">
        <v>82</v>
      </c>
      <c r="G1164" s="44"/>
      <c r="H1164" s="43" t="s">
        <v>1</v>
      </c>
      <c r="I1164" s="43"/>
      <c r="K1164" s="140" t="str">
        <f t="shared" si="57"/>
        <v>商圈管理及輔導-商圈管理及輔導-獎補助費-對國內團體之捐助</v>
      </c>
      <c r="L1164" s="140" t="str">
        <f t="shared" si="58"/>
        <v>臺中市美術園道商圈辦理「2024異國美食燭光晚宴」活動經費</v>
      </c>
      <c r="M1164" s="40" t="str">
        <f t="shared" si="59"/>
        <v>美術園道商店街管理委員會</v>
      </c>
    </row>
    <row r="1165" spans="1:13" ht="56.25">
      <c r="A1165" s="44" t="s">
        <v>1593</v>
      </c>
      <c r="B1165" s="44" t="s">
        <v>1627</v>
      </c>
      <c r="C1165" s="44" t="s">
        <v>1628</v>
      </c>
      <c r="D1165" s="44" t="s">
        <v>1535</v>
      </c>
      <c r="E1165" s="50">
        <v>20</v>
      </c>
      <c r="F1165" s="42" t="s">
        <v>82</v>
      </c>
      <c r="G1165" s="44"/>
      <c r="H1165" s="43" t="s">
        <v>1</v>
      </c>
      <c r="I1165" s="43"/>
      <c r="K1165" s="140" t="str">
        <f t="shared" si="57"/>
        <v>商圈管理及輔導-商圈管理及輔導-獎補助費-對國內團體之捐助</v>
      </c>
      <c r="L1165" s="140" t="str">
        <f t="shared" si="58"/>
        <v>大坑商圈管理委員會行政功能作業補助費</v>
      </c>
      <c r="M1165" s="40" t="str">
        <f t="shared" si="59"/>
        <v>台中市大坑商圈管理委員會</v>
      </c>
    </row>
    <row r="1166" spans="1:13" ht="93.75">
      <c r="A1166" s="44" t="s">
        <v>1593</v>
      </c>
      <c r="B1166" s="44" t="s">
        <v>1629</v>
      </c>
      <c r="C1166" s="44" t="s">
        <v>1613</v>
      </c>
      <c r="D1166" s="44" t="s">
        <v>1535</v>
      </c>
      <c r="E1166" s="50">
        <v>180</v>
      </c>
      <c r="F1166" s="42" t="s">
        <v>82</v>
      </c>
      <c r="G1166" s="44"/>
      <c r="H1166" s="43" t="s">
        <v>1</v>
      </c>
      <c r="I1166" s="43"/>
      <c r="K1166" s="140" t="str">
        <f t="shared" si="57"/>
        <v>商圈管理及輔導-商圈管理及輔導-獎補助費-對國內團體之捐助</v>
      </c>
      <c r="L1166" s="140" t="str">
        <f t="shared" si="58"/>
        <v>臺中市東勢區形象商圈辦理「吉利市小夥伴-美梨醬公仔彩繪比賽」活動經費</v>
      </c>
      <c r="M1166" s="40" t="str">
        <f t="shared" si="59"/>
        <v>臺中市東勢區形象商圈發展協會</v>
      </c>
    </row>
    <row r="1167" spans="1:13" ht="56.25">
      <c r="A1167" s="44" t="s">
        <v>1593</v>
      </c>
      <c r="B1167" s="44" t="s">
        <v>1630</v>
      </c>
      <c r="C1167" s="44" t="s">
        <v>1626</v>
      </c>
      <c r="D1167" s="44" t="s">
        <v>1535</v>
      </c>
      <c r="E1167" s="50">
        <v>20</v>
      </c>
      <c r="F1167" s="42" t="s">
        <v>82</v>
      </c>
      <c r="G1167" s="44"/>
      <c r="H1167" s="43" t="s">
        <v>1</v>
      </c>
      <c r="I1167" s="43"/>
      <c r="K1167" s="140" t="str">
        <f t="shared" si="57"/>
        <v>商圈管理及輔導-商圈管理及輔導-獎補助費-對國內團體之捐助</v>
      </c>
      <c r="L1167" s="140" t="str">
        <f t="shared" si="58"/>
        <v>美術園道商店街商圈管理委員會行政功能作業補助費</v>
      </c>
      <c r="M1167" s="40" t="str">
        <f t="shared" si="59"/>
        <v>美術園道商店街管理委員會</v>
      </c>
    </row>
    <row r="1168" spans="1:13" ht="75">
      <c r="A1168" s="44" t="s">
        <v>1593</v>
      </c>
      <c r="B1168" s="44" t="s">
        <v>1631</v>
      </c>
      <c r="C1168" s="44" t="s">
        <v>1608</v>
      </c>
      <c r="D1168" s="44" t="s">
        <v>1535</v>
      </c>
      <c r="E1168" s="50">
        <v>180</v>
      </c>
      <c r="F1168" s="42" t="s">
        <v>82</v>
      </c>
      <c r="G1168" s="44"/>
      <c r="H1168" s="43" t="s">
        <v>1</v>
      </c>
      <c r="I1168" s="43"/>
      <c r="K1168" s="140" t="str">
        <f t="shared" si="57"/>
        <v>商圈管理及輔導-商圈管理及輔導-獎補助費-對國內團體之捐助</v>
      </c>
      <c r="L1168" s="140" t="str">
        <f t="shared" si="58"/>
        <v>臺中市和平區谷關商圈辦理「慢活谷關樂遊泰雅」活動經費</v>
      </c>
      <c r="M1168" s="40" t="str">
        <f t="shared" si="59"/>
        <v>臺中市和平區谷關社區發展協會</v>
      </c>
    </row>
    <row r="1169" spans="1:13" ht="56.25">
      <c r="A1169" s="44" t="s">
        <v>1593</v>
      </c>
      <c r="B1169" s="44" t="s">
        <v>1632</v>
      </c>
      <c r="C1169" s="44" t="s">
        <v>1628</v>
      </c>
      <c r="D1169" s="44" t="s">
        <v>1535</v>
      </c>
      <c r="E1169" s="50">
        <v>180</v>
      </c>
      <c r="F1169" s="42" t="s">
        <v>82</v>
      </c>
      <c r="G1169" s="44"/>
      <c r="H1169" s="43" t="s">
        <v>1</v>
      </c>
      <c r="I1169" s="43"/>
      <c r="K1169" s="140" t="str">
        <f t="shared" si="57"/>
        <v>商圈管理及輔導-商圈管理及輔導-獎補助費-對國內團體之捐助</v>
      </c>
      <c r="L1169" s="140" t="str">
        <f t="shared" si="58"/>
        <v>臺中市大坑商圈辦理2024大坑商圈-玩味大坑活動經費</v>
      </c>
      <c r="M1169" s="40" t="str">
        <f t="shared" si="59"/>
        <v>台中市大坑商圈管理委員會</v>
      </c>
    </row>
    <row r="1170" spans="1:13" ht="56.25">
      <c r="A1170" s="44" t="s">
        <v>1593</v>
      </c>
      <c r="B1170" s="44" t="s">
        <v>1633</v>
      </c>
      <c r="C1170" s="44" t="s">
        <v>1634</v>
      </c>
      <c r="D1170" s="44" t="s">
        <v>1535</v>
      </c>
      <c r="E1170" s="50">
        <v>20</v>
      </c>
      <c r="F1170" s="42" t="s">
        <v>82</v>
      </c>
      <c r="G1170" s="44"/>
      <c r="H1170" s="43" t="s">
        <v>1</v>
      </c>
      <c r="I1170" s="43"/>
      <c r="K1170" s="140" t="str">
        <f t="shared" si="57"/>
        <v>商圈管理及輔導-商圈管理及輔導-獎補助費-對國內團體之捐助</v>
      </c>
      <c r="L1170" s="140" t="str">
        <f t="shared" si="58"/>
        <v>昌平皮鞋商店街商圈管理委員會行政功能作業補助費</v>
      </c>
      <c r="M1170" s="40" t="str">
        <f t="shared" si="59"/>
        <v>昌平皮鞋商店街區管理委員會</v>
      </c>
    </row>
    <row r="1171" spans="1:13" ht="56.25">
      <c r="A1171" s="44" t="s">
        <v>1593</v>
      </c>
      <c r="B1171" s="44" t="s">
        <v>1635</v>
      </c>
      <c r="C1171" s="44" t="s">
        <v>1636</v>
      </c>
      <c r="D1171" s="44" t="s">
        <v>1535</v>
      </c>
      <c r="E1171" s="50">
        <v>20</v>
      </c>
      <c r="F1171" s="42" t="s">
        <v>82</v>
      </c>
      <c r="G1171" s="44"/>
      <c r="H1171" s="43" t="s">
        <v>1</v>
      </c>
      <c r="I1171" s="43"/>
      <c r="K1171" s="140" t="str">
        <f t="shared" si="57"/>
        <v>商圈管理及輔導-商圈管理及輔導-獎補助費-對國內團體之捐助</v>
      </c>
      <c r="L1171" s="140" t="str">
        <f t="shared" si="58"/>
        <v>豐原區廟東復興商圈管理委員會行政功能作業補助費</v>
      </c>
      <c r="M1171" s="40" t="str">
        <f t="shared" si="59"/>
        <v>臺中市豐原區廟東復興商圈管理委員會</v>
      </c>
    </row>
    <row r="1172" spans="1:13" ht="93.75">
      <c r="A1172" s="44" t="s">
        <v>1593</v>
      </c>
      <c r="B1172" s="44" t="s">
        <v>1637</v>
      </c>
      <c r="C1172" s="44" t="s">
        <v>1638</v>
      </c>
      <c r="D1172" s="44" t="s">
        <v>1535</v>
      </c>
      <c r="E1172" s="50">
        <v>180</v>
      </c>
      <c r="F1172" s="42" t="s">
        <v>82</v>
      </c>
      <c r="G1172" s="44"/>
      <c r="H1172" s="43" t="s">
        <v>1</v>
      </c>
      <c r="I1172" s="43"/>
      <c r="K1172" s="140" t="str">
        <f t="shared" si="57"/>
        <v>商圈管理及輔導-商圈管理及輔導-獎補助費-對國內團體之捐助</v>
      </c>
      <c r="L1172" s="140" t="str">
        <f t="shared" si="58"/>
        <v>臺中市大隆路商圈辦理「巧手創意節2-樂音響起溫馨手作市集派對」活動經費</v>
      </c>
      <c r="M1172" s="40" t="str">
        <f t="shared" si="59"/>
        <v>大隆路商店街管理委員會</v>
      </c>
    </row>
    <row r="1173" spans="1:13" ht="56.25">
      <c r="A1173" s="44" t="s">
        <v>1593</v>
      </c>
      <c r="B1173" s="44" t="s">
        <v>1639</v>
      </c>
      <c r="C1173" s="44" t="s">
        <v>1622</v>
      </c>
      <c r="D1173" s="44" t="s">
        <v>1535</v>
      </c>
      <c r="E1173" s="50">
        <v>20</v>
      </c>
      <c r="F1173" s="42" t="s">
        <v>82</v>
      </c>
      <c r="G1173" s="44"/>
      <c r="H1173" s="43" t="s">
        <v>1</v>
      </c>
      <c r="I1173" s="43"/>
      <c r="K1173" s="140" t="str">
        <f t="shared" si="57"/>
        <v>商圈管理及輔導-商圈管理及輔導-獎補助費-對國內團體之捐助</v>
      </c>
      <c r="L1173" s="140" t="str">
        <f t="shared" si="58"/>
        <v>電子街行人徒步區商圈管理委員會行政功能作業補助費</v>
      </c>
      <c r="M1173" s="40" t="str">
        <f t="shared" si="59"/>
        <v>台中市電子街行人徒步區管理委員會</v>
      </c>
    </row>
    <row r="1174" spans="1:13" ht="56.25">
      <c r="A1174" s="44" t="s">
        <v>1593</v>
      </c>
      <c r="B1174" s="44" t="s">
        <v>1640</v>
      </c>
      <c r="C1174" s="44" t="s">
        <v>1641</v>
      </c>
      <c r="D1174" s="44" t="s">
        <v>1535</v>
      </c>
      <c r="E1174" s="50">
        <v>20</v>
      </c>
      <c r="F1174" s="42" t="s">
        <v>82</v>
      </c>
      <c r="G1174" s="44"/>
      <c r="H1174" s="43" t="s">
        <v>1</v>
      </c>
      <c r="I1174" s="43"/>
      <c r="K1174" s="140" t="str">
        <f t="shared" si="57"/>
        <v>商圈管理及輔導-商圈管理及輔導-獎補助費-對國內團體之捐助</v>
      </c>
      <c r="L1174" s="140" t="str">
        <f t="shared" si="58"/>
        <v>逢甲商店街商圈管理委員會行政功能作業補助費</v>
      </c>
      <c r="M1174" s="40" t="str">
        <f t="shared" si="59"/>
        <v>台中市逢甲商店街區管理委員會</v>
      </c>
    </row>
    <row r="1175" spans="1:13" ht="75">
      <c r="A1175" s="44" t="s">
        <v>1593</v>
      </c>
      <c r="B1175" s="44" t="s">
        <v>1642</v>
      </c>
      <c r="C1175" s="44" t="s">
        <v>1643</v>
      </c>
      <c r="D1175" s="44" t="s">
        <v>1535</v>
      </c>
      <c r="E1175" s="50">
        <v>20</v>
      </c>
      <c r="F1175" s="42" t="s">
        <v>82</v>
      </c>
      <c r="G1175" s="44"/>
      <c r="H1175" s="43" t="s">
        <v>1</v>
      </c>
      <c r="I1175" s="43"/>
      <c r="K1175" s="140" t="str">
        <f t="shared" si="57"/>
        <v>商圈管理及輔導-商圈管理及輔導-獎補助費-對國內團體之捐助</v>
      </c>
      <c r="L1175" s="140" t="str">
        <f t="shared" si="58"/>
        <v>繼光商店街行人徒步區商圈管理委員會行政功能作業補助費</v>
      </c>
      <c r="M1175" s="40" t="str">
        <f t="shared" si="59"/>
        <v>台中市繼光商店街行人徒步區管理委員會</v>
      </c>
    </row>
    <row r="1176" spans="1:13" ht="75">
      <c r="A1176" s="44" t="s">
        <v>1593</v>
      </c>
      <c r="B1176" s="44" t="s">
        <v>1644</v>
      </c>
      <c r="C1176" s="44" t="s">
        <v>1638</v>
      </c>
      <c r="D1176" s="44" t="s">
        <v>1535</v>
      </c>
      <c r="E1176" s="50">
        <v>20</v>
      </c>
      <c r="F1176" s="42" t="s">
        <v>82</v>
      </c>
      <c r="G1176" s="44"/>
      <c r="H1176" s="43" t="s">
        <v>1</v>
      </c>
      <c r="I1176" s="43"/>
      <c r="K1176" s="140" t="str">
        <f t="shared" si="57"/>
        <v>商圈管理及輔導-商圈管理及輔導-獎補助費-對國內團體之捐助</v>
      </c>
      <c r="L1176" s="140" t="str">
        <f t="shared" si="58"/>
        <v>臺中市大隆路商店街區商圈管理委員會行政功能作業補助費</v>
      </c>
      <c r="M1176" s="40" t="str">
        <f t="shared" si="59"/>
        <v>大隆路商店街管理委員會</v>
      </c>
    </row>
    <row r="1177" spans="1:13" ht="56.25">
      <c r="A1177" s="44" t="s">
        <v>1593</v>
      </c>
      <c r="B1177" s="44" t="s">
        <v>1645</v>
      </c>
      <c r="C1177" s="44" t="s">
        <v>1600</v>
      </c>
      <c r="D1177" s="44" t="s">
        <v>1535</v>
      </c>
      <c r="E1177" s="50">
        <v>210</v>
      </c>
      <c r="F1177" s="42" t="s">
        <v>82</v>
      </c>
      <c r="G1177" s="44"/>
      <c r="H1177" s="43" t="s">
        <v>1</v>
      </c>
      <c r="I1177" s="43"/>
      <c r="K1177" s="140" t="str">
        <f t="shared" si="57"/>
        <v>商圈管理及輔導-商圈管理及輔導-獎補助費-對國內團體之捐助</v>
      </c>
      <c r="L1177" s="140" t="str">
        <f t="shared" si="58"/>
        <v>臺中市大甲商圈辦理「探索大甲-鄉鎮解謎趣」活動經費</v>
      </c>
      <c r="M1177" s="40" t="str">
        <f t="shared" si="59"/>
        <v>臺中市大甲觀光商店街區管理委員會</v>
      </c>
    </row>
    <row r="1178" spans="1:13" ht="56.25">
      <c r="A1178" s="44" t="s">
        <v>1593</v>
      </c>
      <c r="B1178" s="44" t="s">
        <v>1646</v>
      </c>
      <c r="C1178" s="44" t="s">
        <v>1615</v>
      </c>
      <c r="D1178" s="44" t="s">
        <v>1535</v>
      </c>
      <c r="E1178" s="50">
        <v>20</v>
      </c>
      <c r="F1178" s="42" t="s">
        <v>82</v>
      </c>
      <c r="G1178" s="44"/>
      <c r="H1178" s="43" t="s">
        <v>1</v>
      </c>
      <c r="I1178" s="43"/>
      <c r="K1178" s="140" t="str">
        <f t="shared" si="57"/>
        <v>商圈管理及輔導-商圈管理及輔導-獎補助費-對國內團體之捐助</v>
      </c>
      <c r="L1178" s="140" t="str">
        <f t="shared" si="58"/>
        <v>臺中市中區自由路商圈管理委員會行政功能作業補助費</v>
      </c>
      <c r="M1178" s="40" t="str">
        <f t="shared" si="59"/>
        <v>臺中市中區自由路商圈管理委員會</v>
      </c>
    </row>
    <row r="1179" spans="1:13" ht="56.25">
      <c r="A1179" s="44" t="s">
        <v>1593</v>
      </c>
      <c r="B1179" s="44" t="s">
        <v>1647</v>
      </c>
      <c r="C1179" s="44" t="s">
        <v>799</v>
      </c>
      <c r="D1179" s="44" t="s">
        <v>1535</v>
      </c>
      <c r="E1179" s="50">
        <v>20</v>
      </c>
      <c r="F1179" s="42" t="s">
        <v>82</v>
      </c>
      <c r="G1179" s="44"/>
      <c r="H1179" s="43" t="s">
        <v>1</v>
      </c>
      <c r="I1179" s="43"/>
      <c r="K1179" s="140" t="str">
        <f t="shared" si="57"/>
        <v>商圈管理及輔導-商圈管理及輔導-獎補助費-對國內團體之捐助</v>
      </c>
      <c r="L1179" s="140" t="str">
        <f t="shared" si="58"/>
        <v>大雅學府商圈管理委員會行政功能作業補助費</v>
      </c>
      <c r="M1179" s="40" t="str">
        <f t="shared" si="59"/>
        <v>臺中市大雅學府商圈管理委員會</v>
      </c>
    </row>
    <row r="1180" spans="1:13" ht="56.25">
      <c r="A1180" s="44" t="s">
        <v>1593</v>
      </c>
      <c r="B1180" s="44" t="s">
        <v>1648</v>
      </c>
      <c r="C1180" s="44" t="s">
        <v>1649</v>
      </c>
      <c r="D1180" s="44" t="s">
        <v>1535</v>
      </c>
      <c r="E1180" s="50">
        <v>20</v>
      </c>
      <c r="F1180" s="42" t="s">
        <v>82</v>
      </c>
      <c r="G1180" s="44"/>
      <c r="H1180" s="43" t="s">
        <v>1</v>
      </c>
      <c r="I1180" s="43"/>
      <c r="K1180" s="140" t="str">
        <f t="shared" si="57"/>
        <v>商圈管理及輔導-商圈管理及輔導-獎補助費-對國內團體之捐助</v>
      </c>
      <c r="L1180" s="140" t="str">
        <f t="shared" si="58"/>
        <v>臺中市大里中興商圈管理委員會行政功能作業補助費</v>
      </c>
      <c r="M1180" s="40" t="str">
        <f t="shared" si="59"/>
        <v>臺中市大里中興商圈管理委員會</v>
      </c>
    </row>
    <row r="1181" spans="1:13" ht="75">
      <c r="A1181" s="44" t="s">
        <v>1593</v>
      </c>
      <c r="B1181" s="44" t="s">
        <v>1650</v>
      </c>
      <c r="C1181" s="44" t="s">
        <v>1610</v>
      </c>
      <c r="D1181" s="44" t="s">
        <v>1535</v>
      </c>
      <c r="E1181" s="50">
        <v>150</v>
      </c>
      <c r="F1181" s="42" t="s">
        <v>82</v>
      </c>
      <c r="G1181" s="44"/>
      <c r="H1181" s="43" t="s">
        <v>1</v>
      </c>
      <c r="I1181" s="43"/>
      <c r="K1181" s="140" t="str">
        <f t="shared" si="57"/>
        <v>商圈管理及輔導-商圈管理及輔導-獎補助費-對國內團體之捐助</v>
      </c>
      <c r="L1181" s="140" t="str">
        <f t="shared" si="58"/>
        <v>臺中市后里區泰安商圈辦理「泰安永續遊低碳好好玩」活動經費</v>
      </c>
      <c r="M1181" s="40" t="str">
        <f t="shared" si="59"/>
        <v>臺中市后里區泰安社區發展協會</v>
      </c>
    </row>
    <row r="1182" spans="1:13" ht="75">
      <c r="A1182" s="44" t="s">
        <v>1593</v>
      </c>
      <c r="B1182" s="44" t="s">
        <v>1651</v>
      </c>
      <c r="C1182" s="44" t="s">
        <v>1598</v>
      </c>
      <c r="D1182" s="44" t="s">
        <v>1535</v>
      </c>
      <c r="E1182" s="50">
        <v>280</v>
      </c>
      <c r="F1182" s="42" t="s">
        <v>82</v>
      </c>
      <c r="G1182" s="44"/>
      <c r="H1182" s="43" t="s">
        <v>1</v>
      </c>
      <c r="I1182" s="43"/>
      <c r="K1182" s="140" t="str">
        <f t="shared" si="57"/>
        <v>商圈管理及輔導-商圈管理及輔導-獎補助費-對國內團體之捐助</v>
      </c>
      <c r="L1182" s="140" t="str">
        <f t="shared" si="58"/>
        <v>臺中市東海藝術商圈辦理「夏日晚風東海沁涼美食節」活動經費</v>
      </c>
      <c r="M1182" s="40" t="str">
        <f t="shared" si="59"/>
        <v>臺中市東海藝術街商店街區管理委員會</v>
      </c>
    </row>
    <row r="1183" spans="1:13" ht="75">
      <c r="A1183" s="44" t="s">
        <v>1593</v>
      </c>
      <c r="B1183" s="44" t="s">
        <v>1652</v>
      </c>
      <c r="C1183" s="44" t="s">
        <v>178</v>
      </c>
      <c r="D1183" s="44" t="s">
        <v>1535</v>
      </c>
      <c r="E1183" s="50">
        <v>150</v>
      </c>
      <c r="F1183" s="42" t="s">
        <v>82</v>
      </c>
      <c r="G1183" s="44"/>
      <c r="H1183" s="43" t="s">
        <v>1</v>
      </c>
      <c r="I1183" s="43"/>
      <c r="K1183" s="140" t="str">
        <f t="shared" si="57"/>
        <v>商圈管理及輔導-商圈管理及輔導-獎補助費-對國內團體之捐助</v>
      </c>
      <c r="L1183" s="140" t="str">
        <f t="shared" si="58"/>
        <v>臺中市臺中港區梧棲商圈辦理「港區航行吧點亮舶來品」活動經費</v>
      </c>
      <c r="M1183" s="40" t="str">
        <f t="shared" si="59"/>
        <v>臺中市臺中港區經濟繁榮促進會</v>
      </c>
    </row>
    <row r="1184" spans="1:13" ht="56.25">
      <c r="A1184" s="44" t="s">
        <v>1593</v>
      </c>
      <c r="B1184" s="44" t="s">
        <v>1653</v>
      </c>
      <c r="C1184" s="44" t="s">
        <v>1622</v>
      </c>
      <c r="D1184" s="44" t="s">
        <v>1535</v>
      </c>
      <c r="E1184" s="50">
        <v>27</v>
      </c>
      <c r="F1184" s="42" t="s">
        <v>82</v>
      </c>
      <c r="G1184" s="44"/>
      <c r="H1184" s="43" t="s">
        <v>1</v>
      </c>
      <c r="I1184" s="43"/>
      <c r="K1184" s="140" t="str">
        <f t="shared" si="57"/>
        <v>商圈管理及輔導-商圈管理及輔導-獎補助費-對國內團體之捐助</v>
      </c>
      <c r="L1184" s="140" t="str">
        <f t="shared" si="58"/>
        <v>臺中市商店街區或商圈辦理評鑑第一階段獎金</v>
      </c>
      <c r="M1184" s="40" t="str">
        <f t="shared" si="59"/>
        <v>台中市電子街行人徒步區管理委員會</v>
      </c>
    </row>
    <row r="1185" spans="1:13" ht="56.25">
      <c r="A1185" s="44" t="s">
        <v>1593</v>
      </c>
      <c r="B1185" s="44" t="s">
        <v>1653</v>
      </c>
      <c r="C1185" s="44" t="s">
        <v>1596</v>
      </c>
      <c r="D1185" s="44" t="s">
        <v>1535</v>
      </c>
      <c r="E1185" s="50">
        <v>27</v>
      </c>
      <c r="F1185" s="42" t="s">
        <v>82</v>
      </c>
      <c r="G1185" s="44"/>
      <c r="H1185" s="43" t="s">
        <v>1</v>
      </c>
      <c r="I1185" s="43"/>
      <c r="K1185" s="140" t="str">
        <f t="shared" si="57"/>
        <v>商圈管理及輔導-商圈管理及輔導-獎補助費-對國內團體之捐助</v>
      </c>
      <c r="L1185" s="140" t="str">
        <f t="shared" si="58"/>
        <v>臺中市商店街區或商圈辦理評鑑第一階段獎金</v>
      </c>
      <c r="M1185" s="40" t="str">
        <f t="shared" si="59"/>
        <v>台中市天津路服飾商圈管理委員會</v>
      </c>
    </row>
    <row r="1186" spans="1:13" ht="56.25">
      <c r="A1186" s="44" t="s">
        <v>1593</v>
      </c>
      <c r="B1186" s="44" t="s">
        <v>1653</v>
      </c>
      <c r="C1186" s="44" t="s">
        <v>1602</v>
      </c>
      <c r="D1186" s="44" t="s">
        <v>1535</v>
      </c>
      <c r="E1186" s="50">
        <v>27</v>
      </c>
      <c r="F1186" s="42" t="s">
        <v>82</v>
      </c>
      <c r="G1186" s="44"/>
      <c r="H1186" s="43" t="s">
        <v>1</v>
      </c>
      <c r="I1186" s="43"/>
      <c r="K1186" s="140" t="str">
        <f t="shared" si="57"/>
        <v>商圈管理及輔導-商圈管理及輔導-獎補助費-對國內團體之捐助</v>
      </c>
      <c r="L1186" s="140" t="str">
        <f t="shared" si="58"/>
        <v>臺中市商店街區或商圈辦理評鑑第一階段獎金</v>
      </c>
      <c r="M1186" s="40" t="str">
        <f t="shared" si="59"/>
        <v>一中街(含育才南街)商店管理委員會</v>
      </c>
    </row>
    <row r="1187" spans="1:13" ht="56.25">
      <c r="A1187" s="44" t="s">
        <v>1593</v>
      </c>
      <c r="B1187" s="44" t="s">
        <v>1653</v>
      </c>
      <c r="C1187" s="44" t="s">
        <v>1641</v>
      </c>
      <c r="D1187" s="44" t="s">
        <v>1535</v>
      </c>
      <c r="E1187" s="50">
        <v>27</v>
      </c>
      <c r="F1187" s="42" t="s">
        <v>82</v>
      </c>
      <c r="G1187" s="44"/>
      <c r="H1187" s="43" t="s">
        <v>1</v>
      </c>
      <c r="I1187" s="43"/>
      <c r="K1187" s="140" t="str">
        <f t="shared" si="57"/>
        <v>商圈管理及輔導-商圈管理及輔導-獎補助費-對國內團體之捐助</v>
      </c>
      <c r="L1187" s="140" t="str">
        <f t="shared" si="58"/>
        <v>臺中市商店街區或商圈辦理評鑑第一階段獎金</v>
      </c>
      <c r="M1187" s="40" t="str">
        <f t="shared" si="59"/>
        <v>台中市逢甲商店街區管理委員會</v>
      </c>
    </row>
    <row r="1188" spans="1:13" ht="56.25">
      <c r="A1188" s="44" t="s">
        <v>1593</v>
      </c>
      <c r="B1188" s="44" t="s">
        <v>1653</v>
      </c>
      <c r="C1188" s="44" t="s">
        <v>1615</v>
      </c>
      <c r="D1188" s="44" t="s">
        <v>1535</v>
      </c>
      <c r="E1188" s="50">
        <v>27</v>
      </c>
      <c r="F1188" s="42" t="s">
        <v>82</v>
      </c>
      <c r="G1188" s="44"/>
      <c r="H1188" s="43" t="s">
        <v>1</v>
      </c>
      <c r="I1188" s="43"/>
      <c r="K1188" s="140" t="str">
        <f t="shared" si="57"/>
        <v>商圈管理及輔導-商圈管理及輔導-獎補助費-對國內團體之捐助</v>
      </c>
      <c r="L1188" s="140" t="str">
        <f t="shared" si="58"/>
        <v>臺中市商店街區或商圈辦理評鑑第一階段獎金</v>
      </c>
      <c r="M1188" s="40" t="str">
        <f t="shared" si="59"/>
        <v>臺中市中區自由路商圈管理委員會</v>
      </c>
    </row>
    <row r="1189" spans="1:13" ht="56.25">
      <c r="A1189" s="44" t="s">
        <v>1593</v>
      </c>
      <c r="B1189" s="44" t="s">
        <v>1653</v>
      </c>
      <c r="C1189" s="44" t="s">
        <v>1617</v>
      </c>
      <c r="D1189" s="44" t="s">
        <v>1535</v>
      </c>
      <c r="E1189" s="50">
        <v>27</v>
      </c>
      <c r="F1189" s="42" t="s">
        <v>82</v>
      </c>
      <c r="G1189" s="44"/>
      <c r="H1189" s="43" t="s">
        <v>1</v>
      </c>
      <c r="I1189" s="43"/>
      <c r="K1189" s="140" t="str">
        <f t="shared" si="57"/>
        <v>商圈管理及輔導-商圈管理及輔導-獎補助費-對國內團體之捐助</v>
      </c>
      <c r="L1189" s="140" t="str">
        <f t="shared" si="58"/>
        <v>臺中市商店街區或商圈辦理評鑑第一階段獎金</v>
      </c>
      <c r="M1189" s="40" t="str">
        <f t="shared" si="59"/>
        <v>臺中市太平樹孝商圈管理委員會</v>
      </c>
    </row>
    <row r="1190" spans="1:13" ht="56.25">
      <c r="A1190" s="44" t="s">
        <v>1593</v>
      </c>
      <c r="B1190" s="44" t="s">
        <v>1653</v>
      </c>
      <c r="C1190" s="44" t="s">
        <v>1634</v>
      </c>
      <c r="D1190" s="44" t="s">
        <v>1535</v>
      </c>
      <c r="E1190" s="50">
        <v>27</v>
      </c>
      <c r="F1190" s="42" t="s">
        <v>82</v>
      </c>
      <c r="G1190" s="44"/>
      <c r="H1190" s="43" t="s">
        <v>1</v>
      </c>
      <c r="I1190" s="43"/>
      <c r="K1190" s="140" t="str">
        <f t="shared" si="57"/>
        <v>商圈管理及輔導-商圈管理及輔導-獎補助費-對國內團體之捐助</v>
      </c>
      <c r="L1190" s="140" t="str">
        <f t="shared" si="58"/>
        <v>臺中市商店街區或商圈辦理評鑑第一階段獎金</v>
      </c>
      <c r="M1190" s="40" t="str">
        <f t="shared" si="59"/>
        <v>昌平皮鞋商店街區管理委員會</v>
      </c>
    </row>
    <row r="1191" spans="1:13" ht="56.25">
      <c r="A1191" s="44" t="s">
        <v>1593</v>
      </c>
      <c r="B1191" s="44" t="s">
        <v>1653</v>
      </c>
      <c r="C1191" s="44" t="s">
        <v>1628</v>
      </c>
      <c r="D1191" s="44" t="s">
        <v>1535</v>
      </c>
      <c r="E1191" s="50">
        <v>27</v>
      </c>
      <c r="F1191" s="42" t="s">
        <v>82</v>
      </c>
      <c r="G1191" s="44"/>
      <c r="H1191" s="43" t="s">
        <v>1</v>
      </c>
      <c r="I1191" s="43"/>
      <c r="K1191" s="140" t="str">
        <f t="shared" si="57"/>
        <v>商圈管理及輔導-商圈管理及輔導-獎補助費-對國內團體之捐助</v>
      </c>
      <c r="L1191" s="140" t="str">
        <f t="shared" si="58"/>
        <v>臺中市商店街區或商圈辦理評鑑第一階段獎金</v>
      </c>
      <c r="M1191" s="40" t="str">
        <f t="shared" si="59"/>
        <v>台中市大坑商圈管理委員會</v>
      </c>
    </row>
    <row r="1192" spans="1:13" ht="56.25">
      <c r="A1192" s="44" t="s">
        <v>1593</v>
      </c>
      <c r="B1192" s="44" t="s">
        <v>1653</v>
      </c>
      <c r="C1192" s="44" t="s">
        <v>1649</v>
      </c>
      <c r="D1192" s="44" t="s">
        <v>1535</v>
      </c>
      <c r="E1192" s="50">
        <v>27</v>
      </c>
      <c r="F1192" s="42" t="s">
        <v>82</v>
      </c>
      <c r="G1192" s="44"/>
      <c r="H1192" s="43" t="s">
        <v>1</v>
      </c>
      <c r="I1192" s="43"/>
      <c r="K1192" s="140" t="str">
        <f t="shared" si="57"/>
        <v>商圈管理及輔導-商圈管理及輔導-獎補助費-對國內團體之捐助</v>
      </c>
      <c r="L1192" s="140" t="str">
        <f t="shared" si="58"/>
        <v>臺中市商店街區或商圈辦理評鑑第一階段獎金</v>
      </c>
      <c r="M1192" s="40" t="str">
        <f t="shared" si="59"/>
        <v>臺中市大里中興商圈管理委員會</v>
      </c>
    </row>
    <row r="1193" spans="1:13" ht="56.25">
      <c r="A1193" s="44" t="s">
        <v>1593</v>
      </c>
      <c r="B1193" s="44" t="s">
        <v>1653</v>
      </c>
      <c r="C1193" s="44" t="s">
        <v>1606</v>
      </c>
      <c r="D1193" s="44" t="s">
        <v>1535</v>
      </c>
      <c r="E1193" s="50">
        <v>27</v>
      </c>
      <c r="F1193" s="42" t="s">
        <v>82</v>
      </c>
      <c r="G1193" s="44"/>
      <c r="H1193" s="43" t="s">
        <v>1</v>
      </c>
      <c r="I1193" s="43"/>
      <c r="K1193" s="140" t="str">
        <f t="shared" si="57"/>
        <v>商圈管理及輔導-商圈管理及輔導-獎補助費-對國內團體之捐助</v>
      </c>
      <c r="L1193" s="140" t="str">
        <f t="shared" si="58"/>
        <v>臺中市商店街區或商圈辦理評鑑第一階段獎金</v>
      </c>
      <c r="M1193" s="40" t="str">
        <f t="shared" si="59"/>
        <v>臺中市自由路五金電料商圈管理委員會</v>
      </c>
    </row>
    <row r="1194" spans="1:13" ht="56.25">
      <c r="A1194" s="44" t="s">
        <v>1593</v>
      </c>
      <c r="B1194" s="44" t="s">
        <v>1653</v>
      </c>
      <c r="C1194" s="44" t="s">
        <v>1604</v>
      </c>
      <c r="D1194" s="44" t="s">
        <v>1535</v>
      </c>
      <c r="E1194" s="50">
        <v>27</v>
      </c>
      <c r="F1194" s="42" t="s">
        <v>82</v>
      </c>
      <c r="G1194" s="44"/>
      <c r="H1194" s="43" t="s">
        <v>1</v>
      </c>
      <c r="I1194" s="43"/>
      <c r="K1194" s="140" t="str">
        <f t="shared" si="57"/>
        <v>商圈管理及輔導-商圈管理及輔導-獎補助費-對國內團體之捐助</v>
      </c>
      <c r="L1194" s="140" t="str">
        <f t="shared" si="58"/>
        <v>臺中市商店街區或商圈辦理評鑑第一階段獎金</v>
      </c>
      <c r="M1194" s="40" t="str">
        <f t="shared" si="59"/>
        <v>臺中市新社區休閒農業導覽發展協會</v>
      </c>
    </row>
    <row r="1195" spans="1:13" ht="56.25">
      <c r="A1195" s="44" t="s">
        <v>1593</v>
      </c>
      <c r="B1195" s="44" t="s">
        <v>1653</v>
      </c>
      <c r="C1195" s="44" t="s">
        <v>1626</v>
      </c>
      <c r="D1195" s="44" t="s">
        <v>1535</v>
      </c>
      <c r="E1195" s="50">
        <v>27</v>
      </c>
      <c r="F1195" s="42" t="s">
        <v>82</v>
      </c>
      <c r="G1195" s="44"/>
      <c r="H1195" s="43" t="s">
        <v>1</v>
      </c>
      <c r="I1195" s="43"/>
      <c r="K1195" s="140" t="str">
        <f t="shared" si="57"/>
        <v>商圈管理及輔導-商圈管理及輔導-獎補助費-對國內團體之捐助</v>
      </c>
      <c r="L1195" s="140" t="str">
        <f t="shared" si="58"/>
        <v>臺中市商店街區或商圈辦理評鑑第一階段獎金</v>
      </c>
      <c r="M1195" s="40" t="str">
        <f t="shared" si="59"/>
        <v>美術園道商店街管理委員會</v>
      </c>
    </row>
    <row r="1196" spans="1:13" ht="56.25">
      <c r="A1196" s="44" t="s">
        <v>1593</v>
      </c>
      <c r="B1196" s="44" t="s">
        <v>1653</v>
      </c>
      <c r="C1196" s="44" t="s">
        <v>1636</v>
      </c>
      <c r="D1196" s="44" t="s">
        <v>1535</v>
      </c>
      <c r="E1196" s="50">
        <v>27</v>
      </c>
      <c r="F1196" s="42" t="s">
        <v>82</v>
      </c>
      <c r="G1196" s="44"/>
      <c r="H1196" s="43" t="s">
        <v>1</v>
      </c>
      <c r="I1196" s="43"/>
      <c r="K1196" s="140" t="str">
        <f t="shared" si="57"/>
        <v>商圈管理及輔導-商圈管理及輔導-獎補助費-對國內團體之捐助</v>
      </c>
      <c r="L1196" s="140" t="str">
        <f t="shared" si="58"/>
        <v>臺中市商店街區或商圈辦理評鑑第一階段獎金</v>
      </c>
      <c r="M1196" s="40" t="str">
        <f t="shared" si="59"/>
        <v>臺中市豐原區廟東復興商圈管理委員會</v>
      </c>
    </row>
    <row r="1197" spans="1:13" ht="56.25">
      <c r="A1197" s="44" t="s">
        <v>1593</v>
      </c>
      <c r="B1197" s="44" t="s">
        <v>1653</v>
      </c>
      <c r="C1197" s="44" t="s">
        <v>1610</v>
      </c>
      <c r="D1197" s="44" t="s">
        <v>1535</v>
      </c>
      <c r="E1197" s="50">
        <v>27</v>
      </c>
      <c r="F1197" s="42" t="s">
        <v>82</v>
      </c>
      <c r="G1197" s="44"/>
      <c r="H1197" s="43" t="s">
        <v>1</v>
      </c>
      <c r="I1197" s="43"/>
      <c r="K1197" s="140" t="str">
        <f t="shared" si="57"/>
        <v>商圈管理及輔導-商圈管理及輔導-獎補助費-對國內團體之捐助</v>
      </c>
      <c r="L1197" s="140" t="str">
        <f t="shared" si="58"/>
        <v>臺中市商店街區或商圈辦理評鑑第一階段獎金</v>
      </c>
      <c r="M1197" s="40" t="str">
        <f t="shared" si="59"/>
        <v>臺中市后里區泰安社區發展協會</v>
      </c>
    </row>
    <row r="1198" spans="1:13" ht="56.25">
      <c r="A1198" s="44" t="s">
        <v>1593</v>
      </c>
      <c r="B1198" s="44" t="s">
        <v>1653</v>
      </c>
      <c r="C1198" s="44" t="s">
        <v>1613</v>
      </c>
      <c r="D1198" s="44" t="s">
        <v>1535</v>
      </c>
      <c r="E1198" s="50">
        <v>27</v>
      </c>
      <c r="F1198" s="42" t="s">
        <v>82</v>
      </c>
      <c r="G1198" s="44"/>
      <c r="H1198" s="43" t="s">
        <v>1</v>
      </c>
      <c r="I1198" s="43"/>
      <c r="K1198" s="140" t="str">
        <f t="shared" si="57"/>
        <v>商圈管理及輔導-商圈管理及輔導-獎補助費-對國內團體之捐助</v>
      </c>
      <c r="L1198" s="140" t="str">
        <f t="shared" si="58"/>
        <v>臺中市商店街區或商圈辦理評鑑第一階段獎金</v>
      </c>
      <c r="M1198" s="40" t="str">
        <f t="shared" si="59"/>
        <v>臺中市東勢區形象商圈發展協會</v>
      </c>
    </row>
    <row r="1199" spans="1:13" ht="56.25">
      <c r="A1199" s="44" t="s">
        <v>1593</v>
      </c>
      <c r="B1199" s="44" t="s">
        <v>1653</v>
      </c>
      <c r="C1199" s="44" t="s">
        <v>1598</v>
      </c>
      <c r="D1199" s="44" t="s">
        <v>1535</v>
      </c>
      <c r="E1199" s="50">
        <v>27</v>
      </c>
      <c r="F1199" s="42" t="s">
        <v>82</v>
      </c>
      <c r="G1199" s="44"/>
      <c r="H1199" s="43" t="s">
        <v>1</v>
      </c>
      <c r="I1199" s="43"/>
      <c r="K1199" s="140" t="str">
        <f t="shared" si="57"/>
        <v>商圈管理及輔導-商圈管理及輔導-獎補助費-對國內團體之捐助</v>
      </c>
      <c r="L1199" s="140" t="str">
        <f t="shared" si="58"/>
        <v>臺中市商店街區或商圈辦理評鑑第一階段獎金</v>
      </c>
      <c r="M1199" s="40" t="str">
        <f t="shared" si="59"/>
        <v>臺中市東海藝術街商店街區管理委員會</v>
      </c>
    </row>
    <row r="1200" spans="1:13" ht="56.25">
      <c r="A1200" s="44" t="s">
        <v>1593</v>
      </c>
      <c r="B1200" s="44" t="s">
        <v>1653</v>
      </c>
      <c r="C1200" s="44" t="s">
        <v>1600</v>
      </c>
      <c r="D1200" s="44" t="s">
        <v>1535</v>
      </c>
      <c r="E1200" s="50">
        <v>27</v>
      </c>
      <c r="F1200" s="42" t="s">
        <v>82</v>
      </c>
      <c r="G1200" s="44"/>
      <c r="H1200" s="43" t="s">
        <v>1</v>
      </c>
      <c r="I1200" s="43"/>
      <c r="K1200" s="140" t="str">
        <f t="shared" si="57"/>
        <v>商圈管理及輔導-商圈管理及輔導-獎補助費-對國內團體之捐助</v>
      </c>
      <c r="L1200" s="140" t="str">
        <f t="shared" si="58"/>
        <v>臺中市商店街區或商圈辦理評鑑第一階段獎金</v>
      </c>
      <c r="M1200" s="40" t="str">
        <f t="shared" si="59"/>
        <v>臺中市大甲觀光商店街區管理委員會</v>
      </c>
    </row>
    <row r="1201" spans="1:13" ht="56.25">
      <c r="A1201" s="44" t="s">
        <v>1593</v>
      </c>
      <c r="B1201" s="44" t="s">
        <v>1653</v>
      </c>
      <c r="C1201" s="44" t="s">
        <v>799</v>
      </c>
      <c r="D1201" s="44" t="s">
        <v>1535</v>
      </c>
      <c r="E1201" s="50">
        <v>27</v>
      </c>
      <c r="F1201" s="42" t="s">
        <v>82</v>
      </c>
      <c r="G1201" s="44"/>
      <c r="H1201" s="43" t="s">
        <v>1</v>
      </c>
      <c r="I1201" s="43"/>
      <c r="K1201" s="140" t="str">
        <f t="shared" si="57"/>
        <v>商圈管理及輔導-商圈管理及輔導-獎補助費-對國內團體之捐助</v>
      </c>
      <c r="L1201" s="140" t="str">
        <f t="shared" si="58"/>
        <v>臺中市商店街區或商圈辦理評鑑第一階段獎金</v>
      </c>
      <c r="M1201" s="40" t="str">
        <f t="shared" si="59"/>
        <v>臺中市大雅學府商圈管理委員會</v>
      </c>
    </row>
    <row r="1202" spans="1:13" ht="56.25">
      <c r="A1202" s="44" t="s">
        <v>1593</v>
      </c>
      <c r="B1202" s="44" t="s">
        <v>1653</v>
      </c>
      <c r="C1202" s="44" t="s">
        <v>1643</v>
      </c>
      <c r="D1202" s="44" t="s">
        <v>1535</v>
      </c>
      <c r="E1202" s="50">
        <v>27</v>
      </c>
      <c r="F1202" s="42" t="s">
        <v>82</v>
      </c>
      <c r="G1202" s="44"/>
      <c r="H1202" s="43" t="s">
        <v>1</v>
      </c>
      <c r="I1202" s="43"/>
      <c r="K1202" s="140" t="str">
        <f t="shared" si="57"/>
        <v>商圈管理及輔導-商圈管理及輔導-獎補助費-對國內團體之捐助</v>
      </c>
      <c r="L1202" s="140" t="str">
        <f t="shared" si="58"/>
        <v>臺中市商店街區或商圈辦理評鑑第一階段獎金</v>
      </c>
      <c r="M1202" s="40" t="str">
        <f t="shared" si="59"/>
        <v>台中市繼光商店街行人徒步區管理委員會</v>
      </c>
    </row>
    <row r="1203" spans="1:13" ht="56.25">
      <c r="A1203" s="44" t="s">
        <v>1593</v>
      </c>
      <c r="B1203" s="44" t="s">
        <v>1653</v>
      </c>
      <c r="C1203" s="44" t="s">
        <v>1608</v>
      </c>
      <c r="D1203" s="44" t="s">
        <v>1535</v>
      </c>
      <c r="E1203" s="50">
        <v>27</v>
      </c>
      <c r="F1203" s="42" t="s">
        <v>82</v>
      </c>
      <c r="G1203" s="44"/>
      <c r="H1203" s="43" t="s">
        <v>1</v>
      </c>
      <c r="I1203" s="43"/>
      <c r="K1203" s="140" t="str">
        <f t="shared" si="57"/>
        <v>商圈管理及輔導-商圈管理及輔導-獎補助費-對國內團體之捐助</v>
      </c>
      <c r="L1203" s="140" t="str">
        <f t="shared" si="58"/>
        <v>臺中市商店街區或商圈辦理評鑑第一階段獎金</v>
      </c>
      <c r="M1203" s="40" t="str">
        <f t="shared" si="59"/>
        <v>臺中市和平區谷關社區發展協會</v>
      </c>
    </row>
    <row r="1204" spans="1:13" ht="56.25">
      <c r="A1204" s="44" t="s">
        <v>1593</v>
      </c>
      <c r="B1204" s="44" t="s">
        <v>1653</v>
      </c>
      <c r="C1204" s="44" t="s">
        <v>1654</v>
      </c>
      <c r="D1204" s="44" t="s">
        <v>1535</v>
      </c>
      <c r="E1204" s="50">
        <v>60</v>
      </c>
      <c r="F1204" s="42" t="s">
        <v>82</v>
      </c>
      <c r="G1204" s="44"/>
      <c r="H1204" s="43" t="s">
        <v>1</v>
      </c>
      <c r="I1204" s="43"/>
      <c r="K1204" s="140" t="str">
        <f t="shared" si="57"/>
        <v>商圈管理及輔導-商圈管理及輔導-獎補助費-對國內團體之捐助</v>
      </c>
      <c r="L1204" s="140" t="str">
        <f t="shared" si="58"/>
        <v>臺中市商店街區或商圈辦理評鑑第一階段獎金</v>
      </c>
      <c r="M1204" s="40" t="str">
        <f t="shared" si="59"/>
        <v>臺中市政府經濟發展局暫收租款專戶</v>
      </c>
    </row>
    <row r="1205" spans="1:13" ht="75">
      <c r="A1205" s="44" t="s">
        <v>1593</v>
      </c>
      <c r="B1205" s="44" t="s">
        <v>1655</v>
      </c>
      <c r="C1205" s="44" t="s">
        <v>1602</v>
      </c>
      <c r="D1205" s="44" t="s">
        <v>1535</v>
      </c>
      <c r="E1205" s="50">
        <v>180</v>
      </c>
      <c r="F1205" s="42" t="s">
        <v>82</v>
      </c>
      <c r="G1205" s="44"/>
      <c r="H1205" s="43" t="s">
        <v>1</v>
      </c>
      <c r="I1205" s="43"/>
      <c r="K1205" s="140" t="str">
        <f t="shared" si="57"/>
        <v>商圈管理及輔導-商圈管理及輔導-獎補助費-對國內團體之捐助</v>
      </c>
      <c r="L1205" s="140" t="str">
        <f t="shared" si="58"/>
        <v>臺中市一中街商圈辦理「一中商圈聖誕辦桌趴」活動經費</v>
      </c>
      <c r="M1205" s="40" t="str">
        <f t="shared" si="59"/>
        <v>一中街(含育才南街)商店管理委員會</v>
      </c>
    </row>
    <row r="1206" spans="1:13" ht="75">
      <c r="A1206" s="44" t="s">
        <v>1593</v>
      </c>
      <c r="B1206" s="44" t="s">
        <v>1656</v>
      </c>
      <c r="C1206" s="44" t="s">
        <v>1643</v>
      </c>
      <c r="D1206" s="44" t="s">
        <v>1535</v>
      </c>
      <c r="E1206" s="50">
        <v>180</v>
      </c>
      <c r="F1206" s="42" t="s">
        <v>82</v>
      </c>
      <c r="G1206" s="44"/>
      <c r="H1206" s="43" t="s">
        <v>1</v>
      </c>
      <c r="I1206" s="43"/>
      <c r="K1206" s="140" t="str">
        <f t="shared" si="57"/>
        <v>商圈管理及輔導-商圈管理及輔導-獎補助費-對國內團體之捐助</v>
      </c>
      <c r="L1206" s="140" t="str">
        <f t="shared" si="58"/>
        <v>臺中市繼光商圈辦理「2024年繼光商圈新活力踩街去」活動經費</v>
      </c>
      <c r="M1206" s="40" t="str">
        <f t="shared" si="59"/>
        <v>台中市繼光商店街行人徒步區管理委員會</v>
      </c>
    </row>
    <row r="1207" spans="1:13" ht="75">
      <c r="A1207" s="44" t="s">
        <v>1593</v>
      </c>
      <c r="B1207" s="44" t="s">
        <v>1657</v>
      </c>
      <c r="C1207" s="44" t="s">
        <v>1641</v>
      </c>
      <c r="D1207" s="44" t="s">
        <v>1535</v>
      </c>
      <c r="E1207" s="50">
        <v>160</v>
      </c>
      <c r="F1207" s="42" t="s">
        <v>82</v>
      </c>
      <c r="G1207" s="44"/>
      <c r="H1207" s="43" t="s">
        <v>1</v>
      </c>
      <c r="I1207" s="43"/>
      <c r="K1207" s="140" t="str">
        <f t="shared" si="57"/>
        <v>商圈管理及輔導-商圈管理及輔導-獎補助費-對國內團體之捐助</v>
      </c>
      <c r="L1207" s="140" t="str">
        <f t="shared" si="58"/>
        <v>臺中市逢甲商圈辦理「暢遊逢甲美食天際-主題數位集點計畫」活動經費</v>
      </c>
      <c r="M1207" s="40" t="str">
        <f t="shared" si="59"/>
        <v>台中市逢甲商店街區管理委員會</v>
      </c>
    </row>
    <row r="1208" spans="1:13" ht="75">
      <c r="A1208" s="44" t="s">
        <v>1593</v>
      </c>
      <c r="B1208" s="44" t="s">
        <v>1658</v>
      </c>
      <c r="C1208" s="44" t="s">
        <v>1636</v>
      </c>
      <c r="D1208" s="44" t="s">
        <v>1535</v>
      </c>
      <c r="E1208" s="50">
        <v>200</v>
      </c>
      <c r="F1208" s="42" t="s">
        <v>82</v>
      </c>
      <c r="G1208" s="44"/>
      <c r="H1208" s="43" t="s">
        <v>1</v>
      </c>
      <c r="I1208" s="43"/>
      <c r="K1208" s="140" t="str">
        <f t="shared" si="57"/>
        <v>商圈管理及輔導-商圈管理及輔導-獎補助費-對國內團體之捐助</v>
      </c>
      <c r="L1208" s="140" t="str">
        <f t="shared" si="58"/>
        <v>臺中市豐原復興商圈辦理「原來是藝術家DIY-2.0」活動經費</v>
      </c>
      <c r="M1208" s="40" t="str">
        <f t="shared" si="59"/>
        <v>臺中市豐原區廟東復興商圈管理委員會</v>
      </c>
    </row>
    <row r="1209" spans="1:13" ht="56.25">
      <c r="A1209" s="44" t="s">
        <v>1593</v>
      </c>
      <c r="B1209" s="44" t="s">
        <v>1659</v>
      </c>
      <c r="C1209" s="44" t="s">
        <v>1634</v>
      </c>
      <c r="D1209" s="44" t="s">
        <v>1535</v>
      </c>
      <c r="E1209" s="50">
        <v>180</v>
      </c>
      <c r="F1209" s="42" t="s">
        <v>82</v>
      </c>
      <c r="G1209" s="44"/>
      <c r="H1209" s="43" t="s">
        <v>1</v>
      </c>
      <c r="I1209" s="43"/>
      <c r="K1209" s="140" t="str">
        <f t="shared" si="57"/>
        <v>商圈管理及輔導-商圈管理及輔導-獎補助費-對國內團體之捐助</v>
      </c>
      <c r="L1209" s="140" t="str">
        <f t="shared" si="58"/>
        <v>臺中市昌平皮鞋商圈辦理「昌平購物大亨」活動經費</v>
      </c>
      <c r="M1209" s="40" t="str">
        <f t="shared" si="59"/>
        <v>昌平皮鞋商店街區管理委員會</v>
      </c>
    </row>
    <row r="1210" spans="1:13" ht="56.25">
      <c r="A1210" s="44" t="s">
        <v>1593</v>
      </c>
      <c r="B1210" s="44" t="s">
        <v>1660</v>
      </c>
      <c r="C1210" s="44" t="s">
        <v>1596</v>
      </c>
      <c r="D1210" s="44" t="s">
        <v>1535</v>
      </c>
      <c r="E1210" s="50">
        <v>90</v>
      </c>
      <c r="F1210" s="42" t="s">
        <v>82</v>
      </c>
      <c r="G1210" s="44"/>
      <c r="H1210" s="43" t="s">
        <v>1</v>
      </c>
      <c r="I1210" s="43"/>
      <c r="K1210" s="140" t="str">
        <f t="shared" si="57"/>
        <v>商圈管理及輔導-商圈管理及輔導-獎補助費-對國內團體之捐助</v>
      </c>
      <c r="L1210" s="140" t="str">
        <f t="shared" si="58"/>
        <v>臺中市商店街區或商圈辦理評鑑第二階段獎金</v>
      </c>
      <c r="M1210" s="40" t="str">
        <f t="shared" si="59"/>
        <v>台中市天津路服飾商圈管理委員會</v>
      </c>
    </row>
    <row r="1211" spans="1:13" ht="56.25">
      <c r="A1211" s="44" t="s">
        <v>1593</v>
      </c>
      <c r="B1211" s="44" t="s">
        <v>1660</v>
      </c>
      <c r="C1211" s="44" t="s">
        <v>1602</v>
      </c>
      <c r="D1211" s="44" t="s">
        <v>1535</v>
      </c>
      <c r="E1211" s="50">
        <v>225</v>
      </c>
      <c r="F1211" s="42" t="s">
        <v>82</v>
      </c>
      <c r="G1211" s="44"/>
      <c r="H1211" s="43" t="s">
        <v>1</v>
      </c>
      <c r="I1211" s="43"/>
      <c r="K1211" s="140" t="str">
        <f t="shared" si="57"/>
        <v>商圈管理及輔導-商圈管理及輔導-獎補助費-對國內團體之捐助</v>
      </c>
      <c r="L1211" s="140" t="str">
        <f t="shared" si="58"/>
        <v>臺中市商店街區或商圈辦理評鑑第二階段獎金</v>
      </c>
      <c r="M1211" s="40" t="str">
        <f t="shared" si="59"/>
        <v>一中街(含育才南街)商店管理委員會</v>
      </c>
    </row>
    <row r="1212" spans="1:13" ht="56.25">
      <c r="A1212" s="44" t="s">
        <v>1593</v>
      </c>
      <c r="B1212" s="44" t="s">
        <v>1660</v>
      </c>
      <c r="C1212" s="44" t="s">
        <v>1615</v>
      </c>
      <c r="D1212" s="44" t="s">
        <v>1535</v>
      </c>
      <c r="E1212" s="50">
        <v>90</v>
      </c>
      <c r="F1212" s="42" t="s">
        <v>82</v>
      </c>
      <c r="G1212" s="44"/>
      <c r="H1212" s="43" t="s">
        <v>1</v>
      </c>
      <c r="I1212" s="43"/>
      <c r="K1212" s="140" t="str">
        <f t="shared" si="57"/>
        <v>商圈管理及輔導-商圈管理及輔導-獎補助費-對國內團體之捐助</v>
      </c>
      <c r="L1212" s="140" t="str">
        <f t="shared" si="58"/>
        <v>臺中市商店街區或商圈辦理評鑑第二階段獎金</v>
      </c>
      <c r="M1212" s="40" t="str">
        <f t="shared" si="59"/>
        <v>臺中市中區自由路商圈管理委員會</v>
      </c>
    </row>
    <row r="1213" spans="1:13" ht="56.25">
      <c r="A1213" s="44" t="s">
        <v>1593</v>
      </c>
      <c r="B1213" s="44" t="s">
        <v>1660</v>
      </c>
      <c r="C1213" s="44" t="s">
        <v>1617</v>
      </c>
      <c r="D1213" s="44" t="s">
        <v>1535</v>
      </c>
      <c r="E1213" s="50">
        <v>90</v>
      </c>
      <c r="F1213" s="42" t="s">
        <v>82</v>
      </c>
      <c r="G1213" s="44"/>
      <c r="H1213" s="43" t="s">
        <v>1</v>
      </c>
      <c r="I1213" s="43"/>
      <c r="K1213" s="140" t="str">
        <f t="shared" si="57"/>
        <v>商圈管理及輔導-商圈管理及輔導-獎補助費-對國內團體之捐助</v>
      </c>
      <c r="L1213" s="140" t="str">
        <f t="shared" si="58"/>
        <v>臺中市商店街區或商圈辦理評鑑第二階段獎金</v>
      </c>
      <c r="M1213" s="40" t="str">
        <f t="shared" si="59"/>
        <v>臺中市太平樹孝商圈管理委員會</v>
      </c>
    </row>
    <row r="1214" spans="1:13" ht="56.25">
      <c r="A1214" s="44" t="s">
        <v>1593</v>
      </c>
      <c r="B1214" s="44" t="s">
        <v>1660</v>
      </c>
      <c r="C1214" s="44" t="s">
        <v>1628</v>
      </c>
      <c r="D1214" s="44" t="s">
        <v>1535</v>
      </c>
      <c r="E1214" s="50">
        <v>45</v>
      </c>
      <c r="F1214" s="42" t="s">
        <v>82</v>
      </c>
      <c r="G1214" s="44"/>
      <c r="H1214" s="43" t="s">
        <v>1</v>
      </c>
      <c r="I1214" s="43"/>
      <c r="K1214" s="140" t="str">
        <f t="shared" si="57"/>
        <v>商圈管理及輔導-商圈管理及輔導-獎補助費-對國內團體之捐助</v>
      </c>
      <c r="L1214" s="140" t="str">
        <f t="shared" si="58"/>
        <v>臺中市商店街區或商圈辦理評鑑第二階段獎金</v>
      </c>
      <c r="M1214" s="40" t="str">
        <f t="shared" si="59"/>
        <v>台中市大坑商圈管理委員會</v>
      </c>
    </row>
    <row r="1215" spans="1:13" ht="56.25">
      <c r="A1215" s="44" t="s">
        <v>1593</v>
      </c>
      <c r="B1215" s="44" t="s">
        <v>1660</v>
      </c>
      <c r="C1215" s="44" t="s">
        <v>1649</v>
      </c>
      <c r="D1215" s="44" t="s">
        <v>1535</v>
      </c>
      <c r="E1215" s="50">
        <v>45</v>
      </c>
      <c r="F1215" s="42" t="s">
        <v>82</v>
      </c>
      <c r="G1215" s="44"/>
      <c r="H1215" s="43" t="s">
        <v>1</v>
      </c>
      <c r="I1215" s="43"/>
      <c r="K1215" s="140" t="str">
        <f t="shared" si="57"/>
        <v>商圈管理及輔導-商圈管理及輔導-獎補助費-對國內團體之捐助</v>
      </c>
      <c r="L1215" s="140" t="str">
        <f t="shared" si="58"/>
        <v>臺中市商店街區或商圈辦理評鑑第二階段獎金</v>
      </c>
      <c r="M1215" s="40" t="str">
        <f t="shared" si="59"/>
        <v>臺中市大里中興商圈管理委員會</v>
      </c>
    </row>
    <row r="1216" spans="1:13" ht="56.25">
      <c r="A1216" s="44" t="s">
        <v>1593</v>
      </c>
      <c r="B1216" s="44" t="s">
        <v>1660</v>
      </c>
      <c r="C1216" s="44" t="s">
        <v>1606</v>
      </c>
      <c r="D1216" s="44" t="s">
        <v>1535</v>
      </c>
      <c r="E1216" s="50">
        <v>90</v>
      </c>
      <c r="F1216" s="42" t="s">
        <v>82</v>
      </c>
      <c r="G1216" s="44"/>
      <c r="H1216" s="43" t="s">
        <v>1</v>
      </c>
      <c r="I1216" s="43"/>
      <c r="K1216" s="140" t="str">
        <f t="shared" si="57"/>
        <v>商圈管理及輔導-商圈管理及輔導-獎補助費-對國內團體之捐助</v>
      </c>
      <c r="L1216" s="140" t="str">
        <f t="shared" si="58"/>
        <v>臺中市商店街區或商圈辦理評鑑第二階段獎金</v>
      </c>
      <c r="M1216" s="40" t="str">
        <f t="shared" si="59"/>
        <v>臺中市自由路五金電料商圈管理委員會</v>
      </c>
    </row>
    <row r="1217" spans="1:13" ht="56.25">
      <c r="A1217" s="44" t="s">
        <v>1593</v>
      </c>
      <c r="B1217" s="44" t="s">
        <v>1660</v>
      </c>
      <c r="C1217" s="44" t="s">
        <v>1604</v>
      </c>
      <c r="D1217" s="44" t="s">
        <v>1535</v>
      </c>
      <c r="E1217" s="50">
        <v>90</v>
      </c>
      <c r="F1217" s="42" t="s">
        <v>82</v>
      </c>
      <c r="G1217" s="44"/>
      <c r="H1217" s="43" t="s">
        <v>1</v>
      </c>
      <c r="I1217" s="43"/>
      <c r="K1217" s="140" t="str">
        <f t="shared" si="57"/>
        <v>商圈管理及輔導-商圈管理及輔導-獎補助費-對國內團體之捐助</v>
      </c>
      <c r="L1217" s="140" t="str">
        <f t="shared" si="58"/>
        <v>臺中市商店街區或商圈辦理評鑑第二階段獎金</v>
      </c>
      <c r="M1217" s="40" t="str">
        <f t="shared" si="59"/>
        <v>臺中市新社區休閒農業導覽發展協會</v>
      </c>
    </row>
    <row r="1218" spans="1:13" ht="56.25">
      <c r="A1218" s="44" t="s">
        <v>1593</v>
      </c>
      <c r="B1218" s="44" t="s">
        <v>1660</v>
      </c>
      <c r="C1218" s="44" t="s">
        <v>1626</v>
      </c>
      <c r="D1218" s="44" t="s">
        <v>1535</v>
      </c>
      <c r="E1218" s="50">
        <v>90</v>
      </c>
      <c r="F1218" s="42" t="s">
        <v>82</v>
      </c>
      <c r="G1218" s="44"/>
      <c r="H1218" s="43" t="s">
        <v>1</v>
      </c>
      <c r="I1218" s="43"/>
      <c r="K1218" s="140" t="str">
        <f t="shared" si="57"/>
        <v>商圈管理及輔導-商圈管理及輔導-獎補助費-對國內團體之捐助</v>
      </c>
      <c r="L1218" s="140" t="str">
        <f t="shared" si="58"/>
        <v>臺中市商店街區或商圈辦理評鑑第二階段獎金</v>
      </c>
      <c r="M1218" s="40" t="str">
        <f t="shared" si="59"/>
        <v>美術園道商店街管理委員會</v>
      </c>
    </row>
    <row r="1219" spans="1:13" ht="56.25">
      <c r="A1219" s="44" t="s">
        <v>1593</v>
      </c>
      <c r="B1219" s="44" t="s">
        <v>1660</v>
      </c>
      <c r="C1219" s="44" t="s">
        <v>1636</v>
      </c>
      <c r="D1219" s="44" t="s">
        <v>1535</v>
      </c>
      <c r="E1219" s="50">
        <v>90</v>
      </c>
      <c r="F1219" s="42" t="s">
        <v>82</v>
      </c>
      <c r="G1219" s="44"/>
      <c r="H1219" s="43" t="s">
        <v>1</v>
      </c>
      <c r="I1219" s="43"/>
      <c r="K1219" s="140" t="str">
        <f t="shared" si="57"/>
        <v>商圈管理及輔導-商圈管理及輔導-獎補助費-對國內團體之捐助</v>
      </c>
      <c r="L1219" s="140" t="str">
        <f t="shared" si="58"/>
        <v>臺中市商店街區或商圈辦理評鑑第二階段獎金</v>
      </c>
      <c r="M1219" s="40" t="str">
        <f t="shared" si="59"/>
        <v>臺中市豐原區廟東復興商圈管理委員會</v>
      </c>
    </row>
    <row r="1220" spans="1:13" ht="56.25">
      <c r="A1220" s="44" t="s">
        <v>1593</v>
      </c>
      <c r="B1220" s="44" t="s">
        <v>1660</v>
      </c>
      <c r="C1220" s="44" t="s">
        <v>1613</v>
      </c>
      <c r="D1220" s="44" t="s">
        <v>1535</v>
      </c>
      <c r="E1220" s="50">
        <v>90</v>
      </c>
      <c r="F1220" s="42" t="s">
        <v>82</v>
      </c>
      <c r="G1220" s="44"/>
      <c r="H1220" s="43" t="s">
        <v>1</v>
      </c>
      <c r="I1220" s="43"/>
      <c r="K1220" s="140" t="str">
        <f t="shared" ref="K1220:K1283" si="60">A1220</f>
        <v>商圈管理及輔導-商圈管理及輔導-獎補助費-對國內團體之捐助</v>
      </c>
      <c r="L1220" s="140" t="str">
        <f t="shared" ref="L1220:L1283" si="61">B1220</f>
        <v>臺中市商店街區或商圈辦理評鑑第二階段獎金</v>
      </c>
      <c r="M1220" s="40" t="str">
        <f t="shared" ref="M1220:M1283" si="62">C1220</f>
        <v>臺中市東勢區形象商圈發展協會</v>
      </c>
    </row>
    <row r="1221" spans="1:13" ht="56.25">
      <c r="A1221" s="44" t="s">
        <v>1593</v>
      </c>
      <c r="B1221" s="44" t="s">
        <v>1660</v>
      </c>
      <c r="C1221" s="44" t="s">
        <v>1598</v>
      </c>
      <c r="D1221" s="44" t="s">
        <v>1535</v>
      </c>
      <c r="E1221" s="50">
        <v>90</v>
      </c>
      <c r="F1221" s="42" t="s">
        <v>82</v>
      </c>
      <c r="G1221" s="44"/>
      <c r="H1221" s="43" t="s">
        <v>1</v>
      </c>
      <c r="I1221" s="43"/>
      <c r="K1221" s="140" t="str">
        <f t="shared" si="60"/>
        <v>商圈管理及輔導-商圈管理及輔導-獎補助費-對國內團體之捐助</v>
      </c>
      <c r="L1221" s="140" t="str">
        <f t="shared" si="61"/>
        <v>臺中市商店街區或商圈辦理評鑑第二階段獎金</v>
      </c>
      <c r="M1221" s="40" t="str">
        <f t="shared" si="62"/>
        <v>臺中市東海藝術街商店街區管理委員會</v>
      </c>
    </row>
    <row r="1222" spans="1:13" ht="56.25">
      <c r="A1222" s="44" t="s">
        <v>1593</v>
      </c>
      <c r="B1222" s="44" t="s">
        <v>1660</v>
      </c>
      <c r="C1222" s="44" t="s">
        <v>1600</v>
      </c>
      <c r="D1222" s="44" t="s">
        <v>1535</v>
      </c>
      <c r="E1222" s="50">
        <v>90</v>
      </c>
      <c r="F1222" s="42" t="s">
        <v>82</v>
      </c>
      <c r="G1222" s="44"/>
      <c r="H1222" s="43" t="s">
        <v>1</v>
      </c>
      <c r="I1222" s="43"/>
      <c r="K1222" s="140" t="str">
        <f t="shared" si="60"/>
        <v>商圈管理及輔導-商圈管理及輔導-獎補助費-對國內團體之捐助</v>
      </c>
      <c r="L1222" s="140" t="str">
        <f t="shared" si="61"/>
        <v>臺中市商店街區或商圈辦理評鑑第二階段獎金</v>
      </c>
      <c r="M1222" s="40" t="str">
        <f t="shared" si="62"/>
        <v>臺中市大甲觀光商店街區管理委員會</v>
      </c>
    </row>
    <row r="1223" spans="1:13" ht="56.25">
      <c r="A1223" s="44" t="s">
        <v>1593</v>
      </c>
      <c r="B1223" s="44" t="s">
        <v>1660</v>
      </c>
      <c r="C1223" s="44" t="s">
        <v>1608</v>
      </c>
      <c r="D1223" s="44" t="s">
        <v>1535</v>
      </c>
      <c r="E1223" s="50">
        <v>90</v>
      </c>
      <c r="F1223" s="42" t="s">
        <v>82</v>
      </c>
      <c r="G1223" s="44"/>
      <c r="H1223" s="43" t="s">
        <v>1</v>
      </c>
      <c r="I1223" s="43"/>
      <c r="K1223" s="140" t="str">
        <f t="shared" si="60"/>
        <v>商圈管理及輔導-商圈管理及輔導-獎補助費-對國內團體之捐助</v>
      </c>
      <c r="L1223" s="140" t="str">
        <f t="shared" si="61"/>
        <v>臺中市商店街區或商圈辦理評鑑第二階段獎金</v>
      </c>
      <c r="M1223" s="40" t="str">
        <f t="shared" si="62"/>
        <v>臺中市和平區谷關社區發展協會</v>
      </c>
    </row>
    <row r="1224" spans="1:13" ht="56.25">
      <c r="A1224" s="44" t="s">
        <v>1593</v>
      </c>
      <c r="B1224" s="44" t="s">
        <v>1661</v>
      </c>
      <c r="C1224" s="44" t="s">
        <v>1654</v>
      </c>
      <c r="D1224" s="44" t="s">
        <v>1535</v>
      </c>
      <c r="E1224" s="50">
        <v>145</v>
      </c>
      <c r="F1224" s="42" t="s">
        <v>82</v>
      </c>
      <c r="G1224" s="44"/>
      <c r="H1224" s="43" t="s">
        <v>1</v>
      </c>
      <c r="I1224" s="43"/>
      <c r="K1224" s="140" t="str">
        <f t="shared" si="60"/>
        <v>商圈管理及輔導-商圈管理及輔導-獎補助費-對國內團體之捐助</v>
      </c>
      <c r="L1224" s="140" t="str">
        <f t="shared" si="61"/>
        <v>臺中市商店街區或商圈辦理評鑑第二階段獎金(14家)</v>
      </c>
      <c r="M1224" s="40" t="str">
        <f t="shared" si="62"/>
        <v>臺中市政府經濟發展局暫收租款專戶</v>
      </c>
    </row>
    <row r="1225" spans="1:13" ht="56.25">
      <c r="A1225" s="44" t="s">
        <v>1593</v>
      </c>
      <c r="B1225" s="44" t="s">
        <v>1662</v>
      </c>
      <c r="C1225" s="44" t="s">
        <v>1649</v>
      </c>
      <c r="D1225" s="44" t="s">
        <v>1535</v>
      </c>
      <c r="E1225" s="50">
        <v>220</v>
      </c>
      <c r="F1225" s="42" t="s">
        <v>82</v>
      </c>
      <c r="G1225" s="44"/>
      <c r="H1225" s="43" t="s">
        <v>1</v>
      </c>
      <c r="I1225" s="43"/>
      <c r="K1225" s="140" t="str">
        <f t="shared" si="60"/>
        <v>商圈管理及輔導-商圈管理及輔導-獎補助費-對國內團體之捐助</v>
      </c>
      <c r="L1225" s="140" t="str">
        <f t="shared" si="61"/>
        <v>臺中市大里中興商圈辦理「2024花杙溫情」活動經費</v>
      </c>
      <c r="M1225" s="40" t="str">
        <f t="shared" si="62"/>
        <v>臺中市大里中興商圈管理委員會</v>
      </c>
    </row>
    <row r="1226" spans="1:13" ht="75">
      <c r="A1226" s="44" t="s">
        <v>1593</v>
      </c>
      <c r="B1226" s="44" t="s">
        <v>1663</v>
      </c>
      <c r="C1226" s="44" t="s">
        <v>1604</v>
      </c>
      <c r="D1226" s="44" t="s">
        <v>1535</v>
      </c>
      <c r="E1226" s="50">
        <v>240</v>
      </c>
      <c r="F1226" s="42" t="s">
        <v>82</v>
      </c>
      <c r="G1226" s="44"/>
      <c r="H1226" s="43" t="s">
        <v>1</v>
      </c>
      <c r="I1226" s="43"/>
      <c r="K1226" s="140" t="str">
        <f t="shared" si="60"/>
        <v>商圈管理及輔導-商圈管理及輔導-獎補助費-對國內團體之捐助</v>
      </c>
      <c r="L1226" s="140" t="str">
        <f t="shared" si="61"/>
        <v>臺中市新社區休閒農業商圈辦理「花海尋蹤智遊趣」活動經費</v>
      </c>
      <c r="M1226" s="40" t="str">
        <f t="shared" si="62"/>
        <v>臺中市新社區休閒農業導覽發展協會</v>
      </c>
    </row>
    <row r="1227" spans="1:13" ht="56.25">
      <c r="A1227" s="44" t="s">
        <v>1664</v>
      </c>
      <c r="B1227" s="44" t="s">
        <v>1665</v>
      </c>
      <c r="C1227" s="44" t="s">
        <v>1666</v>
      </c>
      <c r="D1227" s="44" t="s">
        <v>1535</v>
      </c>
      <c r="E1227" s="50">
        <v>250</v>
      </c>
      <c r="F1227" s="42" t="s">
        <v>82</v>
      </c>
      <c r="G1227" s="44"/>
      <c r="H1227" s="43" t="s">
        <v>1</v>
      </c>
      <c r="I1227" s="43"/>
      <c r="K1227" s="140" t="str">
        <f t="shared" si="60"/>
        <v>商業管理及輔導-商業管理-獎補助費-對國內團體之捐助</v>
      </c>
      <c r="L1227" s="140" t="str">
        <f t="shared" si="61"/>
        <v>臺中市大臺中商業會辦理78屆商人節大會一案</v>
      </c>
      <c r="M1227" s="40" t="str">
        <f t="shared" si="62"/>
        <v>臺中市大臺中商業會陳槐培</v>
      </c>
    </row>
    <row r="1228" spans="1:13" ht="56.25">
      <c r="A1228" s="44" t="s">
        <v>1664</v>
      </c>
      <c r="B1228" s="44" t="s">
        <v>1667</v>
      </c>
      <c r="C1228" s="44" t="s">
        <v>1668</v>
      </c>
      <c r="D1228" s="44" t="s">
        <v>1535</v>
      </c>
      <c r="E1228" s="50">
        <v>250</v>
      </c>
      <c r="F1228" s="42" t="s">
        <v>82</v>
      </c>
      <c r="G1228" s="44"/>
      <c r="H1228" s="43" t="s">
        <v>1</v>
      </c>
      <c r="I1228" s="43"/>
      <c r="K1228" s="140" t="str">
        <f t="shared" si="60"/>
        <v>商業管理及輔導-商業管理-獎補助費-對國內團體之捐助</v>
      </c>
      <c r="L1228" s="140" t="str">
        <f t="shared" si="61"/>
        <v>臺中市商業會辦理78屆商人節大會一案</v>
      </c>
      <c r="M1228" s="40" t="str">
        <f t="shared" si="62"/>
        <v>臺中市商業會</v>
      </c>
    </row>
    <row r="1229" spans="1:13" s="4" customFormat="1" ht="56.25">
      <c r="A1229" s="44" t="s">
        <v>6178</v>
      </c>
      <c r="B1229" s="44" t="s">
        <v>6179</v>
      </c>
      <c r="C1229" s="44" t="s">
        <v>6180</v>
      </c>
      <c r="D1229" s="44" t="s">
        <v>6181</v>
      </c>
      <c r="E1229" s="50">
        <v>766</v>
      </c>
      <c r="F1229" s="42" t="s">
        <v>6182</v>
      </c>
      <c r="G1229" s="44" t="s">
        <v>6180</v>
      </c>
      <c r="H1229" s="43" t="s">
        <v>1</v>
      </c>
      <c r="I1229" s="43"/>
      <c r="K1229" s="140" t="str">
        <f t="shared" si="60"/>
        <v>交通管理業務-運輸管理-獎補助費-其他補助及捐助</v>
      </c>
      <c r="L1229" s="140" t="str">
        <f t="shared" si="61"/>
        <v>113年2月臺中市計程車彈性運輸營運補助款-區域三</v>
      </c>
      <c r="M1229" s="40" t="str">
        <f t="shared" si="62"/>
        <v>台灣大車隊股份有限公司</v>
      </c>
    </row>
    <row r="1230" spans="1:13" s="14" customFormat="1" ht="56.25">
      <c r="A1230" s="57" t="s">
        <v>6183</v>
      </c>
      <c r="B1230" s="57" t="s">
        <v>6184</v>
      </c>
      <c r="C1230" s="57" t="s">
        <v>6185</v>
      </c>
      <c r="D1230" s="57" t="s">
        <v>6181</v>
      </c>
      <c r="E1230" s="65">
        <v>100000</v>
      </c>
      <c r="F1230" s="59" t="s">
        <v>44</v>
      </c>
      <c r="G1230" s="57"/>
      <c r="H1230" s="43" t="s">
        <v>1</v>
      </c>
      <c r="I1230" s="66"/>
      <c r="K1230" s="140" t="str">
        <f t="shared" si="60"/>
        <v>交通管理業務-交通工程-獎補助費-其他補助及捐助</v>
      </c>
      <c r="L1230" s="140" t="str">
        <f t="shared" si="61"/>
        <v>臺中市公共自行車租賃系統會員前30分鐘免費補助計畫</v>
      </c>
      <c r="M1230" s="40" t="str">
        <f t="shared" si="62"/>
        <v>微笑單車股份有限公司(補助騎乘民眾)</v>
      </c>
    </row>
    <row r="1231" spans="1:13" s="6" customFormat="1" ht="56.25">
      <c r="A1231" s="44" t="s">
        <v>6186</v>
      </c>
      <c r="B1231" s="44" t="s">
        <v>6187</v>
      </c>
      <c r="C1231" s="44" t="s">
        <v>6188</v>
      </c>
      <c r="D1231" s="44" t="s">
        <v>6189</v>
      </c>
      <c r="E1231" s="98">
        <v>1065</v>
      </c>
      <c r="F1231" s="42" t="s">
        <v>82</v>
      </c>
      <c r="G1231" s="44"/>
      <c r="H1231" s="43" t="s">
        <v>1</v>
      </c>
      <c r="I1231" s="43"/>
      <c r="K1231" s="140" t="str">
        <f t="shared" si="60"/>
        <v>大眾運輸管理及工程-大眾運輸規劃-獎補助費-對國內團體之捐助</v>
      </c>
      <c r="L1231" s="140" t="str">
        <f t="shared" si="61"/>
        <v>112年度武陵櫻花季梨山端疏運公共運輸行銷宣傳計畫</v>
      </c>
      <c r="M1231" s="40" t="str">
        <f t="shared" si="62"/>
        <v>豐原汽車客運股份有限公司</v>
      </c>
    </row>
    <row r="1232" spans="1:13" s="6" customFormat="1" ht="93.75">
      <c r="A1232" s="44" t="s">
        <v>5138</v>
      </c>
      <c r="B1232" s="44" t="s">
        <v>6190</v>
      </c>
      <c r="C1232" s="44" t="s">
        <v>6191</v>
      </c>
      <c r="D1232" s="44" t="s">
        <v>6189</v>
      </c>
      <c r="E1232" s="98">
        <v>141900</v>
      </c>
      <c r="F1232" s="42" t="s">
        <v>6192</v>
      </c>
      <c r="G1232" s="44" t="s">
        <v>6193</v>
      </c>
      <c r="H1232" s="43" t="s">
        <v>1</v>
      </c>
      <c r="I1232" s="43"/>
      <c r="K1232" s="140" t="str">
        <f t="shared" si="60"/>
        <v>一般建築及設備-一般建築及設備-獎補助費-對國內團體之捐助</v>
      </c>
      <c r="L1232" s="140" t="str">
        <f t="shared" si="61"/>
        <v>111年電動大客車示範計畫-汰舊換新45、99、105、525路33輛甲類電動大客車</v>
      </c>
      <c r="M1232" s="40" t="str">
        <f t="shared" si="62"/>
        <v>中鹿汽車客運股份有限公司</v>
      </c>
    </row>
    <row r="1233" spans="1:13" s="6" customFormat="1" ht="56.25">
      <c r="A1233" s="44" t="s">
        <v>5138</v>
      </c>
      <c r="B1233" s="44" t="s">
        <v>6194</v>
      </c>
      <c r="C1233" s="44" t="s">
        <v>6195</v>
      </c>
      <c r="D1233" s="44" t="s">
        <v>6189</v>
      </c>
      <c r="E1233" s="98">
        <v>1320</v>
      </c>
      <c r="F1233" s="42" t="s">
        <v>82</v>
      </c>
      <c r="G1233" s="49"/>
      <c r="H1233" s="43" t="s">
        <v>1</v>
      </c>
      <c r="I1233" s="43"/>
      <c r="K1233" s="140" t="str">
        <f t="shared" si="60"/>
        <v>一般建築及設備-一般建築及設備-獎補助費-對國內團體之捐助</v>
      </c>
      <c r="L1233" s="140" t="str">
        <f t="shared" si="61"/>
        <v>112年臺中市公共運輸行動支付驗票設備整合補助計畫</v>
      </c>
      <c r="M1233" s="40" t="str">
        <f t="shared" si="62"/>
        <v>全航汽車客運股份有限公司</v>
      </c>
    </row>
    <row r="1234" spans="1:13" s="6" customFormat="1" ht="93.75">
      <c r="A1234" s="44" t="s">
        <v>5138</v>
      </c>
      <c r="B1234" s="44" t="s">
        <v>6196</v>
      </c>
      <c r="C1234" s="44" t="s">
        <v>6197</v>
      </c>
      <c r="D1234" s="44" t="s">
        <v>6189</v>
      </c>
      <c r="E1234" s="98">
        <f>3300+48400</f>
        <v>51700</v>
      </c>
      <c r="F1234" s="42" t="s">
        <v>6192</v>
      </c>
      <c r="G1234" s="44" t="s">
        <v>6198</v>
      </c>
      <c r="H1234" s="43" t="s">
        <v>1</v>
      </c>
      <c r="I1234" s="43"/>
      <c r="K1234" s="140" t="str">
        <f t="shared" si="60"/>
        <v>一般建築及設備-一般建築及設備-獎補助費-對國內團體之捐助</v>
      </c>
      <c r="L1234" s="140" t="str">
        <f t="shared" si="61"/>
        <v>111年度交通部電動大客車示範計畫補助-汰舊換新-200路「中興幹線」22輛甲類電動大客車</v>
      </c>
      <c r="M1234" s="40" t="str">
        <f t="shared" si="62"/>
        <v>台中汽車客運股份有限公司</v>
      </c>
    </row>
    <row r="1235" spans="1:13" s="6" customFormat="1" ht="112.5">
      <c r="A1235" s="44" t="s">
        <v>5138</v>
      </c>
      <c r="B1235" s="44" t="s">
        <v>6199</v>
      </c>
      <c r="C1235" s="44" t="s">
        <v>6197</v>
      </c>
      <c r="D1235" s="44" t="s">
        <v>6189</v>
      </c>
      <c r="E1235" s="98">
        <f>4350+15370+40600+25230</f>
        <v>85550</v>
      </c>
      <c r="F1235" s="42" t="s">
        <v>6192</v>
      </c>
      <c r="G1235" s="44" t="s">
        <v>6193</v>
      </c>
      <c r="H1235" s="43" t="s">
        <v>1</v>
      </c>
      <c r="I1235" s="43"/>
      <c r="K1235" s="140" t="str">
        <f t="shared" si="60"/>
        <v>一般建築及設備-一般建築及設備-獎補助費-對國內團體之捐助</v>
      </c>
      <c r="L1235" s="140" t="str">
        <f t="shared" si="61"/>
        <v>110年度交通部電動大客車示範計畫補助-汰舊換新304路「港區藝術中心-新民高中」29輛甲類電動大客車</v>
      </c>
      <c r="M1235" s="40" t="str">
        <f t="shared" si="62"/>
        <v>台中汽車客運股份有限公司</v>
      </c>
    </row>
    <row r="1236" spans="1:13" s="6" customFormat="1" ht="75">
      <c r="A1236" s="44" t="s">
        <v>5138</v>
      </c>
      <c r="B1236" s="44" t="s">
        <v>6200</v>
      </c>
      <c r="C1236" s="44" t="s">
        <v>6201</v>
      </c>
      <c r="D1236" s="44" t="s">
        <v>6189</v>
      </c>
      <c r="E1236" s="98">
        <v>33600</v>
      </c>
      <c r="F1236" s="42" t="s">
        <v>6192</v>
      </c>
      <c r="G1236" s="44" t="s">
        <v>6193</v>
      </c>
      <c r="H1236" s="43" t="s">
        <v>1</v>
      </c>
      <c r="I1236" s="43"/>
      <c r="K1236" s="140" t="str">
        <f t="shared" si="60"/>
        <v>一般建築及設備-一般建築及設備-獎補助費-對國內團體之捐助</v>
      </c>
      <c r="L1236" s="140" t="str">
        <f t="shared" si="61"/>
        <v>111年電動大客車示範計畫-汰舊換新305路16輛電動大客車</v>
      </c>
      <c r="M1236" s="40" t="str">
        <f t="shared" si="62"/>
        <v>巨業交通股份有限公司</v>
      </c>
    </row>
    <row r="1237" spans="1:13" s="6" customFormat="1" ht="75">
      <c r="A1237" s="44" t="s">
        <v>5138</v>
      </c>
      <c r="B1237" s="44" t="s">
        <v>6202</v>
      </c>
      <c r="C1237" s="44" t="s">
        <v>6197</v>
      </c>
      <c r="D1237" s="44" t="s">
        <v>6189</v>
      </c>
      <c r="E1237" s="98">
        <f>10293+8400+1470</f>
        <v>20163</v>
      </c>
      <c r="F1237" s="42" t="s">
        <v>82</v>
      </c>
      <c r="G1237" s="44"/>
      <c r="H1237" s="43" t="s">
        <v>1</v>
      </c>
      <c r="I1237" s="43"/>
      <c r="K1237" s="140" t="str">
        <f t="shared" si="60"/>
        <v>一般建築及設備-一般建築及設備-獎補助費-對國內團體之捐助</v>
      </c>
      <c r="L1237" s="140" t="str">
        <f t="shared" si="61"/>
        <v>110年度交通部補助電動大客車計畫-汰舊換新323路8輛甲類電動大客車</v>
      </c>
      <c r="M1237" s="40" t="str">
        <f t="shared" si="62"/>
        <v>台中汽車客運股份有限公司</v>
      </c>
    </row>
    <row r="1238" spans="1:13" s="6" customFormat="1" ht="56.25">
      <c r="A1238" s="44" t="s">
        <v>5138</v>
      </c>
      <c r="B1238" s="44" t="s">
        <v>6203</v>
      </c>
      <c r="C1238" s="44" t="s">
        <v>6201</v>
      </c>
      <c r="D1238" s="44" t="s">
        <v>6189</v>
      </c>
      <c r="E1238" s="98">
        <v>1660</v>
      </c>
      <c r="F1238" s="42" t="s">
        <v>82</v>
      </c>
      <c r="G1238" s="44"/>
      <c r="H1238" s="43" t="s">
        <v>1</v>
      </c>
      <c r="I1238" s="43"/>
      <c r="K1238" s="140" t="str">
        <f t="shared" si="60"/>
        <v>一般建築及設備-一般建築及設備-獎補助費-對國內團體之捐助</v>
      </c>
      <c r="L1238" s="140" t="str">
        <f t="shared" si="61"/>
        <v>112年臺中市公共運輸行動支付驗票設備整合補助計畫</v>
      </c>
      <c r="M1238" s="40" t="str">
        <f t="shared" si="62"/>
        <v>巨業交通股份有限公司</v>
      </c>
    </row>
    <row r="1239" spans="1:13" s="6" customFormat="1" ht="56.25">
      <c r="A1239" s="44" t="s">
        <v>5138</v>
      </c>
      <c r="B1239" s="44" t="s">
        <v>6203</v>
      </c>
      <c r="C1239" s="44" t="s">
        <v>6204</v>
      </c>
      <c r="D1239" s="44" t="s">
        <v>6189</v>
      </c>
      <c r="E1239" s="98">
        <v>2220</v>
      </c>
      <c r="F1239" s="42" t="s">
        <v>82</v>
      </c>
      <c r="G1239" s="44"/>
      <c r="H1239" s="43" t="s">
        <v>1</v>
      </c>
      <c r="I1239" s="43"/>
      <c r="K1239" s="140" t="str">
        <f t="shared" si="60"/>
        <v>一般建築及設備-一般建築及設備-獎補助費-對國內團體之捐助</v>
      </c>
      <c r="L1239" s="140" t="str">
        <f t="shared" si="61"/>
        <v>112年臺中市公共運輸行動支付驗票設備整合補助計畫</v>
      </c>
      <c r="M1239" s="40" t="str">
        <f t="shared" si="62"/>
        <v>中台灣客運股份有限公司</v>
      </c>
    </row>
    <row r="1240" spans="1:13" s="6" customFormat="1" ht="56.25">
      <c r="A1240" s="44" t="s">
        <v>5138</v>
      </c>
      <c r="B1240" s="44" t="s">
        <v>6203</v>
      </c>
      <c r="C1240" s="44" t="s">
        <v>6191</v>
      </c>
      <c r="D1240" s="44" t="s">
        <v>6189</v>
      </c>
      <c r="E1240" s="98">
        <v>2700</v>
      </c>
      <c r="F1240" s="42" t="s">
        <v>82</v>
      </c>
      <c r="G1240" s="44"/>
      <c r="H1240" s="43" t="s">
        <v>1</v>
      </c>
      <c r="I1240" s="43"/>
      <c r="K1240" s="140" t="str">
        <f t="shared" si="60"/>
        <v>一般建築及設備-一般建築及設備-獎補助費-對國內團體之捐助</v>
      </c>
      <c r="L1240" s="140" t="str">
        <f t="shared" si="61"/>
        <v>112年臺中市公共運輸行動支付驗票設備整合補助計畫</v>
      </c>
      <c r="M1240" s="40" t="str">
        <f t="shared" si="62"/>
        <v>中鹿汽車客運股份有限公司</v>
      </c>
    </row>
    <row r="1241" spans="1:13" s="6" customFormat="1" ht="56.25">
      <c r="A1241" s="44" t="s">
        <v>5138</v>
      </c>
      <c r="B1241" s="44" t="s">
        <v>6203</v>
      </c>
      <c r="C1241" s="44" t="s">
        <v>6205</v>
      </c>
      <c r="D1241" s="44" t="s">
        <v>6189</v>
      </c>
      <c r="E1241" s="98">
        <v>9040</v>
      </c>
      <c r="F1241" s="42" t="s">
        <v>82</v>
      </c>
      <c r="G1241" s="44"/>
      <c r="H1241" s="43" t="s">
        <v>1</v>
      </c>
      <c r="I1241" s="43"/>
      <c r="K1241" s="140" t="str">
        <f t="shared" si="60"/>
        <v>一般建築及設備-一般建築及設備-獎補助費-對國內團體之捐助</v>
      </c>
      <c r="L1241" s="140" t="str">
        <f t="shared" si="61"/>
        <v>112年臺中市公共運輸行動支付驗票設備整合補助計畫</v>
      </c>
      <c r="M1241" s="40" t="str">
        <f t="shared" si="62"/>
        <v>統聯汽車客運股份有限公司</v>
      </c>
    </row>
    <row r="1242" spans="1:13" s="6" customFormat="1" ht="56.25">
      <c r="A1242" s="44" t="s">
        <v>5138</v>
      </c>
      <c r="B1242" s="44" t="s">
        <v>6203</v>
      </c>
      <c r="C1242" s="44" t="s">
        <v>6206</v>
      </c>
      <c r="D1242" s="44" t="s">
        <v>6189</v>
      </c>
      <c r="E1242" s="98">
        <v>400</v>
      </c>
      <c r="F1242" s="42" t="s">
        <v>82</v>
      </c>
      <c r="G1242" s="44"/>
      <c r="H1242" s="43" t="s">
        <v>1</v>
      </c>
      <c r="I1242" s="43"/>
      <c r="K1242" s="140" t="str">
        <f t="shared" si="60"/>
        <v>一般建築及設備-一般建築及設備-獎補助費-對國內團體之捐助</v>
      </c>
      <c r="L1242" s="140" t="str">
        <f t="shared" si="61"/>
        <v>112年臺中市公共運輸行動支付驗票設備整合補助計畫</v>
      </c>
      <c r="M1242" s="40" t="str">
        <f t="shared" si="62"/>
        <v>國光汽車客運股份有限公司</v>
      </c>
    </row>
    <row r="1243" spans="1:13" s="6" customFormat="1" ht="56.25">
      <c r="A1243" s="44" t="s">
        <v>5138</v>
      </c>
      <c r="B1243" s="44" t="s">
        <v>6203</v>
      </c>
      <c r="C1243" s="44" t="s">
        <v>6207</v>
      </c>
      <c r="D1243" s="44" t="s">
        <v>6189</v>
      </c>
      <c r="E1243" s="98">
        <v>60</v>
      </c>
      <c r="F1243" s="42" t="s">
        <v>82</v>
      </c>
      <c r="G1243" s="44"/>
      <c r="H1243" s="43" t="s">
        <v>1</v>
      </c>
      <c r="I1243" s="43"/>
      <c r="K1243" s="140" t="str">
        <f t="shared" si="60"/>
        <v>一般建築及設備-一般建築及設備-獎補助費-對國內團體之捐助</v>
      </c>
      <c r="L1243" s="140" t="str">
        <f t="shared" si="61"/>
        <v>112年臺中市公共運輸行動支付驗票設備整合補助計畫</v>
      </c>
      <c r="M1243" s="40" t="str">
        <f t="shared" si="62"/>
        <v>總達客運股份有限公司</v>
      </c>
    </row>
    <row r="1244" spans="1:13" s="6" customFormat="1" ht="131.25">
      <c r="A1244" s="44" t="s">
        <v>6186</v>
      </c>
      <c r="B1244" s="44" t="s">
        <v>6208</v>
      </c>
      <c r="C1244" s="44" t="s">
        <v>6188</v>
      </c>
      <c r="D1244" s="44" t="s">
        <v>6189</v>
      </c>
      <c r="E1244" s="98">
        <f>469+201</f>
        <v>670</v>
      </c>
      <c r="F1244" s="42" t="s">
        <v>82</v>
      </c>
      <c r="G1244" s="44"/>
      <c r="H1244" s="43" t="s">
        <v>1</v>
      </c>
      <c r="I1244" s="43"/>
      <c r="K1244" s="140" t="str">
        <f t="shared" si="60"/>
        <v>大眾運輸管理及工程-大眾運輸規劃-獎補助費-對國內團體之捐助</v>
      </c>
      <c r="L1244" s="140" t="str">
        <f t="shared" si="61"/>
        <v>「113年武陵櫻花季梨山端疏運及公共運輸行銷宣傳計畫」派車支援「113年武陵櫻花季梨山端接駁疏運」接駁費用</v>
      </c>
      <c r="M1244" s="40" t="str">
        <f t="shared" si="62"/>
        <v>豐原汽車客運股份有限公司</v>
      </c>
    </row>
    <row r="1245" spans="1:13" s="6" customFormat="1" ht="93.75">
      <c r="A1245" s="44" t="s">
        <v>5138</v>
      </c>
      <c r="B1245" s="44" t="s">
        <v>6209</v>
      </c>
      <c r="C1245" s="44" t="s">
        <v>6191</v>
      </c>
      <c r="D1245" s="44" t="s">
        <v>6189</v>
      </c>
      <c r="E1245" s="98">
        <f>2573+2100</f>
        <v>4673</v>
      </c>
      <c r="F1245" s="42" t="s">
        <v>82</v>
      </c>
      <c r="G1245" s="44"/>
      <c r="H1245" s="43" t="s">
        <v>1</v>
      </c>
      <c r="I1245" s="43"/>
      <c r="K1245" s="140" t="str">
        <f t="shared" si="60"/>
        <v>一般建築及設備-一般建築及設備-獎補助費-對國內團體之捐助</v>
      </c>
      <c r="L1245" s="140" t="str">
        <f t="shared" si="61"/>
        <v>110年度交通部補助電動大客車計畫汰舊換新89路【嶺東科技大學-東門橋】2輛甲類電動大客車</v>
      </c>
      <c r="M1245" s="40" t="str">
        <f t="shared" si="62"/>
        <v>中鹿汽車客運股份有限公司</v>
      </c>
    </row>
    <row r="1246" spans="1:13" s="6" customFormat="1" ht="112.5">
      <c r="A1246" s="44" t="s">
        <v>5138</v>
      </c>
      <c r="B1246" s="44" t="s">
        <v>6210</v>
      </c>
      <c r="C1246" s="44" t="s">
        <v>6207</v>
      </c>
      <c r="D1246" s="44" t="s">
        <v>6189</v>
      </c>
      <c r="E1246" s="98">
        <v>1565</v>
      </c>
      <c r="F1246" s="42" t="s">
        <v>82</v>
      </c>
      <c r="G1246" s="44"/>
      <c r="H1246" s="43" t="s">
        <v>1</v>
      </c>
      <c r="I1246" s="43"/>
      <c r="K1246" s="140" t="str">
        <f t="shared" si="60"/>
        <v>一般建築及設備-一般建築及設備-獎補助費-對國內團體之捐助</v>
      </c>
      <c r="L1246" s="140" t="str">
        <f t="shared" si="61"/>
        <v>111年度公路公共運輸服務升級計畫-市區汽車客運業車輛汰舊換新-總達客運1輛甲類低地板大客車</v>
      </c>
      <c r="M1246" s="40" t="str">
        <f t="shared" si="62"/>
        <v>總達客運股份有限公司</v>
      </c>
    </row>
    <row r="1247" spans="1:13" s="6" customFormat="1" ht="150">
      <c r="A1247" s="44" t="s">
        <v>5138</v>
      </c>
      <c r="B1247" s="44" t="s">
        <v>6211</v>
      </c>
      <c r="C1247" s="44" t="s">
        <v>6191</v>
      </c>
      <c r="D1247" s="44" t="s">
        <v>6189</v>
      </c>
      <c r="E1247" s="98">
        <v>21794</v>
      </c>
      <c r="F1247" s="42" t="s">
        <v>82</v>
      </c>
      <c r="G1247" s="44"/>
      <c r="H1247" s="43" t="s">
        <v>1</v>
      </c>
      <c r="I1247" s="43"/>
      <c r="K1247" s="140" t="str">
        <f t="shared" si="60"/>
        <v>一般建築及設備-一般建築及設備-獎補助費-對國內團體之捐助</v>
      </c>
      <c r="L1247" s="140" t="str">
        <f t="shared" si="61"/>
        <v>111年度公路公共運輸服務升級計畫-市區汽車客運業車輛汰舊換新-中鹿客運10輛甲類低地板大客車、2輛乙類普通大客車及4輛乙類無障礙大客車</v>
      </c>
      <c r="M1247" s="40" t="str">
        <f t="shared" si="62"/>
        <v>中鹿汽車客運股份有限公司</v>
      </c>
    </row>
    <row r="1248" spans="1:13" s="6" customFormat="1" ht="93.75">
      <c r="A1248" s="44" t="s">
        <v>5138</v>
      </c>
      <c r="B1248" s="44" t="s">
        <v>6212</v>
      </c>
      <c r="C1248" s="44" t="s">
        <v>6213</v>
      </c>
      <c r="D1248" s="44" t="s">
        <v>6214</v>
      </c>
      <c r="E1248" s="98">
        <v>68</v>
      </c>
      <c r="F1248" s="42" t="s">
        <v>82</v>
      </c>
      <c r="G1248" s="44"/>
      <c r="H1248" s="43" t="s">
        <v>1</v>
      </c>
      <c r="I1248" s="43"/>
      <c r="K1248" s="140" t="str">
        <f t="shared" si="60"/>
        <v>一般建築及設備-一般建築及設備-獎補助費-對國內團體之捐助</v>
      </c>
      <c r="L1248" s="140" t="str">
        <f t="shared" si="61"/>
        <v>113年度「臺中市政府交通局辦理市區客運業者車輛裝置先進駕駛輔助系統設備輔助作業</v>
      </c>
      <c r="M1248" s="40" t="str">
        <f t="shared" si="62"/>
        <v>建明汽車客運股份有限公司</v>
      </c>
    </row>
    <row r="1249" spans="1:13" s="6" customFormat="1" ht="112.5">
      <c r="A1249" s="44" t="s">
        <v>5138</v>
      </c>
      <c r="B1249" s="44" t="s">
        <v>6215</v>
      </c>
      <c r="C1249" s="44" t="s">
        <v>6201</v>
      </c>
      <c r="D1249" s="44" t="s">
        <v>6214</v>
      </c>
      <c r="E1249" s="98">
        <v>1035</v>
      </c>
      <c r="F1249" s="42" t="s">
        <v>82</v>
      </c>
      <c r="G1249" s="44"/>
      <c r="H1249" s="43" t="s">
        <v>1</v>
      </c>
      <c r="I1249" s="43"/>
      <c r="K1249" s="140" t="str">
        <f t="shared" si="60"/>
        <v>一般建築及設備-一般建築及設備-獎補助費-對國內團體之捐助</v>
      </c>
      <c r="L1249" s="140" t="str">
        <f t="shared" si="61"/>
        <v>110年度交通部補助電動大客車計畫新闢路線「巨業沙鹿站-靜宜大學」巨業交通2輛甲類電動大客車</v>
      </c>
      <c r="M1249" s="40" t="str">
        <f t="shared" si="62"/>
        <v>巨業交通股份有限公司</v>
      </c>
    </row>
    <row r="1250" spans="1:13" s="6" customFormat="1" ht="56.25">
      <c r="A1250" s="44" t="s">
        <v>5138</v>
      </c>
      <c r="B1250" s="44" t="s">
        <v>6216</v>
      </c>
      <c r="C1250" s="44" t="s">
        <v>6195</v>
      </c>
      <c r="D1250" s="44" t="s">
        <v>6214</v>
      </c>
      <c r="E1250" s="98">
        <v>280</v>
      </c>
      <c r="F1250" s="42" t="s">
        <v>82</v>
      </c>
      <c r="G1250" s="44"/>
      <c r="H1250" s="43" t="s">
        <v>1</v>
      </c>
      <c r="I1250" s="43"/>
      <c r="K1250" s="140" t="str">
        <f t="shared" si="60"/>
        <v>一般建築及設備-一般建築及設備-獎補助費-對國內團體之捐助</v>
      </c>
      <c r="L1250" s="140" t="str">
        <f t="shared" si="61"/>
        <v>113年臺中市公共運輸行動支付驗票設備整合補助計畫</v>
      </c>
      <c r="M1250" s="40" t="str">
        <f t="shared" si="62"/>
        <v>全航汽車客運股份有限公司</v>
      </c>
    </row>
    <row r="1251" spans="1:13" s="6" customFormat="1" ht="56.25">
      <c r="A1251" s="44" t="s">
        <v>5138</v>
      </c>
      <c r="B1251" s="44" t="s">
        <v>6216</v>
      </c>
      <c r="C1251" s="44" t="s">
        <v>6201</v>
      </c>
      <c r="D1251" s="44" t="s">
        <v>6214</v>
      </c>
      <c r="E1251" s="99">
        <v>160</v>
      </c>
      <c r="F1251" s="42" t="s">
        <v>82</v>
      </c>
      <c r="G1251" s="44"/>
      <c r="H1251" s="43" t="s">
        <v>1</v>
      </c>
      <c r="I1251" s="43"/>
      <c r="K1251" s="140" t="str">
        <f t="shared" si="60"/>
        <v>一般建築及設備-一般建築及設備-獎補助費-對國內團體之捐助</v>
      </c>
      <c r="L1251" s="140" t="str">
        <f t="shared" si="61"/>
        <v>113年臺中市公共運輸行動支付驗票設備整合補助計畫</v>
      </c>
      <c r="M1251" s="40" t="str">
        <f t="shared" si="62"/>
        <v>巨業交通股份有限公司</v>
      </c>
    </row>
    <row r="1252" spans="1:13" s="6" customFormat="1" ht="131.25">
      <c r="A1252" s="44" t="s">
        <v>5138</v>
      </c>
      <c r="B1252" s="44" t="s">
        <v>6217</v>
      </c>
      <c r="C1252" s="44" t="s">
        <v>6191</v>
      </c>
      <c r="D1252" s="44" t="s">
        <v>6214</v>
      </c>
      <c r="E1252" s="99">
        <v>1669</v>
      </c>
      <c r="F1252" s="42" t="s">
        <v>82</v>
      </c>
      <c r="G1252" s="44"/>
      <c r="H1252" s="43" t="s">
        <v>1</v>
      </c>
      <c r="I1252" s="43"/>
      <c r="K1252" s="140" t="str">
        <f t="shared" si="60"/>
        <v>一般建築及設備-一般建築及設備-獎補助費-對國內團體之捐助</v>
      </c>
      <c r="L1252" s="140" t="str">
        <f t="shared" si="61"/>
        <v>108年度交通部補助電動大客車計畫新闢路線921路「豐原東站-捷運北屯總站(敦富路)」中鹿客運5輛甲類電動大客車</v>
      </c>
      <c r="M1252" s="40" t="str">
        <f t="shared" si="62"/>
        <v>中鹿汽車客運股份有限公司</v>
      </c>
    </row>
    <row r="1253" spans="1:13" s="6" customFormat="1" ht="131.25">
      <c r="A1253" s="44" t="s">
        <v>5138</v>
      </c>
      <c r="B1253" s="44" t="s">
        <v>6218</v>
      </c>
      <c r="C1253" s="44" t="s">
        <v>6191</v>
      </c>
      <c r="D1253" s="44" t="s">
        <v>6214</v>
      </c>
      <c r="E1253" s="99">
        <v>1335</v>
      </c>
      <c r="F1253" s="42" t="s">
        <v>82</v>
      </c>
      <c r="G1253" s="44"/>
      <c r="H1253" s="43" t="s">
        <v>1</v>
      </c>
      <c r="I1253" s="43"/>
      <c r="K1253" s="140" t="str">
        <f t="shared" si="60"/>
        <v>一般建築及設備-一般建築及設備-獎補助費-對國內團體之捐助</v>
      </c>
      <c r="L1253" s="140" t="str">
        <f t="shared" si="61"/>
        <v>108年度交通部補助電動大客車計畫汰舊換新617路「臺中港旅客服務中心-仁友停車場」中鹿客運4輛甲類電動大客車</v>
      </c>
      <c r="M1253" s="40" t="str">
        <f t="shared" si="62"/>
        <v>中鹿汽車客運股份有限公司</v>
      </c>
    </row>
    <row r="1254" spans="1:13" s="6" customFormat="1" ht="131.25">
      <c r="A1254" s="44" t="s">
        <v>5138</v>
      </c>
      <c r="B1254" s="44" t="s">
        <v>6219</v>
      </c>
      <c r="C1254" s="44" t="s">
        <v>6191</v>
      </c>
      <c r="D1254" s="44" t="s">
        <v>6214</v>
      </c>
      <c r="E1254" s="99">
        <v>1335</v>
      </c>
      <c r="F1254" s="42" t="s">
        <v>82</v>
      </c>
      <c r="G1254" s="44"/>
      <c r="H1254" s="43" t="s">
        <v>1</v>
      </c>
      <c r="I1254" s="43"/>
      <c r="K1254" s="140" t="str">
        <f t="shared" si="60"/>
        <v>一般建築及設備-一般建築及設備-獎補助費-對國內團體之捐助</v>
      </c>
      <c r="L1254" s="140" t="str">
        <f t="shared" si="61"/>
        <v>108年度交通部補助電動大客車計畫新闢路線83路「捷運文心森林公園站-仁友停車場」中鹿客運4輛甲類電動大客車</v>
      </c>
      <c r="M1254" s="40" t="str">
        <f t="shared" si="62"/>
        <v>中鹿汽車客運股份有限公司</v>
      </c>
    </row>
    <row r="1255" spans="1:13" s="6" customFormat="1" ht="112.5">
      <c r="A1255" s="44" t="s">
        <v>5138</v>
      </c>
      <c r="B1255" s="44" t="s">
        <v>6220</v>
      </c>
      <c r="C1255" s="44" t="s">
        <v>6197</v>
      </c>
      <c r="D1255" s="44" t="s">
        <v>6214</v>
      </c>
      <c r="E1255" s="99">
        <v>11683</v>
      </c>
      <c r="F1255" s="42" t="s">
        <v>82</v>
      </c>
      <c r="G1255" s="44"/>
      <c r="H1255" s="43" t="s">
        <v>1</v>
      </c>
      <c r="I1255" s="43"/>
      <c r="K1255" s="140" t="str">
        <f t="shared" si="60"/>
        <v>一般建築及設備-一般建築及設備-獎補助費-對國內團體之捐助</v>
      </c>
      <c r="L1255" s="140" t="str">
        <f t="shared" si="61"/>
        <v>111年電動大客車計畫-汰舊換新-台中客運【307梧棲觀光漁港-新民高中(含副線)】5輛甲類電動大客車</v>
      </c>
      <c r="M1255" s="40" t="str">
        <f t="shared" si="62"/>
        <v>台中汽車客運股份有限公司</v>
      </c>
    </row>
    <row r="1256" spans="1:13" s="6" customFormat="1" ht="56.25">
      <c r="A1256" s="44" t="s">
        <v>5138</v>
      </c>
      <c r="B1256" s="44" t="s">
        <v>6216</v>
      </c>
      <c r="C1256" s="44" t="s">
        <v>6221</v>
      </c>
      <c r="D1256" s="44" t="s">
        <v>6214</v>
      </c>
      <c r="E1256" s="99">
        <v>80</v>
      </c>
      <c r="F1256" s="42" t="s">
        <v>82</v>
      </c>
      <c r="G1256" s="44"/>
      <c r="H1256" s="43" t="s">
        <v>1</v>
      </c>
      <c r="I1256" s="43"/>
      <c r="K1256" s="140" t="str">
        <f t="shared" si="60"/>
        <v>一般建築及設備-一般建築及設備-獎補助費-對國內團體之捐助</v>
      </c>
      <c r="L1256" s="140" t="str">
        <f t="shared" si="61"/>
        <v>113年臺中市公共運輸行動支付驗票設備整合補助計畫</v>
      </c>
      <c r="M1256" s="40" t="str">
        <f t="shared" si="62"/>
        <v>苗栗汽車客運股份有限公司</v>
      </c>
    </row>
    <row r="1257" spans="1:13" s="6" customFormat="1" ht="56.25">
      <c r="A1257" s="44" t="s">
        <v>5138</v>
      </c>
      <c r="B1257" s="44" t="s">
        <v>6216</v>
      </c>
      <c r="C1257" s="44" t="s">
        <v>6222</v>
      </c>
      <c r="D1257" s="44" t="s">
        <v>6214</v>
      </c>
      <c r="E1257" s="99">
        <v>160</v>
      </c>
      <c r="F1257" s="42" t="s">
        <v>82</v>
      </c>
      <c r="G1257" s="44"/>
      <c r="H1257" s="43" t="s">
        <v>1</v>
      </c>
      <c r="I1257" s="43"/>
      <c r="K1257" s="140" t="str">
        <f t="shared" si="60"/>
        <v>一般建築及設備-一般建築及設備-獎補助費-對國內團體之捐助</v>
      </c>
      <c r="L1257" s="140" t="str">
        <f t="shared" si="61"/>
        <v>113年臺中市公共運輸行動支付驗票設備整合補助計畫</v>
      </c>
      <c r="M1257" s="40" t="str">
        <f t="shared" si="62"/>
        <v>睿奕交通股份有限公司</v>
      </c>
    </row>
    <row r="1258" spans="1:13" s="6" customFormat="1" ht="93.75">
      <c r="A1258" s="44" t="s">
        <v>5138</v>
      </c>
      <c r="B1258" s="44" t="s">
        <v>6223</v>
      </c>
      <c r="C1258" s="44" t="s">
        <v>6224</v>
      </c>
      <c r="D1258" s="44" t="s">
        <v>6214</v>
      </c>
      <c r="E1258" s="99">
        <v>23</v>
      </c>
      <c r="F1258" s="42" t="s">
        <v>82</v>
      </c>
      <c r="G1258" s="44"/>
      <c r="H1258" s="43" t="s">
        <v>1</v>
      </c>
      <c r="I1258" s="43"/>
      <c r="K1258" s="140" t="str">
        <f t="shared" si="60"/>
        <v>一般建築及設備-一般建築及設備-獎補助費-對國內團體之捐助</v>
      </c>
      <c r="L1258" s="140" t="str">
        <f t="shared" si="61"/>
        <v>113年臺中市政府交通局辦理市區客運業者車輛裝置先進駕駛輔助系統設備輔助作業</v>
      </c>
      <c r="M1258" s="40" t="str">
        <f t="shared" si="62"/>
        <v>東南汽車客運股份有限公司台中分公司</v>
      </c>
    </row>
    <row r="1259" spans="1:13" s="6" customFormat="1" ht="93.75">
      <c r="A1259" s="44" t="s">
        <v>6186</v>
      </c>
      <c r="B1259" s="62" t="s">
        <v>6225</v>
      </c>
      <c r="C1259" s="62" t="s">
        <v>6226</v>
      </c>
      <c r="D1259" s="44" t="s">
        <v>6214</v>
      </c>
      <c r="E1259" s="99">
        <v>91</v>
      </c>
      <c r="F1259" s="42" t="s">
        <v>82</v>
      </c>
      <c r="G1259" s="44"/>
      <c r="H1259" s="43" t="s">
        <v>1</v>
      </c>
      <c r="I1259" s="43"/>
      <c r="K1259" s="140" t="str">
        <f t="shared" si="60"/>
        <v>大眾運輸管理及工程-大眾運輸規劃-獎補助費-對國內團體之捐助</v>
      </c>
      <c r="L1259" s="140" t="str">
        <f t="shared" si="61"/>
        <v>113年度公路公共運輸服務升級計畫「公車進校園-靜宜大學301路營運費用」</v>
      </c>
      <c r="M1259" s="40" t="str">
        <f t="shared" si="62"/>
        <v>統聯汽車客運股份有限公司</v>
      </c>
    </row>
    <row r="1260" spans="1:13" s="6" customFormat="1" ht="93.75">
      <c r="A1260" s="44" t="s">
        <v>6186</v>
      </c>
      <c r="B1260" s="64" t="s">
        <v>6227</v>
      </c>
      <c r="C1260" s="64" t="s">
        <v>6228</v>
      </c>
      <c r="D1260" s="44" t="s">
        <v>6214</v>
      </c>
      <c r="E1260" s="99">
        <v>39</v>
      </c>
      <c r="F1260" s="42" t="s">
        <v>82</v>
      </c>
      <c r="G1260" s="44"/>
      <c r="H1260" s="43" t="s">
        <v>1</v>
      </c>
      <c r="I1260" s="43"/>
      <c r="K1260" s="140" t="str">
        <f t="shared" si="60"/>
        <v>大眾運輸管理及工程-大眾運輸規劃-獎補助費-對國內團體之捐助</v>
      </c>
      <c r="L1260" s="140" t="str">
        <f t="shared" si="61"/>
        <v>113年度公路公共運輸服務升級計畫「公車進校園-龍津高中105路、大甲高工813路營運費用」</v>
      </c>
      <c r="M1260" s="40" t="str">
        <f t="shared" si="62"/>
        <v>中鹿汽車客運股份有限公司</v>
      </c>
    </row>
    <row r="1261" spans="1:13" s="6" customFormat="1" ht="93.75">
      <c r="A1261" s="44" t="s">
        <v>6186</v>
      </c>
      <c r="B1261" s="64" t="s">
        <v>6229</v>
      </c>
      <c r="C1261" s="64" t="s">
        <v>6230</v>
      </c>
      <c r="D1261" s="44" t="s">
        <v>6214</v>
      </c>
      <c r="E1261" s="99">
        <v>349</v>
      </c>
      <c r="F1261" s="42" t="s">
        <v>82</v>
      </c>
      <c r="G1261" s="44"/>
      <c r="H1261" s="43" t="s">
        <v>1</v>
      </c>
      <c r="I1261" s="43"/>
      <c r="K1261" s="140" t="str">
        <f t="shared" si="60"/>
        <v>大眾運輸管理及工程-大眾運輸規劃-獎補助費-對國內團體之捐助</v>
      </c>
      <c r="L1261" s="140" t="str">
        <f t="shared" si="61"/>
        <v>113年度公路公共運輸服務升級計畫「公車進校園-靜宜大學368路營運費用」</v>
      </c>
      <c r="M1261" s="40" t="str">
        <f t="shared" si="62"/>
        <v>巨業交通股份有限公司</v>
      </c>
    </row>
    <row r="1262" spans="1:13" s="6" customFormat="1" ht="93.75">
      <c r="A1262" s="44" t="s">
        <v>6186</v>
      </c>
      <c r="B1262" s="64" t="s">
        <v>6231</v>
      </c>
      <c r="C1262" s="64" t="s">
        <v>6232</v>
      </c>
      <c r="D1262" s="44" t="s">
        <v>6214</v>
      </c>
      <c r="E1262" s="99">
        <v>27</v>
      </c>
      <c r="F1262" s="42" t="s">
        <v>82</v>
      </c>
      <c r="G1262" s="44"/>
      <c r="H1262" s="43" t="s">
        <v>1</v>
      </c>
      <c r="I1262" s="43"/>
      <c r="K1262" s="140" t="str">
        <f t="shared" si="60"/>
        <v>大眾運輸管理及工程-大眾運輸規劃-獎補助費-對國內團體之捐助</v>
      </c>
      <c r="L1262" s="140" t="str">
        <f t="shared" si="61"/>
        <v>113年度公路公共運輸服務升級計畫「公車進校園-朝陽科技大學249延營運費用」</v>
      </c>
      <c r="M1262" s="40" t="str">
        <f t="shared" si="62"/>
        <v>全航汽車客運股份有限公司</v>
      </c>
    </row>
    <row r="1263" spans="1:13" s="6" customFormat="1" ht="93.75">
      <c r="A1263" s="44" t="s">
        <v>6186</v>
      </c>
      <c r="B1263" s="64" t="s">
        <v>6233</v>
      </c>
      <c r="C1263" s="64" t="s">
        <v>6234</v>
      </c>
      <c r="D1263" s="44" t="s">
        <v>6189</v>
      </c>
      <c r="E1263" s="99">
        <v>184</v>
      </c>
      <c r="F1263" s="42" t="s">
        <v>82</v>
      </c>
      <c r="G1263" s="44"/>
      <c r="H1263" s="43" t="s">
        <v>1</v>
      </c>
      <c r="I1263" s="43"/>
      <c r="K1263" s="140" t="str">
        <f t="shared" si="60"/>
        <v>大眾運輸管理及工程-大眾運輸規劃-獎補助費-對國內團體之捐助</v>
      </c>
      <c r="L1263" s="140" t="str">
        <f t="shared" si="61"/>
        <v>113年度公路公共運輸服務升級計畫「公車進校園-朝陽科技大學281延營運費用」</v>
      </c>
      <c r="M1263" s="40" t="str">
        <f t="shared" si="62"/>
        <v>中台灣客運股份有限公司</v>
      </c>
    </row>
    <row r="1264" spans="1:13" s="6" customFormat="1" ht="75">
      <c r="A1264" s="44" t="s">
        <v>6186</v>
      </c>
      <c r="B1264" s="44" t="s">
        <v>6235</v>
      </c>
      <c r="C1264" s="64" t="s">
        <v>6236</v>
      </c>
      <c r="D1264" s="44" t="s">
        <v>6214</v>
      </c>
      <c r="E1264" s="99">
        <v>134005</v>
      </c>
      <c r="F1264" s="42" t="s">
        <v>82</v>
      </c>
      <c r="G1264" s="44"/>
      <c r="H1264" s="43" t="s">
        <v>1</v>
      </c>
      <c r="I1264" s="43"/>
      <c r="K1264" s="140" t="str">
        <f t="shared" si="60"/>
        <v>大眾運輸管理及工程-大眾運輸規劃-獎補助費-對國內團體之捐助</v>
      </c>
      <c r="L1264" s="140" t="str">
        <f t="shared" si="61"/>
        <v>113年度臺中市市區汽車客運業營運虧損補貼計畫(既有、移撥路線)</v>
      </c>
      <c r="M1264" s="40" t="str">
        <f t="shared" si="62"/>
        <v>豐原汽車客運股份有限公司</v>
      </c>
    </row>
    <row r="1265" spans="1:13" s="6" customFormat="1" ht="75">
      <c r="A1265" s="44" t="s">
        <v>6186</v>
      </c>
      <c r="B1265" s="44" t="s">
        <v>6235</v>
      </c>
      <c r="C1265" s="64" t="s">
        <v>6230</v>
      </c>
      <c r="D1265" s="44" t="s">
        <v>6214</v>
      </c>
      <c r="E1265" s="99">
        <v>27310</v>
      </c>
      <c r="F1265" s="42" t="s">
        <v>82</v>
      </c>
      <c r="G1265" s="44"/>
      <c r="H1265" s="43" t="s">
        <v>1</v>
      </c>
      <c r="I1265" s="43"/>
      <c r="K1265" s="140" t="str">
        <f t="shared" si="60"/>
        <v>大眾運輸管理及工程-大眾運輸規劃-獎補助費-對國內團體之捐助</v>
      </c>
      <c r="L1265" s="140" t="str">
        <f t="shared" si="61"/>
        <v>113年度臺中市市區汽車客運業營運虧損補貼計畫(既有、移撥路線)</v>
      </c>
      <c r="M1265" s="40" t="str">
        <f t="shared" si="62"/>
        <v>巨業交通股份有限公司</v>
      </c>
    </row>
    <row r="1266" spans="1:13" s="6" customFormat="1" ht="75">
      <c r="A1266" s="44" t="s">
        <v>6186</v>
      </c>
      <c r="B1266" s="44" t="s">
        <v>6235</v>
      </c>
      <c r="C1266" s="64" t="s">
        <v>6232</v>
      </c>
      <c r="D1266" s="44" t="s">
        <v>6214</v>
      </c>
      <c r="E1266" s="99">
        <v>19025</v>
      </c>
      <c r="F1266" s="42" t="s">
        <v>82</v>
      </c>
      <c r="G1266" s="44"/>
      <c r="H1266" s="43" t="s">
        <v>1</v>
      </c>
      <c r="I1266" s="43"/>
      <c r="K1266" s="140" t="str">
        <f t="shared" si="60"/>
        <v>大眾運輸管理及工程-大眾運輸規劃-獎補助費-對國內團體之捐助</v>
      </c>
      <c r="L1266" s="140" t="str">
        <f t="shared" si="61"/>
        <v>113年度臺中市市區汽車客運業營運虧損補貼計畫(既有、移撥路線)</v>
      </c>
      <c r="M1266" s="40" t="str">
        <f t="shared" si="62"/>
        <v>全航汽車客運股份有限公司</v>
      </c>
    </row>
    <row r="1267" spans="1:13" s="6" customFormat="1" ht="75">
      <c r="A1267" s="44" t="s">
        <v>6186</v>
      </c>
      <c r="B1267" s="44" t="s">
        <v>6235</v>
      </c>
      <c r="C1267" s="64" t="s">
        <v>6226</v>
      </c>
      <c r="D1267" s="44" t="s">
        <v>6214</v>
      </c>
      <c r="E1267" s="99">
        <v>65147</v>
      </c>
      <c r="F1267" s="42" t="s">
        <v>82</v>
      </c>
      <c r="G1267" s="44"/>
      <c r="H1267" s="43" t="s">
        <v>1</v>
      </c>
      <c r="I1267" s="43"/>
      <c r="K1267" s="140" t="str">
        <f t="shared" si="60"/>
        <v>大眾運輸管理及工程-大眾運輸規劃-獎補助費-對國內團體之捐助</v>
      </c>
      <c r="L1267" s="140" t="str">
        <f t="shared" si="61"/>
        <v>113年度臺中市市區汽車客運業營運虧損補貼計畫(既有、移撥路線)</v>
      </c>
      <c r="M1267" s="40" t="str">
        <f t="shared" si="62"/>
        <v>統聯汽車客運股份有限公司</v>
      </c>
    </row>
    <row r="1268" spans="1:13" s="6" customFormat="1" ht="75">
      <c r="A1268" s="44" t="s">
        <v>6186</v>
      </c>
      <c r="B1268" s="44" t="s">
        <v>6235</v>
      </c>
      <c r="C1268" s="64" t="s">
        <v>6207</v>
      </c>
      <c r="D1268" s="44" t="s">
        <v>6214</v>
      </c>
      <c r="E1268" s="99">
        <v>6885</v>
      </c>
      <c r="F1268" s="42" t="s">
        <v>82</v>
      </c>
      <c r="G1268" s="44"/>
      <c r="H1268" s="43" t="s">
        <v>1</v>
      </c>
      <c r="I1268" s="43"/>
      <c r="K1268" s="140" t="str">
        <f t="shared" si="60"/>
        <v>大眾運輸管理及工程-大眾運輸規劃-獎補助費-對國內團體之捐助</v>
      </c>
      <c r="L1268" s="140" t="str">
        <f t="shared" si="61"/>
        <v>113年度臺中市市區汽車客運業營運虧損補貼計畫(既有、移撥路線)</v>
      </c>
      <c r="M1268" s="40" t="str">
        <f t="shared" si="62"/>
        <v>總達客運股份有限公司</v>
      </c>
    </row>
    <row r="1269" spans="1:13" s="6" customFormat="1" ht="75">
      <c r="A1269" s="44" t="s">
        <v>6186</v>
      </c>
      <c r="B1269" s="44" t="s">
        <v>6235</v>
      </c>
      <c r="C1269" s="64" t="s">
        <v>6204</v>
      </c>
      <c r="D1269" s="44" t="s">
        <v>6214</v>
      </c>
      <c r="E1269" s="99">
        <v>139977</v>
      </c>
      <c r="F1269" s="42" t="s">
        <v>82</v>
      </c>
      <c r="G1269" s="44"/>
      <c r="H1269" s="43" t="s">
        <v>1</v>
      </c>
      <c r="I1269" s="43"/>
      <c r="K1269" s="140" t="str">
        <f t="shared" si="60"/>
        <v>大眾運輸管理及工程-大眾運輸規劃-獎補助費-對國內團體之捐助</v>
      </c>
      <c r="L1269" s="140" t="str">
        <f t="shared" si="61"/>
        <v>113年度臺中市市區汽車客運業營運虧損補貼計畫(既有、移撥路線)</v>
      </c>
      <c r="M1269" s="40" t="str">
        <f t="shared" si="62"/>
        <v>中台灣客運股份有限公司</v>
      </c>
    </row>
    <row r="1270" spans="1:13" s="6" customFormat="1" ht="75">
      <c r="A1270" s="44" t="s">
        <v>6186</v>
      </c>
      <c r="B1270" s="44" t="s">
        <v>6235</v>
      </c>
      <c r="C1270" s="64" t="s">
        <v>6237</v>
      </c>
      <c r="D1270" s="44" t="s">
        <v>6214</v>
      </c>
      <c r="E1270" s="99">
        <v>8036</v>
      </c>
      <c r="F1270" s="42" t="s">
        <v>82</v>
      </c>
      <c r="G1270" s="44"/>
      <c r="H1270" s="43" t="s">
        <v>1</v>
      </c>
      <c r="I1270" s="43"/>
      <c r="K1270" s="140" t="str">
        <f t="shared" si="60"/>
        <v>大眾運輸管理及工程-大眾運輸規劃-獎補助費-對國內團體之捐助</v>
      </c>
      <c r="L1270" s="140" t="str">
        <f t="shared" si="61"/>
        <v>113年度臺中市市區汽車客運業營運虧損補貼計畫(既有、移撥路線)</v>
      </c>
      <c r="M1270" s="40" t="str">
        <f t="shared" si="62"/>
        <v>睿奕交通股份有限公司</v>
      </c>
    </row>
    <row r="1271" spans="1:13" s="6" customFormat="1" ht="75">
      <c r="A1271" s="44" t="s">
        <v>6186</v>
      </c>
      <c r="B1271" s="44" t="s">
        <v>6235</v>
      </c>
      <c r="C1271" s="64" t="s">
        <v>6228</v>
      </c>
      <c r="D1271" s="44" t="s">
        <v>6214</v>
      </c>
      <c r="E1271" s="99">
        <v>68681</v>
      </c>
      <c r="F1271" s="42" t="s">
        <v>82</v>
      </c>
      <c r="G1271" s="44"/>
      <c r="H1271" s="43" t="s">
        <v>1</v>
      </c>
      <c r="I1271" s="43"/>
      <c r="K1271" s="140" t="str">
        <f t="shared" si="60"/>
        <v>大眾運輸管理及工程-大眾運輸規劃-獎補助費-對國內團體之捐助</v>
      </c>
      <c r="L1271" s="140" t="str">
        <f t="shared" si="61"/>
        <v>113年度臺中市市區汽車客運業營運虧損補貼計畫(既有、移撥路線)</v>
      </c>
      <c r="M1271" s="40" t="str">
        <f t="shared" si="62"/>
        <v>中鹿汽車客運股份有限公司</v>
      </c>
    </row>
    <row r="1272" spans="1:13" s="6" customFormat="1" ht="75">
      <c r="A1272" s="44" t="s">
        <v>6186</v>
      </c>
      <c r="B1272" s="44" t="s">
        <v>6235</v>
      </c>
      <c r="C1272" s="64" t="s">
        <v>6238</v>
      </c>
      <c r="D1272" s="44" t="s">
        <v>6214</v>
      </c>
      <c r="E1272" s="99">
        <v>6235</v>
      </c>
      <c r="F1272" s="42" t="s">
        <v>82</v>
      </c>
      <c r="G1272" s="44"/>
      <c r="H1272" s="43" t="s">
        <v>1</v>
      </c>
      <c r="I1272" s="43"/>
      <c r="K1272" s="140" t="str">
        <f t="shared" si="60"/>
        <v>大眾運輸管理及工程-大眾運輸規劃-獎補助費-對國內團體之捐助</v>
      </c>
      <c r="L1272" s="140" t="str">
        <f t="shared" si="61"/>
        <v>113年度臺中市市區汽車客運業營運虧損補貼計畫(既有、移撥路線)</v>
      </c>
      <c r="M1272" s="40" t="str">
        <f t="shared" si="62"/>
        <v>國光汽車客運股份有限公司</v>
      </c>
    </row>
    <row r="1273" spans="1:13" s="6" customFormat="1" ht="75">
      <c r="A1273" s="44" t="s">
        <v>6186</v>
      </c>
      <c r="B1273" s="44" t="s">
        <v>6235</v>
      </c>
      <c r="C1273" s="64" t="s">
        <v>6239</v>
      </c>
      <c r="D1273" s="44" t="s">
        <v>6214</v>
      </c>
      <c r="E1273" s="99">
        <v>23520</v>
      </c>
      <c r="F1273" s="42" t="s">
        <v>82</v>
      </c>
      <c r="G1273" s="44"/>
      <c r="H1273" s="43" t="s">
        <v>1</v>
      </c>
      <c r="I1273" s="43"/>
      <c r="K1273" s="140" t="str">
        <f t="shared" si="60"/>
        <v>大眾運輸管理及工程-大眾運輸規劃-獎補助費-對國內團體之捐助</v>
      </c>
      <c r="L1273" s="140" t="str">
        <f t="shared" si="61"/>
        <v>113年度臺中市市區汽車客運業營運虧損補貼計畫(既有、移撥路線)</v>
      </c>
      <c r="M1273" s="40" t="str">
        <f t="shared" si="62"/>
        <v>東南汽車客運股份有限公司</v>
      </c>
    </row>
    <row r="1274" spans="1:13" s="6" customFormat="1" ht="75">
      <c r="A1274" s="44" t="s">
        <v>6186</v>
      </c>
      <c r="B1274" s="44" t="s">
        <v>6235</v>
      </c>
      <c r="C1274" s="64" t="s">
        <v>6240</v>
      </c>
      <c r="D1274" s="44" t="s">
        <v>6214</v>
      </c>
      <c r="E1274" s="99">
        <v>12816</v>
      </c>
      <c r="F1274" s="42" t="s">
        <v>82</v>
      </c>
      <c r="G1274" s="44"/>
      <c r="H1274" s="43" t="s">
        <v>1</v>
      </c>
      <c r="I1274" s="43"/>
      <c r="K1274" s="140" t="str">
        <f t="shared" si="60"/>
        <v>大眾運輸管理及工程-大眾運輸規劃-獎補助費-對國內團體之捐助</v>
      </c>
      <c r="L1274" s="140" t="str">
        <f t="shared" si="61"/>
        <v>113年度臺中市市區汽車客運業營運虧損補貼計畫(既有、移撥路線)</v>
      </c>
      <c r="M1274" s="40" t="str">
        <f t="shared" si="62"/>
        <v>建明汽車客運股份有限公司</v>
      </c>
    </row>
    <row r="1275" spans="1:13" s="6" customFormat="1" ht="75">
      <c r="A1275" s="44" t="s">
        <v>6186</v>
      </c>
      <c r="B1275" s="44" t="s">
        <v>6235</v>
      </c>
      <c r="C1275" s="64" t="s">
        <v>6241</v>
      </c>
      <c r="D1275" s="44" t="s">
        <v>6214</v>
      </c>
      <c r="E1275" s="99">
        <v>1506</v>
      </c>
      <c r="F1275" s="42" t="s">
        <v>82</v>
      </c>
      <c r="G1275" s="44"/>
      <c r="H1275" s="43" t="s">
        <v>1</v>
      </c>
      <c r="I1275" s="43"/>
      <c r="K1275" s="140" t="str">
        <f t="shared" si="60"/>
        <v>大眾運輸管理及工程-大眾運輸規劃-獎補助費-對國內團體之捐助</v>
      </c>
      <c r="L1275" s="140" t="str">
        <f t="shared" si="61"/>
        <v>113年度臺中市市區汽車客運業營運虧損補貼計畫(既有、移撥路線)</v>
      </c>
      <c r="M1275" s="40" t="str">
        <f t="shared" si="62"/>
        <v>苗栗汽車客運股份有限公司</v>
      </c>
    </row>
    <row r="1276" spans="1:13" s="6" customFormat="1" ht="75">
      <c r="A1276" s="44" t="s">
        <v>6186</v>
      </c>
      <c r="B1276" s="44" t="s">
        <v>6235</v>
      </c>
      <c r="C1276" s="64" t="s">
        <v>6242</v>
      </c>
      <c r="D1276" s="44" t="s">
        <v>6214</v>
      </c>
      <c r="E1276" s="99">
        <v>180984</v>
      </c>
      <c r="F1276" s="42" t="s">
        <v>82</v>
      </c>
      <c r="G1276" s="44"/>
      <c r="H1276" s="43" t="s">
        <v>1</v>
      </c>
      <c r="I1276" s="43"/>
      <c r="K1276" s="140" t="str">
        <f t="shared" si="60"/>
        <v>大眾運輸管理及工程-大眾運輸規劃-獎補助費-對國內團體之捐助</v>
      </c>
      <c r="L1276" s="140" t="str">
        <f t="shared" si="61"/>
        <v>113年度臺中市市區汽車客運業營運虧損補貼計畫(既有、移撥路線)</v>
      </c>
      <c r="M1276" s="40" t="str">
        <f t="shared" si="62"/>
        <v>台中汽車客運股份有限公司</v>
      </c>
    </row>
    <row r="1277" spans="1:13" s="6" customFormat="1" ht="75">
      <c r="A1277" s="44" t="s">
        <v>6186</v>
      </c>
      <c r="B1277" s="44" t="s">
        <v>6235</v>
      </c>
      <c r="C1277" s="64" t="s">
        <v>6243</v>
      </c>
      <c r="D1277" s="44" t="s">
        <v>6214</v>
      </c>
      <c r="E1277" s="99">
        <v>5385</v>
      </c>
      <c r="F1277" s="42" t="s">
        <v>82</v>
      </c>
      <c r="G1277" s="44"/>
      <c r="H1277" s="43" t="s">
        <v>1</v>
      </c>
      <c r="I1277" s="43"/>
      <c r="K1277" s="140" t="str">
        <f t="shared" si="60"/>
        <v>大眾運輸管理及工程-大眾運輸規劃-獎補助費-對國內團體之捐助</v>
      </c>
      <c r="L1277" s="140" t="str">
        <f t="shared" si="61"/>
        <v>113年度臺中市市區汽車客運業營運虧損補貼計畫(既有、移撥路線)</v>
      </c>
      <c r="M1277" s="40" t="str">
        <f t="shared" si="62"/>
        <v>和欣汽車客運股份有限公司</v>
      </c>
    </row>
    <row r="1278" spans="1:13" s="6" customFormat="1" ht="93.75">
      <c r="A1278" s="44" t="s">
        <v>5138</v>
      </c>
      <c r="B1278" s="44" t="s">
        <v>6212</v>
      </c>
      <c r="C1278" s="64" t="s">
        <v>6237</v>
      </c>
      <c r="D1278" s="44" t="s">
        <v>6214</v>
      </c>
      <c r="E1278" s="99">
        <v>270</v>
      </c>
      <c r="F1278" s="42" t="s">
        <v>82</v>
      </c>
      <c r="G1278" s="44"/>
      <c r="H1278" s="43" t="s">
        <v>1</v>
      </c>
      <c r="I1278" s="43"/>
      <c r="K1278" s="140" t="str">
        <f t="shared" si="60"/>
        <v>一般建築及設備-一般建築及設備-獎補助費-對國內團體之捐助</v>
      </c>
      <c r="L1278" s="140" t="str">
        <f t="shared" si="61"/>
        <v>113年度「臺中市政府交通局辦理市區客運業者車輛裝置先進駕駛輔助系統設備輔助作業</v>
      </c>
      <c r="M1278" s="40" t="str">
        <f t="shared" si="62"/>
        <v>睿奕交通股份有限公司</v>
      </c>
    </row>
    <row r="1279" spans="1:13" s="6" customFormat="1" ht="93.75">
      <c r="A1279" s="44" t="s">
        <v>5138</v>
      </c>
      <c r="B1279" s="44" t="s">
        <v>6212</v>
      </c>
      <c r="C1279" s="64" t="s">
        <v>6228</v>
      </c>
      <c r="D1279" s="44" t="s">
        <v>6214</v>
      </c>
      <c r="E1279" s="99">
        <v>203</v>
      </c>
      <c r="F1279" s="42" t="s">
        <v>82</v>
      </c>
      <c r="G1279" s="44"/>
      <c r="H1279" s="43" t="s">
        <v>1</v>
      </c>
      <c r="I1279" s="43"/>
      <c r="K1279" s="140" t="str">
        <f t="shared" si="60"/>
        <v>一般建築及設備-一般建築及設備-獎補助費-對國內團體之捐助</v>
      </c>
      <c r="L1279" s="140" t="str">
        <f t="shared" si="61"/>
        <v>113年度「臺中市政府交通局辦理市區客運業者車輛裝置先進駕駛輔助系統設備輔助作業</v>
      </c>
      <c r="M1279" s="40" t="str">
        <f t="shared" si="62"/>
        <v>中鹿汽車客運股份有限公司</v>
      </c>
    </row>
    <row r="1280" spans="1:13" s="6" customFormat="1" ht="93.75">
      <c r="A1280" s="44" t="s">
        <v>5138</v>
      </c>
      <c r="B1280" s="44" t="s">
        <v>6212</v>
      </c>
      <c r="C1280" s="64" t="s">
        <v>6230</v>
      </c>
      <c r="D1280" s="44" t="s">
        <v>6214</v>
      </c>
      <c r="E1280" s="99">
        <v>473</v>
      </c>
      <c r="F1280" s="42" t="s">
        <v>82</v>
      </c>
      <c r="G1280" s="44"/>
      <c r="H1280" s="43" t="s">
        <v>1</v>
      </c>
      <c r="I1280" s="43"/>
      <c r="K1280" s="140" t="str">
        <f t="shared" si="60"/>
        <v>一般建築及設備-一般建築及設備-獎補助費-對國內團體之捐助</v>
      </c>
      <c r="L1280" s="140" t="str">
        <f t="shared" si="61"/>
        <v>113年度「臺中市政府交通局辦理市區客運業者車輛裝置先進駕駛輔助系統設備輔助作業</v>
      </c>
      <c r="M1280" s="40" t="str">
        <f t="shared" si="62"/>
        <v>巨業交通股份有限公司</v>
      </c>
    </row>
    <row r="1281" spans="1:13" s="6" customFormat="1" ht="93.75">
      <c r="A1281" s="44" t="s">
        <v>5138</v>
      </c>
      <c r="B1281" s="44" t="s">
        <v>6212</v>
      </c>
      <c r="C1281" s="64" t="s">
        <v>6242</v>
      </c>
      <c r="D1281" s="44" t="s">
        <v>6214</v>
      </c>
      <c r="E1281" s="99">
        <v>5595</v>
      </c>
      <c r="F1281" s="42" t="s">
        <v>82</v>
      </c>
      <c r="G1281" s="44"/>
      <c r="H1281" s="43" t="s">
        <v>1</v>
      </c>
      <c r="I1281" s="43"/>
      <c r="K1281" s="140" t="str">
        <f t="shared" si="60"/>
        <v>一般建築及設備-一般建築及設備-獎補助費-對國內團體之捐助</v>
      </c>
      <c r="L1281" s="140" t="str">
        <f t="shared" si="61"/>
        <v>113年度「臺中市政府交通局辦理市區客運業者車輛裝置先進駕駛輔助系統設備輔助作業</v>
      </c>
      <c r="M1281" s="40" t="str">
        <f t="shared" si="62"/>
        <v>台中汽車客運股份有限公司</v>
      </c>
    </row>
    <row r="1282" spans="1:13" s="6" customFormat="1" ht="93.75">
      <c r="A1282" s="44" t="s">
        <v>5138</v>
      </c>
      <c r="B1282" s="44" t="s">
        <v>6212</v>
      </c>
      <c r="C1282" s="64" t="s">
        <v>6236</v>
      </c>
      <c r="D1282" s="44" t="s">
        <v>6214</v>
      </c>
      <c r="E1282" s="99">
        <v>2265</v>
      </c>
      <c r="F1282" s="42" t="s">
        <v>82</v>
      </c>
      <c r="G1282" s="44"/>
      <c r="H1282" s="43" t="s">
        <v>1</v>
      </c>
      <c r="I1282" s="43"/>
      <c r="K1282" s="140" t="str">
        <f t="shared" si="60"/>
        <v>一般建築及設備-一般建築及設備-獎補助費-對國內團體之捐助</v>
      </c>
      <c r="L1282" s="140" t="str">
        <f t="shared" si="61"/>
        <v>113年度「臺中市政府交通局辦理市區客運業者車輛裝置先進駕駛輔助系統設備輔助作業</v>
      </c>
      <c r="M1282" s="40" t="str">
        <f t="shared" si="62"/>
        <v>豐原汽車客運股份有限公司</v>
      </c>
    </row>
    <row r="1283" spans="1:13" s="6" customFormat="1" ht="93.75">
      <c r="A1283" s="44" t="s">
        <v>5138</v>
      </c>
      <c r="B1283" s="44" t="s">
        <v>6212</v>
      </c>
      <c r="C1283" s="64" t="s">
        <v>6237</v>
      </c>
      <c r="D1283" s="44" t="s">
        <v>6214</v>
      </c>
      <c r="E1283" s="99">
        <v>105</v>
      </c>
      <c r="F1283" s="42" t="s">
        <v>82</v>
      </c>
      <c r="G1283" s="44"/>
      <c r="H1283" s="43" t="s">
        <v>1</v>
      </c>
      <c r="I1283" s="43"/>
      <c r="K1283" s="140" t="str">
        <f t="shared" si="60"/>
        <v>一般建築及設備-一般建築及設備-獎補助費-對國內團體之捐助</v>
      </c>
      <c r="L1283" s="140" t="str">
        <f t="shared" si="61"/>
        <v>113年度「臺中市政府交通局辦理市區客運業者車輛裝置先進駕駛輔助系統設備輔助作業</v>
      </c>
      <c r="M1283" s="40" t="str">
        <f t="shared" si="62"/>
        <v>睿奕交通股份有限公司</v>
      </c>
    </row>
    <row r="1284" spans="1:13" s="6" customFormat="1" ht="93.75">
      <c r="A1284" s="44" t="s">
        <v>5138</v>
      </c>
      <c r="B1284" s="44" t="s">
        <v>6212</v>
      </c>
      <c r="C1284" s="64" t="s">
        <v>6226</v>
      </c>
      <c r="D1284" s="44" t="s">
        <v>6214</v>
      </c>
      <c r="E1284" s="99">
        <v>2299</v>
      </c>
      <c r="F1284" s="42" t="s">
        <v>82</v>
      </c>
      <c r="G1284" s="44"/>
      <c r="H1284" s="43" t="s">
        <v>1</v>
      </c>
      <c r="I1284" s="43"/>
      <c r="K1284" s="140" t="str">
        <f t="shared" ref="K1284:K1347" si="63">A1284</f>
        <v>一般建築及設備-一般建築及設備-獎補助費-對國內團體之捐助</v>
      </c>
      <c r="L1284" s="140" t="str">
        <f t="shared" ref="L1284:L1347" si="64">B1284</f>
        <v>113年度「臺中市政府交通局辦理市區客運業者車輛裝置先進駕駛輔助系統設備輔助作業</v>
      </c>
      <c r="M1284" s="40" t="str">
        <f t="shared" ref="M1284:M1347" si="65">C1284</f>
        <v>統聯汽車客運股份有限公司</v>
      </c>
    </row>
    <row r="1285" spans="1:13" s="6" customFormat="1" ht="93.75">
      <c r="A1285" s="44" t="s">
        <v>5138</v>
      </c>
      <c r="B1285" s="44" t="s">
        <v>6212</v>
      </c>
      <c r="C1285" s="64" t="s">
        <v>6242</v>
      </c>
      <c r="D1285" s="44" t="s">
        <v>6214</v>
      </c>
      <c r="E1285" s="99">
        <v>609</v>
      </c>
      <c r="F1285" s="42" t="s">
        <v>82</v>
      </c>
      <c r="G1285" s="44"/>
      <c r="H1285" s="43" t="s">
        <v>1</v>
      </c>
      <c r="I1285" s="43"/>
      <c r="K1285" s="140" t="str">
        <f t="shared" si="63"/>
        <v>一般建築及設備-一般建築及設備-獎補助費-對國內團體之捐助</v>
      </c>
      <c r="L1285" s="140" t="str">
        <f t="shared" si="64"/>
        <v>113年度「臺中市政府交通局辦理市區客運業者車輛裝置先進駕駛輔助系統設備輔助作業</v>
      </c>
      <c r="M1285" s="40" t="str">
        <f t="shared" si="65"/>
        <v>台中汽車客運股份有限公司</v>
      </c>
    </row>
    <row r="1286" spans="1:13" s="6" customFormat="1" ht="93.75">
      <c r="A1286" s="44" t="s">
        <v>5138</v>
      </c>
      <c r="B1286" s="44" t="s">
        <v>6212</v>
      </c>
      <c r="C1286" s="64" t="s">
        <v>6234</v>
      </c>
      <c r="D1286" s="44" t="s">
        <v>6214</v>
      </c>
      <c r="E1286" s="99">
        <v>2705</v>
      </c>
      <c r="F1286" s="42" t="s">
        <v>82</v>
      </c>
      <c r="G1286" s="44"/>
      <c r="H1286" s="43" t="s">
        <v>1</v>
      </c>
      <c r="I1286" s="43"/>
      <c r="K1286" s="140" t="str">
        <f t="shared" si="63"/>
        <v>一般建築及設備-一般建築及設備-獎補助費-對國內團體之捐助</v>
      </c>
      <c r="L1286" s="140" t="str">
        <f t="shared" si="64"/>
        <v>113年度「臺中市政府交通局辦理市區客運業者車輛裝置先進駕駛輔助系統設備輔助作業</v>
      </c>
      <c r="M1286" s="40" t="str">
        <f t="shared" si="65"/>
        <v>中台灣客運股份有限公司</v>
      </c>
    </row>
    <row r="1287" spans="1:13" s="6" customFormat="1" ht="93.75">
      <c r="A1287" s="44" t="s">
        <v>5138</v>
      </c>
      <c r="B1287" s="44" t="s">
        <v>6212</v>
      </c>
      <c r="C1287" s="64" t="s">
        <v>6241</v>
      </c>
      <c r="D1287" s="44" t="s">
        <v>6214</v>
      </c>
      <c r="E1287" s="99">
        <v>136</v>
      </c>
      <c r="F1287" s="42" t="s">
        <v>82</v>
      </c>
      <c r="G1287" s="44"/>
      <c r="H1287" s="43" t="s">
        <v>1</v>
      </c>
      <c r="I1287" s="43"/>
      <c r="K1287" s="140" t="str">
        <f t="shared" si="63"/>
        <v>一般建築及設備-一般建築及設備-獎補助費-對國內團體之捐助</v>
      </c>
      <c r="L1287" s="140" t="str">
        <f t="shared" si="64"/>
        <v>113年度「臺中市政府交通局辦理市區客運業者車輛裝置先進駕駛輔助系統設備輔助作業</v>
      </c>
      <c r="M1287" s="40" t="str">
        <f t="shared" si="65"/>
        <v>苗栗汽車客運股份有限公司</v>
      </c>
    </row>
    <row r="1288" spans="1:13" s="6" customFormat="1" ht="93.75">
      <c r="A1288" s="44" t="s">
        <v>5138</v>
      </c>
      <c r="B1288" s="44" t="s">
        <v>6212</v>
      </c>
      <c r="C1288" s="64" t="s">
        <v>6238</v>
      </c>
      <c r="D1288" s="44" t="s">
        <v>6214</v>
      </c>
      <c r="E1288" s="99">
        <v>191</v>
      </c>
      <c r="F1288" s="42" t="s">
        <v>82</v>
      </c>
      <c r="G1288" s="44"/>
      <c r="H1288" s="43" t="s">
        <v>1</v>
      </c>
      <c r="I1288" s="43"/>
      <c r="K1288" s="140" t="str">
        <f t="shared" si="63"/>
        <v>一般建築及設備-一般建築及設備-獎補助費-對國內團體之捐助</v>
      </c>
      <c r="L1288" s="140" t="str">
        <f t="shared" si="64"/>
        <v>113年度「臺中市政府交通局辦理市區客運業者車輛裝置先進駕駛輔助系統設備輔助作業</v>
      </c>
      <c r="M1288" s="40" t="str">
        <f t="shared" si="65"/>
        <v>國光汽車客運股份有限公司</v>
      </c>
    </row>
    <row r="1289" spans="1:13" s="6" customFormat="1" ht="75">
      <c r="A1289" s="44" t="s">
        <v>5138</v>
      </c>
      <c r="B1289" s="64" t="s">
        <v>6244</v>
      </c>
      <c r="C1289" s="64" t="s">
        <v>6228</v>
      </c>
      <c r="D1289" s="44" t="s">
        <v>6214</v>
      </c>
      <c r="E1289" s="99">
        <v>9673</v>
      </c>
      <c r="F1289" s="42" t="s">
        <v>82</v>
      </c>
      <c r="G1289" s="44"/>
      <c r="H1289" s="43" t="s">
        <v>1</v>
      </c>
      <c r="I1289" s="43"/>
      <c r="K1289" s="140" t="str">
        <f t="shared" si="63"/>
        <v>一般建築及設備-一般建築及設備-獎補助費-對國內團體之捐助</v>
      </c>
      <c r="L1289" s="140" t="str">
        <f t="shared" si="64"/>
        <v>113年度「臺中市電動公車老舊電池汰換計畫」-7輛電動大客車</v>
      </c>
      <c r="M1289" s="40" t="str">
        <f t="shared" si="65"/>
        <v>中鹿汽車客運股份有限公司</v>
      </c>
    </row>
    <row r="1290" spans="1:13" s="6" customFormat="1" ht="93.75">
      <c r="A1290" s="44" t="s">
        <v>5138</v>
      </c>
      <c r="B1290" s="64" t="s">
        <v>6245</v>
      </c>
      <c r="C1290" s="64" t="s">
        <v>6228</v>
      </c>
      <c r="D1290" s="44" t="s">
        <v>6214</v>
      </c>
      <c r="E1290" s="99">
        <v>6008</v>
      </c>
      <c r="F1290" s="42" t="s">
        <v>82</v>
      </c>
      <c r="G1290" s="44"/>
      <c r="H1290" s="43" t="s">
        <v>1</v>
      </c>
      <c r="I1290" s="43"/>
      <c r="K1290" s="140" t="str">
        <f t="shared" si="63"/>
        <v>一般建築及設備-一般建築及設備-獎補助費-對國內團體之捐助</v>
      </c>
      <c r="L1290" s="140" t="str">
        <f t="shared" si="64"/>
        <v>109年度交通部補助電動大客車計畫汰舊換新52路「忠明進化建成線」9輛甲類電動大客車</v>
      </c>
      <c r="M1290" s="40" t="str">
        <f t="shared" si="65"/>
        <v>中鹿汽車客運股份有限公司</v>
      </c>
    </row>
    <row r="1291" spans="1:13" s="6" customFormat="1" ht="112.5">
      <c r="A1291" s="44" t="s">
        <v>5138</v>
      </c>
      <c r="B1291" s="64" t="s">
        <v>6246</v>
      </c>
      <c r="C1291" s="64" t="s">
        <v>6228</v>
      </c>
      <c r="D1291" s="44" t="s">
        <v>6214</v>
      </c>
      <c r="E1291" s="99">
        <v>6008</v>
      </c>
      <c r="F1291" s="42" t="s">
        <v>82</v>
      </c>
      <c r="G1291" s="44"/>
      <c r="H1291" s="43" t="s">
        <v>1</v>
      </c>
      <c r="I1291" s="43"/>
      <c r="K1291" s="140" t="str">
        <f t="shared" si="63"/>
        <v>一般建築及設備-一般建築及設備-獎補助費-對國內團體之捐助</v>
      </c>
      <c r="L1291" s="140" t="str">
        <f t="shared" si="64"/>
        <v>109年度交通部補助電動大客車計畫汰舊換新123路「慈濟醫院-梧棲觀光漁港」9輛甲類電動大客車</v>
      </c>
      <c r="M1291" s="40" t="str">
        <f t="shared" si="65"/>
        <v>中鹿汽車客運股份有限公司</v>
      </c>
    </row>
    <row r="1292" spans="1:13" s="6" customFormat="1" ht="56.25">
      <c r="A1292" s="44" t="s">
        <v>5138</v>
      </c>
      <c r="B1292" s="64" t="s">
        <v>6247</v>
      </c>
      <c r="C1292" s="64" t="s">
        <v>6237</v>
      </c>
      <c r="D1292" s="64" t="s">
        <v>6214</v>
      </c>
      <c r="E1292" s="99">
        <v>100</v>
      </c>
      <c r="F1292" s="42" t="s">
        <v>82</v>
      </c>
      <c r="G1292" s="44"/>
      <c r="H1292" s="43" t="s">
        <v>1</v>
      </c>
      <c r="I1292" s="43"/>
      <c r="K1292" s="140" t="str">
        <f t="shared" si="63"/>
        <v>一般建築及設備-一般建築及設備-獎補助費-對國內團體之捐助</v>
      </c>
      <c r="L1292" s="140" t="str">
        <f t="shared" si="64"/>
        <v>113年臺中市公共運輸行動支付驗票設備整合補助計畫</v>
      </c>
      <c r="M1292" s="40" t="str">
        <f t="shared" si="65"/>
        <v>睿奕交通股份有限公司</v>
      </c>
    </row>
    <row r="1293" spans="1:13" ht="75">
      <c r="A1293" s="71" t="s">
        <v>2226</v>
      </c>
      <c r="B1293" s="71" t="s">
        <v>2227</v>
      </c>
      <c r="C1293" s="71" t="s">
        <v>2228</v>
      </c>
      <c r="D1293" s="71" t="s">
        <v>2229</v>
      </c>
      <c r="E1293" s="72">
        <v>109</v>
      </c>
      <c r="F1293" s="100" t="s">
        <v>44</v>
      </c>
      <c r="G1293" s="101"/>
      <c r="H1293" s="43" t="s">
        <v>1</v>
      </c>
      <c r="I1293" s="76"/>
      <c r="K1293" s="140" t="str">
        <f t="shared" si="63"/>
        <v>農業管理與輔導業務-農政及作物生產輔導-獎補助費-對國內團體之捐助</v>
      </c>
      <c r="L1293" s="140" t="str">
        <f t="shared" si="64"/>
        <v>113年度臺中市農產品標章驗證輔導計畫</v>
      </c>
      <c r="M1293" s="40" t="str">
        <f t="shared" si="65"/>
        <v>上豐農產行</v>
      </c>
    </row>
    <row r="1294" spans="1:13" ht="75">
      <c r="A1294" s="71" t="s">
        <v>2226</v>
      </c>
      <c r="B1294" s="71" t="s">
        <v>2230</v>
      </c>
      <c r="C1294" s="71" t="s">
        <v>2231</v>
      </c>
      <c r="D1294" s="71" t="s">
        <v>2229</v>
      </c>
      <c r="E1294" s="72">
        <v>19</v>
      </c>
      <c r="F1294" s="100" t="s">
        <v>44</v>
      </c>
      <c r="G1294" s="101"/>
      <c r="H1294" s="43" t="s">
        <v>1</v>
      </c>
      <c r="I1294" s="76"/>
      <c r="K1294" s="140" t="str">
        <f t="shared" si="63"/>
        <v>農業管理與輔導業務-農政及作物生產輔導-獎補助費-對國內團體之捐助</v>
      </c>
      <c r="L1294" s="140" t="str">
        <f t="shared" si="64"/>
        <v>113年度臺中市有機及有機轉型期驗證加碼補助計畫</v>
      </c>
      <c r="M1294" s="40" t="str">
        <f t="shared" si="65"/>
        <v>玉美生技股份有限公司</v>
      </c>
    </row>
    <row r="1295" spans="1:13" ht="75">
      <c r="A1295" s="71" t="s">
        <v>2226</v>
      </c>
      <c r="B1295" s="71" t="s">
        <v>2230</v>
      </c>
      <c r="C1295" s="71" t="s">
        <v>2232</v>
      </c>
      <c r="D1295" s="71" t="s">
        <v>2229</v>
      </c>
      <c r="E1295" s="72">
        <v>2</v>
      </c>
      <c r="F1295" s="100" t="s">
        <v>44</v>
      </c>
      <c r="G1295" s="101"/>
      <c r="H1295" s="43" t="s">
        <v>1</v>
      </c>
      <c r="I1295" s="76"/>
      <c r="K1295" s="140" t="str">
        <f t="shared" si="63"/>
        <v>農業管理與輔導業務-農政及作物生產輔導-獎補助費-對國內團體之捐助</v>
      </c>
      <c r="L1295" s="140" t="str">
        <f t="shared" si="64"/>
        <v>113年度臺中市有機及有機轉型期驗證加碼補助計畫</v>
      </c>
      <c r="M1295" s="40" t="str">
        <f t="shared" si="65"/>
        <v>好樂農莊休閒農場</v>
      </c>
    </row>
    <row r="1296" spans="1:13" ht="75">
      <c r="A1296" s="71" t="s">
        <v>2226</v>
      </c>
      <c r="B1296" s="71" t="s">
        <v>2233</v>
      </c>
      <c r="C1296" s="71" t="s">
        <v>2234</v>
      </c>
      <c r="D1296" s="71" t="s">
        <v>2229</v>
      </c>
      <c r="E1296" s="72">
        <v>42</v>
      </c>
      <c r="F1296" s="100" t="s">
        <v>44</v>
      </c>
      <c r="G1296" s="101"/>
      <c r="H1296" s="43" t="s">
        <v>1</v>
      </c>
      <c r="I1296" s="76"/>
      <c r="K1296" s="140" t="str">
        <f t="shared" si="63"/>
        <v>農業管理與輔導業務-農政及作物生產輔導-獎補助費-對國內團體之捐助</v>
      </c>
      <c r="L1296" s="140" t="str">
        <f t="shared" si="64"/>
        <v>113年度金三角蔬果運銷合作社農業作物類生產設備設施改善補助計畫</v>
      </c>
      <c r="M1296" s="40" t="str">
        <f t="shared" si="65"/>
        <v>有限責任台中市金三角蔬果運銷合作社</v>
      </c>
    </row>
    <row r="1297" spans="1:13" ht="75">
      <c r="A1297" s="71" t="s">
        <v>2226</v>
      </c>
      <c r="B1297" s="71" t="s">
        <v>2235</v>
      </c>
      <c r="C1297" s="71" t="s">
        <v>2234</v>
      </c>
      <c r="D1297" s="71" t="s">
        <v>2229</v>
      </c>
      <c r="E1297" s="72">
        <v>30</v>
      </c>
      <c r="F1297" s="100" t="s">
        <v>44</v>
      </c>
      <c r="G1297" s="101"/>
      <c r="H1297" s="43" t="s">
        <v>1</v>
      </c>
      <c r="I1297" s="76"/>
      <c r="K1297" s="140" t="str">
        <f t="shared" si="63"/>
        <v>農業管理與輔導業務-農政及作物生產輔導-獎補助費-對國內團體之捐助</v>
      </c>
      <c r="L1297" s="140" t="str">
        <f t="shared" si="64"/>
        <v>113年度臺中市補助農業產銷班運作經費計畫</v>
      </c>
      <c r="M1297" s="40" t="str">
        <f t="shared" si="65"/>
        <v>有限責任台中市金三角蔬果運銷合作社</v>
      </c>
    </row>
    <row r="1298" spans="1:13" ht="75">
      <c r="A1298" s="71" t="s">
        <v>2226</v>
      </c>
      <c r="B1298" s="71" t="s">
        <v>2236</v>
      </c>
      <c r="C1298" s="71" t="s">
        <v>2237</v>
      </c>
      <c r="D1298" s="71" t="s">
        <v>2229</v>
      </c>
      <c r="E1298" s="72">
        <v>98</v>
      </c>
      <c r="F1298" s="100" t="s">
        <v>44</v>
      </c>
      <c r="G1298" s="101"/>
      <c r="H1298" s="43" t="s">
        <v>1</v>
      </c>
      <c r="I1298" s="76"/>
      <c r="K1298" s="140" t="str">
        <f t="shared" si="63"/>
        <v>農業管理與輔導業務-農政及作物生產輔導-獎補助費-對國內團體之捐助</v>
      </c>
      <c r="L1298" s="140" t="str">
        <f t="shared" si="64"/>
        <v>112年度友善環境植物保護資材推廣計畫</v>
      </c>
      <c r="M1298" s="40" t="str">
        <f t="shared" si="65"/>
        <v>有限責任台中市農業生產合作社</v>
      </c>
    </row>
    <row r="1299" spans="1:13" ht="75">
      <c r="A1299" s="71" t="s">
        <v>2226</v>
      </c>
      <c r="B1299" s="71" t="s">
        <v>2238</v>
      </c>
      <c r="C1299" s="71" t="s">
        <v>2237</v>
      </c>
      <c r="D1299" s="71" t="s">
        <v>2229</v>
      </c>
      <c r="E1299" s="72">
        <v>184</v>
      </c>
      <c r="F1299" s="100" t="s">
        <v>44</v>
      </c>
      <c r="G1299" s="101"/>
      <c r="H1299" s="43" t="s">
        <v>1</v>
      </c>
      <c r="I1299" s="76"/>
      <c r="K1299" s="140" t="str">
        <f t="shared" si="63"/>
        <v>農業管理與輔導業務-農政及作物生產輔導-獎補助費-對國內團體之捐助</v>
      </c>
      <c r="L1299" s="140" t="str">
        <f t="shared" si="64"/>
        <v>113年度農業生產合作社農業作物類生產設備設施改善補助計畫</v>
      </c>
      <c r="M1299" s="40" t="str">
        <f t="shared" si="65"/>
        <v>有限責任台中市農業生產合作社</v>
      </c>
    </row>
    <row r="1300" spans="1:13" ht="75">
      <c r="A1300" s="71" t="s">
        <v>2226</v>
      </c>
      <c r="B1300" s="71" t="s">
        <v>2239</v>
      </c>
      <c r="C1300" s="71" t="s">
        <v>2237</v>
      </c>
      <c r="D1300" s="71" t="s">
        <v>2229</v>
      </c>
      <c r="E1300" s="72">
        <v>384</v>
      </c>
      <c r="F1300" s="100" t="s">
        <v>44</v>
      </c>
      <c r="G1300" s="101"/>
      <c r="H1300" s="43" t="s">
        <v>1</v>
      </c>
      <c r="I1300" s="76"/>
      <c r="K1300" s="140" t="str">
        <f t="shared" si="63"/>
        <v>農業管理與輔導業務-農政及作物生產輔導-獎補助費-對國內團體之捐助</v>
      </c>
      <c r="L1300" s="140" t="str">
        <f t="shared" si="64"/>
        <v>113年度臺中市政府農業局國產有機質肥料加碼補助計畫</v>
      </c>
      <c r="M1300" s="40" t="str">
        <f t="shared" si="65"/>
        <v>有限責任台中市農業生產合作社</v>
      </c>
    </row>
    <row r="1301" spans="1:13" ht="75">
      <c r="A1301" s="71" t="s">
        <v>2226</v>
      </c>
      <c r="B1301" s="71" t="s">
        <v>2235</v>
      </c>
      <c r="C1301" s="71" t="s">
        <v>2237</v>
      </c>
      <c r="D1301" s="71" t="s">
        <v>2229</v>
      </c>
      <c r="E1301" s="72">
        <v>60</v>
      </c>
      <c r="F1301" s="100" t="s">
        <v>44</v>
      </c>
      <c r="G1301" s="101"/>
      <c r="H1301" s="43" t="s">
        <v>1</v>
      </c>
      <c r="I1301" s="76"/>
      <c r="K1301" s="140" t="str">
        <f t="shared" si="63"/>
        <v>農業管理與輔導業務-農政及作物生產輔導-獎補助費-對國內團體之捐助</v>
      </c>
      <c r="L1301" s="140" t="str">
        <f t="shared" si="64"/>
        <v>113年度臺中市補助農業產銷班運作經費計畫</v>
      </c>
      <c r="M1301" s="40" t="str">
        <f t="shared" si="65"/>
        <v>有限責任台中市農業生產合作社</v>
      </c>
    </row>
    <row r="1302" spans="1:13" ht="75">
      <c r="A1302" s="71" t="s">
        <v>2226</v>
      </c>
      <c r="B1302" s="71" t="s">
        <v>2240</v>
      </c>
      <c r="C1302" s="71" t="s">
        <v>2241</v>
      </c>
      <c r="D1302" s="71" t="s">
        <v>2229</v>
      </c>
      <c r="E1302" s="72">
        <v>70</v>
      </c>
      <c r="F1302" s="100" t="s">
        <v>44</v>
      </c>
      <c r="G1302" s="101"/>
      <c r="H1302" s="43" t="s">
        <v>1</v>
      </c>
      <c r="I1302" s="76"/>
      <c r="K1302" s="140" t="str">
        <f t="shared" si="63"/>
        <v>農業管理與輔導業務-農政及作物生產輔導-獎補助費-對國內團體之捐助</v>
      </c>
      <c r="L1302" s="140" t="str">
        <f t="shared" si="64"/>
        <v>112年有機農業田間栽培及肥培管理講習計畫</v>
      </c>
      <c r="M1302" s="40" t="str">
        <f t="shared" si="65"/>
        <v>有限責任台灣食在安心農產運銷合作社</v>
      </c>
    </row>
    <row r="1303" spans="1:13" ht="75">
      <c r="A1303" s="71" t="s">
        <v>2226</v>
      </c>
      <c r="B1303" s="71" t="s">
        <v>2242</v>
      </c>
      <c r="C1303" s="71" t="s">
        <v>2241</v>
      </c>
      <c r="D1303" s="71" t="s">
        <v>2229</v>
      </c>
      <c r="E1303" s="72">
        <v>23</v>
      </c>
      <c r="F1303" s="100" t="s">
        <v>44</v>
      </c>
      <c r="G1303" s="101"/>
      <c r="H1303" s="43" t="s">
        <v>1</v>
      </c>
      <c r="I1303" s="76"/>
      <c r="K1303" s="140" t="str">
        <f t="shared" si="63"/>
        <v>農業管理與輔導業務-農政及作物生產輔導-獎補助費-對國內團體之捐助</v>
      </c>
      <c r="L1303" s="140" t="str">
        <f t="shared" si="64"/>
        <v>112年度臺中市有機農業生產及加工設備輔導計畫</v>
      </c>
      <c r="M1303" s="40" t="str">
        <f t="shared" si="65"/>
        <v>有限責任台灣食在安心農產運銷合作社</v>
      </c>
    </row>
    <row r="1304" spans="1:13" ht="75">
      <c r="A1304" s="71" t="s">
        <v>2226</v>
      </c>
      <c r="B1304" s="71" t="s">
        <v>2243</v>
      </c>
      <c r="C1304" s="71" t="s">
        <v>2244</v>
      </c>
      <c r="D1304" s="71" t="s">
        <v>2229</v>
      </c>
      <c r="E1304" s="72">
        <v>295</v>
      </c>
      <c r="F1304" s="100" t="s">
        <v>44</v>
      </c>
      <c r="G1304" s="101"/>
      <c r="H1304" s="43" t="s">
        <v>1</v>
      </c>
      <c r="I1304" s="76"/>
      <c r="K1304" s="140" t="str">
        <f t="shared" si="63"/>
        <v>農業管理與輔導業務-農政及作物生產輔導-獎補助費-對國內團體之捐助</v>
      </c>
      <c r="L1304" s="140" t="str">
        <f t="shared" si="64"/>
        <v>112年度國產有機質肥料推廣計畫</v>
      </c>
      <c r="M1304" s="40" t="str">
        <f t="shared" si="65"/>
        <v>有限責任臺中市東勢農產運銷合作社</v>
      </c>
    </row>
    <row r="1305" spans="1:13" ht="75">
      <c r="A1305" s="71" t="s">
        <v>2226</v>
      </c>
      <c r="B1305" s="71" t="s">
        <v>2245</v>
      </c>
      <c r="C1305" s="71" t="s">
        <v>2244</v>
      </c>
      <c r="D1305" s="71" t="s">
        <v>2229</v>
      </c>
      <c r="E1305" s="72">
        <v>61</v>
      </c>
      <c r="F1305" s="100" t="s">
        <v>44</v>
      </c>
      <c r="G1305" s="101"/>
      <c r="H1305" s="43" t="s">
        <v>1</v>
      </c>
      <c r="I1305" s="76"/>
      <c r="K1305" s="140" t="str">
        <f t="shared" si="63"/>
        <v>農業管理與輔導業務-農政及作物生產輔導-獎補助費-對國內團體之捐助</v>
      </c>
      <c r="L1305" s="140" t="str">
        <f t="shared" si="64"/>
        <v>112年度國產微生物肥料及農田地力肥料推廣計畫</v>
      </c>
      <c r="M1305" s="40" t="str">
        <f t="shared" si="65"/>
        <v>有限責任臺中市東勢農產運銷合作社</v>
      </c>
    </row>
    <row r="1306" spans="1:13" ht="75">
      <c r="A1306" s="71" t="s">
        <v>2226</v>
      </c>
      <c r="B1306" s="71" t="s">
        <v>2246</v>
      </c>
      <c r="C1306" s="71" t="s">
        <v>2244</v>
      </c>
      <c r="D1306" s="71" t="s">
        <v>2229</v>
      </c>
      <c r="E1306" s="72">
        <v>7</v>
      </c>
      <c r="F1306" s="100" t="s">
        <v>44</v>
      </c>
      <c r="G1306" s="101"/>
      <c r="H1306" s="43" t="s">
        <v>1</v>
      </c>
      <c r="I1306" s="76"/>
      <c r="K1306" s="140" t="str">
        <f t="shared" si="63"/>
        <v>農業管理與輔導業務-農政及作物生產輔導-獎補助費-對國內團體之捐助</v>
      </c>
      <c r="L1306" s="140" t="str">
        <f t="shared" si="64"/>
        <v>113年度東勢農產運銷合作社農業作物類生產設備設施改善補助計畫</v>
      </c>
      <c r="M1306" s="40" t="str">
        <f t="shared" si="65"/>
        <v>有限責任臺中市東勢農產運銷合作社</v>
      </c>
    </row>
    <row r="1307" spans="1:13" ht="75">
      <c r="A1307" s="71" t="s">
        <v>2226</v>
      </c>
      <c r="B1307" s="71" t="s">
        <v>2247</v>
      </c>
      <c r="C1307" s="71" t="s">
        <v>2244</v>
      </c>
      <c r="D1307" s="71" t="s">
        <v>2229</v>
      </c>
      <c r="E1307" s="72">
        <v>61</v>
      </c>
      <c r="F1307" s="100" t="s">
        <v>44</v>
      </c>
      <c r="G1307" s="101"/>
      <c r="H1307" s="43" t="s">
        <v>1</v>
      </c>
      <c r="I1307" s="76"/>
      <c r="K1307" s="140" t="str">
        <f t="shared" si="63"/>
        <v>農業管理與輔導業務-農政及作物生產輔導-獎補助費-對國內團體之捐助</v>
      </c>
      <c r="L1307" s="140" t="str">
        <f t="shared" si="64"/>
        <v>113年度國產微生物肥料及農田地力肥料推廣計畫</v>
      </c>
      <c r="M1307" s="40" t="str">
        <f t="shared" si="65"/>
        <v>有限責任臺中市東勢農產運銷合作社</v>
      </c>
    </row>
    <row r="1308" spans="1:13" ht="75">
      <c r="A1308" s="71" t="s">
        <v>2226</v>
      </c>
      <c r="B1308" s="71" t="s">
        <v>2239</v>
      </c>
      <c r="C1308" s="71" t="s">
        <v>2244</v>
      </c>
      <c r="D1308" s="71" t="s">
        <v>2229</v>
      </c>
      <c r="E1308" s="72">
        <v>85</v>
      </c>
      <c r="F1308" s="100" t="s">
        <v>44</v>
      </c>
      <c r="G1308" s="101"/>
      <c r="H1308" s="43" t="s">
        <v>1</v>
      </c>
      <c r="I1308" s="76"/>
      <c r="K1308" s="140" t="str">
        <f t="shared" si="63"/>
        <v>農業管理與輔導業務-農政及作物生產輔導-獎補助費-對國內團體之捐助</v>
      </c>
      <c r="L1308" s="140" t="str">
        <f t="shared" si="64"/>
        <v>113年度臺中市政府農業局國產有機質肥料加碼補助計畫</v>
      </c>
      <c r="M1308" s="40" t="str">
        <f t="shared" si="65"/>
        <v>有限責任臺中市東勢農產運銷合作社</v>
      </c>
    </row>
    <row r="1309" spans="1:13" ht="75">
      <c r="A1309" s="71" t="s">
        <v>2226</v>
      </c>
      <c r="B1309" s="71" t="s">
        <v>2235</v>
      </c>
      <c r="C1309" s="71" t="s">
        <v>2244</v>
      </c>
      <c r="D1309" s="71" t="s">
        <v>2229</v>
      </c>
      <c r="E1309" s="72">
        <v>20</v>
      </c>
      <c r="F1309" s="100" t="s">
        <v>44</v>
      </c>
      <c r="G1309" s="101"/>
      <c r="H1309" s="43" t="s">
        <v>1</v>
      </c>
      <c r="I1309" s="76"/>
      <c r="K1309" s="140" t="str">
        <f t="shared" si="63"/>
        <v>農業管理與輔導業務-農政及作物生產輔導-獎補助費-對國內團體之捐助</v>
      </c>
      <c r="L1309" s="140" t="str">
        <f t="shared" si="64"/>
        <v>113年度臺中市補助農業產銷班運作經費計畫</v>
      </c>
      <c r="M1309" s="40" t="str">
        <f t="shared" si="65"/>
        <v>有限責任臺中市東勢農產運銷合作社</v>
      </c>
    </row>
    <row r="1310" spans="1:13" ht="75">
      <c r="A1310" s="71" t="s">
        <v>2226</v>
      </c>
      <c r="B1310" s="71" t="s">
        <v>2236</v>
      </c>
      <c r="C1310" s="71" t="s">
        <v>2248</v>
      </c>
      <c r="D1310" s="71" t="s">
        <v>2229</v>
      </c>
      <c r="E1310" s="72">
        <v>18</v>
      </c>
      <c r="F1310" s="100" t="s">
        <v>44</v>
      </c>
      <c r="G1310" s="101"/>
      <c r="H1310" s="43" t="s">
        <v>1</v>
      </c>
      <c r="I1310" s="76"/>
      <c r="K1310" s="140" t="str">
        <f t="shared" si="63"/>
        <v>農業管理與輔導業務-農政及作物生產輔導-獎補助費-對國內團體之捐助</v>
      </c>
      <c r="L1310" s="140" t="str">
        <f t="shared" si="64"/>
        <v>112年度友善環境植物保護資材推廣計畫</v>
      </c>
      <c r="M1310" s="40" t="str">
        <f t="shared" si="65"/>
        <v>有限責任臺中市青果生產合作社</v>
      </c>
    </row>
    <row r="1311" spans="1:13" ht="75">
      <c r="A1311" s="71" t="s">
        <v>2226</v>
      </c>
      <c r="B1311" s="71" t="s">
        <v>2249</v>
      </c>
      <c r="C1311" s="71" t="s">
        <v>2248</v>
      </c>
      <c r="D1311" s="71" t="s">
        <v>2229</v>
      </c>
      <c r="E1311" s="72">
        <v>11</v>
      </c>
      <c r="F1311" s="100" t="s">
        <v>44</v>
      </c>
      <c r="G1311" s="101"/>
      <c r="H1311" s="43" t="s">
        <v>1</v>
      </c>
      <c r="I1311" s="76"/>
      <c r="K1311" s="140" t="str">
        <f t="shared" si="63"/>
        <v>農業管理與輔導業務-農政及作物生產輔導-獎補助費-對國內團體之捐助</v>
      </c>
      <c r="L1311" s="140" t="str">
        <f t="shared" si="64"/>
        <v>113年度青果生產合作社農業作物類生產設備設施改善補助計畫</v>
      </c>
      <c r="M1311" s="40" t="str">
        <f t="shared" si="65"/>
        <v>有限責任臺中市青果生產合作社</v>
      </c>
    </row>
    <row r="1312" spans="1:13" ht="75">
      <c r="A1312" s="71" t="s">
        <v>2226</v>
      </c>
      <c r="B1312" s="71" t="s">
        <v>2239</v>
      </c>
      <c r="C1312" s="71" t="s">
        <v>2248</v>
      </c>
      <c r="D1312" s="71" t="s">
        <v>2229</v>
      </c>
      <c r="E1312" s="72">
        <v>113</v>
      </c>
      <c r="F1312" s="100" t="s">
        <v>44</v>
      </c>
      <c r="G1312" s="101"/>
      <c r="H1312" s="43" t="s">
        <v>1</v>
      </c>
      <c r="I1312" s="76"/>
      <c r="K1312" s="140" t="str">
        <f t="shared" si="63"/>
        <v>農業管理與輔導業務-農政及作物生產輔導-獎補助費-對國內團體之捐助</v>
      </c>
      <c r="L1312" s="140" t="str">
        <f t="shared" si="64"/>
        <v>113年度臺中市政府農業局國產有機質肥料加碼補助計畫</v>
      </c>
      <c r="M1312" s="40" t="str">
        <f t="shared" si="65"/>
        <v>有限責任臺中市青果生產合作社</v>
      </c>
    </row>
    <row r="1313" spans="1:13" ht="75">
      <c r="A1313" s="71" t="s">
        <v>2226</v>
      </c>
      <c r="B1313" s="71" t="s">
        <v>2235</v>
      </c>
      <c r="C1313" s="71" t="s">
        <v>2248</v>
      </c>
      <c r="D1313" s="71" t="s">
        <v>2229</v>
      </c>
      <c r="E1313" s="72">
        <v>20</v>
      </c>
      <c r="F1313" s="100" t="s">
        <v>44</v>
      </c>
      <c r="G1313" s="101"/>
      <c r="H1313" s="43" t="s">
        <v>1</v>
      </c>
      <c r="I1313" s="76"/>
      <c r="K1313" s="140" t="str">
        <f t="shared" si="63"/>
        <v>農業管理與輔導業務-農政及作物生產輔導-獎補助費-對國內團體之捐助</v>
      </c>
      <c r="L1313" s="140" t="str">
        <f t="shared" si="64"/>
        <v>113年度臺中市補助農業產銷班運作經費計畫</v>
      </c>
      <c r="M1313" s="40" t="str">
        <f t="shared" si="65"/>
        <v>有限責任臺中市青果生產合作社</v>
      </c>
    </row>
    <row r="1314" spans="1:13" ht="75">
      <c r="A1314" s="71" t="s">
        <v>2226</v>
      </c>
      <c r="B1314" s="71" t="s">
        <v>2236</v>
      </c>
      <c r="C1314" s="71" t="s">
        <v>2250</v>
      </c>
      <c r="D1314" s="71" t="s">
        <v>2229</v>
      </c>
      <c r="E1314" s="72">
        <v>7</v>
      </c>
      <c r="F1314" s="100" t="s">
        <v>44</v>
      </c>
      <c r="G1314" s="101"/>
      <c r="H1314" s="43" t="s">
        <v>1</v>
      </c>
      <c r="I1314" s="76"/>
      <c r="K1314" s="140" t="str">
        <f t="shared" si="63"/>
        <v>農業管理與輔導業務-農政及作物生產輔導-獎補助費-對國內團體之捐助</v>
      </c>
      <c r="L1314" s="140" t="str">
        <f t="shared" si="64"/>
        <v>112年度友善環境植物保護資材推廣計畫</v>
      </c>
      <c r="M1314" s="40" t="str">
        <f t="shared" si="65"/>
        <v>有限責任臺中市梨山蔬果運銷合作社</v>
      </c>
    </row>
    <row r="1315" spans="1:13" ht="75">
      <c r="A1315" s="71" t="s">
        <v>2226</v>
      </c>
      <c r="B1315" s="71" t="s">
        <v>2243</v>
      </c>
      <c r="C1315" s="71" t="s">
        <v>2250</v>
      </c>
      <c r="D1315" s="71" t="s">
        <v>2229</v>
      </c>
      <c r="E1315" s="72">
        <v>57</v>
      </c>
      <c r="F1315" s="100" t="s">
        <v>44</v>
      </c>
      <c r="G1315" s="101"/>
      <c r="H1315" s="43" t="s">
        <v>1</v>
      </c>
      <c r="I1315" s="76"/>
      <c r="K1315" s="140" t="str">
        <f t="shared" si="63"/>
        <v>農業管理與輔導業務-農政及作物生產輔導-獎補助費-對國內團體之捐助</v>
      </c>
      <c r="L1315" s="140" t="str">
        <f t="shared" si="64"/>
        <v>112年度國產有機質肥料推廣計畫</v>
      </c>
      <c r="M1315" s="40" t="str">
        <f t="shared" si="65"/>
        <v>有限責任臺中市梨山蔬果運銷合作社</v>
      </c>
    </row>
    <row r="1316" spans="1:13" ht="75">
      <c r="A1316" s="71" t="s">
        <v>2226</v>
      </c>
      <c r="B1316" s="71" t="s">
        <v>2239</v>
      </c>
      <c r="C1316" s="71" t="s">
        <v>2250</v>
      </c>
      <c r="D1316" s="71" t="s">
        <v>2229</v>
      </c>
      <c r="E1316" s="72">
        <v>17</v>
      </c>
      <c r="F1316" s="100" t="s">
        <v>44</v>
      </c>
      <c r="G1316" s="101"/>
      <c r="H1316" s="43" t="s">
        <v>1</v>
      </c>
      <c r="I1316" s="76"/>
      <c r="K1316" s="140" t="str">
        <f t="shared" si="63"/>
        <v>農業管理與輔導業務-農政及作物生產輔導-獎補助費-對國內團體之捐助</v>
      </c>
      <c r="L1316" s="140" t="str">
        <f t="shared" si="64"/>
        <v>113年度臺中市政府農業局國產有機質肥料加碼補助計畫</v>
      </c>
      <c r="M1316" s="40" t="str">
        <f t="shared" si="65"/>
        <v>有限責任臺中市梨山蔬果運銷合作社</v>
      </c>
    </row>
    <row r="1317" spans="1:13" ht="75">
      <c r="A1317" s="71" t="s">
        <v>2226</v>
      </c>
      <c r="B1317" s="71" t="s">
        <v>2243</v>
      </c>
      <c r="C1317" s="71" t="s">
        <v>2251</v>
      </c>
      <c r="D1317" s="71" t="s">
        <v>2229</v>
      </c>
      <c r="E1317" s="72">
        <v>2428</v>
      </c>
      <c r="F1317" s="100" t="s">
        <v>44</v>
      </c>
      <c r="G1317" s="101"/>
      <c r="H1317" s="43" t="s">
        <v>1</v>
      </c>
      <c r="I1317" s="76"/>
      <c r="K1317" s="140" t="str">
        <f t="shared" si="63"/>
        <v>農業管理與輔導業務-農政及作物生產輔導-獎補助費-對國內團體之捐助</v>
      </c>
      <c r="L1317" s="140" t="str">
        <f t="shared" si="64"/>
        <v>112年度國產有機質肥料推廣計畫</v>
      </c>
      <c r="M1317" s="40" t="str">
        <f t="shared" si="65"/>
        <v>有限責任臺中市富農運銷合作社</v>
      </c>
    </row>
    <row r="1318" spans="1:13" s="4" customFormat="1" ht="75">
      <c r="A1318" s="71" t="s">
        <v>2226</v>
      </c>
      <c r="B1318" s="71" t="s">
        <v>2252</v>
      </c>
      <c r="C1318" s="71" t="s">
        <v>2251</v>
      </c>
      <c r="D1318" s="71" t="s">
        <v>2229</v>
      </c>
      <c r="E1318" s="72">
        <v>807</v>
      </c>
      <c r="F1318" s="100" t="s">
        <v>44</v>
      </c>
      <c r="G1318" s="101"/>
      <c r="H1318" s="43" t="s">
        <v>1</v>
      </c>
      <c r="I1318" s="76"/>
      <c r="K1318" s="140" t="str">
        <f t="shared" si="63"/>
        <v>農業管理與輔導業務-農政及作物生產輔導-獎補助費-對國內團體之捐助</v>
      </c>
      <c r="L1318" s="140" t="str">
        <f t="shared" si="64"/>
        <v>113年度國產有機質肥料推廣計畫</v>
      </c>
      <c r="M1318" s="40" t="str">
        <f t="shared" si="65"/>
        <v>有限責任臺中市富農運銷合作社</v>
      </c>
    </row>
    <row r="1319" spans="1:13" s="4" customFormat="1" ht="75">
      <c r="A1319" s="71" t="s">
        <v>2226</v>
      </c>
      <c r="B1319" s="71" t="s">
        <v>2239</v>
      </c>
      <c r="C1319" s="71" t="s">
        <v>2251</v>
      </c>
      <c r="D1319" s="71" t="s">
        <v>2229</v>
      </c>
      <c r="E1319" s="72">
        <v>382</v>
      </c>
      <c r="F1319" s="100" t="s">
        <v>44</v>
      </c>
      <c r="G1319" s="101"/>
      <c r="H1319" s="43" t="s">
        <v>1</v>
      </c>
      <c r="I1319" s="76"/>
      <c r="K1319" s="140" t="str">
        <f t="shared" si="63"/>
        <v>農業管理與輔導業務-農政及作物生產輔導-獎補助費-對國內團體之捐助</v>
      </c>
      <c r="L1319" s="140" t="str">
        <f t="shared" si="64"/>
        <v>113年度臺中市政府農業局國產有機質肥料加碼補助計畫</v>
      </c>
      <c r="M1319" s="40" t="str">
        <f t="shared" si="65"/>
        <v>有限責任臺中市富農運銷合作社</v>
      </c>
    </row>
    <row r="1320" spans="1:13" s="4" customFormat="1" ht="75">
      <c r="A1320" s="71" t="s">
        <v>2226</v>
      </c>
      <c r="B1320" s="71" t="s">
        <v>2236</v>
      </c>
      <c r="C1320" s="71" t="s">
        <v>2253</v>
      </c>
      <c r="D1320" s="71" t="s">
        <v>2229</v>
      </c>
      <c r="E1320" s="72">
        <v>98</v>
      </c>
      <c r="F1320" s="100" t="s">
        <v>44</v>
      </c>
      <c r="G1320" s="101"/>
      <c r="H1320" s="43" t="s">
        <v>1</v>
      </c>
      <c r="I1320" s="76"/>
      <c r="K1320" s="140" t="str">
        <f t="shared" si="63"/>
        <v>農業管理與輔導業務-農政及作物生產輔導-獎補助費-對國內團體之捐助</v>
      </c>
      <c r="L1320" s="140" t="str">
        <f t="shared" si="64"/>
        <v>112年度友善環境植物保護資材推廣計畫</v>
      </c>
      <c r="M1320" s="40" t="str">
        <f t="shared" si="65"/>
        <v>有限責任臺中市農產運銷合作社</v>
      </c>
    </row>
    <row r="1321" spans="1:13" s="4" customFormat="1" ht="75">
      <c r="A1321" s="71" t="s">
        <v>2226</v>
      </c>
      <c r="B1321" s="71" t="s">
        <v>2243</v>
      </c>
      <c r="C1321" s="71" t="s">
        <v>2253</v>
      </c>
      <c r="D1321" s="71" t="s">
        <v>2229</v>
      </c>
      <c r="E1321" s="72">
        <v>1768</v>
      </c>
      <c r="F1321" s="100" t="s">
        <v>44</v>
      </c>
      <c r="G1321" s="101"/>
      <c r="H1321" s="43" t="s">
        <v>1</v>
      </c>
      <c r="I1321" s="76"/>
      <c r="K1321" s="140" t="str">
        <f t="shared" si="63"/>
        <v>農業管理與輔導業務-農政及作物生產輔導-獎補助費-對國內團體之捐助</v>
      </c>
      <c r="L1321" s="140" t="str">
        <f t="shared" si="64"/>
        <v>112年度國產有機質肥料推廣計畫</v>
      </c>
      <c r="M1321" s="40" t="str">
        <f t="shared" si="65"/>
        <v>有限責任臺中市農產運銷合作社</v>
      </c>
    </row>
    <row r="1322" spans="1:13" s="4" customFormat="1" ht="75">
      <c r="A1322" s="71" t="s">
        <v>2226</v>
      </c>
      <c r="B1322" s="71" t="s">
        <v>2252</v>
      </c>
      <c r="C1322" s="71" t="s">
        <v>2253</v>
      </c>
      <c r="D1322" s="71" t="s">
        <v>2229</v>
      </c>
      <c r="E1322" s="72">
        <v>906</v>
      </c>
      <c r="F1322" s="100" t="s">
        <v>44</v>
      </c>
      <c r="G1322" s="101"/>
      <c r="H1322" s="43" t="s">
        <v>1</v>
      </c>
      <c r="I1322" s="76"/>
      <c r="K1322" s="140" t="str">
        <f t="shared" si="63"/>
        <v>農業管理與輔導業務-農政及作物生產輔導-獎補助費-對國內團體之捐助</v>
      </c>
      <c r="L1322" s="140" t="str">
        <f t="shared" si="64"/>
        <v>113年度國產有機質肥料推廣計畫</v>
      </c>
      <c r="M1322" s="40" t="str">
        <f t="shared" si="65"/>
        <v>有限責任臺中市農產運銷合作社</v>
      </c>
    </row>
    <row r="1323" spans="1:13" s="4" customFormat="1" ht="75">
      <c r="A1323" s="71" t="s">
        <v>2226</v>
      </c>
      <c r="B1323" s="71" t="s">
        <v>2247</v>
      </c>
      <c r="C1323" s="71" t="s">
        <v>2253</v>
      </c>
      <c r="D1323" s="71" t="s">
        <v>2229</v>
      </c>
      <c r="E1323" s="72">
        <v>77</v>
      </c>
      <c r="F1323" s="100" t="s">
        <v>44</v>
      </c>
      <c r="G1323" s="101"/>
      <c r="H1323" s="43" t="s">
        <v>1</v>
      </c>
      <c r="I1323" s="76"/>
      <c r="K1323" s="140" t="str">
        <f t="shared" si="63"/>
        <v>農業管理與輔導業務-農政及作物生產輔導-獎補助費-對國內團體之捐助</v>
      </c>
      <c r="L1323" s="140" t="str">
        <f t="shared" si="64"/>
        <v>113年度國產微生物肥料及農田地力肥料推廣計畫</v>
      </c>
      <c r="M1323" s="40" t="str">
        <f t="shared" si="65"/>
        <v>有限責任臺中市農產運銷合作社</v>
      </c>
    </row>
    <row r="1324" spans="1:13" s="4" customFormat="1" ht="75">
      <c r="A1324" s="71" t="s">
        <v>2226</v>
      </c>
      <c r="B1324" s="71" t="s">
        <v>2239</v>
      </c>
      <c r="C1324" s="71" t="s">
        <v>2253</v>
      </c>
      <c r="D1324" s="71" t="s">
        <v>2229</v>
      </c>
      <c r="E1324" s="72">
        <v>440</v>
      </c>
      <c r="F1324" s="100" t="s">
        <v>44</v>
      </c>
      <c r="G1324" s="101"/>
      <c r="H1324" s="43" t="s">
        <v>1</v>
      </c>
      <c r="I1324" s="76"/>
      <c r="K1324" s="140" t="str">
        <f t="shared" si="63"/>
        <v>農業管理與輔導業務-農政及作物生產輔導-獎補助費-對國內團體之捐助</v>
      </c>
      <c r="L1324" s="140" t="str">
        <f t="shared" si="64"/>
        <v>113年度臺中市政府農業局國產有機質肥料加碼補助計畫</v>
      </c>
      <c r="M1324" s="40" t="str">
        <f t="shared" si="65"/>
        <v>有限責任臺中市農產運銷合作社</v>
      </c>
    </row>
    <row r="1325" spans="1:13" s="4" customFormat="1" ht="75">
      <c r="A1325" s="71" t="s">
        <v>2226</v>
      </c>
      <c r="B1325" s="71" t="s">
        <v>2235</v>
      </c>
      <c r="C1325" s="71" t="s">
        <v>2253</v>
      </c>
      <c r="D1325" s="71" t="s">
        <v>2229</v>
      </c>
      <c r="E1325" s="72">
        <v>20</v>
      </c>
      <c r="F1325" s="100" t="s">
        <v>44</v>
      </c>
      <c r="G1325" s="101"/>
      <c r="H1325" s="43" t="s">
        <v>1</v>
      </c>
      <c r="I1325" s="76"/>
      <c r="K1325" s="140" t="str">
        <f t="shared" si="63"/>
        <v>農業管理與輔導業務-農政及作物生產輔導-獎補助費-對國內團體之捐助</v>
      </c>
      <c r="L1325" s="140" t="str">
        <f t="shared" si="64"/>
        <v>113年度臺中市補助農業產銷班運作經費計畫</v>
      </c>
      <c r="M1325" s="40" t="str">
        <f t="shared" si="65"/>
        <v>有限責任臺中市農產運銷合作社</v>
      </c>
    </row>
    <row r="1326" spans="1:13" s="4" customFormat="1" ht="75">
      <c r="A1326" s="71" t="s">
        <v>2226</v>
      </c>
      <c r="B1326" s="71" t="s">
        <v>2227</v>
      </c>
      <c r="C1326" s="71" t="s">
        <v>2254</v>
      </c>
      <c r="D1326" s="71" t="s">
        <v>2229</v>
      </c>
      <c r="E1326" s="72">
        <v>70</v>
      </c>
      <c r="F1326" s="100" t="s">
        <v>44</v>
      </c>
      <c r="G1326" s="101"/>
      <c r="H1326" s="43" t="s">
        <v>1</v>
      </c>
      <c r="I1326" s="76"/>
      <c r="K1326" s="140" t="str">
        <f t="shared" si="63"/>
        <v>農業管理與輔導業務-農政及作物生產輔導-獎補助費-對國內團體之捐助</v>
      </c>
      <c r="L1326" s="140" t="str">
        <f t="shared" si="64"/>
        <v>113年度臺中市農產品標章驗證輔導計畫</v>
      </c>
      <c r="M1326" s="40" t="str">
        <f t="shared" si="65"/>
        <v>忠和農產行</v>
      </c>
    </row>
    <row r="1327" spans="1:13" s="4" customFormat="1" ht="75">
      <c r="A1327" s="71" t="s">
        <v>2226</v>
      </c>
      <c r="B1327" s="71" t="s">
        <v>2255</v>
      </c>
      <c r="C1327" s="71" t="s">
        <v>2256</v>
      </c>
      <c r="D1327" s="71" t="s">
        <v>2229</v>
      </c>
      <c r="E1327" s="72">
        <v>138</v>
      </c>
      <c r="F1327" s="100" t="s">
        <v>44</v>
      </c>
      <c r="G1327" s="101"/>
      <c r="H1327" s="43" t="s">
        <v>1</v>
      </c>
      <c r="I1327" s="76"/>
      <c r="K1327" s="140" t="str">
        <f t="shared" si="63"/>
        <v>農業管理與輔導業務-農政及作物生產輔導-獎補助費-對國內團體之捐助</v>
      </c>
      <c r="L1327" s="140" t="str">
        <f t="shared" si="64"/>
        <v>112年水果產業結構調整計畫</v>
      </c>
      <c r="M1327" s="40" t="str">
        <f t="shared" si="65"/>
        <v>東勢區果樹產銷班第81班</v>
      </c>
    </row>
    <row r="1328" spans="1:13" s="4" customFormat="1" ht="75">
      <c r="A1328" s="71" t="s">
        <v>2226</v>
      </c>
      <c r="B1328" s="71" t="s">
        <v>2227</v>
      </c>
      <c r="C1328" s="71" t="s">
        <v>2257</v>
      </c>
      <c r="D1328" s="71" t="s">
        <v>2229</v>
      </c>
      <c r="E1328" s="72">
        <v>108</v>
      </c>
      <c r="F1328" s="100" t="s">
        <v>44</v>
      </c>
      <c r="G1328" s="101"/>
      <c r="H1328" s="43" t="s">
        <v>1</v>
      </c>
      <c r="I1328" s="76"/>
      <c r="K1328" s="140" t="str">
        <f t="shared" si="63"/>
        <v>農業管理與輔導業務-農政及作物生產輔導-獎補助費-對國內團體之捐助</v>
      </c>
      <c r="L1328" s="140" t="str">
        <f t="shared" si="64"/>
        <v>113年度臺中市農產品標章驗證輔導計畫</v>
      </c>
      <c r="M1328" s="40" t="str">
        <f t="shared" si="65"/>
        <v>枝宗碾米工廠分廠</v>
      </c>
    </row>
    <row r="1329" spans="1:13" s="4" customFormat="1" ht="75">
      <c r="A1329" s="71" t="s">
        <v>2226</v>
      </c>
      <c r="B1329" s="71" t="s">
        <v>2258</v>
      </c>
      <c r="C1329" s="71" t="s">
        <v>2259</v>
      </c>
      <c r="D1329" s="71" t="s">
        <v>2229</v>
      </c>
      <c r="E1329" s="72">
        <v>151</v>
      </c>
      <c r="F1329" s="100" t="s">
        <v>44</v>
      </c>
      <c r="G1329" s="101"/>
      <c r="H1329" s="43" t="s">
        <v>1</v>
      </c>
      <c r="I1329" s="76"/>
      <c r="K1329" s="140" t="str">
        <f t="shared" si="63"/>
        <v>農業管理與輔導業務-農政及作物生產輔導-獎補助費-對國內團體之捐助</v>
      </c>
      <c r="L1329" s="140" t="str">
        <f t="shared" si="64"/>
        <v>113年度果菜運銷合作社農業作物類生產設備設施改善補助計畫</v>
      </c>
      <c r="M1329" s="40" t="str">
        <f t="shared" si="65"/>
        <v>保證責任台中市果菜運銷合作社</v>
      </c>
    </row>
    <row r="1330" spans="1:13" s="4" customFormat="1" ht="75">
      <c r="A1330" s="71" t="s">
        <v>2226</v>
      </c>
      <c r="B1330" s="71" t="s">
        <v>2235</v>
      </c>
      <c r="C1330" s="71" t="s">
        <v>2259</v>
      </c>
      <c r="D1330" s="71" t="s">
        <v>2229</v>
      </c>
      <c r="E1330" s="72">
        <v>20</v>
      </c>
      <c r="F1330" s="100" t="s">
        <v>44</v>
      </c>
      <c r="G1330" s="101"/>
      <c r="H1330" s="43" t="s">
        <v>1</v>
      </c>
      <c r="I1330" s="76"/>
      <c r="K1330" s="140" t="str">
        <f t="shared" si="63"/>
        <v>農業管理與輔導業務-農政及作物生產輔導-獎補助費-對國內團體之捐助</v>
      </c>
      <c r="L1330" s="140" t="str">
        <f t="shared" si="64"/>
        <v>113年度臺中市補助農業產銷班運作經費計畫</v>
      </c>
      <c r="M1330" s="40" t="str">
        <f t="shared" si="65"/>
        <v>保證責任台中市果菜運銷合作社</v>
      </c>
    </row>
    <row r="1331" spans="1:13" s="4" customFormat="1" ht="75">
      <c r="A1331" s="71" t="s">
        <v>2226</v>
      </c>
      <c r="B1331" s="71" t="s">
        <v>2260</v>
      </c>
      <c r="C1331" s="71" t="s">
        <v>2259</v>
      </c>
      <c r="D1331" s="71" t="s">
        <v>2229</v>
      </c>
      <c r="E1331" s="72">
        <v>100</v>
      </c>
      <c r="F1331" s="100" t="s">
        <v>44</v>
      </c>
      <c r="G1331" s="101"/>
      <c r="H1331" s="43" t="s">
        <v>1</v>
      </c>
      <c r="I1331" s="76"/>
      <c r="K1331" s="140" t="str">
        <f t="shared" si="63"/>
        <v>農業管理與輔導業務-農政及作物生產輔導-獎補助費-對國內團體之捐助</v>
      </c>
      <c r="L1331" s="140" t="str">
        <f t="shared" si="64"/>
        <v>113年強化農民團體蔬菜生產設備計畫</v>
      </c>
      <c r="M1331" s="40" t="str">
        <f t="shared" si="65"/>
        <v>保證責任台中市果菜運銷合作社</v>
      </c>
    </row>
    <row r="1332" spans="1:13" s="4" customFormat="1" ht="75">
      <c r="A1332" s="71" t="s">
        <v>2226</v>
      </c>
      <c r="B1332" s="71" t="s">
        <v>2236</v>
      </c>
      <c r="C1332" s="71" t="s">
        <v>2261</v>
      </c>
      <c r="D1332" s="71" t="s">
        <v>2229</v>
      </c>
      <c r="E1332" s="72">
        <v>489</v>
      </c>
      <c r="F1332" s="100" t="s">
        <v>44</v>
      </c>
      <c r="G1332" s="101"/>
      <c r="H1332" s="43" t="s">
        <v>1</v>
      </c>
      <c r="I1332" s="76"/>
      <c r="K1332" s="140" t="str">
        <f t="shared" si="63"/>
        <v>農業管理與輔導業務-農政及作物生產輔導-獎補助費-對國內團體之捐助</v>
      </c>
      <c r="L1332" s="140" t="str">
        <f t="shared" si="64"/>
        <v>112年度友善環境植物保護資材推廣計畫</v>
      </c>
      <c r="M1332" s="40" t="str">
        <f t="shared" si="65"/>
        <v>保證責任台灣省青果運銷合作社台中分社</v>
      </c>
    </row>
    <row r="1333" spans="1:13" s="4" customFormat="1" ht="93.75">
      <c r="A1333" s="71" t="s">
        <v>2226</v>
      </c>
      <c r="B1333" s="71" t="s">
        <v>2262</v>
      </c>
      <c r="C1333" s="71" t="s">
        <v>2261</v>
      </c>
      <c r="D1333" s="71" t="s">
        <v>2229</v>
      </c>
      <c r="E1333" s="72">
        <v>257</v>
      </c>
      <c r="F1333" s="100" t="s">
        <v>44</v>
      </c>
      <c r="G1333" s="101"/>
      <c r="H1333" s="43" t="s">
        <v>1</v>
      </c>
      <c r="I1333" s="76"/>
      <c r="K1333" s="140" t="str">
        <f t="shared" si="63"/>
        <v>農業管理與輔導業務-農政及作物生產輔導-獎補助費-對國內團體之捐助</v>
      </c>
      <c r="L1333" s="140" t="str">
        <f t="shared" si="64"/>
        <v>113年度台灣省青果運銷合作社台中分社農業作物類生產設備設施改善補助計畫</v>
      </c>
      <c r="M1333" s="40" t="str">
        <f t="shared" si="65"/>
        <v>保證責任台灣省青果運銷合作社台中分社</v>
      </c>
    </row>
    <row r="1334" spans="1:13" s="4" customFormat="1" ht="75">
      <c r="A1334" s="71" t="s">
        <v>2226</v>
      </c>
      <c r="B1334" s="71" t="s">
        <v>2247</v>
      </c>
      <c r="C1334" s="71" t="s">
        <v>2261</v>
      </c>
      <c r="D1334" s="71" t="s">
        <v>2229</v>
      </c>
      <c r="E1334" s="72">
        <v>281</v>
      </c>
      <c r="F1334" s="100" t="s">
        <v>44</v>
      </c>
      <c r="G1334" s="101"/>
      <c r="H1334" s="43" t="s">
        <v>1</v>
      </c>
      <c r="I1334" s="76"/>
      <c r="K1334" s="140" t="str">
        <f t="shared" si="63"/>
        <v>農業管理與輔導業務-農政及作物生產輔導-獎補助費-對國內團體之捐助</v>
      </c>
      <c r="L1334" s="140" t="str">
        <f t="shared" si="64"/>
        <v>113年度國產微生物肥料及農田地力肥料推廣計畫</v>
      </c>
      <c r="M1334" s="40" t="str">
        <f t="shared" si="65"/>
        <v>保證責任台灣省青果運銷合作社台中分社</v>
      </c>
    </row>
    <row r="1335" spans="1:13" s="4" customFormat="1" ht="75">
      <c r="A1335" s="71" t="s">
        <v>2226</v>
      </c>
      <c r="B1335" s="71" t="s">
        <v>2239</v>
      </c>
      <c r="C1335" s="71" t="s">
        <v>2261</v>
      </c>
      <c r="D1335" s="71" t="s">
        <v>2229</v>
      </c>
      <c r="E1335" s="72">
        <v>1740</v>
      </c>
      <c r="F1335" s="100" t="s">
        <v>44</v>
      </c>
      <c r="G1335" s="101"/>
      <c r="H1335" s="43" t="s">
        <v>1</v>
      </c>
      <c r="I1335" s="76"/>
      <c r="K1335" s="140" t="str">
        <f t="shared" si="63"/>
        <v>農業管理與輔導業務-農政及作物生產輔導-獎補助費-對國內團體之捐助</v>
      </c>
      <c r="L1335" s="140" t="str">
        <f t="shared" si="64"/>
        <v>113年度臺中市政府農業局國產有機質肥料加碼補助計畫</v>
      </c>
      <c r="M1335" s="40" t="str">
        <f t="shared" si="65"/>
        <v>保證責任台灣省青果運銷合作社台中分社</v>
      </c>
    </row>
    <row r="1336" spans="1:13" s="4" customFormat="1" ht="75">
      <c r="A1336" s="71" t="s">
        <v>2226</v>
      </c>
      <c r="B1336" s="71" t="s">
        <v>2235</v>
      </c>
      <c r="C1336" s="71" t="s">
        <v>2261</v>
      </c>
      <c r="D1336" s="71" t="s">
        <v>2229</v>
      </c>
      <c r="E1336" s="72">
        <v>270</v>
      </c>
      <c r="F1336" s="100" t="s">
        <v>44</v>
      </c>
      <c r="G1336" s="101"/>
      <c r="H1336" s="43" t="s">
        <v>1</v>
      </c>
      <c r="I1336" s="76"/>
      <c r="K1336" s="140" t="str">
        <f t="shared" si="63"/>
        <v>農業管理與輔導業務-農政及作物生產輔導-獎補助費-對國內團體之捐助</v>
      </c>
      <c r="L1336" s="140" t="str">
        <f t="shared" si="64"/>
        <v>113年度臺中市補助農業產銷班運作經費計畫</v>
      </c>
      <c r="M1336" s="40" t="str">
        <f t="shared" si="65"/>
        <v>保證責任台灣省青果運銷合作社台中分社</v>
      </c>
    </row>
    <row r="1337" spans="1:13" s="4" customFormat="1" ht="75">
      <c r="A1337" s="71" t="s">
        <v>2226</v>
      </c>
      <c r="B1337" s="71" t="s">
        <v>2227</v>
      </c>
      <c r="C1337" s="71" t="s">
        <v>2263</v>
      </c>
      <c r="D1337" s="71" t="s">
        <v>2229</v>
      </c>
      <c r="E1337" s="72">
        <v>75</v>
      </c>
      <c r="F1337" s="100" t="s">
        <v>44</v>
      </c>
      <c r="G1337" s="101"/>
      <c r="H1337" s="43" t="s">
        <v>1</v>
      </c>
      <c r="I1337" s="76"/>
      <c r="K1337" s="140" t="str">
        <f t="shared" si="63"/>
        <v>農業管理與輔導業務-農政及作物生產輔導-獎補助費-對國內團體之捐助</v>
      </c>
      <c r="L1337" s="140" t="str">
        <f t="shared" si="64"/>
        <v>113年度臺中市農產品標章驗證輔導計畫</v>
      </c>
      <c r="M1337" s="40" t="str">
        <f t="shared" si="65"/>
        <v>保證責任臺中市大甲農業生產合作社</v>
      </c>
    </row>
    <row r="1338" spans="1:13" s="4" customFormat="1" ht="75">
      <c r="A1338" s="71" t="s">
        <v>2226</v>
      </c>
      <c r="B1338" s="71" t="s">
        <v>2252</v>
      </c>
      <c r="C1338" s="71" t="s">
        <v>2264</v>
      </c>
      <c r="D1338" s="71" t="s">
        <v>2229</v>
      </c>
      <c r="E1338" s="72">
        <v>5</v>
      </c>
      <c r="F1338" s="100" t="s">
        <v>44</v>
      </c>
      <c r="G1338" s="101"/>
      <c r="H1338" s="43" t="s">
        <v>1</v>
      </c>
      <c r="I1338" s="76"/>
      <c r="K1338" s="140" t="str">
        <f t="shared" si="63"/>
        <v>農業管理與輔導業務-農政及作物生產輔導-獎補助費-對國內團體之捐助</v>
      </c>
      <c r="L1338" s="140" t="str">
        <f t="shared" si="64"/>
        <v>113年度國產有機質肥料推廣計畫</v>
      </c>
      <c r="M1338" s="40" t="str">
        <f t="shared" si="65"/>
        <v>保證責任臺中市中都農業生產合作社</v>
      </c>
    </row>
    <row r="1339" spans="1:13" s="4" customFormat="1" ht="75">
      <c r="A1339" s="71" t="s">
        <v>2226</v>
      </c>
      <c r="B1339" s="71" t="s">
        <v>2227</v>
      </c>
      <c r="C1339" s="71" t="s">
        <v>2264</v>
      </c>
      <c r="D1339" s="71" t="s">
        <v>2229</v>
      </c>
      <c r="E1339" s="72">
        <v>132</v>
      </c>
      <c r="F1339" s="100" t="s">
        <v>44</v>
      </c>
      <c r="G1339" s="101"/>
      <c r="H1339" s="43" t="s">
        <v>1</v>
      </c>
      <c r="I1339" s="76"/>
      <c r="K1339" s="140" t="str">
        <f t="shared" si="63"/>
        <v>農業管理與輔導業務-農政及作物生產輔導-獎補助費-對國內團體之捐助</v>
      </c>
      <c r="L1339" s="140" t="str">
        <f t="shared" si="64"/>
        <v>113年度臺中市農產品標章驗證輔導計畫</v>
      </c>
      <c r="M1339" s="40" t="str">
        <f t="shared" si="65"/>
        <v>保證責任臺中市中都農業生產合作社</v>
      </c>
    </row>
    <row r="1340" spans="1:13" s="4" customFormat="1" ht="75">
      <c r="A1340" s="71" t="s">
        <v>2226</v>
      </c>
      <c r="B1340" s="71" t="s">
        <v>2255</v>
      </c>
      <c r="C1340" s="71" t="s">
        <v>2265</v>
      </c>
      <c r="D1340" s="71" t="s">
        <v>2229</v>
      </c>
      <c r="E1340" s="72">
        <v>420</v>
      </c>
      <c r="F1340" s="100" t="s">
        <v>44</v>
      </c>
      <c r="G1340" s="101"/>
      <c r="H1340" s="43" t="s">
        <v>1</v>
      </c>
      <c r="I1340" s="76"/>
      <c r="K1340" s="140" t="str">
        <f t="shared" si="63"/>
        <v>農業管理與輔導業務-農政及作物生產輔導-獎補助費-對國內團體之捐助</v>
      </c>
      <c r="L1340" s="140" t="str">
        <f t="shared" si="64"/>
        <v>112年水果產業結構調整計畫</v>
      </c>
      <c r="M1340" s="40" t="str">
        <f t="shared" si="65"/>
        <v>保證責任臺中市明正蔬果運銷合作社</v>
      </c>
    </row>
    <row r="1341" spans="1:13" s="4" customFormat="1" ht="75">
      <c r="A1341" s="71" t="s">
        <v>2226</v>
      </c>
      <c r="B1341" s="71" t="s">
        <v>2266</v>
      </c>
      <c r="C1341" s="71" t="s">
        <v>2265</v>
      </c>
      <c r="D1341" s="71" t="s">
        <v>2229</v>
      </c>
      <c r="E1341" s="72">
        <v>882</v>
      </c>
      <c r="F1341" s="100" t="s">
        <v>44</v>
      </c>
      <c r="G1341" s="101"/>
      <c r="H1341" s="43" t="s">
        <v>1</v>
      </c>
      <c r="I1341" s="76"/>
      <c r="K1341" s="140" t="str">
        <f t="shared" si="63"/>
        <v>農業管理與輔導業務-農政及作物生產輔導-獎補助費-對國內團體之捐助</v>
      </c>
      <c r="L1341" s="140" t="str">
        <f t="shared" si="64"/>
        <v>113年水果產業結構調整計畫</v>
      </c>
      <c r="M1341" s="40" t="str">
        <f t="shared" si="65"/>
        <v>保證責任臺中市明正蔬果運銷合作社</v>
      </c>
    </row>
    <row r="1342" spans="1:13" s="4" customFormat="1" ht="75">
      <c r="A1342" s="71" t="s">
        <v>2226</v>
      </c>
      <c r="B1342" s="71" t="s">
        <v>2245</v>
      </c>
      <c r="C1342" s="71" t="s">
        <v>2267</v>
      </c>
      <c r="D1342" s="71" t="s">
        <v>2229</v>
      </c>
      <c r="E1342" s="72">
        <v>416</v>
      </c>
      <c r="F1342" s="100" t="s">
        <v>44</v>
      </c>
      <c r="G1342" s="101"/>
      <c r="H1342" s="43" t="s">
        <v>1</v>
      </c>
      <c r="I1342" s="76"/>
      <c r="K1342" s="140" t="str">
        <f t="shared" si="63"/>
        <v>農業管理與輔導業務-農政及作物生產輔導-獎補助費-對國內團體之捐助</v>
      </c>
      <c r="L1342" s="140" t="str">
        <f t="shared" si="64"/>
        <v>112年度國產微生物肥料及農田地力肥料推廣計畫</v>
      </c>
      <c r="M1342" s="40" t="str">
        <f t="shared" si="65"/>
        <v>保證責任臺灣省青果運銷合作社台中分社</v>
      </c>
    </row>
    <row r="1343" spans="1:13" s="4" customFormat="1" ht="75">
      <c r="A1343" s="71" t="s">
        <v>2226</v>
      </c>
      <c r="B1343" s="71" t="s">
        <v>2235</v>
      </c>
      <c r="C1343" s="71" t="s">
        <v>2268</v>
      </c>
      <c r="D1343" s="71" t="s">
        <v>2229</v>
      </c>
      <c r="E1343" s="72">
        <v>50</v>
      </c>
      <c r="F1343" s="100" t="s">
        <v>44</v>
      </c>
      <c r="G1343" s="101"/>
      <c r="H1343" s="43" t="s">
        <v>1</v>
      </c>
      <c r="I1343" s="76"/>
      <c r="K1343" s="140" t="str">
        <f t="shared" si="63"/>
        <v>農業管理與輔導業務-農政及作物生產輔導-獎補助費-對國內團體之捐助</v>
      </c>
      <c r="L1343" s="140" t="str">
        <f t="shared" si="64"/>
        <v>113年度臺中市補助農業產銷班運作經費計畫</v>
      </c>
      <c r="M1343" s="40" t="str">
        <f t="shared" si="65"/>
        <v>保證責任臺灣紅大農產運銷合作社</v>
      </c>
    </row>
    <row r="1344" spans="1:13" s="4" customFormat="1" ht="75">
      <c r="A1344" s="71" t="s">
        <v>2226</v>
      </c>
      <c r="B1344" s="71" t="s">
        <v>2230</v>
      </c>
      <c r="C1344" s="71" t="s">
        <v>2269</v>
      </c>
      <c r="D1344" s="71" t="s">
        <v>2229</v>
      </c>
      <c r="E1344" s="72">
        <v>31</v>
      </c>
      <c r="F1344" s="100" t="s">
        <v>44</v>
      </c>
      <c r="G1344" s="101"/>
      <c r="H1344" s="43" t="s">
        <v>1</v>
      </c>
      <c r="I1344" s="76"/>
      <c r="K1344" s="140" t="str">
        <f t="shared" si="63"/>
        <v>農業管理與輔導業務-農政及作物生產輔導-獎補助費-對國內團體之捐助</v>
      </c>
      <c r="L1344" s="140" t="str">
        <f t="shared" si="64"/>
        <v>113年度臺中市有機及有機轉型期驗證加碼補助計畫</v>
      </c>
      <c r="M1344" s="40" t="str">
        <f t="shared" si="65"/>
        <v>隆谷科技農業股份有限公司</v>
      </c>
    </row>
    <row r="1345" spans="1:13" s="4" customFormat="1" ht="75">
      <c r="A1345" s="71" t="s">
        <v>2226</v>
      </c>
      <c r="B1345" s="71" t="s">
        <v>2270</v>
      </c>
      <c r="C1345" s="71" t="s">
        <v>2271</v>
      </c>
      <c r="D1345" s="71" t="s">
        <v>2229</v>
      </c>
      <c r="E1345" s="72">
        <v>260</v>
      </c>
      <c r="F1345" s="100" t="s">
        <v>44</v>
      </c>
      <c r="G1345" s="101"/>
      <c r="H1345" s="43" t="s">
        <v>1</v>
      </c>
      <c r="I1345" s="76"/>
      <c r="K1345" s="140" t="str">
        <f t="shared" si="63"/>
        <v>農業管理與輔導業務-農政及作物生產輔導-獎補助費-對國內團體之捐助</v>
      </c>
      <c r="L1345" s="140" t="str">
        <f t="shared" si="64"/>
        <v>112年水稻產業專案輔導施用含稻草分解菌有機質肥料推廣計畫</v>
      </c>
      <c r="M1345" s="40" t="str">
        <f t="shared" si="65"/>
        <v>臺中市大甲區農會</v>
      </c>
    </row>
    <row r="1346" spans="1:13" s="4" customFormat="1" ht="75">
      <c r="A1346" s="71" t="s">
        <v>2226</v>
      </c>
      <c r="B1346" s="71" t="s">
        <v>2272</v>
      </c>
      <c r="C1346" s="71" t="s">
        <v>2271</v>
      </c>
      <c r="D1346" s="71" t="s">
        <v>2229</v>
      </c>
      <c r="E1346" s="72">
        <v>145</v>
      </c>
      <c r="F1346" s="100" t="s">
        <v>44</v>
      </c>
      <c r="G1346" s="101"/>
      <c r="H1346" s="43" t="s">
        <v>1</v>
      </c>
      <c r="I1346" s="76"/>
      <c r="K1346" s="140" t="str">
        <f t="shared" si="63"/>
        <v>農業管理與輔導業務-農政及作物生產輔導-獎補助費-對國內團體之捐助</v>
      </c>
      <c r="L1346" s="140" t="str">
        <f t="shared" si="64"/>
        <v>112年有機農業適用肥料推廣計畫</v>
      </c>
      <c r="M1346" s="40" t="str">
        <f t="shared" si="65"/>
        <v>臺中市大甲區農會</v>
      </c>
    </row>
    <row r="1347" spans="1:13" s="4" customFormat="1" ht="75">
      <c r="A1347" s="71" t="s">
        <v>2226</v>
      </c>
      <c r="B1347" s="71" t="s">
        <v>2236</v>
      </c>
      <c r="C1347" s="71" t="s">
        <v>2271</v>
      </c>
      <c r="D1347" s="71" t="s">
        <v>2229</v>
      </c>
      <c r="E1347" s="72">
        <v>448</v>
      </c>
      <c r="F1347" s="100" t="s">
        <v>44</v>
      </c>
      <c r="G1347" s="101"/>
      <c r="H1347" s="43" t="s">
        <v>1</v>
      </c>
      <c r="I1347" s="76"/>
      <c r="K1347" s="140" t="str">
        <f t="shared" si="63"/>
        <v>農業管理與輔導業務-農政及作物生產輔導-獎補助費-對國內團體之捐助</v>
      </c>
      <c r="L1347" s="140" t="str">
        <f t="shared" si="64"/>
        <v>112年度友善環境植物保護資材推廣計畫</v>
      </c>
      <c r="M1347" s="40" t="str">
        <f t="shared" si="65"/>
        <v>臺中市大甲區農會</v>
      </c>
    </row>
    <row r="1348" spans="1:13" s="4" customFormat="1" ht="75">
      <c r="A1348" s="71" t="s">
        <v>2226</v>
      </c>
      <c r="B1348" s="71" t="s">
        <v>2243</v>
      </c>
      <c r="C1348" s="71" t="s">
        <v>2271</v>
      </c>
      <c r="D1348" s="71" t="s">
        <v>2229</v>
      </c>
      <c r="E1348" s="72">
        <v>1051</v>
      </c>
      <c r="F1348" s="100" t="s">
        <v>44</v>
      </c>
      <c r="G1348" s="101"/>
      <c r="H1348" s="43" t="s">
        <v>1</v>
      </c>
      <c r="I1348" s="76"/>
      <c r="K1348" s="140" t="str">
        <f t="shared" ref="K1348:K1411" si="66">A1348</f>
        <v>農業管理與輔導業務-農政及作物生產輔導-獎補助費-對國內團體之捐助</v>
      </c>
      <c r="L1348" s="140" t="str">
        <f t="shared" ref="L1348:L1411" si="67">B1348</f>
        <v>112年度國產有機質肥料推廣計畫</v>
      </c>
      <c r="M1348" s="40" t="str">
        <f t="shared" ref="M1348:M1411" si="68">C1348</f>
        <v>臺中市大甲區農會</v>
      </c>
    </row>
    <row r="1349" spans="1:13" s="4" customFormat="1" ht="75">
      <c r="A1349" s="71" t="s">
        <v>2226</v>
      </c>
      <c r="B1349" s="71" t="s">
        <v>2242</v>
      </c>
      <c r="C1349" s="71" t="s">
        <v>2271</v>
      </c>
      <c r="D1349" s="71" t="s">
        <v>2229</v>
      </c>
      <c r="E1349" s="72">
        <v>400</v>
      </c>
      <c r="F1349" s="100" t="s">
        <v>44</v>
      </c>
      <c r="G1349" s="101"/>
      <c r="H1349" s="43" t="s">
        <v>1</v>
      </c>
      <c r="I1349" s="76"/>
      <c r="K1349" s="140" t="str">
        <f t="shared" si="66"/>
        <v>農業管理與輔導業務-農政及作物生產輔導-獎補助費-對國內團體之捐助</v>
      </c>
      <c r="L1349" s="140" t="str">
        <f t="shared" si="67"/>
        <v>112年度臺中市有機農業生產及加工設備輔導計畫</v>
      </c>
      <c r="M1349" s="40" t="str">
        <f t="shared" si="68"/>
        <v>臺中市大甲區農會</v>
      </c>
    </row>
    <row r="1350" spans="1:13" s="4" customFormat="1" ht="75">
      <c r="A1350" s="71" t="s">
        <v>2226</v>
      </c>
      <c r="B1350" s="71" t="s">
        <v>2273</v>
      </c>
      <c r="C1350" s="71" t="s">
        <v>2271</v>
      </c>
      <c r="D1350" s="71" t="s">
        <v>2229</v>
      </c>
      <c r="E1350" s="72">
        <v>720</v>
      </c>
      <c r="F1350" s="100" t="s">
        <v>44</v>
      </c>
      <c r="G1350" s="101"/>
      <c r="H1350" s="43" t="s">
        <v>1</v>
      </c>
      <c r="I1350" s="76"/>
      <c r="K1350" s="140" t="str">
        <f t="shared" si="66"/>
        <v>農業管理與輔導業務-農政及作物生產輔導-獎補助費-對國內團體之捐助</v>
      </c>
      <c r="L1350" s="140" t="str">
        <f t="shared" si="67"/>
        <v>112年度優質營農環境專區計畫</v>
      </c>
      <c r="M1350" s="40" t="str">
        <f t="shared" si="68"/>
        <v>臺中市大甲區農會</v>
      </c>
    </row>
    <row r="1351" spans="1:13" s="4" customFormat="1" ht="75">
      <c r="A1351" s="71" t="s">
        <v>2226</v>
      </c>
      <c r="B1351" s="71" t="s">
        <v>2274</v>
      </c>
      <c r="C1351" s="71" t="s">
        <v>2271</v>
      </c>
      <c r="D1351" s="71" t="s">
        <v>2229</v>
      </c>
      <c r="E1351" s="72">
        <v>51</v>
      </c>
      <c r="F1351" s="100" t="s">
        <v>44</v>
      </c>
      <c r="G1351" s="101"/>
      <c r="H1351" s="43" t="s">
        <v>1</v>
      </c>
      <c r="I1351" s="76"/>
      <c r="K1351" s="140" t="str">
        <f t="shared" si="66"/>
        <v>農業管理與輔導業務-農政及作物生產輔導-獎補助費-對國內團體之捐助</v>
      </c>
      <c r="L1351" s="140" t="str">
        <f t="shared" si="67"/>
        <v>112年強化水稻優良品種推廣與種源管理計畫</v>
      </c>
      <c r="M1351" s="40" t="str">
        <f t="shared" si="68"/>
        <v>臺中市大甲區農會</v>
      </c>
    </row>
    <row r="1352" spans="1:13" s="4" customFormat="1" ht="75">
      <c r="A1352" s="71" t="s">
        <v>2226</v>
      </c>
      <c r="B1352" s="71" t="s">
        <v>2275</v>
      </c>
      <c r="C1352" s="71" t="s">
        <v>2271</v>
      </c>
      <c r="D1352" s="71" t="s">
        <v>2229</v>
      </c>
      <c r="E1352" s="72">
        <v>3054</v>
      </c>
      <c r="F1352" s="100" t="s">
        <v>44</v>
      </c>
      <c r="G1352" s="101"/>
      <c r="H1352" s="43" t="s">
        <v>1</v>
      </c>
      <c r="I1352" s="76"/>
      <c r="K1352" s="140" t="str">
        <f t="shared" si="66"/>
        <v>農業管理與輔導業務-農政及作物生產輔導-獎補助費-對國內團體之捐助</v>
      </c>
      <c r="L1352" s="140" t="str">
        <f t="shared" si="67"/>
        <v>112年臺中市有機米供校園午餐使用計畫</v>
      </c>
      <c r="M1352" s="40" t="str">
        <f t="shared" si="68"/>
        <v>臺中市大甲區農會</v>
      </c>
    </row>
    <row r="1353" spans="1:13" s="4" customFormat="1" ht="75">
      <c r="A1353" s="71" t="s">
        <v>2226</v>
      </c>
      <c r="B1353" s="71" t="s">
        <v>2276</v>
      </c>
      <c r="C1353" s="71" t="s">
        <v>2271</v>
      </c>
      <c r="D1353" s="71" t="s">
        <v>2229</v>
      </c>
      <c r="E1353" s="72">
        <v>63</v>
      </c>
      <c r="F1353" s="100" t="s">
        <v>44</v>
      </c>
      <c r="G1353" s="101"/>
      <c r="H1353" s="43" t="s">
        <v>1</v>
      </c>
      <c r="I1353" s="76"/>
      <c r="K1353" s="140" t="str">
        <f t="shared" si="66"/>
        <v>農業管理與輔導業務-農政及作物生產輔導-獎補助費-對國內團體之捐助</v>
      </c>
      <c r="L1353" s="140" t="str">
        <f t="shared" si="67"/>
        <v>112年輔導大專業農擴大經營規模計畫</v>
      </c>
      <c r="M1353" s="40" t="str">
        <f t="shared" si="68"/>
        <v>臺中市大甲區農會</v>
      </c>
    </row>
    <row r="1354" spans="1:13" s="4" customFormat="1" ht="75">
      <c r="A1354" s="71" t="s">
        <v>2226</v>
      </c>
      <c r="B1354" s="71" t="s">
        <v>2277</v>
      </c>
      <c r="C1354" s="71" t="s">
        <v>2271</v>
      </c>
      <c r="D1354" s="71" t="s">
        <v>2229</v>
      </c>
      <c r="E1354" s="72">
        <v>236</v>
      </c>
      <c r="F1354" s="100" t="s">
        <v>44</v>
      </c>
      <c r="G1354" s="101"/>
      <c r="H1354" s="43" t="s">
        <v>1</v>
      </c>
      <c r="I1354" s="76"/>
      <c r="K1354" s="140" t="str">
        <f t="shared" si="66"/>
        <v>農業管理與輔導業務-農政及作物生產輔導-獎補助費-對國內團體之捐助</v>
      </c>
      <c r="L1354" s="140" t="str">
        <f t="shared" si="67"/>
        <v>113年度大甲區青蔥捲葉型炭疽病防治計畫</v>
      </c>
      <c r="M1354" s="40" t="str">
        <f t="shared" si="68"/>
        <v>臺中市大甲區農會</v>
      </c>
    </row>
    <row r="1355" spans="1:13" s="4" customFormat="1" ht="75">
      <c r="A1355" s="71" t="s">
        <v>2226</v>
      </c>
      <c r="B1355" s="71" t="s">
        <v>2278</v>
      </c>
      <c r="C1355" s="71" t="s">
        <v>2271</v>
      </c>
      <c r="D1355" s="71" t="s">
        <v>2229</v>
      </c>
      <c r="E1355" s="72">
        <v>42</v>
      </c>
      <c r="F1355" s="100" t="s">
        <v>44</v>
      </c>
      <c r="G1355" s="101"/>
      <c r="H1355" s="43" t="s">
        <v>1</v>
      </c>
      <c r="I1355" s="76"/>
      <c r="K1355" s="140" t="str">
        <f t="shared" si="66"/>
        <v>農業管理與輔導業務-農政及作物生產輔導-獎補助費-對國內團體之捐助</v>
      </c>
      <c r="L1355" s="140" t="str">
        <f t="shared" si="67"/>
        <v>113年度大甲區農業作物類生產設備設施改善補助計畫</v>
      </c>
      <c r="M1355" s="40" t="str">
        <f t="shared" si="68"/>
        <v>臺中市大甲區農會</v>
      </c>
    </row>
    <row r="1356" spans="1:13" s="4" customFormat="1" ht="75">
      <c r="A1356" s="71" t="s">
        <v>2226</v>
      </c>
      <c r="B1356" s="71" t="s">
        <v>2279</v>
      </c>
      <c r="C1356" s="71" t="s">
        <v>2271</v>
      </c>
      <c r="D1356" s="71" t="s">
        <v>2229</v>
      </c>
      <c r="E1356" s="72">
        <v>667</v>
      </c>
      <c r="F1356" s="100" t="s">
        <v>44</v>
      </c>
      <c r="G1356" s="101"/>
      <c r="H1356" s="43" t="s">
        <v>1</v>
      </c>
      <c r="I1356" s="76"/>
      <c r="K1356" s="140" t="str">
        <f t="shared" si="66"/>
        <v>農業管理與輔導業務-農政及作物生產輔導-獎補助費-對國內團體之捐助</v>
      </c>
      <c r="L1356" s="140" t="str">
        <f t="shared" si="67"/>
        <v>113年度水稻病蟲害綜合防治資材計畫</v>
      </c>
      <c r="M1356" s="40" t="str">
        <f t="shared" si="68"/>
        <v>臺中市大甲區農會</v>
      </c>
    </row>
    <row r="1357" spans="1:13" s="4" customFormat="1" ht="75">
      <c r="A1357" s="71" t="s">
        <v>2226</v>
      </c>
      <c r="B1357" s="71" t="s">
        <v>2280</v>
      </c>
      <c r="C1357" s="71" t="s">
        <v>2271</v>
      </c>
      <c r="D1357" s="71" t="s">
        <v>2229</v>
      </c>
      <c r="E1357" s="72">
        <v>260</v>
      </c>
      <c r="F1357" s="100" t="s">
        <v>44</v>
      </c>
      <c r="G1357" s="101"/>
      <c r="H1357" s="43" t="s">
        <v>1</v>
      </c>
      <c r="I1357" s="76"/>
      <c r="K1357" s="140" t="str">
        <f t="shared" si="66"/>
        <v>農業管理與輔導業務-農政及作物生產輔導-獎補助費-對國內團體之捐助</v>
      </c>
      <c r="L1357" s="140" t="str">
        <f t="shared" si="67"/>
        <v>113年度水稻產業專案輔導施用含稻草分解菌有機質肥料推廣計畫</v>
      </c>
      <c r="M1357" s="40" t="str">
        <f t="shared" si="68"/>
        <v>臺中市大甲區農會</v>
      </c>
    </row>
    <row r="1358" spans="1:13" s="4" customFormat="1" ht="75">
      <c r="A1358" s="71" t="s">
        <v>2226</v>
      </c>
      <c r="B1358" s="71" t="s">
        <v>2252</v>
      </c>
      <c r="C1358" s="71" t="s">
        <v>2271</v>
      </c>
      <c r="D1358" s="71" t="s">
        <v>2229</v>
      </c>
      <c r="E1358" s="72">
        <v>946</v>
      </c>
      <c r="F1358" s="100" t="s">
        <v>44</v>
      </c>
      <c r="G1358" s="101"/>
      <c r="H1358" s="43" t="s">
        <v>1</v>
      </c>
      <c r="I1358" s="76"/>
      <c r="K1358" s="140" t="str">
        <f t="shared" si="66"/>
        <v>農業管理與輔導業務-農政及作物生產輔導-獎補助費-對國內團體之捐助</v>
      </c>
      <c r="L1358" s="140" t="str">
        <f t="shared" si="67"/>
        <v>113年度國產有機質肥料推廣計畫</v>
      </c>
      <c r="M1358" s="40" t="str">
        <f t="shared" si="68"/>
        <v>臺中市大甲區農會</v>
      </c>
    </row>
    <row r="1359" spans="1:13" s="4" customFormat="1" ht="75">
      <c r="A1359" s="71" t="s">
        <v>2226</v>
      </c>
      <c r="B1359" s="71" t="s">
        <v>2247</v>
      </c>
      <c r="C1359" s="71" t="s">
        <v>2271</v>
      </c>
      <c r="D1359" s="71" t="s">
        <v>2229</v>
      </c>
      <c r="E1359" s="72">
        <v>220</v>
      </c>
      <c r="F1359" s="100" t="s">
        <v>44</v>
      </c>
      <c r="G1359" s="101"/>
      <c r="H1359" s="43" t="s">
        <v>1</v>
      </c>
      <c r="I1359" s="76"/>
      <c r="K1359" s="140" t="str">
        <f t="shared" si="66"/>
        <v>農業管理與輔導業務-農政及作物生產輔導-獎補助費-對國內團體之捐助</v>
      </c>
      <c r="L1359" s="140" t="str">
        <f t="shared" si="67"/>
        <v>113年度國產微生物肥料及農田地力肥料推廣計畫</v>
      </c>
      <c r="M1359" s="40" t="str">
        <f t="shared" si="68"/>
        <v>臺中市大甲區農會</v>
      </c>
    </row>
    <row r="1360" spans="1:13" s="4" customFormat="1" ht="75">
      <c r="A1360" s="71" t="s">
        <v>2226</v>
      </c>
      <c r="B1360" s="71" t="s">
        <v>2281</v>
      </c>
      <c r="C1360" s="71" t="s">
        <v>2271</v>
      </c>
      <c r="D1360" s="71" t="s">
        <v>2229</v>
      </c>
      <c r="E1360" s="72">
        <v>13</v>
      </c>
      <c r="F1360" s="100" t="s">
        <v>44</v>
      </c>
      <c r="G1360" s="101"/>
      <c r="H1360" s="43" t="s">
        <v>1</v>
      </c>
      <c r="I1360" s="76"/>
      <c r="K1360" s="140" t="str">
        <f t="shared" si="66"/>
        <v>農業管理與輔導業務-農政及作物生產輔導-獎補助費-對國內團體之捐助</v>
      </c>
      <c r="L1360" s="140" t="str">
        <f t="shared" si="67"/>
        <v>113年度農業產銷班組織輔導計畫</v>
      </c>
      <c r="M1360" s="40" t="str">
        <f t="shared" si="68"/>
        <v>臺中市大甲區農會</v>
      </c>
    </row>
    <row r="1361" spans="1:13" s="4" customFormat="1" ht="75">
      <c r="A1361" s="71" t="s">
        <v>2226</v>
      </c>
      <c r="B1361" s="71" t="s">
        <v>2282</v>
      </c>
      <c r="C1361" s="71" t="s">
        <v>2271</v>
      </c>
      <c r="D1361" s="71" t="s">
        <v>2229</v>
      </c>
      <c r="E1361" s="72">
        <v>190</v>
      </c>
      <c r="F1361" s="100" t="s">
        <v>44</v>
      </c>
      <c r="G1361" s="101"/>
      <c r="H1361" s="43" t="s">
        <v>1</v>
      </c>
      <c r="I1361" s="76"/>
      <c r="K1361" s="140" t="str">
        <f t="shared" si="66"/>
        <v>農業管理與輔導業務-農政及作物生產輔導-獎補助費-對國內團體之捐助</v>
      </c>
      <c r="L1361" s="140" t="str">
        <f t="shared" si="67"/>
        <v>113年度臺中市大甲區補助農業產銷班運作經費計畫</v>
      </c>
      <c r="M1361" s="40" t="str">
        <f t="shared" si="68"/>
        <v>臺中市大甲區農會</v>
      </c>
    </row>
    <row r="1362" spans="1:13" s="4" customFormat="1" ht="75">
      <c r="A1362" s="71" t="s">
        <v>2226</v>
      </c>
      <c r="B1362" s="71" t="s">
        <v>2230</v>
      </c>
      <c r="C1362" s="71" t="s">
        <v>2271</v>
      </c>
      <c r="D1362" s="71" t="s">
        <v>2229</v>
      </c>
      <c r="E1362" s="72">
        <v>6</v>
      </c>
      <c r="F1362" s="100" t="s">
        <v>44</v>
      </c>
      <c r="G1362" s="101"/>
      <c r="H1362" s="43" t="s">
        <v>1</v>
      </c>
      <c r="I1362" s="76"/>
      <c r="K1362" s="140" t="str">
        <f t="shared" si="66"/>
        <v>農業管理與輔導業務-農政及作物生產輔導-獎補助費-對國內團體之捐助</v>
      </c>
      <c r="L1362" s="140" t="str">
        <f t="shared" si="67"/>
        <v>113年度臺中市有機及有機轉型期驗證加碼補助計畫</v>
      </c>
      <c r="M1362" s="40" t="str">
        <f t="shared" si="68"/>
        <v>臺中市大甲區農會</v>
      </c>
    </row>
    <row r="1363" spans="1:13" s="4" customFormat="1" ht="75">
      <c r="A1363" s="71" t="s">
        <v>2226</v>
      </c>
      <c r="B1363" s="71" t="s">
        <v>2230</v>
      </c>
      <c r="C1363" s="71" t="s">
        <v>2271</v>
      </c>
      <c r="D1363" s="71" t="s">
        <v>2229</v>
      </c>
      <c r="E1363" s="72">
        <v>2</v>
      </c>
      <c r="F1363" s="100" t="s">
        <v>44</v>
      </c>
      <c r="G1363" s="101"/>
      <c r="H1363" s="43" t="s">
        <v>1</v>
      </c>
      <c r="I1363" s="76"/>
      <c r="K1363" s="140" t="str">
        <f t="shared" si="66"/>
        <v>農業管理與輔導業務-農政及作物生產輔導-獎補助費-對國內團體之捐助</v>
      </c>
      <c r="L1363" s="140" t="str">
        <f t="shared" si="67"/>
        <v>113年度臺中市有機及有機轉型期驗證加碼補助計畫</v>
      </c>
      <c r="M1363" s="40" t="str">
        <f t="shared" si="68"/>
        <v>臺中市大甲區農會</v>
      </c>
    </row>
    <row r="1364" spans="1:13" s="4" customFormat="1" ht="75">
      <c r="A1364" s="71" t="s">
        <v>2226</v>
      </c>
      <c r="B1364" s="71" t="s">
        <v>2283</v>
      </c>
      <c r="C1364" s="71" t="s">
        <v>2271</v>
      </c>
      <c r="D1364" s="71" t="s">
        <v>2229</v>
      </c>
      <c r="E1364" s="72">
        <v>1794</v>
      </c>
      <c r="F1364" s="100" t="s">
        <v>44</v>
      </c>
      <c r="G1364" s="101"/>
      <c r="H1364" s="43" t="s">
        <v>1</v>
      </c>
      <c r="I1364" s="76"/>
      <c r="K1364" s="140" t="str">
        <f t="shared" si="66"/>
        <v>農業管理與輔導業務-農政及作物生產輔導-獎補助費-對國內團體之捐助</v>
      </c>
      <c r="L1364" s="140" t="str">
        <f t="shared" si="67"/>
        <v>113年度臺中市有機米供學校午餐使用計畫</v>
      </c>
      <c r="M1364" s="40" t="str">
        <f t="shared" si="68"/>
        <v>臺中市大甲區農會</v>
      </c>
    </row>
    <row r="1365" spans="1:13" s="4" customFormat="1" ht="75">
      <c r="A1365" s="71" t="s">
        <v>2226</v>
      </c>
      <c r="B1365" s="71" t="s">
        <v>2284</v>
      </c>
      <c r="C1365" s="71" t="s">
        <v>2271</v>
      </c>
      <c r="D1365" s="71" t="s">
        <v>2229</v>
      </c>
      <c r="E1365" s="72">
        <v>121</v>
      </c>
      <c r="F1365" s="100" t="s">
        <v>44</v>
      </c>
      <c r="G1365" s="101"/>
      <c r="H1365" s="43" t="s">
        <v>1</v>
      </c>
      <c r="I1365" s="76"/>
      <c r="K1365" s="140" t="str">
        <f t="shared" si="66"/>
        <v>農業管理與輔導業務-農政及作物生產輔導-獎補助費-對國內團體之捐助</v>
      </c>
      <c r="L1365" s="140" t="str">
        <f t="shared" si="67"/>
        <v>113年度臺中市有機農業適用肥料推廣計畫</v>
      </c>
      <c r="M1365" s="40" t="str">
        <f t="shared" si="68"/>
        <v>臺中市大甲區農會</v>
      </c>
    </row>
    <row r="1366" spans="1:13" s="4" customFormat="1" ht="75">
      <c r="A1366" s="71" t="s">
        <v>2226</v>
      </c>
      <c r="B1366" s="71" t="s">
        <v>2239</v>
      </c>
      <c r="C1366" s="71" t="s">
        <v>2271</v>
      </c>
      <c r="D1366" s="71" t="s">
        <v>2229</v>
      </c>
      <c r="E1366" s="72">
        <v>515</v>
      </c>
      <c r="F1366" s="100" t="s">
        <v>44</v>
      </c>
      <c r="G1366" s="101"/>
      <c r="H1366" s="43" t="s">
        <v>1</v>
      </c>
      <c r="I1366" s="76"/>
      <c r="K1366" s="140" t="str">
        <f t="shared" si="66"/>
        <v>農業管理與輔導業務-農政及作物生產輔導-獎補助費-對國內團體之捐助</v>
      </c>
      <c r="L1366" s="140" t="str">
        <f t="shared" si="67"/>
        <v>113年度臺中市政府農業局國產有機質肥料加碼補助計畫</v>
      </c>
      <c r="M1366" s="40" t="str">
        <f t="shared" si="68"/>
        <v>臺中市大甲區農會</v>
      </c>
    </row>
    <row r="1367" spans="1:13" s="4" customFormat="1" ht="75">
      <c r="A1367" s="71" t="s">
        <v>2226</v>
      </c>
      <c r="B1367" s="71" t="s">
        <v>2285</v>
      </c>
      <c r="C1367" s="71" t="s">
        <v>2271</v>
      </c>
      <c r="D1367" s="71" t="s">
        <v>2229</v>
      </c>
      <c r="E1367" s="72">
        <v>1260</v>
      </c>
      <c r="F1367" s="100" t="s">
        <v>44</v>
      </c>
      <c r="G1367" s="101"/>
      <c r="H1367" s="43" t="s">
        <v>1</v>
      </c>
      <c r="I1367" s="76"/>
      <c r="K1367" s="140" t="str">
        <f t="shared" si="66"/>
        <v>農業管理與輔導業務-農政及作物生產輔導-獎補助費-對國內團體之捐助</v>
      </c>
      <c r="L1367" s="140" t="str">
        <f t="shared" si="67"/>
        <v>113年度臺中市補助農民稻草剪段防止焚燒稻草計畫</v>
      </c>
      <c r="M1367" s="40" t="str">
        <f t="shared" si="68"/>
        <v>臺中市大甲區農會</v>
      </c>
    </row>
    <row r="1368" spans="1:13" s="4" customFormat="1" ht="75">
      <c r="A1368" s="71" t="s">
        <v>2226</v>
      </c>
      <c r="B1368" s="71" t="s">
        <v>2227</v>
      </c>
      <c r="C1368" s="71" t="s">
        <v>2271</v>
      </c>
      <c r="D1368" s="71" t="s">
        <v>2229</v>
      </c>
      <c r="E1368" s="72">
        <v>216</v>
      </c>
      <c r="F1368" s="100" t="s">
        <v>44</v>
      </c>
      <c r="G1368" s="101"/>
      <c r="H1368" s="43" t="s">
        <v>1</v>
      </c>
      <c r="I1368" s="76"/>
      <c r="K1368" s="140" t="str">
        <f t="shared" si="66"/>
        <v>農業管理與輔導業務-農政及作物生產輔導-獎補助費-對國內團體之捐助</v>
      </c>
      <c r="L1368" s="140" t="str">
        <f t="shared" si="67"/>
        <v>113年度臺中市農產品標章驗證輔導計畫</v>
      </c>
      <c r="M1368" s="40" t="str">
        <f t="shared" si="68"/>
        <v>臺中市大甲區農會</v>
      </c>
    </row>
    <row r="1369" spans="1:13" s="4" customFormat="1" ht="75">
      <c r="A1369" s="71" t="s">
        <v>2226</v>
      </c>
      <c r="B1369" s="71" t="s">
        <v>2286</v>
      </c>
      <c r="C1369" s="71" t="s">
        <v>2271</v>
      </c>
      <c r="D1369" s="71" t="s">
        <v>2229</v>
      </c>
      <c r="E1369" s="72">
        <v>250</v>
      </c>
      <c r="F1369" s="100" t="s">
        <v>44</v>
      </c>
      <c r="G1369" s="101"/>
      <c r="H1369" s="43" t="s">
        <v>1</v>
      </c>
      <c r="I1369" s="76"/>
      <c r="K1369" s="140" t="str">
        <f t="shared" si="66"/>
        <v>農業管理與輔導業務-農政及作物生產輔導-獎補助費-對國內團體之捐助</v>
      </c>
      <c r="L1369" s="140" t="str">
        <f t="shared" si="67"/>
        <v>113年度臺中市優質芋頭評鑑活動計畫</v>
      </c>
      <c r="M1369" s="40" t="str">
        <f t="shared" si="68"/>
        <v>臺中市大甲區農會</v>
      </c>
    </row>
    <row r="1370" spans="1:13" s="4" customFormat="1" ht="75">
      <c r="A1370" s="71" t="s">
        <v>2226</v>
      </c>
      <c r="B1370" s="71" t="s">
        <v>2287</v>
      </c>
      <c r="C1370" s="71" t="s">
        <v>2271</v>
      </c>
      <c r="D1370" s="71" t="s">
        <v>2229</v>
      </c>
      <c r="E1370" s="72">
        <v>1589</v>
      </c>
      <c r="F1370" s="100" t="s">
        <v>44</v>
      </c>
      <c r="G1370" s="101"/>
      <c r="H1370" s="43" t="s">
        <v>1</v>
      </c>
      <c r="I1370" s="76"/>
      <c r="K1370" s="140" t="str">
        <f t="shared" si="66"/>
        <v>農業管理與輔導業務-農政及作物生產輔導-獎補助費-對國內團體之捐助</v>
      </c>
      <c r="L1370" s="140" t="str">
        <f t="shared" si="67"/>
        <v>113年度優質營農環境專區計畫</v>
      </c>
      <c r="M1370" s="40" t="str">
        <f t="shared" si="68"/>
        <v>臺中市大甲區農會</v>
      </c>
    </row>
    <row r="1371" spans="1:13" s="4" customFormat="1" ht="75">
      <c r="A1371" s="71" t="s">
        <v>2226</v>
      </c>
      <c r="B1371" s="71" t="s">
        <v>2288</v>
      </c>
      <c r="C1371" s="71" t="s">
        <v>2271</v>
      </c>
      <c r="D1371" s="71" t="s">
        <v>2229</v>
      </c>
      <c r="E1371" s="72">
        <v>38</v>
      </c>
      <c r="F1371" s="100" t="s">
        <v>44</v>
      </c>
      <c r="G1371" s="101"/>
      <c r="H1371" s="43" t="s">
        <v>1</v>
      </c>
      <c r="I1371" s="76"/>
      <c r="K1371" s="140" t="str">
        <f t="shared" si="66"/>
        <v>農業管理與輔導業務-農政及作物生產輔導-獎補助費-對國內團體之捐助</v>
      </c>
      <c r="L1371" s="140" t="str">
        <f t="shared" si="67"/>
        <v>113年強化水稻優良品種推廣與種原管理計畫</v>
      </c>
      <c r="M1371" s="40" t="str">
        <f t="shared" si="68"/>
        <v>臺中市大甲區農會</v>
      </c>
    </row>
    <row r="1372" spans="1:13" s="4" customFormat="1" ht="75">
      <c r="A1372" s="71" t="s">
        <v>2226</v>
      </c>
      <c r="B1372" s="71" t="s">
        <v>2289</v>
      </c>
      <c r="C1372" s="71" t="s">
        <v>2271</v>
      </c>
      <c r="D1372" s="71" t="s">
        <v>2229</v>
      </c>
      <c r="E1372" s="72">
        <v>1836</v>
      </c>
      <c r="F1372" s="100" t="s">
        <v>44</v>
      </c>
      <c r="G1372" s="101"/>
      <c r="H1372" s="43" t="s">
        <v>1</v>
      </c>
      <c r="I1372" s="76"/>
      <c r="K1372" s="140" t="str">
        <f t="shared" si="66"/>
        <v>農業管理與輔導業務-農政及作物生產輔導-獎補助費-對國內團體之捐助</v>
      </c>
      <c r="L1372" s="140" t="str">
        <f t="shared" si="67"/>
        <v>113年第1期作補助農民繳售公糧運費補助計畫</v>
      </c>
      <c r="M1372" s="40" t="str">
        <f t="shared" si="68"/>
        <v>臺中市大甲區農會</v>
      </c>
    </row>
    <row r="1373" spans="1:13" s="4" customFormat="1" ht="75">
      <c r="A1373" s="71" t="s">
        <v>2226</v>
      </c>
      <c r="B1373" s="71" t="s">
        <v>2290</v>
      </c>
      <c r="C1373" s="71" t="s">
        <v>2271</v>
      </c>
      <c r="D1373" s="71" t="s">
        <v>2229</v>
      </c>
      <c r="E1373" s="72">
        <v>99</v>
      </c>
      <c r="F1373" s="100" t="s">
        <v>44</v>
      </c>
      <c r="G1373" s="101"/>
      <c r="H1373" s="43" t="s">
        <v>1</v>
      </c>
      <c r="I1373" s="76"/>
      <c r="K1373" s="140" t="str">
        <f t="shared" si="66"/>
        <v>農業管理與輔導業務-農政及作物生產輔導-獎補助費-對國內團體之捐助</v>
      </c>
      <c r="L1373" s="140" t="str">
        <f t="shared" si="67"/>
        <v>113年第2期作公糧運費補助計畫</v>
      </c>
      <c r="M1373" s="40" t="str">
        <f t="shared" si="68"/>
        <v>臺中市大甲區農會</v>
      </c>
    </row>
    <row r="1374" spans="1:13" s="4" customFormat="1" ht="75">
      <c r="A1374" s="71" t="s">
        <v>2226</v>
      </c>
      <c r="B1374" s="71" t="s">
        <v>2291</v>
      </c>
      <c r="C1374" s="71" t="s">
        <v>2271</v>
      </c>
      <c r="D1374" s="71" t="s">
        <v>2229</v>
      </c>
      <c r="E1374" s="72">
        <v>80</v>
      </c>
      <c r="F1374" s="100" t="s">
        <v>44</v>
      </c>
      <c r="G1374" s="101"/>
      <c r="H1374" s="43" t="s">
        <v>1</v>
      </c>
      <c r="I1374" s="76"/>
      <c r="K1374" s="140" t="str">
        <f t="shared" si="66"/>
        <v>農業管理與輔導業務-農政及作物生產輔導-獎補助費-對國內團體之捐助</v>
      </c>
      <c r="L1374" s="140" t="str">
        <f t="shared" si="67"/>
        <v>113年臺灣稻米達人選拔計畫</v>
      </c>
      <c r="M1374" s="40" t="str">
        <f t="shared" si="68"/>
        <v>臺中市大甲區農會</v>
      </c>
    </row>
    <row r="1375" spans="1:13" s="4" customFormat="1" ht="75">
      <c r="A1375" s="71" t="s">
        <v>2226</v>
      </c>
      <c r="B1375" s="71" t="s">
        <v>2292</v>
      </c>
      <c r="C1375" s="71" t="s">
        <v>2271</v>
      </c>
      <c r="D1375" s="71" t="s">
        <v>2229</v>
      </c>
      <c r="E1375" s="72">
        <v>20</v>
      </c>
      <c r="F1375" s="100" t="s">
        <v>44</v>
      </c>
      <c r="G1375" s="101"/>
      <c r="H1375" s="43" t="s">
        <v>1</v>
      </c>
      <c r="I1375" s="76"/>
      <c r="K1375" s="140" t="str">
        <f t="shared" si="66"/>
        <v>農業管理與輔導業務-農政及作物生產輔導-獎補助費-對國內團體之捐助</v>
      </c>
      <c r="L1375" s="140" t="str">
        <f t="shared" si="67"/>
        <v>113年輔導大專業農擴大經營規模計畫</v>
      </c>
      <c r="M1375" s="40" t="str">
        <f t="shared" si="68"/>
        <v>臺中市大甲區農會</v>
      </c>
    </row>
    <row r="1376" spans="1:13" s="4" customFormat="1" ht="75">
      <c r="A1376" s="71" t="s">
        <v>2226</v>
      </c>
      <c r="B1376" s="71" t="s">
        <v>2293</v>
      </c>
      <c r="C1376" s="71" t="s">
        <v>2271</v>
      </c>
      <c r="D1376" s="71" t="s">
        <v>2229</v>
      </c>
      <c r="E1376" s="72">
        <v>1158</v>
      </c>
      <c r="F1376" s="100" t="s">
        <v>2294</v>
      </c>
      <c r="G1376" s="101" t="s">
        <v>2295</v>
      </c>
      <c r="H1376" s="43" t="s">
        <v>1</v>
      </c>
      <c r="I1376" s="76"/>
      <c r="K1376" s="140" t="str">
        <f t="shared" si="66"/>
        <v>農業管理與輔導業務-農政及作物生產輔導-獎補助費-對國內團體之捐助</v>
      </c>
      <c r="L1376" s="140" t="str">
        <f t="shared" si="67"/>
        <v>綠色環境給付計畫</v>
      </c>
      <c r="M1376" s="40" t="str">
        <f t="shared" si="68"/>
        <v>臺中市大甲區農會</v>
      </c>
    </row>
    <row r="1377" spans="1:13" s="4" customFormat="1" ht="75">
      <c r="A1377" s="71" t="s">
        <v>2226</v>
      </c>
      <c r="B1377" s="71" t="s">
        <v>2293</v>
      </c>
      <c r="C1377" s="71" t="s">
        <v>2271</v>
      </c>
      <c r="D1377" s="71" t="s">
        <v>2229</v>
      </c>
      <c r="E1377" s="72">
        <v>995</v>
      </c>
      <c r="F1377" s="100" t="s">
        <v>44</v>
      </c>
      <c r="G1377" s="101"/>
      <c r="H1377" s="43" t="s">
        <v>1</v>
      </c>
      <c r="I1377" s="76"/>
      <c r="K1377" s="140" t="str">
        <f t="shared" si="66"/>
        <v>農業管理與輔導業務-農政及作物生產輔導-獎補助費-對國內團體之捐助</v>
      </c>
      <c r="L1377" s="140" t="str">
        <f t="shared" si="67"/>
        <v>綠色環境給付計畫</v>
      </c>
      <c r="M1377" s="40" t="str">
        <f t="shared" si="68"/>
        <v>臺中市大甲區農會</v>
      </c>
    </row>
    <row r="1378" spans="1:13" s="4" customFormat="1" ht="75">
      <c r="A1378" s="71" t="s">
        <v>2226</v>
      </c>
      <c r="B1378" s="71" t="s">
        <v>2270</v>
      </c>
      <c r="C1378" s="71" t="s">
        <v>2296</v>
      </c>
      <c r="D1378" s="71" t="s">
        <v>2229</v>
      </c>
      <c r="E1378" s="72">
        <v>78</v>
      </c>
      <c r="F1378" s="100" t="s">
        <v>44</v>
      </c>
      <c r="G1378" s="101"/>
      <c r="H1378" s="43" t="s">
        <v>1</v>
      </c>
      <c r="I1378" s="76"/>
      <c r="K1378" s="140" t="str">
        <f t="shared" si="66"/>
        <v>農業管理與輔導業務-農政及作物生產輔導-獎補助費-對國內團體之捐助</v>
      </c>
      <c r="L1378" s="140" t="str">
        <f t="shared" si="67"/>
        <v>112年水稻產業專案輔導施用含稻草分解菌有機質肥料推廣計畫</v>
      </c>
      <c r="M1378" s="40" t="str">
        <f t="shared" si="68"/>
        <v>臺中市大安區農會</v>
      </c>
    </row>
    <row r="1379" spans="1:13" s="4" customFormat="1" ht="75">
      <c r="A1379" s="71" t="s">
        <v>2226</v>
      </c>
      <c r="B1379" s="71" t="s">
        <v>2272</v>
      </c>
      <c r="C1379" s="71" t="s">
        <v>2296</v>
      </c>
      <c r="D1379" s="71" t="s">
        <v>2229</v>
      </c>
      <c r="E1379" s="72">
        <v>12</v>
      </c>
      <c r="F1379" s="100" t="s">
        <v>44</v>
      </c>
      <c r="G1379" s="101"/>
      <c r="H1379" s="43" t="s">
        <v>1</v>
      </c>
      <c r="I1379" s="76"/>
      <c r="K1379" s="140" t="str">
        <f t="shared" si="66"/>
        <v>農業管理與輔導業務-農政及作物生產輔導-獎補助費-對國內團體之捐助</v>
      </c>
      <c r="L1379" s="140" t="str">
        <f t="shared" si="67"/>
        <v>112年有機農業適用肥料推廣計畫</v>
      </c>
      <c r="M1379" s="40" t="str">
        <f t="shared" si="68"/>
        <v>臺中市大安區農會</v>
      </c>
    </row>
    <row r="1380" spans="1:13" s="4" customFormat="1" ht="75">
      <c r="A1380" s="71" t="s">
        <v>2226</v>
      </c>
      <c r="B1380" s="71" t="s">
        <v>2236</v>
      </c>
      <c r="C1380" s="71" t="s">
        <v>2296</v>
      </c>
      <c r="D1380" s="71" t="s">
        <v>2229</v>
      </c>
      <c r="E1380" s="72">
        <v>52</v>
      </c>
      <c r="F1380" s="100" t="s">
        <v>44</v>
      </c>
      <c r="G1380" s="101"/>
      <c r="H1380" s="43" t="s">
        <v>1</v>
      </c>
      <c r="I1380" s="76"/>
      <c r="K1380" s="140" t="str">
        <f t="shared" si="66"/>
        <v>農業管理與輔導業務-農政及作物生產輔導-獎補助費-對國內團體之捐助</v>
      </c>
      <c r="L1380" s="140" t="str">
        <f t="shared" si="67"/>
        <v>112年度友善環境植物保護資材推廣計畫</v>
      </c>
      <c r="M1380" s="40" t="str">
        <f t="shared" si="68"/>
        <v>臺中市大安區農會</v>
      </c>
    </row>
    <row r="1381" spans="1:13" s="4" customFormat="1" ht="75">
      <c r="A1381" s="71" t="s">
        <v>2226</v>
      </c>
      <c r="B1381" s="71" t="s">
        <v>2243</v>
      </c>
      <c r="C1381" s="71" t="s">
        <v>2296</v>
      </c>
      <c r="D1381" s="71" t="s">
        <v>2229</v>
      </c>
      <c r="E1381" s="72">
        <v>346</v>
      </c>
      <c r="F1381" s="100" t="s">
        <v>44</v>
      </c>
      <c r="G1381" s="101"/>
      <c r="H1381" s="43" t="s">
        <v>1</v>
      </c>
      <c r="I1381" s="76"/>
      <c r="K1381" s="140" t="str">
        <f t="shared" si="66"/>
        <v>農業管理與輔導業務-農政及作物生產輔導-獎補助費-對國內團體之捐助</v>
      </c>
      <c r="L1381" s="140" t="str">
        <f t="shared" si="67"/>
        <v>112年度國產有機質肥料推廣計畫</v>
      </c>
      <c r="M1381" s="40" t="str">
        <f t="shared" si="68"/>
        <v>臺中市大安區農會</v>
      </c>
    </row>
    <row r="1382" spans="1:13" s="4" customFormat="1" ht="75">
      <c r="A1382" s="71" t="s">
        <v>2226</v>
      </c>
      <c r="B1382" s="71" t="s">
        <v>2273</v>
      </c>
      <c r="C1382" s="71" t="s">
        <v>2296</v>
      </c>
      <c r="D1382" s="71" t="s">
        <v>2229</v>
      </c>
      <c r="E1382" s="72">
        <v>479</v>
      </c>
      <c r="F1382" s="100" t="s">
        <v>44</v>
      </c>
      <c r="G1382" s="101"/>
      <c r="H1382" s="43" t="s">
        <v>1</v>
      </c>
      <c r="I1382" s="76"/>
      <c r="K1382" s="140" t="str">
        <f t="shared" si="66"/>
        <v>農業管理與輔導業務-農政及作物生產輔導-獎補助費-對國內團體之捐助</v>
      </c>
      <c r="L1382" s="140" t="str">
        <f t="shared" si="67"/>
        <v>112年度優質營農環境專區計畫</v>
      </c>
      <c r="M1382" s="40" t="str">
        <f t="shared" si="68"/>
        <v>臺中市大安區農會</v>
      </c>
    </row>
    <row r="1383" spans="1:13" s="4" customFormat="1" ht="75">
      <c r="A1383" s="71" t="s">
        <v>2226</v>
      </c>
      <c r="B1383" s="71" t="s">
        <v>2274</v>
      </c>
      <c r="C1383" s="71" t="s">
        <v>2296</v>
      </c>
      <c r="D1383" s="71" t="s">
        <v>2229</v>
      </c>
      <c r="E1383" s="72">
        <v>29</v>
      </c>
      <c r="F1383" s="100" t="s">
        <v>44</v>
      </c>
      <c r="G1383" s="101"/>
      <c r="H1383" s="43" t="s">
        <v>1</v>
      </c>
      <c r="I1383" s="76"/>
      <c r="K1383" s="140" t="str">
        <f t="shared" si="66"/>
        <v>農業管理與輔導業務-農政及作物生產輔導-獎補助費-對國內團體之捐助</v>
      </c>
      <c r="L1383" s="140" t="str">
        <f t="shared" si="67"/>
        <v>112年強化水稻優良品種推廣與種源管理計畫</v>
      </c>
      <c r="M1383" s="40" t="str">
        <f t="shared" si="68"/>
        <v>臺中市大安區農會</v>
      </c>
    </row>
    <row r="1384" spans="1:13" s="4" customFormat="1" ht="75">
      <c r="A1384" s="71" t="s">
        <v>2226</v>
      </c>
      <c r="B1384" s="71" t="s">
        <v>2297</v>
      </c>
      <c r="C1384" s="71" t="s">
        <v>2296</v>
      </c>
      <c r="D1384" s="71" t="s">
        <v>2229</v>
      </c>
      <c r="E1384" s="72">
        <v>230</v>
      </c>
      <c r="F1384" s="100" t="s">
        <v>44</v>
      </c>
      <c r="G1384" s="101"/>
      <c r="H1384" s="43" t="s">
        <v>1</v>
      </c>
      <c r="I1384" s="76"/>
      <c r="K1384" s="140" t="str">
        <f t="shared" si="66"/>
        <v>農業管理與輔導業務-農政及作物生產輔導-獎補助費-對國內團體之捐助</v>
      </c>
      <c r="L1384" s="140" t="str">
        <f t="shared" si="67"/>
        <v>113年度大安區青蔥捲葉型炭疽病防治計畫</v>
      </c>
      <c r="M1384" s="40" t="str">
        <f t="shared" si="68"/>
        <v>臺中市大安區農會</v>
      </c>
    </row>
    <row r="1385" spans="1:13" s="4" customFormat="1" ht="75">
      <c r="A1385" s="71" t="s">
        <v>2226</v>
      </c>
      <c r="B1385" s="71" t="s">
        <v>2298</v>
      </c>
      <c r="C1385" s="71" t="s">
        <v>2296</v>
      </c>
      <c r="D1385" s="71" t="s">
        <v>2229</v>
      </c>
      <c r="E1385" s="72">
        <v>31</v>
      </c>
      <c r="F1385" s="100" t="s">
        <v>44</v>
      </c>
      <c r="G1385" s="101"/>
      <c r="H1385" s="43" t="s">
        <v>1</v>
      </c>
      <c r="I1385" s="76"/>
      <c r="K1385" s="140" t="str">
        <f t="shared" si="66"/>
        <v>農業管理與輔導業務-農政及作物生產輔導-獎補助費-對國內團體之捐助</v>
      </c>
      <c r="L1385" s="140" t="str">
        <f t="shared" si="67"/>
        <v>113年度大安區農業作物類生產設備設施改善補助計畫</v>
      </c>
      <c r="M1385" s="40" t="str">
        <f t="shared" si="68"/>
        <v>臺中市大安區農會</v>
      </c>
    </row>
    <row r="1386" spans="1:13" s="4" customFormat="1" ht="75">
      <c r="A1386" s="71" t="s">
        <v>2226</v>
      </c>
      <c r="B1386" s="71" t="s">
        <v>2299</v>
      </c>
      <c r="C1386" s="71" t="s">
        <v>2296</v>
      </c>
      <c r="D1386" s="71" t="s">
        <v>2229</v>
      </c>
      <c r="E1386" s="72">
        <v>143</v>
      </c>
      <c r="F1386" s="100" t="s">
        <v>44</v>
      </c>
      <c r="G1386" s="101"/>
      <c r="H1386" s="43" t="s">
        <v>1</v>
      </c>
      <c r="I1386" s="76"/>
      <c r="K1386" s="140" t="str">
        <f t="shared" si="66"/>
        <v>農業管理與輔導業務-農政及作物生產輔導-獎補助費-對國內團體之捐助</v>
      </c>
      <c r="L1386" s="140" t="str">
        <f t="shared" si="67"/>
        <v>113年度大安區優質大安葱評鑑推廣活動計畫</v>
      </c>
      <c r="M1386" s="40" t="str">
        <f t="shared" si="68"/>
        <v>臺中市大安區農會</v>
      </c>
    </row>
    <row r="1387" spans="1:13" s="4" customFormat="1" ht="75">
      <c r="A1387" s="71" t="s">
        <v>2226</v>
      </c>
      <c r="B1387" s="71" t="s">
        <v>2279</v>
      </c>
      <c r="C1387" s="71" t="s">
        <v>2296</v>
      </c>
      <c r="D1387" s="71" t="s">
        <v>2229</v>
      </c>
      <c r="E1387" s="72">
        <v>667</v>
      </c>
      <c r="F1387" s="100" t="s">
        <v>44</v>
      </c>
      <c r="G1387" s="101"/>
      <c r="H1387" s="43" t="s">
        <v>1</v>
      </c>
      <c r="I1387" s="76"/>
      <c r="K1387" s="140" t="str">
        <f t="shared" si="66"/>
        <v>農業管理與輔導業務-農政及作物生產輔導-獎補助費-對國內團體之捐助</v>
      </c>
      <c r="L1387" s="140" t="str">
        <f t="shared" si="67"/>
        <v>113年度水稻病蟲害綜合防治資材計畫</v>
      </c>
      <c r="M1387" s="40" t="str">
        <f t="shared" si="68"/>
        <v>臺中市大安區農會</v>
      </c>
    </row>
    <row r="1388" spans="1:13" s="4" customFormat="1" ht="75">
      <c r="A1388" s="71" t="s">
        <v>2226</v>
      </c>
      <c r="B1388" s="71" t="s">
        <v>2252</v>
      </c>
      <c r="C1388" s="71" t="s">
        <v>2296</v>
      </c>
      <c r="D1388" s="71" t="s">
        <v>2229</v>
      </c>
      <c r="E1388" s="72">
        <v>240</v>
      </c>
      <c r="F1388" s="100" t="s">
        <v>44</v>
      </c>
      <c r="G1388" s="101"/>
      <c r="H1388" s="43" t="s">
        <v>1</v>
      </c>
      <c r="I1388" s="76"/>
      <c r="K1388" s="140" t="str">
        <f t="shared" si="66"/>
        <v>農業管理與輔導業務-農政及作物生產輔導-獎補助費-對國內團體之捐助</v>
      </c>
      <c r="L1388" s="140" t="str">
        <f t="shared" si="67"/>
        <v>113年度國產有機質肥料推廣計畫</v>
      </c>
      <c r="M1388" s="40" t="str">
        <f t="shared" si="68"/>
        <v>臺中市大安區農會</v>
      </c>
    </row>
    <row r="1389" spans="1:13" s="4" customFormat="1" ht="75">
      <c r="A1389" s="71" t="s">
        <v>2226</v>
      </c>
      <c r="B1389" s="71" t="s">
        <v>2247</v>
      </c>
      <c r="C1389" s="71" t="s">
        <v>2296</v>
      </c>
      <c r="D1389" s="71" t="s">
        <v>2229</v>
      </c>
      <c r="E1389" s="72">
        <v>74</v>
      </c>
      <c r="F1389" s="100" t="s">
        <v>44</v>
      </c>
      <c r="G1389" s="101"/>
      <c r="H1389" s="43" t="s">
        <v>1</v>
      </c>
      <c r="I1389" s="76"/>
      <c r="K1389" s="140" t="str">
        <f t="shared" si="66"/>
        <v>農業管理與輔導業務-農政及作物生產輔導-獎補助費-對國內團體之捐助</v>
      </c>
      <c r="L1389" s="140" t="str">
        <f t="shared" si="67"/>
        <v>113年度國產微生物肥料及農田地力肥料推廣計畫</v>
      </c>
      <c r="M1389" s="40" t="str">
        <f t="shared" si="68"/>
        <v>臺中市大安區農會</v>
      </c>
    </row>
    <row r="1390" spans="1:13" s="4" customFormat="1" ht="75">
      <c r="A1390" s="71" t="s">
        <v>2226</v>
      </c>
      <c r="B1390" s="71" t="s">
        <v>2281</v>
      </c>
      <c r="C1390" s="71" t="s">
        <v>2296</v>
      </c>
      <c r="D1390" s="71" t="s">
        <v>2229</v>
      </c>
      <c r="E1390" s="72">
        <v>4</v>
      </c>
      <c r="F1390" s="100" t="s">
        <v>44</v>
      </c>
      <c r="G1390" s="101"/>
      <c r="H1390" s="43" t="s">
        <v>1</v>
      </c>
      <c r="I1390" s="76"/>
      <c r="K1390" s="140" t="str">
        <f t="shared" si="66"/>
        <v>農業管理與輔導業務-農政及作物生產輔導-獎補助費-對國內團體之捐助</v>
      </c>
      <c r="L1390" s="140" t="str">
        <f t="shared" si="67"/>
        <v>113年度農業產銷班組織輔導計畫</v>
      </c>
      <c r="M1390" s="40" t="str">
        <f t="shared" si="68"/>
        <v>臺中市大安區農會</v>
      </c>
    </row>
    <row r="1391" spans="1:13" s="4" customFormat="1" ht="75">
      <c r="A1391" s="71" t="s">
        <v>2226</v>
      </c>
      <c r="B1391" s="71" t="s">
        <v>2300</v>
      </c>
      <c r="C1391" s="71" t="s">
        <v>2296</v>
      </c>
      <c r="D1391" s="71" t="s">
        <v>2229</v>
      </c>
      <c r="E1391" s="72">
        <v>150</v>
      </c>
      <c r="F1391" s="100" t="s">
        <v>44</v>
      </c>
      <c r="G1391" s="101"/>
      <c r="H1391" s="43" t="s">
        <v>1</v>
      </c>
      <c r="I1391" s="76"/>
      <c r="K1391" s="140" t="str">
        <f t="shared" si="66"/>
        <v>農業管理與輔導業務-農政及作物生產輔導-獎補助費-對國內團體之捐助</v>
      </c>
      <c r="L1391" s="140" t="str">
        <f t="shared" si="67"/>
        <v>113年度臺中市大安區補助農業產銷班運作經費計畫</v>
      </c>
      <c r="M1391" s="40" t="str">
        <f t="shared" si="68"/>
        <v>臺中市大安區農會</v>
      </c>
    </row>
    <row r="1392" spans="1:13" s="4" customFormat="1" ht="75">
      <c r="A1392" s="71" t="s">
        <v>2226</v>
      </c>
      <c r="B1392" s="71" t="s">
        <v>2284</v>
      </c>
      <c r="C1392" s="71" t="s">
        <v>2296</v>
      </c>
      <c r="D1392" s="71" t="s">
        <v>2229</v>
      </c>
      <c r="E1392" s="72">
        <v>6</v>
      </c>
      <c r="F1392" s="100" t="s">
        <v>44</v>
      </c>
      <c r="G1392" s="101"/>
      <c r="H1392" s="43" t="s">
        <v>1</v>
      </c>
      <c r="I1392" s="76"/>
      <c r="K1392" s="140" t="str">
        <f t="shared" si="66"/>
        <v>農業管理與輔導業務-農政及作物生產輔導-獎補助費-對國內團體之捐助</v>
      </c>
      <c r="L1392" s="140" t="str">
        <f t="shared" si="67"/>
        <v>113年度臺中市有機農業適用肥料推廣計畫</v>
      </c>
      <c r="M1392" s="40" t="str">
        <f t="shared" si="68"/>
        <v>臺中市大安區農會</v>
      </c>
    </row>
    <row r="1393" spans="1:13" s="4" customFormat="1" ht="75">
      <c r="A1393" s="71" t="s">
        <v>2226</v>
      </c>
      <c r="B1393" s="71" t="s">
        <v>2285</v>
      </c>
      <c r="C1393" s="71" t="s">
        <v>2296</v>
      </c>
      <c r="D1393" s="71" t="s">
        <v>2229</v>
      </c>
      <c r="E1393" s="72">
        <v>981</v>
      </c>
      <c r="F1393" s="100" t="s">
        <v>44</v>
      </c>
      <c r="G1393" s="101"/>
      <c r="H1393" s="43" t="s">
        <v>1</v>
      </c>
      <c r="I1393" s="76"/>
      <c r="K1393" s="140" t="str">
        <f t="shared" si="66"/>
        <v>農業管理與輔導業務-農政及作物生產輔導-獎補助費-對國內團體之捐助</v>
      </c>
      <c r="L1393" s="140" t="str">
        <f t="shared" si="67"/>
        <v>113年度臺中市補助農民稻草剪段防止焚燒稻草計畫</v>
      </c>
      <c r="M1393" s="40" t="str">
        <f t="shared" si="68"/>
        <v>臺中市大安區農會</v>
      </c>
    </row>
    <row r="1394" spans="1:13" s="4" customFormat="1" ht="75">
      <c r="A1394" s="71" t="s">
        <v>2226</v>
      </c>
      <c r="B1394" s="71" t="s">
        <v>2227</v>
      </c>
      <c r="C1394" s="71" t="s">
        <v>2296</v>
      </c>
      <c r="D1394" s="71" t="s">
        <v>2229</v>
      </c>
      <c r="E1394" s="72">
        <v>7</v>
      </c>
      <c r="F1394" s="100" t="s">
        <v>44</v>
      </c>
      <c r="G1394" s="101"/>
      <c r="H1394" s="43" t="s">
        <v>1</v>
      </c>
      <c r="I1394" s="76"/>
      <c r="K1394" s="140" t="str">
        <f t="shared" si="66"/>
        <v>農業管理與輔導業務-農政及作物生產輔導-獎補助費-對國內團體之捐助</v>
      </c>
      <c r="L1394" s="140" t="str">
        <f t="shared" si="67"/>
        <v>113年度臺中市農產品標章驗證輔導計畫</v>
      </c>
      <c r="M1394" s="40" t="str">
        <f t="shared" si="68"/>
        <v>臺中市大安區農會</v>
      </c>
    </row>
    <row r="1395" spans="1:13" s="4" customFormat="1" ht="75">
      <c r="A1395" s="71" t="s">
        <v>2226</v>
      </c>
      <c r="B1395" s="71" t="s">
        <v>2227</v>
      </c>
      <c r="C1395" s="71" t="s">
        <v>2296</v>
      </c>
      <c r="D1395" s="71" t="s">
        <v>2229</v>
      </c>
      <c r="E1395" s="72">
        <v>387</v>
      </c>
      <c r="F1395" s="100" t="s">
        <v>44</v>
      </c>
      <c r="G1395" s="101"/>
      <c r="H1395" s="43" t="s">
        <v>1</v>
      </c>
      <c r="I1395" s="76"/>
      <c r="K1395" s="140" t="str">
        <f t="shared" si="66"/>
        <v>農業管理與輔導業務-農政及作物生產輔導-獎補助費-對國內團體之捐助</v>
      </c>
      <c r="L1395" s="140" t="str">
        <f t="shared" si="67"/>
        <v>113年度臺中市農產品標章驗證輔導計畫</v>
      </c>
      <c r="M1395" s="40" t="str">
        <f t="shared" si="68"/>
        <v>臺中市大安區農會</v>
      </c>
    </row>
    <row r="1396" spans="1:13" s="4" customFormat="1" ht="75">
      <c r="A1396" s="71" t="s">
        <v>2226</v>
      </c>
      <c r="B1396" s="71" t="s">
        <v>2287</v>
      </c>
      <c r="C1396" s="71" t="s">
        <v>2296</v>
      </c>
      <c r="D1396" s="71" t="s">
        <v>2229</v>
      </c>
      <c r="E1396" s="72">
        <v>1506</v>
      </c>
      <c r="F1396" s="100" t="s">
        <v>44</v>
      </c>
      <c r="G1396" s="101"/>
      <c r="H1396" s="43" t="s">
        <v>1</v>
      </c>
      <c r="I1396" s="76"/>
      <c r="K1396" s="140" t="str">
        <f t="shared" si="66"/>
        <v>農業管理與輔導業務-農政及作物生產輔導-獎補助費-對國內團體之捐助</v>
      </c>
      <c r="L1396" s="140" t="str">
        <f t="shared" si="67"/>
        <v>113年度優質營農環境專區計畫</v>
      </c>
      <c r="M1396" s="40" t="str">
        <f t="shared" si="68"/>
        <v>臺中市大安區農會</v>
      </c>
    </row>
    <row r="1397" spans="1:13" s="4" customFormat="1" ht="75">
      <c r="A1397" s="71" t="s">
        <v>2226</v>
      </c>
      <c r="B1397" s="71" t="s">
        <v>2288</v>
      </c>
      <c r="C1397" s="71" t="s">
        <v>2296</v>
      </c>
      <c r="D1397" s="71" t="s">
        <v>2229</v>
      </c>
      <c r="E1397" s="72">
        <v>34</v>
      </c>
      <c r="F1397" s="100" t="s">
        <v>44</v>
      </c>
      <c r="G1397" s="101"/>
      <c r="H1397" s="43" t="s">
        <v>1</v>
      </c>
      <c r="I1397" s="76"/>
      <c r="K1397" s="140" t="str">
        <f t="shared" si="66"/>
        <v>農業管理與輔導業務-農政及作物生產輔導-獎補助費-對國內團體之捐助</v>
      </c>
      <c r="L1397" s="140" t="str">
        <f t="shared" si="67"/>
        <v>113年強化水稻優良品種推廣與種原管理計畫</v>
      </c>
      <c r="M1397" s="40" t="str">
        <f t="shared" si="68"/>
        <v>臺中市大安區農會</v>
      </c>
    </row>
    <row r="1398" spans="1:13" s="4" customFormat="1" ht="75">
      <c r="A1398" s="71" t="s">
        <v>2226</v>
      </c>
      <c r="B1398" s="71" t="s">
        <v>2289</v>
      </c>
      <c r="C1398" s="71" t="s">
        <v>2296</v>
      </c>
      <c r="D1398" s="71" t="s">
        <v>2229</v>
      </c>
      <c r="E1398" s="72">
        <v>2397</v>
      </c>
      <c r="F1398" s="100" t="s">
        <v>44</v>
      </c>
      <c r="G1398" s="101"/>
      <c r="H1398" s="43" t="s">
        <v>1</v>
      </c>
      <c r="I1398" s="76"/>
      <c r="K1398" s="140" t="str">
        <f t="shared" si="66"/>
        <v>農業管理與輔導業務-農政及作物生產輔導-獎補助費-對國內團體之捐助</v>
      </c>
      <c r="L1398" s="140" t="str">
        <f t="shared" si="67"/>
        <v>113年第1期作補助農民繳售公糧運費補助計畫</v>
      </c>
      <c r="M1398" s="40" t="str">
        <f t="shared" si="68"/>
        <v>臺中市大安區農會</v>
      </c>
    </row>
    <row r="1399" spans="1:13" s="4" customFormat="1" ht="75">
      <c r="A1399" s="71" t="s">
        <v>2226</v>
      </c>
      <c r="B1399" s="71" t="s">
        <v>2290</v>
      </c>
      <c r="C1399" s="71" t="s">
        <v>2296</v>
      </c>
      <c r="D1399" s="71" t="s">
        <v>2229</v>
      </c>
      <c r="E1399" s="72">
        <v>144</v>
      </c>
      <c r="F1399" s="100" t="s">
        <v>44</v>
      </c>
      <c r="G1399" s="101"/>
      <c r="H1399" s="43" t="s">
        <v>1</v>
      </c>
      <c r="I1399" s="76"/>
      <c r="K1399" s="140" t="str">
        <f t="shared" si="66"/>
        <v>農業管理與輔導業務-農政及作物生產輔導-獎補助費-對國內團體之捐助</v>
      </c>
      <c r="L1399" s="140" t="str">
        <f t="shared" si="67"/>
        <v>113年第2期作公糧運費補助計畫</v>
      </c>
      <c r="M1399" s="40" t="str">
        <f t="shared" si="68"/>
        <v>臺中市大安區農會</v>
      </c>
    </row>
    <row r="1400" spans="1:13" s="4" customFormat="1" ht="75">
      <c r="A1400" s="71" t="s">
        <v>2226</v>
      </c>
      <c r="B1400" s="71" t="s">
        <v>2292</v>
      </c>
      <c r="C1400" s="71" t="s">
        <v>2296</v>
      </c>
      <c r="D1400" s="71" t="s">
        <v>2229</v>
      </c>
      <c r="E1400" s="72">
        <v>20</v>
      </c>
      <c r="F1400" s="100" t="s">
        <v>44</v>
      </c>
      <c r="G1400" s="101"/>
      <c r="H1400" s="43" t="s">
        <v>1</v>
      </c>
      <c r="I1400" s="76"/>
      <c r="K1400" s="140" t="str">
        <f t="shared" si="66"/>
        <v>農業管理與輔導業務-農政及作物生產輔導-獎補助費-對國內團體之捐助</v>
      </c>
      <c r="L1400" s="140" t="str">
        <f t="shared" si="67"/>
        <v>113年輔導大專業農擴大經營規模計畫</v>
      </c>
      <c r="M1400" s="40" t="str">
        <f t="shared" si="68"/>
        <v>臺中市大安區農會</v>
      </c>
    </row>
    <row r="1401" spans="1:13" s="4" customFormat="1" ht="75">
      <c r="A1401" s="71" t="s">
        <v>2226</v>
      </c>
      <c r="B1401" s="71" t="s">
        <v>2293</v>
      </c>
      <c r="C1401" s="71" t="s">
        <v>2296</v>
      </c>
      <c r="D1401" s="71" t="s">
        <v>2229</v>
      </c>
      <c r="E1401" s="72">
        <v>3253</v>
      </c>
      <c r="F1401" s="100" t="s">
        <v>2294</v>
      </c>
      <c r="G1401" s="101" t="s">
        <v>2301</v>
      </c>
      <c r="H1401" s="43" t="s">
        <v>1</v>
      </c>
      <c r="I1401" s="76"/>
      <c r="K1401" s="140" t="str">
        <f t="shared" si="66"/>
        <v>農業管理與輔導業務-農政及作物生產輔導-獎補助費-對國內團體之捐助</v>
      </c>
      <c r="L1401" s="140" t="str">
        <f t="shared" si="67"/>
        <v>綠色環境給付計畫</v>
      </c>
      <c r="M1401" s="40" t="str">
        <f t="shared" si="68"/>
        <v>臺中市大安區農會</v>
      </c>
    </row>
    <row r="1402" spans="1:13" s="4" customFormat="1" ht="75">
      <c r="A1402" s="71" t="s">
        <v>2226</v>
      </c>
      <c r="B1402" s="71" t="s">
        <v>2270</v>
      </c>
      <c r="C1402" s="71" t="s">
        <v>2302</v>
      </c>
      <c r="D1402" s="71" t="s">
        <v>2229</v>
      </c>
      <c r="E1402" s="72">
        <v>370</v>
      </c>
      <c r="F1402" s="100" t="s">
        <v>44</v>
      </c>
      <c r="G1402" s="101"/>
      <c r="H1402" s="43" t="s">
        <v>1</v>
      </c>
      <c r="I1402" s="76"/>
      <c r="K1402" s="140" t="str">
        <f t="shared" si="66"/>
        <v>農業管理與輔導業務-農政及作物生產輔導-獎補助費-對國內團體之捐助</v>
      </c>
      <c r="L1402" s="140" t="str">
        <f t="shared" si="67"/>
        <v>112年水稻產業專案輔導施用含稻草分解菌有機質肥料推廣計畫</v>
      </c>
      <c r="M1402" s="40" t="str">
        <f t="shared" si="68"/>
        <v>臺中市大肚區農會</v>
      </c>
    </row>
    <row r="1403" spans="1:13" s="4" customFormat="1" ht="75">
      <c r="A1403" s="71" t="s">
        <v>2226</v>
      </c>
      <c r="B1403" s="71" t="s">
        <v>2236</v>
      </c>
      <c r="C1403" s="71" t="s">
        <v>2302</v>
      </c>
      <c r="D1403" s="71" t="s">
        <v>2229</v>
      </c>
      <c r="E1403" s="72">
        <v>5</v>
      </c>
      <c r="F1403" s="100" t="s">
        <v>44</v>
      </c>
      <c r="G1403" s="101"/>
      <c r="H1403" s="43" t="s">
        <v>1</v>
      </c>
      <c r="I1403" s="76"/>
      <c r="K1403" s="140" t="str">
        <f t="shared" si="66"/>
        <v>農業管理與輔導業務-農政及作物生產輔導-獎補助費-對國內團體之捐助</v>
      </c>
      <c r="L1403" s="140" t="str">
        <f t="shared" si="67"/>
        <v>112年度友善環境植物保護資材推廣計畫</v>
      </c>
      <c r="M1403" s="40" t="str">
        <f t="shared" si="68"/>
        <v>臺中市大肚區農會</v>
      </c>
    </row>
    <row r="1404" spans="1:13" s="4" customFormat="1" ht="75">
      <c r="A1404" s="71" t="s">
        <v>2226</v>
      </c>
      <c r="B1404" s="71" t="s">
        <v>2243</v>
      </c>
      <c r="C1404" s="71" t="s">
        <v>2302</v>
      </c>
      <c r="D1404" s="71" t="s">
        <v>2229</v>
      </c>
      <c r="E1404" s="72">
        <v>250</v>
      </c>
      <c r="F1404" s="100" t="s">
        <v>44</v>
      </c>
      <c r="G1404" s="101"/>
      <c r="H1404" s="43" t="s">
        <v>1</v>
      </c>
      <c r="I1404" s="76"/>
      <c r="K1404" s="140" t="str">
        <f t="shared" si="66"/>
        <v>農業管理與輔導業務-農政及作物生產輔導-獎補助費-對國內團體之捐助</v>
      </c>
      <c r="L1404" s="140" t="str">
        <f t="shared" si="67"/>
        <v>112年度國產有機質肥料推廣計畫</v>
      </c>
      <c r="M1404" s="40" t="str">
        <f t="shared" si="68"/>
        <v>臺中市大肚區農會</v>
      </c>
    </row>
    <row r="1405" spans="1:13" s="4" customFormat="1" ht="75">
      <c r="A1405" s="71" t="s">
        <v>2226</v>
      </c>
      <c r="B1405" s="71" t="s">
        <v>2274</v>
      </c>
      <c r="C1405" s="71" t="s">
        <v>2302</v>
      </c>
      <c r="D1405" s="71" t="s">
        <v>2229</v>
      </c>
      <c r="E1405" s="72">
        <v>32</v>
      </c>
      <c r="F1405" s="100" t="s">
        <v>44</v>
      </c>
      <c r="G1405" s="101"/>
      <c r="H1405" s="43" t="s">
        <v>1</v>
      </c>
      <c r="I1405" s="76"/>
      <c r="K1405" s="140" t="str">
        <f t="shared" si="66"/>
        <v>農業管理與輔導業務-農政及作物生產輔導-獎補助費-對國內團體之捐助</v>
      </c>
      <c r="L1405" s="140" t="str">
        <f t="shared" si="67"/>
        <v>112年強化水稻優良品種推廣與種源管理計畫</v>
      </c>
      <c r="M1405" s="40" t="str">
        <f t="shared" si="68"/>
        <v>臺中市大肚區農會</v>
      </c>
    </row>
    <row r="1406" spans="1:13" s="4" customFormat="1" ht="75">
      <c r="A1406" s="71" t="s">
        <v>2226</v>
      </c>
      <c r="B1406" s="71" t="s">
        <v>2303</v>
      </c>
      <c r="C1406" s="71" t="s">
        <v>2302</v>
      </c>
      <c r="D1406" s="71" t="s">
        <v>2229</v>
      </c>
      <c r="E1406" s="72">
        <v>140</v>
      </c>
      <c r="F1406" s="100" t="s">
        <v>44</v>
      </c>
      <c r="G1406" s="101"/>
      <c r="H1406" s="43" t="s">
        <v>1</v>
      </c>
      <c r="I1406" s="76"/>
      <c r="K1406" s="140" t="str">
        <f t="shared" si="66"/>
        <v>農業管理與輔導業務-農政及作物生產輔導-獎補助費-對國內團體之捐助</v>
      </c>
      <c r="L1406" s="140" t="str">
        <f t="shared" si="67"/>
        <v>113年度大肚區農業作物類生產設備設施改善補助計畫</v>
      </c>
      <c r="M1406" s="40" t="str">
        <f t="shared" si="68"/>
        <v>臺中市大肚區農會</v>
      </c>
    </row>
    <row r="1407" spans="1:13" s="4" customFormat="1" ht="75">
      <c r="A1407" s="71" t="s">
        <v>2226</v>
      </c>
      <c r="B1407" s="71" t="s">
        <v>2279</v>
      </c>
      <c r="C1407" s="71" t="s">
        <v>2302</v>
      </c>
      <c r="D1407" s="71" t="s">
        <v>2229</v>
      </c>
      <c r="E1407" s="72">
        <v>301</v>
      </c>
      <c r="F1407" s="100" t="s">
        <v>44</v>
      </c>
      <c r="G1407" s="101"/>
      <c r="H1407" s="43" t="s">
        <v>1</v>
      </c>
      <c r="I1407" s="76"/>
      <c r="K1407" s="140" t="str">
        <f t="shared" si="66"/>
        <v>農業管理與輔導業務-農政及作物生產輔導-獎補助費-對國內團體之捐助</v>
      </c>
      <c r="L1407" s="140" t="str">
        <f t="shared" si="67"/>
        <v>113年度水稻病蟲害綜合防治資材計畫</v>
      </c>
      <c r="M1407" s="40" t="str">
        <f t="shared" si="68"/>
        <v>臺中市大肚區農會</v>
      </c>
    </row>
    <row r="1408" spans="1:13" s="4" customFormat="1" ht="75">
      <c r="A1408" s="71" t="s">
        <v>2226</v>
      </c>
      <c r="B1408" s="71" t="s">
        <v>2280</v>
      </c>
      <c r="C1408" s="71" t="s">
        <v>2302</v>
      </c>
      <c r="D1408" s="71" t="s">
        <v>2229</v>
      </c>
      <c r="E1408" s="72">
        <v>370</v>
      </c>
      <c r="F1408" s="100" t="s">
        <v>44</v>
      </c>
      <c r="G1408" s="101"/>
      <c r="H1408" s="43" t="s">
        <v>1</v>
      </c>
      <c r="I1408" s="76"/>
      <c r="K1408" s="140" t="str">
        <f t="shared" si="66"/>
        <v>農業管理與輔導業務-農政及作物生產輔導-獎補助費-對國內團體之捐助</v>
      </c>
      <c r="L1408" s="140" t="str">
        <f t="shared" si="67"/>
        <v>113年度水稻產業專案輔導施用含稻草分解菌有機質肥料推廣計畫</v>
      </c>
      <c r="M1408" s="40" t="str">
        <f t="shared" si="68"/>
        <v>臺中市大肚區農會</v>
      </c>
    </row>
    <row r="1409" spans="1:13" s="4" customFormat="1" ht="75">
      <c r="A1409" s="71" t="s">
        <v>2226</v>
      </c>
      <c r="B1409" s="71" t="s">
        <v>2252</v>
      </c>
      <c r="C1409" s="71" t="s">
        <v>2302</v>
      </c>
      <c r="D1409" s="71" t="s">
        <v>2229</v>
      </c>
      <c r="E1409" s="72">
        <v>166</v>
      </c>
      <c r="F1409" s="100" t="s">
        <v>44</v>
      </c>
      <c r="G1409" s="101"/>
      <c r="H1409" s="43" t="s">
        <v>1</v>
      </c>
      <c r="I1409" s="76"/>
      <c r="K1409" s="140" t="str">
        <f t="shared" si="66"/>
        <v>農業管理與輔導業務-農政及作物生產輔導-獎補助費-對國內團體之捐助</v>
      </c>
      <c r="L1409" s="140" t="str">
        <f t="shared" si="67"/>
        <v>113年度國產有機質肥料推廣計畫</v>
      </c>
      <c r="M1409" s="40" t="str">
        <f t="shared" si="68"/>
        <v>臺中市大肚區農會</v>
      </c>
    </row>
    <row r="1410" spans="1:13" s="4" customFormat="1" ht="75">
      <c r="A1410" s="71" t="s">
        <v>2226</v>
      </c>
      <c r="B1410" s="71" t="s">
        <v>2281</v>
      </c>
      <c r="C1410" s="71" t="s">
        <v>2302</v>
      </c>
      <c r="D1410" s="71" t="s">
        <v>2229</v>
      </c>
      <c r="E1410" s="72">
        <v>7</v>
      </c>
      <c r="F1410" s="100" t="s">
        <v>44</v>
      </c>
      <c r="G1410" s="101"/>
      <c r="H1410" s="43" t="s">
        <v>1</v>
      </c>
      <c r="I1410" s="76"/>
      <c r="K1410" s="140" t="str">
        <f t="shared" si="66"/>
        <v>農業管理與輔導業務-農政及作物生產輔導-獎補助費-對國內團體之捐助</v>
      </c>
      <c r="L1410" s="140" t="str">
        <f t="shared" si="67"/>
        <v>113年度農業產銷班組織輔導計畫</v>
      </c>
      <c r="M1410" s="40" t="str">
        <f t="shared" si="68"/>
        <v>臺中市大肚區農會</v>
      </c>
    </row>
    <row r="1411" spans="1:13" s="4" customFormat="1" ht="75">
      <c r="A1411" s="71" t="s">
        <v>2226</v>
      </c>
      <c r="B1411" s="71" t="s">
        <v>2304</v>
      </c>
      <c r="C1411" s="71" t="s">
        <v>2302</v>
      </c>
      <c r="D1411" s="71" t="s">
        <v>2229</v>
      </c>
      <c r="E1411" s="72">
        <v>220</v>
      </c>
      <c r="F1411" s="100" t="s">
        <v>44</v>
      </c>
      <c r="G1411" s="101"/>
      <c r="H1411" s="43" t="s">
        <v>1</v>
      </c>
      <c r="I1411" s="76"/>
      <c r="K1411" s="140" t="str">
        <f t="shared" si="66"/>
        <v>農業管理與輔導業務-農政及作物生產輔導-獎補助費-對國內團體之捐助</v>
      </c>
      <c r="L1411" s="140" t="str">
        <f t="shared" si="67"/>
        <v>113年度臺中市大肚區補助農業產銷班運作經費計畫</v>
      </c>
      <c r="M1411" s="40" t="str">
        <f t="shared" si="68"/>
        <v>臺中市大肚區農會</v>
      </c>
    </row>
    <row r="1412" spans="1:13" s="4" customFormat="1" ht="75">
      <c r="A1412" s="71" t="s">
        <v>2226</v>
      </c>
      <c r="B1412" s="71" t="s">
        <v>2239</v>
      </c>
      <c r="C1412" s="71" t="s">
        <v>2302</v>
      </c>
      <c r="D1412" s="71" t="s">
        <v>2229</v>
      </c>
      <c r="E1412" s="72">
        <v>82</v>
      </c>
      <c r="F1412" s="100" t="s">
        <v>44</v>
      </c>
      <c r="G1412" s="101"/>
      <c r="H1412" s="43" t="s">
        <v>1</v>
      </c>
      <c r="I1412" s="76"/>
      <c r="K1412" s="140" t="str">
        <f t="shared" ref="K1412:K1475" si="69">A1412</f>
        <v>農業管理與輔導業務-農政及作物生產輔導-獎補助費-對國內團體之捐助</v>
      </c>
      <c r="L1412" s="140" t="str">
        <f t="shared" ref="L1412:L1475" si="70">B1412</f>
        <v>113年度臺中市政府農業局國產有機質肥料加碼補助計畫</v>
      </c>
      <c r="M1412" s="40" t="str">
        <f t="shared" ref="M1412:M1475" si="71">C1412</f>
        <v>臺中市大肚區農會</v>
      </c>
    </row>
    <row r="1413" spans="1:13" s="4" customFormat="1" ht="75">
      <c r="A1413" s="71" t="s">
        <v>2226</v>
      </c>
      <c r="B1413" s="71" t="s">
        <v>2305</v>
      </c>
      <c r="C1413" s="71" t="s">
        <v>2302</v>
      </c>
      <c r="D1413" s="71" t="s">
        <v>2229</v>
      </c>
      <c r="E1413" s="72">
        <v>463</v>
      </c>
      <c r="F1413" s="100" t="s">
        <v>44</v>
      </c>
      <c r="G1413" s="101"/>
      <c r="H1413" s="43" t="s">
        <v>1</v>
      </c>
      <c r="I1413" s="76"/>
      <c r="K1413" s="140" t="str">
        <f t="shared" si="69"/>
        <v>農業管理與輔導業務-農政及作物生產輔導-獎補助費-對國內團體之捐助</v>
      </c>
      <c r="L1413" s="140" t="str">
        <f t="shared" si="70"/>
        <v>113年度臺中市補助農民辦理稻草剪段防止焚燒稻草計畫</v>
      </c>
      <c r="M1413" s="40" t="str">
        <f t="shared" si="71"/>
        <v>臺中市大肚區農會</v>
      </c>
    </row>
    <row r="1414" spans="1:13" s="4" customFormat="1" ht="75">
      <c r="A1414" s="71" t="s">
        <v>2226</v>
      </c>
      <c r="B1414" s="71" t="s">
        <v>2288</v>
      </c>
      <c r="C1414" s="71" t="s">
        <v>2302</v>
      </c>
      <c r="D1414" s="71" t="s">
        <v>2229</v>
      </c>
      <c r="E1414" s="72">
        <v>36</v>
      </c>
      <c r="F1414" s="100" t="s">
        <v>44</v>
      </c>
      <c r="G1414" s="101"/>
      <c r="H1414" s="43" t="s">
        <v>1</v>
      </c>
      <c r="I1414" s="76"/>
      <c r="K1414" s="140" t="str">
        <f t="shared" si="69"/>
        <v>農業管理與輔導業務-農政及作物生產輔導-獎補助費-對國內團體之捐助</v>
      </c>
      <c r="L1414" s="140" t="str">
        <f t="shared" si="70"/>
        <v>113年強化水稻優良品種推廣與種原管理計畫</v>
      </c>
      <c r="M1414" s="40" t="str">
        <f t="shared" si="71"/>
        <v>臺中市大肚區農會</v>
      </c>
    </row>
    <row r="1415" spans="1:13" s="4" customFormat="1" ht="75">
      <c r="A1415" s="71" t="s">
        <v>2226</v>
      </c>
      <c r="B1415" s="71" t="s">
        <v>2289</v>
      </c>
      <c r="C1415" s="71" t="s">
        <v>2302</v>
      </c>
      <c r="D1415" s="71" t="s">
        <v>2229</v>
      </c>
      <c r="E1415" s="72">
        <v>1651</v>
      </c>
      <c r="F1415" s="100" t="s">
        <v>44</v>
      </c>
      <c r="G1415" s="101"/>
      <c r="H1415" s="43" t="s">
        <v>1</v>
      </c>
      <c r="I1415" s="76"/>
      <c r="K1415" s="140" t="str">
        <f t="shared" si="69"/>
        <v>農業管理與輔導業務-農政及作物生產輔導-獎補助費-對國內團體之捐助</v>
      </c>
      <c r="L1415" s="140" t="str">
        <f t="shared" si="70"/>
        <v>113年第1期作補助農民繳售公糧運費補助計畫</v>
      </c>
      <c r="M1415" s="40" t="str">
        <f t="shared" si="71"/>
        <v>臺中市大肚區農會</v>
      </c>
    </row>
    <row r="1416" spans="1:13" s="4" customFormat="1" ht="75">
      <c r="A1416" s="71" t="s">
        <v>2226</v>
      </c>
      <c r="B1416" s="71" t="s">
        <v>2290</v>
      </c>
      <c r="C1416" s="71" t="s">
        <v>2302</v>
      </c>
      <c r="D1416" s="71" t="s">
        <v>2229</v>
      </c>
      <c r="E1416" s="72">
        <v>107</v>
      </c>
      <c r="F1416" s="100" t="s">
        <v>44</v>
      </c>
      <c r="G1416" s="101"/>
      <c r="H1416" s="43" t="s">
        <v>1</v>
      </c>
      <c r="I1416" s="76"/>
      <c r="K1416" s="140" t="str">
        <f t="shared" si="69"/>
        <v>農業管理與輔導業務-農政及作物生產輔導-獎補助費-對國內團體之捐助</v>
      </c>
      <c r="L1416" s="140" t="str">
        <f t="shared" si="70"/>
        <v>113年第2期作公糧運費補助計畫</v>
      </c>
      <c r="M1416" s="40" t="str">
        <f t="shared" si="71"/>
        <v>臺中市大肚區農會</v>
      </c>
    </row>
    <row r="1417" spans="1:13" s="4" customFormat="1" ht="75">
      <c r="A1417" s="71" t="s">
        <v>2226</v>
      </c>
      <c r="B1417" s="71" t="s">
        <v>2293</v>
      </c>
      <c r="C1417" s="71" t="s">
        <v>2302</v>
      </c>
      <c r="D1417" s="71" t="s">
        <v>2229</v>
      </c>
      <c r="E1417" s="72">
        <v>854</v>
      </c>
      <c r="F1417" s="100" t="s">
        <v>44</v>
      </c>
      <c r="G1417" s="101"/>
      <c r="H1417" s="43" t="s">
        <v>1</v>
      </c>
      <c r="I1417" s="76"/>
      <c r="K1417" s="140" t="str">
        <f t="shared" si="69"/>
        <v>農業管理與輔導業務-農政及作物生產輔導-獎補助費-對國內團體之捐助</v>
      </c>
      <c r="L1417" s="140" t="str">
        <f t="shared" si="70"/>
        <v>綠色環境給付計畫</v>
      </c>
      <c r="M1417" s="40" t="str">
        <f t="shared" si="71"/>
        <v>臺中市大肚區農會</v>
      </c>
    </row>
    <row r="1418" spans="1:13" s="4" customFormat="1" ht="75">
      <c r="A1418" s="71" t="s">
        <v>2226</v>
      </c>
      <c r="B1418" s="71" t="s">
        <v>2255</v>
      </c>
      <c r="C1418" s="71" t="s">
        <v>2306</v>
      </c>
      <c r="D1418" s="71" t="s">
        <v>2229</v>
      </c>
      <c r="E1418" s="72">
        <v>21</v>
      </c>
      <c r="F1418" s="100" t="s">
        <v>44</v>
      </c>
      <c r="G1418" s="101"/>
      <c r="H1418" s="43" t="s">
        <v>1</v>
      </c>
      <c r="I1418" s="76"/>
      <c r="K1418" s="140" t="str">
        <f t="shared" si="69"/>
        <v>農業管理與輔導業務-農政及作物生產輔導-獎補助費-對國內團體之捐助</v>
      </c>
      <c r="L1418" s="140" t="str">
        <f t="shared" si="70"/>
        <v>112年水果產業結構調整計畫</v>
      </c>
      <c r="M1418" s="40" t="str">
        <f t="shared" si="71"/>
        <v>臺中市大里區農會</v>
      </c>
    </row>
    <row r="1419" spans="1:13" s="4" customFormat="1" ht="75">
      <c r="A1419" s="71" t="s">
        <v>2226</v>
      </c>
      <c r="B1419" s="71" t="s">
        <v>2270</v>
      </c>
      <c r="C1419" s="71" t="s">
        <v>2306</v>
      </c>
      <c r="D1419" s="71" t="s">
        <v>2229</v>
      </c>
      <c r="E1419" s="72">
        <v>180</v>
      </c>
      <c r="F1419" s="100" t="s">
        <v>44</v>
      </c>
      <c r="G1419" s="101"/>
      <c r="H1419" s="43" t="s">
        <v>1</v>
      </c>
      <c r="I1419" s="76"/>
      <c r="K1419" s="140" t="str">
        <f t="shared" si="69"/>
        <v>農業管理與輔導業務-農政及作物生產輔導-獎補助費-對國內團體之捐助</v>
      </c>
      <c r="L1419" s="140" t="str">
        <f t="shared" si="70"/>
        <v>112年水稻產業專案輔導施用含稻草分解菌有機質肥料推廣計畫</v>
      </c>
      <c r="M1419" s="40" t="str">
        <f t="shared" si="71"/>
        <v>臺中市大里區農會</v>
      </c>
    </row>
    <row r="1420" spans="1:13" s="4" customFormat="1" ht="75">
      <c r="A1420" s="71" t="s">
        <v>2226</v>
      </c>
      <c r="B1420" s="71" t="s">
        <v>2240</v>
      </c>
      <c r="C1420" s="71" t="s">
        <v>2306</v>
      </c>
      <c r="D1420" s="71" t="s">
        <v>2229</v>
      </c>
      <c r="E1420" s="72">
        <v>35</v>
      </c>
      <c r="F1420" s="100" t="s">
        <v>44</v>
      </c>
      <c r="G1420" s="101"/>
      <c r="H1420" s="43" t="s">
        <v>1</v>
      </c>
      <c r="I1420" s="76"/>
      <c r="K1420" s="140" t="str">
        <f t="shared" si="69"/>
        <v>農業管理與輔導業務-農政及作物生產輔導-獎補助費-對國內團體之捐助</v>
      </c>
      <c r="L1420" s="140" t="str">
        <f t="shared" si="70"/>
        <v>112年有機農業田間栽培及肥培管理講習計畫</v>
      </c>
      <c r="M1420" s="40" t="str">
        <f t="shared" si="71"/>
        <v>臺中市大里區農會</v>
      </c>
    </row>
    <row r="1421" spans="1:13" s="4" customFormat="1" ht="75">
      <c r="A1421" s="71" t="s">
        <v>2226</v>
      </c>
      <c r="B1421" s="71" t="s">
        <v>2236</v>
      </c>
      <c r="C1421" s="71" t="s">
        <v>2306</v>
      </c>
      <c r="D1421" s="71" t="s">
        <v>2229</v>
      </c>
      <c r="E1421" s="72">
        <v>214</v>
      </c>
      <c r="F1421" s="100" t="s">
        <v>44</v>
      </c>
      <c r="G1421" s="101"/>
      <c r="H1421" s="43" t="s">
        <v>1</v>
      </c>
      <c r="I1421" s="76"/>
      <c r="K1421" s="140" t="str">
        <f t="shared" si="69"/>
        <v>農業管理與輔導業務-農政及作物生產輔導-獎補助費-對國內團體之捐助</v>
      </c>
      <c r="L1421" s="140" t="str">
        <f t="shared" si="70"/>
        <v>112年度友善環境植物保護資材推廣計畫</v>
      </c>
      <c r="M1421" s="40" t="str">
        <f t="shared" si="71"/>
        <v>臺中市大里區農會</v>
      </c>
    </row>
    <row r="1422" spans="1:13" s="4" customFormat="1" ht="75">
      <c r="A1422" s="71" t="s">
        <v>2226</v>
      </c>
      <c r="B1422" s="71" t="s">
        <v>2243</v>
      </c>
      <c r="C1422" s="71" t="s">
        <v>2306</v>
      </c>
      <c r="D1422" s="71" t="s">
        <v>2229</v>
      </c>
      <c r="E1422" s="72">
        <v>4983</v>
      </c>
      <c r="F1422" s="100" t="s">
        <v>44</v>
      </c>
      <c r="G1422" s="101"/>
      <c r="H1422" s="43" t="s">
        <v>1</v>
      </c>
      <c r="I1422" s="76"/>
      <c r="K1422" s="140" t="str">
        <f t="shared" si="69"/>
        <v>農業管理與輔導業務-農政及作物生產輔導-獎補助費-對國內團體之捐助</v>
      </c>
      <c r="L1422" s="140" t="str">
        <f t="shared" si="70"/>
        <v>112年度國產有機質肥料推廣計畫</v>
      </c>
      <c r="M1422" s="40" t="str">
        <f t="shared" si="71"/>
        <v>臺中市大里區農會</v>
      </c>
    </row>
    <row r="1423" spans="1:13" s="4" customFormat="1" ht="75">
      <c r="A1423" s="71" t="s">
        <v>2226</v>
      </c>
      <c r="B1423" s="71" t="s">
        <v>2242</v>
      </c>
      <c r="C1423" s="71" t="s">
        <v>2306</v>
      </c>
      <c r="D1423" s="71" t="s">
        <v>2229</v>
      </c>
      <c r="E1423" s="72">
        <v>100</v>
      </c>
      <c r="F1423" s="100" t="s">
        <v>44</v>
      </c>
      <c r="G1423" s="101"/>
      <c r="H1423" s="43" t="s">
        <v>1</v>
      </c>
      <c r="I1423" s="76"/>
      <c r="K1423" s="140" t="str">
        <f t="shared" si="69"/>
        <v>農業管理與輔導業務-農政及作物生產輔導-獎補助費-對國內團體之捐助</v>
      </c>
      <c r="L1423" s="140" t="str">
        <f t="shared" si="70"/>
        <v>112年度臺中市有機農業生產及加工設備輔導計畫</v>
      </c>
      <c r="M1423" s="40" t="str">
        <f t="shared" si="71"/>
        <v>臺中市大里區農會</v>
      </c>
    </row>
    <row r="1424" spans="1:13" s="4" customFormat="1" ht="75">
      <c r="A1424" s="71" t="s">
        <v>2226</v>
      </c>
      <c r="B1424" s="71" t="s">
        <v>2274</v>
      </c>
      <c r="C1424" s="71" t="s">
        <v>2306</v>
      </c>
      <c r="D1424" s="71" t="s">
        <v>2229</v>
      </c>
      <c r="E1424" s="72">
        <v>15</v>
      </c>
      <c r="F1424" s="100" t="s">
        <v>44</v>
      </c>
      <c r="G1424" s="101"/>
      <c r="H1424" s="43" t="s">
        <v>1</v>
      </c>
      <c r="I1424" s="76"/>
      <c r="K1424" s="140" t="str">
        <f t="shared" si="69"/>
        <v>農業管理與輔導業務-農政及作物生產輔導-獎補助費-對國內團體之捐助</v>
      </c>
      <c r="L1424" s="140" t="str">
        <f t="shared" si="70"/>
        <v>112年強化水稻優良品種推廣與種源管理計畫</v>
      </c>
      <c r="M1424" s="40" t="str">
        <f t="shared" si="71"/>
        <v>臺中市大里區農會</v>
      </c>
    </row>
    <row r="1425" spans="1:13" s="4" customFormat="1" ht="75">
      <c r="A1425" s="71" t="s">
        <v>2226</v>
      </c>
      <c r="B1425" s="71" t="s">
        <v>2275</v>
      </c>
      <c r="C1425" s="71" t="s">
        <v>2306</v>
      </c>
      <c r="D1425" s="71" t="s">
        <v>2229</v>
      </c>
      <c r="E1425" s="72">
        <v>53</v>
      </c>
      <c r="F1425" s="100" t="s">
        <v>44</v>
      </c>
      <c r="G1425" s="101"/>
      <c r="H1425" s="43" t="s">
        <v>1</v>
      </c>
      <c r="I1425" s="76"/>
      <c r="K1425" s="140" t="str">
        <f t="shared" si="69"/>
        <v>農業管理與輔導業務-農政及作物生產輔導-獎補助費-對國內團體之捐助</v>
      </c>
      <c r="L1425" s="140" t="str">
        <f t="shared" si="70"/>
        <v>112年臺中市有機米供校園午餐使用計畫</v>
      </c>
      <c r="M1425" s="40" t="str">
        <f t="shared" si="71"/>
        <v>臺中市大里區農會</v>
      </c>
    </row>
    <row r="1426" spans="1:13" s="4" customFormat="1" ht="75">
      <c r="A1426" s="71" t="s">
        <v>2226</v>
      </c>
      <c r="B1426" s="71" t="s">
        <v>2266</v>
      </c>
      <c r="C1426" s="71" t="s">
        <v>2306</v>
      </c>
      <c r="D1426" s="71" t="s">
        <v>2229</v>
      </c>
      <c r="E1426" s="72">
        <v>20</v>
      </c>
      <c r="F1426" s="100" t="s">
        <v>44</v>
      </c>
      <c r="G1426" s="101"/>
      <c r="H1426" s="43" t="s">
        <v>1</v>
      </c>
      <c r="I1426" s="76"/>
      <c r="K1426" s="140" t="str">
        <f t="shared" si="69"/>
        <v>農業管理與輔導業務-農政及作物生產輔導-獎補助費-對國內團體之捐助</v>
      </c>
      <c r="L1426" s="140" t="str">
        <f t="shared" si="70"/>
        <v>113年水果產業結構調整計畫</v>
      </c>
      <c r="M1426" s="40" t="str">
        <f t="shared" si="71"/>
        <v>臺中市大里區農會</v>
      </c>
    </row>
    <row r="1427" spans="1:13" s="4" customFormat="1" ht="75">
      <c r="A1427" s="71" t="s">
        <v>2226</v>
      </c>
      <c r="B1427" s="71" t="s">
        <v>2307</v>
      </c>
      <c r="C1427" s="71" t="s">
        <v>2306</v>
      </c>
      <c r="D1427" s="71" t="s">
        <v>2229</v>
      </c>
      <c r="E1427" s="72">
        <v>270</v>
      </c>
      <c r="F1427" s="100" t="s">
        <v>44</v>
      </c>
      <c r="G1427" s="101"/>
      <c r="H1427" s="43" t="s">
        <v>1</v>
      </c>
      <c r="I1427" s="76"/>
      <c r="K1427" s="140" t="str">
        <f t="shared" si="69"/>
        <v>農業管理與輔導業務-農政及作物生產輔導-獎補助費-對國內團體之捐助</v>
      </c>
      <c r="L1427" s="140" t="str">
        <f t="shared" si="70"/>
        <v>113年度大里區農業作物類生產設備設施改善補助計畫</v>
      </c>
      <c r="M1427" s="40" t="str">
        <f t="shared" si="71"/>
        <v>臺中市大里區農會</v>
      </c>
    </row>
    <row r="1428" spans="1:13" s="4" customFormat="1" ht="75">
      <c r="A1428" s="71" t="s">
        <v>2226</v>
      </c>
      <c r="B1428" s="71" t="s">
        <v>2279</v>
      </c>
      <c r="C1428" s="71" t="s">
        <v>2306</v>
      </c>
      <c r="D1428" s="71" t="s">
        <v>2229</v>
      </c>
      <c r="E1428" s="72">
        <v>183</v>
      </c>
      <c r="F1428" s="100" t="s">
        <v>44</v>
      </c>
      <c r="G1428" s="101"/>
      <c r="H1428" s="43" t="s">
        <v>1</v>
      </c>
      <c r="I1428" s="76"/>
      <c r="K1428" s="140" t="str">
        <f t="shared" si="69"/>
        <v>農業管理與輔導業務-農政及作物生產輔導-獎補助費-對國內團體之捐助</v>
      </c>
      <c r="L1428" s="140" t="str">
        <f t="shared" si="70"/>
        <v>113年度水稻病蟲害綜合防治資材計畫</v>
      </c>
      <c r="M1428" s="40" t="str">
        <f t="shared" si="71"/>
        <v>臺中市大里區農會</v>
      </c>
    </row>
    <row r="1429" spans="1:13" s="4" customFormat="1" ht="75">
      <c r="A1429" s="71" t="s">
        <v>2226</v>
      </c>
      <c r="B1429" s="71" t="s">
        <v>2280</v>
      </c>
      <c r="C1429" s="71" t="s">
        <v>2306</v>
      </c>
      <c r="D1429" s="71" t="s">
        <v>2229</v>
      </c>
      <c r="E1429" s="72">
        <v>180</v>
      </c>
      <c r="F1429" s="100" t="s">
        <v>44</v>
      </c>
      <c r="G1429" s="101"/>
      <c r="H1429" s="43" t="s">
        <v>1</v>
      </c>
      <c r="I1429" s="76"/>
      <c r="K1429" s="140" t="str">
        <f t="shared" si="69"/>
        <v>農業管理與輔導業務-農政及作物生產輔導-獎補助費-對國內團體之捐助</v>
      </c>
      <c r="L1429" s="140" t="str">
        <f t="shared" si="70"/>
        <v>113年度水稻產業專案輔導施用含稻草分解菌有機質肥料推廣計畫</v>
      </c>
      <c r="M1429" s="40" t="str">
        <f t="shared" si="71"/>
        <v>臺中市大里區農會</v>
      </c>
    </row>
    <row r="1430" spans="1:13" s="4" customFormat="1" ht="75">
      <c r="A1430" s="71" t="s">
        <v>2226</v>
      </c>
      <c r="B1430" s="71" t="s">
        <v>2308</v>
      </c>
      <c r="C1430" s="71" t="s">
        <v>2306</v>
      </c>
      <c r="D1430" s="71" t="s">
        <v>2229</v>
      </c>
      <c r="E1430" s="72">
        <v>300</v>
      </c>
      <c r="F1430" s="100" t="s">
        <v>44</v>
      </c>
      <c r="G1430" s="101"/>
      <c r="H1430" s="43" t="s">
        <v>1</v>
      </c>
      <c r="I1430" s="76"/>
      <c r="K1430" s="140" t="str">
        <f t="shared" si="69"/>
        <v>農業管理與輔導業務-農政及作物生產輔導-獎補助費-對國內團體之捐助</v>
      </c>
      <c r="L1430" s="140" t="str">
        <f t="shared" si="70"/>
        <v>113年度春季蘭花評鑑補助計畫</v>
      </c>
      <c r="M1430" s="40" t="str">
        <f t="shared" si="71"/>
        <v>臺中市大里區農會</v>
      </c>
    </row>
    <row r="1431" spans="1:13" s="4" customFormat="1" ht="75">
      <c r="A1431" s="71" t="s">
        <v>2226</v>
      </c>
      <c r="B1431" s="71" t="s">
        <v>2309</v>
      </c>
      <c r="C1431" s="71" t="s">
        <v>2306</v>
      </c>
      <c r="D1431" s="71" t="s">
        <v>2229</v>
      </c>
      <c r="E1431" s="72">
        <v>10</v>
      </c>
      <c r="F1431" s="100" t="s">
        <v>44</v>
      </c>
      <c r="G1431" s="101"/>
      <c r="H1431" s="43" t="s">
        <v>1</v>
      </c>
      <c r="I1431" s="76"/>
      <c r="K1431" s="140" t="str">
        <f t="shared" si="69"/>
        <v>農業管理與輔導業務-農政及作物生產輔導-獎補助費-對國內團體之捐助</v>
      </c>
      <c r="L1431" s="140" t="str">
        <f t="shared" si="70"/>
        <v>113年度荔枝椿象生物防治計畫</v>
      </c>
      <c r="M1431" s="40" t="str">
        <f t="shared" si="71"/>
        <v>臺中市大里區農會</v>
      </c>
    </row>
    <row r="1432" spans="1:13" s="4" customFormat="1" ht="75">
      <c r="A1432" s="71" t="s">
        <v>2226</v>
      </c>
      <c r="B1432" s="71" t="s">
        <v>2252</v>
      </c>
      <c r="C1432" s="71" t="s">
        <v>2306</v>
      </c>
      <c r="D1432" s="71" t="s">
        <v>2229</v>
      </c>
      <c r="E1432" s="72">
        <v>2642</v>
      </c>
      <c r="F1432" s="100" t="s">
        <v>44</v>
      </c>
      <c r="G1432" s="101"/>
      <c r="H1432" s="43" t="s">
        <v>1</v>
      </c>
      <c r="I1432" s="76"/>
      <c r="K1432" s="140" t="str">
        <f t="shared" si="69"/>
        <v>農業管理與輔導業務-農政及作物生產輔導-獎補助費-對國內團體之捐助</v>
      </c>
      <c r="L1432" s="140" t="str">
        <f t="shared" si="70"/>
        <v>113年度國產有機質肥料推廣計畫</v>
      </c>
      <c r="M1432" s="40" t="str">
        <f t="shared" si="71"/>
        <v>臺中市大里區農會</v>
      </c>
    </row>
    <row r="1433" spans="1:13" s="4" customFormat="1" ht="75">
      <c r="A1433" s="71" t="s">
        <v>2226</v>
      </c>
      <c r="B1433" s="71" t="s">
        <v>2247</v>
      </c>
      <c r="C1433" s="71" t="s">
        <v>2306</v>
      </c>
      <c r="D1433" s="71" t="s">
        <v>2229</v>
      </c>
      <c r="E1433" s="72">
        <v>161</v>
      </c>
      <c r="F1433" s="100" t="s">
        <v>44</v>
      </c>
      <c r="G1433" s="101"/>
      <c r="H1433" s="43" t="s">
        <v>1</v>
      </c>
      <c r="I1433" s="76"/>
      <c r="K1433" s="140" t="str">
        <f t="shared" si="69"/>
        <v>農業管理與輔導業務-農政及作物生產輔導-獎補助費-對國內團體之捐助</v>
      </c>
      <c r="L1433" s="140" t="str">
        <f t="shared" si="70"/>
        <v>113年度國產微生物肥料及農田地力肥料推廣計畫</v>
      </c>
      <c r="M1433" s="40" t="str">
        <f t="shared" si="71"/>
        <v>臺中市大里區農會</v>
      </c>
    </row>
    <row r="1434" spans="1:13" s="4" customFormat="1" ht="75">
      <c r="A1434" s="71" t="s">
        <v>2226</v>
      </c>
      <c r="B1434" s="71" t="s">
        <v>2281</v>
      </c>
      <c r="C1434" s="71" t="s">
        <v>2306</v>
      </c>
      <c r="D1434" s="71" t="s">
        <v>2229</v>
      </c>
      <c r="E1434" s="72">
        <v>11</v>
      </c>
      <c r="F1434" s="100" t="s">
        <v>44</v>
      </c>
      <c r="G1434" s="101"/>
      <c r="H1434" s="43" t="s">
        <v>1</v>
      </c>
      <c r="I1434" s="76"/>
      <c r="K1434" s="140" t="str">
        <f t="shared" si="69"/>
        <v>農業管理與輔導業務-農政及作物生產輔導-獎補助費-對國內團體之捐助</v>
      </c>
      <c r="L1434" s="140" t="str">
        <f t="shared" si="70"/>
        <v>113年度農業產銷班組織輔導計畫</v>
      </c>
      <c r="M1434" s="40" t="str">
        <f t="shared" si="71"/>
        <v>臺中市大里區農會</v>
      </c>
    </row>
    <row r="1435" spans="1:13" s="4" customFormat="1" ht="75">
      <c r="A1435" s="71" t="s">
        <v>2226</v>
      </c>
      <c r="B1435" s="71" t="s">
        <v>2310</v>
      </c>
      <c r="C1435" s="71" t="s">
        <v>2306</v>
      </c>
      <c r="D1435" s="71" t="s">
        <v>2229</v>
      </c>
      <c r="E1435" s="72">
        <v>310</v>
      </c>
      <c r="F1435" s="100" t="s">
        <v>44</v>
      </c>
      <c r="G1435" s="101"/>
      <c r="H1435" s="43" t="s">
        <v>1</v>
      </c>
      <c r="I1435" s="76"/>
      <c r="K1435" s="140" t="str">
        <f t="shared" si="69"/>
        <v>農業管理與輔導業務-農政及作物生產輔導-獎補助費-對國內團體之捐助</v>
      </c>
      <c r="L1435" s="140" t="str">
        <f t="shared" si="70"/>
        <v>113年度臺中市大里區補助農業產銷班運作經費計畫</v>
      </c>
      <c r="M1435" s="40" t="str">
        <f t="shared" si="71"/>
        <v>臺中市大里區農會</v>
      </c>
    </row>
    <row r="1436" spans="1:13" s="4" customFormat="1" ht="75">
      <c r="A1436" s="71" t="s">
        <v>2226</v>
      </c>
      <c r="B1436" s="71" t="s">
        <v>2239</v>
      </c>
      <c r="C1436" s="71" t="s">
        <v>2306</v>
      </c>
      <c r="D1436" s="71" t="s">
        <v>2229</v>
      </c>
      <c r="E1436" s="72">
        <v>786</v>
      </c>
      <c r="F1436" s="100" t="s">
        <v>44</v>
      </c>
      <c r="G1436" s="101"/>
      <c r="H1436" s="43" t="s">
        <v>1</v>
      </c>
      <c r="I1436" s="76"/>
      <c r="K1436" s="140" t="str">
        <f t="shared" si="69"/>
        <v>農業管理與輔導業務-農政及作物生產輔導-獎補助費-對國內團體之捐助</v>
      </c>
      <c r="L1436" s="140" t="str">
        <f t="shared" si="70"/>
        <v>113年度臺中市政府農業局國產有機質肥料加碼補助計畫</v>
      </c>
      <c r="M1436" s="40" t="str">
        <f t="shared" si="71"/>
        <v>臺中市大里區農會</v>
      </c>
    </row>
    <row r="1437" spans="1:13" s="4" customFormat="1" ht="75">
      <c r="A1437" s="71" t="s">
        <v>2226</v>
      </c>
      <c r="B1437" s="71" t="s">
        <v>2305</v>
      </c>
      <c r="C1437" s="71" t="s">
        <v>2306</v>
      </c>
      <c r="D1437" s="71" t="s">
        <v>2229</v>
      </c>
      <c r="E1437" s="72">
        <v>327</v>
      </c>
      <c r="F1437" s="100" t="s">
        <v>44</v>
      </c>
      <c r="G1437" s="101"/>
      <c r="H1437" s="43" t="s">
        <v>1</v>
      </c>
      <c r="I1437" s="76"/>
      <c r="K1437" s="140" t="str">
        <f t="shared" si="69"/>
        <v>農業管理與輔導業務-農政及作物生產輔導-獎補助費-對國內團體之捐助</v>
      </c>
      <c r="L1437" s="140" t="str">
        <f t="shared" si="70"/>
        <v>113年度臺中市補助農民辦理稻草剪段防止焚燒稻草計畫</v>
      </c>
      <c r="M1437" s="40" t="str">
        <f t="shared" si="71"/>
        <v>臺中市大里區農會</v>
      </c>
    </row>
    <row r="1438" spans="1:13" s="4" customFormat="1" ht="75">
      <c r="A1438" s="71" t="s">
        <v>2226</v>
      </c>
      <c r="B1438" s="71" t="s">
        <v>2311</v>
      </c>
      <c r="C1438" s="71" t="s">
        <v>2306</v>
      </c>
      <c r="D1438" s="71" t="s">
        <v>2229</v>
      </c>
      <c r="E1438" s="72">
        <v>340</v>
      </c>
      <c r="F1438" s="100" t="s">
        <v>44</v>
      </c>
      <c r="G1438" s="101"/>
      <c r="H1438" s="43" t="s">
        <v>1</v>
      </c>
      <c r="I1438" s="76"/>
      <c r="K1438" s="140" t="str">
        <f t="shared" si="69"/>
        <v>農業管理與輔導業務-農政及作物生產輔導-獎補助費-對國內團體之捐助</v>
      </c>
      <c r="L1438" s="140" t="str">
        <f t="shared" si="70"/>
        <v>113年度養蜂產銷輔導計畫</v>
      </c>
      <c r="M1438" s="40" t="str">
        <f t="shared" si="71"/>
        <v>臺中市大里區農會</v>
      </c>
    </row>
    <row r="1439" spans="1:13" s="4" customFormat="1" ht="75">
      <c r="A1439" s="71" t="s">
        <v>2226</v>
      </c>
      <c r="B1439" s="71" t="s">
        <v>2312</v>
      </c>
      <c r="C1439" s="71" t="s">
        <v>2306</v>
      </c>
      <c r="D1439" s="71" t="s">
        <v>2229</v>
      </c>
      <c r="E1439" s="72">
        <v>381</v>
      </c>
      <c r="F1439" s="100" t="s">
        <v>44</v>
      </c>
      <c r="G1439" s="101"/>
      <c r="H1439" s="43" t="s">
        <v>1</v>
      </c>
      <c r="I1439" s="76"/>
      <c r="K1439" s="140" t="str">
        <f t="shared" si="69"/>
        <v>農業管理與輔導業務-農政及作物生產輔導-獎補助費-對國內團體之捐助</v>
      </c>
      <c r="L1439" s="140" t="str">
        <f t="shared" si="70"/>
        <v>113年荔枝椿象化學防治及防治宣導講習會計畫</v>
      </c>
      <c r="M1439" s="40" t="str">
        <f t="shared" si="71"/>
        <v>臺中市大里區農會</v>
      </c>
    </row>
    <row r="1440" spans="1:13" s="4" customFormat="1" ht="75">
      <c r="A1440" s="71" t="s">
        <v>2226</v>
      </c>
      <c r="B1440" s="71" t="s">
        <v>2288</v>
      </c>
      <c r="C1440" s="71" t="s">
        <v>2306</v>
      </c>
      <c r="D1440" s="71" t="s">
        <v>2229</v>
      </c>
      <c r="E1440" s="72">
        <v>13</v>
      </c>
      <c r="F1440" s="100" t="s">
        <v>44</v>
      </c>
      <c r="G1440" s="101"/>
      <c r="H1440" s="43" t="s">
        <v>1</v>
      </c>
      <c r="I1440" s="76"/>
      <c r="K1440" s="140" t="str">
        <f t="shared" si="69"/>
        <v>農業管理與輔導業務-農政及作物生產輔導-獎補助費-對國內團體之捐助</v>
      </c>
      <c r="L1440" s="140" t="str">
        <f t="shared" si="70"/>
        <v>113年強化水稻優良品種推廣與種原管理計畫</v>
      </c>
      <c r="M1440" s="40" t="str">
        <f t="shared" si="71"/>
        <v>臺中市大里區農會</v>
      </c>
    </row>
    <row r="1441" spans="1:13" s="4" customFormat="1" ht="75">
      <c r="A1441" s="71" t="s">
        <v>2226</v>
      </c>
      <c r="B1441" s="71" t="s">
        <v>2289</v>
      </c>
      <c r="C1441" s="71" t="s">
        <v>2306</v>
      </c>
      <c r="D1441" s="71" t="s">
        <v>2229</v>
      </c>
      <c r="E1441" s="72">
        <v>143</v>
      </c>
      <c r="F1441" s="100" t="s">
        <v>44</v>
      </c>
      <c r="G1441" s="101"/>
      <c r="H1441" s="43" t="s">
        <v>1</v>
      </c>
      <c r="I1441" s="76"/>
      <c r="K1441" s="140" t="str">
        <f t="shared" si="69"/>
        <v>農業管理與輔導業務-農政及作物生產輔導-獎補助費-對國內團體之捐助</v>
      </c>
      <c r="L1441" s="140" t="str">
        <f t="shared" si="70"/>
        <v>113年第1期作補助農民繳售公糧運費補助計畫</v>
      </c>
      <c r="M1441" s="40" t="str">
        <f t="shared" si="71"/>
        <v>臺中市大里區農會</v>
      </c>
    </row>
    <row r="1442" spans="1:13" s="4" customFormat="1" ht="75">
      <c r="A1442" s="71" t="s">
        <v>2226</v>
      </c>
      <c r="B1442" s="71" t="s">
        <v>2290</v>
      </c>
      <c r="C1442" s="71" t="s">
        <v>2306</v>
      </c>
      <c r="D1442" s="71" t="s">
        <v>2229</v>
      </c>
      <c r="E1442" s="72">
        <v>18</v>
      </c>
      <c r="F1442" s="100" t="s">
        <v>44</v>
      </c>
      <c r="G1442" s="101"/>
      <c r="H1442" s="43" t="s">
        <v>1</v>
      </c>
      <c r="I1442" s="76"/>
      <c r="K1442" s="140" t="str">
        <f t="shared" si="69"/>
        <v>農業管理與輔導業務-農政及作物生產輔導-獎補助費-對國內團體之捐助</v>
      </c>
      <c r="L1442" s="140" t="str">
        <f t="shared" si="70"/>
        <v>113年第2期作公糧運費補助計畫</v>
      </c>
      <c r="M1442" s="40" t="str">
        <f t="shared" si="71"/>
        <v>臺中市大里區農會</v>
      </c>
    </row>
    <row r="1443" spans="1:13" s="4" customFormat="1" ht="75">
      <c r="A1443" s="71" t="s">
        <v>2226</v>
      </c>
      <c r="B1443" s="71" t="s">
        <v>2313</v>
      </c>
      <c r="C1443" s="71" t="s">
        <v>2306</v>
      </c>
      <c r="D1443" s="71" t="s">
        <v>2229</v>
      </c>
      <c r="E1443" s="72">
        <v>196</v>
      </c>
      <c r="F1443" s="100" t="s">
        <v>44</v>
      </c>
      <c r="G1443" s="101"/>
      <c r="H1443" s="43" t="s">
        <v>1</v>
      </c>
      <c r="I1443" s="76"/>
      <c r="K1443" s="140" t="str">
        <f t="shared" si="69"/>
        <v>農業管理與輔導業務-農政及作物生產輔導-獎補助費-對國內團體之捐助</v>
      </c>
      <c r="L1443" s="140" t="str">
        <f t="shared" si="70"/>
        <v>臺中市112年度梨山地區東方果實蠅防治示範計畫</v>
      </c>
      <c r="M1443" s="40" t="str">
        <f t="shared" si="71"/>
        <v>臺中市大里區農會</v>
      </c>
    </row>
    <row r="1444" spans="1:13" s="4" customFormat="1" ht="75">
      <c r="A1444" s="71" t="s">
        <v>2226</v>
      </c>
      <c r="B1444" s="71" t="s">
        <v>2314</v>
      </c>
      <c r="C1444" s="71" t="s">
        <v>2306</v>
      </c>
      <c r="D1444" s="71" t="s">
        <v>2229</v>
      </c>
      <c r="E1444" s="72">
        <v>233</v>
      </c>
      <c r="F1444" s="100" t="s">
        <v>44</v>
      </c>
      <c r="G1444" s="101"/>
      <c r="H1444" s="43" t="s">
        <v>1</v>
      </c>
      <c r="I1444" s="76"/>
      <c r="K1444" s="140" t="str">
        <f t="shared" si="69"/>
        <v>農業管理與輔導業務-農政及作物生產輔導-獎補助費-對國內團體之捐助</v>
      </c>
      <c r="L1444" s="140" t="str">
        <f t="shared" si="70"/>
        <v>臺中市113年度梨山地區東方果實蠅防治示範計畫</v>
      </c>
      <c r="M1444" s="40" t="str">
        <f t="shared" si="71"/>
        <v>臺中市大里區農會</v>
      </c>
    </row>
    <row r="1445" spans="1:13" s="4" customFormat="1" ht="75">
      <c r="A1445" s="71" t="s">
        <v>2226</v>
      </c>
      <c r="B1445" s="71" t="s">
        <v>2230</v>
      </c>
      <c r="C1445" s="71" t="s">
        <v>2315</v>
      </c>
      <c r="D1445" s="71" t="s">
        <v>2229</v>
      </c>
      <c r="E1445" s="72">
        <v>10</v>
      </c>
      <c r="F1445" s="100" t="s">
        <v>44</v>
      </c>
      <c r="G1445" s="101"/>
      <c r="H1445" s="43" t="s">
        <v>1</v>
      </c>
      <c r="I1445" s="76"/>
      <c r="K1445" s="140" t="str">
        <f t="shared" si="69"/>
        <v>農業管理與輔導業務-農政及作物生產輔導-獎補助費-對國內團體之捐助</v>
      </c>
      <c r="L1445" s="140" t="str">
        <f t="shared" si="70"/>
        <v>113年度臺中市有機及有機轉型期驗證加碼補助計畫</v>
      </c>
      <c r="M1445" s="40" t="str">
        <f t="shared" si="71"/>
        <v>臺中市大里區稻米產銷班第一班</v>
      </c>
    </row>
    <row r="1446" spans="1:13" s="4" customFormat="1" ht="75">
      <c r="A1446" s="71" t="s">
        <v>2226</v>
      </c>
      <c r="B1446" s="71" t="s">
        <v>2272</v>
      </c>
      <c r="C1446" s="71" t="s">
        <v>2316</v>
      </c>
      <c r="D1446" s="71" t="s">
        <v>2229</v>
      </c>
      <c r="E1446" s="72">
        <v>24</v>
      </c>
      <c r="F1446" s="100" t="s">
        <v>44</v>
      </c>
      <c r="G1446" s="101"/>
      <c r="H1446" s="43" t="s">
        <v>1</v>
      </c>
      <c r="I1446" s="76"/>
      <c r="K1446" s="140" t="str">
        <f t="shared" si="69"/>
        <v>農業管理與輔導業務-農政及作物生產輔導-獎補助費-對國內團體之捐助</v>
      </c>
      <c r="L1446" s="140" t="str">
        <f t="shared" si="70"/>
        <v>112年有機農業適用肥料推廣計畫</v>
      </c>
      <c r="M1446" s="40" t="str">
        <f t="shared" si="71"/>
        <v>臺中市大雅區農會</v>
      </c>
    </row>
    <row r="1447" spans="1:13" s="4" customFormat="1" ht="75">
      <c r="A1447" s="71" t="s">
        <v>2226</v>
      </c>
      <c r="B1447" s="71" t="s">
        <v>2243</v>
      </c>
      <c r="C1447" s="71" t="s">
        <v>2316</v>
      </c>
      <c r="D1447" s="71" t="s">
        <v>2229</v>
      </c>
      <c r="E1447" s="72">
        <v>60</v>
      </c>
      <c r="F1447" s="100" t="s">
        <v>44</v>
      </c>
      <c r="G1447" s="101"/>
      <c r="H1447" s="43" t="s">
        <v>1</v>
      </c>
      <c r="I1447" s="76"/>
      <c r="K1447" s="140" t="str">
        <f t="shared" si="69"/>
        <v>農業管理與輔導業務-農政及作物生產輔導-獎補助費-對國內團體之捐助</v>
      </c>
      <c r="L1447" s="140" t="str">
        <f t="shared" si="70"/>
        <v>112年度國產有機質肥料推廣計畫</v>
      </c>
      <c r="M1447" s="40" t="str">
        <f t="shared" si="71"/>
        <v>臺中市大雅區農會</v>
      </c>
    </row>
    <row r="1448" spans="1:13" s="4" customFormat="1" ht="75">
      <c r="A1448" s="71" t="s">
        <v>2226</v>
      </c>
      <c r="B1448" s="71" t="s">
        <v>2274</v>
      </c>
      <c r="C1448" s="71" t="s">
        <v>2316</v>
      </c>
      <c r="D1448" s="71" t="s">
        <v>2229</v>
      </c>
      <c r="E1448" s="72">
        <v>15</v>
      </c>
      <c r="F1448" s="100" t="s">
        <v>44</v>
      </c>
      <c r="G1448" s="101"/>
      <c r="H1448" s="43" t="s">
        <v>1</v>
      </c>
      <c r="I1448" s="76"/>
      <c r="K1448" s="140" t="str">
        <f t="shared" si="69"/>
        <v>農業管理與輔導業務-農政及作物生產輔導-獎補助費-對國內團體之捐助</v>
      </c>
      <c r="L1448" s="140" t="str">
        <f t="shared" si="70"/>
        <v>112年強化水稻優良品種推廣與種源管理計畫</v>
      </c>
      <c r="M1448" s="40" t="str">
        <f t="shared" si="71"/>
        <v>臺中市大雅區農會</v>
      </c>
    </row>
    <row r="1449" spans="1:13" s="4" customFormat="1" ht="75">
      <c r="A1449" s="71" t="s">
        <v>2226</v>
      </c>
      <c r="B1449" s="71" t="s">
        <v>2275</v>
      </c>
      <c r="C1449" s="71" t="s">
        <v>2316</v>
      </c>
      <c r="D1449" s="71" t="s">
        <v>2229</v>
      </c>
      <c r="E1449" s="72">
        <v>53</v>
      </c>
      <c r="F1449" s="100" t="s">
        <v>44</v>
      </c>
      <c r="G1449" s="101"/>
      <c r="H1449" s="43" t="s">
        <v>1</v>
      </c>
      <c r="I1449" s="76"/>
      <c r="K1449" s="140" t="str">
        <f t="shared" si="69"/>
        <v>農業管理與輔導業務-農政及作物生產輔導-獎補助費-對國內團體之捐助</v>
      </c>
      <c r="L1449" s="140" t="str">
        <f t="shared" si="70"/>
        <v>112年臺中市有機米供校園午餐使用計畫</v>
      </c>
      <c r="M1449" s="40" t="str">
        <f t="shared" si="71"/>
        <v>臺中市大雅區農會</v>
      </c>
    </row>
    <row r="1450" spans="1:13" s="4" customFormat="1" ht="75">
      <c r="A1450" s="71" t="s">
        <v>2226</v>
      </c>
      <c r="B1450" s="71" t="s">
        <v>2317</v>
      </c>
      <c r="C1450" s="71" t="s">
        <v>2316</v>
      </c>
      <c r="D1450" s="71" t="s">
        <v>2229</v>
      </c>
      <c r="E1450" s="72">
        <v>173</v>
      </c>
      <c r="F1450" s="100" t="s">
        <v>44</v>
      </c>
      <c r="G1450" s="101"/>
      <c r="H1450" s="43" t="s">
        <v>1</v>
      </c>
      <c r="I1450" s="76"/>
      <c r="K1450" s="140" t="str">
        <f t="shared" si="69"/>
        <v>農業管理與輔導業務-農政及作物生產輔導-獎補助費-對國內團體之捐助</v>
      </c>
      <c r="L1450" s="140" t="str">
        <f t="shared" si="70"/>
        <v>113年度大雅區農業作物類生產設備設施改善補助計畫</v>
      </c>
      <c r="M1450" s="40" t="str">
        <f t="shared" si="71"/>
        <v>臺中市大雅區農會</v>
      </c>
    </row>
    <row r="1451" spans="1:13" s="4" customFormat="1" ht="75">
      <c r="A1451" s="71" t="s">
        <v>2226</v>
      </c>
      <c r="B1451" s="71" t="s">
        <v>2279</v>
      </c>
      <c r="C1451" s="71" t="s">
        <v>2316</v>
      </c>
      <c r="D1451" s="71" t="s">
        <v>2229</v>
      </c>
      <c r="E1451" s="72">
        <v>160</v>
      </c>
      <c r="F1451" s="100" t="s">
        <v>44</v>
      </c>
      <c r="G1451" s="101"/>
      <c r="H1451" s="43" t="s">
        <v>1</v>
      </c>
      <c r="I1451" s="76"/>
      <c r="K1451" s="140" t="str">
        <f t="shared" si="69"/>
        <v>農業管理與輔導業務-農政及作物生產輔導-獎補助費-對國內團體之捐助</v>
      </c>
      <c r="L1451" s="140" t="str">
        <f t="shared" si="70"/>
        <v>113年度水稻病蟲害綜合防治資材計畫</v>
      </c>
      <c r="M1451" s="40" t="str">
        <f t="shared" si="71"/>
        <v>臺中市大雅區農會</v>
      </c>
    </row>
    <row r="1452" spans="1:13" s="4" customFormat="1" ht="75">
      <c r="A1452" s="71" t="s">
        <v>2226</v>
      </c>
      <c r="B1452" s="71" t="s">
        <v>2252</v>
      </c>
      <c r="C1452" s="71" t="s">
        <v>2316</v>
      </c>
      <c r="D1452" s="71" t="s">
        <v>2229</v>
      </c>
      <c r="E1452" s="72">
        <v>247</v>
      </c>
      <c r="F1452" s="100" t="s">
        <v>44</v>
      </c>
      <c r="G1452" s="101"/>
      <c r="H1452" s="43" t="s">
        <v>1</v>
      </c>
      <c r="I1452" s="76"/>
      <c r="K1452" s="140" t="str">
        <f t="shared" si="69"/>
        <v>農業管理與輔導業務-農政及作物生產輔導-獎補助費-對國內團體之捐助</v>
      </c>
      <c r="L1452" s="140" t="str">
        <f t="shared" si="70"/>
        <v>113年度國產有機質肥料推廣計畫</v>
      </c>
      <c r="M1452" s="40" t="str">
        <f t="shared" si="71"/>
        <v>臺中市大雅區農會</v>
      </c>
    </row>
    <row r="1453" spans="1:13" s="4" customFormat="1" ht="75">
      <c r="A1453" s="71" t="s">
        <v>2226</v>
      </c>
      <c r="B1453" s="71" t="s">
        <v>2247</v>
      </c>
      <c r="C1453" s="71" t="s">
        <v>2316</v>
      </c>
      <c r="D1453" s="71" t="s">
        <v>2229</v>
      </c>
      <c r="E1453" s="72">
        <v>46</v>
      </c>
      <c r="F1453" s="100" t="s">
        <v>44</v>
      </c>
      <c r="G1453" s="101"/>
      <c r="H1453" s="43" t="s">
        <v>1</v>
      </c>
      <c r="I1453" s="76"/>
      <c r="K1453" s="140" t="str">
        <f t="shared" si="69"/>
        <v>農業管理與輔導業務-農政及作物生產輔導-獎補助費-對國內團體之捐助</v>
      </c>
      <c r="L1453" s="140" t="str">
        <f t="shared" si="70"/>
        <v>113年度國產微生物肥料及農田地力肥料推廣計畫</v>
      </c>
      <c r="M1453" s="40" t="str">
        <f t="shared" si="71"/>
        <v>臺中市大雅區農會</v>
      </c>
    </row>
    <row r="1454" spans="1:13" s="4" customFormat="1" ht="75">
      <c r="A1454" s="71" t="s">
        <v>2226</v>
      </c>
      <c r="B1454" s="71" t="s">
        <v>2281</v>
      </c>
      <c r="C1454" s="71" t="s">
        <v>2316</v>
      </c>
      <c r="D1454" s="71" t="s">
        <v>2229</v>
      </c>
      <c r="E1454" s="72">
        <v>4</v>
      </c>
      <c r="F1454" s="100" t="s">
        <v>44</v>
      </c>
      <c r="G1454" s="101"/>
      <c r="H1454" s="43" t="s">
        <v>1</v>
      </c>
      <c r="I1454" s="76"/>
      <c r="K1454" s="140" t="str">
        <f t="shared" si="69"/>
        <v>農業管理與輔導業務-農政及作物生產輔導-獎補助費-對國內團體之捐助</v>
      </c>
      <c r="L1454" s="140" t="str">
        <f t="shared" si="70"/>
        <v>113年度農業產銷班組織輔導計畫</v>
      </c>
      <c r="M1454" s="40" t="str">
        <f t="shared" si="71"/>
        <v>臺中市大雅區農會</v>
      </c>
    </row>
    <row r="1455" spans="1:13" s="4" customFormat="1" ht="75">
      <c r="A1455" s="71" t="s">
        <v>2226</v>
      </c>
      <c r="B1455" s="71" t="s">
        <v>2318</v>
      </c>
      <c r="C1455" s="71" t="s">
        <v>2316</v>
      </c>
      <c r="D1455" s="71" t="s">
        <v>2229</v>
      </c>
      <c r="E1455" s="72">
        <v>120</v>
      </c>
      <c r="F1455" s="100" t="s">
        <v>44</v>
      </c>
      <c r="G1455" s="101"/>
      <c r="H1455" s="43" t="s">
        <v>1</v>
      </c>
      <c r="I1455" s="76"/>
      <c r="K1455" s="140" t="str">
        <f t="shared" si="69"/>
        <v>農業管理與輔導業務-農政及作物生產輔導-獎補助費-對國內團體之捐助</v>
      </c>
      <c r="L1455" s="140" t="str">
        <f t="shared" si="70"/>
        <v>113年度臺中市大雅區補助農業產銷班運作經費計畫</v>
      </c>
      <c r="M1455" s="40" t="str">
        <f t="shared" si="71"/>
        <v>臺中市大雅區農會</v>
      </c>
    </row>
    <row r="1456" spans="1:13" s="4" customFormat="1" ht="75">
      <c r="A1456" s="71" t="s">
        <v>2226</v>
      </c>
      <c r="B1456" s="71" t="s">
        <v>2284</v>
      </c>
      <c r="C1456" s="71" t="s">
        <v>2316</v>
      </c>
      <c r="D1456" s="71" t="s">
        <v>2229</v>
      </c>
      <c r="E1456" s="72">
        <v>24</v>
      </c>
      <c r="F1456" s="100" t="s">
        <v>44</v>
      </c>
      <c r="G1456" s="101"/>
      <c r="H1456" s="43" t="s">
        <v>1</v>
      </c>
      <c r="I1456" s="76"/>
      <c r="K1456" s="140" t="str">
        <f t="shared" si="69"/>
        <v>農業管理與輔導業務-農政及作物生產輔導-獎補助費-對國內團體之捐助</v>
      </c>
      <c r="L1456" s="140" t="str">
        <f t="shared" si="70"/>
        <v>113年度臺中市有機農業適用肥料推廣計畫</v>
      </c>
      <c r="M1456" s="40" t="str">
        <f t="shared" si="71"/>
        <v>臺中市大雅區農會</v>
      </c>
    </row>
    <row r="1457" spans="1:13" s="4" customFormat="1" ht="75">
      <c r="A1457" s="71" t="s">
        <v>2226</v>
      </c>
      <c r="B1457" s="71" t="s">
        <v>2239</v>
      </c>
      <c r="C1457" s="71" t="s">
        <v>2316</v>
      </c>
      <c r="D1457" s="71" t="s">
        <v>2229</v>
      </c>
      <c r="E1457" s="72">
        <v>6</v>
      </c>
      <c r="F1457" s="100" t="s">
        <v>44</v>
      </c>
      <c r="G1457" s="101"/>
      <c r="H1457" s="43" t="s">
        <v>1</v>
      </c>
      <c r="I1457" s="76"/>
      <c r="K1457" s="140" t="str">
        <f t="shared" si="69"/>
        <v>農業管理與輔導業務-農政及作物生產輔導-獎補助費-對國內團體之捐助</v>
      </c>
      <c r="L1457" s="140" t="str">
        <f t="shared" si="70"/>
        <v>113年度臺中市政府農業局國產有機質肥料加碼補助計畫</v>
      </c>
      <c r="M1457" s="40" t="str">
        <f t="shared" si="71"/>
        <v>臺中市大雅區農會</v>
      </c>
    </row>
    <row r="1458" spans="1:13" s="4" customFormat="1" ht="75">
      <c r="A1458" s="71" t="s">
        <v>2226</v>
      </c>
      <c r="B1458" s="71" t="s">
        <v>2305</v>
      </c>
      <c r="C1458" s="71" t="s">
        <v>2316</v>
      </c>
      <c r="D1458" s="71" t="s">
        <v>2229</v>
      </c>
      <c r="E1458" s="72">
        <v>132</v>
      </c>
      <c r="F1458" s="100" t="s">
        <v>44</v>
      </c>
      <c r="G1458" s="101"/>
      <c r="H1458" s="43" t="s">
        <v>1</v>
      </c>
      <c r="I1458" s="76"/>
      <c r="K1458" s="140" t="str">
        <f t="shared" si="69"/>
        <v>農業管理與輔導業務-農政及作物生產輔導-獎補助費-對國內團體之捐助</v>
      </c>
      <c r="L1458" s="140" t="str">
        <f t="shared" si="70"/>
        <v>113年度臺中市補助農民辦理稻草剪段防止焚燒稻草計畫</v>
      </c>
      <c r="M1458" s="40" t="str">
        <f t="shared" si="71"/>
        <v>臺中市大雅區農會</v>
      </c>
    </row>
    <row r="1459" spans="1:13" s="4" customFormat="1" ht="75">
      <c r="A1459" s="71" t="s">
        <v>2226</v>
      </c>
      <c r="B1459" s="71" t="s">
        <v>2312</v>
      </c>
      <c r="C1459" s="71" t="s">
        <v>2316</v>
      </c>
      <c r="D1459" s="71" t="s">
        <v>2229</v>
      </c>
      <c r="E1459" s="72">
        <v>3</v>
      </c>
      <c r="F1459" s="100" t="s">
        <v>44</v>
      </c>
      <c r="G1459" s="101"/>
      <c r="H1459" s="43" t="s">
        <v>1</v>
      </c>
      <c r="I1459" s="76"/>
      <c r="K1459" s="140" t="str">
        <f t="shared" si="69"/>
        <v>農業管理與輔導業務-農政及作物生產輔導-獎補助費-對國內團體之捐助</v>
      </c>
      <c r="L1459" s="140" t="str">
        <f t="shared" si="70"/>
        <v>113年荔枝椿象化學防治及防治宣導講習會計畫</v>
      </c>
      <c r="M1459" s="40" t="str">
        <f t="shared" si="71"/>
        <v>臺中市大雅區農會</v>
      </c>
    </row>
    <row r="1460" spans="1:13" s="4" customFormat="1" ht="75">
      <c r="A1460" s="71" t="s">
        <v>2226</v>
      </c>
      <c r="B1460" s="71" t="s">
        <v>2288</v>
      </c>
      <c r="C1460" s="71" t="s">
        <v>2316</v>
      </c>
      <c r="D1460" s="71" t="s">
        <v>2229</v>
      </c>
      <c r="E1460" s="72">
        <v>18</v>
      </c>
      <c r="F1460" s="100" t="s">
        <v>44</v>
      </c>
      <c r="G1460" s="101"/>
      <c r="H1460" s="43" t="s">
        <v>1</v>
      </c>
      <c r="I1460" s="76"/>
      <c r="K1460" s="140" t="str">
        <f t="shared" si="69"/>
        <v>農業管理與輔導業務-農政及作物生產輔導-獎補助費-對國內團體之捐助</v>
      </c>
      <c r="L1460" s="140" t="str">
        <f t="shared" si="70"/>
        <v>113年強化水稻優良品種推廣與種原管理計畫</v>
      </c>
      <c r="M1460" s="40" t="str">
        <f t="shared" si="71"/>
        <v>臺中市大雅區農會</v>
      </c>
    </row>
    <row r="1461" spans="1:13" s="4" customFormat="1" ht="75">
      <c r="A1461" s="71" t="s">
        <v>2226</v>
      </c>
      <c r="B1461" s="71" t="s">
        <v>2289</v>
      </c>
      <c r="C1461" s="71" t="s">
        <v>2316</v>
      </c>
      <c r="D1461" s="71" t="s">
        <v>2229</v>
      </c>
      <c r="E1461" s="72">
        <v>256</v>
      </c>
      <c r="F1461" s="100" t="s">
        <v>44</v>
      </c>
      <c r="G1461" s="101"/>
      <c r="H1461" s="43" t="s">
        <v>1</v>
      </c>
      <c r="I1461" s="76"/>
      <c r="K1461" s="140" t="str">
        <f t="shared" si="69"/>
        <v>農業管理與輔導業務-農政及作物生產輔導-獎補助費-對國內團體之捐助</v>
      </c>
      <c r="L1461" s="140" t="str">
        <f t="shared" si="70"/>
        <v>113年第1期作補助農民繳售公糧運費補助計畫</v>
      </c>
      <c r="M1461" s="40" t="str">
        <f t="shared" si="71"/>
        <v>臺中市大雅區農會</v>
      </c>
    </row>
    <row r="1462" spans="1:13" s="4" customFormat="1" ht="75">
      <c r="A1462" s="71" t="s">
        <v>2226</v>
      </c>
      <c r="B1462" s="71" t="s">
        <v>2290</v>
      </c>
      <c r="C1462" s="71" t="s">
        <v>2316</v>
      </c>
      <c r="D1462" s="71" t="s">
        <v>2229</v>
      </c>
      <c r="E1462" s="72">
        <v>4</v>
      </c>
      <c r="F1462" s="100" t="s">
        <v>44</v>
      </c>
      <c r="G1462" s="101"/>
      <c r="H1462" s="43" t="s">
        <v>1</v>
      </c>
      <c r="I1462" s="76"/>
      <c r="K1462" s="140" t="str">
        <f t="shared" si="69"/>
        <v>農業管理與輔導業務-農政及作物生產輔導-獎補助費-對國內團體之捐助</v>
      </c>
      <c r="L1462" s="140" t="str">
        <f t="shared" si="70"/>
        <v>113年第2期作公糧運費補助計畫</v>
      </c>
      <c r="M1462" s="40" t="str">
        <f t="shared" si="71"/>
        <v>臺中市大雅區農會</v>
      </c>
    </row>
    <row r="1463" spans="1:13" s="4" customFormat="1" ht="75">
      <c r="A1463" s="71" t="s">
        <v>2226</v>
      </c>
      <c r="B1463" s="71" t="s">
        <v>2236</v>
      </c>
      <c r="C1463" s="71" t="s">
        <v>2319</v>
      </c>
      <c r="D1463" s="71" t="s">
        <v>2229</v>
      </c>
      <c r="E1463" s="72">
        <v>227</v>
      </c>
      <c r="F1463" s="100" t="s">
        <v>44</v>
      </c>
      <c r="G1463" s="101"/>
      <c r="H1463" s="43" t="s">
        <v>1</v>
      </c>
      <c r="I1463" s="76"/>
      <c r="K1463" s="140" t="str">
        <f t="shared" si="69"/>
        <v>農業管理與輔導業務-農政及作物生產輔導-獎補助費-對國內團體之捐助</v>
      </c>
      <c r="L1463" s="140" t="str">
        <f t="shared" si="70"/>
        <v>112年度友善環境植物保護資材推廣計畫</v>
      </c>
      <c r="M1463" s="40" t="str">
        <f t="shared" si="71"/>
        <v>臺中市太平區農會</v>
      </c>
    </row>
    <row r="1464" spans="1:13" s="4" customFormat="1" ht="75">
      <c r="A1464" s="71" t="s">
        <v>2226</v>
      </c>
      <c r="B1464" s="71" t="s">
        <v>2243</v>
      </c>
      <c r="C1464" s="71" t="s">
        <v>2319</v>
      </c>
      <c r="D1464" s="71" t="s">
        <v>2229</v>
      </c>
      <c r="E1464" s="72">
        <v>16844</v>
      </c>
      <c r="F1464" s="100" t="s">
        <v>44</v>
      </c>
      <c r="G1464" s="101"/>
      <c r="H1464" s="43" t="s">
        <v>1</v>
      </c>
      <c r="I1464" s="76"/>
      <c r="K1464" s="140" t="str">
        <f t="shared" si="69"/>
        <v>農業管理與輔導業務-農政及作物生產輔導-獎補助費-對國內團體之捐助</v>
      </c>
      <c r="L1464" s="140" t="str">
        <f t="shared" si="70"/>
        <v>112年度國產有機質肥料推廣計畫</v>
      </c>
      <c r="M1464" s="40" t="str">
        <f t="shared" si="71"/>
        <v>臺中市太平區農會</v>
      </c>
    </row>
    <row r="1465" spans="1:13" s="4" customFormat="1" ht="75">
      <c r="A1465" s="71" t="s">
        <v>2226</v>
      </c>
      <c r="B1465" s="71" t="s">
        <v>2320</v>
      </c>
      <c r="C1465" s="71" t="s">
        <v>2319</v>
      </c>
      <c r="D1465" s="71" t="s">
        <v>2229</v>
      </c>
      <c r="E1465" s="72">
        <v>440</v>
      </c>
      <c r="F1465" s="100" t="s">
        <v>44</v>
      </c>
      <c r="G1465" s="101"/>
      <c r="H1465" s="43" t="s">
        <v>1</v>
      </c>
      <c r="I1465" s="76"/>
      <c r="K1465" s="140" t="str">
        <f t="shared" si="69"/>
        <v>農業管理與輔導業務-農政及作物生產輔導-獎補助費-對國內團體之捐助</v>
      </c>
      <c r="L1465" s="140" t="str">
        <f t="shared" si="70"/>
        <v>113年度太平區農業作物類生產設備設施改善補助計畫</v>
      </c>
      <c r="M1465" s="40" t="str">
        <f t="shared" si="71"/>
        <v>臺中市太平區農會</v>
      </c>
    </row>
    <row r="1466" spans="1:13" s="4" customFormat="1" ht="75">
      <c r="A1466" s="71" t="s">
        <v>2226</v>
      </c>
      <c r="B1466" s="71" t="s">
        <v>2309</v>
      </c>
      <c r="C1466" s="71" t="s">
        <v>2319</v>
      </c>
      <c r="D1466" s="71" t="s">
        <v>2229</v>
      </c>
      <c r="E1466" s="72">
        <v>20</v>
      </c>
      <c r="F1466" s="100" t="s">
        <v>44</v>
      </c>
      <c r="G1466" s="101"/>
      <c r="H1466" s="43" t="s">
        <v>1</v>
      </c>
      <c r="I1466" s="76"/>
      <c r="K1466" s="140" t="str">
        <f t="shared" si="69"/>
        <v>農業管理與輔導業務-農政及作物生產輔導-獎補助費-對國內團體之捐助</v>
      </c>
      <c r="L1466" s="140" t="str">
        <f t="shared" si="70"/>
        <v>113年度荔枝椿象生物防治計畫</v>
      </c>
      <c r="M1466" s="40" t="str">
        <f t="shared" si="71"/>
        <v>臺中市太平區農會</v>
      </c>
    </row>
    <row r="1467" spans="1:13" s="4" customFormat="1" ht="75">
      <c r="A1467" s="71" t="s">
        <v>2226</v>
      </c>
      <c r="B1467" s="71" t="s">
        <v>2252</v>
      </c>
      <c r="C1467" s="71" t="s">
        <v>2319</v>
      </c>
      <c r="D1467" s="71" t="s">
        <v>2229</v>
      </c>
      <c r="E1467" s="72">
        <v>18553</v>
      </c>
      <c r="F1467" s="100" t="s">
        <v>44</v>
      </c>
      <c r="G1467" s="101"/>
      <c r="H1467" s="43" t="s">
        <v>1</v>
      </c>
      <c r="I1467" s="76"/>
      <c r="K1467" s="140" t="str">
        <f t="shared" si="69"/>
        <v>農業管理與輔導業務-農政及作物生產輔導-獎補助費-對國內團體之捐助</v>
      </c>
      <c r="L1467" s="140" t="str">
        <f t="shared" si="70"/>
        <v>113年度國產有機質肥料推廣計畫</v>
      </c>
      <c r="M1467" s="40" t="str">
        <f t="shared" si="71"/>
        <v>臺中市太平區農會</v>
      </c>
    </row>
    <row r="1468" spans="1:13" s="4" customFormat="1" ht="75">
      <c r="A1468" s="71" t="s">
        <v>2226</v>
      </c>
      <c r="B1468" s="71" t="s">
        <v>2247</v>
      </c>
      <c r="C1468" s="71" t="s">
        <v>2319</v>
      </c>
      <c r="D1468" s="71" t="s">
        <v>2229</v>
      </c>
      <c r="E1468" s="72">
        <v>21</v>
      </c>
      <c r="F1468" s="100" t="s">
        <v>44</v>
      </c>
      <c r="G1468" s="101"/>
      <c r="H1468" s="43" t="s">
        <v>1</v>
      </c>
      <c r="I1468" s="76"/>
      <c r="K1468" s="140" t="str">
        <f t="shared" si="69"/>
        <v>農業管理與輔導業務-農政及作物生產輔導-獎補助費-對國內團體之捐助</v>
      </c>
      <c r="L1468" s="140" t="str">
        <f t="shared" si="70"/>
        <v>113年度國產微生物肥料及農田地力肥料推廣計畫</v>
      </c>
      <c r="M1468" s="40" t="str">
        <f t="shared" si="71"/>
        <v>臺中市太平區農會</v>
      </c>
    </row>
    <row r="1469" spans="1:13" s="4" customFormat="1" ht="75">
      <c r="A1469" s="71" t="s">
        <v>2226</v>
      </c>
      <c r="B1469" s="71" t="s">
        <v>2281</v>
      </c>
      <c r="C1469" s="71" t="s">
        <v>2319</v>
      </c>
      <c r="D1469" s="71" t="s">
        <v>2229</v>
      </c>
      <c r="E1469" s="72">
        <v>25</v>
      </c>
      <c r="F1469" s="100" t="s">
        <v>44</v>
      </c>
      <c r="G1469" s="101"/>
      <c r="H1469" s="43" t="s">
        <v>1</v>
      </c>
      <c r="I1469" s="76"/>
      <c r="K1469" s="140" t="str">
        <f t="shared" si="69"/>
        <v>農業管理與輔導業務-農政及作物生產輔導-獎補助費-對國內團體之捐助</v>
      </c>
      <c r="L1469" s="140" t="str">
        <f t="shared" si="70"/>
        <v>113年度農業產銷班組織輔導計畫</v>
      </c>
      <c r="M1469" s="40" t="str">
        <f t="shared" si="71"/>
        <v>臺中市太平區農會</v>
      </c>
    </row>
    <row r="1470" spans="1:13" s="4" customFormat="1" ht="75">
      <c r="A1470" s="71" t="s">
        <v>2226</v>
      </c>
      <c r="B1470" s="71" t="s">
        <v>2321</v>
      </c>
      <c r="C1470" s="71" t="s">
        <v>2319</v>
      </c>
      <c r="D1470" s="71" t="s">
        <v>2229</v>
      </c>
      <c r="E1470" s="72">
        <v>530</v>
      </c>
      <c r="F1470" s="100" t="s">
        <v>44</v>
      </c>
      <c r="G1470" s="101"/>
      <c r="H1470" s="43" t="s">
        <v>1</v>
      </c>
      <c r="I1470" s="76"/>
      <c r="K1470" s="140" t="str">
        <f t="shared" si="69"/>
        <v>農業管理與輔導業務-農政及作物生產輔導-獎補助費-對國內團體之捐助</v>
      </c>
      <c r="L1470" s="140" t="str">
        <f t="shared" si="70"/>
        <v>113年度臺中市太平區補助農業產銷班運作經費計畫</v>
      </c>
      <c r="M1470" s="40" t="str">
        <f t="shared" si="71"/>
        <v>臺中市太平區農會</v>
      </c>
    </row>
    <row r="1471" spans="1:13" s="4" customFormat="1" ht="75">
      <c r="A1471" s="71" t="s">
        <v>2226</v>
      </c>
      <c r="B1471" s="71" t="s">
        <v>2322</v>
      </c>
      <c r="C1471" s="71" t="s">
        <v>2319</v>
      </c>
      <c r="D1471" s="71" t="s">
        <v>2229</v>
      </c>
      <c r="E1471" s="72">
        <v>300</v>
      </c>
      <c r="F1471" s="100" t="s">
        <v>44</v>
      </c>
      <c r="G1471" s="101"/>
      <c r="H1471" s="43" t="s">
        <v>1</v>
      </c>
      <c r="I1471" s="76"/>
      <c r="K1471" s="140" t="str">
        <f t="shared" si="69"/>
        <v>農業管理與輔導業務-農政及作物生產輔導-獎補助費-對國內團體之捐助</v>
      </c>
      <c r="L1471" s="140" t="str">
        <f t="shared" si="70"/>
        <v>113年度臺中市太平區養蜂資材補助計畫</v>
      </c>
      <c r="M1471" s="40" t="str">
        <f t="shared" si="71"/>
        <v>臺中市太平區農會</v>
      </c>
    </row>
    <row r="1472" spans="1:13" s="4" customFormat="1" ht="75">
      <c r="A1472" s="71" t="s">
        <v>2226</v>
      </c>
      <c r="B1472" s="71" t="s">
        <v>2323</v>
      </c>
      <c r="C1472" s="71" t="s">
        <v>2319</v>
      </c>
      <c r="D1472" s="71" t="s">
        <v>2229</v>
      </c>
      <c r="E1472" s="72">
        <v>200</v>
      </c>
      <c r="F1472" s="100" t="s">
        <v>44</v>
      </c>
      <c r="G1472" s="101"/>
      <c r="H1472" s="43" t="s">
        <v>1</v>
      </c>
      <c r="I1472" s="76"/>
      <c r="K1472" s="140" t="str">
        <f t="shared" si="69"/>
        <v>農業管理與輔導業務-農政及作物生產輔導-獎補助費-對國內團體之捐助</v>
      </c>
      <c r="L1472" s="140" t="str">
        <f t="shared" si="70"/>
        <v>113年度臺中市太平區優質水蜜桃果品評鑑活動計畫</v>
      </c>
      <c r="M1472" s="40" t="str">
        <f t="shared" si="71"/>
        <v>臺中市太平區農會</v>
      </c>
    </row>
    <row r="1473" spans="1:13" s="4" customFormat="1" ht="75">
      <c r="A1473" s="71" t="s">
        <v>2226</v>
      </c>
      <c r="B1473" s="71" t="s">
        <v>2324</v>
      </c>
      <c r="C1473" s="71" t="s">
        <v>2319</v>
      </c>
      <c r="D1473" s="71" t="s">
        <v>2229</v>
      </c>
      <c r="E1473" s="72">
        <v>194</v>
      </c>
      <c r="F1473" s="100" t="s">
        <v>44</v>
      </c>
      <c r="G1473" s="101"/>
      <c r="H1473" s="43" t="s">
        <v>1</v>
      </c>
      <c r="I1473" s="76"/>
      <c r="K1473" s="140" t="str">
        <f t="shared" si="69"/>
        <v>農業管理與輔導業務-農政及作物生產輔導-獎補助費-對國內團體之捐助</v>
      </c>
      <c r="L1473" s="140" t="str">
        <f t="shared" si="70"/>
        <v>113年度臺中市太平區優質枇杷評鑑活動計畫</v>
      </c>
      <c r="M1473" s="40" t="str">
        <f t="shared" si="71"/>
        <v>臺中市太平區農會</v>
      </c>
    </row>
    <row r="1474" spans="1:13" s="4" customFormat="1" ht="75">
      <c r="A1474" s="71" t="s">
        <v>2226</v>
      </c>
      <c r="B1474" s="71" t="s">
        <v>2239</v>
      </c>
      <c r="C1474" s="71" t="s">
        <v>2319</v>
      </c>
      <c r="D1474" s="71" t="s">
        <v>2229</v>
      </c>
      <c r="E1474" s="72">
        <v>162</v>
      </c>
      <c r="F1474" s="100" t="s">
        <v>44</v>
      </c>
      <c r="G1474" s="101"/>
      <c r="H1474" s="43" t="s">
        <v>1</v>
      </c>
      <c r="I1474" s="76"/>
      <c r="K1474" s="140" t="str">
        <f t="shared" si="69"/>
        <v>農業管理與輔導業務-農政及作物生產輔導-獎補助費-對國內團體之捐助</v>
      </c>
      <c r="L1474" s="140" t="str">
        <f t="shared" si="70"/>
        <v>113年度臺中市政府農業局國產有機質肥料加碼補助計畫</v>
      </c>
      <c r="M1474" s="40" t="str">
        <f t="shared" si="71"/>
        <v>臺中市太平區農會</v>
      </c>
    </row>
    <row r="1475" spans="1:13" s="4" customFormat="1" ht="75">
      <c r="A1475" s="71" t="s">
        <v>2226</v>
      </c>
      <c r="B1475" s="71" t="s">
        <v>2325</v>
      </c>
      <c r="C1475" s="71" t="s">
        <v>2319</v>
      </c>
      <c r="D1475" s="71" t="s">
        <v>2229</v>
      </c>
      <c r="E1475" s="72">
        <v>1107</v>
      </c>
      <c r="F1475" s="100" t="s">
        <v>44</v>
      </c>
      <c r="G1475" s="101"/>
      <c r="H1475" s="43" t="s">
        <v>1</v>
      </c>
      <c r="I1475" s="76"/>
      <c r="K1475" s="140" t="str">
        <f t="shared" si="69"/>
        <v>農業管理與輔導業務-農政及作物生產輔導-獎補助費-對國內團體之捐助</v>
      </c>
      <c r="L1475" s="140" t="str">
        <f t="shared" si="70"/>
        <v>113年荔枝椿象化學防治及防治宣導講習會執行經費計畫</v>
      </c>
      <c r="M1475" s="40" t="str">
        <f t="shared" si="71"/>
        <v>臺中市太平區農會</v>
      </c>
    </row>
    <row r="1476" spans="1:13" s="4" customFormat="1" ht="75">
      <c r="A1476" s="71" t="s">
        <v>2226</v>
      </c>
      <c r="B1476" s="71" t="s">
        <v>2289</v>
      </c>
      <c r="C1476" s="71" t="s">
        <v>2319</v>
      </c>
      <c r="D1476" s="71" t="s">
        <v>2229</v>
      </c>
      <c r="E1476" s="72">
        <v>8</v>
      </c>
      <c r="F1476" s="100" t="s">
        <v>44</v>
      </c>
      <c r="G1476" s="101"/>
      <c r="H1476" s="43" t="s">
        <v>1</v>
      </c>
      <c r="I1476" s="76"/>
      <c r="K1476" s="140" t="str">
        <f t="shared" ref="K1476:K1539" si="72">A1476</f>
        <v>農業管理與輔導業務-農政及作物生產輔導-獎補助費-對國內團體之捐助</v>
      </c>
      <c r="L1476" s="140" t="str">
        <f t="shared" ref="L1476:L1539" si="73">B1476</f>
        <v>113年第1期作補助農民繳售公糧運費補助計畫</v>
      </c>
      <c r="M1476" s="40" t="str">
        <f t="shared" ref="M1476:M1539" si="74">C1476</f>
        <v>臺中市太平區農會</v>
      </c>
    </row>
    <row r="1477" spans="1:13" s="4" customFormat="1" ht="75">
      <c r="A1477" s="71" t="s">
        <v>2226</v>
      </c>
      <c r="B1477" s="71" t="s">
        <v>2313</v>
      </c>
      <c r="C1477" s="71" t="s">
        <v>2319</v>
      </c>
      <c r="D1477" s="71" t="s">
        <v>2229</v>
      </c>
      <c r="E1477" s="72">
        <v>347</v>
      </c>
      <c r="F1477" s="100" t="s">
        <v>44</v>
      </c>
      <c r="G1477" s="101"/>
      <c r="H1477" s="43" t="s">
        <v>1</v>
      </c>
      <c r="I1477" s="76"/>
      <c r="K1477" s="140" t="str">
        <f t="shared" si="72"/>
        <v>農業管理與輔導業務-農政及作物生產輔導-獎補助費-對國內團體之捐助</v>
      </c>
      <c r="L1477" s="140" t="str">
        <f t="shared" si="73"/>
        <v>臺中市112年度梨山地區東方果實蠅防治示範計畫</v>
      </c>
      <c r="M1477" s="40" t="str">
        <f t="shared" si="74"/>
        <v>臺中市太平區農會</v>
      </c>
    </row>
    <row r="1478" spans="1:13" s="4" customFormat="1" ht="75">
      <c r="A1478" s="71" t="s">
        <v>2226</v>
      </c>
      <c r="B1478" s="71" t="s">
        <v>2314</v>
      </c>
      <c r="C1478" s="71" t="s">
        <v>2319</v>
      </c>
      <c r="D1478" s="71" t="s">
        <v>2229</v>
      </c>
      <c r="E1478" s="72">
        <v>770</v>
      </c>
      <c r="F1478" s="100" t="s">
        <v>44</v>
      </c>
      <c r="G1478" s="101"/>
      <c r="H1478" s="43" t="s">
        <v>1</v>
      </c>
      <c r="I1478" s="76"/>
      <c r="K1478" s="140" t="str">
        <f t="shared" si="72"/>
        <v>農業管理與輔導業務-農政及作物生產輔導-獎補助費-對國內團體之捐助</v>
      </c>
      <c r="L1478" s="140" t="str">
        <f t="shared" si="73"/>
        <v>臺中市113年度梨山地區東方果實蠅防治示範計畫</v>
      </c>
      <c r="M1478" s="40" t="str">
        <f t="shared" si="74"/>
        <v>臺中市太平區農會</v>
      </c>
    </row>
    <row r="1479" spans="1:13" s="4" customFormat="1" ht="75">
      <c r="A1479" s="71" t="s">
        <v>2226</v>
      </c>
      <c r="B1479" s="71" t="s">
        <v>2274</v>
      </c>
      <c r="C1479" s="71" t="s">
        <v>2326</v>
      </c>
      <c r="D1479" s="71" t="s">
        <v>2229</v>
      </c>
      <c r="E1479" s="72">
        <v>19</v>
      </c>
      <c r="F1479" s="100" t="s">
        <v>44</v>
      </c>
      <c r="G1479" s="101"/>
      <c r="H1479" s="43" t="s">
        <v>1</v>
      </c>
      <c r="I1479" s="76"/>
      <c r="K1479" s="140" t="str">
        <f t="shared" si="72"/>
        <v>農業管理與輔導業務-農政及作物生產輔導-獎補助費-對國內團體之捐助</v>
      </c>
      <c r="L1479" s="140" t="str">
        <f t="shared" si="73"/>
        <v>112年強化水稻優良品種推廣與種源管理計畫</v>
      </c>
      <c r="M1479" s="40" t="str">
        <f t="shared" si="74"/>
        <v>臺中市水稻育苗協會</v>
      </c>
    </row>
    <row r="1480" spans="1:13" s="4" customFormat="1" ht="75">
      <c r="A1480" s="71" t="s">
        <v>2226</v>
      </c>
      <c r="B1480" s="71" t="s">
        <v>2327</v>
      </c>
      <c r="C1480" s="71" t="s">
        <v>2326</v>
      </c>
      <c r="D1480" s="71" t="s">
        <v>2229</v>
      </c>
      <c r="E1480" s="72">
        <v>900</v>
      </c>
      <c r="F1480" s="100" t="s">
        <v>44</v>
      </c>
      <c r="G1480" s="101"/>
      <c r="H1480" s="43" t="s">
        <v>1</v>
      </c>
      <c r="I1480" s="76"/>
      <c r="K1480" s="140" t="str">
        <f t="shared" si="72"/>
        <v>農業管理與輔導業務-農政及作物生產輔導-獎補助費-對國內團體之捐助</v>
      </c>
      <c r="L1480" s="140" t="str">
        <f t="shared" si="73"/>
        <v>113年度臺中市水稻育苗中心稻種秧苗綜合防治計畫</v>
      </c>
      <c r="M1480" s="40" t="str">
        <f t="shared" si="74"/>
        <v>臺中市水稻育苗協會</v>
      </c>
    </row>
    <row r="1481" spans="1:13" s="4" customFormat="1" ht="75">
      <c r="A1481" s="71" t="s">
        <v>2226</v>
      </c>
      <c r="B1481" s="71" t="s">
        <v>2288</v>
      </c>
      <c r="C1481" s="71" t="s">
        <v>2326</v>
      </c>
      <c r="D1481" s="71" t="s">
        <v>2229</v>
      </c>
      <c r="E1481" s="72">
        <v>20</v>
      </c>
      <c r="F1481" s="100" t="s">
        <v>44</v>
      </c>
      <c r="G1481" s="101"/>
      <c r="H1481" s="43" t="s">
        <v>1</v>
      </c>
      <c r="I1481" s="76"/>
      <c r="K1481" s="140" t="str">
        <f t="shared" si="72"/>
        <v>農業管理與輔導業務-農政及作物生產輔導-獎補助費-對國內團體之捐助</v>
      </c>
      <c r="L1481" s="140" t="str">
        <f t="shared" si="73"/>
        <v>113年強化水稻優良品種推廣與種原管理計畫</v>
      </c>
      <c r="M1481" s="40" t="str">
        <f t="shared" si="74"/>
        <v>臺中市水稻育苗協會</v>
      </c>
    </row>
    <row r="1482" spans="1:13" s="4" customFormat="1" ht="75">
      <c r="A1482" s="71" t="s">
        <v>2226</v>
      </c>
      <c r="B1482" s="71" t="s">
        <v>2270</v>
      </c>
      <c r="C1482" s="71" t="s">
        <v>2328</v>
      </c>
      <c r="D1482" s="71" t="s">
        <v>2229</v>
      </c>
      <c r="E1482" s="72">
        <v>450</v>
      </c>
      <c r="F1482" s="100" t="s">
        <v>44</v>
      </c>
      <c r="G1482" s="101"/>
      <c r="H1482" s="43" t="s">
        <v>1</v>
      </c>
      <c r="I1482" s="76"/>
      <c r="K1482" s="140" t="str">
        <f t="shared" si="72"/>
        <v>農業管理與輔導業務-農政及作物生產輔導-獎補助費-對國內團體之捐助</v>
      </c>
      <c r="L1482" s="140" t="str">
        <f t="shared" si="73"/>
        <v>112年水稻產業專案輔導施用含稻草分解菌有機質肥料推廣計畫</v>
      </c>
      <c r="M1482" s="40" t="str">
        <f t="shared" si="74"/>
        <v>臺中市外埔區農會</v>
      </c>
    </row>
    <row r="1483" spans="1:13" s="4" customFormat="1" ht="75">
      <c r="A1483" s="71" t="s">
        <v>2226</v>
      </c>
      <c r="B1483" s="71" t="s">
        <v>2240</v>
      </c>
      <c r="C1483" s="71" t="s">
        <v>2328</v>
      </c>
      <c r="D1483" s="71" t="s">
        <v>2229</v>
      </c>
      <c r="E1483" s="72">
        <v>35</v>
      </c>
      <c r="F1483" s="100" t="s">
        <v>44</v>
      </c>
      <c r="G1483" s="101"/>
      <c r="H1483" s="43" t="s">
        <v>1</v>
      </c>
      <c r="I1483" s="76"/>
      <c r="K1483" s="140" t="str">
        <f t="shared" si="72"/>
        <v>農業管理與輔導業務-農政及作物生產輔導-獎補助費-對國內團體之捐助</v>
      </c>
      <c r="L1483" s="140" t="str">
        <f t="shared" si="73"/>
        <v>112年有機農業田間栽培及肥培管理講習計畫</v>
      </c>
      <c r="M1483" s="40" t="str">
        <f t="shared" si="74"/>
        <v>臺中市外埔區農會</v>
      </c>
    </row>
    <row r="1484" spans="1:13" s="4" customFormat="1" ht="75">
      <c r="A1484" s="71" t="s">
        <v>2226</v>
      </c>
      <c r="B1484" s="71" t="s">
        <v>2272</v>
      </c>
      <c r="C1484" s="71" t="s">
        <v>2328</v>
      </c>
      <c r="D1484" s="71" t="s">
        <v>2229</v>
      </c>
      <c r="E1484" s="72">
        <v>114</v>
      </c>
      <c r="F1484" s="100" t="s">
        <v>44</v>
      </c>
      <c r="G1484" s="101"/>
      <c r="H1484" s="43" t="s">
        <v>1</v>
      </c>
      <c r="I1484" s="76"/>
      <c r="K1484" s="140" t="str">
        <f t="shared" si="72"/>
        <v>農業管理與輔導業務-農政及作物生產輔導-獎補助費-對國內團體之捐助</v>
      </c>
      <c r="L1484" s="140" t="str">
        <f t="shared" si="73"/>
        <v>112年有機農業適用肥料推廣計畫</v>
      </c>
      <c r="M1484" s="40" t="str">
        <f t="shared" si="74"/>
        <v>臺中市外埔區農會</v>
      </c>
    </row>
    <row r="1485" spans="1:13" s="4" customFormat="1" ht="75">
      <c r="A1485" s="71" t="s">
        <v>2226</v>
      </c>
      <c r="B1485" s="71" t="s">
        <v>2236</v>
      </c>
      <c r="C1485" s="71" t="s">
        <v>2328</v>
      </c>
      <c r="D1485" s="71" t="s">
        <v>2229</v>
      </c>
      <c r="E1485" s="72">
        <v>500</v>
      </c>
      <c r="F1485" s="100" t="s">
        <v>44</v>
      </c>
      <c r="G1485" s="101"/>
      <c r="H1485" s="43" t="s">
        <v>1</v>
      </c>
      <c r="I1485" s="76"/>
      <c r="K1485" s="140" t="str">
        <f t="shared" si="72"/>
        <v>農業管理與輔導業務-農政及作物生產輔導-獎補助費-對國內團體之捐助</v>
      </c>
      <c r="L1485" s="140" t="str">
        <f t="shared" si="73"/>
        <v>112年度友善環境植物保護資材推廣計畫</v>
      </c>
      <c r="M1485" s="40" t="str">
        <f t="shared" si="74"/>
        <v>臺中市外埔區農會</v>
      </c>
    </row>
    <row r="1486" spans="1:13" s="4" customFormat="1" ht="75">
      <c r="A1486" s="71" t="s">
        <v>2226</v>
      </c>
      <c r="B1486" s="71" t="s">
        <v>2245</v>
      </c>
      <c r="C1486" s="71" t="s">
        <v>2328</v>
      </c>
      <c r="D1486" s="71" t="s">
        <v>2229</v>
      </c>
      <c r="E1486" s="72">
        <v>65</v>
      </c>
      <c r="F1486" s="100" t="s">
        <v>44</v>
      </c>
      <c r="G1486" s="101"/>
      <c r="H1486" s="43" t="s">
        <v>1</v>
      </c>
      <c r="I1486" s="76"/>
      <c r="K1486" s="140" t="str">
        <f t="shared" si="72"/>
        <v>農業管理與輔導業務-農政及作物生產輔導-獎補助費-對國內團體之捐助</v>
      </c>
      <c r="L1486" s="140" t="str">
        <f t="shared" si="73"/>
        <v>112年度國產微生物肥料及農田地力肥料推廣計畫</v>
      </c>
      <c r="M1486" s="40" t="str">
        <f t="shared" si="74"/>
        <v>臺中市外埔區農會</v>
      </c>
    </row>
    <row r="1487" spans="1:13" s="4" customFormat="1" ht="75">
      <c r="A1487" s="71" t="s">
        <v>2226</v>
      </c>
      <c r="B1487" s="71" t="s">
        <v>2274</v>
      </c>
      <c r="C1487" s="71" t="s">
        <v>2328</v>
      </c>
      <c r="D1487" s="71" t="s">
        <v>2229</v>
      </c>
      <c r="E1487" s="72">
        <v>10</v>
      </c>
      <c r="F1487" s="100" t="s">
        <v>44</v>
      </c>
      <c r="G1487" s="101"/>
      <c r="H1487" s="43" t="s">
        <v>1</v>
      </c>
      <c r="I1487" s="76"/>
      <c r="K1487" s="140" t="str">
        <f t="shared" si="72"/>
        <v>農業管理與輔導業務-農政及作物生產輔導-獎補助費-對國內團體之捐助</v>
      </c>
      <c r="L1487" s="140" t="str">
        <f t="shared" si="73"/>
        <v>112年強化水稻優良品種推廣與種源管理計畫</v>
      </c>
      <c r="M1487" s="40" t="str">
        <f t="shared" si="74"/>
        <v>臺中市外埔區農會</v>
      </c>
    </row>
    <row r="1488" spans="1:13" s="4" customFormat="1" ht="75">
      <c r="A1488" s="71" t="s">
        <v>2226</v>
      </c>
      <c r="B1488" s="71" t="s">
        <v>2275</v>
      </c>
      <c r="C1488" s="71" t="s">
        <v>2328</v>
      </c>
      <c r="D1488" s="71" t="s">
        <v>2229</v>
      </c>
      <c r="E1488" s="72">
        <v>53</v>
      </c>
      <c r="F1488" s="100" t="s">
        <v>44</v>
      </c>
      <c r="G1488" s="101"/>
      <c r="H1488" s="43" t="s">
        <v>1</v>
      </c>
      <c r="I1488" s="76"/>
      <c r="K1488" s="140" t="str">
        <f t="shared" si="72"/>
        <v>農業管理與輔導業務-農政及作物生產輔導-獎補助費-對國內團體之捐助</v>
      </c>
      <c r="L1488" s="140" t="str">
        <f t="shared" si="73"/>
        <v>112年臺中市有機米供校園午餐使用計畫</v>
      </c>
      <c r="M1488" s="40" t="str">
        <f t="shared" si="74"/>
        <v>臺中市外埔區農會</v>
      </c>
    </row>
    <row r="1489" spans="1:13" s="4" customFormat="1" ht="75">
      <c r="A1489" s="71" t="s">
        <v>2226</v>
      </c>
      <c r="B1489" s="71" t="s">
        <v>2279</v>
      </c>
      <c r="C1489" s="71" t="s">
        <v>2328</v>
      </c>
      <c r="D1489" s="71" t="s">
        <v>2229</v>
      </c>
      <c r="E1489" s="72">
        <v>985</v>
      </c>
      <c r="F1489" s="100" t="s">
        <v>44</v>
      </c>
      <c r="G1489" s="101"/>
      <c r="H1489" s="43" t="s">
        <v>1</v>
      </c>
      <c r="I1489" s="76"/>
      <c r="K1489" s="140" t="str">
        <f t="shared" si="72"/>
        <v>農業管理與輔導業務-農政及作物生產輔導-獎補助費-對國內團體之捐助</v>
      </c>
      <c r="L1489" s="140" t="str">
        <f t="shared" si="73"/>
        <v>113年度水稻病蟲害綜合防治資材計畫</v>
      </c>
      <c r="M1489" s="40" t="str">
        <f t="shared" si="74"/>
        <v>臺中市外埔區農會</v>
      </c>
    </row>
    <row r="1490" spans="1:13" s="4" customFormat="1" ht="75">
      <c r="A1490" s="71" t="s">
        <v>2226</v>
      </c>
      <c r="B1490" s="71" t="s">
        <v>2280</v>
      </c>
      <c r="C1490" s="71" t="s">
        <v>2328</v>
      </c>
      <c r="D1490" s="71" t="s">
        <v>2229</v>
      </c>
      <c r="E1490" s="72">
        <v>210</v>
      </c>
      <c r="F1490" s="100" t="s">
        <v>44</v>
      </c>
      <c r="G1490" s="101"/>
      <c r="H1490" s="43" t="s">
        <v>1</v>
      </c>
      <c r="I1490" s="76"/>
      <c r="K1490" s="140" t="str">
        <f t="shared" si="72"/>
        <v>農業管理與輔導業務-農政及作物生產輔導-獎補助費-對國內團體之捐助</v>
      </c>
      <c r="L1490" s="140" t="str">
        <f t="shared" si="73"/>
        <v>113年度水稻產業專案輔導施用含稻草分解菌有機質肥料推廣計畫</v>
      </c>
      <c r="M1490" s="40" t="str">
        <f t="shared" si="74"/>
        <v>臺中市外埔區農會</v>
      </c>
    </row>
    <row r="1491" spans="1:13" s="6" customFormat="1" ht="75">
      <c r="A1491" s="71" t="s">
        <v>2226</v>
      </c>
      <c r="B1491" s="71" t="s">
        <v>2329</v>
      </c>
      <c r="C1491" s="71" t="s">
        <v>2328</v>
      </c>
      <c r="D1491" s="71" t="s">
        <v>2229</v>
      </c>
      <c r="E1491" s="72">
        <v>546</v>
      </c>
      <c r="F1491" s="100" t="s">
        <v>44</v>
      </c>
      <c r="G1491" s="101"/>
      <c r="H1491" s="43" t="s">
        <v>1</v>
      </c>
      <c r="I1491" s="76"/>
      <c r="K1491" s="140" t="str">
        <f t="shared" si="72"/>
        <v>農業管理與輔導業務-農政及作物生產輔導-獎補助費-對國內團體之捐助</v>
      </c>
      <c r="L1491" s="140" t="str">
        <f t="shared" si="73"/>
        <v>113年度外埔區農業作物類生產設備設施改善補助計畫</v>
      </c>
      <c r="M1491" s="40" t="str">
        <f t="shared" si="74"/>
        <v>臺中市外埔區農會</v>
      </c>
    </row>
    <row r="1492" spans="1:13" s="6" customFormat="1" ht="75">
      <c r="A1492" s="71" t="s">
        <v>2226</v>
      </c>
      <c r="B1492" s="71" t="s">
        <v>2252</v>
      </c>
      <c r="C1492" s="71" t="s">
        <v>2328</v>
      </c>
      <c r="D1492" s="71" t="s">
        <v>2229</v>
      </c>
      <c r="E1492" s="72">
        <v>3002</v>
      </c>
      <c r="F1492" s="100" t="s">
        <v>44</v>
      </c>
      <c r="G1492" s="101"/>
      <c r="H1492" s="43" t="s">
        <v>1</v>
      </c>
      <c r="I1492" s="76"/>
      <c r="K1492" s="140" t="str">
        <f t="shared" si="72"/>
        <v>農業管理與輔導業務-農政及作物生產輔導-獎補助費-對國內團體之捐助</v>
      </c>
      <c r="L1492" s="140" t="str">
        <f t="shared" si="73"/>
        <v>113年度國產有機質肥料推廣計畫</v>
      </c>
      <c r="M1492" s="40" t="str">
        <f t="shared" si="74"/>
        <v>臺中市外埔區農會</v>
      </c>
    </row>
    <row r="1493" spans="1:13" s="6" customFormat="1" ht="75">
      <c r="A1493" s="71" t="s">
        <v>2226</v>
      </c>
      <c r="B1493" s="71" t="s">
        <v>2247</v>
      </c>
      <c r="C1493" s="71" t="s">
        <v>2328</v>
      </c>
      <c r="D1493" s="71" t="s">
        <v>2229</v>
      </c>
      <c r="E1493" s="72">
        <v>93</v>
      </c>
      <c r="F1493" s="100" t="s">
        <v>44</v>
      </c>
      <c r="G1493" s="101"/>
      <c r="H1493" s="43" t="s">
        <v>1</v>
      </c>
      <c r="I1493" s="76"/>
      <c r="K1493" s="140" t="str">
        <f t="shared" si="72"/>
        <v>農業管理與輔導業務-農政及作物生產輔導-獎補助費-對國內團體之捐助</v>
      </c>
      <c r="L1493" s="140" t="str">
        <f t="shared" si="73"/>
        <v>113年度國產微生物肥料及農田地力肥料推廣計畫</v>
      </c>
      <c r="M1493" s="40" t="str">
        <f t="shared" si="74"/>
        <v>臺中市外埔區農會</v>
      </c>
    </row>
    <row r="1494" spans="1:13" s="6" customFormat="1" ht="75">
      <c r="A1494" s="71" t="s">
        <v>2226</v>
      </c>
      <c r="B1494" s="71" t="s">
        <v>2281</v>
      </c>
      <c r="C1494" s="71" t="s">
        <v>2328</v>
      </c>
      <c r="D1494" s="71" t="s">
        <v>2229</v>
      </c>
      <c r="E1494" s="72">
        <v>77</v>
      </c>
      <c r="F1494" s="100" t="s">
        <v>44</v>
      </c>
      <c r="G1494" s="101"/>
      <c r="H1494" s="43" t="s">
        <v>1</v>
      </c>
      <c r="I1494" s="76"/>
      <c r="K1494" s="140" t="str">
        <f t="shared" si="72"/>
        <v>農業管理與輔導業務-農政及作物生產輔導-獎補助費-對國內團體之捐助</v>
      </c>
      <c r="L1494" s="140" t="str">
        <f t="shared" si="73"/>
        <v>113年度農業產銷班組織輔導計畫</v>
      </c>
      <c r="M1494" s="40" t="str">
        <f t="shared" si="74"/>
        <v>臺中市外埔區農會</v>
      </c>
    </row>
    <row r="1495" spans="1:13" s="6" customFormat="1" ht="75">
      <c r="A1495" s="71" t="s">
        <v>2226</v>
      </c>
      <c r="B1495" s="71" t="s">
        <v>2330</v>
      </c>
      <c r="C1495" s="71" t="s">
        <v>2328</v>
      </c>
      <c r="D1495" s="71" t="s">
        <v>2229</v>
      </c>
      <c r="E1495" s="72">
        <v>630</v>
      </c>
      <c r="F1495" s="100" t="s">
        <v>44</v>
      </c>
      <c r="G1495" s="101"/>
      <c r="H1495" s="43" t="s">
        <v>1</v>
      </c>
      <c r="I1495" s="76"/>
      <c r="K1495" s="140" t="str">
        <f t="shared" si="72"/>
        <v>農業管理與輔導業務-農政及作物生產輔導-獎補助費-對國內團體之捐助</v>
      </c>
      <c r="L1495" s="140" t="str">
        <f t="shared" si="73"/>
        <v>113年度臺中市外埔區補助農業產銷班運作經費計畫</v>
      </c>
      <c r="M1495" s="40" t="str">
        <f t="shared" si="74"/>
        <v>臺中市外埔區農會</v>
      </c>
    </row>
    <row r="1496" spans="1:13" s="6" customFormat="1" ht="75">
      <c r="A1496" s="71" t="s">
        <v>2226</v>
      </c>
      <c r="B1496" s="71" t="s">
        <v>2331</v>
      </c>
      <c r="C1496" s="71" t="s">
        <v>2328</v>
      </c>
      <c r="D1496" s="71" t="s">
        <v>2229</v>
      </c>
      <c r="E1496" s="72">
        <v>220</v>
      </c>
      <c r="F1496" s="100" t="s">
        <v>44</v>
      </c>
      <c r="G1496" s="101"/>
      <c r="H1496" s="43" t="s">
        <v>1</v>
      </c>
      <c r="I1496" s="76"/>
      <c r="K1496" s="140" t="str">
        <f t="shared" si="72"/>
        <v>農業管理與輔導業務-農政及作物生產輔導-獎補助費-對國內團體之捐助</v>
      </c>
      <c r="L1496" s="140" t="str">
        <f t="shared" si="73"/>
        <v>113年度臺中市外埔區農會養蜂產銷班智慧蜂箱示範計畫</v>
      </c>
      <c r="M1496" s="40" t="str">
        <f t="shared" si="74"/>
        <v>臺中市外埔區農會</v>
      </c>
    </row>
    <row r="1497" spans="1:13" s="6" customFormat="1" ht="75">
      <c r="A1497" s="71" t="s">
        <v>2226</v>
      </c>
      <c r="B1497" s="71" t="s">
        <v>2284</v>
      </c>
      <c r="C1497" s="71" t="s">
        <v>2328</v>
      </c>
      <c r="D1497" s="71" t="s">
        <v>2229</v>
      </c>
      <c r="E1497" s="72">
        <v>113</v>
      </c>
      <c r="F1497" s="100" t="s">
        <v>44</v>
      </c>
      <c r="G1497" s="101"/>
      <c r="H1497" s="43" t="s">
        <v>1</v>
      </c>
      <c r="I1497" s="76"/>
      <c r="K1497" s="140" t="str">
        <f t="shared" si="72"/>
        <v>農業管理與輔導業務-農政及作物生產輔導-獎補助費-對國內團體之捐助</v>
      </c>
      <c r="L1497" s="140" t="str">
        <f t="shared" si="73"/>
        <v>113年度臺中市有機農業適用肥料推廣計畫</v>
      </c>
      <c r="M1497" s="40" t="str">
        <f t="shared" si="74"/>
        <v>臺中市外埔區農會</v>
      </c>
    </row>
    <row r="1498" spans="1:13" s="6" customFormat="1" ht="75">
      <c r="A1498" s="71" t="s">
        <v>2226</v>
      </c>
      <c r="B1498" s="71" t="s">
        <v>2239</v>
      </c>
      <c r="C1498" s="71" t="s">
        <v>2328</v>
      </c>
      <c r="D1498" s="71" t="s">
        <v>2229</v>
      </c>
      <c r="E1498" s="72">
        <v>2167</v>
      </c>
      <c r="F1498" s="100" t="s">
        <v>44</v>
      </c>
      <c r="G1498" s="101"/>
      <c r="H1498" s="43" t="s">
        <v>1</v>
      </c>
      <c r="I1498" s="76"/>
      <c r="K1498" s="140" t="str">
        <f t="shared" si="72"/>
        <v>農業管理與輔導業務-農政及作物生產輔導-獎補助費-對國內團體之捐助</v>
      </c>
      <c r="L1498" s="140" t="str">
        <f t="shared" si="73"/>
        <v>113年度臺中市政府農業局國產有機質肥料加碼補助計畫</v>
      </c>
      <c r="M1498" s="40" t="str">
        <f t="shared" si="74"/>
        <v>臺中市外埔區農會</v>
      </c>
    </row>
    <row r="1499" spans="1:13" s="6" customFormat="1" ht="75">
      <c r="A1499" s="71" t="s">
        <v>2226</v>
      </c>
      <c r="B1499" s="71" t="s">
        <v>2305</v>
      </c>
      <c r="C1499" s="71" t="s">
        <v>2328</v>
      </c>
      <c r="D1499" s="71" t="s">
        <v>2229</v>
      </c>
      <c r="E1499" s="72">
        <v>1615</v>
      </c>
      <c r="F1499" s="100" t="s">
        <v>44</v>
      </c>
      <c r="G1499" s="101"/>
      <c r="H1499" s="43" t="s">
        <v>1</v>
      </c>
      <c r="I1499" s="76"/>
      <c r="K1499" s="140" t="str">
        <f t="shared" si="72"/>
        <v>農業管理與輔導業務-農政及作物生產輔導-獎補助費-對國內團體之捐助</v>
      </c>
      <c r="L1499" s="140" t="str">
        <f t="shared" si="73"/>
        <v>113年度臺中市補助農民辦理稻草剪段防止焚燒稻草計畫</v>
      </c>
      <c r="M1499" s="40" t="str">
        <f t="shared" si="74"/>
        <v>臺中市外埔區農會</v>
      </c>
    </row>
    <row r="1500" spans="1:13" s="6" customFormat="1" ht="75">
      <c r="A1500" s="71" t="s">
        <v>2226</v>
      </c>
      <c r="B1500" s="71" t="s">
        <v>2227</v>
      </c>
      <c r="C1500" s="71" t="s">
        <v>2328</v>
      </c>
      <c r="D1500" s="71" t="s">
        <v>2229</v>
      </c>
      <c r="E1500" s="72">
        <v>308</v>
      </c>
      <c r="F1500" s="100" t="s">
        <v>44</v>
      </c>
      <c r="G1500" s="101"/>
      <c r="H1500" s="43" t="s">
        <v>1</v>
      </c>
      <c r="I1500" s="76"/>
      <c r="K1500" s="140" t="str">
        <f t="shared" si="72"/>
        <v>農業管理與輔導業務-農政及作物生產輔導-獎補助費-對國內團體之捐助</v>
      </c>
      <c r="L1500" s="140" t="str">
        <f t="shared" si="73"/>
        <v>113年度臺中市農產品標章驗證輔導計畫</v>
      </c>
      <c r="M1500" s="40" t="str">
        <f t="shared" si="74"/>
        <v>臺中市外埔區農會</v>
      </c>
    </row>
    <row r="1501" spans="1:13" s="6" customFormat="1" ht="75">
      <c r="A1501" s="71" t="s">
        <v>2226</v>
      </c>
      <c r="B1501" s="71" t="s">
        <v>2332</v>
      </c>
      <c r="C1501" s="71" t="s">
        <v>2328</v>
      </c>
      <c r="D1501" s="71" t="s">
        <v>2229</v>
      </c>
      <c r="E1501" s="72">
        <v>845</v>
      </c>
      <c r="F1501" s="100" t="s">
        <v>44</v>
      </c>
      <c r="G1501" s="101"/>
      <c r="H1501" s="43" t="s">
        <v>1</v>
      </c>
      <c r="I1501" s="76"/>
      <c r="K1501" s="140" t="str">
        <f t="shared" si="72"/>
        <v>農業管理與輔導業務-農政及作物生產輔導-獎補助費-對國內團體之捐助</v>
      </c>
      <c r="L1501" s="140" t="str">
        <f t="shared" si="73"/>
        <v>113年度臺中市稻田彩繪示範計畫</v>
      </c>
      <c r="M1501" s="40" t="str">
        <f t="shared" si="74"/>
        <v>臺中市外埔區農會</v>
      </c>
    </row>
    <row r="1502" spans="1:13" s="6" customFormat="1" ht="75">
      <c r="A1502" s="71" t="s">
        <v>2226</v>
      </c>
      <c r="B1502" s="71" t="s">
        <v>2333</v>
      </c>
      <c r="C1502" s="71" t="s">
        <v>2328</v>
      </c>
      <c r="D1502" s="71" t="s">
        <v>2229</v>
      </c>
      <c r="E1502" s="72">
        <v>298</v>
      </c>
      <c r="F1502" s="100" t="s">
        <v>44</v>
      </c>
      <c r="G1502" s="101"/>
      <c r="H1502" s="43" t="s">
        <v>1</v>
      </c>
      <c r="I1502" s="76"/>
      <c r="K1502" s="140" t="str">
        <f t="shared" si="72"/>
        <v>農業管理與輔導業務-農政及作物生產輔導-獎補助費-對國內團體之捐助</v>
      </c>
      <c r="L1502" s="140" t="str">
        <f t="shared" si="73"/>
        <v>113年度臺中市優質紅龍果評鑑活動計畫</v>
      </c>
      <c r="M1502" s="40" t="str">
        <f t="shared" si="74"/>
        <v>臺中市外埔區農會</v>
      </c>
    </row>
    <row r="1503" spans="1:13" s="6" customFormat="1" ht="75">
      <c r="A1503" s="71" t="s">
        <v>2226</v>
      </c>
      <c r="B1503" s="71" t="s">
        <v>2334</v>
      </c>
      <c r="C1503" s="71" t="s">
        <v>2328</v>
      </c>
      <c r="D1503" s="71" t="s">
        <v>2229</v>
      </c>
      <c r="E1503" s="72">
        <v>75</v>
      </c>
      <c r="F1503" s="100" t="s">
        <v>44</v>
      </c>
      <c r="G1503" s="101"/>
      <c r="H1503" s="43" t="s">
        <v>1</v>
      </c>
      <c r="I1503" s="76"/>
      <c r="K1503" s="140" t="str">
        <f t="shared" si="72"/>
        <v>農業管理與輔導業務-農政及作物生產輔導-獎補助費-對國內團體之捐助</v>
      </c>
      <c r="L1503" s="140" t="str">
        <f t="shared" si="73"/>
        <v>113年參加全國農業競賽獲獎補助計畫</v>
      </c>
      <c r="M1503" s="40" t="str">
        <f t="shared" si="74"/>
        <v>臺中市外埔區農會</v>
      </c>
    </row>
    <row r="1504" spans="1:13" s="6" customFormat="1" ht="75">
      <c r="A1504" s="71" t="s">
        <v>2226</v>
      </c>
      <c r="B1504" s="71" t="s">
        <v>2288</v>
      </c>
      <c r="C1504" s="71" t="s">
        <v>2328</v>
      </c>
      <c r="D1504" s="71" t="s">
        <v>2229</v>
      </c>
      <c r="E1504" s="72">
        <v>35</v>
      </c>
      <c r="F1504" s="100" t="s">
        <v>44</v>
      </c>
      <c r="G1504" s="101"/>
      <c r="H1504" s="43" t="s">
        <v>1</v>
      </c>
      <c r="I1504" s="76"/>
      <c r="K1504" s="140" t="str">
        <f t="shared" si="72"/>
        <v>農業管理與輔導業務-農政及作物生產輔導-獎補助費-對國內團體之捐助</v>
      </c>
      <c r="L1504" s="140" t="str">
        <f t="shared" si="73"/>
        <v>113年強化水稻優良品種推廣與種原管理計畫</v>
      </c>
      <c r="M1504" s="40" t="str">
        <f t="shared" si="74"/>
        <v>臺中市外埔區農會</v>
      </c>
    </row>
    <row r="1505" spans="1:13" s="6" customFormat="1" ht="75">
      <c r="A1505" s="71" t="s">
        <v>2226</v>
      </c>
      <c r="B1505" s="71" t="s">
        <v>2289</v>
      </c>
      <c r="C1505" s="71" t="s">
        <v>2328</v>
      </c>
      <c r="D1505" s="71" t="s">
        <v>2229</v>
      </c>
      <c r="E1505" s="72">
        <v>1689</v>
      </c>
      <c r="F1505" s="100" t="s">
        <v>44</v>
      </c>
      <c r="G1505" s="101"/>
      <c r="H1505" s="43" t="s">
        <v>1</v>
      </c>
      <c r="I1505" s="76"/>
      <c r="K1505" s="140" t="str">
        <f t="shared" si="72"/>
        <v>農業管理與輔導業務-農政及作物生產輔導-獎補助費-對國內團體之捐助</v>
      </c>
      <c r="L1505" s="140" t="str">
        <f t="shared" si="73"/>
        <v>113年第1期作補助農民繳售公糧運費補助計畫</v>
      </c>
      <c r="M1505" s="40" t="str">
        <f t="shared" si="74"/>
        <v>臺中市外埔區農會</v>
      </c>
    </row>
    <row r="1506" spans="1:13" s="6" customFormat="1" ht="75">
      <c r="A1506" s="71" t="s">
        <v>2226</v>
      </c>
      <c r="B1506" s="71" t="s">
        <v>2290</v>
      </c>
      <c r="C1506" s="71" t="s">
        <v>2328</v>
      </c>
      <c r="D1506" s="71" t="s">
        <v>2229</v>
      </c>
      <c r="E1506" s="72">
        <v>270</v>
      </c>
      <c r="F1506" s="100" t="s">
        <v>44</v>
      </c>
      <c r="G1506" s="101"/>
      <c r="H1506" s="43" t="s">
        <v>1</v>
      </c>
      <c r="I1506" s="76"/>
      <c r="K1506" s="140" t="str">
        <f t="shared" si="72"/>
        <v>農業管理與輔導業務-農政及作物生產輔導-獎補助費-對國內團體之捐助</v>
      </c>
      <c r="L1506" s="140" t="str">
        <f t="shared" si="73"/>
        <v>113年第2期作公糧運費補助計畫</v>
      </c>
      <c r="M1506" s="40" t="str">
        <f t="shared" si="74"/>
        <v>臺中市外埔區農會</v>
      </c>
    </row>
    <row r="1507" spans="1:13" s="6" customFormat="1" ht="75">
      <c r="A1507" s="71" t="s">
        <v>2226</v>
      </c>
      <c r="B1507" s="71" t="s">
        <v>2291</v>
      </c>
      <c r="C1507" s="71" t="s">
        <v>2328</v>
      </c>
      <c r="D1507" s="71" t="s">
        <v>2229</v>
      </c>
      <c r="E1507" s="72">
        <v>52</v>
      </c>
      <c r="F1507" s="100" t="s">
        <v>44</v>
      </c>
      <c r="G1507" s="101"/>
      <c r="H1507" s="43" t="s">
        <v>1</v>
      </c>
      <c r="I1507" s="76"/>
      <c r="K1507" s="140" t="str">
        <f t="shared" si="72"/>
        <v>農業管理與輔導業務-農政及作物生產輔導-獎補助費-對國內團體之捐助</v>
      </c>
      <c r="L1507" s="140" t="str">
        <f t="shared" si="73"/>
        <v>113年臺灣稻米達人選拔計畫</v>
      </c>
      <c r="M1507" s="40" t="str">
        <f t="shared" si="74"/>
        <v>臺中市外埔區農會</v>
      </c>
    </row>
    <row r="1508" spans="1:13" s="6" customFormat="1" ht="75">
      <c r="A1508" s="71" t="s">
        <v>2226</v>
      </c>
      <c r="B1508" s="71" t="s">
        <v>2292</v>
      </c>
      <c r="C1508" s="71" t="s">
        <v>2328</v>
      </c>
      <c r="D1508" s="71" t="s">
        <v>2229</v>
      </c>
      <c r="E1508" s="72">
        <v>13</v>
      </c>
      <c r="F1508" s="100" t="s">
        <v>44</v>
      </c>
      <c r="G1508" s="101"/>
      <c r="H1508" s="43" t="s">
        <v>1</v>
      </c>
      <c r="I1508" s="76"/>
      <c r="K1508" s="140" t="str">
        <f t="shared" si="72"/>
        <v>農業管理與輔導業務-農政及作物生產輔導-獎補助費-對國內團體之捐助</v>
      </c>
      <c r="L1508" s="140" t="str">
        <f t="shared" si="73"/>
        <v>113年輔導大專業農擴大經營規模計畫</v>
      </c>
      <c r="M1508" s="40" t="str">
        <f t="shared" si="74"/>
        <v>臺中市外埔區農會</v>
      </c>
    </row>
    <row r="1509" spans="1:13" s="6" customFormat="1" ht="75">
      <c r="A1509" s="71" t="s">
        <v>2226</v>
      </c>
      <c r="B1509" s="71" t="s">
        <v>2293</v>
      </c>
      <c r="C1509" s="71" t="s">
        <v>2328</v>
      </c>
      <c r="D1509" s="71" t="s">
        <v>2229</v>
      </c>
      <c r="E1509" s="72">
        <v>966</v>
      </c>
      <c r="F1509" s="100" t="s">
        <v>44</v>
      </c>
      <c r="G1509" s="101"/>
      <c r="H1509" s="43" t="s">
        <v>1</v>
      </c>
      <c r="I1509" s="76"/>
      <c r="K1509" s="140" t="str">
        <f t="shared" si="72"/>
        <v>農業管理與輔導業務-農政及作物生產輔導-獎補助費-對國內團體之捐助</v>
      </c>
      <c r="L1509" s="140" t="str">
        <f t="shared" si="73"/>
        <v>綠色環境給付計畫</v>
      </c>
      <c r="M1509" s="40" t="str">
        <f t="shared" si="74"/>
        <v>臺中市外埔區農會</v>
      </c>
    </row>
    <row r="1510" spans="1:13" s="6" customFormat="1" ht="75">
      <c r="A1510" s="71" t="s">
        <v>2226</v>
      </c>
      <c r="B1510" s="71" t="s">
        <v>2255</v>
      </c>
      <c r="C1510" s="71" t="s">
        <v>2335</v>
      </c>
      <c r="D1510" s="71" t="s">
        <v>2229</v>
      </c>
      <c r="E1510" s="72">
        <v>50</v>
      </c>
      <c r="F1510" s="100" t="s">
        <v>44</v>
      </c>
      <c r="G1510" s="101"/>
      <c r="H1510" s="43" t="s">
        <v>1</v>
      </c>
      <c r="I1510" s="76"/>
      <c r="K1510" s="140" t="str">
        <f t="shared" si="72"/>
        <v>農業管理與輔導業務-農政及作物生產輔導-獎補助費-對國內團體之捐助</v>
      </c>
      <c r="L1510" s="140" t="str">
        <f t="shared" si="73"/>
        <v>112年水果產業結構調整計畫</v>
      </c>
      <c r="M1510" s="40" t="str">
        <f t="shared" si="74"/>
        <v>臺中市石岡區農會</v>
      </c>
    </row>
    <row r="1511" spans="1:13" s="6" customFormat="1" ht="75">
      <c r="A1511" s="71" t="s">
        <v>2226</v>
      </c>
      <c r="B1511" s="71" t="s">
        <v>2255</v>
      </c>
      <c r="C1511" s="71" t="s">
        <v>2335</v>
      </c>
      <c r="D1511" s="71" t="s">
        <v>2229</v>
      </c>
      <c r="E1511" s="72">
        <v>191</v>
      </c>
      <c r="F1511" s="100" t="s">
        <v>44</v>
      </c>
      <c r="G1511" s="101"/>
      <c r="H1511" s="43" t="s">
        <v>1</v>
      </c>
      <c r="I1511" s="76"/>
      <c r="K1511" s="140" t="str">
        <f t="shared" si="72"/>
        <v>農業管理與輔導業務-農政及作物生產輔導-獎補助費-對國內團體之捐助</v>
      </c>
      <c r="L1511" s="140" t="str">
        <f t="shared" si="73"/>
        <v>112年水果產業結構調整計畫</v>
      </c>
      <c r="M1511" s="40" t="str">
        <f t="shared" si="74"/>
        <v>臺中市石岡區農會</v>
      </c>
    </row>
    <row r="1512" spans="1:13" s="6" customFormat="1" ht="75">
      <c r="A1512" s="71" t="s">
        <v>2226</v>
      </c>
      <c r="B1512" s="71" t="s">
        <v>2236</v>
      </c>
      <c r="C1512" s="71" t="s">
        <v>2335</v>
      </c>
      <c r="D1512" s="71" t="s">
        <v>2229</v>
      </c>
      <c r="E1512" s="72">
        <v>74</v>
      </c>
      <c r="F1512" s="100" t="s">
        <v>44</v>
      </c>
      <c r="G1512" s="101"/>
      <c r="H1512" s="43" t="s">
        <v>1</v>
      </c>
      <c r="I1512" s="76"/>
      <c r="K1512" s="140" t="str">
        <f t="shared" si="72"/>
        <v>農業管理與輔導業務-農政及作物生產輔導-獎補助費-對國內團體之捐助</v>
      </c>
      <c r="L1512" s="140" t="str">
        <f t="shared" si="73"/>
        <v>112年度友善環境植物保護資材推廣計畫</v>
      </c>
      <c r="M1512" s="40" t="str">
        <f t="shared" si="74"/>
        <v>臺中市石岡區農會</v>
      </c>
    </row>
    <row r="1513" spans="1:13" s="6" customFormat="1" ht="75">
      <c r="A1513" s="71" t="s">
        <v>2226</v>
      </c>
      <c r="B1513" s="71" t="s">
        <v>2243</v>
      </c>
      <c r="C1513" s="71" t="s">
        <v>2335</v>
      </c>
      <c r="D1513" s="71" t="s">
        <v>2229</v>
      </c>
      <c r="E1513" s="72">
        <v>4175</v>
      </c>
      <c r="F1513" s="100" t="s">
        <v>44</v>
      </c>
      <c r="G1513" s="101"/>
      <c r="H1513" s="43" t="s">
        <v>1</v>
      </c>
      <c r="I1513" s="76"/>
      <c r="K1513" s="140" t="str">
        <f t="shared" si="72"/>
        <v>農業管理與輔導業務-農政及作物生產輔導-獎補助費-對國內團體之捐助</v>
      </c>
      <c r="L1513" s="140" t="str">
        <f t="shared" si="73"/>
        <v>112年度國產有機質肥料推廣計畫</v>
      </c>
      <c r="M1513" s="40" t="str">
        <f t="shared" si="74"/>
        <v>臺中市石岡區農會</v>
      </c>
    </row>
    <row r="1514" spans="1:13" s="6" customFormat="1" ht="75">
      <c r="A1514" s="71" t="s">
        <v>2226</v>
      </c>
      <c r="B1514" s="71" t="s">
        <v>2245</v>
      </c>
      <c r="C1514" s="71" t="s">
        <v>2335</v>
      </c>
      <c r="D1514" s="71" t="s">
        <v>2229</v>
      </c>
      <c r="E1514" s="72">
        <v>193</v>
      </c>
      <c r="F1514" s="100" t="s">
        <v>44</v>
      </c>
      <c r="G1514" s="101"/>
      <c r="H1514" s="43" t="s">
        <v>1</v>
      </c>
      <c r="I1514" s="76"/>
      <c r="K1514" s="140" t="str">
        <f t="shared" si="72"/>
        <v>農業管理與輔導業務-農政及作物生產輔導-獎補助費-對國內團體之捐助</v>
      </c>
      <c r="L1514" s="140" t="str">
        <f t="shared" si="73"/>
        <v>112年度國產微生物肥料及農田地力肥料推廣計畫</v>
      </c>
      <c r="M1514" s="40" t="str">
        <f t="shared" si="74"/>
        <v>臺中市石岡區農會</v>
      </c>
    </row>
    <row r="1515" spans="1:13" ht="75">
      <c r="A1515" s="71" t="s">
        <v>2226</v>
      </c>
      <c r="B1515" s="71" t="s">
        <v>2336</v>
      </c>
      <c r="C1515" s="71" t="s">
        <v>2335</v>
      </c>
      <c r="D1515" s="71" t="s">
        <v>2229</v>
      </c>
      <c r="E1515" s="72">
        <v>100</v>
      </c>
      <c r="F1515" s="100" t="s">
        <v>44</v>
      </c>
      <c r="G1515" s="101"/>
      <c r="H1515" s="43" t="s">
        <v>1</v>
      </c>
      <c r="I1515" s="76"/>
      <c r="K1515" s="140" t="str">
        <f t="shared" si="72"/>
        <v>農業管理與輔導業務-農政及作物生產輔導-獎補助費-對國內團體之捐助</v>
      </c>
      <c r="L1515" s="140" t="str">
        <f t="shared" si="73"/>
        <v>112年特作產業結構調整暨建構產業新價值鏈計畫</v>
      </c>
      <c r="M1515" s="40" t="str">
        <f t="shared" si="74"/>
        <v>臺中市石岡區農會</v>
      </c>
    </row>
    <row r="1516" spans="1:13" ht="75">
      <c r="A1516" s="71" t="s">
        <v>2226</v>
      </c>
      <c r="B1516" s="71" t="s">
        <v>2266</v>
      </c>
      <c r="C1516" s="71" t="s">
        <v>2335</v>
      </c>
      <c r="D1516" s="71" t="s">
        <v>2229</v>
      </c>
      <c r="E1516" s="72">
        <v>303</v>
      </c>
      <c r="F1516" s="100" t="s">
        <v>44</v>
      </c>
      <c r="G1516" s="101"/>
      <c r="H1516" s="43" t="s">
        <v>1</v>
      </c>
      <c r="I1516" s="76"/>
      <c r="K1516" s="140" t="str">
        <f t="shared" si="72"/>
        <v>農業管理與輔導業務-農政及作物生產輔導-獎補助費-對國內團體之捐助</v>
      </c>
      <c r="L1516" s="140" t="str">
        <f t="shared" si="73"/>
        <v>113年水果產業結構調整計畫</v>
      </c>
      <c r="M1516" s="40" t="str">
        <f t="shared" si="74"/>
        <v>臺中市石岡區農會</v>
      </c>
    </row>
    <row r="1517" spans="1:13" ht="75">
      <c r="A1517" s="71" t="s">
        <v>2226</v>
      </c>
      <c r="B1517" s="71" t="s">
        <v>2337</v>
      </c>
      <c r="C1517" s="71" t="s">
        <v>2335</v>
      </c>
      <c r="D1517" s="71" t="s">
        <v>2229</v>
      </c>
      <c r="E1517" s="72">
        <v>686</v>
      </c>
      <c r="F1517" s="100" t="s">
        <v>44</v>
      </c>
      <c r="G1517" s="101"/>
      <c r="H1517" s="43" t="s">
        <v>1</v>
      </c>
      <c r="I1517" s="76"/>
      <c r="K1517" s="140" t="str">
        <f t="shared" si="72"/>
        <v>農業管理與輔導業務-農政及作物生產輔導-獎補助費-對國內團體之捐助</v>
      </c>
      <c r="L1517" s="140" t="str">
        <f t="shared" si="73"/>
        <v>113年度石岡區農業作物類生產設備設施改善補助計畫</v>
      </c>
      <c r="M1517" s="40" t="str">
        <f t="shared" si="74"/>
        <v>臺中市石岡區農會</v>
      </c>
    </row>
    <row r="1518" spans="1:13" ht="75">
      <c r="A1518" s="71" t="s">
        <v>2226</v>
      </c>
      <c r="B1518" s="71" t="s">
        <v>2338</v>
      </c>
      <c r="C1518" s="71" t="s">
        <v>2335</v>
      </c>
      <c r="D1518" s="71" t="s">
        <v>2229</v>
      </c>
      <c r="E1518" s="72">
        <v>996</v>
      </c>
      <c r="F1518" s="100" t="s">
        <v>44</v>
      </c>
      <c r="G1518" s="101"/>
      <c r="H1518" s="43" t="s">
        <v>1</v>
      </c>
      <c r="I1518" s="76"/>
      <c r="K1518" s="140" t="str">
        <f t="shared" si="72"/>
        <v>農業管理與輔導業務-農政及作物生產輔導-獎補助費-對國內團體之捐助</v>
      </c>
      <c r="L1518" s="140" t="str">
        <f t="shared" si="73"/>
        <v>113年度國產有機質肥料推廣計畫獎補助費計畫</v>
      </c>
      <c r="M1518" s="40" t="str">
        <f t="shared" si="74"/>
        <v>臺中市石岡區農會</v>
      </c>
    </row>
    <row r="1519" spans="1:13" ht="75">
      <c r="A1519" s="71" t="s">
        <v>2226</v>
      </c>
      <c r="B1519" s="71" t="s">
        <v>2247</v>
      </c>
      <c r="C1519" s="71" t="s">
        <v>2335</v>
      </c>
      <c r="D1519" s="71" t="s">
        <v>2229</v>
      </c>
      <c r="E1519" s="72">
        <v>89</v>
      </c>
      <c r="F1519" s="100" t="s">
        <v>44</v>
      </c>
      <c r="G1519" s="101"/>
      <c r="H1519" s="43" t="s">
        <v>1</v>
      </c>
      <c r="I1519" s="76"/>
      <c r="K1519" s="140" t="str">
        <f t="shared" si="72"/>
        <v>農業管理與輔導業務-農政及作物生產輔導-獎補助費-對國內團體之捐助</v>
      </c>
      <c r="L1519" s="140" t="str">
        <f t="shared" si="73"/>
        <v>113年度國產微生物肥料及農田地力肥料推廣計畫</v>
      </c>
      <c r="M1519" s="40" t="str">
        <f t="shared" si="74"/>
        <v>臺中市石岡區農會</v>
      </c>
    </row>
    <row r="1520" spans="1:13" ht="75">
      <c r="A1520" s="71" t="s">
        <v>2226</v>
      </c>
      <c r="B1520" s="71" t="s">
        <v>2281</v>
      </c>
      <c r="C1520" s="71" t="s">
        <v>2335</v>
      </c>
      <c r="D1520" s="71" t="s">
        <v>2229</v>
      </c>
      <c r="E1520" s="72">
        <v>23</v>
      </c>
      <c r="F1520" s="100" t="s">
        <v>44</v>
      </c>
      <c r="G1520" s="101"/>
      <c r="H1520" s="43" t="s">
        <v>1</v>
      </c>
      <c r="I1520" s="76"/>
      <c r="K1520" s="140" t="str">
        <f t="shared" si="72"/>
        <v>農業管理與輔導業務-農政及作物生產輔導-獎補助費-對國內團體之捐助</v>
      </c>
      <c r="L1520" s="140" t="str">
        <f t="shared" si="73"/>
        <v>113年度農業產銷班組織輔導計畫</v>
      </c>
      <c r="M1520" s="40" t="str">
        <f t="shared" si="74"/>
        <v>臺中市石岡區農會</v>
      </c>
    </row>
    <row r="1521" spans="1:13" ht="75">
      <c r="A1521" s="71" t="s">
        <v>2226</v>
      </c>
      <c r="B1521" s="71" t="s">
        <v>2339</v>
      </c>
      <c r="C1521" s="71" t="s">
        <v>2335</v>
      </c>
      <c r="D1521" s="71" t="s">
        <v>2229</v>
      </c>
      <c r="E1521" s="72">
        <v>450</v>
      </c>
      <c r="F1521" s="100" t="s">
        <v>44</v>
      </c>
      <c r="G1521" s="101"/>
      <c r="H1521" s="43" t="s">
        <v>1</v>
      </c>
      <c r="I1521" s="76"/>
      <c r="K1521" s="140" t="str">
        <f t="shared" si="72"/>
        <v>農業管理與輔導業務-農政及作物生產輔導-獎補助費-對國內團體之捐助</v>
      </c>
      <c r="L1521" s="140" t="str">
        <f t="shared" si="73"/>
        <v>113年度臺中市石岡區補助農業產銷班運作經費計畫</v>
      </c>
      <c r="M1521" s="40" t="str">
        <f t="shared" si="74"/>
        <v>臺中市石岡區農會</v>
      </c>
    </row>
    <row r="1522" spans="1:13" ht="75">
      <c r="A1522" s="71" t="s">
        <v>2226</v>
      </c>
      <c r="B1522" s="71" t="s">
        <v>2239</v>
      </c>
      <c r="C1522" s="71" t="s">
        <v>2335</v>
      </c>
      <c r="D1522" s="71" t="s">
        <v>2229</v>
      </c>
      <c r="E1522" s="72">
        <v>3589</v>
      </c>
      <c r="F1522" s="100" t="s">
        <v>44</v>
      </c>
      <c r="G1522" s="101"/>
      <c r="H1522" s="43" t="s">
        <v>1</v>
      </c>
      <c r="I1522" s="76"/>
      <c r="K1522" s="140" t="str">
        <f t="shared" si="72"/>
        <v>農業管理與輔導業務-農政及作物生產輔導-獎補助費-對國內團體之捐助</v>
      </c>
      <c r="L1522" s="140" t="str">
        <f t="shared" si="73"/>
        <v>113年度臺中市政府農業局國產有機質肥料加碼補助計畫</v>
      </c>
      <c r="M1522" s="40" t="str">
        <f t="shared" si="74"/>
        <v>臺中市石岡區農會</v>
      </c>
    </row>
    <row r="1523" spans="1:13" ht="75">
      <c r="A1523" s="71" t="s">
        <v>2226</v>
      </c>
      <c r="B1523" s="71" t="s">
        <v>2312</v>
      </c>
      <c r="C1523" s="71" t="s">
        <v>2335</v>
      </c>
      <c r="D1523" s="71" t="s">
        <v>2229</v>
      </c>
      <c r="E1523" s="72">
        <v>11</v>
      </c>
      <c r="F1523" s="100" t="s">
        <v>44</v>
      </c>
      <c r="G1523" s="101"/>
      <c r="H1523" s="43" t="s">
        <v>1</v>
      </c>
      <c r="I1523" s="76"/>
      <c r="K1523" s="140" t="str">
        <f t="shared" si="72"/>
        <v>農業管理與輔導業務-農政及作物生產輔導-獎補助費-對國內團體之捐助</v>
      </c>
      <c r="L1523" s="140" t="str">
        <f t="shared" si="73"/>
        <v>113年荔枝椿象化學防治及防治宣導講習會計畫</v>
      </c>
      <c r="M1523" s="40" t="str">
        <f t="shared" si="74"/>
        <v>臺中市石岡區農會</v>
      </c>
    </row>
    <row r="1524" spans="1:13" ht="75">
      <c r="A1524" s="71" t="s">
        <v>2226</v>
      </c>
      <c r="B1524" s="71" t="s">
        <v>2270</v>
      </c>
      <c r="C1524" s="71" t="s">
        <v>2340</v>
      </c>
      <c r="D1524" s="71" t="s">
        <v>2229</v>
      </c>
      <c r="E1524" s="72">
        <v>420</v>
      </c>
      <c r="F1524" s="100" t="s">
        <v>44</v>
      </c>
      <c r="G1524" s="101"/>
      <c r="H1524" s="43" t="s">
        <v>1</v>
      </c>
      <c r="I1524" s="76"/>
      <c r="K1524" s="140" t="str">
        <f t="shared" si="72"/>
        <v>農業管理與輔導業務-農政及作物生產輔導-獎補助費-對國內團體之捐助</v>
      </c>
      <c r="L1524" s="140" t="str">
        <f t="shared" si="73"/>
        <v>112年水稻產業專案輔導施用含稻草分解菌有機質肥料推廣計畫</v>
      </c>
      <c r="M1524" s="40" t="str">
        <f t="shared" si="74"/>
        <v>臺中市后里區農會</v>
      </c>
    </row>
    <row r="1525" spans="1:13" ht="75">
      <c r="A1525" s="71" t="s">
        <v>2226</v>
      </c>
      <c r="B1525" s="71" t="s">
        <v>2272</v>
      </c>
      <c r="C1525" s="71" t="s">
        <v>2340</v>
      </c>
      <c r="D1525" s="71" t="s">
        <v>2229</v>
      </c>
      <c r="E1525" s="72">
        <v>8</v>
      </c>
      <c r="F1525" s="100" t="s">
        <v>44</v>
      </c>
      <c r="G1525" s="101"/>
      <c r="H1525" s="43" t="s">
        <v>1</v>
      </c>
      <c r="I1525" s="76"/>
      <c r="K1525" s="140" t="str">
        <f t="shared" si="72"/>
        <v>農業管理與輔導業務-農政及作物生產輔導-獎補助費-對國內團體之捐助</v>
      </c>
      <c r="L1525" s="140" t="str">
        <f t="shared" si="73"/>
        <v>112年有機農業適用肥料推廣計畫</v>
      </c>
      <c r="M1525" s="40" t="str">
        <f t="shared" si="74"/>
        <v>臺中市后里區農會</v>
      </c>
    </row>
    <row r="1526" spans="1:13" ht="75">
      <c r="A1526" s="71" t="s">
        <v>2226</v>
      </c>
      <c r="B1526" s="71" t="s">
        <v>2236</v>
      </c>
      <c r="C1526" s="71" t="s">
        <v>2340</v>
      </c>
      <c r="D1526" s="71" t="s">
        <v>2229</v>
      </c>
      <c r="E1526" s="72">
        <v>922</v>
      </c>
      <c r="F1526" s="100" t="s">
        <v>44</v>
      </c>
      <c r="G1526" s="101"/>
      <c r="H1526" s="43" t="s">
        <v>1</v>
      </c>
      <c r="I1526" s="76"/>
      <c r="K1526" s="140" t="str">
        <f t="shared" si="72"/>
        <v>農業管理與輔導業務-農政及作物生產輔導-獎補助費-對國內團體之捐助</v>
      </c>
      <c r="L1526" s="140" t="str">
        <f t="shared" si="73"/>
        <v>112年度友善環境植物保護資材推廣計畫</v>
      </c>
      <c r="M1526" s="40" t="str">
        <f t="shared" si="74"/>
        <v>臺中市后里區農會</v>
      </c>
    </row>
    <row r="1527" spans="1:13" ht="75">
      <c r="A1527" s="71" t="s">
        <v>2226</v>
      </c>
      <c r="B1527" s="71" t="s">
        <v>2243</v>
      </c>
      <c r="C1527" s="71" t="s">
        <v>2340</v>
      </c>
      <c r="D1527" s="71" t="s">
        <v>2229</v>
      </c>
      <c r="E1527" s="72">
        <v>9902</v>
      </c>
      <c r="F1527" s="100" t="s">
        <v>44</v>
      </c>
      <c r="G1527" s="101"/>
      <c r="H1527" s="43" t="s">
        <v>1</v>
      </c>
      <c r="I1527" s="76"/>
      <c r="K1527" s="140" t="str">
        <f t="shared" si="72"/>
        <v>農業管理與輔導業務-農政及作物生產輔導-獎補助費-對國內團體之捐助</v>
      </c>
      <c r="L1527" s="140" t="str">
        <f t="shared" si="73"/>
        <v>112年度國產有機質肥料推廣計畫</v>
      </c>
      <c r="M1527" s="40" t="str">
        <f t="shared" si="74"/>
        <v>臺中市后里區農會</v>
      </c>
    </row>
    <row r="1528" spans="1:13" ht="75">
      <c r="A1528" s="71" t="s">
        <v>2226</v>
      </c>
      <c r="B1528" s="71" t="s">
        <v>2245</v>
      </c>
      <c r="C1528" s="71" t="s">
        <v>2340</v>
      </c>
      <c r="D1528" s="71" t="s">
        <v>2229</v>
      </c>
      <c r="E1528" s="72">
        <v>168</v>
      </c>
      <c r="F1528" s="100" t="s">
        <v>44</v>
      </c>
      <c r="G1528" s="101"/>
      <c r="H1528" s="43" t="s">
        <v>1</v>
      </c>
      <c r="I1528" s="76"/>
      <c r="K1528" s="140" t="str">
        <f t="shared" si="72"/>
        <v>農業管理與輔導業務-農政及作物生產輔導-獎補助費-對國內團體之捐助</v>
      </c>
      <c r="L1528" s="140" t="str">
        <f t="shared" si="73"/>
        <v>112年度國產微生物肥料及農田地力肥料推廣計畫</v>
      </c>
      <c r="M1528" s="40" t="str">
        <f t="shared" si="74"/>
        <v>臺中市后里區農會</v>
      </c>
    </row>
    <row r="1529" spans="1:13" ht="75">
      <c r="A1529" s="71" t="s">
        <v>2226</v>
      </c>
      <c r="B1529" s="71" t="s">
        <v>2341</v>
      </c>
      <c r="C1529" s="71" t="s">
        <v>2340</v>
      </c>
      <c r="D1529" s="71" t="s">
        <v>2229</v>
      </c>
      <c r="E1529" s="72">
        <v>205</v>
      </c>
      <c r="F1529" s="100" t="s">
        <v>44</v>
      </c>
      <c r="G1529" s="101"/>
      <c r="H1529" s="43" t="s">
        <v>1</v>
      </c>
      <c r="I1529" s="76"/>
      <c r="K1529" s="140" t="str">
        <f t="shared" si="72"/>
        <v>農業管理與輔導業務-農政及作物生產輔導-獎補助費-對國內團體之捐助</v>
      </c>
      <c r="L1529" s="140" t="str">
        <f t="shared" si="73"/>
        <v>112年度臺中市有機農業溫(網)室設備補助計畫</v>
      </c>
      <c r="M1529" s="40" t="str">
        <f t="shared" si="74"/>
        <v>臺中市后里區農會</v>
      </c>
    </row>
    <row r="1530" spans="1:13" ht="75">
      <c r="A1530" s="71" t="s">
        <v>2226</v>
      </c>
      <c r="B1530" s="71" t="s">
        <v>2274</v>
      </c>
      <c r="C1530" s="71" t="s">
        <v>2340</v>
      </c>
      <c r="D1530" s="71" t="s">
        <v>2229</v>
      </c>
      <c r="E1530" s="72">
        <v>42</v>
      </c>
      <c r="F1530" s="100" t="s">
        <v>44</v>
      </c>
      <c r="G1530" s="101"/>
      <c r="H1530" s="43" t="s">
        <v>1</v>
      </c>
      <c r="I1530" s="76"/>
      <c r="K1530" s="140" t="str">
        <f t="shared" si="72"/>
        <v>農業管理與輔導業務-農政及作物生產輔導-獎補助費-對國內團體之捐助</v>
      </c>
      <c r="L1530" s="140" t="str">
        <f t="shared" si="73"/>
        <v>112年強化水稻優良品種推廣與種源管理計畫</v>
      </c>
      <c r="M1530" s="40" t="str">
        <f t="shared" si="74"/>
        <v>臺中市后里區農會</v>
      </c>
    </row>
    <row r="1531" spans="1:13" ht="75">
      <c r="A1531" s="71" t="s">
        <v>2226</v>
      </c>
      <c r="B1531" s="71" t="s">
        <v>2275</v>
      </c>
      <c r="C1531" s="71" t="s">
        <v>2340</v>
      </c>
      <c r="D1531" s="71" t="s">
        <v>2229</v>
      </c>
      <c r="E1531" s="72">
        <v>53</v>
      </c>
      <c r="F1531" s="100" t="s">
        <v>44</v>
      </c>
      <c r="G1531" s="101"/>
      <c r="H1531" s="43" t="s">
        <v>1</v>
      </c>
      <c r="I1531" s="76"/>
      <c r="K1531" s="140" t="str">
        <f t="shared" si="72"/>
        <v>農業管理與輔導業務-農政及作物生產輔導-獎補助費-對國內團體之捐助</v>
      </c>
      <c r="L1531" s="140" t="str">
        <f t="shared" si="73"/>
        <v>112年臺中市有機米供校園午餐使用計畫</v>
      </c>
      <c r="M1531" s="40" t="str">
        <f t="shared" si="74"/>
        <v>臺中市后里區農會</v>
      </c>
    </row>
    <row r="1532" spans="1:13" ht="75">
      <c r="A1532" s="71" t="s">
        <v>2226</v>
      </c>
      <c r="B1532" s="71" t="s">
        <v>2279</v>
      </c>
      <c r="C1532" s="71" t="s">
        <v>2340</v>
      </c>
      <c r="D1532" s="71" t="s">
        <v>2229</v>
      </c>
      <c r="E1532" s="72">
        <v>199</v>
      </c>
      <c r="F1532" s="100" t="s">
        <v>44</v>
      </c>
      <c r="G1532" s="101"/>
      <c r="H1532" s="43" t="s">
        <v>1</v>
      </c>
      <c r="I1532" s="76"/>
      <c r="K1532" s="140" t="str">
        <f t="shared" si="72"/>
        <v>農業管理與輔導業務-農政及作物生產輔導-獎補助費-對國內團體之捐助</v>
      </c>
      <c r="L1532" s="140" t="str">
        <f t="shared" si="73"/>
        <v>113年度水稻病蟲害綜合防治資材計畫</v>
      </c>
      <c r="M1532" s="40" t="str">
        <f t="shared" si="74"/>
        <v>臺中市后里區農會</v>
      </c>
    </row>
    <row r="1533" spans="1:13" ht="75">
      <c r="A1533" s="71" t="s">
        <v>2226</v>
      </c>
      <c r="B1533" s="71" t="s">
        <v>2280</v>
      </c>
      <c r="C1533" s="71" t="s">
        <v>2340</v>
      </c>
      <c r="D1533" s="71" t="s">
        <v>2229</v>
      </c>
      <c r="E1533" s="72">
        <v>657</v>
      </c>
      <c r="F1533" s="100" t="s">
        <v>44</v>
      </c>
      <c r="G1533" s="101"/>
      <c r="H1533" s="43" t="s">
        <v>1</v>
      </c>
      <c r="I1533" s="76"/>
      <c r="K1533" s="140" t="str">
        <f t="shared" si="72"/>
        <v>農業管理與輔導業務-農政及作物生產輔導-獎補助費-對國內團體之捐助</v>
      </c>
      <c r="L1533" s="140" t="str">
        <f t="shared" si="73"/>
        <v>113年度水稻產業專案輔導施用含稻草分解菌有機質肥料推廣計畫</v>
      </c>
      <c r="M1533" s="40" t="str">
        <f t="shared" si="74"/>
        <v>臺中市后里區農會</v>
      </c>
    </row>
    <row r="1534" spans="1:13" ht="75">
      <c r="A1534" s="71" t="s">
        <v>2226</v>
      </c>
      <c r="B1534" s="71" t="s">
        <v>2342</v>
      </c>
      <c r="C1534" s="71" t="s">
        <v>2340</v>
      </c>
      <c r="D1534" s="71" t="s">
        <v>2229</v>
      </c>
      <c r="E1534" s="72">
        <v>862</v>
      </c>
      <c r="F1534" s="100" t="s">
        <v>44</v>
      </c>
      <c r="G1534" s="101"/>
      <c r="H1534" s="43" t="s">
        <v>1</v>
      </c>
      <c r="I1534" s="76"/>
      <c r="K1534" s="140" t="str">
        <f t="shared" si="72"/>
        <v>農業管理與輔導業務-農政及作物生產輔導-獎補助費-對國內團體之捐助</v>
      </c>
      <c r="L1534" s="140" t="str">
        <f t="shared" si="73"/>
        <v>113年度后里區農業作物類生產設備設施改善補助計畫</v>
      </c>
      <c r="M1534" s="40" t="str">
        <f t="shared" si="74"/>
        <v>臺中市后里區農會</v>
      </c>
    </row>
    <row r="1535" spans="1:13" ht="75">
      <c r="A1535" s="71" t="s">
        <v>2226</v>
      </c>
      <c r="B1535" s="71" t="s">
        <v>2252</v>
      </c>
      <c r="C1535" s="71" t="s">
        <v>2340</v>
      </c>
      <c r="D1535" s="71" t="s">
        <v>2229</v>
      </c>
      <c r="E1535" s="72">
        <v>12148</v>
      </c>
      <c r="F1535" s="100" t="s">
        <v>44</v>
      </c>
      <c r="G1535" s="101"/>
      <c r="H1535" s="43" t="s">
        <v>1</v>
      </c>
      <c r="I1535" s="76"/>
      <c r="K1535" s="140" t="str">
        <f t="shared" si="72"/>
        <v>農業管理與輔導業務-農政及作物生產輔導-獎補助費-對國內團體之捐助</v>
      </c>
      <c r="L1535" s="140" t="str">
        <f t="shared" si="73"/>
        <v>113年度國產有機質肥料推廣計畫</v>
      </c>
      <c r="M1535" s="40" t="str">
        <f t="shared" si="74"/>
        <v>臺中市后里區農會</v>
      </c>
    </row>
    <row r="1536" spans="1:13" ht="75">
      <c r="A1536" s="71" t="s">
        <v>2226</v>
      </c>
      <c r="B1536" s="71" t="s">
        <v>2247</v>
      </c>
      <c r="C1536" s="71" t="s">
        <v>2340</v>
      </c>
      <c r="D1536" s="71" t="s">
        <v>2229</v>
      </c>
      <c r="E1536" s="72">
        <v>48</v>
      </c>
      <c r="F1536" s="100" t="s">
        <v>44</v>
      </c>
      <c r="G1536" s="101"/>
      <c r="H1536" s="43" t="s">
        <v>1</v>
      </c>
      <c r="I1536" s="76"/>
      <c r="K1536" s="140" t="str">
        <f t="shared" si="72"/>
        <v>農業管理與輔導業務-農政及作物生產輔導-獎補助費-對國內團體之捐助</v>
      </c>
      <c r="L1536" s="140" t="str">
        <f t="shared" si="73"/>
        <v>113年度國產微生物肥料及農田地力肥料推廣計畫</v>
      </c>
      <c r="M1536" s="40" t="str">
        <f t="shared" si="74"/>
        <v>臺中市后里區農會</v>
      </c>
    </row>
    <row r="1537" spans="1:13" ht="75">
      <c r="A1537" s="71" t="s">
        <v>2226</v>
      </c>
      <c r="B1537" s="71" t="s">
        <v>2281</v>
      </c>
      <c r="C1537" s="71" t="s">
        <v>2340</v>
      </c>
      <c r="D1537" s="71" t="s">
        <v>2229</v>
      </c>
      <c r="E1537" s="72">
        <v>23</v>
      </c>
      <c r="F1537" s="100" t="s">
        <v>44</v>
      </c>
      <c r="G1537" s="101"/>
      <c r="H1537" s="43" t="s">
        <v>1</v>
      </c>
      <c r="I1537" s="76"/>
      <c r="K1537" s="140" t="str">
        <f t="shared" si="72"/>
        <v>農業管理與輔導業務-農政及作物生產輔導-獎補助費-對國內團體之捐助</v>
      </c>
      <c r="L1537" s="140" t="str">
        <f t="shared" si="73"/>
        <v>113年度農業產銷班組織輔導計畫</v>
      </c>
      <c r="M1537" s="40" t="str">
        <f t="shared" si="74"/>
        <v>臺中市后里區農會</v>
      </c>
    </row>
    <row r="1538" spans="1:13" ht="75">
      <c r="A1538" s="71" t="s">
        <v>2226</v>
      </c>
      <c r="B1538" s="71" t="s">
        <v>2343</v>
      </c>
      <c r="C1538" s="71" t="s">
        <v>2340</v>
      </c>
      <c r="D1538" s="71" t="s">
        <v>2229</v>
      </c>
      <c r="E1538" s="72">
        <v>700</v>
      </c>
      <c r="F1538" s="100" t="s">
        <v>44</v>
      </c>
      <c r="G1538" s="101"/>
      <c r="H1538" s="43" t="s">
        <v>1</v>
      </c>
      <c r="I1538" s="76"/>
      <c r="K1538" s="140" t="str">
        <f t="shared" si="72"/>
        <v>農業管理與輔導業務-農政及作物生產輔導-獎補助費-對國內團體之捐助</v>
      </c>
      <c r="L1538" s="140" t="str">
        <f t="shared" si="73"/>
        <v>113年度臺中市后里區補助農業產銷班運作經費計畫</v>
      </c>
      <c r="M1538" s="40" t="str">
        <f t="shared" si="74"/>
        <v>臺中市后里區農會</v>
      </c>
    </row>
    <row r="1539" spans="1:13" ht="75">
      <c r="A1539" s="71" t="s">
        <v>2226</v>
      </c>
      <c r="B1539" s="71" t="s">
        <v>2284</v>
      </c>
      <c r="C1539" s="71" t="s">
        <v>2340</v>
      </c>
      <c r="D1539" s="71" t="s">
        <v>2229</v>
      </c>
      <c r="E1539" s="72">
        <v>8</v>
      </c>
      <c r="F1539" s="100" t="s">
        <v>44</v>
      </c>
      <c r="G1539" s="101"/>
      <c r="H1539" s="43" t="s">
        <v>1</v>
      </c>
      <c r="I1539" s="76"/>
      <c r="K1539" s="140" t="str">
        <f t="shared" si="72"/>
        <v>農業管理與輔導業務-農政及作物生產輔導-獎補助費-對國內團體之捐助</v>
      </c>
      <c r="L1539" s="140" t="str">
        <f t="shared" si="73"/>
        <v>113年度臺中市有機農業適用肥料推廣計畫</v>
      </c>
      <c r="M1539" s="40" t="str">
        <f t="shared" si="74"/>
        <v>臺中市后里區農會</v>
      </c>
    </row>
    <row r="1540" spans="1:13" ht="75">
      <c r="A1540" s="71" t="s">
        <v>2226</v>
      </c>
      <c r="B1540" s="71" t="s">
        <v>2239</v>
      </c>
      <c r="C1540" s="71" t="s">
        <v>2340</v>
      </c>
      <c r="D1540" s="71" t="s">
        <v>2229</v>
      </c>
      <c r="E1540" s="72">
        <v>206</v>
      </c>
      <c r="F1540" s="100" t="s">
        <v>44</v>
      </c>
      <c r="G1540" s="101"/>
      <c r="H1540" s="43" t="s">
        <v>1</v>
      </c>
      <c r="I1540" s="76"/>
      <c r="K1540" s="140" t="str">
        <f t="shared" ref="K1540:K1603" si="75">A1540</f>
        <v>農業管理與輔導業務-農政及作物生產輔導-獎補助費-對國內團體之捐助</v>
      </c>
      <c r="L1540" s="140" t="str">
        <f t="shared" ref="L1540:L1603" si="76">B1540</f>
        <v>113年度臺中市政府農業局國產有機質肥料加碼補助計畫</v>
      </c>
      <c r="M1540" s="40" t="str">
        <f t="shared" ref="M1540:M1603" si="77">C1540</f>
        <v>臺中市后里區農會</v>
      </c>
    </row>
    <row r="1541" spans="1:13" ht="75">
      <c r="A1541" s="71" t="s">
        <v>2226</v>
      </c>
      <c r="B1541" s="71" t="s">
        <v>2305</v>
      </c>
      <c r="C1541" s="71" t="s">
        <v>2340</v>
      </c>
      <c r="D1541" s="71" t="s">
        <v>2229</v>
      </c>
      <c r="E1541" s="72">
        <v>540</v>
      </c>
      <c r="F1541" s="100" t="s">
        <v>44</v>
      </c>
      <c r="G1541" s="101"/>
      <c r="H1541" s="43" t="s">
        <v>1</v>
      </c>
      <c r="I1541" s="76"/>
      <c r="K1541" s="140" t="str">
        <f t="shared" si="75"/>
        <v>農業管理與輔導業務-農政及作物生產輔導-獎補助費-對國內團體之捐助</v>
      </c>
      <c r="L1541" s="140" t="str">
        <f t="shared" si="76"/>
        <v>113年度臺中市補助農民辦理稻草剪段防止焚燒稻草計畫</v>
      </c>
      <c r="M1541" s="40" t="str">
        <f t="shared" si="77"/>
        <v>臺中市后里區農會</v>
      </c>
    </row>
    <row r="1542" spans="1:13" ht="75">
      <c r="A1542" s="71" t="s">
        <v>2226</v>
      </c>
      <c r="B1542" s="71" t="s">
        <v>2227</v>
      </c>
      <c r="C1542" s="71" t="s">
        <v>2340</v>
      </c>
      <c r="D1542" s="71" t="s">
        <v>2229</v>
      </c>
      <c r="E1542" s="72">
        <v>39</v>
      </c>
      <c r="F1542" s="100" t="s">
        <v>44</v>
      </c>
      <c r="G1542" s="101"/>
      <c r="H1542" s="43" t="s">
        <v>1</v>
      </c>
      <c r="I1542" s="76"/>
      <c r="K1542" s="140" t="str">
        <f t="shared" si="75"/>
        <v>農業管理與輔導業務-農政及作物生產輔導-獎補助費-對國內團體之捐助</v>
      </c>
      <c r="L1542" s="140" t="str">
        <f t="shared" si="76"/>
        <v>113年度臺中市農產品標章驗證輔導計畫</v>
      </c>
      <c r="M1542" s="40" t="str">
        <f t="shared" si="77"/>
        <v>臺中市后里區農會</v>
      </c>
    </row>
    <row r="1543" spans="1:13" ht="75">
      <c r="A1543" s="71" t="s">
        <v>2226</v>
      </c>
      <c r="B1543" s="71" t="s">
        <v>2344</v>
      </c>
      <c r="C1543" s="71" t="s">
        <v>2340</v>
      </c>
      <c r="D1543" s="71" t="s">
        <v>2229</v>
      </c>
      <c r="E1543" s="72">
        <v>300</v>
      </c>
      <c r="F1543" s="100" t="s">
        <v>44</v>
      </c>
      <c r="G1543" s="101"/>
      <c r="H1543" s="43" t="s">
        <v>1</v>
      </c>
      <c r="I1543" s="76"/>
      <c r="K1543" s="140" t="str">
        <f t="shared" si="75"/>
        <v>農業管理與輔導業務-農政及作物生產輔導-獎補助費-對國內團體之捐助</v>
      </c>
      <c r="L1543" s="140" t="str">
        <f t="shared" si="76"/>
        <v>113年度臺中市寶島甘露梨果品評鑑活動計畫</v>
      </c>
      <c r="M1543" s="40" t="str">
        <f t="shared" si="77"/>
        <v>臺中市后里區農會</v>
      </c>
    </row>
    <row r="1544" spans="1:13" ht="75">
      <c r="A1544" s="71" t="s">
        <v>2226</v>
      </c>
      <c r="B1544" s="71" t="s">
        <v>2288</v>
      </c>
      <c r="C1544" s="71" t="s">
        <v>2340</v>
      </c>
      <c r="D1544" s="71" t="s">
        <v>2229</v>
      </c>
      <c r="E1544" s="72">
        <v>78</v>
      </c>
      <c r="F1544" s="100" t="s">
        <v>44</v>
      </c>
      <c r="G1544" s="101"/>
      <c r="H1544" s="43" t="s">
        <v>1</v>
      </c>
      <c r="I1544" s="76"/>
      <c r="K1544" s="140" t="str">
        <f t="shared" si="75"/>
        <v>農業管理與輔導業務-農政及作物生產輔導-獎補助費-對國內團體之捐助</v>
      </c>
      <c r="L1544" s="140" t="str">
        <f t="shared" si="76"/>
        <v>113年強化水稻優良品種推廣與種原管理計畫</v>
      </c>
      <c r="M1544" s="40" t="str">
        <f t="shared" si="77"/>
        <v>臺中市后里區農會</v>
      </c>
    </row>
    <row r="1545" spans="1:13" ht="75">
      <c r="A1545" s="71" t="s">
        <v>2226</v>
      </c>
      <c r="B1545" s="71" t="s">
        <v>2289</v>
      </c>
      <c r="C1545" s="71" t="s">
        <v>2340</v>
      </c>
      <c r="D1545" s="71" t="s">
        <v>2229</v>
      </c>
      <c r="E1545" s="72">
        <v>575</v>
      </c>
      <c r="F1545" s="100" t="s">
        <v>44</v>
      </c>
      <c r="G1545" s="101"/>
      <c r="H1545" s="43" t="s">
        <v>1</v>
      </c>
      <c r="I1545" s="76"/>
      <c r="K1545" s="140" t="str">
        <f t="shared" si="75"/>
        <v>農業管理與輔導業務-農政及作物生產輔導-獎補助費-對國內團體之捐助</v>
      </c>
      <c r="L1545" s="140" t="str">
        <f t="shared" si="76"/>
        <v>113年第1期作補助農民繳售公糧運費補助計畫</v>
      </c>
      <c r="M1545" s="40" t="str">
        <f t="shared" si="77"/>
        <v>臺中市后里區農會</v>
      </c>
    </row>
    <row r="1546" spans="1:13" ht="75">
      <c r="A1546" s="71" t="s">
        <v>2226</v>
      </c>
      <c r="B1546" s="71" t="s">
        <v>2290</v>
      </c>
      <c r="C1546" s="71" t="s">
        <v>2340</v>
      </c>
      <c r="D1546" s="71" t="s">
        <v>2229</v>
      </c>
      <c r="E1546" s="72">
        <v>85</v>
      </c>
      <c r="F1546" s="100" t="s">
        <v>44</v>
      </c>
      <c r="G1546" s="101"/>
      <c r="H1546" s="43" t="s">
        <v>1</v>
      </c>
      <c r="I1546" s="76"/>
      <c r="K1546" s="140" t="str">
        <f t="shared" si="75"/>
        <v>農業管理與輔導業務-農政及作物生產輔導-獎補助費-對國內團體之捐助</v>
      </c>
      <c r="L1546" s="140" t="str">
        <f t="shared" si="76"/>
        <v>113年第2期作公糧運費補助計畫</v>
      </c>
      <c r="M1546" s="40" t="str">
        <f t="shared" si="77"/>
        <v>臺中市后里區農會</v>
      </c>
    </row>
    <row r="1547" spans="1:13" ht="75">
      <c r="A1547" s="71" t="s">
        <v>2226</v>
      </c>
      <c r="B1547" s="71" t="s">
        <v>2291</v>
      </c>
      <c r="C1547" s="71" t="s">
        <v>2340</v>
      </c>
      <c r="D1547" s="71" t="s">
        <v>2229</v>
      </c>
      <c r="E1547" s="72">
        <v>80</v>
      </c>
      <c r="F1547" s="100" t="s">
        <v>44</v>
      </c>
      <c r="G1547" s="101"/>
      <c r="H1547" s="43" t="s">
        <v>1</v>
      </c>
      <c r="I1547" s="76"/>
      <c r="K1547" s="140" t="str">
        <f t="shared" si="75"/>
        <v>農業管理與輔導業務-農政及作物生產輔導-獎補助費-對國內團體之捐助</v>
      </c>
      <c r="L1547" s="140" t="str">
        <f t="shared" si="76"/>
        <v>113年臺灣稻米達人選拔計畫</v>
      </c>
      <c r="M1547" s="40" t="str">
        <f t="shared" si="77"/>
        <v>臺中市后里區農會</v>
      </c>
    </row>
    <row r="1548" spans="1:13" ht="75">
      <c r="A1548" s="71" t="s">
        <v>2226</v>
      </c>
      <c r="B1548" s="71" t="s">
        <v>2293</v>
      </c>
      <c r="C1548" s="71" t="s">
        <v>2340</v>
      </c>
      <c r="D1548" s="71" t="s">
        <v>2229</v>
      </c>
      <c r="E1548" s="72">
        <v>554</v>
      </c>
      <c r="F1548" s="100" t="s">
        <v>44</v>
      </c>
      <c r="G1548" s="101"/>
      <c r="H1548" s="43" t="s">
        <v>1</v>
      </c>
      <c r="I1548" s="76"/>
      <c r="K1548" s="140" t="str">
        <f t="shared" si="75"/>
        <v>農業管理與輔導業務-農政及作物生產輔導-獎補助費-對國內團體之捐助</v>
      </c>
      <c r="L1548" s="140" t="str">
        <f t="shared" si="76"/>
        <v>綠色環境給付計畫</v>
      </c>
      <c r="M1548" s="40" t="str">
        <f t="shared" si="77"/>
        <v>臺中市后里區農會</v>
      </c>
    </row>
    <row r="1549" spans="1:13" ht="75">
      <c r="A1549" s="71" t="s">
        <v>2226</v>
      </c>
      <c r="B1549" s="71" t="s">
        <v>2240</v>
      </c>
      <c r="C1549" s="71" t="s">
        <v>2345</v>
      </c>
      <c r="D1549" s="71" t="s">
        <v>2229</v>
      </c>
      <c r="E1549" s="72">
        <v>35</v>
      </c>
      <c r="F1549" s="100" t="s">
        <v>44</v>
      </c>
      <c r="G1549" s="101"/>
      <c r="H1549" s="43" t="s">
        <v>1</v>
      </c>
      <c r="I1549" s="76"/>
      <c r="K1549" s="140" t="str">
        <f t="shared" si="75"/>
        <v>農業管理與輔導業務-農政及作物生產輔導-獎補助費-對國內團體之捐助</v>
      </c>
      <c r="L1549" s="140" t="str">
        <f t="shared" si="76"/>
        <v>112年有機農業田間栽培及肥培管理講習計畫</v>
      </c>
      <c r="M1549" s="40" t="str">
        <f t="shared" si="77"/>
        <v>臺中市有機農業發展協會</v>
      </c>
    </row>
    <row r="1550" spans="1:13" ht="75">
      <c r="A1550" s="71" t="s">
        <v>2226</v>
      </c>
      <c r="B1550" s="71" t="s">
        <v>2272</v>
      </c>
      <c r="C1550" s="71" t="s">
        <v>2345</v>
      </c>
      <c r="D1550" s="71" t="s">
        <v>2229</v>
      </c>
      <c r="E1550" s="72">
        <v>81</v>
      </c>
      <c r="F1550" s="100" t="s">
        <v>44</v>
      </c>
      <c r="G1550" s="101"/>
      <c r="H1550" s="43" t="s">
        <v>1</v>
      </c>
      <c r="I1550" s="76"/>
      <c r="K1550" s="140" t="str">
        <f t="shared" si="75"/>
        <v>農業管理與輔導業務-農政及作物生產輔導-獎補助費-對國內團體之捐助</v>
      </c>
      <c r="L1550" s="140" t="str">
        <f t="shared" si="76"/>
        <v>112年有機農業適用肥料推廣計畫</v>
      </c>
      <c r="M1550" s="40" t="str">
        <f t="shared" si="77"/>
        <v>臺中市有機農業發展協會</v>
      </c>
    </row>
    <row r="1551" spans="1:13" ht="75">
      <c r="A1551" s="71" t="s">
        <v>2226</v>
      </c>
      <c r="B1551" s="71" t="s">
        <v>2242</v>
      </c>
      <c r="C1551" s="71" t="s">
        <v>2345</v>
      </c>
      <c r="D1551" s="71" t="s">
        <v>2229</v>
      </c>
      <c r="E1551" s="72">
        <v>597</v>
      </c>
      <c r="F1551" s="100" t="s">
        <v>44</v>
      </c>
      <c r="G1551" s="101"/>
      <c r="H1551" s="43" t="s">
        <v>1</v>
      </c>
      <c r="I1551" s="76"/>
      <c r="K1551" s="140" t="str">
        <f t="shared" si="75"/>
        <v>農業管理與輔導業務-農政及作物生產輔導-獎補助費-對國內團體之捐助</v>
      </c>
      <c r="L1551" s="140" t="str">
        <f t="shared" si="76"/>
        <v>112年度臺中市有機農業生產及加工設備輔導計畫</v>
      </c>
      <c r="M1551" s="40" t="str">
        <f t="shared" si="77"/>
        <v>臺中市有機農業發展協會</v>
      </c>
    </row>
    <row r="1552" spans="1:13" ht="75">
      <c r="A1552" s="71" t="s">
        <v>2226</v>
      </c>
      <c r="B1552" s="71" t="s">
        <v>2346</v>
      </c>
      <c r="C1552" s="71" t="s">
        <v>2345</v>
      </c>
      <c r="D1552" s="71" t="s">
        <v>2229</v>
      </c>
      <c r="E1552" s="72">
        <v>4</v>
      </c>
      <c r="F1552" s="100" t="s">
        <v>44</v>
      </c>
      <c r="G1552" s="101"/>
      <c r="H1552" s="43" t="s">
        <v>1</v>
      </c>
      <c r="I1552" s="76"/>
      <c r="K1552" s="140" t="str">
        <f t="shared" si="75"/>
        <v>農業管理與輔導業務-農政及作物生產輔導-獎補助費-對國內團體之捐助</v>
      </c>
      <c r="L1552" s="140" t="str">
        <f t="shared" si="76"/>
        <v>112年度臺中市有機農業適用肥料推廣計畫</v>
      </c>
      <c r="M1552" s="40" t="str">
        <f t="shared" si="77"/>
        <v>臺中市有機農業發展協會</v>
      </c>
    </row>
    <row r="1553" spans="1:13" ht="75">
      <c r="A1553" s="71" t="s">
        <v>2226</v>
      </c>
      <c r="B1553" s="71" t="s">
        <v>2284</v>
      </c>
      <c r="C1553" s="71" t="s">
        <v>2345</v>
      </c>
      <c r="D1553" s="71" t="s">
        <v>2229</v>
      </c>
      <c r="E1553" s="72">
        <v>44</v>
      </c>
      <c r="F1553" s="100" t="s">
        <v>44</v>
      </c>
      <c r="G1553" s="101"/>
      <c r="H1553" s="43" t="s">
        <v>1</v>
      </c>
      <c r="I1553" s="76"/>
      <c r="K1553" s="140" t="str">
        <f t="shared" si="75"/>
        <v>農業管理與輔導業務-農政及作物生產輔導-獎補助費-對國內團體之捐助</v>
      </c>
      <c r="L1553" s="140" t="str">
        <f t="shared" si="76"/>
        <v>113年度臺中市有機農業適用肥料推廣計畫</v>
      </c>
      <c r="M1553" s="40" t="str">
        <f t="shared" si="77"/>
        <v>臺中市有機農業發展協會</v>
      </c>
    </row>
    <row r="1554" spans="1:13" ht="75">
      <c r="A1554" s="71" t="s">
        <v>2226</v>
      </c>
      <c r="B1554" s="71" t="s">
        <v>2239</v>
      </c>
      <c r="C1554" s="71" t="s">
        <v>2345</v>
      </c>
      <c r="D1554" s="71" t="s">
        <v>2229</v>
      </c>
      <c r="E1554" s="72">
        <v>6</v>
      </c>
      <c r="F1554" s="100" t="s">
        <v>44</v>
      </c>
      <c r="G1554" s="101"/>
      <c r="H1554" s="43" t="s">
        <v>1</v>
      </c>
      <c r="I1554" s="76"/>
      <c r="K1554" s="140" t="str">
        <f t="shared" si="75"/>
        <v>農業管理與輔導業務-農政及作物生產輔導-獎補助費-對國內團體之捐助</v>
      </c>
      <c r="L1554" s="140" t="str">
        <f t="shared" si="76"/>
        <v>113年度臺中市政府農業局國產有機質肥料加碼補助計畫</v>
      </c>
      <c r="M1554" s="40" t="str">
        <f t="shared" si="77"/>
        <v>臺中市有機農業發展協會</v>
      </c>
    </row>
    <row r="1555" spans="1:13" ht="75">
      <c r="A1555" s="71" t="s">
        <v>2226</v>
      </c>
      <c r="B1555" s="71" t="s">
        <v>2270</v>
      </c>
      <c r="C1555" s="71" t="s">
        <v>2347</v>
      </c>
      <c r="D1555" s="71" t="s">
        <v>2229</v>
      </c>
      <c r="E1555" s="72">
        <v>34</v>
      </c>
      <c r="F1555" s="100" t="s">
        <v>44</v>
      </c>
      <c r="G1555" s="101"/>
      <c r="H1555" s="43" t="s">
        <v>1</v>
      </c>
      <c r="I1555" s="76"/>
      <c r="K1555" s="140" t="str">
        <f t="shared" si="75"/>
        <v>農業管理與輔導業務-農政及作物生產輔導-獎補助費-對國內團體之捐助</v>
      </c>
      <c r="L1555" s="140" t="str">
        <f t="shared" si="76"/>
        <v>112年水稻產業專案輔導施用含稻草分解菌有機質肥料推廣計畫</v>
      </c>
      <c r="M1555" s="40" t="str">
        <f t="shared" si="77"/>
        <v>臺中市沙鹿區農會</v>
      </c>
    </row>
    <row r="1556" spans="1:13" s="15" customFormat="1" ht="75">
      <c r="A1556" s="71" t="s">
        <v>2226</v>
      </c>
      <c r="B1556" s="71" t="s">
        <v>2243</v>
      </c>
      <c r="C1556" s="71" t="s">
        <v>2347</v>
      </c>
      <c r="D1556" s="71" t="s">
        <v>2229</v>
      </c>
      <c r="E1556" s="72">
        <v>1292</v>
      </c>
      <c r="F1556" s="100" t="s">
        <v>44</v>
      </c>
      <c r="G1556" s="101"/>
      <c r="H1556" s="43" t="s">
        <v>1</v>
      </c>
      <c r="I1556" s="76"/>
      <c r="K1556" s="140" t="str">
        <f t="shared" si="75"/>
        <v>農業管理與輔導業務-農政及作物生產輔導-獎補助費-對國內團體之捐助</v>
      </c>
      <c r="L1556" s="140" t="str">
        <f t="shared" si="76"/>
        <v>112年度國產有機質肥料推廣計畫</v>
      </c>
      <c r="M1556" s="40" t="str">
        <f t="shared" si="77"/>
        <v>臺中市沙鹿區農會</v>
      </c>
    </row>
    <row r="1557" spans="1:13" s="16" customFormat="1" ht="75">
      <c r="A1557" s="71" t="s">
        <v>2226</v>
      </c>
      <c r="B1557" s="71" t="s">
        <v>2348</v>
      </c>
      <c r="C1557" s="71" t="s">
        <v>2347</v>
      </c>
      <c r="D1557" s="71" t="s">
        <v>2229</v>
      </c>
      <c r="E1557" s="72">
        <v>466</v>
      </c>
      <c r="F1557" s="100" t="s">
        <v>44</v>
      </c>
      <c r="G1557" s="101"/>
      <c r="H1557" s="43" t="s">
        <v>1</v>
      </c>
      <c r="I1557" s="76"/>
      <c r="K1557" s="140" t="str">
        <f t="shared" si="75"/>
        <v>農業管理與輔導業務-農政及作物生產輔導-獎補助費-對國內團體之捐助</v>
      </c>
      <c r="L1557" s="140" t="str">
        <f t="shared" si="76"/>
        <v>113年度沙鹿區農業作物類生產設備設施改善補助計畫</v>
      </c>
      <c r="M1557" s="40" t="str">
        <f t="shared" si="77"/>
        <v>臺中市沙鹿區農會</v>
      </c>
    </row>
    <row r="1558" spans="1:13" s="16" customFormat="1" ht="75">
      <c r="A1558" s="71" t="s">
        <v>2226</v>
      </c>
      <c r="B1558" s="71" t="s">
        <v>2252</v>
      </c>
      <c r="C1558" s="71" t="s">
        <v>2347</v>
      </c>
      <c r="D1558" s="71" t="s">
        <v>2229</v>
      </c>
      <c r="E1558" s="72">
        <v>1587</v>
      </c>
      <c r="F1558" s="100" t="s">
        <v>44</v>
      </c>
      <c r="G1558" s="101"/>
      <c r="H1558" s="43" t="s">
        <v>1</v>
      </c>
      <c r="I1558" s="76"/>
      <c r="K1558" s="140" t="str">
        <f t="shared" si="75"/>
        <v>農業管理與輔導業務-農政及作物生產輔導-獎補助費-對國內團體之捐助</v>
      </c>
      <c r="L1558" s="140" t="str">
        <f t="shared" si="76"/>
        <v>113年度國產有機質肥料推廣計畫</v>
      </c>
      <c r="M1558" s="40" t="str">
        <f t="shared" si="77"/>
        <v>臺中市沙鹿區農會</v>
      </c>
    </row>
    <row r="1559" spans="1:13" s="16" customFormat="1" ht="75">
      <c r="A1559" s="71" t="s">
        <v>2226</v>
      </c>
      <c r="B1559" s="71" t="s">
        <v>2281</v>
      </c>
      <c r="C1559" s="71" t="s">
        <v>2347</v>
      </c>
      <c r="D1559" s="71" t="s">
        <v>2229</v>
      </c>
      <c r="E1559" s="72">
        <v>1</v>
      </c>
      <c r="F1559" s="100" t="s">
        <v>44</v>
      </c>
      <c r="G1559" s="101"/>
      <c r="H1559" s="43" t="s">
        <v>1</v>
      </c>
      <c r="I1559" s="76"/>
      <c r="K1559" s="140" t="str">
        <f t="shared" si="75"/>
        <v>農業管理與輔導業務-農政及作物生產輔導-獎補助費-對國內團體之捐助</v>
      </c>
      <c r="L1559" s="140" t="str">
        <f t="shared" si="76"/>
        <v>113年度農業產銷班組織輔導計畫</v>
      </c>
      <c r="M1559" s="40" t="str">
        <f t="shared" si="77"/>
        <v>臺中市沙鹿區農會</v>
      </c>
    </row>
    <row r="1560" spans="1:13" s="16" customFormat="1" ht="75">
      <c r="A1560" s="71" t="s">
        <v>2226</v>
      </c>
      <c r="B1560" s="71" t="s">
        <v>2349</v>
      </c>
      <c r="C1560" s="71" t="s">
        <v>2347</v>
      </c>
      <c r="D1560" s="71" t="s">
        <v>2229</v>
      </c>
      <c r="E1560" s="72">
        <v>20</v>
      </c>
      <c r="F1560" s="100" t="s">
        <v>44</v>
      </c>
      <c r="G1560" s="101"/>
      <c r="H1560" s="43" t="s">
        <v>1</v>
      </c>
      <c r="I1560" s="76"/>
      <c r="K1560" s="140" t="str">
        <f t="shared" si="75"/>
        <v>農業管理與輔導業務-農政及作物生產輔導-獎補助費-對國內團體之捐助</v>
      </c>
      <c r="L1560" s="140" t="str">
        <f t="shared" si="76"/>
        <v>113年度臺中市沙鹿區補助農業產銷班運作經費計畫</v>
      </c>
      <c r="M1560" s="40" t="str">
        <f t="shared" si="77"/>
        <v>臺中市沙鹿區農會</v>
      </c>
    </row>
    <row r="1561" spans="1:13" s="16" customFormat="1" ht="75">
      <c r="A1561" s="71" t="s">
        <v>2226</v>
      </c>
      <c r="B1561" s="71" t="s">
        <v>2239</v>
      </c>
      <c r="C1561" s="71" t="s">
        <v>2347</v>
      </c>
      <c r="D1561" s="71" t="s">
        <v>2229</v>
      </c>
      <c r="E1561" s="72">
        <v>390</v>
      </c>
      <c r="F1561" s="100" t="s">
        <v>44</v>
      </c>
      <c r="G1561" s="101"/>
      <c r="H1561" s="43" t="s">
        <v>1</v>
      </c>
      <c r="I1561" s="76"/>
      <c r="K1561" s="140" t="str">
        <f t="shared" si="75"/>
        <v>農業管理與輔導業務-農政及作物生產輔導-獎補助費-對國內團體之捐助</v>
      </c>
      <c r="L1561" s="140" t="str">
        <f t="shared" si="76"/>
        <v>113年度臺中市政府農業局國產有機質肥料加碼補助計畫</v>
      </c>
      <c r="M1561" s="40" t="str">
        <f t="shared" si="77"/>
        <v>臺中市沙鹿區農會</v>
      </c>
    </row>
    <row r="1562" spans="1:13" s="16" customFormat="1" ht="75">
      <c r="A1562" s="71" t="s">
        <v>2226</v>
      </c>
      <c r="B1562" s="71" t="s">
        <v>2305</v>
      </c>
      <c r="C1562" s="71" t="s">
        <v>2347</v>
      </c>
      <c r="D1562" s="71" t="s">
        <v>2229</v>
      </c>
      <c r="E1562" s="72">
        <v>114</v>
      </c>
      <c r="F1562" s="100" t="s">
        <v>44</v>
      </c>
      <c r="G1562" s="101"/>
      <c r="H1562" s="43" t="s">
        <v>1</v>
      </c>
      <c r="I1562" s="76"/>
      <c r="K1562" s="140" t="str">
        <f t="shared" si="75"/>
        <v>農業管理與輔導業務-農政及作物生產輔導-獎補助費-對國內團體之捐助</v>
      </c>
      <c r="L1562" s="140" t="str">
        <f t="shared" si="76"/>
        <v>113年度臺中市補助農民辦理稻草剪段防止焚燒稻草計畫</v>
      </c>
      <c r="M1562" s="40" t="str">
        <f t="shared" si="77"/>
        <v>臺中市沙鹿區農會</v>
      </c>
    </row>
    <row r="1563" spans="1:13" s="16" customFormat="1" ht="75">
      <c r="A1563" s="71" t="s">
        <v>2226</v>
      </c>
      <c r="B1563" s="71" t="s">
        <v>2289</v>
      </c>
      <c r="C1563" s="71" t="s">
        <v>2347</v>
      </c>
      <c r="D1563" s="71" t="s">
        <v>2229</v>
      </c>
      <c r="E1563" s="72">
        <v>230</v>
      </c>
      <c r="F1563" s="100" t="s">
        <v>44</v>
      </c>
      <c r="G1563" s="101"/>
      <c r="H1563" s="43" t="s">
        <v>1</v>
      </c>
      <c r="I1563" s="76"/>
      <c r="K1563" s="140" t="str">
        <f t="shared" si="75"/>
        <v>農業管理與輔導業務-農政及作物生產輔導-獎補助費-對國內團體之捐助</v>
      </c>
      <c r="L1563" s="140" t="str">
        <f t="shared" si="76"/>
        <v>113年第1期作補助農民繳售公糧運費補助計畫</v>
      </c>
      <c r="M1563" s="40" t="str">
        <f t="shared" si="77"/>
        <v>臺中市沙鹿區農會</v>
      </c>
    </row>
    <row r="1564" spans="1:13" s="16" customFormat="1" ht="75">
      <c r="A1564" s="71" t="s">
        <v>2226</v>
      </c>
      <c r="B1564" s="71" t="s">
        <v>2290</v>
      </c>
      <c r="C1564" s="71" t="s">
        <v>2347</v>
      </c>
      <c r="D1564" s="71" t="s">
        <v>2229</v>
      </c>
      <c r="E1564" s="72">
        <v>14</v>
      </c>
      <c r="F1564" s="100" t="s">
        <v>44</v>
      </c>
      <c r="G1564" s="101"/>
      <c r="H1564" s="43" t="s">
        <v>1</v>
      </c>
      <c r="I1564" s="76"/>
      <c r="K1564" s="140" t="str">
        <f t="shared" si="75"/>
        <v>農業管理與輔導業務-農政及作物生產輔導-獎補助費-對國內團體之捐助</v>
      </c>
      <c r="L1564" s="140" t="str">
        <f t="shared" si="76"/>
        <v>113年第2期作公糧運費補助計畫</v>
      </c>
      <c r="M1564" s="40" t="str">
        <f t="shared" si="77"/>
        <v>臺中市沙鹿區農會</v>
      </c>
    </row>
    <row r="1565" spans="1:13" s="16" customFormat="1" ht="75">
      <c r="A1565" s="71" t="s">
        <v>2226</v>
      </c>
      <c r="B1565" s="71" t="s">
        <v>2279</v>
      </c>
      <c r="C1565" s="71" t="s">
        <v>2350</v>
      </c>
      <c r="D1565" s="71" t="s">
        <v>2229</v>
      </c>
      <c r="E1565" s="72">
        <v>64</v>
      </c>
      <c r="F1565" s="100" t="s">
        <v>44</v>
      </c>
      <c r="G1565" s="101"/>
      <c r="H1565" s="43" t="s">
        <v>1</v>
      </c>
      <c r="I1565" s="76"/>
      <c r="K1565" s="140" t="str">
        <f t="shared" si="75"/>
        <v>農業管理與輔導業務-農政及作物生產輔導-獎補助費-對國內團體之捐助</v>
      </c>
      <c r="L1565" s="140" t="str">
        <f t="shared" si="76"/>
        <v>113年度水稻病蟲害綜合防治資材計畫</v>
      </c>
      <c r="M1565" s="40" t="str">
        <f t="shared" si="77"/>
        <v>臺中市沙鹿區農會供銷部各項業務專戶</v>
      </c>
    </row>
    <row r="1566" spans="1:13" s="16" customFormat="1" ht="75">
      <c r="A1566" s="71" t="s">
        <v>2226</v>
      </c>
      <c r="B1566" s="71" t="s">
        <v>2240</v>
      </c>
      <c r="C1566" s="71" t="s">
        <v>2351</v>
      </c>
      <c r="D1566" s="71" t="s">
        <v>2229</v>
      </c>
      <c r="E1566" s="72">
        <v>105</v>
      </c>
      <c r="F1566" s="100" t="s">
        <v>44</v>
      </c>
      <c r="G1566" s="101"/>
      <c r="H1566" s="43" t="s">
        <v>1</v>
      </c>
      <c r="I1566" s="76"/>
      <c r="K1566" s="140" t="str">
        <f t="shared" si="75"/>
        <v>農業管理與輔導業務-農政及作物生產輔導-獎補助費-對國內團體之捐助</v>
      </c>
      <c r="L1566" s="140" t="str">
        <f t="shared" si="76"/>
        <v>112年有機農業田間栽培及肥培管理講習計畫</v>
      </c>
      <c r="M1566" s="40" t="str">
        <f t="shared" si="77"/>
        <v>臺中市和平區農會</v>
      </c>
    </row>
    <row r="1567" spans="1:13" s="16" customFormat="1" ht="75">
      <c r="A1567" s="71" t="s">
        <v>2226</v>
      </c>
      <c r="B1567" s="71" t="s">
        <v>2272</v>
      </c>
      <c r="C1567" s="71" t="s">
        <v>2351</v>
      </c>
      <c r="D1567" s="71" t="s">
        <v>2229</v>
      </c>
      <c r="E1567" s="72">
        <v>2</v>
      </c>
      <c r="F1567" s="100" t="s">
        <v>44</v>
      </c>
      <c r="G1567" s="101"/>
      <c r="H1567" s="43" t="s">
        <v>1</v>
      </c>
      <c r="I1567" s="76"/>
      <c r="K1567" s="140" t="str">
        <f t="shared" si="75"/>
        <v>農業管理與輔導業務-農政及作物生產輔導-獎補助費-對國內團體之捐助</v>
      </c>
      <c r="L1567" s="140" t="str">
        <f t="shared" si="76"/>
        <v>112年有機農業適用肥料推廣計畫</v>
      </c>
      <c r="M1567" s="40" t="str">
        <f t="shared" si="77"/>
        <v>臺中市和平區農會</v>
      </c>
    </row>
    <row r="1568" spans="1:13" s="16" customFormat="1" ht="75">
      <c r="A1568" s="71" t="s">
        <v>2226</v>
      </c>
      <c r="B1568" s="71" t="s">
        <v>2236</v>
      </c>
      <c r="C1568" s="71" t="s">
        <v>2351</v>
      </c>
      <c r="D1568" s="71" t="s">
        <v>2229</v>
      </c>
      <c r="E1568" s="72">
        <v>3525</v>
      </c>
      <c r="F1568" s="100" t="s">
        <v>44</v>
      </c>
      <c r="G1568" s="101"/>
      <c r="H1568" s="43" t="s">
        <v>1</v>
      </c>
      <c r="I1568" s="76"/>
      <c r="K1568" s="140" t="str">
        <f t="shared" si="75"/>
        <v>農業管理與輔導業務-農政及作物生產輔導-獎補助費-對國內團體之捐助</v>
      </c>
      <c r="L1568" s="140" t="str">
        <f t="shared" si="76"/>
        <v>112年度友善環境植物保護資材推廣計畫</v>
      </c>
      <c r="M1568" s="40" t="str">
        <f t="shared" si="77"/>
        <v>臺中市和平區農會</v>
      </c>
    </row>
    <row r="1569" spans="1:13" s="16" customFormat="1" ht="75">
      <c r="A1569" s="71" t="s">
        <v>2226</v>
      </c>
      <c r="B1569" s="71" t="s">
        <v>2243</v>
      </c>
      <c r="C1569" s="71" t="s">
        <v>2351</v>
      </c>
      <c r="D1569" s="71" t="s">
        <v>2229</v>
      </c>
      <c r="E1569" s="72">
        <v>43868</v>
      </c>
      <c r="F1569" s="100" t="s">
        <v>44</v>
      </c>
      <c r="G1569" s="101"/>
      <c r="H1569" s="43" t="s">
        <v>1</v>
      </c>
      <c r="I1569" s="76"/>
      <c r="K1569" s="140" t="str">
        <f t="shared" si="75"/>
        <v>農業管理與輔導業務-農政及作物生產輔導-獎補助費-對國內團體之捐助</v>
      </c>
      <c r="L1569" s="140" t="str">
        <f t="shared" si="76"/>
        <v>112年度國產有機質肥料推廣計畫</v>
      </c>
      <c r="M1569" s="40" t="str">
        <f t="shared" si="77"/>
        <v>臺中市和平區農會</v>
      </c>
    </row>
    <row r="1570" spans="1:13" s="16" customFormat="1" ht="75">
      <c r="A1570" s="71" t="s">
        <v>2226</v>
      </c>
      <c r="B1570" s="71" t="s">
        <v>2245</v>
      </c>
      <c r="C1570" s="71" t="s">
        <v>2351</v>
      </c>
      <c r="D1570" s="71" t="s">
        <v>2229</v>
      </c>
      <c r="E1570" s="72">
        <v>3609</v>
      </c>
      <c r="F1570" s="100" t="s">
        <v>44</v>
      </c>
      <c r="G1570" s="101"/>
      <c r="H1570" s="43" t="s">
        <v>1</v>
      </c>
      <c r="I1570" s="76"/>
      <c r="K1570" s="140" t="str">
        <f t="shared" si="75"/>
        <v>農業管理與輔導業務-農政及作物生產輔導-獎補助費-對國內團體之捐助</v>
      </c>
      <c r="L1570" s="140" t="str">
        <f t="shared" si="76"/>
        <v>112年度國產微生物肥料及農田地力肥料推廣計畫</v>
      </c>
      <c r="M1570" s="40" t="str">
        <f t="shared" si="77"/>
        <v>臺中市和平區農會</v>
      </c>
    </row>
    <row r="1571" spans="1:13" s="16" customFormat="1" ht="75">
      <c r="A1571" s="71" t="s">
        <v>2226</v>
      </c>
      <c r="B1571" s="71" t="s">
        <v>2352</v>
      </c>
      <c r="C1571" s="71" t="s">
        <v>2351</v>
      </c>
      <c r="D1571" s="71" t="s">
        <v>2229</v>
      </c>
      <c r="E1571" s="72">
        <v>60</v>
      </c>
      <c r="F1571" s="100" t="s">
        <v>44</v>
      </c>
      <c r="G1571" s="101"/>
      <c r="H1571" s="43" t="s">
        <v>1</v>
      </c>
      <c r="I1571" s="76"/>
      <c r="K1571" s="140" t="str">
        <f t="shared" si="75"/>
        <v>農業管理與輔導業務-農政及作物生產輔導-獎補助費-對國內團體之捐助</v>
      </c>
      <c r="L1571" s="140" t="str">
        <f t="shared" si="76"/>
        <v>112年度推動臺灣名茶計畫</v>
      </c>
      <c r="M1571" s="40" t="str">
        <f t="shared" si="77"/>
        <v>臺中市和平區農會</v>
      </c>
    </row>
    <row r="1572" spans="1:13" s="16" customFormat="1" ht="75">
      <c r="A1572" s="71" t="s">
        <v>2226</v>
      </c>
      <c r="B1572" s="71" t="s">
        <v>2353</v>
      </c>
      <c r="C1572" s="71" t="s">
        <v>2351</v>
      </c>
      <c r="D1572" s="71" t="s">
        <v>2229</v>
      </c>
      <c r="E1572" s="72">
        <v>1842</v>
      </c>
      <c r="F1572" s="100" t="s">
        <v>44</v>
      </c>
      <c r="G1572" s="101"/>
      <c r="H1572" s="43" t="s">
        <v>1</v>
      </c>
      <c r="I1572" s="76"/>
      <c r="K1572" s="140" t="str">
        <f t="shared" si="75"/>
        <v>農業管理與輔導業務-農政及作物生產輔導-獎補助費-對國內團體之捐助</v>
      </c>
      <c r="L1572" s="140" t="str">
        <f t="shared" si="76"/>
        <v>113年度和平區原住民農業作物類生產設備設施改善補助計畫</v>
      </c>
      <c r="M1572" s="40" t="str">
        <f t="shared" si="77"/>
        <v>臺中市和平區農會</v>
      </c>
    </row>
    <row r="1573" spans="1:13" s="16" customFormat="1" ht="75">
      <c r="A1573" s="71" t="s">
        <v>2226</v>
      </c>
      <c r="B1573" s="71" t="s">
        <v>2354</v>
      </c>
      <c r="C1573" s="71" t="s">
        <v>2351</v>
      </c>
      <c r="D1573" s="71" t="s">
        <v>2229</v>
      </c>
      <c r="E1573" s="72">
        <v>3341</v>
      </c>
      <c r="F1573" s="100" t="s">
        <v>44</v>
      </c>
      <c r="G1573" s="101"/>
      <c r="H1573" s="43" t="s">
        <v>1</v>
      </c>
      <c r="I1573" s="76"/>
      <c r="K1573" s="140" t="str">
        <f t="shared" si="75"/>
        <v>農業管理與輔導業務-農政及作物生產輔導-獎補助費-對國內團體之捐助</v>
      </c>
      <c r="L1573" s="140" t="str">
        <f t="shared" si="76"/>
        <v>113年度和平區農業作物類生產設備設施改善補助計畫</v>
      </c>
      <c r="M1573" s="40" t="str">
        <f t="shared" si="77"/>
        <v>臺中市和平區農會</v>
      </c>
    </row>
    <row r="1574" spans="1:13" s="16" customFormat="1" ht="75">
      <c r="A1574" s="71" t="s">
        <v>2226</v>
      </c>
      <c r="B1574" s="71" t="s">
        <v>2252</v>
      </c>
      <c r="C1574" s="71" t="s">
        <v>2351</v>
      </c>
      <c r="D1574" s="71" t="s">
        <v>2229</v>
      </c>
      <c r="E1574" s="72">
        <v>30733</v>
      </c>
      <c r="F1574" s="100" t="s">
        <v>44</v>
      </c>
      <c r="G1574" s="101"/>
      <c r="H1574" s="43" t="s">
        <v>1</v>
      </c>
      <c r="I1574" s="76"/>
      <c r="K1574" s="140" t="str">
        <f t="shared" si="75"/>
        <v>農業管理與輔導業務-農政及作物生產輔導-獎補助費-對國內團體之捐助</v>
      </c>
      <c r="L1574" s="140" t="str">
        <f t="shared" si="76"/>
        <v>113年度國產有機質肥料推廣計畫</v>
      </c>
      <c r="M1574" s="40" t="str">
        <f t="shared" si="77"/>
        <v>臺中市和平區農會</v>
      </c>
    </row>
    <row r="1575" spans="1:13" s="16" customFormat="1" ht="75">
      <c r="A1575" s="71" t="s">
        <v>2226</v>
      </c>
      <c r="B1575" s="71" t="s">
        <v>2247</v>
      </c>
      <c r="C1575" s="71" t="s">
        <v>2351</v>
      </c>
      <c r="D1575" s="71" t="s">
        <v>2229</v>
      </c>
      <c r="E1575" s="72">
        <v>2563</v>
      </c>
      <c r="F1575" s="100" t="s">
        <v>44</v>
      </c>
      <c r="G1575" s="101"/>
      <c r="H1575" s="43" t="s">
        <v>1</v>
      </c>
      <c r="I1575" s="76"/>
      <c r="K1575" s="140" t="str">
        <f t="shared" si="75"/>
        <v>農業管理與輔導業務-農政及作物生產輔導-獎補助費-對國內團體之捐助</v>
      </c>
      <c r="L1575" s="140" t="str">
        <f t="shared" si="76"/>
        <v>113年度國產微生物肥料及農田地力肥料推廣計畫</v>
      </c>
      <c r="M1575" s="40" t="str">
        <f t="shared" si="77"/>
        <v>臺中市和平區農會</v>
      </c>
    </row>
    <row r="1576" spans="1:13" s="16" customFormat="1" ht="75">
      <c r="A1576" s="71" t="s">
        <v>2226</v>
      </c>
      <c r="B1576" s="71" t="s">
        <v>2281</v>
      </c>
      <c r="C1576" s="71" t="s">
        <v>2351</v>
      </c>
      <c r="D1576" s="71" t="s">
        <v>2229</v>
      </c>
      <c r="E1576" s="72">
        <v>50</v>
      </c>
      <c r="F1576" s="100" t="s">
        <v>44</v>
      </c>
      <c r="G1576" s="101"/>
      <c r="H1576" s="43" t="s">
        <v>1</v>
      </c>
      <c r="I1576" s="76"/>
      <c r="K1576" s="140" t="str">
        <f t="shared" si="75"/>
        <v>農業管理與輔導業務-農政及作物生產輔導-獎補助費-對國內團體之捐助</v>
      </c>
      <c r="L1576" s="140" t="str">
        <f t="shared" si="76"/>
        <v>113年度農業產銷班組織輔導計畫</v>
      </c>
      <c r="M1576" s="40" t="str">
        <f t="shared" si="77"/>
        <v>臺中市和平區農會</v>
      </c>
    </row>
    <row r="1577" spans="1:13" s="16" customFormat="1" ht="75">
      <c r="A1577" s="71" t="s">
        <v>2226</v>
      </c>
      <c r="B1577" s="71" t="s">
        <v>2284</v>
      </c>
      <c r="C1577" s="71" t="s">
        <v>2351</v>
      </c>
      <c r="D1577" s="71" t="s">
        <v>2229</v>
      </c>
      <c r="E1577" s="72">
        <v>4</v>
      </c>
      <c r="F1577" s="100" t="s">
        <v>44</v>
      </c>
      <c r="G1577" s="101"/>
      <c r="H1577" s="43" t="s">
        <v>1</v>
      </c>
      <c r="I1577" s="76"/>
      <c r="K1577" s="140" t="str">
        <f t="shared" si="75"/>
        <v>農業管理與輔導業務-農政及作物生產輔導-獎補助費-對國內團體之捐助</v>
      </c>
      <c r="L1577" s="140" t="str">
        <f t="shared" si="76"/>
        <v>113年度臺中市有機農業適用肥料推廣計畫</v>
      </c>
      <c r="M1577" s="40" t="str">
        <f t="shared" si="77"/>
        <v>臺中市和平區農會</v>
      </c>
    </row>
    <row r="1578" spans="1:13" s="16" customFormat="1" ht="75">
      <c r="A1578" s="71" t="s">
        <v>2226</v>
      </c>
      <c r="B1578" s="71" t="s">
        <v>2355</v>
      </c>
      <c r="C1578" s="71" t="s">
        <v>2351</v>
      </c>
      <c r="D1578" s="71" t="s">
        <v>2229</v>
      </c>
      <c r="E1578" s="72">
        <v>970</v>
      </c>
      <c r="F1578" s="100" t="s">
        <v>44</v>
      </c>
      <c r="G1578" s="101"/>
      <c r="H1578" s="43" t="s">
        <v>1</v>
      </c>
      <c r="I1578" s="76"/>
      <c r="K1578" s="140" t="str">
        <f t="shared" si="75"/>
        <v>農業管理與輔導業務-農政及作物生產輔導-獎補助費-對國內團體之捐助</v>
      </c>
      <c r="L1578" s="140" t="str">
        <f t="shared" si="76"/>
        <v>113年度臺中市和平區補助農業產銷班運作經費計畫</v>
      </c>
      <c r="M1578" s="40" t="str">
        <f t="shared" si="77"/>
        <v>臺中市和平區農會</v>
      </c>
    </row>
    <row r="1579" spans="1:13" s="16" customFormat="1" ht="75">
      <c r="A1579" s="71" t="s">
        <v>2226</v>
      </c>
      <c r="B1579" s="71" t="s">
        <v>2239</v>
      </c>
      <c r="C1579" s="71" t="s">
        <v>2351</v>
      </c>
      <c r="D1579" s="71" t="s">
        <v>2229</v>
      </c>
      <c r="E1579" s="72">
        <v>3108</v>
      </c>
      <c r="F1579" s="100" t="s">
        <v>44</v>
      </c>
      <c r="G1579" s="101"/>
      <c r="H1579" s="43" t="s">
        <v>1</v>
      </c>
      <c r="I1579" s="76"/>
      <c r="K1579" s="140" t="str">
        <f t="shared" si="75"/>
        <v>農業管理與輔導業務-農政及作物生產輔導-獎補助費-對國內團體之捐助</v>
      </c>
      <c r="L1579" s="140" t="str">
        <f t="shared" si="76"/>
        <v>113年度臺中市政府農業局國產有機質肥料加碼補助計畫</v>
      </c>
      <c r="M1579" s="40" t="str">
        <f t="shared" si="77"/>
        <v>臺中市和平區農會</v>
      </c>
    </row>
    <row r="1580" spans="1:13" s="16" customFormat="1" ht="75">
      <c r="A1580" s="71" t="s">
        <v>2226</v>
      </c>
      <c r="B1580" s="71" t="s">
        <v>2356</v>
      </c>
      <c r="C1580" s="71" t="s">
        <v>2351</v>
      </c>
      <c r="D1580" s="71" t="s">
        <v>2229</v>
      </c>
      <c r="E1580" s="72">
        <v>898</v>
      </c>
      <c r="F1580" s="100" t="s">
        <v>44</v>
      </c>
      <c r="G1580" s="101"/>
      <c r="H1580" s="43" t="s">
        <v>1</v>
      </c>
      <c r="I1580" s="76"/>
      <c r="K1580" s="140" t="str">
        <f t="shared" si="75"/>
        <v>農業管理與輔導業務-農政及作物生產輔導-獎補助費-對國內團體之捐助</v>
      </c>
      <c r="L1580" s="140" t="str">
        <f t="shared" si="76"/>
        <v>113年特作產業結構調整暨建構產業新價值鏈計畫</v>
      </c>
      <c r="M1580" s="40" t="str">
        <f t="shared" si="77"/>
        <v>臺中市和平區農會</v>
      </c>
    </row>
    <row r="1581" spans="1:13" s="16" customFormat="1" ht="75">
      <c r="A1581" s="71" t="s">
        <v>2226</v>
      </c>
      <c r="B1581" s="71" t="s">
        <v>2313</v>
      </c>
      <c r="C1581" s="71" t="s">
        <v>2351</v>
      </c>
      <c r="D1581" s="71" t="s">
        <v>2229</v>
      </c>
      <c r="E1581" s="72">
        <v>818</v>
      </c>
      <c r="F1581" s="100" t="s">
        <v>44</v>
      </c>
      <c r="G1581" s="101"/>
      <c r="H1581" s="43" t="s">
        <v>1</v>
      </c>
      <c r="I1581" s="76"/>
      <c r="K1581" s="140" t="str">
        <f t="shared" si="75"/>
        <v>農業管理與輔導業務-農政及作物生產輔導-獎補助費-對國內團體之捐助</v>
      </c>
      <c r="L1581" s="140" t="str">
        <f t="shared" si="76"/>
        <v>臺中市112年度梨山地區東方果實蠅防治示範計畫</v>
      </c>
      <c r="M1581" s="40" t="str">
        <f t="shared" si="77"/>
        <v>臺中市和平區農會</v>
      </c>
    </row>
    <row r="1582" spans="1:13" s="16" customFormat="1" ht="75">
      <c r="A1582" s="71" t="s">
        <v>2226</v>
      </c>
      <c r="B1582" s="71" t="s">
        <v>2314</v>
      </c>
      <c r="C1582" s="71" t="s">
        <v>2351</v>
      </c>
      <c r="D1582" s="71" t="s">
        <v>2229</v>
      </c>
      <c r="E1582" s="72">
        <v>2581</v>
      </c>
      <c r="F1582" s="100" t="s">
        <v>44</v>
      </c>
      <c r="G1582" s="101"/>
      <c r="H1582" s="43" t="s">
        <v>1</v>
      </c>
      <c r="I1582" s="76"/>
      <c r="K1582" s="140" t="str">
        <f t="shared" si="75"/>
        <v>農業管理與輔導業務-農政及作物生產輔導-獎補助費-對國內團體之捐助</v>
      </c>
      <c r="L1582" s="140" t="str">
        <f t="shared" si="76"/>
        <v>臺中市113年度梨山地區東方果實蠅防治示範計畫</v>
      </c>
      <c r="M1582" s="40" t="str">
        <f t="shared" si="77"/>
        <v>臺中市和平區農會</v>
      </c>
    </row>
    <row r="1583" spans="1:13" s="16" customFormat="1" ht="75">
      <c r="A1583" s="71" t="s">
        <v>2226</v>
      </c>
      <c r="B1583" s="71" t="s">
        <v>2266</v>
      </c>
      <c r="C1583" s="71" t="s">
        <v>2357</v>
      </c>
      <c r="D1583" s="71" t="s">
        <v>2229</v>
      </c>
      <c r="E1583" s="72">
        <v>165</v>
      </c>
      <c r="F1583" s="100" t="s">
        <v>44</v>
      </c>
      <c r="G1583" s="101"/>
      <c r="H1583" s="43" t="s">
        <v>1</v>
      </c>
      <c r="I1583" s="76"/>
      <c r="K1583" s="140" t="str">
        <f t="shared" si="75"/>
        <v>農業管理與輔導業務-農政及作物生產輔導-獎補助費-對國內團體之捐助</v>
      </c>
      <c r="L1583" s="140" t="str">
        <f t="shared" si="76"/>
        <v>113年水果產業結構調整計畫</v>
      </c>
      <c r="M1583" s="40" t="str">
        <f t="shared" si="77"/>
        <v>臺中市東勢區果樹產銷班第81班</v>
      </c>
    </row>
    <row r="1584" spans="1:13" s="16" customFormat="1" ht="75">
      <c r="A1584" s="71" t="s">
        <v>2226</v>
      </c>
      <c r="B1584" s="71" t="s">
        <v>2255</v>
      </c>
      <c r="C1584" s="71" t="s">
        <v>2358</v>
      </c>
      <c r="D1584" s="71" t="s">
        <v>2229</v>
      </c>
      <c r="E1584" s="72">
        <v>353</v>
      </c>
      <c r="F1584" s="100" t="s">
        <v>44</v>
      </c>
      <c r="G1584" s="101"/>
      <c r="H1584" s="43" t="s">
        <v>1</v>
      </c>
      <c r="I1584" s="76"/>
      <c r="K1584" s="140" t="str">
        <f t="shared" si="75"/>
        <v>農業管理與輔導業務-農政及作物生產輔導-獎補助費-對國內團體之捐助</v>
      </c>
      <c r="L1584" s="140" t="str">
        <f t="shared" si="76"/>
        <v>112年水果產業結構調整計畫</v>
      </c>
      <c r="M1584" s="40" t="str">
        <f t="shared" si="77"/>
        <v>臺中市東勢區農會</v>
      </c>
    </row>
    <row r="1585" spans="1:13" s="16" customFormat="1" ht="75">
      <c r="A1585" s="71" t="s">
        <v>2226</v>
      </c>
      <c r="B1585" s="71" t="s">
        <v>2236</v>
      </c>
      <c r="C1585" s="71" t="s">
        <v>2358</v>
      </c>
      <c r="D1585" s="71" t="s">
        <v>2229</v>
      </c>
      <c r="E1585" s="72">
        <v>1088</v>
      </c>
      <c r="F1585" s="100" t="s">
        <v>44</v>
      </c>
      <c r="G1585" s="101"/>
      <c r="H1585" s="43" t="s">
        <v>1</v>
      </c>
      <c r="I1585" s="76"/>
      <c r="K1585" s="140" t="str">
        <f t="shared" si="75"/>
        <v>農業管理與輔導業務-農政及作物生產輔導-獎補助費-對國內團體之捐助</v>
      </c>
      <c r="L1585" s="140" t="str">
        <f t="shared" si="76"/>
        <v>112年度友善環境植物保護資材推廣計畫</v>
      </c>
      <c r="M1585" s="40" t="str">
        <f t="shared" si="77"/>
        <v>臺中市東勢區農會</v>
      </c>
    </row>
    <row r="1586" spans="1:13" s="16" customFormat="1" ht="75">
      <c r="A1586" s="71" t="s">
        <v>2226</v>
      </c>
      <c r="B1586" s="71" t="s">
        <v>2243</v>
      </c>
      <c r="C1586" s="71" t="s">
        <v>2358</v>
      </c>
      <c r="D1586" s="71" t="s">
        <v>2229</v>
      </c>
      <c r="E1586" s="72">
        <v>7287</v>
      </c>
      <c r="F1586" s="100" t="s">
        <v>44</v>
      </c>
      <c r="G1586" s="101"/>
      <c r="H1586" s="43" t="s">
        <v>1</v>
      </c>
      <c r="I1586" s="76"/>
      <c r="K1586" s="140" t="str">
        <f t="shared" si="75"/>
        <v>農業管理與輔導業務-農政及作物生產輔導-獎補助費-對國內團體之捐助</v>
      </c>
      <c r="L1586" s="140" t="str">
        <f t="shared" si="76"/>
        <v>112年度國產有機質肥料推廣計畫</v>
      </c>
      <c r="M1586" s="40" t="str">
        <f t="shared" si="77"/>
        <v>臺中市東勢區農會</v>
      </c>
    </row>
    <row r="1587" spans="1:13" s="16" customFormat="1" ht="75">
      <c r="A1587" s="71" t="s">
        <v>2226</v>
      </c>
      <c r="B1587" s="71" t="s">
        <v>2245</v>
      </c>
      <c r="C1587" s="71" t="s">
        <v>2358</v>
      </c>
      <c r="D1587" s="71" t="s">
        <v>2229</v>
      </c>
      <c r="E1587" s="72">
        <v>1080</v>
      </c>
      <c r="F1587" s="100" t="s">
        <v>44</v>
      </c>
      <c r="G1587" s="101"/>
      <c r="H1587" s="43" t="s">
        <v>1</v>
      </c>
      <c r="I1587" s="76"/>
      <c r="K1587" s="140" t="str">
        <f t="shared" si="75"/>
        <v>農業管理與輔導業務-農政及作物生產輔導-獎補助費-對國內團體之捐助</v>
      </c>
      <c r="L1587" s="140" t="str">
        <f t="shared" si="76"/>
        <v>112年度國產微生物肥料及農田地力肥料推廣計畫</v>
      </c>
      <c r="M1587" s="40" t="str">
        <f t="shared" si="77"/>
        <v>臺中市東勢區農會</v>
      </c>
    </row>
    <row r="1588" spans="1:13" s="16" customFormat="1" ht="75">
      <c r="A1588" s="71" t="s">
        <v>2226</v>
      </c>
      <c r="B1588" s="71" t="s">
        <v>2359</v>
      </c>
      <c r="C1588" s="71" t="s">
        <v>2358</v>
      </c>
      <c r="D1588" s="71" t="s">
        <v>2229</v>
      </c>
      <c r="E1588" s="72">
        <v>5967</v>
      </c>
      <c r="F1588" s="100" t="s">
        <v>44</v>
      </c>
      <c r="G1588" s="101"/>
      <c r="H1588" s="43" t="s">
        <v>1</v>
      </c>
      <c r="I1588" s="76"/>
      <c r="K1588" s="140" t="str">
        <f t="shared" si="75"/>
        <v>農業管理與輔導業務-農政及作物生產輔導-獎補助費-對國內團體之捐助</v>
      </c>
      <c r="L1588" s="140" t="str">
        <f t="shared" si="76"/>
        <v>112年國產有機質肥料推廣計畫</v>
      </c>
      <c r="M1588" s="40" t="str">
        <f t="shared" si="77"/>
        <v>臺中市東勢區農會</v>
      </c>
    </row>
    <row r="1589" spans="1:13" s="16" customFormat="1" ht="75">
      <c r="A1589" s="71" t="s">
        <v>2226</v>
      </c>
      <c r="B1589" s="71" t="s">
        <v>2266</v>
      </c>
      <c r="C1589" s="71" t="s">
        <v>2358</v>
      </c>
      <c r="D1589" s="71" t="s">
        <v>2229</v>
      </c>
      <c r="E1589" s="72">
        <v>433</v>
      </c>
      <c r="F1589" s="100" t="s">
        <v>44</v>
      </c>
      <c r="G1589" s="101"/>
      <c r="H1589" s="43" t="s">
        <v>1</v>
      </c>
      <c r="I1589" s="76"/>
      <c r="K1589" s="140" t="str">
        <f t="shared" si="75"/>
        <v>農業管理與輔導業務-農政及作物生產輔導-獎補助費-對國內團體之捐助</v>
      </c>
      <c r="L1589" s="140" t="str">
        <f t="shared" si="76"/>
        <v>113年水果產業結構調整計畫</v>
      </c>
      <c r="M1589" s="40" t="str">
        <f t="shared" si="77"/>
        <v>臺中市東勢區農會</v>
      </c>
    </row>
    <row r="1590" spans="1:13" s="16" customFormat="1" ht="75">
      <c r="A1590" s="71" t="s">
        <v>2226</v>
      </c>
      <c r="B1590" s="71" t="s">
        <v>2360</v>
      </c>
      <c r="C1590" s="71" t="s">
        <v>2358</v>
      </c>
      <c r="D1590" s="71" t="s">
        <v>2229</v>
      </c>
      <c r="E1590" s="72">
        <v>3152</v>
      </c>
      <c r="F1590" s="100" t="s">
        <v>44</v>
      </c>
      <c r="G1590" s="101"/>
      <c r="H1590" s="43" t="s">
        <v>1</v>
      </c>
      <c r="I1590" s="76"/>
      <c r="K1590" s="140" t="str">
        <f t="shared" si="75"/>
        <v>農業管理與輔導業務-農政及作物生產輔導-獎補助費-對國內團體之捐助</v>
      </c>
      <c r="L1590" s="140" t="str">
        <f t="shared" si="76"/>
        <v>113年度東勢區農業作物類生產設備設施改善補助計畫</v>
      </c>
      <c r="M1590" s="40" t="str">
        <f t="shared" si="77"/>
        <v>臺中市東勢區農會</v>
      </c>
    </row>
    <row r="1591" spans="1:13" s="16" customFormat="1" ht="75">
      <c r="A1591" s="71" t="s">
        <v>2226</v>
      </c>
      <c r="B1591" s="71" t="s">
        <v>2252</v>
      </c>
      <c r="C1591" s="71" t="s">
        <v>2358</v>
      </c>
      <c r="D1591" s="71" t="s">
        <v>2229</v>
      </c>
      <c r="E1591" s="72">
        <v>7501</v>
      </c>
      <c r="F1591" s="100" t="s">
        <v>44</v>
      </c>
      <c r="G1591" s="101"/>
      <c r="H1591" s="43" t="s">
        <v>1</v>
      </c>
      <c r="I1591" s="76"/>
      <c r="K1591" s="140" t="str">
        <f t="shared" si="75"/>
        <v>農業管理與輔導業務-農政及作物生產輔導-獎補助費-對國內團體之捐助</v>
      </c>
      <c r="L1591" s="140" t="str">
        <f t="shared" si="76"/>
        <v>113年度國產有機質肥料推廣計畫</v>
      </c>
      <c r="M1591" s="40" t="str">
        <f t="shared" si="77"/>
        <v>臺中市東勢區農會</v>
      </c>
    </row>
    <row r="1592" spans="1:13" s="16" customFormat="1" ht="75">
      <c r="A1592" s="71" t="s">
        <v>2226</v>
      </c>
      <c r="B1592" s="71" t="s">
        <v>2247</v>
      </c>
      <c r="C1592" s="71" t="s">
        <v>2358</v>
      </c>
      <c r="D1592" s="71" t="s">
        <v>2229</v>
      </c>
      <c r="E1592" s="72">
        <v>1135</v>
      </c>
      <c r="F1592" s="100" t="s">
        <v>44</v>
      </c>
      <c r="G1592" s="101"/>
      <c r="H1592" s="43" t="s">
        <v>1</v>
      </c>
      <c r="I1592" s="76"/>
      <c r="K1592" s="140" t="str">
        <f t="shared" si="75"/>
        <v>農業管理與輔導業務-農政及作物生產輔導-獎補助費-對國內團體之捐助</v>
      </c>
      <c r="L1592" s="140" t="str">
        <f t="shared" si="76"/>
        <v>113年度國產微生物肥料及農田地力肥料推廣計畫</v>
      </c>
      <c r="M1592" s="40" t="str">
        <f t="shared" si="77"/>
        <v>臺中市東勢區農會</v>
      </c>
    </row>
    <row r="1593" spans="1:13" s="16" customFormat="1" ht="75">
      <c r="A1593" s="71" t="s">
        <v>2226</v>
      </c>
      <c r="B1593" s="71" t="s">
        <v>2281</v>
      </c>
      <c r="C1593" s="71" t="s">
        <v>2358</v>
      </c>
      <c r="D1593" s="71" t="s">
        <v>2229</v>
      </c>
      <c r="E1593" s="72">
        <v>50</v>
      </c>
      <c r="F1593" s="100" t="s">
        <v>44</v>
      </c>
      <c r="G1593" s="101"/>
      <c r="H1593" s="43" t="s">
        <v>1</v>
      </c>
      <c r="I1593" s="76"/>
      <c r="K1593" s="140" t="str">
        <f t="shared" si="75"/>
        <v>農業管理與輔導業務-農政及作物生產輔導-獎補助費-對國內團體之捐助</v>
      </c>
      <c r="L1593" s="140" t="str">
        <f t="shared" si="76"/>
        <v>113年度農業產銷班組織輔導計畫</v>
      </c>
      <c r="M1593" s="40" t="str">
        <f t="shared" si="77"/>
        <v>臺中市東勢區農會</v>
      </c>
    </row>
    <row r="1594" spans="1:13" s="16" customFormat="1" ht="75">
      <c r="A1594" s="71" t="s">
        <v>2226</v>
      </c>
      <c r="B1594" s="71" t="s">
        <v>2361</v>
      </c>
      <c r="C1594" s="71" t="s">
        <v>2358</v>
      </c>
      <c r="D1594" s="71" t="s">
        <v>2229</v>
      </c>
      <c r="E1594" s="72">
        <v>1770</v>
      </c>
      <c r="F1594" s="100" t="s">
        <v>44</v>
      </c>
      <c r="G1594" s="101"/>
      <c r="H1594" s="43" t="s">
        <v>1</v>
      </c>
      <c r="I1594" s="76"/>
      <c r="K1594" s="140" t="str">
        <f t="shared" si="75"/>
        <v>農業管理與輔導業務-農政及作物生產輔導-獎補助費-對國內團體之捐助</v>
      </c>
      <c r="L1594" s="140" t="str">
        <f t="shared" si="76"/>
        <v>113年度臺中市東勢區補助農業產銷班運作經費計畫</v>
      </c>
      <c r="M1594" s="40" t="str">
        <f t="shared" si="77"/>
        <v>臺中市東勢區農會</v>
      </c>
    </row>
    <row r="1595" spans="1:13" s="16" customFormat="1" ht="75">
      <c r="A1595" s="71" t="s">
        <v>2226</v>
      </c>
      <c r="B1595" s="71" t="s">
        <v>2239</v>
      </c>
      <c r="C1595" s="71" t="s">
        <v>2358</v>
      </c>
      <c r="D1595" s="71" t="s">
        <v>2229</v>
      </c>
      <c r="E1595" s="72">
        <v>12017</v>
      </c>
      <c r="F1595" s="100" t="s">
        <v>44</v>
      </c>
      <c r="G1595" s="101"/>
      <c r="H1595" s="43" t="s">
        <v>1</v>
      </c>
      <c r="I1595" s="76"/>
      <c r="K1595" s="140" t="str">
        <f t="shared" si="75"/>
        <v>農業管理與輔導業務-農政及作物生產輔導-獎補助費-對國內團體之捐助</v>
      </c>
      <c r="L1595" s="140" t="str">
        <f t="shared" si="76"/>
        <v>113年度臺中市政府農業局國產有機質肥料加碼補助計畫</v>
      </c>
      <c r="M1595" s="40" t="str">
        <f t="shared" si="77"/>
        <v>臺中市東勢區農會</v>
      </c>
    </row>
    <row r="1596" spans="1:13" s="16" customFormat="1" ht="75">
      <c r="A1596" s="71" t="s">
        <v>2226</v>
      </c>
      <c r="B1596" s="71" t="s">
        <v>2362</v>
      </c>
      <c r="C1596" s="71" t="s">
        <v>2358</v>
      </c>
      <c r="D1596" s="71" t="s">
        <v>2229</v>
      </c>
      <c r="E1596" s="72">
        <v>300</v>
      </c>
      <c r="F1596" s="100" t="s">
        <v>44</v>
      </c>
      <c r="G1596" s="101"/>
      <c r="H1596" s="43" t="s">
        <v>1</v>
      </c>
      <c r="I1596" s="76"/>
      <c r="K1596" s="140" t="str">
        <f t="shared" si="75"/>
        <v>農業管理與輔導業務-農政及作物生產輔導-獎補助費-對國內團體之捐助</v>
      </c>
      <c r="L1596" s="140" t="str">
        <f t="shared" si="76"/>
        <v>113年度臺中市優質茂谷柑果品評鑑活動計畫</v>
      </c>
      <c r="M1596" s="40" t="str">
        <f t="shared" si="77"/>
        <v>臺中市東勢區農會</v>
      </c>
    </row>
    <row r="1597" spans="1:13" s="16" customFormat="1" ht="75">
      <c r="A1597" s="71" t="s">
        <v>2226</v>
      </c>
      <c r="B1597" s="71" t="s">
        <v>2363</v>
      </c>
      <c r="C1597" s="71" t="s">
        <v>2358</v>
      </c>
      <c r="D1597" s="71" t="s">
        <v>2229</v>
      </c>
      <c r="E1597" s="72">
        <v>300</v>
      </c>
      <c r="F1597" s="100" t="s">
        <v>44</v>
      </c>
      <c r="G1597" s="101"/>
      <c r="H1597" s="43" t="s">
        <v>1</v>
      </c>
      <c r="I1597" s="76"/>
      <c r="K1597" s="140" t="str">
        <f t="shared" si="75"/>
        <v>農業管理與輔導業務-農政及作物生產輔導-獎補助費-對國內團體之捐助</v>
      </c>
      <c r="L1597" s="140" t="str">
        <f t="shared" si="76"/>
        <v>113年度臺中市優質高接梨果品評鑑補助計畫</v>
      </c>
      <c r="M1597" s="40" t="str">
        <f t="shared" si="77"/>
        <v>臺中市東勢區農會</v>
      </c>
    </row>
    <row r="1598" spans="1:13" s="16" customFormat="1" ht="75">
      <c r="A1598" s="71" t="s">
        <v>2226</v>
      </c>
      <c r="B1598" s="71" t="s">
        <v>2313</v>
      </c>
      <c r="C1598" s="71" t="s">
        <v>2358</v>
      </c>
      <c r="D1598" s="71" t="s">
        <v>2229</v>
      </c>
      <c r="E1598" s="72">
        <v>118</v>
      </c>
      <c r="F1598" s="100" t="s">
        <v>44</v>
      </c>
      <c r="G1598" s="101"/>
      <c r="H1598" s="43" t="s">
        <v>1</v>
      </c>
      <c r="I1598" s="76"/>
      <c r="K1598" s="140" t="str">
        <f t="shared" si="75"/>
        <v>農業管理與輔導業務-農政及作物生產輔導-獎補助費-對國內團體之捐助</v>
      </c>
      <c r="L1598" s="140" t="str">
        <f t="shared" si="76"/>
        <v>臺中市112年度梨山地區東方果實蠅防治示範計畫</v>
      </c>
      <c r="M1598" s="40" t="str">
        <f t="shared" si="77"/>
        <v>臺中市東勢區農會</v>
      </c>
    </row>
    <row r="1599" spans="1:13" s="16" customFormat="1" ht="75">
      <c r="A1599" s="71" t="s">
        <v>2226</v>
      </c>
      <c r="B1599" s="71" t="s">
        <v>2314</v>
      </c>
      <c r="C1599" s="71" t="s">
        <v>2358</v>
      </c>
      <c r="D1599" s="71" t="s">
        <v>2229</v>
      </c>
      <c r="E1599" s="72">
        <v>214</v>
      </c>
      <c r="F1599" s="100" t="s">
        <v>44</v>
      </c>
      <c r="G1599" s="101"/>
      <c r="H1599" s="43" t="s">
        <v>1</v>
      </c>
      <c r="I1599" s="76"/>
      <c r="K1599" s="140" t="str">
        <f t="shared" si="75"/>
        <v>農業管理與輔導業務-農政及作物生產輔導-獎補助費-對國內團體之捐助</v>
      </c>
      <c r="L1599" s="140" t="str">
        <f t="shared" si="76"/>
        <v>臺中市113年度梨山地區東方果實蠅防治示範計畫</v>
      </c>
      <c r="M1599" s="40" t="str">
        <f t="shared" si="77"/>
        <v>臺中市東勢區農會</v>
      </c>
    </row>
    <row r="1600" spans="1:13" s="16" customFormat="1" ht="75">
      <c r="A1600" s="71" t="s">
        <v>2226</v>
      </c>
      <c r="B1600" s="71" t="s">
        <v>2270</v>
      </c>
      <c r="C1600" s="71" t="s">
        <v>2364</v>
      </c>
      <c r="D1600" s="71" t="s">
        <v>2229</v>
      </c>
      <c r="E1600" s="72">
        <v>300</v>
      </c>
      <c r="F1600" s="100" t="s">
        <v>44</v>
      </c>
      <c r="G1600" s="101"/>
      <c r="H1600" s="43" t="s">
        <v>1</v>
      </c>
      <c r="I1600" s="76"/>
      <c r="K1600" s="140" t="str">
        <f t="shared" si="75"/>
        <v>農業管理與輔導業務-農政及作物生產輔導-獎補助費-對國內團體之捐助</v>
      </c>
      <c r="L1600" s="140" t="str">
        <f t="shared" si="76"/>
        <v>112年水稻產業專案輔導施用含稻草分解菌有機質肥料推廣計畫</v>
      </c>
      <c r="M1600" s="40" t="str">
        <f t="shared" si="77"/>
        <v>臺中市烏日區農會</v>
      </c>
    </row>
    <row r="1601" spans="1:13" s="16" customFormat="1" ht="75">
      <c r="A1601" s="71" t="s">
        <v>2226</v>
      </c>
      <c r="B1601" s="71" t="s">
        <v>2236</v>
      </c>
      <c r="C1601" s="71" t="s">
        <v>2364</v>
      </c>
      <c r="D1601" s="71" t="s">
        <v>2229</v>
      </c>
      <c r="E1601" s="72">
        <v>88</v>
      </c>
      <c r="F1601" s="100" t="s">
        <v>44</v>
      </c>
      <c r="G1601" s="101"/>
      <c r="H1601" s="43" t="s">
        <v>1</v>
      </c>
      <c r="I1601" s="76"/>
      <c r="K1601" s="140" t="str">
        <f t="shared" si="75"/>
        <v>農業管理與輔導業務-農政及作物生產輔導-獎補助費-對國內團體之捐助</v>
      </c>
      <c r="L1601" s="140" t="str">
        <f t="shared" si="76"/>
        <v>112年度友善環境植物保護資材推廣計畫</v>
      </c>
      <c r="M1601" s="40" t="str">
        <f t="shared" si="77"/>
        <v>臺中市烏日區農會</v>
      </c>
    </row>
    <row r="1602" spans="1:13" s="16" customFormat="1" ht="75">
      <c r="A1602" s="71" t="s">
        <v>2226</v>
      </c>
      <c r="B1602" s="71" t="s">
        <v>2243</v>
      </c>
      <c r="C1602" s="71" t="s">
        <v>2364</v>
      </c>
      <c r="D1602" s="71" t="s">
        <v>2229</v>
      </c>
      <c r="E1602" s="72">
        <v>475</v>
      </c>
      <c r="F1602" s="100" t="s">
        <v>44</v>
      </c>
      <c r="G1602" s="101"/>
      <c r="H1602" s="43" t="s">
        <v>1</v>
      </c>
      <c r="I1602" s="76"/>
      <c r="K1602" s="140" t="str">
        <f t="shared" si="75"/>
        <v>農業管理與輔導業務-農政及作物生產輔導-獎補助費-對國內團體之捐助</v>
      </c>
      <c r="L1602" s="140" t="str">
        <f t="shared" si="76"/>
        <v>112年度國產有機質肥料推廣計畫</v>
      </c>
      <c r="M1602" s="40" t="str">
        <f t="shared" si="77"/>
        <v>臺中市烏日區農會</v>
      </c>
    </row>
    <row r="1603" spans="1:13" s="16" customFormat="1" ht="75">
      <c r="A1603" s="71" t="s">
        <v>2226</v>
      </c>
      <c r="B1603" s="71" t="s">
        <v>2245</v>
      </c>
      <c r="C1603" s="71" t="s">
        <v>2364</v>
      </c>
      <c r="D1603" s="71" t="s">
        <v>2229</v>
      </c>
      <c r="E1603" s="72">
        <v>5</v>
      </c>
      <c r="F1603" s="100" t="s">
        <v>44</v>
      </c>
      <c r="G1603" s="101"/>
      <c r="H1603" s="43" t="s">
        <v>1</v>
      </c>
      <c r="I1603" s="76"/>
      <c r="K1603" s="140" t="str">
        <f t="shared" si="75"/>
        <v>農業管理與輔導業務-農政及作物生產輔導-獎補助費-對國內團體之捐助</v>
      </c>
      <c r="L1603" s="140" t="str">
        <f t="shared" si="76"/>
        <v>112年度國產微生物肥料及農田地力肥料推廣計畫</v>
      </c>
      <c r="M1603" s="40" t="str">
        <f t="shared" si="77"/>
        <v>臺中市烏日區農會</v>
      </c>
    </row>
    <row r="1604" spans="1:13" s="16" customFormat="1" ht="75">
      <c r="A1604" s="71" t="s">
        <v>2226</v>
      </c>
      <c r="B1604" s="71" t="s">
        <v>2274</v>
      </c>
      <c r="C1604" s="71" t="s">
        <v>2364</v>
      </c>
      <c r="D1604" s="71" t="s">
        <v>2229</v>
      </c>
      <c r="E1604" s="72">
        <v>68</v>
      </c>
      <c r="F1604" s="100" t="s">
        <v>44</v>
      </c>
      <c r="G1604" s="101"/>
      <c r="H1604" s="43" t="s">
        <v>1</v>
      </c>
      <c r="I1604" s="76"/>
      <c r="K1604" s="140" t="str">
        <f t="shared" ref="K1604:K1667" si="78">A1604</f>
        <v>農業管理與輔導業務-農政及作物生產輔導-獎補助費-對國內團體之捐助</v>
      </c>
      <c r="L1604" s="140" t="str">
        <f t="shared" ref="L1604:L1667" si="79">B1604</f>
        <v>112年強化水稻優良品種推廣與種源管理計畫</v>
      </c>
      <c r="M1604" s="40" t="str">
        <f t="shared" ref="M1604:M1667" si="80">C1604</f>
        <v>臺中市烏日區農會</v>
      </c>
    </row>
    <row r="1605" spans="1:13" ht="75">
      <c r="A1605" s="71" t="s">
        <v>2226</v>
      </c>
      <c r="B1605" s="71" t="s">
        <v>2279</v>
      </c>
      <c r="C1605" s="71" t="s">
        <v>2364</v>
      </c>
      <c r="D1605" s="71" t="s">
        <v>2229</v>
      </c>
      <c r="E1605" s="72">
        <v>135</v>
      </c>
      <c r="F1605" s="100" t="s">
        <v>44</v>
      </c>
      <c r="G1605" s="101"/>
      <c r="H1605" s="43" t="s">
        <v>1</v>
      </c>
      <c r="I1605" s="76"/>
      <c r="K1605" s="140" t="str">
        <f t="shared" si="78"/>
        <v>農業管理與輔導業務-農政及作物生產輔導-獎補助費-對國內團體之捐助</v>
      </c>
      <c r="L1605" s="140" t="str">
        <f t="shared" si="79"/>
        <v>113年度水稻病蟲害綜合防治資材計畫</v>
      </c>
      <c r="M1605" s="40" t="str">
        <f t="shared" si="80"/>
        <v>臺中市烏日區農會</v>
      </c>
    </row>
    <row r="1606" spans="1:13" ht="75">
      <c r="A1606" s="71" t="s">
        <v>2226</v>
      </c>
      <c r="B1606" s="71" t="s">
        <v>2280</v>
      </c>
      <c r="C1606" s="71" t="s">
        <v>2364</v>
      </c>
      <c r="D1606" s="71" t="s">
        <v>2229</v>
      </c>
      <c r="E1606" s="72">
        <v>256</v>
      </c>
      <c r="F1606" s="100" t="s">
        <v>44</v>
      </c>
      <c r="G1606" s="101"/>
      <c r="H1606" s="43" t="s">
        <v>1</v>
      </c>
      <c r="I1606" s="76"/>
      <c r="K1606" s="140" t="str">
        <f t="shared" si="78"/>
        <v>農業管理與輔導業務-農政及作物生產輔導-獎補助費-對國內團體之捐助</v>
      </c>
      <c r="L1606" s="140" t="str">
        <f t="shared" si="79"/>
        <v>113年度水稻產業專案輔導施用含稻草分解菌有機質肥料推廣計畫</v>
      </c>
      <c r="M1606" s="40" t="str">
        <f t="shared" si="80"/>
        <v>臺中市烏日區農會</v>
      </c>
    </row>
    <row r="1607" spans="1:13" ht="75">
      <c r="A1607" s="71" t="s">
        <v>2226</v>
      </c>
      <c r="B1607" s="71" t="s">
        <v>2252</v>
      </c>
      <c r="C1607" s="71" t="s">
        <v>2364</v>
      </c>
      <c r="D1607" s="71" t="s">
        <v>2229</v>
      </c>
      <c r="E1607" s="72">
        <v>1035</v>
      </c>
      <c r="F1607" s="100" t="s">
        <v>44</v>
      </c>
      <c r="G1607" s="101"/>
      <c r="H1607" s="43" t="s">
        <v>1</v>
      </c>
      <c r="I1607" s="76"/>
      <c r="K1607" s="140" t="str">
        <f t="shared" si="78"/>
        <v>農業管理與輔導業務-農政及作物生產輔導-獎補助費-對國內團體之捐助</v>
      </c>
      <c r="L1607" s="140" t="str">
        <f t="shared" si="79"/>
        <v>113年度國產有機質肥料推廣計畫</v>
      </c>
      <c r="M1607" s="40" t="str">
        <f t="shared" si="80"/>
        <v>臺中市烏日區農會</v>
      </c>
    </row>
    <row r="1608" spans="1:13" ht="75">
      <c r="A1608" s="71" t="s">
        <v>2226</v>
      </c>
      <c r="B1608" s="71" t="s">
        <v>2281</v>
      </c>
      <c r="C1608" s="71" t="s">
        <v>2364</v>
      </c>
      <c r="D1608" s="71" t="s">
        <v>2229</v>
      </c>
      <c r="E1608" s="72">
        <v>6</v>
      </c>
      <c r="F1608" s="100" t="s">
        <v>44</v>
      </c>
      <c r="G1608" s="101"/>
      <c r="H1608" s="43" t="s">
        <v>1</v>
      </c>
      <c r="I1608" s="76"/>
      <c r="K1608" s="140" t="str">
        <f t="shared" si="78"/>
        <v>農業管理與輔導業務-農政及作物生產輔導-獎補助費-對國內團體之捐助</v>
      </c>
      <c r="L1608" s="140" t="str">
        <f t="shared" si="79"/>
        <v>113年度農業產銷班組織輔導計畫</v>
      </c>
      <c r="M1608" s="40" t="str">
        <f t="shared" si="80"/>
        <v>臺中市烏日區農會</v>
      </c>
    </row>
    <row r="1609" spans="1:13" ht="75">
      <c r="A1609" s="71" t="s">
        <v>2226</v>
      </c>
      <c r="B1609" s="71" t="s">
        <v>2239</v>
      </c>
      <c r="C1609" s="71" t="s">
        <v>2364</v>
      </c>
      <c r="D1609" s="71" t="s">
        <v>2229</v>
      </c>
      <c r="E1609" s="72">
        <v>239</v>
      </c>
      <c r="F1609" s="100" t="s">
        <v>44</v>
      </c>
      <c r="G1609" s="101"/>
      <c r="H1609" s="43" t="s">
        <v>1</v>
      </c>
      <c r="I1609" s="76"/>
      <c r="K1609" s="140" t="str">
        <f t="shared" si="78"/>
        <v>農業管理與輔導業務-農政及作物生產輔導-獎補助費-對國內團體之捐助</v>
      </c>
      <c r="L1609" s="140" t="str">
        <f t="shared" si="79"/>
        <v>113年度臺中市政府農業局國產有機質肥料加碼補助計畫</v>
      </c>
      <c r="M1609" s="40" t="str">
        <f t="shared" si="80"/>
        <v>臺中市烏日區農會</v>
      </c>
    </row>
    <row r="1610" spans="1:13" ht="75">
      <c r="A1610" s="71" t="s">
        <v>2226</v>
      </c>
      <c r="B1610" s="71" t="s">
        <v>2365</v>
      </c>
      <c r="C1610" s="71" t="s">
        <v>2364</v>
      </c>
      <c r="D1610" s="71" t="s">
        <v>2229</v>
      </c>
      <c r="E1610" s="72">
        <v>170</v>
      </c>
      <c r="F1610" s="100" t="s">
        <v>44</v>
      </c>
      <c r="G1610" s="101"/>
      <c r="H1610" s="43" t="s">
        <v>1</v>
      </c>
      <c r="I1610" s="76"/>
      <c r="K1610" s="140" t="str">
        <f t="shared" si="78"/>
        <v>農業管理與輔導業務-農政及作物生產輔導-獎補助費-對國內團體之捐助</v>
      </c>
      <c r="L1610" s="140" t="str">
        <f t="shared" si="79"/>
        <v>113年度臺中市烏日區補助農業產銷班運作經費計畫</v>
      </c>
      <c r="M1610" s="40" t="str">
        <f t="shared" si="80"/>
        <v>臺中市烏日區農會</v>
      </c>
    </row>
    <row r="1611" spans="1:13" ht="75">
      <c r="A1611" s="71" t="s">
        <v>2226</v>
      </c>
      <c r="B1611" s="71" t="s">
        <v>2305</v>
      </c>
      <c r="C1611" s="71" t="s">
        <v>2364</v>
      </c>
      <c r="D1611" s="71" t="s">
        <v>2229</v>
      </c>
      <c r="E1611" s="72">
        <v>400</v>
      </c>
      <c r="F1611" s="100" t="s">
        <v>44</v>
      </c>
      <c r="G1611" s="101"/>
      <c r="H1611" s="43" t="s">
        <v>1</v>
      </c>
      <c r="I1611" s="76"/>
      <c r="K1611" s="140" t="str">
        <f t="shared" si="78"/>
        <v>農業管理與輔導業務-農政及作物生產輔導-獎補助費-對國內團體之捐助</v>
      </c>
      <c r="L1611" s="140" t="str">
        <f t="shared" si="79"/>
        <v>113年度臺中市補助農民辦理稻草剪段防止焚燒稻草計畫</v>
      </c>
      <c r="M1611" s="40" t="str">
        <f t="shared" si="80"/>
        <v>臺中市烏日區農會</v>
      </c>
    </row>
    <row r="1612" spans="1:13" ht="75">
      <c r="A1612" s="71" t="s">
        <v>2226</v>
      </c>
      <c r="B1612" s="71" t="s">
        <v>2334</v>
      </c>
      <c r="C1612" s="71" t="s">
        <v>2364</v>
      </c>
      <c r="D1612" s="71" t="s">
        <v>2229</v>
      </c>
      <c r="E1612" s="72">
        <v>500</v>
      </c>
      <c r="F1612" s="100" t="s">
        <v>44</v>
      </c>
      <c r="G1612" s="101"/>
      <c r="H1612" s="43" t="s">
        <v>1</v>
      </c>
      <c r="I1612" s="76"/>
      <c r="K1612" s="140" t="str">
        <f t="shared" si="78"/>
        <v>農業管理與輔導業務-農政及作物生產輔導-獎補助費-對國內團體之捐助</v>
      </c>
      <c r="L1612" s="140" t="str">
        <f t="shared" si="79"/>
        <v>113年參加全國農業競賽獲獎補助計畫</v>
      </c>
      <c r="M1612" s="40" t="str">
        <f t="shared" si="80"/>
        <v>臺中市烏日區農會</v>
      </c>
    </row>
    <row r="1613" spans="1:13" ht="75">
      <c r="A1613" s="71" t="s">
        <v>2226</v>
      </c>
      <c r="B1613" s="71" t="s">
        <v>2288</v>
      </c>
      <c r="C1613" s="71" t="s">
        <v>2364</v>
      </c>
      <c r="D1613" s="71" t="s">
        <v>2229</v>
      </c>
      <c r="E1613" s="72">
        <v>81</v>
      </c>
      <c r="F1613" s="100" t="s">
        <v>44</v>
      </c>
      <c r="G1613" s="101"/>
      <c r="H1613" s="43" t="s">
        <v>1</v>
      </c>
      <c r="I1613" s="76"/>
      <c r="K1613" s="140" t="str">
        <f t="shared" si="78"/>
        <v>農業管理與輔導業務-農政及作物生產輔導-獎補助費-對國內團體之捐助</v>
      </c>
      <c r="L1613" s="140" t="str">
        <f t="shared" si="79"/>
        <v>113年強化水稻優良品種推廣與種原管理計畫</v>
      </c>
      <c r="M1613" s="40" t="str">
        <f t="shared" si="80"/>
        <v>臺中市烏日區農會</v>
      </c>
    </row>
    <row r="1614" spans="1:13" ht="75">
      <c r="A1614" s="71" t="s">
        <v>2226</v>
      </c>
      <c r="B1614" s="71" t="s">
        <v>2289</v>
      </c>
      <c r="C1614" s="71" t="s">
        <v>2364</v>
      </c>
      <c r="D1614" s="71" t="s">
        <v>2229</v>
      </c>
      <c r="E1614" s="72">
        <v>628</v>
      </c>
      <c r="F1614" s="100" t="s">
        <v>44</v>
      </c>
      <c r="G1614" s="101"/>
      <c r="H1614" s="43" t="s">
        <v>1</v>
      </c>
      <c r="I1614" s="76"/>
      <c r="K1614" s="140" t="str">
        <f t="shared" si="78"/>
        <v>農業管理與輔導業務-農政及作物生產輔導-獎補助費-對國內團體之捐助</v>
      </c>
      <c r="L1614" s="140" t="str">
        <f t="shared" si="79"/>
        <v>113年第1期作補助農民繳售公糧運費補助計畫</v>
      </c>
      <c r="M1614" s="40" t="str">
        <f t="shared" si="80"/>
        <v>臺中市烏日區農會</v>
      </c>
    </row>
    <row r="1615" spans="1:13" ht="75">
      <c r="A1615" s="71" t="s">
        <v>2226</v>
      </c>
      <c r="B1615" s="71" t="s">
        <v>2290</v>
      </c>
      <c r="C1615" s="71" t="s">
        <v>2364</v>
      </c>
      <c r="D1615" s="71" t="s">
        <v>2229</v>
      </c>
      <c r="E1615" s="72">
        <v>3</v>
      </c>
      <c r="F1615" s="100" t="s">
        <v>44</v>
      </c>
      <c r="G1615" s="101"/>
      <c r="H1615" s="43" t="s">
        <v>1</v>
      </c>
      <c r="I1615" s="76"/>
      <c r="K1615" s="140" t="str">
        <f t="shared" si="78"/>
        <v>農業管理與輔導業務-農政及作物生產輔導-獎補助費-對國內團體之捐助</v>
      </c>
      <c r="L1615" s="140" t="str">
        <f t="shared" si="79"/>
        <v>113年第2期作公糧運費補助計畫</v>
      </c>
      <c r="M1615" s="40" t="str">
        <f t="shared" si="80"/>
        <v>臺中市烏日區農會</v>
      </c>
    </row>
    <row r="1616" spans="1:13" ht="75">
      <c r="A1616" s="71" t="s">
        <v>2226</v>
      </c>
      <c r="B1616" s="71" t="s">
        <v>2291</v>
      </c>
      <c r="C1616" s="71" t="s">
        <v>2364</v>
      </c>
      <c r="D1616" s="71" t="s">
        <v>2229</v>
      </c>
      <c r="E1616" s="72">
        <v>80</v>
      </c>
      <c r="F1616" s="100" t="s">
        <v>44</v>
      </c>
      <c r="G1616" s="101"/>
      <c r="H1616" s="43" t="s">
        <v>1</v>
      </c>
      <c r="I1616" s="76"/>
      <c r="K1616" s="140" t="str">
        <f t="shared" si="78"/>
        <v>農業管理與輔導業務-農政及作物生產輔導-獎補助費-對國內團體之捐助</v>
      </c>
      <c r="L1616" s="140" t="str">
        <f t="shared" si="79"/>
        <v>113年臺灣稻米達人選拔計畫</v>
      </c>
      <c r="M1616" s="40" t="str">
        <f t="shared" si="80"/>
        <v>臺中市烏日區農會</v>
      </c>
    </row>
    <row r="1617" spans="1:13" ht="75">
      <c r="A1617" s="71" t="s">
        <v>2226</v>
      </c>
      <c r="B1617" s="71" t="s">
        <v>2270</v>
      </c>
      <c r="C1617" s="71" t="s">
        <v>2366</v>
      </c>
      <c r="D1617" s="71" t="s">
        <v>2229</v>
      </c>
      <c r="E1617" s="72">
        <v>120</v>
      </c>
      <c r="F1617" s="100" t="s">
        <v>44</v>
      </c>
      <c r="G1617" s="101"/>
      <c r="H1617" s="43" t="s">
        <v>1</v>
      </c>
      <c r="I1617" s="76"/>
      <c r="K1617" s="140" t="str">
        <f t="shared" si="78"/>
        <v>農業管理與輔導業務-農政及作物生產輔導-獎補助費-對國內團體之捐助</v>
      </c>
      <c r="L1617" s="140" t="str">
        <f t="shared" si="79"/>
        <v>112年水稻產業專案輔導施用含稻草分解菌有機質肥料推廣計畫</v>
      </c>
      <c r="M1617" s="40" t="str">
        <f t="shared" si="80"/>
        <v>臺中市神岡區農會</v>
      </c>
    </row>
    <row r="1618" spans="1:13" ht="75">
      <c r="A1618" s="71" t="s">
        <v>2226</v>
      </c>
      <c r="B1618" s="71" t="s">
        <v>2243</v>
      </c>
      <c r="C1618" s="71" t="s">
        <v>2366</v>
      </c>
      <c r="D1618" s="71" t="s">
        <v>2229</v>
      </c>
      <c r="E1618" s="72">
        <v>8</v>
      </c>
      <c r="F1618" s="100" t="s">
        <v>44</v>
      </c>
      <c r="G1618" s="101"/>
      <c r="H1618" s="43" t="s">
        <v>1</v>
      </c>
      <c r="I1618" s="76"/>
      <c r="K1618" s="140" t="str">
        <f t="shared" si="78"/>
        <v>農業管理與輔導業務-農政及作物生產輔導-獎補助費-對國內團體之捐助</v>
      </c>
      <c r="L1618" s="140" t="str">
        <f t="shared" si="79"/>
        <v>112年度國產有機質肥料推廣計畫</v>
      </c>
      <c r="M1618" s="40" t="str">
        <f t="shared" si="80"/>
        <v>臺中市神岡區農會</v>
      </c>
    </row>
    <row r="1619" spans="1:13" ht="75">
      <c r="A1619" s="71" t="s">
        <v>2226</v>
      </c>
      <c r="B1619" s="71" t="s">
        <v>2274</v>
      </c>
      <c r="C1619" s="71" t="s">
        <v>2366</v>
      </c>
      <c r="D1619" s="71" t="s">
        <v>2229</v>
      </c>
      <c r="E1619" s="72">
        <v>45</v>
      </c>
      <c r="F1619" s="100" t="s">
        <v>44</v>
      </c>
      <c r="G1619" s="101"/>
      <c r="H1619" s="43" t="s">
        <v>1</v>
      </c>
      <c r="I1619" s="76"/>
      <c r="K1619" s="140" t="str">
        <f t="shared" si="78"/>
        <v>農業管理與輔導業務-農政及作物生產輔導-獎補助費-對國內團體之捐助</v>
      </c>
      <c r="L1619" s="140" t="str">
        <f t="shared" si="79"/>
        <v>112年強化水稻優良品種推廣與種源管理計畫</v>
      </c>
      <c r="M1619" s="40" t="str">
        <f t="shared" si="80"/>
        <v>臺中市神岡區農會</v>
      </c>
    </row>
    <row r="1620" spans="1:13" ht="75">
      <c r="A1620" s="71" t="s">
        <v>2226</v>
      </c>
      <c r="B1620" s="71" t="s">
        <v>2279</v>
      </c>
      <c r="C1620" s="71" t="s">
        <v>2366</v>
      </c>
      <c r="D1620" s="71" t="s">
        <v>2229</v>
      </c>
      <c r="E1620" s="72">
        <v>8</v>
      </c>
      <c r="F1620" s="100" t="s">
        <v>44</v>
      </c>
      <c r="G1620" s="101"/>
      <c r="H1620" s="43" t="s">
        <v>1</v>
      </c>
      <c r="I1620" s="76"/>
      <c r="K1620" s="140" t="str">
        <f t="shared" si="78"/>
        <v>農業管理與輔導業務-農政及作物生產輔導-獎補助費-對國內團體之捐助</v>
      </c>
      <c r="L1620" s="140" t="str">
        <f t="shared" si="79"/>
        <v>113年度水稻病蟲害綜合防治資材計畫</v>
      </c>
      <c r="M1620" s="40" t="str">
        <f t="shared" si="80"/>
        <v>臺中市神岡區農會</v>
      </c>
    </row>
    <row r="1621" spans="1:13" ht="75">
      <c r="A1621" s="71" t="s">
        <v>2226</v>
      </c>
      <c r="B1621" s="71" t="s">
        <v>2280</v>
      </c>
      <c r="C1621" s="71" t="s">
        <v>2366</v>
      </c>
      <c r="D1621" s="71" t="s">
        <v>2229</v>
      </c>
      <c r="E1621" s="72">
        <v>95</v>
      </c>
      <c r="F1621" s="100" t="s">
        <v>44</v>
      </c>
      <c r="G1621" s="101"/>
      <c r="H1621" s="43" t="s">
        <v>1</v>
      </c>
      <c r="I1621" s="76"/>
      <c r="K1621" s="140" t="str">
        <f t="shared" si="78"/>
        <v>農業管理與輔導業務-農政及作物生產輔導-獎補助費-對國內團體之捐助</v>
      </c>
      <c r="L1621" s="140" t="str">
        <f t="shared" si="79"/>
        <v>113年度水稻產業專案輔導施用含稻草分解菌有機質肥料推廣計畫</v>
      </c>
      <c r="M1621" s="40" t="str">
        <f t="shared" si="80"/>
        <v>臺中市神岡區農會</v>
      </c>
    </row>
    <row r="1622" spans="1:13" ht="75">
      <c r="A1622" s="71" t="s">
        <v>2226</v>
      </c>
      <c r="B1622" s="71" t="s">
        <v>2367</v>
      </c>
      <c r="C1622" s="71" t="s">
        <v>2366</v>
      </c>
      <c r="D1622" s="71" t="s">
        <v>2229</v>
      </c>
      <c r="E1622" s="72">
        <v>247</v>
      </c>
      <c r="F1622" s="100" t="s">
        <v>44</v>
      </c>
      <c r="G1622" s="101"/>
      <c r="H1622" s="43" t="s">
        <v>1</v>
      </c>
      <c r="I1622" s="76"/>
      <c r="K1622" s="140" t="str">
        <f t="shared" si="78"/>
        <v>農業管理與輔導業務-農政及作物生產輔導-獎補助費-對國內團體之捐助</v>
      </c>
      <c r="L1622" s="140" t="str">
        <f t="shared" si="79"/>
        <v>113年度神岡區農業作物類生產設備設施改善補助計畫</v>
      </c>
      <c r="M1622" s="40" t="str">
        <f t="shared" si="80"/>
        <v>臺中市神岡區農會</v>
      </c>
    </row>
    <row r="1623" spans="1:13" ht="75">
      <c r="A1623" s="71" t="s">
        <v>2226</v>
      </c>
      <c r="B1623" s="71" t="s">
        <v>2309</v>
      </c>
      <c r="C1623" s="71" t="s">
        <v>2366</v>
      </c>
      <c r="D1623" s="71" t="s">
        <v>2229</v>
      </c>
      <c r="E1623" s="72">
        <v>4</v>
      </c>
      <c r="F1623" s="100" t="s">
        <v>44</v>
      </c>
      <c r="G1623" s="101"/>
      <c r="H1623" s="43" t="s">
        <v>1</v>
      </c>
      <c r="I1623" s="76"/>
      <c r="K1623" s="140" t="str">
        <f t="shared" si="78"/>
        <v>農業管理與輔導業務-農政及作物生產輔導-獎補助費-對國內團體之捐助</v>
      </c>
      <c r="L1623" s="140" t="str">
        <f t="shared" si="79"/>
        <v>113年度荔枝椿象生物防治計畫</v>
      </c>
      <c r="M1623" s="40" t="str">
        <f t="shared" si="80"/>
        <v>臺中市神岡區農會</v>
      </c>
    </row>
    <row r="1624" spans="1:13" ht="75">
      <c r="A1624" s="71" t="s">
        <v>2226</v>
      </c>
      <c r="B1624" s="71" t="s">
        <v>2281</v>
      </c>
      <c r="C1624" s="71" t="s">
        <v>2366</v>
      </c>
      <c r="D1624" s="71" t="s">
        <v>2229</v>
      </c>
      <c r="E1624" s="72">
        <v>4</v>
      </c>
      <c r="F1624" s="100" t="s">
        <v>44</v>
      </c>
      <c r="G1624" s="101"/>
      <c r="H1624" s="43" t="s">
        <v>1</v>
      </c>
      <c r="I1624" s="76"/>
      <c r="K1624" s="140" t="str">
        <f t="shared" si="78"/>
        <v>農業管理與輔導業務-農政及作物生產輔導-獎補助費-對國內團體之捐助</v>
      </c>
      <c r="L1624" s="140" t="str">
        <f t="shared" si="79"/>
        <v>113年度農業產銷班組織輔導計畫</v>
      </c>
      <c r="M1624" s="40" t="str">
        <f t="shared" si="80"/>
        <v>臺中市神岡區農會</v>
      </c>
    </row>
    <row r="1625" spans="1:13" ht="75">
      <c r="A1625" s="71" t="s">
        <v>2226</v>
      </c>
      <c r="B1625" s="71" t="s">
        <v>2239</v>
      </c>
      <c r="C1625" s="71" t="s">
        <v>2366</v>
      </c>
      <c r="D1625" s="71" t="s">
        <v>2229</v>
      </c>
      <c r="E1625" s="72">
        <v>81</v>
      </c>
      <c r="F1625" s="100" t="s">
        <v>44</v>
      </c>
      <c r="G1625" s="101"/>
      <c r="H1625" s="43" t="s">
        <v>1</v>
      </c>
      <c r="I1625" s="76"/>
      <c r="K1625" s="140" t="str">
        <f t="shared" si="78"/>
        <v>農業管理與輔導業務-農政及作物生產輔導-獎補助費-對國內團體之捐助</v>
      </c>
      <c r="L1625" s="140" t="str">
        <f t="shared" si="79"/>
        <v>113年度臺中市政府農業局國產有機質肥料加碼補助計畫</v>
      </c>
      <c r="M1625" s="40" t="str">
        <f t="shared" si="80"/>
        <v>臺中市神岡區農會</v>
      </c>
    </row>
    <row r="1626" spans="1:13" ht="75">
      <c r="A1626" s="71" t="s">
        <v>2226</v>
      </c>
      <c r="B1626" s="71" t="s">
        <v>2368</v>
      </c>
      <c r="C1626" s="71" t="s">
        <v>2366</v>
      </c>
      <c r="D1626" s="71" t="s">
        <v>2229</v>
      </c>
      <c r="E1626" s="72">
        <v>20</v>
      </c>
      <c r="F1626" s="100" t="s">
        <v>44</v>
      </c>
      <c r="G1626" s="101"/>
      <c r="H1626" s="43" t="s">
        <v>1</v>
      </c>
      <c r="I1626" s="76"/>
      <c r="K1626" s="140" t="str">
        <f t="shared" si="78"/>
        <v>農業管理與輔導業務-農政及作物生產輔導-獎補助費-對國內團體之捐助</v>
      </c>
      <c r="L1626" s="140" t="str">
        <f t="shared" si="79"/>
        <v>113年度臺中市神岡區補助農業產銷班運作經費計畫</v>
      </c>
      <c r="M1626" s="40" t="str">
        <f t="shared" si="80"/>
        <v>臺中市神岡區農會</v>
      </c>
    </row>
    <row r="1627" spans="1:13" ht="75">
      <c r="A1627" s="71" t="s">
        <v>2226</v>
      </c>
      <c r="B1627" s="71" t="s">
        <v>2305</v>
      </c>
      <c r="C1627" s="71" t="s">
        <v>2366</v>
      </c>
      <c r="D1627" s="71" t="s">
        <v>2229</v>
      </c>
      <c r="E1627" s="72">
        <v>135</v>
      </c>
      <c r="F1627" s="100" t="s">
        <v>44</v>
      </c>
      <c r="G1627" s="101"/>
      <c r="H1627" s="43" t="s">
        <v>1</v>
      </c>
      <c r="I1627" s="76"/>
      <c r="K1627" s="140" t="str">
        <f t="shared" si="78"/>
        <v>農業管理與輔導業務-農政及作物生產輔導-獎補助費-對國內團體之捐助</v>
      </c>
      <c r="L1627" s="140" t="str">
        <f t="shared" si="79"/>
        <v>113年度臺中市補助農民辦理稻草剪段防止焚燒稻草計畫</v>
      </c>
      <c r="M1627" s="40" t="str">
        <f t="shared" si="80"/>
        <v>臺中市神岡區農會</v>
      </c>
    </row>
    <row r="1628" spans="1:13" ht="75">
      <c r="A1628" s="71" t="s">
        <v>2226</v>
      </c>
      <c r="B1628" s="71" t="s">
        <v>2312</v>
      </c>
      <c r="C1628" s="71" t="s">
        <v>2366</v>
      </c>
      <c r="D1628" s="71" t="s">
        <v>2229</v>
      </c>
      <c r="E1628" s="72">
        <v>28</v>
      </c>
      <c r="F1628" s="100" t="s">
        <v>44</v>
      </c>
      <c r="G1628" s="101"/>
      <c r="H1628" s="43" t="s">
        <v>1</v>
      </c>
      <c r="I1628" s="76"/>
      <c r="K1628" s="140" t="str">
        <f t="shared" si="78"/>
        <v>農業管理與輔導業務-農政及作物生產輔導-獎補助費-對國內團體之捐助</v>
      </c>
      <c r="L1628" s="140" t="str">
        <f t="shared" si="79"/>
        <v>113年荔枝椿象化學防治及防治宣導講習會計畫</v>
      </c>
      <c r="M1628" s="40" t="str">
        <f t="shared" si="80"/>
        <v>臺中市神岡區農會</v>
      </c>
    </row>
    <row r="1629" spans="1:13" ht="75">
      <c r="A1629" s="71" t="s">
        <v>2226</v>
      </c>
      <c r="B1629" s="71" t="s">
        <v>2288</v>
      </c>
      <c r="C1629" s="71" t="s">
        <v>2366</v>
      </c>
      <c r="D1629" s="71" t="s">
        <v>2229</v>
      </c>
      <c r="E1629" s="72">
        <v>51</v>
      </c>
      <c r="F1629" s="100" t="s">
        <v>44</v>
      </c>
      <c r="G1629" s="101"/>
      <c r="H1629" s="43" t="s">
        <v>1</v>
      </c>
      <c r="I1629" s="76"/>
      <c r="K1629" s="140" t="str">
        <f t="shared" si="78"/>
        <v>農業管理與輔導業務-農政及作物生產輔導-獎補助費-對國內團體之捐助</v>
      </c>
      <c r="L1629" s="140" t="str">
        <f t="shared" si="79"/>
        <v>113年強化水稻優良品種推廣與種原管理計畫</v>
      </c>
      <c r="M1629" s="40" t="str">
        <f t="shared" si="80"/>
        <v>臺中市神岡區農會</v>
      </c>
    </row>
    <row r="1630" spans="1:13" ht="75">
      <c r="A1630" s="71" t="s">
        <v>2226</v>
      </c>
      <c r="B1630" s="71" t="s">
        <v>2289</v>
      </c>
      <c r="C1630" s="71" t="s">
        <v>2366</v>
      </c>
      <c r="D1630" s="71" t="s">
        <v>2229</v>
      </c>
      <c r="E1630" s="72">
        <v>345</v>
      </c>
      <c r="F1630" s="100" t="s">
        <v>44</v>
      </c>
      <c r="G1630" s="101"/>
      <c r="H1630" s="43" t="s">
        <v>1</v>
      </c>
      <c r="I1630" s="76"/>
      <c r="K1630" s="140" t="str">
        <f t="shared" si="78"/>
        <v>農業管理與輔導業務-農政及作物生產輔導-獎補助費-對國內團體之捐助</v>
      </c>
      <c r="L1630" s="140" t="str">
        <f t="shared" si="79"/>
        <v>113年第1期作補助農民繳售公糧運費補助計畫</v>
      </c>
      <c r="M1630" s="40" t="str">
        <f t="shared" si="80"/>
        <v>臺中市神岡區農會</v>
      </c>
    </row>
    <row r="1631" spans="1:13" ht="75">
      <c r="A1631" s="71" t="s">
        <v>2226</v>
      </c>
      <c r="B1631" s="71" t="s">
        <v>2290</v>
      </c>
      <c r="C1631" s="71" t="s">
        <v>2366</v>
      </c>
      <c r="D1631" s="71" t="s">
        <v>2229</v>
      </c>
      <c r="E1631" s="72">
        <v>12</v>
      </c>
      <c r="F1631" s="100" t="s">
        <v>44</v>
      </c>
      <c r="G1631" s="101"/>
      <c r="H1631" s="43" t="s">
        <v>1</v>
      </c>
      <c r="I1631" s="76"/>
      <c r="K1631" s="140" t="str">
        <f t="shared" si="78"/>
        <v>農業管理與輔導業務-農政及作物生產輔導-獎補助費-對國內團體之捐助</v>
      </c>
      <c r="L1631" s="140" t="str">
        <f t="shared" si="79"/>
        <v>113年第2期作公糧運費補助計畫</v>
      </c>
      <c r="M1631" s="40" t="str">
        <f t="shared" si="80"/>
        <v>臺中市神岡區農會</v>
      </c>
    </row>
    <row r="1632" spans="1:13" ht="75">
      <c r="A1632" s="71" t="s">
        <v>2226</v>
      </c>
      <c r="B1632" s="71" t="s">
        <v>2270</v>
      </c>
      <c r="C1632" s="71" t="s">
        <v>2369</v>
      </c>
      <c r="D1632" s="71" t="s">
        <v>2229</v>
      </c>
      <c r="E1632" s="72">
        <v>130</v>
      </c>
      <c r="F1632" s="100" t="s">
        <v>44</v>
      </c>
      <c r="G1632" s="101"/>
      <c r="H1632" s="43" t="s">
        <v>1</v>
      </c>
      <c r="I1632" s="76"/>
      <c r="K1632" s="140" t="str">
        <f t="shared" si="78"/>
        <v>農業管理與輔導業務-農政及作物生產輔導-獎補助費-對國內團體之捐助</v>
      </c>
      <c r="L1632" s="140" t="str">
        <f t="shared" si="79"/>
        <v>112年水稻產業專案輔導施用含稻草分解菌有機質肥料推廣計畫</v>
      </c>
      <c r="M1632" s="40" t="str">
        <f t="shared" si="80"/>
        <v>臺中市梧棲區農會</v>
      </c>
    </row>
    <row r="1633" spans="1:13" ht="75">
      <c r="A1633" s="71" t="s">
        <v>2226</v>
      </c>
      <c r="B1633" s="71" t="s">
        <v>2243</v>
      </c>
      <c r="C1633" s="71" t="s">
        <v>2369</v>
      </c>
      <c r="D1633" s="71" t="s">
        <v>2229</v>
      </c>
      <c r="E1633" s="72">
        <v>30</v>
      </c>
      <c r="F1633" s="100" t="s">
        <v>44</v>
      </c>
      <c r="G1633" s="101"/>
      <c r="H1633" s="43" t="s">
        <v>1</v>
      </c>
      <c r="I1633" s="76"/>
      <c r="K1633" s="140" t="str">
        <f t="shared" si="78"/>
        <v>農業管理與輔導業務-農政及作物生產輔導-獎補助費-對國內團體之捐助</v>
      </c>
      <c r="L1633" s="140" t="str">
        <f t="shared" si="79"/>
        <v>112年度國產有機質肥料推廣計畫</v>
      </c>
      <c r="M1633" s="40" t="str">
        <f t="shared" si="80"/>
        <v>臺中市梧棲區農會</v>
      </c>
    </row>
    <row r="1634" spans="1:13" ht="75">
      <c r="A1634" s="71" t="s">
        <v>2226</v>
      </c>
      <c r="B1634" s="71" t="s">
        <v>2279</v>
      </c>
      <c r="C1634" s="71" t="s">
        <v>2369</v>
      </c>
      <c r="D1634" s="71" t="s">
        <v>2229</v>
      </c>
      <c r="E1634" s="72">
        <v>173</v>
      </c>
      <c r="F1634" s="100" t="s">
        <v>44</v>
      </c>
      <c r="G1634" s="101"/>
      <c r="H1634" s="43" t="s">
        <v>1</v>
      </c>
      <c r="I1634" s="76"/>
      <c r="K1634" s="140" t="str">
        <f t="shared" si="78"/>
        <v>農業管理與輔導業務-農政及作物生產輔導-獎補助費-對國內團體之捐助</v>
      </c>
      <c r="L1634" s="140" t="str">
        <f t="shared" si="79"/>
        <v>113年度水稻病蟲害綜合防治資材計畫</v>
      </c>
      <c r="M1634" s="40" t="str">
        <f t="shared" si="80"/>
        <v>臺中市梧棲區農會</v>
      </c>
    </row>
    <row r="1635" spans="1:13" ht="75">
      <c r="A1635" s="71" t="s">
        <v>2226</v>
      </c>
      <c r="B1635" s="71" t="s">
        <v>2280</v>
      </c>
      <c r="C1635" s="71" t="s">
        <v>2369</v>
      </c>
      <c r="D1635" s="71" t="s">
        <v>2229</v>
      </c>
      <c r="E1635" s="72">
        <v>100</v>
      </c>
      <c r="F1635" s="100" t="s">
        <v>44</v>
      </c>
      <c r="G1635" s="101"/>
      <c r="H1635" s="43" t="s">
        <v>1</v>
      </c>
      <c r="I1635" s="76"/>
      <c r="K1635" s="140" t="str">
        <f t="shared" si="78"/>
        <v>農業管理與輔導業務-農政及作物生產輔導-獎補助費-對國內團體之捐助</v>
      </c>
      <c r="L1635" s="140" t="str">
        <f t="shared" si="79"/>
        <v>113年度水稻產業專案輔導施用含稻草分解菌有機質肥料推廣計畫</v>
      </c>
      <c r="M1635" s="40" t="str">
        <f t="shared" si="80"/>
        <v>臺中市梧棲區農會</v>
      </c>
    </row>
    <row r="1636" spans="1:13" ht="75">
      <c r="A1636" s="71" t="s">
        <v>2226</v>
      </c>
      <c r="B1636" s="71" t="s">
        <v>2252</v>
      </c>
      <c r="C1636" s="71" t="s">
        <v>2369</v>
      </c>
      <c r="D1636" s="71" t="s">
        <v>2229</v>
      </c>
      <c r="E1636" s="72">
        <v>237</v>
      </c>
      <c r="F1636" s="100" t="s">
        <v>44</v>
      </c>
      <c r="G1636" s="101"/>
      <c r="H1636" s="43" t="s">
        <v>1</v>
      </c>
      <c r="I1636" s="76"/>
      <c r="K1636" s="140" t="str">
        <f t="shared" si="78"/>
        <v>農業管理與輔導業務-農政及作物生產輔導-獎補助費-對國內團體之捐助</v>
      </c>
      <c r="L1636" s="140" t="str">
        <f t="shared" si="79"/>
        <v>113年度國產有機質肥料推廣計畫</v>
      </c>
      <c r="M1636" s="40" t="str">
        <f t="shared" si="80"/>
        <v>臺中市梧棲區農會</v>
      </c>
    </row>
    <row r="1637" spans="1:13" ht="75">
      <c r="A1637" s="71" t="s">
        <v>2226</v>
      </c>
      <c r="B1637" s="71" t="s">
        <v>2281</v>
      </c>
      <c r="C1637" s="71" t="s">
        <v>2369</v>
      </c>
      <c r="D1637" s="71" t="s">
        <v>2229</v>
      </c>
      <c r="E1637" s="72">
        <v>2</v>
      </c>
      <c r="F1637" s="100" t="s">
        <v>44</v>
      </c>
      <c r="G1637" s="101"/>
      <c r="H1637" s="43" t="s">
        <v>1</v>
      </c>
      <c r="I1637" s="76"/>
      <c r="K1637" s="140" t="str">
        <f t="shared" si="78"/>
        <v>農業管理與輔導業務-農政及作物生產輔導-獎補助費-對國內團體之捐助</v>
      </c>
      <c r="L1637" s="140" t="str">
        <f t="shared" si="79"/>
        <v>113年度農業產銷班組織輔導計畫</v>
      </c>
      <c r="M1637" s="40" t="str">
        <f t="shared" si="80"/>
        <v>臺中市梧棲區農會</v>
      </c>
    </row>
    <row r="1638" spans="1:13" ht="75">
      <c r="A1638" s="71" t="s">
        <v>2226</v>
      </c>
      <c r="B1638" s="71" t="s">
        <v>2239</v>
      </c>
      <c r="C1638" s="71" t="s">
        <v>2369</v>
      </c>
      <c r="D1638" s="71" t="s">
        <v>2229</v>
      </c>
      <c r="E1638" s="72">
        <v>5</v>
      </c>
      <c r="F1638" s="100" t="s">
        <v>44</v>
      </c>
      <c r="G1638" s="101"/>
      <c r="H1638" s="43" t="s">
        <v>1</v>
      </c>
      <c r="I1638" s="76"/>
      <c r="K1638" s="140" t="str">
        <f t="shared" si="78"/>
        <v>農業管理與輔導業務-農政及作物生產輔導-獎補助費-對國內團體之捐助</v>
      </c>
      <c r="L1638" s="140" t="str">
        <f t="shared" si="79"/>
        <v>113年度臺中市政府農業局國產有機質肥料加碼補助計畫</v>
      </c>
      <c r="M1638" s="40" t="str">
        <f t="shared" si="80"/>
        <v>臺中市梧棲區農會</v>
      </c>
    </row>
    <row r="1639" spans="1:13" ht="75">
      <c r="A1639" s="71" t="s">
        <v>2226</v>
      </c>
      <c r="B1639" s="71" t="s">
        <v>2370</v>
      </c>
      <c r="C1639" s="71" t="s">
        <v>2369</v>
      </c>
      <c r="D1639" s="71" t="s">
        <v>2229</v>
      </c>
      <c r="E1639" s="72">
        <v>40</v>
      </c>
      <c r="F1639" s="100" t="s">
        <v>44</v>
      </c>
      <c r="G1639" s="101"/>
      <c r="H1639" s="43" t="s">
        <v>1</v>
      </c>
      <c r="I1639" s="76"/>
      <c r="K1639" s="140" t="str">
        <f t="shared" si="78"/>
        <v>農業管理與輔導業務-農政及作物生產輔導-獎補助費-對國內團體之捐助</v>
      </c>
      <c r="L1639" s="140" t="str">
        <f t="shared" si="79"/>
        <v>113年度臺中市梧棲區補助農業產銷班運作經費計畫</v>
      </c>
      <c r="M1639" s="40" t="str">
        <f t="shared" si="80"/>
        <v>臺中市梧棲區農會</v>
      </c>
    </row>
    <row r="1640" spans="1:13" ht="75">
      <c r="A1640" s="71" t="s">
        <v>2226</v>
      </c>
      <c r="B1640" s="71" t="s">
        <v>2305</v>
      </c>
      <c r="C1640" s="71" t="s">
        <v>2369</v>
      </c>
      <c r="D1640" s="71" t="s">
        <v>2229</v>
      </c>
      <c r="E1640" s="72">
        <v>339</v>
      </c>
      <c r="F1640" s="100" t="s">
        <v>44</v>
      </c>
      <c r="G1640" s="101"/>
      <c r="H1640" s="43" t="s">
        <v>1</v>
      </c>
      <c r="I1640" s="76"/>
      <c r="K1640" s="140" t="str">
        <f t="shared" si="78"/>
        <v>農業管理與輔導業務-農政及作物生產輔導-獎補助費-對國內團體之捐助</v>
      </c>
      <c r="L1640" s="140" t="str">
        <f t="shared" si="79"/>
        <v>113年度臺中市補助農民辦理稻草剪段防止焚燒稻草計畫</v>
      </c>
      <c r="M1640" s="40" t="str">
        <f t="shared" si="80"/>
        <v>臺中市梧棲區農會</v>
      </c>
    </row>
    <row r="1641" spans="1:13" ht="75">
      <c r="A1641" s="71" t="s">
        <v>2226</v>
      </c>
      <c r="B1641" s="71" t="s">
        <v>2227</v>
      </c>
      <c r="C1641" s="71" t="s">
        <v>2369</v>
      </c>
      <c r="D1641" s="71" t="s">
        <v>2229</v>
      </c>
      <c r="E1641" s="72">
        <v>68</v>
      </c>
      <c r="F1641" s="100" t="s">
        <v>44</v>
      </c>
      <c r="G1641" s="101"/>
      <c r="H1641" s="43" t="s">
        <v>1</v>
      </c>
      <c r="I1641" s="76"/>
      <c r="K1641" s="140" t="str">
        <f t="shared" si="78"/>
        <v>農業管理與輔導業務-農政及作物生產輔導-獎補助費-對國內團體之捐助</v>
      </c>
      <c r="L1641" s="140" t="str">
        <f t="shared" si="79"/>
        <v>113年度臺中市農產品標章驗證輔導計畫</v>
      </c>
      <c r="M1641" s="40" t="str">
        <f t="shared" si="80"/>
        <v>臺中市梧棲區農會</v>
      </c>
    </row>
    <row r="1642" spans="1:13" ht="75">
      <c r="A1642" s="71" t="s">
        <v>2226</v>
      </c>
      <c r="B1642" s="71" t="s">
        <v>2289</v>
      </c>
      <c r="C1642" s="71" t="s">
        <v>2369</v>
      </c>
      <c r="D1642" s="71" t="s">
        <v>2229</v>
      </c>
      <c r="E1642" s="72">
        <v>617</v>
      </c>
      <c r="F1642" s="100" t="s">
        <v>44</v>
      </c>
      <c r="G1642" s="101"/>
      <c r="H1642" s="43" t="s">
        <v>1</v>
      </c>
      <c r="I1642" s="76"/>
      <c r="K1642" s="140" t="str">
        <f t="shared" si="78"/>
        <v>農業管理與輔導業務-農政及作物生產輔導-獎補助費-對國內團體之捐助</v>
      </c>
      <c r="L1642" s="140" t="str">
        <f t="shared" si="79"/>
        <v>113年第1期作補助農民繳售公糧運費補助計畫</v>
      </c>
      <c r="M1642" s="40" t="str">
        <f t="shared" si="80"/>
        <v>臺中市梧棲區農會</v>
      </c>
    </row>
    <row r="1643" spans="1:13" ht="75">
      <c r="A1643" s="71" t="s">
        <v>2226</v>
      </c>
      <c r="B1643" s="71" t="s">
        <v>2290</v>
      </c>
      <c r="C1643" s="71" t="s">
        <v>2369</v>
      </c>
      <c r="D1643" s="71" t="s">
        <v>2229</v>
      </c>
      <c r="E1643" s="72">
        <v>19</v>
      </c>
      <c r="F1643" s="100" t="s">
        <v>44</v>
      </c>
      <c r="G1643" s="101"/>
      <c r="H1643" s="43" t="s">
        <v>1</v>
      </c>
      <c r="I1643" s="76"/>
      <c r="K1643" s="140" t="str">
        <f t="shared" si="78"/>
        <v>農業管理與輔導業務-農政及作物生產輔導-獎補助費-對國內團體之捐助</v>
      </c>
      <c r="L1643" s="140" t="str">
        <f t="shared" si="79"/>
        <v>113年第2期作公糧運費補助計畫</v>
      </c>
      <c r="M1643" s="40" t="str">
        <f t="shared" si="80"/>
        <v>臺中市梧棲區農會</v>
      </c>
    </row>
    <row r="1644" spans="1:13" ht="75">
      <c r="A1644" s="71" t="s">
        <v>2226</v>
      </c>
      <c r="B1644" s="71" t="s">
        <v>2293</v>
      </c>
      <c r="C1644" s="71" t="s">
        <v>2369</v>
      </c>
      <c r="D1644" s="71" t="s">
        <v>2229</v>
      </c>
      <c r="E1644" s="72">
        <v>202</v>
      </c>
      <c r="F1644" s="100" t="s">
        <v>44</v>
      </c>
      <c r="G1644" s="101"/>
      <c r="H1644" s="43" t="s">
        <v>1</v>
      </c>
      <c r="I1644" s="76"/>
      <c r="K1644" s="140" t="str">
        <f t="shared" si="78"/>
        <v>農業管理與輔導業務-農政及作物生產輔導-獎補助費-對國內團體之捐助</v>
      </c>
      <c r="L1644" s="140" t="str">
        <f t="shared" si="79"/>
        <v>綠色環境給付計畫</v>
      </c>
      <c r="M1644" s="40" t="str">
        <f t="shared" si="80"/>
        <v>臺中市梧棲區農會</v>
      </c>
    </row>
    <row r="1645" spans="1:13" ht="75">
      <c r="A1645" s="71" t="s">
        <v>2226</v>
      </c>
      <c r="B1645" s="71" t="s">
        <v>2270</v>
      </c>
      <c r="C1645" s="71" t="s">
        <v>2371</v>
      </c>
      <c r="D1645" s="71" t="s">
        <v>2229</v>
      </c>
      <c r="E1645" s="72">
        <v>110</v>
      </c>
      <c r="F1645" s="100" t="s">
        <v>44</v>
      </c>
      <c r="G1645" s="101"/>
      <c r="H1645" s="43" t="s">
        <v>1</v>
      </c>
      <c r="I1645" s="76"/>
      <c r="K1645" s="140" t="str">
        <f t="shared" si="78"/>
        <v>農業管理與輔導業務-農政及作物生產輔導-獎補助費-對國內團體之捐助</v>
      </c>
      <c r="L1645" s="140" t="str">
        <f t="shared" si="79"/>
        <v>112年水稻產業專案輔導施用含稻草分解菌有機質肥料推廣計畫</v>
      </c>
      <c r="M1645" s="40" t="str">
        <f t="shared" si="80"/>
        <v>臺中市清水區農會</v>
      </c>
    </row>
    <row r="1646" spans="1:13" ht="75">
      <c r="A1646" s="71" t="s">
        <v>2226</v>
      </c>
      <c r="B1646" s="71" t="s">
        <v>2240</v>
      </c>
      <c r="C1646" s="71" t="s">
        <v>2371</v>
      </c>
      <c r="D1646" s="71" t="s">
        <v>2229</v>
      </c>
      <c r="E1646" s="72">
        <v>33</v>
      </c>
      <c r="F1646" s="100" t="s">
        <v>44</v>
      </c>
      <c r="G1646" s="101"/>
      <c r="H1646" s="43" t="s">
        <v>1</v>
      </c>
      <c r="I1646" s="76"/>
      <c r="K1646" s="140" t="str">
        <f t="shared" si="78"/>
        <v>農業管理與輔導業務-農政及作物生產輔導-獎補助費-對國內團體之捐助</v>
      </c>
      <c r="L1646" s="140" t="str">
        <f t="shared" si="79"/>
        <v>112年有機農業田間栽培及肥培管理講習計畫</v>
      </c>
      <c r="M1646" s="40" t="str">
        <f t="shared" si="80"/>
        <v>臺中市清水區農會</v>
      </c>
    </row>
    <row r="1647" spans="1:13" ht="75">
      <c r="A1647" s="71" t="s">
        <v>2226</v>
      </c>
      <c r="B1647" s="71" t="s">
        <v>2236</v>
      </c>
      <c r="C1647" s="71" t="s">
        <v>2371</v>
      </c>
      <c r="D1647" s="71" t="s">
        <v>2229</v>
      </c>
      <c r="E1647" s="72">
        <v>2</v>
      </c>
      <c r="F1647" s="100" t="s">
        <v>44</v>
      </c>
      <c r="G1647" s="101"/>
      <c r="H1647" s="43" t="s">
        <v>1</v>
      </c>
      <c r="I1647" s="76"/>
      <c r="K1647" s="140" t="str">
        <f t="shared" si="78"/>
        <v>農業管理與輔導業務-農政及作物生產輔導-獎補助費-對國內團體之捐助</v>
      </c>
      <c r="L1647" s="140" t="str">
        <f t="shared" si="79"/>
        <v>112年度友善環境植物保護資材推廣計畫</v>
      </c>
      <c r="M1647" s="40" t="str">
        <f t="shared" si="80"/>
        <v>臺中市清水區農會</v>
      </c>
    </row>
    <row r="1648" spans="1:13" ht="75">
      <c r="A1648" s="71" t="s">
        <v>2226</v>
      </c>
      <c r="B1648" s="71" t="s">
        <v>2245</v>
      </c>
      <c r="C1648" s="71" t="s">
        <v>2371</v>
      </c>
      <c r="D1648" s="71" t="s">
        <v>2229</v>
      </c>
      <c r="E1648" s="72">
        <v>15</v>
      </c>
      <c r="F1648" s="100" t="s">
        <v>44</v>
      </c>
      <c r="G1648" s="101"/>
      <c r="H1648" s="43" t="s">
        <v>1</v>
      </c>
      <c r="I1648" s="76"/>
      <c r="K1648" s="140" t="str">
        <f t="shared" si="78"/>
        <v>農業管理與輔導業務-農政及作物生產輔導-獎補助費-對國內團體之捐助</v>
      </c>
      <c r="L1648" s="140" t="str">
        <f t="shared" si="79"/>
        <v>112年度國產微生物肥料及農田地力肥料推廣計畫</v>
      </c>
      <c r="M1648" s="40" t="str">
        <f t="shared" si="80"/>
        <v>臺中市清水區農會</v>
      </c>
    </row>
    <row r="1649" spans="1:13" ht="75">
      <c r="A1649" s="71" t="s">
        <v>2226</v>
      </c>
      <c r="B1649" s="71" t="s">
        <v>2274</v>
      </c>
      <c r="C1649" s="71" t="s">
        <v>2371</v>
      </c>
      <c r="D1649" s="71" t="s">
        <v>2229</v>
      </c>
      <c r="E1649" s="72">
        <v>9</v>
      </c>
      <c r="F1649" s="100" t="s">
        <v>44</v>
      </c>
      <c r="G1649" s="101"/>
      <c r="H1649" s="43" t="s">
        <v>1</v>
      </c>
      <c r="I1649" s="76"/>
      <c r="K1649" s="140" t="str">
        <f t="shared" si="78"/>
        <v>農業管理與輔導業務-農政及作物生產輔導-獎補助費-對國內團體之捐助</v>
      </c>
      <c r="L1649" s="140" t="str">
        <f t="shared" si="79"/>
        <v>112年強化水稻優良品種推廣與種源管理計畫</v>
      </c>
      <c r="M1649" s="40" t="str">
        <f t="shared" si="80"/>
        <v>臺中市清水區農會</v>
      </c>
    </row>
    <row r="1650" spans="1:13" ht="75">
      <c r="A1650" s="71" t="s">
        <v>2226</v>
      </c>
      <c r="B1650" s="71" t="s">
        <v>2275</v>
      </c>
      <c r="C1650" s="71" t="s">
        <v>2371</v>
      </c>
      <c r="D1650" s="71" t="s">
        <v>2229</v>
      </c>
      <c r="E1650" s="72">
        <v>53</v>
      </c>
      <c r="F1650" s="100" t="s">
        <v>44</v>
      </c>
      <c r="G1650" s="101"/>
      <c r="H1650" s="43" t="s">
        <v>1</v>
      </c>
      <c r="I1650" s="76"/>
      <c r="K1650" s="140" t="str">
        <f t="shared" si="78"/>
        <v>農業管理與輔導業務-農政及作物生產輔導-獎補助費-對國內團體之捐助</v>
      </c>
      <c r="L1650" s="140" t="str">
        <f t="shared" si="79"/>
        <v>112年臺中市有機米供校園午餐使用計畫</v>
      </c>
      <c r="M1650" s="40" t="str">
        <f t="shared" si="80"/>
        <v>臺中市清水區農會</v>
      </c>
    </row>
    <row r="1651" spans="1:13" ht="75">
      <c r="A1651" s="71" t="s">
        <v>2226</v>
      </c>
      <c r="B1651" s="71" t="s">
        <v>2279</v>
      </c>
      <c r="C1651" s="71" t="s">
        <v>2371</v>
      </c>
      <c r="D1651" s="71" t="s">
        <v>2229</v>
      </c>
      <c r="E1651" s="72">
        <v>220</v>
      </c>
      <c r="F1651" s="100" t="s">
        <v>44</v>
      </c>
      <c r="G1651" s="101"/>
      <c r="H1651" s="43" t="s">
        <v>1</v>
      </c>
      <c r="I1651" s="76"/>
      <c r="K1651" s="140" t="str">
        <f t="shared" si="78"/>
        <v>農業管理與輔導業務-農政及作物生產輔導-獎補助費-對國內團體之捐助</v>
      </c>
      <c r="L1651" s="140" t="str">
        <f t="shared" si="79"/>
        <v>113年度水稻病蟲害綜合防治資材計畫</v>
      </c>
      <c r="M1651" s="40" t="str">
        <f t="shared" si="80"/>
        <v>臺中市清水區農會</v>
      </c>
    </row>
    <row r="1652" spans="1:13" ht="75">
      <c r="A1652" s="71" t="s">
        <v>2226</v>
      </c>
      <c r="B1652" s="71" t="s">
        <v>2280</v>
      </c>
      <c r="C1652" s="71" t="s">
        <v>2371</v>
      </c>
      <c r="D1652" s="71" t="s">
        <v>2229</v>
      </c>
      <c r="E1652" s="72">
        <v>130</v>
      </c>
      <c r="F1652" s="100" t="s">
        <v>44</v>
      </c>
      <c r="G1652" s="101"/>
      <c r="H1652" s="43" t="s">
        <v>1</v>
      </c>
      <c r="I1652" s="76"/>
      <c r="K1652" s="140" t="str">
        <f t="shared" si="78"/>
        <v>農業管理與輔導業務-農政及作物生產輔導-獎補助費-對國內團體之捐助</v>
      </c>
      <c r="L1652" s="140" t="str">
        <f t="shared" si="79"/>
        <v>113年度水稻產業專案輔導施用含稻草分解菌有機質肥料推廣計畫</v>
      </c>
      <c r="M1652" s="40" t="str">
        <f t="shared" si="80"/>
        <v>臺中市清水區農會</v>
      </c>
    </row>
    <row r="1653" spans="1:13" ht="75">
      <c r="A1653" s="71" t="s">
        <v>2226</v>
      </c>
      <c r="B1653" s="71" t="s">
        <v>2247</v>
      </c>
      <c r="C1653" s="71" t="s">
        <v>2371</v>
      </c>
      <c r="D1653" s="71" t="s">
        <v>2229</v>
      </c>
      <c r="E1653" s="72">
        <v>11</v>
      </c>
      <c r="F1653" s="100" t="s">
        <v>44</v>
      </c>
      <c r="G1653" s="101"/>
      <c r="H1653" s="43" t="s">
        <v>1</v>
      </c>
      <c r="I1653" s="76"/>
      <c r="K1653" s="140" t="str">
        <f t="shared" si="78"/>
        <v>農業管理與輔導業務-農政及作物生產輔導-獎補助費-對國內團體之捐助</v>
      </c>
      <c r="L1653" s="140" t="str">
        <f t="shared" si="79"/>
        <v>113年度國產微生物肥料及農田地力肥料推廣計畫</v>
      </c>
      <c r="M1653" s="40" t="str">
        <f t="shared" si="80"/>
        <v>臺中市清水區農會</v>
      </c>
    </row>
    <row r="1654" spans="1:13" ht="75">
      <c r="A1654" s="71" t="s">
        <v>2226</v>
      </c>
      <c r="B1654" s="71" t="s">
        <v>2372</v>
      </c>
      <c r="C1654" s="71" t="s">
        <v>2371</v>
      </c>
      <c r="D1654" s="71" t="s">
        <v>2229</v>
      </c>
      <c r="E1654" s="72">
        <v>57</v>
      </c>
      <c r="F1654" s="100" t="s">
        <v>44</v>
      </c>
      <c r="G1654" s="101"/>
      <c r="H1654" s="43" t="s">
        <v>1</v>
      </c>
      <c r="I1654" s="76"/>
      <c r="K1654" s="140" t="str">
        <f t="shared" si="78"/>
        <v>農業管理與輔導業務-農政及作物生產輔導-獎補助費-對國內團體之捐助</v>
      </c>
      <c r="L1654" s="140" t="str">
        <f t="shared" si="79"/>
        <v>113年度清水區農業作物類生產設備設施改善補助計畫</v>
      </c>
      <c r="M1654" s="40" t="str">
        <f t="shared" si="80"/>
        <v>臺中市清水區農會</v>
      </c>
    </row>
    <row r="1655" spans="1:13" ht="75">
      <c r="A1655" s="71" t="s">
        <v>2226</v>
      </c>
      <c r="B1655" s="71" t="s">
        <v>2281</v>
      </c>
      <c r="C1655" s="71" t="s">
        <v>2371</v>
      </c>
      <c r="D1655" s="71" t="s">
        <v>2229</v>
      </c>
      <c r="E1655" s="72">
        <v>4</v>
      </c>
      <c r="F1655" s="100" t="s">
        <v>44</v>
      </c>
      <c r="G1655" s="101"/>
      <c r="H1655" s="43" t="s">
        <v>1</v>
      </c>
      <c r="I1655" s="76"/>
      <c r="K1655" s="140" t="str">
        <f t="shared" si="78"/>
        <v>農業管理與輔導業務-農政及作物生產輔導-獎補助費-對國內團體之捐助</v>
      </c>
      <c r="L1655" s="140" t="str">
        <f t="shared" si="79"/>
        <v>113年度農業產銷班組織輔導計畫</v>
      </c>
      <c r="M1655" s="40" t="str">
        <f t="shared" si="80"/>
        <v>臺中市清水區農會</v>
      </c>
    </row>
    <row r="1656" spans="1:13" ht="75">
      <c r="A1656" s="71" t="s">
        <v>2226</v>
      </c>
      <c r="B1656" s="71" t="s">
        <v>2284</v>
      </c>
      <c r="C1656" s="71" t="s">
        <v>2371</v>
      </c>
      <c r="D1656" s="71" t="s">
        <v>2229</v>
      </c>
      <c r="E1656" s="72">
        <v>2</v>
      </c>
      <c r="F1656" s="100" t="s">
        <v>44</v>
      </c>
      <c r="G1656" s="101"/>
      <c r="H1656" s="43" t="s">
        <v>1</v>
      </c>
      <c r="I1656" s="76"/>
      <c r="K1656" s="140" t="str">
        <f t="shared" si="78"/>
        <v>農業管理與輔導業務-農政及作物生產輔導-獎補助費-對國內團體之捐助</v>
      </c>
      <c r="L1656" s="140" t="str">
        <f t="shared" si="79"/>
        <v>113年度臺中市有機農業適用肥料推廣計畫</v>
      </c>
      <c r="M1656" s="40" t="str">
        <f t="shared" si="80"/>
        <v>臺中市清水區農會</v>
      </c>
    </row>
    <row r="1657" spans="1:13" ht="75">
      <c r="A1657" s="71" t="s">
        <v>2226</v>
      </c>
      <c r="B1657" s="71" t="s">
        <v>2239</v>
      </c>
      <c r="C1657" s="71" t="s">
        <v>2371</v>
      </c>
      <c r="D1657" s="71" t="s">
        <v>2229</v>
      </c>
      <c r="E1657" s="72">
        <v>98</v>
      </c>
      <c r="F1657" s="100" t="s">
        <v>44</v>
      </c>
      <c r="G1657" s="101"/>
      <c r="H1657" s="43" t="s">
        <v>1</v>
      </c>
      <c r="I1657" s="76"/>
      <c r="K1657" s="140" t="str">
        <f t="shared" si="78"/>
        <v>農業管理與輔導業務-農政及作物生產輔導-獎補助費-對國內團體之捐助</v>
      </c>
      <c r="L1657" s="140" t="str">
        <f t="shared" si="79"/>
        <v>113年度臺中市政府農業局國產有機質肥料加碼補助計畫</v>
      </c>
      <c r="M1657" s="40" t="str">
        <f t="shared" si="80"/>
        <v>臺中市清水區農會</v>
      </c>
    </row>
    <row r="1658" spans="1:13" ht="75">
      <c r="A1658" s="71" t="s">
        <v>2226</v>
      </c>
      <c r="B1658" s="71" t="s">
        <v>2373</v>
      </c>
      <c r="C1658" s="71" t="s">
        <v>2371</v>
      </c>
      <c r="D1658" s="71" t="s">
        <v>2229</v>
      </c>
      <c r="E1658" s="72">
        <v>110</v>
      </c>
      <c r="F1658" s="100" t="s">
        <v>44</v>
      </c>
      <c r="G1658" s="101"/>
      <c r="H1658" s="43" t="s">
        <v>1</v>
      </c>
      <c r="I1658" s="76"/>
      <c r="K1658" s="140" t="str">
        <f t="shared" si="78"/>
        <v>農業管理與輔導業務-農政及作物生產輔導-獎補助費-對國內團體之捐助</v>
      </c>
      <c r="L1658" s="140" t="str">
        <f t="shared" si="79"/>
        <v>113年度臺中市清水區補助農業產銷班運作經費計畫</v>
      </c>
      <c r="M1658" s="40" t="str">
        <f t="shared" si="80"/>
        <v>臺中市清水區農會</v>
      </c>
    </row>
    <row r="1659" spans="1:13" ht="75">
      <c r="A1659" s="71" t="s">
        <v>2226</v>
      </c>
      <c r="B1659" s="71" t="s">
        <v>2305</v>
      </c>
      <c r="C1659" s="71" t="s">
        <v>2371</v>
      </c>
      <c r="D1659" s="71" t="s">
        <v>2229</v>
      </c>
      <c r="E1659" s="72">
        <v>449</v>
      </c>
      <c r="F1659" s="100" t="s">
        <v>44</v>
      </c>
      <c r="G1659" s="101"/>
      <c r="H1659" s="43" t="s">
        <v>1</v>
      </c>
      <c r="I1659" s="76"/>
      <c r="K1659" s="140" t="str">
        <f t="shared" si="78"/>
        <v>農業管理與輔導業務-農政及作物生產輔導-獎補助費-對國內團體之捐助</v>
      </c>
      <c r="L1659" s="140" t="str">
        <f t="shared" si="79"/>
        <v>113年度臺中市補助農民辦理稻草剪段防止焚燒稻草計畫</v>
      </c>
      <c r="M1659" s="40" t="str">
        <f t="shared" si="80"/>
        <v>臺中市清水區農會</v>
      </c>
    </row>
    <row r="1660" spans="1:13" ht="75">
      <c r="A1660" s="71" t="s">
        <v>2226</v>
      </c>
      <c r="B1660" s="71" t="s">
        <v>2288</v>
      </c>
      <c r="C1660" s="71" t="s">
        <v>2371</v>
      </c>
      <c r="D1660" s="71" t="s">
        <v>2229</v>
      </c>
      <c r="E1660" s="72">
        <v>12</v>
      </c>
      <c r="F1660" s="100" t="s">
        <v>44</v>
      </c>
      <c r="G1660" s="101"/>
      <c r="H1660" s="43" t="s">
        <v>1</v>
      </c>
      <c r="I1660" s="76"/>
      <c r="K1660" s="140" t="str">
        <f t="shared" si="78"/>
        <v>農業管理與輔導業務-農政及作物生產輔導-獎補助費-對國內團體之捐助</v>
      </c>
      <c r="L1660" s="140" t="str">
        <f t="shared" si="79"/>
        <v>113年強化水稻優良品種推廣與種原管理計畫</v>
      </c>
      <c r="M1660" s="40" t="str">
        <f t="shared" si="80"/>
        <v>臺中市清水區農會</v>
      </c>
    </row>
    <row r="1661" spans="1:13" ht="75">
      <c r="A1661" s="71" t="s">
        <v>2226</v>
      </c>
      <c r="B1661" s="71" t="s">
        <v>2289</v>
      </c>
      <c r="C1661" s="71" t="s">
        <v>2371</v>
      </c>
      <c r="D1661" s="71" t="s">
        <v>2229</v>
      </c>
      <c r="E1661" s="72">
        <v>1275</v>
      </c>
      <c r="F1661" s="100" t="s">
        <v>44</v>
      </c>
      <c r="G1661" s="101"/>
      <c r="H1661" s="43" t="s">
        <v>1</v>
      </c>
      <c r="I1661" s="76"/>
      <c r="K1661" s="140" t="str">
        <f t="shared" si="78"/>
        <v>農業管理與輔導業務-農政及作物生產輔導-獎補助費-對國內團體之捐助</v>
      </c>
      <c r="L1661" s="140" t="str">
        <f t="shared" si="79"/>
        <v>113年第1期作補助農民繳售公糧運費補助計畫</v>
      </c>
      <c r="M1661" s="40" t="str">
        <f t="shared" si="80"/>
        <v>臺中市清水區農會</v>
      </c>
    </row>
    <row r="1662" spans="1:13" ht="75">
      <c r="A1662" s="71" t="s">
        <v>2226</v>
      </c>
      <c r="B1662" s="71" t="s">
        <v>2290</v>
      </c>
      <c r="C1662" s="71" t="s">
        <v>2371</v>
      </c>
      <c r="D1662" s="71" t="s">
        <v>2229</v>
      </c>
      <c r="E1662" s="72">
        <v>98</v>
      </c>
      <c r="F1662" s="100" t="s">
        <v>44</v>
      </c>
      <c r="G1662" s="101"/>
      <c r="H1662" s="43" t="s">
        <v>1</v>
      </c>
      <c r="I1662" s="76"/>
      <c r="K1662" s="140" t="str">
        <f t="shared" si="78"/>
        <v>農業管理與輔導業務-農政及作物生產輔導-獎補助費-對國內團體之捐助</v>
      </c>
      <c r="L1662" s="140" t="str">
        <f t="shared" si="79"/>
        <v>113年第2期作公糧運費補助計畫</v>
      </c>
      <c r="M1662" s="40" t="str">
        <f t="shared" si="80"/>
        <v>臺中市清水區農會</v>
      </c>
    </row>
    <row r="1663" spans="1:13" ht="75">
      <c r="A1663" s="71" t="s">
        <v>2226</v>
      </c>
      <c r="B1663" s="71" t="s">
        <v>2293</v>
      </c>
      <c r="C1663" s="71" t="s">
        <v>2371</v>
      </c>
      <c r="D1663" s="71" t="s">
        <v>2229</v>
      </c>
      <c r="E1663" s="72">
        <v>547</v>
      </c>
      <c r="F1663" s="100" t="s">
        <v>44</v>
      </c>
      <c r="G1663" s="101"/>
      <c r="H1663" s="43" t="s">
        <v>1</v>
      </c>
      <c r="I1663" s="76"/>
      <c r="K1663" s="140" t="str">
        <f t="shared" si="78"/>
        <v>農業管理與輔導業務-農政及作物生產輔導-獎補助費-對國內團體之捐助</v>
      </c>
      <c r="L1663" s="140" t="str">
        <f t="shared" si="79"/>
        <v>綠色環境給付計畫</v>
      </c>
      <c r="M1663" s="40" t="str">
        <f t="shared" si="80"/>
        <v>臺中市清水區農會</v>
      </c>
    </row>
    <row r="1664" spans="1:13" ht="75">
      <c r="A1664" s="71" t="s">
        <v>2226</v>
      </c>
      <c r="B1664" s="71" t="s">
        <v>2236</v>
      </c>
      <c r="C1664" s="71" t="s">
        <v>2374</v>
      </c>
      <c r="D1664" s="71" t="s">
        <v>2229</v>
      </c>
      <c r="E1664" s="72">
        <v>88</v>
      </c>
      <c r="F1664" s="100" t="s">
        <v>44</v>
      </c>
      <c r="G1664" s="101"/>
      <c r="H1664" s="43" t="s">
        <v>1</v>
      </c>
      <c r="I1664" s="76"/>
      <c r="K1664" s="140" t="str">
        <f t="shared" si="78"/>
        <v>農業管理與輔導業務-農政及作物生產輔導-獎補助費-對國內團體之捐助</v>
      </c>
      <c r="L1664" s="140" t="str">
        <f t="shared" si="79"/>
        <v>112年度友善環境植物保護資材推廣計畫</v>
      </c>
      <c r="M1664" s="40" t="str">
        <f t="shared" si="80"/>
        <v>臺中市植物保護商業同業公會</v>
      </c>
    </row>
    <row r="1665" spans="1:13" ht="75">
      <c r="A1665" s="71" t="s">
        <v>2226</v>
      </c>
      <c r="B1665" s="71" t="s">
        <v>2272</v>
      </c>
      <c r="C1665" s="71" t="s">
        <v>2375</v>
      </c>
      <c r="D1665" s="71" t="s">
        <v>2229</v>
      </c>
      <c r="E1665" s="72">
        <v>15</v>
      </c>
      <c r="F1665" s="100" t="s">
        <v>44</v>
      </c>
      <c r="G1665" s="101"/>
      <c r="H1665" s="43" t="s">
        <v>1</v>
      </c>
      <c r="I1665" s="76"/>
      <c r="K1665" s="140" t="str">
        <f t="shared" si="78"/>
        <v>農業管理與輔導業務-農政及作物生產輔導-獎補助費-對國內團體之捐助</v>
      </c>
      <c r="L1665" s="140" t="str">
        <f t="shared" si="79"/>
        <v>112年有機農業適用肥料推廣計畫</v>
      </c>
      <c r="M1665" s="40" t="str">
        <f t="shared" si="80"/>
        <v>臺中市新社區農會</v>
      </c>
    </row>
    <row r="1666" spans="1:13" ht="75">
      <c r="A1666" s="71" t="s">
        <v>2226</v>
      </c>
      <c r="B1666" s="71" t="s">
        <v>2236</v>
      </c>
      <c r="C1666" s="71" t="s">
        <v>2375</v>
      </c>
      <c r="D1666" s="71" t="s">
        <v>2229</v>
      </c>
      <c r="E1666" s="72">
        <v>303</v>
      </c>
      <c r="F1666" s="100" t="s">
        <v>44</v>
      </c>
      <c r="G1666" s="101"/>
      <c r="H1666" s="43" t="s">
        <v>1</v>
      </c>
      <c r="I1666" s="76"/>
      <c r="K1666" s="140" t="str">
        <f t="shared" si="78"/>
        <v>農業管理與輔導業務-農政及作物生產輔導-獎補助費-對國內團體之捐助</v>
      </c>
      <c r="L1666" s="140" t="str">
        <f t="shared" si="79"/>
        <v>112年度友善環境植物保護資材推廣計畫</v>
      </c>
      <c r="M1666" s="40" t="str">
        <f t="shared" si="80"/>
        <v>臺中市新社區農會</v>
      </c>
    </row>
    <row r="1667" spans="1:13" ht="75">
      <c r="A1667" s="71" t="s">
        <v>2226</v>
      </c>
      <c r="B1667" s="71" t="s">
        <v>2341</v>
      </c>
      <c r="C1667" s="71" t="s">
        <v>2375</v>
      </c>
      <c r="D1667" s="71" t="s">
        <v>2229</v>
      </c>
      <c r="E1667" s="72">
        <v>600</v>
      </c>
      <c r="F1667" s="100" t="s">
        <v>44</v>
      </c>
      <c r="G1667" s="101"/>
      <c r="H1667" s="43" t="s">
        <v>1</v>
      </c>
      <c r="I1667" s="76"/>
      <c r="K1667" s="140" t="str">
        <f t="shared" si="78"/>
        <v>農業管理與輔導業務-農政及作物生產輔導-獎補助費-對國內團體之捐助</v>
      </c>
      <c r="L1667" s="140" t="str">
        <f t="shared" si="79"/>
        <v>112年度臺中市有機農業溫(網)室設備補助計畫</v>
      </c>
      <c r="M1667" s="40" t="str">
        <f t="shared" si="80"/>
        <v>臺中市新社區農會</v>
      </c>
    </row>
    <row r="1668" spans="1:13" ht="75">
      <c r="A1668" s="71" t="s">
        <v>2226</v>
      </c>
      <c r="B1668" s="71" t="s">
        <v>2376</v>
      </c>
      <c r="C1668" s="71" t="s">
        <v>2375</v>
      </c>
      <c r="D1668" s="71" t="s">
        <v>2229</v>
      </c>
      <c r="E1668" s="72">
        <v>15</v>
      </c>
      <c r="F1668" s="100" t="s">
        <v>44</v>
      </c>
      <c r="G1668" s="101"/>
      <c r="H1668" s="43" t="s">
        <v>1</v>
      </c>
      <c r="I1668" s="76"/>
      <c r="K1668" s="140" t="str">
        <f t="shared" ref="K1668:K1731" si="81">A1668</f>
        <v>農業管理與輔導業務-農政及作物生產輔導-獎補助費-對國內團體之捐助</v>
      </c>
      <c r="L1668" s="140" t="str">
        <f t="shared" ref="L1668:L1731" si="82">B1668</f>
        <v>112年強化植物有害生物防範措施計畫之百合病蟲害防治宣導講習會計畫</v>
      </c>
      <c r="M1668" s="40" t="str">
        <f t="shared" ref="M1668:M1731" si="83">C1668</f>
        <v>臺中市新社區農會</v>
      </c>
    </row>
    <row r="1669" spans="1:13" ht="75">
      <c r="A1669" s="71" t="s">
        <v>2226</v>
      </c>
      <c r="B1669" s="71" t="s">
        <v>2275</v>
      </c>
      <c r="C1669" s="71" t="s">
        <v>2375</v>
      </c>
      <c r="D1669" s="71" t="s">
        <v>2229</v>
      </c>
      <c r="E1669" s="72">
        <v>18</v>
      </c>
      <c r="F1669" s="100" t="s">
        <v>44</v>
      </c>
      <c r="G1669" s="101"/>
      <c r="H1669" s="43" t="s">
        <v>1</v>
      </c>
      <c r="I1669" s="76"/>
      <c r="K1669" s="140" t="str">
        <f t="shared" si="81"/>
        <v>農業管理與輔導業務-農政及作物生產輔導-獎補助費-對國內團體之捐助</v>
      </c>
      <c r="L1669" s="140" t="str">
        <f t="shared" si="82"/>
        <v>112年臺中市有機米供校園午餐使用計畫</v>
      </c>
      <c r="M1669" s="40" t="str">
        <f t="shared" si="83"/>
        <v>臺中市新社區農會</v>
      </c>
    </row>
    <row r="1670" spans="1:13" ht="75">
      <c r="A1670" s="71" t="s">
        <v>2226</v>
      </c>
      <c r="B1670" s="71" t="s">
        <v>2252</v>
      </c>
      <c r="C1670" s="71" t="s">
        <v>2375</v>
      </c>
      <c r="D1670" s="71" t="s">
        <v>2229</v>
      </c>
      <c r="E1670" s="72">
        <v>5543</v>
      </c>
      <c r="F1670" s="100" t="s">
        <v>44</v>
      </c>
      <c r="G1670" s="101"/>
      <c r="H1670" s="43" t="s">
        <v>1</v>
      </c>
      <c r="I1670" s="76"/>
      <c r="K1670" s="140" t="str">
        <f t="shared" si="81"/>
        <v>農業管理與輔導業務-農政及作物生產輔導-獎補助費-對國內團體之捐助</v>
      </c>
      <c r="L1670" s="140" t="str">
        <f t="shared" si="82"/>
        <v>113年度國產有機質肥料推廣計畫</v>
      </c>
      <c r="M1670" s="40" t="str">
        <f t="shared" si="83"/>
        <v>臺中市新社區農會</v>
      </c>
    </row>
    <row r="1671" spans="1:13" ht="75">
      <c r="A1671" s="71" t="s">
        <v>2226</v>
      </c>
      <c r="B1671" s="71" t="s">
        <v>2247</v>
      </c>
      <c r="C1671" s="71" t="s">
        <v>2375</v>
      </c>
      <c r="D1671" s="71" t="s">
        <v>2229</v>
      </c>
      <c r="E1671" s="72">
        <v>348</v>
      </c>
      <c r="F1671" s="100" t="s">
        <v>44</v>
      </c>
      <c r="G1671" s="101"/>
      <c r="H1671" s="43" t="s">
        <v>1</v>
      </c>
      <c r="I1671" s="76"/>
      <c r="K1671" s="140" t="str">
        <f t="shared" si="81"/>
        <v>農業管理與輔導業務-農政及作物生產輔導-獎補助費-對國內團體之捐助</v>
      </c>
      <c r="L1671" s="140" t="str">
        <f t="shared" si="82"/>
        <v>113年度國產微生物肥料及農田地力肥料推廣計畫</v>
      </c>
      <c r="M1671" s="40" t="str">
        <f t="shared" si="83"/>
        <v>臺中市新社區農會</v>
      </c>
    </row>
    <row r="1672" spans="1:13" ht="75">
      <c r="A1672" s="71" t="s">
        <v>2226</v>
      </c>
      <c r="B1672" s="71" t="s">
        <v>2377</v>
      </c>
      <c r="C1672" s="71" t="s">
        <v>2375</v>
      </c>
      <c r="D1672" s="71" t="s">
        <v>2229</v>
      </c>
      <c r="E1672" s="72">
        <v>2683</v>
      </c>
      <c r="F1672" s="100" t="s">
        <v>44</v>
      </c>
      <c r="G1672" s="101"/>
      <c r="H1672" s="43" t="s">
        <v>1</v>
      </c>
      <c r="I1672" s="76"/>
      <c r="K1672" s="140" t="str">
        <f t="shared" si="81"/>
        <v>農業管理與輔導業務-農政及作物生產輔導-獎補助費-對國內團體之捐助</v>
      </c>
      <c r="L1672" s="140" t="str">
        <f t="shared" si="82"/>
        <v>113年度新社區農業作物類生產設備設施改善補助計畫</v>
      </c>
      <c r="M1672" s="40" t="str">
        <f t="shared" si="83"/>
        <v>臺中市新社區農會</v>
      </c>
    </row>
    <row r="1673" spans="1:13" ht="75">
      <c r="A1673" s="71" t="s">
        <v>2226</v>
      </c>
      <c r="B1673" s="71" t="s">
        <v>2377</v>
      </c>
      <c r="C1673" s="71" t="s">
        <v>2375</v>
      </c>
      <c r="D1673" s="71" t="s">
        <v>2229</v>
      </c>
      <c r="E1673" s="72">
        <v>4</v>
      </c>
      <c r="F1673" s="100" t="s">
        <v>44</v>
      </c>
      <c r="G1673" s="101"/>
      <c r="H1673" s="43" t="s">
        <v>1</v>
      </c>
      <c r="I1673" s="76"/>
      <c r="K1673" s="140" t="str">
        <f t="shared" si="81"/>
        <v>農業管理與輔導業務-農政及作物生產輔導-獎補助費-對國內團體之捐助</v>
      </c>
      <c r="L1673" s="140" t="str">
        <f t="shared" si="82"/>
        <v>113年度新社區農業作物類生產設備設施改善補助計畫</v>
      </c>
      <c r="M1673" s="40" t="str">
        <f t="shared" si="83"/>
        <v>臺中市新社區農會</v>
      </c>
    </row>
    <row r="1674" spans="1:13" ht="75">
      <c r="A1674" s="71" t="s">
        <v>2226</v>
      </c>
      <c r="B1674" s="71" t="s">
        <v>2281</v>
      </c>
      <c r="C1674" s="71" t="s">
        <v>2375</v>
      </c>
      <c r="D1674" s="71" t="s">
        <v>2229</v>
      </c>
      <c r="E1674" s="72">
        <v>40</v>
      </c>
      <c r="F1674" s="100" t="s">
        <v>44</v>
      </c>
      <c r="G1674" s="101"/>
      <c r="H1674" s="43" t="s">
        <v>1</v>
      </c>
      <c r="I1674" s="76"/>
      <c r="K1674" s="140" t="str">
        <f t="shared" si="81"/>
        <v>農業管理與輔導業務-農政及作物生產輔導-獎補助費-對國內團體之捐助</v>
      </c>
      <c r="L1674" s="140" t="str">
        <f t="shared" si="82"/>
        <v>113年度農業產銷班組織輔導計畫</v>
      </c>
      <c r="M1674" s="40" t="str">
        <f t="shared" si="83"/>
        <v>臺中市新社區農會</v>
      </c>
    </row>
    <row r="1675" spans="1:13" ht="75">
      <c r="A1675" s="71" t="s">
        <v>2226</v>
      </c>
      <c r="B1675" s="71" t="s">
        <v>2239</v>
      </c>
      <c r="C1675" s="71" t="s">
        <v>2375</v>
      </c>
      <c r="D1675" s="71" t="s">
        <v>2229</v>
      </c>
      <c r="E1675" s="72">
        <v>340</v>
      </c>
      <c r="F1675" s="100" t="s">
        <v>44</v>
      </c>
      <c r="G1675" s="101"/>
      <c r="H1675" s="43" t="s">
        <v>1</v>
      </c>
      <c r="I1675" s="76"/>
      <c r="K1675" s="140" t="str">
        <f t="shared" si="81"/>
        <v>農業管理與輔導業務-農政及作物生產輔導-獎補助費-對國內團體之捐助</v>
      </c>
      <c r="L1675" s="140" t="str">
        <f t="shared" si="82"/>
        <v>113年度臺中市政府農業局國產有機質肥料加碼補助計畫</v>
      </c>
      <c r="M1675" s="40" t="str">
        <f t="shared" si="83"/>
        <v>臺中市新社區農會</v>
      </c>
    </row>
    <row r="1676" spans="1:13" ht="75">
      <c r="A1676" s="71" t="s">
        <v>2226</v>
      </c>
      <c r="B1676" s="71" t="s">
        <v>2378</v>
      </c>
      <c r="C1676" s="71" t="s">
        <v>2375</v>
      </c>
      <c r="D1676" s="71" t="s">
        <v>2229</v>
      </c>
      <c r="E1676" s="72">
        <v>776</v>
      </c>
      <c r="F1676" s="100" t="s">
        <v>44</v>
      </c>
      <c r="G1676" s="101"/>
      <c r="H1676" s="43" t="s">
        <v>1</v>
      </c>
      <c r="I1676" s="76"/>
      <c r="K1676" s="140" t="str">
        <f t="shared" si="81"/>
        <v>農業管理與輔導業務-農政及作物生產輔導-獎補助費-對國內團體之捐助</v>
      </c>
      <c r="L1676" s="140" t="str">
        <f t="shared" si="82"/>
        <v>113年度臺中市香菇產業建設發展計畫</v>
      </c>
      <c r="M1676" s="40" t="str">
        <f t="shared" si="83"/>
        <v>臺中市新社區農會</v>
      </c>
    </row>
    <row r="1677" spans="1:13" ht="75">
      <c r="A1677" s="71" t="s">
        <v>2226</v>
      </c>
      <c r="B1677" s="71" t="s">
        <v>2379</v>
      </c>
      <c r="C1677" s="71" t="s">
        <v>2375</v>
      </c>
      <c r="D1677" s="71" t="s">
        <v>2229</v>
      </c>
      <c r="E1677" s="72">
        <v>1130</v>
      </c>
      <c r="F1677" s="100" t="s">
        <v>44</v>
      </c>
      <c r="G1677" s="101"/>
      <c r="H1677" s="43" t="s">
        <v>1</v>
      </c>
      <c r="I1677" s="76"/>
      <c r="K1677" s="140" t="str">
        <f t="shared" si="81"/>
        <v>農業管理與輔導業務-農政及作物生產輔導-獎補助費-對國內團體之捐助</v>
      </c>
      <c r="L1677" s="140" t="str">
        <f t="shared" si="82"/>
        <v>113年度臺中市新社區補助農業產銷班運作經費計畫</v>
      </c>
      <c r="M1677" s="40" t="str">
        <f t="shared" si="83"/>
        <v>臺中市新社區農會</v>
      </c>
    </row>
    <row r="1678" spans="1:13" ht="75">
      <c r="A1678" s="71" t="s">
        <v>2226</v>
      </c>
      <c r="B1678" s="71" t="s">
        <v>2380</v>
      </c>
      <c r="C1678" s="71" t="s">
        <v>2375</v>
      </c>
      <c r="D1678" s="71" t="s">
        <v>2229</v>
      </c>
      <c r="E1678" s="72">
        <v>150</v>
      </c>
      <c r="F1678" s="100" t="s">
        <v>44</v>
      </c>
      <c r="G1678" s="101"/>
      <c r="H1678" s="43" t="s">
        <v>1</v>
      </c>
      <c r="I1678" s="76"/>
      <c r="K1678" s="140" t="str">
        <f t="shared" si="81"/>
        <v>農業管理與輔導業務-農政及作物生產輔導-獎補助費-對國內團體之捐助</v>
      </c>
      <c r="L1678" s="140" t="str">
        <f t="shared" si="82"/>
        <v>113年度臺中市新社區優質香菇評鑑活動計畫</v>
      </c>
      <c r="M1678" s="40" t="str">
        <f t="shared" si="83"/>
        <v>臺中市新社區農會</v>
      </c>
    </row>
    <row r="1679" spans="1:13" ht="75">
      <c r="A1679" s="71" t="s">
        <v>2226</v>
      </c>
      <c r="B1679" s="71" t="s">
        <v>2227</v>
      </c>
      <c r="C1679" s="71" t="s">
        <v>2375</v>
      </c>
      <c r="D1679" s="71" t="s">
        <v>2229</v>
      </c>
      <c r="E1679" s="72">
        <v>270</v>
      </c>
      <c r="F1679" s="100" t="s">
        <v>44</v>
      </c>
      <c r="G1679" s="101"/>
      <c r="H1679" s="43" t="s">
        <v>1</v>
      </c>
      <c r="I1679" s="76"/>
      <c r="K1679" s="140" t="str">
        <f t="shared" si="81"/>
        <v>農業管理與輔導業務-農政及作物生產輔導-獎補助費-對國內團體之捐助</v>
      </c>
      <c r="L1679" s="140" t="str">
        <f t="shared" si="82"/>
        <v>113年度臺中市農產品標章驗證輔導計畫</v>
      </c>
      <c r="M1679" s="40" t="str">
        <f t="shared" si="83"/>
        <v>臺中市新社區農會</v>
      </c>
    </row>
    <row r="1680" spans="1:13" ht="75">
      <c r="A1680" s="71" t="s">
        <v>2226</v>
      </c>
      <c r="B1680" s="71" t="s">
        <v>2381</v>
      </c>
      <c r="C1680" s="71" t="s">
        <v>2375</v>
      </c>
      <c r="D1680" s="71" t="s">
        <v>2229</v>
      </c>
      <c r="E1680" s="72">
        <v>289</v>
      </c>
      <c r="F1680" s="100" t="s">
        <v>44</v>
      </c>
      <c r="G1680" s="101"/>
      <c r="H1680" s="43" t="s">
        <v>1</v>
      </c>
      <c r="I1680" s="76"/>
      <c r="K1680" s="140" t="str">
        <f t="shared" si="81"/>
        <v>農業管理與輔導業務-農政及作物生產輔導-獎補助費-對國內團體之捐助</v>
      </c>
      <c r="L1680" s="140" t="str">
        <f t="shared" si="82"/>
        <v>113年度臺中市優質葡萄評鑑活動計畫</v>
      </c>
      <c r="M1680" s="40" t="str">
        <f t="shared" si="83"/>
        <v>臺中市新社區農會</v>
      </c>
    </row>
    <row r="1681" spans="1:13" ht="75">
      <c r="A1681" s="71" t="s">
        <v>2226</v>
      </c>
      <c r="B1681" s="71" t="s">
        <v>2240</v>
      </c>
      <c r="C1681" s="71" t="s">
        <v>2382</v>
      </c>
      <c r="D1681" s="71" t="s">
        <v>2229</v>
      </c>
      <c r="E1681" s="72">
        <v>70</v>
      </c>
      <c r="F1681" s="100" t="s">
        <v>44</v>
      </c>
      <c r="G1681" s="101"/>
      <c r="H1681" s="43" t="s">
        <v>1</v>
      </c>
      <c r="I1681" s="76"/>
      <c r="K1681" s="140" t="str">
        <f t="shared" si="81"/>
        <v>農業管理與輔導業務-農政及作物生產輔導-獎補助費-對國內團體之捐助</v>
      </c>
      <c r="L1681" s="140" t="str">
        <f t="shared" si="82"/>
        <v>112年有機農業田間栽培及肥培管理講習計畫</v>
      </c>
      <c r="M1681" s="40" t="str">
        <f t="shared" si="83"/>
        <v>臺中市農事人才訓練發展協會</v>
      </c>
    </row>
    <row r="1682" spans="1:13" ht="75">
      <c r="A1682" s="71" t="s">
        <v>2226</v>
      </c>
      <c r="B1682" s="71" t="s">
        <v>2383</v>
      </c>
      <c r="C1682" s="71" t="s">
        <v>2384</v>
      </c>
      <c r="D1682" s="71" t="s">
        <v>2229</v>
      </c>
      <c r="E1682" s="72">
        <v>26768</v>
      </c>
      <c r="F1682" s="100" t="s">
        <v>44</v>
      </c>
      <c r="G1682" s="101"/>
      <c r="H1682" s="43" t="s">
        <v>1</v>
      </c>
      <c r="I1682" s="76"/>
      <c r="K1682" s="140" t="str">
        <f t="shared" si="81"/>
        <v>農業管理與輔導業務-農政及作物生產輔導-獎補助費-對國內團體之捐助</v>
      </c>
      <c r="L1682" s="140" t="str">
        <f t="shared" si="82"/>
        <v>113年度臺中市化學肥料運費補助計畫</v>
      </c>
      <c r="M1682" s="40" t="str">
        <f t="shared" si="83"/>
        <v>臺中市農會</v>
      </c>
    </row>
    <row r="1683" spans="1:13" ht="75">
      <c r="A1683" s="71" t="s">
        <v>2226</v>
      </c>
      <c r="B1683" s="71" t="s">
        <v>2230</v>
      </c>
      <c r="C1683" s="71" t="s">
        <v>2384</v>
      </c>
      <c r="D1683" s="71" t="s">
        <v>2229</v>
      </c>
      <c r="E1683" s="72">
        <v>4</v>
      </c>
      <c r="F1683" s="100" t="s">
        <v>44</v>
      </c>
      <c r="G1683" s="101"/>
      <c r="H1683" s="43" t="s">
        <v>1</v>
      </c>
      <c r="I1683" s="76"/>
      <c r="K1683" s="140" t="str">
        <f t="shared" si="81"/>
        <v>農業管理與輔導業務-農政及作物生產輔導-獎補助費-對國內團體之捐助</v>
      </c>
      <c r="L1683" s="140" t="str">
        <f t="shared" si="82"/>
        <v>113年度臺中市有機及有機轉型期驗證加碼補助計畫</v>
      </c>
      <c r="M1683" s="40" t="str">
        <f t="shared" si="83"/>
        <v>臺中市農會</v>
      </c>
    </row>
    <row r="1684" spans="1:13" ht="75">
      <c r="A1684" s="71" t="s">
        <v>2226</v>
      </c>
      <c r="B1684" s="71" t="s">
        <v>2356</v>
      </c>
      <c r="C1684" s="71" t="s">
        <v>2384</v>
      </c>
      <c r="D1684" s="71" t="s">
        <v>2229</v>
      </c>
      <c r="E1684" s="72">
        <v>412</v>
      </c>
      <c r="F1684" s="100" t="s">
        <v>44</v>
      </c>
      <c r="G1684" s="101"/>
      <c r="H1684" s="43" t="s">
        <v>1</v>
      </c>
      <c r="I1684" s="76"/>
      <c r="K1684" s="140" t="str">
        <f t="shared" si="81"/>
        <v>農業管理與輔導業務-農政及作物生產輔導-獎補助費-對國內團體之捐助</v>
      </c>
      <c r="L1684" s="140" t="str">
        <f t="shared" si="82"/>
        <v>113年特作產業結構調整暨建構產業新價值鏈計畫</v>
      </c>
      <c r="M1684" s="40" t="str">
        <f t="shared" si="83"/>
        <v>臺中市農會</v>
      </c>
    </row>
    <row r="1685" spans="1:13" ht="75">
      <c r="A1685" s="71" t="s">
        <v>2226</v>
      </c>
      <c r="B1685" s="71" t="s">
        <v>2240</v>
      </c>
      <c r="C1685" s="71" t="s">
        <v>2385</v>
      </c>
      <c r="D1685" s="71" t="s">
        <v>2229</v>
      </c>
      <c r="E1685" s="72">
        <v>70</v>
      </c>
      <c r="F1685" s="100" t="s">
        <v>44</v>
      </c>
      <c r="G1685" s="101"/>
      <c r="H1685" s="43" t="s">
        <v>1</v>
      </c>
      <c r="I1685" s="76"/>
      <c r="K1685" s="140" t="str">
        <f t="shared" si="81"/>
        <v>農業管理與輔導業務-農政及作物生產輔導-獎補助費-對國內團體之捐助</v>
      </c>
      <c r="L1685" s="140" t="str">
        <f t="shared" si="82"/>
        <v>112年有機農業田間栽培及肥培管理講習計畫</v>
      </c>
      <c r="M1685" s="40" t="str">
        <f t="shared" si="83"/>
        <v>臺中市農業創生協會</v>
      </c>
    </row>
    <row r="1686" spans="1:13" ht="75">
      <c r="A1686" s="71" t="s">
        <v>2226</v>
      </c>
      <c r="B1686" s="71" t="s">
        <v>2279</v>
      </c>
      <c r="C1686" s="71" t="s">
        <v>2386</v>
      </c>
      <c r="D1686" s="71" t="s">
        <v>2229</v>
      </c>
      <c r="E1686" s="72">
        <v>100</v>
      </c>
      <c r="F1686" s="100" t="s">
        <v>44</v>
      </c>
      <c r="G1686" s="101"/>
      <c r="H1686" s="43" t="s">
        <v>1</v>
      </c>
      <c r="I1686" s="76"/>
      <c r="K1686" s="140" t="str">
        <f t="shared" si="81"/>
        <v>農業管理與輔導業務-農政及作物生產輔導-獎補助費-對國內團體之捐助</v>
      </c>
      <c r="L1686" s="140" t="str">
        <f t="shared" si="82"/>
        <v>113年度水稻病蟲害綜合防治資材計畫</v>
      </c>
      <c r="M1686" s="40" t="str">
        <f t="shared" si="83"/>
        <v>臺中市臺中地區農會</v>
      </c>
    </row>
    <row r="1687" spans="1:13" ht="75">
      <c r="A1687" s="71" t="s">
        <v>2226</v>
      </c>
      <c r="B1687" s="71" t="s">
        <v>2247</v>
      </c>
      <c r="C1687" s="71" t="s">
        <v>2386</v>
      </c>
      <c r="D1687" s="71" t="s">
        <v>2229</v>
      </c>
      <c r="E1687" s="72">
        <v>66</v>
      </c>
      <c r="F1687" s="100" t="s">
        <v>44</v>
      </c>
      <c r="G1687" s="101"/>
      <c r="H1687" s="43" t="s">
        <v>1</v>
      </c>
      <c r="I1687" s="76"/>
      <c r="K1687" s="140" t="str">
        <f t="shared" si="81"/>
        <v>農業管理與輔導業務-農政及作物生產輔導-獎補助費-對國內團體之捐助</v>
      </c>
      <c r="L1687" s="140" t="str">
        <f t="shared" si="82"/>
        <v>113年度國產微生物肥料及農田地力肥料推廣計畫</v>
      </c>
      <c r="M1687" s="40" t="str">
        <f t="shared" si="83"/>
        <v>臺中市臺中地區農會</v>
      </c>
    </row>
    <row r="1688" spans="1:13" ht="75">
      <c r="A1688" s="71" t="s">
        <v>2226</v>
      </c>
      <c r="B1688" s="71" t="s">
        <v>2281</v>
      </c>
      <c r="C1688" s="71" t="s">
        <v>2386</v>
      </c>
      <c r="D1688" s="71" t="s">
        <v>2229</v>
      </c>
      <c r="E1688" s="72">
        <v>8</v>
      </c>
      <c r="F1688" s="100" t="s">
        <v>44</v>
      </c>
      <c r="G1688" s="101"/>
      <c r="H1688" s="43" t="s">
        <v>1</v>
      </c>
      <c r="I1688" s="76"/>
      <c r="K1688" s="140" t="str">
        <f t="shared" si="81"/>
        <v>農業管理與輔導業務-農政及作物生產輔導-獎補助費-對國內團體之捐助</v>
      </c>
      <c r="L1688" s="140" t="str">
        <f t="shared" si="82"/>
        <v>113年度農業產銷班組織輔導計畫</v>
      </c>
      <c r="M1688" s="40" t="str">
        <f t="shared" si="83"/>
        <v>臺中市臺中地區農會</v>
      </c>
    </row>
    <row r="1689" spans="1:13" ht="75">
      <c r="A1689" s="71" t="s">
        <v>2226</v>
      </c>
      <c r="B1689" s="71" t="s">
        <v>2387</v>
      </c>
      <c r="C1689" s="71" t="s">
        <v>2386</v>
      </c>
      <c r="D1689" s="71" t="s">
        <v>2229</v>
      </c>
      <c r="E1689" s="72">
        <v>130</v>
      </c>
      <c r="F1689" s="100" t="s">
        <v>44</v>
      </c>
      <c r="G1689" s="101"/>
      <c r="H1689" s="43" t="s">
        <v>1</v>
      </c>
      <c r="I1689" s="76"/>
      <c r="K1689" s="140" t="str">
        <f t="shared" si="81"/>
        <v>農業管理與輔導業務-農政及作物生產輔導-獎補助費-對國內團體之捐助</v>
      </c>
      <c r="L1689" s="140" t="str">
        <f t="shared" si="82"/>
        <v>113年度臺中市北屯區優質麻竹筍評鑑活動計畫</v>
      </c>
      <c r="M1689" s="40" t="str">
        <f t="shared" si="83"/>
        <v>臺中市臺中地區農會</v>
      </c>
    </row>
    <row r="1690" spans="1:13" ht="75">
      <c r="A1690" s="71" t="s">
        <v>2226</v>
      </c>
      <c r="B1690" s="71" t="s">
        <v>2239</v>
      </c>
      <c r="C1690" s="71" t="s">
        <v>2386</v>
      </c>
      <c r="D1690" s="71" t="s">
        <v>2229</v>
      </c>
      <c r="E1690" s="72">
        <v>336</v>
      </c>
      <c r="F1690" s="100" t="s">
        <v>44</v>
      </c>
      <c r="G1690" s="101"/>
      <c r="H1690" s="43" t="s">
        <v>1</v>
      </c>
      <c r="I1690" s="76"/>
      <c r="K1690" s="140" t="str">
        <f t="shared" si="81"/>
        <v>農業管理與輔導業務-農政及作物生產輔導-獎補助費-對國內團體之捐助</v>
      </c>
      <c r="L1690" s="140" t="str">
        <f t="shared" si="82"/>
        <v>113年度臺中市政府農業局國產有機質肥料加碼補助計畫</v>
      </c>
      <c r="M1690" s="40" t="str">
        <f t="shared" si="83"/>
        <v>臺中市臺中地區農會</v>
      </c>
    </row>
    <row r="1691" spans="1:13" ht="75">
      <c r="A1691" s="71" t="s">
        <v>2226</v>
      </c>
      <c r="B1691" s="71" t="s">
        <v>2285</v>
      </c>
      <c r="C1691" s="71" t="s">
        <v>2386</v>
      </c>
      <c r="D1691" s="71" t="s">
        <v>2229</v>
      </c>
      <c r="E1691" s="72">
        <v>390</v>
      </c>
      <c r="F1691" s="100" t="s">
        <v>44</v>
      </c>
      <c r="G1691" s="101"/>
      <c r="H1691" s="43" t="s">
        <v>1</v>
      </c>
      <c r="I1691" s="76"/>
      <c r="K1691" s="140" t="str">
        <f t="shared" si="81"/>
        <v>農業管理與輔導業務-農政及作物生產輔導-獎補助費-對國內團體之捐助</v>
      </c>
      <c r="L1691" s="140" t="str">
        <f t="shared" si="82"/>
        <v>113年度臺中市補助農民稻草剪段防止焚燒稻草計畫</v>
      </c>
      <c r="M1691" s="40" t="str">
        <f t="shared" si="83"/>
        <v>臺中市臺中地區農會</v>
      </c>
    </row>
    <row r="1692" spans="1:13" ht="75">
      <c r="A1692" s="71" t="s">
        <v>2226</v>
      </c>
      <c r="B1692" s="71" t="s">
        <v>2388</v>
      </c>
      <c r="C1692" s="71" t="s">
        <v>2386</v>
      </c>
      <c r="D1692" s="71" t="s">
        <v>2229</v>
      </c>
      <c r="E1692" s="72">
        <v>230</v>
      </c>
      <c r="F1692" s="100" t="s">
        <v>44</v>
      </c>
      <c r="G1692" s="101"/>
      <c r="H1692" s="43" t="s">
        <v>1</v>
      </c>
      <c r="I1692" s="76"/>
      <c r="K1692" s="140" t="str">
        <f t="shared" si="81"/>
        <v>農業管理與輔導業務-農政及作物生產輔導-獎補助費-對國內團體之捐助</v>
      </c>
      <c r="L1692" s="140" t="str">
        <f t="shared" si="82"/>
        <v>113年度臺中市臺中地區補助農業產銷班運作經費計畫</v>
      </c>
      <c r="M1692" s="40" t="str">
        <f t="shared" si="83"/>
        <v>臺中市臺中地區農會</v>
      </c>
    </row>
    <row r="1693" spans="1:13" ht="75">
      <c r="A1693" s="71" t="s">
        <v>2226</v>
      </c>
      <c r="B1693" s="71" t="s">
        <v>2389</v>
      </c>
      <c r="C1693" s="71" t="s">
        <v>2386</v>
      </c>
      <c r="D1693" s="71" t="s">
        <v>2229</v>
      </c>
      <c r="E1693" s="72">
        <v>277</v>
      </c>
      <c r="F1693" s="100" t="s">
        <v>44</v>
      </c>
      <c r="G1693" s="101"/>
      <c r="H1693" s="43" t="s">
        <v>1</v>
      </c>
      <c r="I1693" s="76"/>
      <c r="K1693" s="140" t="str">
        <f t="shared" si="81"/>
        <v>農業管理與輔導業務-農政及作物生產輔導-獎補助費-對國內團體之捐助</v>
      </c>
      <c r="L1693" s="140" t="str">
        <f t="shared" si="82"/>
        <v>113年度臺中地區農業作物類生產設備設施改善補助計畫</v>
      </c>
      <c r="M1693" s="40" t="str">
        <f t="shared" si="83"/>
        <v>臺中市臺中地區農會</v>
      </c>
    </row>
    <row r="1694" spans="1:13" ht="75">
      <c r="A1694" s="71" t="s">
        <v>2226</v>
      </c>
      <c r="B1694" s="71" t="s">
        <v>2288</v>
      </c>
      <c r="C1694" s="71" t="s">
        <v>2386</v>
      </c>
      <c r="D1694" s="71" t="s">
        <v>2229</v>
      </c>
      <c r="E1694" s="72">
        <v>25</v>
      </c>
      <c r="F1694" s="100" t="s">
        <v>44</v>
      </c>
      <c r="G1694" s="101"/>
      <c r="H1694" s="43" t="s">
        <v>1</v>
      </c>
      <c r="I1694" s="76"/>
      <c r="K1694" s="140" t="str">
        <f t="shared" si="81"/>
        <v>農業管理與輔導業務-農政及作物生產輔導-獎補助費-對國內團體之捐助</v>
      </c>
      <c r="L1694" s="140" t="str">
        <f t="shared" si="82"/>
        <v>113年強化水稻優良品種推廣與種原管理計畫</v>
      </c>
      <c r="M1694" s="40" t="str">
        <f t="shared" si="83"/>
        <v>臺中市臺中地區農會</v>
      </c>
    </row>
    <row r="1695" spans="1:13" ht="75">
      <c r="A1695" s="71" t="s">
        <v>2226</v>
      </c>
      <c r="B1695" s="71" t="s">
        <v>2290</v>
      </c>
      <c r="C1695" s="71" t="s">
        <v>2386</v>
      </c>
      <c r="D1695" s="71" t="s">
        <v>2229</v>
      </c>
      <c r="E1695" s="72">
        <v>76</v>
      </c>
      <c r="F1695" s="100" t="s">
        <v>44</v>
      </c>
      <c r="G1695" s="101"/>
      <c r="H1695" s="43" t="s">
        <v>1</v>
      </c>
      <c r="I1695" s="76"/>
      <c r="K1695" s="140" t="str">
        <f t="shared" si="81"/>
        <v>農業管理與輔導業務-農政及作物生產輔導-獎補助費-對國內團體之捐助</v>
      </c>
      <c r="L1695" s="140" t="str">
        <f t="shared" si="82"/>
        <v>113年第2期作公糧運費補助計畫</v>
      </c>
      <c r="M1695" s="40" t="str">
        <f t="shared" si="83"/>
        <v>臺中市臺中地區農會</v>
      </c>
    </row>
    <row r="1696" spans="1:13" ht="75">
      <c r="A1696" s="71" t="s">
        <v>2226</v>
      </c>
      <c r="B1696" s="71" t="s">
        <v>2289</v>
      </c>
      <c r="C1696" s="71" t="s">
        <v>2390</v>
      </c>
      <c r="D1696" s="71" t="s">
        <v>2229</v>
      </c>
      <c r="E1696" s="72">
        <v>508</v>
      </c>
      <c r="F1696" s="100" t="s">
        <v>44</v>
      </c>
      <c r="G1696" s="101"/>
      <c r="H1696" s="43" t="s">
        <v>1</v>
      </c>
      <c r="I1696" s="76"/>
      <c r="K1696" s="140" t="str">
        <f t="shared" si="81"/>
        <v>農業管理與輔導業務-農政及作物生產輔導-獎補助費-對國內團體之捐助</v>
      </c>
      <c r="L1696" s="140" t="str">
        <f t="shared" si="82"/>
        <v>113年第1期作補助農民繳售公糧運費補助計畫</v>
      </c>
      <c r="M1696" s="40" t="str">
        <f t="shared" si="83"/>
        <v>臺中市臺中地區農會供銷部</v>
      </c>
    </row>
    <row r="1697" spans="1:13" ht="75">
      <c r="A1697" s="71" t="s">
        <v>2226</v>
      </c>
      <c r="B1697" s="71" t="s">
        <v>2270</v>
      </c>
      <c r="C1697" s="71" t="s">
        <v>2391</v>
      </c>
      <c r="D1697" s="71" t="s">
        <v>2229</v>
      </c>
      <c r="E1697" s="72">
        <v>90</v>
      </c>
      <c r="F1697" s="100" t="s">
        <v>44</v>
      </c>
      <c r="G1697" s="101"/>
      <c r="H1697" s="43" t="s">
        <v>1</v>
      </c>
      <c r="I1697" s="76"/>
      <c r="K1697" s="140" t="str">
        <f t="shared" si="81"/>
        <v>農業管理與輔導業務-農政及作物生產輔導-獎補助費-對國內團體之捐助</v>
      </c>
      <c r="L1697" s="140" t="str">
        <f t="shared" si="82"/>
        <v>112年水稻產業專案輔導施用含稻草分解菌有機質肥料推廣計畫</v>
      </c>
      <c r="M1697" s="40" t="str">
        <f t="shared" si="83"/>
        <v>臺中市潭子區農會</v>
      </c>
    </row>
    <row r="1698" spans="1:13" ht="75">
      <c r="A1698" s="71" t="s">
        <v>2226</v>
      </c>
      <c r="B1698" s="71" t="s">
        <v>2236</v>
      </c>
      <c r="C1698" s="71" t="s">
        <v>2391</v>
      </c>
      <c r="D1698" s="71" t="s">
        <v>2229</v>
      </c>
      <c r="E1698" s="72">
        <v>57</v>
      </c>
      <c r="F1698" s="100" t="s">
        <v>44</v>
      </c>
      <c r="G1698" s="101"/>
      <c r="H1698" s="43" t="s">
        <v>1</v>
      </c>
      <c r="I1698" s="76"/>
      <c r="K1698" s="140" t="str">
        <f t="shared" si="81"/>
        <v>農業管理與輔導業務-農政及作物生產輔導-獎補助費-對國內團體之捐助</v>
      </c>
      <c r="L1698" s="140" t="str">
        <f t="shared" si="82"/>
        <v>112年度友善環境植物保護資材推廣計畫</v>
      </c>
      <c r="M1698" s="40" t="str">
        <f t="shared" si="83"/>
        <v>臺中市潭子區農會</v>
      </c>
    </row>
    <row r="1699" spans="1:13" ht="75">
      <c r="A1699" s="71" t="s">
        <v>2226</v>
      </c>
      <c r="B1699" s="71" t="s">
        <v>2243</v>
      </c>
      <c r="C1699" s="71" t="s">
        <v>2391</v>
      </c>
      <c r="D1699" s="71" t="s">
        <v>2229</v>
      </c>
      <c r="E1699" s="72">
        <v>1472</v>
      </c>
      <c r="F1699" s="100" t="s">
        <v>44</v>
      </c>
      <c r="G1699" s="101"/>
      <c r="H1699" s="43" t="s">
        <v>1</v>
      </c>
      <c r="I1699" s="76"/>
      <c r="K1699" s="140" t="str">
        <f t="shared" si="81"/>
        <v>農業管理與輔導業務-農政及作物生產輔導-獎補助費-對國內團體之捐助</v>
      </c>
      <c r="L1699" s="140" t="str">
        <f t="shared" si="82"/>
        <v>112年度國產有機質肥料推廣計畫</v>
      </c>
      <c r="M1699" s="40" t="str">
        <f t="shared" si="83"/>
        <v>臺中市潭子區農會</v>
      </c>
    </row>
    <row r="1700" spans="1:13" ht="75">
      <c r="A1700" s="71" t="s">
        <v>2226</v>
      </c>
      <c r="B1700" s="71" t="s">
        <v>2245</v>
      </c>
      <c r="C1700" s="71" t="s">
        <v>2391</v>
      </c>
      <c r="D1700" s="71" t="s">
        <v>2229</v>
      </c>
      <c r="E1700" s="72">
        <v>148</v>
      </c>
      <c r="F1700" s="100" t="s">
        <v>44</v>
      </c>
      <c r="G1700" s="101"/>
      <c r="H1700" s="43" t="s">
        <v>1</v>
      </c>
      <c r="I1700" s="76"/>
      <c r="K1700" s="140" t="str">
        <f t="shared" si="81"/>
        <v>農業管理與輔導業務-農政及作物生產輔導-獎補助費-對國內團體之捐助</v>
      </c>
      <c r="L1700" s="140" t="str">
        <f t="shared" si="82"/>
        <v>112年度國產微生物肥料及農田地力肥料推廣計畫</v>
      </c>
      <c r="M1700" s="40" t="str">
        <f t="shared" si="83"/>
        <v>臺中市潭子區農會</v>
      </c>
    </row>
    <row r="1701" spans="1:13" ht="75">
      <c r="A1701" s="71" t="s">
        <v>2226</v>
      </c>
      <c r="B1701" s="71" t="s">
        <v>2274</v>
      </c>
      <c r="C1701" s="71" t="s">
        <v>2391</v>
      </c>
      <c r="D1701" s="71" t="s">
        <v>2229</v>
      </c>
      <c r="E1701" s="72">
        <v>6</v>
      </c>
      <c r="F1701" s="100" t="s">
        <v>44</v>
      </c>
      <c r="G1701" s="101"/>
      <c r="H1701" s="43" t="s">
        <v>1</v>
      </c>
      <c r="I1701" s="76"/>
      <c r="K1701" s="140" t="str">
        <f t="shared" si="81"/>
        <v>農業管理與輔導業務-農政及作物生產輔導-獎補助費-對國內團體之捐助</v>
      </c>
      <c r="L1701" s="140" t="str">
        <f t="shared" si="82"/>
        <v>112年強化水稻優良品種推廣與種源管理計畫</v>
      </c>
      <c r="M1701" s="40" t="str">
        <f t="shared" si="83"/>
        <v>臺中市潭子區農會</v>
      </c>
    </row>
    <row r="1702" spans="1:13" ht="75">
      <c r="A1702" s="71" t="s">
        <v>2226</v>
      </c>
      <c r="B1702" s="71" t="s">
        <v>2275</v>
      </c>
      <c r="C1702" s="71" t="s">
        <v>2391</v>
      </c>
      <c r="D1702" s="71" t="s">
        <v>2229</v>
      </c>
      <c r="E1702" s="72">
        <v>53</v>
      </c>
      <c r="F1702" s="100" t="s">
        <v>44</v>
      </c>
      <c r="G1702" s="101"/>
      <c r="H1702" s="43" t="s">
        <v>1</v>
      </c>
      <c r="I1702" s="76"/>
      <c r="K1702" s="140" t="str">
        <f t="shared" si="81"/>
        <v>農業管理與輔導業務-農政及作物生產輔導-獎補助費-對國內團體之捐助</v>
      </c>
      <c r="L1702" s="140" t="str">
        <f t="shared" si="82"/>
        <v>112年臺中市有機米供校園午餐使用計畫</v>
      </c>
      <c r="M1702" s="40" t="str">
        <f t="shared" si="83"/>
        <v>臺中市潭子區農會</v>
      </c>
    </row>
    <row r="1703" spans="1:13" ht="75">
      <c r="A1703" s="71" t="s">
        <v>2226</v>
      </c>
      <c r="B1703" s="71" t="s">
        <v>2266</v>
      </c>
      <c r="C1703" s="71" t="s">
        <v>2391</v>
      </c>
      <c r="D1703" s="71" t="s">
        <v>2229</v>
      </c>
      <c r="E1703" s="72">
        <v>10</v>
      </c>
      <c r="F1703" s="100" t="s">
        <v>44</v>
      </c>
      <c r="G1703" s="101"/>
      <c r="H1703" s="43" t="s">
        <v>1</v>
      </c>
      <c r="I1703" s="76"/>
      <c r="K1703" s="140" t="str">
        <f t="shared" si="81"/>
        <v>農業管理與輔導業務-農政及作物生產輔導-獎補助費-對國內團體之捐助</v>
      </c>
      <c r="L1703" s="140" t="str">
        <f t="shared" si="82"/>
        <v>113年水果產業結構調整計畫</v>
      </c>
      <c r="M1703" s="40" t="str">
        <f t="shared" si="83"/>
        <v>臺中市潭子區農會</v>
      </c>
    </row>
    <row r="1704" spans="1:13" ht="75">
      <c r="A1704" s="71" t="s">
        <v>2226</v>
      </c>
      <c r="B1704" s="71" t="s">
        <v>2279</v>
      </c>
      <c r="C1704" s="71" t="s">
        <v>2391</v>
      </c>
      <c r="D1704" s="71" t="s">
        <v>2229</v>
      </c>
      <c r="E1704" s="72">
        <v>122</v>
      </c>
      <c r="F1704" s="100" t="s">
        <v>44</v>
      </c>
      <c r="G1704" s="101"/>
      <c r="H1704" s="43" t="s">
        <v>1</v>
      </c>
      <c r="I1704" s="76"/>
      <c r="K1704" s="140" t="str">
        <f t="shared" si="81"/>
        <v>農業管理與輔導業務-農政及作物生產輔導-獎補助費-對國內團體之捐助</v>
      </c>
      <c r="L1704" s="140" t="str">
        <f t="shared" si="82"/>
        <v>113年度水稻病蟲害綜合防治資材計畫</v>
      </c>
      <c r="M1704" s="40" t="str">
        <f t="shared" si="83"/>
        <v>臺中市潭子區農會</v>
      </c>
    </row>
    <row r="1705" spans="1:13" ht="75">
      <c r="A1705" s="71" t="s">
        <v>2226</v>
      </c>
      <c r="B1705" s="71" t="s">
        <v>2280</v>
      </c>
      <c r="C1705" s="71" t="s">
        <v>2391</v>
      </c>
      <c r="D1705" s="71" t="s">
        <v>2229</v>
      </c>
      <c r="E1705" s="72">
        <v>86</v>
      </c>
      <c r="F1705" s="100" t="s">
        <v>44</v>
      </c>
      <c r="G1705" s="101"/>
      <c r="H1705" s="43" t="s">
        <v>1</v>
      </c>
      <c r="I1705" s="76"/>
      <c r="K1705" s="140" t="str">
        <f t="shared" si="81"/>
        <v>農業管理與輔導業務-農政及作物生產輔導-獎補助費-對國內團體之捐助</v>
      </c>
      <c r="L1705" s="140" t="str">
        <f t="shared" si="82"/>
        <v>113年度水稻產業專案輔導施用含稻草分解菌有機質肥料推廣計畫</v>
      </c>
      <c r="M1705" s="40" t="str">
        <f t="shared" si="83"/>
        <v>臺中市潭子區農會</v>
      </c>
    </row>
    <row r="1706" spans="1:13" ht="75">
      <c r="A1706" s="71" t="s">
        <v>2226</v>
      </c>
      <c r="B1706" s="71" t="s">
        <v>2252</v>
      </c>
      <c r="C1706" s="71" t="s">
        <v>2391</v>
      </c>
      <c r="D1706" s="71" t="s">
        <v>2229</v>
      </c>
      <c r="E1706" s="72">
        <v>2359</v>
      </c>
      <c r="F1706" s="100" t="s">
        <v>44</v>
      </c>
      <c r="G1706" s="101"/>
      <c r="H1706" s="43" t="s">
        <v>1</v>
      </c>
      <c r="I1706" s="76"/>
      <c r="K1706" s="140" t="str">
        <f t="shared" si="81"/>
        <v>農業管理與輔導業務-農政及作物生產輔導-獎補助費-對國內團體之捐助</v>
      </c>
      <c r="L1706" s="140" t="str">
        <f t="shared" si="82"/>
        <v>113年度國產有機質肥料推廣計畫</v>
      </c>
      <c r="M1706" s="40" t="str">
        <f t="shared" si="83"/>
        <v>臺中市潭子區農會</v>
      </c>
    </row>
    <row r="1707" spans="1:13" ht="75">
      <c r="A1707" s="71" t="s">
        <v>2226</v>
      </c>
      <c r="B1707" s="71" t="s">
        <v>2247</v>
      </c>
      <c r="C1707" s="71" t="s">
        <v>2391</v>
      </c>
      <c r="D1707" s="71" t="s">
        <v>2229</v>
      </c>
      <c r="E1707" s="72">
        <v>81</v>
      </c>
      <c r="F1707" s="100" t="s">
        <v>44</v>
      </c>
      <c r="G1707" s="101"/>
      <c r="H1707" s="43" t="s">
        <v>1</v>
      </c>
      <c r="I1707" s="76"/>
      <c r="K1707" s="140" t="str">
        <f t="shared" si="81"/>
        <v>農業管理與輔導業務-農政及作物生產輔導-獎補助費-對國內團體之捐助</v>
      </c>
      <c r="L1707" s="140" t="str">
        <f t="shared" si="82"/>
        <v>113年度國產微生物肥料及農田地力肥料推廣計畫</v>
      </c>
      <c r="M1707" s="40" t="str">
        <f t="shared" si="83"/>
        <v>臺中市潭子區農會</v>
      </c>
    </row>
    <row r="1708" spans="1:13" ht="75">
      <c r="A1708" s="71" t="s">
        <v>2226</v>
      </c>
      <c r="B1708" s="71" t="s">
        <v>2281</v>
      </c>
      <c r="C1708" s="71" t="s">
        <v>2391</v>
      </c>
      <c r="D1708" s="71" t="s">
        <v>2229</v>
      </c>
      <c r="E1708" s="72">
        <v>9</v>
      </c>
      <c r="F1708" s="100" t="s">
        <v>44</v>
      </c>
      <c r="G1708" s="101"/>
      <c r="H1708" s="43" t="s">
        <v>1</v>
      </c>
      <c r="I1708" s="76"/>
      <c r="K1708" s="140" t="str">
        <f t="shared" si="81"/>
        <v>農業管理與輔導業務-農政及作物生產輔導-獎補助費-對國內團體之捐助</v>
      </c>
      <c r="L1708" s="140" t="str">
        <f t="shared" si="82"/>
        <v>113年度農業產銷班組織輔導計畫</v>
      </c>
      <c r="M1708" s="40" t="str">
        <f t="shared" si="83"/>
        <v>臺中市潭子區農會</v>
      </c>
    </row>
    <row r="1709" spans="1:13" ht="75">
      <c r="A1709" s="71" t="s">
        <v>2226</v>
      </c>
      <c r="B1709" s="71" t="s">
        <v>2239</v>
      </c>
      <c r="C1709" s="71" t="s">
        <v>2391</v>
      </c>
      <c r="D1709" s="71" t="s">
        <v>2229</v>
      </c>
      <c r="E1709" s="72">
        <v>692</v>
      </c>
      <c r="F1709" s="100" t="s">
        <v>44</v>
      </c>
      <c r="G1709" s="101"/>
      <c r="H1709" s="43" t="s">
        <v>1</v>
      </c>
      <c r="I1709" s="76"/>
      <c r="K1709" s="140" t="str">
        <f t="shared" si="81"/>
        <v>農業管理與輔導業務-農政及作物生產輔導-獎補助費-對國內團體之捐助</v>
      </c>
      <c r="L1709" s="140" t="str">
        <f t="shared" si="82"/>
        <v>113年度臺中市政府農業局國產有機質肥料加碼補助計畫</v>
      </c>
      <c r="M1709" s="40" t="str">
        <f t="shared" si="83"/>
        <v>臺中市潭子區農會</v>
      </c>
    </row>
    <row r="1710" spans="1:13" ht="75">
      <c r="A1710" s="71" t="s">
        <v>2226</v>
      </c>
      <c r="B1710" s="71" t="s">
        <v>2285</v>
      </c>
      <c r="C1710" s="71" t="s">
        <v>2391</v>
      </c>
      <c r="D1710" s="71" t="s">
        <v>2229</v>
      </c>
      <c r="E1710" s="72">
        <v>221</v>
      </c>
      <c r="F1710" s="100" t="s">
        <v>44</v>
      </c>
      <c r="G1710" s="101"/>
      <c r="H1710" s="43" t="s">
        <v>1</v>
      </c>
      <c r="I1710" s="76"/>
      <c r="K1710" s="140" t="str">
        <f t="shared" si="81"/>
        <v>農業管理與輔導業務-農政及作物生產輔導-獎補助費-對國內團體之捐助</v>
      </c>
      <c r="L1710" s="140" t="str">
        <f t="shared" si="82"/>
        <v>113年度臺中市補助農民稻草剪段防止焚燒稻草計畫</v>
      </c>
      <c r="M1710" s="40" t="str">
        <f t="shared" si="83"/>
        <v>臺中市潭子區農會</v>
      </c>
    </row>
    <row r="1711" spans="1:13" ht="75">
      <c r="A1711" s="71" t="s">
        <v>2226</v>
      </c>
      <c r="B1711" s="71" t="s">
        <v>2227</v>
      </c>
      <c r="C1711" s="71" t="s">
        <v>2391</v>
      </c>
      <c r="D1711" s="71" t="s">
        <v>2229</v>
      </c>
      <c r="E1711" s="72">
        <v>18</v>
      </c>
      <c r="F1711" s="100" t="s">
        <v>44</v>
      </c>
      <c r="G1711" s="101"/>
      <c r="H1711" s="43" t="s">
        <v>1</v>
      </c>
      <c r="I1711" s="76"/>
      <c r="K1711" s="140" t="str">
        <f t="shared" si="81"/>
        <v>農業管理與輔導業務-農政及作物生產輔導-獎補助費-對國內團體之捐助</v>
      </c>
      <c r="L1711" s="140" t="str">
        <f t="shared" si="82"/>
        <v>113年度臺中市農產品標章驗證輔導計畫</v>
      </c>
      <c r="M1711" s="40" t="str">
        <f t="shared" si="83"/>
        <v>臺中市潭子區農會</v>
      </c>
    </row>
    <row r="1712" spans="1:13" ht="75">
      <c r="A1712" s="71" t="s">
        <v>2226</v>
      </c>
      <c r="B1712" s="71" t="s">
        <v>2392</v>
      </c>
      <c r="C1712" s="71" t="s">
        <v>2391</v>
      </c>
      <c r="D1712" s="71" t="s">
        <v>2229</v>
      </c>
      <c r="E1712" s="72">
        <v>250</v>
      </c>
      <c r="F1712" s="100" t="s">
        <v>44</v>
      </c>
      <c r="G1712" s="101"/>
      <c r="H1712" s="43" t="s">
        <v>1</v>
      </c>
      <c r="I1712" s="76"/>
      <c r="K1712" s="140" t="str">
        <f t="shared" si="81"/>
        <v>農業管理與輔導業務-農政及作物生產輔導-獎補助費-對國內團體之捐助</v>
      </c>
      <c r="L1712" s="140" t="str">
        <f t="shared" si="82"/>
        <v>113年度臺中市潭子區補助農業產銷班運作經費計畫</v>
      </c>
      <c r="M1712" s="40" t="str">
        <f t="shared" si="83"/>
        <v>臺中市潭子區農會</v>
      </c>
    </row>
    <row r="1713" spans="1:13" ht="75">
      <c r="A1713" s="71" t="s">
        <v>2226</v>
      </c>
      <c r="B1713" s="71" t="s">
        <v>2393</v>
      </c>
      <c r="C1713" s="71" t="s">
        <v>2391</v>
      </c>
      <c r="D1713" s="71" t="s">
        <v>2229</v>
      </c>
      <c r="E1713" s="72">
        <v>474</v>
      </c>
      <c r="F1713" s="100" t="s">
        <v>44</v>
      </c>
      <c r="G1713" s="101"/>
      <c r="H1713" s="43" t="s">
        <v>1</v>
      </c>
      <c r="I1713" s="76"/>
      <c r="K1713" s="140" t="str">
        <f t="shared" si="81"/>
        <v>農業管理與輔導業務-農政及作物生產輔導-獎補助費-對國內團體之捐助</v>
      </c>
      <c r="L1713" s="140" t="str">
        <f t="shared" si="82"/>
        <v>113年度潭子區農業作物類生產設備設施改善補助計畫</v>
      </c>
      <c r="M1713" s="40" t="str">
        <f t="shared" si="83"/>
        <v>臺中市潭子區農會</v>
      </c>
    </row>
    <row r="1714" spans="1:13" ht="75">
      <c r="A1714" s="71" t="s">
        <v>2226</v>
      </c>
      <c r="B1714" s="71" t="s">
        <v>2312</v>
      </c>
      <c r="C1714" s="71" t="s">
        <v>2391</v>
      </c>
      <c r="D1714" s="71" t="s">
        <v>2229</v>
      </c>
      <c r="E1714" s="72">
        <v>15</v>
      </c>
      <c r="F1714" s="100" t="s">
        <v>44</v>
      </c>
      <c r="G1714" s="101"/>
      <c r="H1714" s="43" t="s">
        <v>1</v>
      </c>
      <c r="I1714" s="76"/>
      <c r="K1714" s="140" t="str">
        <f t="shared" si="81"/>
        <v>農業管理與輔導業務-農政及作物生產輔導-獎補助費-對國內團體之捐助</v>
      </c>
      <c r="L1714" s="140" t="str">
        <f t="shared" si="82"/>
        <v>113年荔枝椿象化學防治及防治宣導講習會計畫</v>
      </c>
      <c r="M1714" s="40" t="str">
        <f t="shared" si="83"/>
        <v>臺中市潭子區農會</v>
      </c>
    </row>
    <row r="1715" spans="1:13" ht="75">
      <c r="A1715" s="71" t="s">
        <v>2226</v>
      </c>
      <c r="B1715" s="71" t="s">
        <v>2288</v>
      </c>
      <c r="C1715" s="71" t="s">
        <v>2391</v>
      </c>
      <c r="D1715" s="71" t="s">
        <v>2229</v>
      </c>
      <c r="E1715" s="72">
        <v>11</v>
      </c>
      <c r="F1715" s="100" t="s">
        <v>44</v>
      </c>
      <c r="G1715" s="101"/>
      <c r="H1715" s="43" t="s">
        <v>1</v>
      </c>
      <c r="I1715" s="76"/>
      <c r="K1715" s="140" t="str">
        <f t="shared" si="81"/>
        <v>農業管理與輔導業務-農政及作物生產輔導-獎補助費-對國內團體之捐助</v>
      </c>
      <c r="L1715" s="140" t="str">
        <f t="shared" si="82"/>
        <v>113年強化水稻優良品種推廣與種原管理計畫</v>
      </c>
      <c r="M1715" s="40" t="str">
        <f t="shared" si="83"/>
        <v>臺中市潭子區農會</v>
      </c>
    </row>
    <row r="1716" spans="1:13" ht="75">
      <c r="A1716" s="71" t="s">
        <v>2226</v>
      </c>
      <c r="B1716" s="71" t="s">
        <v>2270</v>
      </c>
      <c r="C1716" s="71" t="s">
        <v>1109</v>
      </c>
      <c r="D1716" s="71" t="s">
        <v>2229</v>
      </c>
      <c r="E1716" s="72">
        <v>850</v>
      </c>
      <c r="F1716" s="100" t="s">
        <v>44</v>
      </c>
      <c r="G1716" s="101"/>
      <c r="H1716" s="43" t="s">
        <v>1</v>
      </c>
      <c r="I1716" s="76"/>
      <c r="K1716" s="140" t="str">
        <f t="shared" si="81"/>
        <v>農業管理與輔導業務-農政及作物生產輔導-獎補助費-對國內團體之捐助</v>
      </c>
      <c r="L1716" s="140" t="str">
        <f t="shared" si="82"/>
        <v>112年水稻產業專案輔導施用含稻草分解菌有機質肥料推廣計畫</v>
      </c>
      <c r="M1716" s="40" t="str">
        <f t="shared" si="83"/>
        <v>臺中市龍井區農會</v>
      </c>
    </row>
    <row r="1717" spans="1:13" ht="75">
      <c r="A1717" s="71" t="s">
        <v>2226</v>
      </c>
      <c r="B1717" s="71" t="s">
        <v>2236</v>
      </c>
      <c r="C1717" s="71" t="s">
        <v>1109</v>
      </c>
      <c r="D1717" s="71" t="s">
        <v>2229</v>
      </c>
      <c r="E1717" s="72">
        <v>2</v>
      </c>
      <c r="F1717" s="100" t="s">
        <v>44</v>
      </c>
      <c r="G1717" s="101"/>
      <c r="H1717" s="43" t="s">
        <v>1</v>
      </c>
      <c r="I1717" s="76"/>
      <c r="K1717" s="140" t="str">
        <f t="shared" si="81"/>
        <v>農業管理與輔導業務-農政及作物生產輔導-獎補助費-對國內團體之捐助</v>
      </c>
      <c r="L1717" s="140" t="str">
        <f t="shared" si="82"/>
        <v>112年度友善環境植物保護資材推廣計畫</v>
      </c>
      <c r="M1717" s="40" t="str">
        <f t="shared" si="83"/>
        <v>臺中市龍井區農會</v>
      </c>
    </row>
    <row r="1718" spans="1:13" ht="75">
      <c r="A1718" s="71" t="s">
        <v>2226</v>
      </c>
      <c r="B1718" s="71" t="s">
        <v>2243</v>
      </c>
      <c r="C1718" s="71" t="s">
        <v>1109</v>
      </c>
      <c r="D1718" s="71" t="s">
        <v>2229</v>
      </c>
      <c r="E1718" s="72">
        <v>604</v>
      </c>
      <c r="F1718" s="100" t="s">
        <v>44</v>
      </c>
      <c r="G1718" s="101"/>
      <c r="H1718" s="43" t="s">
        <v>1</v>
      </c>
      <c r="I1718" s="76"/>
      <c r="K1718" s="140" t="str">
        <f t="shared" si="81"/>
        <v>農業管理與輔導業務-農政及作物生產輔導-獎補助費-對國內團體之捐助</v>
      </c>
      <c r="L1718" s="140" t="str">
        <f t="shared" si="82"/>
        <v>112年度國產有機質肥料推廣計畫</v>
      </c>
      <c r="M1718" s="40" t="str">
        <f t="shared" si="83"/>
        <v>臺中市龍井區農會</v>
      </c>
    </row>
    <row r="1719" spans="1:13" ht="75">
      <c r="A1719" s="71" t="s">
        <v>2226</v>
      </c>
      <c r="B1719" s="71" t="s">
        <v>2279</v>
      </c>
      <c r="C1719" s="71" t="s">
        <v>1109</v>
      </c>
      <c r="D1719" s="71" t="s">
        <v>2229</v>
      </c>
      <c r="E1719" s="72">
        <v>747</v>
      </c>
      <c r="F1719" s="100" t="s">
        <v>44</v>
      </c>
      <c r="G1719" s="101"/>
      <c r="H1719" s="43" t="s">
        <v>1</v>
      </c>
      <c r="I1719" s="76"/>
      <c r="K1719" s="140" t="str">
        <f t="shared" si="81"/>
        <v>農業管理與輔導業務-農政及作物生產輔導-獎補助費-對國內團體之捐助</v>
      </c>
      <c r="L1719" s="140" t="str">
        <f t="shared" si="82"/>
        <v>113年度水稻病蟲害綜合防治資材計畫</v>
      </c>
      <c r="M1719" s="40" t="str">
        <f t="shared" si="83"/>
        <v>臺中市龍井區農會</v>
      </c>
    </row>
    <row r="1720" spans="1:13" ht="75">
      <c r="A1720" s="71" t="s">
        <v>2226</v>
      </c>
      <c r="B1720" s="71" t="s">
        <v>2280</v>
      </c>
      <c r="C1720" s="71" t="s">
        <v>1109</v>
      </c>
      <c r="D1720" s="71" t="s">
        <v>2229</v>
      </c>
      <c r="E1720" s="72">
        <v>1141</v>
      </c>
      <c r="F1720" s="100" t="s">
        <v>44</v>
      </c>
      <c r="G1720" s="101"/>
      <c r="H1720" s="43" t="s">
        <v>1</v>
      </c>
      <c r="I1720" s="76"/>
      <c r="K1720" s="140" t="str">
        <f t="shared" si="81"/>
        <v>農業管理與輔導業務-農政及作物生產輔導-獎補助費-對國內團體之捐助</v>
      </c>
      <c r="L1720" s="140" t="str">
        <f t="shared" si="82"/>
        <v>113年度水稻產業專案輔導施用含稻草分解菌有機質肥料推廣計畫</v>
      </c>
      <c r="M1720" s="40" t="str">
        <f t="shared" si="83"/>
        <v>臺中市龍井區農會</v>
      </c>
    </row>
    <row r="1721" spans="1:13" ht="75">
      <c r="A1721" s="71" t="s">
        <v>2226</v>
      </c>
      <c r="B1721" s="71" t="s">
        <v>2252</v>
      </c>
      <c r="C1721" s="71" t="s">
        <v>1109</v>
      </c>
      <c r="D1721" s="71" t="s">
        <v>2229</v>
      </c>
      <c r="E1721" s="72">
        <v>38</v>
      </c>
      <c r="F1721" s="100" t="s">
        <v>44</v>
      </c>
      <c r="G1721" s="101"/>
      <c r="H1721" s="43" t="s">
        <v>1</v>
      </c>
      <c r="I1721" s="76"/>
      <c r="K1721" s="140" t="str">
        <f t="shared" si="81"/>
        <v>農業管理與輔導業務-農政及作物生產輔導-獎補助費-對國內團體之捐助</v>
      </c>
      <c r="L1721" s="140" t="str">
        <f t="shared" si="82"/>
        <v>113年度國產有機質肥料推廣計畫</v>
      </c>
      <c r="M1721" s="40" t="str">
        <f t="shared" si="83"/>
        <v>臺中市龍井區農會</v>
      </c>
    </row>
    <row r="1722" spans="1:13" ht="75">
      <c r="A1722" s="71" t="s">
        <v>2226</v>
      </c>
      <c r="B1722" s="71" t="s">
        <v>2281</v>
      </c>
      <c r="C1722" s="71" t="s">
        <v>1109</v>
      </c>
      <c r="D1722" s="71" t="s">
        <v>2229</v>
      </c>
      <c r="E1722" s="72">
        <v>5</v>
      </c>
      <c r="F1722" s="100" t="s">
        <v>44</v>
      </c>
      <c r="G1722" s="101"/>
      <c r="H1722" s="43" t="s">
        <v>1</v>
      </c>
      <c r="I1722" s="76"/>
      <c r="K1722" s="140" t="str">
        <f t="shared" si="81"/>
        <v>農業管理與輔導業務-農政及作物生產輔導-獎補助費-對國內團體之捐助</v>
      </c>
      <c r="L1722" s="140" t="str">
        <f t="shared" si="82"/>
        <v>113年度農業產銷班組織輔導計畫</v>
      </c>
      <c r="M1722" s="40" t="str">
        <f t="shared" si="83"/>
        <v>臺中市龍井區農會</v>
      </c>
    </row>
    <row r="1723" spans="1:13" ht="75">
      <c r="A1723" s="71" t="s">
        <v>2226</v>
      </c>
      <c r="B1723" s="71" t="s">
        <v>2239</v>
      </c>
      <c r="C1723" s="71" t="s">
        <v>1109</v>
      </c>
      <c r="D1723" s="71" t="s">
        <v>2229</v>
      </c>
      <c r="E1723" s="72">
        <v>2</v>
      </c>
      <c r="F1723" s="100" t="s">
        <v>44</v>
      </c>
      <c r="G1723" s="101"/>
      <c r="H1723" s="43" t="s">
        <v>1</v>
      </c>
      <c r="I1723" s="76"/>
      <c r="K1723" s="140" t="str">
        <f t="shared" si="81"/>
        <v>農業管理與輔導業務-農政及作物生產輔導-獎補助費-對國內團體之捐助</v>
      </c>
      <c r="L1723" s="140" t="str">
        <f t="shared" si="82"/>
        <v>113年度臺中市政府農業局國產有機質肥料加碼補助計畫</v>
      </c>
      <c r="M1723" s="40" t="str">
        <f t="shared" si="83"/>
        <v>臺中市龍井區農會</v>
      </c>
    </row>
    <row r="1724" spans="1:13" ht="75">
      <c r="A1724" s="71" t="s">
        <v>2226</v>
      </c>
      <c r="B1724" s="71" t="s">
        <v>2305</v>
      </c>
      <c r="C1724" s="71" t="s">
        <v>1109</v>
      </c>
      <c r="D1724" s="71" t="s">
        <v>2229</v>
      </c>
      <c r="E1724" s="72">
        <v>1191</v>
      </c>
      <c r="F1724" s="100" t="s">
        <v>44</v>
      </c>
      <c r="G1724" s="101"/>
      <c r="H1724" s="43" t="s">
        <v>1</v>
      </c>
      <c r="I1724" s="76"/>
      <c r="K1724" s="140" t="str">
        <f t="shared" si="81"/>
        <v>農業管理與輔導業務-農政及作物生產輔導-獎補助費-對國內團體之捐助</v>
      </c>
      <c r="L1724" s="140" t="str">
        <f t="shared" si="82"/>
        <v>113年度臺中市補助農民辦理稻草剪段防止焚燒稻草計畫</v>
      </c>
      <c r="M1724" s="40" t="str">
        <f t="shared" si="83"/>
        <v>臺中市龍井區農會</v>
      </c>
    </row>
    <row r="1725" spans="1:13" ht="75">
      <c r="A1725" s="71" t="s">
        <v>2226</v>
      </c>
      <c r="B1725" s="71" t="s">
        <v>2227</v>
      </c>
      <c r="C1725" s="71" t="s">
        <v>1109</v>
      </c>
      <c r="D1725" s="71" t="s">
        <v>2229</v>
      </c>
      <c r="E1725" s="72">
        <v>35</v>
      </c>
      <c r="F1725" s="100" t="s">
        <v>44</v>
      </c>
      <c r="G1725" s="101"/>
      <c r="H1725" s="43" t="s">
        <v>1</v>
      </c>
      <c r="I1725" s="76"/>
      <c r="K1725" s="140" t="str">
        <f t="shared" si="81"/>
        <v>農業管理與輔導業務-農政及作物生產輔導-獎補助費-對國內團體之捐助</v>
      </c>
      <c r="L1725" s="140" t="str">
        <f t="shared" si="82"/>
        <v>113年度臺中市農產品標章驗證輔導計畫</v>
      </c>
      <c r="M1725" s="40" t="str">
        <f t="shared" si="83"/>
        <v>臺中市龍井區農會</v>
      </c>
    </row>
    <row r="1726" spans="1:13" ht="75">
      <c r="A1726" s="71" t="s">
        <v>2226</v>
      </c>
      <c r="B1726" s="71" t="s">
        <v>2394</v>
      </c>
      <c r="C1726" s="71" t="s">
        <v>1109</v>
      </c>
      <c r="D1726" s="71" t="s">
        <v>2229</v>
      </c>
      <c r="E1726" s="72">
        <v>170</v>
      </c>
      <c r="F1726" s="100" t="s">
        <v>44</v>
      </c>
      <c r="G1726" s="101"/>
      <c r="H1726" s="43" t="s">
        <v>1</v>
      </c>
      <c r="I1726" s="76"/>
      <c r="K1726" s="140" t="str">
        <f t="shared" si="81"/>
        <v>農業管理與輔導業務-農政及作物生產輔導-獎補助費-對國內團體之捐助</v>
      </c>
      <c r="L1726" s="140" t="str">
        <f t="shared" si="82"/>
        <v>113年度臺中市龍井區補助農業產銷班運作經費計畫</v>
      </c>
      <c r="M1726" s="40" t="str">
        <f t="shared" si="83"/>
        <v>臺中市龍井區農會</v>
      </c>
    </row>
    <row r="1727" spans="1:13" ht="75">
      <c r="A1727" s="71" t="s">
        <v>2226</v>
      </c>
      <c r="B1727" s="71" t="s">
        <v>2395</v>
      </c>
      <c r="C1727" s="71" t="s">
        <v>1109</v>
      </c>
      <c r="D1727" s="71" t="s">
        <v>2229</v>
      </c>
      <c r="E1727" s="72">
        <v>250</v>
      </c>
      <c r="F1727" s="100" t="s">
        <v>44</v>
      </c>
      <c r="G1727" s="101"/>
      <c r="H1727" s="43" t="s">
        <v>1</v>
      </c>
      <c r="I1727" s="76"/>
      <c r="K1727" s="140" t="str">
        <f t="shared" si="81"/>
        <v>農業管理與輔導業務-農政及作物生產輔導-獎補助費-對國內團體之捐助</v>
      </c>
      <c r="L1727" s="140" t="str">
        <f t="shared" si="82"/>
        <v>113年度臺中市優質西瓜評鑑活動計畫</v>
      </c>
      <c r="M1727" s="40" t="str">
        <f t="shared" si="83"/>
        <v>臺中市龍井區農會</v>
      </c>
    </row>
    <row r="1728" spans="1:13" ht="75">
      <c r="A1728" s="71" t="s">
        <v>2226</v>
      </c>
      <c r="B1728" s="71" t="s">
        <v>2396</v>
      </c>
      <c r="C1728" s="71" t="s">
        <v>1109</v>
      </c>
      <c r="D1728" s="71" t="s">
        <v>2229</v>
      </c>
      <c r="E1728" s="72">
        <v>200</v>
      </c>
      <c r="F1728" s="100" t="s">
        <v>44</v>
      </c>
      <c r="G1728" s="101"/>
      <c r="H1728" s="43" t="s">
        <v>1</v>
      </c>
      <c r="I1728" s="76"/>
      <c r="K1728" s="140" t="str">
        <f t="shared" si="81"/>
        <v>農業管理與輔導業務-農政及作物生產輔導-獎補助費-對國內團體之捐助</v>
      </c>
      <c r="L1728" s="140" t="str">
        <f t="shared" si="82"/>
        <v>113年度龍井區農業作物類生產設備設施改善補助計畫</v>
      </c>
      <c r="M1728" s="40" t="str">
        <f t="shared" si="83"/>
        <v>臺中市龍井區農會</v>
      </c>
    </row>
    <row r="1729" spans="1:13" ht="75">
      <c r="A1729" s="71" t="s">
        <v>2226</v>
      </c>
      <c r="B1729" s="71" t="s">
        <v>2289</v>
      </c>
      <c r="C1729" s="71" t="s">
        <v>1109</v>
      </c>
      <c r="D1729" s="71" t="s">
        <v>2229</v>
      </c>
      <c r="E1729" s="72">
        <v>3035</v>
      </c>
      <c r="F1729" s="100" t="s">
        <v>44</v>
      </c>
      <c r="G1729" s="101"/>
      <c r="H1729" s="43" t="s">
        <v>1</v>
      </c>
      <c r="I1729" s="76"/>
      <c r="K1729" s="140" t="str">
        <f t="shared" si="81"/>
        <v>農業管理與輔導業務-農政及作物生產輔導-獎補助費-對國內團體之捐助</v>
      </c>
      <c r="L1729" s="140" t="str">
        <f t="shared" si="82"/>
        <v>113年第1期作補助農民繳售公糧運費補助計畫</v>
      </c>
      <c r="M1729" s="40" t="str">
        <f t="shared" si="83"/>
        <v>臺中市龍井區農會</v>
      </c>
    </row>
    <row r="1730" spans="1:13" ht="75">
      <c r="A1730" s="71" t="s">
        <v>2226</v>
      </c>
      <c r="B1730" s="71" t="s">
        <v>2290</v>
      </c>
      <c r="C1730" s="71" t="s">
        <v>1109</v>
      </c>
      <c r="D1730" s="71" t="s">
        <v>2229</v>
      </c>
      <c r="E1730" s="72">
        <v>114</v>
      </c>
      <c r="F1730" s="100" t="s">
        <v>44</v>
      </c>
      <c r="G1730" s="101"/>
      <c r="H1730" s="43" t="s">
        <v>1</v>
      </c>
      <c r="I1730" s="76"/>
      <c r="K1730" s="140" t="str">
        <f t="shared" si="81"/>
        <v>農業管理與輔導業務-農政及作物生產輔導-獎補助費-對國內團體之捐助</v>
      </c>
      <c r="L1730" s="140" t="str">
        <f t="shared" si="82"/>
        <v>113年第2期作公糧運費補助計畫</v>
      </c>
      <c r="M1730" s="40" t="str">
        <f t="shared" si="83"/>
        <v>臺中市龍井區農會</v>
      </c>
    </row>
    <row r="1731" spans="1:13" ht="75">
      <c r="A1731" s="71" t="s">
        <v>2226</v>
      </c>
      <c r="B1731" s="71" t="s">
        <v>2290</v>
      </c>
      <c r="C1731" s="71" t="s">
        <v>1109</v>
      </c>
      <c r="D1731" s="71" t="s">
        <v>2229</v>
      </c>
      <c r="E1731" s="72">
        <v>239</v>
      </c>
      <c r="F1731" s="100" t="s">
        <v>44</v>
      </c>
      <c r="G1731" s="101"/>
      <c r="H1731" s="43" t="s">
        <v>1</v>
      </c>
      <c r="I1731" s="76"/>
      <c r="K1731" s="140" t="str">
        <f t="shared" si="81"/>
        <v>農業管理與輔導業務-農政及作物生產輔導-獎補助費-對國內團體之捐助</v>
      </c>
      <c r="L1731" s="140" t="str">
        <f t="shared" si="82"/>
        <v>113年第2期作公糧運費補助計畫</v>
      </c>
      <c r="M1731" s="40" t="str">
        <f t="shared" si="83"/>
        <v>臺中市龍井區農會</v>
      </c>
    </row>
    <row r="1732" spans="1:13" ht="75">
      <c r="A1732" s="71" t="s">
        <v>2226</v>
      </c>
      <c r="B1732" s="71" t="s">
        <v>2293</v>
      </c>
      <c r="C1732" s="71" t="s">
        <v>1109</v>
      </c>
      <c r="D1732" s="71" t="s">
        <v>2229</v>
      </c>
      <c r="E1732" s="72">
        <v>1132</v>
      </c>
      <c r="F1732" s="100" t="s">
        <v>44</v>
      </c>
      <c r="G1732" s="101"/>
      <c r="H1732" s="43" t="s">
        <v>1</v>
      </c>
      <c r="I1732" s="76"/>
      <c r="K1732" s="140" t="str">
        <f t="shared" ref="K1732:K1795" si="84">A1732</f>
        <v>農業管理與輔導業務-農政及作物生產輔導-獎補助費-對國內團體之捐助</v>
      </c>
      <c r="L1732" s="140" t="str">
        <f t="shared" ref="L1732:L1795" si="85">B1732</f>
        <v>綠色環境給付計畫</v>
      </c>
      <c r="M1732" s="40" t="str">
        <f t="shared" ref="M1732:M1795" si="86">C1732</f>
        <v>臺中市龍井區農會</v>
      </c>
    </row>
    <row r="1733" spans="1:13" ht="75">
      <c r="A1733" s="71" t="s">
        <v>2226</v>
      </c>
      <c r="B1733" s="71" t="s">
        <v>2227</v>
      </c>
      <c r="C1733" s="71" t="s">
        <v>2397</v>
      </c>
      <c r="D1733" s="71" t="s">
        <v>2229</v>
      </c>
      <c r="E1733" s="72">
        <v>20</v>
      </c>
      <c r="F1733" s="100" t="s">
        <v>44</v>
      </c>
      <c r="G1733" s="101"/>
      <c r="H1733" s="43" t="s">
        <v>1</v>
      </c>
      <c r="I1733" s="76"/>
      <c r="K1733" s="140" t="str">
        <f t="shared" si="84"/>
        <v>農業管理與輔導業務-農政及作物生產輔導-獎補助費-對國內團體之捐助</v>
      </c>
      <c r="L1733" s="140" t="str">
        <f t="shared" si="85"/>
        <v>113年度臺中市農產品標章驗證輔導計畫</v>
      </c>
      <c r="M1733" s="40" t="str">
        <f t="shared" si="86"/>
        <v>臺中市龍井區稻米產銷班第1班</v>
      </c>
    </row>
    <row r="1734" spans="1:13" ht="75">
      <c r="A1734" s="71" t="s">
        <v>2226</v>
      </c>
      <c r="B1734" s="71" t="s">
        <v>2255</v>
      </c>
      <c r="C1734" s="71" t="s">
        <v>2398</v>
      </c>
      <c r="D1734" s="71" t="s">
        <v>2229</v>
      </c>
      <c r="E1734" s="72">
        <v>150</v>
      </c>
      <c r="F1734" s="100" t="s">
        <v>44</v>
      </c>
      <c r="G1734" s="101"/>
      <c r="H1734" s="43" t="s">
        <v>1</v>
      </c>
      <c r="I1734" s="76"/>
      <c r="K1734" s="140" t="str">
        <f t="shared" si="84"/>
        <v>農業管理與輔導業務-農政及作物生產輔導-獎補助費-對國內團體之捐助</v>
      </c>
      <c r="L1734" s="140" t="str">
        <f t="shared" si="85"/>
        <v>112年水果產業結構調整計畫</v>
      </c>
      <c r="M1734" s="40" t="str">
        <f t="shared" si="86"/>
        <v>臺中市豐原區農會</v>
      </c>
    </row>
    <row r="1735" spans="1:13" ht="75">
      <c r="A1735" s="71" t="s">
        <v>2226</v>
      </c>
      <c r="B1735" s="71" t="s">
        <v>2255</v>
      </c>
      <c r="C1735" s="71" t="s">
        <v>2398</v>
      </c>
      <c r="D1735" s="71" t="s">
        <v>2229</v>
      </c>
      <c r="E1735" s="72">
        <v>40</v>
      </c>
      <c r="F1735" s="100" t="s">
        <v>44</v>
      </c>
      <c r="G1735" s="101"/>
      <c r="H1735" s="43" t="s">
        <v>1</v>
      </c>
      <c r="I1735" s="76"/>
      <c r="K1735" s="140" t="str">
        <f t="shared" si="84"/>
        <v>農業管理與輔導業務-農政及作物生產輔導-獎補助費-對國內團體之捐助</v>
      </c>
      <c r="L1735" s="140" t="str">
        <f t="shared" si="85"/>
        <v>112年水果產業結構調整計畫</v>
      </c>
      <c r="M1735" s="40" t="str">
        <f t="shared" si="86"/>
        <v>臺中市豐原區農會</v>
      </c>
    </row>
    <row r="1736" spans="1:13" ht="75">
      <c r="A1736" s="71" t="s">
        <v>2226</v>
      </c>
      <c r="B1736" s="71" t="s">
        <v>2270</v>
      </c>
      <c r="C1736" s="71" t="s">
        <v>2398</v>
      </c>
      <c r="D1736" s="71" t="s">
        <v>2229</v>
      </c>
      <c r="E1736" s="72">
        <v>42</v>
      </c>
      <c r="F1736" s="100" t="s">
        <v>44</v>
      </c>
      <c r="G1736" s="101"/>
      <c r="H1736" s="43" t="s">
        <v>1</v>
      </c>
      <c r="I1736" s="76"/>
      <c r="K1736" s="140" t="str">
        <f t="shared" si="84"/>
        <v>農業管理與輔導業務-農政及作物生產輔導-獎補助費-對國內團體之捐助</v>
      </c>
      <c r="L1736" s="140" t="str">
        <f t="shared" si="85"/>
        <v>112年水稻產業專案輔導施用含稻草分解菌有機質肥料推廣計畫</v>
      </c>
      <c r="M1736" s="40" t="str">
        <f t="shared" si="86"/>
        <v>臺中市豐原區農會</v>
      </c>
    </row>
    <row r="1737" spans="1:13" ht="75">
      <c r="A1737" s="71" t="s">
        <v>2226</v>
      </c>
      <c r="B1737" s="71" t="s">
        <v>2236</v>
      </c>
      <c r="C1737" s="71" t="s">
        <v>2398</v>
      </c>
      <c r="D1737" s="71" t="s">
        <v>2229</v>
      </c>
      <c r="E1737" s="72">
        <v>158</v>
      </c>
      <c r="F1737" s="100" t="s">
        <v>44</v>
      </c>
      <c r="G1737" s="101"/>
      <c r="H1737" s="43" t="s">
        <v>1</v>
      </c>
      <c r="I1737" s="76"/>
      <c r="K1737" s="140" t="str">
        <f t="shared" si="84"/>
        <v>農業管理與輔導業務-農政及作物生產輔導-獎補助費-對國內團體之捐助</v>
      </c>
      <c r="L1737" s="140" t="str">
        <f t="shared" si="85"/>
        <v>112年度友善環境植物保護資材推廣計畫</v>
      </c>
      <c r="M1737" s="40" t="str">
        <f t="shared" si="86"/>
        <v>臺中市豐原區農會</v>
      </c>
    </row>
    <row r="1738" spans="1:13" ht="75">
      <c r="A1738" s="71" t="s">
        <v>2226</v>
      </c>
      <c r="B1738" s="71" t="s">
        <v>2243</v>
      </c>
      <c r="C1738" s="71" t="s">
        <v>2398</v>
      </c>
      <c r="D1738" s="71" t="s">
        <v>2229</v>
      </c>
      <c r="E1738" s="72">
        <v>6802</v>
      </c>
      <c r="F1738" s="100" t="s">
        <v>44</v>
      </c>
      <c r="G1738" s="101"/>
      <c r="H1738" s="43" t="s">
        <v>1</v>
      </c>
      <c r="I1738" s="76"/>
      <c r="K1738" s="140" t="str">
        <f t="shared" si="84"/>
        <v>農業管理與輔導業務-農政及作物生產輔導-獎補助費-對國內團體之捐助</v>
      </c>
      <c r="L1738" s="140" t="str">
        <f t="shared" si="85"/>
        <v>112年度國產有機質肥料推廣計畫</v>
      </c>
      <c r="M1738" s="40" t="str">
        <f t="shared" si="86"/>
        <v>臺中市豐原區農會</v>
      </c>
    </row>
    <row r="1739" spans="1:13" ht="75">
      <c r="A1739" s="71" t="s">
        <v>2226</v>
      </c>
      <c r="B1739" s="71" t="s">
        <v>2245</v>
      </c>
      <c r="C1739" s="71" t="s">
        <v>2398</v>
      </c>
      <c r="D1739" s="71" t="s">
        <v>2229</v>
      </c>
      <c r="E1739" s="72">
        <v>59</v>
      </c>
      <c r="F1739" s="100" t="s">
        <v>44</v>
      </c>
      <c r="G1739" s="101"/>
      <c r="H1739" s="43" t="s">
        <v>1</v>
      </c>
      <c r="I1739" s="76"/>
      <c r="K1739" s="140" t="str">
        <f t="shared" si="84"/>
        <v>農業管理與輔導業務-農政及作物生產輔導-獎補助費-對國內團體之捐助</v>
      </c>
      <c r="L1739" s="140" t="str">
        <f t="shared" si="85"/>
        <v>112年度國產微生物肥料及農田地力肥料推廣計畫</v>
      </c>
      <c r="M1739" s="40" t="str">
        <f t="shared" si="86"/>
        <v>臺中市豐原區農會</v>
      </c>
    </row>
    <row r="1740" spans="1:13" ht="75">
      <c r="A1740" s="71" t="s">
        <v>2226</v>
      </c>
      <c r="B1740" s="71" t="s">
        <v>2266</v>
      </c>
      <c r="C1740" s="71" t="s">
        <v>2398</v>
      </c>
      <c r="D1740" s="71" t="s">
        <v>2229</v>
      </c>
      <c r="E1740" s="72">
        <v>80</v>
      </c>
      <c r="F1740" s="100" t="s">
        <v>44</v>
      </c>
      <c r="G1740" s="101"/>
      <c r="H1740" s="43" t="s">
        <v>1</v>
      </c>
      <c r="I1740" s="76"/>
      <c r="K1740" s="140" t="str">
        <f t="shared" si="84"/>
        <v>農業管理與輔導業務-農政及作物生產輔導-獎補助費-對國內團體之捐助</v>
      </c>
      <c r="L1740" s="140" t="str">
        <f t="shared" si="85"/>
        <v>113年水果產業結構調整計畫</v>
      </c>
      <c r="M1740" s="40" t="str">
        <f t="shared" si="86"/>
        <v>臺中市豐原區農會</v>
      </c>
    </row>
    <row r="1741" spans="1:13" ht="75">
      <c r="A1741" s="71" t="s">
        <v>2226</v>
      </c>
      <c r="B1741" s="71" t="s">
        <v>2279</v>
      </c>
      <c r="C1741" s="71" t="s">
        <v>2398</v>
      </c>
      <c r="D1741" s="71" t="s">
        <v>2229</v>
      </c>
      <c r="E1741" s="72">
        <v>27</v>
      </c>
      <c r="F1741" s="100" t="s">
        <v>44</v>
      </c>
      <c r="G1741" s="101"/>
      <c r="H1741" s="43" t="s">
        <v>1</v>
      </c>
      <c r="I1741" s="76"/>
      <c r="K1741" s="140" t="str">
        <f t="shared" si="84"/>
        <v>農業管理與輔導業務-農政及作物生產輔導-獎補助費-對國內團體之捐助</v>
      </c>
      <c r="L1741" s="140" t="str">
        <f t="shared" si="85"/>
        <v>113年度水稻病蟲害綜合防治資材計畫</v>
      </c>
      <c r="M1741" s="40" t="str">
        <f t="shared" si="86"/>
        <v>臺中市豐原區農會</v>
      </c>
    </row>
    <row r="1742" spans="1:13" ht="75">
      <c r="A1742" s="71" t="s">
        <v>2226</v>
      </c>
      <c r="B1742" s="71" t="s">
        <v>2280</v>
      </c>
      <c r="C1742" s="71" t="s">
        <v>2398</v>
      </c>
      <c r="D1742" s="71" t="s">
        <v>2229</v>
      </c>
      <c r="E1742" s="72">
        <v>32</v>
      </c>
      <c r="F1742" s="100" t="s">
        <v>44</v>
      </c>
      <c r="G1742" s="101"/>
      <c r="H1742" s="43" t="s">
        <v>1</v>
      </c>
      <c r="I1742" s="76"/>
      <c r="K1742" s="140" t="str">
        <f t="shared" si="84"/>
        <v>農業管理與輔導業務-農政及作物生產輔導-獎補助費-對國內團體之捐助</v>
      </c>
      <c r="L1742" s="140" t="str">
        <f t="shared" si="85"/>
        <v>113年度水稻產業專案輔導施用含稻草分解菌有機質肥料推廣計畫</v>
      </c>
      <c r="M1742" s="40" t="str">
        <f t="shared" si="86"/>
        <v>臺中市豐原區農會</v>
      </c>
    </row>
    <row r="1743" spans="1:13" ht="75">
      <c r="A1743" s="71" t="s">
        <v>2226</v>
      </c>
      <c r="B1743" s="71" t="s">
        <v>2280</v>
      </c>
      <c r="C1743" s="71" t="s">
        <v>2398</v>
      </c>
      <c r="D1743" s="71" t="s">
        <v>2229</v>
      </c>
      <c r="E1743" s="72">
        <v>20</v>
      </c>
      <c r="F1743" s="100" t="s">
        <v>44</v>
      </c>
      <c r="G1743" s="101"/>
      <c r="H1743" s="43" t="s">
        <v>1</v>
      </c>
      <c r="I1743" s="76"/>
      <c r="K1743" s="140" t="str">
        <f t="shared" si="84"/>
        <v>農業管理與輔導業務-農政及作物生產輔導-獎補助費-對國內團體之捐助</v>
      </c>
      <c r="L1743" s="140" t="str">
        <f t="shared" si="85"/>
        <v>113年度水稻產業專案輔導施用含稻草分解菌有機質肥料推廣計畫</v>
      </c>
      <c r="M1743" s="40" t="str">
        <f t="shared" si="86"/>
        <v>臺中市豐原區農會</v>
      </c>
    </row>
    <row r="1744" spans="1:13" ht="75">
      <c r="A1744" s="71" t="s">
        <v>2226</v>
      </c>
      <c r="B1744" s="71" t="s">
        <v>2309</v>
      </c>
      <c r="C1744" s="71" t="s">
        <v>2398</v>
      </c>
      <c r="D1744" s="71" t="s">
        <v>2229</v>
      </c>
      <c r="E1744" s="72">
        <v>2102</v>
      </c>
      <c r="F1744" s="100" t="s">
        <v>44</v>
      </c>
      <c r="G1744" s="101"/>
      <c r="H1744" s="43" t="s">
        <v>1</v>
      </c>
      <c r="I1744" s="76"/>
      <c r="K1744" s="140" t="str">
        <f t="shared" si="84"/>
        <v>農業管理與輔導業務-農政及作物生產輔導-獎補助費-對國內團體之捐助</v>
      </c>
      <c r="L1744" s="140" t="str">
        <f t="shared" si="85"/>
        <v>113年度荔枝椿象生物防治計畫</v>
      </c>
      <c r="M1744" s="40" t="str">
        <f t="shared" si="86"/>
        <v>臺中市豐原區農會</v>
      </c>
    </row>
    <row r="1745" spans="1:13" ht="75">
      <c r="A1745" s="71" t="s">
        <v>2226</v>
      </c>
      <c r="B1745" s="71" t="s">
        <v>2247</v>
      </c>
      <c r="C1745" s="71" t="s">
        <v>2398</v>
      </c>
      <c r="D1745" s="71" t="s">
        <v>2229</v>
      </c>
      <c r="E1745" s="72">
        <v>44</v>
      </c>
      <c r="F1745" s="100" t="s">
        <v>44</v>
      </c>
      <c r="G1745" s="101"/>
      <c r="H1745" s="43" t="s">
        <v>1</v>
      </c>
      <c r="I1745" s="76"/>
      <c r="K1745" s="140" t="str">
        <f t="shared" si="84"/>
        <v>農業管理與輔導業務-農政及作物生產輔導-獎補助費-對國內團體之捐助</v>
      </c>
      <c r="L1745" s="140" t="str">
        <f t="shared" si="85"/>
        <v>113年度國產微生物肥料及農田地力肥料推廣計畫</v>
      </c>
      <c r="M1745" s="40" t="str">
        <f t="shared" si="86"/>
        <v>臺中市豐原區農會</v>
      </c>
    </row>
    <row r="1746" spans="1:13" ht="75">
      <c r="A1746" s="71" t="s">
        <v>2226</v>
      </c>
      <c r="B1746" s="71" t="s">
        <v>2281</v>
      </c>
      <c r="C1746" s="71" t="s">
        <v>2398</v>
      </c>
      <c r="D1746" s="71" t="s">
        <v>2229</v>
      </c>
      <c r="E1746" s="72">
        <v>13</v>
      </c>
      <c r="F1746" s="100" t="s">
        <v>44</v>
      </c>
      <c r="G1746" s="101"/>
      <c r="H1746" s="43" t="s">
        <v>1</v>
      </c>
      <c r="I1746" s="76"/>
      <c r="K1746" s="140" t="str">
        <f t="shared" si="84"/>
        <v>農業管理與輔導業務-農政及作物生產輔導-獎補助費-對國內團體之捐助</v>
      </c>
      <c r="L1746" s="140" t="str">
        <f t="shared" si="85"/>
        <v>113年度農業產銷班組織輔導計畫</v>
      </c>
      <c r="M1746" s="40" t="str">
        <f t="shared" si="86"/>
        <v>臺中市豐原區農會</v>
      </c>
    </row>
    <row r="1747" spans="1:13" ht="75">
      <c r="A1747" s="71" t="s">
        <v>2226</v>
      </c>
      <c r="B1747" s="71" t="s">
        <v>2239</v>
      </c>
      <c r="C1747" s="71" t="s">
        <v>2398</v>
      </c>
      <c r="D1747" s="71" t="s">
        <v>2229</v>
      </c>
      <c r="E1747" s="72">
        <v>2282</v>
      </c>
      <c r="F1747" s="100" t="s">
        <v>44</v>
      </c>
      <c r="G1747" s="101"/>
      <c r="H1747" s="43" t="s">
        <v>1</v>
      </c>
      <c r="I1747" s="76"/>
      <c r="K1747" s="140" t="str">
        <f t="shared" si="84"/>
        <v>農業管理與輔導業務-農政及作物生產輔導-獎補助費-對國內團體之捐助</v>
      </c>
      <c r="L1747" s="140" t="str">
        <f t="shared" si="85"/>
        <v>113年度臺中市政府農業局國產有機質肥料加碼補助計畫</v>
      </c>
      <c r="M1747" s="40" t="str">
        <f t="shared" si="86"/>
        <v>臺中市豐原區農會</v>
      </c>
    </row>
    <row r="1748" spans="1:13" ht="75">
      <c r="A1748" s="71" t="s">
        <v>2226</v>
      </c>
      <c r="B1748" s="71" t="s">
        <v>2305</v>
      </c>
      <c r="C1748" s="71" t="s">
        <v>2398</v>
      </c>
      <c r="D1748" s="71" t="s">
        <v>2229</v>
      </c>
      <c r="E1748" s="72">
        <v>33</v>
      </c>
      <c r="F1748" s="100" t="s">
        <v>44</v>
      </c>
      <c r="G1748" s="101"/>
      <c r="H1748" s="43" t="s">
        <v>1</v>
      </c>
      <c r="I1748" s="76"/>
      <c r="K1748" s="140" t="str">
        <f t="shared" si="84"/>
        <v>農業管理與輔導業務-農政及作物生產輔導-獎補助費-對國內團體之捐助</v>
      </c>
      <c r="L1748" s="140" t="str">
        <f t="shared" si="85"/>
        <v>113年度臺中市補助農民辦理稻草剪段防止焚燒稻草計畫</v>
      </c>
      <c r="M1748" s="40" t="str">
        <f t="shared" si="86"/>
        <v>臺中市豐原區農會</v>
      </c>
    </row>
    <row r="1749" spans="1:13" ht="75">
      <c r="A1749" s="71" t="s">
        <v>2226</v>
      </c>
      <c r="B1749" s="71" t="s">
        <v>2227</v>
      </c>
      <c r="C1749" s="71" t="s">
        <v>2398</v>
      </c>
      <c r="D1749" s="71" t="s">
        <v>2229</v>
      </c>
      <c r="E1749" s="72">
        <v>128</v>
      </c>
      <c r="F1749" s="100" t="s">
        <v>44</v>
      </c>
      <c r="G1749" s="101"/>
      <c r="H1749" s="43" t="s">
        <v>1</v>
      </c>
      <c r="I1749" s="76"/>
      <c r="K1749" s="140" t="str">
        <f t="shared" si="84"/>
        <v>農業管理與輔導業務-農政及作物生產輔導-獎補助費-對國內團體之捐助</v>
      </c>
      <c r="L1749" s="140" t="str">
        <f t="shared" si="85"/>
        <v>113年度臺中市農產品標章驗證輔導計畫</v>
      </c>
      <c r="M1749" s="40" t="str">
        <f t="shared" si="86"/>
        <v>臺中市豐原區農會</v>
      </c>
    </row>
    <row r="1750" spans="1:13" ht="75">
      <c r="A1750" s="71" t="s">
        <v>2226</v>
      </c>
      <c r="B1750" s="71" t="s">
        <v>2399</v>
      </c>
      <c r="C1750" s="71" t="s">
        <v>2398</v>
      </c>
      <c r="D1750" s="71" t="s">
        <v>2229</v>
      </c>
      <c r="E1750" s="72">
        <v>300</v>
      </c>
      <c r="F1750" s="100" t="s">
        <v>44</v>
      </c>
      <c r="G1750" s="101"/>
      <c r="H1750" s="43" t="s">
        <v>1</v>
      </c>
      <c r="I1750" s="76"/>
      <c r="K1750" s="140" t="str">
        <f t="shared" si="84"/>
        <v>農業管理與輔導業務-農政及作物生產輔導-獎補助費-對國內團體之捐助</v>
      </c>
      <c r="L1750" s="140" t="str">
        <f t="shared" si="85"/>
        <v>113年度臺中市優質椪柑評鑑活動計畫</v>
      </c>
      <c r="M1750" s="40" t="str">
        <f t="shared" si="86"/>
        <v>臺中市豐原區農會</v>
      </c>
    </row>
    <row r="1751" spans="1:13" ht="75">
      <c r="A1751" s="71" t="s">
        <v>2226</v>
      </c>
      <c r="B1751" s="71" t="s">
        <v>2400</v>
      </c>
      <c r="C1751" s="71" t="s">
        <v>2398</v>
      </c>
      <c r="D1751" s="71" t="s">
        <v>2229</v>
      </c>
      <c r="E1751" s="72">
        <v>370</v>
      </c>
      <c r="F1751" s="100" t="s">
        <v>44</v>
      </c>
      <c r="G1751" s="101"/>
      <c r="H1751" s="43" t="s">
        <v>1</v>
      </c>
      <c r="I1751" s="76"/>
      <c r="K1751" s="140" t="str">
        <f t="shared" si="84"/>
        <v>農業管理與輔導業務-農政及作物生產輔導-獎補助費-對國內團體之捐助</v>
      </c>
      <c r="L1751" s="140" t="str">
        <f t="shared" si="85"/>
        <v>113年度臺中市豐原區補助農業產銷班運作經費計畫</v>
      </c>
      <c r="M1751" s="40" t="str">
        <f t="shared" si="86"/>
        <v>臺中市豐原區農會</v>
      </c>
    </row>
    <row r="1752" spans="1:13" ht="75">
      <c r="A1752" s="71" t="s">
        <v>2226</v>
      </c>
      <c r="B1752" s="71" t="s">
        <v>2401</v>
      </c>
      <c r="C1752" s="71" t="s">
        <v>2398</v>
      </c>
      <c r="D1752" s="71" t="s">
        <v>2229</v>
      </c>
      <c r="E1752" s="72">
        <v>500</v>
      </c>
      <c r="F1752" s="100" t="s">
        <v>44</v>
      </c>
      <c r="G1752" s="101"/>
      <c r="H1752" s="43" t="s">
        <v>1</v>
      </c>
      <c r="I1752" s="76"/>
      <c r="K1752" s="140" t="str">
        <f t="shared" si="84"/>
        <v>農業管理與輔導業務-農政及作物生產輔導-獎補助費-對國內團體之捐助</v>
      </c>
      <c r="L1752" s="140" t="str">
        <f t="shared" si="85"/>
        <v>113年度臺中市豐原區農特產品評鑑獎勵補助計畫</v>
      </c>
      <c r="M1752" s="40" t="str">
        <f t="shared" si="86"/>
        <v>臺中市豐原區農會</v>
      </c>
    </row>
    <row r="1753" spans="1:13" ht="75">
      <c r="A1753" s="71" t="s">
        <v>2226</v>
      </c>
      <c r="B1753" s="71" t="s">
        <v>2402</v>
      </c>
      <c r="C1753" s="71" t="s">
        <v>2398</v>
      </c>
      <c r="D1753" s="71" t="s">
        <v>2229</v>
      </c>
      <c r="E1753" s="72">
        <v>898</v>
      </c>
      <c r="F1753" s="100" t="s">
        <v>44</v>
      </c>
      <c r="G1753" s="101"/>
      <c r="H1753" s="43" t="s">
        <v>1</v>
      </c>
      <c r="I1753" s="76"/>
      <c r="K1753" s="140" t="str">
        <f t="shared" si="84"/>
        <v>農業管理與輔導業務-農政及作物生產輔導-獎補助費-對國內團體之捐助</v>
      </c>
      <c r="L1753" s="140" t="str">
        <f t="shared" si="85"/>
        <v>113年度豐原區農業作物類生產設備設施改善補助計畫</v>
      </c>
      <c r="M1753" s="40" t="str">
        <f t="shared" si="86"/>
        <v>臺中市豐原區農會</v>
      </c>
    </row>
    <row r="1754" spans="1:13" ht="75">
      <c r="A1754" s="71" t="s">
        <v>2226</v>
      </c>
      <c r="B1754" s="71" t="s">
        <v>2270</v>
      </c>
      <c r="C1754" s="71" t="s">
        <v>2403</v>
      </c>
      <c r="D1754" s="71" t="s">
        <v>2229</v>
      </c>
      <c r="E1754" s="72">
        <v>690</v>
      </c>
      <c r="F1754" s="100" t="s">
        <v>44</v>
      </c>
      <c r="G1754" s="101"/>
      <c r="H1754" s="43" t="s">
        <v>1</v>
      </c>
      <c r="I1754" s="76"/>
      <c r="K1754" s="140" t="str">
        <f t="shared" si="84"/>
        <v>農業管理與輔導業務-農政及作物生產輔導-獎補助費-對國內團體之捐助</v>
      </c>
      <c r="L1754" s="140" t="str">
        <f t="shared" si="85"/>
        <v>112年水稻產業專案輔導施用含稻草分解菌有機質肥料推廣計畫</v>
      </c>
      <c r="M1754" s="40" t="str">
        <f t="shared" si="86"/>
        <v>臺中市霧峰區農會</v>
      </c>
    </row>
    <row r="1755" spans="1:13" ht="75">
      <c r="A1755" s="71" t="s">
        <v>2226</v>
      </c>
      <c r="B1755" s="71" t="s">
        <v>2236</v>
      </c>
      <c r="C1755" s="71" t="s">
        <v>2403</v>
      </c>
      <c r="D1755" s="71" t="s">
        <v>2229</v>
      </c>
      <c r="E1755" s="72">
        <v>167</v>
      </c>
      <c r="F1755" s="100" t="s">
        <v>44</v>
      </c>
      <c r="G1755" s="101"/>
      <c r="H1755" s="43" t="s">
        <v>1</v>
      </c>
      <c r="I1755" s="76"/>
      <c r="K1755" s="140" t="str">
        <f t="shared" si="84"/>
        <v>農業管理與輔導業務-農政及作物生產輔導-獎補助費-對國內團體之捐助</v>
      </c>
      <c r="L1755" s="140" t="str">
        <f t="shared" si="85"/>
        <v>112年度友善環境植物保護資材推廣計畫</v>
      </c>
      <c r="M1755" s="40" t="str">
        <f t="shared" si="86"/>
        <v>臺中市霧峰區農會</v>
      </c>
    </row>
    <row r="1756" spans="1:13" ht="75">
      <c r="A1756" s="71" t="s">
        <v>2226</v>
      </c>
      <c r="B1756" s="71" t="s">
        <v>2404</v>
      </c>
      <c r="C1756" s="71" t="s">
        <v>2403</v>
      </c>
      <c r="D1756" s="71" t="s">
        <v>2229</v>
      </c>
      <c r="E1756" s="72">
        <v>48</v>
      </c>
      <c r="F1756" s="100" t="s">
        <v>44</v>
      </c>
      <c r="G1756" s="101"/>
      <c r="H1756" s="43" t="s">
        <v>1</v>
      </c>
      <c r="I1756" s="76"/>
      <c r="K1756" s="140" t="str">
        <f t="shared" si="84"/>
        <v>農業管理與輔導業務-農政及作物生產輔導-獎補助費-對國內團體之捐助</v>
      </c>
      <c r="L1756" s="140" t="str">
        <f t="shared" si="85"/>
        <v>112年度全國荔枝椿象化學防治及防治宣導講習計畫</v>
      </c>
      <c r="M1756" s="40" t="str">
        <f t="shared" si="86"/>
        <v>臺中市霧峰區農會</v>
      </c>
    </row>
    <row r="1757" spans="1:13" ht="75">
      <c r="A1757" s="71" t="s">
        <v>2226</v>
      </c>
      <c r="B1757" s="71" t="s">
        <v>2243</v>
      </c>
      <c r="C1757" s="71" t="s">
        <v>2403</v>
      </c>
      <c r="D1757" s="71" t="s">
        <v>2229</v>
      </c>
      <c r="E1757" s="72">
        <v>6493</v>
      </c>
      <c r="F1757" s="100" t="s">
        <v>44</v>
      </c>
      <c r="G1757" s="101"/>
      <c r="H1757" s="43" t="s">
        <v>1</v>
      </c>
      <c r="I1757" s="76"/>
      <c r="K1757" s="140" t="str">
        <f t="shared" si="84"/>
        <v>農業管理與輔導業務-農政及作物生產輔導-獎補助費-對國內團體之捐助</v>
      </c>
      <c r="L1757" s="140" t="str">
        <f t="shared" si="85"/>
        <v>112年度國產有機質肥料推廣計畫</v>
      </c>
      <c r="M1757" s="40" t="str">
        <f t="shared" si="86"/>
        <v>臺中市霧峰區農會</v>
      </c>
    </row>
    <row r="1758" spans="1:13" ht="75">
      <c r="A1758" s="71" t="s">
        <v>2226</v>
      </c>
      <c r="B1758" s="71" t="s">
        <v>2273</v>
      </c>
      <c r="C1758" s="71" t="s">
        <v>2403</v>
      </c>
      <c r="D1758" s="71" t="s">
        <v>2229</v>
      </c>
      <c r="E1758" s="72">
        <v>1101</v>
      </c>
      <c r="F1758" s="100" t="s">
        <v>44</v>
      </c>
      <c r="G1758" s="101"/>
      <c r="H1758" s="43" t="s">
        <v>1</v>
      </c>
      <c r="I1758" s="76"/>
      <c r="K1758" s="140" t="str">
        <f t="shared" si="84"/>
        <v>農業管理與輔導業務-農政及作物生產輔導-獎補助費-對國內團體之捐助</v>
      </c>
      <c r="L1758" s="140" t="str">
        <f t="shared" si="85"/>
        <v>112年度優質營農環境專區計畫</v>
      </c>
      <c r="M1758" s="40" t="str">
        <f t="shared" si="86"/>
        <v>臺中市霧峰區農會</v>
      </c>
    </row>
    <row r="1759" spans="1:13" ht="75">
      <c r="A1759" s="71" t="s">
        <v>2226</v>
      </c>
      <c r="B1759" s="71" t="s">
        <v>2274</v>
      </c>
      <c r="C1759" s="71" t="s">
        <v>2403</v>
      </c>
      <c r="D1759" s="71" t="s">
        <v>2229</v>
      </c>
      <c r="E1759" s="72">
        <v>556</v>
      </c>
      <c r="F1759" s="100" t="s">
        <v>44</v>
      </c>
      <c r="G1759" s="101"/>
      <c r="H1759" s="43" t="s">
        <v>1</v>
      </c>
      <c r="I1759" s="76"/>
      <c r="K1759" s="140" t="str">
        <f t="shared" si="84"/>
        <v>農業管理與輔導業務-農政及作物生產輔導-獎補助費-對國內團體之捐助</v>
      </c>
      <c r="L1759" s="140" t="str">
        <f t="shared" si="85"/>
        <v>112年強化水稻優良品種推廣與種源管理計畫</v>
      </c>
      <c r="M1759" s="40" t="str">
        <f t="shared" si="86"/>
        <v>臺中市霧峰區農會</v>
      </c>
    </row>
    <row r="1760" spans="1:13" ht="75">
      <c r="A1760" s="71" t="s">
        <v>2226</v>
      </c>
      <c r="B1760" s="71" t="s">
        <v>2275</v>
      </c>
      <c r="C1760" s="71" t="s">
        <v>2403</v>
      </c>
      <c r="D1760" s="71" t="s">
        <v>2229</v>
      </c>
      <c r="E1760" s="72">
        <v>7395</v>
      </c>
      <c r="F1760" s="100" t="s">
        <v>44</v>
      </c>
      <c r="G1760" s="101"/>
      <c r="H1760" s="43" t="s">
        <v>1</v>
      </c>
      <c r="I1760" s="76"/>
      <c r="K1760" s="140" t="str">
        <f t="shared" si="84"/>
        <v>農業管理與輔導業務-農政及作物生產輔導-獎補助費-對國內團體之捐助</v>
      </c>
      <c r="L1760" s="140" t="str">
        <f t="shared" si="85"/>
        <v>112年臺中市有機米供校園午餐使用計畫</v>
      </c>
      <c r="M1760" s="40" t="str">
        <f t="shared" si="86"/>
        <v>臺中市霧峰區農會</v>
      </c>
    </row>
    <row r="1761" spans="1:13" ht="75">
      <c r="A1761" s="71" t="s">
        <v>2226</v>
      </c>
      <c r="B1761" s="71" t="s">
        <v>2279</v>
      </c>
      <c r="C1761" s="71" t="s">
        <v>2403</v>
      </c>
      <c r="D1761" s="71" t="s">
        <v>2229</v>
      </c>
      <c r="E1761" s="72">
        <v>484</v>
      </c>
      <c r="F1761" s="100" t="s">
        <v>44</v>
      </c>
      <c r="G1761" s="101"/>
      <c r="H1761" s="43" t="s">
        <v>1</v>
      </c>
      <c r="I1761" s="76"/>
      <c r="K1761" s="140" t="str">
        <f t="shared" si="84"/>
        <v>農業管理與輔導業務-農政及作物生產輔導-獎補助費-對國內團體之捐助</v>
      </c>
      <c r="L1761" s="140" t="str">
        <f t="shared" si="85"/>
        <v>113年度水稻病蟲害綜合防治資材計畫</v>
      </c>
      <c r="M1761" s="40" t="str">
        <f t="shared" si="86"/>
        <v>臺中市霧峰區農會</v>
      </c>
    </row>
    <row r="1762" spans="1:13" ht="75">
      <c r="A1762" s="71" t="s">
        <v>2226</v>
      </c>
      <c r="B1762" s="71" t="s">
        <v>2280</v>
      </c>
      <c r="C1762" s="71" t="s">
        <v>2403</v>
      </c>
      <c r="D1762" s="71" t="s">
        <v>2229</v>
      </c>
      <c r="E1762" s="72">
        <v>860</v>
      </c>
      <c r="F1762" s="100" t="s">
        <v>44</v>
      </c>
      <c r="G1762" s="101"/>
      <c r="H1762" s="43" t="s">
        <v>1</v>
      </c>
      <c r="I1762" s="76"/>
      <c r="K1762" s="140" t="str">
        <f t="shared" si="84"/>
        <v>農業管理與輔導業務-農政及作物生產輔導-獎補助費-對國內團體之捐助</v>
      </c>
      <c r="L1762" s="140" t="str">
        <f t="shared" si="85"/>
        <v>113年度水稻產業專案輔導施用含稻草分解菌有機質肥料推廣計畫</v>
      </c>
      <c r="M1762" s="40" t="str">
        <f t="shared" si="86"/>
        <v>臺中市霧峰區農會</v>
      </c>
    </row>
    <row r="1763" spans="1:13" ht="75">
      <c r="A1763" s="71" t="s">
        <v>2226</v>
      </c>
      <c r="B1763" s="71" t="s">
        <v>2309</v>
      </c>
      <c r="C1763" s="71" t="s">
        <v>2403</v>
      </c>
      <c r="D1763" s="71" t="s">
        <v>2229</v>
      </c>
      <c r="E1763" s="72">
        <v>25</v>
      </c>
      <c r="F1763" s="100" t="s">
        <v>44</v>
      </c>
      <c r="G1763" s="101"/>
      <c r="H1763" s="43" t="s">
        <v>1</v>
      </c>
      <c r="I1763" s="76"/>
      <c r="K1763" s="140" t="str">
        <f t="shared" si="84"/>
        <v>農業管理與輔導業務-農政及作物生產輔導-獎補助費-對國內團體之捐助</v>
      </c>
      <c r="L1763" s="140" t="str">
        <f t="shared" si="85"/>
        <v>113年度荔枝椿象生物防治計畫</v>
      </c>
      <c r="M1763" s="40" t="str">
        <f t="shared" si="86"/>
        <v>臺中市霧峰區農會</v>
      </c>
    </row>
    <row r="1764" spans="1:13" ht="75">
      <c r="A1764" s="71" t="s">
        <v>2226</v>
      </c>
      <c r="B1764" s="71" t="s">
        <v>2252</v>
      </c>
      <c r="C1764" s="71" t="s">
        <v>2403</v>
      </c>
      <c r="D1764" s="71" t="s">
        <v>2229</v>
      </c>
      <c r="E1764" s="72">
        <v>5342</v>
      </c>
      <c r="F1764" s="100" t="s">
        <v>44</v>
      </c>
      <c r="G1764" s="101"/>
      <c r="H1764" s="43" t="s">
        <v>1</v>
      </c>
      <c r="I1764" s="76"/>
      <c r="K1764" s="140" t="str">
        <f t="shared" si="84"/>
        <v>農業管理與輔導業務-農政及作物生產輔導-獎補助費-對國內團體之捐助</v>
      </c>
      <c r="L1764" s="140" t="str">
        <f t="shared" si="85"/>
        <v>113年度國產有機質肥料推廣計畫</v>
      </c>
      <c r="M1764" s="40" t="str">
        <f t="shared" si="86"/>
        <v>臺中市霧峰區農會</v>
      </c>
    </row>
    <row r="1765" spans="1:13" ht="75">
      <c r="A1765" s="71" t="s">
        <v>2226</v>
      </c>
      <c r="B1765" s="71" t="s">
        <v>2247</v>
      </c>
      <c r="C1765" s="71" t="s">
        <v>2403</v>
      </c>
      <c r="D1765" s="71" t="s">
        <v>2229</v>
      </c>
      <c r="E1765" s="72">
        <v>28</v>
      </c>
      <c r="F1765" s="100" t="s">
        <v>44</v>
      </c>
      <c r="G1765" s="101"/>
      <c r="H1765" s="43" t="s">
        <v>1</v>
      </c>
      <c r="I1765" s="76"/>
      <c r="K1765" s="140" t="str">
        <f t="shared" si="84"/>
        <v>農業管理與輔導業務-農政及作物生產輔導-獎補助費-對國內團體之捐助</v>
      </c>
      <c r="L1765" s="140" t="str">
        <f t="shared" si="85"/>
        <v>113年度國產微生物肥料及農田地力肥料推廣計畫</v>
      </c>
      <c r="M1765" s="40" t="str">
        <f t="shared" si="86"/>
        <v>臺中市霧峰區農會</v>
      </c>
    </row>
    <row r="1766" spans="1:13" ht="75">
      <c r="A1766" s="71" t="s">
        <v>2226</v>
      </c>
      <c r="B1766" s="71" t="s">
        <v>2281</v>
      </c>
      <c r="C1766" s="71" t="s">
        <v>2403</v>
      </c>
      <c r="D1766" s="71" t="s">
        <v>2229</v>
      </c>
      <c r="E1766" s="72">
        <v>25</v>
      </c>
      <c r="F1766" s="100" t="s">
        <v>44</v>
      </c>
      <c r="G1766" s="101"/>
      <c r="H1766" s="43" t="s">
        <v>1</v>
      </c>
      <c r="I1766" s="76"/>
      <c r="K1766" s="140" t="str">
        <f t="shared" si="84"/>
        <v>農業管理與輔導業務-農政及作物生產輔導-獎補助費-對國內團體之捐助</v>
      </c>
      <c r="L1766" s="140" t="str">
        <f t="shared" si="85"/>
        <v>113年度農業產銷班組織輔導計畫</v>
      </c>
      <c r="M1766" s="40" t="str">
        <f t="shared" si="86"/>
        <v>臺中市霧峰區農會</v>
      </c>
    </row>
    <row r="1767" spans="1:13" ht="75">
      <c r="A1767" s="71" t="s">
        <v>2226</v>
      </c>
      <c r="B1767" s="71" t="s">
        <v>2283</v>
      </c>
      <c r="C1767" s="71" t="s">
        <v>2403</v>
      </c>
      <c r="D1767" s="71" t="s">
        <v>2229</v>
      </c>
      <c r="E1767" s="72">
        <v>8988</v>
      </c>
      <c r="F1767" s="100" t="s">
        <v>44</v>
      </c>
      <c r="G1767" s="101"/>
      <c r="H1767" s="43" t="s">
        <v>1</v>
      </c>
      <c r="I1767" s="76"/>
      <c r="K1767" s="140" t="str">
        <f t="shared" si="84"/>
        <v>農業管理與輔導業務-農政及作物生產輔導-獎補助費-對國內團體之捐助</v>
      </c>
      <c r="L1767" s="140" t="str">
        <f t="shared" si="85"/>
        <v>113年度臺中市有機米供學校午餐使用計畫</v>
      </c>
      <c r="M1767" s="40" t="str">
        <f t="shared" si="86"/>
        <v>臺中市霧峰區農會</v>
      </c>
    </row>
    <row r="1768" spans="1:13" ht="75">
      <c r="A1768" s="71" t="s">
        <v>2226</v>
      </c>
      <c r="B1768" s="71" t="s">
        <v>2239</v>
      </c>
      <c r="C1768" s="71" t="s">
        <v>2403</v>
      </c>
      <c r="D1768" s="71" t="s">
        <v>2229</v>
      </c>
      <c r="E1768" s="72">
        <v>1848</v>
      </c>
      <c r="F1768" s="100" t="s">
        <v>44</v>
      </c>
      <c r="G1768" s="101"/>
      <c r="H1768" s="43" t="s">
        <v>1</v>
      </c>
      <c r="I1768" s="76"/>
      <c r="K1768" s="140" t="str">
        <f t="shared" si="84"/>
        <v>農業管理與輔導業務-農政及作物生產輔導-獎補助費-對國內團體之捐助</v>
      </c>
      <c r="L1768" s="140" t="str">
        <f t="shared" si="85"/>
        <v>113年度臺中市政府農業局國產有機質肥料加碼補助計畫</v>
      </c>
      <c r="M1768" s="40" t="str">
        <f t="shared" si="86"/>
        <v>臺中市霧峰區農會</v>
      </c>
    </row>
    <row r="1769" spans="1:13" ht="75">
      <c r="A1769" s="71" t="s">
        <v>2226</v>
      </c>
      <c r="B1769" s="71" t="s">
        <v>2305</v>
      </c>
      <c r="C1769" s="71" t="s">
        <v>2403</v>
      </c>
      <c r="D1769" s="71" t="s">
        <v>2229</v>
      </c>
      <c r="E1769" s="72">
        <v>1618</v>
      </c>
      <c r="F1769" s="100" t="s">
        <v>44</v>
      </c>
      <c r="G1769" s="101"/>
      <c r="H1769" s="43" t="s">
        <v>1</v>
      </c>
      <c r="I1769" s="76"/>
      <c r="K1769" s="140" t="str">
        <f t="shared" si="84"/>
        <v>農業管理與輔導業務-農政及作物生產輔導-獎補助費-對國內團體之捐助</v>
      </c>
      <c r="L1769" s="140" t="str">
        <f t="shared" si="85"/>
        <v>113年度臺中市補助農民辦理稻草剪段防止焚燒稻草計畫</v>
      </c>
      <c r="M1769" s="40" t="str">
        <f t="shared" si="86"/>
        <v>臺中市霧峰區農會</v>
      </c>
    </row>
    <row r="1770" spans="1:13" ht="75">
      <c r="A1770" s="71" t="s">
        <v>2226</v>
      </c>
      <c r="B1770" s="71" t="s">
        <v>2227</v>
      </c>
      <c r="C1770" s="71" t="s">
        <v>2403</v>
      </c>
      <c r="D1770" s="71" t="s">
        <v>2229</v>
      </c>
      <c r="E1770" s="72">
        <v>804</v>
      </c>
      <c r="F1770" s="100" t="s">
        <v>44</v>
      </c>
      <c r="G1770" s="101"/>
      <c r="H1770" s="43" t="s">
        <v>1</v>
      </c>
      <c r="I1770" s="76"/>
      <c r="K1770" s="140" t="str">
        <f t="shared" si="84"/>
        <v>農業管理與輔導業務-農政及作物生產輔導-獎補助費-對國內團體之捐助</v>
      </c>
      <c r="L1770" s="140" t="str">
        <f t="shared" si="85"/>
        <v>113年度臺中市農產品標章驗證輔導計畫</v>
      </c>
      <c r="M1770" s="40" t="str">
        <f t="shared" si="86"/>
        <v>臺中市霧峰區農會</v>
      </c>
    </row>
    <row r="1771" spans="1:13" ht="75">
      <c r="A1771" s="71" t="s">
        <v>2226</v>
      </c>
      <c r="B1771" s="71" t="s">
        <v>2405</v>
      </c>
      <c r="C1771" s="71" t="s">
        <v>2403</v>
      </c>
      <c r="D1771" s="71" t="s">
        <v>2229</v>
      </c>
      <c r="E1771" s="72">
        <v>520</v>
      </c>
      <c r="F1771" s="100" t="s">
        <v>44</v>
      </c>
      <c r="G1771" s="101"/>
      <c r="H1771" s="43" t="s">
        <v>1</v>
      </c>
      <c r="I1771" s="76"/>
      <c r="K1771" s="140" t="str">
        <f t="shared" si="84"/>
        <v>農業管理與輔導業務-農政及作物生產輔導-獎補助費-對國內團體之捐助</v>
      </c>
      <c r="L1771" s="140" t="str">
        <f t="shared" si="85"/>
        <v>113年度臺中市霧峰區補助農業產銷班運作經費計畫</v>
      </c>
      <c r="M1771" s="40" t="str">
        <f t="shared" si="86"/>
        <v>臺中市霧峰區農會</v>
      </c>
    </row>
    <row r="1772" spans="1:13" ht="75">
      <c r="A1772" s="71" t="s">
        <v>2226</v>
      </c>
      <c r="B1772" s="71" t="s">
        <v>2287</v>
      </c>
      <c r="C1772" s="71" t="s">
        <v>2403</v>
      </c>
      <c r="D1772" s="71" t="s">
        <v>2229</v>
      </c>
      <c r="E1772" s="72">
        <v>1401</v>
      </c>
      <c r="F1772" s="100" t="s">
        <v>44</v>
      </c>
      <c r="G1772" s="101"/>
      <c r="H1772" s="43" t="s">
        <v>1</v>
      </c>
      <c r="I1772" s="76"/>
      <c r="K1772" s="140" t="str">
        <f t="shared" si="84"/>
        <v>農業管理與輔導業務-農政及作物生產輔導-獎補助費-對國內團體之捐助</v>
      </c>
      <c r="L1772" s="140" t="str">
        <f t="shared" si="85"/>
        <v>113年度優質營農環境專區計畫</v>
      </c>
      <c r="M1772" s="40" t="str">
        <f t="shared" si="86"/>
        <v>臺中市霧峰區農會</v>
      </c>
    </row>
    <row r="1773" spans="1:13" ht="75">
      <c r="A1773" s="71" t="s">
        <v>2226</v>
      </c>
      <c r="B1773" s="71" t="s">
        <v>2406</v>
      </c>
      <c r="C1773" s="71" t="s">
        <v>2403</v>
      </c>
      <c r="D1773" s="71" t="s">
        <v>2229</v>
      </c>
      <c r="E1773" s="72">
        <v>835</v>
      </c>
      <c r="F1773" s="100" t="s">
        <v>44</v>
      </c>
      <c r="G1773" s="101"/>
      <c r="H1773" s="43" t="s">
        <v>1</v>
      </c>
      <c r="I1773" s="76"/>
      <c r="K1773" s="140" t="str">
        <f t="shared" si="84"/>
        <v>農業管理與輔導業務-農政及作物生產輔導-獎補助費-對國內團體之捐助</v>
      </c>
      <c r="L1773" s="140" t="str">
        <f t="shared" si="85"/>
        <v>113年度霧峰區農業作物類生產設備設施改善補助計</v>
      </c>
      <c r="M1773" s="40" t="str">
        <f t="shared" si="86"/>
        <v>臺中市霧峰區農會</v>
      </c>
    </row>
    <row r="1774" spans="1:13" ht="75">
      <c r="A1774" s="71" t="s">
        <v>2226</v>
      </c>
      <c r="B1774" s="71" t="s">
        <v>2312</v>
      </c>
      <c r="C1774" s="71" t="s">
        <v>2403</v>
      </c>
      <c r="D1774" s="71" t="s">
        <v>2229</v>
      </c>
      <c r="E1774" s="72">
        <v>1077</v>
      </c>
      <c r="F1774" s="100" t="s">
        <v>44</v>
      </c>
      <c r="G1774" s="101"/>
      <c r="H1774" s="43" t="s">
        <v>1</v>
      </c>
      <c r="I1774" s="76"/>
      <c r="K1774" s="140" t="str">
        <f t="shared" si="84"/>
        <v>農業管理與輔導業務-農政及作物生產輔導-獎補助費-對國內團體之捐助</v>
      </c>
      <c r="L1774" s="140" t="str">
        <f t="shared" si="85"/>
        <v>113年荔枝椿象化學防治及防治宣導講習會計畫</v>
      </c>
      <c r="M1774" s="40" t="str">
        <f t="shared" si="86"/>
        <v>臺中市霧峰區農會</v>
      </c>
    </row>
    <row r="1775" spans="1:13" ht="75">
      <c r="A1775" s="71" t="s">
        <v>2226</v>
      </c>
      <c r="B1775" s="71" t="s">
        <v>2288</v>
      </c>
      <c r="C1775" s="71" t="s">
        <v>2403</v>
      </c>
      <c r="D1775" s="71" t="s">
        <v>2229</v>
      </c>
      <c r="E1775" s="72">
        <v>624</v>
      </c>
      <c r="F1775" s="100" t="s">
        <v>44</v>
      </c>
      <c r="G1775" s="101"/>
      <c r="H1775" s="43" t="s">
        <v>1</v>
      </c>
      <c r="I1775" s="76"/>
      <c r="K1775" s="140" t="str">
        <f t="shared" si="84"/>
        <v>農業管理與輔導業務-農政及作物生產輔導-獎補助費-對國內團體之捐助</v>
      </c>
      <c r="L1775" s="140" t="str">
        <f t="shared" si="85"/>
        <v>113年強化水稻優良品種推廣與種原管理計畫</v>
      </c>
      <c r="M1775" s="40" t="str">
        <f t="shared" si="86"/>
        <v>臺中市霧峰區農會</v>
      </c>
    </row>
    <row r="1776" spans="1:13" ht="75">
      <c r="A1776" s="71" t="s">
        <v>2226</v>
      </c>
      <c r="B1776" s="71" t="s">
        <v>2289</v>
      </c>
      <c r="C1776" s="71" t="s">
        <v>2403</v>
      </c>
      <c r="D1776" s="71" t="s">
        <v>2229</v>
      </c>
      <c r="E1776" s="72">
        <v>196</v>
      </c>
      <c r="F1776" s="100" t="s">
        <v>44</v>
      </c>
      <c r="G1776" s="101"/>
      <c r="H1776" s="43" t="s">
        <v>1</v>
      </c>
      <c r="I1776" s="76"/>
      <c r="K1776" s="140" t="str">
        <f t="shared" si="84"/>
        <v>農業管理與輔導業務-農政及作物生產輔導-獎補助費-對國內團體之捐助</v>
      </c>
      <c r="L1776" s="140" t="str">
        <f t="shared" si="85"/>
        <v>113年第1期作補助農民繳售公糧運費補助計畫</v>
      </c>
      <c r="M1776" s="40" t="str">
        <f t="shared" si="86"/>
        <v>臺中市霧峰區農會</v>
      </c>
    </row>
    <row r="1777" spans="1:13" ht="75">
      <c r="A1777" s="71" t="s">
        <v>2226</v>
      </c>
      <c r="B1777" s="71" t="s">
        <v>2290</v>
      </c>
      <c r="C1777" s="71" t="s">
        <v>2403</v>
      </c>
      <c r="D1777" s="71" t="s">
        <v>2229</v>
      </c>
      <c r="E1777" s="72">
        <v>6</v>
      </c>
      <c r="F1777" s="100" t="s">
        <v>44</v>
      </c>
      <c r="G1777" s="101"/>
      <c r="H1777" s="43" t="s">
        <v>1</v>
      </c>
      <c r="I1777" s="76"/>
      <c r="K1777" s="140" t="str">
        <f t="shared" si="84"/>
        <v>農業管理與輔導業務-農政及作物生產輔導-獎補助費-對國內團體之捐助</v>
      </c>
      <c r="L1777" s="140" t="str">
        <f t="shared" si="85"/>
        <v>113年第2期作公糧運費補助計畫</v>
      </c>
      <c r="M1777" s="40" t="str">
        <f t="shared" si="86"/>
        <v>臺中市霧峰區農會</v>
      </c>
    </row>
    <row r="1778" spans="1:13" ht="75">
      <c r="A1778" s="71" t="s">
        <v>2226</v>
      </c>
      <c r="B1778" s="71" t="s">
        <v>2291</v>
      </c>
      <c r="C1778" s="71" t="s">
        <v>2403</v>
      </c>
      <c r="D1778" s="71" t="s">
        <v>2229</v>
      </c>
      <c r="E1778" s="72">
        <v>80</v>
      </c>
      <c r="F1778" s="100" t="s">
        <v>44</v>
      </c>
      <c r="G1778" s="101"/>
      <c r="H1778" s="43" t="s">
        <v>1</v>
      </c>
      <c r="I1778" s="76"/>
      <c r="K1778" s="140" t="str">
        <f t="shared" si="84"/>
        <v>農業管理與輔導業務-農政及作物生產輔導-獎補助費-對國內團體之捐助</v>
      </c>
      <c r="L1778" s="140" t="str">
        <f t="shared" si="85"/>
        <v>113年臺灣稻米達人選拔計畫</v>
      </c>
      <c r="M1778" s="40" t="str">
        <f t="shared" si="86"/>
        <v>臺中市霧峰區農會</v>
      </c>
    </row>
    <row r="1779" spans="1:13" ht="75">
      <c r="A1779" s="71" t="s">
        <v>2226</v>
      </c>
      <c r="B1779" s="71" t="s">
        <v>2313</v>
      </c>
      <c r="C1779" s="71" t="s">
        <v>2403</v>
      </c>
      <c r="D1779" s="71" t="s">
        <v>2229</v>
      </c>
      <c r="E1779" s="72">
        <v>62</v>
      </c>
      <c r="F1779" s="100" t="s">
        <v>44</v>
      </c>
      <c r="G1779" s="101"/>
      <c r="H1779" s="43" t="s">
        <v>1</v>
      </c>
      <c r="I1779" s="76"/>
      <c r="K1779" s="140" t="str">
        <f t="shared" si="84"/>
        <v>農業管理與輔導業務-農政及作物生產輔導-獎補助費-對國內團體之捐助</v>
      </c>
      <c r="L1779" s="140" t="str">
        <f t="shared" si="85"/>
        <v>臺中市112年度梨山地區東方果實蠅防治示範計畫</v>
      </c>
      <c r="M1779" s="40" t="str">
        <f t="shared" si="86"/>
        <v>臺中市霧峰區農會</v>
      </c>
    </row>
    <row r="1780" spans="1:13" ht="75">
      <c r="A1780" s="71" t="s">
        <v>2226</v>
      </c>
      <c r="B1780" s="71" t="s">
        <v>2314</v>
      </c>
      <c r="C1780" s="71" t="s">
        <v>2403</v>
      </c>
      <c r="D1780" s="71" t="s">
        <v>2229</v>
      </c>
      <c r="E1780" s="72">
        <v>75</v>
      </c>
      <c r="F1780" s="100" t="s">
        <v>44</v>
      </c>
      <c r="G1780" s="101"/>
      <c r="H1780" s="43" t="s">
        <v>1</v>
      </c>
      <c r="I1780" s="76"/>
      <c r="K1780" s="140" t="str">
        <f t="shared" si="84"/>
        <v>農業管理與輔導業務-農政及作物生產輔導-獎補助費-對國內團體之捐助</v>
      </c>
      <c r="L1780" s="140" t="str">
        <f t="shared" si="85"/>
        <v>臺中市113年度梨山地區東方果實蠅防治示範計畫</v>
      </c>
      <c r="M1780" s="40" t="str">
        <f t="shared" si="86"/>
        <v>臺中市霧峰區農會</v>
      </c>
    </row>
    <row r="1781" spans="1:13" ht="75">
      <c r="A1781" s="71" t="s">
        <v>2226</v>
      </c>
      <c r="B1781" s="71" t="s">
        <v>2230</v>
      </c>
      <c r="C1781" s="71" t="s">
        <v>2407</v>
      </c>
      <c r="D1781" s="71" t="s">
        <v>2229</v>
      </c>
      <c r="E1781" s="72">
        <v>14</v>
      </c>
      <c r="F1781" s="100" t="s">
        <v>44</v>
      </c>
      <c r="G1781" s="101"/>
      <c r="H1781" s="43" t="s">
        <v>1</v>
      </c>
      <c r="I1781" s="76"/>
      <c r="K1781" s="140" t="str">
        <f t="shared" si="84"/>
        <v>農業管理與輔導業務-農政及作物生產輔導-獎補助費-對國內團體之捐助</v>
      </c>
      <c r="L1781" s="140" t="str">
        <f t="shared" si="85"/>
        <v>113年度臺中市有機及有機轉型期驗證加碼補助計畫</v>
      </c>
      <c r="M1781" s="40" t="str">
        <f t="shared" si="86"/>
        <v>臺中市霧峰區農會有關農委會專案計畫專戶</v>
      </c>
    </row>
    <row r="1782" spans="1:13" ht="75">
      <c r="A1782" s="71" t="s">
        <v>2226</v>
      </c>
      <c r="B1782" s="71" t="s">
        <v>2236</v>
      </c>
      <c r="C1782" s="71" t="s">
        <v>2408</v>
      </c>
      <c r="D1782" s="71" t="s">
        <v>2229</v>
      </c>
      <c r="E1782" s="72">
        <v>17</v>
      </c>
      <c r="F1782" s="100" t="s">
        <v>44</v>
      </c>
      <c r="G1782" s="101"/>
      <c r="H1782" s="43" t="s">
        <v>1</v>
      </c>
      <c r="I1782" s="76"/>
      <c r="K1782" s="140" t="str">
        <f t="shared" si="84"/>
        <v>農業管理與輔導業務-農政及作物生產輔導-獎補助費-對國內團體之捐助</v>
      </c>
      <c r="L1782" s="140" t="str">
        <f t="shared" si="85"/>
        <v>112年度友善環境植物保護資材推廣計畫</v>
      </c>
      <c r="M1782" s="40" t="str">
        <f t="shared" si="86"/>
        <v>臺中地區農會</v>
      </c>
    </row>
    <row r="1783" spans="1:13" ht="75">
      <c r="A1783" s="71" t="s">
        <v>2226</v>
      </c>
      <c r="B1783" s="71" t="s">
        <v>2274</v>
      </c>
      <c r="C1783" s="71" t="s">
        <v>2408</v>
      </c>
      <c r="D1783" s="71" t="s">
        <v>2229</v>
      </c>
      <c r="E1783" s="72">
        <v>34</v>
      </c>
      <c r="F1783" s="100" t="s">
        <v>44</v>
      </c>
      <c r="G1783" s="101"/>
      <c r="H1783" s="43" t="s">
        <v>1</v>
      </c>
      <c r="I1783" s="76"/>
      <c r="K1783" s="140" t="str">
        <f t="shared" si="84"/>
        <v>農業管理與輔導業務-農政及作物生產輔導-獎補助費-對國內團體之捐助</v>
      </c>
      <c r="L1783" s="140" t="str">
        <f t="shared" si="85"/>
        <v>112年強化水稻優良品種推廣與種源管理計畫</v>
      </c>
      <c r="M1783" s="40" t="str">
        <f t="shared" si="86"/>
        <v>臺中地區農會</v>
      </c>
    </row>
    <row r="1784" spans="1:13" ht="75">
      <c r="A1784" s="71" t="s">
        <v>2226</v>
      </c>
      <c r="B1784" s="71" t="s">
        <v>2230</v>
      </c>
      <c r="C1784" s="71" t="s">
        <v>2409</v>
      </c>
      <c r="D1784" s="71" t="s">
        <v>2229</v>
      </c>
      <c r="E1784" s="72">
        <v>18</v>
      </c>
      <c r="F1784" s="100" t="s">
        <v>44</v>
      </c>
      <c r="G1784" s="101"/>
      <c r="H1784" s="43" t="s">
        <v>1</v>
      </c>
      <c r="I1784" s="76"/>
      <c r="K1784" s="140" t="str">
        <f t="shared" si="84"/>
        <v>農業管理與輔導業務-農政及作物生產輔導-獎補助費-對國內團體之捐助</v>
      </c>
      <c r="L1784" s="140" t="str">
        <f t="shared" si="85"/>
        <v>113年度臺中市有機及有機轉型期驗證加碼補助計畫</v>
      </c>
      <c r="M1784" s="40" t="str">
        <f t="shared" si="86"/>
        <v>銥光農業科技股份有限公司</v>
      </c>
    </row>
    <row r="1785" spans="1:13" ht="75">
      <c r="A1785" s="71" t="s">
        <v>2226</v>
      </c>
      <c r="B1785" s="71" t="s">
        <v>2227</v>
      </c>
      <c r="C1785" s="71" t="s">
        <v>2410</v>
      </c>
      <c r="D1785" s="71" t="s">
        <v>2229</v>
      </c>
      <c r="E1785" s="72">
        <v>128</v>
      </c>
      <c r="F1785" s="100" t="s">
        <v>44</v>
      </c>
      <c r="G1785" s="101"/>
      <c r="H1785" s="43" t="s">
        <v>1</v>
      </c>
      <c r="I1785" s="76"/>
      <c r="K1785" s="140" t="str">
        <f t="shared" si="84"/>
        <v>農業管理與輔導業務-農政及作物生產輔導-獎補助費-對國內團體之捐助</v>
      </c>
      <c r="L1785" s="140" t="str">
        <f t="shared" si="85"/>
        <v>113年度臺中市農產品標章驗證輔導計畫</v>
      </c>
      <c r="M1785" s="40" t="str">
        <f t="shared" si="86"/>
        <v>歐森農場</v>
      </c>
    </row>
    <row r="1786" spans="1:13" ht="75">
      <c r="A1786" s="71" t="s">
        <v>2226</v>
      </c>
      <c r="B1786" s="71" t="s">
        <v>2289</v>
      </c>
      <c r="C1786" s="71" t="s">
        <v>2411</v>
      </c>
      <c r="D1786" s="71" t="s">
        <v>2229</v>
      </c>
      <c r="E1786" s="72">
        <v>619</v>
      </c>
      <c r="F1786" s="100" t="s">
        <v>44</v>
      </c>
      <c r="G1786" s="101"/>
      <c r="H1786" s="43" t="s">
        <v>1</v>
      </c>
      <c r="I1786" s="76"/>
      <c r="K1786" s="140" t="str">
        <f t="shared" si="84"/>
        <v>農業管理與輔導業務-農政及作物生產輔導-獎補助費-對國內團體之捐助</v>
      </c>
      <c r="L1786" s="140" t="str">
        <f t="shared" si="85"/>
        <v>113年第1期作補助農民繳售公糧運費補助計畫</v>
      </c>
      <c r="M1786" s="40" t="str">
        <f t="shared" si="86"/>
        <v>潭子區農會供銷部</v>
      </c>
    </row>
    <row r="1787" spans="1:13" ht="75">
      <c r="A1787" s="71" t="s">
        <v>2226</v>
      </c>
      <c r="B1787" s="71" t="s">
        <v>2290</v>
      </c>
      <c r="C1787" s="71" t="s">
        <v>2411</v>
      </c>
      <c r="D1787" s="71" t="s">
        <v>2229</v>
      </c>
      <c r="E1787" s="72">
        <v>30</v>
      </c>
      <c r="F1787" s="100" t="s">
        <v>44</v>
      </c>
      <c r="G1787" s="101"/>
      <c r="H1787" s="43" t="s">
        <v>1</v>
      </c>
      <c r="I1787" s="76"/>
      <c r="K1787" s="140" t="str">
        <f t="shared" si="84"/>
        <v>農業管理與輔導業務-農政及作物生產輔導-獎補助費-對國內團體之捐助</v>
      </c>
      <c r="L1787" s="140" t="str">
        <f t="shared" si="85"/>
        <v>113年第2期作公糧運費補助計畫</v>
      </c>
      <c r="M1787" s="40" t="str">
        <f t="shared" si="86"/>
        <v>潭子區農會供銷部</v>
      </c>
    </row>
    <row r="1788" spans="1:13" ht="75">
      <c r="A1788" s="71" t="s">
        <v>2412</v>
      </c>
      <c r="B1788" s="71" t="s">
        <v>2413</v>
      </c>
      <c r="C1788" s="71" t="s">
        <v>2414</v>
      </c>
      <c r="D1788" s="71" t="s">
        <v>2229</v>
      </c>
      <c r="E1788" s="72">
        <v>130</v>
      </c>
      <c r="F1788" s="100" t="s">
        <v>44</v>
      </c>
      <c r="G1788" s="101"/>
      <c r="H1788" s="43" t="s">
        <v>1</v>
      </c>
      <c r="I1788" s="76"/>
      <c r="K1788" s="140" t="str">
        <f t="shared" si="84"/>
        <v>農業管理與輔導業務-農會及休閒農業輔導-獎補助費-對國內團體之捐助</v>
      </c>
      <c r="L1788" s="140" t="str">
        <f t="shared" si="85"/>
        <v>112年度休閒農場查核及輔導管理計畫</v>
      </c>
      <c r="M1788" s="40" t="str">
        <f t="shared" si="86"/>
        <v>小路休閒農場</v>
      </c>
    </row>
    <row r="1789" spans="1:13" ht="75">
      <c r="A1789" s="71" t="s">
        <v>2412</v>
      </c>
      <c r="B1789" s="71" t="s">
        <v>2415</v>
      </c>
      <c r="C1789" s="71" t="s">
        <v>2416</v>
      </c>
      <c r="D1789" s="71" t="s">
        <v>2229</v>
      </c>
      <c r="E1789" s="72">
        <v>60</v>
      </c>
      <c r="F1789" s="100" t="s">
        <v>44</v>
      </c>
      <c r="G1789" s="101"/>
      <c r="H1789" s="43" t="s">
        <v>1</v>
      </c>
      <c r="I1789" s="76"/>
      <c r="K1789" s="140" t="str">
        <f t="shared" si="84"/>
        <v>農業管理與輔導業務-農會及休閒農業輔導-獎補助費-對國內團體之捐助</v>
      </c>
      <c r="L1789" s="140" t="str">
        <f t="shared" si="85"/>
        <v>113年度臺中市休閒農場查核及輔導管理計畫</v>
      </c>
      <c r="M1789" s="40" t="str">
        <f t="shared" si="86"/>
        <v>文山休閒農場蘇曉涵</v>
      </c>
    </row>
    <row r="1790" spans="1:13" ht="75">
      <c r="A1790" s="71" t="s">
        <v>2412</v>
      </c>
      <c r="B1790" s="71" t="s">
        <v>2417</v>
      </c>
      <c r="C1790" s="71" t="s">
        <v>2418</v>
      </c>
      <c r="D1790" s="71" t="s">
        <v>2229</v>
      </c>
      <c r="E1790" s="72">
        <v>200</v>
      </c>
      <c r="F1790" s="100" t="s">
        <v>44</v>
      </c>
      <c r="G1790" s="101"/>
      <c r="H1790" s="43" t="s">
        <v>1</v>
      </c>
      <c r="I1790" s="76"/>
      <c r="K1790" s="140" t="str">
        <f t="shared" si="84"/>
        <v>農業管理與輔導業務-農會及休閒農業輔導-獎補助費-對國內團體之捐助</v>
      </c>
      <c r="L1790" s="140" t="str">
        <f t="shared" si="85"/>
        <v>臺中市烏日區五光社區五張犁在地產業行銷-五光食色活動</v>
      </c>
      <c r="M1790" s="40" t="str">
        <f t="shared" si="86"/>
        <v>台中市烏日區五光社區發展協會</v>
      </c>
    </row>
    <row r="1791" spans="1:13" ht="75">
      <c r="A1791" s="71" t="s">
        <v>2412</v>
      </c>
      <c r="B1791" s="71" t="s">
        <v>2419</v>
      </c>
      <c r="C1791" s="71" t="s">
        <v>2418</v>
      </c>
      <c r="D1791" s="71" t="s">
        <v>2229</v>
      </c>
      <c r="E1791" s="72">
        <v>100</v>
      </c>
      <c r="F1791" s="100" t="s">
        <v>44</v>
      </c>
      <c r="G1791" s="101"/>
      <c r="H1791" s="43" t="s">
        <v>1</v>
      </c>
      <c r="I1791" s="76"/>
      <c r="K1791" s="140" t="str">
        <f t="shared" si="84"/>
        <v>農業管理與輔導業務-農會及休閒農業輔導-獎補助費-對國內團體之捐助</v>
      </c>
      <c r="L1791" s="140" t="str">
        <f t="shared" si="85"/>
        <v>臺中市烏日區五光社區五張犁稻草文化傳承計畫</v>
      </c>
      <c r="M1791" s="40" t="str">
        <f t="shared" si="86"/>
        <v>台中市烏日區五光社區發展協會</v>
      </c>
    </row>
    <row r="1792" spans="1:13" ht="75">
      <c r="A1792" s="71" t="s">
        <v>2412</v>
      </c>
      <c r="B1792" s="71" t="s">
        <v>2420</v>
      </c>
      <c r="C1792" s="71" t="s">
        <v>2421</v>
      </c>
      <c r="D1792" s="71" t="s">
        <v>2229</v>
      </c>
      <c r="E1792" s="72">
        <v>192</v>
      </c>
      <c r="F1792" s="100" t="s">
        <v>44</v>
      </c>
      <c r="G1792" s="101"/>
      <c r="H1792" s="43" t="s">
        <v>1</v>
      </c>
      <c r="I1792" s="76"/>
      <c r="K1792" s="140" t="str">
        <f t="shared" si="84"/>
        <v>農業管理與輔導業務-農會及休閒農業輔導-獎補助費-對國內團體之捐助</v>
      </c>
      <c r="L1792" s="140" t="str">
        <f t="shared" si="85"/>
        <v>2023貓仔坑步道健行暨社區產業行銷推廣活動</v>
      </c>
      <c r="M1792" s="40" t="str">
        <f t="shared" si="86"/>
        <v>后里區仁里社區</v>
      </c>
    </row>
    <row r="1793" spans="1:13" ht="75">
      <c r="A1793" s="71" t="s">
        <v>2412</v>
      </c>
      <c r="B1793" s="71" t="s">
        <v>2413</v>
      </c>
      <c r="C1793" s="71" t="s">
        <v>2422</v>
      </c>
      <c r="D1793" s="71" t="s">
        <v>2229</v>
      </c>
      <c r="E1793" s="72">
        <v>100</v>
      </c>
      <c r="F1793" s="100" t="s">
        <v>44</v>
      </c>
      <c r="G1793" s="101"/>
      <c r="H1793" s="43" t="s">
        <v>1</v>
      </c>
      <c r="I1793" s="76"/>
      <c r="K1793" s="140" t="str">
        <f t="shared" si="84"/>
        <v>農業管理與輔導業務-農會及休閒農業輔導-獎補助費-對國內團體之捐助</v>
      </c>
      <c r="L1793" s="140" t="str">
        <f t="shared" si="85"/>
        <v>112年度休閒農場查核及輔導管理計畫</v>
      </c>
      <c r="M1793" s="40" t="str">
        <f t="shared" si="86"/>
        <v>好農丘休閒農場</v>
      </c>
    </row>
    <row r="1794" spans="1:13" ht="75">
      <c r="A1794" s="71" t="s">
        <v>2412</v>
      </c>
      <c r="B1794" s="71" t="s">
        <v>2423</v>
      </c>
      <c r="C1794" s="71" t="s">
        <v>2424</v>
      </c>
      <c r="D1794" s="71" t="s">
        <v>2229</v>
      </c>
      <c r="E1794" s="72">
        <v>200</v>
      </c>
      <c r="F1794" s="100" t="s">
        <v>44</v>
      </c>
      <c r="G1794" s="101"/>
      <c r="H1794" s="43" t="s">
        <v>1</v>
      </c>
      <c r="I1794" s="76"/>
      <c r="K1794" s="140" t="str">
        <f t="shared" si="84"/>
        <v>農業管理與輔導業務-農會及休閒農業輔導-獎補助費-對國內團體之捐助</v>
      </c>
      <c r="L1794" s="140" t="str">
        <f t="shared" si="85"/>
        <v>臺中市神岡區溪洲社區113年度馬廄舒活市集直播行銷活動</v>
      </c>
      <c r="M1794" s="40" t="str">
        <f t="shared" si="86"/>
        <v>社團法人臺中市神岡區溪洲社區發展協會</v>
      </c>
    </row>
    <row r="1795" spans="1:13" ht="75">
      <c r="A1795" s="71" t="s">
        <v>2412</v>
      </c>
      <c r="B1795" s="71" t="s">
        <v>2413</v>
      </c>
      <c r="C1795" s="71" t="s">
        <v>2425</v>
      </c>
      <c r="D1795" s="71" t="s">
        <v>2229</v>
      </c>
      <c r="E1795" s="72">
        <v>130</v>
      </c>
      <c r="F1795" s="100" t="s">
        <v>44</v>
      </c>
      <c r="G1795" s="101"/>
      <c r="H1795" s="43" t="s">
        <v>1</v>
      </c>
      <c r="I1795" s="76"/>
      <c r="K1795" s="140" t="str">
        <f t="shared" si="84"/>
        <v>農業管理與輔導業務-農會及休閒農業輔導-獎補助費-對國內團體之捐助</v>
      </c>
      <c r="L1795" s="140" t="str">
        <f t="shared" si="85"/>
        <v>112年度休閒農場查核及輔導管理計畫</v>
      </c>
      <c r="M1795" s="40" t="str">
        <f t="shared" si="86"/>
        <v>新社莊園休閒農場</v>
      </c>
    </row>
    <row r="1796" spans="1:13" ht="75">
      <c r="A1796" s="71" t="s">
        <v>2412</v>
      </c>
      <c r="B1796" s="71" t="s">
        <v>2426</v>
      </c>
      <c r="C1796" s="71" t="s">
        <v>2427</v>
      </c>
      <c r="D1796" s="71" t="s">
        <v>2229</v>
      </c>
      <c r="E1796" s="72">
        <v>122</v>
      </c>
      <c r="F1796" s="100" t="s">
        <v>44</v>
      </c>
      <c r="G1796" s="101"/>
      <c r="H1796" s="43" t="s">
        <v>1</v>
      </c>
      <c r="I1796" s="76"/>
      <c r="K1796" s="140" t="str">
        <f t="shared" ref="K1796:K1859" si="87">A1796</f>
        <v>農業管理與輔導業務-農會及休閒農業輔導-獎補助費-對國內團體之捐助</v>
      </c>
      <c r="L1796" s="140" t="str">
        <f t="shared" ref="L1796:L1859" si="88">B1796</f>
        <v>臺中市大甲區太白社區泉鄉芋稻節推廣活動</v>
      </c>
      <c r="M1796" s="40" t="str">
        <f t="shared" ref="M1796:M1859" si="89">C1796</f>
        <v>臺中市大甲區太白社區發展協會</v>
      </c>
    </row>
    <row r="1797" spans="1:13" ht="75">
      <c r="A1797" s="71" t="s">
        <v>2412</v>
      </c>
      <c r="B1797" s="71" t="s">
        <v>2428</v>
      </c>
      <c r="C1797" s="71" t="s">
        <v>2271</v>
      </c>
      <c r="D1797" s="71" t="s">
        <v>2229</v>
      </c>
      <c r="E1797" s="72">
        <v>750</v>
      </c>
      <c r="F1797" s="100" t="s">
        <v>44</v>
      </c>
      <c r="G1797" s="101"/>
      <c r="H1797" s="43" t="s">
        <v>1</v>
      </c>
      <c r="I1797" s="76"/>
      <c r="K1797" s="140" t="str">
        <f t="shared" si="87"/>
        <v>農業管理與輔導業務-農會及休閒農業輔導-獎補助費-對國內團體之捐助</v>
      </c>
      <c r="L1797" s="140" t="str">
        <f t="shared" si="88"/>
        <v>112年臺中市休閒農業區跨域輔導計畫</v>
      </c>
      <c r="M1797" s="40" t="str">
        <f t="shared" si="89"/>
        <v>臺中市大甲區農會</v>
      </c>
    </row>
    <row r="1798" spans="1:13" ht="75">
      <c r="A1798" s="71" t="s">
        <v>2412</v>
      </c>
      <c r="B1798" s="71" t="s">
        <v>2429</v>
      </c>
      <c r="C1798" s="71" t="s">
        <v>2271</v>
      </c>
      <c r="D1798" s="71" t="s">
        <v>2229</v>
      </c>
      <c r="E1798" s="72">
        <v>150</v>
      </c>
      <c r="F1798" s="100" t="s">
        <v>44</v>
      </c>
      <c r="G1798" s="101"/>
      <c r="H1798" s="43" t="s">
        <v>1</v>
      </c>
      <c r="I1798" s="76"/>
      <c r="K1798" s="140" t="str">
        <f t="shared" si="87"/>
        <v>農業管理與輔導業務-農會及休閒農業輔導-獎補助費-對國內團體之捐助</v>
      </c>
      <c r="L1798" s="140" t="str">
        <f t="shared" si="88"/>
        <v>113年度大甲區農會農民節表揚活動計畫</v>
      </c>
      <c r="M1798" s="40" t="str">
        <f t="shared" si="89"/>
        <v>臺中市大甲區農會</v>
      </c>
    </row>
    <row r="1799" spans="1:13" ht="75">
      <c r="A1799" s="71" t="s">
        <v>2412</v>
      </c>
      <c r="B1799" s="71" t="s">
        <v>2430</v>
      </c>
      <c r="C1799" s="71" t="s">
        <v>2271</v>
      </c>
      <c r="D1799" s="71" t="s">
        <v>2229</v>
      </c>
      <c r="E1799" s="72">
        <v>280</v>
      </c>
      <c r="F1799" s="100" t="s">
        <v>44</v>
      </c>
      <c r="G1799" s="101"/>
      <c r="H1799" s="43" t="s">
        <v>1</v>
      </c>
      <c r="I1799" s="76"/>
      <c r="K1799" s="140" t="str">
        <f t="shared" si="87"/>
        <v>農業管理與輔導業務-農會及休閒農業輔導-獎補助費-對國內團體之捐助</v>
      </c>
      <c r="L1799" s="140" t="str">
        <f t="shared" si="88"/>
        <v>113年度臺中市休閒農業區輔導計畫</v>
      </c>
      <c r="M1799" s="40" t="str">
        <f t="shared" si="89"/>
        <v>臺中市大甲區農會</v>
      </c>
    </row>
    <row r="1800" spans="1:13" ht="75">
      <c r="A1800" s="71" t="s">
        <v>2412</v>
      </c>
      <c r="B1800" s="71" t="s">
        <v>2431</v>
      </c>
      <c r="C1800" s="71" t="s">
        <v>2432</v>
      </c>
      <c r="D1800" s="71" t="s">
        <v>2229</v>
      </c>
      <c r="E1800" s="72">
        <v>75</v>
      </c>
      <c r="F1800" s="100" t="s">
        <v>44</v>
      </c>
      <c r="G1800" s="101"/>
      <c r="H1800" s="43" t="s">
        <v>1</v>
      </c>
      <c r="I1800" s="76"/>
      <c r="K1800" s="140" t="str">
        <f t="shared" si="87"/>
        <v>農業管理與輔導業務-農會及休閒農業輔導-獎補助費-對國內團體之捐助</v>
      </c>
      <c r="L1800" s="140" t="str">
        <f t="shared" si="88"/>
        <v>臺中市大安區頂安社區濱海公園周邊河口生態認識計畫</v>
      </c>
      <c r="M1800" s="40" t="str">
        <f t="shared" si="89"/>
        <v>臺中市大安區頂安社區發展協會</v>
      </c>
    </row>
    <row r="1801" spans="1:13" ht="75">
      <c r="A1801" s="71" t="s">
        <v>2412</v>
      </c>
      <c r="B1801" s="71" t="s">
        <v>2433</v>
      </c>
      <c r="C1801" s="71" t="s">
        <v>2296</v>
      </c>
      <c r="D1801" s="71" t="s">
        <v>2229</v>
      </c>
      <c r="E1801" s="72">
        <v>150</v>
      </c>
      <c r="F1801" s="100" t="s">
        <v>44</v>
      </c>
      <c r="G1801" s="101"/>
      <c r="H1801" s="43" t="s">
        <v>1</v>
      </c>
      <c r="I1801" s="76"/>
      <c r="K1801" s="140" t="str">
        <f t="shared" si="87"/>
        <v>農業管理與輔導業務-農會及休閒農業輔導-獎補助費-對國內團體之捐助</v>
      </c>
      <c r="L1801" s="140" t="str">
        <f t="shared" si="88"/>
        <v>113年大安區各界慶祝農民節表揚暨安泉米推廣行銷活動計畫</v>
      </c>
      <c r="M1801" s="40" t="str">
        <f t="shared" si="89"/>
        <v>臺中市大安區農會</v>
      </c>
    </row>
    <row r="1802" spans="1:13" ht="75">
      <c r="A1802" s="71" t="s">
        <v>2412</v>
      </c>
      <c r="B1802" s="71" t="s">
        <v>2434</v>
      </c>
      <c r="C1802" s="71" t="s">
        <v>2296</v>
      </c>
      <c r="D1802" s="71" t="s">
        <v>2229</v>
      </c>
      <c r="E1802" s="72">
        <v>250</v>
      </c>
      <c r="F1802" s="100" t="s">
        <v>44</v>
      </c>
      <c r="G1802" s="101"/>
      <c r="H1802" s="43" t="s">
        <v>1</v>
      </c>
      <c r="I1802" s="76"/>
      <c r="K1802" s="140" t="str">
        <f t="shared" si="87"/>
        <v>農業管理與輔導業務-農會及休閒農業輔導-獎補助費-對國內團體之捐助</v>
      </c>
      <c r="L1802" s="140" t="str">
        <f t="shared" si="88"/>
        <v>113年度大安飛天豬ANNO節暨農畜產品推廣計畫</v>
      </c>
      <c r="M1802" s="40" t="str">
        <f t="shared" si="89"/>
        <v>臺中市大安區農會</v>
      </c>
    </row>
    <row r="1803" spans="1:13" ht="75">
      <c r="A1803" s="71" t="s">
        <v>2412</v>
      </c>
      <c r="B1803" s="71" t="s">
        <v>2435</v>
      </c>
      <c r="C1803" s="71" t="s">
        <v>2296</v>
      </c>
      <c r="D1803" s="71" t="s">
        <v>2229</v>
      </c>
      <c r="E1803" s="72">
        <v>100</v>
      </c>
      <c r="F1803" s="100" t="s">
        <v>44</v>
      </c>
      <c r="G1803" s="101"/>
      <c r="H1803" s="43" t="s">
        <v>1</v>
      </c>
      <c r="I1803" s="76"/>
      <c r="K1803" s="140" t="str">
        <f t="shared" si="87"/>
        <v>農業管理與輔導業務-農會及休閒農業輔導-獎補助費-對國內團體之捐助</v>
      </c>
      <c r="L1803" s="140" t="str">
        <f t="shared" si="88"/>
        <v>113年度大安區米食推廣暨歡慶母親節活動計畫</v>
      </c>
      <c r="M1803" s="40" t="str">
        <f t="shared" si="89"/>
        <v>臺中市大安區農會</v>
      </c>
    </row>
    <row r="1804" spans="1:13" ht="75">
      <c r="A1804" s="71" t="s">
        <v>2412</v>
      </c>
      <c r="B1804" s="71" t="s">
        <v>2436</v>
      </c>
      <c r="C1804" s="71" t="s">
        <v>2302</v>
      </c>
      <c r="D1804" s="71" t="s">
        <v>2229</v>
      </c>
      <c r="E1804" s="72">
        <v>70</v>
      </c>
      <c r="F1804" s="100" t="s">
        <v>44</v>
      </c>
      <c r="G1804" s="101"/>
      <c r="H1804" s="43" t="s">
        <v>1</v>
      </c>
      <c r="I1804" s="76"/>
      <c r="K1804" s="140" t="str">
        <f t="shared" si="87"/>
        <v>農業管理與輔導業務-農會及休閒農業輔導-獎補助費-對國內團體之捐助</v>
      </c>
      <c r="L1804" s="140" t="str">
        <f t="shared" si="88"/>
        <v>2024臺中市大肚區西瓜產業推廣活動</v>
      </c>
      <c r="M1804" s="40" t="str">
        <f t="shared" si="89"/>
        <v>臺中市大肚區農會</v>
      </c>
    </row>
    <row r="1805" spans="1:13" ht="75">
      <c r="A1805" s="71" t="s">
        <v>2412</v>
      </c>
      <c r="B1805" s="71" t="s">
        <v>2437</v>
      </c>
      <c r="C1805" s="71" t="s">
        <v>2302</v>
      </c>
      <c r="D1805" s="71" t="s">
        <v>2229</v>
      </c>
      <c r="E1805" s="72">
        <v>150</v>
      </c>
      <c r="F1805" s="100" t="s">
        <v>44</v>
      </c>
      <c r="G1805" s="101"/>
      <c r="H1805" s="43" t="s">
        <v>1</v>
      </c>
      <c r="I1805" s="76"/>
      <c r="K1805" s="140" t="str">
        <f t="shared" si="87"/>
        <v>農業管理與輔導業務-農會及休閒農業輔導-獎補助費-對國內團體之捐助</v>
      </c>
      <c r="L1805" s="140" t="str">
        <f t="shared" si="88"/>
        <v>大肚區各界慶祝113年度農民節表彰大會暨節約能源宣導活動</v>
      </c>
      <c r="M1805" s="40" t="str">
        <f t="shared" si="89"/>
        <v>臺中市大肚區農會</v>
      </c>
    </row>
    <row r="1806" spans="1:13" ht="75">
      <c r="A1806" s="71" t="s">
        <v>2412</v>
      </c>
      <c r="B1806" s="71" t="s">
        <v>2438</v>
      </c>
      <c r="C1806" s="71" t="s">
        <v>2439</v>
      </c>
      <c r="D1806" s="71" t="s">
        <v>2229</v>
      </c>
      <c r="E1806" s="72">
        <v>100</v>
      </c>
      <c r="F1806" s="100" t="s">
        <v>44</v>
      </c>
      <c r="G1806" s="101"/>
      <c r="H1806" s="43" t="s">
        <v>1</v>
      </c>
      <c r="I1806" s="76"/>
      <c r="K1806" s="140" t="str">
        <f t="shared" si="87"/>
        <v>農業管理與輔導業務-農會及休閒農業輔導-獎補助費-對國內團體之捐助</v>
      </c>
      <c r="L1806" s="140" t="str">
        <f t="shared" si="88"/>
        <v>竹仔坑有染工坊植物染創意研習活動</v>
      </c>
      <c r="M1806" s="40" t="str">
        <f t="shared" si="89"/>
        <v>臺中市大里區竹仔坑社區發展協會</v>
      </c>
    </row>
    <row r="1807" spans="1:13" ht="75">
      <c r="A1807" s="71" t="s">
        <v>2412</v>
      </c>
      <c r="B1807" s="71" t="s">
        <v>2440</v>
      </c>
      <c r="C1807" s="71" t="s">
        <v>2439</v>
      </c>
      <c r="D1807" s="71" t="s">
        <v>2229</v>
      </c>
      <c r="E1807" s="72">
        <v>196</v>
      </c>
      <c r="F1807" s="100" t="s">
        <v>44</v>
      </c>
      <c r="G1807" s="101"/>
      <c r="H1807" s="43" t="s">
        <v>1</v>
      </c>
      <c r="I1807" s="76"/>
      <c r="K1807" s="140" t="str">
        <f t="shared" si="87"/>
        <v>農業管理與輔導業務-農會及休閒農業輔導-獎補助費-對國內團體之捐助</v>
      </c>
      <c r="L1807" s="140" t="str">
        <f t="shared" si="88"/>
        <v>皇帝筆繪染竹仔坑～產業行銷活動</v>
      </c>
      <c r="M1807" s="40" t="str">
        <f t="shared" si="89"/>
        <v>臺中市大里區竹仔坑社區發展協會</v>
      </c>
    </row>
    <row r="1808" spans="1:13" ht="93.75">
      <c r="A1808" s="71" t="s">
        <v>2412</v>
      </c>
      <c r="B1808" s="71" t="s">
        <v>2441</v>
      </c>
      <c r="C1808" s="71" t="s">
        <v>2439</v>
      </c>
      <c r="D1808" s="71" t="s">
        <v>2229</v>
      </c>
      <c r="E1808" s="72">
        <v>393</v>
      </c>
      <c r="F1808" s="100" t="s">
        <v>44</v>
      </c>
      <c r="G1808" s="101"/>
      <c r="H1808" s="43" t="s">
        <v>1</v>
      </c>
      <c r="I1808" s="76"/>
      <c r="K1808" s="140" t="str">
        <f t="shared" si="87"/>
        <v>農業管理與輔導業務-農會及休閒農業輔導-獎補助費-對國內團體之捐助</v>
      </c>
      <c r="L1808" s="140" t="str">
        <f t="shared" si="88"/>
        <v>臺中市大里區竹仔坑社區循環經濟-植物染及皇帝筍竹纖維毛筆產業行銷活動</v>
      </c>
      <c r="M1808" s="40" t="str">
        <f t="shared" si="89"/>
        <v>臺中市大里區竹仔坑社區發展協會</v>
      </c>
    </row>
    <row r="1809" spans="1:13" ht="93.75">
      <c r="A1809" s="71" t="s">
        <v>2412</v>
      </c>
      <c r="B1809" s="71" t="s">
        <v>2442</v>
      </c>
      <c r="C1809" s="71" t="s">
        <v>2439</v>
      </c>
      <c r="D1809" s="71" t="s">
        <v>2229</v>
      </c>
      <c r="E1809" s="72">
        <v>200</v>
      </c>
      <c r="F1809" s="100" t="s">
        <v>44</v>
      </c>
      <c r="G1809" s="101"/>
      <c r="H1809" s="43" t="s">
        <v>1</v>
      </c>
      <c r="I1809" s="76"/>
      <c r="K1809" s="140" t="str">
        <f t="shared" si="87"/>
        <v>農業管理與輔導業務-農會及休閒農業輔導-獎補助費-對國內團體之捐助</v>
      </c>
      <c r="L1809" s="140" t="str">
        <f t="shared" si="88"/>
        <v>臺中市大里區竹仔坑社區學習平台增能中心-植物染戶外體驗區環境改善計畫</v>
      </c>
      <c r="M1809" s="40" t="str">
        <f t="shared" si="89"/>
        <v>臺中市大里區竹仔坑社區發展協會</v>
      </c>
    </row>
    <row r="1810" spans="1:13" ht="75">
      <c r="A1810" s="71" t="s">
        <v>2412</v>
      </c>
      <c r="B1810" s="71" t="s">
        <v>2443</v>
      </c>
      <c r="C1810" s="71" t="s">
        <v>2306</v>
      </c>
      <c r="D1810" s="71" t="s">
        <v>2229</v>
      </c>
      <c r="E1810" s="72">
        <v>100</v>
      </c>
      <c r="F1810" s="100" t="s">
        <v>44</v>
      </c>
      <c r="G1810" s="101"/>
      <c r="H1810" s="43" t="s">
        <v>1</v>
      </c>
      <c r="I1810" s="76"/>
      <c r="K1810" s="140" t="str">
        <f t="shared" si="87"/>
        <v>農業管理與輔導業務-農會及休閒農業輔導-獎補助費-對國內團體之捐助</v>
      </c>
      <c r="L1810" s="140" t="str">
        <f t="shared" si="88"/>
        <v>113年度推廣在地特色暨輔導農村高齡計畫</v>
      </c>
      <c r="M1810" s="40" t="str">
        <f t="shared" si="89"/>
        <v>臺中市大里區農會</v>
      </c>
    </row>
    <row r="1811" spans="1:13" ht="75">
      <c r="A1811" s="71" t="s">
        <v>2412</v>
      </c>
      <c r="B1811" s="71" t="s">
        <v>2444</v>
      </c>
      <c r="C1811" s="71" t="s">
        <v>2306</v>
      </c>
      <c r="D1811" s="71" t="s">
        <v>2229</v>
      </c>
      <c r="E1811" s="72">
        <v>150</v>
      </c>
      <c r="F1811" s="100" t="s">
        <v>44</v>
      </c>
      <c r="G1811" s="101"/>
      <c r="H1811" s="43" t="s">
        <v>1</v>
      </c>
      <c r="I1811" s="76"/>
      <c r="K1811" s="140" t="str">
        <f t="shared" si="87"/>
        <v>農業管理與輔導業務-農會及休閒農業輔導-獎補助費-對國內團體之捐助</v>
      </c>
      <c r="L1811" s="140" t="str">
        <f t="shared" si="88"/>
        <v>大里區各界慶祝113年度農民節大會實施計畫</v>
      </c>
      <c r="M1811" s="40" t="str">
        <f t="shared" si="89"/>
        <v>臺中市大里區農會</v>
      </c>
    </row>
    <row r="1812" spans="1:13" ht="75">
      <c r="A1812" s="71" t="s">
        <v>2412</v>
      </c>
      <c r="B1812" s="71" t="s">
        <v>2445</v>
      </c>
      <c r="C1812" s="71" t="s">
        <v>2316</v>
      </c>
      <c r="D1812" s="71" t="s">
        <v>2229</v>
      </c>
      <c r="E1812" s="72">
        <v>565</v>
      </c>
      <c r="F1812" s="100" t="s">
        <v>44</v>
      </c>
      <c r="G1812" s="101"/>
      <c r="H1812" s="43" t="s">
        <v>1</v>
      </c>
      <c r="I1812" s="76"/>
      <c r="K1812" s="140" t="str">
        <f t="shared" si="87"/>
        <v>農業管理與輔導業務-農會及休閒農業輔導-獎補助費-對國內團體之捐助</v>
      </c>
      <c r="L1812" s="140" t="str">
        <f t="shared" si="88"/>
        <v>113年度大雅區農會標竿學習活動計畫</v>
      </c>
      <c r="M1812" s="40" t="str">
        <f t="shared" si="89"/>
        <v>臺中市大雅區農會</v>
      </c>
    </row>
    <row r="1813" spans="1:13" ht="75">
      <c r="A1813" s="71" t="s">
        <v>2412</v>
      </c>
      <c r="B1813" s="71" t="s">
        <v>2446</v>
      </c>
      <c r="C1813" s="71" t="s">
        <v>2316</v>
      </c>
      <c r="D1813" s="71" t="s">
        <v>2229</v>
      </c>
      <c r="E1813" s="72">
        <v>980</v>
      </c>
      <c r="F1813" s="100" t="s">
        <v>44</v>
      </c>
      <c r="G1813" s="101"/>
      <c r="H1813" s="43" t="s">
        <v>1</v>
      </c>
      <c r="I1813" s="76"/>
      <c r="K1813" s="140" t="str">
        <f t="shared" si="87"/>
        <v>農業管理與輔導業務-農會及休閒農業輔導-獎補助費-對國內團體之捐助</v>
      </c>
      <c r="L1813" s="140" t="str">
        <f t="shared" si="88"/>
        <v>113年度臺中市大雅區小麥產業文化節活動計畫</v>
      </c>
      <c r="M1813" s="40" t="str">
        <f t="shared" si="89"/>
        <v>臺中市大雅區農會</v>
      </c>
    </row>
    <row r="1814" spans="1:13" ht="75">
      <c r="A1814" s="71" t="s">
        <v>2412</v>
      </c>
      <c r="B1814" s="71" t="s">
        <v>2447</v>
      </c>
      <c r="C1814" s="71" t="s">
        <v>2316</v>
      </c>
      <c r="D1814" s="71" t="s">
        <v>2229</v>
      </c>
      <c r="E1814" s="72">
        <v>6994</v>
      </c>
      <c r="F1814" s="100" t="s">
        <v>44</v>
      </c>
      <c r="G1814" s="101"/>
      <c r="H1814" s="43" t="s">
        <v>1</v>
      </c>
      <c r="I1814" s="76"/>
      <c r="K1814" s="140" t="str">
        <f t="shared" si="87"/>
        <v>農業管理與輔導業務-農會及休閒農業輔導-獎補助費-對國內團體之捐助</v>
      </c>
      <c r="L1814" s="140" t="str">
        <f t="shared" si="88"/>
        <v>113年度臺中市大雅區農會新建農業產銷推廣大樓工程計畫</v>
      </c>
      <c r="M1814" s="40" t="str">
        <f t="shared" si="89"/>
        <v>臺中市大雅區農會</v>
      </c>
    </row>
    <row r="1815" spans="1:13" ht="75">
      <c r="A1815" s="71" t="s">
        <v>2412</v>
      </c>
      <c r="B1815" s="71" t="s">
        <v>2448</v>
      </c>
      <c r="C1815" s="71" t="s">
        <v>2316</v>
      </c>
      <c r="D1815" s="71" t="s">
        <v>2229</v>
      </c>
      <c r="E1815" s="72">
        <v>150</v>
      </c>
      <c r="F1815" s="100" t="s">
        <v>44</v>
      </c>
      <c r="G1815" s="101"/>
      <c r="H1815" s="43" t="s">
        <v>1</v>
      </c>
      <c r="I1815" s="76"/>
      <c r="K1815" s="140" t="str">
        <f t="shared" si="87"/>
        <v>農業管理與輔導業務-農會及休閒農業輔導-獎補助費-對國內團體之捐助</v>
      </c>
      <c r="L1815" s="140" t="str">
        <f t="shared" si="88"/>
        <v>臺中市大雅區各界慶祝113年農民節計畫</v>
      </c>
      <c r="M1815" s="40" t="str">
        <f t="shared" si="89"/>
        <v>臺中市大雅區農會</v>
      </c>
    </row>
    <row r="1816" spans="1:13" ht="75">
      <c r="A1816" s="71" t="s">
        <v>2412</v>
      </c>
      <c r="B1816" s="71" t="s">
        <v>2449</v>
      </c>
      <c r="C1816" s="71" t="s">
        <v>2450</v>
      </c>
      <c r="D1816" s="71" t="s">
        <v>2229</v>
      </c>
      <c r="E1816" s="72">
        <v>200</v>
      </c>
      <c r="F1816" s="100" t="s">
        <v>44</v>
      </c>
      <c r="G1816" s="101"/>
      <c r="H1816" s="43" t="s">
        <v>1</v>
      </c>
      <c r="I1816" s="76"/>
      <c r="K1816" s="140" t="str">
        <f t="shared" si="87"/>
        <v>農業管理與輔導業務-農會及休閒農業輔導-獎補助費-對國內團體之捐助</v>
      </c>
      <c r="L1816" s="140" t="str">
        <f t="shared" si="88"/>
        <v>公老坪柿季之美活動</v>
      </c>
      <c r="M1816" s="40" t="str">
        <f t="shared" si="89"/>
        <v>臺中市公老坪產業發展協會</v>
      </c>
    </row>
    <row r="1817" spans="1:13" ht="75">
      <c r="A1817" s="71" t="s">
        <v>2412</v>
      </c>
      <c r="B1817" s="71" t="s">
        <v>2451</v>
      </c>
      <c r="C1817" s="71" t="s">
        <v>2450</v>
      </c>
      <c r="D1817" s="71" t="s">
        <v>2229</v>
      </c>
      <c r="E1817" s="72">
        <v>147</v>
      </c>
      <c r="F1817" s="100" t="s">
        <v>44</v>
      </c>
      <c r="G1817" s="101"/>
      <c r="H1817" s="43" t="s">
        <v>1</v>
      </c>
      <c r="I1817" s="76"/>
      <c r="K1817" s="140" t="str">
        <f t="shared" si="87"/>
        <v>農業管理與輔導業務-農會及休閒農業輔導-獎補助費-對國內團體之捐助</v>
      </c>
      <c r="L1817" s="140" t="str">
        <f t="shared" si="88"/>
        <v>臺中市豐原區公老坪社區113年好柿成雙活動</v>
      </c>
      <c r="M1817" s="40" t="str">
        <f t="shared" si="89"/>
        <v>臺中市公老坪產業發展協會</v>
      </c>
    </row>
    <row r="1818" spans="1:13" ht="75">
      <c r="A1818" s="71" t="s">
        <v>2412</v>
      </c>
      <c r="B1818" s="71" t="s">
        <v>2452</v>
      </c>
      <c r="C1818" s="71" t="s">
        <v>2453</v>
      </c>
      <c r="D1818" s="71" t="s">
        <v>2229</v>
      </c>
      <c r="E1818" s="72">
        <v>31</v>
      </c>
      <c r="F1818" s="100" t="s">
        <v>44</v>
      </c>
      <c r="G1818" s="101"/>
      <c r="H1818" s="43" t="s">
        <v>1</v>
      </c>
      <c r="I1818" s="76"/>
      <c r="K1818" s="140" t="str">
        <f t="shared" si="87"/>
        <v>農業管理與輔導業務-農會及休閒農業輔導-獎補助費-對國內團體之捐助</v>
      </c>
      <c r="L1818" s="140" t="str">
        <f t="shared" si="88"/>
        <v>觀摩研習活動</v>
      </c>
      <c r="M1818" s="40" t="str">
        <f t="shared" si="89"/>
        <v>臺中市太平區車籠埔文化發展協會</v>
      </c>
    </row>
    <row r="1819" spans="1:13" ht="75">
      <c r="A1819" s="71" t="s">
        <v>2412</v>
      </c>
      <c r="B1819" s="71" t="s">
        <v>2454</v>
      </c>
      <c r="C1819" s="71" t="s">
        <v>2455</v>
      </c>
      <c r="D1819" s="71" t="s">
        <v>2229</v>
      </c>
      <c r="E1819" s="72">
        <v>200</v>
      </c>
      <c r="F1819" s="100" t="s">
        <v>44</v>
      </c>
      <c r="G1819" s="101"/>
      <c r="H1819" s="43" t="s">
        <v>1</v>
      </c>
      <c r="I1819" s="76"/>
      <c r="K1819" s="140" t="str">
        <f t="shared" si="87"/>
        <v>農業管理與輔導業務-農會及休閒農業輔導-獎補助費-對國內團體之捐助</v>
      </c>
      <c r="L1819" s="140" t="str">
        <f t="shared" si="88"/>
        <v>臺中市太平區東汴社區磅空市集活動〈隧道市集〉</v>
      </c>
      <c r="M1819" s="40" t="str">
        <f t="shared" si="89"/>
        <v>臺中市太平區東汴社區發展協會</v>
      </c>
    </row>
    <row r="1820" spans="1:13" ht="75">
      <c r="A1820" s="71" t="s">
        <v>2412</v>
      </c>
      <c r="B1820" s="71" t="s">
        <v>2428</v>
      </c>
      <c r="C1820" s="71" t="s">
        <v>2319</v>
      </c>
      <c r="D1820" s="71" t="s">
        <v>2229</v>
      </c>
      <c r="E1820" s="72">
        <v>697</v>
      </c>
      <c r="F1820" s="100" t="s">
        <v>44</v>
      </c>
      <c r="G1820" s="101"/>
      <c r="H1820" s="43" t="s">
        <v>1</v>
      </c>
      <c r="I1820" s="76"/>
      <c r="K1820" s="140" t="str">
        <f t="shared" si="87"/>
        <v>農業管理與輔導業務-農會及休閒農業輔導-獎補助費-對國內團體之捐助</v>
      </c>
      <c r="L1820" s="140" t="str">
        <f t="shared" si="88"/>
        <v>112年臺中市休閒農業區跨域輔導計畫</v>
      </c>
      <c r="M1820" s="40" t="str">
        <f t="shared" si="89"/>
        <v>臺中市太平區農會</v>
      </c>
    </row>
    <row r="1821" spans="1:13" ht="75">
      <c r="A1821" s="71" t="s">
        <v>2412</v>
      </c>
      <c r="B1821" s="71" t="s">
        <v>2430</v>
      </c>
      <c r="C1821" s="71" t="s">
        <v>2319</v>
      </c>
      <c r="D1821" s="71" t="s">
        <v>2229</v>
      </c>
      <c r="E1821" s="72">
        <v>1054</v>
      </c>
      <c r="F1821" s="100" t="s">
        <v>44</v>
      </c>
      <c r="G1821" s="101"/>
      <c r="H1821" s="43" t="s">
        <v>1</v>
      </c>
      <c r="I1821" s="76"/>
      <c r="K1821" s="140" t="str">
        <f t="shared" si="87"/>
        <v>農業管理與輔導業務-農會及休閒農業輔導-獎補助費-對國內團體之捐助</v>
      </c>
      <c r="L1821" s="140" t="str">
        <f t="shared" si="88"/>
        <v>113年度臺中市休閒農業區輔導計畫</v>
      </c>
      <c r="M1821" s="40" t="str">
        <f t="shared" si="89"/>
        <v>臺中市太平區農會</v>
      </c>
    </row>
    <row r="1822" spans="1:13" ht="75">
      <c r="A1822" s="71" t="s">
        <v>2412</v>
      </c>
      <c r="B1822" s="71" t="s">
        <v>2456</v>
      </c>
      <c r="C1822" s="71" t="s">
        <v>2319</v>
      </c>
      <c r="D1822" s="71" t="s">
        <v>2229</v>
      </c>
      <c r="E1822" s="72">
        <v>700</v>
      </c>
      <c r="F1822" s="100" t="s">
        <v>44</v>
      </c>
      <c r="G1822" s="101"/>
      <c r="H1822" s="43" t="s">
        <v>1</v>
      </c>
      <c r="I1822" s="76"/>
      <c r="K1822" s="140" t="str">
        <f t="shared" si="87"/>
        <v>農業管理與輔導業務-農會及休閒農業輔導-獎補助費-對國內團體之捐助</v>
      </c>
      <c r="L1822" s="140" t="str">
        <f t="shared" si="88"/>
        <v>113年度臺中市枇杷農特產品產業文化計畫</v>
      </c>
      <c r="M1822" s="40" t="str">
        <f t="shared" si="89"/>
        <v>臺中市太平區農會</v>
      </c>
    </row>
    <row r="1823" spans="1:13" ht="75">
      <c r="A1823" s="71" t="s">
        <v>2412</v>
      </c>
      <c r="B1823" s="71" t="s">
        <v>2457</v>
      </c>
      <c r="C1823" s="71" t="s">
        <v>2319</v>
      </c>
      <c r="D1823" s="71" t="s">
        <v>2229</v>
      </c>
      <c r="E1823" s="72">
        <v>200</v>
      </c>
      <c r="F1823" s="100" t="s">
        <v>44</v>
      </c>
      <c r="G1823" s="101"/>
      <c r="H1823" s="43" t="s">
        <v>1</v>
      </c>
      <c r="I1823" s="76"/>
      <c r="K1823" s="140" t="str">
        <f t="shared" si="87"/>
        <v>農業管理與輔導業務-農會及休閒農業輔導-獎補助費-對國內團體之捐助</v>
      </c>
      <c r="L1823" s="140" t="str">
        <f t="shared" si="88"/>
        <v>臺中市太平區各界慶祝113年度農民節表彰大會計畫</v>
      </c>
      <c r="M1823" s="40" t="str">
        <f t="shared" si="89"/>
        <v>臺中市太平區農會</v>
      </c>
    </row>
    <row r="1824" spans="1:13" ht="75">
      <c r="A1824" s="71" t="s">
        <v>2412</v>
      </c>
      <c r="B1824" s="71" t="s">
        <v>2458</v>
      </c>
      <c r="C1824" s="71" t="s">
        <v>2319</v>
      </c>
      <c r="D1824" s="71" t="s">
        <v>2229</v>
      </c>
      <c r="E1824" s="72">
        <v>800</v>
      </c>
      <c r="F1824" s="100" t="s">
        <v>44</v>
      </c>
      <c r="G1824" s="101"/>
      <c r="H1824" s="43" t="s">
        <v>1</v>
      </c>
      <c r="I1824" s="76"/>
      <c r="K1824" s="140" t="str">
        <f t="shared" si="87"/>
        <v>農業管理與輔導業務-農會及休閒農業輔導-獎補助費-對國內團體之捐助</v>
      </c>
      <c r="L1824" s="140" t="str">
        <f t="shared" si="88"/>
        <v>臺中市太平區農會113年輔導農村高齡者綠色照顧計畫</v>
      </c>
      <c r="M1824" s="40" t="str">
        <f t="shared" si="89"/>
        <v>臺中市太平區農會</v>
      </c>
    </row>
    <row r="1825" spans="1:13" ht="75">
      <c r="A1825" s="71" t="s">
        <v>2412</v>
      </c>
      <c r="B1825" s="71" t="s">
        <v>2459</v>
      </c>
      <c r="C1825" s="71" t="s">
        <v>2460</v>
      </c>
      <c r="D1825" s="71" t="s">
        <v>2229</v>
      </c>
      <c r="E1825" s="72">
        <v>100</v>
      </c>
      <c r="F1825" s="100" t="s">
        <v>44</v>
      </c>
      <c r="G1825" s="101"/>
      <c r="H1825" s="43" t="s">
        <v>1</v>
      </c>
      <c r="I1825" s="76"/>
      <c r="K1825" s="140" t="str">
        <f t="shared" si="87"/>
        <v>農業管理與輔導業務-農會及休閒農業輔導-獎補助費-對國內團體之捐助</v>
      </c>
      <c r="L1825" s="140" t="str">
        <f t="shared" si="88"/>
        <v>臺中市太平區興隆社區生態調查及旅遊推廣計畫</v>
      </c>
      <c r="M1825" s="40" t="str">
        <f t="shared" si="89"/>
        <v>臺中市太平區興隆社區發展協會</v>
      </c>
    </row>
    <row r="1826" spans="1:13" ht="75">
      <c r="A1826" s="71" t="s">
        <v>2412</v>
      </c>
      <c r="B1826" s="71" t="s">
        <v>2461</v>
      </c>
      <c r="C1826" s="71" t="s">
        <v>2460</v>
      </c>
      <c r="D1826" s="71" t="s">
        <v>2229</v>
      </c>
      <c r="E1826" s="72">
        <v>200</v>
      </c>
      <c r="F1826" s="100" t="s">
        <v>44</v>
      </c>
      <c r="G1826" s="101"/>
      <c r="H1826" s="43" t="s">
        <v>1</v>
      </c>
      <c r="I1826" s="76"/>
      <c r="K1826" s="140" t="str">
        <f t="shared" si="87"/>
        <v>農業管理與輔導業務-農會及休閒農業輔導-獎補助費-對國內團體之捐助</v>
      </c>
      <c r="L1826" s="140" t="str">
        <f t="shared" si="88"/>
        <v>興隆社區周邊步道修繕維護計畫</v>
      </c>
      <c r="M1826" s="40" t="str">
        <f t="shared" si="89"/>
        <v>臺中市太平區興隆社區發展協會</v>
      </c>
    </row>
    <row r="1827" spans="1:13" ht="75">
      <c r="A1827" s="71" t="s">
        <v>2412</v>
      </c>
      <c r="B1827" s="71" t="s">
        <v>2462</v>
      </c>
      <c r="C1827" s="71" t="s">
        <v>2463</v>
      </c>
      <c r="D1827" s="71" t="s">
        <v>2229</v>
      </c>
      <c r="E1827" s="72">
        <v>200</v>
      </c>
      <c r="F1827" s="100" t="s">
        <v>44</v>
      </c>
      <c r="G1827" s="101"/>
      <c r="H1827" s="43" t="s">
        <v>1</v>
      </c>
      <c r="I1827" s="76"/>
      <c r="K1827" s="140" t="str">
        <f t="shared" si="87"/>
        <v>農業管理與輔導業務-農會及休閒農業輔導-獎補助費-對國內團體之捐助</v>
      </c>
      <c r="L1827" s="140" t="str">
        <f t="shared" si="88"/>
        <v>社區高鐵生活綠廊景觀營造結合傳統廟宇土角建築與文化計畫</v>
      </c>
      <c r="M1827" s="40" t="str">
        <f t="shared" si="89"/>
        <v>臺中市外埔馬鳴社區發展協會</v>
      </c>
    </row>
    <row r="1828" spans="1:13" ht="75">
      <c r="A1828" s="71" t="s">
        <v>2412</v>
      </c>
      <c r="B1828" s="71" t="s">
        <v>2464</v>
      </c>
      <c r="C1828" s="71" t="s">
        <v>2465</v>
      </c>
      <c r="D1828" s="71" t="s">
        <v>2229</v>
      </c>
      <c r="E1828" s="72">
        <v>200</v>
      </c>
      <c r="F1828" s="100" t="s">
        <v>44</v>
      </c>
      <c r="G1828" s="101"/>
      <c r="H1828" s="43" t="s">
        <v>1</v>
      </c>
      <c r="I1828" s="76"/>
      <c r="K1828" s="140" t="str">
        <f t="shared" si="87"/>
        <v>農業管理與輔導業務-農會及休閒農業輔導-獎補助費-對國內團體之捐助</v>
      </c>
      <c r="L1828" s="140" t="str">
        <f t="shared" si="88"/>
        <v>112年土城社區筊白筍筊踏實地日活動</v>
      </c>
      <c r="M1828" s="40" t="str">
        <f t="shared" si="89"/>
        <v>臺中市外埔區土城社區發展協會</v>
      </c>
    </row>
    <row r="1829" spans="1:13" ht="75">
      <c r="A1829" s="71" t="s">
        <v>2412</v>
      </c>
      <c r="B1829" s="71" t="s">
        <v>2466</v>
      </c>
      <c r="C1829" s="71" t="s">
        <v>2465</v>
      </c>
      <c r="D1829" s="71" t="s">
        <v>2229</v>
      </c>
      <c r="E1829" s="72">
        <v>195</v>
      </c>
      <c r="F1829" s="100" t="s">
        <v>44</v>
      </c>
      <c r="G1829" s="101"/>
      <c r="H1829" s="43" t="s">
        <v>1</v>
      </c>
      <c r="I1829" s="76"/>
      <c r="K1829" s="140" t="str">
        <f t="shared" si="87"/>
        <v>農業管理與輔導業務-農會及休閒農業輔導-獎補助費-對國內團體之捐助</v>
      </c>
      <c r="L1829" s="140" t="str">
        <f t="shared" si="88"/>
        <v>臺中市外埔區土城社區113土城3好好筊情好農產好料理計畫</v>
      </c>
      <c r="M1829" s="40" t="str">
        <f t="shared" si="89"/>
        <v>臺中市外埔區土城社區發展協會</v>
      </c>
    </row>
    <row r="1830" spans="1:13" ht="75">
      <c r="A1830" s="71" t="s">
        <v>2412</v>
      </c>
      <c r="B1830" s="71" t="s">
        <v>2467</v>
      </c>
      <c r="C1830" s="71" t="s">
        <v>2468</v>
      </c>
      <c r="D1830" s="71" t="s">
        <v>2229</v>
      </c>
      <c r="E1830" s="72">
        <v>100</v>
      </c>
      <c r="F1830" s="100" t="s">
        <v>44</v>
      </c>
      <c r="G1830" s="101"/>
      <c r="H1830" s="43" t="s">
        <v>1</v>
      </c>
      <c r="I1830" s="76"/>
      <c r="K1830" s="140" t="str">
        <f t="shared" si="87"/>
        <v>農業管理與輔導業務-農會及休閒農業輔導-獎補助費-對國內團體之捐助</v>
      </c>
      <c r="L1830" s="140" t="str">
        <f t="shared" si="88"/>
        <v>112年中山黃金稻浪慢活體驗活動</v>
      </c>
      <c r="M1830" s="40" t="str">
        <f t="shared" si="89"/>
        <v>臺中市外埔區中山社區發展協會</v>
      </c>
    </row>
    <row r="1831" spans="1:13" ht="75">
      <c r="A1831" s="71" t="s">
        <v>2412</v>
      </c>
      <c r="B1831" s="71" t="s">
        <v>2469</v>
      </c>
      <c r="C1831" s="71" t="s">
        <v>2468</v>
      </c>
      <c r="D1831" s="71" t="s">
        <v>2229</v>
      </c>
      <c r="E1831" s="72">
        <v>198</v>
      </c>
      <c r="F1831" s="100" t="s">
        <v>44</v>
      </c>
      <c r="G1831" s="101"/>
      <c r="H1831" s="43" t="s">
        <v>1</v>
      </c>
      <c r="I1831" s="76"/>
      <c r="K1831" s="140" t="str">
        <f t="shared" si="87"/>
        <v>農業管理與輔導業務-農會及休閒農業輔導-獎補助費-對國內團體之捐助</v>
      </c>
      <c r="L1831" s="140" t="str">
        <f t="shared" si="88"/>
        <v>中山米公園環境改善計畫</v>
      </c>
      <c r="M1831" s="40" t="str">
        <f t="shared" si="89"/>
        <v>臺中市外埔區中山社區發展協會</v>
      </c>
    </row>
    <row r="1832" spans="1:13" ht="75">
      <c r="A1832" s="71" t="s">
        <v>2412</v>
      </c>
      <c r="B1832" s="71" t="s">
        <v>2470</v>
      </c>
      <c r="C1832" s="71" t="s">
        <v>2471</v>
      </c>
      <c r="D1832" s="71" t="s">
        <v>2229</v>
      </c>
      <c r="E1832" s="72">
        <v>200</v>
      </c>
      <c r="F1832" s="100" t="s">
        <v>44</v>
      </c>
      <c r="G1832" s="101"/>
      <c r="H1832" s="43" t="s">
        <v>1</v>
      </c>
      <c r="I1832" s="76"/>
      <c r="K1832" s="140" t="str">
        <f t="shared" si="87"/>
        <v>農業管理與輔導業務-農會及休閒農業輔導-獎補助費-對國內團體之捐助</v>
      </c>
      <c r="L1832" s="140" t="str">
        <f t="shared" si="88"/>
        <v>六分社區綠廊道周邊環境改善第四期計畫</v>
      </c>
      <c r="M1832" s="40" t="str">
        <f t="shared" si="89"/>
        <v>臺中市外埔區六分社區發展協會</v>
      </c>
    </row>
    <row r="1833" spans="1:13" ht="75">
      <c r="A1833" s="71" t="s">
        <v>2412</v>
      </c>
      <c r="B1833" s="71" t="s">
        <v>2472</v>
      </c>
      <c r="C1833" s="71" t="s">
        <v>2473</v>
      </c>
      <c r="D1833" s="71" t="s">
        <v>2229</v>
      </c>
      <c r="E1833" s="72">
        <v>100</v>
      </c>
      <c r="F1833" s="100" t="s">
        <v>44</v>
      </c>
      <c r="G1833" s="101"/>
      <c r="H1833" s="43" t="s">
        <v>1</v>
      </c>
      <c r="I1833" s="76"/>
      <c r="K1833" s="140" t="str">
        <f t="shared" si="87"/>
        <v>農業管理與輔導業務-農會及休閒農業輔導-獎補助費-對國內團體之捐助</v>
      </c>
      <c r="L1833" s="140" t="str">
        <f t="shared" si="88"/>
        <v>馬鳴社區第二級產業產品包裝設計計畫</v>
      </c>
      <c r="M1833" s="40" t="str">
        <f t="shared" si="89"/>
        <v>臺中市外埔區馬鳴社區發展協會</v>
      </c>
    </row>
    <row r="1834" spans="1:13" ht="75">
      <c r="A1834" s="71" t="s">
        <v>2412</v>
      </c>
      <c r="B1834" s="71" t="s">
        <v>2474</v>
      </c>
      <c r="C1834" s="71" t="s">
        <v>2473</v>
      </c>
      <c r="D1834" s="71" t="s">
        <v>2229</v>
      </c>
      <c r="E1834" s="72">
        <v>200</v>
      </c>
      <c r="F1834" s="100" t="s">
        <v>44</v>
      </c>
      <c r="G1834" s="101"/>
      <c r="H1834" s="43" t="s">
        <v>1</v>
      </c>
      <c r="I1834" s="76"/>
      <c r="K1834" s="140" t="str">
        <f t="shared" si="87"/>
        <v>農業管理與輔導業務-農會及休閒農業輔導-獎補助費-對國內團體之捐助</v>
      </c>
      <c r="L1834" s="140" t="str">
        <f t="shared" si="88"/>
        <v>臺中市外埔區馬鳴社區生活傳統土角建築小公園活化閒置空間計畫</v>
      </c>
      <c r="M1834" s="40" t="str">
        <f t="shared" si="89"/>
        <v>臺中市外埔區馬鳴社區發展協會</v>
      </c>
    </row>
    <row r="1835" spans="1:13" ht="75">
      <c r="A1835" s="71" t="s">
        <v>2412</v>
      </c>
      <c r="B1835" s="71" t="s">
        <v>2428</v>
      </c>
      <c r="C1835" s="71" t="s">
        <v>2328</v>
      </c>
      <c r="D1835" s="71" t="s">
        <v>2229</v>
      </c>
      <c r="E1835" s="72">
        <v>1600</v>
      </c>
      <c r="F1835" s="100" t="s">
        <v>44</v>
      </c>
      <c r="G1835" s="101"/>
      <c r="H1835" s="43" t="s">
        <v>1</v>
      </c>
      <c r="I1835" s="76"/>
      <c r="K1835" s="140" t="str">
        <f t="shared" si="87"/>
        <v>農業管理與輔導業務-農會及休閒農業輔導-獎補助費-對國內團體之捐助</v>
      </c>
      <c r="L1835" s="140" t="str">
        <f t="shared" si="88"/>
        <v>112年臺中市休閒農業區跨域輔導計畫</v>
      </c>
      <c r="M1835" s="40" t="str">
        <f t="shared" si="89"/>
        <v>臺中市外埔區農會</v>
      </c>
    </row>
    <row r="1836" spans="1:13" ht="75">
      <c r="A1836" s="71" t="s">
        <v>2412</v>
      </c>
      <c r="B1836" s="71" t="s">
        <v>2475</v>
      </c>
      <c r="C1836" s="71" t="s">
        <v>2328</v>
      </c>
      <c r="D1836" s="71" t="s">
        <v>2229</v>
      </c>
      <c r="E1836" s="72">
        <v>150</v>
      </c>
      <c r="F1836" s="100" t="s">
        <v>44</v>
      </c>
      <c r="G1836" s="101"/>
      <c r="H1836" s="43" t="s">
        <v>1</v>
      </c>
      <c r="I1836" s="76"/>
      <c r="K1836" s="140" t="str">
        <f t="shared" si="87"/>
        <v>農業管理與輔導業務-農會及休閒農業輔導-獎補助費-對國內團體之捐助</v>
      </c>
      <c r="L1836" s="140" t="str">
        <f t="shared" si="88"/>
        <v>113年度外埔區各界慶祝農民節表彰大會計畫</v>
      </c>
      <c r="M1836" s="40" t="str">
        <f t="shared" si="89"/>
        <v>臺中市外埔區農會</v>
      </c>
    </row>
    <row r="1837" spans="1:13" ht="75">
      <c r="A1837" s="71" t="s">
        <v>2412</v>
      </c>
      <c r="B1837" s="71" t="s">
        <v>2430</v>
      </c>
      <c r="C1837" s="71" t="s">
        <v>2328</v>
      </c>
      <c r="D1837" s="71" t="s">
        <v>2229</v>
      </c>
      <c r="E1837" s="72">
        <v>650</v>
      </c>
      <c r="F1837" s="100" t="s">
        <v>44</v>
      </c>
      <c r="G1837" s="101"/>
      <c r="H1837" s="43" t="s">
        <v>1</v>
      </c>
      <c r="I1837" s="76"/>
      <c r="K1837" s="140" t="str">
        <f t="shared" si="87"/>
        <v>農業管理與輔導業務-農會及休閒農業輔導-獎補助費-對國內團體之捐助</v>
      </c>
      <c r="L1837" s="140" t="str">
        <f t="shared" si="88"/>
        <v>113年度臺中市休閒農業區輔導計畫</v>
      </c>
      <c r="M1837" s="40" t="str">
        <f t="shared" si="89"/>
        <v>臺中市外埔區農會</v>
      </c>
    </row>
    <row r="1838" spans="1:13" ht="75">
      <c r="A1838" s="71" t="s">
        <v>2412</v>
      </c>
      <c r="B1838" s="71" t="s">
        <v>2476</v>
      </c>
      <c r="C1838" s="71" t="s">
        <v>2328</v>
      </c>
      <c r="D1838" s="71" t="s">
        <v>2229</v>
      </c>
      <c r="E1838" s="72">
        <v>73</v>
      </c>
      <c r="F1838" s="100" t="s">
        <v>44</v>
      </c>
      <c r="G1838" s="101"/>
      <c r="H1838" s="43" t="s">
        <v>1</v>
      </c>
      <c r="I1838" s="76"/>
      <c r="K1838" s="140" t="str">
        <f t="shared" si="87"/>
        <v>農業管理與輔導業務-農會及休閒農業輔導-獎補助費-對國內團體之捐助</v>
      </c>
      <c r="L1838" s="140" t="str">
        <f t="shared" si="88"/>
        <v>113年度臺中市休閒農業場域服務優化計畫</v>
      </c>
      <c r="M1838" s="40" t="str">
        <f t="shared" si="89"/>
        <v>臺中市外埔區農會</v>
      </c>
    </row>
    <row r="1839" spans="1:13" ht="75">
      <c r="A1839" s="71" t="s">
        <v>2412</v>
      </c>
      <c r="B1839" s="71" t="s">
        <v>2477</v>
      </c>
      <c r="C1839" s="71" t="s">
        <v>359</v>
      </c>
      <c r="D1839" s="71" t="s">
        <v>2229</v>
      </c>
      <c r="E1839" s="72">
        <v>200</v>
      </c>
      <c r="F1839" s="100" t="s">
        <v>44</v>
      </c>
      <c r="G1839" s="101"/>
      <c r="H1839" s="43" t="s">
        <v>1</v>
      </c>
      <c r="I1839" s="76"/>
      <c r="K1839" s="140" t="str">
        <f t="shared" si="87"/>
        <v>農業管理與輔導業務-農會及休閒農業輔導-獎補助費-對國內團體之捐助</v>
      </c>
      <c r="L1839" s="140" t="str">
        <f t="shared" si="88"/>
        <v>社區農塘周邊環境改善計畫</v>
      </c>
      <c r="M1839" s="40" t="str">
        <f t="shared" si="89"/>
        <v>臺中市石岡區梅子社區發展協會</v>
      </c>
    </row>
    <row r="1840" spans="1:13" ht="75">
      <c r="A1840" s="71" t="s">
        <v>2412</v>
      </c>
      <c r="B1840" s="71" t="s">
        <v>2478</v>
      </c>
      <c r="C1840" s="71" t="s">
        <v>359</v>
      </c>
      <c r="D1840" s="71" t="s">
        <v>2229</v>
      </c>
      <c r="E1840" s="72">
        <v>99</v>
      </c>
      <c r="F1840" s="100" t="s">
        <v>44</v>
      </c>
      <c r="G1840" s="101"/>
      <c r="H1840" s="43" t="s">
        <v>1</v>
      </c>
      <c r="I1840" s="76"/>
      <c r="K1840" s="140" t="str">
        <f t="shared" si="87"/>
        <v>農業管理與輔導業務-農會及休閒農業輔導-獎補助費-對國內團體之捐助</v>
      </c>
      <c r="L1840" s="140" t="str">
        <f t="shared" si="88"/>
        <v>臺中市石岡區梅子社區我等就來戲山歌-初階客家歌謠與戲劇研習計畫</v>
      </c>
      <c r="M1840" s="40" t="str">
        <f t="shared" si="89"/>
        <v>臺中市石岡區梅子社區發展協會</v>
      </c>
    </row>
    <row r="1841" spans="1:13" ht="75">
      <c r="A1841" s="71" t="s">
        <v>2412</v>
      </c>
      <c r="B1841" s="71" t="s">
        <v>2479</v>
      </c>
      <c r="C1841" s="71" t="s">
        <v>359</v>
      </c>
      <c r="D1841" s="71" t="s">
        <v>2229</v>
      </c>
      <c r="E1841" s="72">
        <v>200</v>
      </c>
      <c r="F1841" s="100" t="s">
        <v>44</v>
      </c>
      <c r="G1841" s="101"/>
      <c r="H1841" s="43" t="s">
        <v>1</v>
      </c>
      <c r="I1841" s="76"/>
      <c r="K1841" s="140" t="str">
        <f t="shared" si="87"/>
        <v>農業管理與輔導業務-農會及休閒農業輔導-獎補助費-對國內團體之捐助</v>
      </c>
      <c r="L1841" s="140" t="str">
        <f t="shared" si="88"/>
        <v>臺中市石岡區梅子社區悠遊客庄農情體驗規劃營計畫</v>
      </c>
      <c r="M1841" s="40" t="str">
        <f t="shared" si="89"/>
        <v>臺中市石岡區梅子社區發展協會</v>
      </c>
    </row>
    <row r="1842" spans="1:13" ht="75">
      <c r="A1842" s="71" t="s">
        <v>2412</v>
      </c>
      <c r="B1842" s="71" t="s">
        <v>2428</v>
      </c>
      <c r="C1842" s="71" t="s">
        <v>2335</v>
      </c>
      <c r="D1842" s="71" t="s">
        <v>2229</v>
      </c>
      <c r="E1842" s="72">
        <v>300</v>
      </c>
      <c r="F1842" s="100" t="s">
        <v>44</v>
      </c>
      <c r="G1842" s="101"/>
      <c r="H1842" s="43" t="s">
        <v>1</v>
      </c>
      <c r="I1842" s="76"/>
      <c r="K1842" s="140" t="str">
        <f t="shared" si="87"/>
        <v>農業管理與輔導業務-農會及休閒農業輔導-獎補助費-對國內團體之捐助</v>
      </c>
      <c r="L1842" s="140" t="str">
        <f t="shared" si="88"/>
        <v>112年臺中市休閒農業區跨域輔導計畫</v>
      </c>
      <c r="M1842" s="40" t="str">
        <f t="shared" si="89"/>
        <v>臺中市石岡區農會</v>
      </c>
    </row>
    <row r="1843" spans="1:13" ht="75">
      <c r="A1843" s="71" t="s">
        <v>2412</v>
      </c>
      <c r="B1843" s="71" t="s">
        <v>2480</v>
      </c>
      <c r="C1843" s="71" t="s">
        <v>2335</v>
      </c>
      <c r="D1843" s="71" t="s">
        <v>2229</v>
      </c>
      <c r="E1843" s="72">
        <v>950</v>
      </c>
      <c r="F1843" s="100" t="s">
        <v>44</v>
      </c>
      <c r="G1843" s="101"/>
      <c r="H1843" s="43" t="s">
        <v>1</v>
      </c>
      <c r="I1843" s="76"/>
      <c r="K1843" s="140" t="str">
        <f t="shared" si="87"/>
        <v>農業管理與輔導業務-農會及休閒農業輔導-獎補助費-對國內團體之捐助</v>
      </c>
      <c r="L1843" s="140" t="str">
        <f t="shared" si="88"/>
        <v>113年度石岡區農會創立一百週年慶祝活動計畫</v>
      </c>
      <c r="M1843" s="40" t="str">
        <f t="shared" si="89"/>
        <v>臺中市石岡區農會</v>
      </c>
    </row>
    <row r="1844" spans="1:13" ht="75">
      <c r="A1844" s="71" t="s">
        <v>2412</v>
      </c>
      <c r="B1844" s="71" t="s">
        <v>2481</v>
      </c>
      <c r="C1844" s="71" t="s">
        <v>2335</v>
      </c>
      <c r="D1844" s="71" t="s">
        <v>2229</v>
      </c>
      <c r="E1844" s="72">
        <v>200</v>
      </c>
      <c r="F1844" s="100" t="s">
        <v>44</v>
      </c>
      <c r="G1844" s="101"/>
      <c r="H1844" s="43" t="s">
        <v>1</v>
      </c>
      <c r="I1844" s="76"/>
      <c r="K1844" s="140" t="str">
        <f t="shared" si="87"/>
        <v>農業管理與輔導業務-農會及休閒農業輔導-獎補助費-對國內團體之捐助</v>
      </c>
      <c r="L1844" s="140" t="str">
        <f t="shared" si="88"/>
        <v>113年度臺中市石岡區柚見中秋音樂晚會計畫</v>
      </c>
      <c r="M1844" s="40" t="str">
        <f t="shared" si="89"/>
        <v>臺中市石岡區農會</v>
      </c>
    </row>
    <row r="1845" spans="1:13" ht="75">
      <c r="A1845" s="71" t="s">
        <v>2412</v>
      </c>
      <c r="B1845" s="71" t="s">
        <v>2430</v>
      </c>
      <c r="C1845" s="71" t="s">
        <v>2335</v>
      </c>
      <c r="D1845" s="71" t="s">
        <v>2229</v>
      </c>
      <c r="E1845" s="72">
        <v>200</v>
      </c>
      <c r="F1845" s="100" t="s">
        <v>44</v>
      </c>
      <c r="G1845" s="101"/>
      <c r="H1845" s="43" t="s">
        <v>1</v>
      </c>
      <c r="I1845" s="76"/>
      <c r="K1845" s="140" t="str">
        <f t="shared" si="87"/>
        <v>農業管理與輔導業務-農會及休閒農業輔導-獎補助費-對國內團體之捐助</v>
      </c>
      <c r="L1845" s="140" t="str">
        <f t="shared" si="88"/>
        <v>113年度臺中市休閒農業區輔導計畫</v>
      </c>
      <c r="M1845" s="40" t="str">
        <f t="shared" si="89"/>
        <v>臺中市石岡區農會</v>
      </c>
    </row>
    <row r="1846" spans="1:13" ht="75">
      <c r="A1846" s="71" t="s">
        <v>2412</v>
      </c>
      <c r="B1846" s="71" t="s">
        <v>2482</v>
      </c>
      <c r="C1846" s="71" t="s">
        <v>2335</v>
      </c>
      <c r="D1846" s="71" t="s">
        <v>2229</v>
      </c>
      <c r="E1846" s="72">
        <v>150</v>
      </c>
      <c r="F1846" s="100" t="s">
        <v>44</v>
      </c>
      <c r="G1846" s="101"/>
      <c r="H1846" s="43" t="s">
        <v>1</v>
      </c>
      <c r="I1846" s="76"/>
      <c r="K1846" s="140" t="str">
        <f t="shared" si="87"/>
        <v>農業管理與輔導業務-農會及休閒農業輔導-獎補助費-對國內團體之捐助</v>
      </c>
      <c r="L1846" s="140" t="str">
        <f t="shared" si="88"/>
        <v>石岡區農會慶祝農民節表揚活動計畫</v>
      </c>
      <c r="M1846" s="40" t="str">
        <f t="shared" si="89"/>
        <v>臺中市石岡區農會</v>
      </c>
    </row>
    <row r="1847" spans="1:13" ht="75">
      <c r="A1847" s="71" t="s">
        <v>2412</v>
      </c>
      <c r="B1847" s="71" t="s">
        <v>2483</v>
      </c>
      <c r="C1847" s="71" t="s">
        <v>2484</v>
      </c>
      <c r="D1847" s="71" t="s">
        <v>2229</v>
      </c>
      <c r="E1847" s="72">
        <v>100</v>
      </c>
      <c r="F1847" s="100" t="s">
        <v>44</v>
      </c>
      <c r="G1847" s="101"/>
      <c r="H1847" s="43" t="s">
        <v>1</v>
      </c>
      <c r="I1847" s="76"/>
      <c r="K1847" s="140" t="str">
        <f t="shared" si="87"/>
        <v>農業管理與輔導業務-農會及休閒農業輔導-獎補助費-對國內團體之捐助</v>
      </c>
      <c r="L1847" s="140" t="str">
        <f t="shared" si="88"/>
        <v>四季花開梨好梅子-梅子社區客家歌謠暨空靈鼓表演藝術研習活動</v>
      </c>
      <c r="M1847" s="40" t="str">
        <f t="shared" si="89"/>
        <v>臺中市石岡梅子社區發展協會</v>
      </c>
    </row>
    <row r="1848" spans="1:13" ht="75">
      <c r="A1848" s="71" t="s">
        <v>2412</v>
      </c>
      <c r="B1848" s="71" t="s">
        <v>2452</v>
      </c>
      <c r="C1848" s="71" t="s">
        <v>2485</v>
      </c>
      <c r="D1848" s="71" t="s">
        <v>2229</v>
      </c>
      <c r="E1848" s="72">
        <v>29</v>
      </c>
      <c r="F1848" s="100" t="s">
        <v>44</v>
      </c>
      <c r="G1848" s="101"/>
      <c r="H1848" s="43" t="s">
        <v>1</v>
      </c>
      <c r="I1848" s="76"/>
      <c r="K1848" s="140" t="str">
        <f t="shared" si="87"/>
        <v>農業管理與輔導業務-農會及休閒農業輔導-獎補助費-對國內團體之捐助</v>
      </c>
      <c r="L1848" s="140" t="str">
        <f t="shared" si="88"/>
        <v>觀摩研習活動</v>
      </c>
      <c r="M1848" s="40" t="str">
        <f t="shared" si="89"/>
        <v>臺中市后里區眉山社區發展協會</v>
      </c>
    </row>
    <row r="1849" spans="1:13" ht="75">
      <c r="A1849" s="71" t="s">
        <v>2412</v>
      </c>
      <c r="B1849" s="71" t="s">
        <v>2486</v>
      </c>
      <c r="C1849" s="71" t="s">
        <v>1610</v>
      </c>
      <c r="D1849" s="71" t="s">
        <v>2229</v>
      </c>
      <c r="E1849" s="72">
        <v>200</v>
      </c>
      <c r="F1849" s="100" t="s">
        <v>44</v>
      </c>
      <c r="G1849" s="101"/>
      <c r="H1849" s="43" t="s">
        <v>1</v>
      </c>
      <c r="I1849" s="76"/>
      <c r="K1849" s="140" t="str">
        <f t="shared" si="87"/>
        <v>農業管理與輔導業務-農會及休閒農業輔導-獎補助費-對國內團體之捐助</v>
      </c>
      <c r="L1849" s="140" t="str">
        <f t="shared" si="88"/>
        <v>泰安櫻花芋見米-食農教育深度體驗計畫</v>
      </c>
      <c r="M1849" s="40" t="str">
        <f t="shared" si="89"/>
        <v>臺中市后里區泰安社區發展協會</v>
      </c>
    </row>
    <row r="1850" spans="1:13" ht="75">
      <c r="A1850" s="71" t="s">
        <v>2412</v>
      </c>
      <c r="B1850" s="71" t="s">
        <v>2487</v>
      </c>
      <c r="C1850" s="71" t="s">
        <v>1610</v>
      </c>
      <c r="D1850" s="71" t="s">
        <v>2229</v>
      </c>
      <c r="E1850" s="72">
        <v>200</v>
      </c>
      <c r="F1850" s="100" t="s">
        <v>44</v>
      </c>
      <c r="G1850" s="101"/>
      <c r="H1850" s="43" t="s">
        <v>1</v>
      </c>
      <c r="I1850" s="76"/>
      <c r="K1850" s="140" t="str">
        <f t="shared" si="87"/>
        <v>農業管理與輔導業務-農會及休閒農業輔導-獎補助費-對國內團體之捐助</v>
      </c>
      <c r="L1850" s="140" t="str">
        <f t="shared" si="88"/>
        <v>臺中市后里區泰安社區懷舊泰安農遊產業行銷活動</v>
      </c>
      <c r="M1850" s="40" t="str">
        <f t="shared" si="89"/>
        <v>臺中市后里區泰安社區發展協會</v>
      </c>
    </row>
    <row r="1851" spans="1:13" ht="75">
      <c r="A1851" s="71" t="s">
        <v>2412</v>
      </c>
      <c r="B1851" s="71" t="s">
        <v>2428</v>
      </c>
      <c r="C1851" s="71" t="s">
        <v>2340</v>
      </c>
      <c r="D1851" s="71" t="s">
        <v>2229</v>
      </c>
      <c r="E1851" s="72">
        <v>447</v>
      </c>
      <c r="F1851" s="100" t="s">
        <v>44</v>
      </c>
      <c r="G1851" s="101"/>
      <c r="H1851" s="43" t="s">
        <v>1</v>
      </c>
      <c r="I1851" s="76"/>
      <c r="K1851" s="140" t="str">
        <f t="shared" si="87"/>
        <v>農業管理與輔導業務-農會及休閒農業輔導-獎補助費-對國內團體之捐助</v>
      </c>
      <c r="L1851" s="140" t="str">
        <f t="shared" si="88"/>
        <v>112年臺中市休閒農業區跨域輔導計畫</v>
      </c>
      <c r="M1851" s="40" t="str">
        <f t="shared" si="89"/>
        <v>臺中市后里區農會</v>
      </c>
    </row>
    <row r="1852" spans="1:13" ht="75">
      <c r="A1852" s="71" t="s">
        <v>2412</v>
      </c>
      <c r="B1852" s="71" t="s">
        <v>2430</v>
      </c>
      <c r="C1852" s="71" t="s">
        <v>2340</v>
      </c>
      <c r="D1852" s="71" t="s">
        <v>2229</v>
      </c>
      <c r="E1852" s="72">
        <v>477</v>
      </c>
      <c r="F1852" s="100" t="s">
        <v>44</v>
      </c>
      <c r="G1852" s="101"/>
      <c r="H1852" s="43" t="s">
        <v>1</v>
      </c>
      <c r="I1852" s="76"/>
      <c r="K1852" s="140" t="str">
        <f t="shared" si="87"/>
        <v>農業管理與輔導業務-農會及休閒農業輔導-獎補助費-對國內團體之捐助</v>
      </c>
      <c r="L1852" s="140" t="str">
        <f t="shared" si="88"/>
        <v>113年度臺中市休閒農業區輔導計畫</v>
      </c>
      <c r="M1852" s="40" t="str">
        <f t="shared" si="89"/>
        <v>臺中市后里區農會</v>
      </c>
    </row>
    <row r="1853" spans="1:13" ht="75">
      <c r="A1853" s="71" t="s">
        <v>2412</v>
      </c>
      <c r="B1853" s="71" t="s">
        <v>2476</v>
      </c>
      <c r="C1853" s="71" t="s">
        <v>2340</v>
      </c>
      <c r="D1853" s="71" t="s">
        <v>2229</v>
      </c>
      <c r="E1853" s="72">
        <v>53</v>
      </c>
      <c r="F1853" s="100" t="s">
        <v>44</v>
      </c>
      <c r="G1853" s="101"/>
      <c r="H1853" s="43" t="s">
        <v>1</v>
      </c>
      <c r="I1853" s="76"/>
      <c r="K1853" s="140" t="str">
        <f t="shared" si="87"/>
        <v>農業管理與輔導業務-農會及休閒農業輔導-獎補助費-對國內團體之捐助</v>
      </c>
      <c r="L1853" s="140" t="str">
        <f t="shared" si="88"/>
        <v>113年度臺中市休閒農業場域服務優化計畫</v>
      </c>
      <c r="M1853" s="40" t="str">
        <f t="shared" si="89"/>
        <v>臺中市后里區農會</v>
      </c>
    </row>
    <row r="1854" spans="1:13" ht="75">
      <c r="A1854" s="71" t="s">
        <v>2412</v>
      </c>
      <c r="B1854" s="71" t="s">
        <v>2488</v>
      </c>
      <c r="C1854" s="71" t="s">
        <v>2340</v>
      </c>
      <c r="D1854" s="71" t="s">
        <v>2229</v>
      </c>
      <c r="E1854" s="72">
        <v>150</v>
      </c>
      <c r="F1854" s="100" t="s">
        <v>44</v>
      </c>
      <c r="G1854" s="101"/>
      <c r="H1854" s="43" t="s">
        <v>1</v>
      </c>
      <c r="I1854" s="76"/>
      <c r="K1854" s="140" t="str">
        <f t="shared" si="87"/>
        <v>農業管理與輔導業務-農會及休閒農業輔導-獎補助費-對國內團體之捐助</v>
      </c>
      <c r="L1854" s="140" t="str">
        <f t="shared" si="88"/>
        <v>113年度臺中市后里區各界慶祝農民節表揚活動大會計畫</v>
      </c>
      <c r="M1854" s="40" t="str">
        <f t="shared" si="89"/>
        <v>臺中市后里區農會</v>
      </c>
    </row>
    <row r="1855" spans="1:13" ht="75">
      <c r="A1855" s="71" t="s">
        <v>2412</v>
      </c>
      <c r="B1855" s="71" t="s">
        <v>2489</v>
      </c>
      <c r="C1855" s="71" t="s">
        <v>2490</v>
      </c>
      <c r="D1855" s="71" t="s">
        <v>2229</v>
      </c>
      <c r="E1855" s="72">
        <v>200</v>
      </c>
      <c r="F1855" s="100" t="s">
        <v>44</v>
      </c>
      <c r="G1855" s="101"/>
      <c r="H1855" s="43" t="s">
        <v>1</v>
      </c>
      <c r="I1855" s="76"/>
      <c r="K1855" s="140" t="str">
        <f t="shared" si="87"/>
        <v>農業管理與輔導業務-農會及休閒農業輔導-獎補助費-對國內團體之捐助</v>
      </c>
      <c r="L1855" s="140" t="str">
        <f t="shared" si="88"/>
        <v>112年度聯合社區四塊厝福德祠周邊環境改善計畫</v>
      </c>
      <c r="M1855" s="40" t="str">
        <f t="shared" si="89"/>
        <v>臺中市后里區聯合社區發展協會</v>
      </c>
    </row>
    <row r="1856" spans="1:13" ht="75">
      <c r="A1856" s="71" t="s">
        <v>2412</v>
      </c>
      <c r="B1856" s="71" t="s">
        <v>2491</v>
      </c>
      <c r="C1856" s="71" t="s">
        <v>2490</v>
      </c>
      <c r="D1856" s="71" t="s">
        <v>2229</v>
      </c>
      <c r="E1856" s="72">
        <v>31</v>
      </c>
      <c r="F1856" s="100" t="s">
        <v>44</v>
      </c>
      <c r="G1856" s="101"/>
      <c r="H1856" s="43" t="s">
        <v>1</v>
      </c>
      <c r="I1856" s="76"/>
      <c r="K1856" s="140" t="str">
        <f t="shared" si="87"/>
        <v>農業管理與輔導業務-農會及休閒農業輔導-獎補助費-對國內團體之捐助</v>
      </c>
      <c r="L1856" s="140" t="str">
        <f t="shared" si="88"/>
        <v>112年農村再生執行計畫-聯合社區花農教育體驗活動</v>
      </c>
      <c r="M1856" s="40" t="str">
        <f t="shared" si="89"/>
        <v>臺中市后里區聯合社區發展協會</v>
      </c>
    </row>
    <row r="1857" spans="1:13" ht="75">
      <c r="A1857" s="71" t="s">
        <v>2412</v>
      </c>
      <c r="B1857" s="71" t="s">
        <v>2492</v>
      </c>
      <c r="C1857" s="71" t="s">
        <v>2490</v>
      </c>
      <c r="D1857" s="71" t="s">
        <v>2229</v>
      </c>
      <c r="E1857" s="72">
        <v>200</v>
      </c>
      <c r="F1857" s="100" t="s">
        <v>44</v>
      </c>
      <c r="G1857" s="101"/>
      <c r="H1857" s="43" t="s">
        <v>1</v>
      </c>
      <c r="I1857" s="76"/>
      <c r="K1857" s="140" t="str">
        <f t="shared" si="87"/>
        <v>農業管理與輔導業務-農會及休閒農業輔導-獎補助費-對國內團體之捐助</v>
      </c>
      <c r="L1857" s="140" t="str">
        <f t="shared" si="88"/>
        <v>臺中市后里區聯合社區來十三張探尋馬鈴薯故鄉活動</v>
      </c>
      <c r="M1857" s="40" t="str">
        <f t="shared" si="89"/>
        <v>臺中市后里區聯合社區發展協會</v>
      </c>
    </row>
    <row r="1858" spans="1:13" ht="75">
      <c r="A1858" s="71" t="s">
        <v>2412</v>
      </c>
      <c r="B1858" s="71" t="s">
        <v>2493</v>
      </c>
      <c r="C1858" s="71" t="s">
        <v>2490</v>
      </c>
      <c r="D1858" s="71" t="s">
        <v>2229</v>
      </c>
      <c r="E1858" s="72">
        <v>193</v>
      </c>
      <c r="F1858" s="100" t="s">
        <v>44</v>
      </c>
      <c r="G1858" s="101"/>
      <c r="H1858" s="43" t="s">
        <v>1</v>
      </c>
      <c r="I1858" s="76"/>
      <c r="K1858" s="140" t="str">
        <f t="shared" si="87"/>
        <v>農業管理與輔導業務-農會及休閒農業輔導-獎補助費-對國內團體之捐助</v>
      </c>
      <c r="L1858" s="140" t="str">
        <f t="shared" si="88"/>
        <v>臺中市后里區聯合社區尋找馬鈴薯舌尖美味計畫</v>
      </c>
      <c r="M1858" s="40" t="str">
        <f t="shared" si="89"/>
        <v>臺中市后里區聯合社區發展協會</v>
      </c>
    </row>
    <row r="1859" spans="1:13" ht="75">
      <c r="A1859" s="71" t="s">
        <v>2412</v>
      </c>
      <c r="B1859" s="71" t="s">
        <v>2494</v>
      </c>
      <c r="C1859" s="71" t="s">
        <v>2347</v>
      </c>
      <c r="D1859" s="71" t="s">
        <v>2229</v>
      </c>
      <c r="E1859" s="72">
        <v>150</v>
      </c>
      <c r="F1859" s="100" t="s">
        <v>44</v>
      </c>
      <c r="G1859" s="101"/>
      <c r="H1859" s="43" t="s">
        <v>1</v>
      </c>
      <c r="I1859" s="76"/>
      <c r="K1859" s="140" t="str">
        <f t="shared" si="87"/>
        <v>農業管理與輔導業務-農會及休閒農業輔導-獎補助費-對國內團體之捐助</v>
      </c>
      <c r="L1859" s="140" t="str">
        <f t="shared" si="88"/>
        <v>113年度沙鹿區各界慶祝農民節表彰大會暨節約用電宣導活動計畫</v>
      </c>
      <c r="M1859" s="40" t="str">
        <f t="shared" si="89"/>
        <v>臺中市沙鹿區農會</v>
      </c>
    </row>
    <row r="1860" spans="1:13" ht="75">
      <c r="A1860" s="71" t="s">
        <v>2412</v>
      </c>
      <c r="B1860" s="71" t="s">
        <v>2495</v>
      </c>
      <c r="C1860" s="71" t="s">
        <v>2347</v>
      </c>
      <c r="D1860" s="71" t="s">
        <v>2229</v>
      </c>
      <c r="E1860" s="72">
        <v>300</v>
      </c>
      <c r="F1860" s="100" t="s">
        <v>44</v>
      </c>
      <c r="G1860" s="101"/>
      <c r="H1860" s="43" t="s">
        <v>1</v>
      </c>
      <c r="I1860" s="76"/>
      <c r="K1860" s="140" t="str">
        <f t="shared" ref="K1860:K1923" si="90">A1860</f>
        <v>農業管理與輔導業務-農會及休閒農業輔導-獎補助費-對國內團體之捐助</v>
      </c>
      <c r="L1860" s="140" t="str">
        <f t="shared" ref="L1860:L1923" si="91">B1860</f>
        <v>113年度臺中市海線地區農業推廣活動計畫</v>
      </c>
      <c r="M1860" s="40" t="str">
        <f t="shared" ref="M1860:M1923" si="92">C1860</f>
        <v>臺中市沙鹿區農會</v>
      </c>
    </row>
    <row r="1861" spans="1:13" ht="75">
      <c r="A1861" s="71" t="s">
        <v>2412</v>
      </c>
      <c r="B1861" s="71" t="s">
        <v>2496</v>
      </c>
      <c r="C1861" s="71" t="s">
        <v>2497</v>
      </c>
      <c r="D1861" s="71" t="s">
        <v>2229</v>
      </c>
      <c r="E1861" s="72">
        <v>200</v>
      </c>
      <c r="F1861" s="100" t="s">
        <v>44</v>
      </c>
      <c r="G1861" s="101"/>
      <c r="H1861" s="43" t="s">
        <v>1</v>
      </c>
      <c r="I1861" s="76"/>
      <c r="K1861" s="140" t="str">
        <f t="shared" si="90"/>
        <v>農業管理與輔導業務-農會及休閒農業輔導-獎補助費-對國內團體之捐助</v>
      </c>
      <c r="L1861" s="140" t="str">
        <f t="shared" si="91"/>
        <v>臺中市和平區大雪山社區春筍香濃螢賓客-大雪山LONGSTAY活動</v>
      </c>
      <c r="M1861" s="40" t="str">
        <f t="shared" si="92"/>
        <v>臺中市和平區大雪山社區發展協會</v>
      </c>
    </row>
    <row r="1862" spans="1:13" ht="93.75">
      <c r="A1862" s="71" t="s">
        <v>2412</v>
      </c>
      <c r="B1862" s="71" t="s">
        <v>2498</v>
      </c>
      <c r="C1862" s="71" t="s">
        <v>2497</v>
      </c>
      <c r="D1862" s="71" t="s">
        <v>2229</v>
      </c>
      <c r="E1862" s="72">
        <v>200</v>
      </c>
      <c r="F1862" s="100" t="s">
        <v>44</v>
      </c>
      <c r="G1862" s="101"/>
      <c r="H1862" s="43" t="s">
        <v>1</v>
      </c>
      <c r="I1862" s="76"/>
      <c r="K1862" s="140" t="str">
        <f t="shared" si="90"/>
        <v>農業管理與輔導業務-農會及休閒農業輔導-獎補助費-對國內團體之捐助</v>
      </c>
      <c r="L1862" s="140" t="str">
        <f t="shared" si="91"/>
        <v>臺中市和平區大雪山社區原生植物教學園區戶外教室傢俱製作及周邊維護改善計畫</v>
      </c>
      <c r="M1862" s="40" t="str">
        <f t="shared" si="92"/>
        <v>臺中市和平區大雪山社區發展協會</v>
      </c>
    </row>
    <row r="1863" spans="1:13" ht="75">
      <c r="A1863" s="71" t="s">
        <v>2412</v>
      </c>
      <c r="B1863" s="71" t="s">
        <v>2499</v>
      </c>
      <c r="C1863" s="71" t="s">
        <v>2500</v>
      </c>
      <c r="D1863" s="71" t="s">
        <v>2229</v>
      </c>
      <c r="E1863" s="72">
        <v>200</v>
      </c>
      <c r="F1863" s="100" t="s">
        <v>44</v>
      </c>
      <c r="G1863" s="101"/>
      <c r="H1863" s="43" t="s">
        <v>1</v>
      </c>
      <c r="I1863" s="76"/>
      <c r="K1863" s="140" t="str">
        <f t="shared" si="90"/>
        <v>農業管理與輔導業務-農會及休閒農業輔導-獎補助費-對國內團體之捐助</v>
      </c>
      <c r="L1863" s="140" t="str">
        <f t="shared" si="91"/>
        <v>社區安心梨產業文化活動</v>
      </c>
      <c r="M1863" s="40" t="str">
        <f t="shared" si="92"/>
        <v>臺中市和平區和平社區發展協會</v>
      </c>
    </row>
    <row r="1864" spans="1:13" ht="75">
      <c r="A1864" s="71" t="s">
        <v>2412</v>
      </c>
      <c r="B1864" s="71" t="s">
        <v>2501</v>
      </c>
      <c r="C1864" s="71" t="s">
        <v>2502</v>
      </c>
      <c r="D1864" s="71" t="s">
        <v>2229</v>
      </c>
      <c r="E1864" s="72">
        <v>200</v>
      </c>
      <c r="F1864" s="100" t="s">
        <v>44</v>
      </c>
      <c r="G1864" s="101"/>
      <c r="H1864" s="43" t="s">
        <v>1</v>
      </c>
      <c r="I1864" s="76"/>
      <c r="K1864" s="140" t="str">
        <f t="shared" si="90"/>
        <v>農業管理與輔導業務-農會及休閒農業輔導-獎補助費-對國內團體之捐助</v>
      </c>
      <c r="L1864" s="140" t="str">
        <f t="shared" si="91"/>
        <v>112年松鶴部落泰雅傳統狩獵技藝傳承活動</v>
      </c>
      <c r="M1864" s="40" t="str">
        <f t="shared" si="92"/>
        <v>臺中市和平區松鶴社區發展協會</v>
      </c>
    </row>
    <row r="1865" spans="1:13" ht="75">
      <c r="A1865" s="71" t="s">
        <v>2412</v>
      </c>
      <c r="B1865" s="71" t="s">
        <v>2503</v>
      </c>
      <c r="C1865" s="71" t="s">
        <v>2502</v>
      </c>
      <c r="D1865" s="71" t="s">
        <v>2229</v>
      </c>
      <c r="E1865" s="72">
        <v>200</v>
      </c>
      <c r="F1865" s="100" t="s">
        <v>44</v>
      </c>
      <c r="G1865" s="101"/>
      <c r="H1865" s="43" t="s">
        <v>1</v>
      </c>
      <c r="I1865" s="76"/>
      <c r="K1865" s="140" t="str">
        <f t="shared" si="90"/>
        <v>農業管理與輔導業務-農會及休閒農業輔導-獎補助費-對國內團體之捐助</v>
      </c>
      <c r="L1865" s="140" t="str">
        <f t="shared" si="91"/>
        <v>112年德芙蘭部落泰雅編織技藝研習計畫</v>
      </c>
      <c r="M1865" s="40" t="str">
        <f t="shared" si="92"/>
        <v>臺中市和平區松鶴社區發展協會</v>
      </c>
    </row>
    <row r="1866" spans="1:13" ht="75">
      <c r="A1866" s="71" t="s">
        <v>2412</v>
      </c>
      <c r="B1866" s="71" t="s">
        <v>2428</v>
      </c>
      <c r="C1866" s="71" t="s">
        <v>2351</v>
      </c>
      <c r="D1866" s="71" t="s">
        <v>2229</v>
      </c>
      <c r="E1866" s="72">
        <v>1350</v>
      </c>
      <c r="F1866" s="100" t="s">
        <v>44</v>
      </c>
      <c r="G1866" s="101"/>
      <c r="H1866" s="43" t="s">
        <v>1</v>
      </c>
      <c r="I1866" s="76"/>
      <c r="K1866" s="140" t="str">
        <f t="shared" si="90"/>
        <v>農業管理與輔導業務-農會及休閒農業輔導-獎補助費-對國內團體之捐助</v>
      </c>
      <c r="L1866" s="140" t="str">
        <f t="shared" si="91"/>
        <v>112年臺中市休閒農業區跨域輔導計畫</v>
      </c>
      <c r="M1866" s="40" t="str">
        <f t="shared" si="92"/>
        <v>臺中市和平區農會</v>
      </c>
    </row>
    <row r="1867" spans="1:13" ht="75">
      <c r="A1867" s="71" t="s">
        <v>2412</v>
      </c>
      <c r="B1867" s="71" t="s">
        <v>2430</v>
      </c>
      <c r="C1867" s="71" t="s">
        <v>2351</v>
      </c>
      <c r="D1867" s="71" t="s">
        <v>2229</v>
      </c>
      <c r="E1867" s="72">
        <v>289</v>
      </c>
      <c r="F1867" s="100" t="s">
        <v>44</v>
      </c>
      <c r="G1867" s="101"/>
      <c r="H1867" s="43" t="s">
        <v>1</v>
      </c>
      <c r="I1867" s="76"/>
      <c r="K1867" s="140" t="str">
        <f t="shared" si="90"/>
        <v>農業管理與輔導業務-農會及休閒農業輔導-獎補助費-對國內團體之捐助</v>
      </c>
      <c r="L1867" s="140" t="str">
        <f t="shared" si="91"/>
        <v>113年度臺中市休閒農業區輔導計畫</v>
      </c>
      <c r="M1867" s="40" t="str">
        <f t="shared" si="92"/>
        <v>臺中市和平區農會</v>
      </c>
    </row>
    <row r="1868" spans="1:13" ht="75">
      <c r="A1868" s="71" t="s">
        <v>2412</v>
      </c>
      <c r="B1868" s="71" t="s">
        <v>2476</v>
      </c>
      <c r="C1868" s="71" t="s">
        <v>2351</v>
      </c>
      <c r="D1868" s="71" t="s">
        <v>2229</v>
      </c>
      <c r="E1868" s="72">
        <v>3</v>
      </c>
      <c r="F1868" s="100" t="s">
        <v>44</v>
      </c>
      <c r="G1868" s="101"/>
      <c r="H1868" s="43" t="s">
        <v>1</v>
      </c>
      <c r="I1868" s="76"/>
      <c r="K1868" s="140" t="str">
        <f t="shared" si="90"/>
        <v>農業管理與輔導業務-農會及休閒農業輔導-獎補助費-對國內團體之捐助</v>
      </c>
      <c r="L1868" s="140" t="str">
        <f t="shared" si="91"/>
        <v>113年度臺中市休閒農業場域服務優化計畫</v>
      </c>
      <c r="M1868" s="40" t="str">
        <f t="shared" si="92"/>
        <v>臺中市和平區農會</v>
      </c>
    </row>
    <row r="1869" spans="1:13" ht="75">
      <c r="A1869" s="71" t="s">
        <v>2412</v>
      </c>
      <c r="B1869" s="71" t="s">
        <v>2504</v>
      </c>
      <c r="C1869" s="71" t="s">
        <v>2351</v>
      </c>
      <c r="D1869" s="71" t="s">
        <v>2229</v>
      </c>
      <c r="E1869" s="72">
        <v>150</v>
      </c>
      <c r="F1869" s="100" t="s">
        <v>44</v>
      </c>
      <c r="G1869" s="101"/>
      <c r="H1869" s="43" t="s">
        <v>1</v>
      </c>
      <c r="I1869" s="76"/>
      <c r="K1869" s="140" t="str">
        <f t="shared" si="90"/>
        <v>農業管理與輔導業務-農會及休閒農業輔導-獎補助費-對國內團體之捐助</v>
      </c>
      <c r="L1869" s="140" t="str">
        <f t="shared" si="91"/>
        <v>113年度臺中市和平區優良農民授獎活動計畫</v>
      </c>
      <c r="M1869" s="40" t="str">
        <f t="shared" si="92"/>
        <v>臺中市和平區農會</v>
      </c>
    </row>
    <row r="1870" spans="1:13" ht="75">
      <c r="A1870" s="71" t="s">
        <v>2412</v>
      </c>
      <c r="B1870" s="71" t="s">
        <v>2505</v>
      </c>
      <c r="C1870" s="71" t="s">
        <v>2506</v>
      </c>
      <c r="D1870" s="71" t="s">
        <v>2229</v>
      </c>
      <c r="E1870" s="72">
        <v>100</v>
      </c>
      <c r="F1870" s="100" t="s">
        <v>44</v>
      </c>
      <c r="G1870" s="101"/>
      <c r="H1870" s="43" t="s">
        <v>1</v>
      </c>
      <c r="I1870" s="76"/>
      <c r="K1870" s="140" t="str">
        <f t="shared" si="90"/>
        <v>農業管理與輔導業務-農會及休閒農業輔導-獎補助費-對國內團體之捐助</v>
      </c>
      <c r="L1870" s="140" t="str">
        <f t="shared" si="91"/>
        <v>東陽社區友善土地栽種技術研習計畫</v>
      </c>
      <c r="M1870" s="40" t="str">
        <f t="shared" si="92"/>
        <v>臺中市東陽休閒產業發展協會</v>
      </c>
    </row>
    <row r="1871" spans="1:13" ht="75">
      <c r="A1871" s="71" t="s">
        <v>2412</v>
      </c>
      <c r="B1871" s="71" t="s">
        <v>2507</v>
      </c>
      <c r="C1871" s="71" t="s">
        <v>2506</v>
      </c>
      <c r="D1871" s="71" t="s">
        <v>2229</v>
      </c>
      <c r="E1871" s="72">
        <v>200</v>
      </c>
      <c r="F1871" s="100" t="s">
        <v>44</v>
      </c>
      <c r="G1871" s="101"/>
      <c r="H1871" s="43" t="s">
        <v>1</v>
      </c>
      <c r="I1871" s="76"/>
      <c r="K1871" s="140" t="str">
        <f t="shared" si="90"/>
        <v>農業管理與輔導業務-農會及休閒農業輔導-獎補助費-對國內團體之捐助</v>
      </c>
      <c r="L1871" s="140" t="str">
        <f t="shared" si="91"/>
        <v>東陽社區清谷巷道路邊坡及排水改善計畫</v>
      </c>
      <c r="M1871" s="40" t="str">
        <f t="shared" si="92"/>
        <v>臺中市東陽休閒產業發展協會</v>
      </c>
    </row>
    <row r="1872" spans="1:13" ht="75">
      <c r="A1872" s="71" t="s">
        <v>2412</v>
      </c>
      <c r="B1872" s="71" t="s">
        <v>2508</v>
      </c>
      <c r="C1872" s="71" t="s">
        <v>2506</v>
      </c>
      <c r="D1872" s="71" t="s">
        <v>2229</v>
      </c>
      <c r="E1872" s="72">
        <v>200</v>
      </c>
      <c r="F1872" s="100" t="s">
        <v>44</v>
      </c>
      <c r="G1872" s="101"/>
      <c r="H1872" s="43" t="s">
        <v>1</v>
      </c>
      <c r="I1872" s="76"/>
      <c r="K1872" s="140" t="str">
        <f t="shared" si="90"/>
        <v>農業管理與輔導業務-農會及休閒農業輔導-獎補助費-對國內團體之捐助</v>
      </c>
      <c r="L1872" s="140" t="str">
        <f t="shared" si="91"/>
        <v>臺中市豐原區東陽社區社區友善農法栽種研習空間改善計畫</v>
      </c>
      <c r="M1872" s="40" t="str">
        <f t="shared" si="92"/>
        <v>臺中市東陽休閒產業發展協會</v>
      </c>
    </row>
    <row r="1873" spans="1:13" ht="75">
      <c r="A1873" s="71" t="s">
        <v>2412</v>
      </c>
      <c r="B1873" s="71" t="s">
        <v>2509</v>
      </c>
      <c r="C1873" s="71" t="s">
        <v>2506</v>
      </c>
      <c r="D1873" s="71" t="s">
        <v>2229</v>
      </c>
      <c r="E1873" s="72">
        <v>100</v>
      </c>
      <c r="F1873" s="100" t="s">
        <v>44</v>
      </c>
      <c r="G1873" s="101"/>
      <c r="H1873" s="43" t="s">
        <v>1</v>
      </c>
      <c r="I1873" s="76"/>
      <c r="K1873" s="140" t="str">
        <f t="shared" si="90"/>
        <v>農業管理與輔導業務-農會及休閒農業輔導-獎補助費-對國內團體之捐助</v>
      </c>
      <c r="L1873" s="140" t="str">
        <f t="shared" si="91"/>
        <v>臺中市豐原區東陽社區烏牛欄坑低碳遊程規劃計畫</v>
      </c>
      <c r="M1873" s="40" t="str">
        <f t="shared" si="92"/>
        <v>臺中市東陽休閒產業發展協會</v>
      </c>
    </row>
    <row r="1874" spans="1:13" ht="75">
      <c r="A1874" s="71" t="s">
        <v>2412</v>
      </c>
      <c r="B1874" s="71" t="s">
        <v>2510</v>
      </c>
      <c r="C1874" s="71" t="s">
        <v>2511</v>
      </c>
      <c r="D1874" s="71" t="s">
        <v>2229</v>
      </c>
      <c r="E1874" s="72">
        <v>300</v>
      </c>
      <c r="F1874" s="100" t="s">
        <v>44</v>
      </c>
      <c r="G1874" s="101"/>
      <c r="H1874" s="43" t="s">
        <v>1</v>
      </c>
      <c r="I1874" s="76"/>
      <c r="K1874" s="140" t="str">
        <f t="shared" si="90"/>
        <v>農業管理與輔導業務-農會及休閒農業輔導-獎補助費-對國內團體之捐助</v>
      </c>
      <c r="L1874" s="140" t="str">
        <f t="shared" si="91"/>
        <v>112年中嵙社區高接梨產業推廣活動</v>
      </c>
      <c r="M1874" s="40" t="str">
        <f t="shared" si="92"/>
        <v>臺中市東勢區中嵙社區發展協會</v>
      </c>
    </row>
    <row r="1875" spans="1:13" ht="75">
      <c r="A1875" s="71" t="s">
        <v>2412</v>
      </c>
      <c r="B1875" s="71" t="s">
        <v>2512</v>
      </c>
      <c r="C1875" s="71" t="s">
        <v>2511</v>
      </c>
      <c r="D1875" s="71" t="s">
        <v>2229</v>
      </c>
      <c r="E1875" s="72">
        <v>100</v>
      </c>
      <c r="F1875" s="100" t="s">
        <v>44</v>
      </c>
      <c r="G1875" s="101"/>
      <c r="H1875" s="43" t="s">
        <v>1</v>
      </c>
      <c r="I1875" s="76"/>
      <c r="K1875" s="140" t="str">
        <f t="shared" si="90"/>
        <v>農業管理與輔導業務-農會及休閒農業輔導-獎補助費-對國內團體之捐助</v>
      </c>
      <c r="L1875" s="140" t="str">
        <f t="shared" si="91"/>
        <v>晴耕雨讀客庄墨香-多元客語傳承研習活動</v>
      </c>
      <c r="M1875" s="40" t="str">
        <f t="shared" si="92"/>
        <v>臺中市東勢區中嵙社區發展協會</v>
      </c>
    </row>
    <row r="1876" spans="1:13" ht="75">
      <c r="A1876" s="71" t="s">
        <v>2412</v>
      </c>
      <c r="B1876" s="71" t="s">
        <v>2513</v>
      </c>
      <c r="C1876" s="71" t="s">
        <v>2511</v>
      </c>
      <c r="D1876" s="71" t="s">
        <v>2229</v>
      </c>
      <c r="E1876" s="72">
        <v>200</v>
      </c>
      <c r="F1876" s="100" t="s">
        <v>44</v>
      </c>
      <c r="G1876" s="101"/>
      <c r="H1876" s="43" t="s">
        <v>1</v>
      </c>
      <c r="I1876" s="76"/>
      <c r="K1876" s="140" t="str">
        <f t="shared" si="90"/>
        <v>農業管理與輔導業務-農會及休閒農業輔導-獎補助費-對國內團體之捐助</v>
      </c>
      <c r="L1876" s="140" t="str">
        <f t="shared" si="91"/>
        <v>臺中市東勢區中嵙社區農村素材多元創意行銷計畫</v>
      </c>
      <c r="M1876" s="40" t="str">
        <f t="shared" si="92"/>
        <v>臺中市東勢區中嵙社區發展協會</v>
      </c>
    </row>
    <row r="1877" spans="1:13" ht="75">
      <c r="A1877" s="71" t="s">
        <v>2412</v>
      </c>
      <c r="B1877" s="71" t="s">
        <v>2514</v>
      </c>
      <c r="C1877" s="71" t="s">
        <v>2515</v>
      </c>
      <c r="D1877" s="71" t="s">
        <v>2229</v>
      </c>
      <c r="E1877" s="72">
        <v>100</v>
      </c>
      <c r="F1877" s="100" t="s">
        <v>44</v>
      </c>
      <c r="G1877" s="101"/>
      <c r="H1877" s="43" t="s">
        <v>1</v>
      </c>
      <c r="I1877" s="76"/>
      <c r="K1877" s="140" t="str">
        <f t="shared" si="90"/>
        <v>農業管理與輔導業務-農會及休閒農業輔導-獎補助費-對國內團體之捐助</v>
      </c>
      <c r="L1877" s="140" t="str">
        <f t="shared" si="91"/>
        <v>臺中市東勢區明正社區培根課程彩繪柑香・箱傳心產業活動</v>
      </c>
      <c r="M1877" s="40" t="str">
        <f t="shared" si="92"/>
        <v>臺中市東勢區明正社區發展協會</v>
      </c>
    </row>
    <row r="1878" spans="1:13" ht="75">
      <c r="A1878" s="71" t="s">
        <v>2412</v>
      </c>
      <c r="B1878" s="71" t="s">
        <v>2516</v>
      </c>
      <c r="C1878" s="71" t="s">
        <v>2517</v>
      </c>
      <c r="D1878" s="71" t="s">
        <v>2229</v>
      </c>
      <c r="E1878" s="72">
        <v>200</v>
      </c>
      <c r="F1878" s="100" t="s">
        <v>44</v>
      </c>
      <c r="G1878" s="101"/>
      <c r="H1878" s="43" t="s">
        <v>1</v>
      </c>
      <c r="I1878" s="76"/>
      <c r="K1878" s="140" t="str">
        <f t="shared" si="90"/>
        <v>農業管理與輔導業務-農會及休閒農業輔導-獎補助費-對國內團體之捐助</v>
      </c>
      <c r="L1878" s="140" t="str">
        <f t="shared" si="91"/>
        <v>臺中市東勢區慶福社區空間活化再利用-天梯景觀維護計畫</v>
      </c>
      <c r="M1878" s="40" t="str">
        <f t="shared" si="92"/>
        <v>臺中市東勢區軟埤坑休閒產業發展協會</v>
      </c>
    </row>
    <row r="1879" spans="1:13" ht="75">
      <c r="A1879" s="71" t="s">
        <v>2412</v>
      </c>
      <c r="B1879" s="71" t="s">
        <v>2413</v>
      </c>
      <c r="C1879" s="71" t="s">
        <v>2358</v>
      </c>
      <c r="D1879" s="71" t="s">
        <v>2229</v>
      </c>
      <c r="E1879" s="72">
        <v>90</v>
      </c>
      <c r="F1879" s="100" t="s">
        <v>44</v>
      </c>
      <c r="G1879" s="101"/>
      <c r="H1879" s="43" t="s">
        <v>1</v>
      </c>
      <c r="I1879" s="76"/>
      <c r="K1879" s="140" t="str">
        <f t="shared" si="90"/>
        <v>農業管理與輔導業務-農會及休閒農業輔導-獎補助費-對國內團體之捐助</v>
      </c>
      <c r="L1879" s="140" t="str">
        <f t="shared" si="91"/>
        <v>112年度休閒農場查核及輔導管理計畫</v>
      </c>
      <c r="M1879" s="40" t="str">
        <f t="shared" si="92"/>
        <v>臺中市東勢區農會</v>
      </c>
    </row>
    <row r="1880" spans="1:13" ht="75">
      <c r="A1880" s="71" t="s">
        <v>2412</v>
      </c>
      <c r="B1880" s="71" t="s">
        <v>2428</v>
      </c>
      <c r="C1880" s="71" t="s">
        <v>2358</v>
      </c>
      <c r="D1880" s="71" t="s">
        <v>2229</v>
      </c>
      <c r="E1880" s="72">
        <v>3161</v>
      </c>
      <c r="F1880" s="100" t="s">
        <v>44</v>
      </c>
      <c r="G1880" s="101"/>
      <c r="H1880" s="43" t="s">
        <v>1</v>
      </c>
      <c r="I1880" s="76"/>
      <c r="K1880" s="140" t="str">
        <f t="shared" si="90"/>
        <v>農業管理與輔導業務-農會及休閒農業輔導-獎補助費-對國內團體之捐助</v>
      </c>
      <c r="L1880" s="140" t="str">
        <f t="shared" si="91"/>
        <v>112年臺中市休閒農業區跨域輔導計畫</v>
      </c>
      <c r="M1880" s="40" t="str">
        <f t="shared" si="92"/>
        <v>臺中市東勢區農會</v>
      </c>
    </row>
    <row r="1881" spans="1:13" ht="75">
      <c r="A1881" s="71" t="s">
        <v>2412</v>
      </c>
      <c r="B1881" s="71" t="s">
        <v>2518</v>
      </c>
      <c r="C1881" s="71" t="s">
        <v>2358</v>
      </c>
      <c r="D1881" s="71" t="s">
        <v>2229</v>
      </c>
      <c r="E1881" s="72">
        <v>2816</v>
      </c>
      <c r="F1881" s="100" t="s">
        <v>44</v>
      </c>
      <c r="G1881" s="101"/>
      <c r="H1881" s="43" t="s">
        <v>1</v>
      </c>
      <c r="I1881" s="76"/>
      <c r="K1881" s="140" t="str">
        <f t="shared" si="90"/>
        <v>農業管理與輔導業務-農會及休閒農業輔導-獎補助費-對國內團體之捐助</v>
      </c>
      <c r="L1881" s="140" t="str">
        <f t="shared" si="91"/>
        <v>113年度山城農業推廣學習中心營運計畫</v>
      </c>
      <c r="M1881" s="40" t="str">
        <f t="shared" si="92"/>
        <v>臺中市東勢區農會</v>
      </c>
    </row>
    <row r="1882" spans="1:13" ht="75">
      <c r="A1882" s="71" t="s">
        <v>2412</v>
      </c>
      <c r="B1882" s="71" t="s">
        <v>2519</v>
      </c>
      <c r="C1882" s="71" t="s">
        <v>2358</v>
      </c>
      <c r="D1882" s="71" t="s">
        <v>2229</v>
      </c>
      <c r="E1882" s="72">
        <v>200</v>
      </c>
      <c r="F1882" s="100" t="s">
        <v>44</v>
      </c>
      <c r="G1882" s="101"/>
      <c r="H1882" s="43" t="s">
        <v>1</v>
      </c>
      <c r="I1882" s="76"/>
      <c r="K1882" s="140" t="str">
        <f t="shared" si="90"/>
        <v>農業管理與輔導業務-農會及休閒農業輔導-獎補助費-對國內團體之捐助</v>
      </c>
      <c r="L1882" s="140" t="str">
        <f t="shared" si="91"/>
        <v>113年度東勢區各界慶祝農民節表揚活動計畫</v>
      </c>
      <c r="M1882" s="40" t="str">
        <f t="shared" si="92"/>
        <v>臺中市東勢區農會</v>
      </c>
    </row>
    <row r="1883" spans="1:13" ht="75">
      <c r="A1883" s="71" t="s">
        <v>2412</v>
      </c>
      <c r="B1883" s="71" t="s">
        <v>2430</v>
      </c>
      <c r="C1883" s="71" t="s">
        <v>2358</v>
      </c>
      <c r="D1883" s="71" t="s">
        <v>2229</v>
      </c>
      <c r="E1883" s="72">
        <v>1527</v>
      </c>
      <c r="F1883" s="100" t="s">
        <v>44</v>
      </c>
      <c r="G1883" s="101"/>
      <c r="H1883" s="43" t="s">
        <v>1</v>
      </c>
      <c r="I1883" s="76"/>
      <c r="K1883" s="140" t="str">
        <f t="shared" si="90"/>
        <v>農業管理與輔導業務-農會及休閒農業輔導-獎補助費-對國內團體之捐助</v>
      </c>
      <c r="L1883" s="140" t="str">
        <f t="shared" si="91"/>
        <v>113年度臺中市休閒農業區輔導計畫</v>
      </c>
      <c r="M1883" s="40" t="str">
        <f t="shared" si="92"/>
        <v>臺中市東勢區農會</v>
      </c>
    </row>
    <row r="1884" spans="1:13" ht="75">
      <c r="A1884" s="71" t="s">
        <v>2412</v>
      </c>
      <c r="B1884" s="71" t="s">
        <v>2476</v>
      </c>
      <c r="C1884" s="71" t="s">
        <v>2358</v>
      </c>
      <c r="D1884" s="71" t="s">
        <v>2229</v>
      </c>
      <c r="E1884" s="72">
        <v>44</v>
      </c>
      <c r="F1884" s="100" t="s">
        <v>44</v>
      </c>
      <c r="G1884" s="101"/>
      <c r="H1884" s="43" t="s">
        <v>1</v>
      </c>
      <c r="I1884" s="76"/>
      <c r="K1884" s="140" t="str">
        <f t="shared" si="90"/>
        <v>農業管理與輔導業務-農會及休閒農業輔導-獎補助費-對國內團體之捐助</v>
      </c>
      <c r="L1884" s="140" t="str">
        <f t="shared" si="91"/>
        <v>113年度臺中市休閒農業場域服務優化計畫</v>
      </c>
      <c r="M1884" s="40" t="str">
        <f t="shared" si="92"/>
        <v>臺中市東勢區農會</v>
      </c>
    </row>
    <row r="1885" spans="1:13" ht="75">
      <c r="A1885" s="71" t="s">
        <v>2412</v>
      </c>
      <c r="B1885" s="71" t="s">
        <v>2520</v>
      </c>
      <c r="C1885" s="71" t="s">
        <v>2358</v>
      </c>
      <c r="D1885" s="71" t="s">
        <v>2229</v>
      </c>
      <c r="E1885" s="72">
        <v>400</v>
      </c>
      <c r="F1885" s="100" t="s">
        <v>44</v>
      </c>
      <c r="G1885" s="101"/>
      <c r="H1885" s="43" t="s">
        <v>1</v>
      </c>
      <c r="I1885" s="76"/>
      <c r="K1885" s="140" t="str">
        <f t="shared" si="90"/>
        <v>農業管理與輔導業務-農會及休閒農業輔導-獎補助費-對國內團體之捐助</v>
      </c>
      <c r="L1885" s="140" t="str">
        <f t="shared" si="91"/>
        <v>113年臺中市東勢區高接梨整合行銷暨梨饗東勢~採梨趣</v>
      </c>
      <c r="M1885" s="40" t="str">
        <f t="shared" si="92"/>
        <v>臺中市東勢區農會</v>
      </c>
    </row>
    <row r="1886" spans="1:13" ht="75">
      <c r="A1886" s="71" t="s">
        <v>2412</v>
      </c>
      <c r="B1886" s="71" t="s">
        <v>2521</v>
      </c>
      <c r="C1886" s="71" t="s">
        <v>2358</v>
      </c>
      <c r="D1886" s="71" t="s">
        <v>2229</v>
      </c>
      <c r="E1886" s="72">
        <v>240</v>
      </c>
      <c r="F1886" s="100" t="s">
        <v>44</v>
      </c>
      <c r="G1886" s="101"/>
      <c r="H1886" s="43" t="s">
        <v>1</v>
      </c>
      <c r="I1886" s="76"/>
      <c r="K1886" s="140" t="str">
        <f t="shared" si="90"/>
        <v>農業管理與輔導業務-農會及休閒農業輔導-獎補助費-對國內團體之捐助</v>
      </c>
      <c r="L1886" s="140" t="str">
        <f t="shared" si="91"/>
        <v>113年臺中市蔬果花卉產業特色研習計畫</v>
      </c>
      <c r="M1886" s="40" t="str">
        <f t="shared" si="92"/>
        <v>臺中市東勢區農會</v>
      </c>
    </row>
    <row r="1887" spans="1:13" ht="75">
      <c r="A1887" s="71" t="s">
        <v>2412</v>
      </c>
      <c r="B1887" s="71" t="s">
        <v>2522</v>
      </c>
      <c r="C1887" s="71" t="s">
        <v>2523</v>
      </c>
      <c r="D1887" s="71" t="s">
        <v>2229</v>
      </c>
      <c r="E1887" s="72">
        <v>200</v>
      </c>
      <c r="F1887" s="100" t="s">
        <v>44</v>
      </c>
      <c r="G1887" s="101"/>
      <c r="H1887" s="43" t="s">
        <v>1</v>
      </c>
      <c r="I1887" s="76"/>
      <c r="K1887" s="140" t="str">
        <f t="shared" si="90"/>
        <v>農業管理與輔導業務-農會及休閒農業輔導-獎補助費-對國內團體之捐助</v>
      </c>
      <c r="L1887" s="140" t="str">
        <f t="shared" si="91"/>
        <v>五張犁在地產業行銷-五光食色活動</v>
      </c>
      <c r="M1887" s="40" t="str">
        <f t="shared" si="92"/>
        <v>臺中市烏日區五光社區發展協會</v>
      </c>
    </row>
    <row r="1888" spans="1:13" ht="75">
      <c r="A1888" s="71" t="s">
        <v>2412</v>
      </c>
      <c r="B1888" s="71" t="s">
        <v>2524</v>
      </c>
      <c r="C1888" s="71" t="s">
        <v>2364</v>
      </c>
      <c r="D1888" s="71" t="s">
        <v>2229</v>
      </c>
      <c r="E1888" s="72">
        <v>200</v>
      </c>
      <c r="F1888" s="100" t="s">
        <v>44</v>
      </c>
      <c r="G1888" s="101"/>
      <c r="H1888" s="43" t="s">
        <v>1</v>
      </c>
      <c r="I1888" s="76"/>
      <c r="K1888" s="140" t="str">
        <f t="shared" si="90"/>
        <v>農業管理與輔導業務-農會及休閒農業輔導-獎補助費-對國內團體之捐助</v>
      </c>
      <c r="L1888" s="140" t="str">
        <f t="shared" si="91"/>
        <v>113年度花現溪尾．農業響宴嘉年華會</v>
      </c>
      <c r="M1888" s="40" t="str">
        <f t="shared" si="92"/>
        <v>臺中市烏日區農會</v>
      </c>
    </row>
    <row r="1889" spans="1:13" ht="75">
      <c r="A1889" s="71" t="s">
        <v>2412</v>
      </c>
      <c r="B1889" s="71" t="s">
        <v>2525</v>
      </c>
      <c r="C1889" s="71" t="s">
        <v>2364</v>
      </c>
      <c r="D1889" s="71" t="s">
        <v>2229</v>
      </c>
      <c r="E1889" s="72">
        <v>258</v>
      </c>
      <c r="F1889" s="100" t="s">
        <v>44</v>
      </c>
      <c r="G1889" s="101"/>
      <c r="H1889" s="43" t="s">
        <v>1</v>
      </c>
      <c r="I1889" s="76"/>
      <c r="K1889" s="140" t="str">
        <f t="shared" si="90"/>
        <v>農業管理與輔導業務-農會及休閒農業輔導-獎補助費-對國內團體之捐助</v>
      </c>
      <c r="L1889" s="140" t="str">
        <f t="shared" si="91"/>
        <v>113年度臺中市烏日區農會金穗米鄉．農綜登場農業推廣活動計畫</v>
      </c>
      <c r="M1889" s="40" t="str">
        <f t="shared" si="92"/>
        <v>臺中市烏日區農會</v>
      </c>
    </row>
    <row r="1890" spans="1:13" ht="75">
      <c r="A1890" s="71" t="s">
        <v>2412</v>
      </c>
      <c r="B1890" s="71" t="s">
        <v>2526</v>
      </c>
      <c r="C1890" s="71" t="s">
        <v>2364</v>
      </c>
      <c r="D1890" s="71" t="s">
        <v>2229</v>
      </c>
      <c r="E1890" s="72">
        <v>150</v>
      </c>
      <c r="F1890" s="100" t="s">
        <v>44</v>
      </c>
      <c r="G1890" s="101"/>
      <c r="H1890" s="43" t="s">
        <v>1</v>
      </c>
      <c r="I1890" s="76"/>
      <c r="K1890" s="140" t="str">
        <f t="shared" si="90"/>
        <v>農業管理與輔導業務-農會及休閒農業輔導-獎補助費-對國內團體之捐助</v>
      </c>
      <c r="L1890" s="140" t="str">
        <f t="shared" si="91"/>
        <v>臺中市烏日區各界慶祝113年度農民節大會活動計畫</v>
      </c>
      <c r="M1890" s="40" t="str">
        <f t="shared" si="92"/>
        <v>臺中市烏日區農會</v>
      </c>
    </row>
    <row r="1891" spans="1:13" ht="75">
      <c r="A1891" s="71" t="s">
        <v>2412</v>
      </c>
      <c r="B1891" s="71" t="s">
        <v>2527</v>
      </c>
      <c r="C1891" s="71" t="s">
        <v>2528</v>
      </c>
      <c r="D1891" s="71" t="s">
        <v>2229</v>
      </c>
      <c r="E1891" s="72">
        <v>176</v>
      </c>
      <c r="F1891" s="100" t="s">
        <v>44</v>
      </c>
      <c r="G1891" s="101"/>
      <c r="H1891" s="43" t="s">
        <v>1</v>
      </c>
      <c r="I1891" s="76"/>
      <c r="K1891" s="140" t="str">
        <f t="shared" si="90"/>
        <v>農業管理與輔導業務-農會及休閒農業輔導-獎補助費-對國內團體之捐助</v>
      </c>
      <c r="L1891" s="140" t="str">
        <f t="shared" si="91"/>
        <v>臺中市神岡區113年新庄社區產業-攏來食荔枝計畫</v>
      </c>
      <c r="M1891" s="40" t="str">
        <f t="shared" si="92"/>
        <v>臺中市神岡區新庄社區發展協會</v>
      </c>
    </row>
    <row r="1892" spans="1:13" ht="75">
      <c r="A1892" s="71" t="s">
        <v>2412</v>
      </c>
      <c r="B1892" s="71" t="s">
        <v>2529</v>
      </c>
      <c r="C1892" s="71" t="s">
        <v>2528</v>
      </c>
      <c r="D1892" s="71" t="s">
        <v>2229</v>
      </c>
      <c r="E1892" s="72">
        <v>189</v>
      </c>
      <c r="F1892" s="100" t="s">
        <v>44</v>
      </c>
      <c r="G1892" s="101"/>
      <c r="H1892" s="43" t="s">
        <v>1</v>
      </c>
      <c r="I1892" s="76"/>
      <c r="K1892" s="140" t="str">
        <f t="shared" si="90"/>
        <v>農業管理與輔導業務-農會及休閒農業輔導-獎補助費-對國內團體之捐助</v>
      </c>
      <c r="L1892" s="140" t="str">
        <f t="shared" si="91"/>
        <v>臺中市神岡區新庄社區113年新庄荔枝節-美好生活荔量全開活動</v>
      </c>
      <c r="M1892" s="40" t="str">
        <f t="shared" si="92"/>
        <v>臺中市神岡區新庄社區發展協會</v>
      </c>
    </row>
    <row r="1893" spans="1:13" ht="75">
      <c r="A1893" s="71" t="s">
        <v>2412</v>
      </c>
      <c r="B1893" s="71" t="s">
        <v>2530</v>
      </c>
      <c r="C1893" s="71" t="s">
        <v>2531</v>
      </c>
      <c r="D1893" s="71" t="s">
        <v>2229</v>
      </c>
      <c r="E1893" s="72">
        <v>98</v>
      </c>
      <c r="F1893" s="100" t="s">
        <v>44</v>
      </c>
      <c r="G1893" s="101"/>
      <c r="H1893" s="43" t="s">
        <v>1</v>
      </c>
      <c r="I1893" s="76"/>
      <c r="K1893" s="140" t="str">
        <f t="shared" si="90"/>
        <v>農業管理與輔導業務-農會及休閒農業輔導-獎補助費-對國內團體之捐助</v>
      </c>
      <c r="L1893" s="140" t="str">
        <f t="shared" si="91"/>
        <v>下溪洲圳水圳文化尋根研習活動</v>
      </c>
      <c r="M1893" s="40" t="str">
        <f t="shared" si="92"/>
        <v>臺中市神岡區溪洲社區發展協會</v>
      </c>
    </row>
    <row r="1894" spans="1:13" ht="75">
      <c r="A1894" s="71" t="s">
        <v>2412</v>
      </c>
      <c r="B1894" s="71" t="s">
        <v>2532</v>
      </c>
      <c r="C1894" s="71" t="s">
        <v>2531</v>
      </c>
      <c r="D1894" s="71" t="s">
        <v>2229</v>
      </c>
      <c r="E1894" s="72">
        <v>200</v>
      </c>
      <c r="F1894" s="100" t="s">
        <v>44</v>
      </c>
      <c r="G1894" s="101"/>
      <c r="H1894" s="43" t="s">
        <v>1</v>
      </c>
      <c r="I1894" s="76"/>
      <c r="K1894" s="140" t="str">
        <f t="shared" si="90"/>
        <v>農業管理與輔導業務-農會及休閒農業輔導-獎補助費-對國內團體之捐助</v>
      </c>
      <c r="L1894" s="140" t="str">
        <f t="shared" si="91"/>
        <v>溪洲社區馬廄舒活市集直撥行銷活動</v>
      </c>
      <c r="M1894" s="40" t="str">
        <f t="shared" si="92"/>
        <v>臺中市神岡區溪洲社區發展協會</v>
      </c>
    </row>
    <row r="1895" spans="1:13" ht="75">
      <c r="A1895" s="71" t="s">
        <v>2412</v>
      </c>
      <c r="B1895" s="71" t="s">
        <v>2533</v>
      </c>
      <c r="C1895" s="71" t="s">
        <v>2366</v>
      </c>
      <c r="D1895" s="71" t="s">
        <v>2229</v>
      </c>
      <c r="E1895" s="72">
        <v>170</v>
      </c>
      <c r="F1895" s="100" t="s">
        <v>44</v>
      </c>
      <c r="G1895" s="101"/>
      <c r="H1895" s="43" t="s">
        <v>1</v>
      </c>
      <c r="I1895" s="76"/>
      <c r="K1895" s="140" t="str">
        <f t="shared" si="90"/>
        <v>農業管理與輔導業務-農會及休閒農業輔導-獎補助費-對國內團體之捐助</v>
      </c>
      <c r="L1895" s="140" t="str">
        <f t="shared" si="91"/>
        <v>113年度多元米食體驗暨農特產品推廣活動計畫</v>
      </c>
      <c r="M1895" s="40" t="str">
        <f t="shared" si="92"/>
        <v>臺中市神岡區農會</v>
      </c>
    </row>
    <row r="1896" spans="1:13" ht="75">
      <c r="A1896" s="71" t="s">
        <v>2412</v>
      </c>
      <c r="B1896" s="71" t="s">
        <v>2534</v>
      </c>
      <c r="C1896" s="71" t="s">
        <v>2366</v>
      </c>
      <c r="D1896" s="71" t="s">
        <v>2229</v>
      </c>
      <c r="E1896" s="72">
        <v>350</v>
      </c>
      <c r="F1896" s="100" t="s">
        <v>44</v>
      </c>
      <c r="G1896" s="101"/>
      <c r="H1896" s="43" t="s">
        <v>1</v>
      </c>
      <c r="I1896" s="76"/>
      <c r="K1896" s="140" t="str">
        <f t="shared" si="90"/>
        <v>農業管理與輔導業務-農會及休閒農業輔導-獎補助費-對國內團體之捐助</v>
      </c>
      <c r="L1896" s="140" t="str">
        <f t="shared" si="91"/>
        <v>113年度神農家政食農教育多元體驗學習活動計畫</v>
      </c>
      <c r="M1896" s="40" t="str">
        <f t="shared" si="92"/>
        <v>臺中市神岡區農會</v>
      </c>
    </row>
    <row r="1897" spans="1:13" ht="75">
      <c r="A1897" s="71" t="s">
        <v>2412</v>
      </c>
      <c r="B1897" s="71" t="s">
        <v>2535</v>
      </c>
      <c r="C1897" s="71" t="s">
        <v>2366</v>
      </c>
      <c r="D1897" s="71" t="s">
        <v>2229</v>
      </c>
      <c r="E1897" s="72">
        <v>100</v>
      </c>
      <c r="F1897" s="100" t="s">
        <v>44</v>
      </c>
      <c r="G1897" s="101"/>
      <c r="H1897" s="43" t="s">
        <v>1</v>
      </c>
      <c r="I1897" s="76"/>
      <c r="K1897" s="140" t="str">
        <f t="shared" si="90"/>
        <v>農業管理與輔導業務-農會及休閒農業輔導-獎補助費-對國內團體之捐助</v>
      </c>
      <c r="L1897" s="140" t="str">
        <f t="shared" si="91"/>
        <v>113年臺中市在地農產料理研習及食農教育推廣計畫</v>
      </c>
      <c r="M1897" s="40" t="str">
        <f t="shared" si="92"/>
        <v>臺中市神岡區農會</v>
      </c>
    </row>
    <row r="1898" spans="1:13" ht="75">
      <c r="A1898" s="71" t="s">
        <v>2412</v>
      </c>
      <c r="B1898" s="71" t="s">
        <v>2536</v>
      </c>
      <c r="C1898" s="71" t="s">
        <v>2366</v>
      </c>
      <c r="D1898" s="71" t="s">
        <v>2229</v>
      </c>
      <c r="E1898" s="72">
        <v>195</v>
      </c>
      <c r="F1898" s="100" t="s">
        <v>44</v>
      </c>
      <c r="G1898" s="101"/>
      <c r="H1898" s="43" t="s">
        <v>1</v>
      </c>
      <c r="I1898" s="76"/>
      <c r="K1898" s="140" t="str">
        <f t="shared" si="90"/>
        <v>農業管理與輔導業務-農會及休閒農業輔導-獎補助費-對國內團體之捐助</v>
      </c>
      <c r="L1898" s="140" t="str">
        <f t="shared" si="91"/>
        <v>113年臺中市銀髮樂活農產品芳香療法研習計畫</v>
      </c>
      <c r="M1898" s="40" t="str">
        <f t="shared" si="92"/>
        <v>臺中市神岡區農會</v>
      </c>
    </row>
    <row r="1899" spans="1:13" ht="75">
      <c r="A1899" s="71" t="s">
        <v>2412</v>
      </c>
      <c r="B1899" s="71" t="s">
        <v>2537</v>
      </c>
      <c r="C1899" s="71" t="s">
        <v>2366</v>
      </c>
      <c r="D1899" s="71" t="s">
        <v>2229</v>
      </c>
      <c r="E1899" s="72">
        <v>150</v>
      </c>
      <c r="F1899" s="100" t="s">
        <v>44</v>
      </c>
      <c r="G1899" s="101"/>
      <c r="H1899" s="43" t="s">
        <v>1</v>
      </c>
      <c r="I1899" s="76"/>
      <c r="K1899" s="140" t="str">
        <f t="shared" si="90"/>
        <v>農業管理與輔導業務-農會及休閒農業輔導-獎補助費-對國內團體之捐助</v>
      </c>
      <c r="L1899" s="140" t="str">
        <f t="shared" si="91"/>
        <v>2024欣欣向龍旺神農優良農民表揚暨新廣米農特產品推廣活動計畫</v>
      </c>
      <c r="M1899" s="40" t="str">
        <f t="shared" si="92"/>
        <v>臺中市神岡區農會</v>
      </c>
    </row>
    <row r="1900" spans="1:13" ht="75">
      <c r="A1900" s="71" t="s">
        <v>2412</v>
      </c>
      <c r="B1900" s="71" t="s">
        <v>2538</v>
      </c>
      <c r="C1900" s="71" t="s">
        <v>2369</v>
      </c>
      <c r="D1900" s="71" t="s">
        <v>2229</v>
      </c>
      <c r="E1900" s="72">
        <v>150</v>
      </c>
      <c r="F1900" s="100" t="s">
        <v>44</v>
      </c>
      <c r="G1900" s="101"/>
      <c r="H1900" s="43" t="s">
        <v>1</v>
      </c>
      <c r="I1900" s="76"/>
      <c r="K1900" s="140" t="str">
        <f t="shared" si="90"/>
        <v>農業管理與輔導業務-農會及休閒農業輔導-獎補助費-對國內團體之捐助</v>
      </c>
      <c r="L1900" s="140" t="str">
        <f t="shared" si="91"/>
        <v>2024龍來拔蘿蔔農趣樂親子體驗活動</v>
      </c>
      <c r="M1900" s="40" t="str">
        <f t="shared" si="92"/>
        <v>臺中市梧棲區農會</v>
      </c>
    </row>
    <row r="1901" spans="1:13" ht="75">
      <c r="A1901" s="71" t="s">
        <v>2412</v>
      </c>
      <c r="B1901" s="71" t="s">
        <v>2539</v>
      </c>
      <c r="C1901" s="71" t="s">
        <v>2369</v>
      </c>
      <c r="D1901" s="71" t="s">
        <v>2229</v>
      </c>
      <c r="E1901" s="72">
        <v>150</v>
      </c>
      <c r="F1901" s="100" t="s">
        <v>44</v>
      </c>
      <c r="G1901" s="101"/>
      <c r="H1901" s="43" t="s">
        <v>1</v>
      </c>
      <c r="I1901" s="76"/>
      <c r="K1901" s="140" t="str">
        <f t="shared" si="90"/>
        <v>農業管理與輔導業務-農會及休閒農業輔導-獎補助費-對國內團體之捐助</v>
      </c>
      <c r="L1901" s="140" t="str">
        <f t="shared" si="91"/>
        <v>梧棲區各界慶祝113年農民節表彰暨節約用電宣導活動</v>
      </c>
      <c r="M1901" s="40" t="str">
        <f t="shared" si="92"/>
        <v>臺中市梧棲區農會</v>
      </c>
    </row>
    <row r="1902" spans="1:13" ht="75">
      <c r="A1902" s="71" t="s">
        <v>2412</v>
      </c>
      <c r="B1902" s="71" t="s">
        <v>2540</v>
      </c>
      <c r="C1902" s="71" t="s">
        <v>2369</v>
      </c>
      <c r="D1902" s="71" t="s">
        <v>2229</v>
      </c>
      <c r="E1902" s="72">
        <v>950</v>
      </c>
      <c r="F1902" s="100" t="s">
        <v>44</v>
      </c>
      <c r="G1902" s="101"/>
      <c r="H1902" s="43" t="s">
        <v>1</v>
      </c>
      <c r="I1902" s="76"/>
      <c r="K1902" s="140" t="str">
        <f t="shared" si="90"/>
        <v>農業管理與輔導業務-農會及休閒農業輔導-獎補助費-對國內團體之捐助</v>
      </c>
      <c r="L1902" s="140" t="str">
        <f t="shared" si="91"/>
        <v>臺中市梧棲區農會市民農園暨食農教育推廣園區示範計畫</v>
      </c>
      <c r="M1902" s="40" t="str">
        <f t="shared" si="92"/>
        <v>臺中市梧棲區農會</v>
      </c>
    </row>
    <row r="1903" spans="1:13" ht="75">
      <c r="A1903" s="71" t="s">
        <v>2412</v>
      </c>
      <c r="B1903" s="71" t="s">
        <v>2541</v>
      </c>
      <c r="C1903" s="71" t="s">
        <v>2371</v>
      </c>
      <c r="D1903" s="71" t="s">
        <v>2229</v>
      </c>
      <c r="E1903" s="72">
        <v>6724</v>
      </c>
      <c r="F1903" s="100" t="s">
        <v>44</v>
      </c>
      <c r="G1903" s="101"/>
      <c r="H1903" s="43" t="s">
        <v>1</v>
      </c>
      <c r="I1903" s="76"/>
      <c r="K1903" s="140" t="str">
        <f t="shared" si="90"/>
        <v>農業管理與輔導業務-農會及休閒農業輔導-獎補助費-對國內團體之捐助</v>
      </c>
      <c r="L1903" s="140" t="str">
        <f t="shared" si="91"/>
        <v>113年度清水區農會倉庫資產文藝活化第3.5期工程補助計畫</v>
      </c>
      <c r="M1903" s="40" t="str">
        <f t="shared" si="92"/>
        <v>臺中市清水區農會</v>
      </c>
    </row>
    <row r="1904" spans="1:13" ht="75">
      <c r="A1904" s="71" t="s">
        <v>2412</v>
      </c>
      <c r="B1904" s="71" t="s">
        <v>2542</v>
      </c>
      <c r="C1904" s="71" t="s">
        <v>2371</v>
      </c>
      <c r="D1904" s="71" t="s">
        <v>2229</v>
      </c>
      <c r="E1904" s="72">
        <v>150</v>
      </c>
      <c r="F1904" s="100" t="s">
        <v>44</v>
      </c>
      <c r="G1904" s="101"/>
      <c r="H1904" s="43" t="s">
        <v>1</v>
      </c>
      <c r="I1904" s="76"/>
      <c r="K1904" s="140" t="str">
        <f t="shared" si="90"/>
        <v>農業管理與輔導業務-農會及休閒農業輔導-獎補助費-對國內團體之捐助</v>
      </c>
      <c r="L1904" s="140" t="str">
        <f t="shared" si="91"/>
        <v>113年度臺中市清水區各界慶祝農民節表彰大會活動</v>
      </c>
      <c r="M1904" s="40" t="str">
        <f t="shared" si="92"/>
        <v>臺中市清水區農會</v>
      </c>
    </row>
    <row r="1905" spans="1:13" ht="75">
      <c r="A1905" s="71" t="s">
        <v>2412</v>
      </c>
      <c r="B1905" s="71" t="s">
        <v>2543</v>
      </c>
      <c r="C1905" s="71" t="s">
        <v>2544</v>
      </c>
      <c r="D1905" s="71" t="s">
        <v>2229</v>
      </c>
      <c r="E1905" s="72">
        <v>30</v>
      </c>
      <c r="F1905" s="100" t="s">
        <v>44</v>
      </c>
      <c r="G1905" s="101"/>
      <c r="H1905" s="43" t="s">
        <v>1</v>
      </c>
      <c r="I1905" s="76"/>
      <c r="K1905" s="140" t="str">
        <f t="shared" si="90"/>
        <v>農業管理與輔導業務-農會及休閒農業輔導-獎補助費-對國內團體之捐助</v>
      </c>
      <c r="L1905" s="140" t="str">
        <f t="shared" si="91"/>
        <v>113年會員活動研習課程計畫</v>
      </c>
      <c r="M1905" s="40" t="str">
        <f t="shared" si="92"/>
        <v>臺中市傑出農民協會</v>
      </c>
    </row>
    <row r="1906" spans="1:13" ht="75">
      <c r="A1906" s="71" t="s">
        <v>2412</v>
      </c>
      <c r="B1906" s="71" t="s">
        <v>2545</v>
      </c>
      <c r="C1906" s="71" t="s">
        <v>2544</v>
      </c>
      <c r="D1906" s="71" t="s">
        <v>2229</v>
      </c>
      <c r="E1906" s="72">
        <v>120</v>
      </c>
      <c r="F1906" s="100" t="s">
        <v>44</v>
      </c>
      <c r="G1906" s="101"/>
      <c r="H1906" s="43" t="s">
        <v>1</v>
      </c>
      <c r="I1906" s="76"/>
      <c r="K1906" s="140" t="str">
        <f t="shared" si="90"/>
        <v>農業管理與輔導業務-農會及休閒農業輔導-獎補助費-對國內團體之捐助</v>
      </c>
      <c r="L1906" s="140" t="str">
        <f t="shared" si="91"/>
        <v>113年會員活動標竿學習輔導計畫</v>
      </c>
      <c r="M1906" s="40" t="str">
        <f t="shared" si="92"/>
        <v>臺中市傑出農民協會</v>
      </c>
    </row>
    <row r="1907" spans="1:13" ht="75">
      <c r="A1907" s="71" t="s">
        <v>2412</v>
      </c>
      <c r="B1907" s="71" t="s">
        <v>2546</v>
      </c>
      <c r="C1907" s="71" t="s">
        <v>2547</v>
      </c>
      <c r="D1907" s="71" t="s">
        <v>2229</v>
      </c>
      <c r="E1907" s="72">
        <v>100</v>
      </c>
      <c r="F1907" s="100" t="s">
        <v>44</v>
      </c>
      <c r="G1907" s="101"/>
      <c r="H1907" s="43" t="s">
        <v>1</v>
      </c>
      <c r="I1907" s="76"/>
      <c r="K1907" s="140" t="str">
        <f t="shared" si="90"/>
        <v>農業管理與輔導業務-農會及休閒農業輔導-獎補助費-對國內團體之捐助</v>
      </c>
      <c r="L1907" s="140" t="str">
        <f t="shared" si="91"/>
        <v>臺中市新社區中和社區113年度文化繪本研習計畫</v>
      </c>
      <c r="M1907" s="40" t="str">
        <f t="shared" si="92"/>
        <v>臺中市新社區中和社區發展協會</v>
      </c>
    </row>
    <row r="1908" spans="1:13" ht="75">
      <c r="A1908" s="71" t="s">
        <v>2412</v>
      </c>
      <c r="B1908" s="71" t="s">
        <v>2548</v>
      </c>
      <c r="C1908" s="71" t="s">
        <v>2547</v>
      </c>
      <c r="D1908" s="71" t="s">
        <v>2229</v>
      </c>
      <c r="E1908" s="72">
        <v>195</v>
      </c>
      <c r="F1908" s="100" t="s">
        <v>44</v>
      </c>
      <c r="G1908" s="101"/>
      <c r="H1908" s="43" t="s">
        <v>1</v>
      </c>
      <c r="I1908" s="76"/>
      <c r="K1908" s="140" t="str">
        <f t="shared" si="90"/>
        <v>農業管理與輔導業務-農會及休閒農業輔導-獎補助費-對國內團體之捐助</v>
      </c>
      <c r="L1908" s="140" t="str">
        <f t="shared" si="91"/>
        <v>臺中市新社區中和社區113年產業聯盟平台機制運作計畫</v>
      </c>
      <c r="M1908" s="40" t="str">
        <f t="shared" si="92"/>
        <v>臺中市新社區中和社區發展協會</v>
      </c>
    </row>
    <row r="1909" spans="1:13" ht="75">
      <c r="A1909" s="71" t="s">
        <v>2412</v>
      </c>
      <c r="B1909" s="71" t="s">
        <v>2549</v>
      </c>
      <c r="C1909" s="71" t="s">
        <v>2550</v>
      </c>
      <c r="D1909" s="71" t="s">
        <v>2229</v>
      </c>
      <c r="E1909" s="72">
        <v>100</v>
      </c>
      <c r="F1909" s="100" t="s">
        <v>44</v>
      </c>
      <c r="G1909" s="101"/>
      <c r="H1909" s="43" t="s">
        <v>1</v>
      </c>
      <c r="I1909" s="76"/>
      <c r="K1909" s="140" t="str">
        <f t="shared" si="90"/>
        <v>農業管理與輔導業務-農會及休閒農業輔導-獎補助費-對國內團體之捐助</v>
      </c>
      <c r="L1909" s="140" t="str">
        <f t="shared" si="91"/>
        <v>協成社區香菇節創意體驗行銷活動</v>
      </c>
      <c r="M1909" s="40" t="str">
        <f t="shared" si="92"/>
        <v>臺中市新社區協成社區發展協會</v>
      </c>
    </row>
    <row r="1910" spans="1:13" ht="75">
      <c r="A1910" s="71" t="s">
        <v>2412</v>
      </c>
      <c r="B1910" s="71" t="s">
        <v>2551</v>
      </c>
      <c r="C1910" s="71" t="s">
        <v>2550</v>
      </c>
      <c r="D1910" s="71" t="s">
        <v>2229</v>
      </c>
      <c r="E1910" s="72">
        <v>199</v>
      </c>
      <c r="F1910" s="100" t="s">
        <v>44</v>
      </c>
      <c r="G1910" s="101"/>
      <c r="H1910" s="43" t="s">
        <v>1</v>
      </c>
      <c r="I1910" s="76"/>
      <c r="K1910" s="140" t="str">
        <f t="shared" si="90"/>
        <v>農業管理與輔導業務-農會及休閒農業輔導-獎補助費-對國內團體之捐助</v>
      </c>
      <c r="L1910" s="140" t="str">
        <f t="shared" si="91"/>
        <v>協成社區核心聚落休憩空間營造計畫</v>
      </c>
      <c r="M1910" s="40" t="str">
        <f t="shared" si="92"/>
        <v>臺中市新社區協成社區發展協會</v>
      </c>
    </row>
    <row r="1911" spans="1:13" ht="75">
      <c r="A1911" s="71" t="s">
        <v>2412</v>
      </c>
      <c r="B1911" s="71" t="s">
        <v>2552</v>
      </c>
      <c r="C1911" s="71" t="s">
        <v>2550</v>
      </c>
      <c r="D1911" s="71" t="s">
        <v>2229</v>
      </c>
      <c r="E1911" s="72">
        <v>200</v>
      </c>
      <c r="F1911" s="100" t="s">
        <v>44</v>
      </c>
      <c r="G1911" s="101"/>
      <c r="H1911" s="43" t="s">
        <v>1</v>
      </c>
      <c r="I1911" s="76"/>
      <c r="K1911" s="140" t="str">
        <f t="shared" si="90"/>
        <v>農業管理與輔導業務-農會及休閒農業輔導-獎補助費-對國內團體之捐助</v>
      </c>
      <c r="L1911" s="140" t="str">
        <f t="shared" si="91"/>
        <v>協成香菇產業品牌建置與食農深度體驗計畫</v>
      </c>
      <c r="M1911" s="40" t="str">
        <f t="shared" si="92"/>
        <v>臺中市新社區協成社區發展協會</v>
      </c>
    </row>
    <row r="1912" spans="1:13" ht="75">
      <c r="A1912" s="71" t="s">
        <v>2412</v>
      </c>
      <c r="B1912" s="71" t="s">
        <v>2553</v>
      </c>
      <c r="C1912" s="71" t="s">
        <v>2550</v>
      </c>
      <c r="D1912" s="71" t="s">
        <v>2229</v>
      </c>
      <c r="E1912" s="72">
        <v>200</v>
      </c>
      <c r="F1912" s="100" t="s">
        <v>44</v>
      </c>
      <c r="G1912" s="101"/>
      <c r="H1912" s="43" t="s">
        <v>1</v>
      </c>
      <c r="I1912" s="76"/>
      <c r="K1912" s="140" t="str">
        <f t="shared" si="90"/>
        <v>農業管理與輔導業務-農會及休閒農業輔導-獎補助費-對國內團體之捐助</v>
      </c>
      <c r="L1912" s="140" t="str">
        <f t="shared" si="91"/>
        <v>臺中市新社區協成社區香菇產業品牌推廣與人才培育活動</v>
      </c>
      <c r="M1912" s="40" t="str">
        <f t="shared" si="92"/>
        <v>臺中市新社區協成社區發展協會</v>
      </c>
    </row>
    <row r="1913" spans="1:13" ht="75">
      <c r="A1913" s="71" t="s">
        <v>2412</v>
      </c>
      <c r="B1913" s="71" t="s">
        <v>2554</v>
      </c>
      <c r="C1913" s="71" t="s">
        <v>2555</v>
      </c>
      <c r="D1913" s="71" t="s">
        <v>2229</v>
      </c>
      <c r="E1913" s="72">
        <v>200</v>
      </c>
      <c r="F1913" s="100" t="s">
        <v>44</v>
      </c>
      <c r="G1913" s="101"/>
      <c r="H1913" s="43" t="s">
        <v>1</v>
      </c>
      <c r="I1913" s="76"/>
      <c r="K1913" s="140" t="str">
        <f t="shared" si="90"/>
        <v>農業管理與輔導業務-農會及休閒農業輔導-獎補助費-對國內團體之捐助</v>
      </c>
      <c r="L1913" s="140" t="str">
        <f t="shared" si="91"/>
        <v>臺中市新社區東興社區農村文化節慶推廣及傳承活動</v>
      </c>
      <c r="M1913" s="40" t="str">
        <f t="shared" si="92"/>
        <v>臺中市新社區東興社區發展協會</v>
      </c>
    </row>
    <row r="1914" spans="1:13" ht="75">
      <c r="A1914" s="71" t="s">
        <v>2412</v>
      </c>
      <c r="B1914" s="71" t="s">
        <v>2556</v>
      </c>
      <c r="C1914" s="71" t="s">
        <v>2557</v>
      </c>
      <c r="D1914" s="71" t="s">
        <v>2229</v>
      </c>
      <c r="E1914" s="72">
        <v>56</v>
      </c>
      <c r="F1914" s="100" t="s">
        <v>44</v>
      </c>
      <c r="G1914" s="101"/>
      <c r="H1914" s="43" t="s">
        <v>1</v>
      </c>
      <c r="I1914" s="76"/>
      <c r="K1914" s="140" t="str">
        <f t="shared" si="90"/>
        <v>農業管理與輔導業務-農會及休閒農業輔導-獎補助費-對國內團體之捐助</v>
      </c>
      <c r="L1914" s="140" t="str">
        <f t="shared" si="91"/>
        <v>112年崑南社區農村食農教育體驗活動</v>
      </c>
      <c r="M1914" s="40" t="str">
        <f t="shared" si="92"/>
        <v>臺中市新社區崑南社區發展協會</v>
      </c>
    </row>
    <row r="1915" spans="1:13" ht="75">
      <c r="A1915" s="71" t="s">
        <v>2412</v>
      </c>
      <c r="B1915" s="71" t="s">
        <v>2558</v>
      </c>
      <c r="C1915" s="71" t="s">
        <v>2557</v>
      </c>
      <c r="D1915" s="71" t="s">
        <v>2229</v>
      </c>
      <c r="E1915" s="72">
        <v>100</v>
      </c>
      <c r="F1915" s="100" t="s">
        <v>44</v>
      </c>
      <c r="G1915" s="101"/>
      <c r="H1915" s="43" t="s">
        <v>1</v>
      </c>
      <c r="I1915" s="76"/>
      <c r="K1915" s="140" t="str">
        <f t="shared" si="90"/>
        <v>農業管理與輔導業務-農會及休閒農業輔導-獎補助費-對國內團體之捐助</v>
      </c>
      <c r="L1915" s="140" t="str">
        <f t="shared" si="91"/>
        <v>臺中市新社區崑南社區發展協會113年崑南社區農村食農教育體驗活動</v>
      </c>
      <c r="M1915" s="40" t="str">
        <f t="shared" si="92"/>
        <v>臺中市新社區崑南社區發展協會</v>
      </c>
    </row>
    <row r="1916" spans="1:13" ht="75">
      <c r="A1916" s="71" t="s">
        <v>2412</v>
      </c>
      <c r="B1916" s="71" t="s">
        <v>2428</v>
      </c>
      <c r="C1916" s="71" t="s">
        <v>2375</v>
      </c>
      <c r="D1916" s="71" t="s">
        <v>2229</v>
      </c>
      <c r="E1916" s="72">
        <v>2996</v>
      </c>
      <c r="F1916" s="100" t="s">
        <v>44</v>
      </c>
      <c r="G1916" s="101"/>
      <c r="H1916" s="43" t="s">
        <v>1</v>
      </c>
      <c r="I1916" s="76"/>
      <c r="K1916" s="140" t="str">
        <f t="shared" si="90"/>
        <v>農業管理與輔導業務-農會及休閒農業輔導-獎補助費-對國內團體之捐助</v>
      </c>
      <c r="L1916" s="140" t="str">
        <f t="shared" si="91"/>
        <v>112年臺中市休閒農業區跨域輔導計畫</v>
      </c>
      <c r="M1916" s="40" t="str">
        <f t="shared" si="92"/>
        <v>臺中市新社區農會</v>
      </c>
    </row>
    <row r="1917" spans="1:13" ht="75">
      <c r="A1917" s="71" t="s">
        <v>2412</v>
      </c>
      <c r="B1917" s="71" t="s">
        <v>2430</v>
      </c>
      <c r="C1917" s="71" t="s">
        <v>2375</v>
      </c>
      <c r="D1917" s="71" t="s">
        <v>2229</v>
      </c>
      <c r="E1917" s="72">
        <v>813</v>
      </c>
      <c r="F1917" s="100" t="s">
        <v>44</v>
      </c>
      <c r="G1917" s="101"/>
      <c r="H1917" s="43" t="s">
        <v>1</v>
      </c>
      <c r="I1917" s="76"/>
      <c r="K1917" s="140" t="str">
        <f t="shared" si="90"/>
        <v>農業管理與輔導業務-農會及休閒農業輔導-獎補助費-對國內團體之捐助</v>
      </c>
      <c r="L1917" s="140" t="str">
        <f t="shared" si="91"/>
        <v>113年度臺中市休閒農業區輔導計畫</v>
      </c>
      <c r="M1917" s="40" t="str">
        <f t="shared" si="92"/>
        <v>臺中市新社區農會</v>
      </c>
    </row>
    <row r="1918" spans="1:13" ht="75">
      <c r="A1918" s="71" t="s">
        <v>2412</v>
      </c>
      <c r="B1918" s="71" t="s">
        <v>2476</v>
      </c>
      <c r="C1918" s="71" t="s">
        <v>2375</v>
      </c>
      <c r="D1918" s="71" t="s">
        <v>2229</v>
      </c>
      <c r="E1918" s="72">
        <v>3</v>
      </c>
      <c r="F1918" s="100" t="s">
        <v>44</v>
      </c>
      <c r="G1918" s="101"/>
      <c r="H1918" s="43" t="s">
        <v>1</v>
      </c>
      <c r="I1918" s="76"/>
      <c r="K1918" s="140" t="str">
        <f t="shared" si="90"/>
        <v>農業管理與輔導業務-農會及休閒農業輔導-獎補助費-對國內團體之捐助</v>
      </c>
      <c r="L1918" s="140" t="str">
        <f t="shared" si="91"/>
        <v>113年度臺中市休閒農業場域服務優化計畫</v>
      </c>
      <c r="M1918" s="40" t="str">
        <f t="shared" si="92"/>
        <v>臺中市新社區農會</v>
      </c>
    </row>
    <row r="1919" spans="1:13" ht="75">
      <c r="A1919" s="71" t="s">
        <v>2412</v>
      </c>
      <c r="B1919" s="71" t="s">
        <v>2559</v>
      </c>
      <c r="C1919" s="71" t="s">
        <v>2375</v>
      </c>
      <c r="D1919" s="71" t="s">
        <v>2229</v>
      </c>
      <c r="E1919" s="72">
        <v>1619</v>
      </c>
      <c r="F1919" s="100" t="s">
        <v>44</v>
      </c>
      <c r="G1919" s="101"/>
      <c r="H1919" s="43" t="s">
        <v>1</v>
      </c>
      <c r="I1919" s="76"/>
      <c r="K1919" s="140" t="str">
        <f t="shared" si="90"/>
        <v>農業管理與輔導業務-農會及休閒農業輔導-獎補助費-對國內團體之捐助</v>
      </c>
      <c r="L1919" s="140" t="str">
        <f t="shared" si="91"/>
        <v>113年度臺中市新社區跨域休閒行銷推廣活動計畫</v>
      </c>
      <c r="M1919" s="40" t="str">
        <f t="shared" si="92"/>
        <v>臺中市新社區農會</v>
      </c>
    </row>
    <row r="1920" spans="1:13" ht="75">
      <c r="A1920" s="71" t="s">
        <v>2412</v>
      </c>
      <c r="B1920" s="71" t="s">
        <v>2560</v>
      </c>
      <c r="C1920" s="71" t="s">
        <v>2375</v>
      </c>
      <c r="D1920" s="71" t="s">
        <v>2229</v>
      </c>
      <c r="E1920" s="72">
        <v>150</v>
      </c>
      <c r="F1920" s="100" t="s">
        <v>44</v>
      </c>
      <c r="G1920" s="101"/>
      <c r="H1920" s="43" t="s">
        <v>1</v>
      </c>
      <c r="I1920" s="76"/>
      <c r="K1920" s="140" t="str">
        <f t="shared" si="90"/>
        <v>農業管理與輔導業務-農會及休閒農業輔導-獎補助費-對國內團體之捐助</v>
      </c>
      <c r="L1920" s="140" t="str">
        <f t="shared" si="91"/>
        <v>113年度臺中市新社區農會慶祝農民節表彰活動計畫</v>
      </c>
      <c r="M1920" s="40" t="str">
        <f t="shared" si="92"/>
        <v>臺中市新社區農會</v>
      </c>
    </row>
    <row r="1921" spans="1:13" ht="75">
      <c r="A1921" s="71" t="s">
        <v>2412</v>
      </c>
      <c r="B1921" s="71" t="s">
        <v>2561</v>
      </c>
      <c r="C1921" s="71" t="s">
        <v>2375</v>
      </c>
      <c r="D1921" s="71" t="s">
        <v>2229</v>
      </c>
      <c r="E1921" s="72">
        <v>600</v>
      </c>
      <c r="F1921" s="100" t="s">
        <v>44</v>
      </c>
      <c r="G1921" s="101"/>
      <c r="H1921" s="43" t="s">
        <v>1</v>
      </c>
      <c r="I1921" s="76"/>
      <c r="K1921" s="140" t="str">
        <f t="shared" si="90"/>
        <v>農業管理與輔導業務-農會及休閒農業輔導-獎補助費-對國內團體之捐助</v>
      </c>
      <c r="L1921" s="140" t="str">
        <f t="shared" si="91"/>
        <v>113年度龍耀菇筍聯姻記者會暨千人宴菇筍產業文化推廣計畫</v>
      </c>
      <c r="M1921" s="40" t="str">
        <f t="shared" si="92"/>
        <v>臺中市新社區農會</v>
      </c>
    </row>
    <row r="1922" spans="1:13" ht="75">
      <c r="A1922" s="71" t="s">
        <v>2412</v>
      </c>
      <c r="B1922" s="71" t="s">
        <v>2562</v>
      </c>
      <c r="C1922" s="71" t="s">
        <v>2375</v>
      </c>
      <c r="D1922" s="71" t="s">
        <v>2229</v>
      </c>
      <c r="E1922" s="72">
        <v>400</v>
      </c>
      <c r="F1922" s="100" t="s">
        <v>44</v>
      </c>
      <c r="G1922" s="101"/>
      <c r="H1922" s="43" t="s">
        <v>1</v>
      </c>
      <c r="I1922" s="76"/>
      <c r="K1922" s="140" t="str">
        <f t="shared" si="90"/>
        <v>農業管理與輔導業務-農會及休閒農業輔導-獎補助費-對國內團體之捐助</v>
      </c>
      <c r="L1922" s="140" t="str">
        <f t="shared" si="91"/>
        <v>113年臺中市新社區農會三部門(農事、四健、家政)標竿學習計畫</v>
      </c>
      <c r="M1922" s="40" t="str">
        <f t="shared" si="92"/>
        <v>臺中市新社區農會</v>
      </c>
    </row>
    <row r="1923" spans="1:13" ht="75">
      <c r="A1923" s="71" t="s">
        <v>2412</v>
      </c>
      <c r="B1923" s="71" t="s">
        <v>2563</v>
      </c>
      <c r="C1923" s="71" t="s">
        <v>2564</v>
      </c>
      <c r="D1923" s="71" t="s">
        <v>2229</v>
      </c>
      <c r="E1923" s="72">
        <v>100</v>
      </c>
      <c r="F1923" s="100" t="s">
        <v>44</v>
      </c>
      <c r="G1923" s="101"/>
      <c r="H1923" s="43" t="s">
        <v>1</v>
      </c>
      <c r="I1923" s="76"/>
      <c r="K1923" s="140" t="str">
        <f t="shared" si="90"/>
        <v>農業管理與輔導業務-農會及休閒農業輔導-獎補助費-對國內團體之捐助</v>
      </c>
      <c r="L1923" s="140" t="str">
        <f t="shared" si="91"/>
        <v>福興社區老街老風味再現計畫</v>
      </c>
      <c r="M1923" s="40" t="str">
        <f t="shared" si="92"/>
        <v>臺中市新社區福興社區發展協會</v>
      </c>
    </row>
    <row r="1924" spans="1:13" ht="75">
      <c r="A1924" s="71" t="s">
        <v>2412</v>
      </c>
      <c r="B1924" s="71" t="s">
        <v>2565</v>
      </c>
      <c r="C1924" s="71" t="s">
        <v>2564</v>
      </c>
      <c r="D1924" s="71" t="s">
        <v>2229</v>
      </c>
      <c r="E1924" s="72">
        <v>99</v>
      </c>
      <c r="F1924" s="100" t="s">
        <v>44</v>
      </c>
      <c r="G1924" s="101"/>
      <c r="H1924" s="43" t="s">
        <v>1</v>
      </c>
      <c r="I1924" s="76"/>
      <c r="K1924" s="140" t="str">
        <f t="shared" ref="K1924:K1987" si="93">A1924</f>
        <v>農業管理與輔導業務-農會及休閒農業輔導-獎補助費-對國內團體之捐助</v>
      </c>
      <c r="L1924" s="140" t="str">
        <f t="shared" ref="L1924:L1987" si="94">B1924</f>
        <v>福興社區淨零碳排研習與低碳遊程規劃計畫</v>
      </c>
      <c r="M1924" s="40" t="str">
        <f t="shared" ref="M1924:M1987" si="95">C1924</f>
        <v>臺中市新社區福興社區發展協會</v>
      </c>
    </row>
    <row r="1925" spans="1:13" ht="75">
      <c r="A1925" s="71" t="s">
        <v>2412</v>
      </c>
      <c r="B1925" s="71" t="s">
        <v>2566</v>
      </c>
      <c r="C1925" s="71" t="s">
        <v>2564</v>
      </c>
      <c r="D1925" s="71" t="s">
        <v>2229</v>
      </c>
      <c r="E1925" s="72">
        <v>100</v>
      </c>
      <c r="F1925" s="100" t="s">
        <v>44</v>
      </c>
      <c r="G1925" s="101"/>
      <c r="H1925" s="43" t="s">
        <v>1</v>
      </c>
      <c r="I1925" s="76"/>
      <c r="K1925" s="140" t="str">
        <f t="shared" si="93"/>
        <v>農業管理與輔導業務-農會及休閒農業輔導-獎補助費-對國內團體之捐助</v>
      </c>
      <c r="L1925" s="140" t="str">
        <f t="shared" si="94"/>
        <v>臺中市新社區福興社區麻竹坑低碳慢活悠遊計畫</v>
      </c>
      <c r="M1925" s="40" t="str">
        <f t="shared" si="95"/>
        <v>臺中市新社區福興社區發展協會</v>
      </c>
    </row>
    <row r="1926" spans="1:13" ht="75">
      <c r="A1926" s="71" t="s">
        <v>2412</v>
      </c>
      <c r="B1926" s="71" t="s">
        <v>2567</v>
      </c>
      <c r="C1926" s="71" t="s">
        <v>2568</v>
      </c>
      <c r="D1926" s="71" t="s">
        <v>2229</v>
      </c>
      <c r="E1926" s="72">
        <v>200</v>
      </c>
      <c r="F1926" s="100" t="s">
        <v>44</v>
      </c>
      <c r="G1926" s="101"/>
      <c r="H1926" s="43" t="s">
        <v>1</v>
      </c>
      <c r="I1926" s="76"/>
      <c r="K1926" s="140" t="str">
        <f t="shared" si="93"/>
        <v>農業管理與輔導業務-農會及休閒農業輔導-獎補助費-對國內團體之捐助</v>
      </c>
      <c r="L1926" s="140" t="str">
        <f t="shared" si="94"/>
        <v>臺中市新社區福興社區親子休憩場域改善計畫</v>
      </c>
      <c r="M1926" s="40" t="str">
        <f t="shared" si="95"/>
        <v>臺中市新社區福興社區發展協會彭文欽</v>
      </c>
    </row>
    <row r="1927" spans="1:13" ht="75">
      <c r="A1927" s="71" t="s">
        <v>2412</v>
      </c>
      <c r="B1927" s="71" t="s">
        <v>2415</v>
      </c>
      <c r="C1927" s="71" t="s">
        <v>2384</v>
      </c>
      <c r="D1927" s="71" t="s">
        <v>2229</v>
      </c>
      <c r="E1927" s="72">
        <v>90</v>
      </c>
      <c r="F1927" s="100" t="s">
        <v>44</v>
      </c>
      <c r="G1927" s="101"/>
      <c r="H1927" s="43" t="s">
        <v>1</v>
      </c>
      <c r="I1927" s="76"/>
      <c r="K1927" s="140" t="str">
        <f t="shared" si="93"/>
        <v>農業管理與輔導業務-農會及休閒農業輔導-獎補助費-對國內團體之捐助</v>
      </c>
      <c r="L1927" s="140" t="str">
        <f t="shared" si="94"/>
        <v>113年度臺中市休閒農場查核及輔導管理計畫</v>
      </c>
      <c r="M1927" s="40" t="str">
        <f t="shared" si="95"/>
        <v>臺中市農會</v>
      </c>
    </row>
    <row r="1928" spans="1:13" ht="75">
      <c r="A1928" s="71" t="s">
        <v>2412</v>
      </c>
      <c r="B1928" s="71" t="s">
        <v>2569</v>
      </c>
      <c r="C1928" s="71" t="s">
        <v>2384</v>
      </c>
      <c r="D1928" s="71" t="s">
        <v>2229</v>
      </c>
      <c r="E1928" s="72">
        <v>920</v>
      </c>
      <c r="F1928" s="100" t="s">
        <v>44</v>
      </c>
      <c r="G1928" s="101"/>
      <c r="H1928" s="43" t="s">
        <v>1</v>
      </c>
      <c r="I1928" s="76"/>
      <c r="K1928" s="140" t="str">
        <f t="shared" si="93"/>
        <v>農業管理與輔導業務-農會及休閒農業輔導-獎補助費-對國內團體之捐助</v>
      </c>
      <c r="L1928" s="140" t="str">
        <f t="shared" si="94"/>
        <v>113年度臺中市創新農業推廣活動計畫</v>
      </c>
      <c r="M1928" s="40" t="str">
        <f t="shared" si="95"/>
        <v>臺中市農會</v>
      </c>
    </row>
    <row r="1929" spans="1:13" ht="75">
      <c r="A1929" s="71" t="s">
        <v>2412</v>
      </c>
      <c r="B1929" s="71" t="s">
        <v>2570</v>
      </c>
      <c r="C1929" s="71" t="s">
        <v>2384</v>
      </c>
      <c r="D1929" s="71" t="s">
        <v>2229</v>
      </c>
      <c r="E1929" s="72">
        <v>700</v>
      </c>
      <c r="F1929" s="100" t="s">
        <v>44</v>
      </c>
      <c r="G1929" s="101"/>
      <c r="H1929" s="43" t="s">
        <v>1</v>
      </c>
      <c r="I1929" s="76"/>
      <c r="K1929" s="140" t="str">
        <f t="shared" si="93"/>
        <v>農業管理與輔導業務-農會及休閒農業輔導-獎補助費-對國內團體之捐助</v>
      </c>
      <c r="L1929" s="140" t="str">
        <f t="shared" si="94"/>
        <v>113年度臺中市農會114年農會屆次改選選務工作講習計畫</v>
      </c>
      <c r="M1929" s="40" t="str">
        <f t="shared" si="95"/>
        <v>臺中市農會</v>
      </c>
    </row>
    <row r="1930" spans="1:13" ht="75">
      <c r="A1930" s="71" t="s">
        <v>2412</v>
      </c>
      <c r="B1930" s="71" t="s">
        <v>2571</v>
      </c>
      <c r="C1930" s="71" t="s">
        <v>2384</v>
      </c>
      <c r="D1930" s="71" t="s">
        <v>2229</v>
      </c>
      <c r="E1930" s="72">
        <v>300</v>
      </c>
      <c r="F1930" s="100" t="s">
        <v>44</v>
      </c>
      <c r="G1930" s="101"/>
      <c r="H1930" s="43" t="s">
        <v>1</v>
      </c>
      <c r="I1930" s="76"/>
      <c r="K1930" s="140" t="str">
        <f t="shared" si="93"/>
        <v>農業管理與輔導業務-農會及休閒農業輔導-獎補助費-對國內團體之捐助</v>
      </c>
      <c r="L1930" s="140" t="str">
        <f t="shared" si="94"/>
        <v>113年度臺中市農業技術交流及農產加值推廣計畫</v>
      </c>
      <c r="M1930" s="40" t="str">
        <f t="shared" si="95"/>
        <v>臺中市農會</v>
      </c>
    </row>
    <row r="1931" spans="1:13" ht="75">
      <c r="A1931" s="71" t="s">
        <v>2412</v>
      </c>
      <c r="B1931" s="71" t="s">
        <v>2572</v>
      </c>
      <c r="C1931" s="71" t="s">
        <v>2384</v>
      </c>
      <c r="D1931" s="71" t="s">
        <v>2229</v>
      </c>
      <c r="E1931" s="72">
        <v>938</v>
      </c>
      <c r="F1931" s="100" t="s">
        <v>44</v>
      </c>
      <c r="G1931" s="101"/>
      <c r="H1931" s="43" t="s">
        <v>1</v>
      </c>
      <c r="I1931" s="76"/>
      <c r="K1931" s="140" t="str">
        <f t="shared" si="93"/>
        <v>農業管理與輔導業務-農會及休閒農業輔導-獎補助費-對國內團體之捐助</v>
      </c>
      <c r="L1931" s="140" t="str">
        <f t="shared" si="94"/>
        <v>臺中市各界慶祝113年度農民節表彰大會活動</v>
      </c>
      <c r="M1931" s="40" t="str">
        <f t="shared" si="95"/>
        <v>臺中市農會</v>
      </c>
    </row>
    <row r="1932" spans="1:13" ht="75">
      <c r="A1932" s="71" t="s">
        <v>2412</v>
      </c>
      <c r="B1932" s="71" t="s">
        <v>2573</v>
      </c>
      <c r="C1932" s="71" t="s">
        <v>2386</v>
      </c>
      <c r="D1932" s="71" t="s">
        <v>2229</v>
      </c>
      <c r="E1932" s="72">
        <v>127</v>
      </c>
      <c r="F1932" s="100" t="s">
        <v>44</v>
      </c>
      <c r="G1932" s="101"/>
      <c r="H1932" s="43" t="s">
        <v>1</v>
      </c>
      <c r="I1932" s="76"/>
      <c r="K1932" s="140" t="str">
        <f t="shared" si="93"/>
        <v>農業管理與輔導業務-農會及休閒農業輔導-獎補助費-對國內團體之捐助</v>
      </c>
      <c r="L1932" s="140" t="str">
        <f t="shared" si="94"/>
        <v>113年度農村婦女培養第二專長—龍轉乾坤‧好運龍來拼布研習計畫</v>
      </c>
      <c r="M1932" s="40" t="str">
        <f t="shared" si="95"/>
        <v>臺中市臺中地區農會</v>
      </c>
    </row>
    <row r="1933" spans="1:13" ht="75">
      <c r="A1933" s="71" t="s">
        <v>2412</v>
      </c>
      <c r="B1933" s="71" t="s">
        <v>2574</v>
      </c>
      <c r="C1933" s="71" t="s">
        <v>2386</v>
      </c>
      <c r="D1933" s="71" t="s">
        <v>2229</v>
      </c>
      <c r="E1933" s="72">
        <v>330</v>
      </c>
      <c r="F1933" s="100" t="s">
        <v>44</v>
      </c>
      <c r="G1933" s="101"/>
      <c r="H1933" s="43" t="s">
        <v>1</v>
      </c>
      <c r="I1933" s="76"/>
      <c r="K1933" s="140" t="str">
        <f t="shared" si="93"/>
        <v>農業管理與輔導業務-農會及休閒農業輔導-獎補助費-對國內團體之捐助</v>
      </c>
      <c r="L1933" s="140" t="str">
        <f t="shared" si="94"/>
        <v>113年臺中市農村環保綠能編織計畫</v>
      </c>
      <c r="M1933" s="40" t="str">
        <f t="shared" si="95"/>
        <v>臺中市臺中地區農會</v>
      </c>
    </row>
    <row r="1934" spans="1:13" ht="75">
      <c r="A1934" s="71" t="s">
        <v>2412</v>
      </c>
      <c r="B1934" s="71" t="s">
        <v>2575</v>
      </c>
      <c r="C1934" s="71" t="s">
        <v>2386</v>
      </c>
      <c r="D1934" s="71" t="s">
        <v>2229</v>
      </c>
      <c r="E1934" s="72">
        <v>200</v>
      </c>
      <c r="F1934" s="100" t="s">
        <v>44</v>
      </c>
      <c r="G1934" s="101"/>
      <c r="H1934" s="43" t="s">
        <v>1</v>
      </c>
      <c r="I1934" s="76"/>
      <c r="K1934" s="140" t="str">
        <f t="shared" si="93"/>
        <v>農業管理與輔導業務-農會及休閒農業輔導-獎補助費-對國內團體之捐助</v>
      </c>
      <c r="L1934" s="140" t="str">
        <f t="shared" si="94"/>
        <v>臺中市臺中地區各界慶祝113年農民節大會暨農業推廣成果展活動計畫</v>
      </c>
      <c r="M1934" s="40" t="str">
        <f t="shared" si="95"/>
        <v>臺中市臺中地區農會</v>
      </c>
    </row>
    <row r="1935" spans="1:13" ht="75">
      <c r="A1935" s="71" t="s">
        <v>2412</v>
      </c>
      <c r="B1935" s="71" t="s">
        <v>2576</v>
      </c>
      <c r="C1935" s="71" t="s">
        <v>2391</v>
      </c>
      <c r="D1935" s="71" t="s">
        <v>2229</v>
      </c>
      <c r="E1935" s="72">
        <v>150</v>
      </c>
      <c r="F1935" s="100" t="s">
        <v>44</v>
      </c>
      <c r="G1935" s="101"/>
      <c r="H1935" s="43" t="s">
        <v>1</v>
      </c>
      <c r="I1935" s="76"/>
      <c r="K1935" s="140" t="str">
        <f t="shared" si="93"/>
        <v>農業管理與輔導業務-農會及休閒農業輔導-獎補助費-對國內團體之捐助</v>
      </c>
      <c r="L1935" s="140" t="str">
        <f t="shared" si="94"/>
        <v>113年度潭子區各界慶祝農民節表彰大會計畫</v>
      </c>
      <c r="M1935" s="40" t="str">
        <f t="shared" si="95"/>
        <v>臺中市潭子區農會</v>
      </c>
    </row>
    <row r="1936" spans="1:13" ht="75">
      <c r="A1936" s="71" t="s">
        <v>2412</v>
      </c>
      <c r="B1936" s="71" t="s">
        <v>2577</v>
      </c>
      <c r="C1936" s="71" t="s">
        <v>2391</v>
      </c>
      <c r="D1936" s="71" t="s">
        <v>2229</v>
      </c>
      <c r="E1936" s="72">
        <v>355</v>
      </c>
      <c r="F1936" s="100" t="s">
        <v>44</v>
      </c>
      <c r="G1936" s="101"/>
      <c r="H1936" s="43" t="s">
        <v>1</v>
      </c>
      <c r="I1936" s="76"/>
      <c r="K1936" s="140" t="str">
        <f t="shared" si="93"/>
        <v>農業管理與輔導業務-農會及休閒農業輔導-獎補助費-對國內團體之捐助</v>
      </c>
      <c r="L1936" s="140" t="str">
        <f t="shared" si="94"/>
        <v>113年度潭農搖滾馬鈴薯產業文化推廣活動計畫</v>
      </c>
      <c r="M1936" s="40" t="str">
        <f t="shared" si="95"/>
        <v>臺中市潭子區農會</v>
      </c>
    </row>
    <row r="1937" spans="1:13" ht="75">
      <c r="A1937" s="71" t="s">
        <v>2412</v>
      </c>
      <c r="B1937" s="71" t="s">
        <v>2578</v>
      </c>
      <c r="C1937" s="71" t="s">
        <v>1109</v>
      </c>
      <c r="D1937" s="71" t="s">
        <v>2229</v>
      </c>
      <c r="E1937" s="72">
        <v>1500</v>
      </c>
      <c r="F1937" s="100" t="s">
        <v>44</v>
      </c>
      <c r="G1937" s="101"/>
      <c r="H1937" s="43" t="s">
        <v>1</v>
      </c>
      <c r="I1937" s="76"/>
      <c r="K1937" s="140" t="str">
        <f t="shared" si="93"/>
        <v>農業管理與輔導業務-農會及休閒農業輔導-獎補助費-對國內團體之捐助</v>
      </c>
      <c r="L1937" s="140" t="str">
        <f t="shared" si="94"/>
        <v>113年度『綠映龍井』農業文化創新產業發展計畫</v>
      </c>
      <c r="M1937" s="40" t="str">
        <f t="shared" si="95"/>
        <v>臺中市龍井區農會</v>
      </c>
    </row>
    <row r="1938" spans="1:13" ht="75">
      <c r="A1938" s="71" t="s">
        <v>2412</v>
      </c>
      <c r="B1938" s="71" t="s">
        <v>2579</v>
      </c>
      <c r="C1938" s="71" t="s">
        <v>1109</v>
      </c>
      <c r="D1938" s="71" t="s">
        <v>2229</v>
      </c>
      <c r="E1938" s="72">
        <v>150</v>
      </c>
      <c r="F1938" s="100" t="s">
        <v>44</v>
      </c>
      <c r="G1938" s="101"/>
      <c r="H1938" s="43" t="s">
        <v>1</v>
      </c>
      <c r="I1938" s="76"/>
      <c r="K1938" s="140" t="str">
        <f t="shared" si="93"/>
        <v>農業管理與輔導業務-農會及休閒農業輔導-獎補助費-對國內團體之捐助</v>
      </c>
      <c r="L1938" s="140" t="str">
        <f t="shared" si="94"/>
        <v>113年度高齡活躍暨綠色照顧嘉年華-銀寶活躍福氣啦</v>
      </c>
      <c r="M1938" s="40" t="str">
        <f t="shared" si="95"/>
        <v>臺中市龍井區農會</v>
      </c>
    </row>
    <row r="1939" spans="1:13" ht="75">
      <c r="A1939" s="71" t="s">
        <v>2412</v>
      </c>
      <c r="B1939" s="71" t="s">
        <v>2580</v>
      </c>
      <c r="C1939" s="71" t="s">
        <v>1109</v>
      </c>
      <c r="D1939" s="71" t="s">
        <v>2229</v>
      </c>
      <c r="E1939" s="72">
        <v>150</v>
      </c>
      <c r="F1939" s="100" t="s">
        <v>44</v>
      </c>
      <c r="G1939" s="101"/>
      <c r="H1939" s="43" t="s">
        <v>1</v>
      </c>
      <c r="I1939" s="76"/>
      <c r="K1939" s="140" t="str">
        <f t="shared" si="93"/>
        <v>農業管理與輔導業務-農會及休閒農業輔導-獎補助費-對國內團體之捐助</v>
      </c>
      <c r="L1939" s="140" t="str">
        <f t="shared" si="94"/>
        <v>113年度龍井區各界慶祝農民節表彰大會暨節約用電宣導活動計畫</v>
      </c>
      <c r="M1939" s="40" t="str">
        <f t="shared" si="95"/>
        <v>臺中市龍井區農會</v>
      </c>
    </row>
    <row r="1940" spans="1:13" ht="75">
      <c r="A1940" s="71" t="s">
        <v>2412</v>
      </c>
      <c r="B1940" s="71" t="s">
        <v>2581</v>
      </c>
      <c r="C1940" s="71" t="s">
        <v>2582</v>
      </c>
      <c r="D1940" s="71" t="s">
        <v>2229</v>
      </c>
      <c r="E1940" s="72">
        <v>35</v>
      </c>
      <c r="F1940" s="100" t="s">
        <v>44</v>
      </c>
      <c r="G1940" s="101"/>
      <c r="H1940" s="43" t="s">
        <v>1</v>
      </c>
      <c r="I1940" s="76"/>
      <c r="K1940" s="140" t="str">
        <f t="shared" si="93"/>
        <v>農業管理與輔導業務-農會及休閒農業輔導-獎補助費-對國內團體之捐助</v>
      </c>
      <c r="L1940" s="140" t="str">
        <f t="shared" si="94"/>
        <v>112年大南嵩社區產業活化-柚見橙精天然DIY</v>
      </c>
      <c r="M1940" s="40" t="str">
        <f t="shared" si="95"/>
        <v>臺中市豐原區大南嵩社區發展協會</v>
      </c>
    </row>
    <row r="1941" spans="1:13" ht="75">
      <c r="A1941" s="71" t="s">
        <v>2412</v>
      </c>
      <c r="B1941" s="71" t="s">
        <v>2583</v>
      </c>
      <c r="C1941" s="71" t="s">
        <v>2584</v>
      </c>
      <c r="D1941" s="71" t="s">
        <v>2229</v>
      </c>
      <c r="E1941" s="72">
        <v>100</v>
      </c>
      <c r="F1941" s="100" t="s">
        <v>44</v>
      </c>
      <c r="G1941" s="101"/>
      <c r="H1941" s="43" t="s">
        <v>1</v>
      </c>
      <c r="I1941" s="76"/>
      <c r="K1941" s="140" t="str">
        <f t="shared" si="93"/>
        <v>農業管理與輔導業務-農會及休閒農業輔導-獎補助費-對國內團體之捐助</v>
      </c>
      <c r="L1941" s="140" t="str">
        <f t="shared" si="94"/>
        <v>東南社區米食產業行銷活動</v>
      </c>
      <c r="M1941" s="40" t="str">
        <f t="shared" si="95"/>
        <v>臺中市豐原區東湳社區發展協會</v>
      </c>
    </row>
    <row r="1942" spans="1:13" ht="75">
      <c r="A1942" s="71" t="s">
        <v>2412</v>
      </c>
      <c r="B1942" s="71" t="s">
        <v>2585</v>
      </c>
      <c r="C1942" s="71" t="s">
        <v>2398</v>
      </c>
      <c r="D1942" s="71" t="s">
        <v>2229</v>
      </c>
      <c r="E1942" s="72">
        <v>150</v>
      </c>
      <c r="F1942" s="100" t="s">
        <v>44</v>
      </c>
      <c r="G1942" s="101"/>
      <c r="H1942" s="43" t="s">
        <v>1</v>
      </c>
      <c r="I1942" s="76"/>
      <c r="K1942" s="140" t="str">
        <f t="shared" si="93"/>
        <v>農業管理與輔導業務-農會及休閒農業輔導-獎補助費-對國內團體之捐助</v>
      </c>
      <c r="L1942" s="140" t="str">
        <f t="shared" si="94"/>
        <v>113年度豐原區農會慶祝農民節計畫</v>
      </c>
      <c r="M1942" s="40" t="str">
        <f t="shared" si="95"/>
        <v>臺中市豐原區農會</v>
      </c>
    </row>
    <row r="1943" spans="1:13" ht="75">
      <c r="A1943" s="71" t="s">
        <v>2412</v>
      </c>
      <c r="B1943" s="71" t="s">
        <v>2586</v>
      </c>
      <c r="C1943" s="71" t="s">
        <v>2398</v>
      </c>
      <c r="D1943" s="71" t="s">
        <v>2229</v>
      </c>
      <c r="E1943" s="72">
        <v>150</v>
      </c>
      <c r="F1943" s="100" t="s">
        <v>44</v>
      </c>
      <c r="G1943" s="101"/>
      <c r="H1943" s="43" t="s">
        <v>1</v>
      </c>
      <c r="I1943" s="76"/>
      <c r="K1943" s="140" t="str">
        <f t="shared" si="93"/>
        <v>農業管理與輔導業務-農會及休閒農業輔導-獎補助費-對國內團體之捐助</v>
      </c>
      <c r="L1943" s="140" t="str">
        <f t="shared" si="94"/>
        <v>豐原區農會113年豐原區農會信用部營業廳場域改善計畫</v>
      </c>
      <c r="M1943" s="40" t="str">
        <f t="shared" si="95"/>
        <v>臺中市豐原區農會</v>
      </c>
    </row>
    <row r="1944" spans="1:13" ht="75">
      <c r="A1944" s="71" t="s">
        <v>2412</v>
      </c>
      <c r="B1944" s="71" t="s">
        <v>2587</v>
      </c>
      <c r="C1944" s="71" t="s">
        <v>2588</v>
      </c>
      <c r="D1944" s="71" t="s">
        <v>2229</v>
      </c>
      <c r="E1944" s="72">
        <v>150</v>
      </c>
      <c r="F1944" s="100" t="s">
        <v>44</v>
      </c>
      <c r="G1944" s="101"/>
      <c r="H1944" s="43" t="s">
        <v>1</v>
      </c>
      <c r="I1944" s="76"/>
      <c r="K1944" s="140" t="str">
        <f t="shared" si="93"/>
        <v>農業管理與輔導業務-農會及休閒農業輔導-獎補助費-對國內團體之捐助</v>
      </c>
      <c r="L1944" s="140" t="str">
        <f t="shared" si="94"/>
        <v>臺中市豐原區鎌村社區農產品加工設計計畫</v>
      </c>
      <c r="M1944" s="40" t="str">
        <f t="shared" si="95"/>
        <v>臺中市豐原區鎌村社區發展協會</v>
      </c>
    </row>
    <row r="1945" spans="1:13" ht="75">
      <c r="A1945" s="71" t="s">
        <v>2412</v>
      </c>
      <c r="B1945" s="71" t="s">
        <v>2589</v>
      </c>
      <c r="C1945" s="71" t="s">
        <v>2588</v>
      </c>
      <c r="D1945" s="71" t="s">
        <v>2229</v>
      </c>
      <c r="E1945" s="72">
        <v>200</v>
      </c>
      <c r="F1945" s="100" t="s">
        <v>44</v>
      </c>
      <c r="G1945" s="101"/>
      <c r="H1945" s="43" t="s">
        <v>1</v>
      </c>
      <c r="I1945" s="76"/>
      <c r="K1945" s="140" t="str">
        <f t="shared" si="93"/>
        <v>農業管理與輔導業務-農會及休閒農業輔導-獎補助費-對國內團體之捐助</v>
      </c>
      <c r="L1945" s="140" t="str">
        <f t="shared" si="94"/>
        <v>鎌村社區-玫瑰產業鏈行銷推廣活動</v>
      </c>
      <c r="M1945" s="40" t="str">
        <f t="shared" si="95"/>
        <v>臺中市豐原區鎌村社區發展協會</v>
      </c>
    </row>
    <row r="1946" spans="1:13" ht="75">
      <c r="A1946" s="71" t="s">
        <v>2412</v>
      </c>
      <c r="B1946" s="71" t="s">
        <v>2590</v>
      </c>
      <c r="C1946" s="71" t="s">
        <v>2588</v>
      </c>
      <c r="D1946" s="71" t="s">
        <v>2229</v>
      </c>
      <c r="E1946" s="72">
        <v>193</v>
      </c>
      <c r="F1946" s="100" t="s">
        <v>44</v>
      </c>
      <c r="G1946" s="101"/>
      <c r="H1946" s="43" t="s">
        <v>1</v>
      </c>
      <c r="I1946" s="76"/>
      <c r="K1946" s="140" t="str">
        <f t="shared" si="93"/>
        <v>農業管理與輔導業務-農會及休閒農業輔導-獎補助費-對國內團體之捐助</v>
      </c>
      <c r="L1946" s="140" t="str">
        <f t="shared" si="94"/>
        <v>鎌村社區發現鎌村趣產業活化活動</v>
      </c>
      <c r="M1946" s="40" t="str">
        <f t="shared" si="95"/>
        <v>臺中市豐原區鎌村社區發展協會</v>
      </c>
    </row>
    <row r="1947" spans="1:13" ht="75">
      <c r="A1947" s="71" t="s">
        <v>2412</v>
      </c>
      <c r="B1947" s="71" t="s">
        <v>2591</v>
      </c>
      <c r="C1947" s="71" t="s">
        <v>2592</v>
      </c>
      <c r="D1947" s="71" t="s">
        <v>2229</v>
      </c>
      <c r="E1947" s="72">
        <v>89</v>
      </c>
      <c r="F1947" s="100" t="s">
        <v>44</v>
      </c>
      <c r="G1947" s="101"/>
      <c r="H1947" s="43" t="s">
        <v>1</v>
      </c>
      <c r="I1947" s="76"/>
      <c r="K1947" s="140" t="str">
        <f t="shared" si="93"/>
        <v>農業管理與輔導業務-農會及休閒農業輔導-獎補助費-對國內團體之捐助</v>
      </c>
      <c r="L1947" s="140" t="str">
        <f t="shared" si="94"/>
        <v>丁台憶農趣旅遊活動</v>
      </c>
      <c r="M1947" s="40" t="str">
        <f t="shared" si="95"/>
        <v>臺中市霧峰區丁台社區發展協會</v>
      </c>
    </row>
    <row r="1948" spans="1:13" ht="75">
      <c r="A1948" s="71" t="s">
        <v>2412</v>
      </c>
      <c r="B1948" s="71" t="s">
        <v>2593</v>
      </c>
      <c r="C1948" s="71" t="s">
        <v>2594</v>
      </c>
      <c r="D1948" s="71" t="s">
        <v>2229</v>
      </c>
      <c r="E1948" s="72">
        <v>200</v>
      </c>
      <c r="F1948" s="100" t="s">
        <v>44</v>
      </c>
      <c r="G1948" s="101"/>
      <c r="H1948" s="43" t="s">
        <v>1</v>
      </c>
      <c r="I1948" s="76"/>
      <c r="K1948" s="140" t="str">
        <f t="shared" si="93"/>
        <v>農業管理與輔導業務-農會及休閒農業輔導-獎補助費-對國內團體之捐助</v>
      </c>
      <c r="L1948" s="140" t="str">
        <f t="shared" si="94"/>
        <v>臺中市霧峰區五福社區探索農田的神奇之旅活動</v>
      </c>
      <c r="M1948" s="40" t="str">
        <f t="shared" si="95"/>
        <v>臺中市霧峰區五福社區發展協會陳慶華</v>
      </c>
    </row>
    <row r="1949" spans="1:13" ht="75">
      <c r="A1949" s="71" t="s">
        <v>2412</v>
      </c>
      <c r="B1949" s="71" t="s">
        <v>2595</v>
      </c>
      <c r="C1949" s="71" t="s">
        <v>2594</v>
      </c>
      <c r="D1949" s="71" t="s">
        <v>2229</v>
      </c>
      <c r="E1949" s="72">
        <v>200</v>
      </c>
      <c r="F1949" s="100" t="s">
        <v>44</v>
      </c>
      <c r="G1949" s="101"/>
      <c r="H1949" s="43" t="s">
        <v>1</v>
      </c>
      <c r="I1949" s="76"/>
      <c r="K1949" s="140" t="str">
        <f t="shared" si="93"/>
        <v>農業管理與輔導業務-農會及休閒農業輔導-獎補助費-對國內團體之捐助</v>
      </c>
      <c r="L1949" s="140" t="str">
        <f t="shared" si="94"/>
        <v>臺中市霧峰區五福社區擁抱綠色生活培力成長課程計畫</v>
      </c>
      <c r="M1949" s="40" t="str">
        <f t="shared" si="95"/>
        <v>臺中市霧峰區五福社區發展協會陳慶華</v>
      </c>
    </row>
    <row r="1950" spans="1:13" ht="75">
      <c r="A1950" s="71" t="s">
        <v>2412</v>
      </c>
      <c r="B1950" s="71" t="s">
        <v>2596</v>
      </c>
      <c r="C1950" s="71" t="s">
        <v>2597</v>
      </c>
      <c r="D1950" s="71" t="s">
        <v>2229</v>
      </c>
      <c r="E1950" s="72">
        <v>200</v>
      </c>
      <c r="F1950" s="100" t="s">
        <v>44</v>
      </c>
      <c r="G1950" s="101"/>
      <c r="H1950" s="43" t="s">
        <v>1</v>
      </c>
      <c r="I1950" s="76"/>
      <c r="K1950" s="140" t="str">
        <f t="shared" si="93"/>
        <v>農業管理與輔導業務-農會及休閒農業輔導-獎補助費-對國內團體之捐助</v>
      </c>
      <c r="L1950" s="140" t="str">
        <f t="shared" si="94"/>
        <v>六股田-食農教育場域設置計畫</v>
      </c>
      <c r="M1950" s="40" t="str">
        <f t="shared" si="95"/>
        <v>臺中市霧峰區六股社區發展協會</v>
      </c>
    </row>
    <row r="1951" spans="1:13" ht="75">
      <c r="A1951" s="71" t="s">
        <v>2412</v>
      </c>
      <c r="B1951" s="71" t="s">
        <v>2598</v>
      </c>
      <c r="C1951" s="71" t="s">
        <v>2599</v>
      </c>
      <c r="D1951" s="71" t="s">
        <v>2229</v>
      </c>
      <c r="E1951" s="72">
        <v>195</v>
      </c>
      <c r="F1951" s="100" t="s">
        <v>44</v>
      </c>
      <c r="G1951" s="101"/>
      <c r="H1951" s="43" t="s">
        <v>1</v>
      </c>
      <c r="I1951" s="76"/>
      <c r="K1951" s="140" t="str">
        <f t="shared" si="93"/>
        <v>農業管理與輔導業務-農會及休閒農業輔導-獎補助費-對國內團體之捐助</v>
      </c>
      <c r="L1951" s="140" t="str">
        <f t="shared" si="94"/>
        <v>四德社區田邊市集食農教育活動</v>
      </c>
      <c r="M1951" s="40" t="str">
        <f t="shared" si="95"/>
        <v>臺中市霧峰區四德社區發展協會</v>
      </c>
    </row>
    <row r="1952" spans="1:13" ht="75">
      <c r="A1952" s="71" t="s">
        <v>2412</v>
      </c>
      <c r="B1952" s="71" t="s">
        <v>2600</v>
      </c>
      <c r="C1952" s="71" t="s">
        <v>2403</v>
      </c>
      <c r="D1952" s="71" t="s">
        <v>2229</v>
      </c>
      <c r="E1952" s="72">
        <v>150</v>
      </c>
      <c r="F1952" s="100" t="s">
        <v>44</v>
      </c>
      <c r="G1952" s="101"/>
      <c r="H1952" s="43" t="s">
        <v>1</v>
      </c>
      <c r="I1952" s="76"/>
      <c r="K1952" s="140" t="str">
        <f t="shared" si="93"/>
        <v>農業管理與輔導業務-農會及休閒農業輔導-獎補助費-對國內團體之捐助</v>
      </c>
      <c r="L1952" s="140" t="str">
        <f t="shared" si="94"/>
        <v>113年度臺中市霧峰區農會農民節計畫</v>
      </c>
      <c r="M1952" s="40" t="str">
        <f t="shared" si="95"/>
        <v>臺中市霧峰區農會</v>
      </c>
    </row>
    <row r="1953" spans="1:13" ht="75">
      <c r="A1953" s="71" t="s">
        <v>2412</v>
      </c>
      <c r="B1953" s="71" t="s">
        <v>2601</v>
      </c>
      <c r="C1953" s="71" t="s">
        <v>2602</v>
      </c>
      <c r="D1953" s="71" t="s">
        <v>2229</v>
      </c>
      <c r="E1953" s="72">
        <v>150</v>
      </c>
      <c r="F1953" s="100" t="s">
        <v>44</v>
      </c>
      <c r="G1953" s="101"/>
      <c r="H1953" s="43" t="s">
        <v>1</v>
      </c>
      <c r="I1953" s="76"/>
      <c r="K1953" s="140" t="str">
        <f t="shared" si="93"/>
        <v>農業管理與輔導業務-農會及休閒農業輔導-獎補助費-對國內團體之捐助</v>
      </c>
      <c r="L1953" s="140" t="str">
        <f t="shared" si="94"/>
        <v>阿罩霧農學市集</v>
      </c>
      <c r="M1953" s="40" t="str">
        <f t="shared" si="95"/>
        <v>臺中市霧峰區舊正社區發展協會</v>
      </c>
    </row>
    <row r="1954" spans="1:13" ht="75">
      <c r="A1954" s="71" t="s">
        <v>2412</v>
      </c>
      <c r="B1954" s="71" t="s">
        <v>2603</v>
      </c>
      <c r="C1954" s="71" t="s">
        <v>2602</v>
      </c>
      <c r="D1954" s="71" t="s">
        <v>2229</v>
      </c>
      <c r="E1954" s="72">
        <v>100</v>
      </c>
      <c r="F1954" s="100" t="s">
        <v>44</v>
      </c>
      <c r="G1954" s="101"/>
      <c r="H1954" s="43" t="s">
        <v>1</v>
      </c>
      <c r="I1954" s="76"/>
      <c r="K1954" s="140" t="str">
        <f t="shared" si="93"/>
        <v>農業管理與輔導業務-農會及休閒農業輔導-獎補助費-對國內團體之捐助</v>
      </c>
      <c r="L1954" s="140" t="str">
        <f t="shared" si="94"/>
        <v>臺中市霧峰區舊正社區田間植物探索之旅計畫</v>
      </c>
      <c r="M1954" s="40" t="str">
        <f t="shared" si="95"/>
        <v>臺中市霧峰區舊正社區發展協會</v>
      </c>
    </row>
    <row r="1955" spans="1:13" ht="75">
      <c r="A1955" s="71" t="s">
        <v>2412</v>
      </c>
      <c r="B1955" s="71" t="s">
        <v>2604</v>
      </c>
      <c r="C1955" s="71" t="s">
        <v>2602</v>
      </c>
      <c r="D1955" s="71" t="s">
        <v>2229</v>
      </c>
      <c r="E1955" s="72">
        <v>250</v>
      </c>
      <c r="F1955" s="100" t="s">
        <v>44</v>
      </c>
      <c r="G1955" s="101"/>
      <c r="H1955" s="43" t="s">
        <v>1</v>
      </c>
      <c r="I1955" s="76"/>
      <c r="K1955" s="140" t="str">
        <f t="shared" si="93"/>
        <v>農業管理與輔導業務-農會及休閒農業輔導-獎補助費-對國內團體之捐助</v>
      </c>
      <c r="L1955" s="140" t="str">
        <f t="shared" si="94"/>
        <v>臺中市霧峰區舊正社區阿罩霧農學市集持續探索活動</v>
      </c>
      <c r="M1955" s="40" t="str">
        <f t="shared" si="95"/>
        <v>臺中市霧峰區舊正社區發展協會</v>
      </c>
    </row>
    <row r="1956" spans="1:13" ht="75">
      <c r="A1956" s="71" t="s">
        <v>2412</v>
      </c>
      <c r="B1956" s="71" t="s">
        <v>2605</v>
      </c>
      <c r="C1956" s="71" t="s">
        <v>2602</v>
      </c>
      <c r="D1956" s="71" t="s">
        <v>2229</v>
      </c>
      <c r="E1956" s="72">
        <v>200</v>
      </c>
      <c r="F1956" s="100" t="s">
        <v>44</v>
      </c>
      <c r="G1956" s="101"/>
      <c r="H1956" s="43" t="s">
        <v>1</v>
      </c>
      <c r="I1956" s="76"/>
      <c r="K1956" s="140" t="str">
        <f t="shared" si="93"/>
        <v>農業管理與輔導業務-農會及休閒農業輔導-獎補助費-對國內團體之捐助</v>
      </c>
      <c r="L1956" s="140" t="str">
        <f t="shared" si="94"/>
        <v>臺中市霧峰區舊正社區農樂園食農基地計畫</v>
      </c>
      <c r="M1956" s="40" t="str">
        <f t="shared" si="95"/>
        <v>臺中市霧峰區舊正社區發展協會</v>
      </c>
    </row>
    <row r="1957" spans="1:13" ht="75">
      <c r="A1957" s="71" t="s">
        <v>2412</v>
      </c>
      <c r="B1957" s="71" t="s">
        <v>2606</v>
      </c>
      <c r="C1957" s="71" t="s">
        <v>2602</v>
      </c>
      <c r="D1957" s="71" t="s">
        <v>2229</v>
      </c>
      <c r="E1957" s="72">
        <v>100</v>
      </c>
      <c r="F1957" s="100" t="s">
        <v>44</v>
      </c>
      <c r="G1957" s="101"/>
      <c r="H1957" s="43" t="s">
        <v>1</v>
      </c>
      <c r="I1957" s="76"/>
      <c r="K1957" s="140" t="str">
        <f t="shared" si="93"/>
        <v>農業管理與輔導業務-農會及休閒農業輔導-獎補助費-對國內團體之捐助</v>
      </c>
      <c r="L1957" s="140" t="str">
        <f t="shared" si="94"/>
        <v>舊正社區水系生態廊道復育計畫</v>
      </c>
      <c r="M1957" s="40" t="str">
        <f t="shared" si="95"/>
        <v>臺中市霧峰區舊正社區發展協會</v>
      </c>
    </row>
    <row r="1958" spans="1:13" ht="75">
      <c r="A1958" s="71" t="s">
        <v>2412</v>
      </c>
      <c r="B1958" s="71" t="s">
        <v>2607</v>
      </c>
      <c r="C1958" s="71" t="s">
        <v>2602</v>
      </c>
      <c r="D1958" s="71" t="s">
        <v>2229</v>
      </c>
      <c r="E1958" s="72">
        <v>200</v>
      </c>
      <c r="F1958" s="100" t="s">
        <v>44</v>
      </c>
      <c r="G1958" s="101"/>
      <c r="H1958" s="43" t="s">
        <v>1</v>
      </c>
      <c r="I1958" s="76"/>
      <c r="K1958" s="140" t="str">
        <f t="shared" si="93"/>
        <v>農業管理與輔導業務-農會及休閒農業輔導-獎補助費-對國內團體之捐助</v>
      </c>
      <c r="L1958" s="140" t="str">
        <f t="shared" si="94"/>
        <v>舊甘心-療癒陪力成長研習計畫</v>
      </c>
      <c r="M1958" s="40" t="str">
        <f t="shared" si="95"/>
        <v>臺中市霧峰區舊正社區發展協會</v>
      </c>
    </row>
    <row r="1959" spans="1:13" ht="56.25">
      <c r="A1959" s="71" t="s">
        <v>2608</v>
      </c>
      <c r="B1959" s="71" t="s">
        <v>2609</v>
      </c>
      <c r="C1959" s="71" t="s">
        <v>2610</v>
      </c>
      <c r="D1959" s="71" t="s">
        <v>2229</v>
      </c>
      <c r="E1959" s="72">
        <v>350</v>
      </c>
      <c r="F1959" s="100" t="s">
        <v>44</v>
      </c>
      <c r="G1959" s="101"/>
      <c r="H1959" s="43" t="s">
        <v>1</v>
      </c>
      <c r="I1959" s="76"/>
      <c r="K1959" s="140" t="str">
        <f t="shared" si="93"/>
        <v>農業管理與輔導業務-畜牧行政輔導-獎補助費-對國內團體之捐助</v>
      </c>
      <c r="L1959" s="140" t="str">
        <f t="shared" si="94"/>
        <v>112年度養豬產業躍升加值發展計畫</v>
      </c>
      <c r="M1959" s="40" t="str">
        <f t="shared" si="95"/>
        <v>有限責任臺中市養豬運銷合作社</v>
      </c>
    </row>
    <row r="1960" spans="1:13" ht="56.25">
      <c r="A1960" s="71" t="s">
        <v>2608</v>
      </c>
      <c r="B1960" s="71" t="s">
        <v>2611</v>
      </c>
      <c r="C1960" s="71" t="s">
        <v>2610</v>
      </c>
      <c r="D1960" s="71" t="s">
        <v>2229</v>
      </c>
      <c r="E1960" s="72">
        <v>1694</v>
      </c>
      <c r="F1960" s="100" t="s">
        <v>44</v>
      </c>
      <c r="G1960" s="101"/>
      <c r="H1960" s="43" t="s">
        <v>1</v>
      </c>
      <c r="I1960" s="76"/>
      <c r="K1960" s="140" t="str">
        <f t="shared" si="93"/>
        <v>農業管理與輔導業務-畜牧行政輔導-獎補助費-對國內團體之捐助</v>
      </c>
      <c r="L1960" s="140" t="str">
        <f t="shared" si="94"/>
        <v>113年度養豬產業耀升加值發展計畫</v>
      </c>
      <c r="M1960" s="40" t="str">
        <f t="shared" si="95"/>
        <v>有限責任臺中市養豬運銷合作社</v>
      </c>
    </row>
    <row r="1961" spans="1:13" ht="56.25">
      <c r="A1961" s="71" t="s">
        <v>2608</v>
      </c>
      <c r="B1961" s="71" t="s">
        <v>2612</v>
      </c>
      <c r="C1961" s="71" t="s">
        <v>2610</v>
      </c>
      <c r="D1961" s="71" t="s">
        <v>2229</v>
      </c>
      <c r="E1961" s="72">
        <v>280</v>
      </c>
      <c r="F1961" s="100" t="s">
        <v>44</v>
      </c>
      <c r="G1961" s="101"/>
      <c r="H1961" s="43" t="s">
        <v>1</v>
      </c>
      <c r="I1961" s="76"/>
      <c r="K1961" s="140" t="str">
        <f t="shared" si="93"/>
        <v>農業管理與輔導業務-畜牧行政輔導-獎補助費-對國內團體之捐助</v>
      </c>
      <c r="L1961" s="140" t="str">
        <f t="shared" si="94"/>
        <v>113年養豬產業躍升加值發展計畫</v>
      </c>
      <c r="M1961" s="40" t="str">
        <f t="shared" si="95"/>
        <v>有限責任臺中市養豬運銷合作社</v>
      </c>
    </row>
    <row r="1962" spans="1:13" ht="56.25">
      <c r="A1962" s="71" t="s">
        <v>2608</v>
      </c>
      <c r="B1962" s="71" t="s">
        <v>2613</v>
      </c>
      <c r="C1962" s="71" t="s">
        <v>2610</v>
      </c>
      <c r="D1962" s="71" t="s">
        <v>2229</v>
      </c>
      <c r="E1962" s="72">
        <v>1000</v>
      </c>
      <c r="F1962" s="100" t="s">
        <v>44</v>
      </c>
      <c r="G1962" s="101"/>
      <c r="H1962" s="43" t="s">
        <v>1</v>
      </c>
      <c r="I1962" s="76"/>
      <c r="K1962" s="140" t="str">
        <f t="shared" si="93"/>
        <v>農業管理與輔導業務-畜牧行政輔導-獎補助費-對國內團體之捐助</v>
      </c>
      <c r="L1962" s="140" t="str">
        <f t="shared" si="94"/>
        <v>113年優良肉品推廣計畫</v>
      </c>
      <c r="M1962" s="40" t="str">
        <f t="shared" si="95"/>
        <v>有限責任臺中市養豬運銷合作社</v>
      </c>
    </row>
    <row r="1963" spans="1:13" ht="75">
      <c r="A1963" s="71" t="s">
        <v>2608</v>
      </c>
      <c r="B1963" s="71" t="s">
        <v>2614</v>
      </c>
      <c r="C1963" s="71" t="s">
        <v>2296</v>
      </c>
      <c r="D1963" s="71" t="s">
        <v>2229</v>
      </c>
      <c r="E1963" s="72">
        <v>33008</v>
      </c>
      <c r="F1963" s="100" t="s">
        <v>2294</v>
      </c>
      <c r="G1963" s="101" t="s">
        <v>2615</v>
      </c>
      <c r="H1963" s="43" t="s">
        <v>1</v>
      </c>
      <c r="I1963" s="76"/>
      <c r="K1963" s="140" t="str">
        <f t="shared" si="93"/>
        <v>農業管理與輔導業務-畜牧行政輔導-獎補助費-對國內團體之捐助</v>
      </c>
      <c r="L1963" s="140" t="str">
        <f t="shared" si="94"/>
        <v>112年度建構肉品批發市場現代化屠宰及冷鏈設施設備計畫</v>
      </c>
      <c r="M1963" s="40" t="str">
        <f t="shared" si="95"/>
        <v>臺中市大安區農會</v>
      </c>
    </row>
    <row r="1964" spans="1:13" ht="56.25">
      <c r="A1964" s="71" t="s">
        <v>2608</v>
      </c>
      <c r="B1964" s="71" t="s">
        <v>2616</v>
      </c>
      <c r="C1964" s="71" t="s">
        <v>2296</v>
      </c>
      <c r="D1964" s="71" t="s">
        <v>2229</v>
      </c>
      <c r="E1964" s="72">
        <v>50</v>
      </c>
      <c r="F1964" s="100" t="s">
        <v>44</v>
      </c>
      <c r="G1964" s="101"/>
      <c r="H1964" s="43" t="s">
        <v>1</v>
      </c>
      <c r="I1964" s="76"/>
      <c r="K1964" s="140" t="str">
        <f t="shared" si="93"/>
        <v>農業管理與輔導業務-畜牧行政輔導-獎補助費-對國內團體之捐助</v>
      </c>
      <c r="L1964" s="140" t="str">
        <f t="shared" si="94"/>
        <v>112年度畜牧廢棄物管理及資源化推動計畫</v>
      </c>
      <c r="M1964" s="40" t="str">
        <f t="shared" si="95"/>
        <v>臺中市大安區農會</v>
      </c>
    </row>
    <row r="1965" spans="1:13" ht="75">
      <c r="A1965" s="71" t="s">
        <v>2608</v>
      </c>
      <c r="B1965" s="71" t="s">
        <v>2617</v>
      </c>
      <c r="C1965" s="71" t="s">
        <v>2296</v>
      </c>
      <c r="D1965" s="71" t="s">
        <v>2229</v>
      </c>
      <c r="E1965" s="72">
        <v>69056</v>
      </c>
      <c r="F1965" s="100" t="s">
        <v>2294</v>
      </c>
      <c r="G1965" s="101" t="s">
        <v>2615</v>
      </c>
      <c r="H1965" s="43" t="s">
        <v>1</v>
      </c>
      <c r="I1965" s="76"/>
      <c r="K1965" s="140" t="str">
        <f t="shared" si="93"/>
        <v>農業管理與輔導業務-畜牧行政輔導-獎補助費-對國內團體之捐助</v>
      </c>
      <c r="L1965" s="140" t="str">
        <f t="shared" si="94"/>
        <v>113年度建構肉品批發市場現代化屠宰及冷鏈設施設備計畫</v>
      </c>
      <c r="M1965" s="40" t="str">
        <f t="shared" si="95"/>
        <v>臺中市大安區農會</v>
      </c>
    </row>
    <row r="1966" spans="1:13" ht="56.25">
      <c r="A1966" s="71" t="s">
        <v>2608</v>
      </c>
      <c r="B1966" s="71" t="s">
        <v>2618</v>
      </c>
      <c r="C1966" s="71" t="s">
        <v>2296</v>
      </c>
      <c r="D1966" s="71" t="s">
        <v>2229</v>
      </c>
      <c r="E1966" s="72">
        <v>50</v>
      </c>
      <c r="F1966" s="100" t="s">
        <v>44</v>
      </c>
      <c r="G1966" s="101"/>
      <c r="H1966" s="43" t="s">
        <v>1</v>
      </c>
      <c r="I1966" s="76"/>
      <c r="K1966" s="140" t="str">
        <f t="shared" si="93"/>
        <v>農業管理與輔導業務-畜牧行政輔導-獎補助費-對國內團體之捐助</v>
      </c>
      <c r="L1966" s="140" t="str">
        <f t="shared" si="94"/>
        <v>113年度禽畜糞處理與資源化利用計畫</v>
      </c>
      <c r="M1966" s="40" t="str">
        <f t="shared" si="95"/>
        <v>臺中市大安區農會</v>
      </c>
    </row>
    <row r="1967" spans="1:13" ht="56.25">
      <c r="A1967" s="71" t="s">
        <v>2608</v>
      </c>
      <c r="B1967" s="71" t="s">
        <v>2619</v>
      </c>
      <c r="C1967" s="71" t="s">
        <v>2620</v>
      </c>
      <c r="D1967" s="71" t="s">
        <v>2229</v>
      </c>
      <c r="E1967" s="72">
        <v>30</v>
      </c>
      <c r="F1967" s="100" t="s">
        <v>44</v>
      </c>
      <c r="G1967" s="101"/>
      <c r="H1967" s="43" t="s">
        <v>1</v>
      </c>
      <c r="I1967" s="76"/>
      <c r="K1967" s="140" t="str">
        <f t="shared" si="93"/>
        <v>農業管理與輔導業務-畜牧行政輔導-獎補助費-對國內團體之捐助</v>
      </c>
      <c r="L1967" s="140" t="str">
        <f t="shared" si="94"/>
        <v>112年度牛羊產業結構調整計畫</v>
      </c>
      <c r="M1967" s="40" t="str">
        <f t="shared" si="95"/>
        <v>臺中市外埔區乳牛產銷班第一班</v>
      </c>
    </row>
    <row r="1968" spans="1:13" ht="56.25">
      <c r="A1968" s="71" t="s">
        <v>2608</v>
      </c>
      <c r="B1968" s="71" t="s">
        <v>2621</v>
      </c>
      <c r="C1968" s="71" t="s">
        <v>2620</v>
      </c>
      <c r="D1968" s="71" t="s">
        <v>2229</v>
      </c>
      <c r="E1968" s="72">
        <v>30</v>
      </c>
      <c r="F1968" s="100" t="s">
        <v>44</v>
      </c>
      <c r="G1968" s="101"/>
      <c r="H1968" s="43" t="s">
        <v>1</v>
      </c>
      <c r="I1968" s="76"/>
      <c r="K1968" s="140" t="str">
        <f t="shared" si="93"/>
        <v>農業管理與輔導業務-畜牧行政輔導-獎補助費-對國內團體之捐助</v>
      </c>
      <c r="L1968" s="140" t="str">
        <f t="shared" si="94"/>
        <v>113年度養牛產業結構調整計畫</v>
      </c>
      <c r="M1968" s="40" t="str">
        <f t="shared" si="95"/>
        <v>臺中市外埔區乳牛產銷班第一班</v>
      </c>
    </row>
    <row r="1969" spans="1:13" ht="56.25">
      <c r="A1969" s="71" t="s">
        <v>2608</v>
      </c>
      <c r="B1969" s="71" t="s">
        <v>2619</v>
      </c>
      <c r="C1969" s="71" t="s">
        <v>2622</v>
      </c>
      <c r="D1969" s="71" t="s">
        <v>2229</v>
      </c>
      <c r="E1969" s="72">
        <v>25</v>
      </c>
      <c r="F1969" s="100" t="s">
        <v>44</v>
      </c>
      <c r="G1969" s="101"/>
      <c r="H1969" s="43" t="s">
        <v>1</v>
      </c>
      <c r="I1969" s="76"/>
      <c r="K1969" s="140" t="str">
        <f t="shared" si="93"/>
        <v>農業管理與輔導業務-畜牧行政輔導-獎補助費-對國內團體之捐助</v>
      </c>
      <c r="L1969" s="140" t="str">
        <f t="shared" si="94"/>
        <v>112年度牛羊產業結構調整計畫</v>
      </c>
      <c r="M1969" s="40" t="str">
        <f t="shared" si="95"/>
        <v>臺中市乳羊產銷班第一班</v>
      </c>
    </row>
    <row r="1970" spans="1:13" ht="56.25">
      <c r="A1970" s="71" t="s">
        <v>2608</v>
      </c>
      <c r="B1970" s="71" t="s">
        <v>2623</v>
      </c>
      <c r="C1970" s="71" t="s">
        <v>2622</v>
      </c>
      <c r="D1970" s="71" t="s">
        <v>2229</v>
      </c>
      <c r="E1970" s="72">
        <v>25</v>
      </c>
      <c r="F1970" s="100" t="s">
        <v>44</v>
      </c>
      <c r="G1970" s="101"/>
      <c r="H1970" s="43" t="s">
        <v>1</v>
      </c>
      <c r="I1970" s="76"/>
      <c r="K1970" s="140" t="str">
        <f t="shared" si="93"/>
        <v>農業管理與輔導業務-畜牧行政輔導-獎補助費-對國內團體之捐助</v>
      </c>
      <c r="L1970" s="140" t="str">
        <f t="shared" si="94"/>
        <v>113年度養羊產業結構調整計畫</v>
      </c>
      <c r="M1970" s="40" t="str">
        <f t="shared" si="95"/>
        <v>臺中市乳羊產銷班第一班</v>
      </c>
    </row>
    <row r="1971" spans="1:13" ht="75">
      <c r="A1971" s="71" t="s">
        <v>2608</v>
      </c>
      <c r="B1971" s="71" t="s">
        <v>2624</v>
      </c>
      <c r="C1971" s="71" t="s">
        <v>2366</v>
      </c>
      <c r="D1971" s="71" t="s">
        <v>2229</v>
      </c>
      <c r="E1971" s="72">
        <v>190</v>
      </c>
      <c r="F1971" s="100" t="s">
        <v>44</v>
      </c>
      <c r="G1971" s="101"/>
      <c r="H1971" s="43" t="s">
        <v>1</v>
      </c>
      <c r="I1971" s="76"/>
      <c r="K1971" s="140" t="str">
        <f t="shared" si="93"/>
        <v>農業管理與輔導業務-畜牧行政輔導-獎補助費-對國內團體之捐助</v>
      </c>
      <c r="L1971" s="140" t="str">
        <f t="shared" si="94"/>
        <v>113年度神岡區農特產品神農蛋彩盒包裝資材強化改善補助計畫</v>
      </c>
      <c r="M1971" s="40" t="str">
        <f t="shared" si="95"/>
        <v>臺中市神岡區農會</v>
      </c>
    </row>
    <row r="1972" spans="1:13" ht="56.25">
      <c r="A1972" s="71" t="s">
        <v>2608</v>
      </c>
      <c r="B1972" s="71" t="s">
        <v>2625</v>
      </c>
      <c r="C1972" s="71" t="s">
        <v>2384</v>
      </c>
      <c r="D1972" s="71" t="s">
        <v>2229</v>
      </c>
      <c r="E1972" s="72">
        <v>120</v>
      </c>
      <c r="F1972" s="100" t="s">
        <v>44</v>
      </c>
      <c r="G1972" s="101"/>
      <c r="H1972" s="43" t="s">
        <v>1</v>
      </c>
      <c r="I1972" s="76"/>
      <c r="K1972" s="140" t="str">
        <f t="shared" si="93"/>
        <v>農業管理與輔導業務-畜牧行政輔導-獎補助費-對國內團體之捐助</v>
      </c>
      <c r="L1972" s="140" t="str">
        <f t="shared" si="94"/>
        <v>113年度家畜保險業務管理計晝</v>
      </c>
      <c r="M1972" s="40" t="str">
        <f t="shared" si="95"/>
        <v>臺中市農會</v>
      </c>
    </row>
    <row r="1973" spans="1:13" ht="56.25">
      <c r="A1973" s="71" t="s">
        <v>2608</v>
      </c>
      <c r="B1973" s="71" t="s">
        <v>2625</v>
      </c>
      <c r="C1973" s="71" t="s">
        <v>2386</v>
      </c>
      <c r="D1973" s="71" t="s">
        <v>2229</v>
      </c>
      <c r="E1973" s="72">
        <v>90</v>
      </c>
      <c r="F1973" s="100" t="s">
        <v>44</v>
      </c>
      <c r="G1973" s="101"/>
      <c r="H1973" s="43" t="s">
        <v>1</v>
      </c>
      <c r="I1973" s="76"/>
      <c r="K1973" s="140" t="str">
        <f t="shared" si="93"/>
        <v>農業管理與輔導業務-畜牧行政輔導-獎補助費-對國內團體之捐助</v>
      </c>
      <c r="L1973" s="140" t="str">
        <f t="shared" si="94"/>
        <v>113年度家畜保險業務管理計晝</v>
      </c>
      <c r="M1973" s="40" t="str">
        <f t="shared" si="95"/>
        <v>臺中市臺中地區農會</v>
      </c>
    </row>
    <row r="1974" spans="1:13" ht="56.25">
      <c r="A1974" s="71" t="s">
        <v>2608</v>
      </c>
      <c r="B1974" s="71" t="s">
        <v>2626</v>
      </c>
      <c r="C1974" s="71" t="s">
        <v>2386</v>
      </c>
      <c r="D1974" s="71" t="s">
        <v>2229</v>
      </c>
      <c r="E1974" s="72">
        <v>32</v>
      </c>
      <c r="F1974" s="100" t="s">
        <v>44</v>
      </c>
      <c r="G1974" s="101"/>
      <c r="H1974" s="43" t="s">
        <v>1</v>
      </c>
      <c r="I1974" s="76"/>
      <c r="K1974" s="140" t="str">
        <f t="shared" si="93"/>
        <v>農業管理與輔導業務-畜牧行政輔導-獎補助費-對國內團體之捐助</v>
      </c>
      <c r="L1974" s="140" t="str">
        <f t="shared" si="94"/>
        <v>113年度斃死畜禽及畜牧廢棄資源再利用計晝</v>
      </c>
      <c r="M1974" s="40" t="str">
        <f t="shared" si="95"/>
        <v>臺中市臺中地區農會</v>
      </c>
    </row>
    <row r="1975" spans="1:13" ht="56.25">
      <c r="A1975" s="71" t="s">
        <v>2608</v>
      </c>
      <c r="B1975" s="71" t="s">
        <v>2627</v>
      </c>
      <c r="C1975" s="71" t="s">
        <v>2628</v>
      </c>
      <c r="D1975" s="71" t="s">
        <v>2229</v>
      </c>
      <c r="E1975" s="72">
        <v>40</v>
      </c>
      <c r="F1975" s="100" t="s">
        <v>44</v>
      </c>
      <c r="G1975" s="101"/>
      <c r="H1975" s="43" t="s">
        <v>1</v>
      </c>
      <c r="I1975" s="76"/>
      <c r="K1975" s="140" t="str">
        <f t="shared" si="93"/>
        <v>農業管理與輔導業務-畜牧行政輔導-獎補助費-對國內團體之捐助</v>
      </c>
      <c r="L1975" s="140" t="str">
        <f t="shared" si="94"/>
        <v>113年度廚餘養豬戶改善轉用飼料配方再利用教育計晝</v>
      </c>
      <c r="M1975" s="40" t="str">
        <f t="shared" si="95"/>
        <v>臺中市廚餘養豬協會</v>
      </c>
    </row>
    <row r="1976" spans="1:13" ht="56.25">
      <c r="A1976" s="71" t="s">
        <v>2608</v>
      </c>
      <c r="B1976" s="71" t="s">
        <v>2629</v>
      </c>
      <c r="C1976" s="71" t="s">
        <v>2630</v>
      </c>
      <c r="D1976" s="71" t="s">
        <v>2229</v>
      </c>
      <c r="E1976" s="72">
        <v>64</v>
      </c>
      <c r="F1976" s="100" t="s">
        <v>44</v>
      </c>
      <c r="G1976" s="101"/>
      <c r="H1976" s="43" t="s">
        <v>1</v>
      </c>
      <c r="I1976" s="76"/>
      <c r="K1976" s="140" t="str">
        <f t="shared" si="93"/>
        <v>農業管理與輔導業務-畜牧行政輔導-獎補助費-對國內團體之捐助</v>
      </c>
      <c r="L1976" s="140" t="str">
        <f t="shared" si="94"/>
        <v>113年度加強羊肉品質管理計畫</v>
      </c>
      <c r="M1976" s="40" t="str">
        <f t="shared" si="95"/>
        <v>臺中市養羊協會</v>
      </c>
    </row>
    <row r="1977" spans="1:13" ht="56.25">
      <c r="A1977" s="71" t="s">
        <v>2608</v>
      </c>
      <c r="B1977" s="71" t="s">
        <v>2631</v>
      </c>
      <c r="C1977" s="71" t="s">
        <v>2632</v>
      </c>
      <c r="D1977" s="71" t="s">
        <v>2229</v>
      </c>
      <c r="E1977" s="72">
        <v>30</v>
      </c>
      <c r="F1977" s="100" t="s">
        <v>44</v>
      </c>
      <c r="G1977" s="101"/>
      <c r="H1977" s="43" t="s">
        <v>1</v>
      </c>
      <c r="I1977" s="76"/>
      <c r="K1977" s="140" t="str">
        <f t="shared" si="93"/>
        <v>農業管理與輔導業務-畜牧行政輔導-獎補助費-對國內團體之捐助</v>
      </c>
      <c r="L1977" s="140" t="str">
        <f t="shared" si="94"/>
        <v>112年度養鹿產業結構調整計畫</v>
      </c>
      <c r="M1977" s="40" t="str">
        <f t="shared" si="95"/>
        <v>臺中市養鹿協會</v>
      </c>
    </row>
    <row r="1978" spans="1:13" ht="56.25">
      <c r="A1978" s="71" t="s">
        <v>2608</v>
      </c>
      <c r="B1978" s="71" t="s">
        <v>2633</v>
      </c>
      <c r="C1978" s="71" t="s">
        <v>2632</v>
      </c>
      <c r="D1978" s="71" t="s">
        <v>2229</v>
      </c>
      <c r="E1978" s="72">
        <v>230</v>
      </c>
      <c r="F1978" s="100" t="s">
        <v>44</v>
      </c>
      <c r="G1978" s="101"/>
      <c r="H1978" s="43" t="s">
        <v>1</v>
      </c>
      <c r="I1978" s="76"/>
      <c r="K1978" s="140" t="str">
        <f t="shared" si="93"/>
        <v>農業管理與輔導業務-畜牧行政輔導-獎補助費-對國內團體之捐助</v>
      </c>
      <c r="L1978" s="140" t="str">
        <f t="shared" si="94"/>
        <v>113年度養鹿行銷推廣計晝</v>
      </c>
      <c r="M1978" s="40" t="str">
        <f t="shared" si="95"/>
        <v>臺中市養鹿協會</v>
      </c>
    </row>
    <row r="1979" spans="1:13" ht="56.25">
      <c r="A1979" s="71" t="s">
        <v>2608</v>
      </c>
      <c r="B1979" s="71" t="s">
        <v>2634</v>
      </c>
      <c r="C1979" s="71" t="s">
        <v>2632</v>
      </c>
      <c r="D1979" s="71" t="s">
        <v>2229</v>
      </c>
      <c r="E1979" s="72">
        <v>30</v>
      </c>
      <c r="F1979" s="100" t="s">
        <v>44</v>
      </c>
      <c r="G1979" s="101"/>
      <c r="H1979" s="43" t="s">
        <v>1</v>
      </c>
      <c r="I1979" s="76"/>
      <c r="K1979" s="140" t="str">
        <f t="shared" si="93"/>
        <v>農業管理與輔導業務-畜牧行政輔導-獎補助費-對國內團體之捐助</v>
      </c>
      <c r="L1979" s="140" t="str">
        <f t="shared" si="94"/>
        <v>113年度養鹿產業結構調整計畫</v>
      </c>
      <c r="M1979" s="40" t="str">
        <f t="shared" si="95"/>
        <v>臺中市養鹿協會</v>
      </c>
    </row>
    <row r="1980" spans="1:13" ht="56.25">
      <c r="A1980" s="71" t="s">
        <v>2608</v>
      </c>
      <c r="B1980" s="71" t="s">
        <v>2635</v>
      </c>
      <c r="C1980" s="71" t="s">
        <v>2636</v>
      </c>
      <c r="D1980" s="71" t="s">
        <v>2229</v>
      </c>
      <c r="E1980" s="72">
        <v>56</v>
      </c>
      <c r="F1980" s="100" t="s">
        <v>44</v>
      </c>
      <c r="G1980" s="101"/>
      <c r="H1980" s="43" t="s">
        <v>1</v>
      </c>
      <c r="I1980" s="76"/>
      <c r="K1980" s="140" t="str">
        <f t="shared" si="93"/>
        <v>農業管理與輔導業務-畜牧行政輔導-獎補助費-對國內團體之捐助</v>
      </c>
      <c r="L1980" s="140" t="str">
        <f t="shared" si="94"/>
        <v>112年度精進家畜保險業務計畫</v>
      </c>
      <c r="M1980" s="40" t="str">
        <f t="shared" si="95"/>
        <v>臺中市養豬協會</v>
      </c>
    </row>
    <row r="1981" spans="1:13" ht="56.25">
      <c r="A1981" s="71" t="s">
        <v>2608</v>
      </c>
      <c r="B1981" s="71" t="s">
        <v>2637</v>
      </c>
      <c r="C1981" s="71" t="s">
        <v>2636</v>
      </c>
      <c r="D1981" s="71" t="s">
        <v>2229</v>
      </c>
      <c r="E1981" s="72">
        <v>3661</v>
      </c>
      <c r="F1981" s="100" t="s">
        <v>2294</v>
      </c>
      <c r="G1981" s="101" t="s">
        <v>2638</v>
      </c>
      <c r="H1981" s="43" t="s">
        <v>1</v>
      </c>
      <c r="I1981" s="76"/>
      <c r="K1981" s="140" t="str">
        <f t="shared" si="93"/>
        <v>農業管理與輔導業務-畜牧行政輔導-獎補助費-對國內團體之捐助</v>
      </c>
      <c r="L1981" s="140" t="str">
        <f t="shared" si="94"/>
        <v>112年度臺中市養豬協會建構斃死畜禽化製集運車1輛計畫</v>
      </c>
      <c r="M1981" s="40" t="str">
        <f t="shared" si="95"/>
        <v>臺中市養豬協會</v>
      </c>
    </row>
    <row r="1982" spans="1:13" ht="56.25">
      <c r="A1982" s="71" t="s">
        <v>2608</v>
      </c>
      <c r="B1982" s="71" t="s">
        <v>2609</v>
      </c>
      <c r="C1982" s="71" t="s">
        <v>2636</v>
      </c>
      <c r="D1982" s="71" t="s">
        <v>2229</v>
      </c>
      <c r="E1982" s="72">
        <v>27</v>
      </c>
      <c r="F1982" s="100" t="s">
        <v>44</v>
      </c>
      <c r="G1982" s="101"/>
      <c r="H1982" s="43" t="s">
        <v>1</v>
      </c>
      <c r="I1982" s="76"/>
      <c r="K1982" s="140" t="str">
        <f t="shared" si="93"/>
        <v>農業管理與輔導業務-畜牧行政輔導-獎補助費-對國內團體之捐助</v>
      </c>
      <c r="L1982" s="140" t="str">
        <f t="shared" si="94"/>
        <v>112年度養豬產業躍升加值發展計畫</v>
      </c>
      <c r="M1982" s="40" t="str">
        <f t="shared" si="95"/>
        <v>臺中市養豬協會</v>
      </c>
    </row>
    <row r="1983" spans="1:13" ht="56.25">
      <c r="A1983" s="71" t="s">
        <v>2608</v>
      </c>
      <c r="B1983" s="71" t="s">
        <v>2639</v>
      </c>
      <c r="C1983" s="71" t="s">
        <v>2636</v>
      </c>
      <c r="D1983" s="71" t="s">
        <v>2229</v>
      </c>
      <c r="E1983" s="72">
        <v>200</v>
      </c>
      <c r="F1983" s="100" t="s">
        <v>44</v>
      </c>
      <c r="G1983" s="101"/>
      <c r="H1983" s="43" t="s">
        <v>1</v>
      </c>
      <c r="I1983" s="76"/>
      <c r="K1983" s="140" t="str">
        <f t="shared" si="93"/>
        <v>農業管理與輔導業務-畜牧行政輔導-獎補助費-對國內團體之捐助</v>
      </c>
      <c r="L1983" s="140" t="str">
        <f t="shared" si="94"/>
        <v>113年協助改善北汕溪流域養豬場水質計畫</v>
      </c>
      <c r="M1983" s="40" t="str">
        <f t="shared" si="95"/>
        <v>臺中市養豬協會</v>
      </c>
    </row>
    <row r="1984" spans="1:13" ht="56.25">
      <c r="A1984" s="71" t="s">
        <v>2608</v>
      </c>
      <c r="B1984" s="71" t="s">
        <v>2640</v>
      </c>
      <c r="C1984" s="71" t="s">
        <v>2636</v>
      </c>
      <c r="D1984" s="71" t="s">
        <v>2229</v>
      </c>
      <c r="E1984" s="72">
        <v>60</v>
      </c>
      <c r="F1984" s="100" t="s">
        <v>44</v>
      </c>
      <c r="G1984" s="101"/>
      <c r="H1984" s="43" t="s">
        <v>1</v>
      </c>
      <c r="I1984" s="76"/>
      <c r="K1984" s="140" t="str">
        <f t="shared" si="93"/>
        <v>農業管理與輔導業務-畜牧行政輔導-獎補助費-對國內團體之捐助</v>
      </c>
      <c r="L1984" s="140" t="str">
        <f t="shared" si="94"/>
        <v>113年度精進家畜保險業務計畫</v>
      </c>
      <c r="M1984" s="40" t="str">
        <f t="shared" si="95"/>
        <v>臺中市養豬協會</v>
      </c>
    </row>
    <row r="1985" spans="1:13" ht="75">
      <c r="A1985" s="71" t="s">
        <v>2608</v>
      </c>
      <c r="B1985" s="71" t="s">
        <v>2641</v>
      </c>
      <c r="C1985" s="71" t="s">
        <v>2636</v>
      </c>
      <c r="D1985" s="71" t="s">
        <v>2229</v>
      </c>
      <c r="E1985" s="72">
        <v>2500</v>
      </c>
      <c r="F1985" s="100" t="s">
        <v>44</v>
      </c>
      <c r="G1985" s="101"/>
      <c r="H1985" s="43" t="s">
        <v>1</v>
      </c>
      <c r="I1985" s="76"/>
      <c r="K1985" s="140" t="str">
        <f t="shared" si="93"/>
        <v>農業管理與輔導業務-畜牧行政輔導-獎補助費-對國內團體之捐助</v>
      </c>
      <c r="L1985" s="140" t="str">
        <f t="shared" si="94"/>
        <v>113年度臺中市加強畜牧產場斃死畜禽清運處理及再利用計畫</v>
      </c>
      <c r="M1985" s="40" t="str">
        <f t="shared" si="95"/>
        <v>臺中市養豬協會</v>
      </c>
    </row>
    <row r="1986" spans="1:13" ht="56.25">
      <c r="A1986" s="71" t="s">
        <v>2608</v>
      </c>
      <c r="B1986" s="71" t="s">
        <v>2642</v>
      </c>
      <c r="C1986" s="71" t="s">
        <v>2636</v>
      </c>
      <c r="D1986" s="71" t="s">
        <v>2229</v>
      </c>
      <c r="E1986" s="72">
        <v>27</v>
      </c>
      <c r="F1986" s="100" t="s">
        <v>44</v>
      </c>
      <c r="G1986" s="101"/>
      <c r="H1986" s="43" t="s">
        <v>1</v>
      </c>
      <c r="I1986" s="76"/>
      <c r="K1986" s="140" t="str">
        <f t="shared" si="93"/>
        <v>農業管理與輔導業務-畜牧行政輔導-獎補助費-對國內團體之捐助</v>
      </c>
      <c r="L1986" s="140" t="str">
        <f t="shared" si="94"/>
        <v>113年度養豬產業躍升加值發展計畫</v>
      </c>
      <c r="M1986" s="40" t="str">
        <f t="shared" si="95"/>
        <v>臺中市養豬協會</v>
      </c>
    </row>
    <row r="1987" spans="1:13" ht="56.25">
      <c r="A1987" s="71" t="s">
        <v>2608</v>
      </c>
      <c r="B1987" s="71" t="s">
        <v>2643</v>
      </c>
      <c r="C1987" s="71" t="s">
        <v>2636</v>
      </c>
      <c r="D1987" s="71" t="s">
        <v>2229</v>
      </c>
      <c r="E1987" s="72">
        <v>500</v>
      </c>
      <c r="F1987" s="100" t="s">
        <v>44</v>
      </c>
      <c r="G1987" s="101"/>
      <c r="H1987" s="43" t="s">
        <v>1</v>
      </c>
      <c r="I1987" s="76"/>
      <c r="K1987" s="140" t="str">
        <f t="shared" si="93"/>
        <v>農業管理與輔導業務-畜牧行政輔導-獎補助費-對國內團體之捐助</v>
      </c>
      <c r="L1987" s="140" t="str">
        <f t="shared" si="94"/>
        <v>113年臺中市養豬產銷班加強服務養豬戶計畫</v>
      </c>
      <c r="M1987" s="40" t="str">
        <f t="shared" si="95"/>
        <v>臺中市養豬協會</v>
      </c>
    </row>
    <row r="1988" spans="1:13" ht="56.25">
      <c r="A1988" s="71" t="s">
        <v>2608</v>
      </c>
      <c r="B1988" s="71" t="s">
        <v>2644</v>
      </c>
      <c r="C1988" s="71" t="s">
        <v>2645</v>
      </c>
      <c r="D1988" s="71" t="s">
        <v>2229</v>
      </c>
      <c r="E1988" s="72">
        <v>90</v>
      </c>
      <c r="F1988" s="100" t="s">
        <v>44</v>
      </c>
      <c r="G1988" s="101"/>
      <c r="H1988" s="43" t="s">
        <v>1</v>
      </c>
      <c r="I1988" s="76"/>
      <c r="K1988" s="140" t="str">
        <f t="shared" ref="K1988:K2051" si="96">A1988</f>
        <v>農業管理與輔導業務-畜牧行政輔導-獎補助費-對國內團體之捐助</v>
      </c>
      <c r="L1988" s="140" t="str">
        <f t="shared" ref="L1988:L2051" si="97">B1988</f>
        <v>113年度加強家禽飼養管理計畫</v>
      </c>
      <c r="M1988" s="40" t="str">
        <f t="shared" ref="M1988:M2051" si="98">C1988</f>
        <v>臺中市養雞協會</v>
      </c>
    </row>
    <row r="1989" spans="1:13" ht="56.25">
      <c r="A1989" s="71" t="s">
        <v>2608</v>
      </c>
      <c r="B1989" s="71" t="s">
        <v>2646</v>
      </c>
      <c r="C1989" s="71" t="s">
        <v>2645</v>
      </c>
      <c r="D1989" s="71" t="s">
        <v>2229</v>
      </c>
      <c r="E1989" s="72">
        <v>288</v>
      </c>
      <c r="F1989" s="100" t="s">
        <v>44</v>
      </c>
      <c r="G1989" s="101"/>
      <c r="H1989" s="43" t="s">
        <v>1</v>
      </c>
      <c r="I1989" s="76"/>
      <c r="K1989" s="140" t="str">
        <f t="shared" si="96"/>
        <v>農業管理與輔導業務-畜牧行政輔導-獎補助費-對國內團體之捐助</v>
      </c>
      <c r="L1989" s="140" t="str">
        <f t="shared" si="97"/>
        <v>113年度生物安全講習及品牌行銷建立推廣計畫</v>
      </c>
      <c r="M1989" s="40" t="str">
        <f t="shared" si="98"/>
        <v>臺中市養雞協會</v>
      </c>
    </row>
    <row r="1990" spans="1:13" ht="56.25">
      <c r="A1990" s="71" t="s">
        <v>2608</v>
      </c>
      <c r="B1990" s="71" t="s">
        <v>2647</v>
      </c>
      <c r="C1990" s="71" t="s">
        <v>2645</v>
      </c>
      <c r="D1990" s="71" t="s">
        <v>2229</v>
      </c>
      <c r="E1990" s="72">
        <v>11</v>
      </c>
      <c r="F1990" s="100" t="s">
        <v>44</v>
      </c>
      <c r="G1990" s="101"/>
      <c r="H1990" s="43" t="s">
        <v>1</v>
      </c>
      <c r="I1990" s="76"/>
      <c r="K1990" s="140" t="str">
        <f t="shared" si="96"/>
        <v>農業管理與輔導業務-畜牧行政輔導-獎補助費-對國內團體之捐助</v>
      </c>
      <c r="L1990" s="140" t="str">
        <f t="shared" si="97"/>
        <v>113年度家禽產業保險補助計畫</v>
      </c>
      <c r="M1990" s="40" t="str">
        <f t="shared" si="98"/>
        <v>臺中市養雞協會</v>
      </c>
    </row>
    <row r="1991" spans="1:13" ht="75">
      <c r="A1991" s="71" t="s">
        <v>2648</v>
      </c>
      <c r="B1991" s="71" t="s">
        <v>2649</v>
      </c>
      <c r="C1991" s="71" t="s">
        <v>2650</v>
      </c>
      <c r="D1991" s="71" t="s">
        <v>2229</v>
      </c>
      <c r="E1991" s="72">
        <v>2500</v>
      </c>
      <c r="F1991" s="100" t="s">
        <v>44</v>
      </c>
      <c r="G1991" s="101"/>
      <c r="H1991" s="43" t="s">
        <v>1</v>
      </c>
      <c r="I1991" s="76"/>
      <c r="K1991" s="140" t="str">
        <f t="shared" si="96"/>
        <v>農業管理與輔導業務-運銷加工輔導-獎補助費-對國內團體之捐助</v>
      </c>
      <c r="L1991" s="140" t="str">
        <f t="shared" si="97"/>
        <v>113年度臺中果菜批發市場能源永續運用與農產品運銷發展計畫</v>
      </c>
      <c r="M1991" s="40" t="str">
        <f t="shared" si="98"/>
        <v>台中果菜運銷股份有限公司</v>
      </c>
    </row>
    <row r="1992" spans="1:13" ht="56.25">
      <c r="A1992" s="71" t="s">
        <v>2648</v>
      </c>
      <c r="B1992" s="71" t="s">
        <v>2651</v>
      </c>
      <c r="C1992" s="71" t="s">
        <v>2652</v>
      </c>
      <c r="D1992" s="71" t="s">
        <v>2229</v>
      </c>
      <c r="E1992" s="72">
        <v>113</v>
      </c>
      <c r="F1992" s="100" t="s">
        <v>44</v>
      </c>
      <c r="G1992" s="101"/>
      <c r="H1992" s="43" t="s">
        <v>1</v>
      </c>
      <c r="I1992" s="76"/>
      <c r="K1992" s="140" t="str">
        <f t="shared" si="96"/>
        <v>農業管理與輔導業務-運銷加工輔導-獎補助費-對國內團體之捐助</v>
      </c>
      <c r="L1992" s="140" t="str">
        <f t="shared" si="97"/>
        <v>臺中市111/112年期柑橘加工計畫</v>
      </c>
      <c r="M1992" s="40" t="str">
        <f t="shared" si="98"/>
        <v>宏宇農產生技企業有限公司</v>
      </c>
    </row>
    <row r="1993" spans="1:13" ht="56.25">
      <c r="A1993" s="71" t="s">
        <v>2648</v>
      </c>
      <c r="B1993" s="71" t="s">
        <v>2651</v>
      </c>
      <c r="C1993" s="71" t="s">
        <v>2653</v>
      </c>
      <c r="D1993" s="71" t="s">
        <v>2229</v>
      </c>
      <c r="E1993" s="72">
        <v>1717</v>
      </c>
      <c r="F1993" s="100" t="s">
        <v>44</v>
      </c>
      <c r="G1993" s="101"/>
      <c r="H1993" s="43" t="s">
        <v>1</v>
      </c>
      <c r="I1993" s="76"/>
      <c r="K1993" s="140" t="str">
        <f t="shared" si="96"/>
        <v>農業管理與輔導業務-運銷加工輔導-獎補助費-對國內團體之捐助</v>
      </c>
      <c r="L1993" s="140" t="str">
        <f t="shared" si="97"/>
        <v>臺中市111/112年期柑橘加工計畫</v>
      </c>
      <c r="M1993" s="40" t="str">
        <f t="shared" si="98"/>
        <v>佳美食品工業股份有限公司</v>
      </c>
    </row>
    <row r="1994" spans="1:13" ht="56.25">
      <c r="A1994" s="71" t="s">
        <v>2648</v>
      </c>
      <c r="B1994" s="71" t="s">
        <v>2654</v>
      </c>
      <c r="C1994" s="71" t="s">
        <v>2655</v>
      </c>
      <c r="D1994" s="71" t="s">
        <v>2229</v>
      </c>
      <c r="E1994" s="72">
        <v>649</v>
      </c>
      <c r="F1994" s="100" t="s">
        <v>44</v>
      </c>
      <c r="G1994" s="101"/>
      <c r="H1994" s="43" t="s">
        <v>1</v>
      </c>
      <c r="I1994" s="76"/>
      <c r="K1994" s="140" t="str">
        <f t="shared" si="96"/>
        <v>農業管理與輔導業務-運銷加工輔導-獎補助費-對國內團體之捐助</v>
      </c>
      <c r="L1994" s="140" t="str">
        <f t="shared" si="97"/>
        <v>臺中市111/112年度芋頭加工計畫</v>
      </c>
      <c r="M1994" s="40" t="str">
        <f t="shared" si="98"/>
        <v>佳圓生技有限公司</v>
      </c>
    </row>
    <row r="1995" spans="1:13" ht="56.25">
      <c r="A1995" s="71" t="s">
        <v>2648</v>
      </c>
      <c r="B1995" s="71" t="s">
        <v>2654</v>
      </c>
      <c r="C1995" s="71" t="s">
        <v>2656</v>
      </c>
      <c r="D1995" s="71" t="s">
        <v>2229</v>
      </c>
      <c r="E1995" s="72">
        <v>364</v>
      </c>
      <c r="F1995" s="100" t="s">
        <v>44</v>
      </c>
      <c r="G1995" s="101"/>
      <c r="H1995" s="43" t="s">
        <v>1</v>
      </c>
      <c r="I1995" s="76"/>
      <c r="K1995" s="140" t="str">
        <f t="shared" si="96"/>
        <v>農業管理與輔導業務-運銷加工輔導-獎補助費-對國內團體之捐助</v>
      </c>
      <c r="L1995" s="140" t="str">
        <f t="shared" si="97"/>
        <v>臺中市111/112年度芋頭加工計畫</v>
      </c>
      <c r="M1995" s="40" t="str">
        <f t="shared" si="98"/>
        <v>尚順食品有限公司</v>
      </c>
    </row>
    <row r="1996" spans="1:13" ht="56.25">
      <c r="A1996" s="71" t="s">
        <v>2648</v>
      </c>
      <c r="B1996" s="71" t="s">
        <v>2651</v>
      </c>
      <c r="C1996" s="71" t="s">
        <v>2657</v>
      </c>
      <c r="D1996" s="71" t="s">
        <v>2229</v>
      </c>
      <c r="E1996" s="72">
        <v>103</v>
      </c>
      <c r="F1996" s="100" t="s">
        <v>44</v>
      </c>
      <c r="G1996" s="101"/>
      <c r="H1996" s="43" t="s">
        <v>1</v>
      </c>
      <c r="I1996" s="76"/>
      <c r="K1996" s="140" t="str">
        <f t="shared" si="96"/>
        <v>農業管理與輔導業務-運銷加工輔導-獎補助費-對國內團體之捐助</v>
      </c>
      <c r="L1996" s="140" t="str">
        <f t="shared" si="97"/>
        <v>臺中市111/112年期柑橘加工計畫</v>
      </c>
      <c r="M1996" s="40" t="str">
        <f t="shared" si="98"/>
        <v>保證責任台灣省青果運銷合作社</v>
      </c>
    </row>
    <row r="1997" spans="1:13" ht="56.25">
      <c r="A1997" s="71" t="s">
        <v>2648</v>
      </c>
      <c r="B1997" s="71" t="s">
        <v>2658</v>
      </c>
      <c r="C1997" s="71" t="s">
        <v>2659</v>
      </c>
      <c r="D1997" s="71" t="s">
        <v>2229</v>
      </c>
      <c r="E1997" s="72">
        <v>715</v>
      </c>
      <c r="F1997" s="100" t="s">
        <v>44</v>
      </c>
      <c r="G1997" s="101"/>
      <c r="H1997" s="43" t="s">
        <v>1</v>
      </c>
      <c r="I1997" s="76"/>
      <c r="K1997" s="140" t="str">
        <f t="shared" si="96"/>
        <v>農業管理與輔導業務-運銷加工輔導-獎補助費-對國內團體之捐助</v>
      </c>
      <c r="L1997" s="140" t="str">
        <f t="shared" si="97"/>
        <v>113年度龍運花伴好運攏來農特產品及花卉推廣計畫</v>
      </c>
      <c r="M1997" s="40" t="str">
        <f t="shared" si="98"/>
        <v>保證責任台灣區花卉運銷合作社林坤田</v>
      </c>
    </row>
    <row r="1998" spans="1:13" ht="56.25">
      <c r="A1998" s="71" t="s">
        <v>2648</v>
      </c>
      <c r="B1998" s="71" t="s">
        <v>2660</v>
      </c>
      <c r="C1998" s="71" t="s">
        <v>2659</v>
      </c>
      <c r="D1998" s="71" t="s">
        <v>2229</v>
      </c>
      <c r="E1998" s="72">
        <v>885</v>
      </c>
      <c r="F1998" s="100" t="s">
        <v>44</v>
      </c>
      <c r="G1998" s="101"/>
      <c r="H1998" s="43" t="s">
        <v>1</v>
      </c>
      <c r="I1998" s="76"/>
      <c r="K1998" s="140" t="str">
        <f t="shared" si="96"/>
        <v>農業管理與輔導業務-運銷加工輔導-獎補助費-對國內團體之捐助</v>
      </c>
      <c r="L1998" s="140" t="str">
        <f t="shared" si="97"/>
        <v>113年臺中市花卉批發市場促進花卉消費措施計畫</v>
      </c>
      <c r="M1998" s="40" t="str">
        <f t="shared" si="98"/>
        <v>保證責任台灣區花卉運銷合作社林坤田</v>
      </c>
    </row>
    <row r="1999" spans="1:13" ht="56.25">
      <c r="A1999" s="71" t="s">
        <v>2648</v>
      </c>
      <c r="B1999" s="71" t="s">
        <v>2654</v>
      </c>
      <c r="C1999" s="71" t="s">
        <v>2263</v>
      </c>
      <c r="D1999" s="71" t="s">
        <v>2229</v>
      </c>
      <c r="E1999" s="72">
        <v>947</v>
      </c>
      <c r="F1999" s="100" t="s">
        <v>44</v>
      </c>
      <c r="G1999" s="101"/>
      <c r="H1999" s="43" t="s">
        <v>1</v>
      </c>
      <c r="I1999" s="76"/>
      <c r="K1999" s="140" t="str">
        <f t="shared" si="96"/>
        <v>農業管理與輔導業務-運銷加工輔導-獎補助費-對國內團體之捐助</v>
      </c>
      <c r="L1999" s="140" t="str">
        <f t="shared" si="97"/>
        <v>臺中市111/112年度芋頭加工計畫</v>
      </c>
      <c r="M1999" s="40" t="str">
        <f t="shared" si="98"/>
        <v>保證責任臺中市大甲農業生產合作社</v>
      </c>
    </row>
    <row r="2000" spans="1:13" ht="93.75">
      <c r="A2000" s="71" t="s">
        <v>2648</v>
      </c>
      <c r="B2000" s="71" t="s">
        <v>2661</v>
      </c>
      <c r="C2000" s="71" t="s">
        <v>2662</v>
      </c>
      <c r="D2000" s="71" t="s">
        <v>2229</v>
      </c>
      <c r="E2000" s="72">
        <v>1498</v>
      </c>
      <c r="F2000" s="100" t="s">
        <v>44</v>
      </c>
      <c r="G2000" s="101"/>
      <c r="H2000" s="43" t="s">
        <v>1</v>
      </c>
      <c r="I2000" s="76"/>
      <c r="K2000" s="140" t="str">
        <f t="shared" si="96"/>
        <v>農業管理與輔導業務-運銷加工輔導-獎補助費-對國內團體之捐助</v>
      </c>
      <c r="L2000" s="140" t="str">
        <f t="shared" si="97"/>
        <v>113年度建構農產品冷鏈物流及品質確保示範體系計畫一智慧菇類冷鏈處理及包裝升級計畫</v>
      </c>
      <c r="M2000" s="40" t="str">
        <f t="shared" si="98"/>
        <v>保證責任臺中市尚薪農業生產合作社劉啟葦</v>
      </c>
    </row>
    <row r="2001" spans="1:13" ht="56.25">
      <c r="A2001" s="71" t="s">
        <v>2648</v>
      </c>
      <c r="B2001" s="71" t="s">
        <v>2651</v>
      </c>
      <c r="C2001" s="71" t="s">
        <v>2663</v>
      </c>
      <c r="D2001" s="71" t="s">
        <v>2229</v>
      </c>
      <c r="E2001" s="72">
        <v>668</v>
      </c>
      <c r="F2001" s="100" t="s">
        <v>44</v>
      </c>
      <c r="G2001" s="101"/>
      <c r="H2001" s="43" t="s">
        <v>1</v>
      </c>
      <c r="I2001" s="76"/>
      <c r="K2001" s="140" t="str">
        <f t="shared" si="96"/>
        <v>農業管理與輔導業務-運銷加工輔導-獎補助費-對國內團體之捐助</v>
      </c>
      <c r="L2001" s="140" t="str">
        <f t="shared" si="97"/>
        <v>臺中市111/112年期柑橘加工計畫</v>
      </c>
      <c r="M2001" s="40" t="str">
        <f t="shared" si="98"/>
        <v>建昌食品股份有限公司</v>
      </c>
    </row>
    <row r="2002" spans="1:13" ht="56.25">
      <c r="A2002" s="71" t="s">
        <v>2648</v>
      </c>
      <c r="B2002" s="71" t="s">
        <v>2654</v>
      </c>
      <c r="C2002" s="71" t="s">
        <v>2664</v>
      </c>
      <c r="D2002" s="71" t="s">
        <v>2229</v>
      </c>
      <c r="E2002" s="72">
        <v>40</v>
      </c>
      <c r="F2002" s="100" t="s">
        <v>44</v>
      </c>
      <c r="G2002" s="101"/>
      <c r="H2002" s="43" t="s">
        <v>1</v>
      </c>
      <c r="I2002" s="76"/>
      <c r="K2002" s="140" t="str">
        <f t="shared" si="96"/>
        <v>農業管理與輔導業務-運銷加工輔導-獎補助費-對國內團體之捐助</v>
      </c>
      <c r="L2002" s="140" t="str">
        <f t="shared" si="97"/>
        <v>臺中市111/112年度芋頭加工計畫</v>
      </c>
      <c r="M2002" s="40" t="str">
        <f t="shared" si="98"/>
        <v>富士鮮品股份有限公司</v>
      </c>
    </row>
    <row r="2003" spans="1:13" ht="75">
      <c r="A2003" s="71" t="s">
        <v>2648</v>
      </c>
      <c r="B2003" s="71" t="s">
        <v>2665</v>
      </c>
      <c r="C2003" s="71" t="s">
        <v>2271</v>
      </c>
      <c r="D2003" s="71" t="s">
        <v>2229</v>
      </c>
      <c r="E2003" s="72">
        <v>250</v>
      </c>
      <c r="F2003" s="100" t="s">
        <v>44</v>
      </c>
      <c r="G2003" s="101"/>
      <c r="H2003" s="43" t="s">
        <v>1</v>
      </c>
      <c r="I2003" s="76"/>
      <c r="K2003" s="140" t="str">
        <f t="shared" si="96"/>
        <v>農業管理與輔導業務-運銷加工輔導-獎補助費-對國內團體之捐助</v>
      </c>
      <c r="L2003" s="140" t="str">
        <f t="shared" si="97"/>
        <v>113年度永芋愛禾臺中市芋頭暨優質農特產品推廣行銷計畫</v>
      </c>
      <c r="M2003" s="40" t="str">
        <f t="shared" si="98"/>
        <v>臺中市大甲區農會</v>
      </c>
    </row>
    <row r="2004" spans="1:13" ht="56.25">
      <c r="A2004" s="71" t="s">
        <v>2648</v>
      </c>
      <c r="B2004" s="71" t="s">
        <v>2666</v>
      </c>
      <c r="C2004" s="71" t="s">
        <v>2296</v>
      </c>
      <c r="D2004" s="71" t="s">
        <v>2229</v>
      </c>
      <c r="E2004" s="72">
        <v>2290</v>
      </c>
      <c r="F2004" s="100" t="s">
        <v>2294</v>
      </c>
      <c r="G2004" s="101" t="s">
        <v>2667</v>
      </c>
      <c r="H2004" s="43" t="s">
        <v>1</v>
      </c>
      <c r="I2004" s="76"/>
      <c r="K2004" s="140" t="str">
        <f t="shared" si="96"/>
        <v>農業管理與輔導業務-運銷加工輔導-獎補助費-對國內團體之捐助</v>
      </c>
      <c r="L2004" s="140" t="str">
        <f t="shared" si="97"/>
        <v>113年度提升穀物採收自動化作業效能計畫</v>
      </c>
      <c r="M2004" s="40" t="str">
        <f t="shared" si="98"/>
        <v>臺中市大安區農會</v>
      </c>
    </row>
    <row r="2005" spans="1:13" ht="56.25">
      <c r="A2005" s="71" t="s">
        <v>2648</v>
      </c>
      <c r="B2005" s="71" t="s">
        <v>2668</v>
      </c>
      <c r="C2005" s="71" t="s">
        <v>2296</v>
      </c>
      <c r="D2005" s="71" t="s">
        <v>2229</v>
      </c>
      <c r="E2005" s="72">
        <v>1000</v>
      </c>
      <c r="F2005" s="100" t="s">
        <v>44</v>
      </c>
      <c r="G2005" s="101"/>
      <c r="H2005" s="43" t="s">
        <v>1</v>
      </c>
      <c r="I2005" s="76"/>
      <c r="K2005" s="140" t="str">
        <f t="shared" si="96"/>
        <v>農業管理與輔導業務-運銷加工輔導-獎補助費-對國內團體之捐助</v>
      </c>
      <c r="L2005" s="140" t="str">
        <f t="shared" si="97"/>
        <v>113年度臺中市優質農特產及安農五寶推廣行銷計畫</v>
      </c>
      <c r="M2005" s="40" t="str">
        <f t="shared" si="98"/>
        <v>臺中市大安區農會</v>
      </c>
    </row>
    <row r="2006" spans="1:13" ht="56.25">
      <c r="A2006" s="71" t="s">
        <v>2648</v>
      </c>
      <c r="B2006" s="71" t="s">
        <v>2654</v>
      </c>
      <c r="C2006" s="71" t="s">
        <v>2296</v>
      </c>
      <c r="D2006" s="71" t="s">
        <v>2229</v>
      </c>
      <c r="E2006" s="72">
        <v>66</v>
      </c>
      <c r="F2006" s="100" t="s">
        <v>44</v>
      </c>
      <c r="G2006" s="101"/>
      <c r="H2006" s="43" t="s">
        <v>1</v>
      </c>
      <c r="I2006" s="76"/>
      <c r="K2006" s="140" t="str">
        <f t="shared" si="96"/>
        <v>農業管理與輔導業務-運銷加工輔導-獎補助費-對國內團體之捐助</v>
      </c>
      <c r="L2006" s="140" t="str">
        <f t="shared" si="97"/>
        <v>臺中市111/112年度芋頭加工計畫</v>
      </c>
      <c r="M2006" s="40" t="str">
        <f t="shared" si="98"/>
        <v>臺中市大安區農會</v>
      </c>
    </row>
    <row r="2007" spans="1:13" ht="56.25">
      <c r="A2007" s="71" t="s">
        <v>2648</v>
      </c>
      <c r="B2007" s="71" t="s">
        <v>2669</v>
      </c>
      <c r="C2007" s="71" t="s">
        <v>2302</v>
      </c>
      <c r="D2007" s="71" t="s">
        <v>2229</v>
      </c>
      <c r="E2007" s="72">
        <v>60</v>
      </c>
      <c r="F2007" s="100" t="s">
        <v>44</v>
      </c>
      <c r="G2007" s="101"/>
      <c r="H2007" s="43" t="s">
        <v>1</v>
      </c>
      <c r="I2007" s="76"/>
      <c r="K2007" s="140" t="str">
        <f t="shared" si="96"/>
        <v>農業管理與輔導業務-運銷加工輔導-獎補助費-對國內團體之捐助</v>
      </c>
      <c r="L2007" s="140" t="str">
        <f t="shared" si="97"/>
        <v>113年度臺中市花現大肚幸福傳遞插花藝術推廣計畫</v>
      </c>
      <c r="M2007" s="40" t="str">
        <f t="shared" si="98"/>
        <v>臺中市大肚區農會</v>
      </c>
    </row>
    <row r="2008" spans="1:13" ht="56.25">
      <c r="A2008" s="71" t="s">
        <v>2648</v>
      </c>
      <c r="B2008" s="71" t="s">
        <v>2670</v>
      </c>
      <c r="C2008" s="71" t="s">
        <v>2306</v>
      </c>
      <c r="D2008" s="71" t="s">
        <v>2229</v>
      </c>
      <c r="E2008" s="72">
        <v>700</v>
      </c>
      <c r="F2008" s="100" t="s">
        <v>44</v>
      </c>
      <c r="G2008" s="101"/>
      <c r="H2008" s="43" t="s">
        <v>1</v>
      </c>
      <c r="I2008" s="76"/>
      <c r="K2008" s="140" t="str">
        <f t="shared" si="96"/>
        <v>農業管理與輔導業務-運銷加工輔導-獎補助費-對國內團體之捐助</v>
      </c>
      <c r="L2008" s="140" t="str">
        <f t="shared" si="97"/>
        <v>113年度台中蜂華國產蜂蜜品牌創新行銷推廣活動計畫</v>
      </c>
      <c r="M2008" s="40" t="str">
        <f t="shared" si="98"/>
        <v>臺中市大里區農會</v>
      </c>
    </row>
    <row r="2009" spans="1:13" ht="56.25">
      <c r="A2009" s="71" t="s">
        <v>2648</v>
      </c>
      <c r="B2009" s="71" t="s">
        <v>2671</v>
      </c>
      <c r="C2009" s="71" t="s">
        <v>2306</v>
      </c>
      <c r="D2009" s="71" t="s">
        <v>2229</v>
      </c>
      <c r="E2009" s="72">
        <v>250</v>
      </c>
      <c r="F2009" s="100" t="s">
        <v>44</v>
      </c>
      <c r="G2009" s="101"/>
      <c r="H2009" s="43" t="s">
        <v>1</v>
      </c>
      <c r="I2009" s="76"/>
      <c r="K2009" s="140" t="str">
        <f t="shared" si="96"/>
        <v>農業管理與輔導業務-運銷加工輔導-獎補助費-對國內團體之捐助</v>
      </c>
      <c r="L2009" s="140" t="str">
        <f t="shared" si="97"/>
        <v>113年度春季蘭花展暨臺中市農特產品行銷推廣活動計畫</v>
      </c>
      <c r="M2009" s="40" t="str">
        <f t="shared" si="98"/>
        <v>臺中市大里區農會</v>
      </c>
    </row>
    <row r="2010" spans="1:13" ht="75">
      <c r="A2010" s="71" t="s">
        <v>2648</v>
      </c>
      <c r="B2010" s="71" t="s">
        <v>2672</v>
      </c>
      <c r="C2010" s="71" t="s">
        <v>2306</v>
      </c>
      <c r="D2010" s="71" t="s">
        <v>2229</v>
      </c>
      <c r="E2010" s="72">
        <v>1100</v>
      </c>
      <c r="F2010" s="100" t="s">
        <v>44</v>
      </c>
      <c r="G2010" s="101"/>
      <c r="H2010" s="43" t="s">
        <v>1</v>
      </c>
      <c r="I2010" s="76"/>
      <c r="K2010" s="140" t="str">
        <f t="shared" si="96"/>
        <v>農業管理與輔導業務-運銷加工輔導-獎補助費-對國內團體之捐助</v>
      </c>
      <c r="L2010" s="140" t="str">
        <f t="shared" si="97"/>
        <v>113年度臺中市大里區農產品加工加值開發暨設備及成果發表計畫</v>
      </c>
      <c r="M2010" s="40" t="str">
        <f t="shared" si="98"/>
        <v>臺中市大里區農會</v>
      </c>
    </row>
    <row r="2011" spans="1:13" ht="56.25">
      <c r="A2011" s="71" t="s">
        <v>2648</v>
      </c>
      <c r="B2011" s="71" t="s">
        <v>2673</v>
      </c>
      <c r="C2011" s="71" t="s">
        <v>2306</v>
      </c>
      <c r="D2011" s="71" t="s">
        <v>2229</v>
      </c>
      <c r="E2011" s="72">
        <v>94</v>
      </c>
      <c r="F2011" s="100" t="s">
        <v>44</v>
      </c>
      <c r="G2011" s="101"/>
      <c r="H2011" s="43" t="s">
        <v>1</v>
      </c>
      <c r="I2011" s="76"/>
      <c r="K2011" s="140" t="str">
        <f t="shared" si="96"/>
        <v>農業管理與輔導業務-運銷加工輔導-獎補助費-對國內團體之捐助</v>
      </c>
      <c r="L2011" s="140" t="str">
        <f t="shared" si="97"/>
        <v>臺中市農業行銷推廣職能訓練研習計畫</v>
      </c>
      <c r="M2011" s="40" t="str">
        <f t="shared" si="98"/>
        <v>臺中市大里區農會</v>
      </c>
    </row>
    <row r="2012" spans="1:13" ht="56.25">
      <c r="A2012" s="71" t="s">
        <v>2648</v>
      </c>
      <c r="B2012" s="71" t="s">
        <v>2674</v>
      </c>
      <c r="C2012" s="71" t="s">
        <v>2328</v>
      </c>
      <c r="D2012" s="71" t="s">
        <v>2229</v>
      </c>
      <c r="E2012" s="72">
        <v>150</v>
      </c>
      <c r="F2012" s="100" t="s">
        <v>44</v>
      </c>
      <c r="G2012" s="101"/>
      <c r="H2012" s="43" t="s">
        <v>1</v>
      </c>
      <c r="I2012" s="76"/>
      <c r="K2012" s="140" t="str">
        <f t="shared" si="96"/>
        <v>農業管理與輔導業務-運銷加工輔導-獎補助費-對國內團體之捐助</v>
      </c>
      <c r="L2012" s="140" t="str">
        <f t="shared" si="97"/>
        <v>113年度臺中市全農報稻臺中龍賀計畫</v>
      </c>
      <c r="M2012" s="40" t="str">
        <f t="shared" si="98"/>
        <v>臺中市外埔區農會</v>
      </c>
    </row>
    <row r="2013" spans="1:13" ht="56.25">
      <c r="A2013" s="71" t="s">
        <v>2648</v>
      </c>
      <c r="B2013" s="71" t="s">
        <v>2675</v>
      </c>
      <c r="C2013" s="71" t="s">
        <v>2335</v>
      </c>
      <c r="D2013" s="71" t="s">
        <v>2229</v>
      </c>
      <c r="E2013" s="72">
        <v>2746</v>
      </c>
      <c r="F2013" s="100" t="s">
        <v>44</v>
      </c>
      <c r="G2013" s="101"/>
      <c r="H2013" s="43" t="s">
        <v>1</v>
      </c>
      <c r="I2013" s="76"/>
      <c r="K2013" s="140" t="str">
        <f t="shared" si="96"/>
        <v>農業管理與輔導業務-運銷加工輔導-獎補助費-對國內團體之捐助</v>
      </c>
      <c r="L2013" s="140" t="str">
        <f t="shared" si="97"/>
        <v>113年度臺中市柑橘類拓銷國外市場獎勵計畫</v>
      </c>
      <c r="M2013" s="40" t="str">
        <f t="shared" si="98"/>
        <v>臺中市石岡區農會</v>
      </c>
    </row>
    <row r="2014" spans="1:13" ht="56.25">
      <c r="A2014" s="71" t="s">
        <v>2648</v>
      </c>
      <c r="B2014" s="71" t="s">
        <v>2676</v>
      </c>
      <c r="C2014" s="71" t="s">
        <v>2335</v>
      </c>
      <c r="D2014" s="71" t="s">
        <v>2229</v>
      </c>
      <c r="E2014" s="72">
        <v>540</v>
      </c>
      <c r="F2014" s="100" t="s">
        <v>44</v>
      </c>
      <c r="G2014" s="101"/>
      <c r="H2014" s="43" t="s">
        <v>1</v>
      </c>
      <c r="I2014" s="76"/>
      <c r="K2014" s="140" t="str">
        <f t="shared" si="96"/>
        <v>農業管理與輔導業務-運銷加工輔導-獎補助費-對國內團體之捐助</v>
      </c>
      <c r="L2014" s="140" t="str">
        <f t="shared" si="97"/>
        <v>113年度臺中市優質農特產品春季茂谷柑行銷計畫</v>
      </c>
      <c r="M2014" s="40" t="str">
        <f t="shared" si="98"/>
        <v>臺中市石岡區農會</v>
      </c>
    </row>
    <row r="2015" spans="1:13" ht="56.25">
      <c r="A2015" s="71" t="s">
        <v>2648</v>
      </c>
      <c r="B2015" s="71" t="s">
        <v>2651</v>
      </c>
      <c r="C2015" s="71" t="s">
        <v>2335</v>
      </c>
      <c r="D2015" s="71" t="s">
        <v>2229</v>
      </c>
      <c r="E2015" s="72">
        <v>241</v>
      </c>
      <c r="F2015" s="100" t="s">
        <v>44</v>
      </c>
      <c r="G2015" s="101"/>
      <c r="H2015" s="43" t="s">
        <v>1</v>
      </c>
      <c r="I2015" s="76"/>
      <c r="K2015" s="140" t="str">
        <f t="shared" si="96"/>
        <v>農業管理與輔導業務-運銷加工輔導-獎補助費-對國內團體之捐助</v>
      </c>
      <c r="L2015" s="140" t="str">
        <f t="shared" si="97"/>
        <v>臺中市111/112年期柑橘加工計畫</v>
      </c>
      <c r="M2015" s="40" t="str">
        <f t="shared" si="98"/>
        <v>臺中市石岡區農會</v>
      </c>
    </row>
    <row r="2016" spans="1:13" ht="56.25">
      <c r="A2016" s="71" t="s">
        <v>2648</v>
      </c>
      <c r="B2016" s="71" t="s">
        <v>2677</v>
      </c>
      <c r="C2016" s="71" t="s">
        <v>2340</v>
      </c>
      <c r="D2016" s="71" t="s">
        <v>2229</v>
      </c>
      <c r="E2016" s="72">
        <v>491</v>
      </c>
      <c r="F2016" s="100" t="s">
        <v>44</v>
      </c>
      <c r="G2016" s="101"/>
      <c r="H2016" s="43" t="s">
        <v>1</v>
      </c>
      <c r="I2016" s="76"/>
      <c r="K2016" s="140" t="str">
        <f t="shared" si="96"/>
        <v>農業管理與輔導業務-運銷加工輔導-獎補助費-對國內團體之捐助</v>
      </c>
      <c r="L2016" s="140" t="str">
        <f t="shared" si="97"/>
        <v>113年度臺中市優質花卉暨馬鈴薯農特產品推廣行銷計畫</v>
      </c>
      <c r="M2016" s="40" t="str">
        <f t="shared" si="98"/>
        <v>臺中市后里區農會</v>
      </c>
    </row>
    <row r="2017" spans="1:13" ht="56.25">
      <c r="A2017" s="71" t="s">
        <v>2648</v>
      </c>
      <c r="B2017" s="71" t="s">
        <v>2678</v>
      </c>
      <c r="C2017" s="71" t="s">
        <v>2340</v>
      </c>
      <c r="D2017" s="71" t="s">
        <v>2229</v>
      </c>
      <c r="E2017" s="72">
        <v>779</v>
      </c>
      <c r="F2017" s="100" t="s">
        <v>44</v>
      </c>
      <c r="G2017" s="101"/>
      <c r="H2017" s="43" t="s">
        <v>1</v>
      </c>
      <c r="I2017" s="76"/>
      <c r="K2017" s="140" t="str">
        <f t="shared" si="96"/>
        <v>農業管理與輔導業務-運銷加工輔導-獎補助費-對國內團體之捐助</v>
      </c>
      <c r="L2017" s="140" t="str">
        <f t="shared" si="97"/>
        <v>113年度臺中市優質農產品集運設備提升補助計畫</v>
      </c>
      <c r="M2017" s="40" t="str">
        <f t="shared" si="98"/>
        <v>臺中市后里區農會</v>
      </c>
    </row>
    <row r="2018" spans="1:13" ht="56.25">
      <c r="A2018" s="71" t="s">
        <v>2648</v>
      </c>
      <c r="B2018" s="71" t="s">
        <v>2679</v>
      </c>
      <c r="C2018" s="71" t="s">
        <v>2340</v>
      </c>
      <c r="D2018" s="71" t="s">
        <v>2229</v>
      </c>
      <c r="E2018" s="72">
        <v>300</v>
      </c>
      <c r="F2018" s="100" t="s">
        <v>44</v>
      </c>
      <c r="G2018" s="101"/>
      <c r="H2018" s="43" t="s">
        <v>1</v>
      </c>
      <c r="I2018" s="76"/>
      <c r="K2018" s="140" t="str">
        <f t="shared" si="96"/>
        <v>農業管理與輔導業務-運銷加工輔導-獎補助費-對國內團體之捐助</v>
      </c>
      <c r="L2018" s="140" t="str">
        <f t="shared" si="97"/>
        <v>2024臺中市皐月杜鵑花季展活動計畫</v>
      </c>
      <c r="M2018" s="40" t="str">
        <f t="shared" si="98"/>
        <v>臺中市后里區農會</v>
      </c>
    </row>
    <row r="2019" spans="1:13" ht="56.25">
      <c r="A2019" s="71" t="s">
        <v>2648</v>
      </c>
      <c r="B2019" s="71" t="s">
        <v>2651</v>
      </c>
      <c r="C2019" s="71" t="s">
        <v>2340</v>
      </c>
      <c r="D2019" s="71" t="s">
        <v>2229</v>
      </c>
      <c r="E2019" s="72">
        <v>23</v>
      </c>
      <c r="F2019" s="100" t="s">
        <v>44</v>
      </c>
      <c r="G2019" s="101"/>
      <c r="H2019" s="43" t="s">
        <v>1</v>
      </c>
      <c r="I2019" s="76"/>
      <c r="K2019" s="140" t="str">
        <f t="shared" si="96"/>
        <v>農業管理與輔導業務-運銷加工輔導-獎補助費-對國內團體之捐助</v>
      </c>
      <c r="L2019" s="140" t="str">
        <f t="shared" si="97"/>
        <v>臺中市111/112年期柑橘加工計畫</v>
      </c>
      <c r="M2019" s="40" t="str">
        <f t="shared" si="98"/>
        <v>臺中市后里區農會</v>
      </c>
    </row>
    <row r="2020" spans="1:13" ht="56.25">
      <c r="A2020" s="71" t="s">
        <v>2648</v>
      </c>
      <c r="B2020" s="71" t="s">
        <v>2680</v>
      </c>
      <c r="C2020" s="71" t="s">
        <v>2358</v>
      </c>
      <c r="D2020" s="71" t="s">
        <v>2229</v>
      </c>
      <c r="E2020" s="72">
        <v>150</v>
      </c>
      <c r="F2020" s="100" t="s">
        <v>44</v>
      </c>
      <c r="G2020" s="101"/>
      <c r="H2020" s="43" t="s">
        <v>1</v>
      </c>
      <c r="I2020" s="76"/>
      <c r="K2020" s="140" t="str">
        <f t="shared" si="96"/>
        <v>農業管理與輔導業務-運銷加工輔導-獎補助費-對國內團體之捐助</v>
      </c>
      <c r="L2020" s="140" t="str">
        <f t="shared" si="97"/>
        <v>113年度梨饗柿桔臺中市優質農特產品推廣行銷計畫</v>
      </c>
      <c r="M2020" s="40" t="str">
        <f t="shared" si="98"/>
        <v>臺中市東勢區農會</v>
      </c>
    </row>
    <row r="2021" spans="1:13" ht="56.25">
      <c r="A2021" s="71" t="s">
        <v>2648</v>
      </c>
      <c r="B2021" s="71" t="s">
        <v>2681</v>
      </c>
      <c r="C2021" s="71" t="s">
        <v>2358</v>
      </c>
      <c r="D2021" s="71" t="s">
        <v>2229</v>
      </c>
      <c r="E2021" s="72">
        <v>3006</v>
      </c>
      <c r="F2021" s="100" t="s">
        <v>44</v>
      </c>
      <c r="G2021" s="101"/>
      <c r="H2021" s="43" t="s">
        <v>1</v>
      </c>
      <c r="I2021" s="76"/>
      <c r="K2021" s="140" t="str">
        <f t="shared" si="96"/>
        <v>農業管理與輔導業務-運銷加工輔導-獎補助費-對國內團體之捐助</v>
      </c>
      <c r="L2021" s="140" t="str">
        <f t="shared" si="97"/>
        <v>113年度臺中市東勢區農會推廣優質茂谷柑收購計畫</v>
      </c>
      <c r="M2021" s="40" t="str">
        <f t="shared" si="98"/>
        <v>臺中市東勢區農會</v>
      </c>
    </row>
    <row r="2022" spans="1:13" ht="56.25">
      <c r="A2022" s="71" t="s">
        <v>2648</v>
      </c>
      <c r="B2022" s="71" t="s">
        <v>2682</v>
      </c>
      <c r="C2022" s="71" t="s">
        <v>2358</v>
      </c>
      <c r="D2022" s="71" t="s">
        <v>2229</v>
      </c>
      <c r="E2022" s="72">
        <v>1400</v>
      </c>
      <c r="F2022" s="100" t="s">
        <v>44</v>
      </c>
      <c r="G2022" s="101"/>
      <c r="H2022" s="43" t="s">
        <v>1</v>
      </c>
      <c r="I2022" s="76"/>
      <c r="K2022" s="140" t="str">
        <f t="shared" si="96"/>
        <v>農業管理與輔導業務-運銷加工輔導-獎補助費-對國內團體之捐助</v>
      </c>
      <c r="L2022" s="140" t="str">
        <f t="shared" si="97"/>
        <v>113年臺中市優質茂谷柑春季多元通路行銷活動計畫</v>
      </c>
      <c r="M2022" s="40" t="str">
        <f t="shared" si="98"/>
        <v>臺中市東勢區農會</v>
      </c>
    </row>
    <row r="2023" spans="1:13" ht="56.25">
      <c r="A2023" s="71" t="s">
        <v>2648</v>
      </c>
      <c r="B2023" s="71" t="s">
        <v>2651</v>
      </c>
      <c r="C2023" s="71" t="s">
        <v>2358</v>
      </c>
      <c r="D2023" s="71" t="s">
        <v>2229</v>
      </c>
      <c r="E2023" s="72">
        <v>602</v>
      </c>
      <c r="F2023" s="100" t="s">
        <v>44</v>
      </c>
      <c r="G2023" s="101"/>
      <c r="H2023" s="43" t="s">
        <v>1</v>
      </c>
      <c r="I2023" s="76"/>
      <c r="K2023" s="140" t="str">
        <f t="shared" si="96"/>
        <v>農業管理與輔導業務-運銷加工輔導-獎補助費-對國內團體之捐助</v>
      </c>
      <c r="L2023" s="140" t="str">
        <f t="shared" si="97"/>
        <v>臺中市111/112年期柑橘加工計畫</v>
      </c>
      <c r="M2023" s="40" t="str">
        <f t="shared" si="98"/>
        <v>臺中市東勢區農會</v>
      </c>
    </row>
    <row r="2024" spans="1:13" ht="75">
      <c r="A2024" s="71" t="s">
        <v>2648</v>
      </c>
      <c r="B2024" s="71" t="s">
        <v>2683</v>
      </c>
      <c r="C2024" s="71" t="s">
        <v>2366</v>
      </c>
      <c r="D2024" s="71" t="s">
        <v>2229</v>
      </c>
      <c r="E2024" s="72">
        <v>3000</v>
      </c>
      <c r="F2024" s="100" t="s">
        <v>2294</v>
      </c>
      <c r="G2024" s="101" t="s">
        <v>2684</v>
      </c>
      <c r="H2024" s="43" t="s">
        <v>1</v>
      </c>
      <c r="I2024" s="76"/>
      <c r="K2024" s="140" t="str">
        <f t="shared" si="96"/>
        <v>農業管理與輔導業務-運銷加工輔導-獎補助費-對國內團體之捐助</v>
      </c>
      <c r="L2024" s="140" t="str">
        <f t="shared" si="97"/>
        <v>113年度臺中市神岡區農會安全稻米生產設施改善工程計畫</v>
      </c>
      <c r="M2024" s="40" t="str">
        <f t="shared" si="98"/>
        <v>臺中市神岡區農會</v>
      </c>
    </row>
    <row r="2025" spans="1:13" ht="75">
      <c r="A2025" s="71" t="s">
        <v>2648</v>
      </c>
      <c r="B2025" s="71" t="s">
        <v>2685</v>
      </c>
      <c r="C2025" s="71" t="s">
        <v>2375</v>
      </c>
      <c r="D2025" s="71" t="s">
        <v>2229</v>
      </c>
      <c r="E2025" s="72">
        <v>7385</v>
      </c>
      <c r="F2025" s="100" t="s">
        <v>2294</v>
      </c>
      <c r="G2025" s="101" t="s">
        <v>2686</v>
      </c>
      <c r="H2025" s="43" t="s">
        <v>1</v>
      </c>
      <c r="I2025" s="76"/>
      <c r="K2025" s="140" t="str">
        <f t="shared" si="96"/>
        <v>農業管理與輔導業務-運銷加工輔導-獎補助費-對國內團體之捐助</v>
      </c>
      <c r="L2025" s="140" t="str">
        <f t="shared" si="97"/>
        <v>113年度新社花海暨臺中國際花毯節優質農特產品行銷推廣活動計畫</v>
      </c>
      <c r="M2025" s="40" t="str">
        <f t="shared" si="98"/>
        <v>臺中市新社區農會</v>
      </c>
    </row>
    <row r="2026" spans="1:13" ht="56.25">
      <c r="A2026" s="71" t="s">
        <v>2648</v>
      </c>
      <c r="B2026" s="71" t="s">
        <v>2687</v>
      </c>
      <c r="C2026" s="71" t="s">
        <v>2375</v>
      </c>
      <c r="D2026" s="71" t="s">
        <v>2229</v>
      </c>
      <c r="E2026" s="72">
        <v>52</v>
      </c>
      <c r="F2026" s="100" t="s">
        <v>44</v>
      </c>
      <c r="G2026" s="101"/>
      <c r="H2026" s="43" t="s">
        <v>1</v>
      </c>
      <c r="I2026" s="76"/>
      <c r="K2026" s="140" t="str">
        <f t="shared" si="96"/>
        <v>農業管理與輔導業務-運銷加工輔導-獎補助費-對國內團體之捐助</v>
      </c>
      <c r="L2026" s="140" t="str">
        <f t="shared" si="97"/>
        <v>113年度新社區促進花卉產業運作計畫</v>
      </c>
      <c r="M2026" s="40" t="str">
        <f t="shared" si="98"/>
        <v>臺中市新社區農會</v>
      </c>
    </row>
    <row r="2027" spans="1:13" ht="56.25">
      <c r="A2027" s="71" t="s">
        <v>2648</v>
      </c>
      <c r="B2027" s="71" t="s">
        <v>2688</v>
      </c>
      <c r="C2027" s="71" t="s">
        <v>2375</v>
      </c>
      <c r="D2027" s="71" t="s">
        <v>2229</v>
      </c>
      <c r="E2027" s="72">
        <v>751</v>
      </c>
      <c r="F2027" s="100" t="s">
        <v>44</v>
      </c>
      <c r="G2027" s="101"/>
      <c r="H2027" s="43" t="s">
        <v>1</v>
      </c>
      <c r="I2027" s="76"/>
      <c r="K2027" s="140" t="str">
        <f t="shared" si="96"/>
        <v>農業管理與輔導業務-運銷加工輔導-獎補助費-對國內團體之捐助</v>
      </c>
      <c r="L2027" s="140" t="str">
        <f t="shared" si="97"/>
        <v>113年度臺中市新社區加工設備設施改善補助計畫</v>
      </c>
      <c r="M2027" s="40" t="str">
        <f t="shared" si="98"/>
        <v>臺中市新社區農會</v>
      </c>
    </row>
    <row r="2028" spans="1:13" ht="56.25">
      <c r="A2028" s="71" t="s">
        <v>2648</v>
      </c>
      <c r="B2028" s="71" t="s">
        <v>2689</v>
      </c>
      <c r="C2028" s="71" t="s">
        <v>2375</v>
      </c>
      <c r="D2028" s="71" t="s">
        <v>2229</v>
      </c>
      <c r="E2028" s="72">
        <v>1100</v>
      </c>
      <c r="F2028" s="100" t="s">
        <v>44</v>
      </c>
      <c r="G2028" s="101"/>
      <c r="H2028" s="43" t="s">
        <v>1</v>
      </c>
      <c r="I2028" s="76"/>
      <c r="K2028" s="140" t="str">
        <f t="shared" si="96"/>
        <v>農業管理與輔導業務-運銷加工輔導-獎補助費-對國內團體之捐助</v>
      </c>
      <c r="L2028" s="140" t="str">
        <f t="shared" si="97"/>
        <v>113年度臺中市蔬果暨香菇產業競爭力提昇計畫</v>
      </c>
      <c r="M2028" s="40" t="str">
        <f t="shared" si="98"/>
        <v>臺中市新社區農會</v>
      </c>
    </row>
    <row r="2029" spans="1:13" ht="56.25">
      <c r="A2029" s="71" t="s">
        <v>2648</v>
      </c>
      <c r="B2029" s="71" t="s">
        <v>2690</v>
      </c>
      <c r="C2029" s="71" t="s">
        <v>2375</v>
      </c>
      <c r="D2029" s="71" t="s">
        <v>2229</v>
      </c>
      <c r="E2029" s="72">
        <v>350</v>
      </c>
      <c r="F2029" s="100" t="s">
        <v>44</v>
      </c>
      <c r="G2029" s="101"/>
      <c r="H2029" s="43" t="s">
        <v>1</v>
      </c>
      <c r="I2029" s="76"/>
      <c r="K2029" s="140" t="str">
        <f t="shared" si="96"/>
        <v>農業管理與輔導業務-運銷加工輔導-獎補助費-對國內團體之捐助</v>
      </c>
      <c r="L2029" s="140" t="str">
        <f t="shared" si="97"/>
        <v>113年度臺中市優質枇杷暨農特產品展售活動計畫</v>
      </c>
      <c r="M2029" s="40" t="str">
        <f t="shared" si="98"/>
        <v>臺中市新社區農會</v>
      </c>
    </row>
    <row r="2030" spans="1:13" ht="56.25">
      <c r="A2030" s="71" t="s">
        <v>2648</v>
      </c>
      <c r="B2030" s="71" t="s">
        <v>2691</v>
      </c>
      <c r="C2030" s="71" t="s">
        <v>2375</v>
      </c>
      <c r="D2030" s="71" t="s">
        <v>2229</v>
      </c>
      <c r="E2030" s="72">
        <v>350</v>
      </c>
      <c r="F2030" s="100" t="s">
        <v>44</v>
      </c>
      <c r="G2030" s="101"/>
      <c r="H2030" s="43" t="s">
        <v>1</v>
      </c>
      <c r="I2030" s="76"/>
      <c r="K2030" s="140" t="str">
        <f t="shared" si="96"/>
        <v>農業管理與輔導業務-運銷加工輔導-獎補助費-對國內團體之捐助</v>
      </c>
      <c r="L2030" s="140" t="str">
        <f t="shared" si="97"/>
        <v>113年度臺中市優質葡萄暨農特產品展售活動計畫</v>
      </c>
      <c r="M2030" s="40" t="str">
        <f t="shared" si="98"/>
        <v>臺中市新社區農會</v>
      </c>
    </row>
    <row r="2031" spans="1:13" ht="56.25">
      <c r="A2031" s="71" t="s">
        <v>2648</v>
      </c>
      <c r="B2031" s="71" t="s">
        <v>2651</v>
      </c>
      <c r="C2031" s="71" t="s">
        <v>2375</v>
      </c>
      <c r="D2031" s="71" t="s">
        <v>2229</v>
      </c>
      <c r="E2031" s="72">
        <v>44</v>
      </c>
      <c r="F2031" s="100" t="s">
        <v>44</v>
      </c>
      <c r="G2031" s="101"/>
      <c r="H2031" s="43" t="s">
        <v>1</v>
      </c>
      <c r="I2031" s="76"/>
      <c r="K2031" s="140" t="str">
        <f t="shared" si="96"/>
        <v>農業管理與輔導業務-運銷加工輔導-獎補助費-對國內團體之捐助</v>
      </c>
      <c r="L2031" s="140" t="str">
        <f t="shared" si="97"/>
        <v>臺中市111/112年期柑橘加工計畫</v>
      </c>
      <c r="M2031" s="40" t="str">
        <f t="shared" si="98"/>
        <v>臺中市新社區農會</v>
      </c>
    </row>
    <row r="2032" spans="1:13" ht="56.25">
      <c r="A2032" s="71" t="s">
        <v>2648</v>
      </c>
      <c r="B2032" s="71" t="s">
        <v>2692</v>
      </c>
      <c r="C2032" s="71" t="s">
        <v>2384</v>
      </c>
      <c r="D2032" s="71" t="s">
        <v>2229</v>
      </c>
      <c r="E2032" s="72">
        <v>600</v>
      </c>
      <c r="F2032" s="100" t="s">
        <v>44</v>
      </c>
      <c r="G2032" s="101"/>
      <c r="H2032" s="43" t="s">
        <v>1</v>
      </c>
      <c r="I2032" s="76"/>
      <c r="K2032" s="140" t="str">
        <f t="shared" si="96"/>
        <v>農業管理與輔導業務-運銷加工輔導-獎補助費-對國內團體之捐助</v>
      </c>
      <c r="L2032" s="140" t="str">
        <f t="shared" si="97"/>
        <v>113年度臺中市農特產品行銷通路拓展計畫</v>
      </c>
      <c r="M2032" s="40" t="str">
        <f t="shared" si="98"/>
        <v>臺中市農會</v>
      </c>
    </row>
    <row r="2033" spans="1:13" ht="56.25">
      <c r="A2033" s="71" t="s">
        <v>2648</v>
      </c>
      <c r="B2033" s="71" t="s">
        <v>2693</v>
      </c>
      <c r="C2033" s="71" t="s">
        <v>2384</v>
      </c>
      <c r="D2033" s="71" t="s">
        <v>2229</v>
      </c>
      <c r="E2033" s="72">
        <v>600</v>
      </c>
      <c r="F2033" s="100" t="s">
        <v>44</v>
      </c>
      <c r="G2033" s="101"/>
      <c r="H2033" s="43" t="s">
        <v>1</v>
      </c>
      <c r="I2033" s="76"/>
      <c r="K2033" s="140" t="str">
        <f t="shared" si="96"/>
        <v>農業管理與輔導業務-運銷加工輔導-獎補助費-對國內團體之捐助</v>
      </c>
      <c r="L2033" s="140" t="str">
        <f t="shared" si="97"/>
        <v>113年度臺中地區國產大豆及農產品宣傳行銷計畫</v>
      </c>
      <c r="M2033" s="40" t="str">
        <f t="shared" si="98"/>
        <v>臺中市農會</v>
      </c>
    </row>
    <row r="2034" spans="1:13" ht="56.25">
      <c r="A2034" s="71" t="s">
        <v>2648</v>
      </c>
      <c r="B2034" s="71" t="s">
        <v>2694</v>
      </c>
      <c r="C2034" s="71" t="s">
        <v>2384</v>
      </c>
      <c r="D2034" s="71" t="s">
        <v>2229</v>
      </c>
      <c r="E2034" s="72">
        <v>2130</v>
      </c>
      <c r="F2034" s="100" t="s">
        <v>2294</v>
      </c>
      <c r="G2034" s="101" t="s">
        <v>2695</v>
      </c>
      <c r="H2034" s="43" t="s">
        <v>1</v>
      </c>
      <c r="I2034" s="76"/>
      <c r="K2034" s="140" t="str">
        <f t="shared" si="96"/>
        <v>農業管理與輔導業務-運銷加工輔導-獎補助費-對國內團體之捐助</v>
      </c>
      <c r="L2034" s="140" t="str">
        <f t="shared" si="97"/>
        <v>113年度臺中農特產多元行銷推廣活動計畫</v>
      </c>
      <c r="M2034" s="40" t="str">
        <f t="shared" si="98"/>
        <v>臺中市農會</v>
      </c>
    </row>
    <row r="2035" spans="1:13" ht="93.75">
      <c r="A2035" s="71" t="s">
        <v>2648</v>
      </c>
      <c r="B2035" s="71" t="s">
        <v>2696</v>
      </c>
      <c r="C2035" s="71" t="s">
        <v>2386</v>
      </c>
      <c r="D2035" s="71" t="s">
        <v>2229</v>
      </c>
      <c r="E2035" s="72">
        <v>300</v>
      </c>
      <c r="F2035" s="100" t="s">
        <v>44</v>
      </c>
      <c r="G2035" s="101"/>
      <c r="H2035" s="43" t="s">
        <v>1</v>
      </c>
      <c r="I2035" s="76"/>
      <c r="K2035" s="140" t="str">
        <f t="shared" si="96"/>
        <v>農業管理與輔導業務-運銷加工輔導-獎補助費-對國內團體之捐助</v>
      </c>
      <c r="L2035" s="140" t="str">
        <f t="shared" si="97"/>
        <v>113年度臺中領鮮農產品（黃金玉冷筍）品牌行銷推廣暨浪漫竹光音樂晚會活動</v>
      </c>
      <c r="M2035" s="40" t="str">
        <f t="shared" si="98"/>
        <v>臺中市臺中地區農會</v>
      </c>
    </row>
    <row r="2036" spans="1:13" ht="56.25">
      <c r="A2036" s="71" t="s">
        <v>2648</v>
      </c>
      <c r="B2036" s="71" t="s">
        <v>2651</v>
      </c>
      <c r="C2036" s="71" t="s">
        <v>2391</v>
      </c>
      <c r="D2036" s="71" t="s">
        <v>2229</v>
      </c>
      <c r="E2036" s="72">
        <v>4</v>
      </c>
      <c r="F2036" s="100" t="s">
        <v>44</v>
      </c>
      <c r="G2036" s="101"/>
      <c r="H2036" s="43" t="s">
        <v>1</v>
      </c>
      <c r="I2036" s="76"/>
      <c r="K2036" s="140" t="str">
        <f t="shared" si="96"/>
        <v>農業管理與輔導業務-運銷加工輔導-獎補助費-對國內團體之捐助</v>
      </c>
      <c r="L2036" s="140" t="str">
        <f t="shared" si="97"/>
        <v>臺中市111/112年期柑橘加工計畫</v>
      </c>
      <c r="M2036" s="40" t="str">
        <f t="shared" si="98"/>
        <v>臺中市潭子區農會</v>
      </c>
    </row>
    <row r="2037" spans="1:13" ht="56.25">
      <c r="A2037" s="71" t="s">
        <v>2648</v>
      </c>
      <c r="B2037" s="71" t="s">
        <v>2697</v>
      </c>
      <c r="C2037" s="71" t="s">
        <v>1109</v>
      </c>
      <c r="D2037" s="71" t="s">
        <v>2229</v>
      </c>
      <c r="E2037" s="72">
        <v>269</v>
      </c>
      <c r="F2037" s="100" t="s">
        <v>44</v>
      </c>
      <c r="G2037" s="101"/>
      <c r="H2037" s="43" t="s">
        <v>1</v>
      </c>
      <c r="I2037" s="76"/>
      <c r="K2037" s="140" t="str">
        <f t="shared" si="96"/>
        <v>農業管理與輔導業務-運銷加工輔導-獎補助費-對國內團體之捐助</v>
      </c>
      <c r="L2037" s="140" t="str">
        <f t="shared" si="97"/>
        <v>113年度臺中市振興西瓜產業調節及農產品行銷計畫</v>
      </c>
      <c r="M2037" s="40" t="str">
        <f t="shared" si="98"/>
        <v>臺中市龍井區農會</v>
      </c>
    </row>
    <row r="2038" spans="1:13" ht="56.25">
      <c r="A2038" s="71" t="s">
        <v>2648</v>
      </c>
      <c r="B2038" s="71" t="s">
        <v>2698</v>
      </c>
      <c r="C2038" s="71" t="s">
        <v>1109</v>
      </c>
      <c r="D2038" s="71" t="s">
        <v>2229</v>
      </c>
      <c r="E2038" s="72">
        <v>254</v>
      </c>
      <c r="F2038" s="100" t="s">
        <v>44</v>
      </c>
      <c r="G2038" s="101"/>
      <c r="H2038" s="43" t="s">
        <v>1</v>
      </c>
      <c r="I2038" s="76"/>
      <c r="K2038" s="140" t="str">
        <f t="shared" si="96"/>
        <v>農業管理與輔導業務-運銷加工輔導-獎補助費-對國內團體之捐助</v>
      </c>
      <c r="L2038" s="140" t="str">
        <f t="shared" si="97"/>
        <v>2024大甲媽祖繞境農特產品推廣行銷計畫</v>
      </c>
      <c r="M2038" s="40" t="str">
        <f t="shared" si="98"/>
        <v>臺中市龍井區農會</v>
      </c>
    </row>
    <row r="2039" spans="1:13" ht="75">
      <c r="A2039" s="71" t="s">
        <v>2648</v>
      </c>
      <c r="B2039" s="71" t="s">
        <v>2699</v>
      </c>
      <c r="C2039" s="71" t="s">
        <v>2398</v>
      </c>
      <c r="D2039" s="71" t="s">
        <v>2229</v>
      </c>
      <c r="E2039" s="72">
        <v>200</v>
      </c>
      <c r="F2039" s="100" t="s">
        <v>44</v>
      </c>
      <c r="G2039" s="101"/>
      <c r="H2039" s="43" t="s">
        <v>1</v>
      </c>
      <c r="I2039" s="76"/>
      <c r="K2039" s="140" t="str">
        <f t="shared" si="96"/>
        <v>農業管理與輔導業務-運銷加工輔導-獎補助費-對國內團體之捐助</v>
      </c>
      <c r="L2039" s="140" t="str">
        <f t="shared" si="97"/>
        <v>113年度臺中市豐原區柑橘大蔥暨農特產品在地食材創新行銷計畫</v>
      </c>
      <c r="M2039" s="40" t="str">
        <f t="shared" si="98"/>
        <v>臺中市豐原區農會</v>
      </c>
    </row>
    <row r="2040" spans="1:13" ht="56.25">
      <c r="A2040" s="71" t="s">
        <v>2648</v>
      </c>
      <c r="B2040" s="71" t="s">
        <v>2651</v>
      </c>
      <c r="C2040" s="71" t="s">
        <v>2398</v>
      </c>
      <c r="D2040" s="71" t="s">
        <v>2229</v>
      </c>
      <c r="E2040" s="72">
        <v>1229</v>
      </c>
      <c r="F2040" s="100" t="s">
        <v>44</v>
      </c>
      <c r="G2040" s="101"/>
      <c r="H2040" s="43" t="s">
        <v>1</v>
      </c>
      <c r="I2040" s="76"/>
      <c r="K2040" s="140" t="str">
        <f t="shared" si="96"/>
        <v>農業管理與輔導業務-運銷加工輔導-獎補助費-對國內團體之捐助</v>
      </c>
      <c r="L2040" s="140" t="str">
        <f t="shared" si="97"/>
        <v>臺中市111/112年期柑橘加工計畫</v>
      </c>
      <c r="M2040" s="40" t="str">
        <f t="shared" si="98"/>
        <v>臺中市豐原區農會</v>
      </c>
    </row>
    <row r="2041" spans="1:13" ht="56.25">
      <c r="A2041" s="71" t="s">
        <v>2648</v>
      </c>
      <c r="B2041" s="71" t="s">
        <v>2700</v>
      </c>
      <c r="C2041" s="71" t="s">
        <v>2403</v>
      </c>
      <c r="D2041" s="71" t="s">
        <v>2229</v>
      </c>
      <c r="E2041" s="72">
        <v>580</v>
      </c>
      <c r="F2041" s="100" t="s">
        <v>44</v>
      </c>
      <c r="G2041" s="101"/>
      <c r="H2041" s="43" t="s">
        <v>1</v>
      </c>
      <c r="I2041" s="76"/>
      <c r="K2041" s="140" t="str">
        <f t="shared" si="96"/>
        <v>農業管理與輔導業務-運銷加工輔導-獎補助費-對國內團體之捐助</v>
      </c>
      <c r="L2041" s="140" t="str">
        <f t="shared" si="97"/>
        <v>113年度台中市菇類食農推廣暨數位行銷計畫</v>
      </c>
      <c r="M2041" s="40" t="str">
        <f t="shared" si="98"/>
        <v>臺中市霧峰區農會</v>
      </c>
    </row>
    <row r="2042" spans="1:13" ht="56.25">
      <c r="A2042" s="71" t="s">
        <v>2648</v>
      </c>
      <c r="B2042" s="71" t="s">
        <v>2701</v>
      </c>
      <c r="C2042" s="71" t="s">
        <v>2403</v>
      </c>
      <c r="D2042" s="71" t="s">
        <v>2229</v>
      </c>
      <c r="E2042" s="72">
        <v>380</v>
      </c>
      <c r="F2042" s="100" t="s">
        <v>44</v>
      </c>
      <c r="G2042" s="101"/>
      <c r="H2042" s="43" t="s">
        <v>1</v>
      </c>
      <c r="I2042" s="76"/>
      <c r="K2042" s="140" t="str">
        <f t="shared" si="96"/>
        <v>農業管理與輔導業務-運銷加工輔導-獎補助費-對國內團體之捐助</v>
      </c>
      <c r="L2042" s="140" t="str">
        <f t="shared" si="97"/>
        <v>113年度臺中市酒品整合行銷計畫</v>
      </c>
      <c r="M2042" s="40" t="str">
        <f t="shared" si="98"/>
        <v>臺中市霧峰區農會</v>
      </c>
    </row>
    <row r="2043" spans="1:13" ht="75">
      <c r="A2043" s="71" t="s">
        <v>2648</v>
      </c>
      <c r="B2043" s="71" t="s">
        <v>2702</v>
      </c>
      <c r="C2043" s="71" t="s">
        <v>2403</v>
      </c>
      <c r="D2043" s="71" t="s">
        <v>2229</v>
      </c>
      <c r="E2043" s="72">
        <v>250</v>
      </c>
      <c r="F2043" s="100" t="s">
        <v>44</v>
      </c>
      <c r="G2043" s="101"/>
      <c r="H2043" s="43" t="s">
        <v>1</v>
      </c>
      <c r="I2043" s="76"/>
      <c r="K2043" s="140" t="str">
        <f t="shared" si="96"/>
        <v>農業管理與輔導業務-運銷加工輔導-獎補助費-對國內團體之捐助</v>
      </c>
      <c r="L2043" s="140" t="str">
        <f t="shared" si="97"/>
        <v>113年度臺中市霧峰區農會行銷與庫存系統及設備同步提升計畫</v>
      </c>
      <c r="M2043" s="40" t="str">
        <f t="shared" si="98"/>
        <v>臺中市霧峰區農會</v>
      </c>
    </row>
    <row r="2044" spans="1:13" ht="56.25">
      <c r="A2044" s="71" t="s">
        <v>2648</v>
      </c>
      <c r="B2044" s="71" t="s">
        <v>2703</v>
      </c>
      <c r="C2044" s="71" t="s">
        <v>2403</v>
      </c>
      <c r="D2044" s="71" t="s">
        <v>2229</v>
      </c>
      <c r="E2044" s="72">
        <v>600</v>
      </c>
      <c r="F2044" s="100" t="s">
        <v>44</v>
      </c>
      <c r="G2044" s="101"/>
      <c r="H2044" s="43" t="s">
        <v>1</v>
      </c>
      <c r="I2044" s="76"/>
      <c r="K2044" s="140" t="str">
        <f t="shared" si="96"/>
        <v>農業管理與輔導業務-運銷加工輔導-獎補助費-對國內團體之捐助</v>
      </c>
      <c r="L2044" s="140" t="str">
        <f t="shared" si="97"/>
        <v>標竿農產直銷超市行銷計畫</v>
      </c>
      <c r="M2044" s="40" t="str">
        <f t="shared" si="98"/>
        <v>臺中市霧峰區農會</v>
      </c>
    </row>
    <row r="2045" spans="1:13" ht="56.25">
      <c r="A2045" s="71" t="s">
        <v>2648</v>
      </c>
      <c r="B2045" s="71" t="s">
        <v>2651</v>
      </c>
      <c r="C2045" s="71" t="s">
        <v>2408</v>
      </c>
      <c r="D2045" s="71" t="s">
        <v>2229</v>
      </c>
      <c r="E2045" s="72">
        <v>251</v>
      </c>
      <c r="F2045" s="100" t="s">
        <v>44</v>
      </c>
      <c r="G2045" s="101"/>
      <c r="H2045" s="43" t="s">
        <v>1</v>
      </c>
      <c r="I2045" s="76"/>
      <c r="K2045" s="140" t="str">
        <f t="shared" si="96"/>
        <v>農業管理與輔導業務-運銷加工輔導-獎補助費-對國內團體之捐助</v>
      </c>
      <c r="L2045" s="140" t="str">
        <f t="shared" si="97"/>
        <v>臺中市111/112年期柑橘加工計畫</v>
      </c>
      <c r="M2045" s="40" t="str">
        <f t="shared" si="98"/>
        <v>臺中地區農會</v>
      </c>
    </row>
    <row r="2046" spans="1:13" ht="75">
      <c r="A2046" s="71" t="s">
        <v>2704</v>
      </c>
      <c r="B2046" s="71" t="s">
        <v>2705</v>
      </c>
      <c r="C2046" s="71" t="s">
        <v>2706</v>
      </c>
      <c r="D2046" s="71" t="s">
        <v>2229</v>
      </c>
      <c r="E2046" s="72">
        <v>179</v>
      </c>
      <c r="F2046" s="100" t="s">
        <v>44</v>
      </c>
      <c r="G2046" s="101"/>
      <c r="H2046" s="43" t="s">
        <v>1</v>
      </c>
      <c r="I2046" s="76"/>
      <c r="K2046" s="140" t="str">
        <f t="shared" si="96"/>
        <v>林業與自然保育管理業務-林政與自然保育管理-獎補助費-對國內團體之捐助</v>
      </c>
      <c r="L2046" s="140" t="str">
        <f t="shared" si="97"/>
        <v>113年度臺中市海洋保育工作計畫</v>
      </c>
      <c r="M2046" s="40" t="str">
        <f t="shared" si="98"/>
        <v>中華鯨豚協會</v>
      </c>
    </row>
    <row r="2047" spans="1:13" ht="93.75">
      <c r="A2047" s="71" t="s">
        <v>2704</v>
      </c>
      <c r="B2047" s="71" t="s">
        <v>2707</v>
      </c>
      <c r="C2047" s="71" t="s">
        <v>2708</v>
      </c>
      <c r="D2047" s="71" t="s">
        <v>2229</v>
      </c>
      <c r="E2047" s="72">
        <v>547</v>
      </c>
      <c r="F2047" s="100" t="s">
        <v>44</v>
      </c>
      <c r="G2047" s="101"/>
      <c r="H2047" s="43" t="s">
        <v>1</v>
      </c>
      <c r="I2047" s="76"/>
      <c r="K2047" s="140" t="str">
        <f t="shared" si="96"/>
        <v>林業與自然保育管理業務-林政與自然保育管理-獎補助費-對國內團體之捐助</v>
      </c>
      <c r="L2047" s="140" t="str">
        <f t="shared" si="97"/>
        <v>113年度臺日樹木醫學研討會暨臺中市受保護樹木保及維護人才培訓認證計畫</v>
      </c>
      <c r="M2047" s="40" t="str">
        <f t="shared" si="98"/>
        <v>台灣樹木醫學學會</v>
      </c>
    </row>
    <row r="2048" spans="1:13" ht="75">
      <c r="A2048" s="71" t="s">
        <v>2704</v>
      </c>
      <c r="B2048" s="71" t="s">
        <v>2709</v>
      </c>
      <c r="C2048" s="71" t="s">
        <v>2710</v>
      </c>
      <c r="D2048" s="71" t="s">
        <v>2229</v>
      </c>
      <c r="E2048" s="72">
        <v>73</v>
      </c>
      <c r="F2048" s="100" t="s">
        <v>44</v>
      </c>
      <c r="G2048" s="101"/>
      <c r="H2048" s="43" t="s">
        <v>1</v>
      </c>
      <c r="I2048" s="76"/>
      <c r="K2048" s="140" t="str">
        <f t="shared" si="96"/>
        <v>林業與自然保育管理業務-林政與自然保育管理-獎補助費-對國內團體之捐助</v>
      </c>
      <c r="L2048" s="140" t="str">
        <f t="shared" si="97"/>
        <v>113年度石虎棲地重要議題論壇</v>
      </c>
      <c r="M2048" s="40" t="str">
        <f t="shared" si="98"/>
        <v>社團法人台灣石虎保育協會</v>
      </c>
    </row>
    <row r="2049" spans="1:13" ht="75">
      <c r="A2049" s="71" t="s">
        <v>2704</v>
      </c>
      <c r="B2049" s="71" t="s">
        <v>2711</v>
      </c>
      <c r="C2049" s="71" t="s">
        <v>2710</v>
      </c>
      <c r="D2049" s="71" t="s">
        <v>2229</v>
      </c>
      <c r="E2049" s="72">
        <v>650</v>
      </c>
      <c r="F2049" s="100" t="s">
        <v>44</v>
      </c>
      <c r="G2049" s="101"/>
      <c r="H2049" s="43" t="s">
        <v>1</v>
      </c>
      <c r="I2049" s="76"/>
      <c r="K2049" s="140" t="str">
        <f t="shared" si="96"/>
        <v>林業與自然保育管理業務-林政與自然保育管理-獎補助費-對國內團體之捐助</v>
      </c>
      <c r="L2049" s="140" t="str">
        <f t="shared" si="97"/>
        <v>113年度臺中市瀕危物種（石虎）及重要棲地生態服務給付推動計畫</v>
      </c>
      <c r="M2049" s="40" t="str">
        <f t="shared" si="98"/>
        <v>社團法人台灣石虎保育協會</v>
      </c>
    </row>
    <row r="2050" spans="1:13" ht="75">
      <c r="A2050" s="71" t="s">
        <v>2704</v>
      </c>
      <c r="B2050" s="71" t="s">
        <v>2712</v>
      </c>
      <c r="C2050" s="71" t="s">
        <v>2713</v>
      </c>
      <c r="D2050" s="71" t="s">
        <v>2229</v>
      </c>
      <c r="E2050" s="72">
        <v>90</v>
      </c>
      <c r="F2050" s="100" t="s">
        <v>44</v>
      </c>
      <c r="G2050" s="101"/>
      <c r="H2050" s="43" t="s">
        <v>1</v>
      </c>
      <c r="I2050" s="76"/>
      <c r="K2050" s="140" t="str">
        <f t="shared" si="96"/>
        <v>林業與自然保育管理業務-林政與自然保育管理-獎補助費-對國內團體之捐助</v>
      </c>
      <c r="L2050" s="140" t="str">
        <f t="shared" si="97"/>
        <v>112年度臺中市入侵植物防治計畫</v>
      </c>
      <c r="M2050" s="40" t="str">
        <f t="shared" si="98"/>
        <v>社團法人台灣野鳥協會</v>
      </c>
    </row>
    <row r="2051" spans="1:13" ht="75">
      <c r="A2051" s="71" t="s">
        <v>2704</v>
      </c>
      <c r="B2051" s="71" t="s">
        <v>2714</v>
      </c>
      <c r="C2051" s="71" t="s">
        <v>2713</v>
      </c>
      <c r="D2051" s="71" t="s">
        <v>2229</v>
      </c>
      <c r="E2051" s="72">
        <v>300</v>
      </c>
      <c r="F2051" s="100" t="s">
        <v>44</v>
      </c>
      <c r="G2051" s="101"/>
      <c r="H2051" s="43" t="s">
        <v>1</v>
      </c>
      <c r="I2051" s="76"/>
      <c r="K2051" s="140" t="str">
        <f t="shared" si="96"/>
        <v>林業與自然保育管理業務-林政與自然保育管理-獎補助費-對國內團體之捐助</v>
      </c>
      <c r="L2051" s="140" t="str">
        <f t="shared" si="97"/>
        <v>113年度臺中市生態保育教育推廣與高美溼地陸蟹巡守計畫</v>
      </c>
      <c r="M2051" s="40" t="str">
        <f t="shared" si="98"/>
        <v>社團法人台灣野鳥協會</v>
      </c>
    </row>
    <row r="2052" spans="1:13" ht="75">
      <c r="A2052" s="71" t="s">
        <v>2704</v>
      </c>
      <c r="B2052" s="71" t="s">
        <v>2715</v>
      </c>
      <c r="C2052" s="71" t="s">
        <v>2713</v>
      </c>
      <c r="D2052" s="71" t="s">
        <v>2229</v>
      </c>
      <c r="E2052" s="72">
        <v>744</v>
      </c>
      <c r="F2052" s="100" t="s">
        <v>44</v>
      </c>
      <c r="G2052" s="101"/>
      <c r="H2052" s="43" t="s">
        <v>1</v>
      </c>
      <c r="I2052" s="76"/>
      <c r="K2052" s="140" t="str">
        <f t="shared" ref="K2052:K2115" si="99">A2052</f>
        <v>林業與自然保育管理業務-林政與自然保育管理-獎補助費-對國內團體之捐助</v>
      </c>
      <c r="L2052" s="140" t="str">
        <f t="shared" ref="L2052:L2115" si="100">B2052</f>
        <v>113年度臺中市猛禽調查與生物多樣性保育推廣計畫</v>
      </c>
      <c r="M2052" s="40" t="str">
        <f t="shared" ref="M2052:M2115" si="101">C2052</f>
        <v>社團法人台灣野鳥協會</v>
      </c>
    </row>
    <row r="2053" spans="1:13" ht="75">
      <c r="A2053" s="71" t="s">
        <v>2704</v>
      </c>
      <c r="B2053" s="71" t="s">
        <v>2716</v>
      </c>
      <c r="C2053" s="71" t="s">
        <v>2335</v>
      </c>
      <c r="D2053" s="71" t="s">
        <v>2229</v>
      </c>
      <c r="E2053" s="72">
        <v>110</v>
      </c>
      <c r="F2053" s="100" t="s">
        <v>44</v>
      </c>
      <c r="G2053" s="101"/>
      <c r="H2053" s="43" t="s">
        <v>1</v>
      </c>
      <c r="I2053" s="76"/>
      <c r="K2053" s="140" t="str">
        <f t="shared" si="99"/>
        <v>林業與自然保育管理業務-林政與自然保育管理-獎補助費-對國內團體之捐助</v>
      </c>
      <c r="L2053" s="140" t="str">
        <f t="shared" si="100"/>
        <v>112年度林產產銷輔導計畫</v>
      </c>
      <c r="M2053" s="40" t="str">
        <f t="shared" si="101"/>
        <v>臺中市石岡區農會</v>
      </c>
    </row>
    <row r="2054" spans="1:13" ht="75">
      <c r="A2054" s="71" t="s">
        <v>2704</v>
      </c>
      <c r="B2054" s="71" t="s">
        <v>2717</v>
      </c>
      <c r="C2054" s="71" t="s">
        <v>2335</v>
      </c>
      <c r="D2054" s="71" t="s">
        <v>2229</v>
      </c>
      <c r="E2054" s="72">
        <v>40</v>
      </c>
      <c r="F2054" s="100" t="s">
        <v>44</v>
      </c>
      <c r="G2054" s="101"/>
      <c r="H2054" s="43" t="s">
        <v>1</v>
      </c>
      <c r="I2054" s="76"/>
      <c r="K2054" s="140" t="str">
        <f t="shared" si="99"/>
        <v>林業與自然保育管理業務-林政與自然保育管理-獎補助費-對國內團體之捐助</v>
      </c>
      <c r="L2054" s="140" t="str">
        <f t="shared" si="100"/>
        <v>113年林產產銷輔導計畫</v>
      </c>
      <c r="M2054" s="40" t="str">
        <f t="shared" si="101"/>
        <v>臺中市石岡區農會</v>
      </c>
    </row>
    <row r="2055" spans="1:13" ht="75">
      <c r="A2055" s="71" t="s">
        <v>2704</v>
      </c>
      <c r="B2055" s="71" t="s">
        <v>2716</v>
      </c>
      <c r="C2055" s="71" t="s">
        <v>2351</v>
      </c>
      <c r="D2055" s="71" t="s">
        <v>2229</v>
      </c>
      <c r="E2055" s="72">
        <v>110</v>
      </c>
      <c r="F2055" s="100" t="s">
        <v>44</v>
      </c>
      <c r="G2055" s="101"/>
      <c r="H2055" s="43" t="s">
        <v>1</v>
      </c>
      <c r="I2055" s="76"/>
      <c r="K2055" s="140" t="str">
        <f t="shared" si="99"/>
        <v>林業與自然保育管理業務-林政與自然保育管理-獎補助費-對國內團體之捐助</v>
      </c>
      <c r="L2055" s="140" t="str">
        <f t="shared" si="100"/>
        <v>112年度林產產銷輔導計畫</v>
      </c>
      <c r="M2055" s="40" t="str">
        <f t="shared" si="101"/>
        <v>臺中市和平區農會</v>
      </c>
    </row>
    <row r="2056" spans="1:13" ht="75">
      <c r="A2056" s="71" t="s">
        <v>2704</v>
      </c>
      <c r="B2056" s="71" t="s">
        <v>2718</v>
      </c>
      <c r="C2056" s="71" t="s">
        <v>2351</v>
      </c>
      <c r="D2056" s="71" t="s">
        <v>2229</v>
      </c>
      <c r="E2056" s="72">
        <v>220</v>
      </c>
      <c r="F2056" s="100" t="s">
        <v>44</v>
      </c>
      <c r="G2056" s="101"/>
      <c r="H2056" s="43" t="s">
        <v>1</v>
      </c>
      <c r="I2056" s="76"/>
      <c r="K2056" s="140" t="str">
        <f t="shared" si="99"/>
        <v>林業與自然保育管理業務-林政與自然保育管理-獎補助費-對國內團體之捐助</v>
      </c>
      <c r="L2056" s="140" t="str">
        <f t="shared" si="100"/>
        <v>113年林產產銷輔導計畫計畫</v>
      </c>
      <c r="M2056" s="40" t="str">
        <f t="shared" si="101"/>
        <v>臺中市和平區農會</v>
      </c>
    </row>
    <row r="2057" spans="1:13" ht="75">
      <c r="A2057" s="71" t="s">
        <v>2704</v>
      </c>
      <c r="B2057" s="71" t="s">
        <v>2716</v>
      </c>
      <c r="C2057" s="71" t="s">
        <v>2358</v>
      </c>
      <c r="D2057" s="71" t="s">
        <v>2229</v>
      </c>
      <c r="E2057" s="72">
        <v>85</v>
      </c>
      <c r="F2057" s="100" t="s">
        <v>44</v>
      </c>
      <c r="G2057" s="101"/>
      <c r="H2057" s="43" t="s">
        <v>1</v>
      </c>
      <c r="I2057" s="76"/>
      <c r="K2057" s="140" t="str">
        <f t="shared" si="99"/>
        <v>林業與自然保育管理業務-林政與自然保育管理-獎補助費-對國內團體之捐助</v>
      </c>
      <c r="L2057" s="140" t="str">
        <f t="shared" si="100"/>
        <v>112年度林產產銷輔導計畫</v>
      </c>
      <c r="M2057" s="40" t="str">
        <f t="shared" si="101"/>
        <v>臺中市東勢區農會</v>
      </c>
    </row>
    <row r="2058" spans="1:13" ht="75">
      <c r="A2058" s="71" t="s">
        <v>2704</v>
      </c>
      <c r="B2058" s="71" t="s">
        <v>2717</v>
      </c>
      <c r="C2058" s="71" t="s">
        <v>2358</v>
      </c>
      <c r="D2058" s="71" t="s">
        <v>2229</v>
      </c>
      <c r="E2058" s="72">
        <v>170</v>
      </c>
      <c r="F2058" s="100" t="s">
        <v>44</v>
      </c>
      <c r="G2058" s="101"/>
      <c r="H2058" s="43" t="s">
        <v>1</v>
      </c>
      <c r="I2058" s="76"/>
      <c r="K2058" s="140" t="str">
        <f t="shared" si="99"/>
        <v>林業與自然保育管理業務-林政與自然保育管理-獎補助費-對國內團體之捐助</v>
      </c>
      <c r="L2058" s="140" t="str">
        <f t="shared" si="100"/>
        <v>113年林產產銷輔導計畫</v>
      </c>
      <c r="M2058" s="40" t="str">
        <f t="shared" si="101"/>
        <v>臺中市東勢區農會</v>
      </c>
    </row>
    <row r="2059" spans="1:13" ht="75">
      <c r="A2059" s="71" t="s">
        <v>2704</v>
      </c>
      <c r="B2059" s="71" t="s">
        <v>2719</v>
      </c>
      <c r="C2059" s="71" t="s">
        <v>1161</v>
      </c>
      <c r="D2059" s="71" t="s">
        <v>2229</v>
      </c>
      <c r="E2059" s="72">
        <v>20</v>
      </c>
      <c r="F2059" s="100" t="s">
        <v>44</v>
      </c>
      <c r="G2059" s="101"/>
      <c r="H2059" s="43"/>
      <c r="I2059" s="76" t="s">
        <v>1</v>
      </c>
      <c r="K2059" s="140" t="str">
        <f t="shared" si="99"/>
        <v>林業與自然保育管理業務-林政與自然保育管理-獎補助費-對國內團體之捐助</v>
      </c>
      <c r="L2059" s="140" t="str">
        <f t="shared" si="100"/>
        <v>山坡地森林火災政策宣導活動計畫</v>
      </c>
      <c r="M2059" s="40" t="str">
        <f t="shared" si="101"/>
        <v>臺中市後備憲兵荷松協會</v>
      </c>
    </row>
    <row r="2060" spans="1:13" ht="112.5">
      <c r="A2060" s="71" t="s">
        <v>2704</v>
      </c>
      <c r="B2060" s="71" t="s">
        <v>2720</v>
      </c>
      <c r="C2060" s="71" t="s">
        <v>2721</v>
      </c>
      <c r="D2060" s="71" t="s">
        <v>2229</v>
      </c>
      <c r="E2060" s="72">
        <v>300</v>
      </c>
      <c r="F2060" s="100" t="s">
        <v>44</v>
      </c>
      <c r="G2060" s="101"/>
      <c r="H2060" s="43" t="s">
        <v>1</v>
      </c>
      <c r="I2060" s="76"/>
      <c r="K2060" s="140" t="str">
        <f t="shared" si="99"/>
        <v>林業與自然保育管理業務-林政與自然保育管理-獎補助費-對國內團體之捐助</v>
      </c>
      <c r="L2060" s="140" t="str">
        <f t="shared" si="100"/>
        <v>113年度高美野生動物保護區互花米草調查移除暨大肚溪口野生動物保護區生態調查教育推廣計畫</v>
      </c>
      <c r="M2060" s="40" t="str">
        <f t="shared" si="101"/>
        <v>臺中市海岸資源漁業發展所</v>
      </c>
    </row>
    <row r="2061" spans="1:13" ht="75">
      <c r="A2061" s="71" t="s">
        <v>2704</v>
      </c>
      <c r="B2061" s="71" t="s">
        <v>2722</v>
      </c>
      <c r="C2061" s="71" t="s">
        <v>2723</v>
      </c>
      <c r="D2061" s="71" t="s">
        <v>2229</v>
      </c>
      <c r="E2061" s="72">
        <v>445</v>
      </c>
      <c r="F2061" s="100" t="s">
        <v>44</v>
      </c>
      <c r="G2061" s="101"/>
      <c r="H2061" s="43" t="s">
        <v>1</v>
      </c>
      <c r="I2061" s="76"/>
      <c r="K2061" s="140" t="str">
        <f t="shared" si="99"/>
        <v>林業與自然保育管理業務-林政與自然保育管理-獎補助費-對國內團體之捐助</v>
      </c>
      <c r="L2061" s="140" t="str">
        <f t="shared" si="100"/>
        <v>112年度臺中市生物多樣性保育及入侵種管理計畫</v>
      </c>
      <c r="M2061" s="40" t="str">
        <f t="shared" si="101"/>
        <v>臺中市野生動物保育學會</v>
      </c>
    </row>
    <row r="2062" spans="1:13" ht="75">
      <c r="A2062" s="71" t="s">
        <v>2704</v>
      </c>
      <c r="B2062" s="71" t="s">
        <v>2724</v>
      </c>
      <c r="C2062" s="71" t="s">
        <v>2723</v>
      </c>
      <c r="D2062" s="71" t="s">
        <v>2229</v>
      </c>
      <c r="E2062" s="72">
        <v>1136</v>
      </c>
      <c r="F2062" s="100" t="s">
        <v>44</v>
      </c>
      <c r="G2062" s="101"/>
      <c r="H2062" s="43" t="s">
        <v>1</v>
      </c>
      <c r="I2062" s="76"/>
      <c r="K2062" s="140" t="str">
        <f t="shared" si="99"/>
        <v>林業與自然保育管理業務-林政與自然保育管理-獎補助費-對國內團體之捐助</v>
      </c>
      <c r="L2062" s="140" t="str">
        <f t="shared" si="100"/>
        <v>112年度臺中市野生動物危害農業防治及危害動物管理計畫</v>
      </c>
      <c r="M2062" s="40" t="str">
        <f t="shared" si="101"/>
        <v>臺中市野生動物保育學會</v>
      </c>
    </row>
    <row r="2063" spans="1:13" ht="75">
      <c r="A2063" s="71" t="s">
        <v>2704</v>
      </c>
      <c r="B2063" s="71" t="s">
        <v>2725</v>
      </c>
      <c r="C2063" s="71" t="s">
        <v>2723</v>
      </c>
      <c r="D2063" s="71" t="s">
        <v>2229</v>
      </c>
      <c r="E2063" s="72">
        <v>170</v>
      </c>
      <c r="F2063" s="100" t="s">
        <v>44</v>
      </c>
      <c r="G2063" s="101"/>
      <c r="H2063" s="43" t="s">
        <v>1</v>
      </c>
      <c r="I2063" s="76"/>
      <c r="K2063" s="140" t="str">
        <f t="shared" si="99"/>
        <v>林業與自然保育管理業務-林政與自然保育管理-獎補助費-對國內團體之捐助</v>
      </c>
      <c r="L2063" s="140" t="str">
        <f t="shared" si="100"/>
        <v>112年度臺中市綠鬣蜥防治宣導計畫</v>
      </c>
      <c r="M2063" s="40" t="str">
        <f t="shared" si="101"/>
        <v>臺中市野生動物保育學會</v>
      </c>
    </row>
    <row r="2064" spans="1:13" ht="75">
      <c r="A2064" s="71" t="s">
        <v>2704</v>
      </c>
      <c r="B2064" s="71" t="s">
        <v>2726</v>
      </c>
      <c r="C2064" s="71" t="s">
        <v>2723</v>
      </c>
      <c r="D2064" s="71" t="s">
        <v>2229</v>
      </c>
      <c r="E2064" s="72">
        <v>1790</v>
      </c>
      <c r="F2064" s="100" t="s">
        <v>44</v>
      </c>
      <c r="G2064" s="101"/>
      <c r="H2064" s="43" t="s">
        <v>1</v>
      </c>
      <c r="I2064" s="76"/>
      <c r="K2064" s="140" t="str">
        <f t="shared" si="99"/>
        <v>林業與自然保育管理業務-林政與自然保育管理-獎補助費-對國內團體之捐助</v>
      </c>
      <c r="L2064" s="140" t="str">
        <f t="shared" si="100"/>
        <v>113年度1999臺中市民一碼通野生動物保護計畫</v>
      </c>
      <c r="M2064" s="40" t="str">
        <f t="shared" si="101"/>
        <v>臺中市野生動物保育學會</v>
      </c>
    </row>
    <row r="2065" spans="1:13" ht="75">
      <c r="A2065" s="71" t="s">
        <v>2704</v>
      </c>
      <c r="B2065" s="71" t="s">
        <v>2727</v>
      </c>
      <c r="C2065" s="71" t="s">
        <v>2723</v>
      </c>
      <c r="D2065" s="71" t="s">
        <v>2229</v>
      </c>
      <c r="E2065" s="72">
        <v>1200</v>
      </c>
      <c r="F2065" s="100" t="s">
        <v>44</v>
      </c>
      <c r="G2065" s="101"/>
      <c r="H2065" s="43" t="s">
        <v>1</v>
      </c>
      <c r="I2065" s="76"/>
      <c r="K2065" s="140" t="str">
        <f t="shared" si="99"/>
        <v>林業與自然保育管理業務-林政與自然保育管理-獎補助費-對國內團體之捐助</v>
      </c>
      <c r="L2065" s="140" t="str">
        <f t="shared" si="100"/>
        <v>113年度臺中市蛇類檢核與野放計畫</v>
      </c>
      <c r="M2065" s="40" t="str">
        <f t="shared" si="101"/>
        <v>臺中市野生動物保育學會</v>
      </c>
    </row>
    <row r="2066" spans="1:13" ht="75">
      <c r="A2066" s="71" t="s">
        <v>2704</v>
      </c>
      <c r="B2066" s="71" t="s">
        <v>2728</v>
      </c>
      <c r="C2066" s="71" t="s">
        <v>2723</v>
      </c>
      <c r="D2066" s="71" t="s">
        <v>2229</v>
      </c>
      <c r="E2066" s="72">
        <v>1775</v>
      </c>
      <c r="F2066" s="100" t="s">
        <v>44</v>
      </c>
      <c r="G2066" s="101"/>
      <c r="H2066" s="43" t="s">
        <v>1</v>
      </c>
      <c r="I2066" s="76"/>
      <c r="K2066" s="140" t="str">
        <f t="shared" si="99"/>
        <v>林業與自然保育管理業務-林政與自然保育管理-獎補助費-對國內團體之捐助</v>
      </c>
      <c r="L2066" s="140" t="str">
        <f t="shared" si="100"/>
        <v>113年度臺中市野生動物危害農業防治計畫</v>
      </c>
      <c r="M2066" s="40" t="str">
        <f t="shared" si="101"/>
        <v>臺中市野生動物保育學會</v>
      </c>
    </row>
    <row r="2067" spans="1:13" ht="75">
      <c r="A2067" s="71" t="s">
        <v>2704</v>
      </c>
      <c r="B2067" s="71" t="s">
        <v>2729</v>
      </c>
      <c r="C2067" s="71" t="s">
        <v>2723</v>
      </c>
      <c r="D2067" s="71" t="s">
        <v>2229</v>
      </c>
      <c r="E2067" s="72">
        <v>1611</v>
      </c>
      <c r="F2067" s="100" t="s">
        <v>44</v>
      </c>
      <c r="G2067" s="101"/>
      <c r="H2067" s="43" t="s">
        <v>1</v>
      </c>
      <c r="I2067" s="76"/>
      <c r="K2067" s="140" t="str">
        <f t="shared" si="99"/>
        <v>林業與自然保育管理業務-林政與自然保育管理-獎補助費-對國內團體之捐助</v>
      </c>
      <c r="L2067" s="140" t="str">
        <f t="shared" si="100"/>
        <v>113年度臺中市野生動物救傷與暫時收容計畫</v>
      </c>
      <c r="M2067" s="40" t="str">
        <f t="shared" si="101"/>
        <v>臺中市野生動物保育學會</v>
      </c>
    </row>
    <row r="2068" spans="1:13" ht="75">
      <c r="A2068" s="71" t="s">
        <v>2704</v>
      </c>
      <c r="B2068" s="71" t="s">
        <v>2730</v>
      </c>
      <c r="C2068" s="71" t="s">
        <v>2723</v>
      </c>
      <c r="D2068" s="71" t="s">
        <v>2229</v>
      </c>
      <c r="E2068" s="72">
        <v>874</v>
      </c>
      <c r="F2068" s="100" t="s">
        <v>44</v>
      </c>
      <c r="G2068" s="101"/>
      <c r="H2068" s="43" t="s">
        <v>1</v>
      </c>
      <c r="I2068" s="76"/>
      <c r="K2068" s="140" t="str">
        <f t="shared" si="99"/>
        <v>林業與自然保育管理業務-林政與自然保育管理-獎補助費-對國內團體之捐助</v>
      </c>
      <c r="L2068" s="140" t="str">
        <f t="shared" si="100"/>
        <v>113年度臺中市斑腿樹蛙與海蟾蜍調查移除與生物多樣性宣導計畫</v>
      </c>
      <c r="M2068" s="40" t="str">
        <f t="shared" si="101"/>
        <v>臺中市野生動物保育學會</v>
      </c>
    </row>
    <row r="2069" spans="1:13" ht="75">
      <c r="A2069" s="71" t="s">
        <v>2704</v>
      </c>
      <c r="B2069" s="71" t="s">
        <v>2731</v>
      </c>
      <c r="C2069" s="71" t="s">
        <v>2723</v>
      </c>
      <c r="D2069" s="71" t="s">
        <v>2229</v>
      </c>
      <c r="E2069" s="72">
        <v>360</v>
      </c>
      <c r="F2069" s="100" t="s">
        <v>44</v>
      </c>
      <c r="G2069" s="101"/>
      <c r="H2069" s="43" t="s">
        <v>1</v>
      </c>
      <c r="I2069" s="76"/>
      <c r="K2069" s="140" t="str">
        <f t="shared" si="99"/>
        <v>林業與自然保育管理業務-林政與自然保育管理-獎補助費-對國內團體之捐助</v>
      </c>
      <c r="L2069" s="140" t="str">
        <f t="shared" si="100"/>
        <v>113年度臺中市綠鬣蜥防治宣導計畫</v>
      </c>
      <c r="M2069" s="40" t="str">
        <f t="shared" si="101"/>
        <v>臺中市野生動物保育學會</v>
      </c>
    </row>
    <row r="2070" spans="1:13" ht="75">
      <c r="A2070" s="44" t="s">
        <v>2704</v>
      </c>
      <c r="B2070" s="44" t="s">
        <v>2716</v>
      </c>
      <c r="C2070" s="44" t="s">
        <v>2386</v>
      </c>
      <c r="D2070" s="44" t="s">
        <v>2229</v>
      </c>
      <c r="E2070" s="50">
        <v>110</v>
      </c>
      <c r="F2070" s="42" t="s">
        <v>44</v>
      </c>
      <c r="G2070" s="44"/>
      <c r="H2070" s="43" t="s">
        <v>1</v>
      </c>
      <c r="I2070" s="76"/>
      <c r="K2070" s="140" t="str">
        <f t="shared" si="99"/>
        <v>林業與自然保育管理業務-林政與自然保育管理-獎補助費-對國內團體之捐助</v>
      </c>
      <c r="L2070" s="140" t="str">
        <f t="shared" si="100"/>
        <v>112年度林產產銷輔導計畫</v>
      </c>
      <c r="M2070" s="40" t="str">
        <f t="shared" si="101"/>
        <v>臺中市臺中地區農會</v>
      </c>
    </row>
    <row r="2071" spans="1:13" ht="75">
      <c r="A2071" s="44" t="s">
        <v>2704</v>
      </c>
      <c r="B2071" s="44" t="s">
        <v>2717</v>
      </c>
      <c r="C2071" s="44" t="s">
        <v>2386</v>
      </c>
      <c r="D2071" s="44" t="s">
        <v>2229</v>
      </c>
      <c r="E2071" s="50">
        <v>220</v>
      </c>
      <c r="F2071" s="42" t="s">
        <v>44</v>
      </c>
      <c r="G2071" s="49"/>
      <c r="H2071" s="43" t="s">
        <v>1</v>
      </c>
      <c r="I2071" s="76"/>
      <c r="K2071" s="140" t="str">
        <f t="shared" si="99"/>
        <v>林業與自然保育管理業務-林政與自然保育管理-獎補助費-對國內團體之捐助</v>
      </c>
      <c r="L2071" s="140" t="str">
        <f t="shared" si="100"/>
        <v>113年林產產銷輔導計畫</v>
      </c>
      <c r="M2071" s="40" t="str">
        <f t="shared" si="101"/>
        <v>臺中市臺中地區農會</v>
      </c>
    </row>
    <row r="2072" spans="1:13" ht="75">
      <c r="A2072" s="44" t="s">
        <v>2704</v>
      </c>
      <c r="B2072" s="44" t="s">
        <v>2716</v>
      </c>
      <c r="C2072" s="44" t="s">
        <v>2398</v>
      </c>
      <c r="D2072" s="44" t="s">
        <v>2229</v>
      </c>
      <c r="E2072" s="50">
        <v>85</v>
      </c>
      <c r="F2072" s="42" t="s">
        <v>44</v>
      </c>
      <c r="G2072" s="49"/>
      <c r="H2072" s="43" t="s">
        <v>1</v>
      </c>
      <c r="I2072" s="76"/>
      <c r="K2072" s="140" t="str">
        <f t="shared" si="99"/>
        <v>林業與自然保育管理業務-林政與自然保育管理-獎補助費-對國內團體之捐助</v>
      </c>
      <c r="L2072" s="140" t="str">
        <f t="shared" si="100"/>
        <v>112年度林產產銷輔導計畫</v>
      </c>
      <c r="M2072" s="40" t="str">
        <f t="shared" si="101"/>
        <v>臺中市豐原區農會</v>
      </c>
    </row>
    <row r="2073" spans="1:13" ht="75">
      <c r="A2073" s="44" t="s">
        <v>2704</v>
      </c>
      <c r="B2073" s="44" t="s">
        <v>2717</v>
      </c>
      <c r="C2073" s="44" t="s">
        <v>2398</v>
      </c>
      <c r="D2073" s="44" t="s">
        <v>2229</v>
      </c>
      <c r="E2073" s="50">
        <v>170</v>
      </c>
      <c r="F2073" s="42" t="s">
        <v>44</v>
      </c>
      <c r="G2073" s="49"/>
      <c r="H2073" s="43" t="s">
        <v>1</v>
      </c>
      <c r="I2073" s="76"/>
      <c r="K2073" s="140" t="str">
        <f t="shared" si="99"/>
        <v>林業與自然保育管理業務-林政與自然保育管理-獎補助費-對國內團體之捐助</v>
      </c>
      <c r="L2073" s="140" t="str">
        <f t="shared" si="100"/>
        <v>113年林產產銷輔導計畫</v>
      </c>
      <c r="M2073" s="40" t="str">
        <f t="shared" si="101"/>
        <v>臺中市豐原區農會</v>
      </c>
    </row>
    <row r="2074" spans="1:13" ht="56.25">
      <c r="A2074" s="44" t="s">
        <v>2732</v>
      </c>
      <c r="B2074" s="44" t="s">
        <v>2733</v>
      </c>
      <c r="C2074" s="44" t="s">
        <v>2734</v>
      </c>
      <c r="D2074" s="44" t="s">
        <v>2735</v>
      </c>
      <c r="E2074" s="50">
        <v>349</v>
      </c>
      <c r="F2074" s="42" t="s">
        <v>44</v>
      </c>
      <c r="G2074" s="49"/>
      <c r="H2074" s="43" t="s">
        <v>1</v>
      </c>
      <c r="I2074" s="76"/>
      <c r="K2074" s="140" t="str">
        <f t="shared" si="99"/>
        <v>動物保護與管理-動物保護-獎補助費-對國內團體之捐助</v>
      </c>
      <c r="L2074" s="140" t="str">
        <f t="shared" si="100"/>
        <v>112年第2次友善街犬貓計畫</v>
      </c>
      <c r="M2074" s="40" t="str">
        <f t="shared" si="101"/>
        <v>社團法人台灣之心愛護動物協會</v>
      </c>
    </row>
    <row r="2075" spans="1:13" ht="56.25">
      <c r="A2075" s="44" t="s">
        <v>2732</v>
      </c>
      <c r="B2075" s="44" t="s">
        <v>2733</v>
      </c>
      <c r="C2075" s="44" t="s">
        <v>2736</v>
      </c>
      <c r="D2075" s="44" t="s">
        <v>2735</v>
      </c>
      <c r="E2075" s="50">
        <v>97</v>
      </c>
      <c r="F2075" s="42" t="s">
        <v>44</v>
      </c>
      <c r="G2075" s="49"/>
      <c r="H2075" s="43" t="s">
        <v>1</v>
      </c>
      <c r="I2075" s="76"/>
      <c r="K2075" s="140" t="str">
        <f t="shared" si="99"/>
        <v>動物保護與管理-動物保護-獎補助費-對國內團體之捐助</v>
      </c>
      <c r="L2075" s="140" t="str">
        <f t="shared" si="100"/>
        <v>112年第2次友善街犬貓計畫</v>
      </c>
      <c r="M2075" s="40" t="str">
        <f t="shared" si="101"/>
        <v>社團法人台灣動物保護協進會</v>
      </c>
    </row>
    <row r="2076" spans="1:13" ht="56.25">
      <c r="A2076" s="44" t="s">
        <v>2732</v>
      </c>
      <c r="B2076" s="44" t="s">
        <v>2733</v>
      </c>
      <c r="C2076" s="44" t="s">
        <v>2737</v>
      </c>
      <c r="D2076" s="44" t="s">
        <v>2735</v>
      </c>
      <c r="E2076" s="50">
        <v>89</v>
      </c>
      <c r="F2076" s="42" t="s">
        <v>44</v>
      </c>
      <c r="G2076" s="49"/>
      <c r="H2076" s="43" t="s">
        <v>1</v>
      </c>
      <c r="I2076" s="76"/>
      <c r="K2076" s="140" t="str">
        <f t="shared" si="99"/>
        <v>動物保護與管理-動物保護-獎補助費-對國內團體之捐助</v>
      </c>
      <c r="L2076" s="140" t="str">
        <f t="shared" si="100"/>
        <v>112年第2次友善街犬貓計畫</v>
      </c>
      <c r="M2076" s="40" t="str">
        <f t="shared" si="101"/>
        <v>社團法人臺中市橋烽關懷生命協會</v>
      </c>
    </row>
    <row r="2077" spans="1:13" ht="56.25">
      <c r="A2077" s="44" t="s">
        <v>2732</v>
      </c>
      <c r="B2077" s="44" t="s">
        <v>2733</v>
      </c>
      <c r="C2077" s="44" t="s">
        <v>2738</v>
      </c>
      <c r="D2077" s="44" t="s">
        <v>2735</v>
      </c>
      <c r="E2077" s="50">
        <v>419</v>
      </c>
      <c r="F2077" s="42" t="s">
        <v>44</v>
      </c>
      <c r="G2077" s="49"/>
      <c r="H2077" s="43" t="s">
        <v>1</v>
      </c>
      <c r="I2077" s="76"/>
      <c r="K2077" s="140" t="str">
        <f t="shared" si="99"/>
        <v>動物保護與管理-動物保護-獎補助費-對國內團體之捐助</v>
      </c>
      <c r="L2077" s="140" t="str">
        <f t="shared" si="100"/>
        <v>112年第2次友善街犬貓計畫</v>
      </c>
      <c r="M2077" s="40" t="str">
        <f t="shared" si="101"/>
        <v>社團法人臺中市獸醫師公會</v>
      </c>
    </row>
    <row r="2078" spans="1:13" ht="56.25">
      <c r="A2078" s="44" t="s">
        <v>2732</v>
      </c>
      <c r="B2078" s="44" t="s">
        <v>2739</v>
      </c>
      <c r="C2078" s="44" t="s">
        <v>2740</v>
      </c>
      <c r="D2078" s="44" t="s">
        <v>2735</v>
      </c>
      <c r="E2078" s="50">
        <v>554</v>
      </c>
      <c r="F2078" s="42" t="s">
        <v>44</v>
      </c>
      <c r="G2078" s="49"/>
      <c r="H2078" s="43" t="s">
        <v>1</v>
      </c>
      <c r="I2078" s="76"/>
      <c r="K2078" s="140" t="str">
        <f t="shared" si="99"/>
        <v>動物保護與管理-動物保護-獎補助費-對國內團體之捐助</v>
      </c>
      <c r="L2078" s="140" t="str">
        <f t="shared" si="100"/>
        <v>112年臺中市遊蕩犬管理家戶訪查計畫</v>
      </c>
      <c r="M2078" s="40" t="str">
        <f t="shared" si="101"/>
        <v>台灣寵物全方位教育發展救援協會</v>
      </c>
    </row>
    <row r="2079" spans="1:13" ht="56.25">
      <c r="A2079" s="44" t="s">
        <v>2732</v>
      </c>
      <c r="B2079" s="44" t="s">
        <v>2741</v>
      </c>
      <c r="C2079" s="44" t="s">
        <v>2742</v>
      </c>
      <c r="D2079" s="44" t="s">
        <v>2735</v>
      </c>
      <c r="E2079" s="50">
        <v>95</v>
      </c>
      <c r="F2079" s="42" t="s">
        <v>44</v>
      </c>
      <c r="G2079" s="49"/>
      <c r="H2079" s="43" t="s">
        <v>1</v>
      </c>
      <c r="I2079" s="76"/>
      <c r="K2079" s="140" t="str">
        <f t="shared" si="99"/>
        <v>動物保護與管理-動物保護-獎補助費-對國內團體之捐助</v>
      </c>
      <c r="L2079" s="140" t="str">
        <f t="shared" si="100"/>
        <v>112年動物保護宣導活動</v>
      </c>
      <c r="M2079" s="40" t="str">
        <f t="shared" si="101"/>
        <v>台中市寵物商業同業公會</v>
      </c>
    </row>
    <row r="2080" spans="1:13" ht="56.25">
      <c r="A2080" s="44" t="s">
        <v>2732</v>
      </c>
      <c r="B2080" s="44" t="s">
        <v>2743</v>
      </c>
      <c r="C2080" s="44" t="s">
        <v>2744</v>
      </c>
      <c r="D2080" s="44" t="s">
        <v>2735</v>
      </c>
      <c r="E2080" s="50">
        <v>40</v>
      </c>
      <c r="F2080" s="42" t="s">
        <v>44</v>
      </c>
      <c r="G2080" s="49"/>
      <c r="H2080" s="43" t="s">
        <v>1</v>
      </c>
      <c r="I2080" s="76"/>
      <c r="K2080" s="140" t="str">
        <f t="shared" si="99"/>
        <v>動物保護與管理-動物保護-獎補助費-對國內團體之捐助</v>
      </c>
      <c r="L2080" s="140" t="str">
        <f t="shared" si="100"/>
        <v>辦理搖滾威力動物保護教育計劃</v>
      </c>
      <c r="M2080" s="40" t="str">
        <f t="shared" si="101"/>
        <v>社團法人臺中市好幸運協會</v>
      </c>
    </row>
    <row r="2081" spans="1:13" ht="56.25">
      <c r="A2081" s="44" t="s">
        <v>2732</v>
      </c>
      <c r="B2081" s="44" t="s">
        <v>2745</v>
      </c>
      <c r="C2081" s="44" t="s">
        <v>2737</v>
      </c>
      <c r="D2081" s="44" t="s">
        <v>2735</v>
      </c>
      <c r="E2081" s="50">
        <v>20</v>
      </c>
      <c r="F2081" s="42" t="s">
        <v>44</v>
      </c>
      <c r="G2081" s="49"/>
      <c r="H2081" s="43"/>
      <c r="I2081" s="76" t="s">
        <v>1</v>
      </c>
      <c r="K2081" s="140" t="str">
        <f t="shared" si="99"/>
        <v>動物保護與管理-動物保護-獎補助費-對國內團體之捐助</v>
      </c>
      <c r="L2081" s="140" t="str">
        <f t="shared" si="100"/>
        <v>辦理日常養護活動</v>
      </c>
      <c r="M2081" s="40" t="str">
        <f t="shared" si="101"/>
        <v>社團法人臺中市橋烽關懷生命協會</v>
      </c>
    </row>
    <row r="2082" spans="1:13" ht="56.25">
      <c r="A2082" s="44" t="s">
        <v>2732</v>
      </c>
      <c r="B2082" s="44" t="s">
        <v>2746</v>
      </c>
      <c r="C2082" s="44" t="s">
        <v>2747</v>
      </c>
      <c r="D2082" s="44" t="s">
        <v>2735</v>
      </c>
      <c r="E2082" s="50">
        <v>20</v>
      </c>
      <c r="F2082" s="42" t="s">
        <v>44</v>
      </c>
      <c r="G2082" s="49"/>
      <c r="H2082" s="43" t="s">
        <v>1</v>
      </c>
      <c r="I2082" s="76"/>
      <c r="K2082" s="140" t="str">
        <f t="shared" si="99"/>
        <v>動物保護與管理-動物保護-獎補助費-對國內團體之捐助</v>
      </c>
      <c r="L2082" s="140" t="str">
        <f t="shared" si="100"/>
        <v>113年度高齡動物健康預防保健</v>
      </c>
      <c r="M2082" s="40" t="str">
        <f t="shared" si="101"/>
        <v>社團法人台中市世界聯合保護動物協會</v>
      </c>
    </row>
    <row r="2083" spans="1:13" ht="56.25">
      <c r="A2083" s="44" t="s">
        <v>2732</v>
      </c>
      <c r="B2083" s="44" t="s">
        <v>2748</v>
      </c>
      <c r="C2083" s="44" t="s">
        <v>2749</v>
      </c>
      <c r="D2083" s="44" t="s">
        <v>2735</v>
      </c>
      <c r="E2083" s="50">
        <v>20</v>
      </c>
      <c r="F2083" s="42" t="s">
        <v>44</v>
      </c>
      <c r="G2083" s="49"/>
      <c r="H2083" s="43" t="s">
        <v>1</v>
      </c>
      <c r="I2083" s="76"/>
      <c r="K2083" s="140" t="str">
        <f t="shared" si="99"/>
        <v>動物保護與管理-動物保護-獎補助費-對國內團體之捐助</v>
      </c>
      <c r="L2083" s="140" t="str">
        <f t="shared" si="100"/>
        <v>113年犬貓認養及宣導活動</v>
      </c>
      <c r="M2083" s="40" t="str">
        <f t="shared" si="101"/>
        <v>社團法人臺中市希望愛生命關懷協會</v>
      </c>
    </row>
    <row r="2084" spans="1:13" ht="56.25">
      <c r="A2084" s="44" t="s">
        <v>2732</v>
      </c>
      <c r="B2084" s="44" t="s">
        <v>2750</v>
      </c>
      <c r="C2084" s="44" t="s">
        <v>2738</v>
      </c>
      <c r="D2084" s="44" t="s">
        <v>2735</v>
      </c>
      <c r="E2084" s="50">
        <v>20</v>
      </c>
      <c r="F2084" s="42" t="s">
        <v>44</v>
      </c>
      <c r="G2084" s="49"/>
      <c r="H2084" s="43" t="s">
        <v>1</v>
      </c>
      <c r="I2084" s="76"/>
      <c r="K2084" s="140" t="str">
        <f t="shared" si="99"/>
        <v>動物保護與管理-動物保護-獎補助費-對國內團體之捐助</v>
      </c>
      <c r="L2084" s="140" t="str">
        <f t="shared" si="100"/>
        <v>動物醫療環境品質提升</v>
      </c>
      <c r="M2084" s="40" t="str">
        <f t="shared" si="101"/>
        <v>社團法人臺中市獸醫師公會</v>
      </c>
    </row>
    <row r="2085" spans="1:13" ht="56.25">
      <c r="A2085" s="44" t="s">
        <v>2732</v>
      </c>
      <c r="B2085" s="44" t="s">
        <v>2751</v>
      </c>
      <c r="C2085" s="44" t="s">
        <v>2744</v>
      </c>
      <c r="D2085" s="44" t="s">
        <v>2735</v>
      </c>
      <c r="E2085" s="50">
        <v>16</v>
      </c>
      <c r="F2085" s="42" t="s">
        <v>44</v>
      </c>
      <c r="G2085" s="49"/>
      <c r="H2085" s="43" t="s">
        <v>1</v>
      </c>
      <c r="I2085" s="76"/>
      <c r="K2085" s="140" t="str">
        <f t="shared" si="99"/>
        <v>動物保護與管理-動物保護-獎補助費-對國內團體之捐助</v>
      </c>
      <c r="L2085" s="140" t="str">
        <f t="shared" si="100"/>
        <v>113年動物保護宣導活動</v>
      </c>
      <c r="M2085" s="40" t="str">
        <f t="shared" si="101"/>
        <v>社團法人臺中市好幸運協會</v>
      </c>
    </row>
    <row r="2086" spans="1:13" ht="56.25">
      <c r="A2086" s="44" t="s">
        <v>2732</v>
      </c>
      <c r="B2086" s="44" t="s">
        <v>2752</v>
      </c>
      <c r="C2086" s="44" t="s">
        <v>2753</v>
      </c>
      <c r="D2086" s="44" t="s">
        <v>2735</v>
      </c>
      <c r="E2086" s="50">
        <v>20</v>
      </c>
      <c r="F2086" s="42" t="s">
        <v>44</v>
      </c>
      <c r="G2086" s="49"/>
      <c r="H2086" s="43" t="s">
        <v>1</v>
      </c>
      <c r="I2086" s="76"/>
      <c r="K2086" s="140" t="str">
        <f t="shared" si="99"/>
        <v>動物保護與管理-動物保護-獎補助費-對國內團體之捐助</v>
      </c>
      <c r="L2086" s="140" t="str">
        <f t="shared" si="100"/>
        <v>流浪動物救援認養宣導</v>
      </c>
      <c r="M2086" s="40" t="str">
        <f t="shared" si="101"/>
        <v>台灣福爾摩沙保護動物協會</v>
      </c>
    </row>
    <row r="2087" spans="1:13" ht="56.25">
      <c r="A2087" s="44" t="s">
        <v>2732</v>
      </c>
      <c r="B2087" s="44" t="s">
        <v>2754</v>
      </c>
      <c r="C2087" s="44" t="s">
        <v>2755</v>
      </c>
      <c r="D2087" s="44" t="s">
        <v>2735</v>
      </c>
      <c r="E2087" s="50">
        <v>20</v>
      </c>
      <c r="F2087" s="42" t="s">
        <v>44</v>
      </c>
      <c r="G2087" s="49"/>
      <c r="H2087" s="43" t="s">
        <v>1</v>
      </c>
      <c r="I2087" s="76"/>
      <c r="K2087" s="140" t="str">
        <f t="shared" si="99"/>
        <v>動物保護與管理-動物保護-獎補助費-對國內團體之捐助</v>
      </c>
      <c r="L2087" s="140" t="str">
        <f t="shared" si="100"/>
        <v>流浪動物救援絕育及認養活動</v>
      </c>
      <c r="M2087" s="40" t="str">
        <f t="shared" si="101"/>
        <v>臺中市大里區保護動物協會</v>
      </c>
    </row>
    <row r="2088" spans="1:13" ht="56.25">
      <c r="A2088" s="44" t="s">
        <v>2732</v>
      </c>
      <c r="B2088" s="44" t="s">
        <v>2751</v>
      </c>
      <c r="C2088" s="44" t="s">
        <v>2756</v>
      </c>
      <c r="D2088" s="44" t="s">
        <v>2735</v>
      </c>
      <c r="E2088" s="50">
        <v>20</v>
      </c>
      <c r="F2088" s="42" t="s">
        <v>44</v>
      </c>
      <c r="G2088" s="49"/>
      <c r="H2088" s="43" t="s">
        <v>1</v>
      </c>
      <c r="I2088" s="76"/>
      <c r="K2088" s="140" t="str">
        <f t="shared" si="99"/>
        <v>動物保護與管理-動物保護-獎補助費-對國內團體之捐助</v>
      </c>
      <c r="L2088" s="140" t="str">
        <f t="shared" si="100"/>
        <v>113年動物保護宣導活動</v>
      </c>
      <c r="M2088" s="40" t="str">
        <f t="shared" si="101"/>
        <v>台中市動物福利推動協會</v>
      </c>
    </row>
    <row r="2089" spans="1:13" ht="56.25">
      <c r="A2089" s="44" t="s">
        <v>2757</v>
      </c>
      <c r="B2089" s="44" t="s">
        <v>2758</v>
      </c>
      <c r="C2089" s="44" t="s">
        <v>2734</v>
      </c>
      <c r="D2089" s="44" t="s">
        <v>2735</v>
      </c>
      <c r="E2089" s="50">
        <v>1500</v>
      </c>
      <c r="F2089" s="42" t="s">
        <v>44</v>
      </c>
      <c r="G2089" s="49"/>
      <c r="H2089" s="43" t="s">
        <v>1</v>
      </c>
      <c r="I2089" s="76"/>
      <c r="K2089" s="140" t="str">
        <f t="shared" si="99"/>
        <v>動物保護與管理-動物收容-獎補助費-對國內團體之捐助</v>
      </c>
      <c r="L2089" s="140" t="str">
        <f t="shared" si="100"/>
        <v>113年臺中市友善街犬貓計畫</v>
      </c>
      <c r="M2089" s="40" t="str">
        <f t="shared" si="101"/>
        <v>社團法人台灣之心愛護動物協會</v>
      </c>
    </row>
    <row r="2090" spans="1:13" ht="56.25">
      <c r="A2090" s="44" t="s">
        <v>2757</v>
      </c>
      <c r="B2090" s="44" t="s">
        <v>2758</v>
      </c>
      <c r="C2090" s="44" t="s">
        <v>2738</v>
      </c>
      <c r="D2090" s="44" t="s">
        <v>2735</v>
      </c>
      <c r="E2090" s="50">
        <v>1045</v>
      </c>
      <c r="F2090" s="42" t="s">
        <v>44</v>
      </c>
      <c r="G2090" s="49"/>
      <c r="H2090" s="43" t="s">
        <v>1</v>
      </c>
      <c r="I2090" s="76"/>
      <c r="K2090" s="140" t="str">
        <f t="shared" si="99"/>
        <v>動物保護與管理-動物收容-獎補助費-對國內團體之捐助</v>
      </c>
      <c r="L2090" s="140" t="str">
        <f t="shared" si="100"/>
        <v>113年臺中市友善街犬貓計畫</v>
      </c>
      <c r="M2090" s="40" t="str">
        <f t="shared" si="101"/>
        <v>社團法人臺中市獸醫師公會</v>
      </c>
    </row>
    <row r="2091" spans="1:13" ht="56.25">
      <c r="A2091" s="44" t="s">
        <v>2757</v>
      </c>
      <c r="B2091" s="44" t="s">
        <v>2758</v>
      </c>
      <c r="C2091" s="44" t="s">
        <v>2749</v>
      </c>
      <c r="D2091" s="44" t="s">
        <v>2735</v>
      </c>
      <c r="E2091" s="50">
        <v>500</v>
      </c>
      <c r="F2091" s="42" t="s">
        <v>44</v>
      </c>
      <c r="G2091" s="49"/>
      <c r="H2091" s="43" t="s">
        <v>1</v>
      </c>
      <c r="I2091" s="76"/>
      <c r="K2091" s="140" t="str">
        <f t="shared" si="99"/>
        <v>動物保護與管理-動物收容-獎補助費-對國內團體之捐助</v>
      </c>
      <c r="L2091" s="140" t="str">
        <f t="shared" si="100"/>
        <v>113年臺中市友善街犬貓計畫</v>
      </c>
      <c r="M2091" s="40" t="str">
        <f t="shared" si="101"/>
        <v>社團法人臺中市希望愛生命關懷協會</v>
      </c>
    </row>
    <row r="2092" spans="1:13" ht="56.25">
      <c r="A2092" s="44" t="s">
        <v>2757</v>
      </c>
      <c r="B2092" s="44" t="s">
        <v>2758</v>
      </c>
      <c r="C2092" s="44" t="s">
        <v>2737</v>
      </c>
      <c r="D2092" s="44" t="s">
        <v>2735</v>
      </c>
      <c r="E2092" s="50">
        <v>237</v>
      </c>
      <c r="F2092" s="42" t="s">
        <v>44</v>
      </c>
      <c r="G2092" s="49"/>
      <c r="H2092" s="43" t="s">
        <v>1</v>
      </c>
      <c r="I2092" s="76"/>
      <c r="K2092" s="140" t="str">
        <f t="shared" si="99"/>
        <v>動物保護與管理-動物收容-獎補助費-對國內團體之捐助</v>
      </c>
      <c r="L2092" s="140" t="str">
        <f t="shared" si="100"/>
        <v>113年臺中市友善街犬貓計畫</v>
      </c>
      <c r="M2092" s="40" t="str">
        <f t="shared" si="101"/>
        <v>社團法人臺中市橋烽關懷生命協會</v>
      </c>
    </row>
    <row r="2093" spans="1:13" ht="56.25">
      <c r="A2093" s="44" t="s">
        <v>2757</v>
      </c>
      <c r="B2093" s="44" t="s">
        <v>2758</v>
      </c>
      <c r="C2093" s="44" t="s">
        <v>2736</v>
      </c>
      <c r="D2093" s="44" t="s">
        <v>2735</v>
      </c>
      <c r="E2093" s="50">
        <v>717</v>
      </c>
      <c r="F2093" s="42" t="s">
        <v>44</v>
      </c>
      <c r="G2093" s="49"/>
      <c r="H2093" s="43" t="s">
        <v>1</v>
      </c>
      <c r="I2093" s="76"/>
      <c r="K2093" s="140" t="str">
        <f t="shared" si="99"/>
        <v>動物保護與管理-動物收容-獎補助費-對國內團體之捐助</v>
      </c>
      <c r="L2093" s="140" t="str">
        <f t="shared" si="100"/>
        <v>113年臺中市友善街犬貓計畫</v>
      </c>
      <c r="M2093" s="40" t="str">
        <f t="shared" si="101"/>
        <v>社團法人台灣動物保護協進會</v>
      </c>
    </row>
    <row r="2094" spans="1:13" ht="75">
      <c r="A2094" s="44" t="s">
        <v>2759</v>
      </c>
      <c r="B2094" s="44" t="s">
        <v>2760</v>
      </c>
      <c r="C2094" s="44" t="s">
        <v>2713</v>
      </c>
      <c r="D2094" s="44" t="s">
        <v>2721</v>
      </c>
      <c r="E2094" s="50">
        <v>499</v>
      </c>
      <c r="F2094" s="42" t="s">
        <v>44</v>
      </c>
      <c r="G2094" s="49"/>
      <c r="H2094" s="43" t="s">
        <v>1</v>
      </c>
      <c r="I2094" s="76"/>
      <c r="K2094" s="140" t="str">
        <f t="shared" si="99"/>
        <v>漁業及海岸管理-漁業行政及漁港管理-獎補助費-對國內團體之捐助</v>
      </c>
      <c r="L2094" s="140" t="str">
        <f t="shared" si="100"/>
        <v>112年度臺中市保護區及自然地景經營管理計畫</v>
      </c>
      <c r="M2094" s="40" t="str">
        <f t="shared" si="101"/>
        <v>社團法人台灣野鳥協會</v>
      </c>
    </row>
    <row r="2095" spans="1:13" ht="112.5">
      <c r="A2095" s="44" t="s">
        <v>2759</v>
      </c>
      <c r="B2095" s="44" t="s">
        <v>2761</v>
      </c>
      <c r="C2095" s="44" t="s">
        <v>2713</v>
      </c>
      <c r="D2095" s="44" t="s">
        <v>2721</v>
      </c>
      <c r="E2095" s="50">
        <v>122</v>
      </c>
      <c r="F2095" s="42" t="s">
        <v>44</v>
      </c>
      <c r="G2095" s="49"/>
      <c r="H2095" s="43" t="s">
        <v>1</v>
      </c>
      <c r="I2095" s="76"/>
      <c r="K2095" s="140" t="str">
        <f t="shared" si="99"/>
        <v>漁業及海岸管理-漁業行政及漁港管理-獎補助費-對國內團體之捐助</v>
      </c>
      <c r="L2095" s="140" t="str">
        <f t="shared" si="100"/>
        <v>113年度高美野生動物保護區互花米草調查移除暨大肚溪口耶生動物保護區生態調查教育推廣計畫</v>
      </c>
      <c r="M2095" s="40" t="str">
        <f t="shared" si="101"/>
        <v>社團法人台灣野鳥協會</v>
      </c>
    </row>
    <row r="2096" spans="1:13" ht="75">
      <c r="A2096" s="44" t="s">
        <v>2759</v>
      </c>
      <c r="B2096" s="44" t="s">
        <v>2762</v>
      </c>
      <c r="C2096" s="44" t="s">
        <v>2763</v>
      </c>
      <c r="D2096" s="44" t="s">
        <v>2721</v>
      </c>
      <c r="E2096" s="50">
        <v>4518</v>
      </c>
      <c r="F2096" s="42" t="s">
        <v>44</v>
      </c>
      <c r="G2096" s="49"/>
      <c r="H2096" s="43" t="s">
        <v>1</v>
      </c>
      <c r="I2096" s="76"/>
      <c r="K2096" s="140" t="str">
        <f t="shared" si="99"/>
        <v>漁業及海岸管理-漁業行政及漁港管理-獎補助費-對國內團體之捐助</v>
      </c>
      <c r="L2096" s="140" t="str">
        <f t="shared" si="100"/>
        <v>113年高美野生動物保護區及週邊經營管理計畫</v>
      </c>
      <c r="M2096" s="40" t="str">
        <f t="shared" si="101"/>
        <v>臺中市高美觀光文化促進會</v>
      </c>
    </row>
    <row r="2097" spans="1:13" ht="75">
      <c r="A2097" s="44" t="s">
        <v>2759</v>
      </c>
      <c r="B2097" s="44" t="s">
        <v>2764</v>
      </c>
      <c r="C2097" s="44" t="s">
        <v>2763</v>
      </c>
      <c r="D2097" s="44" t="s">
        <v>2721</v>
      </c>
      <c r="E2097" s="50">
        <v>580</v>
      </c>
      <c r="F2097" s="42" t="s">
        <v>44</v>
      </c>
      <c r="G2097" s="49"/>
      <c r="H2097" s="43" t="s">
        <v>1</v>
      </c>
      <c r="I2097" s="76"/>
      <c r="K2097" s="140" t="str">
        <f t="shared" si="99"/>
        <v>漁業及海岸管理-漁業行政及漁港管理-獎補助費-對國內團體之捐助</v>
      </c>
      <c r="L2097" s="140" t="str">
        <f t="shared" si="100"/>
        <v>高美濕地生態保育及教育推廣計畫</v>
      </c>
      <c r="M2097" s="40" t="str">
        <f t="shared" si="101"/>
        <v>臺中市高美觀光文化促進會</v>
      </c>
    </row>
    <row r="2098" spans="1:13" ht="75">
      <c r="A2098" s="44" t="s">
        <v>2759</v>
      </c>
      <c r="B2098" s="44" t="s">
        <v>2765</v>
      </c>
      <c r="C2098" s="44" t="s">
        <v>2766</v>
      </c>
      <c r="D2098" s="44" t="s">
        <v>2721</v>
      </c>
      <c r="E2098" s="50">
        <v>2082</v>
      </c>
      <c r="F2098" s="42" t="s">
        <v>44</v>
      </c>
      <c r="G2098" s="49"/>
      <c r="H2098" s="43" t="s">
        <v>1</v>
      </c>
      <c r="I2098" s="76"/>
      <c r="K2098" s="140" t="str">
        <f t="shared" si="99"/>
        <v>漁業及海岸管理-漁業行政及漁港管理-獎補助費-對國內團體之捐助</v>
      </c>
      <c r="L2098" s="140" t="str">
        <f t="shared" si="100"/>
        <v>113年度高美野生動物保護區經營管理計畫</v>
      </c>
      <c r="M2098" s="40" t="str">
        <f t="shared" si="101"/>
        <v>臺中市高美愛鄉協會</v>
      </c>
    </row>
    <row r="2099" spans="1:13" ht="75">
      <c r="A2099" s="44" t="s">
        <v>2759</v>
      </c>
      <c r="B2099" s="44" t="s">
        <v>2767</v>
      </c>
      <c r="C2099" s="44" t="s">
        <v>2768</v>
      </c>
      <c r="D2099" s="44" t="s">
        <v>2721</v>
      </c>
      <c r="E2099" s="50">
        <v>250</v>
      </c>
      <c r="F2099" s="42" t="s">
        <v>44</v>
      </c>
      <c r="G2099" s="49"/>
      <c r="H2099" s="43" t="s">
        <v>1</v>
      </c>
      <c r="I2099" s="76"/>
      <c r="K2099" s="140" t="str">
        <f t="shared" si="99"/>
        <v>漁業及海岸管理-漁業行政及漁港管理-獎補助費-對國內團體之捐助</v>
      </c>
      <c r="L2099" s="140" t="str">
        <f t="shared" si="100"/>
        <v>漁民節慶祝大會及電力宣導活動</v>
      </c>
      <c r="M2099" s="40" t="str">
        <f t="shared" si="101"/>
        <v>臺中市臺中區漁會</v>
      </c>
    </row>
    <row r="2100" spans="1:13" ht="75">
      <c r="A2100" s="44" t="s">
        <v>2759</v>
      </c>
      <c r="B2100" s="44" t="s">
        <v>2769</v>
      </c>
      <c r="C2100" s="44" t="s">
        <v>2768</v>
      </c>
      <c r="D2100" s="44" t="s">
        <v>2721</v>
      </c>
      <c r="E2100" s="50">
        <v>800</v>
      </c>
      <c r="F2100" s="42" t="s">
        <v>44</v>
      </c>
      <c r="G2100" s="49"/>
      <c r="H2100" s="43" t="s">
        <v>1</v>
      </c>
      <c r="I2100" s="76"/>
      <c r="K2100" s="140" t="str">
        <f t="shared" si="99"/>
        <v>漁業及海岸管理-漁業行政及漁港管理-獎補助費-對國內團體之捐助</v>
      </c>
      <c r="L2100" s="140" t="str">
        <f t="shared" si="100"/>
        <v>松柏漁港生鱻市集開幕系列活動</v>
      </c>
      <c r="M2100" s="40" t="str">
        <f t="shared" si="101"/>
        <v>臺中市臺中區漁會</v>
      </c>
    </row>
    <row r="2101" spans="1:13" ht="75">
      <c r="A2101" s="44" t="s">
        <v>2759</v>
      </c>
      <c r="B2101" s="44" t="s">
        <v>2770</v>
      </c>
      <c r="C2101" s="44" t="s">
        <v>2768</v>
      </c>
      <c r="D2101" s="44" t="s">
        <v>2721</v>
      </c>
      <c r="E2101" s="50">
        <v>639</v>
      </c>
      <c r="F2101" s="42" t="s">
        <v>44</v>
      </c>
      <c r="G2101" s="49"/>
      <c r="H2101" s="43" t="s">
        <v>1</v>
      </c>
      <c r="I2101" s="76"/>
      <c r="K2101" s="140" t="str">
        <f t="shared" si="99"/>
        <v>漁業及海岸管理-漁業行政及漁港管理-獎補助費-對國內團體之捐助</v>
      </c>
      <c r="L2101" s="140" t="str">
        <f t="shared" si="100"/>
        <v>松柏漁港生鱻市集推廣海洋及食魚教育系列活動</v>
      </c>
      <c r="M2101" s="40" t="str">
        <f t="shared" si="101"/>
        <v>臺中市臺中區漁會</v>
      </c>
    </row>
    <row r="2102" spans="1:13" ht="75">
      <c r="A2102" s="44" t="s">
        <v>2759</v>
      </c>
      <c r="B2102" s="44" t="s">
        <v>2771</v>
      </c>
      <c r="C2102" s="44" t="s">
        <v>2768</v>
      </c>
      <c r="D2102" s="44" t="s">
        <v>2721</v>
      </c>
      <c r="E2102" s="50">
        <v>550</v>
      </c>
      <c r="F2102" s="42" t="s">
        <v>44</v>
      </c>
      <c r="G2102" s="49"/>
      <c r="H2102" s="43" t="s">
        <v>1</v>
      </c>
      <c r="I2102" s="76"/>
      <c r="K2102" s="140" t="str">
        <f t="shared" si="99"/>
        <v>漁業及海岸管理-漁業行政及漁港管理-獎補助費-對國內團體之捐助</v>
      </c>
      <c r="L2102" s="140" t="str">
        <f t="shared" si="100"/>
        <v>在地漁產品推廣與供應行銷活動</v>
      </c>
      <c r="M2102" s="40" t="str">
        <f t="shared" si="101"/>
        <v>臺中市臺中區漁會</v>
      </c>
    </row>
    <row r="2103" spans="1:13" ht="75">
      <c r="A2103" s="44" t="s">
        <v>2759</v>
      </c>
      <c r="B2103" s="44" t="s">
        <v>2772</v>
      </c>
      <c r="C2103" s="44" t="s">
        <v>2768</v>
      </c>
      <c r="D2103" s="44" t="s">
        <v>2721</v>
      </c>
      <c r="E2103" s="50">
        <v>100</v>
      </c>
      <c r="F2103" s="42" t="s">
        <v>44</v>
      </c>
      <c r="G2103" s="49"/>
      <c r="H2103" s="43" t="s">
        <v>1</v>
      </c>
      <c r="I2103" s="76"/>
      <c r="K2103" s="140" t="str">
        <f t="shared" si="99"/>
        <v>漁業及海岸管理-漁業行政及漁港管理-獎補助費-對國內團體之捐助</v>
      </c>
      <c r="L2103" s="140" t="str">
        <f t="shared" si="100"/>
        <v>水產品檢驗計畫</v>
      </c>
      <c r="M2103" s="40" t="str">
        <f t="shared" si="101"/>
        <v>臺中市臺中區漁會</v>
      </c>
    </row>
    <row r="2104" spans="1:13" ht="75">
      <c r="A2104" s="44" t="s">
        <v>2759</v>
      </c>
      <c r="B2104" s="44" t="s">
        <v>2773</v>
      </c>
      <c r="C2104" s="44" t="s">
        <v>2768</v>
      </c>
      <c r="D2104" s="44" t="s">
        <v>2721</v>
      </c>
      <c r="E2104" s="50">
        <v>18</v>
      </c>
      <c r="F2104" s="42" t="s">
        <v>44</v>
      </c>
      <c r="G2104" s="49"/>
      <c r="H2104" s="43" t="s">
        <v>1</v>
      </c>
      <c r="I2104" s="76"/>
      <c r="K2104" s="140" t="str">
        <f t="shared" si="99"/>
        <v>漁業及海岸管理-漁業行政及漁港管理-獎補助費-對國內團體之捐助</v>
      </c>
      <c r="L2104" s="140" t="str">
        <f t="shared" si="100"/>
        <v>113年度臺中市臺中區漁會溯源水產品推廣行銷活動計畫</v>
      </c>
      <c r="M2104" s="40" t="str">
        <f t="shared" si="101"/>
        <v>臺中市臺中區漁會</v>
      </c>
    </row>
    <row r="2105" spans="1:13" ht="75">
      <c r="A2105" s="44" t="s">
        <v>2759</v>
      </c>
      <c r="B2105" s="44" t="s">
        <v>2774</v>
      </c>
      <c r="C2105" s="44" t="s">
        <v>2768</v>
      </c>
      <c r="D2105" s="44" t="s">
        <v>2721</v>
      </c>
      <c r="E2105" s="50">
        <v>3641</v>
      </c>
      <c r="F2105" s="42" t="s">
        <v>44</v>
      </c>
      <c r="G2105" s="49"/>
      <c r="H2105" s="43" t="s">
        <v>1</v>
      </c>
      <c r="I2105" s="76"/>
      <c r="K2105" s="140" t="str">
        <f t="shared" si="99"/>
        <v>漁業及海岸管理-漁業行政及漁港管理-獎補助費-對國內團體之捐助</v>
      </c>
      <c r="L2105" s="140" t="str">
        <f t="shared" si="100"/>
        <v>梧棲漁港製冰廠興建工程」(第2年)計畫</v>
      </c>
      <c r="M2105" s="40" t="str">
        <f t="shared" si="101"/>
        <v>臺中市臺中區漁會</v>
      </c>
    </row>
    <row r="2106" spans="1:13" ht="75">
      <c r="A2106" s="44" t="s">
        <v>2759</v>
      </c>
      <c r="B2106" s="44" t="s">
        <v>2775</v>
      </c>
      <c r="C2106" s="44" t="s">
        <v>2776</v>
      </c>
      <c r="D2106" s="44" t="s">
        <v>2721</v>
      </c>
      <c r="E2106" s="50">
        <v>13</v>
      </c>
      <c r="F2106" s="42" t="s">
        <v>44</v>
      </c>
      <c r="G2106" s="49"/>
      <c r="H2106" s="43" t="s">
        <v>1</v>
      </c>
      <c r="I2106" s="76"/>
      <c r="K2106" s="140" t="str">
        <f t="shared" si="99"/>
        <v>漁業及海岸管理-漁業行政及漁港管理-獎補助費-對國內團體之捐助</v>
      </c>
      <c r="L2106" s="140" t="str">
        <f t="shared" si="100"/>
        <v>臺中市食水嵙溪封溪護魚河段巡護及資源保育教育計畫</v>
      </c>
      <c r="M2106" s="40" t="str">
        <f t="shared" si="101"/>
        <v>社團法人臺中市白冷圳水流域發展協會</v>
      </c>
    </row>
    <row r="2107" spans="1:13" ht="75">
      <c r="A2107" s="44" t="s">
        <v>2759</v>
      </c>
      <c r="B2107" s="44" t="s">
        <v>2777</v>
      </c>
      <c r="C2107" s="44" t="s">
        <v>2511</v>
      </c>
      <c r="D2107" s="44" t="s">
        <v>2721</v>
      </c>
      <c r="E2107" s="50">
        <v>13</v>
      </c>
      <c r="F2107" s="42" t="s">
        <v>44</v>
      </c>
      <c r="G2107" s="49"/>
      <c r="H2107" s="43" t="s">
        <v>1</v>
      </c>
      <c r="I2107" s="76"/>
      <c r="K2107" s="140" t="str">
        <f t="shared" si="99"/>
        <v>漁業及海岸管理-漁業行政及漁港管理-獎補助費-對國內團體之捐助</v>
      </c>
      <c r="L2107" s="140" t="str">
        <f t="shared" si="100"/>
        <v>臺中市中嵙社區發展協會封溪護魚河段巡護及資源保育教育計畫</v>
      </c>
      <c r="M2107" s="40" t="str">
        <f t="shared" si="101"/>
        <v>臺中市東勢區中嵙社區發展協會</v>
      </c>
    </row>
    <row r="2108" spans="1:13" ht="56.25">
      <c r="A2108" s="44" t="s">
        <v>773</v>
      </c>
      <c r="B2108" s="44" t="s">
        <v>774</v>
      </c>
      <c r="C2108" s="44" t="s">
        <v>775</v>
      </c>
      <c r="D2108" s="44" t="s">
        <v>776</v>
      </c>
      <c r="E2108" s="50">
        <v>55</v>
      </c>
      <c r="F2108" s="42" t="s">
        <v>44</v>
      </c>
      <c r="G2108" s="44"/>
      <c r="H2108" s="43" t="s">
        <v>1</v>
      </c>
      <c r="I2108" s="76"/>
      <c r="K2108" s="140" t="str">
        <f t="shared" si="99"/>
        <v>觀光管理-觀光旅遊行銷與推廣-獎補助費-對國內團體之捐助</v>
      </c>
      <c r="L2108" s="140" t="str">
        <f t="shared" si="100"/>
        <v>2024永續發展課程交流分享會</v>
      </c>
      <c r="M2108" s="40" t="str">
        <f t="shared" si="101"/>
        <v>臺中市樂活觀光產業聯盟協會</v>
      </c>
    </row>
    <row r="2109" spans="1:13" ht="56.25">
      <c r="A2109" s="44" t="s">
        <v>773</v>
      </c>
      <c r="B2109" s="44" t="s">
        <v>777</v>
      </c>
      <c r="C2109" s="44" t="s">
        <v>778</v>
      </c>
      <c r="D2109" s="44" t="s">
        <v>776</v>
      </c>
      <c r="E2109" s="50">
        <v>95</v>
      </c>
      <c r="F2109" s="42" t="s">
        <v>44</v>
      </c>
      <c r="G2109" s="49"/>
      <c r="H2109" s="43" t="s">
        <v>1</v>
      </c>
      <c r="I2109" s="76"/>
      <c r="K2109" s="140" t="str">
        <f t="shared" si="99"/>
        <v>觀光管理-觀光旅遊行銷與推廣-獎補助費-對國內團體之捐助</v>
      </c>
      <c r="L2109" s="140" t="str">
        <f t="shared" si="100"/>
        <v>2024歡樂慶元宵</v>
      </c>
      <c r="M2109" s="40" t="str">
        <f t="shared" si="101"/>
        <v>台中市北區賴興社區發展協會</v>
      </c>
    </row>
    <row r="2110" spans="1:13" ht="56.25">
      <c r="A2110" s="44" t="s">
        <v>773</v>
      </c>
      <c r="B2110" s="44" t="s">
        <v>779</v>
      </c>
      <c r="C2110" s="44" t="s">
        <v>780</v>
      </c>
      <c r="D2110" s="44" t="s">
        <v>776</v>
      </c>
      <c r="E2110" s="50">
        <v>400</v>
      </c>
      <c r="F2110" s="42" t="s">
        <v>44</v>
      </c>
      <c r="G2110" s="49"/>
      <c r="H2110" s="43" t="s">
        <v>1</v>
      </c>
      <c r="I2110" s="76"/>
      <c r="K2110" s="140" t="str">
        <f t="shared" si="99"/>
        <v>觀光管理-觀光旅遊行銷與推廣-獎補助費-對國內團體之捐助</v>
      </c>
      <c r="L2110" s="140" t="str">
        <f t="shared" si="100"/>
        <v>鈴蘭通散步納涼會</v>
      </c>
      <c r="M2110" s="40" t="str">
        <f t="shared" si="101"/>
        <v>社團法人台灣中城再生文化協會</v>
      </c>
    </row>
    <row r="2111" spans="1:13" ht="56.25">
      <c r="A2111" s="44" t="s">
        <v>773</v>
      </c>
      <c r="B2111" s="44" t="s">
        <v>781</v>
      </c>
      <c r="C2111" s="44" t="s">
        <v>782</v>
      </c>
      <c r="D2111" s="44" t="s">
        <v>776</v>
      </c>
      <c r="E2111" s="50">
        <v>30</v>
      </c>
      <c r="F2111" s="42" t="s">
        <v>44</v>
      </c>
      <c r="G2111" s="49"/>
      <c r="H2111" s="43" t="s">
        <v>1</v>
      </c>
      <c r="I2111" s="76"/>
      <c r="K2111" s="140" t="str">
        <f t="shared" si="99"/>
        <v>觀光管理-觀光旅遊行銷與推廣-獎補助費-對國內團體之捐助</v>
      </c>
      <c r="L2111" s="140" t="str">
        <f t="shared" si="100"/>
        <v>113年我愛大臺中樂活觀光文化推廣活動</v>
      </c>
      <c r="M2111" s="40" t="str">
        <f t="shared" si="101"/>
        <v>臺中市大甲區新移民女性家庭關懷協會</v>
      </c>
    </row>
    <row r="2112" spans="1:13" ht="56.25">
      <c r="A2112" s="44" t="s">
        <v>773</v>
      </c>
      <c r="B2112" s="44" t="s">
        <v>783</v>
      </c>
      <c r="C2112" s="44" t="s">
        <v>784</v>
      </c>
      <c r="D2112" s="44" t="s">
        <v>776</v>
      </c>
      <c r="E2112" s="50">
        <v>30</v>
      </c>
      <c r="F2112" s="42" t="s">
        <v>44</v>
      </c>
      <c r="G2112" s="49"/>
      <c r="H2112" s="43" t="s">
        <v>1</v>
      </c>
      <c r="I2112" s="76"/>
      <c r="K2112" s="140" t="str">
        <f t="shared" si="99"/>
        <v>觀光管理-觀光旅遊行銷與推廣-獎補助費-對國內團體之捐助</v>
      </c>
      <c r="L2112" s="140" t="str">
        <f t="shared" si="100"/>
        <v>113年日南里元宵節親子健行踩街活動</v>
      </c>
      <c r="M2112" s="40" t="str">
        <f t="shared" si="101"/>
        <v>臺中市大甲區日南社區發展協會</v>
      </c>
    </row>
    <row r="2113" spans="1:13" ht="56.25">
      <c r="A2113" s="44" t="s">
        <v>773</v>
      </c>
      <c r="B2113" s="44" t="s">
        <v>785</v>
      </c>
      <c r="C2113" s="44" t="s">
        <v>786</v>
      </c>
      <c r="D2113" s="44" t="s">
        <v>776</v>
      </c>
      <c r="E2113" s="50">
        <v>40</v>
      </c>
      <c r="F2113" s="42" t="s">
        <v>44</v>
      </c>
      <c r="G2113" s="49"/>
      <c r="H2113" s="43" t="s">
        <v>1</v>
      </c>
      <c r="I2113" s="76"/>
      <c r="K2113" s="140" t="str">
        <f t="shared" si="99"/>
        <v>觀光管理-觀光旅遊行銷與推廣-獎補助費-對國內團體之捐助</v>
      </c>
      <c r="L2113" s="140" t="str">
        <f t="shared" si="100"/>
        <v>玩美大臺中-樂活文化生態采風</v>
      </c>
      <c r="M2113" s="40" t="str">
        <f t="shared" si="101"/>
        <v>臺中市大甲區婦女會</v>
      </c>
    </row>
    <row r="2114" spans="1:13" ht="56.25">
      <c r="A2114" s="44" t="s">
        <v>773</v>
      </c>
      <c r="B2114" s="44" t="s">
        <v>787</v>
      </c>
      <c r="C2114" s="44" t="s">
        <v>788</v>
      </c>
      <c r="D2114" s="44" t="s">
        <v>776</v>
      </c>
      <c r="E2114" s="50">
        <v>70</v>
      </c>
      <c r="F2114" s="42" t="s">
        <v>44</v>
      </c>
      <c r="G2114" s="49"/>
      <c r="H2114" s="43" t="s">
        <v>1</v>
      </c>
      <c r="I2114" s="76"/>
      <c r="K2114" s="140" t="str">
        <f t="shared" si="99"/>
        <v>觀光管理-觀光旅遊行銷與推廣-獎補助費-對國內團體之捐助</v>
      </c>
      <c r="L2114" s="140" t="str">
        <f t="shared" si="100"/>
        <v>平昌櫻花祭</v>
      </c>
      <c r="M2114" s="40" t="str">
        <f t="shared" si="101"/>
        <v>臺中市北屯區平昌社區發展協會</v>
      </c>
    </row>
    <row r="2115" spans="1:13" ht="56.25">
      <c r="A2115" s="44" t="s">
        <v>773</v>
      </c>
      <c r="B2115" s="44" t="s">
        <v>789</v>
      </c>
      <c r="C2115" s="44" t="s">
        <v>447</v>
      </c>
      <c r="D2115" s="44" t="s">
        <v>776</v>
      </c>
      <c r="E2115" s="50">
        <v>40</v>
      </c>
      <c r="F2115" s="42" t="s">
        <v>44</v>
      </c>
      <c r="G2115" s="49"/>
      <c r="H2115" s="43" t="s">
        <v>1</v>
      </c>
      <c r="I2115" s="76"/>
      <c r="K2115" s="140" t="str">
        <f t="shared" si="99"/>
        <v>觀光管理-觀光旅遊行銷與推廣-獎補助費-對國內團體之捐助</v>
      </c>
      <c r="L2115" s="140" t="str">
        <f t="shared" si="100"/>
        <v>2024小願遊海線尋龍廚</v>
      </c>
      <c r="M2115" s="40" t="str">
        <f t="shared" si="101"/>
        <v>臺中市清水小願文化創意協會</v>
      </c>
    </row>
    <row r="2116" spans="1:13" ht="56.25">
      <c r="A2116" s="44" t="s">
        <v>773</v>
      </c>
      <c r="B2116" s="44" t="s">
        <v>790</v>
      </c>
      <c r="C2116" s="44" t="s">
        <v>791</v>
      </c>
      <c r="D2116" s="44" t="s">
        <v>776</v>
      </c>
      <c r="E2116" s="50">
        <v>72</v>
      </c>
      <c r="F2116" s="42" t="s">
        <v>44</v>
      </c>
      <c r="G2116" s="49"/>
      <c r="H2116" s="43" t="s">
        <v>1</v>
      </c>
      <c r="I2116" s="76"/>
      <c r="K2116" s="140" t="str">
        <f t="shared" ref="K2116:K2179" si="102">A2116</f>
        <v>觀光管理-觀光旅遊行銷與推廣-獎補助費-對國內團體之捐助</v>
      </c>
      <c r="L2116" s="140" t="str">
        <f t="shared" ref="L2116:L2179" si="103">B2116</f>
        <v>2024鐵道追福-郵輪專列逍遙遊活動</v>
      </c>
      <c r="M2116" s="40" t="str">
        <f t="shared" ref="M2116:M2179" si="104">C2116</f>
        <v>臺中市葫蘆墩觀光發展協會</v>
      </c>
    </row>
    <row r="2117" spans="1:13" ht="56.25">
      <c r="A2117" s="44" t="s">
        <v>773</v>
      </c>
      <c r="B2117" s="44" t="s">
        <v>792</v>
      </c>
      <c r="C2117" s="44" t="s">
        <v>793</v>
      </c>
      <c r="D2117" s="44" t="s">
        <v>776</v>
      </c>
      <c r="E2117" s="50">
        <v>50</v>
      </c>
      <c r="F2117" s="42" t="s">
        <v>44</v>
      </c>
      <c r="G2117" s="49"/>
      <c r="H2117" s="43" t="s">
        <v>1</v>
      </c>
      <c r="I2117" s="76"/>
      <c r="K2117" s="140" t="str">
        <f t="shared" si="102"/>
        <v>觀光管理-觀光旅遊行銷與推廣-獎補助費-對國內團體之捐助</v>
      </c>
      <c r="L2117" s="140" t="str">
        <f t="shared" si="103"/>
        <v>永安社區健走活動</v>
      </c>
      <c r="M2117" s="40" t="str">
        <f t="shared" si="104"/>
        <v>臺中市大安區永安社區發展協會</v>
      </c>
    </row>
    <row r="2118" spans="1:13" ht="56.25">
      <c r="A2118" s="44" t="s">
        <v>773</v>
      </c>
      <c r="B2118" s="44" t="s">
        <v>794</v>
      </c>
      <c r="C2118" s="44" t="s">
        <v>795</v>
      </c>
      <c r="D2118" s="44" t="s">
        <v>776</v>
      </c>
      <c r="E2118" s="50">
        <v>50</v>
      </c>
      <c r="F2118" s="42" t="s">
        <v>44</v>
      </c>
      <c r="G2118" s="49"/>
      <c r="H2118" s="43" t="s">
        <v>1</v>
      </c>
      <c r="I2118" s="76"/>
      <c r="K2118" s="140" t="str">
        <f t="shared" si="102"/>
        <v>觀光管理-觀光旅遊行銷與推廣-獎補助費-對國內團體之捐助</v>
      </c>
      <c r="L2118" s="140" t="str">
        <f t="shared" si="103"/>
        <v>2024尋訪市定古蹟─日南火車站</v>
      </c>
      <c r="M2118" s="40" t="str">
        <f t="shared" si="104"/>
        <v>臺中市大甲區孟春社區發展協會</v>
      </c>
    </row>
    <row r="2119" spans="1:13" ht="56.25">
      <c r="A2119" s="44" t="s">
        <v>773</v>
      </c>
      <c r="B2119" s="44" t="s">
        <v>796</v>
      </c>
      <c r="C2119" s="44" t="s">
        <v>797</v>
      </c>
      <c r="D2119" s="44" t="s">
        <v>776</v>
      </c>
      <c r="E2119" s="50">
        <v>60</v>
      </c>
      <c r="F2119" s="42" t="s">
        <v>44</v>
      </c>
      <c r="G2119" s="49"/>
      <c r="H2119" s="43" t="s">
        <v>1</v>
      </c>
      <c r="I2119" s="76"/>
      <c r="K2119" s="140" t="str">
        <f t="shared" si="102"/>
        <v>觀光管理-觀光旅遊行銷與推廣-獎補助費-對國內團體之捐助</v>
      </c>
      <c r="L2119" s="140" t="str">
        <f t="shared" si="103"/>
        <v>113年探索大甲鐵砧山觀光生態健行活動</v>
      </c>
      <c r="M2119" s="40" t="str">
        <f t="shared" si="104"/>
        <v>臺中市大甲區文武社區發展協會</v>
      </c>
    </row>
    <row r="2120" spans="1:13" ht="56.25">
      <c r="A2120" s="44" t="s">
        <v>773</v>
      </c>
      <c r="B2120" s="44" t="s">
        <v>798</v>
      </c>
      <c r="C2120" s="44" t="s">
        <v>799</v>
      </c>
      <c r="D2120" s="44" t="s">
        <v>776</v>
      </c>
      <c r="E2120" s="50">
        <v>117</v>
      </c>
      <c r="F2120" s="42" t="s">
        <v>44</v>
      </c>
      <c r="G2120" s="49"/>
      <c r="H2120" s="43" t="s">
        <v>1</v>
      </c>
      <c r="I2120" s="76"/>
      <c r="K2120" s="140" t="str">
        <f t="shared" si="102"/>
        <v>觀光管理-觀光旅遊行銷與推廣-獎補助費-對國內團體之捐助</v>
      </c>
      <c r="L2120" s="140" t="str">
        <f t="shared" si="103"/>
        <v>2024大雅學府商圈元宵暨觀光行銷活動</v>
      </c>
      <c r="M2120" s="40" t="str">
        <f t="shared" si="104"/>
        <v>臺中市大雅學府商圈管理委員會</v>
      </c>
    </row>
    <row r="2121" spans="1:13" ht="93.75">
      <c r="A2121" s="44" t="s">
        <v>773</v>
      </c>
      <c r="B2121" s="44" t="s">
        <v>800</v>
      </c>
      <c r="C2121" s="44" t="s">
        <v>801</v>
      </c>
      <c r="D2121" s="44" t="s">
        <v>776</v>
      </c>
      <c r="E2121" s="50">
        <v>60</v>
      </c>
      <c r="F2121" s="42" t="s">
        <v>44</v>
      </c>
      <c r="G2121" s="49"/>
      <c r="H2121" s="43" t="s">
        <v>1</v>
      </c>
      <c r="I2121" s="76"/>
      <c r="K2121" s="140" t="str">
        <f t="shared" si="102"/>
        <v>觀光管理-觀光旅遊行銷與推廣-獎補助費-對國內團體之捐助</v>
      </c>
      <c r="L2121" s="140" t="str">
        <f t="shared" si="103"/>
        <v>臺中市后里區單車快樂遊2024節能減碳暨支持電源開發節約能源宣導反毒活動</v>
      </c>
      <c r="M2121" s="40" t="str">
        <f t="shared" si="104"/>
        <v>臺中市后里單車協會</v>
      </c>
    </row>
    <row r="2122" spans="1:13" ht="56.25">
      <c r="A2122" s="44" t="s">
        <v>773</v>
      </c>
      <c r="B2122" s="44" t="s">
        <v>802</v>
      </c>
      <c r="C2122" s="44" t="s">
        <v>803</v>
      </c>
      <c r="D2122" s="44" t="s">
        <v>776</v>
      </c>
      <c r="E2122" s="50">
        <v>50</v>
      </c>
      <c r="F2122" s="42" t="s">
        <v>44</v>
      </c>
      <c r="G2122" s="49"/>
      <c r="H2122" s="43" t="s">
        <v>1</v>
      </c>
      <c r="I2122" s="76"/>
      <c r="K2122" s="140" t="str">
        <f t="shared" si="102"/>
        <v>觀光管理-觀光旅遊行銷與推廣-獎補助費-對國內團體之捐助</v>
      </c>
      <c r="L2122" s="140" t="str">
        <f t="shared" si="103"/>
        <v>魅力臺中霧峰藝文饗宴</v>
      </c>
      <c r="M2122" s="40" t="str">
        <f t="shared" si="104"/>
        <v>臺中市霧峰區本堂社區發展協會</v>
      </c>
    </row>
    <row r="2123" spans="1:13" ht="56.25">
      <c r="A2123" s="44" t="s">
        <v>773</v>
      </c>
      <c r="B2123" s="44" t="s">
        <v>804</v>
      </c>
      <c r="C2123" s="44" t="s">
        <v>805</v>
      </c>
      <c r="D2123" s="44" t="s">
        <v>776</v>
      </c>
      <c r="E2123" s="50">
        <v>160</v>
      </c>
      <c r="F2123" s="42" t="s">
        <v>44</v>
      </c>
      <c r="G2123" s="49"/>
      <c r="H2123" s="43" t="s">
        <v>1</v>
      </c>
      <c r="I2123" s="76"/>
      <c r="K2123" s="140" t="str">
        <f t="shared" si="102"/>
        <v>觀光管理-觀光旅遊行銷與推廣-獎補助費-對國內團體之捐助</v>
      </c>
      <c r="L2123" s="140" t="str">
        <f t="shared" si="103"/>
        <v>2024年第一屆台中市原民觀光產業論壇研討會</v>
      </c>
      <c r="M2123" s="40" t="str">
        <f t="shared" si="104"/>
        <v>華夏國際文旅觀光協會</v>
      </c>
    </row>
    <row r="2124" spans="1:13" ht="56.25">
      <c r="A2124" s="44" t="s">
        <v>773</v>
      </c>
      <c r="B2124" s="44" t="s">
        <v>806</v>
      </c>
      <c r="C2124" s="44" t="s">
        <v>807</v>
      </c>
      <c r="D2124" s="44" t="s">
        <v>776</v>
      </c>
      <c r="E2124" s="50">
        <v>50</v>
      </c>
      <c r="F2124" s="42" t="s">
        <v>44</v>
      </c>
      <c r="G2124" s="49"/>
      <c r="H2124" s="43" t="s">
        <v>1</v>
      </c>
      <c r="I2124" s="76"/>
      <c r="K2124" s="140" t="str">
        <f t="shared" si="102"/>
        <v>觀光管理-觀光旅遊行銷與推廣-獎補助費-對國內團體之捐助</v>
      </c>
      <c r="L2124" s="140" t="str">
        <f t="shared" si="103"/>
        <v>113年我們一起去旅遊-發現台中的美</v>
      </c>
      <c r="M2124" s="40" t="str">
        <f t="shared" si="104"/>
        <v>臺中市酷狗藍在地成長協會</v>
      </c>
    </row>
    <row r="2125" spans="1:13" ht="69">
      <c r="A2125" s="44" t="s">
        <v>773</v>
      </c>
      <c r="B2125" s="44" t="s">
        <v>808</v>
      </c>
      <c r="C2125" s="44" t="s">
        <v>809</v>
      </c>
      <c r="D2125" s="44" t="s">
        <v>776</v>
      </c>
      <c r="E2125" s="50">
        <v>30</v>
      </c>
      <c r="F2125" s="42" t="s">
        <v>44</v>
      </c>
      <c r="G2125" s="49"/>
      <c r="H2125" s="43" t="s">
        <v>1</v>
      </c>
      <c r="I2125" s="76"/>
      <c r="K2125" s="140" t="str">
        <f t="shared" si="102"/>
        <v>觀光管理-觀光旅遊行銷與推廣-獎補助費-對國內團體之捐助</v>
      </c>
      <c r="L2125" s="140" t="str">
        <f t="shared" si="103"/>
        <v>樂齡長者與慢飛天使媽祖迺鐵砧山關懷活動</v>
      </c>
      <c r="M2125" s="40" t="str">
        <f t="shared" si="104"/>
        <v>國際獅子會中華民國總會台灣省台中縣大甲鎮安甲獅子會</v>
      </c>
    </row>
    <row r="2126" spans="1:13" ht="56.25">
      <c r="A2126" s="44" t="s">
        <v>773</v>
      </c>
      <c r="B2126" s="44" t="s">
        <v>810</v>
      </c>
      <c r="C2126" s="44" t="s">
        <v>811</v>
      </c>
      <c r="D2126" s="44" t="s">
        <v>776</v>
      </c>
      <c r="E2126" s="50">
        <v>40</v>
      </c>
      <c r="F2126" s="42" t="s">
        <v>44</v>
      </c>
      <c r="G2126" s="49"/>
      <c r="H2126" s="43" t="s">
        <v>1</v>
      </c>
      <c r="I2126" s="76"/>
      <c r="K2126" s="140" t="str">
        <f t="shared" si="102"/>
        <v>觀光管理-觀光旅遊行銷與推廣-獎補助費-對國內團體之捐助</v>
      </c>
      <c r="L2126" s="140" t="str">
        <f t="shared" si="103"/>
        <v>鰲峰音樂饗宴活動</v>
      </c>
      <c r="M2126" s="40" t="str">
        <f t="shared" si="104"/>
        <v>臺中市戀戀鰲峰樂音協會</v>
      </c>
    </row>
    <row r="2127" spans="1:13" ht="56.25">
      <c r="A2127" s="44" t="s">
        <v>773</v>
      </c>
      <c r="B2127" s="44" t="s">
        <v>812</v>
      </c>
      <c r="C2127" s="44" t="s">
        <v>813</v>
      </c>
      <c r="D2127" s="44" t="s">
        <v>776</v>
      </c>
      <c r="E2127" s="50">
        <v>30</v>
      </c>
      <c r="F2127" s="42" t="s">
        <v>44</v>
      </c>
      <c r="G2127" s="49"/>
      <c r="H2127" s="43" t="s">
        <v>1</v>
      </c>
      <c r="I2127" s="76"/>
      <c r="K2127" s="140" t="str">
        <f t="shared" si="102"/>
        <v>觀光管理-觀光旅遊行銷與推廣-獎補助費-對國內團體之捐助</v>
      </c>
      <c r="L2127" s="140" t="str">
        <f t="shared" si="103"/>
        <v>113年度中秋晚會人間情、慶團圓暨關懷弱勢族群</v>
      </c>
      <c r="M2127" s="40" t="str">
        <f t="shared" si="104"/>
        <v>臺中市大甲區奉化社區發展協會</v>
      </c>
    </row>
    <row r="2128" spans="1:13" ht="56.25">
      <c r="A2128" s="44" t="s">
        <v>773</v>
      </c>
      <c r="B2128" s="37" t="s">
        <v>814</v>
      </c>
      <c r="C2128" s="37" t="s">
        <v>815</v>
      </c>
      <c r="D2128" s="44" t="s">
        <v>776</v>
      </c>
      <c r="E2128" s="50">
        <v>40</v>
      </c>
      <c r="F2128" s="42" t="s">
        <v>44</v>
      </c>
      <c r="G2128" s="49"/>
      <c r="H2128" s="43" t="s">
        <v>1</v>
      </c>
      <c r="I2128" s="76"/>
      <c r="K2128" s="140" t="str">
        <f t="shared" si="102"/>
        <v>觀光管理-觀光旅遊行銷與推廣-獎補助費-對國內團體之捐助</v>
      </c>
      <c r="L2128" s="140" t="str">
        <f t="shared" si="103"/>
        <v>探訪海的音符＊風的故鄉；健康起步走</v>
      </c>
      <c r="M2128" s="40" t="str">
        <f t="shared" si="104"/>
        <v>臺中市大安區頂安社區發展協會</v>
      </c>
    </row>
    <row r="2129" spans="1:13" ht="56.25">
      <c r="A2129" s="44" t="s">
        <v>773</v>
      </c>
      <c r="B2129" s="37" t="s">
        <v>816</v>
      </c>
      <c r="C2129" s="37" t="s">
        <v>817</v>
      </c>
      <c r="D2129" s="44" t="s">
        <v>776</v>
      </c>
      <c r="E2129" s="50">
        <v>20</v>
      </c>
      <c r="F2129" s="42" t="s">
        <v>44</v>
      </c>
      <c r="G2129" s="49"/>
      <c r="H2129" s="43"/>
      <c r="I2129" s="43" t="s">
        <v>1</v>
      </c>
      <c r="K2129" s="140" t="str">
        <f t="shared" si="102"/>
        <v>觀光管理-觀光旅遊行銷與推廣-獎補助費-對國內團體之捐助</v>
      </c>
      <c r="L2129" s="140" t="str">
        <f t="shared" si="103"/>
        <v>大玩臺中愛上鐵砧山親子彩繪風箏</v>
      </c>
      <c r="M2129" s="40" t="str">
        <f t="shared" si="104"/>
        <v>臺中市三奶夫人關懷協會</v>
      </c>
    </row>
    <row r="2130" spans="1:13" ht="56.25">
      <c r="A2130" s="44" t="s">
        <v>773</v>
      </c>
      <c r="B2130" s="37" t="s">
        <v>818</v>
      </c>
      <c r="C2130" s="37" t="s">
        <v>819</v>
      </c>
      <c r="D2130" s="44" t="s">
        <v>776</v>
      </c>
      <c r="E2130" s="50">
        <v>20</v>
      </c>
      <c r="F2130" s="42" t="s">
        <v>44</v>
      </c>
      <c r="G2130" s="49"/>
      <c r="H2130" s="43"/>
      <c r="I2130" s="43" t="s">
        <v>1</v>
      </c>
      <c r="K2130" s="140" t="str">
        <f t="shared" si="102"/>
        <v>觀光管理-觀光旅遊行銷與推廣-獎補助費-對國內團體之捐助</v>
      </c>
      <c r="L2130" s="140" t="str">
        <f t="shared" si="103"/>
        <v>與尼有約 大玩台中-東南亞嘉年華會</v>
      </c>
      <c r="M2130" s="40" t="str">
        <f t="shared" si="104"/>
        <v>社團法人臺中市國際關懷印尼協會</v>
      </c>
    </row>
    <row r="2131" spans="1:13" ht="56.25">
      <c r="A2131" s="44" t="s">
        <v>773</v>
      </c>
      <c r="B2131" s="37" t="s">
        <v>820</v>
      </c>
      <c r="C2131" s="37" t="s">
        <v>821</v>
      </c>
      <c r="D2131" s="44" t="s">
        <v>776</v>
      </c>
      <c r="E2131" s="50">
        <v>20</v>
      </c>
      <c r="F2131" s="42" t="s">
        <v>44</v>
      </c>
      <c r="G2131" s="49"/>
      <c r="H2131" s="43"/>
      <c r="I2131" s="43" t="s">
        <v>1</v>
      </c>
      <c r="K2131" s="140" t="str">
        <f t="shared" si="102"/>
        <v>觀光管理-觀光旅遊行銷與推廣-獎補助費-對國內團體之捐助</v>
      </c>
      <c r="L2131" s="140" t="str">
        <f t="shared" si="103"/>
        <v>悠遊忘憂谷訪古尋幽健行go</v>
      </c>
      <c r="M2131" s="40" t="str">
        <f t="shared" si="104"/>
        <v>臺中市鄉村永續生活發展協會</v>
      </c>
    </row>
    <row r="2132" spans="1:13" ht="56.25">
      <c r="A2132" s="44" t="s">
        <v>773</v>
      </c>
      <c r="B2132" s="37" t="s">
        <v>822</v>
      </c>
      <c r="C2132" s="37" t="s">
        <v>823</v>
      </c>
      <c r="D2132" s="44" t="s">
        <v>776</v>
      </c>
      <c r="E2132" s="50">
        <v>30</v>
      </c>
      <c r="F2132" s="42" t="s">
        <v>44</v>
      </c>
      <c r="G2132" s="49"/>
      <c r="H2132" s="43" t="s">
        <v>1</v>
      </c>
      <c r="I2132" s="76"/>
      <c r="K2132" s="140" t="str">
        <f t="shared" si="102"/>
        <v>觀光管理-觀光旅遊行銷與推廣-獎補助費-對國內團體之捐助</v>
      </c>
      <c r="L2132" s="140" t="str">
        <f t="shared" si="103"/>
        <v>113年甲安埔元極舞鐵砧山巡禮古蹟活動</v>
      </c>
      <c r="M2132" s="40" t="str">
        <f t="shared" si="104"/>
        <v>臺中市甲安埔元極舞協會</v>
      </c>
    </row>
    <row r="2133" spans="1:13" ht="56.25">
      <c r="A2133" s="44" t="s">
        <v>773</v>
      </c>
      <c r="B2133" s="37" t="s">
        <v>824</v>
      </c>
      <c r="C2133" s="37" t="s">
        <v>825</v>
      </c>
      <c r="D2133" s="44" t="s">
        <v>776</v>
      </c>
      <c r="E2133" s="50">
        <v>30</v>
      </c>
      <c r="F2133" s="42" t="s">
        <v>44</v>
      </c>
      <c r="G2133" s="49"/>
      <c r="H2133" s="43" t="s">
        <v>1</v>
      </c>
      <c r="I2133" s="76"/>
      <c r="K2133" s="140" t="str">
        <f t="shared" si="102"/>
        <v>觀光管理-觀光旅遊行銷與推廣-獎補助費-對國內團體之捐助</v>
      </c>
      <c r="L2133" s="140" t="str">
        <f t="shared" si="103"/>
        <v>113江南巡禮社區好風光活動</v>
      </c>
      <c r="M2133" s="40" t="str">
        <f t="shared" si="104"/>
        <v>臺中市大甲區江南社區發展協會</v>
      </c>
    </row>
    <row r="2134" spans="1:13" ht="56.25">
      <c r="A2134" s="44" t="s">
        <v>773</v>
      </c>
      <c r="B2134" s="37" t="s">
        <v>826</v>
      </c>
      <c r="C2134" s="37" t="s">
        <v>827</v>
      </c>
      <c r="D2134" s="44" t="s">
        <v>776</v>
      </c>
      <c r="E2134" s="50">
        <v>138</v>
      </c>
      <c r="F2134" s="42" t="s">
        <v>44</v>
      </c>
      <c r="G2134" s="49"/>
      <c r="H2134" s="43" t="s">
        <v>1</v>
      </c>
      <c r="I2134" s="76"/>
      <c r="K2134" s="140" t="str">
        <f t="shared" si="102"/>
        <v>觀光管理-觀光旅遊行銷與推廣-獎補助費-對國內團體之捐助</v>
      </c>
      <c r="L2134" s="140" t="str">
        <f t="shared" si="103"/>
        <v>旅宿業丙種職業安全衛生業務主管訓練專班</v>
      </c>
      <c r="M2134" s="40" t="str">
        <f t="shared" si="104"/>
        <v>臺中市旅館商業同業公會</v>
      </c>
    </row>
    <row r="2135" spans="1:13" ht="56.25">
      <c r="A2135" s="44" t="s">
        <v>773</v>
      </c>
      <c r="B2135" s="37" t="s">
        <v>828</v>
      </c>
      <c r="C2135" s="37" t="s">
        <v>829</v>
      </c>
      <c r="D2135" s="44" t="s">
        <v>776</v>
      </c>
      <c r="E2135" s="50">
        <v>50</v>
      </c>
      <c r="F2135" s="42" t="s">
        <v>44</v>
      </c>
      <c r="G2135" s="49"/>
      <c r="H2135" s="43" t="s">
        <v>1</v>
      </c>
      <c r="I2135" s="76"/>
      <c r="K2135" s="140" t="str">
        <f t="shared" si="102"/>
        <v>觀光管理-觀光旅遊行銷與推廣-獎補助費-對國內團體之捐助</v>
      </c>
      <c r="L2135" s="140" t="str">
        <f t="shared" si="103"/>
        <v>113認識大甲城觀光文化健行起步走</v>
      </c>
      <c r="M2135" s="40" t="str">
        <f t="shared" si="104"/>
        <v>臺中市大甲區平安社區發展協會</v>
      </c>
    </row>
    <row r="2136" spans="1:13" ht="56.25">
      <c r="A2136" s="44" t="s">
        <v>773</v>
      </c>
      <c r="B2136" s="37" t="s">
        <v>830</v>
      </c>
      <c r="C2136" s="37" t="s">
        <v>831</v>
      </c>
      <c r="D2136" s="44" t="s">
        <v>776</v>
      </c>
      <c r="E2136" s="50">
        <v>30</v>
      </c>
      <c r="F2136" s="42" t="s">
        <v>44</v>
      </c>
      <c r="G2136" s="49"/>
      <c r="H2136" s="43" t="s">
        <v>1</v>
      </c>
      <c r="I2136" s="76"/>
      <c r="K2136" s="140" t="str">
        <f t="shared" si="102"/>
        <v>觀光管理-觀光旅遊行銷與推廣-獎補助費-對國內團體之捐助</v>
      </c>
      <c r="L2136" s="140" t="str">
        <f t="shared" si="103"/>
        <v>鐵砧頂店古蹟巡禮暨登山健行活動</v>
      </c>
      <c r="M2136" s="40" t="str">
        <f t="shared" si="104"/>
        <v>臺中市大甲區頂店社區發展協會</v>
      </c>
    </row>
    <row r="2137" spans="1:13" ht="56.25">
      <c r="A2137" s="44" t="s">
        <v>773</v>
      </c>
      <c r="B2137" s="37" t="s">
        <v>832</v>
      </c>
      <c r="C2137" s="37" t="s">
        <v>833</v>
      </c>
      <c r="D2137" s="44" t="s">
        <v>776</v>
      </c>
      <c r="E2137" s="50">
        <v>30</v>
      </c>
      <c r="F2137" s="42" t="s">
        <v>44</v>
      </c>
      <c r="G2137" s="49"/>
      <c r="H2137" s="43" t="s">
        <v>1</v>
      </c>
      <c r="I2137" s="76"/>
      <c r="K2137" s="140" t="str">
        <f t="shared" si="102"/>
        <v>觀光管理-觀光旅遊行銷與推廣-獎補助費-對國內團體之捐助</v>
      </c>
      <c r="L2137" s="140" t="str">
        <f t="shared" si="103"/>
        <v>台中市228公園親子潑水趣</v>
      </c>
      <c r="M2137" s="40" t="str">
        <f t="shared" si="104"/>
        <v>中華民國微笑天使協會</v>
      </c>
    </row>
    <row r="2138" spans="1:13" ht="56.25">
      <c r="A2138" s="44" t="s">
        <v>773</v>
      </c>
      <c r="B2138" s="37" t="s">
        <v>834</v>
      </c>
      <c r="C2138" s="37" t="s">
        <v>835</v>
      </c>
      <c r="D2138" s="44" t="s">
        <v>776</v>
      </c>
      <c r="E2138" s="50">
        <v>20</v>
      </c>
      <c r="F2138" s="42" t="s">
        <v>44</v>
      </c>
      <c r="G2138" s="49"/>
      <c r="H2138" s="43"/>
      <c r="I2138" s="43" t="s">
        <v>1</v>
      </c>
      <c r="K2138" s="140" t="str">
        <f t="shared" si="102"/>
        <v>觀光管理-觀光旅遊行銷與推廣-獎補助費-對國內團體之捐助</v>
      </c>
      <c r="L2138" s="140" t="str">
        <f t="shared" si="103"/>
        <v>新美老街巷古廟宇彩繪新活力健行活動</v>
      </c>
      <c r="M2138" s="40" t="str">
        <f t="shared" si="104"/>
        <v>臺中市大甲區新美社區發展協會</v>
      </c>
    </row>
    <row r="2139" spans="1:13" ht="75">
      <c r="A2139" s="44" t="s">
        <v>773</v>
      </c>
      <c r="B2139" s="37" t="s">
        <v>836</v>
      </c>
      <c r="C2139" s="37" t="s">
        <v>837</v>
      </c>
      <c r="D2139" s="44" t="s">
        <v>776</v>
      </c>
      <c r="E2139" s="50">
        <v>60</v>
      </c>
      <c r="F2139" s="42" t="s">
        <v>44</v>
      </c>
      <c r="G2139" s="49"/>
      <c r="H2139" s="43" t="s">
        <v>1</v>
      </c>
      <c r="I2139" s="76"/>
      <c r="K2139" s="140" t="str">
        <f t="shared" si="102"/>
        <v>觀光管理-觀光旅遊行銷與推廣-獎補助費-對國內團體之捐助</v>
      </c>
      <c r="L2139" s="140" t="str">
        <f t="shared" si="103"/>
        <v>113年度臺中市大安區松雅里慶贊廣澤尊王聖誕千秋暨中秋聯歡晚會</v>
      </c>
      <c r="M2139" s="40" t="str">
        <f t="shared" si="104"/>
        <v>臺中市大安區松雅社區發展協會</v>
      </c>
    </row>
    <row r="2140" spans="1:13" ht="56.25">
      <c r="A2140" s="44" t="s">
        <v>773</v>
      </c>
      <c r="B2140" s="37" t="s">
        <v>838</v>
      </c>
      <c r="C2140" s="37" t="s">
        <v>839</v>
      </c>
      <c r="D2140" s="44" t="s">
        <v>776</v>
      </c>
      <c r="E2140" s="50">
        <v>20</v>
      </c>
      <c r="F2140" s="42" t="s">
        <v>44</v>
      </c>
      <c r="G2140" s="49"/>
      <c r="H2140" s="43"/>
      <c r="I2140" s="43" t="s">
        <v>1</v>
      </c>
      <c r="K2140" s="140" t="str">
        <f t="shared" si="102"/>
        <v>觀光管理-觀光旅遊行銷與推廣-獎補助費-對國內團體之捐助</v>
      </c>
      <c r="L2140" s="140" t="str">
        <f t="shared" si="103"/>
        <v>穿梭群山峻嶺的水圳芳蹤</v>
      </c>
      <c r="M2140" s="40" t="str">
        <f t="shared" si="104"/>
        <v>社團法人臺中市白冷圳水流域發展協會</v>
      </c>
    </row>
    <row r="2141" spans="1:13" ht="56.25">
      <c r="A2141" s="44" t="s">
        <v>773</v>
      </c>
      <c r="B2141" s="37" t="s">
        <v>840</v>
      </c>
      <c r="C2141" s="37" t="s">
        <v>841</v>
      </c>
      <c r="D2141" s="44" t="s">
        <v>776</v>
      </c>
      <c r="E2141" s="50">
        <v>30</v>
      </c>
      <c r="F2141" s="42" t="s">
        <v>44</v>
      </c>
      <c r="G2141" s="49"/>
      <c r="H2141" s="43" t="s">
        <v>1</v>
      </c>
      <c r="I2141" s="76"/>
      <c r="K2141" s="140" t="str">
        <f t="shared" si="102"/>
        <v>觀光管理-觀光旅遊行銷與推廣-獎補助費-對國內團體之捐助</v>
      </c>
      <c r="L2141" s="140" t="str">
        <f t="shared" si="103"/>
        <v>濱海祭</v>
      </c>
      <c r="M2141" s="40" t="str">
        <f t="shared" si="104"/>
        <v>臺中市海線觀光發展協會</v>
      </c>
    </row>
    <row r="2142" spans="1:13" ht="56.25">
      <c r="A2142" s="44" t="s">
        <v>773</v>
      </c>
      <c r="B2142" s="37" t="s">
        <v>842</v>
      </c>
      <c r="C2142" s="37" t="s">
        <v>843</v>
      </c>
      <c r="D2142" s="44" t="s">
        <v>776</v>
      </c>
      <c r="E2142" s="50">
        <v>30</v>
      </c>
      <c r="F2142" s="42" t="s">
        <v>44</v>
      </c>
      <c r="G2142" s="49"/>
      <c r="H2142" s="43" t="s">
        <v>1</v>
      </c>
      <c r="I2142" s="76"/>
      <c r="K2142" s="140" t="str">
        <f t="shared" si="102"/>
        <v>觀光管理-觀光旅遊行銷與推廣-獎補助費-對國內團體之捐助</v>
      </c>
      <c r="L2142" s="140" t="str">
        <f t="shared" si="103"/>
        <v>2024樂活旅遊護照及形象影片</v>
      </c>
      <c r="M2142" s="40" t="str">
        <f t="shared" si="104"/>
        <v>臺中市樂活觀光產業聯盟協會</v>
      </c>
    </row>
    <row r="2143" spans="1:13" ht="56.25">
      <c r="A2143" s="44" t="s">
        <v>773</v>
      </c>
      <c r="B2143" s="37" t="s">
        <v>844</v>
      </c>
      <c r="C2143" s="37" t="s">
        <v>845</v>
      </c>
      <c r="D2143" s="44" t="s">
        <v>776</v>
      </c>
      <c r="E2143" s="50">
        <v>60</v>
      </c>
      <c r="F2143" s="42" t="s">
        <v>44</v>
      </c>
      <c r="G2143" s="49"/>
      <c r="H2143" s="43" t="s">
        <v>1</v>
      </c>
      <c r="I2143" s="76"/>
      <c r="K2143" s="140" t="str">
        <f t="shared" si="102"/>
        <v>觀光管理-觀光旅遊行銷與推廣-獎補助費-對國內團體之捐助</v>
      </c>
      <c r="L2143" s="140" t="str">
        <f t="shared" si="103"/>
        <v>113年度康河音樂饗宴-關懷弱勢團體親子團圓慶中秋</v>
      </c>
      <c r="M2143" s="40" t="str">
        <f t="shared" si="104"/>
        <v>臺中市大里區永隆社區發展協會</v>
      </c>
    </row>
    <row r="2144" spans="1:13" ht="56.25">
      <c r="A2144" s="44" t="s">
        <v>773</v>
      </c>
      <c r="B2144" s="37" t="s">
        <v>846</v>
      </c>
      <c r="C2144" s="37" t="s">
        <v>847</v>
      </c>
      <c r="D2144" s="44" t="s">
        <v>776</v>
      </c>
      <c r="E2144" s="50">
        <v>30</v>
      </c>
      <c r="F2144" s="42" t="s">
        <v>44</v>
      </c>
      <c r="G2144" s="49"/>
      <c r="H2144" s="43" t="s">
        <v>1</v>
      </c>
      <c r="I2144" s="76"/>
      <c r="K2144" s="140" t="str">
        <f t="shared" si="102"/>
        <v>觀光管理-觀光旅遊行銷與推廣-獎補助費-對國內團體之捐助</v>
      </c>
      <c r="L2144" s="140" t="str">
        <f t="shared" si="103"/>
        <v>臺中市外埔水流東桐花步道健行暨推動地方觀光活動</v>
      </c>
      <c r="M2144" s="40" t="str">
        <f t="shared" si="104"/>
        <v>臺中市外埔後備憲兵荷松協會</v>
      </c>
    </row>
    <row r="2145" spans="1:13" ht="56.25">
      <c r="A2145" s="44" t="s">
        <v>773</v>
      </c>
      <c r="B2145" s="37" t="s">
        <v>848</v>
      </c>
      <c r="C2145" s="37" t="s">
        <v>849</v>
      </c>
      <c r="D2145" s="44" t="s">
        <v>776</v>
      </c>
      <c r="E2145" s="50">
        <v>30</v>
      </c>
      <c r="F2145" s="42" t="s">
        <v>44</v>
      </c>
      <c r="G2145" s="49"/>
      <c r="H2145" s="43" t="s">
        <v>1</v>
      </c>
      <c r="I2145" s="76"/>
      <c r="K2145" s="140" t="str">
        <f t="shared" si="102"/>
        <v>觀光管理-觀光旅遊行銷與推廣-獎補助費-對國內團體之捐助</v>
      </c>
      <c r="L2145" s="140" t="str">
        <f t="shared" si="103"/>
        <v>太平盛世88潑水節、爸爸被水潑暨關懷新住民活動</v>
      </c>
      <c r="M2145" s="40" t="str">
        <f t="shared" si="104"/>
        <v>臺中市太平區中山社區發展協會</v>
      </c>
    </row>
    <row r="2146" spans="1:13" ht="56.25">
      <c r="A2146" s="44" t="s">
        <v>773</v>
      </c>
      <c r="B2146" s="37" t="s">
        <v>850</v>
      </c>
      <c r="C2146" s="37" t="s">
        <v>851</v>
      </c>
      <c r="D2146" s="44" t="s">
        <v>776</v>
      </c>
      <c r="E2146" s="50">
        <v>39</v>
      </c>
      <c r="F2146" s="42" t="s">
        <v>44</v>
      </c>
      <c r="G2146" s="49"/>
      <c r="H2146" s="43" t="s">
        <v>1</v>
      </c>
      <c r="I2146" s="76"/>
      <c r="K2146" s="140" t="str">
        <f t="shared" si="102"/>
        <v>觀光管理-觀光旅遊行銷與推廣-獎補助費-對國內團體之捐助</v>
      </c>
      <c r="L2146" s="140" t="str">
        <f t="shared" si="103"/>
        <v>臺中好禮協會AI智慧觀光國際化應用推廣</v>
      </c>
      <c r="M2146" s="40" t="str">
        <f t="shared" si="104"/>
        <v>臺中市好禮協會</v>
      </c>
    </row>
    <row r="2147" spans="1:13" ht="75">
      <c r="A2147" s="44" t="s">
        <v>773</v>
      </c>
      <c r="B2147" s="37" t="s">
        <v>852</v>
      </c>
      <c r="C2147" s="37" t="s">
        <v>853</v>
      </c>
      <c r="D2147" s="44" t="s">
        <v>776</v>
      </c>
      <c r="E2147" s="50">
        <v>30</v>
      </c>
      <c r="F2147" s="42" t="s">
        <v>44</v>
      </c>
      <c r="G2147" s="49"/>
      <c r="H2147" s="43" t="s">
        <v>1</v>
      </c>
      <c r="I2147" s="76"/>
      <c r="K2147" s="140" t="str">
        <f t="shared" si="102"/>
        <v>觀光管理-觀光旅遊行銷與推廣-獎補助費-對國內團體之捐助</v>
      </c>
      <c r="L2147" s="140" t="str">
        <f t="shared" si="103"/>
        <v>台中青商成立六十五週年慶典暨第三十七屆亞太觀光振興研討會議</v>
      </c>
      <c r="M2147" s="40" t="str">
        <f t="shared" si="104"/>
        <v>台中市台中國際青年商會</v>
      </c>
    </row>
    <row r="2148" spans="1:13" ht="56.25">
      <c r="A2148" s="44" t="s">
        <v>773</v>
      </c>
      <c r="B2148" s="37" t="s">
        <v>854</v>
      </c>
      <c r="C2148" s="37" t="s">
        <v>855</v>
      </c>
      <c r="D2148" s="44" t="s">
        <v>776</v>
      </c>
      <c r="E2148" s="50">
        <v>100</v>
      </c>
      <c r="F2148" s="42" t="s">
        <v>44</v>
      </c>
      <c r="G2148" s="49"/>
      <c r="H2148" s="43" t="s">
        <v>1</v>
      </c>
      <c r="I2148" s="76"/>
      <c r="K2148" s="140" t="str">
        <f t="shared" si="102"/>
        <v>觀光管理-觀光旅遊行銷與推廣-獎補助費-對國內團體之捐助</v>
      </c>
      <c r="L2148" s="140" t="str">
        <f t="shared" si="103"/>
        <v>113年運動i臺灣2.0計畫-2024臺中市體育嘉年華會</v>
      </c>
      <c r="M2148" s="40" t="str">
        <f t="shared" si="104"/>
        <v>臺中市體育總會</v>
      </c>
    </row>
    <row r="2149" spans="1:13" ht="56.25">
      <c r="A2149" s="44" t="s">
        <v>773</v>
      </c>
      <c r="B2149" s="37" t="s">
        <v>856</v>
      </c>
      <c r="C2149" s="37" t="s">
        <v>857</v>
      </c>
      <c r="D2149" s="44" t="s">
        <v>776</v>
      </c>
      <c r="E2149" s="50">
        <v>30</v>
      </c>
      <c r="F2149" s="42" t="s">
        <v>44</v>
      </c>
      <c r="G2149" s="49"/>
      <c r="H2149" s="43" t="s">
        <v>1</v>
      </c>
      <c r="I2149" s="76"/>
      <c r="K2149" s="140" t="str">
        <f t="shared" si="102"/>
        <v>觀光管理-觀光旅遊行銷與推廣-獎補助費-對國內團體之捐助</v>
      </c>
      <c r="L2149" s="140" t="str">
        <f t="shared" si="103"/>
        <v>113年度元極舞人文 生態探索健行活動</v>
      </c>
      <c r="M2149" s="40" t="str">
        <f t="shared" si="104"/>
        <v>大甲區體育會元極舞委員會</v>
      </c>
    </row>
    <row r="2150" spans="1:13" ht="56.25">
      <c r="A2150" s="44" t="s">
        <v>858</v>
      </c>
      <c r="B2150" s="37" t="s">
        <v>859</v>
      </c>
      <c r="C2150" s="37" t="s">
        <v>860</v>
      </c>
      <c r="D2150" s="44" t="s">
        <v>776</v>
      </c>
      <c r="E2150" s="50">
        <v>40</v>
      </c>
      <c r="F2150" s="42" t="s">
        <v>44</v>
      </c>
      <c r="G2150" s="49"/>
      <c r="H2150" s="43" t="s">
        <v>1</v>
      </c>
      <c r="I2150" s="76"/>
      <c r="K2150" s="140" t="str">
        <f t="shared" si="102"/>
        <v>觀光管理-觀光旅遊行銷與推廣-獎補助費-對國內團體之捐助</v>
      </c>
      <c r="L2150" s="140" t="str">
        <f t="shared" si="103"/>
        <v>113年度海線觀光資源點推廣計畫</v>
      </c>
      <c r="M2150" s="40" t="str">
        <f t="shared" si="104"/>
        <v>臺中縣梧棲老街再造協會</v>
      </c>
    </row>
    <row r="2151" spans="1:13" ht="75">
      <c r="A2151" s="44" t="s">
        <v>773</v>
      </c>
      <c r="B2151" s="37" t="s">
        <v>861</v>
      </c>
      <c r="C2151" s="37" t="s">
        <v>862</v>
      </c>
      <c r="D2151" s="44" t="s">
        <v>776</v>
      </c>
      <c r="E2151" s="50">
        <v>50</v>
      </c>
      <c r="F2151" s="42" t="s">
        <v>44</v>
      </c>
      <c r="G2151" s="49"/>
      <c r="H2151" s="43" t="s">
        <v>1</v>
      </c>
      <c r="I2151" s="76"/>
      <c r="K2151" s="140" t="str">
        <f t="shared" si="102"/>
        <v>觀光管理-觀光旅遊行銷與推廣-獎補助費-對國內團體之捐助</v>
      </c>
      <c r="L2151" s="140" t="str">
        <f t="shared" si="103"/>
        <v>113年中區都市原住民教會聯合豐年感恩祭暨大雅文化觀光禮讚</v>
      </c>
      <c r="M2151" s="40" t="str">
        <f t="shared" si="104"/>
        <v>台灣原住民族傳統文化暨領域保護協會</v>
      </c>
    </row>
    <row r="2152" spans="1:13" ht="56.25">
      <c r="A2152" s="44" t="s">
        <v>773</v>
      </c>
      <c r="B2152" s="37" t="s">
        <v>863</v>
      </c>
      <c r="C2152" s="37" t="s">
        <v>864</v>
      </c>
      <c r="D2152" s="44" t="s">
        <v>776</v>
      </c>
      <c r="E2152" s="50">
        <v>110</v>
      </c>
      <c r="F2152" s="42" t="s">
        <v>44</v>
      </c>
      <c r="G2152" s="49"/>
      <c r="H2152" s="43" t="s">
        <v>1</v>
      </c>
      <c r="I2152" s="76"/>
      <c r="K2152" s="140" t="str">
        <f t="shared" si="102"/>
        <v>觀光管理-觀光旅遊行銷與推廣-獎補助費-對國內團體之捐助</v>
      </c>
      <c r="L2152" s="140" t="str">
        <f t="shared" si="103"/>
        <v>2024歡樂聖誕主題變裝走秀X性平宣導活動</v>
      </c>
      <c r="M2152" s="40" t="str">
        <f t="shared" si="104"/>
        <v>臺中市大雅區大雅社區發展協會</v>
      </c>
    </row>
    <row r="2153" spans="1:13" ht="56.25">
      <c r="A2153" s="44" t="s">
        <v>858</v>
      </c>
      <c r="B2153" s="37" t="s">
        <v>865</v>
      </c>
      <c r="C2153" s="37" t="s">
        <v>843</v>
      </c>
      <c r="D2153" s="44" t="s">
        <v>776</v>
      </c>
      <c r="E2153" s="50">
        <v>110</v>
      </c>
      <c r="F2153" s="42" t="s">
        <v>44</v>
      </c>
      <c r="G2153" s="49"/>
      <c r="H2153" s="43" t="s">
        <v>1</v>
      </c>
      <c r="I2153" s="76"/>
      <c r="K2153" s="140" t="str">
        <f t="shared" si="102"/>
        <v>觀光管理-觀光旅遊行銷與推廣-獎補助費-對國內團體之捐助</v>
      </c>
      <c r="L2153" s="140" t="str">
        <f t="shared" si="103"/>
        <v>2024樂活運動旅遊觀光媒合會</v>
      </c>
      <c r="M2153" s="40" t="str">
        <f t="shared" si="104"/>
        <v>臺中市樂活觀光產業聯盟協會</v>
      </c>
    </row>
    <row r="2154" spans="1:13" ht="56.25">
      <c r="A2154" s="44" t="s">
        <v>773</v>
      </c>
      <c r="B2154" s="37" t="s">
        <v>866</v>
      </c>
      <c r="C2154" s="37" t="s">
        <v>867</v>
      </c>
      <c r="D2154" s="44" t="s">
        <v>776</v>
      </c>
      <c r="E2154" s="50">
        <v>64</v>
      </c>
      <c r="F2154" s="42" t="s">
        <v>44</v>
      </c>
      <c r="G2154" s="49"/>
      <c r="H2154" s="43" t="s">
        <v>1</v>
      </c>
      <c r="I2154" s="76"/>
      <c r="K2154" s="140" t="str">
        <f t="shared" si="102"/>
        <v>觀光管理-觀光旅遊行銷與推廣-獎補助費-對國內團體之捐助</v>
      </c>
      <c r="L2154" s="140" t="str">
        <f t="shared" si="103"/>
        <v>2025順心福『春曙迎百福~蛇歲納千祥』跨年晚會活動</v>
      </c>
      <c r="M2154" s="40" t="str">
        <f t="shared" si="104"/>
        <v>台中市藝文協進會</v>
      </c>
    </row>
    <row r="2155" spans="1:13" ht="56.25">
      <c r="A2155" s="44" t="s">
        <v>858</v>
      </c>
      <c r="B2155" s="37" t="s">
        <v>868</v>
      </c>
      <c r="C2155" s="37" t="s">
        <v>869</v>
      </c>
      <c r="D2155" s="44" t="s">
        <v>776</v>
      </c>
      <c r="E2155" s="50">
        <v>30</v>
      </c>
      <c r="F2155" s="42" t="s">
        <v>44</v>
      </c>
      <c r="G2155" s="49"/>
      <c r="H2155" s="43" t="s">
        <v>1</v>
      </c>
      <c r="I2155" s="76"/>
      <c r="K2155" s="140" t="str">
        <f t="shared" si="102"/>
        <v>觀光管理-觀光旅遊行銷與推廣-獎補助費-對國內團體之捐助</v>
      </c>
      <c r="L2155" s="140" t="str">
        <f t="shared" si="103"/>
        <v>2024台灣愛樂壓大賽活動</v>
      </c>
      <c r="M2155" s="40" t="str">
        <f t="shared" si="104"/>
        <v>社團法人台灣咖啡發展協會</v>
      </c>
    </row>
    <row r="2156" spans="1:13" ht="56.25">
      <c r="A2156" s="102" t="s">
        <v>2792</v>
      </c>
      <c r="B2156" s="102" t="s">
        <v>2793</v>
      </c>
      <c r="C2156" s="102" t="s">
        <v>2794</v>
      </c>
      <c r="D2156" s="102" t="s">
        <v>2795</v>
      </c>
      <c r="E2156" s="103">
        <v>50</v>
      </c>
      <c r="F2156" s="104" t="s">
        <v>44</v>
      </c>
      <c r="G2156" s="102"/>
      <c r="H2156" s="76" t="s">
        <v>1</v>
      </c>
      <c r="I2156" s="105"/>
      <c r="K2156" s="140" t="str">
        <f t="shared" si="102"/>
        <v>社會救濟-社會救濟-社會救助-獎補助費-對國內團體之捐助</v>
      </c>
      <c r="L2156" s="140" t="str">
        <f t="shared" si="103"/>
        <v>「歲末寒冬送暖圍爐宴」遊民服務方案</v>
      </c>
      <c r="M2156" s="40" t="str">
        <f t="shared" si="104"/>
        <v>臺中市後車頭發展協會</v>
      </c>
    </row>
    <row r="2157" spans="1:13" ht="56.25">
      <c r="A2157" s="102" t="s">
        <v>2796</v>
      </c>
      <c r="B2157" s="102" t="s">
        <v>2797</v>
      </c>
      <c r="C2157" s="102" t="s">
        <v>2798</v>
      </c>
      <c r="D2157" s="102" t="s">
        <v>2795</v>
      </c>
      <c r="E2157" s="103">
        <v>1507</v>
      </c>
      <c r="F2157" s="104" t="s">
        <v>44</v>
      </c>
      <c r="G2157" s="106"/>
      <c r="H2157" s="76" t="s">
        <v>1</v>
      </c>
      <c r="I2157" s="105"/>
      <c r="K2157" s="140" t="str">
        <f t="shared" si="102"/>
        <v>社政業務-社會福利-推行老人福利-獎補助費-對國內團體之捐助</v>
      </c>
      <c r="L2157" s="140" t="str">
        <f t="shared" si="103"/>
        <v>附設私立輔順仁愛之家服務費計畫</v>
      </c>
      <c r="M2157" s="40" t="str">
        <f t="shared" si="104"/>
        <v>財團法人台中市順天宮輔順將軍廟</v>
      </c>
    </row>
    <row r="2158" spans="1:13" ht="56.25">
      <c r="A2158" s="102" t="s">
        <v>2796</v>
      </c>
      <c r="B2158" s="102" t="s">
        <v>2799</v>
      </c>
      <c r="C2158" s="102" t="s">
        <v>2800</v>
      </c>
      <c r="D2158" s="102" t="s">
        <v>2795</v>
      </c>
      <c r="E2158" s="103">
        <v>20</v>
      </c>
      <c r="F2158" s="104" t="s">
        <v>44</v>
      </c>
      <c r="G2158" s="106"/>
      <c r="H2158" s="76" t="s">
        <v>1</v>
      </c>
      <c r="I2158" s="105"/>
      <c r="K2158" s="140" t="str">
        <f t="shared" si="102"/>
        <v>社政業務-社會福利-推行老人福利-獎補助費-對國內團體之捐助</v>
      </c>
      <c r="L2158" s="140" t="str">
        <f t="shared" si="103"/>
        <v>老人健康講座研習活動</v>
      </c>
      <c r="M2158" s="40" t="str">
        <f t="shared" si="104"/>
        <v>臺中市大雅老人會</v>
      </c>
    </row>
    <row r="2159" spans="1:13" ht="93.75">
      <c r="A2159" s="102" t="s">
        <v>2796</v>
      </c>
      <c r="B2159" s="102" t="s">
        <v>2801</v>
      </c>
      <c r="C2159" s="102" t="s">
        <v>2802</v>
      </c>
      <c r="D2159" s="102" t="s">
        <v>2795</v>
      </c>
      <c r="E2159" s="103">
        <v>1785</v>
      </c>
      <c r="F2159" s="104" t="s">
        <v>44</v>
      </c>
      <c r="G2159" s="106"/>
      <c r="H2159" s="76" t="s">
        <v>1</v>
      </c>
      <c r="I2159" s="105"/>
      <c r="K2159" s="140" t="str">
        <f t="shared" si="102"/>
        <v>社政業務-社會福利-推行老人福利-獎補助費-對國內團體之捐助</v>
      </c>
      <c r="L2159" s="140" t="str">
        <f t="shared" si="103"/>
        <v>一般性獎助經費獎助財團法人臺中市私立長生老人長期照護中心辦理「服務費」計畫</v>
      </c>
      <c r="M2159" s="40" t="str">
        <f t="shared" si="104"/>
        <v>財團法人臺中市私立長生老人長期照護中心</v>
      </c>
    </row>
    <row r="2160" spans="1:13" ht="56.25">
      <c r="A2160" s="102" t="s">
        <v>2796</v>
      </c>
      <c r="B2160" s="102" t="s">
        <v>2803</v>
      </c>
      <c r="C2160" s="102" t="s">
        <v>2804</v>
      </c>
      <c r="D2160" s="102" t="s">
        <v>2795</v>
      </c>
      <c r="E2160" s="103">
        <v>2713</v>
      </c>
      <c r="F2160" s="104" t="s">
        <v>44</v>
      </c>
      <c r="G2160" s="106"/>
      <c r="H2160" s="76" t="s">
        <v>1</v>
      </c>
      <c r="I2160" s="105"/>
      <c r="K2160" s="140" t="str">
        <f t="shared" si="102"/>
        <v>社政業務-社會福利-推行老人福利-獎補助費-對國內團體之捐助</v>
      </c>
      <c r="L2160" s="140" t="str">
        <f t="shared" si="103"/>
        <v>附設臺中市私立松柏園老人養護中心</v>
      </c>
      <c r="M2160" s="40" t="str">
        <f t="shared" si="104"/>
        <v>財團法人臺灣省私立永信社會福利基金會</v>
      </c>
    </row>
    <row r="2161" spans="1:13" ht="56.25">
      <c r="A2161" s="102" t="s">
        <v>2796</v>
      </c>
      <c r="B2161" s="102" t="s">
        <v>2805</v>
      </c>
      <c r="C2161" s="102" t="s">
        <v>2806</v>
      </c>
      <c r="D2161" s="102" t="s">
        <v>2795</v>
      </c>
      <c r="E2161" s="103">
        <v>2231</v>
      </c>
      <c r="F2161" s="104" t="s">
        <v>44</v>
      </c>
      <c r="G2161" s="106"/>
      <c r="H2161" s="76" t="s">
        <v>1</v>
      </c>
      <c r="I2161" s="105"/>
      <c r="K2161" s="140" t="str">
        <f t="shared" si="102"/>
        <v>社政業務-社會福利-推行老人福利-獎補助費-對國內團體之捐助</v>
      </c>
      <c r="L2161" s="140" t="str">
        <f t="shared" si="103"/>
        <v>附設臺中市私立廣達老人長期照顧中心(養護型)服務費</v>
      </c>
      <c r="M2161" s="40" t="str">
        <f t="shared" si="104"/>
        <v>財團法人臺中市私立廣達社會福利慈善事業基金會</v>
      </c>
    </row>
    <row r="2162" spans="1:13" ht="93.75">
      <c r="A2162" s="102" t="s">
        <v>2796</v>
      </c>
      <c r="B2162" s="102" t="s">
        <v>2807</v>
      </c>
      <c r="C2162" s="102" t="s">
        <v>2808</v>
      </c>
      <c r="D2162" s="102" t="s">
        <v>2795</v>
      </c>
      <c r="E2162" s="103">
        <v>1115</v>
      </c>
      <c r="F2162" s="104" t="s">
        <v>44</v>
      </c>
      <c r="G2162" s="106"/>
      <c r="H2162" s="76" t="s">
        <v>1</v>
      </c>
      <c r="I2162" s="105"/>
      <c r="K2162" s="140" t="str">
        <f t="shared" si="102"/>
        <v>社政業務-社會福利-推行老人福利-獎補助費-對國內團體之捐助</v>
      </c>
      <c r="L2162" s="140" t="str">
        <f t="shared" si="103"/>
        <v>一般性獎助經費獎助財團法人臺中市私立好耆老人長期照顧中心(養護型)辦理服務費計畫</v>
      </c>
      <c r="M2162" s="40" t="str">
        <f t="shared" si="104"/>
        <v>團法人臺中市私立好耆老人長期照顧中心(養護型)</v>
      </c>
    </row>
    <row r="2163" spans="1:13" ht="56.25">
      <c r="A2163" s="102" t="s">
        <v>2796</v>
      </c>
      <c r="B2163" s="102" t="s">
        <v>2809</v>
      </c>
      <c r="C2163" s="102" t="s">
        <v>2810</v>
      </c>
      <c r="D2163" s="102" t="s">
        <v>2795</v>
      </c>
      <c r="E2163" s="103">
        <v>2079</v>
      </c>
      <c r="F2163" s="104" t="s">
        <v>44</v>
      </c>
      <c r="G2163" s="106"/>
      <c r="H2163" s="76" t="s">
        <v>1</v>
      </c>
      <c r="I2163" s="105"/>
      <c r="K2163" s="140" t="str">
        <f t="shared" si="102"/>
        <v>社政業務-社會福利-推行老人福利-獎補助費-對國內團體之捐助</v>
      </c>
      <c r="L2163" s="140" t="str">
        <f t="shared" si="103"/>
        <v>附設臺中市私立田園老人養護中心計畫</v>
      </c>
      <c r="M2163" s="40" t="str">
        <f t="shared" si="104"/>
        <v>財團法人臺中市私立公老坪社會福利慈善事業基金會</v>
      </c>
    </row>
    <row r="2164" spans="1:13" ht="56.25">
      <c r="A2164" s="102" t="s">
        <v>2796</v>
      </c>
      <c r="B2164" s="102" t="s">
        <v>2797</v>
      </c>
      <c r="C2164" s="102" t="s">
        <v>2798</v>
      </c>
      <c r="D2164" s="102" t="s">
        <v>2795</v>
      </c>
      <c r="E2164" s="103">
        <v>1648</v>
      </c>
      <c r="F2164" s="104" t="s">
        <v>44</v>
      </c>
      <c r="G2164" s="106"/>
      <c r="H2164" s="76" t="s">
        <v>1</v>
      </c>
      <c r="I2164" s="105"/>
      <c r="K2164" s="140" t="str">
        <f t="shared" si="102"/>
        <v>社政業務-社會福利-推行老人福利-獎補助費-對國內團體之捐助</v>
      </c>
      <c r="L2164" s="140" t="str">
        <f t="shared" si="103"/>
        <v>附設私立輔順仁愛之家服務費計畫</v>
      </c>
      <c r="M2164" s="40" t="str">
        <f t="shared" si="104"/>
        <v>財團法人台中市順天宮輔順將軍廟</v>
      </c>
    </row>
    <row r="2165" spans="1:13" ht="56.25">
      <c r="A2165" s="102" t="s">
        <v>2796</v>
      </c>
      <c r="B2165" s="102" t="s">
        <v>2811</v>
      </c>
      <c r="C2165" s="102" t="s">
        <v>2812</v>
      </c>
      <c r="D2165" s="102" t="s">
        <v>2795</v>
      </c>
      <c r="E2165" s="103">
        <v>1030</v>
      </c>
      <c r="F2165" s="104" t="s">
        <v>44</v>
      </c>
      <c r="G2165" s="106"/>
      <c r="H2165" s="76" t="s">
        <v>1</v>
      </c>
      <c r="I2165" s="105"/>
      <c r="K2165" s="140" t="str">
        <f t="shared" si="102"/>
        <v>社政業務-社會福利-推行老人福利-獎補助費-對國內團體之捐助</v>
      </c>
      <c r="L2165" s="140" t="str">
        <f t="shared" si="103"/>
        <v>附設台中市私立信義老人養護中心計畫</v>
      </c>
      <c r="M2165" s="40" t="str">
        <f t="shared" si="104"/>
        <v>財團法人中華基督教福音信義傳道會</v>
      </c>
    </row>
    <row r="2166" spans="1:13" ht="75">
      <c r="A2166" s="102" t="s">
        <v>2796</v>
      </c>
      <c r="B2166" s="102" t="s">
        <v>2813</v>
      </c>
      <c r="C2166" s="102" t="s">
        <v>2806</v>
      </c>
      <c r="D2166" s="102" t="s">
        <v>2795</v>
      </c>
      <c r="E2166" s="103">
        <v>2165</v>
      </c>
      <c r="F2166" s="104" t="s">
        <v>44</v>
      </c>
      <c r="G2166" s="106"/>
      <c r="H2166" s="76" t="s">
        <v>1</v>
      </c>
      <c r="I2166" s="105"/>
      <c r="K2166" s="140" t="str">
        <f t="shared" si="102"/>
        <v>社政業務-社會福利-推行老人福利-獎補助費-對國內團體之捐助</v>
      </c>
      <c r="L2166" s="140" t="str">
        <f t="shared" si="103"/>
        <v>附設臺中市私立廣達老人長期照顧中心(養護型)服務費計畫</v>
      </c>
      <c r="M2166" s="40" t="str">
        <f t="shared" si="104"/>
        <v>財團法人臺中市私立廣達社會福利慈善事業基金會</v>
      </c>
    </row>
    <row r="2167" spans="1:13" ht="93.75">
      <c r="A2167" s="102" t="s">
        <v>2796</v>
      </c>
      <c r="B2167" s="102" t="s">
        <v>2807</v>
      </c>
      <c r="C2167" s="102" t="s">
        <v>2814</v>
      </c>
      <c r="D2167" s="102" t="s">
        <v>2795</v>
      </c>
      <c r="E2167" s="103">
        <v>923</v>
      </c>
      <c r="F2167" s="104" t="s">
        <v>44</v>
      </c>
      <c r="G2167" s="106"/>
      <c r="H2167" s="76" t="s">
        <v>1</v>
      </c>
      <c r="I2167" s="105"/>
      <c r="K2167" s="140" t="str">
        <f t="shared" si="102"/>
        <v>社政業務-社會福利-推行老人福利-獎補助費-對國內團體之捐助</v>
      </c>
      <c r="L2167" s="140" t="str">
        <f t="shared" si="103"/>
        <v>一般性獎助經費獎助財團法人臺中市私立好耆老人長期照顧中心(養護型)辦理服務費計畫</v>
      </c>
      <c r="M2167" s="40" t="str">
        <f t="shared" si="104"/>
        <v>財團法人臺中市私立好耆老人長期照顧中心(養護型)</v>
      </c>
    </row>
    <row r="2168" spans="1:13" ht="93.75">
      <c r="A2168" s="102" t="s">
        <v>2796</v>
      </c>
      <c r="B2168" s="102" t="s">
        <v>2815</v>
      </c>
      <c r="C2168" s="102" t="s">
        <v>2802</v>
      </c>
      <c r="D2168" s="102" t="s">
        <v>2795</v>
      </c>
      <c r="E2168" s="103">
        <v>1781</v>
      </c>
      <c r="F2168" s="104" t="s">
        <v>44</v>
      </c>
      <c r="G2168" s="106"/>
      <c r="H2168" s="76" t="s">
        <v>1</v>
      </c>
      <c r="I2168" s="105"/>
      <c r="K2168" s="140" t="str">
        <f t="shared" si="102"/>
        <v>社政業務-社會福利-推行老人福利-獎補助費-對國內團體之捐助</v>
      </c>
      <c r="L2168" s="140" t="str">
        <f t="shared" si="103"/>
        <v>一般性獎助經費獎助財團法人臺中市私立長生老人長期照護中心辦理服務費計畫</v>
      </c>
      <c r="M2168" s="40" t="str">
        <f t="shared" si="104"/>
        <v>財團法人臺中市私立長生老人長期照護中心</v>
      </c>
    </row>
    <row r="2169" spans="1:13" ht="131.25">
      <c r="A2169" s="102" t="s">
        <v>2796</v>
      </c>
      <c r="B2169" s="102" t="s">
        <v>2816</v>
      </c>
      <c r="C2169" s="102" t="s">
        <v>2804</v>
      </c>
      <c r="D2169" s="102" t="s">
        <v>2795</v>
      </c>
      <c r="E2169" s="103">
        <v>2655</v>
      </c>
      <c r="F2169" s="104" t="s">
        <v>44</v>
      </c>
      <c r="G2169" s="106"/>
      <c r="H2169" s="76" t="s">
        <v>1</v>
      </c>
      <c r="I2169" s="105"/>
      <c r="K2169" s="140" t="str">
        <f t="shared" si="102"/>
        <v>社政業務-社會福利-推行老人福利-獎補助費-對國內團體之捐助</v>
      </c>
      <c r="L2169" s="140" t="str">
        <f t="shared" si="103"/>
        <v>一般性獎助經費獎助財團法人臺灣省私立永信社會福利基金會辦理附設臺中市私立松柏園老人養護中心服務費計畫</v>
      </c>
      <c r="M2169" s="40" t="str">
        <f t="shared" si="104"/>
        <v>財團法人臺灣省私立永信社會福利基金會</v>
      </c>
    </row>
    <row r="2170" spans="1:13" ht="131.25">
      <c r="A2170" s="102" t="s">
        <v>2796</v>
      </c>
      <c r="B2170" s="102" t="s">
        <v>2817</v>
      </c>
      <c r="C2170" s="102" t="s">
        <v>2810</v>
      </c>
      <c r="D2170" s="102" t="s">
        <v>2795</v>
      </c>
      <c r="E2170" s="103">
        <v>1992</v>
      </c>
      <c r="F2170" s="104" t="s">
        <v>44</v>
      </c>
      <c r="G2170" s="106"/>
      <c r="H2170" s="76" t="s">
        <v>1</v>
      </c>
      <c r="I2170" s="105"/>
      <c r="K2170" s="140" t="str">
        <f t="shared" si="102"/>
        <v>社政業務-社會福利-推行老人福利-獎補助費-對國內團體之捐助</v>
      </c>
      <c r="L2170" s="140" t="str">
        <f t="shared" si="103"/>
        <v>一般性獎助經費獎助財團法人臺中市私立公老坪社會福利慈善事業基金會辦理附設臺中市私立田園老人養護中心服務費計畫</v>
      </c>
      <c r="M2170" s="40" t="str">
        <f t="shared" si="104"/>
        <v>財團法人臺中市私立公老坪社會福利慈善事業基金會</v>
      </c>
    </row>
    <row r="2171" spans="1:13" ht="112.5">
      <c r="A2171" s="102" t="s">
        <v>2796</v>
      </c>
      <c r="B2171" s="102" t="s">
        <v>2818</v>
      </c>
      <c r="C2171" s="102" t="s">
        <v>2812</v>
      </c>
      <c r="D2171" s="102" t="s">
        <v>2795</v>
      </c>
      <c r="E2171" s="103">
        <v>1030</v>
      </c>
      <c r="F2171" s="104" t="s">
        <v>44</v>
      </c>
      <c r="G2171" s="106"/>
      <c r="H2171" s="76" t="s">
        <v>1</v>
      </c>
      <c r="I2171" s="105"/>
      <c r="K2171" s="140" t="str">
        <f t="shared" si="102"/>
        <v>社政業務-社會福利-推行老人福利-獎補助費-對國內團體之捐助</v>
      </c>
      <c r="L2171" s="140" t="str">
        <f t="shared" si="103"/>
        <v>一般性獎助經費獎助財團法人中華基督教福音信義傳道會辦理附設台中市私立信義老人養護中心服務費計畫</v>
      </c>
      <c r="M2171" s="40" t="str">
        <f t="shared" si="104"/>
        <v>財團法人中華基督教福音信義傳道會</v>
      </c>
    </row>
    <row r="2172" spans="1:13" ht="56.25">
      <c r="A2172" s="102" t="s">
        <v>2819</v>
      </c>
      <c r="B2172" s="102" t="s">
        <v>2820</v>
      </c>
      <c r="C2172" s="102" t="s">
        <v>2821</v>
      </c>
      <c r="D2172" s="102" t="s">
        <v>2795</v>
      </c>
      <c r="E2172" s="103">
        <v>20</v>
      </c>
      <c r="F2172" s="104" t="s">
        <v>44</v>
      </c>
      <c r="G2172" s="106"/>
      <c r="H2172" s="76" t="s">
        <v>1</v>
      </c>
      <c r="I2172" s="105"/>
      <c r="K2172" s="140" t="str">
        <f t="shared" si="102"/>
        <v>社政業務-社會福利-人民團體-獎補助費-對國內團體之捐助</v>
      </c>
      <c r="L2172" s="140" t="str">
        <f t="shared" si="103"/>
        <v>揮毫春聯中醫健檢重視性騷擾防治工作宣導</v>
      </c>
      <c r="M2172" s="40" t="str">
        <f t="shared" si="104"/>
        <v>臺中市向陽社會服務協會</v>
      </c>
    </row>
    <row r="2173" spans="1:13" ht="56.25">
      <c r="A2173" s="102" t="s">
        <v>2819</v>
      </c>
      <c r="B2173" s="102" t="s">
        <v>2822</v>
      </c>
      <c r="C2173" s="102" t="s">
        <v>409</v>
      </c>
      <c r="D2173" s="102" t="s">
        <v>2795</v>
      </c>
      <c r="E2173" s="103">
        <v>10</v>
      </c>
      <c r="F2173" s="104" t="s">
        <v>44</v>
      </c>
      <c r="G2173" s="106"/>
      <c r="H2173" s="76" t="s">
        <v>1</v>
      </c>
      <c r="I2173" s="105"/>
      <c r="K2173" s="140" t="str">
        <f t="shared" si="102"/>
        <v>社政業務-社會福利-人民團體-獎補助費-對國內團體之捐助</v>
      </c>
      <c r="L2173" s="140" t="str">
        <f t="shared" si="103"/>
        <v>元旦親子健行暨節約用電宣導活動</v>
      </c>
      <c r="M2173" s="40" t="str">
        <f t="shared" si="104"/>
        <v>臺中市清水勵學會</v>
      </c>
    </row>
    <row r="2174" spans="1:13" ht="75">
      <c r="A2174" s="102" t="s">
        <v>2819</v>
      </c>
      <c r="B2174" s="102" t="s">
        <v>2823</v>
      </c>
      <c r="C2174" s="102" t="s">
        <v>1785</v>
      </c>
      <c r="D2174" s="102" t="s">
        <v>2795</v>
      </c>
      <c r="E2174" s="103">
        <v>20</v>
      </c>
      <c r="F2174" s="104" t="s">
        <v>44</v>
      </c>
      <c r="G2174" s="106"/>
      <c r="H2174" s="76" t="s">
        <v>1</v>
      </c>
      <c r="I2174" s="105"/>
      <c r="K2174" s="140" t="str">
        <f t="shared" si="102"/>
        <v>社政業務-社會福利-人民團體-獎補助費-對國內團體之捐助</v>
      </c>
      <c r="L2174" s="140" t="str">
        <f t="shared" si="103"/>
        <v>113年度千人健行暨淨山環保、綠地美化暨賀新春贈春聯活動</v>
      </c>
      <c r="M2174" s="40" t="str">
        <f t="shared" si="104"/>
        <v>台中縣大里崇光國際獅子會</v>
      </c>
    </row>
    <row r="2175" spans="1:13" ht="56.25">
      <c r="A2175" s="102" t="s">
        <v>2819</v>
      </c>
      <c r="B2175" s="102" t="s">
        <v>2824</v>
      </c>
      <c r="C2175" s="102" t="s">
        <v>2825</v>
      </c>
      <c r="D2175" s="102" t="s">
        <v>2795</v>
      </c>
      <c r="E2175" s="103">
        <v>20</v>
      </c>
      <c r="F2175" s="104" t="s">
        <v>44</v>
      </c>
      <c r="G2175" s="106"/>
      <c r="H2175" s="76" t="s">
        <v>1</v>
      </c>
      <c r="I2175" s="105"/>
      <c r="K2175" s="140" t="str">
        <f t="shared" si="102"/>
        <v>社政業務-社會福利-人民團體-獎補助費-對國內團體之捐助</v>
      </c>
      <c r="L2175" s="140" t="str">
        <f t="shared" si="103"/>
        <v>環保防疫關懷老人心動起來</v>
      </c>
      <c r="M2175" s="40" t="str">
        <f t="shared" si="104"/>
        <v>社團法人芳馨文化交流慈善會</v>
      </c>
    </row>
    <row r="2176" spans="1:13" ht="56.25">
      <c r="A2176" s="102" t="s">
        <v>2819</v>
      </c>
      <c r="B2176" s="102" t="s">
        <v>2826</v>
      </c>
      <c r="C2176" s="102" t="s">
        <v>2827</v>
      </c>
      <c r="D2176" s="102" t="s">
        <v>2795</v>
      </c>
      <c r="E2176" s="103">
        <v>20</v>
      </c>
      <c r="F2176" s="104" t="s">
        <v>44</v>
      </c>
      <c r="G2176" s="106"/>
      <c r="H2176" s="76" t="s">
        <v>1</v>
      </c>
      <c r="I2176" s="105"/>
      <c r="K2176" s="140" t="str">
        <f t="shared" si="102"/>
        <v>社政業務-社會福利-人民團體-獎補助費-對國內團體之捐助</v>
      </c>
      <c r="L2176" s="140" t="str">
        <f t="shared" si="103"/>
        <v>新春揮毫中醫健檢重視性騷擾防治工作宣導</v>
      </c>
      <c r="M2176" s="40" t="str">
        <f t="shared" si="104"/>
        <v>社團法人臺中市向陽荷松客家協會</v>
      </c>
    </row>
    <row r="2177" spans="1:13" ht="56.25">
      <c r="A2177" s="102" t="s">
        <v>2819</v>
      </c>
      <c r="B2177" s="102" t="s">
        <v>2828</v>
      </c>
      <c r="C2177" s="102" t="s">
        <v>2829</v>
      </c>
      <c r="D2177" s="102" t="s">
        <v>2795</v>
      </c>
      <c r="E2177" s="103">
        <v>12</v>
      </c>
      <c r="F2177" s="104" t="s">
        <v>44</v>
      </c>
      <c r="G2177" s="106"/>
      <c r="H2177" s="76" t="s">
        <v>1</v>
      </c>
      <c r="I2177" s="105"/>
      <c r="K2177" s="140" t="str">
        <f t="shared" si="102"/>
        <v>社政業務-社會福利-人民團體-獎補助費-對國內團體之捐助</v>
      </c>
      <c r="L2177" s="140" t="str">
        <f t="shared" si="103"/>
        <v>新春拓印年畫贈春聯重視性騷擾防治工作宣導</v>
      </c>
      <c r="M2177" s="40" t="str">
        <f t="shared" si="104"/>
        <v>臺中市福安慈善發展協會</v>
      </c>
    </row>
    <row r="2178" spans="1:13" ht="56.25">
      <c r="A2178" s="102" t="s">
        <v>2819</v>
      </c>
      <c r="B2178" s="102" t="s">
        <v>2830</v>
      </c>
      <c r="C2178" s="102" t="s">
        <v>2831</v>
      </c>
      <c r="D2178" s="102" t="s">
        <v>2795</v>
      </c>
      <c r="E2178" s="103">
        <v>12</v>
      </c>
      <c r="F2178" s="104" t="s">
        <v>44</v>
      </c>
      <c r="G2178" s="106"/>
      <c r="H2178" s="76" t="s">
        <v>1</v>
      </c>
      <c r="I2178" s="105"/>
      <c r="K2178" s="140" t="str">
        <f t="shared" si="102"/>
        <v>社政業務-社會福利-人民團體-獎補助費-對國內團體之捐助</v>
      </c>
      <c r="L2178" s="140" t="str">
        <f t="shared" si="103"/>
        <v>『寒冬送暖~傳愛到和平暨反毒反暴力宣導』社服活動</v>
      </c>
      <c r="M2178" s="40" t="str">
        <f t="shared" si="104"/>
        <v>社團法人臺中市若昶家庭關懷協會</v>
      </c>
    </row>
    <row r="2179" spans="1:13" ht="56.25">
      <c r="A2179" s="102" t="s">
        <v>2819</v>
      </c>
      <c r="B2179" s="102" t="s">
        <v>2832</v>
      </c>
      <c r="C2179" s="102" t="s">
        <v>2833</v>
      </c>
      <c r="D2179" s="102" t="s">
        <v>2795</v>
      </c>
      <c r="E2179" s="103">
        <v>18</v>
      </c>
      <c r="F2179" s="104" t="s">
        <v>44</v>
      </c>
      <c r="G2179" s="106"/>
      <c r="H2179" s="76" t="s">
        <v>1</v>
      </c>
      <c r="I2179" s="105"/>
      <c r="K2179" s="140" t="str">
        <f t="shared" si="102"/>
        <v>社政業務-社會福利-人民團體-獎補助費-對國內團體之捐助</v>
      </c>
      <c r="L2179" s="140" t="str">
        <f t="shared" si="103"/>
        <v>感恩~112年富足~113年</v>
      </c>
      <c r="M2179" s="40" t="str">
        <f t="shared" si="104"/>
        <v>中華興進文化關懷協會曾清金</v>
      </c>
    </row>
    <row r="2180" spans="1:13" ht="56.25">
      <c r="A2180" s="102" t="s">
        <v>2819</v>
      </c>
      <c r="B2180" s="102" t="s">
        <v>2834</v>
      </c>
      <c r="C2180" s="102" t="s">
        <v>2835</v>
      </c>
      <c r="D2180" s="102" t="s">
        <v>2795</v>
      </c>
      <c r="E2180" s="103">
        <v>12</v>
      </c>
      <c r="F2180" s="104" t="s">
        <v>44</v>
      </c>
      <c r="G2180" s="106"/>
      <c r="H2180" s="76" t="s">
        <v>1</v>
      </c>
      <c r="I2180" s="105"/>
      <c r="K2180" s="140" t="str">
        <f t="shared" ref="K2180:K2243" si="105">A2180</f>
        <v>社政業務-社會福利-人民團體-獎補助費-對國內團體之捐助</v>
      </c>
      <c r="L2180" s="140" t="str">
        <f t="shared" ref="L2180:L2243" si="106">B2180</f>
        <v>福運龍來春聯揮毫活動</v>
      </c>
      <c r="M2180" s="40" t="str">
        <f t="shared" ref="M2180:M2243" si="107">C2180</f>
        <v>臺中市葫蘆墩書畫促進協會劉汾鏌</v>
      </c>
    </row>
    <row r="2181" spans="1:13" ht="56.25">
      <c r="A2181" s="102" t="s">
        <v>2819</v>
      </c>
      <c r="B2181" s="102" t="s">
        <v>2836</v>
      </c>
      <c r="C2181" s="102" t="s">
        <v>2837</v>
      </c>
      <c r="D2181" s="102" t="s">
        <v>2795</v>
      </c>
      <c r="E2181" s="103">
        <v>20</v>
      </c>
      <c r="F2181" s="104" t="s">
        <v>44</v>
      </c>
      <c r="G2181" s="106"/>
      <c r="H2181" s="76" t="s">
        <v>1</v>
      </c>
      <c r="I2181" s="105"/>
      <c r="K2181" s="140" t="str">
        <f t="shared" si="105"/>
        <v>社政業務-社會福利-人民團體-獎補助費-對國內團體之捐助</v>
      </c>
      <c r="L2181" s="140" t="str">
        <f t="shared" si="106"/>
        <v>113年龍飛鳳舞迎新春會館成果發表</v>
      </c>
      <c r="M2181" s="40" t="str">
        <f t="shared" si="107"/>
        <v>社團法人臺中市好伴照顧協會</v>
      </c>
    </row>
    <row r="2182" spans="1:13" ht="75">
      <c r="A2182" s="102" t="s">
        <v>2819</v>
      </c>
      <c r="B2182" s="102" t="s">
        <v>2838</v>
      </c>
      <c r="C2182" s="102" t="s">
        <v>1793</v>
      </c>
      <c r="D2182" s="102" t="s">
        <v>2795</v>
      </c>
      <c r="E2182" s="103">
        <v>20</v>
      </c>
      <c r="F2182" s="104" t="s">
        <v>44</v>
      </c>
      <c r="G2182" s="106"/>
      <c r="H2182" s="76" t="s">
        <v>1</v>
      </c>
      <c r="I2182" s="105"/>
      <c r="K2182" s="140" t="str">
        <f t="shared" si="105"/>
        <v>社政業務-社會福利-人民團體-獎補助費-對國內團體之捐助</v>
      </c>
      <c r="L2182" s="140" t="str">
        <f t="shared" si="106"/>
        <v>2024臺中市棒球隊招生資訊博覽會暨親子棒球運動嘉年華活動</v>
      </c>
      <c r="M2182" s="40" t="str">
        <f t="shared" si="107"/>
        <v>社團法人臺中市夢想三級棒球協進會</v>
      </c>
    </row>
    <row r="2183" spans="1:13" ht="56.25">
      <c r="A2183" s="102" t="s">
        <v>2819</v>
      </c>
      <c r="B2183" s="102" t="s">
        <v>2839</v>
      </c>
      <c r="C2183" s="102" t="s">
        <v>2840</v>
      </c>
      <c r="D2183" s="102" t="s">
        <v>2795</v>
      </c>
      <c r="E2183" s="103">
        <v>13</v>
      </c>
      <c r="F2183" s="104" t="s">
        <v>44</v>
      </c>
      <c r="G2183" s="106"/>
      <c r="H2183" s="76" t="s">
        <v>1</v>
      </c>
      <c r="I2183" s="105"/>
      <c r="K2183" s="140" t="str">
        <f t="shared" si="105"/>
        <v>社政業務-社會福利-人民團體-獎補助費-對國內團體之捐助</v>
      </c>
      <c r="L2183" s="140" t="str">
        <f t="shared" si="106"/>
        <v>關心弱勢單親兒童課後輔導教育學習社服活動</v>
      </c>
      <c r="M2183" s="40" t="str">
        <f t="shared" si="107"/>
        <v>臺中市臺中女國際同濟會張晏禎</v>
      </c>
    </row>
    <row r="2184" spans="1:13" ht="56.25">
      <c r="A2184" s="102" t="s">
        <v>2819</v>
      </c>
      <c r="B2184" s="102" t="s">
        <v>2841</v>
      </c>
      <c r="C2184" s="102" t="s">
        <v>2842</v>
      </c>
      <c r="D2184" s="102" t="s">
        <v>2795</v>
      </c>
      <c r="E2184" s="103">
        <v>13</v>
      </c>
      <c r="F2184" s="104" t="s">
        <v>44</v>
      </c>
      <c r="G2184" s="106"/>
      <c r="H2184" s="76" t="s">
        <v>1</v>
      </c>
      <c r="I2184" s="105"/>
      <c r="K2184" s="140" t="str">
        <f t="shared" si="105"/>
        <v>社政業務-社會福利-人民團體-獎補助費-對國內團體之捐助</v>
      </c>
      <c r="L2184" s="140" t="str">
        <f t="shared" si="106"/>
        <v>寒冬送暖暨垃圾分類環保宣導活動</v>
      </c>
      <c r="M2184" s="40" t="str">
        <f t="shared" si="107"/>
        <v>臺中市展新國際同濟會</v>
      </c>
    </row>
    <row r="2185" spans="1:13" ht="56.25">
      <c r="A2185" s="102" t="s">
        <v>2819</v>
      </c>
      <c r="B2185" s="102" t="s">
        <v>2843</v>
      </c>
      <c r="C2185" s="102" t="s">
        <v>2844</v>
      </c>
      <c r="D2185" s="102" t="s">
        <v>2795</v>
      </c>
      <c r="E2185" s="103">
        <v>18</v>
      </c>
      <c r="F2185" s="104" t="s">
        <v>44</v>
      </c>
      <c r="G2185" s="106"/>
      <c r="H2185" s="76" t="s">
        <v>1</v>
      </c>
      <c r="I2185" s="105"/>
      <c r="K2185" s="140" t="str">
        <f t="shared" si="105"/>
        <v>社政業務-社會福利-人民團體-獎補助費-對國內團體之捐助</v>
      </c>
      <c r="L2185" s="140" t="str">
        <f t="shared" si="106"/>
        <v>113年度第十九屆送愛心到家扶寒冬送暖年終圍爐活動</v>
      </c>
      <c r="M2185" s="40" t="str">
        <f t="shared" si="107"/>
        <v>國際獅子會中華民國總會臺灣省臺中縣中英獅子會</v>
      </c>
    </row>
    <row r="2186" spans="1:13" ht="56.25">
      <c r="A2186" s="102" t="s">
        <v>2819</v>
      </c>
      <c r="B2186" s="102" t="s">
        <v>2845</v>
      </c>
      <c r="C2186" s="102" t="s">
        <v>2846</v>
      </c>
      <c r="D2186" s="102" t="s">
        <v>2795</v>
      </c>
      <c r="E2186" s="103">
        <v>12</v>
      </c>
      <c r="F2186" s="104" t="s">
        <v>44</v>
      </c>
      <c r="G2186" s="106"/>
      <c r="H2186" s="76" t="s">
        <v>1</v>
      </c>
      <c r="I2186" s="105"/>
      <c r="K2186" s="140" t="str">
        <f t="shared" si="105"/>
        <v>社政業務-社會福利-人民團體-獎補助費-對國內團體之捐助</v>
      </c>
      <c r="L2186" s="140" t="str">
        <f t="shared" si="106"/>
        <v>義剪暨愛心送暖社服活動</v>
      </c>
      <c r="M2186" s="40" t="str">
        <f t="shared" si="107"/>
        <v>台中市玄德國際同濟會</v>
      </c>
    </row>
    <row r="2187" spans="1:13" ht="56.25">
      <c r="A2187" s="102" t="s">
        <v>2819</v>
      </c>
      <c r="B2187" s="102" t="s">
        <v>2847</v>
      </c>
      <c r="C2187" s="102" t="s">
        <v>2848</v>
      </c>
      <c r="D2187" s="102" t="s">
        <v>2795</v>
      </c>
      <c r="E2187" s="103">
        <v>58</v>
      </c>
      <c r="F2187" s="104" t="s">
        <v>44</v>
      </c>
      <c r="G2187" s="106"/>
      <c r="H2187" s="76" t="s">
        <v>1</v>
      </c>
      <c r="I2187" s="105"/>
      <c r="K2187" s="140" t="str">
        <f t="shared" si="105"/>
        <v>社政業務-社會福利-人民團體-獎補助費-對國內團體之捐助</v>
      </c>
      <c r="L2187" s="140" t="str">
        <f t="shared" si="106"/>
        <v>臺中市高齡暨企業志工躍升計畫</v>
      </c>
      <c r="M2187" s="40" t="str">
        <f t="shared" si="107"/>
        <v>南區西川社區發展協會</v>
      </c>
    </row>
    <row r="2188" spans="1:13" ht="56.25">
      <c r="A2188" s="102" t="s">
        <v>2819</v>
      </c>
      <c r="B2188" s="102" t="s">
        <v>2847</v>
      </c>
      <c r="C2188" s="102" t="s">
        <v>2849</v>
      </c>
      <c r="D2188" s="102" t="s">
        <v>2795</v>
      </c>
      <c r="E2188" s="103">
        <v>50</v>
      </c>
      <c r="F2188" s="104" t="s">
        <v>44</v>
      </c>
      <c r="G2188" s="106"/>
      <c r="H2188" s="76" t="s">
        <v>1</v>
      </c>
      <c r="I2188" s="105"/>
      <c r="K2188" s="140" t="str">
        <f t="shared" si="105"/>
        <v>社政業務-社會福利-人民團體-獎補助費-對國內團體之捐助</v>
      </c>
      <c r="L2188" s="140" t="str">
        <f t="shared" si="106"/>
        <v>臺中市高齡暨企業志工躍升計畫</v>
      </c>
      <c r="M2188" s="40" t="str">
        <f t="shared" si="107"/>
        <v>神岡區北庄社區發展協會</v>
      </c>
    </row>
    <row r="2189" spans="1:13" ht="56.25">
      <c r="A2189" s="102" t="s">
        <v>2819</v>
      </c>
      <c r="B2189" s="102" t="s">
        <v>2847</v>
      </c>
      <c r="C2189" s="102" t="s">
        <v>2850</v>
      </c>
      <c r="D2189" s="102" t="s">
        <v>2795</v>
      </c>
      <c r="E2189" s="103">
        <v>53</v>
      </c>
      <c r="F2189" s="104" t="s">
        <v>44</v>
      </c>
      <c r="G2189" s="106"/>
      <c r="H2189" s="76" t="s">
        <v>1</v>
      </c>
      <c r="I2189" s="105"/>
      <c r="K2189" s="140" t="str">
        <f t="shared" si="105"/>
        <v>社政業務-社會福利-人民團體-獎補助費-對國內團體之捐助</v>
      </c>
      <c r="L2189" s="140" t="str">
        <f t="shared" si="106"/>
        <v>臺中市高齡暨企業志工躍升計畫</v>
      </c>
      <c r="M2189" s="40" t="str">
        <f t="shared" si="107"/>
        <v>烏日區成功社區發展協會</v>
      </c>
    </row>
    <row r="2190" spans="1:13" ht="56.25">
      <c r="A2190" s="102" t="s">
        <v>2819</v>
      </c>
      <c r="B2190" s="102" t="s">
        <v>2847</v>
      </c>
      <c r="C2190" s="102" t="s">
        <v>2851</v>
      </c>
      <c r="D2190" s="102" t="s">
        <v>2795</v>
      </c>
      <c r="E2190" s="103">
        <v>98</v>
      </c>
      <c r="F2190" s="104" t="s">
        <v>44</v>
      </c>
      <c r="G2190" s="106"/>
      <c r="H2190" s="76" t="s">
        <v>1</v>
      </c>
      <c r="I2190" s="105"/>
      <c r="K2190" s="140" t="str">
        <f t="shared" si="105"/>
        <v>社政業務-社會福利-人民團體-獎補助費-對國內團體之捐助</v>
      </c>
      <c r="L2190" s="140" t="str">
        <f t="shared" si="106"/>
        <v>臺中市高齡暨企業志工躍升計畫</v>
      </c>
      <c r="M2190" s="40" t="str">
        <f t="shared" si="107"/>
        <v>豐原區鎌村社區發展協會</v>
      </c>
    </row>
    <row r="2191" spans="1:13" ht="56.25">
      <c r="A2191" s="102" t="s">
        <v>2819</v>
      </c>
      <c r="B2191" s="102" t="s">
        <v>2847</v>
      </c>
      <c r="C2191" s="102" t="s">
        <v>2852</v>
      </c>
      <c r="D2191" s="102" t="s">
        <v>2795</v>
      </c>
      <c r="E2191" s="103">
        <v>75</v>
      </c>
      <c r="F2191" s="104" t="s">
        <v>44</v>
      </c>
      <c r="G2191" s="106"/>
      <c r="H2191" s="76" t="s">
        <v>1</v>
      </c>
      <c r="I2191" s="105"/>
      <c r="K2191" s="140" t="str">
        <f t="shared" si="105"/>
        <v>社政業務-社會福利-人民團體-獎補助費-對國內團體之捐助</v>
      </c>
      <c r="L2191" s="140" t="str">
        <f t="shared" si="106"/>
        <v>臺中市高齡暨企業志工躍升計畫</v>
      </c>
      <c r="M2191" s="40" t="str">
        <f t="shared" si="107"/>
        <v>豐原區翁社社區發展協會</v>
      </c>
    </row>
    <row r="2192" spans="1:13" ht="56.25">
      <c r="A2192" s="102" t="s">
        <v>2819</v>
      </c>
      <c r="B2192" s="102" t="s">
        <v>2847</v>
      </c>
      <c r="C2192" s="102" t="s">
        <v>2853</v>
      </c>
      <c r="D2192" s="102" t="s">
        <v>2795</v>
      </c>
      <c r="E2192" s="103">
        <v>47</v>
      </c>
      <c r="F2192" s="104" t="s">
        <v>44</v>
      </c>
      <c r="G2192" s="106"/>
      <c r="H2192" s="76" t="s">
        <v>1</v>
      </c>
      <c r="I2192" s="105"/>
      <c r="K2192" s="140" t="str">
        <f t="shared" si="105"/>
        <v>社政業務-社會福利-人民團體-獎補助費-對國內團體之捐助</v>
      </c>
      <c r="L2192" s="140" t="str">
        <f t="shared" si="106"/>
        <v>臺中市高齡暨企業志工躍升計畫</v>
      </c>
      <c r="M2192" s="40" t="str">
        <f t="shared" si="107"/>
        <v>臺中市港尾社區長青協會</v>
      </c>
    </row>
    <row r="2193" spans="1:13" ht="56.25">
      <c r="A2193" s="102" t="s">
        <v>2819</v>
      </c>
      <c r="B2193" s="102" t="s">
        <v>2847</v>
      </c>
      <c r="C2193" s="102" t="s">
        <v>2854</v>
      </c>
      <c r="D2193" s="102" t="s">
        <v>2795</v>
      </c>
      <c r="E2193" s="103">
        <v>103</v>
      </c>
      <c r="F2193" s="104" t="s">
        <v>44</v>
      </c>
      <c r="G2193" s="106"/>
      <c r="H2193" s="76" t="s">
        <v>1</v>
      </c>
      <c r="I2193" s="105"/>
      <c r="K2193" s="140" t="str">
        <f t="shared" si="105"/>
        <v>社政業務-社會福利-人民團體-獎補助費-對國內團體之捐助</v>
      </c>
      <c r="L2193" s="140" t="str">
        <f t="shared" si="106"/>
        <v>臺中市高齡暨企業志工躍升計畫</v>
      </c>
      <c r="M2193" s="40" t="str">
        <f t="shared" si="107"/>
        <v>財團法人拓凱教育基金會</v>
      </c>
    </row>
    <row r="2194" spans="1:13" ht="56.25">
      <c r="A2194" s="102" t="s">
        <v>2819</v>
      </c>
      <c r="B2194" s="102" t="s">
        <v>2847</v>
      </c>
      <c r="C2194" s="102" t="s">
        <v>2804</v>
      </c>
      <c r="D2194" s="102" t="s">
        <v>2795</v>
      </c>
      <c r="E2194" s="103">
        <v>56</v>
      </c>
      <c r="F2194" s="104" t="s">
        <v>44</v>
      </c>
      <c r="G2194" s="106"/>
      <c r="H2194" s="76" t="s">
        <v>1</v>
      </c>
      <c r="I2194" s="105"/>
      <c r="K2194" s="140" t="str">
        <f t="shared" si="105"/>
        <v>社政業務-社會福利-人民團體-獎補助費-對國內團體之捐助</v>
      </c>
      <c r="L2194" s="140" t="str">
        <f t="shared" si="106"/>
        <v>臺中市高齡暨企業志工躍升計畫</v>
      </c>
      <c r="M2194" s="40" t="str">
        <f t="shared" si="107"/>
        <v>財團法人臺灣省私立永信社會福利基金會</v>
      </c>
    </row>
    <row r="2195" spans="1:13" ht="56.25">
      <c r="A2195" s="102" t="s">
        <v>2819</v>
      </c>
      <c r="B2195" s="102" t="s">
        <v>2855</v>
      </c>
      <c r="C2195" s="102" t="s">
        <v>2856</v>
      </c>
      <c r="D2195" s="102" t="s">
        <v>2795</v>
      </c>
      <c r="E2195" s="103">
        <v>16</v>
      </c>
      <c r="F2195" s="104" t="s">
        <v>44</v>
      </c>
      <c r="G2195" s="106"/>
      <c r="H2195" s="76" t="s">
        <v>1</v>
      </c>
      <c r="I2195" s="105"/>
      <c r="K2195" s="140" t="str">
        <f t="shared" si="105"/>
        <v>社政業務-社會福利-人民團體-獎補助費-對國內團體之捐助</v>
      </c>
      <c r="L2195" s="140" t="str">
        <f t="shared" si="106"/>
        <v>「歲末迎新書法家揮毫贈春聯」暨寒冬送暖關懷活動</v>
      </c>
      <c r="M2195" s="40" t="str">
        <f t="shared" si="107"/>
        <v>臺中市下(庄-土+部)庄福德協會魏榮祥</v>
      </c>
    </row>
    <row r="2196" spans="1:13" ht="56.25">
      <c r="A2196" s="102" t="s">
        <v>2819</v>
      </c>
      <c r="B2196" s="102" t="s">
        <v>2857</v>
      </c>
      <c r="C2196" s="102" t="s">
        <v>2858</v>
      </c>
      <c r="D2196" s="102" t="s">
        <v>2795</v>
      </c>
      <c r="E2196" s="103">
        <v>20</v>
      </c>
      <c r="F2196" s="104" t="s">
        <v>44</v>
      </c>
      <c r="G2196" s="106"/>
      <c r="H2196" s="76" t="s">
        <v>1</v>
      </c>
      <c r="I2196" s="105"/>
      <c r="K2196" s="140" t="str">
        <f t="shared" si="105"/>
        <v>社政業務-社會福利-人民團體-獎補助費-對國內團體之捐助</v>
      </c>
      <c r="L2196" s="140" t="str">
        <f t="shared" si="106"/>
        <v>公益伴我行愛心暖人心歲末冬令愛心關懷活動</v>
      </c>
      <c r="M2196" s="40" t="str">
        <f t="shared" si="107"/>
        <v>臺中市玉皇文化發展協會黃志仁</v>
      </c>
    </row>
    <row r="2197" spans="1:13" ht="56.25">
      <c r="A2197" s="102" t="s">
        <v>2819</v>
      </c>
      <c r="B2197" s="102" t="s">
        <v>2859</v>
      </c>
      <c r="C2197" s="102" t="s">
        <v>2860</v>
      </c>
      <c r="D2197" s="102" t="s">
        <v>2795</v>
      </c>
      <c r="E2197" s="103">
        <v>18</v>
      </c>
      <c r="F2197" s="104" t="s">
        <v>44</v>
      </c>
      <c r="G2197" s="106"/>
      <c r="H2197" s="76" t="s">
        <v>1</v>
      </c>
      <c r="I2197" s="105"/>
      <c r="K2197" s="140" t="str">
        <f t="shared" si="105"/>
        <v>社政業務-社會福利-人民團體-獎補助費-對國內團體之捐助</v>
      </c>
      <c r="L2197" s="140" t="str">
        <f t="shared" si="106"/>
        <v>弱勢家庭歲末寒冬送暖慶團圓圍爐活動</v>
      </c>
      <c r="M2197" s="40" t="str">
        <f t="shared" si="107"/>
        <v>國際獅子會中華民國總會台灣省台中縣大雅中央獅子會</v>
      </c>
    </row>
    <row r="2198" spans="1:13" ht="75">
      <c r="A2198" s="102" t="s">
        <v>2819</v>
      </c>
      <c r="B2198" s="102" t="s">
        <v>2861</v>
      </c>
      <c r="C2198" s="102" t="s">
        <v>2862</v>
      </c>
      <c r="D2198" s="102" t="s">
        <v>2795</v>
      </c>
      <c r="E2198" s="103">
        <v>12</v>
      </c>
      <c r="F2198" s="104" t="s">
        <v>44</v>
      </c>
      <c r="G2198" s="106"/>
      <c r="H2198" s="76" t="s">
        <v>1</v>
      </c>
      <c r="I2198" s="105"/>
      <c r="K2198" s="140" t="str">
        <f t="shared" si="105"/>
        <v>社政業務-社會福利-人民團體-獎補助費-對國內團體之捐助</v>
      </c>
      <c r="L2198" s="140" t="str">
        <f t="shared" si="106"/>
        <v>歲末寒冬送溫情~圍爐年菜關懷弱勢家庭社服活動暨消防安全宣導講座</v>
      </c>
      <c r="M2198" s="40" t="str">
        <f t="shared" si="107"/>
        <v>臺中市植福國際同濟會</v>
      </c>
    </row>
    <row r="2199" spans="1:13" ht="56.25">
      <c r="A2199" s="102" t="s">
        <v>2819</v>
      </c>
      <c r="B2199" s="102" t="s">
        <v>2863</v>
      </c>
      <c r="C2199" s="102" t="s">
        <v>2864</v>
      </c>
      <c r="D2199" s="102" t="s">
        <v>2795</v>
      </c>
      <c r="E2199" s="103">
        <v>15</v>
      </c>
      <c r="F2199" s="104" t="s">
        <v>44</v>
      </c>
      <c r="G2199" s="106"/>
      <c r="H2199" s="76" t="s">
        <v>1</v>
      </c>
      <c r="I2199" s="105"/>
      <c r="K2199" s="140" t="str">
        <f t="shared" si="105"/>
        <v>社政業務-社會福利-人民團體-獎補助費-對國內團體之捐助</v>
      </c>
      <c r="L2199" s="140" t="str">
        <f t="shared" si="106"/>
        <v>冬令慰助活動</v>
      </c>
      <c r="M2199" s="40" t="str">
        <f t="shared" si="107"/>
        <v>台中市大雅國際同濟會張全銘</v>
      </c>
    </row>
    <row r="2200" spans="1:13" ht="56.25">
      <c r="A2200" s="102" t="s">
        <v>2819</v>
      </c>
      <c r="B2200" s="102" t="s">
        <v>2865</v>
      </c>
      <c r="C2200" s="102" t="s">
        <v>413</v>
      </c>
      <c r="D2200" s="102" t="s">
        <v>2795</v>
      </c>
      <c r="E2200" s="103">
        <v>12</v>
      </c>
      <c r="F2200" s="104" t="s">
        <v>44</v>
      </c>
      <c r="G2200" s="106"/>
      <c r="H2200" s="76" t="s">
        <v>1</v>
      </c>
      <c r="I2200" s="105"/>
      <c r="K2200" s="140" t="str">
        <f t="shared" si="105"/>
        <v>社政業務-社會福利-人民團體-獎補助費-對國內團體之捐助</v>
      </c>
      <c r="L2200" s="140" t="str">
        <f t="shared" si="106"/>
        <v>春節成果發表會暨全民節約用電宣導活動</v>
      </c>
      <c r="M2200" s="40" t="str">
        <f t="shared" si="107"/>
        <v>臺中市元極舞推廣協會</v>
      </c>
    </row>
    <row r="2201" spans="1:13" ht="56.25">
      <c r="A2201" s="102" t="s">
        <v>2819</v>
      </c>
      <c r="B2201" s="102" t="s">
        <v>2866</v>
      </c>
      <c r="C2201" s="102" t="s">
        <v>1161</v>
      </c>
      <c r="D2201" s="102" t="s">
        <v>2795</v>
      </c>
      <c r="E2201" s="103">
        <v>50</v>
      </c>
      <c r="F2201" s="104" t="s">
        <v>44</v>
      </c>
      <c r="G2201" s="106"/>
      <c r="H2201" s="76" t="s">
        <v>1</v>
      </c>
      <c r="I2201" s="105"/>
      <c r="K2201" s="140" t="str">
        <f t="shared" si="105"/>
        <v>社政業務-社會福利-人民團體-獎補助費-對國內團體之捐助</v>
      </c>
      <c r="L2201" s="140" t="str">
        <f t="shared" si="106"/>
        <v>新春團拜關懷弱勢暨預防山坡地森林火災政策宣導</v>
      </c>
      <c r="M2201" s="40" t="str">
        <f t="shared" si="107"/>
        <v>臺中市後備憲兵荷松協會</v>
      </c>
    </row>
    <row r="2202" spans="1:13" ht="56.25">
      <c r="A2202" s="102" t="s">
        <v>2819</v>
      </c>
      <c r="B2202" s="102" t="s">
        <v>2867</v>
      </c>
      <c r="C2202" s="102" t="s">
        <v>2868</v>
      </c>
      <c r="D2202" s="102" t="s">
        <v>2795</v>
      </c>
      <c r="E2202" s="103">
        <v>18</v>
      </c>
      <c r="F2202" s="104" t="s">
        <v>44</v>
      </c>
      <c r="G2202" s="106"/>
      <c r="H2202" s="76" t="s">
        <v>1</v>
      </c>
      <c r="I2202" s="105"/>
      <c r="K2202" s="140" t="str">
        <f t="shared" si="105"/>
        <v>社政業務-社會福利-人民團體-獎補助費-對國內團體之捐助</v>
      </c>
      <c r="L2202" s="140" t="str">
        <f t="shared" si="106"/>
        <v>攜手團結共創美好活動</v>
      </c>
      <c r="M2202" s="40" t="str">
        <f t="shared" si="107"/>
        <v>社團法人中華商氏宗親會</v>
      </c>
    </row>
    <row r="2203" spans="1:13" ht="56.25">
      <c r="A2203" s="102" t="s">
        <v>2819</v>
      </c>
      <c r="B2203" s="102" t="s">
        <v>2869</v>
      </c>
      <c r="C2203" s="102" t="s">
        <v>2870</v>
      </c>
      <c r="D2203" s="102" t="s">
        <v>2795</v>
      </c>
      <c r="E2203" s="103">
        <v>12</v>
      </c>
      <c r="F2203" s="104" t="s">
        <v>44</v>
      </c>
      <c r="G2203" s="106"/>
      <c r="H2203" s="76" t="s">
        <v>1</v>
      </c>
      <c r="I2203" s="105"/>
      <c r="K2203" s="140" t="str">
        <f t="shared" si="105"/>
        <v>社政業務-社會福利-人民團體-獎補助費-對國內團體之捐助</v>
      </c>
      <c r="L2203" s="140" t="str">
        <f t="shared" si="106"/>
        <v>113年客家慶天穿活動</v>
      </c>
      <c r="M2203" s="40" t="str">
        <f t="shared" si="107"/>
        <v>臺中市后里客家協會</v>
      </c>
    </row>
    <row r="2204" spans="1:13" ht="56.25">
      <c r="A2204" s="102" t="s">
        <v>2819</v>
      </c>
      <c r="B2204" s="102" t="s">
        <v>2871</v>
      </c>
      <c r="C2204" s="102" t="s">
        <v>2872</v>
      </c>
      <c r="D2204" s="102" t="s">
        <v>2795</v>
      </c>
      <c r="E2204" s="103">
        <v>10</v>
      </c>
      <c r="F2204" s="104" t="s">
        <v>44</v>
      </c>
      <c r="G2204" s="106"/>
      <c r="H2204" s="76" t="s">
        <v>1</v>
      </c>
      <c r="I2204" s="105"/>
      <c r="K2204" s="140" t="str">
        <f t="shared" si="105"/>
        <v>社政業務-社會福利-人民團體-獎補助費-對國內團體之捐助</v>
      </c>
      <c r="L2204" s="140" t="str">
        <f t="shared" si="106"/>
        <v>慶元宵搓湯圓老中少樂泡泡計畫</v>
      </c>
      <c r="M2204" s="40" t="str">
        <f t="shared" si="107"/>
        <v>臺中市后里區火車頭社區營造促進協會</v>
      </c>
    </row>
    <row r="2205" spans="1:13" ht="56.25">
      <c r="A2205" s="102" t="s">
        <v>2819</v>
      </c>
      <c r="B2205" s="102" t="s">
        <v>2873</v>
      </c>
      <c r="C2205" s="102" t="s">
        <v>2874</v>
      </c>
      <c r="D2205" s="102" t="s">
        <v>2795</v>
      </c>
      <c r="E2205" s="103">
        <v>20</v>
      </c>
      <c r="F2205" s="104" t="s">
        <v>44</v>
      </c>
      <c r="G2205" s="106"/>
      <c r="H2205" s="76" t="s">
        <v>1</v>
      </c>
      <c r="I2205" s="105"/>
      <c r="K2205" s="140" t="str">
        <f t="shared" si="105"/>
        <v>社政業務-社會福利-人民團體-獎補助費-對國內團體之捐助</v>
      </c>
      <c r="L2205" s="140" t="str">
        <f t="shared" si="106"/>
        <v>多元和諧~展現性平的真善美講座</v>
      </c>
      <c r="M2205" s="40" t="str">
        <f t="shared" si="107"/>
        <v>社團法人臺中市大安區婦女會</v>
      </c>
    </row>
    <row r="2206" spans="1:13" ht="56.25">
      <c r="A2206" s="102" t="s">
        <v>2819</v>
      </c>
      <c r="B2206" s="102" t="s">
        <v>2875</v>
      </c>
      <c r="C2206" s="102" t="s">
        <v>2876</v>
      </c>
      <c r="D2206" s="102" t="s">
        <v>2795</v>
      </c>
      <c r="E2206" s="103">
        <v>16</v>
      </c>
      <c r="F2206" s="104" t="s">
        <v>44</v>
      </c>
      <c r="G2206" s="106"/>
      <c r="H2206" s="76" t="s">
        <v>1</v>
      </c>
      <c r="I2206" s="105"/>
      <c r="K2206" s="140" t="str">
        <f t="shared" si="105"/>
        <v>社政業務-社會福利-人民團體-獎補助費-對國內團體之捐助</v>
      </c>
      <c r="L2206" s="140" t="str">
        <f t="shared" si="106"/>
        <v>傳遞溫暖與愛~關懷惠明盲校社服活動</v>
      </c>
      <c r="M2206" s="40" t="str">
        <f t="shared" si="107"/>
        <v>臺中市雙十國際同濟會</v>
      </c>
    </row>
    <row r="2207" spans="1:13" ht="56.25">
      <c r="A2207" s="102" t="s">
        <v>2819</v>
      </c>
      <c r="B2207" s="102" t="s">
        <v>2877</v>
      </c>
      <c r="C2207" s="102" t="s">
        <v>2878</v>
      </c>
      <c r="D2207" s="102" t="s">
        <v>2795</v>
      </c>
      <c r="E2207" s="103">
        <v>10</v>
      </c>
      <c r="F2207" s="104" t="s">
        <v>44</v>
      </c>
      <c r="G2207" s="106"/>
      <c r="H2207" s="76" t="s">
        <v>1</v>
      </c>
      <c r="I2207" s="105"/>
      <c r="K2207" s="140" t="str">
        <f t="shared" si="105"/>
        <v>社政業務-社會福利-人民團體-獎補助費-對國內團體之捐助</v>
      </c>
      <c r="L2207" s="140" t="str">
        <f t="shared" si="106"/>
        <v>現今長照資源分配與失智症連結之相關議題</v>
      </c>
      <c r="M2207" s="40" t="str">
        <f t="shared" si="107"/>
        <v>臺中市失智防治協會黃尚堅</v>
      </c>
    </row>
    <row r="2208" spans="1:13" ht="56.25">
      <c r="A2208" s="102" t="s">
        <v>2819</v>
      </c>
      <c r="B2208" s="102" t="s">
        <v>2879</v>
      </c>
      <c r="C2208" s="102" t="s">
        <v>2880</v>
      </c>
      <c r="D2208" s="102" t="s">
        <v>2795</v>
      </c>
      <c r="E2208" s="103">
        <v>20</v>
      </c>
      <c r="F2208" s="104" t="s">
        <v>44</v>
      </c>
      <c r="G2208" s="106"/>
      <c r="H2208" s="76" t="s">
        <v>1</v>
      </c>
      <c r="I2208" s="105"/>
      <c r="K2208" s="140" t="str">
        <f t="shared" si="105"/>
        <v>社政業務-社會福利-人民團體-獎補助費-對國內團體之捐助</v>
      </c>
      <c r="L2208" s="140" t="str">
        <f t="shared" si="106"/>
        <v>113年度慶祝婦女節快樂烏溪健走</v>
      </c>
      <c r="M2208" s="40" t="str">
        <f t="shared" si="107"/>
        <v>臺中市烏日區婦女會</v>
      </c>
    </row>
    <row r="2209" spans="1:13" ht="75">
      <c r="A2209" s="102" t="s">
        <v>2819</v>
      </c>
      <c r="B2209" s="102" t="s">
        <v>2881</v>
      </c>
      <c r="C2209" s="102" t="s">
        <v>2882</v>
      </c>
      <c r="D2209" s="102" t="s">
        <v>2795</v>
      </c>
      <c r="E2209" s="103">
        <v>13</v>
      </c>
      <c r="F2209" s="104" t="s">
        <v>44</v>
      </c>
      <c r="G2209" s="106"/>
      <c r="H2209" s="76" t="s">
        <v>1</v>
      </c>
      <c r="I2209" s="105"/>
      <c r="K2209" s="140" t="str">
        <f t="shared" si="105"/>
        <v>社政業務-社會福利-人民團體-獎補助費-對國內團體之捐助</v>
      </c>
      <c r="L2209" s="140" t="str">
        <f t="shared" si="106"/>
        <v>關懷弱勢兒童課後輔導教育學習暨反毒反暴力宣導社服活動</v>
      </c>
      <c r="M2209" s="40" t="str">
        <f t="shared" si="107"/>
        <v>臺中市仁愛國際同濟會</v>
      </c>
    </row>
    <row r="2210" spans="1:13" ht="56.25">
      <c r="A2210" s="102" t="s">
        <v>2819</v>
      </c>
      <c r="B2210" s="102" t="s">
        <v>2883</v>
      </c>
      <c r="C2210" s="102" t="s">
        <v>2884</v>
      </c>
      <c r="D2210" s="102" t="s">
        <v>2795</v>
      </c>
      <c r="E2210" s="103">
        <v>12</v>
      </c>
      <c r="F2210" s="104" t="s">
        <v>44</v>
      </c>
      <c r="G2210" s="106"/>
      <c r="H2210" s="76" t="s">
        <v>1</v>
      </c>
      <c r="I2210" s="105"/>
      <c r="K2210" s="140" t="str">
        <f t="shared" si="105"/>
        <v>社政業務-社會福利-人民團體-獎補助費-對國內團體之捐助</v>
      </c>
      <c r="L2210" s="140" t="str">
        <f t="shared" si="106"/>
        <v>平安燈開燈祈福儀式暨消防安全宣導公益活動</v>
      </c>
      <c r="M2210" s="40" t="str">
        <f t="shared" si="107"/>
        <v>臺中市梨仔園福德慈善協會林標權</v>
      </c>
    </row>
    <row r="2211" spans="1:13" ht="56.25">
      <c r="A2211" s="102" t="s">
        <v>2819</v>
      </c>
      <c r="B2211" s="102" t="s">
        <v>2885</v>
      </c>
      <c r="C2211" s="102" t="s">
        <v>1490</v>
      </c>
      <c r="D2211" s="102" t="s">
        <v>2795</v>
      </c>
      <c r="E2211" s="103">
        <v>12</v>
      </c>
      <c r="F2211" s="104" t="s">
        <v>44</v>
      </c>
      <c r="G2211" s="106"/>
      <c r="H2211" s="76" t="s">
        <v>1</v>
      </c>
      <c r="I2211" s="105"/>
      <c r="K2211" s="140" t="str">
        <f t="shared" si="105"/>
        <v>社政業務-社會福利-人民團體-獎補助費-對國內團體之捐助</v>
      </c>
      <c r="L2211" s="140" t="str">
        <f t="shared" si="106"/>
        <v>捐血暨防災知識、兒少保護宣導公益活動</v>
      </c>
      <c r="M2211" s="40" t="str">
        <f t="shared" si="107"/>
        <v>臺中市西區後備憲兵荷松協會</v>
      </c>
    </row>
    <row r="2212" spans="1:13" ht="56.25">
      <c r="A2212" s="102" t="s">
        <v>2819</v>
      </c>
      <c r="B2212" s="102" t="s">
        <v>2886</v>
      </c>
      <c r="C2212" s="102" t="s">
        <v>2887</v>
      </c>
      <c r="D2212" s="102" t="s">
        <v>2795</v>
      </c>
      <c r="E2212" s="103">
        <v>12</v>
      </c>
      <c r="F2212" s="104" t="s">
        <v>44</v>
      </c>
      <c r="G2212" s="106"/>
      <c r="H2212" s="76" t="s">
        <v>1</v>
      </c>
      <c r="I2212" s="105"/>
      <c r="K2212" s="140" t="str">
        <f t="shared" si="105"/>
        <v>社政業務-社會福利-人民團體-獎補助費-對國內團體之捐助</v>
      </c>
      <c r="L2212" s="140" t="str">
        <f t="shared" si="106"/>
        <v>捐血憲愛心暨防火知識宣導公益活動</v>
      </c>
      <c r="M2212" s="40" t="str">
        <f t="shared" si="107"/>
        <v>臺中市西屯後備憲兵荷松協會游喨光</v>
      </c>
    </row>
    <row r="2213" spans="1:13" ht="56.25">
      <c r="A2213" s="102" t="s">
        <v>2819</v>
      </c>
      <c r="B2213" s="102" t="s">
        <v>2888</v>
      </c>
      <c r="C2213" s="102" t="s">
        <v>2889</v>
      </c>
      <c r="D2213" s="102" t="s">
        <v>2795</v>
      </c>
      <c r="E2213" s="103">
        <v>20</v>
      </c>
      <c r="F2213" s="104" t="s">
        <v>44</v>
      </c>
      <c r="G2213" s="106"/>
      <c r="H2213" s="76" t="s">
        <v>1</v>
      </c>
      <c r="I2213" s="105"/>
      <c r="K2213" s="140" t="str">
        <f t="shared" si="105"/>
        <v>社政業務-社會福利-人民團體-獎補助費-對國內團體之捐助</v>
      </c>
      <c r="L2213" s="140" t="str">
        <f t="shared" si="106"/>
        <v>113年度公益捐血活動</v>
      </c>
      <c r="M2213" s="40" t="str">
        <f t="shared" si="107"/>
        <v>臺中市霧峰四季早泳協會</v>
      </c>
    </row>
    <row r="2214" spans="1:13" ht="56.25">
      <c r="A2214" s="102" t="s">
        <v>2819</v>
      </c>
      <c r="B2214" s="102" t="s">
        <v>2890</v>
      </c>
      <c r="C2214" s="102" t="s">
        <v>1186</v>
      </c>
      <c r="D2214" s="102" t="s">
        <v>2795</v>
      </c>
      <c r="E2214" s="103">
        <v>20</v>
      </c>
      <c r="F2214" s="104" t="s">
        <v>44</v>
      </c>
      <c r="G2214" s="106"/>
      <c r="H2214" s="76" t="s">
        <v>1</v>
      </c>
      <c r="I2214" s="105"/>
      <c r="K2214" s="140" t="str">
        <f t="shared" si="105"/>
        <v>社政業務-社會福利-人民團體-獎補助費-對國內團體之捐助</v>
      </c>
      <c r="L2214" s="140" t="str">
        <f t="shared" si="106"/>
        <v>舞蹈嘉年華暨社區治安與節能減碳愛地球宣導活動</v>
      </c>
      <c r="M2214" s="40" t="str">
        <f t="shared" si="107"/>
        <v>臺中市龍井區舞蹈協會</v>
      </c>
    </row>
    <row r="2215" spans="1:13" ht="56.25">
      <c r="A2215" s="102" t="s">
        <v>2819</v>
      </c>
      <c r="B2215" s="102" t="s">
        <v>2891</v>
      </c>
      <c r="C2215" s="102" t="s">
        <v>2892</v>
      </c>
      <c r="D2215" s="102" t="s">
        <v>2795</v>
      </c>
      <c r="E2215" s="103">
        <v>15</v>
      </c>
      <c r="F2215" s="104" t="s">
        <v>44</v>
      </c>
      <c r="G2215" s="106"/>
      <c r="H2215" s="76" t="s">
        <v>1</v>
      </c>
      <c r="I2215" s="105"/>
      <c r="K2215" s="140" t="str">
        <f t="shared" si="105"/>
        <v>社政業務-社會福利-人民團體-獎補助費-對國內團體之捐助</v>
      </c>
      <c r="L2215" s="140" t="str">
        <f t="shared" si="106"/>
        <v>「春季圍爐一家人~公益」活動</v>
      </c>
      <c r="M2215" s="40" t="str">
        <f t="shared" si="107"/>
        <v>社團法人臺中市愛鄰舍關懷協會</v>
      </c>
    </row>
    <row r="2216" spans="1:13" ht="56.25">
      <c r="A2216" s="102" t="s">
        <v>2819</v>
      </c>
      <c r="B2216" s="102" t="s">
        <v>2893</v>
      </c>
      <c r="C2216" s="102" t="s">
        <v>2894</v>
      </c>
      <c r="D2216" s="102" t="s">
        <v>2795</v>
      </c>
      <c r="E2216" s="103">
        <v>15</v>
      </c>
      <c r="F2216" s="104" t="s">
        <v>44</v>
      </c>
      <c r="G2216" s="106"/>
      <c r="H2216" s="76" t="s">
        <v>1</v>
      </c>
      <c r="I2216" s="105"/>
      <c r="K2216" s="140" t="str">
        <f t="shared" si="105"/>
        <v>社政業務-社會福利-人民團體-獎補助費-對國內團體之捐助</v>
      </c>
      <c r="L2216" s="140" t="str">
        <f t="shared" si="106"/>
        <v>「上楓社區環保綠生活講座」活動</v>
      </c>
      <c r="M2216" s="40" t="str">
        <f t="shared" si="107"/>
        <v>臺中市上楓總體營造協會</v>
      </c>
    </row>
    <row r="2217" spans="1:13" ht="56.25">
      <c r="A2217" s="102" t="s">
        <v>2819</v>
      </c>
      <c r="B2217" s="102" t="s">
        <v>2895</v>
      </c>
      <c r="C2217" s="102" t="s">
        <v>2896</v>
      </c>
      <c r="D2217" s="102" t="s">
        <v>2795</v>
      </c>
      <c r="E2217" s="103">
        <v>16</v>
      </c>
      <c r="F2217" s="104" t="s">
        <v>44</v>
      </c>
      <c r="G2217" s="106"/>
      <c r="H2217" s="76" t="s">
        <v>1</v>
      </c>
      <c r="I2217" s="105"/>
      <c r="K2217" s="140" t="str">
        <f t="shared" si="105"/>
        <v>社政業務-社會福利-人民團體-獎補助費-對國內團體之捐助</v>
      </c>
      <c r="L2217" s="140" t="str">
        <f t="shared" si="106"/>
        <v>輕鬆紓壓－社區公益服務活動</v>
      </c>
      <c r="M2217" s="40" t="str">
        <f t="shared" si="107"/>
        <v>臺中市經絡推拿養生協會</v>
      </c>
    </row>
    <row r="2218" spans="1:13" ht="56.25">
      <c r="A2218" s="102" t="s">
        <v>2819</v>
      </c>
      <c r="B2218" s="102" t="s">
        <v>2897</v>
      </c>
      <c r="C2218" s="102" t="s">
        <v>415</v>
      </c>
      <c r="D2218" s="102" t="s">
        <v>2795</v>
      </c>
      <c r="E2218" s="103">
        <v>20</v>
      </c>
      <c r="F2218" s="104" t="s">
        <v>44</v>
      </c>
      <c r="G2218" s="106"/>
      <c r="H2218" s="76" t="s">
        <v>1</v>
      </c>
      <c r="I2218" s="105"/>
      <c r="K2218" s="140" t="str">
        <f t="shared" si="105"/>
        <v>社政業務-社會福利-人民團體-獎補助費-對國內團體之捐助</v>
      </c>
      <c r="L2218" s="140" t="str">
        <f t="shared" si="106"/>
        <v>社會福利業務宣導暨潔淨能源宣導</v>
      </c>
      <c r="M2218" s="40" t="str">
        <f t="shared" si="107"/>
        <v>臺中市福韻技藝推廣協會</v>
      </c>
    </row>
    <row r="2219" spans="1:13" ht="56.25">
      <c r="A2219" s="102" t="s">
        <v>2819</v>
      </c>
      <c r="B2219" s="102" t="s">
        <v>2898</v>
      </c>
      <c r="C2219" s="102" t="s">
        <v>2899</v>
      </c>
      <c r="D2219" s="102" t="s">
        <v>2795</v>
      </c>
      <c r="E2219" s="103">
        <v>30</v>
      </c>
      <c r="F2219" s="104" t="s">
        <v>44</v>
      </c>
      <c r="G2219" s="106"/>
      <c r="H2219" s="76" t="s">
        <v>1</v>
      </c>
      <c r="I2219" s="105"/>
      <c r="K2219" s="140" t="str">
        <f t="shared" si="105"/>
        <v>社政業務-社會福利-人民團體-獎補助費-對國內團體之捐助</v>
      </c>
      <c r="L2219" s="140" t="str">
        <f t="shared" si="106"/>
        <v>樂活潭子親子寫生繪畫活動經費</v>
      </c>
      <c r="M2219" s="40" t="str">
        <f t="shared" si="107"/>
        <v>臺中市潭子國際青年商會</v>
      </c>
    </row>
    <row r="2220" spans="1:13" ht="56.25">
      <c r="A2220" s="102" t="s">
        <v>2819</v>
      </c>
      <c r="B2220" s="102" t="s">
        <v>2900</v>
      </c>
      <c r="C2220" s="102" t="s">
        <v>2901</v>
      </c>
      <c r="D2220" s="102" t="s">
        <v>2795</v>
      </c>
      <c r="E2220" s="103">
        <v>14</v>
      </c>
      <c r="F2220" s="104" t="s">
        <v>44</v>
      </c>
      <c r="G2220" s="106"/>
      <c r="H2220" s="76" t="s">
        <v>1</v>
      </c>
      <c r="I2220" s="105"/>
      <c r="K2220" s="140" t="str">
        <f t="shared" si="105"/>
        <v>社政業務-社會福利-人民團體-獎補助費-對國內團體之捐助</v>
      </c>
      <c r="L2220" s="140" t="str">
        <f t="shared" si="106"/>
        <v>豐原區國中、小學繪畫寫生比賽暨植樹綠美化活動</v>
      </c>
      <c r="M2220" s="40" t="str">
        <f t="shared" si="107"/>
        <v>臺中市豐原青溪協會吳(火+冏)彬</v>
      </c>
    </row>
    <row r="2221" spans="1:13" ht="93.75">
      <c r="A2221" s="102" t="s">
        <v>313</v>
      </c>
      <c r="B2221" s="102" t="s">
        <v>2902</v>
      </c>
      <c r="C2221" s="102" t="s">
        <v>2903</v>
      </c>
      <c r="D2221" s="102" t="s">
        <v>2795</v>
      </c>
      <c r="E2221" s="103">
        <v>364</v>
      </c>
      <c r="F2221" s="104" t="s">
        <v>44</v>
      </c>
      <c r="G2221" s="106"/>
      <c r="H2221" s="76" t="s">
        <v>1</v>
      </c>
      <c r="I2221" s="105"/>
      <c r="K2221" s="140" t="str">
        <f t="shared" si="105"/>
        <v>一般建築及設備-一般建築及設備-獎補助費-對國內團體之捐助</v>
      </c>
      <c r="L2221" s="140" t="str">
        <f t="shared" si="106"/>
        <v>附設臺中市私立普濟老人長期照顧中心(養護型)公共安全設施設備-自動撒水設備計畫</v>
      </c>
      <c r="M2221" s="40" t="str">
        <f t="shared" si="107"/>
        <v>財團法人臺中市私立普濟社會福利慈善事業基金會</v>
      </c>
    </row>
    <row r="2222" spans="1:13" ht="75">
      <c r="A2222" s="102" t="s">
        <v>313</v>
      </c>
      <c r="B2222" s="102" t="s">
        <v>2904</v>
      </c>
      <c r="C2222" s="102" t="s">
        <v>2903</v>
      </c>
      <c r="D2222" s="102" t="s">
        <v>2795</v>
      </c>
      <c r="E2222" s="103">
        <v>300</v>
      </c>
      <c r="F2222" s="104" t="s">
        <v>44</v>
      </c>
      <c r="G2222" s="106"/>
      <c r="H2222" s="76" t="s">
        <v>1</v>
      </c>
      <c r="I2222" s="105"/>
      <c r="K2222" s="140" t="str">
        <f t="shared" si="105"/>
        <v>一般建築及設備-一般建築及設備-獎補助費-對國內團體之捐助</v>
      </c>
      <c r="L2222" s="140" t="str">
        <f t="shared" si="106"/>
        <v>附設臺中市私立普濟老人長期照顧中心(養護型)修繕費-電路設施汰換計畫</v>
      </c>
      <c r="M2222" s="40" t="str">
        <f t="shared" si="107"/>
        <v>財團法人臺中市私立普濟社會福利慈善事業基金會</v>
      </c>
    </row>
    <row r="2223" spans="1:13" ht="75">
      <c r="A2223" s="102" t="s">
        <v>313</v>
      </c>
      <c r="B2223" s="102" t="s">
        <v>2905</v>
      </c>
      <c r="C2223" s="102" t="s">
        <v>2906</v>
      </c>
      <c r="D2223" s="102" t="s">
        <v>2795</v>
      </c>
      <c r="E2223" s="103">
        <v>220</v>
      </c>
      <c r="F2223" s="104" t="s">
        <v>44</v>
      </c>
      <c r="G2223" s="106"/>
      <c r="H2223" s="76" t="s">
        <v>1</v>
      </c>
      <c r="I2223" s="105"/>
      <c r="K2223" s="140" t="str">
        <f t="shared" si="105"/>
        <v>一般建築及設備-一般建築及設備-獎補助費-對國內團體之捐助</v>
      </c>
      <c r="L2223" s="140" t="str">
        <f t="shared" si="106"/>
        <v>附設臺中市私立永耕老人養護中心修繕費-寢室隔間與樓板密接整修計畫</v>
      </c>
      <c r="M2223" s="40" t="str">
        <f t="shared" si="107"/>
        <v>財團法人臺中市私立永耕社會福利基金會</v>
      </c>
    </row>
    <row r="2224" spans="1:13" ht="75">
      <c r="A2224" s="102" t="s">
        <v>313</v>
      </c>
      <c r="B2224" s="102" t="s">
        <v>2907</v>
      </c>
      <c r="C2224" s="102" t="s">
        <v>2810</v>
      </c>
      <c r="D2224" s="102" t="s">
        <v>2795</v>
      </c>
      <c r="E2224" s="103">
        <v>689</v>
      </c>
      <c r="F2224" s="104" t="s">
        <v>44</v>
      </c>
      <c r="G2224" s="106"/>
      <c r="H2224" s="76" t="s">
        <v>1</v>
      </c>
      <c r="I2224" s="105"/>
      <c r="K2224" s="140" t="str">
        <f t="shared" si="105"/>
        <v>一般建築及設備-一般建築及設備-獎補助費-對國內團體之捐助</v>
      </c>
      <c r="L2224" s="140" t="str">
        <f t="shared" si="106"/>
        <v>附設臺中市私立田園老人養護中心公共安全設施設備費-自動撒水設備</v>
      </c>
      <c r="M2224" s="40" t="str">
        <f t="shared" si="107"/>
        <v>財團法人臺中市私立公老坪社會福利慈善事業基金會</v>
      </c>
    </row>
    <row r="2225" spans="1:13" ht="75">
      <c r="A2225" s="102" t="s">
        <v>313</v>
      </c>
      <c r="B2225" s="102" t="s">
        <v>2908</v>
      </c>
      <c r="C2225" s="102" t="s">
        <v>2806</v>
      </c>
      <c r="D2225" s="102" t="s">
        <v>2795</v>
      </c>
      <c r="E2225" s="103">
        <v>96</v>
      </c>
      <c r="F2225" s="104" t="s">
        <v>44</v>
      </c>
      <c r="G2225" s="106"/>
      <c r="H2225" s="76" t="s">
        <v>1</v>
      </c>
      <c r="I2225" s="105"/>
      <c r="K2225" s="140" t="str">
        <f t="shared" si="105"/>
        <v>一般建築及設備-一般建築及設備-獎補助費-對國內團體之捐助</v>
      </c>
      <c r="L2225" s="140" t="str">
        <f t="shared" si="106"/>
        <v>附設臺中市私立廣達老人長期照顧中心(養護型)-119火災通報裝置計畫</v>
      </c>
      <c r="M2225" s="40" t="str">
        <f t="shared" si="107"/>
        <v>財團法人臺中市私立廣達社會福利慈善事業基金會</v>
      </c>
    </row>
    <row r="2226" spans="1:13" ht="75">
      <c r="A2226" s="102" t="s">
        <v>313</v>
      </c>
      <c r="B2226" s="102" t="s">
        <v>2904</v>
      </c>
      <c r="C2226" s="102" t="s">
        <v>2903</v>
      </c>
      <c r="D2226" s="102" t="s">
        <v>2795</v>
      </c>
      <c r="E2226" s="103">
        <v>300</v>
      </c>
      <c r="F2226" s="104" t="s">
        <v>44</v>
      </c>
      <c r="G2226" s="106"/>
      <c r="H2226" s="76" t="s">
        <v>1</v>
      </c>
      <c r="I2226" s="105"/>
      <c r="K2226" s="140" t="str">
        <f t="shared" si="105"/>
        <v>一般建築及設備-一般建築及設備-獎補助費-對國內團體之捐助</v>
      </c>
      <c r="L2226" s="140" t="str">
        <f t="shared" si="106"/>
        <v>附設臺中市私立普濟老人長期照顧中心(養護型)修繕費-電路設施汰換計畫</v>
      </c>
      <c r="M2226" s="40" t="str">
        <f t="shared" si="107"/>
        <v>財團法人臺中市私立普濟社會福利慈善事業基金會</v>
      </c>
    </row>
    <row r="2227" spans="1:13" ht="75">
      <c r="A2227" s="102" t="s">
        <v>313</v>
      </c>
      <c r="B2227" s="102" t="s">
        <v>2905</v>
      </c>
      <c r="C2227" s="102" t="s">
        <v>2906</v>
      </c>
      <c r="D2227" s="102" t="s">
        <v>2795</v>
      </c>
      <c r="E2227" s="103">
        <v>220</v>
      </c>
      <c r="F2227" s="104" t="s">
        <v>44</v>
      </c>
      <c r="G2227" s="106"/>
      <c r="H2227" s="76" t="s">
        <v>1</v>
      </c>
      <c r="I2227" s="105"/>
      <c r="K2227" s="140" t="str">
        <f t="shared" si="105"/>
        <v>一般建築及設備-一般建築及設備-獎補助費-對國內團體之捐助</v>
      </c>
      <c r="L2227" s="140" t="str">
        <f t="shared" si="106"/>
        <v>附設臺中市私立永耕老人養護中心修繕費-寢室隔間與樓板密接整修計畫</v>
      </c>
      <c r="M2227" s="40" t="str">
        <f t="shared" si="107"/>
        <v>財團法人臺中市私立永耕社會福利基金會</v>
      </c>
    </row>
    <row r="2228" spans="1:13" ht="75">
      <c r="A2228" s="102" t="s">
        <v>313</v>
      </c>
      <c r="B2228" s="102" t="s">
        <v>2909</v>
      </c>
      <c r="C2228" s="102" t="s">
        <v>2903</v>
      </c>
      <c r="D2228" s="102" t="s">
        <v>2795</v>
      </c>
      <c r="E2228" s="103">
        <v>364</v>
      </c>
      <c r="F2228" s="104" t="s">
        <v>44</v>
      </c>
      <c r="G2228" s="106"/>
      <c r="H2228" s="76" t="s">
        <v>1</v>
      </c>
      <c r="I2228" s="105"/>
      <c r="K2228" s="140" t="str">
        <f t="shared" si="105"/>
        <v>一般建築及設備-一般建築及設備-獎補助費-對國內團體之捐助</v>
      </c>
      <c r="L2228" s="140" t="str">
        <f t="shared" si="106"/>
        <v>附設臺中市私立普濟老人長期照顧中心(養護型)-自動撒水設備計畫</v>
      </c>
      <c r="M2228" s="40" t="str">
        <f t="shared" si="107"/>
        <v>財團法人臺中市私立普濟社會福利慈善事業基金會</v>
      </c>
    </row>
    <row r="2229" spans="1:13" ht="75">
      <c r="A2229" s="102" t="s">
        <v>313</v>
      </c>
      <c r="B2229" s="102" t="s">
        <v>2910</v>
      </c>
      <c r="C2229" s="102" t="s">
        <v>2810</v>
      </c>
      <c r="D2229" s="102" t="s">
        <v>2795</v>
      </c>
      <c r="E2229" s="103">
        <v>689</v>
      </c>
      <c r="F2229" s="104" t="s">
        <v>44</v>
      </c>
      <c r="G2229" s="106"/>
      <c r="H2229" s="76" t="s">
        <v>1</v>
      </c>
      <c r="I2229" s="105"/>
      <c r="K2229" s="140" t="str">
        <f t="shared" si="105"/>
        <v>一般建築及設備-一般建築及設備-獎補助費-對國內團體之捐助</v>
      </c>
      <c r="L2229" s="140" t="str">
        <f t="shared" si="106"/>
        <v>附設臺中市私立田園老人養護中心公共安全設施設備費-自動撒水設備計畫</v>
      </c>
      <c r="M2229" s="40" t="str">
        <f t="shared" si="107"/>
        <v>財團法人臺中市私立公老坪社會福利慈善事業基金會</v>
      </c>
    </row>
    <row r="2230" spans="1:13" ht="93.75">
      <c r="A2230" s="102" t="s">
        <v>2911</v>
      </c>
      <c r="B2230" s="102" t="s">
        <v>2912</v>
      </c>
      <c r="C2230" s="102" t="s">
        <v>2913</v>
      </c>
      <c r="D2230" s="102" t="s">
        <v>2795</v>
      </c>
      <c r="E2230" s="103">
        <v>17</v>
      </c>
      <c r="F2230" s="104" t="s">
        <v>44</v>
      </c>
      <c r="G2230" s="106"/>
      <c r="H2230" s="76" t="s">
        <v>1</v>
      </c>
      <c r="I2230" s="105"/>
      <c r="K2230" s="140" t="str">
        <f t="shared" si="105"/>
        <v>社政業務-社會福利-婦女福利-獎補助費-對國內團體之捐助</v>
      </c>
      <c r="L2230" s="140" t="str">
        <f t="shared" si="106"/>
        <v>【再愛一次】性平電影之夜~消除對婦女一切形式歧視公約與多元平權座談會</v>
      </c>
      <c r="M2230" s="40" t="str">
        <f t="shared" si="107"/>
        <v>社團法人台灣新移民協會</v>
      </c>
    </row>
    <row r="2231" spans="1:13" ht="56.25">
      <c r="A2231" s="102" t="s">
        <v>2911</v>
      </c>
      <c r="B2231" s="102" t="s">
        <v>2914</v>
      </c>
      <c r="C2231" s="102" t="s">
        <v>782</v>
      </c>
      <c r="D2231" s="102" t="s">
        <v>2795</v>
      </c>
      <c r="E2231" s="103">
        <v>20</v>
      </c>
      <c r="F2231" s="104" t="s">
        <v>44</v>
      </c>
      <c r="G2231" s="106"/>
      <c r="H2231" s="76" t="s">
        <v>1</v>
      </c>
      <c r="I2231" s="105"/>
      <c r="K2231" s="140" t="str">
        <f t="shared" si="105"/>
        <v>社政業務-社會福利-婦女福利-獎補助費-對國內團體之捐助</v>
      </c>
      <c r="L2231" s="140" t="str">
        <f t="shared" si="106"/>
        <v>梳情話意-臻愛自己木梳DIY暨慶祝母親節活動</v>
      </c>
      <c r="M2231" s="40" t="str">
        <f t="shared" si="107"/>
        <v>臺中市大甲區新移民女性家庭關懷協會</v>
      </c>
    </row>
    <row r="2232" spans="1:13" ht="56.25">
      <c r="A2232" s="102" t="s">
        <v>2911</v>
      </c>
      <c r="B2232" s="102" t="s">
        <v>2915</v>
      </c>
      <c r="C2232" s="102" t="s">
        <v>2916</v>
      </c>
      <c r="D2232" s="102" t="s">
        <v>2795</v>
      </c>
      <c r="E2232" s="103">
        <v>10</v>
      </c>
      <c r="F2232" s="104" t="s">
        <v>44</v>
      </c>
      <c r="G2232" s="106"/>
      <c r="H2232" s="76" t="s">
        <v>1</v>
      </c>
      <c r="I2232" s="105"/>
      <c r="K2232" s="140" t="str">
        <f t="shared" si="105"/>
        <v>社政業務-社會福利-婦女福利-獎補助費-對國內團體之捐助</v>
      </c>
      <c r="L2232" s="140" t="str">
        <f t="shared" si="106"/>
        <v>【平權有愛、性別無礙】性別平等法法規宣傳活動</v>
      </c>
      <c r="M2232" s="40" t="str">
        <f t="shared" si="107"/>
        <v>臺中市三奶夫人關懷協會衛國順</v>
      </c>
    </row>
    <row r="2233" spans="1:13" ht="56.25">
      <c r="A2233" s="102" t="s">
        <v>2911</v>
      </c>
      <c r="B2233" s="102" t="s">
        <v>2917</v>
      </c>
      <c r="C2233" s="102" t="s">
        <v>2918</v>
      </c>
      <c r="D2233" s="102" t="s">
        <v>2795</v>
      </c>
      <c r="E2233" s="103">
        <v>12</v>
      </c>
      <c r="F2233" s="104" t="s">
        <v>44</v>
      </c>
      <c r="G2233" s="106"/>
      <c r="H2233" s="76" t="s">
        <v>1</v>
      </c>
      <c r="I2233" s="105"/>
      <c r="K2233" s="140" t="str">
        <f t="shared" si="105"/>
        <v>社政業務-社會福利-婦女福利-獎補助費-對國內團體之捐助</v>
      </c>
      <c r="L2233" s="140" t="str">
        <f t="shared" si="106"/>
        <v>婦女生活資訊教育訓練</v>
      </c>
      <c r="M2233" s="40" t="str">
        <f t="shared" si="107"/>
        <v>社團法人臺中市復興產業協會</v>
      </c>
    </row>
    <row r="2234" spans="1:13" ht="112.5">
      <c r="A2234" s="102" t="s">
        <v>2911</v>
      </c>
      <c r="B2234" s="102" t="s">
        <v>2919</v>
      </c>
      <c r="C2234" s="102" t="s">
        <v>2920</v>
      </c>
      <c r="D2234" s="102" t="s">
        <v>2795</v>
      </c>
      <c r="E2234" s="103">
        <v>20</v>
      </c>
      <c r="F2234" s="104" t="s">
        <v>44</v>
      </c>
      <c r="G2234" s="106"/>
      <c r="H2234" s="76" t="s">
        <v>1</v>
      </c>
      <c r="I2234" s="105"/>
      <c r="K2234" s="140" t="str">
        <f t="shared" si="105"/>
        <v>社政業務-社會福利-婦女福利-獎補助費-對國內團體之捐助</v>
      </c>
      <c r="L2234" s="140" t="str">
        <f t="shared" si="106"/>
        <v>挺過家破人亡悲痛．返校打造第三人生—逆境重生媽媽李鳳珠榮獲全球熱愛生命獎章帶動關懷弱勢活動</v>
      </c>
      <c r="M2234" s="40" t="str">
        <f t="shared" si="107"/>
        <v>財團法人周大觀文教基金會</v>
      </c>
    </row>
    <row r="2235" spans="1:13" ht="75">
      <c r="A2235" s="102" t="s">
        <v>2921</v>
      </c>
      <c r="B2235" s="102" t="s">
        <v>2922</v>
      </c>
      <c r="C2235" s="102" t="s">
        <v>2923</v>
      </c>
      <c r="D2235" s="102" t="s">
        <v>2795</v>
      </c>
      <c r="E2235" s="103">
        <v>20</v>
      </c>
      <c r="F2235" s="104" t="s">
        <v>44</v>
      </c>
      <c r="G2235" s="106"/>
      <c r="H2235" s="76" t="s">
        <v>1</v>
      </c>
      <c r="I2235" s="105"/>
      <c r="K2235" s="140" t="str">
        <f t="shared" si="105"/>
        <v>社政業務-社會福利-青少年兒童福利-獎補助費-對國內團體之捐助</v>
      </c>
      <c r="L2235" s="140" t="str">
        <f t="shared" si="106"/>
        <v>「基本救命術BLS證照」課程</v>
      </c>
      <c r="M2235" s="40" t="str">
        <f t="shared" si="107"/>
        <v>臺中市嬰幼兒福利聯合會</v>
      </c>
    </row>
    <row r="2236" spans="1:13" ht="75">
      <c r="A2236" s="102" t="s">
        <v>2921</v>
      </c>
      <c r="B2236" s="102" t="s">
        <v>2924</v>
      </c>
      <c r="C2236" s="102" t="s">
        <v>2925</v>
      </c>
      <c r="D2236" s="102" t="s">
        <v>2795</v>
      </c>
      <c r="E2236" s="103">
        <v>29</v>
      </c>
      <c r="F2236" s="104" t="s">
        <v>44</v>
      </c>
      <c r="G2236" s="106"/>
      <c r="H2236" s="76" t="s">
        <v>1</v>
      </c>
      <c r="I2236" s="105"/>
      <c r="K2236" s="140" t="str">
        <f t="shared" si="105"/>
        <v>社政業務-社會福利-青少年兒童福利-獎補助費-對國內團體之捐助</v>
      </c>
      <c r="L2236" s="140" t="str">
        <f t="shared" si="106"/>
        <v>育有未滿二歲兒童育兒津貼親職教育講座</v>
      </c>
      <c r="M2236" s="40" t="str">
        <f t="shared" si="107"/>
        <v>臺中市私立上元得福托嬰中心林韋伶</v>
      </c>
    </row>
    <row r="2237" spans="1:13" ht="75">
      <c r="A2237" s="102" t="s">
        <v>2921</v>
      </c>
      <c r="B2237" s="102" t="s">
        <v>2926</v>
      </c>
      <c r="C2237" s="102" t="s">
        <v>2927</v>
      </c>
      <c r="D2237" s="102" t="s">
        <v>2795</v>
      </c>
      <c r="E2237" s="103">
        <v>18</v>
      </c>
      <c r="F2237" s="104" t="s">
        <v>44</v>
      </c>
      <c r="G2237" s="106"/>
      <c r="H2237" s="76" t="s">
        <v>1</v>
      </c>
      <c r="I2237" s="105"/>
      <c r="K2237" s="140" t="str">
        <f t="shared" si="105"/>
        <v>社政業務-社會福利-青少年兒童福利-獎補助費-對國內團體之捐助</v>
      </c>
      <c r="L2237" s="140" t="str">
        <f t="shared" si="106"/>
        <v>「嬰幼兒急救訓練-基本救命術訓練」課程</v>
      </c>
      <c r="M2237" s="40" t="str">
        <f t="shared" si="107"/>
        <v>中華國際托育中心發展協會</v>
      </c>
    </row>
    <row r="2238" spans="1:13" ht="75">
      <c r="A2238" s="102" t="s">
        <v>2921</v>
      </c>
      <c r="B2238" s="102" t="s">
        <v>2928</v>
      </c>
      <c r="C2238" s="102" t="s">
        <v>2929</v>
      </c>
      <c r="D2238" s="102" t="s">
        <v>2795</v>
      </c>
      <c r="E2238" s="103">
        <v>34</v>
      </c>
      <c r="F2238" s="104" t="s">
        <v>44</v>
      </c>
      <c r="G2238" s="106"/>
      <c r="H2238" s="76" t="s">
        <v>1</v>
      </c>
      <c r="I2238" s="105"/>
      <c r="K2238" s="140" t="str">
        <f t="shared" si="105"/>
        <v>社政業務-社會福利-青少年兒童福利-獎補助費-對國內團體之捐助</v>
      </c>
      <c r="L2238" s="140" t="str">
        <f t="shared" si="106"/>
        <v>113年公共化及準公共托嬰中心照顧比優化獎助</v>
      </c>
      <c r="M2238" s="40" t="str">
        <f t="shared" si="107"/>
        <v>臺中市私立卡吉雅比托嬰中心洪西欽</v>
      </c>
    </row>
    <row r="2239" spans="1:13" ht="75">
      <c r="A2239" s="102" t="s">
        <v>2921</v>
      </c>
      <c r="B2239" s="102" t="s">
        <v>2928</v>
      </c>
      <c r="C2239" s="102" t="s">
        <v>2930</v>
      </c>
      <c r="D2239" s="102" t="s">
        <v>2795</v>
      </c>
      <c r="E2239" s="103">
        <v>72</v>
      </c>
      <c r="F2239" s="104" t="s">
        <v>44</v>
      </c>
      <c r="G2239" s="106"/>
      <c r="H2239" s="76" t="s">
        <v>1</v>
      </c>
      <c r="I2239" s="105"/>
      <c r="K2239" s="140" t="str">
        <f t="shared" si="105"/>
        <v>社政業務-社會福利-青少年兒童福利-獎補助費-對國內團體之捐助</v>
      </c>
      <c r="L2239" s="140" t="str">
        <f t="shared" si="106"/>
        <v>113年公共化及準公共托嬰中心照顧比優化獎助</v>
      </c>
      <c r="M2239" s="40" t="str">
        <f t="shared" si="107"/>
        <v>臺中市私立芊日托嬰中心林秋萍</v>
      </c>
    </row>
    <row r="2240" spans="1:13" ht="75">
      <c r="A2240" s="102" t="s">
        <v>2921</v>
      </c>
      <c r="B2240" s="102" t="s">
        <v>2928</v>
      </c>
      <c r="C2240" s="102" t="s">
        <v>2931</v>
      </c>
      <c r="D2240" s="102" t="s">
        <v>2795</v>
      </c>
      <c r="E2240" s="103">
        <v>125</v>
      </c>
      <c r="F2240" s="104" t="s">
        <v>44</v>
      </c>
      <c r="G2240" s="106"/>
      <c r="H2240" s="76" t="s">
        <v>1</v>
      </c>
      <c r="I2240" s="105"/>
      <c r="K2240" s="140" t="str">
        <f t="shared" si="105"/>
        <v>社政業務-社會福利-青少年兒童福利-獎補助費-對國內團體之捐助</v>
      </c>
      <c r="L2240" s="140" t="str">
        <f t="shared" si="106"/>
        <v>113年公共化及準公共托嬰中心照顧比優化獎助</v>
      </c>
      <c r="M2240" s="40" t="str">
        <f t="shared" si="107"/>
        <v>臺中市私立勁寶兒福安托嬰中心</v>
      </c>
    </row>
    <row r="2241" spans="1:13" ht="75">
      <c r="A2241" s="102" t="s">
        <v>2921</v>
      </c>
      <c r="B2241" s="102" t="s">
        <v>2928</v>
      </c>
      <c r="C2241" s="102" t="s">
        <v>2932</v>
      </c>
      <c r="D2241" s="102" t="s">
        <v>2795</v>
      </c>
      <c r="E2241" s="103">
        <v>406</v>
      </c>
      <c r="F2241" s="104" t="s">
        <v>44</v>
      </c>
      <c r="G2241" s="106"/>
      <c r="H2241" s="76" t="s">
        <v>1</v>
      </c>
      <c r="I2241" s="105"/>
      <c r="K2241" s="140" t="str">
        <f t="shared" si="105"/>
        <v>社政業務-社會福利-青少年兒童福利-獎補助費-對國內團體之捐助</v>
      </c>
      <c r="L2241" s="140" t="str">
        <f t="shared" si="106"/>
        <v>113年公共化及準公共托嬰中心照顧比優化獎助</v>
      </c>
      <c r="M2241" s="40" t="str">
        <f t="shared" si="107"/>
        <v>臺中市私立小紅帽托嬰中心</v>
      </c>
    </row>
    <row r="2242" spans="1:13" ht="75">
      <c r="A2242" s="102" t="s">
        <v>2921</v>
      </c>
      <c r="B2242" s="102" t="s">
        <v>2928</v>
      </c>
      <c r="C2242" s="102" t="s">
        <v>2933</v>
      </c>
      <c r="D2242" s="102" t="s">
        <v>2795</v>
      </c>
      <c r="E2242" s="103">
        <v>286</v>
      </c>
      <c r="F2242" s="104" t="s">
        <v>44</v>
      </c>
      <c r="G2242" s="106"/>
      <c r="H2242" s="76" t="s">
        <v>1</v>
      </c>
      <c r="I2242" s="105"/>
      <c r="K2242" s="140" t="str">
        <f t="shared" si="105"/>
        <v>社政業務-社會福利-青少年兒童福利-獎補助費-對國內團體之捐助</v>
      </c>
      <c r="L2242" s="140" t="str">
        <f t="shared" si="106"/>
        <v>113年公共化及準公共托嬰中心照顧比優化獎助</v>
      </c>
      <c r="M2242" s="40" t="str">
        <f t="shared" si="107"/>
        <v>臺中市私立小菲力托嬰中心</v>
      </c>
    </row>
    <row r="2243" spans="1:13" ht="75">
      <c r="A2243" s="102" t="s">
        <v>2921</v>
      </c>
      <c r="B2243" s="102" t="s">
        <v>2928</v>
      </c>
      <c r="C2243" s="102" t="s">
        <v>2934</v>
      </c>
      <c r="D2243" s="102" t="s">
        <v>2795</v>
      </c>
      <c r="E2243" s="103">
        <v>390</v>
      </c>
      <c r="F2243" s="104" t="s">
        <v>44</v>
      </c>
      <c r="G2243" s="106"/>
      <c r="H2243" s="76" t="s">
        <v>1</v>
      </c>
      <c r="I2243" s="105"/>
      <c r="K2243" s="140" t="str">
        <f t="shared" si="105"/>
        <v>社政業務-社會福利-青少年兒童福利-獎補助費-對國內團體之捐助</v>
      </c>
      <c r="L2243" s="140" t="str">
        <f t="shared" si="106"/>
        <v>113年公共化及準公共托嬰中心照顧比優化獎助</v>
      </c>
      <c r="M2243" s="40" t="str">
        <f t="shared" si="107"/>
        <v>臺中市私立佩樂達托嬰中心廖述正</v>
      </c>
    </row>
    <row r="2244" spans="1:13" ht="75">
      <c r="A2244" s="102" t="s">
        <v>2921</v>
      </c>
      <c r="B2244" s="102" t="s">
        <v>2928</v>
      </c>
      <c r="C2244" s="102" t="s">
        <v>2935</v>
      </c>
      <c r="D2244" s="102" t="s">
        <v>2795</v>
      </c>
      <c r="E2244" s="103">
        <v>239</v>
      </c>
      <c r="F2244" s="104" t="s">
        <v>44</v>
      </c>
      <c r="G2244" s="106"/>
      <c r="H2244" s="76" t="s">
        <v>1</v>
      </c>
      <c r="I2244" s="105"/>
      <c r="K2244" s="140" t="str">
        <f t="shared" ref="K2244:K2307" si="108">A2244</f>
        <v>社政業務-社會福利-青少年兒童福利-獎補助費-對國內團體之捐助</v>
      </c>
      <c r="L2244" s="140" t="str">
        <f t="shared" ref="L2244:L2307" si="109">B2244</f>
        <v>113年公共化及準公共托嬰中心照顧比優化獎助</v>
      </c>
      <c r="M2244" s="40" t="str">
        <f t="shared" ref="M2244:M2307" si="110">C2244</f>
        <v>臺中市私立巨采福科托嬰中心</v>
      </c>
    </row>
    <row r="2245" spans="1:13" ht="75">
      <c r="A2245" s="102" t="s">
        <v>2921</v>
      </c>
      <c r="B2245" s="102" t="s">
        <v>2928</v>
      </c>
      <c r="C2245" s="102" t="s">
        <v>2936</v>
      </c>
      <c r="D2245" s="102" t="s">
        <v>2795</v>
      </c>
      <c r="E2245" s="103">
        <v>204</v>
      </c>
      <c r="F2245" s="104" t="s">
        <v>44</v>
      </c>
      <c r="G2245" s="106"/>
      <c r="H2245" s="76" t="s">
        <v>1</v>
      </c>
      <c r="I2245" s="105"/>
      <c r="K2245" s="140" t="str">
        <f t="shared" si="108"/>
        <v>社政業務-社會福利-青少年兒童福利-獎補助費-對國內團體之捐助</v>
      </c>
      <c r="L2245" s="140" t="str">
        <f t="shared" si="109"/>
        <v>113年公共化及準公共托嬰中心照顧比優化獎助</v>
      </c>
      <c r="M2245" s="40" t="str">
        <f t="shared" si="110"/>
        <v>臺中市私立小教室托嬰中心</v>
      </c>
    </row>
    <row r="2246" spans="1:13" ht="75">
      <c r="A2246" s="102" t="s">
        <v>2921</v>
      </c>
      <c r="B2246" s="102" t="s">
        <v>2928</v>
      </c>
      <c r="C2246" s="102" t="s">
        <v>2937</v>
      </c>
      <c r="D2246" s="102" t="s">
        <v>2795</v>
      </c>
      <c r="E2246" s="103">
        <v>288</v>
      </c>
      <c r="F2246" s="104" t="s">
        <v>44</v>
      </c>
      <c r="G2246" s="106"/>
      <c r="H2246" s="76" t="s">
        <v>1</v>
      </c>
      <c r="I2246" s="105"/>
      <c r="K2246" s="140" t="str">
        <f t="shared" si="108"/>
        <v>社政業務-社會福利-青少年兒童福利-獎補助費-對國內團體之捐助</v>
      </c>
      <c r="L2246" s="140" t="str">
        <f t="shared" si="109"/>
        <v>113年公共化及準公共托嬰中心照顧比優化獎助</v>
      </c>
      <c r="M2246" s="40" t="str">
        <f t="shared" si="110"/>
        <v>臺中市私立小貝果托嬰中心</v>
      </c>
    </row>
    <row r="2247" spans="1:13" ht="75">
      <c r="A2247" s="102" t="s">
        <v>2921</v>
      </c>
      <c r="B2247" s="102" t="s">
        <v>2928</v>
      </c>
      <c r="C2247" s="102" t="s">
        <v>2938</v>
      </c>
      <c r="D2247" s="102" t="s">
        <v>2795</v>
      </c>
      <c r="E2247" s="103">
        <v>445</v>
      </c>
      <c r="F2247" s="104" t="s">
        <v>44</v>
      </c>
      <c r="G2247" s="106"/>
      <c r="H2247" s="76" t="s">
        <v>1</v>
      </c>
      <c r="I2247" s="105"/>
      <c r="K2247" s="140" t="str">
        <f t="shared" si="108"/>
        <v>社政業務-社會福利-青少年兒童福利-獎補助費-對國內團體之捐助</v>
      </c>
      <c r="L2247" s="140" t="str">
        <f t="shared" si="109"/>
        <v>113年公共化及準公共托嬰中心照顧比優化獎助</v>
      </c>
      <c r="M2247" s="40" t="str">
        <f t="shared" si="110"/>
        <v>臺中市私立佑子園托嬰中心張百穗</v>
      </c>
    </row>
    <row r="2248" spans="1:13" ht="75">
      <c r="A2248" s="102" t="s">
        <v>2921</v>
      </c>
      <c r="B2248" s="102" t="s">
        <v>2928</v>
      </c>
      <c r="C2248" s="102" t="s">
        <v>2939</v>
      </c>
      <c r="D2248" s="102" t="s">
        <v>2795</v>
      </c>
      <c r="E2248" s="103">
        <v>241</v>
      </c>
      <c r="F2248" s="104" t="s">
        <v>44</v>
      </c>
      <c r="G2248" s="106"/>
      <c r="H2248" s="76" t="s">
        <v>1</v>
      </c>
      <c r="I2248" s="105"/>
      <c r="K2248" s="140" t="str">
        <f t="shared" si="108"/>
        <v>社政業務-社會福利-青少年兒童福利-獎補助費-對國內團體之捐助</v>
      </c>
      <c r="L2248" s="140" t="str">
        <f t="shared" si="109"/>
        <v>113年公共化及準公共托嬰中心照顧比優化獎助</v>
      </c>
      <c r="M2248" s="40" t="str">
        <f t="shared" si="110"/>
        <v>臺中市私立馨苗安順托嬰中心</v>
      </c>
    </row>
    <row r="2249" spans="1:13" ht="75">
      <c r="A2249" s="102" t="s">
        <v>2921</v>
      </c>
      <c r="B2249" s="102" t="s">
        <v>2928</v>
      </c>
      <c r="C2249" s="102" t="s">
        <v>2940</v>
      </c>
      <c r="D2249" s="102" t="s">
        <v>2795</v>
      </c>
      <c r="E2249" s="103">
        <v>131</v>
      </c>
      <c r="F2249" s="104" t="s">
        <v>44</v>
      </c>
      <c r="G2249" s="106"/>
      <c r="H2249" s="76" t="s">
        <v>1</v>
      </c>
      <c r="I2249" s="105"/>
      <c r="K2249" s="140" t="str">
        <f t="shared" si="108"/>
        <v>社政業務-社會福利-青少年兒童福利-獎補助費-對國內團體之捐助</v>
      </c>
      <c r="L2249" s="140" t="str">
        <f t="shared" si="109"/>
        <v>113年公共化及準公共托嬰中心照顧比優化獎助</v>
      </c>
      <c r="M2249" s="40" t="str">
        <f t="shared" si="110"/>
        <v>臺中市私立奇蒙兒托嬰中心劉勝騏</v>
      </c>
    </row>
    <row r="2250" spans="1:13" ht="75">
      <c r="A2250" s="102" t="s">
        <v>2921</v>
      </c>
      <c r="B2250" s="102" t="s">
        <v>2928</v>
      </c>
      <c r="C2250" s="102" t="s">
        <v>2941</v>
      </c>
      <c r="D2250" s="102" t="s">
        <v>2795</v>
      </c>
      <c r="E2250" s="103">
        <v>227</v>
      </c>
      <c r="F2250" s="104" t="s">
        <v>44</v>
      </c>
      <c r="G2250" s="106"/>
      <c r="H2250" s="76" t="s">
        <v>1</v>
      </c>
      <c r="I2250" s="105"/>
      <c r="K2250" s="140" t="str">
        <f t="shared" si="108"/>
        <v>社政業務-社會福利-青少年兒童福利-獎補助費-對國內團體之捐助</v>
      </c>
      <c r="L2250" s="140" t="str">
        <f t="shared" si="109"/>
        <v>113年公共化及準公共托嬰中心照顧比優化獎助</v>
      </c>
      <c r="M2250" s="40" t="str">
        <f t="shared" si="110"/>
        <v>臺中市私立愛樂紛托嬰中心陳櫻珊</v>
      </c>
    </row>
    <row r="2251" spans="1:13" ht="75">
      <c r="A2251" s="102" t="s">
        <v>2921</v>
      </c>
      <c r="B2251" s="102" t="s">
        <v>2928</v>
      </c>
      <c r="C2251" s="102" t="s">
        <v>2942</v>
      </c>
      <c r="D2251" s="102" t="s">
        <v>2795</v>
      </c>
      <c r="E2251" s="103">
        <v>110</v>
      </c>
      <c r="F2251" s="104" t="s">
        <v>44</v>
      </c>
      <c r="G2251" s="106"/>
      <c r="H2251" s="76" t="s">
        <v>1</v>
      </c>
      <c r="I2251" s="105"/>
      <c r="K2251" s="140" t="str">
        <f t="shared" si="108"/>
        <v>社政業務-社會福利-青少年兒童福利-獎補助費-對國內團體之捐助</v>
      </c>
      <c r="L2251" s="140" t="str">
        <f t="shared" si="109"/>
        <v>113年公共化及準公共托嬰中心照顧比優化獎助</v>
      </c>
      <c r="M2251" s="40" t="str">
        <f t="shared" si="110"/>
        <v>臺中市私立東華托嬰中心陳慧宜</v>
      </c>
    </row>
    <row r="2252" spans="1:13" ht="75">
      <c r="A2252" s="102" t="s">
        <v>2921</v>
      </c>
      <c r="B2252" s="102" t="s">
        <v>2928</v>
      </c>
      <c r="C2252" s="102" t="s">
        <v>2943</v>
      </c>
      <c r="D2252" s="102" t="s">
        <v>2795</v>
      </c>
      <c r="E2252" s="103">
        <v>623</v>
      </c>
      <c r="F2252" s="104" t="s">
        <v>44</v>
      </c>
      <c r="G2252" s="106"/>
      <c r="H2252" s="76" t="s">
        <v>1</v>
      </c>
      <c r="I2252" s="105"/>
      <c r="K2252" s="140" t="str">
        <f t="shared" si="108"/>
        <v>社政業務-社會福利-青少年兒童福利-獎補助費-對國內團體之捐助</v>
      </c>
      <c r="L2252" s="140" t="str">
        <f t="shared" si="109"/>
        <v>113年公共化及準公共托嬰中心照顧比優化獎助</v>
      </c>
      <c r="M2252" s="40" t="str">
        <f t="shared" si="110"/>
        <v>臺中市私立滿果國際托嬰中心</v>
      </c>
    </row>
    <row r="2253" spans="1:13" ht="75">
      <c r="A2253" s="102" t="s">
        <v>2921</v>
      </c>
      <c r="B2253" s="102" t="s">
        <v>2928</v>
      </c>
      <c r="C2253" s="102" t="s">
        <v>2944</v>
      </c>
      <c r="D2253" s="102" t="s">
        <v>2795</v>
      </c>
      <c r="E2253" s="103">
        <v>152</v>
      </c>
      <c r="F2253" s="104" t="s">
        <v>44</v>
      </c>
      <c r="G2253" s="106"/>
      <c r="H2253" s="76" t="s">
        <v>1</v>
      </c>
      <c r="I2253" s="105"/>
      <c r="K2253" s="140" t="str">
        <f t="shared" si="108"/>
        <v>社政業務-社會福利-青少年兒童福利-獎補助費-對國內團體之捐助</v>
      </c>
      <c r="L2253" s="140" t="str">
        <f t="shared" si="109"/>
        <v>113年公共化及準公共托嬰中心照顧比優化獎助</v>
      </c>
      <c r="M2253" s="40" t="str">
        <f t="shared" si="110"/>
        <v>臺中市私立小牧童成都托嬰中心</v>
      </c>
    </row>
    <row r="2254" spans="1:13" ht="75">
      <c r="A2254" s="102" t="s">
        <v>2921</v>
      </c>
      <c r="B2254" s="102" t="s">
        <v>2928</v>
      </c>
      <c r="C2254" s="102" t="s">
        <v>2945</v>
      </c>
      <c r="D2254" s="102" t="s">
        <v>2795</v>
      </c>
      <c r="E2254" s="103">
        <v>246</v>
      </c>
      <c r="F2254" s="104" t="s">
        <v>44</v>
      </c>
      <c r="G2254" s="106"/>
      <c r="H2254" s="76" t="s">
        <v>1</v>
      </c>
      <c r="I2254" s="105"/>
      <c r="K2254" s="140" t="str">
        <f t="shared" si="108"/>
        <v>社政業務-社會福利-青少年兒童福利-獎補助費-對國內團體之捐助</v>
      </c>
      <c r="L2254" s="140" t="str">
        <f t="shared" si="109"/>
        <v>113年公共化及準公共托嬰中心照顧比優化獎助</v>
      </c>
      <c r="M2254" s="40" t="str">
        <f t="shared" si="110"/>
        <v>臺中市私立福星兒托嬰中心</v>
      </c>
    </row>
    <row r="2255" spans="1:13" ht="75">
      <c r="A2255" s="102" t="s">
        <v>2921</v>
      </c>
      <c r="B2255" s="102" t="s">
        <v>2928</v>
      </c>
      <c r="C2255" s="102" t="s">
        <v>2946</v>
      </c>
      <c r="D2255" s="102" t="s">
        <v>2795</v>
      </c>
      <c r="E2255" s="103">
        <v>252</v>
      </c>
      <c r="F2255" s="104" t="s">
        <v>44</v>
      </c>
      <c r="G2255" s="106"/>
      <c r="H2255" s="76" t="s">
        <v>1</v>
      </c>
      <c r="I2255" s="105"/>
      <c r="K2255" s="140" t="str">
        <f t="shared" si="108"/>
        <v>社政業務-社會福利-青少年兒童福利-獎補助費-對國內團體之捐助</v>
      </c>
      <c r="L2255" s="140" t="str">
        <f t="shared" si="109"/>
        <v>113年公共化及準公共托嬰中心照顧比優化獎助</v>
      </c>
      <c r="M2255" s="40" t="str">
        <f t="shared" si="110"/>
        <v>臺中市私立領袖甜心托嬰中心李織州</v>
      </c>
    </row>
    <row r="2256" spans="1:13" ht="75">
      <c r="A2256" s="102" t="s">
        <v>2921</v>
      </c>
      <c r="B2256" s="102" t="s">
        <v>2928</v>
      </c>
      <c r="C2256" s="102" t="s">
        <v>2947</v>
      </c>
      <c r="D2256" s="102" t="s">
        <v>2795</v>
      </c>
      <c r="E2256" s="103">
        <v>280</v>
      </c>
      <c r="F2256" s="104" t="s">
        <v>44</v>
      </c>
      <c r="G2256" s="106"/>
      <c r="H2256" s="76" t="s">
        <v>1</v>
      </c>
      <c r="I2256" s="105"/>
      <c r="K2256" s="140" t="str">
        <f t="shared" si="108"/>
        <v>社政業務-社會福利-青少年兒童福利-獎補助費-對國內團體之捐助</v>
      </c>
      <c r="L2256" s="140" t="str">
        <f t="shared" si="109"/>
        <v>113年公共化及準公共托嬰中心照顧比優化獎助</v>
      </c>
      <c r="M2256" s="40" t="str">
        <f t="shared" si="110"/>
        <v>臺中市私立手中寶托嬰中心林惠珍</v>
      </c>
    </row>
    <row r="2257" spans="1:13" ht="75">
      <c r="A2257" s="102" t="s">
        <v>2921</v>
      </c>
      <c r="B2257" s="102" t="s">
        <v>2928</v>
      </c>
      <c r="C2257" s="102" t="s">
        <v>2948</v>
      </c>
      <c r="D2257" s="102" t="s">
        <v>2795</v>
      </c>
      <c r="E2257" s="103">
        <v>146</v>
      </c>
      <c r="F2257" s="104" t="s">
        <v>44</v>
      </c>
      <c r="G2257" s="106"/>
      <c r="H2257" s="76" t="s">
        <v>1</v>
      </c>
      <c r="I2257" s="105"/>
      <c r="K2257" s="140" t="str">
        <f t="shared" si="108"/>
        <v>社政業務-社會福利-青少年兒童福利-獎補助費-對國內團體之捐助</v>
      </c>
      <c r="L2257" s="140" t="str">
        <f t="shared" si="109"/>
        <v>113年公共化及準公共托嬰中心照顧比優化獎助</v>
      </c>
      <c r="M2257" s="40" t="str">
        <f t="shared" si="110"/>
        <v>臺中市私立圓圓托嬰中心</v>
      </c>
    </row>
    <row r="2258" spans="1:13" ht="75">
      <c r="A2258" s="102" t="s">
        <v>2921</v>
      </c>
      <c r="B2258" s="102" t="s">
        <v>2928</v>
      </c>
      <c r="C2258" s="102" t="s">
        <v>2949</v>
      </c>
      <c r="D2258" s="102" t="s">
        <v>2795</v>
      </c>
      <c r="E2258" s="103">
        <v>161</v>
      </c>
      <c r="F2258" s="104" t="s">
        <v>44</v>
      </c>
      <c r="G2258" s="106"/>
      <c r="H2258" s="76" t="s">
        <v>1</v>
      </c>
      <c r="I2258" s="105"/>
      <c r="K2258" s="140" t="str">
        <f t="shared" si="108"/>
        <v>社政業務-社會福利-青少年兒童福利-獎補助費-對國內團體之捐助</v>
      </c>
      <c r="L2258" s="140" t="str">
        <f t="shared" si="109"/>
        <v>113年公共化及準公共托嬰中心照顧比優化獎助</v>
      </c>
      <c r="M2258" s="40" t="str">
        <f t="shared" si="110"/>
        <v>臺中市私立小腳ㄚ托嬰中心</v>
      </c>
    </row>
    <row r="2259" spans="1:13" ht="75">
      <c r="A2259" s="102" t="s">
        <v>2921</v>
      </c>
      <c r="B2259" s="102" t="s">
        <v>2928</v>
      </c>
      <c r="C2259" s="102" t="s">
        <v>2950</v>
      </c>
      <c r="D2259" s="102" t="s">
        <v>2795</v>
      </c>
      <c r="E2259" s="103">
        <v>328</v>
      </c>
      <c r="F2259" s="104" t="s">
        <v>44</v>
      </c>
      <c r="G2259" s="106"/>
      <c r="H2259" s="76" t="s">
        <v>1</v>
      </c>
      <c r="I2259" s="105"/>
      <c r="K2259" s="140" t="str">
        <f t="shared" si="108"/>
        <v>社政業務-社會福利-青少年兒童福利-獎補助費-對國內團體之捐助</v>
      </c>
      <c r="L2259" s="140" t="str">
        <f t="shared" si="109"/>
        <v>113年公共化及準公共托嬰中心照顧比優化獎助</v>
      </c>
      <c r="M2259" s="40" t="str">
        <f t="shared" si="110"/>
        <v>臺中市私立咕咕鳥太平托嬰中心陳翠伶</v>
      </c>
    </row>
    <row r="2260" spans="1:13" ht="75">
      <c r="A2260" s="102" t="s">
        <v>2921</v>
      </c>
      <c r="B2260" s="102" t="s">
        <v>2928</v>
      </c>
      <c r="C2260" s="102" t="s">
        <v>2951</v>
      </c>
      <c r="D2260" s="102" t="s">
        <v>2795</v>
      </c>
      <c r="E2260" s="103">
        <v>124</v>
      </c>
      <c r="F2260" s="104" t="s">
        <v>44</v>
      </c>
      <c r="G2260" s="106"/>
      <c r="H2260" s="76" t="s">
        <v>1</v>
      </c>
      <c r="I2260" s="105"/>
      <c r="K2260" s="140" t="str">
        <f t="shared" si="108"/>
        <v>社政業務-社會福利-青少年兒童福利-獎補助費-對國內團體之捐助</v>
      </c>
      <c r="L2260" s="140" t="str">
        <f t="shared" si="109"/>
        <v>113年公共化及準公共托嬰中心照顧比優化獎助</v>
      </c>
      <c r="M2260" s="40" t="str">
        <f t="shared" si="110"/>
        <v>臺中市私立安琪兒托嬰中心許美娥</v>
      </c>
    </row>
    <row r="2261" spans="1:13" ht="75">
      <c r="A2261" s="102" t="s">
        <v>2921</v>
      </c>
      <c r="B2261" s="102" t="s">
        <v>2928</v>
      </c>
      <c r="C2261" s="102" t="s">
        <v>2952</v>
      </c>
      <c r="D2261" s="102" t="s">
        <v>2795</v>
      </c>
      <c r="E2261" s="103">
        <v>165</v>
      </c>
      <c r="F2261" s="104" t="s">
        <v>44</v>
      </c>
      <c r="G2261" s="106"/>
      <c r="H2261" s="76" t="s">
        <v>1</v>
      </c>
      <c r="I2261" s="105"/>
      <c r="K2261" s="140" t="str">
        <f t="shared" si="108"/>
        <v>社政業務-社會福利-青少年兒童福利-獎補助費-對國內團體之捐助</v>
      </c>
      <c r="L2261" s="140" t="str">
        <f t="shared" si="109"/>
        <v>113年公共化及準公共托嬰中心照顧比優化獎助</v>
      </c>
      <c r="M2261" s="40" t="str">
        <f t="shared" si="110"/>
        <v>臺中市私立安琪兒大雅托嬰中心許美娥</v>
      </c>
    </row>
    <row r="2262" spans="1:13" ht="75">
      <c r="A2262" s="102" t="s">
        <v>2921</v>
      </c>
      <c r="B2262" s="102" t="s">
        <v>2928</v>
      </c>
      <c r="C2262" s="102" t="s">
        <v>2953</v>
      </c>
      <c r="D2262" s="102" t="s">
        <v>2795</v>
      </c>
      <c r="E2262" s="103">
        <v>357</v>
      </c>
      <c r="F2262" s="104" t="s">
        <v>44</v>
      </c>
      <c r="G2262" s="106"/>
      <c r="H2262" s="76" t="s">
        <v>1</v>
      </c>
      <c r="I2262" s="105"/>
      <c r="K2262" s="140" t="str">
        <f t="shared" si="108"/>
        <v>社政業務-社會福利-青少年兒童福利-獎補助費-對國內團體之捐助</v>
      </c>
      <c r="L2262" s="140" t="str">
        <f t="shared" si="109"/>
        <v>113年公共化及準公共托嬰中心照顧比優化獎助</v>
      </c>
      <c r="M2262" s="40" t="str">
        <f t="shared" si="110"/>
        <v>臺中市私立兒晴大雅分校托嬰中心林盈吟</v>
      </c>
    </row>
    <row r="2263" spans="1:13" ht="75">
      <c r="A2263" s="102" t="s">
        <v>2921</v>
      </c>
      <c r="B2263" s="102" t="s">
        <v>2928</v>
      </c>
      <c r="C2263" s="102" t="s">
        <v>2954</v>
      </c>
      <c r="D2263" s="102" t="s">
        <v>2795</v>
      </c>
      <c r="E2263" s="103">
        <v>244</v>
      </c>
      <c r="F2263" s="104" t="s">
        <v>44</v>
      </c>
      <c r="G2263" s="106"/>
      <c r="H2263" s="76" t="s">
        <v>1</v>
      </c>
      <c r="I2263" s="105"/>
      <c r="K2263" s="140" t="str">
        <f t="shared" si="108"/>
        <v>社政業務-社會福利-青少年兒童福利-獎補助費-對國內團體之捐助</v>
      </c>
      <c r="L2263" s="140" t="str">
        <f t="shared" si="109"/>
        <v>113年公共化及準公共托嬰中心照顧比優化獎助</v>
      </c>
      <c r="M2263" s="40" t="str">
        <f t="shared" si="110"/>
        <v>臺中市私立大里領袖甜心托嬰中心李織州</v>
      </c>
    </row>
    <row r="2264" spans="1:13" ht="75">
      <c r="A2264" s="102" t="s">
        <v>2921</v>
      </c>
      <c r="B2264" s="102" t="s">
        <v>2928</v>
      </c>
      <c r="C2264" s="102" t="s">
        <v>2955</v>
      </c>
      <c r="D2264" s="102" t="s">
        <v>2795</v>
      </c>
      <c r="E2264" s="103">
        <v>262</v>
      </c>
      <c r="F2264" s="104" t="s">
        <v>44</v>
      </c>
      <c r="G2264" s="106"/>
      <c r="H2264" s="76" t="s">
        <v>1</v>
      </c>
      <c r="I2264" s="105"/>
      <c r="K2264" s="140" t="str">
        <f t="shared" si="108"/>
        <v>社政業務-社會福利-青少年兒童福利-獎補助費-對國內團體之捐助</v>
      </c>
      <c r="L2264" s="140" t="str">
        <f t="shared" si="109"/>
        <v>113年公共化及準公共托嬰中心照顧比優化獎助</v>
      </c>
      <c r="M2264" s="40" t="str">
        <f t="shared" si="110"/>
        <v>臺中市私立春禾托嬰中心</v>
      </c>
    </row>
    <row r="2265" spans="1:13" ht="75">
      <c r="A2265" s="102" t="s">
        <v>2921</v>
      </c>
      <c r="B2265" s="102" t="s">
        <v>2928</v>
      </c>
      <c r="C2265" s="102" t="s">
        <v>2956</v>
      </c>
      <c r="D2265" s="102" t="s">
        <v>2795</v>
      </c>
      <c r="E2265" s="103">
        <v>165</v>
      </c>
      <c r="F2265" s="104" t="s">
        <v>44</v>
      </c>
      <c r="G2265" s="106"/>
      <c r="H2265" s="76" t="s">
        <v>1</v>
      </c>
      <c r="I2265" s="105"/>
      <c r="K2265" s="140" t="str">
        <f t="shared" si="108"/>
        <v>社政業務-社會福利-青少年兒童福利-獎補助費-對國內團體之捐助</v>
      </c>
      <c r="L2265" s="140" t="str">
        <f t="shared" si="109"/>
        <v>113年公共化及準公共托嬰中心照顧比優化獎助</v>
      </c>
      <c r="M2265" s="40" t="str">
        <f t="shared" si="110"/>
        <v>臺中市私立莘芽托嬰中心魏可欣</v>
      </c>
    </row>
    <row r="2266" spans="1:13" ht="75">
      <c r="A2266" s="102" t="s">
        <v>2921</v>
      </c>
      <c r="B2266" s="102" t="s">
        <v>2928</v>
      </c>
      <c r="C2266" s="102" t="s">
        <v>2957</v>
      </c>
      <c r="D2266" s="102" t="s">
        <v>2795</v>
      </c>
      <c r="E2266" s="103">
        <v>293</v>
      </c>
      <c r="F2266" s="104" t="s">
        <v>44</v>
      </c>
      <c r="G2266" s="106"/>
      <c r="H2266" s="76" t="s">
        <v>1</v>
      </c>
      <c r="I2266" s="105"/>
      <c r="K2266" s="140" t="str">
        <f t="shared" si="108"/>
        <v>社政業務-社會福利-青少年兒童福利-獎補助費-對國內團體之捐助</v>
      </c>
      <c r="L2266" s="140" t="str">
        <f t="shared" si="109"/>
        <v>113年公共化及準公共托嬰中心照顧比優化獎助</v>
      </c>
      <c r="M2266" s="40" t="str">
        <f t="shared" si="110"/>
        <v>臺中市私立愛麗絲托嬰中心</v>
      </c>
    </row>
    <row r="2267" spans="1:13" ht="75">
      <c r="A2267" s="102" t="s">
        <v>2921</v>
      </c>
      <c r="B2267" s="102" t="s">
        <v>2928</v>
      </c>
      <c r="C2267" s="102" t="s">
        <v>2958</v>
      </c>
      <c r="D2267" s="102" t="s">
        <v>2795</v>
      </c>
      <c r="E2267" s="103">
        <v>75</v>
      </c>
      <c r="F2267" s="104" t="s">
        <v>44</v>
      </c>
      <c r="G2267" s="106"/>
      <c r="H2267" s="76" t="s">
        <v>1</v>
      </c>
      <c r="I2267" s="105"/>
      <c r="K2267" s="140" t="str">
        <f t="shared" si="108"/>
        <v>社政業務-社會福利-青少年兒童福利-獎補助費-對國內團體之捐助</v>
      </c>
      <c r="L2267" s="140" t="str">
        <f t="shared" si="109"/>
        <v>113年公共化及準公共托嬰中心照顧比優化獎助</v>
      </c>
      <c r="M2267" s="40" t="str">
        <f t="shared" si="110"/>
        <v>臺中市私立貝貝兒托嬰中心謝雅竹</v>
      </c>
    </row>
    <row r="2268" spans="1:13" ht="75">
      <c r="A2268" s="102" t="s">
        <v>2921</v>
      </c>
      <c r="B2268" s="102" t="s">
        <v>2928</v>
      </c>
      <c r="C2268" s="102" t="s">
        <v>2959</v>
      </c>
      <c r="D2268" s="102" t="s">
        <v>2795</v>
      </c>
      <c r="E2268" s="103">
        <v>118</v>
      </c>
      <c r="F2268" s="104" t="s">
        <v>44</v>
      </c>
      <c r="G2268" s="106"/>
      <c r="H2268" s="76" t="s">
        <v>1</v>
      </c>
      <c r="I2268" s="105"/>
      <c r="K2268" s="140" t="str">
        <f t="shared" si="108"/>
        <v>社政業務-社會福利-青少年兒童福利-獎補助費-對國內團體之捐助</v>
      </c>
      <c r="L2268" s="140" t="str">
        <f t="shared" si="109"/>
        <v>113年公共化及準公共托嬰中心照顧比優化獎助</v>
      </c>
      <c r="M2268" s="40" t="str">
        <f t="shared" si="110"/>
        <v>臺中市私立比咪托嬰中心</v>
      </c>
    </row>
    <row r="2269" spans="1:13" ht="75">
      <c r="A2269" s="102" t="s">
        <v>2921</v>
      </c>
      <c r="B2269" s="102" t="s">
        <v>2928</v>
      </c>
      <c r="C2269" s="102" t="s">
        <v>2960</v>
      </c>
      <c r="D2269" s="102" t="s">
        <v>2795</v>
      </c>
      <c r="E2269" s="103">
        <v>264</v>
      </c>
      <c r="F2269" s="104" t="s">
        <v>44</v>
      </c>
      <c r="G2269" s="106"/>
      <c r="H2269" s="76" t="s">
        <v>1</v>
      </c>
      <c r="I2269" s="105"/>
      <c r="K2269" s="140" t="str">
        <f t="shared" si="108"/>
        <v>社政業務-社會福利-青少年兒童福利-獎補助費-對國內團體之捐助</v>
      </c>
      <c r="L2269" s="140" t="str">
        <f t="shared" si="109"/>
        <v>113年公共化及準公共托嬰中心照顧比優化獎助</v>
      </c>
      <c r="M2269" s="40" t="str">
        <f t="shared" si="110"/>
        <v>臺中市私立夏綠蒂托嬰中心</v>
      </c>
    </row>
    <row r="2270" spans="1:13" ht="75">
      <c r="A2270" s="102" t="s">
        <v>2921</v>
      </c>
      <c r="B2270" s="102" t="s">
        <v>2928</v>
      </c>
      <c r="C2270" s="102" t="s">
        <v>2961</v>
      </c>
      <c r="D2270" s="102" t="s">
        <v>2795</v>
      </c>
      <c r="E2270" s="103">
        <v>176</v>
      </c>
      <c r="F2270" s="104" t="s">
        <v>44</v>
      </c>
      <c r="G2270" s="106"/>
      <c r="H2270" s="76" t="s">
        <v>1</v>
      </c>
      <c r="I2270" s="105"/>
      <c r="K2270" s="140" t="str">
        <f t="shared" si="108"/>
        <v>社政業務-社會福利-青少年兒童福利-獎補助費-對國內團體之捐助</v>
      </c>
      <c r="L2270" s="140" t="str">
        <f t="shared" si="109"/>
        <v>113年公共化及準公共托嬰中心照顧比優化獎助</v>
      </c>
      <c r="M2270" s="40" t="str">
        <f t="shared" si="110"/>
        <v>臺中市私立茱莉安托嬰中心</v>
      </c>
    </row>
    <row r="2271" spans="1:13" ht="75">
      <c r="A2271" s="102" t="s">
        <v>2921</v>
      </c>
      <c r="B2271" s="102" t="s">
        <v>2928</v>
      </c>
      <c r="C2271" s="102" t="s">
        <v>2962</v>
      </c>
      <c r="D2271" s="102" t="s">
        <v>2795</v>
      </c>
      <c r="E2271" s="103">
        <v>37</v>
      </c>
      <c r="F2271" s="104" t="s">
        <v>44</v>
      </c>
      <c r="G2271" s="106"/>
      <c r="H2271" s="76" t="s">
        <v>1</v>
      </c>
      <c r="I2271" s="105"/>
      <c r="K2271" s="140" t="str">
        <f t="shared" si="108"/>
        <v>社政業務-社會福利-青少年兒童福利-獎補助費-對國內團體之捐助</v>
      </c>
      <c r="L2271" s="140" t="str">
        <f t="shared" si="109"/>
        <v>113年公共化及準公共托嬰中心照顧比優化獎助</v>
      </c>
      <c r="M2271" s="40" t="str">
        <f t="shared" si="110"/>
        <v>臺中市私立樂艾兒托嬰中心</v>
      </c>
    </row>
    <row r="2272" spans="1:13" ht="75">
      <c r="A2272" s="102" t="s">
        <v>2921</v>
      </c>
      <c r="B2272" s="102" t="s">
        <v>2928</v>
      </c>
      <c r="C2272" s="102" t="s">
        <v>2963</v>
      </c>
      <c r="D2272" s="102" t="s">
        <v>2795</v>
      </c>
      <c r="E2272" s="103">
        <v>261</v>
      </c>
      <c r="F2272" s="104" t="s">
        <v>44</v>
      </c>
      <c r="G2272" s="106"/>
      <c r="H2272" s="76" t="s">
        <v>1</v>
      </c>
      <c r="I2272" s="105"/>
      <c r="K2272" s="140" t="str">
        <f t="shared" si="108"/>
        <v>社政業務-社會福利-青少年兒童福利-獎補助費-對國內團體之捐助</v>
      </c>
      <c r="L2272" s="140" t="str">
        <f t="shared" si="109"/>
        <v>113年公共化及準公共托嬰中心照顧比優化獎助</v>
      </c>
      <c r="M2272" s="40" t="str">
        <f t="shared" si="110"/>
        <v>台中市私立巨采托嬰中心</v>
      </c>
    </row>
    <row r="2273" spans="1:13" ht="75">
      <c r="A2273" s="102" t="s">
        <v>2921</v>
      </c>
      <c r="B2273" s="102" t="s">
        <v>2928</v>
      </c>
      <c r="C2273" s="102" t="s">
        <v>2964</v>
      </c>
      <c r="D2273" s="102" t="s">
        <v>2795</v>
      </c>
      <c r="E2273" s="103">
        <v>389</v>
      </c>
      <c r="F2273" s="104" t="s">
        <v>44</v>
      </c>
      <c r="G2273" s="106"/>
      <c r="H2273" s="76" t="s">
        <v>1</v>
      </c>
      <c r="I2273" s="105"/>
      <c r="K2273" s="140" t="str">
        <f t="shared" si="108"/>
        <v>社政業務-社會福利-青少年兒童福利-獎補助費-對國內團體之捐助</v>
      </c>
      <c r="L2273" s="140" t="str">
        <f t="shared" si="109"/>
        <v>113年公共化及準公共托嬰中心照顧比優化獎助</v>
      </c>
      <c r="M2273" s="40" t="str">
        <f t="shared" si="110"/>
        <v>臺中市私立小梧桐托嬰中心</v>
      </c>
    </row>
    <row r="2274" spans="1:13" ht="75">
      <c r="A2274" s="102" t="s">
        <v>2921</v>
      </c>
      <c r="B2274" s="102" t="s">
        <v>2928</v>
      </c>
      <c r="C2274" s="102" t="s">
        <v>2965</v>
      </c>
      <c r="D2274" s="102" t="s">
        <v>2795</v>
      </c>
      <c r="E2274" s="103">
        <v>349</v>
      </c>
      <c r="F2274" s="104" t="s">
        <v>44</v>
      </c>
      <c r="G2274" s="106"/>
      <c r="H2274" s="76" t="s">
        <v>1</v>
      </c>
      <c r="I2274" s="105"/>
      <c r="K2274" s="140" t="str">
        <f t="shared" si="108"/>
        <v>社政業務-社會福利-青少年兒童福利-獎補助費-對國內團體之捐助</v>
      </c>
      <c r="L2274" s="140" t="str">
        <f t="shared" si="109"/>
        <v>113年公共化及準公共托嬰中心照顧比優化獎助</v>
      </c>
      <c r="M2274" s="40" t="str">
        <f t="shared" si="110"/>
        <v>臺中市私立棉花糖托嬰中心</v>
      </c>
    </row>
    <row r="2275" spans="1:13" ht="75">
      <c r="A2275" s="102" t="s">
        <v>2921</v>
      </c>
      <c r="B2275" s="102" t="s">
        <v>2928</v>
      </c>
      <c r="C2275" s="102" t="s">
        <v>2966</v>
      </c>
      <c r="D2275" s="102" t="s">
        <v>2795</v>
      </c>
      <c r="E2275" s="103">
        <v>358</v>
      </c>
      <c r="F2275" s="104" t="s">
        <v>44</v>
      </c>
      <c r="G2275" s="106"/>
      <c r="H2275" s="76" t="s">
        <v>1</v>
      </c>
      <c r="I2275" s="105"/>
      <c r="K2275" s="140" t="str">
        <f t="shared" si="108"/>
        <v>社政業務-社會福利-青少年兒童福利-獎補助費-對國內團體之捐助</v>
      </c>
      <c r="L2275" s="140" t="str">
        <f t="shared" si="109"/>
        <v>113年公共化及準公共托嬰中心照顧比優化獎助</v>
      </c>
      <c r="M2275" s="40" t="str">
        <f t="shared" si="110"/>
        <v>台中市私立馨苗托嬰中心</v>
      </c>
    </row>
    <row r="2276" spans="1:13" ht="75">
      <c r="A2276" s="102" t="s">
        <v>2921</v>
      </c>
      <c r="B2276" s="102" t="s">
        <v>2928</v>
      </c>
      <c r="C2276" s="102" t="s">
        <v>2967</v>
      </c>
      <c r="D2276" s="102" t="s">
        <v>2795</v>
      </c>
      <c r="E2276" s="103">
        <v>119</v>
      </c>
      <c r="F2276" s="104" t="s">
        <v>44</v>
      </c>
      <c r="G2276" s="106"/>
      <c r="H2276" s="76" t="s">
        <v>1</v>
      </c>
      <c r="I2276" s="105"/>
      <c r="K2276" s="140" t="str">
        <f t="shared" si="108"/>
        <v>社政業務-社會福利-青少年兒童福利-獎補助費-對國內團體之捐助</v>
      </c>
      <c r="L2276" s="140" t="str">
        <f t="shared" si="109"/>
        <v>113年公共化及準公共托嬰中心照顧比優化獎助</v>
      </c>
      <c r="M2276" s="40" t="str">
        <f t="shared" si="110"/>
        <v>臺中市私立向日葵托嬰中心陳盈如</v>
      </c>
    </row>
    <row r="2277" spans="1:13" ht="75">
      <c r="A2277" s="102" t="s">
        <v>2921</v>
      </c>
      <c r="B2277" s="102" t="s">
        <v>2928</v>
      </c>
      <c r="C2277" s="102" t="s">
        <v>2968</v>
      </c>
      <c r="D2277" s="102" t="s">
        <v>2795</v>
      </c>
      <c r="E2277" s="103">
        <v>282</v>
      </c>
      <c r="F2277" s="104" t="s">
        <v>44</v>
      </c>
      <c r="G2277" s="106"/>
      <c r="H2277" s="76" t="s">
        <v>1</v>
      </c>
      <c r="I2277" s="105"/>
      <c r="K2277" s="140" t="str">
        <f t="shared" si="108"/>
        <v>社政業務-社會福利-青少年兒童福利-獎補助費-對國內團體之捐助</v>
      </c>
      <c r="L2277" s="140" t="str">
        <f t="shared" si="109"/>
        <v>113年公共化及準公共托嬰中心照顧比優化獎助</v>
      </c>
      <c r="M2277" s="40" t="str">
        <f t="shared" si="110"/>
        <v>臺中市私立美樂地托嬰中心</v>
      </c>
    </row>
    <row r="2278" spans="1:13" ht="75">
      <c r="A2278" s="102" t="s">
        <v>2921</v>
      </c>
      <c r="B2278" s="102" t="s">
        <v>2928</v>
      </c>
      <c r="C2278" s="102" t="s">
        <v>2969</v>
      </c>
      <c r="D2278" s="102" t="s">
        <v>2795</v>
      </c>
      <c r="E2278" s="103">
        <v>118</v>
      </c>
      <c r="F2278" s="104" t="s">
        <v>44</v>
      </c>
      <c r="G2278" s="106"/>
      <c r="H2278" s="76" t="s">
        <v>1</v>
      </c>
      <c r="I2278" s="105"/>
      <c r="K2278" s="140" t="str">
        <f t="shared" si="108"/>
        <v>社政業務-社會福利-青少年兒童福利-獎補助費-對國內團體之捐助</v>
      </c>
      <c r="L2278" s="140" t="str">
        <f t="shared" si="109"/>
        <v>113年公共化及準公共托嬰中心照顧比優化獎助</v>
      </c>
      <c r="M2278" s="40" t="str">
        <f t="shared" si="110"/>
        <v>臺中市私立小腳丫永興托嬰中心劉子崟</v>
      </c>
    </row>
    <row r="2279" spans="1:13" ht="75">
      <c r="A2279" s="102" t="s">
        <v>2921</v>
      </c>
      <c r="B2279" s="102" t="s">
        <v>2928</v>
      </c>
      <c r="C2279" s="102" t="s">
        <v>2970</v>
      </c>
      <c r="D2279" s="102" t="s">
        <v>2795</v>
      </c>
      <c r="E2279" s="103">
        <v>256</v>
      </c>
      <c r="F2279" s="104" t="s">
        <v>44</v>
      </c>
      <c r="G2279" s="106"/>
      <c r="H2279" s="76" t="s">
        <v>1</v>
      </c>
      <c r="I2279" s="105"/>
      <c r="K2279" s="140" t="str">
        <f t="shared" si="108"/>
        <v>社政業務-社會福利-青少年兒童福利-獎補助費-對國內團體之捐助</v>
      </c>
      <c r="L2279" s="140" t="str">
        <f t="shared" si="109"/>
        <v>113年公共化及準公共托嬰中心照顧比優化獎助</v>
      </c>
      <c r="M2279" s="40" t="str">
        <f t="shared" si="110"/>
        <v>臺中市私立愛無限托嬰中心</v>
      </c>
    </row>
    <row r="2280" spans="1:13" ht="75">
      <c r="A2280" s="102" t="s">
        <v>2921</v>
      </c>
      <c r="B2280" s="102" t="s">
        <v>2928</v>
      </c>
      <c r="C2280" s="102" t="s">
        <v>2971</v>
      </c>
      <c r="D2280" s="102" t="s">
        <v>2795</v>
      </c>
      <c r="E2280" s="103">
        <v>228</v>
      </c>
      <c r="F2280" s="104" t="s">
        <v>44</v>
      </c>
      <c r="G2280" s="106"/>
      <c r="H2280" s="76" t="s">
        <v>1</v>
      </c>
      <c r="I2280" s="105"/>
      <c r="K2280" s="140" t="str">
        <f t="shared" si="108"/>
        <v>社政業務-社會福利-青少年兒童福利-獎補助費-對國內團體之捐助</v>
      </c>
      <c r="L2280" s="140" t="str">
        <f t="shared" si="109"/>
        <v>113年公共化及準公共托嬰中心照顧比優化獎助</v>
      </c>
      <c r="M2280" s="40" t="str">
        <f t="shared" si="110"/>
        <v>臺中市私立大語托嬰中心</v>
      </c>
    </row>
    <row r="2281" spans="1:13" ht="75">
      <c r="A2281" s="102" t="s">
        <v>2921</v>
      </c>
      <c r="B2281" s="102" t="s">
        <v>2928</v>
      </c>
      <c r="C2281" s="102" t="s">
        <v>2972</v>
      </c>
      <c r="D2281" s="102" t="s">
        <v>2795</v>
      </c>
      <c r="E2281" s="103">
        <v>149</v>
      </c>
      <c r="F2281" s="104" t="s">
        <v>44</v>
      </c>
      <c r="G2281" s="106"/>
      <c r="H2281" s="76" t="s">
        <v>1</v>
      </c>
      <c r="I2281" s="105"/>
      <c r="K2281" s="140" t="str">
        <f t="shared" si="108"/>
        <v>社政業務-社會福利-青少年兒童福利-獎補助費-對國內團體之捐助</v>
      </c>
      <c r="L2281" s="140" t="str">
        <f t="shared" si="109"/>
        <v>113年公共化及準公共托嬰中心照顧比優化獎助</v>
      </c>
      <c r="M2281" s="40" t="str">
        <f t="shared" si="110"/>
        <v>臺中市私立聖恩天使托嬰中心林至君</v>
      </c>
    </row>
    <row r="2282" spans="1:13" ht="75">
      <c r="A2282" s="102" t="s">
        <v>2921</v>
      </c>
      <c r="B2282" s="102" t="s">
        <v>2928</v>
      </c>
      <c r="C2282" s="102" t="s">
        <v>2973</v>
      </c>
      <c r="D2282" s="102" t="s">
        <v>2795</v>
      </c>
      <c r="E2282" s="103">
        <v>150</v>
      </c>
      <c r="F2282" s="104" t="s">
        <v>44</v>
      </c>
      <c r="G2282" s="106"/>
      <c r="H2282" s="76" t="s">
        <v>1</v>
      </c>
      <c r="I2282" s="105"/>
      <c r="K2282" s="140" t="str">
        <f t="shared" si="108"/>
        <v>社政業務-社會福利-青少年兒童福利-獎補助費-對國內團體之捐助</v>
      </c>
      <c r="L2282" s="140" t="str">
        <f t="shared" si="109"/>
        <v>113年公共化及準公共托嬰中心照顧比優化獎助</v>
      </c>
      <c r="M2282" s="40" t="str">
        <f t="shared" si="110"/>
        <v>臺中市私立聖恩彼得托嬰中心林至君</v>
      </c>
    </row>
    <row r="2283" spans="1:13" ht="75">
      <c r="A2283" s="102" t="s">
        <v>2921</v>
      </c>
      <c r="B2283" s="102" t="s">
        <v>2928</v>
      </c>
      <c r="C2283" s="102" t="s">
        <v>2925</v>
      </c>
      <c r="D2283" s="102" t="s">
        <v>2795</v>
      </c>
      <c r="E2283" s="103">
        <v>667</v>
      </c>
      <c r="F2283" s="104" t="s">
        <v>44</v>
      </c>
      <c r="G2283" s="106"/>
      <c r="H2283" s="76" t="s">
        <v>1</v>
      </c>
      <c r="I2283" s="105"/>
      <c r="K2283" s="140" t="str">
        <f t="shared" si="108"/>
        <v>社政業務-社會福利-青少年兒童福利-獎補助費-對國內團體之捐助</v>
      </c>
      <c r="L2283" s="140" t="str">
        <f t="shared" si="109"/>
        <v>113年公共化及準公共托嬰中心照顧比優化獎助</v>
      </c>
      <c r="M2283" s="40" t="str">
        <f t="shared" si="110"/>
        <v>臺中市私立上元得福托嬰中心林韋伶</v>
      </c>
    </row>
    <row r="2284" spans="1:13" ht="75">
      <c r="A2284" s="102" t="s">
        <v>2921</v>
      </c>
      <c r="B2284" s="102" t="s">
        <v>2928</v>
      </c>
      <c r="C2284" s="102" t="s">
        <v>2974</v>
      </c>
      <c r="D2284" s="102" t="s">
        <v>2795</v>
      </c>
      <c r="E2284" s="103">
        <v>206</v>
      </c>
      <c r="F2284" s="104" t="s">
        <v>44</v>
      </c>
      <c r="G2284" s="106"/>
      <c r="H2284" s="76" t="s">
        <v>1</v>
      </c>
      <c r="I2284" s="105"/>
      <c r="K2284" s="140" t="str">
        <f t="shared" si="108"/>
        <v>社政業務-社會福利-青少年兒童福利-獎補助費-對國內團體之捐助</v>
      </c>
      <c r="L2284" s="140" t="str">
        <f t="shared" si="109"/>
        <v>113年公共化及準公共托嬰中心照顧比優化獎助</v>
      </c>
      <c r="M2284" s="40" t="str">
        <f t="shared" si="110"/>
        <v>臺中市私立安安托嬰中心許美娥</v>
      </c>
    </row>
    <row r="2285" spans="1:13" ht="75">
      <c r="A2285" s="102" t="s">
        <v>2921</v>
      </c>
      <c r="B2285" s="102" t="s">
        <v>2928</v>
      </c>
      <c r="C2285" s="102" t="s">
        <v>2975</v>
      </c>
      <c r="D2285" s="102" t="s">
        <v>2795</v>
      </c>
      <c r="E2285" s="103">
        <v>60</v>
      </c>
      <c r="F2285" s="104" t="s">
        <v>44</v>
      </c>
      <c r="G2285" s="106"/>
      <c r="H2285" s="76" t="s">
        <v>1</v>
      </c>
      <c r="I2285" s="105"/>
      <c r="K2285" s="140" t="str">
        <f t="shared" si="108"/>
        <v>社政業務-社會福利-青少年兒童福利-獎補助費-對國內團體之捐助</v>
      </c>
      <c r="L2285" s="140" t="str">
        <f t="shared" si="109"/>
        <v>113年公共化及準公共托嬰中心照顧比優化獎助</v>
      </c>
      <c r="M2285" s="40" t="str">
        <f t="shared" si="110"/>
        <v>臺中市私立寶貝愛兒園托嬰中心周玉薰</v>
      </c>
    </row>
    <row r="2286" spans="1:13" ht="75">
      <c r="A2286" s="102" t="s">
        <v>2921</v>
      </c>
      <c r="B2286" s="102" t="s">
        <v>2928</v>
      </c>
      <c r="C2286" s="102" t="s">
        <v>2976</v>
      </c>
      <c r="D2286" s="102" t="s">
        <v>2795</v>
      </c>
      <c r="E2286" s="103">
        <v>16</v>
      </c>
      <c r="F2286" s="104" t="s">
        <v>44</v>
      </c>
      <c r="G2286" s="106"/>
      <c r="H2286" s="76" t="s">
        <v>1</v>
      </c>
      <c r="I2286" s="105"/>
      <c r="K2286" s="140" t="str">
        <f t="shared" si="108"/>
        <v>社政業務-社會福利-青少年兒童福利-獎補助費-對國內團體之捐助</v>
      </c>
      <c r="L2286" s="140" t="str">
        <f t="shared" si="109"/>
        <v>113年公共化及準公共托嬰中心照顧比優化獎助</v>
      </c>
      <c r="M2286" s="40" t="str">
        <f t="shared" si="110"/>
        <v>臺中市私立樂芙兒經貿托嬰中心</v>
      </c>
    </row>
    <row r="2287" spans="1:13" ht="75">
      <c r="A2287" s="102" t="s">
        <v>2921</v>
      </c>
      <c r="B2287" s="102" t="s">
        <v>2928</v>
      </c>
      <c r="C2287" s="102" t="s">
        <v>2977</v>
      </c>
      <c r="D2287" s="102" t="s">
        <v>2795</v>
      </c>
      <c r="E2287" s="103">
        <v>369</v>
      </c>
      <c r="F2287" s="104" t="s">
        <v>44</v>
      </c>
      <c r="G2287" s="106"/>
      <c r="H2287" s="76" t="s">
        <v>1</v>
      </c>
      <c r="I2287" s="105"/>
      <c r="K2287" s="140" t="str">
        <f t="shared" si="108"/>
        <v>社政業務-社會福利-青少年兒童福利-獎補助費-對國內團體之捐助</v>
      </c>
      <c r="L2287" s="140" t="str">
        <f t="shared" si="109"/>
        <v>113年公共化及準公共托嬰中心照顧比優化獎助</v>
      </c>
      <c r="M2287" s="40" t="str">
        <f t="shared" si="110"/>
        <v>臺中市私立淳瑟托嬰中心</v>
      </c>
    </row>
    <row r="2288" spans="1:13" ht="75">
      <c r="A2288" s="102" t="s">
        <v>2921</v>
      </c>
      <c r="B2288" s="102" t="s">
        <v>2928</v>
      </c>
      <c r="C2288" s="102" t="s">
        <v>2978</v>
      </c>
      <c r="D2288" s="102" t="s">
        <v>2795</v>
      </c>
      <c r="E2288" s="103">
        <v>244</v>
      </c>
      <c r="F2288" s="104" t="s">
        <v>44</v>
      </c>
      <c r="G2288" s="106"/>
      <c r="H2288" s="76" t="s">
        <v>1</v>
      </c>
      <c r="I2288" s="105"/>
      <c r="K2288" s="140" t="str">
        <f t="shared" si="108"/>
        <v>社政業務-社會福利-青少年兒童福利-獎補助費-對國內團體之捐助</v>
      </c>
      <c r="L2288" s="140" t="str">
        <f t="shared" si="109"/>
        <v>113年公共化及準公共托嬰中心照顧比優化獎助</v>
      </c>
      <c r="M2288" s="40" t="str">
        <f t="shared" si="110"/>
        <v>台中市私立肯格魯托嬰中心</v>
      </c>
    </row>
    <row r="2289" spans="1:13" ht="75">
      <c r="A2289" s="102" t="s">
        <v>2921</v>
      </c>
      <c r="B2289" s="102" t="s">
        <v>2924</v>
      </c>
      <c r="C2289" s="102" t="s">
        <v>2979</v>
      </c>
      <c r="D2289" s="102" t="s">
        <v>2795</v>
      </c>
      <c r="E2289" s="103">
        <v>17</v>
      </c>
      <c r="F2289" s="104" t="s">
        <v>44</v>
      </c>
      <c r="G2289" s="106"/>
      <c r="H2289" s="76" t="s">
        <v>1</v>
      </c>
      <c r="I2289" s="105"/>
      <c r="K2289" s="140" t="str">
        <f t="shared" si="108"/>
        <v>社政業務-社會福利-青少年兒童福利-獎補助費-對國內團體之捐助</v>
      </c>
      <c r="L2289" s="140" t="str">
        <f t="shared" si="109"/>
        <v>育有未滿二歲兒童育兒津貼親職教育講座</v>
      </c>
      <c r="M2289" s="40" t="str">
        <f t="shared" si="110"/>
        <v>臺中市南區藍興堡發展協會蔡明昌</v>
      </c>
    </row>
    <row r="2290" spans="1:13" ht="75">
      <c r="A2290" s="102" t="s">
        <v>2921</v>
      </c>
      <c r="B2290" s="102" t="s">
        <v>2928</v>
      </c>
      <c r="C2290" s="102" t="s">
        <v>2980</v>
      </c>
      <c r="D2290" s="102" t="s">
        <v>2795</v>
      </c>
      <c r="E2290" s="103">
        <v>348</v>
      </c>
      <c r="F2290" s="104" t="s">
        <v>44</v>
      </c>
      <c r="G2290" s="106"/>
      <c r="H2290" s="76" t="s">
        <v>1</v>
      </c>
      <c r="I2290" s="105"/>
      <c r="K2290" s="140" t="str">
        <f t="shared" si="108"/>
        <v>社政業務-社會福利-青少年兒童福利-獎補助費-對國內團體之捐助</v>
      </c>
      <c r="L2290" s="140" t="str">
        <f t="shared" si="109"/>
        <v>113年公共化及準公共托嬰中心照顧比優化獎助</v>
      </c>
      <c r="M2290" s="40" t="str">
        <f t="shared" si="110"/>
        <v>臺中市私立禾早托嬰中心陳澧臻</v>
      </c>
    </row>
    <row r="2291" spans="1:13" ht="93.75">
      <c r="A2291" s="102" t="s">
        <v>2921</v>
      </c>
      <c r="B2291" s="102" t="s">
        <v>2981</v>
      </c>
      <c r="C2291" s="102" t="s">
        <v>2982</v>
      </c>
      <c r="D2291" s="102" t="s">
        <v>2795</v>
      </c>
      <c r="E2291" s="103">
        <v>20</v>
      </c>
      <c r="F2291" s="104" t="s">
        <v>44</v>
      </c>
      <c r="G2291" s="106"/>
      <c r="H2291" s="76" t="s">
        <v>1</v>
      </c>
      <c r="I2291" s="105"/>
      <c r="K2291" s="140" t="str">
        <f t="shared" si="108"/>
        <v>社政業務-社會福利-青少年兒童福利-獎補助費-對國內團體之捐助</v>
      </c>
      <c r="L2291" s="140" t="str">
        <f t="shared" si="109"/>
        <v>弱勢家庭兒童【2024歡樂兒童嘉年華—聯合國兒童權利公約】愛心公益活動</v>
      </c>
      <c r="M2291" s="40" t="str">
        <f t="shared" si="110"/>
        <v>社團法人中華立德慈善協會</v>
      </c>
    </row>
    <row r="2292" spans="1:13" ht="75">
      <c r="A2292" s="102" t="s">
        <v>2921</v>
      </c>
      <c r="B2292" s="102" t="s">
        <v>2922</v>
      </c>
      <c r="C2292" s="102" t="s">
        <v>2923</v>
      </c>
      <c r="D2292" s="102" t="s">
        <v>2795</v>
      </c>
      <c r="E2292" s="103">
        <v>20</v>
      </c>
      <c r="F2292" s="104" t="s">
        <v>44</v>
      </c>
      <c r="G2292" s="106"/>
      <c r="H2292" s="76" t="s">
        <v>1</v>
      </c>
      <c r="I2292" s="105"/>
      <c r="K2292" s="140" t="str">
        <f t="shared" si="108"/>
        <v>社政業務-社會福利-青少年兒童福利-獎補助費-對國內團體之捐助</v>
      </c>
      <c r="L2292" s="140" t="str">
        <f t="shared" si="109"/>
        <v>「基本救命術BLS證照」課程</v>
      </c>
      <c r="M2292" s="40" t="str">
        <f t="shared" si="110"/>
        <v>臺中市嬰幼兒福利聯合會</v>
      </c>
    </row>
    <row r="2293" spans="1:13" ht="75">
      <c r="A2293" s="102" t="s">
        <v>2921</v>
      </c>
      <c r="B2293" s="102" t="s">
        <v>2928</v>
      </c>
      <c r="C2293" s="102" t="s">
        <v>2983</v>
      </c>
      <c r="D2293" s="102" t="s">
        <v>2795</v>
      </c>
      <c r="E2293" s="103">
        <v>314</v>
      </c>
      <c r="F2293" s="104" t="s">
        <v>44</v>
      </c>
      <c r="G2293" s="106"/>
      <c r="H2293" s="76" t="s">
        <v>1</v>
      </c>
      <c r="I2293" s="105"/>
      <c r="K2293" s="140" t="str">
        <f t="shared" si="108"/>
        <v>社政業務-社會福利-青少年兒童福利-獎補助費-對國內團體之捐助</v>
      </c>
      <c r="L2293" s="140" t="str">
        <f t="shared" si="109"/>
        <v>113年公共化及準公共托嬰中心照顧比優化獎助</v>
      </c>
      <c r="M2293" s="40" t="str">
        <f t="shared" si="110"/>
        <v>臺中市私立布朗尼托嬰中心</v>
      </c>
    </row>
    <row r="2294" spans="1:13" ht="75">
      <c r="A2294" s="102" t="s">
        <v>2921</v>
      </c>
      <c r="B2294" s="102" t="s">
        <v>2928</v>
      </c>
      <c r="C2294" s="102" t="s">
        <v>2984</v>
      </c>
      <c r="D2294" s="102" t="s">
        <v>2795</v>
      </c>
      <c r="E2294" s="103">
        <v>306</v>
      </c>
      <c r="F2294" s="104" t="s">
        <v>44</v>
      </c>
      <c r="G2294" s="106"/>
      <c r="H2294" s="76" t="s">
        <v>1</v>
      </c>
      <c r="I2294" s="105"/>
      <c r="K2294" s="140" t="str">
        <f t="shared" si="108"/>
        <v>社政業務-社會福利-青少年兒童福利-獎補助費-對國內團體之捐助</v>
      </c>
      <c r="L2294" s="140" t="str">
        <f t="shared" si="109"/>
        <v>113年公共化及準公共托嬰中心照顧比優化獎助</v>
      </c>
      <c r="M2294" s="40" t="str">
        <f t="shared" si="110"/>
        <v>臺中市私立安德森托嬰中心</v>
      </c>
    </row>
    <row r="2295" spans="1:13" ht="75">
      <c r="A2295" s="102" t="s">
        <v>2921</v>
      </c>
      <c r="B2295" s="102" t="s">
        <v>2928</v>
      </c>
      <c r="C2295" s="102" t="s">
        <v>2985</v>
      </c>
      <c r="D2295" s="102" t="s">
        <v>2795</v>
      </c>
      <c r="E2295" s="103">
        <v>237</v>
      </c>
      <c r="F2295" s="104" t="s">
        <v>44</v>
      </c>
      <c r="G2295" s="106"/>
      <c r="H2295" s="76" t="s">
        <v>1</v>
      </c>
      <c r="I2295" s="105"/>
      <c r="K2295" s="140" t="str">
        <f t="shared" si="108"/>
        <v>社政業務-社會福利-青少年兒童福利-獎補助費-對國內團體之捐助</v>
      </c>
      <c r="L2295" s="140" t="str">
        <f t="shared" si="109"/>
        <v>113年公共化及準公共托嬰中心照顧比優化獎助</v>
      </c>
      <c r="M2295" s="40" t="str">
        <f t="shared" si="110"/>
        <v>臺中市私立樂芙兒托嬰中心陳韋汝</v>
      </c>
    </row>
    <row r="2296" spans="1:13" ht="75">
      <c r="A2296" s="102" t="s">
        <v>2921</v>
      </c>
      <c r="B2296" s="102" t="s">
        <v>2928</v>
      </c>
      <c r="C2296" s="102" t="s">
        <v>2986</v>
      </c>
      <c r="D2296" s="102" t="s">
        <v>2795</v>
      </c>
      <c r="E2296" s="103">
        <v>231</v>
      </c>
      <c r="F2296" s="104" t="s">
        <v>44</v>
      </c>
      <c r="G2296" s="106"/>
      <c r="H2296" s="76" t="s">
        <v>1</v>
      </c>
      <c r="I2296" s="105"/>
      <c r="K2296" s="140" t="str">
        <f t="shared" si="108"/>
        <v>社政業務-社會福利-青少年兒童福利-獎補助費-對國內團體之捐助</v>
      </c>
      <c r="L2296" s="140" t="str">
        <f t="shared" si="109"/>
        <v>113年公共化及準公共托嬰中心照顧比優化獎助</v>
      </c>
      <c r="M2296" s="40" t="str">
        <f t="shared" si="110"/>
        <v>臺中市私立萊恩托嬰中心劉世崇</v>
      </c>
    </row>
    <row r="2297" spans="1:13" ht="75">
      <c r="A2297" s="102" t="s">
        <v>2921</v>
      </c>
      <c r="B2297" s="102" t="s">
        <v>2928</v>
      </c>
      <c r="C2297" s="102" t="s">
        <v>2987</v>
      </c>
      <c r="D2297" s="102" t="s">
        <v>2795</v>
      </c>
      <c r="E2297" s="103">
        <v>125</v>
      </c>
      <c r="F2297" s="104" t="s">
        <v>44</v>
      </c>
      <c r="G2297" s="106"/>
      <c r="H2297" s="76" t="s">
        <v>1</v>
      </c>
      <c r="I2297" s="105"/>
      <c r="K2297" s="140" t="str">
        <f t="shared" si="108"/>
        <v>社政業務-社會福利-青少年兒童福利-獎補助費-對國內團體之捐助</v>
      </c>
      <c r="L2297" s="140" t="str">
        <f t="shared" si="109"/>
        <v>113年公共化及準公共托嬰中心照顧比優化獎助</v>
      </c>
      <c r="M2297" s="40" t="str">
        <f t="shared" si="110"/>
        <v>臺中市私立華樂比巧樺托嬰中心</v>
      </c>
    </row>
    <row r="2298" spans="1:13" ht="75">
      <c r="A2298" s="102" t="s">
        <v>2921</v>
      </c>
      <c r="B2298" s="102" t="s">
        <v>2928</v>
      </c>
      <c r="C2298" s="102" t="s">
        <v>2988</v>
      </c>
      <c r="D2298" s="102" t="s">
        <v>2795</v>
      </c>
      <c r="E2298" s="103">
        <v>130</v>
      </c>
      <c r="F2298" s="104" t="s">
        <v>44</v>
      </c>
      <c r="G2298" s="106"/>
      <c r="H2298" s="76" t="s">
        <v>1</v>
      </c>
      <c r="I2298" s="105"/>
      <c r="K2298" s="140" t="str">
        <f t="shared" si="108"/>
        <v>社政業務-社會福利-青少年兒童福利-獎補助費-對國內團體之捐助</v>
      </c>
      <c r="L2298" s="140" t="str">
        <f t="shared" si="109"/>
        <v>113年公共化及準公共托嬰中心照顧比優化獎助</v>
      </c>
      <c r="M2298" s="40" t="str">
        <f t="shared" si="110"/>
        <v>臺中市私立巧寶貝托嬰中心林辛沛</v>
      </c>
    </row>
    <row r="2299" spans="1:13" ht="75">
      <c r="A2299" s="102" t="s">
        <v>2921</v>
      </c>
      <c r="B2299" s="102" t="s">
        <v>2928</v>
      </c>
      <c r="C2299" s="102" t="s">
        <v>2989</v>
      </c>
      <c r="D2299" s="102" t="s">
        <v>2795</v>
      </c>
      <c r="E2299" s="103">
        <v>228</v>
      </c>
      <c r="F2299" s="104" t="s">
        <v>44</v>
      </c>
      <c r="G2299" s="106"/>
      <c r="H2299" s="76" t="s">
        <v>1</v>
      </c>
      <c r="I2299" s="105"/>
      <c r="K2299" s="140" t="str">
        <f t="shared" si="108"/>
        <v>社政業務-社會福利-青少年兒童福利-獎補助費-對國內團體之捐助</v>
      </c>
      <c r="L2299" s="140" t="str">
        <f t="shared" si="109"/>
        <v>113年公共化及準公共托嬰中心照顧比優化獎助</v>
      </c>
      <c r="M2299" s="40" t="str">
        <f t="shared" si="110"/>
        <v>臺中市私立親貝兒托嬰中心</v>
      </c>
    </row>
    <row r="2300" spans="1:13" ht="75">
      <c r="A2300" s="102" t="s">
        <v>2921</v>
      </c>
      <c r="B2300" s="102" t="s">
        <v>2928</v>
      </c>
      <c r="C2300" s="102" t="s">
        <v>2990</v>
      </c>
      <c r="D2300" s="102" t="s">
        <v>2795</v>
      </c>
      <c r="E2300" s="103">
        <v>125</v>
      </c>
      <c r="F2300" s="104" t="s">
        <v>44</v>
      </c>
      <c r="G2300" s="106"/>
      <c r="H2300" s="76" t="s">
        <v>1</v>
      </c>
      <c r="I2300" s="105"/>
      <c r="K2300" s="140" t="str">
        <f t="shared" si="108"/>
        <v>社政業務-社會福利-青少年兒童福利-獎補助費-對國內團體之捐助</v>
      </c>
      <c r="L2300" s="140" t="str">
        <f t="shared" si="109"/>
        <v>113年公共化及準公共托嬰中心照顧比優化獎助</v>
      </c>
      <c r="M2300" s="40" t="str">
        <f t="shared" si="110"/>
        <v>臺中市私立愛兒園托嬰中心</v>
      </c>
    </row>
    <row r="2301" spans="1:13" ht="75">
      <c r="A2301" s="102" t="s">
        <v>2921</v>
      </c>
      <c r="B2301" s="102" t="s">
        <v>2928</v>
      </c>
      <c r="C2301" s="102" t="s">
        <v>2991</v>
      </c>
      <c r="D2301" s="102" t="s">
        <v>2795</v>
      </c>
      <c r="E2301" s="103">
        <v>119</v>
      </c>
      <c r="F2301" s="104" t="s">
        <v>44</v>
      </c>
      <c r="G2301" s="106"/>
      <c r="H2301" s="76" t="s">
        <v>1</v>
      </c>
      <c r="I2301" s="105"/>
      <c r="K2301" s="140" t="str">
        <f t="shared" si="108"/>
        <v>社政業務-社會福利-青少年兒童福利-獎補助費-對國內團體之捐助</v>
      </c>
      <c r="L2301" s="140" t="str">
        <f t="shared" si="109"/>
        <v>113年公共化及準公共托嬰中心照顧比優化獎助</v>
      </c>
      <c r="M2301" s="40" t="str">
        <f t="shared" si="110"/>
        <v>臺中市私立艾娃托嬰中心</v>
      </c>
    </row>
    <row r="2302" spans="1:13" ht="75">
      <c r="A2302" s="102" t="s">
        <v>2921</v>
      </c>
      <c r="B2302" s="102" t="s">
        <v>2928</v>
      </c>
      <c r="C2302" s="102" t="s">
        <v>2992</v>
      </c>
      <c r="D2302" s="102" t="s">
        <v>2795</v>
      </c>
      <c r="E2302" s="103">
        <v>201</v>
      </c>
      <c r="F2302" s="104" t="s">
        <v>44</v>
      </c>
      <c r="G2302" s="106"/>
      <c r="H2302" s="76" t="s">
        <v>1</v>
      </c>
      <c r="I2302" s="105"/>
      <c r="K2302" s="140" t="str">
        <f t="shared" si="108"/>
        <v>社政業務-社會福利-青少年兒童福利-獎補助費-對國內團體之捐助</v>
      </c>
      <c r="L2302" s="140" t="str">
        <f t="shared" si="109"/>
        <v>113年公共化及準公共托嬰中心照顧比優化獎助</v>
      </c>
      <c r="M2302" s="40" t="str">
        <f t="shared" si="110"/>
        <v>臺中市私立1000天育兒托嬰中心</v>
      </c>
    </row>
    <row r="2303" spans="1:13" ht="75">
      <c r="A2303" s="102" t="s">
        <v>2921</v>
      </c>
      <c r="B2303" s="102" t="s">
        <v>2928</v>
      </c>
      <c r="C2303" s="102" t="s">
        <v>2993</v>
      </c>
      <c r="D2303" s="102" t="s">
        <v>2795</v>
      </c>
      <c r="E2303" s="103">
        <v>453</v>
      </c>
      <c r="F2303" s="104" t="s">
        <v>44</v>
      </c>
      <c r="G2303" s="106"/>
      <c r="H2303" s="76" t="s">
        <v>1</v>
      </c>
      <c r="I2303" s="105"/>
      <c r="K2303" s="140" t="str">
        <f t="shared" si="108"/>
        <v>社政業務-社會福利-青少年兒童福利-獎補助費-對國內團體之捐助</v>
      </c>
      <c r="L2303" s="140" t="str">
        <f t="shared" si="109"/>
        <v>113年公共化及準公共托嬰中心照顧比優化獎助</v>
      </c>
      <c r="M2303" s="40" t="str">
        <f t="shared" si="110"/>
        <v>臺中市私立小蘋果托嬰中心陳旎詩</v>
      </c>
    </row>
    <row r="2304" spans="1:13" ht="75">
      <c r="A2304" s="102" t="s">
        <v>2921</v>
      </c>
      <c r="B2304" s="102" t="s">
        <v>2928</v>
      </c>
      <c r="C2304" s="102" t="s">
        <v>2994</v>
      </c>
      <c r="D2304" s="102" t="s">
        <v>2795</v>
      </c>
      <c r="E2304" s="103">
        <v>375</v>
      </c>
      <c r="F2304" s="104" t="s">
        <v>44</v>
      </c>
      <c r="G2304" s="106"/>
      <c r="H2304" s="76" t="s">
        <v>1</v>
      </c>
      <c r="I2304" s="105"/>
      <c r="K2304" s="140" t="str">
        <f t="shared" si="108"/>
        <v>社政業務-社會福利-青少年兒童福利-獎補助費-對國內團體之捐助</v>
      </c>
      <c r="L2304" s="140" t="str">
        <f t="shared" si="109"/>
        <v>113年公共化及準公共托嬰中心照顧比優化獎助</v>
      </c>
      <c r="M2304" s="40" t="str">
        <f t="shared" si="110"/>
        <v>臺中市私立華樂比托嬰中心</v>
      </c>
    </row>
    <row r="2305" spans="1:13" ht="75">
      <c r="A2305" s="102" t="s">
        <v>2921</v>
      </c>
      <c r="B2305" s="102" t="s">
        <v>2928</v>
      </c>
      <c r="C2305" s="102" t="s">
        <v>2995</v>
      </c>
      <c r="D2305" s="102" t="s">
        <v>2795</v>
      </c>
      <c r="E2305" s="103">
        <v>199</v>
      </c>
      <c r="F2305" s="104" t="s">
        <v>44</v>
      </c>
      <c r="G2305" s="106"/>
      <c r="H2305" s="76" t="s">
        <v>1</v>
      </c>
      <c r="I2305" s="105"/>
      <c r="K2305" s="140" t="str">
        <f t="shared" si="108"/>
        <v>社政業務-社會福利-青少年兒童福利-獎補助費-對國內團體之捐助</v>
      </c>
      <c r="L2305" s="140" t="str">
        <f t="shared" si="109"/>
        <v>113年公共化及準公共托嬰中心照顧比優化獎助</v>
      </c>
      <c r="M2305" s="40" t="str">
        <f t="shared" si="110"/>
        <v>臺中市私立上安托嬰中心</v>
      </c>
    </row>
    <row r="2306" spans="1:13" ht="75">
      <c r="A2306" s="102" t="s">
        <v>2921</v>
      </c>
      <c r="B2306" s="102" t="s">
        <v>2928</v>
      </c>
      <c r="C2306" s="102" t="s">
        <v>2996</v>
      </c>
      <c r="D2306" s="102" t="s">
        <v>2795</v>
      </c>
      <c r="E2306" s="103">
        <v>266</v>
      </c>
      <c r="F2306" s="104" t="s">
        <v>44</v>
      </c>
      <c r="G2306" s="106"/>
      <c r="H2306" s="76" t="s">
        <v>1</v>
      </c>
      <c r="I2306" s="105"/>
      <c r="K2306" s="140" t="str">
        <f t="shared" si="108"/>
        <v>社政業務-社會福利-青少年兒童福利-獎補助費-對國內團體之捐助</v>
      </c>
      <c r="L2306" s="140" t="str">
        <f t="shared" si="109"/>
        <v>113年公共化及準公共托嬰中心照顧比優化獎助</v>
      </c>
      <c r="M2306" s="40" t="str">
        <f t="shared" si="110"/>
        <v>臺中市私立皇家寶貝托嬰中心李淑娟</v>
      </c>
    </row>
    <row r="2307" spans="1:13" ht="75">
      <c r="A2307" s="102" t="s">
        <v>2921</v>
      </c>
      <c r="B2307" s="102" t="s">
        <v>2928</v>
      </c>
      <c r="C2307" s="102" t="s">
        <v>2997</v>
      </c>
      <c r="D2307" s="102" t="s">
        <v>2795</v>
      </c>
      <c r="E2307" s="103">
        <v>348</v>
      </c>
      <c r="F2307" s="104" t="s">
        <v>44</v>
      </c>
      <c r="G2307" s="106"/>
      <c r="H2307" s="76" t="s">
        <v>1</v>
      </c>
      <c r="I2307" s="105"/>
      <c r="K2307" s="140" t="str">
        <f t="shared" si="108"/>
        <v>社政業務-社會福利-青少年兒童福利-獎補助費-對國內團體之捐助</v>
      </c>
      <c r="L2307" s="140" t="str">
        <f t="shared" si="109"/>
        <v>113年公共化及準公共托嬰中心照顧比優化獎助</v>
      </c>
      <c r="M2307" s="40" t="str">
        <f t="shared" si="110"/>
        <v>臺中市私立渤斯貝爾托嬰中心</v>
      </c>
    </row>
    <row r="2308" spans="1:13" ht="75">
      <c r="A2308" s="102" t="s">
        <v>2921</v>
      </c>
      <c r="B2308" s="102" t="s">
        <v>2928</v>
      </c>
      <c r="C2308" s="102" t="s">
        <v>2998</v>
      </c>
      <c r="D2308" s="102" t="s">
        <v>2795</v>
      </c>
      <c r="E2308" s="103">
        <v>155</v>
      </c>
      <c r="F2308" s="104" t="s">
        <v>44</v>
      </c>
      <c r="G2308" s="106"/>
      <c r="H2308" s="76" t="s">
        <v>1</v>
      </c>
      <c r="I2308" s="105"/>
      <c r="K2308" s="140" t="str">
        <f t="shared" ref="K2308:K2371" si="111">A2308</f>
        <v>社政業務-社會福利-青少年兒童福利-獎補助費-對國內團體之捐助</v>
      </c>
      <c r="L2308" s="140" t="str">
        <f t="shared" ref="L2308:L2371" si="112">B2308</f>
        <v>113年公共化及準公共托嬰中心照顧比優化獎助</v>
      </c>
      <c r="M2308" s="40" t="str">
        <f t="shared" ref="M2308:M2371" si="113">C2308</f>
        <v>臺中市私立摩爾托嬰中心傅憲偉</v>
      </c>
    </row>
    <row r="2309" spans="1:13" ht="75">
      <c r="A2309" s="102" t="s">
        <v>2921</v>
      </c>
      <c r="B2309" s="102" t="s">
        <v>2928</v>
      </c>
      <c r="C2309" s="102" t="s">
        <v>2999</v>
      </c>
      <c r="D2309" s="102" t="s">
        <v>2795</v>
      </c>
      <c r="E2309" s="103">
        <v>360</v>
      </c>
      <c r="F2309" s="104" t="s">
        <v>44</v>
      </c>
      <c r="G2309" s="106"/>
      <c r="H2309" s="76" t="s">
        <v>1</v>
      </c>
      <c r="I2309" s="105"/>
      <c r="K2309" s="140" t="str">
        <f t="shared" si="111"/>
        <v>社政業務-社會福利-青少年兒童福利-獎補助費-對國內團體之捐助</v>
      </c>
      <c r="L2309" s="140" t="str">
        <f t="shared" si="112"/>
        <v>113年公共化及準公共托嬰中心照顧比優化獎助</v>
      </c>
      <c r="M2309" s="40" t="str">
        <f t="shared" si="113"/>
        <v>臺中市私立承欣托嬰中心鐘凡淇</v>
      </c>
    </row>
    <row r="2310" spans="1:13" ht="75">
      <c r="A2310" s="102" t="s">
        <v>2921</v>
      </c>
      <c r="B2310" s="102" t="s">
        <v>2928</v>
      </c>
      <c r="C2310" s="102" t="s">
        <v>3000</v>
      </c>
      <c r="D2310" s="102" t="s">
        <v>2795</v>
      </c>
      <c r="E2310" s="103">
        <v>232</v>
      </c>
      <c r="F2310" s="104" t="s">
        <v>44</v>
      </c>
      <c r="G2310" s="106"/>
      <c r="H2310" s="76" t="s">
        <v>1</v>
      </c>
      <c r="I2310" s="105"/>
      <c r="K2310" s="140" t="str">
        <f t="shared" si="111"/>
        <v>社政業務-社會福利-青少年兒童福利-獎補助費-對國內團體之捐助</v>
      </c>
      <c r="L2310" s="140" t="str">
        <f t="shared" si="112"/>
        <v>113年公共化及準公共托嬰中心照顧比優化獎助</v>
      </c>
      <c r="M2310" s="40" t="str">
        <f t="shared" si="113"/>
        <v>臺中市私立希望之丘托嬰中心</v>
      </c>
    </row>
    <row r="2311" spans="1:13" ht="75">
      <c r="A2311" s="102" t="s">
        <v>2921</v>
      </c>
      <c r="B2311" s="102" t="s">
        <v>2928</v>
      </c>
      <c r="C2311" s="102" t="s">
        <v>3001</v>
      </c>
      <c r="D2311" s="102" t="s">
        <v>2795</v>
      </c>
      <c r="E2311" s="103">
        <v>108</v>
      </c>
      <c r="F2311" s="104" t="s">
        <v>44</v>
      </c>
      <c r="G2311" s="106"/>
      <c r="H2311" s="76" t="s">
        <v>1</v>
      </c>
      <c r="I2311" s="105"/>
      <c r="K2311" s="140" t="str">
        <f t="shared" si="111"/>
        <v>社政業務-社會福利-青少年兒童福利-獎補助費-對國內團體之捐助</v>
      </c>
      <c r="L2311" s="140" t="str">
        <f t="shared" si="112"/>
        <v>113年公共化及準公共托嬰中心照顧比優化獎助</v>
      </c>
      <c r="M2311" s="40" t="str">
        <f t="shared" si="113"/>
        <v>臺中市私立哈佛兒托嬰中心林逸蓁</v>
      </c>
    </row>
    <row r="2312" spans="1:13" ht="75">
      <c r="A2312" s="102" t="s">
        <v>2921</v>
      </c>
      <c r="B2312" s="102" t="s">
        <v>2928</v>
      </c>
      <c r="C2312" s="102" t="s">
        <v>3002</v>
      </c>
      <c r="D2312" s="102" t="s">
        <v>2795</v>
      </c>
      <c r="E2312" s="103">
        <v>36</v>
      </c>
      <c r="F2312" s="104" t="s">
        <v>44</v>
      </c>
      <c r="G2312" s="106"/>
      <c r="H2312" s="76" t="s">
        <v>1</v>
      </c>
      <c r="I2312" s="105"/>
      <c r="K2312" s="140" t="str">
        <f t="shared" si="111"/>
        <v>社政業務-社會福利-青少年兒童福利-獎補助費-對國內團體之捐助</v>
      </c>
      <c r="L2312" s="140" t="str">
        <f t="shared" si="112"/>
        <v>113年公共化及準公共托嬰中心照顧比優化獎助</v>
      </c>
      <c r="M2312" s="40" t="str">
        <f t="shared" si="113"/>
        <v>臺中市私立約克托嬰中心周玉薰</v>
      </c>
    </row>
    <row r="2313" spans="1:13" ht="75">
      <c r="A2313" s="102" t="s">
        <v>2921</v>
      </c>
      <c r="B2313" s="102" t="s">
        <v>2928</v>
      </c>
      <c r="C2313" s="102" t="s">
        <v>3003</v>
      </c>
      <c r="D2313" s="102" t="s">
        <v>2795</v>
      </c>
      <c r="E2313" s="103">
        <v>145</v>
      </c>
      <c r="F2313" s="104" t="s">
        <v>44</v>
      </c>
      <c r="G2313" s="106"/>
      <c r="H2313" s="76" t="s">
        <v>1</v>
      </c>
      <c r="I2313" s="105"/>
      <c r="K2313" s="140" t="str">
        <f t="shared" si="111"/>
        <v>社政業務-社會福利-青少年兒童福利-獎補助費-對國內團體之捐助</v>
      </c>
      <c r="L2313" s="140" t="str">
        <f t="shared" si="112"/>
        <v>113年公共化及準公共托嬰中心照顧比優化獎助</v>
      </c>
      <c r="M2313" s="40" t="str">
        <f t="shared" si="113"/>
        <v>臺中市私立喬凱立托嬰中心黃采芝</v>
      </c>
    </row>
    <row r="2314" spans="1:13" ht="75">
      <c r="A2314" s="102" t="s">
        <v>2921</v>
      </c>
      <c r="B2314" s="102" t="s">
        <v>2928</v>
      </c>
      <c r="C2314" s="102" t="s">
        <v>3004</v>
      </c>
      <c r="D2314" s="102" t="s">
        <v>2795</v>
      </c>
      <c r="E2314" s="103">
        <v>267</v>
      </c>
      <c r="F2314" s="104" t="s">
        <v>44</v>
      </c>
      <c r="G2314" s="106"/>
      <c r="H2314" s="76" t="s">
        <v>1</v>
      </c>
      <c r="I2314" s="105"/>
      <c r="K2314" s="140" t="str">
        <f t="shared" si="111"/>
        <v>社政業務-社會福利-青少年兒童福利-獎補助費-對國內團體之捐助</v>
      </c>
      <c r="L2314" s="140" t="str">
        <f t="shared" si="112"/>
        <v>113年公共化及準公共托嬰中心照顧比優化獎助</v>
      </c>
      <c r="M2314" s="40" t="str">
        <f t="shared" si="113"/>
        <v>臺中市私立小熊多元智慧托嬰中心</v>
      </c>
    </row>
    <row r="2315" spans="1:13" ht="75">
      <c r="A2315" s="102" t="s">
        <v>2921</v>
      </c>
      <c r="B2315" s="102" t="s">
        <v>2928</v>
      </c>
      <c r="C2315" s="102" t="s">
        <v>3005</v>
      </c>
      <c r="D2315" s="102" t="s">
        <v>2795</v>
      </c>
      <c r="E2315" s="103">
        <v>402</v>
      </c>
      <c r="F2315" s="104" t="s">
        <v>44</v>
      </c>
      <c r="G2315" s="106"/>
      <c r="H2315" s="76" t="s">
        <v>1</v>
      </c>
      <c r="I2315" s="105"/>
      <c r="K2315" s="140" t="str">
        <f t="shared" si="111"/>
        <v>社政業務-社會福利-青少年兒童福利-獎補助費-對國內團體之捐助</v>
      </c>
      <c r="L2315" s="140" t="str">
        <f t="shared" si="112"/>
        <v>113年公共化及準公共托嬰中心照顧比優化獎助</v>
      </c>
      <c r="M2315" s="40" t="str">
        <f t="shared" si="113"/>
        <v>臺中市私立小熊多元智慧上安托嬰中心</v>
      </c>
    </row>
    <row r="2316" spans="1:13" ht="75">
      <c r="A2316" s="102" t="s">
        <v>2921</v>
      </c>
      <c r="B2316" s="102" t="s">
        <v>2928</v>
      </c>
      <c r="C2316" s="102" t="s">
        <v>3006</v>
      </c>
      <c r="D2316" s="102" t="s">
        <v>2795</v>
      </c>
      <c r="E2316" s="103">
        <v>131</v>
      </c>
      <c r="F2316" s="104" t="s">
        <v>44</v>
      </c>
      <c r="G2316" s="106"/>
      <c r="H2316" s="76" t="s">
        <v>1</v>
      </c>
      <c r="I2316" s="105"/>
      <c r="K2316" s="140" t="str">
        <f t="shared" si="111"/>
        <v>社政業務-社會福利-青少年兒童福利-獎補助費-對國內團體之捐助</v>
      </c>
      <c r="L2316" s="140" t="str">
        <f t="shared" si="112"/>
        <v>113年公共化及準公共托嬰中心照顧比優化獎助</v>
      </c>
      <c r="M2316" s="40" t="str">
        <f t="shared" si="113"/>
        <v>臺中市私立喜禾托嬰中心</v>
      </c>
    </row>
    <row r="2317" spans="1:13" ht="75">
      <c r="A2317" s="102" t="s">
        <v>2921</v>
      </c>
      <c r="B2317" s="102" t="s">
        <v>2928</v>
      </c>
      <c r="C2317" s="102" t="s">
        <v>3007</v>
      </c>
      <c r="D2317" s="102" t="s">
        <v>2795</v>
      </c>
      <c r="E2317" s="103">
        <v>126</v>
      </c>
      <c r="F2317" s="104" t="s">
        <v>44</v>
      </c>
      <c r="G2317" s="106"/>
      <c r="H2317" s="76" t="s">
        <v>1</v>
      </c>
      <c r="I2317" s="105"/>
      <c r="K2317" s="140" t="str">
        <f t="shared" si="111"/>
        <v>社政業務-社會福利-青少年兒童福利-獎補助費-對國內團體之捐助</v>
      </c>
      <c r="L2317" s="140" t="str">
        <f t="shared" si="112"/>
        <v>113年公共化及準公共托嬰中心照顧比優化獎助</v>
      </c>
      <c r="M2317" s="40" t="str">
        <f t="shared" si="113"/>
        <v>臺中市私立橘寶貝托嬰中心</v>
      </c>
    </row>
    <row r="2318" spans="1:13" ht="75">
      <c r="A2318" s="102" t="s">
        <v>2921</v>
      </c>
      <c r="B2318" s="102" t="s">
        <v>2928</v>
      </c>
      <c r="C2318" s="102" t="s">
        <v>3008</v>
      </c>
      <c r="D2318" s="102" t="s">
        <v>2795</v>
      </c>
      <c r="E2318" s="103">
        <v>132</v>
      </c>
      <c r="F2318" s="104" t="s">
        <v>44</v>
      </c>
      <c r="G2318" s="106"/>
      <c r="H2318" s="76" t="s">
        <v>1</v>
      </c>
      <c r="I2318" s="105"/>
      <c r="K2318" s="140" t="str">
        <f t="shared" si="111"/>
        <v>社政業務-社會福利-青少年兒童福利-獎補助費-對國內團體之捐助</v>
      </c>
      <c r="L2318" s="140" t="str">
        <f t="shared" si="112"/>
        <v>113年公共化及準公共托嬰中心照顧比優化獎助</v>
      </c>
      <c r="M2318" s="40" t="str">
        <f t="shared" si="113"/>
        <v>臺中市私立小牧童托嬰中心</v>
      </c>
    </row>
    <row r="2319" spans="1:13" ht="75">
      <c r="A2319" s="102" t="s">
        <v>2921</v>
      </c>
      <c r="B2319" s="102" t="s">
        <v>2928</v>
      </c>
      <c r="C2319" s="102" t="s">
        <v>3009</v>
      </c>
      <c r="D2319" s="102" t="s">
        <v>2795</v>
      </c>
      <c r="E2319" s="103">
        <v>232</v>
      </c>
      <c r="F2319" s="104" t="s">
        <v>44</v>
      </c>
      <c r="G2319" s="106"/>
      <c r="H2319" s="76" t="s">
        <v>1</v>
      </c>
      <c r="I2319" s="105"/>
      <c r="K2319" s="140" t="str">
        <f t="shared" si="111"/>
        <v>社政業務-社會福利-青少年兒童福利-獎補助費-對國內團體之捐助</v>
      </c>
      <c r="L2319" s="140" t="str">
        <f t="shared" si="112"/>
        <v>113年公共化及準公共托嬰中心照顧比優化獎助</v>
      </c>
      <c r="M2319" s="40" t="str">
        <f t="shared" si="113"/>
        <v>臺中市私立咕咕鳥嶺東托嬰中心</v>
      </c>
    </row>
    <row r="2320" spans="1:13" ht="75">
      <c r="A2320" s="102" t="s">
        <v>2921</v>
      </c>
      <c r="B2320" s="102" t="s">
        <v>2928</v>
      </c>
      <c r="C2320" s="102" t="s">
        <v>3010</v>
      </c>
      <c r="D2320" s="102" t="s">
        <v>2795</v>
      </c>
      <c r="E2320" s="103">
        <v>513</v>
      </c>
      <c r="F2320" s="104" t="s">
        <v>44</v>
      </c>
      <c r="G2320" s="106"/>
      <c r="H2320" s="76" t="s">
        <v>1</v>
      </c>
      <c r="I2320" s="105"/>
      <c r="K2320" s="140" t="str">
        <f t="shared" si="111"/>
        <v>社政業務-社會福利-青少年兒童福利-獎補助費-對國內團體之捐助</v>
      </c>
      <c r="L2320" s="140" t="str">
        <f t="shared" si="112"/>
        <v>113年公共化及準公共托嬰中心照顧比優化獎助</v>
      </c>
      <c r="M2320" s="40" t="str">
        <f t="shared" si="113"/>
        <v>臺中市私立咕咕鳥托嬰中心</v>
      </c>
    </row>
    <row r="2321" spans="1:13" ht="75">
      <c r="A2321" s="102" t="s">
        <v>2921</v>
      </c>
      <c r="B2321" s="102" t="s">
        <v>2928</v>
      </c>
      <c r="C2321" s="102" t="s">
        <v>3011</v>
      </c>
      <c r="D2321" s="102" t="s">
        <v>2795</v>
      </c>
      <c r="E2321" s="103">
        <v>245</v>
      </c>
      <c r="F2321" s="104" t="s">
        <v>44</v>
      </c>
      <c r="G2321" s="106"/>
      <c r="H2321" s="76" t="s">
        <v>1</v>
      </c>
      <c r="I2321" s="105"/>
      <c r="K2321" s="140" t="str">
        <f t="shared" si="111"/>
        <v>社政業務-社會福利-青少年兒童福利-獎補助費-對國內團體之捐助</v>
      </c>
      <c r="L2321" s="140" t="str">
        <f t="shared" si="112"/>
        <v>113年公共化及準公共托嬰中心照顧比優化獎助</v>
      </c>
      <c r="M2321" s="40" t="str">
        <f t="shared" si="113"/>
        <v>臺中市私立優而堡托嬰中心謝建成</v>
      </c>
    </row>
    <row r="2322" spans="1:13" ht="75">
      <c r="A2322" s="102" t="s">
        <v>2921</v>
      </c>
      <c r="B2322" s="102" t="s">
        <v>2928</v>
      </c>
      <c r="C2322" s="102" t="s">
        <v>3012</v>
      </c>
      <c r="D2322" s="102" t="s">
        <v>2795</v>
      </c>
      <c r="E2322" s="103">
        <v>85</v>
      </c>
      <c r="F2322" s="104" t="s">
        <v>44</v>
      </c>
      <c r="G2322" s="106"/>
      <c r="H2322" s="76" t="s">
        <v>1</v>
      </c>
      <c r="I2322" s="105"/>
      <c r="K2322" s="140" t="str">
        <f t="shared" si="111"/>
        <v>社政業務-社會福利-青少年兒童福利-獎補助費-對國內團體之捐助</v>
      </c>
      <c r="L2322" s="140" t="str">
        <f t="shared" si="112"/>
        <v>113年公共化及準公共托嬰中心照顧比優化獎助</v>
      </c>
      <c r="M2322" s="40" t="str">
        <f t="shared" si="113"/>
        <v>臺中市私立優而堡文新托嬰中心謝建成</v>
      </c>
    </row>
    <row r="2323" spans="1:13" ht="75">
      <c r="A2323" s="102" t="s">
        <v>2921</v>
      </c>
      <c r="B2323" s="102" t="s">
        <v>2928</v>
      </c>
      <c r="C2323" s="102" t="s">
        <v>3013</v>
      </c>
      <c r="D2323" s="102" t="s">
        <v>2795</v>
      </c>
      <c r="E2323" s="103">
        <v>125</v>
      </c>
      <c r="F2323" s="104" t="s">
        <v>44</v>
      </c>
      <c r="G2323" s="106"/>
      <c r="H2323" s="76" t="s">
        <v>1</v>
      </c>
      <c r="I2323" s="105"/>
      <c r="K2323" s="140" t="str">
        <f t="shared" si="111"/>
        <v>社政業務-社會福利-青少年兒童福利-獎補助費-對國內團體之捐助</v>
      </c>
      <c r="L2323" s="140" t="str">
        <f t="shared" si="112"/>
        <v>113年公共化及準公共托嬰中心照顧比優化獎助</v>
      </c>
      <c r="M2323" s="40" t="str">
        <f t="shared" si="113"/>
        <v>臺中市私立桃樂絲托嬰中心</v>
      </c>
    </row>
    <row r="2324" spans="1:13" ht="75">
      <c r="A2324" s="102" t="s">
        <v>2921</v>
      </c>
      <c r="B2324" s="102" t="s">
        <v>2928</v>
      </c>
      <c r="C2324" s="102" t="s">
        <v>3014</v>
      </c>
      <c r="D2324" s="102" t="s">
        <v>2795</v>
      </c>
      <c r="E2324" s="103">
        <v>368</v>
      </c>
      <c r="F2324" s="104" t="s">
        <v>44</v>
      </c>
      <c r="G2324" s="106"/>
      <c r="H2324" s="76" t="s">
        <v>1</v>
      </c>
      <c r="I2324" s="105"/>
      <c r="K2324" s="140" t="str">
        <f t="shared" si="111"/>
        <v>社政業務-社會福利-青少年兒童福利-獎補助費-對國內團體之捐助</v>
      </c>
      <c r="L2324" s="140" t="str">
        <f t="shared" si="112"/>
        <v>113年公共化及準公共托嬰中心照顧比優化獎助</v>
      </c>
      <c r="M2324" s="40" t="str">
        <f t="shared" si="113"/>
        <v>臺中市私立小木馬托嬰中心陳泰宏</v>
      </c>
    </row>
    <row r="2325" spans="1:13" ht="75">
      <c r="A2325" s="102" t="s">
        <v>2921</v>
      </c>
      <c r="B2325" s="102" t="s">
        <v>2928</v>
      </c>
      <c r="C2325" s="102" t="s">
        <v>3015</v>
      </c>
      <c r="D2325" s="102" t="s">
        <v>2795</v>
      </c>
      <c r="E2325" s="103">
        <v>150</v>
      </c>
      <c r="F2325" s="104" t="s">
        <v>44</v>
      </c>
      <c r="G2325" s="106"/>
      <c r="H2325" s="76" t="s">
        <v>1</v>
      </c>
      <c r="I2325" s="105"/>
      <c r="K2325" s="140" t="str">
        <f t="shared" si="111"/>
        <v>社政業務-社會福利-青少年兒童福利-獎補助費-對國內團體之捐助</v>
      </c>
      <c r="L2325" s="140" t="str">
        <f t="shared" si="112"/>
        <v>113年公共化及準公共托嬰中心照顧比優化獎助</v>
      </c>
      <c r="M2325" s="40" t="str">
        <f t="shared" si="113"/>
        <v>台中市私立上晴托嬰中心楊坤振</v>
      </c>
    </row>
    <row r="2326" spans="1:13" ht="75">
      <c r="A2326" s="102" t="s">
        <v>2921</v>
      </c>
      <c r="B2326" s="102" t="s">
        <v>2928</v>
      </c>
      <c r="C2326" s="102" t="s">
        <v>3016</v>
      </c>
      <c r="D2326" s="102" t="s">
        <v>2795</v>
      </c>
      <c r="E2326" s="103">
        <v>395</v>
      </c>
      <c r="F2326" s="104" t="s">
        <v>44</v>
      </c>
      <c r="G2326" s="106"/>
      <c r="H2326" s="76" t="s">
        <v>1</v>
      </c>
      <c r="I2326" s="105"/>
      <c r="K2326" s="140" t="str">
        <f t="shared" si="111"/>
        <v>社政業務-社會福利-青少年兒童福利-獎補助費-對國內團體之捐助</v>
      </c>
      <c r="L2326" s="140" t="str">
        <f t="shared" si="112"/>
        <v>113年公共化及準公共托嬰中心照顧比優化獎助</v>
      </c>
      <c r="M2326" s="40" t="str">
        <f t="shared" si="113"/>
        <v>臺中市私立文采永定托嬰中心</v>
      </c>
    </row>
    <row r="2327" spans="1:13" ht="75">
      <c r="A2327" s="102" t="s">
        <v>2921</v>
      </c>
      <c r="B2327" s="102" t="s">
        <v>2928</v>
      </c>
      <c r="C2327" s="102" t="s">
        <v>3017</v>
      </c>
      <c r="D2327" s="102" t="s">
        <v>2795</v>
      </c>
      <c r="E2327" s="103">
        <v>106</v>
      </c>
      <c r="F2327" s="104" t="s">
        <v>44</v>
      </c>
      <c r="G2327" s="106"/>
      <c r="H2327" s="76" t="s">
        <v>1</v>
      </c>
      <c r="I2327" s="105"/>
      <c r="K2327" s="140" t="str">
        <f t="shared" si="111"/>
        <v>社政業務-社會福利-青少年兒童福利-獎補助費-對國內團體之捐助</v>
      </c>
      <c r="L2327" s="140" t="str">
        <f t="shared" si="112"/>
        <v>113年公共化及準公共托嬰中心照顧比優化獎助</v>
      </c>
      <c r="M2327" s="40" t="str">
        <f t="shared" si="113"/>
        <v>臺中市私立愛寶托嬰中心顧淑真</v>
      </c>
    </row>
    <row r="2328" spans="1:13" ht="75">
      <c r="A2328" s="102" t="s">
        <v>2921</v>
      </c>
      <c r="B2328" s="102" t="s">
        <v>3018</v>
      </c>
      <c r="C2328" s="102" t="s">
        <v>3019</v>
      </c>
      <c r="D2328" s="102" t="s">
        <v>2795</v>
      </c>
      <c r="E2328" s="103">
        <v>9</v>
      </c>
      <c r="F2328" s="104" t="s">
        <v>44</v>
      </c>
      <c r="G2328" s="106"/>
      <c r="H2328" s="76" t="s">
        <v>1</v>
      </c>
      <c r="I2328" s="105"/>
      <c r="K2328" s="140" t="str">
        <f t="shared" si="111"/>
        <v>社政業務-社會福利-青少年兒童福利-獎補助費-對國內團體之捐助</v>
      </c>
      <c r="L2328" s="140" t="str">
        <f t="shared" si="112"/>
        <v>臺中市兒少資訊安全宣導校園巡演</v>
      </c>
      <c r="M2328" s="40" t="str">
        <f t="shared" si="113"/>
        <v>中華愛心公益協會</v>
      </c>
    </row>
    <row r="2329" spans="1:13" ht="75">
      <c r="A2329" s="102" t="s">
        <v>2921</v>
      </c>
      <c r="B2329" s="102" t="s">
        <v>2928</v>
      </c>
      <c r="C2329" s="102" t="s">
        <v>3020</v>
      </c>
      <c r="D2329" s="102" t="s">
        <v>2795</v>
      </c>
      <c r="E2329" s="103">
        <v>173</v>
      </c>
      <c r="F2329" s="104" t="s">
        <v>44</v>
      </c>
      <c r="G2329" s="106"/>
      <c r="H2329" s="76" t="s">
        <v>1</v>
      </c>
      <c r="I2329" s="105"/>
      <c r="K2329" s="140" t="str">
        <f t="shared" si="111"/>
        <v>社政業務-社會福利-青少年兒童福利-獎補助費-對國內團體之捐助</v>
      </c>
      <c r="L2329" s="140" t="str">
        <f t="shared" si="112"/>
        <v>113年公共化及準公共托嬰中心照顧比優化獎助</v>
      </c>
      <c r="M2329" s="40" t="str">
        <f t="shared" si="113"/>
        <v>臺中市私立育大托嬰中心</v>
      </c>
    </row>
    <row r="2330" spans="1:13" ht="75">
      <c r="A2330" s="102" t="s">
        <v>2921</v>
      </c>
      <c r="B2330" s="102" t="s">
        <v>2928</v>
      </c>
      <c r="C2330" s="102" t="s">
        <v>3021</v>
      </c>
      <c r="D2330" s="102" t="s">
        <v>2795</v>
      </c>
      <c r="E2330" s="103">
        <v>189</v>
      </c>
      <c r="F2330" s="104" t="s">
        <v>44</v>
      </c>
      <c r="G2330" s="106"/>
      <c r="H2330" s="76" t="s">
        <v>1</v>
      </c>
      <c r="I2330" s="105"/>
      <c r="K2330" s="140" t="str">
        <f t="shared" si="111"/>
        <v>社政業務-社會福利-青少年兒童福利-獎補助費-對國內團體之捐助</v>
      </c>
      <c r="L2330" s="140" t="str">
        <f t="shared" si="112"/>
        <v>113年公共化及準公共托嬰中心照顧比優化獎助</v>
      </c>
      <c r="M2330" s="40" t="str">
        <f t="shared" si="113"/>
        <v>臺中市私立文馨托嬰中心陳惠玉</v>
      </c>
    </row>
    <row r="2331" spans="1:13" ht="75">
      <c r="A2331" s="102" t="s">
        <v>2921</v>
      </c>
      <c r="B2331" s="102" t="s">
        <v>2928</v>
      </c>
      <c r="C2331" s="102" t="s">
        <v>3022</v>
      </c>
      <c r="D2331" s="102" t="s">
        <v>2795</v>
      </c>
      <c r="E2331" s="103">
        <v>226</v>
      </c>
      <c r="F2331" s="104" t="s">
        <v>44</v>
      </c>
      <c r="G2331" s="106"/>
      <c r="H2331" s="76" t="s">
        <v>1</v>
      </c>
      <c r="I2331" s="105"/>
      <c r="K2331" s="140" t="str">
        <f t="shared" si="111"/>
        <v>社政業務-社會福利-青少年兒童福利-獎補助費-對國內團體之捐助</v>
      </c>
      <c r="L2331" s="140" t="str">
        <f t="shared" si="112"/>
        <v>113年公共化及準公共托嬰中心照顧比優化獎助</v>
      </c>
      <c r="M2331" s="40" t="str">
        <f t="shared" si="113"/>
        <v>臺中市私立小熊多元智慧烏日托嬰中心</v>
      </c>
    </row>
    <row r="2332" spans="1:13" ht="75">
      <c r="A2332" s="102" t="s">
        <v>2921</v>
      </c>
      <c r="B2332" s="102" t="s">
        <v>2928</v>
      </c>
      <c r="C2332" s="102" t="s">
        <v>3023</v>
      </c>
      <c r="D2332" s="102" t="s">
        <v>2795</v>
      </c>
      <c r="E2332" s="103">
        <v>266</v>
      </c>
      <c r="F2332" s="104" t="s">
        <v>44</v>
      </c>
      <c r="G2332" s="106"/>
      <c r="H2332" s="76" t="s">
        <v>1</v>
      </c>
      <c r="I2332" s="105"/>
      <c r="K2332" s="140" t="str">
        <f t="shared" si="111"/>
        <v>社政業務-社會福利-青少年兒童福利-獎補助費-對國內團體之捐助</v>
      </c>
      <c r="L2332" s="140" t="str">
        <f t="shared" si="112"/>
        <v>113年公共化及準公共托嬰中心照顧比優化獎助</v>
      </c>
      <c r="M2332" s="40" t="str">
        <f t="shared" si="113"/>
        <v>臺中市私立小貝貝托嬰中心彌勒衍敏</v>
      </c>
    </row>
    <row r="2333" spans="1:13" ht="75">
      <c r="A2333" s="102" t="s">
        <v>2921</v>
      </c>
      <c r="B2333" s="102" t="s">
        <v>2928</v>
      </c>
      <c r="C2333" s="102" t="s">
        <v>3024</v>
      </c>
      <c r="D2333" s="102" t="s">
        <v>2795</v>
      </c>
      <c r="E2333" s="103">
        <v>119</v>
      </c>
      <c r="F2333" s="104" t="s">
        <v>44</v>
      </c>
      <c r="G2333" s="106"/>
      <c r="H2333" s="76" t="s">
        <v>1</v>
      </c>
      <c r="I2333" s="105"/>
      <c r="K2333" s="140" t="str">
        <f t="shared" si="111"/>
        <v>社政業務-社會福利-青少年兒童福利-獎補助費-對國內團體之捐助</v>
      </c>
      <c r="L2333" s="140" t="str">
        <f t="shared" si="112"/>
        <v>113年公共化及準公共托嬰中心照顧比優化獎助</v>
      </c>
      <c r="M2333" s="40" t="str">
        <f t="shared" si="113"/>
        <v>臺中市私立唯喜托嬰中心彌勒衍敏</v>
      </c>
    </row>
    <row r="2334" spans="1:13" ht="75">
      <c r="A2334" s="102" t="s">
        <v>2921</v>
      </c>
      <c r="B2334" s="102" t="s">
        <v>2928</v>
      </c>
      <c r="C2334" s="102" t="s">
        <v>3025</v>
      </c>
      <c r="D2334" s="102" t="s">
        <v>2795</v>
      </c>
      <c r="E2334" s="103">
        <v>72</v>
      </c>
      <c r="F2334" s="104" t="s">
        <v>44</v>
      </c>
      <c r="G2334" s="106"/>
      <c r="H2334" s="76" t="s">
        <v>1</v>
      </c>
      <c r="I2334" s="105"/>
      <c r="K2334" s="140" t="str">
        <f t="shared" si="111"/>
        <v>社政業務-社會福利-青少年兒童福利-獎補助費-對國內團體之捐助</v>
      </c>
      <c r="L2334" s="140" t="str">
        <f t="shared" si="112"/>
        <v>113年公共化及準公共托嬰中心照顧比優化獎助</v>
      </c>
      <c r="M2334" s="40" t="str">
        <f t="shared" si="113"/>
        <v>臺中市私立國郁托嬰中心</v>
      </c>
    </row>
    <row r="2335" spans="1:13" ht="75">
      <c r="A2335" s="102" t="s">
        <v>2921</v>
      </c>
      <c r="B2335" s="102" t="s">
        <v>2928</v>
      </c>
      <c r="C2335" s="102" t="s">
        <v>3026</v>
      </c>
      <c r="D2335" s="102" t="s">
        <v>2795</v>
      </c>
      <c r="E2335" s="103">
        <v>400</v>
      </c>
      <c r="F2335" s="104" t="s">
        <v>44</v>
      </c>
      <c r="G2335" s="106"/>
      <c r="H2335" s="76" t="s">
        <v>1</v>
      </c>
      <c r="I2335" s="105"/>
      <c r="K2335" s="140" t="str">
        <f t="shared" si="111"/>
        <v>社政業務-社會福利-青少年兒童福利-獎補助費-對國內團體之捐助</v>
      </c>
      <c r="L2335" s="140" t="str">
        <f t="shared" si="112"/>
        <v>113年公共化及準公共托嬰中心照顧比優化獎助</v>
      </c>
      <c r="M2335" s="40" t="str">
        <f t="shared" si="113"/>
        <v>臺中市私立貝兒喜托嬰中心林于靖</v>
      </c>
    </row>
    <row r="2336" spans="1:13" ht="75">
      <c r="A2336" s="102" t="s">
        <v>2921</v>
      </c>
      <c r="B2336" s="102" t="s">
        <v>2928</v>
      </c>
      <c r="C2336" s="102" t="s">
        <v>3027</v>
      </c>
      <c r="D2336" s="102" t="s">
        <v>2795</v>
      </c>
      <c r="E2336" s="103">
        <v>117</v>
      </c>
      <c r="F2336" s="104" t="s">
        <v>44</v>
      </c>
      <c r="G2336" s="106"/>
      <c r="H2336" s="76" t="s">
        <v>1</v>
      </c>
      <c r="I2336" s="105"/>
      <c r="K2336" s="140" t="str">
        <f t="shared" si="111"/>
        <v>社政業務-社會福利-青少年兒童福利-獎補助費-對國內團體之捐助</v>
      </c>
      <c r="L2336" s="140" t="str">
        <f t="shared" si="112"/>
        <v>113年公共化及準公共托嬰中心照顧比優化獎助</v>
      </c>
      <c r="M2336" s="40" t="str">
        <f t="shared" si="113"/>
        <v>臺中市私立貝姆托嬰中心陳宥榛</v>
      </c>
    </row>
    <row r="2337" spans="1:13" ht="75">
      <c r="A2337" s="102" t="s">
        <v>2921</v>
      </c>
      <c r="B2337" s="102" t="s">
        <v>2928</v>
      </c>
      <c r="C2337" s="102" t="s">
        <v>3028</v>
      </c>
      <c r="D2337" s="102" t="s">
        <v>2795</v>
      </c>
      <c r="E2337" s="103">
        <v>189</v>
      </c>
      <c r="F2337" s="104" t="s">
        <v>44</v>
      </c>
      <c r="G2337" s="106"/>
      <c r="H2337" s="76" t="s">
        <v>1</v>
      </c>
      <c r="I2337" s="105"/>
      <c r="K2337" s="140" t="str">
        <f t="shared" si="111"/>
        <v>社政業務-社會福利-青少年兒童福利-獎補助費-對國內團體之捐助</v>
      </c>
      <c r="L2337" s="140" t="str">
        <f t="shared" si="112"/>
        <v>113年公共化及準公共托嬰中心照顧比優化獎助</v>
      </c>
      <c r="M2337" s="40" t="str">
        <f t="shared" si="113"/>
        <v>臺中市私立甯甯托嬰中心</v>
      </c>
    </row>
    <row r="2338" spans="1:13" ht="75">
      <c r="A2338" s="102" t="s">
        <v>2921</v>
      </c>
      <c r="B2338" s="102" t="s">
        <v>2928</v>
      </c>
      <c r="C2338" s="102" t="s">
        <v>3029</v>
      </c>
      <c r="D2338" s="102" t="s">
        <v>2795</v>
      </c>
      <c r="E2338" s="103">
        <v>234</v>
      </c>
      <c r="F2338" s="104" t="s">
        <v>44</v>
      </c>
      <c r="G2338" s="106"/>
      <c r="H2338" s="76" t="s">
        <v>1</v>
      </c>
      <c r="I2338" s="105"/>
      <c r="K2338" s="140" t="str">
        <f t="shared" si="111"/>
        <v>社政業務-社會福利-青少年兒童福利-獎補助費-對國內團體之捐助</v>
      </c>
      <c r="L2338" s="140" t="str">
        <f t="shared" si="112"/>
        <v>113年公共化及準公共托嬰中心照顧比優化獎助</v>
      </c>
      <c r="M2338" s="40" t="str">
        <f t="shared" si="113"/>
        <v>臺中市私立耶思瑪亞托嬰中心</v>
      </c>
    </row>
    <row r="2339" spans="1:13" ht="75">
      <c r="A2339" s="102" t="s">
        <v>2921</v>
      </c>
      <c r="B2339" s="102" t="s">
        <v>2928</v>
      </c>
      <c r="C2339" s="102" t="s">
        <v>3030</v>
      </c>
      <c r="D2339" s="102" t="s">
        <v>2795</v>
      </c>
      <c r="E2339" s="103">
        <v>256</v>
      </c>
      <c r="F2339" s="104" t="s">
        <v>44</v>
      </c>
      <c r="G2339" s="106"/>
      <c r="H2339" s="76" t="s">
        <v>1</v>
      </c>
      <c r="I2339" s="105"/>
      <c r="K2339" s="140" t="str">
        <f t="shared" si="111"/>
        <v>社政業務-社會福利-青少年兒童福利-獎補助費-對國內團體之捐助</v>
      </c>
      <c r="L2339" s="140" t="str">
        <f t="shared" si="112"/>
        <v>113年公共化及準公共托嬰中心照顧比優化獎助</v>
      </c>
      <c r="M2339" s="40" t="str">
        <f t="shared" si="113"/>
        <v>臺中市私立夏荷托嬰中心</v>
      </c>
    </row>
    <row r="2340" spans="1:13" ht="75">
      <c r="A2340" s="102" t="s">
        <v>2921</v>
      </c>
      <c r="B2340" s="102" t="s">
        <v>2928</v>
      </c>
      <c r="C2340" s="102" t="s">
        <v>3031</v>
      </c>
      <c r="D2340" s="102" t="s">
        <v>2795</v>
      </c>
      <c r="E2340" s="103">
        <v>137</v>
      </c>
      <c r="F2340" s="104" t="s">
        <v>44</v>
      </c>
      <c r="G2340" s="106"/>
      <c r="H2340" s="76" t="s">
        <v>1</v>
      </c>
      <c r="I2340" s="105"/>
      <c r="K2340" s="140" t="str">
        <f t="shared" si="111"/>
        <v>社政業務-社會福利-青少年兒童福利-獎補助費-對國內團體之捐助</v>
      </c>
      <c r="L2340" s="140" t="str">
        <f t="shared" si="112"/>
        <v>113年公共化及準公共托嬰中心照顧比優化獎助</v>
      </c>
      <c r="M2340" s="40" t="str">
        <f t="shared" si="113"/>
        <v>台中市私立耶思托嬰中心</v>
      </c>
    </row>
    <row r="2341" spans="1:13" ht="75">
      <c r="A2341" s="102" t="s">
        <v>2921</v>
      </c>
      <c r="B2341" s="102" t="s">
        <v>2928</v>
      </c>
      <c r="C2341" s="102" t="s">
        <v>3032</v>
      </c>
      <c r="D2341" s="102" t="s">
        <v>2795</v>
      </c>
      <c r="E2341" s="103">
        <v>167</v>
      </c>
      <c r="F2341" s="104" t="s">
        <v>44</v>
      </c>
      <c r="G2341" s="106"/>
      <c r="H2341" s="76" t="s">
        <v>1</v>
      </c>
      <c r="I2341" s="105"/>
      <c r="K2341" s="140" t="str">
        <f t="shared" si="111"/>
        <v>社政業務-社會福利-青少年兒童福利-獎補助費-對國內團體之捐助</v>
      </c>
      <c r="L2341" s="140" t="str">
        <f t="shared" si="112"/>
        <v>113年公共化及準公共托嬰中心照顧比優化獎助</v>
      </c>
      <c r="M2341" s="40" t="str">
        <f t="shared" si="113"/>
        <v>臺中市私立芸元托嬰中心</v>
      </c>
    </row>
    <row r="2342" spans="1:13" ht="75">
      <c r="A2342" s="102" t="s">
        <v>2921</v>
      </c>
      <c r="B2342" s="102" t="s">
        <v>2928</v>
      </c>
      <c r="C2342" s="102" t="s">
        <v>3033</v>
      </c>
      <c r="D2342" s="102" t="s">
        <v>2795</v>
      </c>
      <c r="E2342" s="103">
        <v>227</v>
      </c>
      <c r="F2342" s="104" t="s">
        <v>44</v>
      </c>
      <c r="G2342" s="106"/>
      <c r="H2342" s="76" t="s">
        <v>1</v>
      </c>
      <c r="I2342" s="105"/>
      <c r="K2342" s="140" t="str">
        <f t="shared" si="111"/>
        <v>社政業務-社會福利-青少年兒童福利-獎補助費-對國內團體之捐助</v>
      </c>
      <c r="L2342" s="140" t="str">
        <f t="shared" si="112"/>
        <v>113年公共化及準公共托嬰中心照顧比優化獎助</v>
      </c>
      <c r="M2342" s="40" t="str">
        <f t="shared" si="113"/>
        <v>臺中市私立陽光托嬰中心吳俊熤</v>
      </c>
    </row>
    <row r="2343" spans="1:13" ht="75">
      <c r="A2343" s="102" t="s">
        <v>2921</v>
      </c>
      <c r="B2343" s="102" t="s">
        <v>2928</v>
      </c>
      <c r="C2343" s="102" t="s">
        <v>3034</v>
      </c>
      <c r="D2343" s="102" t="s">
        <v>2795</v>
      </c>
      <c r="E2343" s="103">
        <v>122</v>
      </c>
      <c r="F2343" s="104" t="s">
        <v>44</v>
      </c>
      <c r="G2343" s="106"/>
      <c r="H2343" s="76" t="s">
        <v>1</v>
      </c>
      <c r="I2343" s="105"/>
      <c r="K2343" s="140" t="str">
        <f t="shared" si="111"/>
        <v>社政業務-社會福利-青少年兒童福利-獎補助費-對國內團體之捐助</v>
      </c>
      <c r="L2343" s="140" t="str">
        <f t="shared" si="112"/>
        <v>113年公共化及準公共托嬰中心照顧比優化獎助</v>
      </c>
      <c r="M2343" s="40" t="str">
        <f t="shared" si="113"/>
        <v>臺中市私立喜悅托嬰中心陳富汝</v>
      </c>
    </row>
    <row r="2344" spans="1:13" ht="75">
      <c r="A2344" s="102" t="s">
        <v>2921</v>
      </c>
      <c r="B2344" s="102" t="s">
        <v>2928</v>
      </c>
      <c r="C2344" s="102" t="s">
        <v>3035</v>
      </c>
      <c r="D2344" s="102" t="s">
        <v>2795</v>
      </c>
      <c r="E2344" s="103">
        <v>167</v>
      </c>
      <c r="F2344" s="104" t="s">
        <v>44</v>
      </c>
      <c r="G2344" s="106"/>
      <c r="H2344" s="76" t="s">
        <v>1</v>
      </c>
      <c r="I2344" s="105"/>
      <c r="K2344" s="140" t="str">
        <f t="shared" si="111"/>
        <v>社政業務-社會福利-青少年兒童福利-獎補助費-對國內團體之捐助</v>
      </c>
      <c r="L2344" s="140" t="str">
        <f t="shared" si="112"/>
        <v>113年公共化及準公共托嬰中心照顧比優化獎助</v>
      </c>
      <c r="M2344" s="40" t="str">
        <f t="shared" si="113"/>
        <v>臺中市私立宜兒美托嬰中心</v>
      </c>
    </row>
    <row r="2345" spans="1:13" ht="75">
      <c r="A2345" s="102" t="s">
        <v>2921</v>
      </c>
      <c r="B2345" s="102" t="s">
        <v>3036</v>
      </c>
      <c r="C2345" s="102" t="s">
        <v>3037</v>
      </c>
      <c r="D2345" s="102" t="s">
        <v>2795</v>
      </c>
      <c r="E2345" s="103">
        <v>10</v>
      </c>
      <c r="F2345" s="104" t="s">
        <v>44</v>
      </c>
      <c r="G2345" s="106"/>
      <c r="H2345" s="76" t="s">
        <v>1</v>
      </c>
      <c r="I2345" s="105"/>
      <c r="K2345" s="140" t="str">
        <f t="shared" si="111"/>
        <v>社政業務-社會福利-青少年兒童福利-獎補助費-對國內團體之捐助</v>
      </c>
      <c r="L2345" s="140" t="str">
        <f t="shared" si="112"/>
        <v>『I生活，I自己』臺中市網路安全戲劇演出宣導活動</v>
      </c>
      <c r="M2345" s="40" t="str">
        <f t="shared" si="113"/>
        <v>台灣關懷社會公益服務協會</v>
      </c>
    </row>
    <row r="2346" spans="1:13" ht="75">
      <c r="A2346" s="102" t="s">
        <v>2921</v>
      </c>
      <c r="B2346" s="102" t="s">
        <v>2928</v>
      </c>
      <c r="C2346" s="102" t="s">
        <v>3038</v>
      </c>
      <c r="D2346" s="102" t="s">
        <v>2795</v>
      </c>
      <c r="E2346" s="103">
        <v>561</v>
      </c>
      <c r="F2346" s="104" t="s">
        <v>44</v>
      </c>
      <c r="G2346" s="106"/>
      <c r="H2346" s="76" t="s">
        <v>1</v>
      </c>
      <c r="I2346" s="105"/>
      <c r="K2346" s="140" t="str">
        <f t="shared" si="111"/>
        <v>社政業務-社會福利-青少年兒童福利-獎補助費-對國內團體之捐助</v>
      </c>
      <c r="L2346" s="140" t="str">
        <f t="shared" si="112"/>
        <v>113年公共化及準公共托嬰中心照顧比優化獎助</v>
      </c>
      <c r="M2346" s="40" t="str">
        <f t="shared" si="113"/>
        <v>臺中市私立小熊多元智慧梧棲托嬰中心</v>
      </c>
    </row>
    <row r="2347" spans="1:13" ht="75">
      <c r="A2347" s="102" t="s">
        <v>2921</v>
      </c>
      <c r="B2347" s="102" t="s">
        <v>2924</v>
      </c>
      <c r="C2347" s="102" t="s">
        <v>3025</v>
      </c>
      <c r="D2347" s="102" t="s">
        <v>2795</v>
      </c>
      <c r="E2347" s="103">
        <v>11</v>
      </c>
      <c r="F2347" s="104" t="s">
        <v>44</v>
      </c>
      <c r="G2347" s="106"/>
      <c r="H2347" s="76" t="s">
        <v>1</v>
      </c>
      <c r="I2347" s="105"/>
      <c r="K2347" s="140" t="str">
        <f t="shared" si="111"/>
        <v>社政業務-社會福利-青少年兒童福利-獎補助費-對國內團體之捐助</v>
      </c>
      <c r="L2347" s="140" t="str">
        <f t="shared" si="112"/>
        <v>育有未滿二歲兒童育兒津貼親職教育講座</v>
      </c>
      <c r="M2347" s="40" t="str">
        <f t="shared" si="113"/>
        <v>臺中市私立國郁托嬰中心</v>
      </c>
    </row>
    <row r="2348" spans="1:13" ht="75">
      <c r="A2348" s="102" t="s">
        <v>2921</v>
      </c>
      <c r="B2348" s="102" t="s">
        <v>2924</v>
      </c>
      <c r="C2348" s="102" t="s">
        <v>3005</v>
      </c>
      <c r="D2348" s="102" t="s">
        <v>2795</v>
      </c>
      <c r="E2348" s="103">
        <v>10</v>
      </c>
      <c r="F2348" s="104" t="s">
        <v>44</v>
      </c>
      <c r="G2348" s="106"/>
      <c r="H2348" s="76" t="s">
        <v>1</v>
      </c>
      <c r="I2348" s="105"/>
      <c r="K2348" s="140" t="str">
        <f t="shared" si="111"/>
        <v>社政業務-社會福利-青少年兒童福利-獎補助費-對國內團體之捐助</v>
      </c>
      <c r="L2348" s="140" t="str">
        <f t="shared" si="112"/>
        <v>育有未滿二歲兒童育兒津貼親職教育講座</v>
      </c>
      <c r="M2348" s="40" t="str">
        <f t="shared" si="113"/>
        <v>臺中市私立小熊多元智慧上安托嬰中心</v>
      </c>
    </row>
    <row r="2349" spans="1:13" ht="75">
      <c r="A2349" s="102" t="s">
        <v>2921</v>
      </c>
      <c r="B2349" s="102" t="s">
        <v>2924</v>
      </c>
      <c r="C2349" s="102" t="s">
        <v>3039</v>
      </c>
      <c r="D2349" s="102" t="s">
        <v>2795</v>
      </c>
      <c r="E2349" s="103">
        <v>5</v>
      </c>
      <c r="F2349" s="104" t="s">
        <v>44</v>
      </c>
      <c r="G2349" s="106"/>
      <c r="H2349" s="76" t="s">
        <v>1</v>
      </c>
      <c r="I2349" s="105"/>
      <c r="K2349" s="140" t="str">
        <f t="shared" si="111"/>
        <v>社政業務-社會福利-青少年兒童福利-獎補助費-對國內團體之捐助</v>
      </c>
      <c r="L2349" s="140" t="str">
        <f t="shared" si="112"/>
        <v>育有未滿二歲兒童育兒津貼親職教育講座</v>
      </c>
      <c r="M2349" s="40" t="str">
        <f t="shared" si="113"/>
        <v>臺中市教保人員福利協會詹春茂</v>
      </c>
    </row>
    <row r="2350" spans="1:13" ht="75">
      <c r="A2350" s="102" t="s">
        <v>2921</v>
      </c>
      <c r="B2350" s="102" t="s">
        <v>2922</v>
      </c>
      <c r="C2350" s="102" t="s">
        <v>2923</v>
      </c>
      <c r="D2350" s="102" t="s">
        <v>2795</v>
      </c>
      <c r="E2350" s="103">
        <v>20</v>
      </c>
      <c r="F2350" s="104" t="s">
        <v>44</v>
      </c>
      <c r="G2350" s="106"/>
      <c r="H2350" s="76" t="s">
        <v>1</v>
      </c>
      <c r="I2350" s="105"/>
      <c r="K2350" s="140" t="str">
        <f t="shared" si="111"/>
        <v>社政業務-社會福利-青少年兒童福利-獎補助費-對國內團體之捐助</v>
      </c>
      <c r="L2350" s="140" t="str">
        <f t="shared" si="112"/>
        <v>「基本救命術BLS證照」課程</v>
      </c>
      <c r="M2350" s="40" t="str">
        <f t="shared" si="113"/>
        <v>臺中市嬰幼兒福利聯合會</v>
      </c>
    </row>
    <row r="2351" spans="1:13" ht="75">
      <c r="A2351" s="102" t="s">
        <v>2921</v>
      </c>
      <c r="B2351" s="102" t="s">
        <v>2924</v>
      </c>
      <c r="C2351" s="102" t="s">
        <v>3022</v>
      </c>
      <c r="D2351" s="102" t="s">
        <v>2795</v>
      </c>
      <c r="E2351" s="103">
        <v>11</v>
      </c>
      <c r="F2351" s="104" t="s">
        <v>44</v>
      </c>
      <c r="G2351" s="106"/>
      <c r="H2351" s="76" t="s">
        <v>1</v>
      </c>
      <c r="I2351" s="105"/>
      <c r="K2351" s="140" t="str">
        <f t="shared" si="111"/>
        <v>社政業務-社會福利-青少年兒童福利-獎補助費-對國內團體之捐助</v>
      </c>
      <c r="L2351" s="140" t="str">
        <f t="shared" si="112"/>
        <v>育有未滿二歲兒童育兒津貼親職教育講座</v>
      </c>
      <c r="M2351" s="40" t="str">
        <f t="shared" si="113"/>
        <v>臺中市私立小熊多元智慧烏日托嬰中心</v>
      </c>
    </row>
    <row r="2352" spans="1:13" ht="75">
      <c r="A2352" s="102" t="s">
        <v>2921</v>
      </c>
      <c r="B2352" s="102" t="s">
        <v>2924</v>
      </c>
      <c r="C2352" s="102" t="s">
        <v>3038</v>
      </c>
      <c r="D2352" s="102" t="s">
        <v>2795</v>
      </c>
      <c r="E2352" s="103">
        <v>10</v>
      </c>
      <c r="F2352" s="104" t="s">
        <v>44</v>
      </c>
      <c r="G2352" s="106"/>
      <c r="H2352" s="76" t="s">
        <v>1</v>
      </c>
      <c r="I2352" s="105"/>
      <c r="K2352" s="140" t="str">
        <f t="shared" si="111"/>
        <v>社政業務-社會福利-青少年兒童福利-獎補助費-對國內團體之捐助</v>
      </c>
      <c r="L2352" s="140" t="str">
        <f t="shared" si="112"/>
        <v>育有未滿二歲兒童育兒津貼親職教育講座</v>
      </c>
      <c r="M2352" s="40" t="str">
        <f t="shared" si="113"/>
        <v>臺中市私立小熊多元智慧梧棲托嬰中心</v>
      </c>
    </row>
    <row r="2353" spans="1:13" ht="56.25">
      <c r="A2353" s="102" t="s">
        <v>2796</v>
      </c>
      <c r="B2353" s="102" t="s">
        <v>3040</v>
      </c>
      <c r="C2353" s="102" t="s">
        <v>3041</v>
      </c>
      <c r="D2353" s="102" t="s">
        <v>2795</v>
      </c>
      <c r="E2353" s="103">
        <v>9</v>
      </c>
      <c r="F2353" s="104" t="s">
        <v>44</v>
      </c>
      <c r="G2353" s="106"/>
      <c r="H2353" s="76" t="s">
        <v>1</v>
      </c>
      <c r="I2353" s="105"/>
      <c r="K2353" s="140" t="str">
        <f t="shared" si="111"/>
        <v>社政業務-社會福利-推行老人福利-獎補助費-對國內團體之捐助</v>
      </c>
      <c r="L2353" s="140" t="str">
        <f t="shared" si="112"/>
        <v>獨居老人關懷訪視服務計畫關懷服務費及行政管理費</v>
      </c>
      <c r="M2353" s="40" t="str">
        <f t="shared" si="113"/>
        <v>臺中市大雅區文雅社區發展協會劉亦銘</v>
      </c>
    </row>
    <row r="2354" spans="1:13" ht="56.25">
      <c r="A2354" s="102" t="s">
        <v>2796</v>
      </c>
      <c r="B2354" s="102" t="s">
        <v>3042</v>
      </c>
      <c r="C2354" s="102" t="s">
        <v>3043</v>
      </c>
      <c r="D2354" s="102" t="s">
        <v>2795</v>
      </c>
      <c r="E2354" s="103">
        <v>20</v>
      </c>
      <c r="F2354" s="104" t="s">
        <v>44</v>
      </c>
      <c r="G2354" s="106"/>
      <c r="H2354" s="76" t="s">
        <v>1</v>
      </c>
      <c r="I2354" s="105"/>
      <c r="K2354" s="140" t="str">
        <f t="shared" si="111"/>
        <v>社政業務-社會福利-推行老人福利-獎補助費-對國內團體之捐助</v>
      </c>
      <c r="L2354" s="140" t="str">
        <f t="shared" si="112"/>
        <v>建立社區照顧關懷據點並設置巷弄長照站</v>
      </c>
      <c r="M2354" s="40" t="str">
        <f t="shared" si="113"/>
        <v>社團法人臺中市大雅區橫山社區發展協會</v>
      </c>
    </row>
    <row r="2355" spans="1:13" s="4" customFormat="1" ht="56.25">
      <c r="A2355" s="102" t="s">
        <v>2796</v>
      </c>
      <c r="B2355" s="102" t="s">
        <v>3042</v>
      </c>
      <c r="C2355" s="102" t="s">
        <v>3044</v>
      </c>
      <c r="D2355" s="102" t="s">
        <v>2795</v>
      </c>
      <c r="E2355" s="103">
        <v>20</v>
      </c>
      <c r="F2355" s="104" t="s">
        <v>44</v>
      </c>
      <c r="G2355" s="106"/>
      <c r="H2355" s="76" t="s">
        <v>1</v>
      </c>
      <c r="I2355" s="105"/>
      <c r="K2355" s="140" t="str">
        <f t="shared" si="111"/>
        <v>社政業務-社會福利-推行老人福利-獎補助費-對國內團體之捐助</v>
      </c>
      <c r="L2355" s="140" t="str">
        <f t="shared" si="112"/>
        <v>建立社區照顧關懷據點並設置巷弄長照站</v>
      </c>
      <c r="M2355" s="40" t="str">
        <f t="shared" si="113"/>
        <v>臺中市麥之鄉產業發展協會</v>
      </c>
    </row>
    <row r="2356" spans="1:13" s="6" customFormat="1" ht="56.25">
      <c r="A2356" s="102" t="s">
        <v>2796</v>
      </c>
      <c r="B2356" s="102" t="s">
        <v>3042</v>
      </c>
      <c r="C2356" s="102" t="s">
        <v>3045</v>
      </c>
      <c r="D2356" s="102" t="s">
        <v>2795</v>
      </c>
      <c r="E2356" s="103">
        <v>20</v>
      </c>
      <c r="F2356" s="104" t="s">
        <v>44</v>
      </c>
      <c r="G2356" s="106"/>
      <c r="H2356" s="76" t="s">
        <v>1</v>
      </c>
      <c r="I2356" s="105"/>
      <c r="K2356" s="140" t="str">
        <f t="shared" si="111"/>
        <v>社政業務-社會福利-推行老人福利-獎補助費-對國內團體之捐助</v>
      </c>
      <c r="L2356" s="140" t="str">
        <f t="shared" si="112"/>
        <v>建立社區照顧關懷據點並設置巷弄長照站</v>
      </c>
      <c r="M2356" s="40" t="str">
        <f t="shared" si="113"/>
        <v>臺中市弘馨社會福利關懷協會(福順)</v>
      </c>
    </row>
    <row r="2357" spans="1:13" s="6" customFormat="1" ht="56.25">
      <c r="A2357" s="102" t="s">
        <v>2796</v>
      </c>
      <c r="B2357" s="102" t="s">
        <v>3042</v>
      </c>
      <c r="C2357" s="102" t="s">
        <v>2918</v>
      </c>
      <c r="D2357" s="102" t="s">
        <v>2795</v>
      </c>
      <c r="E2357" s="103">
        <v>20</v>
      </c>
      <c r="F2357" s="104" t="s">
        <v>44</v>
      </c>
      <c r="G2357" s="106"/>
      <c r="H2357" s="76" t="s">
        <v>1</v>
      </c>
      <c r="I2357" s="105"/>
      <c r="K2357" s="140" t="str">
        <f t="shared" si="111"/>
        <v>社政業務-社會福利-推行老人福利-獎補助費-對國內團體之捐助</v>
      </c>
      <c r="L2357" s="140" t="str">
        <f t="shared" si="112"/>
        <v>建立社區照顧關懷據點並設置巷弄長照站</v>
      </c>
      <c r="M2357" s="40" t="str">
        <f t="shared" si="113"/>
        <v>社團法人臺中市復興產業協會</v>
      </c>
    </row>
    <row r="2358" spans="1:13" s="6" customFormat="1" ht="56.25">
      <c r="A2358" s="102" t="s">
        <v>2796</v>
      </c>
      <c r="B2358" s="102" t="s">
        <v>3042</v>
      </c>
      <c r="C2358" s="102" t="s">
        <v>3046</v>
      </c>
      <c r="D2358" s="102" t="s">
        <v>2795</v>
      </c>
      <c r="E2358" s="103">
        <v>10</v>
      </c>
      <c r="F2358" s="104" t="s">
        <v>44</v>
      </c>
      <c r="G2358" s="106"/>
      <c r="H2358" s="76" t="s">
        <v>1</v>
      </c>
      <c r="I2358" s="105"/>
      <c r="K2358" s="140" t="str">
        <f t="shared" si="111"/>
        <v>社政業務-社會福利-推行老人福利-獎補助費-對國內團體之捐助</v>
      </c>
      <c r="L2358" s="140" t="str">
        <f t="shared" si="112"/>
        <v>建立社區照顧關懷據點並設置巷弄長照站</v>
      </c>
      <c r="M2358" s="40" t="str">
        <f t="shared" si="113"/>
        <v>台中市西屯區福瑞社區發展協會</v>
      </c>
    </row>
    <row r="2359" spans="1:13" s="6" customFormat="1" ht="56.25">
      <c r="A2359" s="102" t="s">
        <v>2796</v>
      </c>
      <c r="B2359" s="102" t="s">
        <v>3047</v>
      </c>
      <c r="C2359" s="102" t="s">
        <v>3048</v>
      </c>
      <c r="D2359" s="102" t="s">
        <v>2795</v>
      </c>
      <c r="E2359" s="103">
        <v>10</v>
      </c>
      <c r="F2359" s="104" t="s">
        <v>44</v>
      </c>
      <c r="G2359" s="106"/>
      <c r="H2359" s="76" t="s">
        <v>1</v>
      </c>
      <c r="I2359" s="105"/>
      <c r="K2359" s="140" t="str">
        <f t="shared" si="111"/>
        <v>社政業務-社會福利-推行老人福利-獎補助費-對國內團體之捐助</v>
      </c>
      <c r="L2359" s="140" t="str">
        <f t="shared" si="112"/>
        <v>建立社區照顧關懷據點</v>
      </c>
      <c r="M2359" s="40" t="str">
        <f t="shared" si="113"/>
        <v>臺中市大里區大新社區發展協會</v>
      </c>
    </row>
    <row r="2360" spans="1:13" s="6" customFormat="1" ht="56.25">
      <c r="A2360" s="102" t="s">
        <v>2796</v>
      </c>
      <c r="B2360" s="102" t="s">
        <v>3047</v>
      </c>
      <c r="C2360" s="102" t="s">
        <v>3048</v>
      </c>
      <c r="D2360" s="102" t="s">
        <v>2795</v>
      </c>
      <c r="E2360" s="103">
        <v>20</v>
      </c>
      <c r="F2360" s="104" t="s">
        <v>44</v>
      </c>
      <c r="G2360" s="106"/>
      <c r="H2360" s="76" t="s">
        <v>1</v>
      </c>
      <c r="I2360" s="105"/>
      <c r="K2360" s="140" t="str">
        <f t="shared" si="111"/>
        <v>社政業務-社會福利-推行老人福利-獎補助費-對國內團體之捐助</v>
      </c>
      <c r="L2360" s="140" t="str">
        <f t="shared" si="112"/>
        <v>建立社區照顧關懷據點</v>
      </c>
      <c r="M2360" s="40" t="str">
        <f t="shared" si="113"/>
        <v>臺中市大里區大新社區發展協會</v>
      </c>
    </row>
    <row r="2361" spans="1:13" s="6" customFormat="1" ht="56.25">
      <c r="A2361" s="102" t="s">
        <v>2796</v>
      </c>
      <c r="B2361" s="102" t="s">
        <v>3047</v>
      </c>
      <c r="C2361" s="102" t="s">
        <v>3049</v>
      </c>
      <c r="D2361" s="102" t="s">
        <v>2795</v>
      </c>
      <c r="E2361" s="103">
        <v>20</v>
      </c>
      <c r="F2361" s="104" t="s">
        <v>44</v>
      </c>
      <c r="G2361" s="106"/>
      <c r="H2361" s="76" t="s">
        <v>1</v>
      </c>
      <c r="I2361" s="105"/>
      <c r="K2361" s="140" t="str">
        <f t="shared" si="111"/>
        <v>社政業務-社會福利-推行老人福利-獎補助費-對國內團體之捐助</v>
      </c>
      <c r="L2361" s="140" t="str">
        <f t="shared" si="112"/>
        <v>建立社區照顧關懷據點</v>
      </c>
      <c r="M2361" s="40" t="str">
        <f t="shared" si="113"/>
        <v>臺中市大里區中新社區發展協會(關懷據點)</v>
      </c>
    </row>
    <row r="2362" spans="1:13" s="6" customFormat="1" ht="56.25">
      <c r="A2362" s="102" t="s">
        <v>2796</v>
      </c>
      <c r="B2362" s="102" t="s">
        <v>3042</v>
      </c>
      <c r="C2362" s="102" t="s">
        <v>3050</v>
      </c>
      <c r="D2362" s="102" t="s">
        <v>2795</v>
      </c>
      <c r="E2362" s="103">
        <v>20</v>
      </c>
      <c r="F2362" s="104" t="s">
        <v>44</v>
      </c>
      <c r="G2362" s="106"/>
      <c r="H2362" s="76" t="s">
        <v>1</v>
      </c>
      <c r="I2362" s="105"/>
      <c r="K2362" s="140" t="str">
        <f t="shared" si="111"/>
        <v>社政業務-社會福利-推行老人福利-獎補助費-對國內團體之捐助</v>
      </c>
      <c r="L2362" s="140" t="str">
        <f t="shared" si="112"/>
        <v>建立社區照顧關懷據點並設置巷弄長照站</v>
      </c>
      <c r="M2362" s="40" t="str">
        <f t="shared" si="113"/>
        <v>臺中市霧峰區萊園社區發展協會</v>
      </c>
    </row>
    <row r="2363" spans="1:13" s="6" customFormat="1" ht="56.25">
      <c r="A2363" s="102" t="s">
        <v>2796</v>
      </c>
      <c r="B2363" s="102" t="s">
        <v>3042</v>
      </c>
      <c r="C2363" s="102" t="s">
        <v>908</v>
      </c>
      <c r="D2363" s="102" t="s">
        <v>2795</v>
      </c>
      <c r="E2363" s="103">
        <v>20</v>
      </c>
      <c r="F2363" s="104" t="s">
        <v>44</v>
      </c>
      <c r="G2363" s="106"/>
      <c r="H2363" s="76" t="s">
        <v>1</v>
      </c>
      <c r="I2363" s="105"/>
      <c r="K2363" s="140" t="str">
        <f t="shared" si="111"/>
        <v>社政業務-社會福利-推行老人福利-獎補助費-對國內團體之捐助</v>
      </c>
      <c r="L2363" s="140" t="str">
        <f t="shared" si="112"/>
        <v>建立社區照顧關懷據點並設置巷弄長照站</v>
      </c>
      <c r="M2363" s="40" t="str">
        <f t="shared" si="113"/>
        <v>臺中市霧峰區桐林社區發展協會</v>
      </c>
    </row>
    <row r="2364" spans="1:13" s="6" customFormat="1" ht="56.25">
      <c r="A2364" s="102" t="s">
        <v>2796</v>
      </c>
      <c r="B2364" s="102" t="s">
        <v>3042</v>
      </c>
      <c r="C2364" s="102" t="s">
        <v>3051</v>
      </c>
      <c r="D2364" s="102" t="s">
        <v>2795</v>
      </c>
      <c r="E2364" s="103">
        <v>20</v>
      </c>
      <c r="F2364" s="104" t="s">
        <v>44</v>
      </c>
      <c r="G2364" s="106"/>
      <c r="H2364" s="76" t="s">
        <v>1</v>
      </c>
      <c r="I2364" s="105"/>
      <c r="K2364" s="140" t="str">
        <f t="shared" si="111"/>
        <v>社政業務-社會福利-推行老人福利-獎補助費-對國內團體之捐助</v>
      </c>
      <c r="L2364" s="140" t="str">
        <f t="shared" si="112"/>
        <v>建立社區照顧關懷據點並設置巷弄長照站</v>
      </c>
      <c r="M2364" s="40" t="str">
        <f t="shared" si="113"/>
        <v>臺中市弘馨社會福利關懷協會(積善)</v>
      </c>
    </row>
    <row r="2365" spans="1:13" s="6" customFormat="1" ht="56.25">
      <c r="A2365" s="102" t="s">
        <v>2796</v>
      </c>
      <c r="B2365" s="102" t="s">
        <v>3042</v>
      </c>
      <c r="C2365" s="102" t="s">
        <v>3052</v>
      </c>
      <c r="D2365" s="102" t="s">
        <v>2795</v>
      </c>
      <c r="E2365" s="103">
        <v>20</v>
      </c>
      <c r="F2365" s="104" t="s">
        <v>44</v>
      </c>
      <c r="G2365" s="106"/>
      <c r="H2365" s="76" t="s">
        <v>1</v>
      </c>
      <c r="I2365" s="105"/>
      <c r="K2365" s="140" t="str">
        <f t="shared" si="111"/>
        <v>社政業務-社會福利-推行老人福利-獎補助費-對國內團體之捐助</v>
      </c>
      <c r="L2365" s="140" t="str">
        <f t="shared" si="112"/>
        <v>建立社區照顧關懷據點並設置巷弄長照站</v>
      </c>
      <c r="M2365" s="40" t="str">
        <f t="shared" si="113"/>
        <v>臺中市工學長青協進會</v>
      </c>
    </row>
    <row r="2366" spans="1:13" ht="56.25">
      <c r="A2366" s="102" t="s">
        <v>2796</v>
      </c>
      <c r="B2366" s="102" t="s">
        <v>3042</v>
      </c>
      <c r="C2366" s="102" t="s">
        <v>3053</v>
      </c>
      <c r="D2366" s="102" t="s">
        <v>2795</v>
      </c>
      <c r="E2366" s="103">
        <v>20</v>
      </c>
      <c r="F2366" s="104" t="s">
        <v>44</v>
      </c>
      <c r="G2366" s="106"/>
      <c r="H2366" s="76" t="s">
        <v>1</v>
      </c>
      <c r="I2366" s="105"/>
      <c r="K2366" s="140" t="str">
        <f t="shared" si="111"/>
        <v>社政業務-社會福利-推行老人福利-獎補助費-對國內團體之捐助</v>
      </c>
      <c r="L2366" s="140" t="str">
        <f t="shared" si="112"/>
        <v>建立社區照顧關懷據點並設置巷弄長照站</v>
      </c>
      <c r="M2366" s="40" t="str">
        <f t="shared" si="113"/>
        <v>臺中市南區西川社區發展協會</v>
      </c>
    </row>
    <row r="2367" spans="1:13" ht="56.25">
      <c r="A2367" s="102" t="s">
        <v>2796</v>
      </c>
      <c r="B2367" s="102" t="s">
        <v>3042</v>
      </c>
      <c r="C2367" s="102" t="s">
        <v>3054</v>
      </c>
      <c r="D2367" s="102" t="s">
        <v>2795</v>
      </c>
      <c r="E2367" s="103">
        <v>20</v>
      </c>
      <c r="F2367" s="104" t="s">
        <v>44</v>
      </c>
      <c r="G2367" s="106"/>
      <c r="H2367" s="76" t="s">
        <v>1</v>
      </c>
      <c r="I2367" s="105"/>
      <c r="K2367" s="140" t="str">
        <f t="shared" si="111"/>
        <v>社政業務-社會福利-推行老人福利-獎補助費-對國內團體之捐助</v>
      </c>
      <c r="L2367" s="140" t="str">
        <f t="shared" si="112"/>
        <v>建立社區照顧關懷據點並設置巷弄長照站</v>
      </c>
      <c r="M2367" s="40" t="str">
        <f t="shared" si="113"/>
        <v>台中市南區江川社區發展協會</v>
      </c>
    </row>
    <row r="2368" spans="1:13" ht="56.25">
      <c r="A2368" s="102" t="s">
        <v>2796</v>
      </c>
      <c r="B2368" s="102" t="s">
        <v>3042</v>
      </c>
      <c r="C2368" s="102" t="s">
        <v>3055</v>
      </c>
      <c r="D2368" s="102" t="s">
        <v>2795</v>
      </c>
      <c r="E2368" s="103">
        <v>20</v>
      </c>
      <c r="F2368" s="104" t="s">
        <v>44</v>
      </c>
      <c r="G2368" s="106"/>
      <c r="H2368" s="76" t="s">
        <v>1</v>
      </c>
      <c r="I2368" s="105"/>
      <c r="K2368" s="140" t="str">
        <f t="shared" si="111"/>
        <v>社政業務-社會福利-推行老人福利-獎補助費-對國內團體之捐助</v>
      </c>
      <c r="L2368" s="140" t="str">
        <f t="shared" si="112"/>
        <v>建立社區照顧關懷據點並設置巷弄長照站</v>
      </c>
      <c r="M2368" s="40" t="str">
        <f t="shared" si="113"/>
        <v>社團法人中華傳愛社區服務協會(幸福樂齡)</v>
      </c>
    </row>
    <row r="2369" spans="1:13" ht="56.25">
      <c r="A2369" s="102" t="s">
        <v>2796</v>
      </c>
      <c r="B2369" s="102" t="s">
        <v>3040</v>
      </c>
      <c r="C2369" s="102" t="s">
        <v>3056</v>
      </c>
      <c r="D2369" s="102" t="s">
        <v>2795</v>
      </c>
      <c r="E2369" s="103">
        <v>3</v>
      </c>
      <c r="F2369" s="104" t="s">
        <v>44</v>
      </c>
      <c r="G2369" s="106"/>
      <c r="H2369" s="76" t="s">
        <v>1</v>
      </c>
      <c r="I2369" s="105"/>
      <c r="K2369" s="140" t="str">
        <f t="shared" si="111"/>
        <v>社政業務-社會福利-推行老人福利-獎補助費-對國內團體之捐助</v>
      </c>
      <c r="L2369" s="140" t="str">
        <f t="shared" si="112"/>
        <v>獨居老人關懷訪視服務計畫關懷服務費及行政管理費</v>
      </c>
      <c r="M2369" s="40" t="str">
        <f t="shared" si="113"/>
        <v>臺中市潭仔墘永續發展協會</v>
      </c>
    </row>
    <row r="2370" spans="1:13" ht="56.25">
      <c r="A2370" s="102" t="s">
        <v>2796</v>
      </c>
      <c r="B2370" s="102" t="s">
        <v>3040</v>
      </c>
      <c r="C2370" s="102" t="s">
        <v>3057</v>
      </c>
      <c r="D2370" s="102" t="s">
        <v>2795</v>
      </c>
      <c r="E2370" s="103">
        <v>7</v>
      </c>
      <c r="F2370" s="104" t="s">
        <v>44</v>
      </c>
      <c r="G2370" s="106"/>
      <c r="H2370" s="76" t="s">
        <v>1</v>
      </c>
      <c r="I2370" s="105"/>
      <c r="K2370" s="140" t="str">
        <f t="shared" si="111"/>
        <v>社政業務-社會福利-推行老人福利-獎補助費-對國內團體之捐助</v>
      </c>
      <c r="L2370" s="140" t="str">
        <f t="shared" si="112"/>
        <v>獨居老人關懷訪視服務計畫關懷服務費及行政管理費</v>
      </c>
      <c r="M2370" s="40" t="str">
        <f t="shared" si="113"/>
        <v>臺中市神岡區岸裡社區發展協會</v>
      </c>
    </row>
    <row r="2371" spans="1:13" ht="56.25">
      <c r="A2371" s="102" t="s">
        <v>2796</v>
      </c>
      <c r="B2371" s="102" t="s">
        <v>3040</v>
      </c>
      <c r="C2371" s="102" t="s">
        <v>3058</v>
      </c>
      <c r="D2371" s="102" t="s">
        <v>2795</v>
      </c>
      <c r="E2371" s="103">
        <v>3</v>
      </c>
      <c r="F2371" s="104" t="s">
        <v>44</v>
      </c>
      <c r="G2371" s="106"/>
      <c r="H2371" s="76" t="s">
        <v>1</v>
      </c>
      <c r="I2371" s="105"/>
      <c r="K2371" s="140" t="str">
        <f t="shared" si="111"/>
        <v>社政業務-社會福利-推行老人福利-獎補助費-對國內團體之捐助</v>
      </c>
      <c r="L2371" s="140" t="str">
        <f t="shared" si="112"/>
        <v>獨居老人關懷訪視服務計畫關懷服務費及行政管理費</v>
      </c>
      <c r="M2371" s="40" t="str">
        <f t="shared" si="113"/>
        <v>臺中市西屯區林厝社區發展協會</v>
      </c>
    </row>
    <row r="2372" spans="1:13" ht="56.25">
      <c r="A2372" s="102" t="s">
        <v>2796</v>
      </c>
      <c r="B2372" s="102" t="s">
        <v>3040</v>
      </c>
      <c r="C2372" s="102" t="s">
        <v>3059</v>
      </c>
      <c r="D2372" s="102" t="s">
        <v>2795</v>
      </c>
      <c r="E2372" s="103">
        <v>16</v>
      </c>
      <c r="F2372" s="104" t="s">
        <v>44</v>
      </c>
      <c r="G2372" s="106"/>
      <c r="H2372" s="76" t="s">
        <v>1</v>
      </c>
      <c r="I2372" s="105"/>
      <c r="K2372" s="140" t="str">
        <f t="shared" ref="K2372:K2435" si="114">A2372</f>
        <v>社政業務-社會福利-推行老人福利-獎補助費-對國內團體之捐助</v>
      </c>
      <c r="L2372" s="140" t="str">
        <f t="shared" ref="L2372:L2435" si="115">B2372</f>
        <v>獨居老人關懷訪視服務計畫關懷服務費及行政管理費</v>
      </c>
      <c r="M2372" s="40" t="str">
        <f t="shared" ref="M2372:M2435" si="116">C2372</f>
        <v>財團法人天主教聖母聖心修女會</v>
      </c>
    </row>
    <row r="2373" spans="1:13" ht="56.25">
      <c r="A2373" s="102" t="s">
        <v>2796</v>
      </c>
      <c r="B2373" s="102" t="s">
        <v>3040</v>
      </c>
      <c r="C2373" s="102" t="s">
        <v>3060</v>
      </c>
      <c r="D2373" s="102" t="s">
        <v>2795</v>
      </c>
      <c r="E2373" s="103">
        <v>8</v>
      </c>
      <c r="F2373" s="104" t="s">
        <v>44</v>
      </c>
      <c r="G2373" s="106"/>
      <c r="H2373" s="76" t="s">
        <v>1</v>
      </c>
      <c r="I2373" s="105"/>
      <c r="K2373" s="140" t="str">
        <f t="shared" si="114"/>
        <v>社政業務-社會福利-推行老人福利-獎補助費-對國內團體之捐助</v>
      </c>
      <c r="L2373" s="140" t="str">
        <f t="shared" si="115"/>
        <v>獨居老人關懷訪視服務計畫關懷服務費及行政管理費</v>
      </c>
      <c r="M2373" s="40" t="str">
        <f t="shared" si="116"/>
        <v>臺中市神岡區北庄社區發展協會</v>
      </c>
    </row>
    <row r="2374" spans="1:13" ht="56.25">
      <c r="A2374" s="102" t="s">
        <v>2796</v>
      </c>
      <c r="B2374" s="102" t="s">
        <v>3040</v>
      </c>
      <c r="C2374" s="102" t="s">
        <v>3061</v>
      </c>
      <c r="D2374" s="102" t="s">
        <v>2795</v>
      </c>
      <c r="E2374" s="103">
        <v>202</v>
      </c>
      <c r="F2374" s="104" t="s">
        <v>44</v>
      </c>
      <c r="G2374" s="106"/>
      <c r="H2374" s="76" t="s">
        <v>1</v>
      </c>
      <c r="I2374" s="105"/>
      <c r="K2374" s="140" t="str">
        <f t="shared" si="114"/>
        <v>社政業務-社會福利-推行老人福利-獎補助費-對國內團體之捐助</v>
      </c>
      <c r="L2374" s="140" t="str">
        <f t="shared" si="115"/>
        <v>獨居老人關懷訪視服務計畫關懷服務費及行政管理費</v>
      </c>
      <c r="M2374" s="40" t="str">
        <f t="shared" si="116"/>
        <v>財團法人全成社會福利基金會</v>
      </c>
    </row>
    <row r="2375" spans="1:13" ht="56.25">
      <c r="A2375" s="102" t="s">
        <v>2796</v>
      </c>
      <c r="B2375" s="102" t="s">
        <v>3040</v>
      </c>
      <c r="C2375" s="102" t="s">
        <v>2979</v>
      </c>
      <c r="D2375" s="102" t="s">
        <v>2795</v>
      </c>
      <c r="E2375" s="103">
        <v>41</v>
      </c>
      <c r="F2375" s="104" t="s">
        <v>44</v>
      </c>
      <c r="G2375" s="106"/>
      <c r="H2375" s="76" t="s">
        <v>1</v>
      </c>
      <c r="I2375" s="105"/>
      <c r="K2375" s="140" t="str">
        <f t="shared" si="114"/>
        <v>社政業務-社會福利-推行老人福利-獎補助費-對國內團體之捐助</v>
      </c>
      <c r="L2375" s="140" t="str">
        <f t="shared" si="115"/>
        <v>獨居老人關懷訪視服務計畫關懷服務費及行政管理費</v>
      </c>
      <c r="M2375" s="40" t="str">
        <f t="shared" si="116"/>
        <v>臺中市南區藍興堡發展協會蔡明昌</v>
      </c>
    </row>
    <row r="2376" spans="1:13" ht="56.25">
      <c r="A2376" s="102" t="s">
        <v>2796</v>
      </c>
      <c r="B2376" s="102" t="s">
        <v>3040</v>
      </c>
      <c r="C2376" s="102" t="s">
        <v>1780</v>
      </c>
      <c r="D2376" s="102" t="s">
        <v>2795</v>
      </c>
      <c r="E2376" s="103">
        <v>9</v>
      </c>
      <c r="F2376" s="104" t="s">
        <v>44</v>
      </c>
      <c r="G2376" s="106"/>
      <c r="H2376" s="76" t="s">
        <v>1</v>
      </c>
      <c r="I2376" s="105"/>
      <c r="K2376" s="140" t="str">
        <f t="shared" si="114"/>
        <v>社政業務-社會福利-推行老人福利-獎補助費-對國內團體之捐助</v>
      </c>
      <c r="L2376" s="140" t="str">
        <f t="shared" si="115"/>
        <v>獨居老人關懷訪視服務計畫關懷服務費及行政管理費</v>
      </c>
      <c r="M2376" s="40" t="str">
        <f t="shared" si="116"/>
        <v>財團法人弘道老人福利基金會</v>
      </c>
    </row>
    <row r="2377" spans="1:13" ht="56.25">
      <c r="A2377" s="102" t="s">
        <v>2796</v>
      </c>
      <c r="B2377" s="102" t="s">
        <v>3040</v>
      </c>
      <c r="C2377" s="102" t="s">
        <v>3062</v>
      </c>
      <c r="D2377" s="102" t="s">
        <v>2795</v>
      </c>
      <c r="E2377" s="103">
        <v>6</v>
      </c>
      <c r="F2377" s="104" t="s">
        <v>44</v>
      </c>
      <c r="G2377" s="106"/>
      <c r="H2377" s="76" t="s">
        <v>1</v>
      </c>
      <c r="I2377" s="105"/>
      <c r="K2377" s="140" t="str">
        <f t="shared" si="114"/>
        <v>社政業務-社會福利-推行老人福利-獎補助費-對國內團體之捐助</v>
      </c>
      <c r="L2377" s="140" t="str">
        <f t="shared" si="115"/>
        <v>獨居老人關懷訪視服務計畫關懷服務費及行政管理費</v>
      </c>
      <c r="M2377" s="40" t="str">
        <f t="shared" si="116"/>
        <v>臺中市新社區東興社區發展協會彭玄法</v>
      </c>
    </row>
    <row r="2378" spans="1:13" ht="56.25">
      <c r="A2378" s="102" t="s">
        <v>2796</v>
      </c>
      <c r="B2378" s="102" t="s">
        <v>3040</v>
      </c>
      <c r="C2378" s="102" t="s">
        <v>3063</v>
      </c>
      <c r="D2378" s="102" t="s">
        <v>2795</v>
      </c>
      <c r="E2378" s="103">
        <v>23</v>
      </c>
      <c r="F2378" s="104" t="s">
        <v>44</v>
      </c>
      <c r="G2378" s="106"/>
      <c r="H2378" s="76" t="s">
        <v>1</v>
      </c>
      <c r="I2378" s="105"/>
      <c r="K2378" s="140" t="str">
        <f t="shared" si="114"/>
        <v>社政業務-社會福利-推行老人福利-獎補助費-對國內團體之捐助</v>
      </c>
      <c r="L2378" s="140" t="str">
        <f t="shared" si="115"/>
        <v>獨居老人關懷訪視服務計畫關懷服務費及行政管理費</v>
      </c>
      <c r="M2378" s="40" t="str">
        <f t="shared" si="116"/>
        <v>台中市西屯區上德社區發展協會楊琇媛</v>
      </c>
    </row>
    <row r="2379" spans="1:13" ht="56.25">
      <c r="A2379" s="102" t="s">
        <v>2796</v>
      </c>
      <c r="B2379" s="102" t="s">
        <v>3040</v>
      </c>
      <c r="C2379" s="102" t="s">
        <v>3064</v>
      </c>
      <c r="D2379" s="102" t="s">
        <v>2795</v>
      </c>
      <c r="E2379" s="103">
        <v>2</v>
      </c>
      <c r="F2379" s="104" t="s">
        <v>44</v>
      </c>
      <c r="G2379" s="106"/>
      <c r="H2379" s="76" t="s">
        <v>1</v>
      </c>
      <c r="I2379" s="105"/>
      <c r="K2379" s="140" t="str">
        <f t="shared" si="114"/>
        <v>社政業務-社會福利-推行老人福利-獎補助費-對國內團體之捐助</v>
      </c>
      <c r="L2379" s="140" t="str">
        <f t="shared" si="115"/>
        <v>獨居老人關懷訪視服務計畫關懷服務費及行政管理費</v>
      </c>
      <c r="M2379" s="40" t="str">
        <f t="shared" si="116"/>
        <v>臺中市東勢區石城社區發展協會詹勇助</v>
      </c>
    </row>
    <row r="2380" spans="1:13" ht="56.25">
      <c r="A2380" s="102" t="s">
        <v>2796</v>
      </c>
      <c r="B2380" s="102" t="s">
        <v>3040</v>
      </c>
      <c r="C2380" s="102" t="s">
        <v>3065</v>
      </c>
      <c r="D2380" s="102" t="s">
        <v>2795</v>
      </c>
      <c r="E2380" s="103">
        <v>25</v>
      </c>
      <c r="F2380" s="104" t="s">
        <v>44</v>
      </c>
      <c r="G2380" s="106"/>
      <c r="H2380" s="76" t="s">
        <v>1</v>
      </c>
      <c r="I2380" s="105"/>
      <c r="K2380" s="140" t="str">
        <f t="shared" si="114"/>
        <v>社政業務-社會福利-推行老人福利-獎補助費-對國內團體之捐助</v>
      </c>
      <c r="L2380" s="140" t="str">
        <f t="shared" si="115"/>
        <v>獨居老人關懷訪視服務計畫關懷服務費及行政管理費</v>
      </c>
      <c r="M2380" s="40" t="str">
        <f t="shared" si="116"/>
        <v>台中市神岡區豐洲社區發展協會</v>
      </c>
    </row>
    <row r="2381" spans="1:13" ht="56.25">
      <c r="A2381" s="102" t="s">
        <v>2796</v>
      </c>
      <c r="B2381" s="102" t="s">
        <v>3066</v>
      </c>
      <c r="C2381" s="102" t="s">
        <v>3067</v>
      </c>
      <c r="D2381" s="102" t="s">
        <v>2795</v>
      </c>
      <c r="E2381" s="103">
        <v>571</v>
      </c>
      <c r="F2381" s="104" t="s">
        <v>44</v>
      </c>
      <c r="G2381" s="106"/>
      <c r="H2381" s="76" t="s">
        <v>1</v>
      </c>
      <c r="I2381" s="105"/>
      <c r="K2381" s="140" t="str">
        <f t="shared" si="114"/>
        <v>社政業務-社會福利-推行老人福利-獎補助費-對國內團體之捐助</v>
      </c>
      <c r="L2381" s="140" t="str">
        <f t="shared" si="115"/>
        <v>113年度多功能日間托老中心計畫</v>
      </c>
      <c r="M2381" s="40" t="str">
        <f t="shared" si="116"/>
        <v>財團法人彭婉如文教基金會</v>
      </c>
    </row>
    <row r="2382" spans="1:13" ht="56.25">
      <c r="A2382" s="102" t="s">
        <v>2796</v>
      </c>
      <c r="B2382" s="102" t="s">
        <v>3066</v>
      </c>
      <c r="C2382" s="102" t="s">
        <v>3067</v>
      </c>
      <c r="D2382" s="102" t="s">
        <v>2795</v>
      </c>
      <c r="E2382" s="103">
        <v>37</v>
      </c>
      <c r="F2382" s="104" t="s">
        <v>44</v>
      </c>
      <c r="G2382" s="106"/>
      <c r="H2382" s="76" t="s">
        <v>1</v>
      </c>
      <c r="I2382" s="105"/>
      <c r="K2382" s="140" t="str">
        <f t="shared" si="114"/>
        <v>社政業務-社會福利-推行老人福利-獎補助費-對國內團體之捐助</v>
      </c>
      <c r="L2382" s="140" t="str">
        <f t="shared" si="115"/>
        <v>113年度多功能日間托老中心計畫</v>
      </c>
      <c r="M2382" s="40" t="str">
        <f t="shared" si="116"/>
        <v>財團法人彭婉如文教基金會</v>
      </c>
    </row>
    <row r="2383" spans="1:13" ht="56.25">
      <c r="A2383" s="102" t="s">
        <v>2796</v>
      </c>
      <c r="B2383" s="102" t="s">
        <v>3047</v>
      </c>
      <c r="C2383" s="102" t="s">
        <v>3068</v>
      </c>
      <c r="D2383" s="102" t="s">
        <v>2795</v>
      </c>
      <c r="E2383" s="103">
        <v>20</v>
      </c>
      <c r="F2383" s="104" t="s">
        <v>44</v>
      </c>
      <c r="G2383" s="106"/>
      <c r="H2383" s="76" t="s">
        <v>1</v>
      </c>
      <c r="I2383" s="105"/>
      <c r="K2383" s="140" t="str">
        <f t="shared" si="114"/>
        <v>社政業務-社會福利-推行老人福利-獎補助費-對國內團體之捐助</v>
      </c>
      <c r="L2383" s="140" t="str">
        <f t="shared" si="115"/>
        <v>建立社區照顧關懷據點</v>
      </c>
      <c r="M2383" s="40" t="str">
        <f t="shared" si="116"/>
        <v>台中市北屯區松茂社區發展協會</v>
      </c>
    </row>
    <row r="2384" spans="1:13" ht="56.25">
      <c r="A2384" s="102" t="s">
        <v>2796</v>
      </c>
      <c r="B2384" s="102" t="s">
        <v>3042</v>
      </c>
      <c r="C2384" s="102" t="s">
        <v>3069</v>
      </c>
      <c r="D2384" s="102" t="s">
        <v>2795</v>
      </c>
      <c r="E2384" s="103">
        <v>20</v>
      </c>
      <c r="F2384" s="104" t="s">
        <v>44</v>
      </c>
      <c r="G2384" s="106"/>
      <c r="H2384" s="76" t="s">
        <v>1</v>
      </c>
      <c r="I2384" s="105"/>
      <c r="K2384" s="140" t="str">
        <f t="shared" si="114"/>
        <v>社政業務-社會福利-推行老人福利-獎補助費-對國內團體之捐助</v>
      </c>
      <c r="L2384" s="140" t="str">
        <f t="shared" si="115"/>
        <v>建立社區照顧關懷據點並設置巷弄長照站</v>
      </c>
      <c r="M2384" s="40" t="str">
        <f t="shared" si="116"/>
        <v>臺中市北屯區四民社區發展協會</v>
      </c>
    </row>
    <row r="2385" spans="1:13" ht="56.25">
      <c r="A2385" s="102" t="s">
        <v>2796</v>
      </c>
      <c r="B2385" s="102" t="s">
        <v>3042</v>
      </c>
      <c r="C2385" s="102" t="s">
        <v>3070</v>
      </c>
      <c r="D2385" s="102" t="s">
        <v>2795</v>
      </c>
      <c r="E2385" s="103">
        <v>20</v>
      </c>
      <c r="F2385" s="104" t="s">
        <v>44</v>
      </c>
      <c r="G2385" s="106"/>
      <c r="H2385" s="76" t="s">
        <v>1</v>
      </c>
      <c r="I2385" s="105"/>
      <c r="K2385" s="140" t="str">
        <f t="shared" si="114"/>
        <v>社政業務-社會福利-推行老人福利-獎補助費-對國內團體之捐助</v>
      </c>
      <c r="L2385" s="140" t="str">
        <f t="shared" si="115"/>
        <v>建立社區照顧關懷據點並設置巷弄長照站</v>
      </c>
      <c r="M2385" s="40" t="str">
        <f t="shared" si="116"/>
        <v>臺中市北屯區廍子社區發展協會</v>
      </c>
    </row>
    <row r="2386" spans="1:13" ht="56.25">
      <c r="A2386" s="102" t="s">
        <v>2796</v>
      </c>
      <c r="B2386" s="102" t="s">
        <v>3047</v>
      </c>
      <c r="C2386" s="102" t="s">
        <v>3071</v>
      </c>
      <c r="D2386" s="102" t="s">
        <v>2795</v>
      </c>
      <c r="E2386" s="103">
        <v>20</v>
      </c>
      <c r="F2386" s="104" t="s">
        <v>44</v>
      </c>
      <c r="G2386" s="106"/>
      <c r="H2386" s="76" t="s">
        <v>1</v>
      </c>
      <c r="I2386" s="105"/>
      <c r="K2386" s="140" t="str">
        <f t="shared" si="114"/>
        <v>社政業務-社會福利-推行老人福利-獎補助費-對國內團體之捐助</v>
      </c>
      <c r="L2386" s="140" t="str">
        <f t="shared" si="115"/>
        <v>建立社區照顧關懷據點</v>
      </c>
      <c r="M2386" s="40" t="str">
        <f t="shared" si="116"/>
        <v>台中市北屯區后庄社區發展協會</v>
      </c>
    </row>
    <row r="2387" spans="1:13" ht="56.25">
      <c r="A2387" s="102" t="s">
        <v>2796</v>
      </c>
      <c r="B2387" s="102" t="s">
        <v>3047</v>
      </c>
      <c r="C2387" s="102" t="s">
        <v>3072</v>
      </c>
      <c r="D2387" s="102" t="s">
        <v>2795</v>
      </c>
      <c r="E2387" s="103">
        <v>20</v>
      </c>
      <c r="F2387" s="104" t="s">
        <v>44</v>
      </c>
      <c r="G2387" s="106"/>
      <c r="H2387" s="76" t="s">
        <v>1</v>
      </c>
      <c r="I2387" s="105"/>
      <c r="K2387" s="140" t="str">
        <f t="shared" si="114"/>
        <v>社政業務-社會福利-推行老人福利-獎補助費-對國內團體之捐助</v>
      </c>
      <c r="L2387" s="140" t="str">
        <f t="shared" si="115"/>
        <v>建立社區照顧關懷據點</v>
      </c>
      <c r="M2387" s="40" t="str">
        <f t="shared" si="116"/>
        <v>社團法人臺中市珍愛加恩關懷協會</v>
      </c>
    </row>
    <row r="2388" spans="1:13" ht="56.25">
      <c r="A2388" s="102" t="s">
        <v>2796</v>
      </c>
      <c r="B2388" s="102" t="s">
        <v>3042</v>
      </c>
      <c r="C2388" s="102" t="s">
        <v>3073</v>
      </c>
      <c r="D2388" s="102" t="s">
        <v>2795</v>
      </c>
      <c r="E2388" s="103">
        <v>20</v>
      </c>
      <c r="F2388" s="104" t="s">
        <v>44</v>
      </c>
      <c r="G2388" s="106"/>
      <c r="H2388" s="76" t="s">
        <v>1</v>
      </c>
      <c r="I2388" s="105"/>
      <c r="K2388" s="140" t="str">
        <f t="shared" si="114"/>
        <v>社政業務-社會福利-推行老人福利-獎補助費-對國內團體之捐助</v>
      </c>
      <c r="L2388" s="140" t="str">
        <f t="shared" si="115"/>
        <v>建立社區照顧關懷據點並設置巷弄長照站</v>
      </c>
      <c r="M2388" s="40" t="str">
        <f t="shared" si="116"/>
        <v>台中市北屯區和平社區發展協會</v>
      </c>
    </row>
    <row r="2389" spans="1:13" ht="69">
      <c r="A2389" s="102" t="s">
        <v>2796</v>
      </c>
      <c r="B2389" s="102" t="s">
        <v>3042</v>
      </c>
      <c r="C2389" s="102" t="s">
        <v>3074</v>
      </c>
      <c r="D2389" s="102" t="s">
        <v>2795</v>
      </c>
      <c r="E2389" s="103">
        <v>20</v>
      </c>
      <c r="F2389" s="104" t="s">
        <v>44</v>
      </c>
      <c r="G2389" s="106"/>
      <c r="H2389" s="76" t="s">
        <v>1</v>
      </c>
      <c r="I2389" s="105"/>
      <c r="K2389" s="140" t="str">
        <f t="shared" si="114"/>
        <v>社政業務-社會福利-推行老人福利-獎補助費-對國內團體之捐助</v>
      </c>
      <c r="L2389" s="140" t="str">
        <f t="shared" si="115"/>
        <v>建立社區照顧關懷據點並設置巷弄長照站</v>
      </c>
      <c r="M2389" s="40" t="str">
        <f t="shared" si="116"/>
        <v>財團法人台中市私立無極證道院社會福利慈善事業基金會</v>
      </c>
    </row>
    <row r="2390" spans="1:13" ht="56.25">
      <c r="A2390" s="102" t="s">
        <v>2796</v>
      </c>
      <c r="B2390" s="102" t="s">
        <v>3042</v>
      </c>
      <c r="C2390" s="102" t="s">
        <v>3075</v>
      </c>
      <c r="D2390" s="102" t="s">
        <v>2795</v>
      </c>
      <c r="E2390" s="103">
        <v>20</v>
      </c>
      <c r="F2390" s="104" t="s">
        <v>44</v>
      </c>
      <c r="G2390" s="106"/>
      <c r="H2390" s="76" t="s">
        <v>1</v>
      </c>
      <c r="I2390" s="105"/>
      <c r="K2390" s="140" t="str">
        <f t="shared" si="114"/>
        <v>社政業務-社會福利-推行老人福利-獎補助費-對國內團體之捐助</v>
      </c>
      <c r="L2390" s="140" t="str">
        <f t="shared" si="115"/>
        <v>建立社區照顧關懷據點並設置巷弄長照站</v>
      </c>
      <c r="M2390" s="40" t="str">
        <f t="shared" si="116"/>
        <v>臺中市北屯區水湳社區發展協會</v>
      </c>
    </row>
    <row r="2391" spans="1:13" ht="56.25">
      <c r="A2391" s="102" t="s">
        <v>2796</v>
      </c>
      <c r="B2391" s="102" t="s">
        <v>3042</v>
      </c>
      <c r="C2391" s="102" t="s">
        <v>3055</v>
      </c>
      <c r="D2391" s="102" t="s">
        <v>2795</v>
      </c>
      <c r="E2391" s="103">
        <v>30</v>
      </c>
      <c r="F2391" s="104" t="s">
        <v>44</v>
      </c>
      <c r="G2391" s="106"/>
      <c r="H2391" s="76" t="s">
        <v>1</v>
      </c>
      <c r="I2391" s="105"/>
      <c r="K2391" s="140" t="str">
        <f t="shared" si="114"/>
        <v>社政業務-社會福利-推行老人福利-獎補助費-對國內團體之捐助</v>
      </c>
      <c r="L2391" s="140" t="str">
        <f t="shared" si="115"/>
        <v>建立社區照顧關懷據點並設置巷弄長照站</v>
      </c>
      <c r="M2391" s="40" t="str">
        <f t="shared" si="116"/>
        <v>社團法人中華傳愛社區服務協會(幸福樂齡)</v>
      </c>
    </row>
    <row r="2392" spans="1:13" ht="56.25">
      <c r="A2392" s="102" t="s">
        <v>2796</v>
      </c>
      <c r="B2392" s="102" t="s">
        <v>3040</v>
      </c>
      <c r="C2392" s="102" t="s">
        <v>3076</v>
      </c>
      <c r="D2392" s="102" t="s">
        <v>2795</v>
      </c>
      <c r="E2392" s="103">
        <v>53</v>
      </c>
      <c r="F2392" s="104" t="s">
        <v>44</v>
      </c>
      <c r="G2392" s="106"/>
      <c r="H2392" s="76" t="s">
        <v>1</v>
      </c>
      <c r="I2392" s="105"/>
      <c r="K2392" s="140" t="str">
        <f t="shared" si="114"/>
        <v>社政業務-社會福利-推行老人福利-獎補助費-對國內團體之捐助</v>
      </c>
      <c r="L2392" s="140" t="str">
        <f t="shared" si="115"/>
        <v>獨居老人關懷訪視服務計畫關懷服務費及行政管理費</v>
      </c>
      <c r="M2392" s="40" t="str">
        <f t="shared" si="116"/>
        <v>社團法人臺中市忘憂草協會</v>
      </c>
    </row>
    <row r="2393" spans="1:13" ht="56.25">
      <c r="A2393" s="102" t="s">
        <v>2796</v>
      </c>
      <c r="B2393" s="102" t="s">
        <v>3077</v>
      </c>
      <c r="C2393" s="102" t="s">
        <v>3078</v>
      </c>
      <c r="D2393" s="102" t="s">
        <v>2795</v>
      </c>
      <c r="E2393" s="103">
        <v>20</v>
      </c>
      <c r="F2393" s="104" t="s">
        <v>44</v>
      </c>
      <c r="G2393" s="106"/>
      <c r="H2393" s="76" t="s">
        <v>1</v>
      </c>
      <c r="I2393" s="105"/>
      <c r="K2393" s="140" t="str">
        <f t="shared" si="114"/>
        <v>社政業務-社會福利-推行老人福利-獎補助費-對國內團體之捐助</v>
      </c>
      <c r="L2393" s="140" t="str">
        <f t="shared" si="115"/>
        <v>113年長青生活資訊研習</v>
      </c>
      <c r="M2393" s="40" t="str">
        <f t="shared" si="116"/>
        <v>臺中市潭子區甘蔗社區發展協會</v>
      </c>
    </row>
    <row r="2394" spans="1:13" ht="75">
      <c r="A2394" s="102" t="s">
        <v>2796</v>
      </c>
      <c r="B2394" s="102" t="s">
        <v>3079</v>
      </c>
      <c r="C2394" s="102" t="s">
        <v>3080</v>
      </c>
      <c r="D2394" s="102" t="s">
        <v>2795</v>
      </c>
      <c r="E2394" s="103">
        <v>30</v>
      </c>
      <c r="F2394" s="104" t="s">
        <v>44</v>
      </c>
      <c r="G2394" s="106"/>
      <c r="H2394" s="76" t="s">
        <v>1</v>
      </c>
      <c r="I2394" s="105"/>
      <c r="K2394" s="140" t="str">
        <f t="shared" si="114"/>
        <v>社政業務-社會福利-推行老人福利-獎補助費-對國內團體之捐助</v>
      </c>
      <c r="L2394" s="140" t="str">
        <f t="shared" si="115"/>
        <v>建立社區照顧關懷據點並設置巷弄長照站之充實設施設備費用-資本門</v>
      </c>
      <c r="M2394" s="40" t="str">
        <f t="shared" si="116"/>
        <v>臺中市豐原區翁子社區發展協會</v>
      </c>
    </row>
    <row r="2395" spans="1:13" ht="75">
      <c r="A2395" s="102" t="s">
        <v>2796</v>
      </c>
      <c r="B2395" s="102" t="s">
        <v>3081</v>
      </c>
      <c r="C2395" s="102" t="s">
        <v>3082</v>
      </c>
      <c r="D2395" s="102" t="s">
        <v>2795</v>
      </c>
      <c r="E2395" s="103">
        <v>35</v>
      </c>
      <c r="F2395" s="104" t="s">
        <v>44</v>
      </c>
      <c r="G2395" s="106"/>
      <c r="H2395" s="76" t="s">
        <v>1</v>
      </c>
      <c r="I2395" s="105"/>
      <c r="K2395" s="140" t="str">
        <f t="shared" si="114"/>
        <v>社政業務-社會福利-推行老人福利-獎補助費-對國內團體之捐助</v>
      </c>
      <c r="L2395" s="140" t="str">
        <f t="shared" si="115"/>
        <v>建立社區照顧關懷據點並設置巷弄長照站之開辦設施設備費用-經常門</v>
      </c>
      <c r="M2395" s="40" t="str">
        <f t="shared" si="116"/>
        <v>臺中市豐原區大南嵩社區發展協會李宜峰</v>
      </c>
    </row>
    <row r="2396" spans="1:13" ht="75">
      <c r="A2396" s="102" t="s">
        <v>2796</v>
      </c>
      <c r="B2396" s="102" t="s">
        <v>3083</v>
      </c>
      <c r="C2396" s="102" t="s">
        <v>3084</v>
      </c>
      <c r="D2396" s="102" t="s">
        <v>2795</v>
      </c>
      <c r="E2396" s="103">
        <v>28</v>
      </c>
      <c r="F2396" s="104" t="s">
        <v>44</v>
      </c>
      <c r="G2396" s="106"/>
      <c r="H2396" s="76" t="s">
        <v>1</v>
      </c>
      <c r="I2396" s="105"/>
      <c r="K2396" s="140" t="str">
        <f t="shared" si="114"/>
        <v>社政業務-社會福利-推行老人福利-獎補助費-對國內團體之捐助</v>
      </c>
      <c r="L2396" s="140" t="str">
        <f t="shared" si="115"/>
        <v>建立社區照顧關懷據點並設置巷弄長照站之充實設施設備費用-經常門</v>
      </c>
      <c r="M2396" s="40" t="str">
        <f t="shared" si="116"/>
        <v>臺中市豐原區南村社區發展協會林炎煌</v>
      </c>
    </row>
    <row r="2397" spans="1:13" ht="75">
      <c r="A2397" s="102" t="s">
        <v>2796</v>
      </c>
      <c r="B2397" s="102" t="s">
        <v>3079</v>
      </c>
      <c r="C2397" s="102" t="s">
        <v>3084</v>
      </c>
      <c r="D2397" s="102" t="s">
        <v>2795</v>
      </c>
      <c r="E2397" s="103">
        <v>22</v>
      </c>
      <c r="F2397" s="104" t="s">
        <v>44</v>
      </c>
      <c r="G2397" s="106"/>
      <c r="H2397" s="76" t="s">
        <v>1</v>
      </c>
      <c r="I2397" s="105"/>
      <c r="K2397" s="140" t="str">
        <f t="shared" si="114"/>
        <v>社政業務-社會福利-推行老人福利-獎補助費-對國內團體之捐助</v>
      </c>
      <c r="L2397" s="140" t="str">
        <f t="shared" si="115"/>
        <v>建立社區照顧關懷據點並設置巷弄長照站之充實設施設備費用-資本門</v>
      </c>
      <c r="M2397" s="40" t="str">
        <f t="shared" si="116"/>
        <v>臺中市豐原區南村社區發展協會林炎煌</v>
      </c>
    </row>
    <row r="2398" spans="1:13" ht="75">
      <c r="A2398" s="102" t="s">
        <v>2796</v>
      </c>
      <c r="B2398" s="102" t="s">
        <v>3083</v>
      </c>
      <c r="C2398" s="102" t="s">
        <v>3085</v>
      </c>
      <c r="D2398" s="102" t="s">
        <v>2795</v>
      </c>
      <c r="E2398" s="103">
        <v>36</v>
      </c>
      <c r="F2398" s="104" t="s">
        <v>44</v>
      </c>
      <c r="G2398" s="106"/>
      <c r="H2398" s="76" t="s">
        <v>1</v>
      </c>
      <c r="I2398" s="105"/>
      <c r="K2398" s="140" t="str">
        <f t="shared" si="114"/>
        <v>社政業務-社會福利-推行老人福利-獎補助費-對國內團體之捐助</v>
      </c>
      <c r="L2398" s="140" t="str">
        <f t="shared" si="115"/>
        <v>建立社區照顧關懷據點並設置巷弄長照站之充實設施設備費用-經常門</v>
      </c>
      <c r="M2398" s="40" t="str">
        <f t="shared" si="116"/>
        <v>臺中市大雅區西寶社區發展協會劉進福</v>
      </c>
    </row>
    <row r="2399" spans="1:13" ht="75">
      <c r="A2399" s="102" t="s">
        <v>2796</v>
      </c>
      <c r="B2399" s="102" t="s">
        <v>3079</v>
      </c>
      <c r="C2399" s="102" t="s">
        <v>3085</v>
      </c>
      <c r="D2399" s="102" t="s">
        <v>2795</v>
      </c>
      <c r="E2399" s="103">
        <v>14</v>
      </c>
      <c r="F2399" s="104" t="s">
        <v>44</v>
      </c>
      <c r="G2399" s="106"/>
      <c r="H2399" s="76" t="s">
        <v>1</v>
      </c>
      <c r="I2399" s="105"/>
      <c r="K2399" s="140" t="str">
        <f t="shared" si="114"/>
        <v>社政業務-社會福利-推行老人福利-獎補助費-對國內團體之捐助</v>
      </c>
      <c r="L2399" s="140" t="str">
        <f t="shared" si="115"/>
        <v>建立社區照顧關懷據點並設置巷弄長照站之充實設施設備費用-資本門</v>
      </c>
      <c r="M2399" s="40" t="str">
        <f t="shared" si="116"/>
        <v>臺中市大雅區西寶社區發展協會劉進福</v>
      </c>
    </row>
    <row r="2400" spans="1:13" ht="56.25">
      <c r="A2400" s="102" t="s">
        <v>2796</v>
      </c>
      <c r="B2400" s="102" t="s">
        <v>3086</v>
      </c>
      <c r="C2400" s="102" t="s">
        <v>3087</v>
      </c>
      <c r="D2400" s="102" t="s">
        <v>2795</v>
      </c>
      <c r="E2400" s="103">
        <v>16</v>
      </c>
      <c r="F2400" s="104" t="s">
        <v>44</v>
      </c>
      <c r="G2400" s="106"/>
      <c r="H2400" s="76" t="s">
        <v>1</v>
      </c>
      <c r="I2400" s="105"/>
      <c r="K2400" s="140" t="str">
        <f t="shared" si="114"/>
        <v>社政業務-社會福利-推行老人福利-獎補助費-對國內團體之捐助</v>
      </c>
      <c r="L2400" s="140" t="str">
        <f t="shared" si="115"/>
        <v>113年度充實設施設備-經常門</v>
      </c>
      <c r="M2400" s="40" t="str">
        <f t="shared" si="116"/>
        <v>社團法人台中市興福關懷協會</v>
      </c>
    </row>
    <row r="2401" spans="1:13" ht="75">
      <c r="A2401" s="102" t="s">
        <v>2796</v>
      </c>
      <c r="B2401" s="102" t="s">
        <v>3083</v>
      </c>
      <c r="C2401" s="102" t="s">
        <v>3088</v>
      </c>
      <c r="D2401" s="102" t="s">
        <v>2795</v>
      </c>
      <c r="E2401" s="103">
        <v>20</v>
      </c>
      <c r="F2401" s="104" t="s">
        <v>44</v>
      </c>
      <c r="G2401" s="106"/>
      <c r="H2401" s="76" t="s">
        <v>1</v>
      </c>
      <c r="I2401" s="105"/>
      <c r="K2401" s="140" t="str">
        <f t="shared" si="114"/>
        <v>社政業務-社會福利-推行老人福利-獎補助費-對國內團體之捐助</v>
      </c>
      <c r="L2401" s="140" t="str">
        <f t="shared" si="115"/>
        <v>建立社區照顧關懷據點並設置巷弄長照站之充實設施設備費用-經常門</v>
      </c>
      <c r="M2401" s="40" t="str">
        <f t="shared" si="116"/>
        <v>臺中市霧峰區南勢社區發展協會李俊英</v>
      </c>
    </row>
    <row r="2402" spans="1:13" ht="56.25">
      <c r="A2402" s="102" t="s">
        <v>2796</v>
      </c>
      <c r="B2402" s="102" t="s">
        <v>3047</v>
      </c>
      <c r="C2402" s="102" t="s">
        <v>3089</v>
      </c>
      <c r="D2402" s="102" t="s">
        <v>2795</v>
      </c>
      <c r="E2402" s="103">
        <v>30</v>
      </c>
      <c r="F2402" s="104" t="s">
        <v>44</v>
      </c>
      <c r="G2402" s="106"/>
      <c r="H2402" s="76" t="s">
        <v>1</v>
      </c>
      <c r="I2402" s="105"/>
      <c r="K2402" s="140" t="str">
        <f t="shared" si="114"/>
        <v>社政業務-社會福利-推行老人福利-獎補助費-對國內團體之捐助</v>
      </c>
      <c r="L2402" s="140" t="str">
        <f t="shared" si="115"/>
        <v>建立社區照顧關懷據點</v>
      </c>
      <c r="M2402" s="40" t="str">
        <f t="shared" si="116"/>
        <v>臺中市大里區塗城社區發展協會</v>
      </c>
    </row>
    <row r="2403" spans="1:13" ht="56.25">
      <c r="A2403" s="102" t="s">
        <v>2796</v>
      </c>
      <c r="B2403" s="102" t="s">
        <v>3042</v>
      </c>
      <c r="C2403" s="102" t="s">
        <v>3090</v>
      </c>
      <c r="D2403" s="102" t="s">
        <v>2795</v>
      </c>
      <c r="E2403" s="103">
        <v>20</v>
      </c>
      <c r="F2403" s="104" t="s">
        <v>44</v>
      </c>
      <c r="G2403" s="106"/>
      <c r="H2403" s="76" t="s">
        <v>1</v>
      </c>
      <c r="I2403" s="105"/>
      <c r="K2403" s="140" t="str">
        <f t="shared" si="114"/>
        <v>社政業務-社會福利-推行老人福利-獎補助費-對國內團體之捐助</v>
      </c>
      <c r="L2403" s="140" t="str">
        <f t="shared" si="115"/>
        <v>建立社區照顧關懷據點並設置巷弄長照站</v>
      </c>
      <c r="M2403" s="40" t="str">
        <f t="shared" si="116"/>
        <v>臺中市豐原區翁明社區發展協會</v>
      </c>
    </row>
    <row r="2404" spans="1:13" ht="56.25">
      <c r="A2404" s="102" t="s">
        <v>2796</v>
      </c>
      <c r="B2404" s="102" t="s">
        <v>3042</v>
      </c>
      <c r="C2404" s="102" t="s">
        <v>2592</v>
      </c>
      <c r="D2404" s="102" t="s">
        <v>2795</v>
      </c>
      <c r="E2404" s="103">
        <v>20</v>
      </c>
      <c r="F2404" s="104" t="s">
        <v>44</v>
      </c>
      <c r="G2404" s="106"/>
      <c r="H2404" s="76" t="s">
        <v>1</v>
      </c>
      <c r="I2404" s="105"/>
      <c r="K2404" s="140" t="str">
        <f t="shared" si="114"/>
        <v>社政業務-社會福利-推行老人福利-獎補助費-對國內團體之捐助</v>
      </c>
      <c r="L2404" s="140" t="str">
        <f t="shared" si="115"/>
        <v>建立社區照顧關懷據點並設置巷弄長照站</v>
      </c>
      <c r="M2404" s="40" t="str">
        <f t="shared" si="116"/>
        <v>臺中市霧峰區丁台社區發展協會</v>
      </c>
    </row>
    <row r="2405" spans="1:13" ht="56.25">
      <c r="A2405" s="102" t="s">
        <v>2796</v>
      </c>
      <c r="B2405" s="102" t="s">
        <v>3042</v>
      </c>
      <c r="C2405" s="102" t="s">
        <v>3091</v>
      </c>
      <c r="D2405" s="102" t="s">
        <v>2795</v>
      </c>
      <c r="E2405" s="103">
        <v>20</v>
      </c>
      <c r="F2405" s="104" t="s">
        <v>44</v>
      </c>
      <c r="G2405" s="106"/>
      <c r="H2405" s="76" t="s">
        <v>1</v>
      </c>
      <c r="I2405" s="105"/>
      <c r="K2405" s="140" t="str">
        <f t="shared" si="114"/>
        <v>社政業務-社會福利-推行老人福利-獎補助費-對國內團體之捐助</v>
      </c>
      <c r="L2405" s="140" t="str">
        <f t="shared" si="115"/>
        <v>建立社區照顧關懷據點並設置巷弄長照站</v>
      </c>
      <c r="M2405" s="40" t="str">
        <f t="shared" si="116"/>
        <v>臺中市霧峰區北柳社區發展協會</v>
      </c>
    </row>
    <row r="2406" spans="1:13" ht="56.25">
      <c r="A2406" s="102" t="s">
        <v>2796</v>
      </c>
      <c r="B2406" s="102" t="s">
        <v>3042</v>
      </c>
      <c r="C2406" s="102" t="s">
        <v>3092</v>
      </c>
      <c r="D2406" s="102" t="s">
        <v>2795</v>
      </c>
      <c r="E2406" s="103">
        <v>20</v>
      </c>
      <c r="F2406" s="104" t="s">
        <v>44</v>
      </c>
      <c r="G2406" s="106"/>
      <c r="H2406" s="76" t="s">
        <v>1</v>
      </c>
      <c r="I2406" s="105"/>
      <c r="K2406" s="140" t="str">
        <f t="shared" si="114"/>
        <v>社政業務-社會福利-推行老人福利-獎補助費-對國內團體之捐助</v>
      </c>
      <c r="L2406" s="140" t="str">
        <f t="shared" si="115"/>
        <v>建立社區照顧關懷據點並設置巷弄長照站</v>
      </c>
      <c r="M2406" s="40" t="str">
        <f t="shared" si="116"/>
        <v>財團法人台中市私立甘霖社會福利慈善事業基金會</v>
      </c>
    </row>
    <row r="2407" spans="1:13" ht="56.25">
      <c r="A2407" s="102" t="s">
        <v>2796</v>
      </c>
      <c r="B2407" s="102" t="s">
        <v>3042</v>
      </c>
      <c r="C2407" s="102" t="s">
        <v>3093</v>
      </c>
      <c r="D2407" s="102" t="s">
        <v>2795</v>
      </c>
      <c r="E2407" s="103">
        <v>30</v>
      </c>
      <c r="F2407" s="104" t="s">
        <v>44</v>
      </c>
      <c r="G2407" s="106"/>
      <c r="H2407" s="76" t="s">
        <v>1</v>
      </c>
      <c r="I2407" s="105"/>
      <c r="K2407" s="140" t="str">
        <f t="shared" si="114"/>
        <v>社政業務-社會福利-推行老人福利-獎補助費-對國內團體之捐助</v>
      </c>
      <c r="L2407" s="140" t="str">
        <f t="shared" si="115"/>
        <v>建立社區照顧關懷據點並設置巷弄長照站</v>
      </c>
      <c r="M2407" s="40" t="str">
        <f t="shared" si="116"/>
        <v>臺中市霧峰區錦榮社區發展協會</v>
      </c>
    </row>
    <row r="2408" spans="1:13" ht="56.25">
      <c r="A2408" s="102" t="s">
        <v>2796</v>
      </c>
      <c r="B2408" s="102" t="s">
        <v>3042</v>
      </c>
      <c r="C2408" s="102" t="s">
        <v>3094</v>
      </c>
      <c r="D2408" s="102" t="s">
        <v>2795</v>
      </c>
      <c r="E2408" s="103">
        <v>30</v>
      </c>
      <c r="F2408" s="104" t="s">
        <v>44</v>
      </c>
      <c r="G2408" s="106"/>
      <c r="H2408" s="76" t="s">
        <v>1</v>
      </c>
      <c r="I2408" s="105"/>
      <c r="K2408" s="140" t="str">
        <f t="shared" si="114"/>
        <v>社政業務-社會福利-推行老人福利-獎補助費-對國內團體之捐助</v>
      </c>
      <c r="L2408" s="140" t="str">
        <f t="shared" si="115"/>
        <v>建立社區照顧關懷據點並設置巷弄長照站</v>
      </c>
      <c r="M2408" s="40" t="str">
        <f t="shared" si="116"/>
        <v>臺中市霧峰區南柳社區發展協會</v>
      </c>
    </row>
    <row r="2409" spans="1:13" ht="56.25">
      <c r="A2409" s="102" t="s">
        <v>2796</v>
      </c>
      <c r="B2409" s="102" t="s">
        <v>3042</v>
      </c>
      <c r="C2409" s="102" t="s">
        <v>1780</v>
      </c>
      <c r="D2409" s="102" t="s">
        <v>2795</v>
      </c>
      <c r="E2409" s="103">
        <v>29</v>
      </c>
      <c r="F2409" s="104" t="s">
        <v>44</v>
      </c>
      <c r="G2409" s="106"/>
      <c r="H2409" s="76" t="s">
        <v>1</v>
      </c>
      <c r="I2409" s="105"/>
      <c r="K2409" s="140" t="str">
        <f t="shared" si="114"/>
        <v>社政業務-社會福利-推行老人福利-獎補助費-對國內團體之捐助</v>
      </c>
      <c r="L2409" s="140" t="str">
        <f t="shared" si="115"/>
        <v>建立社區照顧關懷據點並設置巷弄長照站</v>
      </c>
      <c r="M2409" s="40" t="str">
        <f t="shared" si="116"/>
        <v>財團法人弘道老人福利基金會</v>
      </c>
    </row>
    <row r="2410" spans="1:13" ht="75">
      <c r="A2410" s="102" t="s">
        <v>2796</v>
      </c>
      <c r="B2410" s="102" t="s">
        <v>3079</v>
      </c>
      <c r="C2410" s="102" t="s">
        <v>3095</v>
      </c>
      <c r="D2410" s="102" t="s">
        <v>2795</v>
      </c>
      <c r="E2410" s="103">
        <v>33</v>
      </c>
      <c r="F2410" s="104" t="s">
        <v>44</v>
      </c>
      <c r="G2410" s="106"/>
      <c r="H2410" s="76" t="s">
        <v>1</v>
      </c>
      <c r="I2410" s="105"/>
      <c r="K2410" s="140" t="str">
        <f t="shared" si="114"/>
        <v>社政業務-社會福利-推行老人福利-獎補助費-對國內團體之捐助</v>
      </c>
      <c r="L2410" s="140" t="str">
        <f t="shared" si="115"/>
        <v>建立社區照顧關懷據點並設置巷弄長照站之充實設施設備費用-資本門</v>
      </c>
      <c r="M2410" s="40" t="str">
        <f t="shared" si="116"/>
        <v>臺中市大里區瑞城社區發展協會吳德熙</v>
      </c>
    </row>
    <row r="2411" spans="1:13" ht="75">
      <c r="A2411" s="102" t="s">
        <v>2796</v>
      </c>
      <c r="B2411" s="102" t="s">
        <v>3096</v>
      </c>
      <c r="C2411" s="102" t="s">
        <v>3095</v>
      </c>
      <c r="D2411" s="102" t="s">
        <v>2795</v>
      </c>
      <c r="E2411" s="103">
        <v>28</v>
      </c>
      <c r="F2411" s="104" t="s">
        <v>44</v>
      </c>
      <c r="G2411" s="106"/>
      <c r="H2411" s="76" t="s">
        <v>1</v>
      </c>
      <c r="I2411" s="105"/>
      <c r="K2411" s="140" t="str">
        <f t="shared" si="114"/>
        <v>社政業務-社會福利-推行老人福利-獎補助費-對國內團體之捐助</v>
      </c>
      <c r="L2411" s="140" t="str">
        <f t="shared" si="115"/>
        <v>建立社區照顧關懷據點並設置巷弄長照站之充實廚房設施設備費用-資本門</v>
      </c>
      <c r="M2411" s="40" t="str">
        <f t="shared" si="116"/>
        <v>臺中市大里區瑞城社區發展協會吳德熙</v>
      </c>
    </row>
    <row r="2412" spans="1:13" ht="75">
      <c r="A2412" s="102" t="s">
        <v>2796</v>
      </c>
      <c r="B2412" s="102" t="s">
        <v>3083</v>
      </c>
      <c r="C2412" s="102" t="s">
        <v>3097</v>
      </c>
      <c r="D2412" s="102" t="s">
        <v>2795</v>
      </c>
      <c r="E2412" s="103">
        <v>24</v>
      </c>
      <c r="F2412" s="104" t="s">
        <v>44</v>
      </c>
      <c r="G2412" s="106"/>
      <c r="H2412" s="76" t="s">
        <v>1</v>
      </c>
      <c r="I2412" s="105"/>
      <c r="K2412" s="140" t="str">
        <f t="shared" si="114"/>
        <v>社政業務-社會福利-推行老人福利-獎補助費-對國內團體之捐助</v>
      </c>
      <c r="L2412" s="140" t="str">
        <f t="shared" si="115"/>
        <v>建立社區照顧關懷據點並設置巷弄長照站之充實設施設備費用-經常門</v>
      </c>
      <c r="M2412" s="40" t="str">
        <f t="shared" si="116"/>
        <v>臺中市敦親睦鄰藝術文化協會詹玉霞</v>
      </c>
    </row>
    <row r="2413" spans="1:13" ht="75">
      <c r="A2413" s="102" t="s">
        <v>2796</v>
      </c>
      <c r="B2413" s="102" t="s">
        <v>3079</v>
      </c>
      <c r="C2413" s="102" t="s">
        <v>3097</v>
      </c>
      <c r="D2413" s="102" t="s">
        <v>2795</v>
      </c>
      <c r="E2413" s="103">
        <v>76</v>
      </c>
      <c r="F2413" s="104" t="s">
        <v>44</v>
      </c>
      <c r="G2413" s="106"/>
      <c r="H2413" s="76" t="s">
        <v>1</v>
      </c>
      <c r="I2413" s="105"/>
      <c r="K2413" s="140" t="str">
        <f t="shared" si="114"/>
        <v>社政業務-社會福利-推行老人福利-獎補助費-對國內團體之捐助</v>
      </c>
      <c r="L2413" s="140" t="str">
        <f t="shared" si="115"/>
        <v>建立社區照顧關懷據點並設置巷弄長照站之充實設施設備費用-資本門</v>
      </c>
      <c r="M2413" s="40" t="str">
        <f t="shared" si="116"/>
        <v>臺中市敦親睦鄰藝術文化協會詹玉霞</v>
      </c>
    </row>
    <row r="2414" spans="1:13" ht="75">
      <c r="A2414" s="102" t="s">
        <v>2796</v>
      </c>
      <c r="B2414" s="102" t="s">
        <v>3083</v>
      </c>
      <c r="C2414" s="102" t="s">
        <v>3098</v>
      </c>
      <c r="D2414" s="102" t="s">
        <v>2795</v>
      </c>
      <c r="E2414" s="103">
        <v>20</v>
      </c>
      <c r="F2414" s="104" t="s">
        <v>44</v>
      </c>
      <c r="G2414" s="106"/>
      <c r="H2414" s="76" t="s">
        <v>1</v>
      </c>
      <c r="I2414" s="105"/>
      <c r="K2414" s="140" t="str">
        <f t="shared" si="114"/>
        <v>社政業務-社會福利-推行老人福利-獎補助費-對國內團體之捐助</v>
      </c>
      <c r="L2414" s="140" t="str">
        <f t="shared" si="115"/>
        <v>建立社區照顧關懷據點並設置巷弄長照站之充實設施設備費用-經常門</v>
      </c>
      <c r="M2414" s="40" t="str">
        <f t="shared" si="116"/>
        <v>社團法人臺中市春天女性成長協會</v>
      </c>
    </row>
    <row r="2415" spans="1:13" ht="56.25">
      <c r="A2415" s="102" t="s">
        <v>2796</v>
      </c>
      <c r="B2415" s="102" t="s">
        <v>3099</v>
      </c>
      <c r="C2415" s="102" t="s">
        <v>3100</v>
      </c>
      <c r="D2415" s="102" t="s">
        <v>2795</v>
      </c>
      <c r="E2415" s="103">
        <v>18</v>
      </c>
      <c r="F2415" s="104" t="s">
        <v>44</v>
      </c>
      <c r="G2415" s="106"/>
      <c r="H2415" s="76" t="s">
        <v>1</v>
      </c>
      <c r="I2415" s="105"/>
      <c r="K2415" s="140" t="str">
        <f t="shared" si="114"/>
        <v>社政業務-社會福利-推行老人福利-獎補助費-對國內團體之捐助</v>
      </c>
      <c r="L2415" s="140" t="str">
        <f t="shared" si="115"/>
        <v>建立社區照顧關懷據點之充實設施設備-經常門</v>
      </c>
      <c r="M2415" s="40" t="str">
        <f t="shared" si="116"/>
        <v>臺中市沙鹿區清泉社區發展協會蔡國欣</v>
      </c>
    </row>
    <row r="2416" spans="1:13" ht="75">
      <c r="A2416" s="102" t="s">
        <v>2796</v>
      </c>
      <c r="B2416" s="102" t="s">
        <v>3083</v>
      </c>
      <c r="C2416" s="102" t="s">
        <v>3101</v>
      </c>
      <c r="D2416" s="102" t="s">
        <v>2795</v>
      </c>
      <c r="E2416" s="103">
        <v>10</v>
      </c>
      <c r="F2416" s="104" t="s">
        <v>44</v>
      </c>
      <c r="G2416" s="106"/>
      <c r="H2416" s="76" t="s">
        <v>1</v>
      </c>
      <c r="I2416" s="105"/>
      <c r="K2416" s="140" t="str">
        <f t="shared" si="114"/>
        <v>社政業務-社會福利-推行老人福利-獎補助費-對國內團體之捐助</v>
      </c>
      <c r="L2416" s="140" t="str">
        <f t="shared" si="115"/>
        <v>建立社區照顧關懷據點並設置巷弄長照站之充實設施設備費用-經常門</v>
      </c>
      <c r="M2416" s="40" t="str">
        <f t="shared" si="116"/>
        <v>台中市東勢區上城社區發展協會張玉雲李月霞</v>
      </c>
    </row>
    <row r="2417" spans="1:13" ht="56.25">
      <c r="A2417" s="102" t="s">
        <v>2796</v>
      </c>
      <c r="B2417" s="102" t="s">
        <v>3047</v>
      </c>
      <c r="C2417" s="102" t="s">
        <v>3102</v>
      </c>
      <c r="D2417" s="102" t="s">
        <v>2795</v>
      </c>
      <c r="E2417" s="103">
        <v>20</v>
      </c>
      <c r="F2417" s="104" t="s">
        <v>44</v>
      </c>
      <c r="G2417" s="106"/>
      <c r="H2417" s="76" t="s">
        <v>1</v>
      </c>
      <c r="I2417" s="105"/>
      <c r="K2417" s="140" t="str">
        <f t="shared" si="114"/>
        <v>社政業務-社會福利-推行老人福利-獎補助費-對國內團體之捐助</v>
      </c>
      <c r="L2417" s="140" t="str">
        <f t="shared" si="115"/>
        <v>建立社區照顧關懷據點</v>
      </c>
      <c r="M2417" s="40" t="str">
        <f t="shared" si="116"/>
        <v>臺中市大里區東興社區發展協會</v>
      </c>
    </row>
    <row r="2418" spans="1:13" ht="56.25">
      <c r="A2418" s="102" t="s">
        <v>2796</v>
      </c>
      <c r="B2418" s="102" t="s">
        <v>3042</v>
      </c>
      <c r="C2418" s="102" t="s">
        <v>3103</v>
      </c>
      <c r="D2418" s="102" t="s">
        <v>2795</v>
      </c>
      <c r="E2418" s="103">
        <v>20</v>
      </c>
      <c r="F2418" s="104" t="s">
        <v>44</v>
      </c>
      <c r="G2418" s="106"/>
      <c r="H2418" s="76" t="s">
        <v>1</v>
      </c>
      <c r="I2418" s="105"/>
      <c r="K2418" s="140" t="str">
        <f t="shared" si="114"/>
        <v>社政業務-社會福利-推行老人福利-獎補助費-對國內團體之捐助</v>
      </c>
      <c r="L2418" s="140" t="str">
        <f t="shared" si="115"/>
        <v>建立社區照顧關懷據點並設置巷弄長照站</v>
      </c>
      <c r="M2418" s="40" t="str">
        <f t="shared" si="116"/>
        <v>社團法人台灣基督教好牧人全人關顧協會</v>
      </c>
    </row>
    <row r="2419" spans="1:13" ht="75">
      <c r="A2419" s="102" t="s">
        <v>2796</v>
      </c>
      <c r="B2419" s="102" t="s">
        <v>3083</v>
      </c>
      <c r="C2419" s="102" t="s">
        <v>3104</v>
      </c>
      <c r="D2419" s="102" t="s">
        <v>2795</v>
      </c>
      <c r="E2419" s="103">
        <v>6</v>
      </c>
      <c r="F2419" s="104" t="s">
        <v>44</v>
      </c>
      <c r="G2419" s="106"/>
      <c r="H2419" s="76" t="s">
        <v>1</v>
      </c>
      <c r="I2419" s="105"/>
      <c r="K2419" s="140" t="str">
        <f t="shared" si="114"/>
        <v>社政業務-社會福利-推行老人福利-獎補助費-對國內團體之捐助</v>
      </c>
      <c r="L2419" s="140" t="str">
        <f t="shared" si="115"/>
        <v>建立社區照顧關懷據點並設置巷弄長照站之充實設施設備費用-經常門</v>
      </c>
      <c r="M2419" s="40" t="str">
        <f t="shared" si="116"/>
        <v>社團法人臺中市西區大和社區發展協會</v>
      </c>
    </row>
    <row r="2420" spans="1:13" ht="75">
      <c r="A2420" s="102" t="s">
        <v>2796</v>
      </c>
      <c r="B2420" s="102" t="s">
        <v>3079</v>
      </c>
      <c r="C2420" s="102" t="s">
        <v>3105</v>
      </c>
      <c r="D2420" s="102" t="s">
        <v>2795</v>
      </c>
      <c r="E2420" s="103">
        <v>29</v>
      </c>
      <c r="F2420" s="104" t="s">
        <v>44</v>
      </c>
      <c r="G2420" s="106"/>
      <c r="H2420" s="76" t="s">
        <v>1</v>
      </c>
      <c r="I2420" s="105"/>
      <c r="K2420" s="140" t="str">
        <f t="shared" si="114"/>
        <v>社政業務-社會福利-推行老人福利-獎補助費-對國內團體之捐助</v>
      </c>
      <c r="L2420" s="140" t="str">
        <f t="shared" si="115"/>
        <v>建立社區照顧關懷據點並設置巷弄長照站之充實設施設備費用-資本門</v>
      </c>
      <c r="M2420" s="40" t="str">
        <f t="shared" si="116"/>
        <v>社團法人台中市沐風60長者之愛關懷協會</v>
      </c>
    </row>
    <row r="2421" spans="1:13" ht="75">
      <c r="A2421" s="102" t="s">
        <v>2796</v>
      </c>
      <c r="B2421" s="102" t="s">
        <v>3106</v>
      </c>
      <c r="C2421" s="102" t="s">
        <v>3105</v>
      </c>
      <c r="D2421" s="102" t="s">
        <v>2795</v>
      </c>
      <c r="E2421" s="103">
        <v>21</v>
      </c>
      <c r="F2421" s="104" t="s">
        <v>44</v>
      </c>
      <c r="G2421" s="106"/>
      <c r="H2421" s="76" t="s">
        <v>1</v>
      </c>
      <c r="I2421" s="105"/>
      <c r="K2421" s="140" t="str">
        <f t="shared" si="114"/>
        <v>社政業務-社會福利-推行老人福利-獎補助費-對國內團體之捐助</v>
      </c>
      <c r="L2421" s="140" t="str">
        <f t="shared" si="115"/>
        <v>建立社區照顧關懷據點並設置巷弄長照站之充實設施設備</v>
      </c>
      <c r="M2421" s="40" t="str">
        <f t="shared" si="116"/>
        <v>社團法人台中市沐風60長者之愛關懷協會</v>
      </c>
    </row>
    <row r="2422" spans="1:13" ht="75">
      <c r="A2422" s="102" t="s">
        <v>2796</v>
      </c>
      <c r="B2422" s="102" t="s">
        <v>3083</v>
      </c>
      <c r="C2422" s="102" t="s">
        <v>3107</v>
      </c>
      <c r="D2422" s="102" t="s">
        <v>2795</v>
      </c>
      <c r="E2422" s="103">
        <v>36</v>
      </c>
      <c r="F2422" s="104" t="s">
        <v>44</v>
      </c>
      <c r="G2422" s="106"/>
      <c r="H2422" s="76" t="s">
        <v>1</v>
      </c>
      <c r="I2422" s="105"/>
      <c r="K2422" s="140" t="str">
        <f t="shared" si="114"/>
        <v>社政業務-社會福利-推行老人福利-獎補助費-對國內團體之捐助</v>
      </c>
      <c r="L2422" s="140" t="str">
        <f t="shared" si="115"/>
        <v>建立社區照顧關懷據點並設置巷弄長照站之充實設施設備費用-經常門</v>
      </c>
      <c r="M2422" s="40" t="str">
        <f t="shared" si="116"/>
        <v>臺中市大甲區幸福社區發展協會</v>
      </c>
    </row>
    <row r="2423" spans="1:13" ht="75">
      <c r="A2423" s="102" t="s">
        <v>2796</v>
      </c>
      <c r="B2423" s="102" t="s">
        <v>3083</v>
      </c>
      <c r="C2423" s="102" t="s">
        <v>3108</v>
      </c>
      <c r="D2423" s="102" t="s">
        <v>2795</v>
      </c>
      <c r="E2423" s="103">
        <v>26</v>
      </c>
      <c r="F2423" s="104" t="s">
        <v>44</v>
      </c>
      <c r="G2423" s="106"/>
      <c r="H2423" s="76" t="s">
        <v>1</v>
      </c>
      <c r="I2423" s="105"/>
      <c r="K2423" s="140" t="str">
        <f t="shared" si="114"/>
        <v>社政業務-社會福利-推行老人福利-獎補助費-對國內團體之捐助</v>
      </c>
      <c r="L2423" s="140" t="str">
        <f t="shared" si="115"/>
        <v>建立社區照顧關懷據點並設置巷弄長照站之充實設施設備費用-經常門</v>
      </c>
      <c r="M2423" s="40" t="str">
        <f t="shared" si="116"/>
        <v>臺中市沙鹿區斗抵社區發展協會</v>
      </c>
    </row>
    <row r="2424" spans="1:13" ht="75">
      <c r="A2424" s="102" t="s">
        <v>2796</v>
      </c>
      <c r="B2424" s="102" t="s">
        <v>3083</v>
      </c>
      <c r="C2424" s="102" t="s">
        <v>3109</v>
      </c>
      <c r="D2424" s="102" t="s">
        <v>2795</v>
      </c>
      <c r="E2424" s="103">
        <v>15</v>
      </c>
      <c r="F2424" s="104" t="s">
        <v>44</v>
      </c>
      <c r="G2424" s="106"/>
      <c r="H2424" s="76" t="s">
        <v>1</v>
      </c>
      <c r="I2424" s="105"/>
      <c r="K2424" s="140" t="str">
        <f t="shared" si="114"/>
        <v>社政業務-社會福利-推行老人福利-獎補助費-對國內團體之捐助</v>
      </c>
      <c r="L2424" s="140" t="str">
        <f t="shared" si="115"/>
        <v>建立社區照顧關懷據點並設置巷弄長照站之充實設施設備費用-經常門</v>
      </c>
      <c r="M2424" s="40" t="str">
        <f t="shared" si="116"/>
        <v>社團法人中華傳愛社區服務協會</v>
      </c>
    </row>
    <row r="2425" spans="1:13" ht="75">
      <c r="A2425" s="102" t="s">
        <v>2796</v>
      </c>
      <c r="B2425" s="102" t="s">
        <v>3083</v>
      </c>
      <c r="C2425" s="102" t="s">
        <v>3053</v>
      </c>
      <c r="D2425" s="102" t="s">
        <v>2795</v>
      </c>
      <c r="E2425" s="103">
        <v>15</v>
      </c>
      <c r="F2425" s="104" t="s">
        <v>44</v>
      </c>
      <c r="G2425" s="106"/>
      <c r="H2425" s="76" t="s">
        <v>1</v>
      </c>
      <c r="I2425" s="105"/>
      <c r="K2425" s="140" t="str">
        <f t="shared" si="114"/>
        <v>社政業務-社會福利-推行老人福利-獎補助費-對國內團體之捐助</v>
      </c>
      <c r="L2425" s="140" t="str">
        <f t="shared" si="115"/>
        <v>建立社區照顧關懷據點並設置巷弄長照站之充實設施設備費用-經常門</v>
      </c>
      <c r="M2425" s="40" t="str">
        <f t="shared" si="116"/>
        <v>臺中市南區西川社區發展協會</v>
      </c>
    </row>
    <row r="2426" spans="1:13" ht="75">
      <c r="A2426" s="102" t="s">
        <v>2796</v>
      </c>
      <c r="B2426" s="102" t="s">
        <v>3079</v>
      </c>
      <c r="C2426" s="102" t="s">
        <v>3053</v>
      </c>
      <c r="D2426" s="102" t="s">
        <v>2795</v>
      </c>
      <c r="E2426" s="103">
        <v>15</v>
      </c>
      <c r="F2426" s="104" t="s">
        <v>44</v>
      </c>
      <c r="G2426" s="106"/>
      <c r="H2426" s="76" t="s">
        <v>1</v>
      </c>
      <c r="I2426" s="105"/>
      <c r="K2426" s="140" t="str">
        <f t="shared" si="114"/>
        <v>社政業務-社會福利-推行老人福利-獎補助費-對國內團體之捐助</v>
      </c>
      <c r="L2426" s="140" t="str">
        <f t="shared" si="115"/>
        <v>建立社區照顧關懷據點並設置巷弄長照站之充實設施設備費用-資本門</v>
      </c>
      <c r="M2426" s="40" t="str">
        <f t="shared" si="116"/>
        <v>臺中市南區西川社區發展協會</v>
      </c>
    </row>
    <row r="2427" spans="1:13" ht="75">
      <c r="A2427" s="102" t="s">
        <v>2796</v>
      </c>
      <c r="B2427" s="102" t="s">
        <v>3083</v>
      </c>
      <c r="C2427" s="102" t="s">
        <v>3110</v>
      </c>
      <c r="D2427" s="102" t="s">
        <v>2795</v>
      </c>
      <c r="E2427" s="103">
        <v>9</v>
      </c>
      <c r="F2427" s="104" t="s">
        <v>44</v>
      </c>
      <c r="G2427" s="106"/>
      <c r="H2427" s="76" t="s">
        <v>1</v>
      </c>
      <c r="I2427" s="105"/>
      <c r="K2427" s="140" t="str">
        <f t="shared" si="114"/>
        <v>社政業務-社會福利-推行老人福利-獎補助費-對國內團體之捐助</v>
      </c>
      <c r="L2427" s="140" t="str">
        <f t="shared" si="115"/>
        <v>建立社區照顧關懷據點並設置巷弄長照站之充實設施設備費用-經常門</v>
      </c>
      <c r="M2427" s="40" t="str">
        <f t="shared" si="116"/>
        <v>臺中市弘馨社會福利關懷協會</v>
      </c>
    </row>
    <row r="2428" spans="1:13" ht="75">
      <c r="A2428" s="102" t="s">
        <v>2796</v>
      </c>
      <c r="B2428" s="102" t="s">
        <v>3079</v>
      </c>
      <c r="C2428" s="102" t="s">
        <v>3110</v>
      </c>
      <c r="D2428" s="102" t="s">
        <v>2795</v>
      </c>
      <c r="E2428" s="103">
        <v>42</v>
      </c>
      <c r="F2428" s="104" t="s">
        <v>44</v>
      </c>
      <c r="G2428" s="106"/>
      <c r="H2428" s="76" t="s">
        <v>1</v>
      </c>
      <c r="I2428" s="105"/>
      <c r="K2428" s="140" t="str">
        <f t="shared" si="114"/>
        <v>社政業務-社會福利-推行老人福利-獎補助費-對國內團體之捐助</v>
      </c>
      <c r="L2428" s="140" t="str">
        <f t="shared" si="115"/>
        <v>建立社區照顧關懷據點並設置巷弄長照站之充實設施設備費用-資本門</v>
      </c>
      <c r="M2428" s="40" t="str">
        <f t="shared" si="116"/>
        <v>臺中市弘馨社會福利關懷協會</v>
      </c>
    </row>
    <row r="2429" spans="1:13" ht="75">
      <c r="A2429" s="102" t="s">
        <v>2796</v>
      </c>
      <c r="B2429" s="102" t="s">
        <v>3079</v>
      </c>
      <c r="C2429" s="102" t="s">
        <v>3110</v>
      </c>
      <c r="D2429" s="102" t="s">
        <v>2795</v>
      </c>
      <c r="E2429" s="103">
        <v>44</v>
      </c>
      <c r="F2429" s="104" t="s">
        <v>44</v>
      </c>
      <c r="G2429" s="106"/>
      <c r="H2429" s="76" t="s">
        <v>1</v>
      </c>
      <c r="I2429" s="105"/>
      <c r="K2429" s="140" t="str">
        <f t="shared" si="114"/>
        <v>社政業務-社會福利-推行老人福利-獎補助費-對國內團體之捐助</v>
      </c>
      <c r="L2429" s="140" t="str">
        <f t="shared" si="115"/>
        <v>建立社區照顧關懷據點並設置巷弄長照站之充實設施設備費用-資本門</v>
      </c>
      <c r="M2429" s="40" t="str">
        <f t="shared" si="116"/>
        <v>臺中市弘馨社會福利關懷協會</v>
      </c>
    </row>
    <row r="2430" spans="1:13" ht="75">
      <c r="A2430" s="102" t="s">
        <v>2796</v>
      </c>
      <c r="B2430" s="102" t="s">
        <v>3083</v>
      </c>
      <c r="C2430" s="102" t="s">
        <v>3110</v>
      </c>
      <c r="D2430" s="102" t="s">
        <v>2795</v>
      </c>
      <c r="E2430" s="103">
        <v>7</v>
      </c>
      <c r="F2430" s="104" t="s">
        <v>44</v>
      </c>
      <c r="G2430" s="106"/>
      <c r="H2430" s="76" t="s">
        <v>1</v>
      </c>
      <c r="I2430" s="105"/>
      <c r="K2430" s="140" t="str">
        <f t="shared" si="114"/>
        <v>社政業務-社會福利-推行老人福利-獎補助費-對國內團體之捐助</v>
      </c>
      <c r="L2430" s="140" t="str">
        <f t="shared" si="115"/>
        <v>建立社區照顧關懷據點並設置巷弄長照站之充實設施設備費用-經常門</v>
      </c>
      <c r="M2430" s="40" t="str">
        <f t="shared" si="116"/>
        <v>臺中市弘馨社會福利關懷協會</v>
      </c>
    </row>
    <row r="2431" spans="1:13" ht="56.25">
      <c r="A2431" s="102" t="s">
        <v>2796</v>
      </c>
      <c r="B2431" s="102" t="s">
        <v>3042</v>
      </c>
      <c r="C2431" s="102" t="s">
        <v>3111</v>
      </c>
      <c r="D2431" s="102" t="s">
        <v>2795</v>
      </c>
      <c r="E2431" s="103">
        <v>36</v>
      </c>
      <c r="F2431" s="104" t="s">
        <v>44</v>
      </c>
      <c r="G2431" s="106"/>
      <c r="H2431" s="76" t="s">
        <v>1</v>
      </c>
      <c r="I2431" s="105"/>
      <c r="K2431" s="140" t="str">
        <f t="shared" si="114"/>
        <v>社政業務-社會福利-推行老人福利-獎補助費-對國內團體之捐助</v>
      </c>
      <c r="L2431" s="140" t="str">
        <f t="shared" si="115"/>
        <v>建立社區照顧關懷據點並設置巷弄長照站</v>
      </c>
      <c r="M2431" s="40" t="str">
        <f t="shared" si="116"/>
        <v>社團法人臺中市基督教豐盛協會</v>
      </c>
    </row>
    <row r="2432" spans="1:13" ht="75">
      <c r="A2432" s="102" t="s">
        <v>2796</v>
      </c>
      <c r="B2432" s="102" t="s">
        <v>3112</v>
      </c>
      <c r="C2432" s="102" t="s">
        <v>3113</v>
      </c>
      <c r="D2432" s="102" t="s">
        <v>2795</v>
      </c>
      <c r="E2432" s="103">
        <v>20</v>
      </c>
      <c r="F2432" s="104" t="s">
        <v>44</v>
      </c>
      <c r="G2432" s="106"/>
      <c r="H2432" s="76" t="s">
        <v>1</v>
      </c>
      <c r="I2432" s="105"/>
      <c r="K2432" s="140" t="str">
        <f t="shared" si="114"/>
        <v>社政業務-社會福利-推行老人福利-獎補助費-對國內團體之捐助</v>
      </c>
      <c r="L2432" s="140" t="str">
        <f t="shared" si="115"/>
        <v>日間托老服務計畫暨建立社區照顧關懷據點並設置巷弄長照站</v>
      </c>
      <c r="M2432" s="40" t="str">
        <f t="shared" si="116"/>
        <v>社團法人臺中市清心社區福祉發展協會(大里清心長青快樂學堂)</v>
      </c>
    </row>
    <row r="2433" spans="1:13" ht="56.25">
      <c r="A2433" s="102" t="s">
        <v>2796</v>
      </c>
      <c r="B2433" s="102" t="s">
        <v>3042</v>
      </c>
      <c r="C2433" s="102" t="s">
        <v>3114</v>
      </c>
      <c r="D2433" s="102" t="s">
        <v>2795</v>
      </c>
      <c r="E2433" s="103">
        <v>20</v>
      </c>
      <c r="F2433" s="104" t="s">
        <v>44</v>
      </c>
      <c r="G2433" s="106"/>
      <c r="H2433" s="76" t="s">
        <v>1</v>
      </c>
      <c r="I2433" s="105"/>
      <c r="K2433" s="140" t="str">
        <f t="shared" si="114"/>
        <v>社政業務-社會福利-推行老人福利-獎補助費-對國內團體之捐助</v>
      </c>
      <c r="L2433" s="140" t="str">
        <f t="shared" si="115"/>
        <v>建立社區照顧關懷據點並設置巷弄長照站</v>
      </c>
      <c r="M2433" s="40" t="str">
        <f t="shared" si="116"/>
        <v>中華民國紅心字會</v>
      </c>
    </row>
    <row r="2434" spans="1:13" ht="56.25">
      <c r="A2434" s="102" t="s">
        <v>2796</v>
      </c>
      <c r="B2434" s="102" t="s">
        <v>3047</v>
      </c>
      <c r="C2434" s="102" t="s">
        <v>3115</v>
      </c>
      <c r="D2434" s="102" t="s">
        <v>2795</v>
      </c>
      <c r="E2434" s="103">
        <v>30</v>
      </c>
      <c r="F2434" s="104" t="s">
        <v>44</v>
      </c>
      <c r="G2434" s="106"/>
      <c r="H2434" s="76" t="s">
        <v>1</v>
      </c>
      <c r="I2434" s="105"/>
      <c r="K2434" s="140" t="str">
        <f t="shared" si="114"/>
        <v>社政業務-社會福利-推行老人福利-獎補助費-對國內團體之捐助</v>
      </c>
      <c r="L2434" s="140" t="str">
        <f t="shared" si="115"/>
        <v>建立社區照顧關懷據點</v>
      </c>
      <c r="M2434" s="40" t="str">
        <f t="shared" si="116"/>
        <v>財團法人基督教台灣信義會</v>
      </c>
    </row>
    <row r="2435" spans="1:13" ht="56.25">
      <c r="A2435" s="102" t="s">
        <v>2796</v>
      </c>
      <c r="B2435" s="102" t="s">
        <v>3047</v>
      </c>
      <c r="C2435" s="102" t="s">
        <v>3116</v>
      </c>
      <c r="D2435" s="102" t="s">
        <v>2795</v>
      </c>
      <c r="E2435" s="103">
        <v>20</v>
      </c>
      <c r="F2435" s="104" t="s">
        <v>44</v>
      </c>
      <c r="G2435" s="106"/>
      <c r="H2435" s="76" t="s">
        <v>1</v>
      </c>
      <c r="I2435" s="105"/>
      <c r="K2435" s="140" t="str">
        <f t="shared" si="114"/>
        <v>社政業務-社會福利-推行老人福利-獎補助費-對國內團體之捐助</v>
      </c>
      <c r="L2435" s="140" t="str">
        <f t="shared" si="115"/>
        <v>建立社區照顧關懷據點</v>
      </c>
      <c r="M2435" s="40" t="str">
        <f t="shared" si="116"/>
        <v>台中市北屯區松勇社區發展協會</v>
      </c>
    </row>
    <row r="2436" spans="1:13" ht="56.25">
      <c r="A2436" s="102" t="s">
        <v>2796</v>
      </c>
      <c r="B2436" s="102" t="s">
        <v>3047</v>
      </c>
      <c r="C2436" s="102" t="s">
        <v>3117</v>
      </c>
      <c r="D2436" s="102" t="s">
        <v>2795</v>
      </c>
      <c r="E2436" s="103">
        <v>20</v>
      </c>
      <c r="F2436" s="104" t="s">
        <v>44</v>
      </c>
      <c r="G2436" s="106"/>
      <c r="H2436" s="76" t="s">
        <v>1</v>
      </c>
      <c r="I2436" s="105"/>
      <c r="K2436" s="140" t="str">
        <f t="shared" ref="K2436:K2499" si="117">A2436</f>
        <v>社政業務-社會福利-推行老人福利-獎補助費-對國內團體之捐助</v>
      </c>
      <c r="L2436" s="140" t="str">
        <f t="shared" ref="L2436:L2499" si="118">B2436</f>
        <v>建立社區照顧關懷據點</v>
      </c>
      <c r="M2436" s="40" t="str">
        <f t="shared" ref="M2436:M2499" si="119">C2436</f>
        <v>臺中市太平區永隆社區發展協會</v>
      </c>
    </row>
    <row r="2437" spans="1:13" ht="56.25">
      <c r="A2437" s="102" t="s">
        <v>2796</v>
      </c>
      <c r="B2437" s="102" t="s">
        <v>3047</v>
      </c>
      <c r="C2437" s="102" t="s">
        <v>3118</v>
      </c>
      <c r="D2437" s="102" t="s">
        <v>2795</v>
      </c>
      <c r="E2437" s="103">
        <v>20</v>
      </c>
      <c r="F2437" s="104" t="s">
        <v>44</v>
      </c>
      <c r="G2437" s="106"/>
      <c r="H2437" s="76" t="s">
        <v>1</v>
      </c>
      <c r="I2437" s="105"/>
      <c r="K2437" s="140" t="str">
        <f t="shared" si="117"/>
        <v>社政業務-社會福利-推行老人福利-獎補助費-對國內團體之捐助</v>
      </c>
      <c r="L2437" s="140" t="str">
        <f t="shared" si="118"/>
        <v>建立社區照顧關懷據點</v>
      </c>
      <c r="M2437" s="40" t="str">
        <f t="shared" si="119"/>
        <v>臺中市太平區平安社區發展協會</v>
      </c>
    </row>
    <row r="2438" spans="1:13" ht="56.25">
      <c r="A2438" s="102" t="s">
        <v>2796</v>
      </c>
      <c r="B2438" s="102" t="s">
        <v>3042</v>
      </c>
      <c r="C2438" s="102" t="s">
        <v>3119</v>
      </c>
      <c r="D2438" s="102" t="s">
        <v>2795</v>
      </c>
      <c r="E2438" s="103">
        <v>20</v>
      </c>
      <c r="F2438" s="104" t="s">
        <v>44</v>
      </c>
      <c r="G2438" s="106"/>
      <c r="H2438" s="76" t="s">
        <v>1</v>
      </c>
      <c r="I2438" s="105"/>
      <c r="K2438" s="140" t="str">
        <f t="shared" si="117"/>
        <v>社政業務-社會福利-推行老人福利-獎補助費-對國內團體之捐助</v>
      </c>
      <c r="L2438" s="140" t="str">
        <f t="shared" si="118"/>
        <v>建立社區照顧關懷據點並設置巷弄長照站</v>
      </c>
      <c r="M2438" s="40" t="str">
        <f t="shared" si="119"/>
        <v>臺中市大雅區西寶社區發展協會</v>
      </c>
    </row>
    <row r="2439" spans="1:13" ht="56.25">
      <c r="A2439" s="102" t="s">
        <v>2796</v>
      </c>
      <c r="B2439" s="102" t="s">
        <v>3042</v>
      </c>
      <c r="C2439" s="102" t="s">
        <v>3120</v>
      </c>
      <c r="D2439" s="102" t="s">
        <v>2795</v>
      </c>
      <c r="E2439" s="103">
        <v>10</v>
      </c>
      <c r="F2439" s="104" t="s">
        <v>44</v>
      </c>
      <c r="G2439" s="106"/>
      <c r="H2439" s="76" t="s">
        <v>1</v>
      </c>
      <c r="I2439" s="105"/>
      <c r="K2439" s="140" t="str">
        <f t="shared" si="117"/>
        <v>社政業務-社會福利-推行老人福利-獎補助費-對國內團體之捐助</v>
      </c>
      <c r="L2439" s="140" t="str">
        <f t="shared" si="118"/>
        <v>建立社區照顧關懷據點並設置巷弄長照站</v>
      </c>
      <c r="M2439" s="40" t="str">
        <f t="shared" si="119"/>
        <v>臺中市大雅區大楓社區發展協會</v>
      </c>
    </row>
    <row r="2440" spans="1:13" ht="56.25">
      <c r="A2440" s="102" t="s">
        <v>2796</v>
      </c>
      <c r="B2440" s="102" t="s">
        <v>3047</v>
      </c>
      <c r="C2440" s="102" t="s">
        <v>3121</v>
      </c>
      <c r="D2440" s="102" t="s">
        <v>2795</v>
      </c>
      <c r="E2440" s="103">
        <v>20</v>
      </c>
      <c r="F2440" s="104" t="s">
        <v>44</v>
      </c>
      <c r="G2440" s="106"/>
      <c r="H2440" s="76" t="s">
        <v>1</v>
      </c>
      <c r="I2440" s="105"/>
      <c r="K2440" s="140" t="str">
        <f t="shared" si="117"/>
        <v>社政業務-社會福利-推行老人福利-獎補助費-對國內團體之捐助</v>
      </c>
      <c r="L2440" s="140" t="str">
        <f t="shared" si="118"/>
        <v>建立社區照顧關懷據點</v>
      </c>
      <c r="M2440" s="40" t="str">
        <f t="shared" si="119"/>
        <v>臺中市大里區新仁社區發展協會</v>
      </c>
    </row>
    <row r="2441" spans="1:13" ht="56.25">
      <c r="A2441" s="102" t="s">
        <v>2796</v>
      </c>
      <c r="B2441" s="102" t="s">
        <v>3047</v>
      </c>
      <c r="C2441" s="102" t="s">
        <v>3122</v>
      </c>
      <c r="D2441" s="102" t="s">
        <v>2795</v>
      </c>
      <c r="E2441" s="103">
        <v>20</v>
      </c>
      <c r="F2441" s="104" t="s">
        <v>44</v>
      </c>
      <c r="G2441" s="106"/>
      <c r="H2441" s="76" t="s">
        <v>1</v>
      </c>
      <c r="I2441" s="105"/>
      <c r="K2441" s="140" t="str">
        <f t="shared" si="117"/>
        <v>社政業務-社會福利-推行老人福利-獎補助費-對國內團體之捐助</v>
      </c>
      <c r="L2441" s="140" t="str">
        <f t="shared" si="118"/>
        <v>建立社區照顧關懷據點</v>
      </c>
      <c r="M2441" s="40" t="str">
        <f t="shared" si="119"/>
        <v>臺中市大里區瑞城社區發展協會</v>
      </c>
    </row>
    <row r="2442" spans="1:13" ht="56.25">
      <c r="A2442" s="102" t="s">
        <v>2796</v>
      </c>
      <c r="B2442" s="102" t="s">
        <v>3042</v>
      </c>
      <c r="C2442" s="102" t="s">
        <v>3123</v>
      </c>
      <c r="D2442" s="102" t="s">
        <v>2795</v>
      </c>
      <c r="E2442" s="103">
        <v>30</v>
      </c>
      <c r="F2442" s="104" t="s">
        <v>44</v>
      </c>
      <c r="G2442" s="106"/>
      <c r="H2442" s="76" t="s">
        <v>1</v>
      </c>
      <c r="I2442" s="105"/>
      <c r="K2442" s="140" t="str">
        <f t="shared" si="117"/>
        <v>社政業務-社會福利-推行老人福利-獎補助費-對國內團體之捐助</v>
      </c>
      <c r="L2442" s="140" t="str">
        <f t="shared" si="118"/>
        <v>建立社區照顧關懷據點並設置巷弄長照站</v>
      </c>
      <c r="M2442" s="40" t="str">
        <f t="shared" si="119"/>
        <v>臺中市豐原區翁社社區發展協會</v>
      </c>
    </row>
    <row r="2443" spans="1:13" ht="56.25">
      <c r="A2443" s="102" t="s">
        <v>2796</v>
      </c>
      <c r="B2443" s="102" t="s">
        <v>3042</v>
      </c>
      <c r="C2443" s="102" t="s">
        <v>3124</v>
      </c>
      <c r="D2443" s="102" t="s">
        <v>2795</v>
      </c>
      <c r="E2443" s="103">
        <v>20</v>
      </c>
      <c r="F2443" s="104" t="s">
        <v>44</v>
      </c>
      <c r="G2443" s="106"/>
      <c r="H2443" s="76" t="s">
        <v>1</v>
      </c>
      <c r="I2443" s="105"/>
      <c r="K2443" s="140" t="str">
        <f t="shared" si="117"/>
        <v>社政業務-社會福利-推行老人福利-獎補助費-對國內團體之捐助</v>
      </c>
      <c r="L2443" s="140" t="str">
        <f t="shared" si="118"/>
        <v>建立社區照顧關懷據點並設置巷弄長照站</v>
      </c>
      <c r="M2443" s="40" t="str">
        <f t="shared" si="119"/>
        <v>台中市豐原區豐原社區發展協會</v>
      </c>
    </row>
    <row r="2444" spans="1:13" ht="56.25">
      <c r="A2444" s="102" t="s">
        <v>2796</v>
      </c>
      <c r="B2444" s="102" t="s">
        <v>3042</v>
      </c>
      <c r="C2444" s="102" t="s">
        <v>3091</v>
      </c>
      <c r="D2444" s="102" t="s">
        <v>2795</v>
      </c>
      <c r="E2444" s="103">
        <v>36</v>
      </c>
      <c r="F2444" s="104" t="s">
        <v>44</v>
      </c>
      <c r="G2444" s="106"/>
      <c r="H2444" s="76" t="s">
        <v>1</v>
      </c>
      <c r="I2444" s="105"/>
      <c r="K2444" s="140" t="str">
        <f t="shared" si="117"/>
        <v>社政業務-社會福利-推行老人福利-獎補助費-對國內團體之捐助</v>
      </c>
      <c r="L2444" s="140" t="str">
        <f t="shared" si="118"/>
        <v>建立社區照顧關懷據點並設置巷弄長照站</v>
      </c>
      <c r="M2444" s="40" t="str">
        <f t="shared" si="119"/>
        <v>臺中市霧峰區北柳社區發展協會</v>
      </c>
    </row>
    <row r="2445" spans="1:13" ht="56.25">
      <c r="A2445" s="102" t="s">
        <v>2796</v>
      </c>
      <c r="B2445" s="102" t="s">
        <v>3042</v>
      </c>
      <c r="C2445" s="102" t="s">
        <v>2602</v>
      </c>
      <c r="D2445" s="102" t="s">
        <v>2795</v>
      </c>
      <c r="E2445" s="103">
        <v>20</v>
      </c>
      <c r="F2445" s="104" t="s">
        <v>44</v>
      </c>
      <c r="G2445" s="106"/>
      <c r="H2445" s="76" t="s">
        <v>1</v>
      </c>
      <c r="I2445" s="105"/>
      <c r="K2445" s="140" t="str">
        <f t="shared" si="117"/>
        <v>社政業務-社會福利-推行老人福利-獎補助費-對國內團體之捐助</v>
      </c>
      <c r="L2445" s="140" t="str">
        <f t="shared" si="118"/>
        <v>建立社區照顧關懷據點並設置巷弄長照站</v>
      </c>
      <c r="M2445" s="40" t="str">
        <f t="shared" si="119"/>
        <v>臺中市霧峰區舊正社區發展協會</v>
      </c>
    </row>
    <row r="2446" spans="1:13" ht="56.25">
      <c r="A2446" s="102" t="s">
        <v>2796</v>
      </c>
      <c r="B2446" s="102" t="s">
        <v>3042</v>
      </c>
      <c r="C2446" s="102" t="s">
        <v>3093</v>
      </c>
      <c r="D2446" s="102" t="s">
        <v>2795</v>
      </c>
      <c r="E2446" s="103">
        <v>20</v>
      </c>
      <c r="F2446" s="104" t="s">
        <v>44</v>
      </c>
      <c r="G2446" s="106"/>
      <c r="H2446" s="76" t="s">
        <v>1</v>
      </c>
      <c r="I2446" s="105"/>
      <c r="K2446" s="140" t="str">
        <f t="shared" si="117"/>
        <v>社政業務-社會福利-推行老人福利-獎補助費-對國內團體之捐助</v>
      </c>
      <c r="L2446" s="140" t="str">
        <f t="shared" si="118"/>
        <v>建立社區照顧關懷據點並設置巷弄長照站</v>
      </c>
      <c r="M2446" s="40" t="str">
        <f t="shared" si="119"/>
        <v>臺中市霧峰區錦榮社區發展協會</v>
      </c>
    </row>
    <row r="2447" spans="1:13" ht="56.25">
      <c r="A2447" s="102" t="s">
        <v>2796</v>
      </c>
      <c r="B2447" s="102" t="s">
        <v>3042</v>
      </c>
      <c r="C2447" s="102" t="s">
        <v>211</v>
      </c>
      <c r="D2447" s="102" t="s">
        <v>2795</v>
      </c>
      <c r="E2447" s="103">
        <v>36</v>
      </c>
      <c r="F2447" s="104" t="s">
        <v>44</v>
      </c>
      <c r="G2447" s="106"/>
      <c r="H2447" s="76" t="s">
        <v>1</v>
      </c>
      <c r="I2447" s="105"/>
      <c r="K2447" s="140" t="str">
        <f t="shared" si="117"/>
        <v>社政業務-社會福利-推行老人福利-獎補助費-對國內團體之捐助</v>
      </c>
      <c r="L2447" s="140" t="str">
        <f t="shared" si="118"/>
        <v>建立社區照顧關懷據點並設置巷弄長照站</v>
      </c>
      <c r="M2447" s="40" t="str">
        <f t="shared" si="119"/>
        <v>臺中市梧棲區草湳社區發展協會</v>
      </c>
    </row>
    <row r="2448" spans="1:13" ht="56.25">
      <c r="A2448" s="102" t="s">
        <v>2796</v>
      </c>
      <c r="B2448" s="102" t="s">
        <v>3042</v>
      </c>
      <c r="C2448" s="102" t="s">
        <v>3125</v>
      </c>
      <c r="D2448" s="102" t="s">
        <v>2795</v>
      </c>
      <c r="E2448" s="103">
        <v>36</v>
      </c>
      <c r="F2448" s="104" t="s">
        <v>44</v>
      </c>
      <c r="G2448" s="106"/>
      <c r="H2448" s="76" t="s">
        <v>1</v>
      </c>
      <c r="I2448" s="105"/>
      <c r="K2448" s="140" t="str">
        <f t="shared" si="117"/>
        <v>社政業務-社會福利-推行老人福利-獎補助費-對國內團體之捐助</v>
      </c>
      <c r="L2448" s="140" t="str">
        <f t="shared" si="118"/>
        <v>建立社區照顧關懷據點並設置巷弄長照站</v>
      </c>
      <c r="M2448" s="40" t="str">
        <f t="shared" si="119"/>
        <v>臺中市幸福關懷發展協會</v>
      </c>
    </row>
    <row r="2449" spans="1:13" ht="56.25">
      <c r="A2449" s="102" t="s">
        <v>2796</v>
      </c>
      <c r="B2449" s="102" t="s">
        <v>3042</v>
      </c>
      <c r="C2449" s="102" t="s">
        <v>3120</v>
      </c>
      <c r="D2449" s="102" t="s">
        <v>2795</v>
      </c>
      <c r="E2449" s="103">
        <v>20</v>
      </c>
      <c r="F2449" s="104" t="s">
        <v>44</v>
      </c>
      <c r="G2449" s="106"/>
      <c r="H2449" s="76" t="s">
        <v>1</v>
      </c>
      <c r="I2449" s="105"/>
      <c r="K2449" s="140" t="str">
        <f t="shared" si="117"/>
        <v>社政業務-社會福利-推行老人福利-獎補助費-對國內團體之捐助</v>
      </c>
      <c r="L2449" s="140" t="str">
        <f t="shared" si="118"/>
        <v>建立社區照顧關懷據點並設置巷弄長照站</v>
      </c>
      <c r="M2449" s="40" t="str">
        <f t="shared" si="119"/>
        <v>臺中市大雅區大楓社區發展協會</v>
      </c>
    </row>
    <row r="2450" spans="1:13" ht="56.25">
      <c r="A2450" s="102" t="s">
        <v>2796</v>
      </c>
      <c r="B2450" s="102" t="s">
        <v>3042</v>
      </c>
      <c r="C2450" s="102" t="s">
        <v>3046</v>
      </c>
      <c r="D2450" s="102" t="s">
        <v>2795</v>
      </c>
      <c r="E2450" s="103">
        <v>30</v>
      </c>
      <c r="F2450" s="104" t="s">
        <v>44</v>
      </c>
      <c r="G2450" s="106"/>
      <c r="H2450" s="76" t="s">
        <v>1</v>
      </c>
      <c r="I2450" s="105"/>
      <c r="K2450" s="140" t="str">
        <f t="shared" si="117"/>
        <v>社政業務-社會福利-推行老人福利-獎補助費-對國內團體之捐助</v>
      </c>
      <c r="L2450" s="140" t="str">
        <f t="shared" si="118"/>
        <v>建立社區照顧關懷據點並設置巷弄長照站</v>
      </c>
      <c r="M2450" s="40" t="str">
        <f t="shared" si="119"/>
        <v>台中市西屯區福瑞社區發展協會</v>
      </c>
    </row>
    <row r="2451" spans="1:13" ht="56.25">
      <c r="A2451" s="102" t="s">
        <v>2796</v>
      </c>
      <c r="B2451" s="102" t="s">
        <v>3042</v>
      </c>
      <c r="C2451" s="102" t="s">
        <v>3090</v>
      </c>
      <c r="D2451" s="102" t="s">
        <v>2795</v>
      </c>
      <c r="E2451" s="103">
        <v>36</v>
      </c>
      <c r="F2451" s="104" t="s">
        <v>44</v>
      </c>
      <c r="G2451" s="106"/>
      <c r="H2451" s="76" t="s">
        <v>1</v>
      </c>
      <c r="I2451" s="105"/>
      <c r="K2451" s="140" t="str">
        <f t="shared" si="117"/>
        <v>社政業務-社會福利-推行老人福利-獎補助費-對國內團體之捐助</v>
      </c>
      <c r="L2451" s="140" t="str">
        <f t="shared" si="118"/>
        <v>建立社區照顧關懷據點並設置巷弄長照站</v>
      </c>
      <c r="M2451" s="40" t="str">
        <f t="shared" si="119"/>
        <v>臺中市豐原區翁明社區發展協會</v>
      </c>
    </row>
    <row r="2452" spans="1:13" ht="56.25">
      <c r="A2452" s="102" t="s">
        <v>2796</v>
      </c>
      <c r="B2452" s="102" t="s">
        <v>3042</v>
      </c>
      <c r="C2452" s="102" t="s">
        <v>3110</v>
      </c>
      <c r="D2452" s="102" t="s">
        <v>2795</v>
      </c>
      <c r="E2452" s="103">
        <v>36</v>
      </c>
      <c r="F2452" s="104" t="s">
        <v>44</v>
      </c>
      <c r="G2452" s="106"/>
      <c r="H2452" s="76" t="s">
        <v>1</v>
      </c>
      <c r="I2452" s="105"/>
      <c r="K2452" s="140" t="str">
        <f t="shared" si="117"/>
        <v>社政業務-社會福利-推行老人福利-獎補助費-對國內團體之捐助</v>
      </c>
      <c r="L2452" s="140" t="str">
        <f t="shared" si="118"/>
        <v>建立社區照顧關懷據點並設置巷弄長照站</v>
      </c>
      <c r="M2452" s="40" t="str">
        <f t="shared" si="119"/>
        <v>臺中市弘馨社會福利關懷協會</v>
      </c>
    </row>
    <row r="2453" spans="1:13" ht="56.25">
      <c r="A2453" s="102" t="s">
        <v>2796</v>
      </c>
      <c r="B2453" s="102" t="s">
        <v>3042</v>
      </c>
      <c r="C2453" s="102" t="s">
        <v>3110</v>
      </c>
      <c r="D2453" s="102" t="s">
        <v>2795</v>
      </c>
      <c r="E2453" s="103">
        <v>36</v>
      </c>
      <c r="F2453" s="104" t="s">
        <v>44</v>
      </c>
      <c r="G2453" s="106"/>
      <c r="H2453" s="76" t="s">
        <v>1</v>
      </c>
      <c r="I2453" s="105"/>
      <c r="K2453" s="140" t="str">
        <f t="shared" si="117"/>
        <v>社政業務-社會福利-推行老人福利-獎補助費-對國內團體之捐助</v>
      </c>
      <c r="L2453" s="140" t="str">
        <f t="shared" si="118"/>
        <v>建立社區照顧關懷據點並設置巷弄長照站</v>
      </c>
      <c r="M2453" s="40" t="str">
        <f t="shared" si="119"/>
        <v>臺中市弘馨社會福利關懷協會</v>
      </c>
    </row>
    <row r="2454" spans="1:13" ht="56.25">
      <c r="A2454" s="102" t="s">
        <v>2796</v>
      </c>
      <c r="B2454" s="102" t="s">
        <v>3126</v>
      </c>
      <c r="C2454" s="102" t="s">
        <v>3127</v>
      </c>
      <c r="D2454" s="102" t="s">
        <v>2795</v>
      </c>
      <c r="E2454" s="103">
        <v>36</v>
      </c>
      <c r="F2454" s="104" t="s">
        <v>44</v>
      </c>
      <c r="G2454" s="106"/>
      <c r="H2454" s="76" t="s">
        <v>1</v>
      </c>
      <c r="I2454" s="105"/>
      <c r="K2454" s="140" t="str">
        <f t="shared" si="117"/>
        <v>社政業務-社會福利-推行老人福利-獎補助費-對國內團體之捐助</v>
      </c>
      <c r="L2454" s="140" t="str">
        <f t="shared" si="118"/>
        <v>建立社區照顧關懷據點並設置巷弄站長照站</v>
      </c>
      <c r="M2454" s="40" t="str">
        <f t="shared" si="119"/>
        <v>共生宅發展協會</v>
      </c>
    </row>
    <row r="2455" spans="1:13" ht="56.25">
      <c r="A2455" s="102" t="s">
        <v>2796</v>
      </c>
      <c r="B2455" s="102" t="s">
        <v>3126</v>
      </c>
      <c r="C2455" s="102" t="s">
        <v>3128</v>
      </c>
      <c r="D2455" s="102" t="s">
        <v>2795</v>
      </c>
      <c r="E2455" s="103">
        <v>36</v>
      </c>
      <c r="F2455" s="104" t="s">
        <v>44</v>
      </c>
      <c r="G2455" s="106"/>
      <c r="H2455" s="76" t="s">
        <v>1</v>
      </c>
      <c r="I2455" s="105"/>
      <c r="K2455" s="140" t="str">
        <f t="shared" si="117"/>
        <v>社政業務-社會福利-推行老人福利-獎補助費-對國內團體之捐助</v>
      </c>
      <c r="L2455" s="140" t="str">
        <f t="shared" si="118"/>
        <v>建立社區照顧關懷據點並設置巷弄站長照站</v>
      </c>
      <c r="M2455" s="40" t="str">
        <f t="shared" si="119"/>
        <v>正和書院</v>
      </c>
    </row>
    <row r="2456" spans="1:13" ht="75">
      <c r="A2456" s="102" t="s">
        <v>2796</v>
      </c>
      <c r="B2456" s="102" t="s">
        <v>3083</v>
      </c>
      <c r="C2456" s="102" t="s">
        <v>3129</v>
      </c>
      <c r="D2456" s="102" t="s">
        <v>2795</v>
      </c>
      <c r="E2456" s="103">
        <v>8</v>
      </c>
      <c r="F2456" s="104" t="s">
        <v>44</v>
      </c>
      <c r="G2456" s="106"/>
      <c r="H2456" s="76" t="s">
        <v>1</v>
      </c>
      <c r="I2456" s="105"/>
      <c r="K2456" s="140" t="str">
        <f t="shared" si="117"/>
        <v>社政業務-社會福利-推行老人福利-獎補助費-對國內團體之捐助</v>
      </c>
      <c r="L2456" s="140" t="str">
        <f t="shared" si="118"/>
        <v>建立社區照顧關懷據點並設置巷弄長照站之充實設施設備費用-經常門</v>
      </c>
      <c r="M2456" s="40" t="str">
        <f t="shared" si="119"/>
        <v>臺中市潭子區聚興社區發展協會林曾美珠</v>
      </c>
    </row>
    <row r="2457" spans="1:13" ht="75">
      <c r="A2457" s="102" t="s">
        <v>2796</v>
      </c>
      <c r="B2457" s="102" t="s">
        <v>3130</v>
      </c>
      <c r="C2457" s="102" t="s">
        <v>3131</v>
      </c>
      <c r="D2457" s="102" t="s">
        <v>2795</v>
      </c>
      <c r="E2457" s="103">
        <v>76</v>
      </c>
      <c r="F2457" s="104" t="s">
        <v>44</v>
      </c>
      <c r="G2457" s="106"/>
      <c r="H2457" s="76" t="s">
        <v>1</v>
      </c>
      <c r="I2457" s="105"/>
      <c r="K2457" s="140" t="str">
        <f t="shared" si="117"/>
        <v>社政業務-社會福利-推行老人福利-獎補助費-對國內團體之捐助</v>
      </c>
      <c r="L2457" s="140" t="str">
        <f t="shared" si="118"/>
        <v>建立社區照顧關懷據點並設置巷弄長照站之開辦設施設備費用-資本門</v>
      </c>
      <c r="M2457" s="40" t="str">
        <f t="shared" si="119"/>
        <v>臺中市豐原區南村里愛護您關照協會謝見忠</v>
      </c>
    </row>
    <row r="2458" spans="1:13" ht="75">
      <c r="A2458" s="102" t="s">
        <v>2796</v>
      </c>
      <c r="B2458" s="102" t="s">
        <v>3081</v>
      </c>
      <c r="C2458" s="102" t="s">
        <v>3131</v>
      </c>
      <c r="D2458" s="102" t="s">
        <v>2795</v>
      </c>
      <c r="E2458" s="103">
        <v>24</v>
      </c>
      <c r="F2458" s="104" t="s">
        <v>44</v>
      </c>
      <c r="G2458" s="106"/>
      <c r="H2458" s="76" t="s">
        <v>1</v>
      </c>
      <c r="I2458" s="105"/>
      <c r="K2458" s="140" t="str">
        <f t="shared" si="117"/>
        <v>社政業務-社會福利-推行老人福利-獎補助費-對國內團體之捐助</v>
      </c>
      <c r="L2458" s="140" t="str">
        <f t="shared" si="118"/>
        <v>建立社區照顧關懷據點並設置巷弄長照站之開辦設施設備費用-經常門</v>
      </c>
      <c r="M2458" s="40" t="str">
        <f t="shared" si="119"/>
        <v>臺中市豐原區南村里愛護您關照協會謝見忠</v>
      </c>
    </row>
    <row r="2459" spans="1:13" ht="56.25">
      <c r="A2459" s="102" t="s">
        <v>2796</v>
      </c>
      <c r="B2459" s="102" t="s">
        <v>3099</v>
      </c>
      <c r="C2459" s="102" t="s">
        <v>3132</v>
      </c>
      <c r="D2459" s="102" t="s">
        <v>2795</v>
      </c>
      <c r="E2459" s="103">
        <v>9</v>
      </c>
      <c r="F2459" s="104" t="s">
        <v>44</v>
      </c>
      <c r="G2459" s="106"/>
      <c r="H2459" s="76" t="s">
        <v>1</v>
      </c>
      <c r="I2459" s="105"/>
      <c r="K2459" s="140" t="str">
        <f t="shared" si="117"/>
        <v>社政業務-社會福利-推行老人福利-獎補助費-對國內團體之捐助</v>
      </c>
      <c r="L2459" s="140" t="str">
        <f t="shared" si="118"/>
        <v>建立社區照顧關懷據點之充實設施設備-經常門</v>
      </c>
      <c r="M2459" s="40" t="str">
        <f t="shared" si="119"/>
        <v>臺中市沙鹿區鹿寮社區發展協會</v>
      </c>
    </row>
    <row r="2460" spans="1:13" ht="112.5">
      <c r="A2460" s="102" t="s">
        <v>2796</v>
      </c>
      <c r="B2460" s="102" t="s">
        <v>3133</v>
      </c>
      <c r="C2460" s="102" t="s">
        <v>3059</v>
      </c>
      <c r="D2460" s="102" t="s">
        <v>2795</v>
      </c>
      <c r="E2460" s="103">
        <v>20</v>
      </c>
      <c r="F2460" s="104" t="s">
        <v>44</v>
      </c>
      <c r="G2460" s="106"/>
      <c r="H2460" s="76" t="s">
        <v>1</v>
      </c>
      <c r="I2460" s="105"/>
      <c r="K2460" s="140" t="str">
        <f t="shared" si="117"/>
        <v>社政業務-社會福利-推行老人福利-獎補助費-對國內團體之捐助</v>
      </c>
      <c r="L2460" s="140" t="str">
        <f t="shared" si="118"/>
        <v>社區照顧關懷據點整合性補助計畫-「春節期間加強關懷獨居老人服務計畫之據點圍爐服務案」</v>
      </c>
      <c r="M2460" s="40" t="str">
        <f t="shared" si="119"/>
        <v>財團法人天主教聖母聖心修女會</v>
      </c>
    </row>
    <row r="2461" spans="1:13" ht="56.25">
      <c r="A2461" s="102" t="s">
        <v>2796</v>
      </c>
      <c r="B2461" s="102" t="s">
        <v>3047</v>
      </c>
      <c r="C2461" s="102" t="s">
        <v>3134</v>
      </c>
      <c r="D2461" s="102" t="s">
        <v>2795</v>
      </c>
      <c r="E2461" s="103">
        <v>20</v>
      </c>
      <c r="F2461" s="104" t="s">
        <v>44</v>
      </c>
      <c r="G2461" s="106"/>
      <c r="H2461" s="76" t="s">
        <v>1</v>
      </c>
      <c r="I2461" s="105"/>
      <c r="K2461" s="140" t="str">
        <f t="shared" si="117"/>
        <v>社政業務-社會福利-推行老人福利-獎補助費-對國內團體之捐助</v>
      </c>
      <c r="L2461" s="140" t="str">
        <f t="shared" si="118"/>
        <v>建立社區照顧關懷據點</v>
      </c>
      <c r="M2461" s="40" t="str">
        <f t="shared" si="119"/>
        <v>臺中市正緣文教慈善會</v>
      </c>
    </row>
    <row r="2462" spans="1:13" ht="56.25">
      <c r="A2462" s="102" t="s">
        <v>2796</v>
      </c>
      <c r="B2462" s="102" t="s">
        <v>3042</v>
      </c>
      <c r="C2462" s="102" t="s">
        <v>3119</v>
      </c>
      <c r="D2462" s="102" t="s">
        <v>2795</v>
      </c>
      <c r="E2462" s="103">
        <v>30</v>
      </c>
      <c r="F2462" s="104" t="s">
        <v>44</v>
      </c>
      <c r="G2462" s="106"/>
      <c r="H2462" s="76" t="s">
        <v>1</v>
      </c>
      <c r="I2462" s="105"/>
      <c r="K2462" s="140" t="str">
        <f t="shared" si="117"/>
        <v>社政業務-社會福利-推行老人福利-獎補助費-對國內團體之捐助</v>
      </c>
      <c r="L2462" s="140" t="str">
        <f t="shared" si="118"/>
        <v>建立社區照顧關懷據點並設置巷弄長照站</v>
      </c>
      <c r="M2462" s="40" t="str">
        <f t="shared" si="119"/>
        <v>臺中市大雅區西寶社區發展協會</v>
      </c>
    </row>
    <row r="2463" spans="1:13" ht="56.25">
      <c r="A2463" s="102" t="s">
        <v>2796</v>
      </c>
      <c r="B2463" s="102" t="s">
        <v>3047</v>
      </c>
      <c r="C2463" s="102" t="s">
        <v>3135</v>
      </c>
      <c r="D2463" s="102" t="s">
        <v>2795</v>
      </c>
      <c r="E2463" s="103">
        <v>20</v>
      </c>
      <c r="F2463" s="104" t="s">
        <v>44</v>
      </c>
      <c r="G2463" s="106"/>
      <c r="H2463" s="76" t="s">
        <v>1</v>
      </c>
      <c r="I2463" s="105"/>
      <c r="K2463" s="140" t="str">
        <f t="shared" si="117"/>
        <v>社政業務-社會福利-推行老人福利-獎補助費-對國內團體之捐助</v>
      </c>
      <c r="L2463" s="140" t="str">
        <f t="shared" si="118"/>
        <v>建立社區照顧關懷據點</v>
      </c>
      <c r="M2463" s="40" t="str">
        <f t="shared" si="119"/>
        <v>社團法人臺中市長幼關懷協會</v>
      </c>
    </row>
    <row r="2464" spans="1:13" ht="56.25">
      <c r="A2464" s="102" t="s">
        <v>2796</v>
      </c>
      <c r="B2464" s="102" t="s">
        <v>3042</v>
      </c>
      <c r="C2464" s="102" t="s">
        <v>3136</v>
      </c>
      <c r="D2464" s="102" t="s">
        <v>2795</v>
      </c>
      <c r="E2464" s="103">
        <v>30</v>
      </c>
      <c r="F2464" s="104" t="s">
        <v>44</v>
      </c>
      <c r="G2464" s="106"/>
      <c r="H2464" s="76" t="s">
        <v>1</v>
      </c>
      <c r="I2464" s="105"/>
      <c r="K2464" s="140" t="str">
        <f t="shared" si="117"/>
        <v>社政業務-社會福利-推行老人福利-獎補助費-對國內團體之捐助</v>
      </c>
      <c r="L2464" s="140" t="str">
        <f t="shared" si="118"/>
        <v>建立社區照顧關懷據點並設置巷弄長照站</v>
      </c>
      <c r="M2464" s="40" t="str">
        <f t="shared" si="119"/>
        <v>臺中市豐原區南村社區發展協會</v>
      </c>
    </row>
    <row r="2465" spans="1:13" ht="56.25">
      <c r="A2465" s="102" t="s">
        <v>2796</v>
      </c>
      <c r="B2465" s="102" t="s">
        <v>3042</v>
      </c>
      <c r="C2465" s="102" t="s">
        <v>3137</v>
      </c>
      <c r="D2465" s="102" t="s">
        <v>2795</v>
      </c>
      <c r="E2465" s="103">
        <v>20</v>
      </c>
      <c r="F2465" s="104" t="s">
        <v>44</v>
      </c>
      <c r="G2465" s="106"/>
      <c r="H2465" s="76" t="s">
        <v>1</v>
      </c>
      <c r="I2465" s="105"/>
      <c r="K2465" s="140" t="str">
        <f t="shared" si="117"/>
        <v>社政業務-社會福利-推行老人福利-獎補助費-對國內團體之捐助</v>
      </c>
      <c r="L2465" s="140" t="str">
        <f t="shared" si="118"/>
        <v>建立社區照顧關懷據點並設置巷弄長照站</v>
      </c>
      <c r="M2465" s="40" t="str">
        <f t="shared" si="119"/>
        <v>台中市南區平和社區發展協會</v>
      </c>
    </row>
    <row r="2466" spans="1:13" ht="56.25">
      <c r="A2466" s="102" t="s">
        <v>2796</v>
      </c>
      <c r="B2466" s="102" t="s">
        <v>3042</v>
      </c>
      <c r="C2466" s="102" t="s">
        <v>3138</v>
      </c>
      <c r="D2466" s="102" t="s">
        <v>2795</v>
      </c>
      <c r="E2466" s="103">
        <v>20</v>
      </c>
      <c r="F2466" s="104" t="s">
        <v>44</v>
      </c>
      <c r="G2466" s="106"/>
      <c r="H2466" s="76" t="s">
        <v>1</v>
      </c>
      <c r="I2466" s="105"/>
      <c r="K2466" s="140" t="str">
        <f t="shared" si="117"/>
        <v>社政業務-社會福利-推行老人福利-獎補助費-對國內團體之捐助</v>
      </c>
      <c r="L2466" s="140" t="str">
        <f t="shared" si="118"/>
        <v>建立社區照顧關懷據點並設置巷弄長照站</v>
      </c>
      <c r="M2466" s="40" t="str">
        <f t="shared" si="119"/>
        <v>社團法人臺中市仁和樂活長青協會</v>
      </c>
    </row>
    <row r="2467" spans="1:13" ht="56.25">
      <c r="A2467" s="102" t="s">
        <v>2796</v>
      </c>
      <c r="B2467" s="102" t="s">
        <v>3042</v>
      </c>
      <c r="C2467" s="102" t="s">
        <v>3139</v>
      </c>
      <c r="D2467" s="102" t="s">
        <v>2795</v>
      </c>
      <c r="E2467" s="103">
        <v>20</v>
      </c>
      <c r="F2467" s="104" t="s">
        <v>44</v>
      </c>
      <c r="G2467" s="106"/>
      <c r="H2467" s="76" t="s">
        <v>1</v>
      </c>
      <c r="I2467" s="105"/>
      <c r="K2467" s="140" t="str">
        <f t="shared" si="117"/>
        <v>社政業務-社會福利-推行老人福利-獎補助費-對國內團體之捐助</v>
      </c>
      <c r="L2467" s="140" t="str">
        <f t="shared" si="118"/>
        <v>建立社區照顧關懷據點並設置巷弄長照站</v>
      </c>
      <c r="M2467" s="40" t="str">
        <f t="shared" si="119"/>
        <v>財團法人天主教聖心基金會</v>
      </c>
    </row>
    <row r="2468" spans="1:13" ht="112.5">
      <c r="A2468" s="102" t="s">
        <v>2796</v>
      </c>
      <c r="B2468" s="102" t="s">
        <v>3140</v>
      </c>
      <c r="C2468" s="102" t="s">
        <v>3141</v>
      </c>
      <c r="D2468" s="102" t="s">
        <v>2795</v>
      </c>
      <c r="E2468" s="103">
        <v>18</v>
      </c>
      <c r="F2468" s="104" t="s">
        <v>44</v>
      </c>
      <c r="G2468" s="106"/>
      <c r="H2468" s="76" t="s">
        <v>1</v>
      </c>
      <c r="I2468" s="105"/>
      <c r="K2468" s="140" t="str">
        <f t="shared" si="117"/>
        <v>社政業務-社會福利-推行老人福利-獎補助費-對國內團體之捐助</v>
      </c>
      <c r="L2468" s="140" t="str">
        <f t="shared" si="118"/>
        <v>社區照顧關懷據點整合性補助計畫之「春節期間加強關懷獨居老人服務計畫之據點圍爐服務案」</v>
      </c>
      <c r="M2468" s="40" t="str">
        <f t="shared" si="119"/>
        <v>財團法人福智慈善基金會</v>
      </c>
    </row>
    <row r="2469" spans="1:13" ht="56.25">
      <c r="A2469" s="102" t="s">
        <v>2796</v>
      </c>
      <c r="B2469" s="102" t="s">
        <v>3142</v>
      </c>
      <c r="C2469" s="102" t="s">
        <v>3143</v>
      </c>
      <c r="D2469" s="102" t="s">
        <v>2795</v>
      </c>
      <c r="E2469" s="103">
        <v>48</v>
      </c>
      <c r="F2469" s="104" t="s">
        <v>44</v>
      </c>
      <c r="G2469" s="106"/>
      <c r="H2469" s="76" t="s">
        <v>1</v>
      </c>
      <c r="I2469" s="105"/>
      <c r="K2469" s="140" t="str">
        <f t="shared" si="117"/>
        <v>社政業務-社會福利-推行老人福利-獎補助費-對國內團體之捐助</v>
      </c>
      <c r="L2469" s="140" t="str">
        <f t="shared" si="118"/>
        <v>建立社區照顧關懷據點並設置巷弄長照站之開辦費</v>
      </c>
      <c r="M2469" s="40" t="str">
        <f t="shared" si="119"/>
        <v>臺中市頂橋仔發展協會蔡昀諠</v>
      </c>
    </row>
    <row r="2470" spans="1:13" ht="75">
      <c r="A2470" s="102" t="s">
        <v>2796</v>
      </c>
      <c r="B2470" s="102" t="s">
        <v>3083</v>
      </c>
      <c r="C2470" s="102" t="s">
        <v>3144</v>
      </c>
      <c r="D2470" s="102" t="s">
        <v>2795</v>
      </c>
      <c r="E2470" s="103">
        <v>8</v>
      </c>
      <c r="F2470" s="104" t="s">
        <v>44</v>
      </c>
      <c r="G2470" s="106"/>
      <c r="H2470" s="76" t="s">
        <v>1</v>
      </c>
      <c r="I2470" s="105"/>
      <c r="K2470" s="140" t="str">
        <f t="shared" si="117"/>
        <v>社政業務-社會福利-推行老人福利-獎補助費-對國內團體之捐助</v>
      </c>
      <c r="L2470" s="140" t="str">
        <f t="shared" si="118"/>
        <v>建立社區照顧關懷據點並設置巷弄長照站之充實設施設備費用-經常門</v>
      </c>
      <c r="M2470" s="40" t="str">
        <f t="shared" si="119"/>
        <v>財團法人環宇國際文化教育基金會</v>
      </c>
    </row>
    <row r="2471" spans="1:13" ht="56.25">
      <c r="A2471" s="102" t="s">
        <v>2796</v>
      </c>
      <c r="B2471" s="102" t="s">
        <v>3145</v>
      </c>
      <c r="C2471" s="102" t="s">
        <v>3146</v>
      </c>
      <c r="D2471" s="102" t="s">
        <v>2795</v>
      </c>
      <c r="E2471" s="103">
        <v>20</v>
      </c>
      <c r="F2471" s="104" t="s">
        <v>44</v>
      </c>
      <c r="G2471" s="106"/>
      <c r="H2471" s="76" t="s">
        <v>1</v>
      </c>
      <c r="I2471" s="105"/>
      <c r="K2471" s="140" t="str">
        <f t="shared" si="117"/>
        <v>社政業務-社會福利-推行老人福利-獎補助費-對國內團體之捐助</v>
      </c>
      <c r="L2471" s="140" t="str">
        <f t="shared" si="118"/>
        <v>清明佳節社區長青美食技藝傳承活動</v>
      </c>
      <c r="M2471" s="40" t="str">
        <f t="shared" si="119"/>
        <v>臺中市環保慈善會何昀真</v>
      </c>
    </row>
    <row r="2472" spans="1:13" ht="75">
      <c r="A2472" s="102" t="s">
        <v>2796</v>
      </c>
      <c r="B2472" s="102" t="s">
        <v>3083</v>
      </c>
      <c r="C2472" s="102" t="s">
        <v>3147</v>
      </c>
      <c r="D2472" s="102" t="s">
        <v>2795</v>
      </c>
      <c r="E2472" s="103">
        <v>4</v>
      </c>
      <c r="F2472" s="104" t="s">
        <v>44</v>
      </c>
      <c r="G2472" s="106"/>
      <c r="H2472" s="76" t="s">
        <v>1</v>
      </c>
      <c r="I2472" s="105"/>
      <c r="K2472" s="140" t="str">
        <f t="shared" si="117"/>
        <v>社政業務-社會福利-推行老人福利-獎補助費-對國內團體之捐助</v>
      </c>
      <c r="L2472" s="140" t="str">
        <f t="shared" si="118"/>
        <v>建立社區照顧關懷據點並設置巷弄長照站之充實設施設備費用-經常門</v>
      </c>
      <c r="M2472" s="40" t="str">
        <f t="shared" si="119"/>
        <v>臺中市潭子區新田社區發展協會</v>
      </c>
    </row>
    <row r="2473" spans="1:13" ht="75">
      <c r="A2473" s="102" t="s">
        <v>2796</v>
      </c>
      <c r="B2473" s="102" t="s">
        <v>3083</v>
      </c>
      <c r="C2473" s="102" t="s">
        <v>3148</v>
      </c>
      <c r="D2473" s="102" t="s">
        <v>2795</v>
      </c>
      <c r="E2473" s="103">
        <v>6</v>
      </c>
      <c r="F2473" s="104" t="s">
        <v>44</v>
      </c>
      <c r="G2473" s="106"/>
      <c r="H2473" s="76" t="s">
        <v>1</v>
      </c>
      <c r="I2473" s="105"/>
      <c r="K2473" s="140" t="str">
        <f t="shared" si="117"/>
        <v>社政業務-社會福利-推行老人福利-獎補助費-對國內團體之捐助</v>
      </c>
      <c r="L2473" s="140" t="str">
        <f t="shared" si="118"/>
        <v>建立社區照顧關懷據點並設置巷弄長照站之充實設施設備費用-經常門</v>
      </c>
      <c r="M2473" s="40" t="str">
        <f t="shared" si="119"/>
        <v>臺中市沙鹿區六路社區發展協會林清立</v>
      </c>
    </row>
    <row r="2474" spans="1:13" ht="56.25">
      <c r="A2474" s="102" t="s">
        <v>2796</v>
      </c>
      <c r="B2474" s="102" t="s">
        <v>3042</v>
      </c>
      <c r="C2474" s="102" t="s">
        <v>3149</v>
      </c>
      <c r="D2474" s="102" t="s">
        <v>2795</v>
      </c>
      <c r="E2474" s="103">
        <v>36</v>
      </c>
      <c r="F2474" s="104" t="s">
        <v>44</v>
      </c>
      <c r="G2474" s="106"/>
      <c r="H2474" s="76" t="s">
        <v>1</v>
      </c>
      <c r="I2474" s="105"/>
      <c r="K2474" s="140" t="str">
        <f t="shared" si="117"/>
        <v>社政業務-社會福利-推行老人福利-獎補助費-對國內團體之捐助</v>
      </c>
      <c r="L2474" s="140" t="str">
        <f t="shared" si="118"/>
        <v>建立社區照顧關懷據點並設置巷弄長照站</v>
      </c>
      <c r="M2474" s="40" t="str">
        <f t="shared" si="119"/>
        <v>臺中市烏日區三和社區發展協會</v>
      </c>
    </row>
    <row r="2475" spans="1:13" ht="56.25">
      <c r="A2475" s="102" t="s">
        <v>2796</v>
      </c>
      <c r="B2475" s="102" t="s">
        <v>3042</v>
      </c>
      <c r="C2475" s="102" t="s">
        <v>3150</v>
      </c>
      <c r="D2475" s="102" t="s">
        <v>2795</v>
      </c>
      <c r="E2475" s="103">
        <v>36</v>
      </c>
      <c r="F2475" s="104" t="s">
        <v>44</v>
      </c>
      <c r="G2475" s="106"/>
      <c r="H2475" s="76" t="s">
        <v>1</v>
      </c>
      <c r="I2475" s="105"/>
      <c r="K2475" s="140" t="str">
        <f t="shared" si="117"/>
        <v>社政業務-社會福利-推行老人福利-獎補助費-對國內團體之捐助</v>
      </c>
      <c r="L2475" s="140" t="str">
        <f t="shared" si="118"/>
        <v>建立社區照顧關懷據點並設置巷弄長照站</v>
      </c>
      <c r="M2475" s="40" t="str">
        <f t="shared" si="119"/>
        <v>臺中市西屯區何明社區發展協會</v>
      </c>
    </row>
    <row r="2476" spans="1:13" ht="56.25">
      <c r="A2476" s="102" t="s">
        <v>2796</v>
      </c>
      <c r="B2476" s="102" t="s">
        <v>3042</v>
      </c>
      <c r="C2476" s="102" t="s">
        <v>3151</v>
      </c>
      <c r="D2476" s="102" t="s">
        <v>2795</v>
      </c>
      <c r="E2476" s="103">
        <v>36</v>
      </c>
      <c r="F2476" s="104" t="s">
        <v>44</v>
      </c>
      <c r="G2476" s="106"/>
      <c r="H2476" s="76" t="s">
        <v>1</v>
      </c>
      <c r="I2476" s="105"/>
      <c r="K2476" s="140" t="str">
        <f t="shared" si="117"/>
        <v>社政業務-社會福利-推行老人福利-獎補助費-對國內團體之捐助</v>
      </c>
      <c r="L2476" s="140" t="str">
        <f t="shared" si="118"/>
        <v>建立社區照顧關懷據點並設置巷弄長照站</v>
      </c>
      <c r="M2476" s="40" t="str">
        <f t="shared" si="119"/>
        <v>鎌村社區發展協會—鎌村社區照顧關懷據點</v>
      </c>
    </row>
    <row r="2477" spans="1:13" ht="56.25">
      <c r="A2477" s="102" t="s">
        <v>2796</v>
      </c>
      <c r="B2477" s="102" t="s">
        <v>3042</v>
      </c>
      <c r="C2477" s="102" t="s">
        <v>3152</v>
      </c>
      <c r="D2477" s="102" t="s">
        <v>2795</v>
      </c>
      <c r="E2477" s="103">
        <v>36</v>
      </c>
      <c r="F2477" s="104" t="s">
        <v>44</v>
      </c>
      <c r="G2477" s="106"/>
      <c r="H2477" s="76" t="s">
        <v>1</v>
      </c>
      <c r="I2477" s="105"/>
      <c r="K2477" s="140" t="str">
        <f t="shared" si="117"/>
        <v>社政業務-社會福利-推行老人福利-獎補助費-對國內團體之捐助</v>
      </c>
      <c r="L2477" s="140" t="str">
        <f t="shared" si="118"/>
        <v>建立社區照顧關懷據點並設置巷弄長照站</v>
      </c>
      <c r="M2477" s="40" t="str">
        <f t="shared" si="119"/>
        <v>台中市西屯區永安社區發展協會</v>
      </c>
    </row>
    <row r="2478" spans="1:13" ht="56.25">
      <c r="A2478" s="102" t="s">
        <v>2796</v>
      </c>
      <c r="B2478" s="102" t="s">
        <v>3126</v>
      </c>
      <c r="C2478" s="102" t="s">
        <v>3149</v>
      </c>
      <c r="D2478" s="102" t="s">
        <v>2795</v>
      </c>
      <c r="E2478" s="103">
        <v>36</v>
      </c>
      <c r="F2478" s="104" t="s">
        <v>44</v>
      </c>
      <c r="G2478" s="106"/>
      <c r="H2478" s="76" t="s">
        <v>1</v>
      </c>
      <c r="I2478" s="105"/>
      <c r="K2478" s="140" t="str">
        <f t="shared" si="117"/>
        <v>社政業務-社會福利-推行老人福利-獎補助費-對國內團體之捐助</v>
      </c>
      <c r="L2478" s="140" t="str">
        <f t="shared" si="118"/>
        <v>建立社區照顧關懷據點並設置巷弄站長照站</v>
      </c>
      <c r="M2478" s="40" t="str">
        <f t="shared" si="119"/>
        <v>臺中市烏日區三和社區發展協會</v>
      </c>
    </row>
    <row r="2479" spans="1:13" ht="56.25">
      <c r="A2479" s="102" t="s">
        <v>2796</v>
      </c>
      <c r="B2479" s="102" t="s">
        <v>3042</v>
      </c>
      <c r="C2479" s="102" t="s">
        <v>3153</v>
      </c>
      <c r="D2479" s="102" t="s">
        <v>2795</v>
      </c>
      <c r="E2479" s="103">
        <v>36</v>
      </c>
      <c r="F2479" s="104" t="s">
        <v>44</v>
      </c>
      <c r="G2479" s="106"/>
      <c r="H2479" s="76" t="s">
        <v>1</v>
      </c>
      <c r="I2479" s="105"/>
      <c r="K2479" s="140" t="str">
        <f t="shared" si="117"/>
        <v>社政業務-社會福利-推行老人福利-獎補助費-對國內團體之捐助</v>
      </c>
      <c r="L2479" s="140" t="str">
        <f t="shared" si="118"/>
        <v>建立社區照顧關懷據點並設置巷弄長照站</v>
      </c>
      <c r="M2479" s="40" t="str">
        <f t="shared" si="119"/>
        <v>臺中市豐原區豐田社區發展協會</v>
      </c>
    </row>
    <row r="2480" spans="1:13" ht="56.25">
      <c r="A2480" s="102" t="s">
        <v>2796</v>
      </c>
      <c r="B2480" s="102" t="s">
        <v>3042</v>
      </c>
      <c r="C2480" s="102" t="s">
        <v>3154</v>
      </c>
      <c r="D2480" s="102" t="s">
        <v>2795</v>
      </c>
      <c r="E2480" s="103">
        <v>36</v>
      </c>
      <c r="F2480" s="104" t="s">
        <v>44</v>
      </c>
      <c r="G2480" s="106"/>
      <c r="H2480" s="76" t="s">
        <v>1</v>
      </c>
      <c r="I2480" s="105"/>
      <c r="K2480" s="140" t="str">
        <f t="shared" si="117"/>
        <v>社政業務-社會福利-推行老人福利-獎補助費-對國內團體之捐助</v>
      </c>
      <c r="L2480" s="140" t="str">
        <f t="shared" si="118"/>
        <v>建立社區照顧關懷據點並設置巷弄長照站</v>
      </c>
      <c r="M2480" s="40" t="str">
        <f t="shared" si="119"/>
        <v>社團法人中華民國紫宸運動文教協會</v>
      </c>
    </row>
    <row r="2481" spans="1:13" ht="56.25">
      <c r="A2481" s="102" t="s">
        <v>2796</v>
      </c>
      <c r="B2481" s="102" t="s">
        <v>3042</v>
      </c>
      <c r="C2481" s="102" t="s">
        <v>2592</v>
      </c>
      <c r="D2481" s="102" t="s">
        <v>2795</v>
      </c>
      <c r="E2481" s="103">
        <v>36</v>
      </c>
      <c r="F2481" s="104" t="s">
        <v>44</v>
      </c>
      <c r="G2481" s="106"/>
      <c r="H2481" s="76" t="s">
        <v>1</v>
      </c>
      <c r="I2481" s="105"/>
      <c r="K2481" s="140" t="str">
        <f t="shared" si="117"/>
        <v>社政業務-社會福利-推行老人福利-獎補助費-對國內團體之捐助</v>
      </c>
      <c r="L2481" s="140" t="str">
        <f t="shared" si="118"/>
        <v>建立社區照顧關懷據點並設置巷弄長照站</v>
      </c>
      <c r="M2481" s="40" t="str">
        <f t="shared" si="119"/>
        <v>臺中市霧峰區丁台社區發展協會</v>
      </c>
    </row>
    <row r="2482" spans="1:13" ht="56.25">
      <c r="A2482" s="102" t="s">
        <v>2796</v>
      </c>
      <c r="B2482" s="102" t="s">
        <v>3042</v>
      </c>
      <c r="C2482" s="102" t="s">
        <v>3155</v>
      </c>
      <c r="D2482" s="102" t="s">
        <v>2795</v>
      </c>
      <c r="E2482" s="103">
        <v>36</v>
      </c>
      <c r="F2482" s="104" t="s">
        <v>44</v>
      </c>
      <c r="G2482" s="106"/>
      <c r="H2482" s="76" t="s">
        <v>1</v>
      </c>
      <c r="I2482" s="105"/>
      <c r="K2482" s="140" t="str">
        <f t="shared" si="117"/>
        <v>社政業務-社會福利-推行老人福利-獎補助費-對國內團體之捐助</v>
      </c>
      <c r="L2482" s="140" t="str">
        <f t="shared" si="118"/>
        <v>建立社區照顧關懷據點並設置巷弄長照站</v>
      </c>
      <c r="M2482" s="40" t="str">
        <f t="shared" si="119"/>
        <v>臺中市霧峰區六股社區發展協會王原祥</v>
      </c>
    </row>
    <row r="2483" spans="1:13" ht="56.25">
      <c r="A2483" s="102" t="s">
        <v>2796</v>
      </c>
      <c r="B2483" s="102" t="s">
        <v>3042</v>
      </c>
      <c r="C2483" s="102" t="s">
        <v>908</v>
      </c>
      <c r="D2483" s="102" t="s">
        <v>2795</v>
      </c>
      <c r="E2483" s="103">
        <v>36</v>
      </c>
      <c r="F2483" s="104" t="s">
        <v>44</v>
      </c>
      <c r="G2483" s="106"/>
      <c r="H2483" s="76" t="s">
        <v>1</v>
      </c>
      <c r="I2483" s="105"/>
      <c r="K2483" s="140" t="str">
        <f t="shared" si="117"/>
        <v>社政業務-社會福利-推行老人福利-獎補助費-對國內團體之捐助</v>
      </c>
      <c r="L2483" s="140" t="str">
        <f t="shared" si="118"/>
        <v>建立社區照顧關懷據點並設置巷弄長照站</v>
      </c>
      <c r="M2483" s="40" t="str">
        <f t="shared" si="119"/>
        <v>臺中市霧峰區桐林社區發展協會</v>
      </c>
    </row>
    <row r="2484" spans="1:13" ht="56.25">
      <c r="A2484" s="102" t="s">
        <v>2796</v>
      </c>
      <c r="B2484" s="102" t="s">
        <v>3042</v>
      </c>
      <c r="C2484" s="102" t="s">
        <v>3156</v>
      </c>
      <c r="D2484" s="102" t="s">
        <v>2795</v>
      </c>
      <c r="E2484" s="103">
        <v>30</v>
      </c>
      <c r="F2484" s="104" t="s">
        <v>44</v>
      </c>
      <c r="G2484" s="106"/>
      <c r="H2484" s="76" t="s">
        <v>1</v>
      </c>
      <c r="I2484" s="105"/>
      <c r="K2484" s="140" t="str">
        <f t="shared" si="117"/>
        <v>社政業務-社會福利-推行老人福利-獎補助費-對國內團體之捐助</v>
      </c>
      <c r="L2484" s="140" t="str">
        <f t="shared" si="118"/>
        <v>建立社區照顧關懷據點並設置巷弄長照站</v>
      </c>
      <c r="M2484" s="40" t="str">
        <f t="shared" si="119"/>
        <v>臺中市豐原區田心社區發展協會</v>
      </c>
    </row>
    <row r="2485" spans="1:13" ht="56.25">
      <c r="A2485" s="102" t="s">
        <v>2796</v>
      </c>
      <c r="B2485" s="102" t="s">
        <v>3042</v>
      </c>
      <c r="C2485" s="102" t="s">
        <v>3090</v>
      </c>
      <c r="D2485" s="102" t="s">
        <v>2795</v>
      </c>
      <c r="E2485" s="103">
        <v>30</v>
      </c>
      <c r="F2485" s="104" t="s">
        <v>44</v>
      </c>
      <c r="G2485" s="106"/>
      <c r="H2485" s="76" t="s">
        <v>1</v>
      </c>
      <c r="I2485" s="105"/>
      <c r="K2485" s="140" t="str">
        <f t="shared" si="117"/>
        <v>社政業務-社會福利-推行老人福利-獎補助費-對國內團體之捐助</v>
      </c>
      <c r="L2485" s="140" t="str">
        <f t="shared" si="118"/>
        <v>建立社區照顧關懷據點並設置巷弄長照站</v>
      </c>
      <c r="M2485" s="40" t="str">
        <f t="shared" si="119"/>
        <v>臺中市豐原區翁明社區發展協會</v>
      </c>
    </row>
    <row r="2486" spans="1:13" ht="56.25">
      <c r="A2486" s="102" t="s">
        <v>2796</v>
      </c>
      <c r="B2486" s="102" t="s">
        <v>3042</v>
      </c>
      <c r="C2486" s="102" t="s">
        <v>3157</v>
      </c>
      <c r="D2486" s="102" t="s">
        <v>2795</v>
      </c>
      <c r="E2486" s="103">
        <v>30</v>
      </c>
      <c r="F2486" s="104" t="s">
        <v>44</v>
      </c>
      <c r="G2486" s="106"/>
      <c r="H2486" s="76" t="s">
        <v>1</v>
      </c>
      <c r="I2486" s="105"/>
      <c r="K2486" s="140" t="str">
        <f t="shared" si="117"/>
        <v>社政業務-社會福利-推行老人福利-獎補助費-對國內團體之捐助</v>
      </c>
      <c r="L2486" s="140" t="str">
        <f t="shared" si="118"/>
        <v>建立社區照顧關懷據點並設置巷弄長照站</v>
      </c>
      <c r="M2486" s="40" t="str">
        <f t="shared" si="119"/>
        <v>臺中市霧峰區吉峰社區發展協會</v>
      </c>
    </row>
    <row r="2487" spans="1:13" ht="56.25">
      <c r="A2487" s="102" t="s">
        <v>2796</v>
      </c>
      <c r="B2487" s="102" t="s">
        <v>3042</v>
      </c>
      <c r="C2487" s="102" t="s">
        <v>2597</v>
      </c>
      <c r="D2487" s="102" t="s">
        <v>2795</v>
      </c>
      <c r="E2487" s="103">
        <v>30</v>
      </c>
      <c r="F2487" s="104" t="s">
        <v>44</v>
      </c>
      <c r="G2487" s="106"/>
      <c r="H2487" s="76" t="s">
        <v>1</v>
      </c>
      <c r="I2487" s="105"/>
      <c r="K2487" s="140" t="str">
        <f t="shared" si="117"/>
        <v>社政業務-社會福利-推行老人福利-獎補助費-對國內團體之捐助</v>
      </c>
      <c r="L2487" s="140" t="str">
        <f t="shared" si="118"/>
        <v>建立社區照顧關懷據點並設置巷弄長照站</v>
      </c>
      <c r="M2487" s="40" t="str">
        <f t="shared" si="119"/>
        <v>臺中市霧峰區六股社區發展協會</v>
      </c>
    </row>
    <row r="2488" spans="1:13" ht="56.25">
      <c r="A2488" s="102" t="s">
        <v>2796</v>
      </c>
      <c r="B2488" s="102" t="s">
        <v>3042</v>
      </c>
      <c r="C2488" s="102" t="s">
        <v>3158</v>
      </c>
      <c r="D2488" s="102" t="s">
        <v>2795</v>
      </c>
      <c r="E2488" s="103">
        <v>30</v>
      </c>
      <c r="F2488" s="104" t="s">
        <v>44</v>
      </c>
      <c r="G2488" s="106"/>
      <c r="H2488" s="76" t="s">
        <v>1</v>
      </c>
      <c r="I2488" s="105"/>
      <c r="K2488" s="140" t="str">
        <f t="shared" si="117"/>
        <v>社政業務-社會福利-推行老人福利-獎補助費-對國內團體之捐助</v>
      </c>
      <c r="L2488" s="140" t="str">
        <f t="shared" si="118"/>
        <v>建立社區照顧關懷據點並設置巷弄長照站</v>
      </c>
      <c r="M2488" s="40" t="str">
        <f t="shared" si="119"/>
        <v>財團法人臺中市私立哥尼流社會福利慈善事業基金會</v>
      </c>
    </row>
    <row r="2489" spans="1:13" ht="56.25">
      <c r="A2489" s="102" t="s">
        <v>2796</v>
      </c>
      <c r="B2489" s="102" t="s">
        <v>3047</v>
      </c>
      <c r="C2489" s="102" t="s">
        <v>3159</v>
      </c>
      <c r="D2489" s="102" t="s">
        <v>2795</v>
      </c>
      <c r="E2489" s="103">
        <v>20</v>
      </c>
      <c r="F2489" s="104" t="s">
        <v>44</v>
      </c>
      <c r="G2489" s="106"/>
      <c r="H2489" s="76" t="s">
        <v>1</v>
      </c>
      <c r="I2489" s="105"/>
      <c r="K2489" s="140" t="str">
        <f t="shared" si="117"/>
        <v>社政業務-社會福利-推行老人福利-獎補助費-對國內團體之捐助</v>
      </c>
      <c r="L2489" s="140" t="str">
        <f t="shared" si="118"/>
        <v>建立社區照顧關懷據點</v>
      </c>
      <c r="M2489" s="40" t="str">
        <f t="shared" si="119"/>
        <v>臺中市興安柳陽關懷協會</v>
      </c>
    </row>
    <row r="2490" spans="1:13" ht="56.25">
      <c r="A2490" s="102" t="s">
        <v>2796</v>
      </c>
      <c r="B2490" s="102" t="s">
        <v>3047</v>
      </c>
      <c r="C2490" s="102" t="s">
        <v>3115</v>
      </c>
      <c r="D2490" s="102" t="s">
        <v>2795</v>
      </c>
      <c r="E2490" s="103">
        <v>20</v>
      </c>
      <c r="F2490" s="104" t="s">
        <v>44</v>
      </c>
      <c r="G2490" s="106"/>
      <c r="H2490" s="76" t="s">
        <v>1</v>
      </c>
      <c r="I2490" s="105"/>
      <c r="K2490" s="140" t="str">
        <f t="shared" si="117"/>
        <v>社政業務-社會福利-推行老人福利-獎補助費-對國內團體之捐助</v>
      </c>
      <c r="L2490" s="140" t="str">
        <f t="shared" si="118"/>
        <v>建立社區照顧關懷據點</v>
      </c>
      <c r="M2490" s="40" t="str">
        <f t="shared" si="119"/>
        <v>財團法人基督教台灣信義會</v>
      </c>
    </row>
    <row r="2491" spans="1:13" ht="56.25">
      <c r="A2491" s="102" t="s">
        <v>2796</v>
      </c>
      <c r="B2491" s="102" t="s">
        <v>3047</v>
      </c>
      <c r="C2491" s="102" t="s">
        <v>3160</v>
      </c>
      <c r="D2491" s="102" t="s">
        <v>2795</v>
      </c>
      <c r="E2491" s="103">
        <v>20</v>
      </c>
      <c r="F2491" s="104" t="s">
        <v>44</v>
      </c>
      <c r="G2491" s="106"/>
      <c r="H2491" s="76" t="s">
        <v>1</v>
      </c>
      <c r="I2491" s="105"/>
      <c r="K2491" s="140" t="str">
        <f t="shared" si="117"/>
        <v>社政業務-社會福利-推行老人福利-獎補助費-對國內團體之捐助</v>
      </c>
      <c r="L2491" s="140" t="str">
        <f t="shared" si="118"/>
        <v>建立社區照顧關懷據點</v>
      </c>
      <c r="M2491" s="40" t="str">
        <f t="shared" si="119"/>
        <v>臺中市北屯社區文化推廣協會</v>
      </c>
    </row>
    <row r="2492" spans="1:13" ht="56.25">
      <c r="A2492" s="102" t="s">
        <v>2796</v>
      </c>
      <c r="B2492" s="102" t="s">
        <v>3042</v>
      </c>
      <c r="C2492" s="102" t="s">
        <v>3161</v>
      </c>
      <c r="D2492" s="102" t="s">
        <v>2795</v>
      </c>
      <c r="E2492" s="103">
        <v>20</v>
      </c>
      <c r="F2492" s="104" t="s">
        <v>44</v>
      </c>
      <c r="G2492" s="106"/>
      <c r="H2492" s="76" t="s">
        <v>1</v>
      </c>
      <c r="I2492" s="105"/>
      <c r="K2492" s="140" t="str">
        <f t="shared" si="117"/>
        <v>社政業務-社會福利-推行老人福利-獎補助費-對國內團體之捐助</v>
      </c>
      <c r="L2492" s="140" t="str">
        <f t="shared" si="118"/>
        <v>建立社區照顧關懷據點並設置巷弄長照站</v>
      </c>
      <c r="M2492" s="40" t="str">
        <f t="shared" si="119"/>
        <v>臺中市南區南門社區發展協會</v>
      </c>
    </row>
    <row r="2493" spans="1:13" ht="56.25">
      <c r="A2493" s="102" t="s">
        <v>2796</v>
      </c>
      <c r="B2493" s="102" t="s">
        <v>3042</v>
      </c>
      <c r="C2493" s="102" t="s">
        <v>3158</v>
      </c>
      <c r="D2493" s="102" t="s">
        <v>2795</v>
      </c>
      <c r="E2493" s="103">
        <v>20</v>
      </c>
      <c r="F2493" s="104" t="s">
        <v>44</v>
      </c>
      <c r="G2493" s="106"/>
      <c r="H2493" s="76" t="s">
        <v>1</v>
      </c>
      <c r="I2493" s="105"/>
      <c r="K2493" s="140" t="str">
        <f t="shared" si="117"/>
        <v>社政業務-社會福利-推行老人福利-獎補助費-對國內團體之捐助</v>
      </c>
      <c r="L2493" s="140" t="str">
        <f t="shared" si="118"/>
        <v>建立社區照顧關懷據點並設置巷弄長照站</v>
      </c>
      <c r="M2493" s="40" t="str">
        <f t="shared" si="119"/>
        <v>財團法人臺中市私立哥尼流社會福利慈善事業基金會</v>
      </c>
    </row>
    <row r="2494" spans="1:13" ht="56.25">
      <c r="A2494" s="102" t="s">
        <v>2796</v>
      </c>
      <c r="B2494" s="102" t="s">
        <v>3042</v>
      </c>
      <c r="C2494" s="102" t="s">
        <v>3162</v>
      </c>
      <c r="D2494" s="102" t="s">
        <v>2795</v>
      </c>
      <c r="E2494" s="103">
        <v>20</v>
      </c>
      <c r="F2494" s="104" t="s">
        <v>44</v>
      </c>
      <c r="G2494" s="106"/>
      <c r="H2494" s="76" t="s">
        <v>1</v>
      </c>
      <c r="I2494" s="105"/>
      <c r="K2494" s="140" t="str">
        <f t="shared" si="117"/>
        <v>社政業務-社會福利-推行老人福利-獎補助費-對國內團體之捐助</v>
      </c>
      <c r="L2494" s="140" t="str">
        <f t="shared" si="118"/>
        <v>建立社區照顧關懷據點並設置巷弄長照站</v>
      </c>
      <c r="M2494" s="40" t="str">
        <f t="shared" si="119"/>
        <v>臺中市北屯區松和社區發展協會</v>
      </c>
    </row>
    <row r="2495" spans="1:13" ht="56.25">
      <c r="A2495" s="102" t="s">
        <v>2796</v>
      </c>
      <c r="B2495" s="102" t="s">
        <v>3042</v>
      </c>
      <c r="C2495" s="102" t="s">
        <v>3104</v>
      </c>
      <c r="D2495" s="102" t="s">
        <v>2795</v>
      </c>
      <c r="E2495" s="103">
        <v>29</v>
      </c>
      <c r="F2495" s="104" t="s">
        <v>44</v>
      </c>
      <c r="G2495" s="106"/>
      <c r="H2495" s="76" t="s">
        <v>1</v>
      </c>
      <c r="I2495" s="105"/>
      <c r="K2495" s="140" t="str">
        <f t="shared" si="117"/>
        <v>社政業務-社會福利-推行老人福利-獎補助費-對國內團體之捐助</v>
      </c>
      <c r="L2495" s="140" t="str">
        <f t="shared" si="118"/>
        <v>建立社區照顧關懷據點並設置巷弄長照站</v>
      </c>
      <c r="M2495" s="40" t="str">
        <f t="shared" si="119"/>
        <v>社團法人臺中市西區大和社區發展協會</v>
      </c>
    </row>
    <row r="2496" spans="1:13" ht="56.25">
      <c r="A2496" s="102" t="s">
        <v>2796</v>
      </c>
      <c r="B2496" s="102" t="s">
        <v>3042</v>
      </c>
      <c r="C2496" s="102" t="s">
        <v>3163</v>
      </c>
      <c r="D2496" s="102" t="s">
        <v>2795</v>
      </c>
      <c r="E2496" s="103">
        <v>36</v>
      </c>
      <c r="F2496" s="104" t="s">
        <v>44</v>
      </c>
      <c r="G2496" s="106"/>
      <c r="H2496" s="76" t="s">
        <v>1</v>
      </c>
      <c r="I2496" s="105"/>
      <c r="K2496" s="140" t="str">
        <f t="shared" si="117"/>
        <v>社政業務-社會福利-推行老人福利-獎補助費-對國內團體之捐助</v>
      </c>
      <c r="L2496" s="140" t="str">
        <f t="shared" si="118"/>
        <v>建立社區照顧關懷據點並設置巷弄長照站</v>
      </c>
      <c r="M2496" s="40" t="str">
        <f t="shared" si="119"/>
        <v>財團法人伽耶山基金會</v>
      </c>
    </row>
    <row r="2497" spans="1:13" ht="56.25">
      <c r="A2497" s="102" t="s">
        <v>2796</v>
      </c>
      <c r="B2497" s="102" t="s">
        <v>3042</v>
      </c>
      <c r="C2497" s="102" t="s">
        <v>3136</v>
      </c>
      <c r="D2497" s="102" t="s">
        <v>2795</v>
      </c>
      <c r="E2497" s="103">
        <v>36</v>
      </c>
      <c r="F2497" s="104" t="s">
        <v>44</v>
      </c>
      <c r="G2497" s="106"/>
      <c r="H2497" s="76" t="s">
        <v>1</v>
      </c>
      <c r="I2497" s="105"/>
      <c r="K2497" s="140" t="str">
        <f t="shared" si="117"/>
        <v>社政業務-社會福利-推行老人福利-獎補助費-對國內團體之捐助</v>
      </c>
      <c r="L2497" s="140" t="str">
        <f t="shared" si="118"/>
        <v>建立社區照顧關懷據點並設置巷弄長照站</v>
      </c>
      <c r="M2497" s="40" t="str">
        <f t="shared" si="119"/>
        <v>臺中市豐原區南村社區發展協會</v>
      </c>
    </row>
    <row r="2498" spans="1:13" ht="56.25">
      <c r="A2498" s="102" t="s">
        <v>2796</v>
      </c>
      <c r="B2498" s="102" t="s">
        <v>3164</v>
      </c>
      <c r="C2498" s="102" t="s">
        <v>3165</v>
      </c>
      <c r="D2498" s="102" t="s">
        <v>2795</v>
      </c>
      <c r="E2498" s="103">
        <v>20</v>
      </c>
      <c r="F2498" s="104" t="s">
        <v>44</v>
      </c>
      <c r="G2498" s="106"/>
      <c r="H2498" s="76" t="s">
        <v>1</v>
      </c>
      <c r="I2498" s="105"/>
      <c r="K2498" s="140" t="str">
        <f t="shared" si="117"/>
        <v>社政業務-社會福利-推行老人福利-獎補助費-對國內團體之捐助</v>
      </c>
      <c r="L2498" s="140" t="str">
        <f t="shared" si="118"/>
        <v>溫馨五月情-愛在五月感謝媽媽</v>
      </c>
      <c r="M2498" s="40" t="str">
        <f t="shared" si="119"/>
        <v>海墘社區照顧關懷據點</v>
      </c>
    </row>
    <row r="2499" spans="1:13" ht="75">
      <c r="A2499" s="102" t="s">
        <v>2796</v>
      </c>
      <c r="B2499" s="102" t="s">
        <v>3166</v>
      </c>
      <c r="C2499" s="102" t="s">
        <v>3167</v>
      </c>
      <c r="D2499" s="102" t="s">
        <v>2795</v>
      </c>
      <c r="E2499" s="103">
        <v>36</v>
      </c>
      <c r="F2499" s="104" t="s">
        <v>44</v>
      </c>
      <c r="G2499" s="106"/>
      <c r="H2499" s="76" t="s">
        <v>1</v>
      </c>
      <c r="I2499" s="105"/>
      <c r="K2499" s="140" t="str">
        <f t="shared" si="117"/>
        <v>社政業務-社會福利-推行老人福利-獎補助費-對國內團體之捐助</v>
      </c>
      <c r="L2499" s="140" t="str">
        <f t="shared" si="118"/>
        <v>建立社區照顧關懷據點並設置巷弄長照站之預防及延緩失能照護計畫</v>
      </c>
      <c r="M2499" s="40" t="str">
        <f t="shared" si="119"/>
        <v>臺中市大雅區上楓社區發展協會</v>
      </c>
    </row>
    <row r="2500" spans="1:13" ht="75">
      <c r="A2500" s="102" t="s">
        <v>2796</v>
      </c>
      <c r="B2500" s="102" t="s">
        <v>3083</v>
      </c>
      <c r="C2500" s="102" t="s">
        <v>3168</v>
      </c>
      <c r="D2500" s="102" t="s">
        <v>2795</v>
      </c>
      <c r="E2500" s="103">
        <v>50</v>
      </c>
      <c r="F2500" s="104" t="s">
        <v>44</v>
      </c>
      <c r="G2500" s="106"/>
      <c r="H2500" s="76" t="s">
        <v>1</v>
      </c>
      <c r="I2500" s="105"/>
      <c r="K2500" s="140" t="str">
        <f t="shared" ref="K2500:K2563" si="120">A2500</f>
        <v>社政業務-社會福利-推行老人福利-獎補助費-對國內團體之捐助</v>
      </c>
      <c r="L2500" s="140" t="str">
        <f t="shared" ref="L2500:L2563" si="121">B2500</f>
        <v>建立社區照顧關懷據點並設置巷弄長照站之充實設施設備費用-經常門</v>
      </c>
      <c r="M2500" s="40" t="str">
        <f t="shared" ref="M2500:M2563" si="122">C2500</f>
        <v>臺中市宜佳人文關懷協會</v>
      </c>
    </row>
    <row r="2501" spans="1:13" ht="75">
      <c r="A2501" s="102" t="s">
        <v>2796</v>
      </c>
      <c r="B2501" s="102" t="s">
        <v>3169</v>
      </c>
      <c r="C2501" s="102" t="s">
        <v>3059</v>
      </c>
      <c r="D2501" s="102" t="s">
        <v>2795</v>
      </c>
      <c r="E2501" s="103">
        <v>10</v>
      </c>
      <c r="F2501" s="104" t="s">
        <v>44</v>
      </c>
      <c r="G2501" s="106"/>
      <c r="H2501" s="76" t="s">
        <v>1</v>
      </c>
      <c r="I2501" s="105"/>
      <c r="K2501" s="140" t="str">
        <f t="shared" si="120"/>
        <v>社政業務-社會福利-推行老人福利-獎補助費-對國內團體之捐助</v>
      </c>
      <c r="L2501" s="140" t="str">
        <f t="shared" si="121"/>
        <v>社區照顧關懷據點整合性補助計畫-「銀髮公共服務案」</v>
      </c>
      <c r="M2501" s="40" t="str">
        <f t="shared" si="122"/>
        <v>財團法人天主教聖母聖心修女會</v>
      </c>
    </row>
    <row r="2502" spans="1:13" ht="56.25">
      <c r="A2502" s="102" t="s">
        <v>2796</v>
      </c>
      <c r="B2502" s="102" t="s">
        <v>3170</v>
      </c>
      <c r="C2502" s="102" t="s">
        <v>2427</v>
      </c>
      <c r="D2502" s="102" t="s">
        <v>2795</v>
      </c>
      <c r="E2502" s="103">
        <v>20</v>
      </c>
      <c r="F2502" s="104" t="s">
        <v>44</v>
      </c>
      <c r="G2502" s="106"/>
      <c r="H2502" s="76" t="s">
        <v>1</v>
      </c>
      <c r="I2502" s="105"/>
      <c r="K2502" s="140" t="str">
        <f t="shared" si="120"/>
        <v>社政業務-社會福利-推行老人福利-獎補助費-對國內團體之捐助</v>
      </c>
      <c r="L2502" s="140" t="str">
        <f t="shared" si="121"/>
        <v>樂齡活力唱出生命力</v>
      </c>
      <c r="M2502" s="40" t="str">
        <f t="shared" si="122"/>
        <v>臺中市大甲區太白社區發展協會</v>
      </c>
    </row>
    <row r="2503" spans="1:13" ht="56.25">
      <c r="A2503" s="102" t="s">
        <v>2796</v>
      </c>
      <c r="B2503" s="102" t="s">
        <v>3042</v>
      </c>
      <c r="C2503" s="102" t="s">
        <v>3171</v>
      </c>
      <c r="D2503" s="102" t="s">
        <v>2795</v>
      </c>
      <c r="E2503" s="103">
        <v>36</v>
      </c>
      <c r="F2503" s="104" t="s">
        <v>44</v>
      </c>
      <c r="G2503" s="106"/>
      <c r="H2503" s="76" t="s">
        <v>1</v>
      </c>
      <c r="I2503" s="105"/>
      <c r="K2503" s="140" t="str">
        <f t="shared" si="120"/>
        <v>社政業務-社會福利-推行老人福利-獎補助費-對國內團體之捐助</v>
      </c>
      <c r="L2503" s="140" t="str">
        <f t="shared" si="121"/>
        <v>建立社區照顧關懷據點並設置巷弄長照站</v>
      </c>
      <c r="M2503" s="40" t="str">
        <f t="shared" si="122"/>
        <v>臺中市沙鹿區清泉社區發展協會</v>
      </c>
    </row>
    <row r="2504" spans="1:13" ht="56.25">
      <c r="A2504" s="102" t="s">
        <v>2796</v>
      </c>
      <c r="B2504" s="102" t="s">
        <v>3042</v>
      </c>
      <c r="C2504" s="102" t="s">
        <v>3172</v>
      </c>
      <c r="D2504" s="102" t="s">
        <v>2795</v>
      </c>
      <c r="E2504" s="103">
        <v>36</v>
      </c>
      <c r="F2504" s="104" t="s">
        <v>44</v>
      </c>
      <c r="G2504" s="106"/>
      <c r="H2504" s="76" t="s">
        <v>1</v>
      </c>
      <c r="I2504" s="105"/>
      <c r="K2504" s="140" t="str">
        <f t="shared" si="120"/>
        <v>社政業務-社會福利-推行老人福利-獎補助費-對國內團體之捐助</v>
      </c>
      <c r="L2504" s="140" t="str">
        <f t="shared" si="121"/>
        <v>建立社區照顧關懷據點並設置巷弄長照站</v>
      </c>
      <c r="M2504" s="40" t="str">
        <f t="shared" si="122"/>
        <v>臺中市石岡區萬興社區發展協會</v>
      </c>
    </row>
    <row r="2505" spans="1:13" ht="56.25">
      <c r="A2505" s="102" t="s">
        <v>2796</v>
      </c>
      <c r="B2505" s="102" t="s">
        <v>3042</v>
      </c>
      <c r="C2505" s="102" t="s">
        <v>3173</v>
      </c>
      <c r="D2505" s="102" t="s">
        <v>2795</v>
      </c>
      <c r="E2505" s="103">
        <v>36</v>
      </c>
      <c r="F2505" s="104" t="s">
        <v>44</v>
      </c>
      <c r="G2505" s="106"/>
      <c r="H2505" s="76" t="s">
        <v>1</v>
      </c>
      <c r="I2505" s="105"/>
      <c r="K2505" s="140" t="str">
        <f t="shared" si="120"/>
        <v>社政業務-社會福利-推行老人福利-獎補助費-對國內團體之捐助</v>
      </c>
      <c r="L2505" s="140" t="str">
        <f t="shared" si="121"/>
        <v>建立社區照顧關懷據點並設置巷弄長照站</v>
      </c>
      <c r="M2505" s="40" t="str">
        <f t="shared" si="122"/>
        <v>臺中市大里區仁德社區發展協會</v>
      </c>
    </row>
    <row r="2506" spans="1:13" ht="56.25">
      <c r="A2506" s="102" t="s">
        <v>2796</v>
      </c>
      <c r="B2506" s="102" t="s">
        <v>3042</v>
      </c>
      <c r="C2506" s="102" t="s">
        <v>2592</v>
      </c>
      <c r="D2506" s="102" t="s">
        <v>2795</v>
      </c>
      <c r="E2506" s="103">
        <v>30</v>
      </c>
      <c r="F2506" s="104" t="s">
        <v>44</v>
      </c>
      <c r="G2506" s="106"/>
      <c r="H2506" s="76" t="s">
        <v>1</v>
      </c>
      <c r="I2506" s="105"/>
      <c r="K2506" s="140" t="str">
        <f t="shared" si="120"/>
        <v>社政業務-社會福利-推行老人福利-獎補助費-對國內團體之捐助</v>
      </c>
      <c r="L2506" s="140" t="str">
        <f t="shared" si="121"/>
        <v>建立社區照顧關懷據點並設置巷弄長照站</v>
      </c>
      <c r="M2506" s="40" t="str">
        <f t="shared" si="122"/>
        <v>臺中市霧峰區丁台社區發展協會</v>
      </c>
    </row>
    <row r="2507" spans="1:13" ht="56.25">
      <c r="A2507" s="102" t="s">
        <v>2796</v>
      </c>
      <c r="B2507" s="102" t="s">
        <v>3042</v>
      </c>
      <c r="C2507" s="102" t="s">
        <v>3091</v>
      </c>
      <c r="D2507" s="102" t="s">
        <v>2795</v>
      </c>
      <c r="E2507" s="103">
        <v>10</v>
      </c>
      <c r="F2507" s="104" t="s">
        <v>44</v>
      </c>
      <c r="G2507" s="106"/>
      <c r="H2507" s="76" t="s">
        <v>1</v>
      </c>
      <c r="I2507" s="105"/>
      <c r="K2507" s="140" t="str">
        <f t="shared" si="120"/>
        <v>社政業務-社會福利-推行老人福利-獎補助費-對國內團體之捐助</v>
      </c>
      <c r="L2507" s="140" t="str">
        <f t="shared" si="121"/>
        <v>建立社區照顧關懷據點並設置巷弄長照站</v>
      </c>
      <c r="M2507" s="40" t="str">
        <f t="shared" si="122"/>
        <v>臺中市霧峰區北柳社區發展協會</v>
      </c>
    </row>
    <row r="2508" spans="1:13" ht="75">
      <c r="A2508" s="102" t="s">
        <v>2796</v>
      </c>
      <c r="B2508" s="102" t="s">
        <v>3083</v>
      </c>
      <c r="C2508" s="102" t="s">
        <v>3174</v>
      </c>
      <c r="D2508" s="102" t="s">
        <v>2795</v>
      </c>
      <c r="E2508" s="103">
        <v>28</v>
      </c>
      <c r="F2508" s="104" t="s">
        <v>44</v>
      </c>
      <c r="G2508" s="106"/>
      <c r="H2508" s="76" t="s">
        <v>1</v>
      </c>
      <c r="I2508" s="105"/>
      <c r="K2508" s="140" t="str">
        <f t="shared" si="120"/>
        <v>社政業務-社會福利-推行老人福利-獎補助費-對國內團體之捐助</v>
      </c>
      <c r="L2508" s="140" t="str">
        <f t="shared" si="121"/>
        <v>建立社區照顧關懷據點並設置巷弄長照站之充實設施設備費用-經常門</v>
      </c>
      <c r="M2508" s="40" t="str">
        <f t="shared" si="122"/>
        <v>臺中市東勢區下新社區發展協會</v>
      </c>
    </row>
    <row r="2509" spans="1:13" ht="56.25">
      <c r="A2509" s="102" t="s">
        <v>2796</v>
      </c>
      <c r="B2509" s="102" t="s">
        <v>3042</v>
      </c>
      <c r="C2509" s="102" t="s">
        <v>2602</v>
      </c>
      <c r="D2509" s="102" t="s">
        <v>2795</v>
      </c>
      <c r="E2509" s="103">
        <v>30</v>
      </c>
      <c r="F2509" s="104" t="s">
        <v>44</v>
      </c>
      <c r="G2509" s="106"/>
      <c r="H2509" s="76" t="s">
        <v>1</v>
      </c>
      <c r="I2509" s="105"/>
      <c r="K2509" s="140" t="str">
        <f t="shared" si="120"/>
        <v>社政業務-社會福利-推行老人福利-獎補助費-對國內團體之捐助</v>
      </c>
      <c r="L2509" s="140" t="str">
        <f t="shared" si="121"/>
        <v>建立社區照顧關懷據點並設置巷弄長照站</v>
      </c>
      <c r="M2509" s="40" t="str">
        <f t="shared" si="122"/>
        <v>臺中市霧峰區舊正社區發展協會</v>
      </c>
    </row>
    <row r="2510" spans="1:13" ht="75">
      <c r="A2510" s="102" t="s">
        <v>2796</v>
      </c>
      <c r="B2510" s="102" t="s">
        <v>3079</v>
      </c>
      <c r="C2510" s="102" t="s">
        <v>3167</v>
      </c>
      <c r="D2510" s="102" t="s">
        <v>2795</v>
      </c>
      <c r="E2510" s="103">
        <v>45</v>
      </c>
      <c r="F2510" s="104" t="s">
        <v>44</v>
      </c>
      <c r="G2510" s="106"/>
      <c r="H2510" s="76" t="s">
        <v>1</v>
      </c>
      <c r="I2510" s="105"/>
      <c r="K2510" s="140" t="str">
        <f t="shared" si="120"/>
        <v>社政業務-社會福利-推行老人福利-獎補助費-對國內團體之捐助</v>
      </c>
      <c r="L2510" s="140" t="str">
        <f t="shared" si="121"/>
        <v>建立社區照顧關懷據點並設置巷弄長照站之充實設施設備費用-資本門</v>
      </c>
      <c r="M2510" s="40" t="str">
        <f t="shared" si="122"/>
        <v>臺中市大雅區上楓社區發展協會</v>
      </c>
    </row>
    <row r="2511" spans="1:13" ht="75">
      <c r="A2511" s="102" t="s">
        <v>2796</v>
      </c>
      <c r="B2511" s="102" t="s">
        <v>3083</v>
      </c>
      <c r="C2511" s="102" t="s">
        <v>3167</v>
      </c>
      <c r="D2511" s="102" t="s">
        <v>2795</v>
      </c>
      <c r="E2511" s="103">
        <v>5</v>
      </c>
      <c r="F2511" s="104" t="s">
        <v>44</v>
      </c>
      <c r="G2511" s="106"/>
      <c r="H2511" s="76" t="s">
        <v>1</v>
      </c>
      <c r="I2511" s="105"/>
      <c r="K2511" s="140" t="str">
        <f t="shared" si="120"/>
        <v>社政業務-社會福利-推行老人福利-獎補助費-對國內團體之捐助</v>
      </c>
      <c r="L2511" s="140" t="str">
        <f t="shared" si="121"/>
        <v>建立社區照顧關懷據點並設置巷弄長照站之充實設施設備費用-經常門</v>
      </c>
      <c r="M2511" s="40" t="str">
        <f t="shared" si="122"/>
        <v>臺中市大雅區上楓社區發展協會</v>
      </c>
    </row>
    <row r="2512" spans="1:13" ht="75">
      <c r="A2512" s="102" t="s">
        <v>2796</v>
      </c>
      <c r="B2512" s="102" t="s">
        <v>3083</v>
      </c>
      <c r="C2512" s="102" t="s">
        <v>3175</v>
      </c>
      <c r="D2512" s="102" t="s">
        <v>2795</v>
      </c>
      <c r="E2512" s="103">
        <v>13</v>
      </c>
      <c r="F2512" s="104" t="s">
        <v>44</v>
      </c>
      <c r="G2512" s="106"/>
      <c r="H2512" s="76" t="s">
        <v>1</v>
      </c>
      <c r="I2512" s="105"/>
      <c r="K2512" s="140" t="str">
        <f t="shared" si="120"/>
        <v>社政業務-社會福利-推行老人福利-獎補助費-對國內團體之捐助</v>
      </c>
      <c r="L2512" s="140" t="str">
        <f t="shared" si="121"/>
        <v>建立社區照顧關懷據點並設置巷弄長照站之充實設施設備費用-經常門</v>
      </c>
      <c r="M2512" s="40" t="str">
        <f t="shared" si="122"/>
        <v>臺中市大雅區上雅社區發展協會關懷據點</v>
      </c>
    </row>
    <row r="2513" spans="1:13" ht="75">
      <c r="A2513" s="102" t="s">
        <v>2796</v>
      </c>
      <c r="B2513" s="102" t="s">
        <v>3079</v>
      </c>
      <c r="C2513" s="102" t="s">
        <v>3175</v>
      </c>
      <c r="D2513" s="102" t="s">
        <v>2795</v>
      </c>
      <c r="E2513" s="103">
        <v>30</v>
      </c>
      <c r="F2513" s="104" t="s">
        <v>44</v>
      </c>
      <c r="G2513" s="106"/>
      <c r="H2513" s="76" t="s">
        <v>1</v>
      </c>
      <c r="I2513" s="105"/>
      <c r="K2513" s="140" t="str">
        <f t="shared" si="120"/>
        <v>社政業務-社會福利-推行老人福利-獎補助費-對國內團體之捐助</v>
      </c>
      <c r="L2513" s="140" t="str">
        <f t="shared" si="121"/>
        <v>建立社區照顧關懷據點並設置巷弄長照站之充實設施設備費用-資本門</v>
      </c>
      <c r="M2513" s="40" t="str">
        <f t="shared" si="122"/>
        <v>臺中市大雅區上雅社區發展協會關懷據點</v>
      </c>
    </row>
    <row r="2514" spans="1:13" ht="56.25">
      <c r="A2514" s="102" t="s">
        <v>2796</v>
      </c>
      <c r="B2514" s="102" t="s">
        <v>3176</v>
      </c>
      <c r="C2514" s="102" t="s">
        <v>3118</v>
      </c>
      <c r="D2514" s="102" t="s">
        <v>2795</v>
      </c>
      <c r="E2514" s="103">
        <v>76</v>
      </c>
      <c r="F2514" s="104" t="s">
        <v>44</v>
      </c>
      <c r="G2514" s="106"/>
      <c r="H2514" s="76" t="s">
        <v>1</v>
      </c>
      <c r="I2514" s="105"/>
      <c r="K2514" s="140" t="str">
        <f t="shared" si="120"/>
        <v>社政業務-社會福利-推行老人福利-獎補助費-對國內團體之捐助</v>
      </c>
      <c r="L2514" s="140" t="str">
        <f t="shared" si="121"/>
        <v>建立社區照顧關懷據點之開辦設施設備費-資本門</v>
      </c>
      <c r="M2514" s="40" t="str">
        <f t="shared" si="122"/>
        <v>臺中市太平區平安社區發展協會</v>
      </c>
    </row>
    <row r="2515" spans="1:13" ht="56.25">
      <c r="A2515" s="102" t="s">
        <v>2796</v>
      </c>
      <c r="B2515" s="102" t="s">
        <v>3177</v>
      </c>
      <c r="C2515" s="102" t="s">
        <v>3118</v>
      </c>
      <c r="D2515" s="102" t="s">
        <v>2795</v>
      </c>
      <c r="E2515" s="103">
        <v>22</v>
      </c>
      <c r="F2515" s="104" t="s">
        <v>44</v>
      </c>
      <c r="G2515" s="106"/>
      <c r="H2515" s="76" t="s">
        <v>1</v>
      </c>
      <c r="I2515" s="105"/>
      <c r="K2515" s="140" t="str">
        <f t="shared" si="120"/>
        <v>社政業務-社會福利-推行老人福利-獎補助費-對國內團體之捐助</v>
      </c>
      <c r="L2515" s="140" t="str">
        <f t="shared" si="121"/>
        <v>建立社區照顧關懷據點之開辦設施設備費-經常門</v>
      </c>
      <c r="M2515" s="40" t="str">
        <f t="shared" si="122"/>
        <v>臺中市太平區平安社區發展協會</v>
      </c>
    </row>
    <row r="2516" spans="1:13" ht="75">
      <c r="A2516" s="102" t="s">
        <v>2796</v>
      </c>
      <c r="B2516" s="102" t="s">
        <v>3083</v>
      </c>
      <c r="C2516" s="102" t="s">
        <v>3178</v>
      </c>
      <c r="D2516" s="102" t="s">
        <v>2795</v>
      </c>
      <c r="E2516" s="103">
        <v>19</v>
      </c>
      <c r="F2516" s="104" t="s">
        <v>44</v>
      </c>
      <c r="G2516" s="106"/>
      <c r="H2516" s="76" t="s">
        <v>1</v>
      </c>
      <c r="I2516" s="105"/>
      <c r="K2516" s="140" t="str">
        <f t="shared" si="120"/>
        <v>社政業務-社會福利-推行老人福利-獎補助費-對國內團體之捐助</v>
      </c>
      <c r="L2516" s="140" t="str">
        <f t="shared" si="121"/>
        <v>建立社區照顧關懷據點並設置巷弄長照站之充實設施設備費用-經常門</v>
      </c>
      <c r="M2516" s="40" t="str">
        <f t="shared" si="122"/>
        <v>臺中市太平區新城社區發展協會</v>
      </c>
    </row>
    <row r="2517" spans="1:13" ht="75">
      <c r="A2517" s="102" t="s">
        <v>2796</v>
      </c>
      <c r="B2517" s="102" t="s">
        <v>3079</v>
      </c>
      <c r="C2517" s="102" t="s">
        <v>3179</v>
      </c>
      <c r="D2517" s="102" t="s">
        <v>2795</v>
      </c>
      <c r="E2517" s="103">
        <v>43</v>
      </c>
      <c r="F2517" s="104" t="s">
        <v>44</v>
      </c>
      <c r="G2517" s="106"/>
      <c r="H2517" s="76" t="s">
        <v>1</v>
      </c>
      <c r="I2517" s="105"/>
      <c r="K2517" s="140" t="str">
        <f t="shared" si="120"/>
        <v>社政業務-社會福利-推行老人福利-獎補助費-對國內團體之捐助</v>
      </c>
      <c r="L2517" s="140" t="str">
        <f t="shared" si="121"/>
        <v>建立社區照顧關懷據點並設置巷弄長照站之充實設施設備費用-資本門</v>
      </c>
      <c r="M2517" s="40" t="str">
        <f t="shared" si="122"/>
        <v>臺中市太平區永平社區發展協會</v>
      </c>
    </row>
    <row r="2518" spans="1:13" ht="75">
      <c r="A2518" s="102" t="s">
        <v>2796</v>
      </c>
      <c r="B2518" s="102" t="s">
        <v>3083</v>
      </c>
      <c r="C2518" s="102" t="s">
        <v>3179</v>
      </c>
      <c r="D2518" s="102" t="s">
        <v>2795</v>
      </c>
      <c r="E2518" s="103">
        <v>7</v>
      </c>
      <c r="F2518" s="104" t="s">
        <v>44</v>
      </c>
      <c r="G2518" s="106"/>
      <c r="H2518" s="76" t="s">
        <v>1</v>
      </c>
      <c r="I2518" s="105"/>
      <c r="K2518" s="140" t="str">
        <f t="shared" si="120"/>
        <v>社政業務-社會福利-推行老人福利-獎補助費-對國內團體之捐助</v>
      </c>
      <c r="L2518" s="140" t="str">
        <f t="shared" si="121"/>
        <v>建立社區照顧關懷據點並設置巷弄長照站之充實設施設備費用-經常門</v>
      </c>
      <c r="M2518" s="40" t="str">
        <f t="shared" si="122"/>
        <v>臺中市太平區永平社區發展協會</v>
      </c>
    </row>
    <row r="2519" spans="1:13" ht="75">
      <c r="A2519" s="102" t="s">
        <v>2796</v>
      </c>
      <c r="B2519" s="102" t="s">
        <v>3083</v>
      </c>
      <c r="C2519" s="102" t="s">
        <v>3180</v>
      </c>
      <c r="D2519" s="102" t="s">
        <v>2795</v>
      </c>
      <c r="E2519" s="103">
        <v>20</v>
      </c>
      <c r="F2519" s="104" t="s">
        <v>44</v>
      </c>
      <c r="G2519" s="106"/>
      <c r="H2519" s="76" t="s">
        <v>1</v>
      </c>
      <c r="I2519" s="105"/>
      <c r="K2519" s="140" t="str">
        <f t="shared" si="120"/>
        <v>社政業務-社會福利-推行老人福利-獎補助費-對國內團體之捐助</v>
      </c>
      <c r="L2519" s="140" t="str">
        <f t="shared" si="121"/>
        <v>建立社區照顧關懷據點並設置巷弄長照站之充實設施設備費用-經常門</v>
      </c>
      <c r="M2519" s="40" t="str">
        <f t="shared" si="122"/>
        <v>臺中市太平區永成社區發展協會</v>
      </c>
    </row>
    <row r="2520" spans="1:13" ht="75">
      <c r="A2520" s="102" t="s">
        <v>2796</v>
      </c>
      <c r="B2520" s="102" t="s">
        <v>3181</v>
      </c>
      <c r="C2520" s="102" t="s">
        <v>3092</v>
      </c>
      <c r="D2520" s="102" t="s">
        <v>2795</v>
      </c>
      <c r="E2520" s="103">
        <v>9</v>
      </c>
      <c r="F2520" s="104" t="s">
        <v>44</v>
      </c>
      <c r="G2520" s="106"/>
      <c r="H2520" s="76" t="s">
        <v>1</v>
      </c>
      <c r="I2520" s="105"/>
      <c r="K2520" s="140" t="str">
        <f t="shared" si="120"/>
        <v>社政業務-社會福利-推行老人福利-獎補助費-對國內團體之捐助</v>
      </c>
      <c r="L2520" s="140" t="str">
        <f t="shared" si="121"/>
        <v>建立社區照顧關懷據點並設置巷弄長照站之充實設施設備費</v>
      </c>
      <c r="M2520" s="40" t="str">
        <f t="shared" si="122"/>
        <v>財團法人台中市私立甘霖社會福利慈善事業基金會</v>
      </c>
    </row>
    <row r="2521" spans="1:13" ht="75">
      <c r="A2521" s="102" t="s">
        <v>2796</v>
      </c>
      <c r="B2521" s="102" t="s">
        <v>3083</v>
      </c>
      <c r="C2521" s="102" t="s">
        <v>3182</v>
      </c>
      <c r="D2521" s="102" t="s">
        <v>2795</v>
      </c>
      <c r="E2521" s="103">
        <v>10</v>
      </c>
      <c r="F2521" s="104" t="s">
        <v>44</v>
      </c>
      <c r="G2521" s="106"/>
      <c r="H2521" s="76" t="s">
        <v>1</v>
      </c>
      <c r="I2521" s="105"/>
      <c r="K2521" s="140" t="str">
        <f t="shared" si="120"/>
        <v>社政業務-社會福利-推行老人福利-獎補助費-對國內團體之捐助</v>
      </c>
      <c r="L2521" s="140" t="str">
        <f t="shared" si="121"/>
        <v>建立社區照顧關懷據點並設置巷弄長照站之充實設施設備費用-經常門</v>
      </c>
      <c r="M2521" s="40" t="str">
        <f t="shared" si="122"/>
        <v>臺中市大甲區文武社區發展協會(衛生福利部長照服務發展基金獎助經費)</v>
      </c>
    </row>
    <row r="2522" spans="1:13" ht="75">
      <c r="A2522" s="102" t="s">
        <v>2796</v>
      </c>
      <c r="B2522" s="102" t="s">
        <v>3081</v>
      </c>
      <c r="C2522" s="102" t="s">
        <v>3183</v>
      </c>
      <c r="D2522" s="102" t="s">
        <v>2795</v>
      </c>
      <c r="E2522" s="103">
        <v>25</v>
      </c>
      <c r="F2522" s="104" t="s">
        <v>44</v>
      </c>
      <c r="G2522" s="106"/>
      <c r="H2522" s="76" t="s">
        <v>1</v>
      </c>
      <c r="I2522" s="105"/>
      <c r="K2522" s="140" t="str">
        <f t="shared" si="120"/>
        <v>社政業務-社會福利-推行老人福利-獎補助費-對國內團體之捐助</v>
      </c>
      <c r="L2522" s="140" t="str">
        <f t="shared" si="121"/>
        <v>建立社區照顧關懷據點並設置巷弄長照站之開辦設施設備費用-經常門</v>
      </c>
      <c r="M2522" s="40" t="str">
        <f t="shared" si="122"/>
        <v>台中市北區樂英社區發展協會</v>
      </c>
    </row>
    <row r="2523" spans="1:13" ht="75">
      <c r="A2523" s="102" t="s">
        <v>2796</v>
      </c>
      <c r="B2523" s="102" t="s">
        <v>3079</v>
      </c>
      <c r="C2523" s="102" t="s">
        <v>3184</v>
      </c>
      <c r="D2523" s="102" t="s">
        <v>2795</v>
      </c>
      <c r="E2523" s="103">
        <v>50</v>
      </c>
      <c r="F2523" s="104" t="s">
        <v>44</v>
      </c>
      <c r="G2523" s="106"/>
      <c r="H2523" s="76" t="s">
        <v>1</v>
      </c>
      <c r="I2523" s="105"/>
      <c r="K2523" s="140" t="str">
        <f t="shared" si="120"/>
        <v>社政業務-社會福利-推行老人福利-獎補助費-對國內團體之捐助</v>
      </c>
      <c r="L2523" s="140" t="str">
        <f t="shared" si="121"/>
        <v>建立社區照顧關懷據點並設置巷弄長照站之充實設施設備費用-資本門</v>
      </c>
      <c r="M2523" s="40" t="str">
        <f t="shared" si="122"/>
        <v>臺中市霧峰區北柳社區發展協會廖招慈</v>
      </c>
    </row>
    <row r="2524" spans="1:13" ht="75">
      <c r="A2524" s="102" t="s">
        <v>2796</v>
      </c>
      <c r="B2524" s="102" t="s">
        <v>3166</v>
      </c>
      <c r="C2524" s="102" t="s">
        <v>784</v>
      </c>
      <c r="D2524" s="102" t="s">
        <v>2795</v>
      </c>
      <c r="E2524" s="103">
        <v>36</v>
      </c>
      <c r="F2524" s="104" t="s">
        <v>44</v>
      </c>
      <c r="G2524" s="106"/>
      <c r="H2524" s="76" t="s">
        <v>1</v>
      </c>
      <c r="I2524" s="105"/>
      <c r="K2524" s="140" t="str">
        <f t="shared" si="120"/>
        <v>社政業務-社會福利-推行老人福利-獎補助費-對國內團體之捐助</v>
      </c>
      <c r="L2524" s="140" t="str">
        <f t="shared" si="121"/>
        <v>建立社區照顧關懷據點並設置巷弄長照站之預防及延緩失能照護計畫</v>
      </c>
      <c r="M2524" s="40" t="str">
        <f t="shared" si="122"/>
        <v>臺中市大甲區日南社區發展協會</v>
      </c>
    </row>
    <row r="2525" spans="1:13" ht="75">
      <c r="A2525" s="102" t="s">
        <v>2796</v>
      </c>
      <c r="B2525" s="102" t="s">
        <v>3185</v>
      </c>
      <c r="C2525" s="102" t="s">
        <v>3186</v>
      </c>
      <c r="D2525" s="102" t="s">
        <v>2795</v>
      </c>
      <c r="E2525" s="103">
        <v>36</v>
      </c>
      <c r="F2525" s="104" t="s">
        <v>44</v>
      </c>
      <c r="G2525" s="106"/>
      <c r="H2525" s="76" t="s">
        <v>1</v>
      </c>
      <c r="I2525" s="105"/>
      <c r="K2525" s="140" t="str">
        <f t="shared" si="120"/>
        <v>社政業務-社會福利-推行老人福利-獎補助費-對國內團體之捐助</v>
      </c>
      <c r="L2525" s="140" t="str">
        <f t="shared" si="121"/>
        <v>建立社區照顧關懷據點並設置巷弄站之「預防及延緩失能照護計畫費用」</v>
      </c>
      <c r="M2525" s="40" t="str">
        <f t="shared" si="122"/>
        <v>社團法人臺中市沐風60長者之愛關懷協會</v>
      </c>
    </row>
    <row r="2526" spans="1:13" ht="56.25">
      <c r="A2526" s="102" t="s">
        <v>2796</v>
      </c>
      <c r="B2526" s="102" t="s">
        <v>3042</v>
      </c>
      <c r="C2526" s="102" t="s">
        <v>3187</v>
      </c>
      <c r="D2526" s="102" t="s">
        <v>2795</v>
      </c>
      <c r="E2526" s="103">
        <v>36</v>
      </c>
      <c r="F2526" s="104" t="s">
        <v>44</v>
      </c>
      <c r="G2526" s="106"/>
      <c r="H2526" s="76" t="s">
        <v>1</v>
      </c>
      <c r="I2526" s="105"/>
      <c r="K2526" s="140" t="str">
        <f t="shared" si="120"/>
        <v>社政業務-社會福利-推行老人福利-獎補助費-對國內團體之捐助</v>
      </c>
      <c r="L2526" s="140" t="str">
        <f t="shared" si="121"/>
        <v>建立社區照顧關懷據點並設置巷弄長照站</v>
      </c>
      <c r="M2526" s="40" t="str">
        <f t="shared" si="122"/>
        <v>台中市南屯區三厝社區發展協會</v>
      </c>
    </row>
    <row r="2527" spans="1:13" ht="56.25">
      <c r="A2527" s="102" t="s">
        <v>2796</v>
      </c>
      <c r="B2527" s="102" t="s">
        <v>3042</v>
      </c>
      <c r="C2527" s="102" t="s">
        <v>3188</v>
      </c>
      <c r="D2527" s="102" t="s">
        <v>2795</v>
      </c>
      <c r="E2527" s="103">
        <v>36</v>
      </c>
      <c r="F2527" s="104" t="s">
        <v>44</v>
      </c>
      <c r="G2527" s="106"/>
      <c r="H2527" s="76" t="s">
        <v>1</v>
      </c>
      <c r="I2527" s="105"/>
      <c r="K2527" s="140" t="str">
        <f t="shared" si="120"/>
        <v>社政業務-社會福利-推行老人福利-獎補助費-對國內團體之捐助</v>
      </c>
      <c r="L2527" s="140" t="str">
        <f t="shared" si="121"/>
        <v>建立社區照顧關懷據點並設置巷弄長照站</v>
      </c>
      <c r="M2527" s="40" t="str">
        <f t="shared" si="122"/>
        <v>臺中市大甲區聖母發展協會</v>
      </c>
    </row>
    <row r="2528" spans="1:13" ht="56.25">
      <c r="A2528" s="102" t="s">
        <v>2796</v>
      </c>
      <c r="B2528" s="102" t="s">
        <v>3042</v>
      </c>
      <c r="C2528" s="102" t="s">
        <v>372</v>
      </c>
      <c r="D2528" s="102" t="s">
        <v>2795</v>
      </c>
      <c r="E2528" s="103">
        <v>36</v>
      </c>
      <c r="F2528" s="104" t="s">
        <v>44</v>
      </c>
      <c r="G2528" s="106"/>
      <c r="H2528" s="76" t="s">
        <v>1</v>
      </c>
      <c r="I2528" s="105"/>
      <c r="K2528" s="140" t="str">
        <f t="shared" si="120"/>
        <v>社政業務-社會福利-推行老人福利-獎補助費-對國內團體之捐助</v>
      </c>
      <c r="L2528" s="140" t="str">
        <f t="shared" si="121"/>
        <v>建立社區照顧關懷據點並設置巷弄長照站</v>
      </c>
      <c r="M2528" s="40" t="str">
        <f t="shared" si="122"/>
        <v>臺中市石岡區萬安社區發展協會</v>
      </c>
    </row>
    <row r="2529" spans="1:13" ht="56.25">
      <c r="A2529" s="102" t="s">
        <v>2796</v>
      </c>
      <c r="B2529" s="102" t="s">
        <v>3042</v>
      </c>
      <c r="C2529" s="102" t="s">
        <v>3189</v>
      </c>
      <c r="D2529" s="102" t="s">
        <v>2795</v>
      </c>
      <c r="E2529" s="103">
        <v>36</v>
      </c>
      <c r="F2529" s="104" t="s">
        <v>44</v>
      </c>
      <c r="G2529" s="106"/>
      <c r="H2529" s="76" t="s">
        <v>1</v>
      </c>
      <c r="I2529" s="105"/>
      <c r="K2529" s="140" t="str">
        <f t="shared" si="120"/>
        <v>社政業務-社會福利-推行老人福利-獎補助費-對國內團體之捐助</v>
      </c>
      <c r="L2529" s="140" t="str">
        <f t="shared" si="121"/>
        <v>建立社區照顧關懷據點並設置巷弄長照站</v>
      </c>
      <c r="M2529" s="40" t="str">
        <f t="shared" si="122"/>
        <v>臺中市浩德人文關懷協會</v>
      </c>
    </row>
    <row r="2530" spans="1:13" ht="56.25">
      <c r="A2530" s="102" t="s">
        <v>2796</v>
      </c>
      <c r="B2530" s="102" t="s">
        <v>3126</v>
      </c>
      <c r="C2530" s="102" t="s">
        <v>3190</v>
      </c>
      <c r="D2530" s="102" t="s">
        <v>2795</v>
      </c>
      <c r="E2530" s="103">
        <v>36</v>
      </c>
      <c r="F2530" s="104" t="s">
        <v>44</v>
      </c>
      <c r="G2530" s="106"/>
      <c r="H2530" s="76" t="s">
        <v>1</v>
      </c>
      <c r="I2530" s="105"/>
      <c r="K2530" s="140" t="str">
        <f t="shared" si="120"/>
        <v>社政業務-社會福利-推行老人福利-獎補助費-對國內團體之捐助</v>
      </c>
      <c r="L2530" s="140" t="str">
        <f t="shared" si="121"/>
        <v>建立社區照顧關懷據點並設置巷弄站長照站</v>
      </c>
      <c r="M2530" s="40" t="str">
        <f t="shared" si="122"/>
        <v>臺中市烏日區湖日社區發展協會</v>
      </c>
    </row>
    <row r="2531" spans="1:13" ht="56.25">
      <c r="A2531" s="102" t="s">
        <v>2796</v>
      </c>
      <c r="B2531" s="102" t="s">
        <v>3042</v>
      </c>
      <c r="C2531" s="102" t="s">
        <v>3153</v>
      </c>
      <c r="D2531" s="102" t="s">
        <v>2795</v>
      </c>
      <c r="E2531" s="103">
        <v>30</v>
      </c>
      <c r="F2531" s="104" t="s">
        <v>44</v>
      </c>
      <c r="G2531" s="106"/>
      <c r="H2531" s="76" t="s">
        <v>1</v>
      </c>
      <c r="I2531" s="105"/>
      <c r="K2531" s="140" t="str">
        <f t="shared" si="120"/>
        <v>社政業務-社會福利-推行老人福利-獎補助費-對國內團體之捐助</v>
      </c>
      <c r="L2531" s="140" t="str">
        <f t="shared" si="121"/>
        <v>建立社區照顧關懷據點並設置巷弄長照站</v>
      </c>
      <c r="M2531" s="40" t="str">
        <f t="shared" si="122"/>
        <v>臺中市豐原區豐田社區發展協會</v>
      </c>
    </row>
    <row r="2532" spans="1:13" ht="56.25">
      <c r="A2532" s="102" t="s">
        <v>2796</v>
      </c>
      <c r="B2532" s="102" t="s">
        <v>3047</v>
      </c>
      <c r="C2532" s="102" t="s">
        <v>3179</v>
      </c>
      <c r="D2532" s="102" t="s">
        <v>2795</v>
      </c>
      <c r="E2532" s="103">
        <v>20</v>
      </c>
      <c r="F2532" s="104" t="s">
        <v>44</v>
      </c>
      <c r="G2532" s="106"/>
      <c r="H2532" s="76" t="s">
        <v>1</v>
      </c>
      <c r="I2532" s="105"/>
      <c r="K2532" s="140" t="str">
        <f t="shared" si="120"/>
        <v>社政業務-社會福利-推行老人福利-獎補助費-對國內團體之捐助</v>
      </c>
      <c r="L2532" s="140" t="str">
        <f t="shared" si="121"/>
        <v>建立社區照顧關懷據點</v>
      </c>
      <c r="M2532" s="40" t="str">
        <f t="shared" si="122"/>
        <v>臺中市太平區永平社區發展協會</v>
      </c>
    </row>
    <row r="2533" spans="1:13" ht="56.25">
      <c r="A2533" s="102" t="s">
        <v>2796</v>
      </c>
      <c r="B2533" s="102" t="s">
        <v>3047</v>
      </c>
      <c r="C2533" s="102" t="s">
        <v>3191</v>
      </c>
      <c r="D2533" s="102" t="s">
        <v>2795</v>
      </c>
      <c r="E2533" s="103">
        <v>20</v>
      </c>
      <c r="F2533" s="104" t="s">
        <v>44</v>
      </c>
      <c r="G2533" s="106"/>
      <c r="H2533" s="76" t="s">
        <v>1</v>
      </c>
      <c r="I2533" s="105"/>
      <c r="K2533" s="140" t="str">
        <f t="shared" si="120"/>
        <v>社政業務-社會福利-推行老人福利-獎補助費-對國內團體之捐助</v>
      </c>
      <c r="L2533" s="140" t="str">
        <f t="shared" si="121"/>
        <v>建立社區照顧關懷據點</v>
      </c>
      <c r="M2533" s="40" t="str">
        <f t="shared" si="122"/>
        <v>臺中市太平區太平社區發展協會</v>
      </c>
    </row>
    <row r="2534" spans="1:13" ht="56.25">
      <c r="A2534" s="102" t="s">
        <v>2796</v>
      </c>
      <c r="B2534" s="102" t="s">
        <v>3047</v>
      </c>
      <c r="C2534" s="102" t="s">
        <v>3192</v>
      </c>
      <c r="D2534" s="102" t="s">
        <v>2795</v>
      </c>
      <c r="E2534" s="103">
        <v>20</v>
      </c>
      <c r="F2534" s="104" t="s">
        <v>44</v>
      </c>
      <c r="G2534" s="106"/>
      <c r="H2534" s="76" t="s">
        <v>1</v>
      </c>
      <c r="I2534" s="105"/>
      <c r="K2534" s="140" t="str">
        <f t="shared" si="120"/>
        <v>社政業務-社會福利-推行老人福利-獎補助費-對國內團體之捐助</v>
      </c>
      <c r="L2534" s="140" t="str">
        <f t="shared" si="121"/>
        <v>建立社區照顧關懷據點</v>
      </c>
      <c r="M2534" s="40" t="str">
        <f t="shared" si="122"/>
        <v>臺中市太平區頭汴社區發展協會</v>
      </c>
    </row>
    <row r="2535" spans="1:13" ht="56.25">
      <c r="A2535" s="102" t="s">
        <v>2796</v>
      </c>
      <c r="B2535" s="102" t="s">
        <v>3042</v>
      </c>
      <c r="C2535" s="102" t="s">
        <v>3046</v>
      </c>
      <c r="D2535" s="102" t="s">
        <v>2795</v>
      </c>
      <c r="E2535" s="103">
        <v>20</v>
      </c>
      <c r="F2535" s="104" t="s">
        <v>44</v>
      </c>
      <c r="G2535" s="106"/>
      <c r="H2535" s="76" t="s">
        <v>1</v>
      </c>
      <c r="I2535" s="105"/>
      <c r="K2535" s="140" t="str">
        <f t="shared" si="120"/>
        <v>社政業務-社會福利-推行老人福利-獎補助費-對國內團體之捐助</v>
      </c>
      <c r="L2535" s="140" t="str">
        <f t="shared" si="121"/>
        <v>建立社區照顧關懷據點並設置巷弄長照站</v>
      </c>
      <c r="M2535" s="40" t="str">
        <f t="shared" si="122"/>
        <v>台中市西屯區福瑞社區發展協會</v>
      </c>
    </row>
    <row r="2536" spans="1:13" ht="56.25">
      <c r="A2536" s="102" t="s">
        <v>2796</v>
      </c>
      <c r="B2536" s="102" t="s">
        <v>3126</v>
      </c>
      <c r="C2536" s="102" t="s">
        <v>2418</v>
      </c>
      <c r="D2536" s="102" t="s">
        <v>2795</v>
      </c>
      <c r="E2536" s="103">
        <v>36</v>
      </c>
      <c r="F2536" s="104" t="s">
        <v>44</v>
      </c>
      <c r="G2536" s="106"/>
      <c r="H2536" s="76" t="s">
        <v>1</v>
      </c>
      <c r="I2536" s="105"/>
      <c r="K2536" s="140" t="str">
        <f t="shared" si="120"/>
        <v>社政業務-社會福利-推行老人福利-獎補助費-對國內團體之捐助</v>
      </c>
      <c r="L2536" s="140" t="str">
        <f t="shared" si="121"/>
        <v>建立社區照顧關懷據點並設置巷弄站長照站</v>
      </c>
      <c r="M2536" s="40" t="str">
        <f t="shared" si="122"/>
        <v>台中市烏日區五光社區發展協會</v>
      </c>
    </row>
    <row r="2537" spans="1:13" ht="56.25">
      <c r="A2537" s="102" t="s">
        <v>2796</v>
      </c>
      <c r="B2537" s="102" t="s">
        <v>3193</v>
      </c>
      <c r="C2537" s="102" t="s">
        <v>3194</v>
      </c>
      <c r="D2537" s="102" t="s">
        <v>2795</v>
      </c>
      <c r="E2537" s="103">
        <v>20</v>
      </c>
      <c r="F2537" s="104" t="s">
        <v>44</v>
      </c>
      <c r="G2537" s="106"/>
      <c r="H2537" s="76" t="s">
        <v>1</v>
      </c>
      <c r="I2537" s="105"/>
      <c r="K2537" s="140" t="str">
        <f t="shared" si="120"/>
        <v>社政業務-社會福利-推行老人福利-獎補助費-對國內團體之捐助</v>
      </c>
      <c r="L2537" s="140" t="str">
        <f t="shared" si="121"/>
        <v>端午節綁粽子送溫馨</v>
      </c>
      <c r="M2537" s="40" t="str">
        <f t="shared" si="122"/>
        <v>臺中市大甲區銅安社區發展協會</v>
      </c>
    </row>
    <row r="2538" spans="1:13" ht="112.5">
      <c r="A2538" s="102" t="s">
        <v>2796</v>
      </c>
      <c r="B2538" s="102" t="s">
        <v>3195</v>
      </c>
      <c r="C2538" s="102" t="s">
        <v>3196</v>
      </c>
      <c r="D2538" s="102" t="s">
        <v>2795</v>
      </c>
      <c r="E2538" s="103">
        <v>20</v>
      </c>
      <c r="F2538" s="104" t="s">
        <v>44</v>
      </c>
      <c r="G2538" s="106"/>
      <c r="H2538" s="76" t="s">
        <v>1</v>
      </c>
      <c r="I2538" s="105"/>
      <c r="K2538" s="140" t="str">
        <f t="shared" si="120"/>
        <v>社政業務-社會福利-推行老人福利-獎補助費-對國內團體之捐助</v>
      </c>
      <c r="L2538" s="140" t="str">
        <f t="shared" si="121"/>
        <v>社區照顧關懷據點整合性補助計畫「春節期間加強關懷獨居老人之服務計畫之據點圍爐服務」</v>
      </c>
      <c r="M2538" s="40" t="str">
        <f t="shared" si="122"/>
        <v>社團法人台灣優質生命協會</v>
      </c>
    </row>
    <row r="2539" spans="1:13" ht="56.25">
      <c r="A2539" s="102" t="s">
        <v>2796</v>
      </c>
      <c r="B2539" s="102" t="s">
        <v>3197</v>
      </c>
      <c r="C2539" s="102" t="s">
        <v>3048</v>
      </c>
      <c r="D2539" s="102" t="s">
        <v>2795</v>
      </c>
      <c r="E2539" s="103">
        <v>30</v>
      </c>
      <c r="F2539" s="104" t="s">
        <v>44</v>
      </c>
      <c r="G2539" s="106"/>
      <c r="H2539" s="76" t="s">
        <v>1</v>
      </c>
      <c r="I2539" s="105"/>
      <c r="K2539" s="140" t="str">
        <f t="shared" si="120"/>
        <v>社政業務-社會福利-推行老人福利-獎補助費-對國內團體之捐助</v>
      </c>
      <c r="L2539" s="140" t="str">
        <f t="shared" si="121"/>
        <v>建立社區照顧關懷據點之充實廚房設施設備費用-資本門</v>
      </c>
      <c r="M2539" s="40" t="str">
        <f t="shared" si="122"/>
        <v>臺中市大里區大新社區發展協會</v>
      </c>
    </row>
    <row r="2540" spans="1:13" ht="93.75">
      <c r="A2540" s="102" t="s">
        <v>2796</v>
      </c>
      <c r="B2540" s="102" t="s">
        <v>3198</v>
      </c>
      <c r="C2540" s="102" t="s">
        <v>3199</v>
      </c>
      <c r="D2540" s="102" t="s">
        <v>2795</v>
      </c>
      <c r="E2540" s="103">
        <v>36</v>
      </c>
      <c r="F2540" s="104" t="s">
        <v>44</v>
      </c>
      <c r="G2540" s="106"/>
      <c r="H2540" s="76" t="s">
        <v>1</v>
      </c>
      <c r="I2540" s="105"/>
      <c r="K2540" s="140" t="str">
        <f t="shared" si="120"/>
        <v>社政業務-社會福利-推行老人福利-獎補助費-對國內團體之捐助</v>
      </c>
      <c r="L2540" s="140" t="str">
        <f t="shared" si="121"/>
        <v>建立社區照顧關懷據點並設置巷弄長照站之「預防及延緩失能照護計畫費用」</v>
      </c>
      <c r="M2540" s="40" t="str">
        <f t="shared" si="122"/>
        <v>臺中市伯樂城鄉關懷協會蘇志蜂</v>
      </c>
    </row>
    <row r="2541" spans="1:13" ht="75">
      <c r="A2541" s="102" t="s">
        <v>2796</v>
      </c>
      <c r="B2541" s="102" t="s">
        <v>3083</v>
      </c>
      <c r="C2541" s="102" t="s">
        <v>3200</v>
      </c>
      <c r="D2541" s="102" t="s">
        <v>2795</v>
      </c>
      <c r="E2541" s="103">
        <v>30</v>
      </c>
      <c r="F2541" s="104" t="s">
        <v>44</v>
      </c>
      <c r="G2541" s="106"/>
      <c r="H2541" s="76" t="s">
        <v>1</v>
      </c>
      <c r="I2541" s="105"/>
      <c r="K2541" s="140" t="str">
        <f t="shared" si="120"/>
        <v>社政業務-社會福利-推行老人福利-獎補助費-對國內團體之捐助</v>
      </c>
      <c r="L2541" s="140" t="str">
        <f t="shared" si="121"/>
        <v>建立社區照顧關懷據點並設置巷弄長照站之充實設施設備費用-經常門</v>
      </c>
      <c r="M2541" s="40" t="str">
        <f t="shared" si="122"/>
        <v>臺中市大甲區文曲社區發展協會</v>
      </c>
    </row>
    <row r="2542" spans="1:13" ht="75">
      <c r="A2542" s="102" t="s">
        <v>2796</v>
      </c>
      <c r="B2542" s="102" t="s">
        <v>3079</v>
      </c>
      <c r="C2542" s="102" t="s">
        <v>3201</v>
      </c>
      <c r="D2542" s="102" t="s">
        <v>2795</v>
      </c>
      <c r="E2542" s="103">
        <v>30</v>
      </c>
      <c r="F2542" s="104" t="s">
        <v>44</v>
      </c>
      <c r="G2542" s="106"/>
      <c r="H2542" s="76" t="s">
        <v>1</v>
      </c>
      <c r="I2542" s="105"/>
      <c r="K2542" s="140" t="str">
        <f t="shared" si="120"/>
        <v>社政業務-社會福利-推行老人福利-獎補助費-對國內團體之捐助</v>
      </c>
      <c r="L2542" s="140" t="str">
        <f t="shared" si="121"/>
        <v>建立社區照顧關懷據點並設置巷弄長照站之充實設施設備費用-資本門</v>
      </c>
      <c r="M2542" s="40" t="str">
        <f t="shared" si="122"/>
        <v>臺中市幸福關懷發展協會黃俊源</v>
      </c>
    </row>
    <row r="2543" spans="1:13" ht="75">
      <c r="A2543" s="102" t="s">
        <v>2796</v>
      </c>
      <c r="B2543" s="102" t="s">
        <v>3083</v>
      </c>
      <c r="C2543" s="102" t="s">
        <v>3201</v>
      </c>
      <c r="D2543" s="102" t="s">
        <v>2795</v>
      </c>
      <c r="E2543" s="103">
        <v>12</v>
      </c>
      <c r="F2543" s="104" t="s">
        <v>44</v>
      </c>
      <c r="G2543" s="106"/>
      <c r="H2543" s="76" t="s">
        <v>1</v>
      </c>
      <c r="I2543" s="105"/>
      <c r="K2543" s="140" t="str">
        <f t="shared" si="120"/>
        <v>社政業務-社會福利-推行老人福利-獎補助費-對國內團體之捐助</v>
      </c>
      <c r="L2543" s="140" t="str">
        <f t="shared" si="121"/>
        <v>建立社區照顧關懷據點並設置巷弄長照站之充實設施設備費用-經常門</v>
      </c>
      <c r="M2543" s="40" t="str">
        <f t="shared" si="122"/>
        <v>臺中市幸福關懷發展協會黃俊源</v>
      </c>
    </row>
    <row r="2544" spans="1:13" ht="75">
      <c r="A2544" s="102" t="s">
        <v>2796</v>
      </c>
      <c r="B2544" s="102" t="s">
        <v>3079</v>
      </c>
      <c r="C2544" s="102" t="s">
        <v>3155</v>
      </c>
      <c r="D2544" s="102" t="s">
        <v>2795</v>
      </c>
      <c r="E2544" s="103">
        <v>32</v>
      </c>
      <c r="F2544" s="104" t="s">
        <v>44</v>
      </c>
      <c r="G2544" s="106"/>
      <c r="H2544" s="76" t="s">
        <v>1</v>
      </c>
      <c r="I2544" s="105"/>
      <c r="K2544" s="140" t="str">
        <f t="shared" si="120"/>
        <v>社政業務-社會福利-推行老人福利-獎補助費-對國內團體之捐助</v>
      </c>
      <c r="L2544" s="140" t="str">
        <f t="shared" si="121"/>
        <v>建立社區照顧關懷據點並設置巷弄長照站之充實設施設備費用-資本門</v>
      </c>
      <c r="M2544" s="40" t="str">
        <f t="shared" si="122"/>
        <v>臺中市霧峰區六股社區發展協會王原祥</v>
      </c>
    </row>
    <row r="2545" spans="1:13" ht="75">
      <c r="A2545" s="102" t="s">
        <v>2796</v>
      </c>
      <c r="B2545" s="102" t="s">
        <v>3083</v>
      </c>
      <c r="C2545" s="102" t="s">
        <v>3155</v>
      </c>
      <c r="D2545" s="102" t="s">
        <v>2795</v>
      </c>
      <c r="E2545" s="103">
        <v>18</v>
      </c>
      <c r="F2545" s="104" t="s">
        <v>44</v>
      </c>
      <c r="G2545" s="106"/>
      <c r="H2545" s="76" t="s">
        <v>1</v>
      </c>
      <c r="I2545" s="105"/>
      <c r="K2545" s="140" t="str">
        <f t="shared" si="120"/>
        <v>社政業務-社會福利-推行老人福利-獎補助費-對國內團體之捐助</v>
      </c>
      <c r="L2545" s="140" t="str">
        <f t="shared" si="121"/>
        <v>建立社區照顧關懷據點並設置巷弄長照站之充實設施設備費用-經常門</v>
      </c>
      <c r="M2545" s="40" t="str">
        <f t="shared" si="122"/>
        <v>臺中市霧峰區六股社區發展協會王原祥</v>
      </c>
    </row>
    <row r="2546" spans="1:13" ht="93.75">
      <c r="A2546" s="102" t="s">
        <v>2796</v>
      </c>
      <c r="B2546" s="102" t="s">
        <v>3198</v>
      </c>
      <c r="C2546" s="102" t="s">
        <v>3202</v>
      </c>
      <c r="D2546" s="102" t="s">
        <v>2795</v>
      </c>
      <c r="E2546" s="103">
        <v>36</v>
      </c>
      <c r="F2546" s="104" t="s">
        <v>44</v>
      </c>
      <c r="G2546" s="106"/>
      <c r="H2546" s="76" t="s">
        <v>1</v>
      </c>
      <c r="I2546" s="105"/>
      <c r="K2546" s="140" t="str">
        <f t="shared" si="120"/>
        <v>社政業務-社會福利-推行老人福利-獎補助費-對國內團體之捐助</v>
      </c>
      <c r="L2546" s="140" t="str">
        <f t="shared" si="121"/>
        <v>建立社區照顧關懷據點並設置巷弄長照站之「預防及延緩失能照護計畫費用」</v>
      </c>
      <c r="M2546" s="40" t="str">
        <f t="shared" si="122"/>
        <v>財團法人臺中市私立宜家社會福利慈善基金會</v>
      </c>
    </row>
    <row r="2547" spans="1:13" ht="56.25">
      <c r="A2547" s="102" t="s">
        <v>2796</v>
      </c>
      <c r="B2547" s="102" t="s">
        <v>3042</v>
      </c>
      <c r="C2547" s="102" t="s">
        <v>3080</v>
      </c>
      <c r="D2547" s="102" t="s">
        <v>2795</v>
      </c>
      <c r="E2547" s="103">
        <v>30</v>
      </c>
      <c r="F2547" s="104" t="s">
        <v>44</v>
      </c>
      <c r="G2547" s="106"/>
      <c r="H2547" s="76" t="s">
        <v>1</v>
      </c>
      <c r="I2547" s="105"/>
      <c r="K2547" s="140" t="str">
        <f t="shared" si="120"/>
        <v>社政業務-社會福利-推行老人福利-獎補助費-對國內團體之捐助</v>
      </c>
      <c r="L2547" s="140" t="str">
        <f t="shared" si="121"/>
        <v>建立社區照顧關懷據點並設置巷弄長照站</v>
      </c>
      <c r="M2547" s="40" t="str">
        <f t="shared" si="122"/>
        <v>臺中市豐原區翁子社區發展協會</v>
      </c>
    </row>
    <row r="2548" spans="1:13" ht="56.25">
      <c r="A2548" s="102" t="s">
        <v>2796</v>
      </c>
      <c r="B2548" s="102" t="s">
        <v>3047</v>
      </c>
      <c r="C2548" s="102" t="s">
        <v>3203</v>
      </c>
      <c r="D2548" s="102" t="s">
        <v>2795</v>
      </c>
      <c r="E2548" s="103">
        <v>36</v>
      </c>
      <c r="F2548" s="104" t="s">
        <v>44</v>
      </c>
      <c r="G2548" s="106"/>
      <c r="H2548" s="76" t="s">
        <v>1</v>
      </c>
      <c r="I2548" s="105"/>
      <c r="K2548" s="140" t="str">
        <f t="shared" si="120"/>
        <v>社政業務-社會福利-推行老人福利-獎補助費-對國內團體之捐助</v>
      </c>
      <c r="L2548" s="140" t="str">
        <f t="shared" si="121"/>
        <v>建立社區照顧關懷據點</v>
      </c>
      <c r="M2548" s="40" t="str">
        <f t="shared" si="122"/>
        <v>臺中市大肚區成功社區發展協會</v>
      </c>
    </row>
    <row r="2549" spans="1:13" ht="56.25">
      <c r="A2549" s="102" t="s">
        <v>2796</v>
      </c>
      <c r="B2549" s="102" t="s">
        <v>3047</v>
      </c>
      <c r="C2549" s="102" t="s">
        <v>3204</v>
      </c>
      <c r="D2549" s="102" t="s">
        <v>2795</v>
      </c>
      <c r="E2549" s="103">
        <v>36</v>
      </c>
      <c r="F2549" s="104" t="s">
        <v>44</v>
      </c>
      <c r="G2549" s="106"/>
      <c r="H2549" s="76" t="s">
        <v>1</v>
      </c>
      <c r="I2549" s="105"/>
      <c r="K2549" s="140" t="str">
        <f t="shared" si="120"/>
        <v>社政業務-社會福利-推行老人福利-獎補助費-對國內團體之捐助</v>
      </c>
      <c r="L2549" s="140" t="str">
        <f t="shared" si="121"/>
        <v>建立社區照顧關懷據點</v>
      </c>
      <c r="M2549" s="40" t="str">
        <f t="shared" si="122"/>
        <v>臺中市大肚區蔗社區發展協會</v>
      </c>
    </row>
    <row r="2550" spans="1:13" ht="56.25">
      <c r="A2550" s="102" t="s">
        <v>2796</v>
      </c>
      <c r="B2550" s="102" t="s">
        <v>3042</v>
      </c>
      <c r="C2550" s="102" t="s">
        <v>3205</v>
      </c>
      <c r="D2550" s="102" t="s">
        <v>2795</v>
      </c>
      <c r="E2550" s="103">
        <v>36</v>
      </c>
      <c r="F2550" s="104" t="s">
        <v>44</v>
      </c>
      <c r="G2550" s="106"/>
      <c r="H2550" s="76" t="s">
        <v>1</v>
      </c>
      <c r="I2550" s="105"/>
      <c r="K2550" s="140" t="str">
        <f t="shared" si="120"/>
        <v>社政業務-社會福利-推行老人福利-獎補助費-對國內團體之捐助</v>
      </c>
      <c r="L2550" s="140" t="str">
        <f t="shared" si="121"/>
        <v>建立社區照顧關懷據點並設置巷弄長照站</v>
      </c>
      <c r="M2550" s="40" t="str">
        <f t="shared" si="122"/>
        <v>臺中市后里區眉山社區發展協會照顧關懷據點</v>
      </c>
    </row>
    <row r="2551" spans="1:13" ht="56.25">
      <c r="A2551" s="102" t="s">
        <v>2796</v>
      </c>
      <c r="B2551" s="102" t="s">
        <v>3042</v>
      </c>
      <c r="C2551" s="102" t="s">
        <v>3156</v>
      </c>
      <c r="D2551" s="102" t="s">
        <v>2795</v>
      </c>
      <c r="E2551" s="103">
        <v>36</v>
      </c>
      <c r="F2551" s="104" t="s">
        <v>44</v>
      </c>
      <c r="G2551" s="106"/>
      <c r="H2551" s="76" t="s">
        <v>1</v>
      </c>
      <c r="I2551" s="105"/>
      <c r="K2551" s="140" t="str">
        <f t="shared" si="120"/>
        <v>社政業務-社會福利-推行老人福利-獎補助費-對國內團體之捐助</v>
      </c>
      <c r="L2551" s="140" t="str">
        <f t="shared" si="121"/>
        <v>建立社區照顧關懷據點並設置巷弄長照站</v>
      </c>
      <c r="M2551" s="40" t="str">
        <f t="shared" si="122"/>
        <v>臺中市豐原區田心社區發展協會</v>
      </c>
    </row>
    <row r="2552" spans="1:13" ht="56.25">
      <c r="A2552" s="102" t="s">
        <v>2796</v>
      </c>
      <c r="B2552" s="102" t="s">
        <v>3042</v>
      </c>
      <c r="C2552" s="102" t="s">
        <v>3094</v>
      </c>
      <c r="D2552" s="102" t="s">
        <v>2795</v>
      </c>
      <c r="E2552" s="103">
        <v>36</v>
      </c>
      <c r="F2552" s="104" t="s">
        <v>44</v>
      </c>
      <c r="G2552" s="106"/>
      <c r="H2552" s="76" t="s">
        <v>1</v>
      </c>
      <c r="I2552" s="105"/>
      <c r="K2552" s="140" t="str">
        <f t="shared" si="120"/>
        <v>社政業務-社會福利-推行老人福利-獎補助費-對國內團體之捐助</v>
      </c>
      <c r="L2552" s="140" t="str">
        <f t="shared" si="121"/>
        <v>建立社區照顧關懷據點並設置巷弄長照站</v>
      </c>
      <c r="M2552" s="40" t="str">
        <f t="shared" si="122"/>
        <v>臺中市霧峰區南柳社區發展協會</v>
      </c>
    </row>
    <row r="2553" spans="1:13" ht="56.25">
      <c r="A2553" s="102" t="s">
        <v>2796</v>
      </c>
      <c r="B2553" s="102" t="s">
        <v>3042</v>
      </c>
      <c r="C2553" s="102" t="s">
        <v>3206</v>
      </c>
      <c r="D2553" s="102" t="s">
        <v>2795</v>
      </c>
      <c r="E2553" s="103">
        <v>36</v>
      </c>
      <c r="F2553" s="104" t="s">
        <v>44</v>
      </c>
      <c r="G2553" s="106"/>
      <c r="H2553" s="76" t="s">
        <v>1</v>
      </c>
      <c r="I2553" s="105"/>
      <c r="K2553" s="140" t="str">
        <f t="shared" si="120"/>
        <v>社政業務-社會福利-推行老人福利-獎補助費-對國內團體之捐助</v>
      </c>
      <c r="L2553" s="140" t="str">
        <f t="shared" si="121"/>
        <v>建立社區照顧關懷據點並設置巷弄長照站</v>
      </c>
      <c r="M2553" s="40" t="str">
        <f t="shared" si="122"/>
        <v>臺中市東海恩福關懷協會</v>
      </c>
    </row>
    <row r="2554" spans="1:13" ht="56.25">
      <c r="A2554" s="102" t="s">
        <v>2796</v>
      </c>
      <c r="B2554" s="102" t="s">
        <v>3042</v>
      </c>
      <c r="C2554" s="102" t="s">
        <v>3206</v>
      </c>
      <c r="D2554" s="102" t="s">
        <v>2795</v>
      </c>
      <c r="E2554" s="103">
        <v>30</v>
      </c>
      <c r="F2554" s="104" t="s">
        <v>44</v>
      </c>
      <c r="G2554" s="106"/>
      <c r="H2554" s="76" t="s">
        <v>1</v>
      </c>
      <c r="I2554" s="105"/>
      <c r="K2554" s="140" t="str">
        <f t="shared" si="120"/>
        <v>社政業務-社會福利-推行老人福利-獎補助費-對國內團體之捐助</v>
      </c>
      <c r="L2554" s="140" t="str">
        <f t="shared" si="121"/>
        <v>建立社區照顧關懷據點並設置巷弄長照站</v>
      </c>
      <c r="M2554" s="40" t="str">
        <f t="shared" si="122"/>
        <v>臺中市東海恩福關懷協會</v>
      </c>
    </row>
    <row r="2555" spans="1:13" ht="75">
      <c r="A2555" s="102" t="s">
        <v>2796</v>
      </c>
      <c r="B2555" s="102" t="s">
        <v>3166</v>
      </c>
      <c r="C2555" s="102" t="s">
        <v>411</v>
      </c>
      <c r="D2555" s="102" t="s">
        <v>2795</v>
      </c>
      <c r="E2555" s="103">
        <v>36</v>
      </c>
      <c r="F2555" s="104" t="s">
        <v>44</v>
      </c>
      <c r="G2555" s="106"/>
      <c r="H2555" s="76" t="s">
        <v>1</v>
      </c>
      <c r="I2555" s="105"/>
      <c r="K2555" s="140" t="str">
        <f t="shared" si="120"/>
        <v>社政業務-社會福利-推行老人福利-獎補助費-對國內團體之捐助</v>
      </c>
      <c r="L2555" s="140" t="str">
        <f t="shared" si="121"/>
        <v>建立社區照顧關懷據點並設置巷弄長照站之預防及延緩失能照護計畫</v>
      </c>
      <c r="M2555" s="40" t="str">
        <f t="shared" si="122"/>
        <v>臺中市好生活愛護關懷協會</v>
      </c>
    </row>
    <row r="2556" spans="1:13" ht="56.25">
      <c r="A2556" s="102" t="s">
        <v>2796</v>
      </c>
      <c r="B2556" s="102" t="s">
        <v>3099</v>
      </c>
      <c r="C2556" s="102" t="s">
        <v>512</v>
      </c>
      <c r="D2556" s="102" t="s">
        <v>2795</v>
      </c>
      <c r="E2556" s="103">
        <v>12</v>
      </c>
      <c r="F2556" s="104" t="s">
        <v>44</v>
      </c>
      <c r="G2556" s="106"/>
      <c r="H2556" s="76" t="s">
        <v>1</v>
      </c>
      <c r="I2556" s="105"/>
      <c r="K2556" s="140" t="str">
        <f t="shared" si="120"/>
        <v>社政業務-社會福利-推行老人福利-獎補助費-對國內團體之捐助</v>
      </c>
      <c r="L2556" s="140" t="str">
        <f t="shared" si="121"/>
        <v>建立社區照顧關懷據點之充實設施設備-經常門</v>
      </c>
      <c r="M2556" s="40" t="str">
        <f t="shared" si="122"/>
        <v>臺中市清水區南社社區發展協會</v>
      </c>
    </row>
    <row r="2557" spans="1:13" ht="56.25">
      <c r="A2557" s="102" t="s">
        <v>2796</v>
      </c>
      <c r="B2557" s="102" t="s">
        <v>3207</v>
      </c>
      <c r="C2557" s="102" t="s">
        <v>3208</v>
      </c>
      <c r="D2557" s="102" t="s">
        <v>2795</v>
      </c>
      <c r="E2557" s="103">
        <v>20</v>
      </c>
      <c r="F2557" s="104" t="s">
        <v>44</v>
      </c>
      <c r="G2557" s="106"/>
      <c r="H2557" s="76" t="s">
        <v>1</v>
      </c>
      <c r="I2557" s="105"/>
      <c r="K2557" s="140" t="str">
        <f t="shared" si="120"/>
        <v>社政業務-社會福利-推行老人福利-獎補助費-對國內團體之捐助</v>
      </c>
      <c r="L2557" s="140" t="str">
        <f t="shared" si="121"/>
        <v>端午節銀髮族包粽子暨康樂活動</v>
      </c>
      <c r="M2557" s="40" t="str">
        <f t="shared" si="122"/>
        <v>臺中市大甲區江南社區發展協會</v>
      </c>
    </row>
    <row r="2558" spans="1:13" ht="56.25">
      <c r="A2558" s="102" t="s">
        <v>2796</v>
      </c>
      <c r="B2558" s="102" t="s">
        <v>3209</v>
      </c>
      <c r="C2558" s="102" t="s">
        <v>3210</v>
      </c>
      <c r="D2558" s="102" t="s">
        <v>2795</v>
      </c>
      <c r="E2558" s="103">
        <v>20</v>
      </c>
      <c r="F2558" s="104" t="s">
        <v>44</v>
      </c>
      <c r="G2558" s="106"/>
      <c r="H2558" s="76" t="s">
        <v>1</v>
      </c>
      <c r="I2558" s="105"/>
      <c r="K2558" s="140" t="str">
        <f t="shared" si="120"/>
        <v>社政業務-社會福利-推行老人福利-獎補助費-對國內團體之捐助</v>
      </c>
      <c r="L2558" s="140" t="str">
        <f t="shared" si="121"/>
        <v>端午佳節粽飄香-關懷弱勢老人</v>
      </c>
      <c r="M2558" s="40" t="str">
        <f t="shared" si="122"/>
        <v>台中市南屯區寶山社區發展協會</v>
      </c>
    </row>
    <row r="2559" spans="1:13" ht="56.25">
      <c r="A2559" s="102" t="s">
        <v>2796</v>
      </c>
      <c r="B2559" s="102" t="s">
        <v>3211</v>
      </c>
      <c r="C2559" s="102" t="s">
        <v>3212</v>
      </c>
      <c r="D2559" s="102" t="s">
        <v>2795</v>
      </c>
      <c r="E2559" s="103">
        <v>33</v>
      </c>
      <c r="F2559" s="104" t="s">
        <v>44</v>
      </c>
      <c r="G2559" s="106"/>
      <c r="H2559" s="76" t="s">
        <v>1</v>
      </c>
      <c r="I2559" s="105"/>
      <c r="K2559" s="140" t="str">
        <f t="shared" si="120"/>
        <v>社政業務-社會福利-推行老人福利-獎補助費-對國內團體之捐助</v>
      </c>
      <c r="L2559" s="140" t="str">
        <f t="shared" si="121"/>
        <v>建立社區照顧關懷據點之充實設施設備費用-經常門</v>
      </c>
      <c r="M2559" s="40" t="str">
        <f t="shared" si="122"/>
        <v>臺中市大雅區秀山社區發展協會吳士生</v>
      </c>
    </row>
    <row r="2560" spans="1:13" ht="75">
      <c r="A2560" s="102" t="s">
        <v>2796</v>
      </c>
      <c r="B2560" s="102" t="s">
        <v>3083</v>
      </c>
      <c r="C2560" s="102" t="s">
        <v>3213</v>
      </c>
      <c r="D2560" s="102" t="s">
        <v>2795</v>
      </c>
      <c r="E2560" s="103">
        <v>34</v>
      </c>
      <c r="F2560" s="104" t="s">
        <v>44</v>
      </c>
      <c r="G2560" s="106"/>
      <c r="H2560" s="76" t="s">
        <v>1</v>
      </c>
      <c r="I2560" s="105"/>
      <c r="K2560" s="140" t="str">
        <f t="shared" si="120"/>
        <v>社政業務-社會福利-推行老人福利-獎補助費-對國內團體之捐助</v>
      </c>
      <c r="L2560" s="140" t="str">
        <f t="shared" si="121"/>
        <v>建立社區照顧關懷據點並設置巷弄長照站之充實設施設備費用-經常門</v>
      </c>
      <c r="M2560" s="40" t="str">
        <f t="shared" si="122"/>
        <v>臺中市十三寮聚落發展協會蔡(工+中)玲</v>
      </c>
    </row>
    <row r="2561" spans="1:13" ht="75">
      <c r="A2561" s="102" t="s">
        <v>2796</v>
      </c>
      <c r="B2561" s="102" t="s">
        <v>3079</v>
      </c>
      <c r="C2561" s="102" t="s">
        <v>3213</v>
      </c>
      <c r="D2561" s="102" t="s">
        <v>2795</v>
      </c>
      <c r="E2561" s="103">
        <v>16</v>
      </c>
      <c r="F2561" s="104" t="s">
        <v>44</v>
      </c>
      <c r="G2561" s="106"/>
      <c r="H2561" s="76" t="s">
        <v>1</v>
      </c>
      <c r="I2561" s="105"/>
      <c r="K2561" s="140" t="str">
        <f t="shared" si="120"/>
        <v>社政業務-社會福利-推行老人福利-獎補助費-對國內團體之捐助</v>
      </c>
      <c r="L2561" s="140" t="str">
        <f t="shared" si="121"/>
        <v>建立社區照顧關懷據點並設置巷弄長照站之充實設施設備費用-資本門</v>
      </c>
      <c r="M2561" s="40" t="str">
        <f t="shared" si="122"/>
        <v>臺中市十三寮聚落發展協會蔡(工+中)玲</v>
      </c>
    </row>
    <row r="2562" spans="1:13" ht="56.25">
      <c r="A2562" s="102" t="s">
        <v>2796</v>
      </c>
      <c r="B2562" s="102" t="s">
        <v>3214</v>
      </c>
      <c r="C2562" s="102" t="s">
        <v>3215</v>
      </c>
      <c r="D2562" s="102" t="s">
        <v>2795</v>
      </c>
      <c r="E2562" s="103">
        <v>20</v>
      </c>
      <c r="F2562" s="104" t="s">
        <v>44</v>
      </c>
      <c r="G2562" s="106"/>
      <c r="H2562" s="76" t="s">
        <v>1</v>
      </c>
      <c r="I2562" s="105"/>
      <c r="K2562" s="140" t="str">
        <f t="shared" si="120"/>
        <v>社政業務-社會福利-推行老人福利-獎補助費-對國內團體之捐助</v>
      </c>
      <c r="L2562" s="140" t="str">
        <f t="shared" si="121"/>
        <v>粽香愛心慶端陽</v>
      </c>
      <c r="M2562" s="40" t="str">
        <f t="shared" si="122"/>
        <v>臺中市西社巷弄長照關懷協會楊生熙</v>
      </c>
    </row>
    <row r="2563" spans="1:13" ht="56.25">
      <c r="A2563" s="102" t="s">
        <v>2796</v>
      </c>
      <c r="B2563" s="102" t="s">
        <v>3047</v>
      </c>
      <c r="C2563" s="102" t="s">
        <v>3216</v>
      </c>
      <c r="D2563" s="102" t="s">
        <v>2795</v>
      </c>
      <c r="E2563" s="103">
        <v>30</v>
      </c>
      <c r="F2563" s="104" t="s">
        <v>44</v>
      </c>
      <c r="G2563" s="106"/>
      <c r="H2563" s="76" t="s">
        <v>1</v>
      </c>
      <c r="I2563" s="105"/>
      <c r="K2563" s="140" t="str">
        <f t="shared" si="120"/>
        <v>社政業務-社會福利-推行老人福利-獎補助費-對國內團體之捐助</v>
      </c>
      <c r="L2563" s="140" t="str">
        <f t="shared" si="121"/>
        <v>建立社區照顧關懷據點</v>
      </c>
      <c r="M2563" s="40" t="str">
        <f t="shared" si="122"/>
        <v>臺中市北屯區新平社區發展協會</v>
      </c>
    </row>
    <row r="2564" spans="1:13" ht="56.25">
      <c r="A2564" s="102" t="s">
        <v>2796</v>
      </c>
      <c r="B2564" s="102" t="s">
        <v>3047</v>
      </c>
      <c r="C2564" s="102" t="s">
        <v>3135</v>
      </c>
      <c r="D2564" s="102" t="s">
        <v>2795</v>
      </c>
      <c r="E2564" s="103">
        <v>30</v>
      </c>
      <c r="F2564" s="104" t="s">
        <v>44</v>
      </c>
      <c r="G2564" s="106"/>
      <c r="H2564" s="76" t="s">
        <v>1</v>
      </c>
      <c r="I2564" s="105"/>
      <c r="K2564" s="140" t="str">
        <f t="shared" ref="K2564:K2627" si="123">A2564</f>
        <v>社政業務-社會福利-推行老人福利-獎補助費-對國內團體之捐助</v>
      </c>
      <c r="L2564" s="140" t="str">
        <f t="shared" ref="L2564:L2627" si="124">B2564</f>
        <v>建立社區照顧關懷據點</v>
      </c>
      <c r="M2564" s="40" t="str">
        <f t="shared" ref="M2564:M2627" si="125">C2564</f>
        <v>社團法人臺中市長幼關懷協會</v>
      </c>
    </row>
    <row r="2565" spans="1:13" ht="56.25">
      <c r="A2565" s="102" t="s">
        <v>2796</v>
      </c>
      <c r="B2565" s="102" t="s">
        <v>3042</v>
      </c>
      <c r="C2565" s="102" t="s">
        <v>3120</v>
      </c>
      <c r="D2565" s="102" t="s">
        <v>2795</v>
      </c>
      <c r="E2565" s="103">
        <v>36</v>
      </c>
      <c r="F2565" s="104" t="s">
        <v>44</v>
      </c>
      <c r="G2565" s="106"/>
      <c r="H2565" s="76" t="s">
        <v>1</v>
      </c>
      <c r="I2565" s="105"/>
      <c r="K2565" s="140" t="str">
        <f t="shared" si="123"/>
        <v>社政業務-社會福利-推行老人福利-獎補助費-對國內團體之捐助</v>
      </c>
      <c r="L2565" s="140" t="str">
        <f t="shared" si="124"/>
        <v>建立社區照顧關懷據點並設置巷弄長照站</v>
      </c>
      <c r="M2565" s="40" t="str">
        <f t="shared" si="125"/>
        <v>臺中市大雅區大楓社區發展協會</v>
      </c>
    </row>
    <row r="2566" spans="1:13" ht="56.25">
      <c r="A2566" s="102" t="s">
        <v>2796</v>
      </c>
      <c r="B2566" s="102" t="s">
        <v>3042</v>
      </c>
      <c r="C2566" s="102" t="s">
        <v>3217</v>
      </c>
      <c r="D2566" s="102" t="s">
        <v>2795</v>
      </c>
      <c r="E2566" s="103">
        <v>36</v>
      </c>
      <c r="F2566" s="104" t="s">
        <v>44</v>
      </c>
      <c r="G2566" s="106"/>
      <c r="H2566" s="76" t="s">
        <v>1</v>
      </c>
      <c r="I2566" s="105"/>
      <c r="K2566" s="140" t="str">
        <f t="shared" si="123"/>
        <v>社政業務-社會福利-推行老人福利-獎補助費-對國內團體之捐助</v>
      </c>
      <c r="L2566" s="140" t="str">
        <f t="shared" si="124"/>
        <v>建立社區照顧關懷據點並設置巷弄長照站</v>
      </c>
      <c r="M2566" s="40" t="str">
        <f t="shared" si="125"/>
        <v>臺中市三和社區福利發展協進會</v>
      </c>
    </row>
    <row r="2567" spans="1:13" ht="56.25">
      <c r="A2567" s="102" t="s">
        <v>2796</v>
      </c>
      <c r="B2567" s="102" t="s">
        <v>3042</v>
      </c>
      <c r="C2567" s="102" t="s">
        <v>3218</v>
      </c>
      <c r="D2567" s="102" t="s">
        <v>2795</v>
      </c>
      <c r="E2567" s="103">
        <v>36</v>
      </c>
      <c r="F2567" s="104" t="s">
        <v>44</v>
      </c>
      <c r="G2567" s="106"/>
      <c r="H2567" s="76" t="s">
        <v>1</v>
      </c>
      <c r="I2567" s="105"/>
      <c r="K2567" s="140" t="str">
        <f t="shared" si="123"/>
        <v>社政業務-社會福利-推行老人福利-獎補助費-對國內團體之捐助</v>
      </c>
      <c r="L2567" s="140" t="str">
        <f t="shared" si="124"/>
        <v>建立社區照顧關懷據點並設置巷弄長照站</v>
      </c>
      <c r="M2567" s="40" t="str">
        <f t="shared" si="125"/>
        <v>社團法人臺中市福康關懷協會</v>
      </c>
    </row>
    <row r="2568" spans="1:13" ht="56.25">
      <c r="A2568" s="102" t="s">
        <v>2796</v>
      </c>
      <c r="B2568" s="102" t="s">
        <v>3047</v>
      </c>
      <c r="C2568" s="102" t="s">
        <v>3219</v>
      </c>
      <c r="D2568" s="102" t="s">
        <v>2795</v>
      </c>
      <c r="E2568" s="103">
        <v>36</v>
      </c>
      <c r="F2568" s="104" t="s">
        <v>44</v>
      </c>
      <c r="G2568" s="106"/>
      <c r="H2568" s="76" t="s">
        <v>1</v>
      </c>
      <c r="I2568" s="105"/>
      <c r="K2568" s="140" t="str">
        <f t="shared" si="123"/>
        <v>社政業務-社會福利-推行老人福利-獎補助費-對國內團體之捐助</v>
      </c>
      <c r="L2568" s="140" t="str">
        <f t="shared" si="124"/>
        <v>建立社區照顧關懷據點</v>
      </c>
      <c r="M2568" s="40" t="str">
        <f t="shared" si="125"/>
        <v>臺中市大肚區大肚社區發展協會</v>
      </c>
    </row>
    <row r="2569" spans="1:13" ht="56.25">
      <c r="A2569" s="102" t="s">
        <v>2796</v>
      </c>
      <c r="B2569" s="102" t="s">
        <v>3047</v>
      </c>
      <c r="C2569" s="102" t="s">
        <v>3220</v>
      </c>
      <c r="D2569" s="102" t="s">
        <v>2795</v>
      </c>
      <c r="E2569" s="103">
        <v>36</v>
      </c>
      <c r="F2569" s="104" t="s">
        <v>44</v>
      </c>
      <c r="G2569" s="106"/>
      <c r="H2569" s="76" t="s">
        <v>1</v>
      </c>
      <c r="I2569" s="105"/>
      <c r="K2569" s="140" t="str">
        <f t="shared" si="123"/>
        <v>社政業務-社會福利-推行老人福利-獎補助費-對國內團體之捐助</v>
      </c>
      <c r="L2569" s="140" t="str">
        <f t="shared" si="124"/>
        <v>建立社區照顧關懷據點</v>
      </c>
      <c r="M2569" s="40" t="str">
        <f t="shared" si="125"/>
        <v>臺中市幸福心志工協會</v>
      </c>
    </row>
    <row r="2570" spans="1:13" ht="56.25">
      <c r="A2570" s="102" t="s">
        <v>2796</v>
      </c>
      <c r="B2570" s="102" t="s">
        <v>3047</v>
      </c>
      <c r="C2570" s="102" t="s">
        <v>3221</v>
      </c>
      <c r="D2570" s="102" t="s">
        <v>2795</v>
      </c>
      <c r="E2570" s="103">
        <v>36</v>
      </c>
      <c r="F2570" s="104" t="s">
        <v>44</v>
      </c>
      <c r="G2570" s="106"/>
      <c r="H2570" s="76" t="s">
        <v>1</v>
      </c>
      <c r="I2570" s="105"/>
      <c r="K2570" s="140" t="str">
        <f t="shared" si="123"/>
        <v>社政業務-社會福利-推行老人福利-獎補助費-對國內團體之捐助</v>
      </c>
      <c r="L2570" s="140" t="str">
        <f t="shared" si="124"/>
        <v>建立社區照顧關懷據點</v>
      </c>
      <c r="M2570" s="40" t="str">
        <f t="shared" si="125"/>
        <v>臺中市大肚區磺溪社區發展協會</v>
      </c>
    </row>
    <row r="2571" spans="1:13" ht="56.25">
      <c r="A2571" s="102" t="s">
        <v>2796</v>
      </c>
      <c r="B2571" s="102" t="s">
        <v>3126</v>
      </c>
      <c r="C2571" s="102" t="s">
        <v>3222</v>
      </c>
      <c r="D2571" s="102" t="s">
        <v>2795</v>
      </c>
      <c r="E2571" s="103">
        <v>36</v>
      </c>
      <c r="F2571" s="104" t="s">
        <v>44</v>
      </c>
      <c r="G2571" s="106"/>
      <c r="H2571" s="76" t="s">
        <v>1</v>
      </c>
      <c r="I2571" s="105"/>
      <c r="K2571" s="140" t="str">
        <f t="shared" si="123"/>
        <v>社政業務-社會福利-推行老人福利-獎補助費-對國內團體之捐助</v>
      </c>
      <c r="L2571" s="140" t="str">
        <f t="shared" si="124"/>
        <v>建立社區照顧關懷據點並設置巷弄站長照站</v>
      </c>
      <c r="M2571" s="40" t="str">
        <f t="shared" si="125"/>
        <v>臺中市烏日區烏日社區發展協會</v>
      </c>
    </row>
    <row r="2572" spans="1:13" ht="56.25">
      <c r="A2572" s="102" t="s">
        <v>2796</v>
      </c>
      <c r="B2572" s="102" t="s">
        <v>3223</v>
      </c>
      <c r="C2572" s="102" t="s">
        <v>1780</v>
      </c>
      <c r="D2572" s="102" t="s">
        <v>2795</v>
      </c>
      <c r="E2572" s="103">
        <v>30</v>
      </c>
      <c r="F2572" s="104" t="s">
        <v>44</v>
      </c>
      <c r="G2572" s="106"/>
      <c r="H2572" s="76" t="s">
        <v>1</v>
      </c>
      <c r="I2572" s="105"/>
      <c r="K2572" s="140" t="str">
        <f t="shared" si="123"/>
        <v>社政業務-社會福利-推行老人福利-獎補助費-對國內團體之捐助</v>
      </c>
      <c r="L2572" s="140" t="str">
        <f t="shared" si="124"/>
        <v>社區照顧關懷據點整合性補助計畫之「據點觀摩」</v>
      </c>
      <c r="M2572" s="40" t="str">
        <f t="shared" si="125"/>
        <v>財團法人弘道老人福利基金會</v>
      </c>
    </row>
    <row r="2573" spans="1:13" ht="56.25">
      <c r="A2573" s="102" t="s">
        <v>2796</v>
      </c>
      <c r="B2573" s="102" t="s">
        <v>3042</v>
      </c>
      <c r="C2573" s="102" t="s">
        <v>3152</v>
      </c>
      <c r="D2573" s="102" t="s">
        <v>2795</v>
      </c>
      <c r="E2573" s="103">
        <v>10</v>
      </c>
      <c r="F2573" s="104" t="s">
        <v>44</v>
      </c>
      <c r="G2573" s="106"/>
      <c r="H2573" s="76" t="s">
        <v>1</v>
      </c>
      <c r="I2573" s="105"/>
      <c r="K2573" s="140" t="str">
        <f t="shared" si="123"/>
        <v>社政業務-社會福利-推行老人福利-獎補助費-對國內團體之捐助</v>
      </c>
      <c r="L2573" s="140" t="str">
        <f t="shared" si="124"/>
        <v>建立社區照顧關懷據點並設置巷弄長照站</v>
      </c>
      <c r="M2573" s="40" t="str">
        <f t="shared" si="125"/>
        <v>台中市西屯區永安社區發展協會</v>
      </c>
    </row>
    <row r="2574" spans="1:13" ht="56.25">
      <c r="A2574" s="102" t="s">
        <v>2796</v>
      </c>
      <c r="B2574" s="102" t="s">
        <v>3047</v>
      </c>
      <c r="C2574" s="102" t="s">
        <v>3117</v>
      </c>
      <c r="D2574" s="102" t="s">
        <v>2795</v>
      </c>
      <c r="E2574" s="103">
        <v>30</v>
      </c>
      <c r="F2574" s="104" t="s">
        <v>44</v>
      </c>
      <c r="G2574" s="106"/>
      <c r="H2574" s="76" t="s">
        <v>1</v>
      </c>
      <c r="I2574" s="105"/>
      <c r="K2574" s="140" t="str">
        <f t="shared" si="123"/>
        <v>社政業務-社會福利-推行老人福利-獎補助費-對國內團體之捐助</v>
      </c>
      <c r="L2574" s="140" t="str">
        <f t="shared" si="124"/>
        <v>建立社區照顧關懷據點</v>
      </c>
      <c r="M2574" s="40" t="str">
        <f t="shared" si="125"/>
        <v>臺中市太平區永隆社區發展協會</v>
      </c>
    </row>
    <row r="2575" spans="1:13" ht="56.25">
      <c r="A2575" s="102" t="s">
        <v>2796</v>
      </c>
      <c r="B2575" s="102" t="s">
        <v>3047</v>
      </c>
      <c r="C2575" s="102" t="s">
        <v>3179</v>
      </c>
      <c r="D2575" s="102" t="s">
        <v>2795</v>
      </c>
      <c r="E2575" s="103">
        <v>30</v>
      </c>
      <c r="F2575" s="104" t="s">
        <v>44</v>
      </c>
      <c r="G2575" s="106"/>
      <c r="H2575" s="76" t="s">
        <v>1</v>
      </c>
      <c r="I2575" s="105"/>
      <c r="K2575" s="140" t="str">
        <f t="shared" si="123"/>
        <v>社政業務-社會福利-推行老人福利-獎補助費-對國內團體之捐助</v>
      </c>
      <c r="L2575" s="140" t="str">
        <f t="shared" si="124"/>
        <v>建立社區照顧關懷據點</v>
      </c>
      <c r="M2575" s="40" t="str">
        <f t="shared" si="125"/>
        <v>臺中市太平區永平社區發展協會</v>
      </c>
    </row>
    <row r="2576" spans="1:13" ht="56.25">
      <c r="A2576" s="102" t="s">
        <v>2796</v>
      </c>
      <c r="B2576" s="102" t="s">
        <v>3042</v>
      </c>
      <c r="C2576" s="102" t="s">
        <v>3224</v>
      </c>
      <c r="D2576" s="102" t="s">
        <v>2795</v>
      </c>
      <c r="E2576" s="103">
        <v>36</v>
      </c>
      <c r="F2576" s="104" t="s">
        <v>44</v>
      </c>
      <c r="G2576" s="106"/>
      <c r="H2576" s="76" t="s">
        <v>1</v>
      </c>
      <c r="I2576" s="105"/>
      <c r="K2576" s="140" t="str">
        <f t="shared" si="123"/>
        <v>社政業務-社會福利-推行老人福利-獎補助費-對國內團體之捐助</v>
      </c>
      <c r="L2576" s="140" t="str">
        <f t="shared" si="124"/>
        <v>建立社區照顧關懷據點並設置巷弄長照站</v>
      </c>
      <c r="M2576" s="40" t="str">
        <f t="shared" si="125"/>
        <v>臺中市沙鹿區興安社區發展協會</v>
      </c>
    </row>
    <row r="2577" spans="1:13" ht="56.25">
      <c r="A2577" s="102" t="s">
        <v>2796</v>
      </c>
      <c r="B2577" s="102" t="s">
        <v>3042</v>
      </c>
      <c r="C2577" s="102" t="s">
        <v>3218</v>
      </c>
      <c r="D2577" s="102" t="s">
        <v>2795</v>
      </c>
      <c r="E2577" s="103">
        <v>36</v>
      </c>
      <c r="F2577" s="104" t="s">
        <v>44</v>
      </c>
      <c r="G2577" s="106"/>
      <c r="H2577" s="76" t="s">
        <v>1</v>
      </c>
      <c r="I2577" s="105"/>
      <c r="K2577" s="140" t="str">
        <f t="shared" si="123"/>
        <v>社政業務-社會福利-推行老人福利-獎補助費-對國內團體之捐助</v>
      </c>
      <c r="L2577" s="140" t="str">
        <f t="shared" si="124"/>
        <v>建立社區照顧關懷據點並設置巷弄長照站</v>
      </c>
      <c r="M2577" s="40" t="str">
        <f t="shared" si="125"/>
        <v>社團法人臺中市福康關懷協會</v>
      </c>
    </row>
    <row r="2578" spans="1:13" ht="56.25">
      <c r="A2578" s="102" t="s">
        <v>2796</v>
      </c>
      <c r="B2578" s="102" t="s">
        <v>3042</v>
      </c>
      <c r="C2578" s="102" t="s">
        <v>3225</v>
      </c>
      <c r="D2578" s="102" t="s">
        <v>2795</v>
      </c>
      <c r="E2578" s="103">
        <v>36</v>
      </c>
      <c r="F2578" s="104" t="s">
        <v>44</v>
      </c>
      <c r="G2578" s="106"/>
      <c r="H2578" s="76" t="s">
        <v>1</v>
      </c>
      <c r="I2578" s="105"/>
      <c r="K2578" s="140" t="str">
        <f t="shared" si="123"/>
        <v>社政業務-社會福利-推行老人福利-獎補助費-對國內團體之捐助</v>
      </c>
      <c r="L2578" s="140" t="str">
        <f t="shared" si="124"/>
        <v>建立社區照顧關懷據點並設置巷弄長照站</v>
      </c>
      <c r="M2578" s="40" t="str">
        <f t="shared" si="125"/>
        <v>臺中市墩仔腳庄文化創生發展協會</v>
      </c>
    </row>
    <row r="2579" spans="1:13" ht="56.25">
      <c r="A2579" s="102" t="s">
        <v>2796</v>
      </c>
      <c r="B2579" s="102" t="s">
        <v>3042</v>
      </c>
      <c r="C2579" s="102" t="s">
        <v>3226</v>
      </c>
      <c r="D2579" s="102" t="s">
        <v>2795</v>
      </c>
      <c r="E2579" s="103">
        <v>36</v>
      </c>
      <c r="F2579" s="104" t="s">
        <v>44</v>
      </c>
      <c r="G2579" s="106"/>
      <c r="H2579" s="76" t="s">
        <v>1</v>
      </c>
      <c r="I2579" s="105"/>
      <c r="K2579" s="140" t="str">
        <f t="shared" si="123"/>
        <v>社政業務-社會福利-推行老人福利-獎補助費-對國內團體之捐助</v>
      </c>
      <c r="L2579" s="140" t="str">
        <f t="shared" si="124"/>
        <v>建立社區照顧關懷據點並設置巷弄長照站</v>
      </c>
      <c r="M2579" s="40" t="str">
        <f t="shared" si="125"/>
        <v>臺中市后里區墩東社區發展協會</v>
      </c>
    </row>
    <row r="2580" spans="1:13" ht="56.25">
      <c r="A2580" s="102" t="s">
        <v>2796</v>
      </c>
      <c r="B2580" s="102" t="s">
        <v>3227</v>
      </c>
      <c r="C2580" s="102" t="s">
        <v>3228</v>
      </c>
      <c r="D2580" s="102" t="s">
        <v>2795</v>
      </c>
      <c r="E2580" s="103">
        <v>20</v>
      </c>
      <c r="F2580" s="104" t="s">
        <v>44</v>
      </c>
      <c r="G2580" s="106"/>
      <c r="H2580" s="76" t="s">
        <v>1</v>
      </c>
      <c r="I2580" s="105"/>
      <c r="K2580" s="140" t="str">
        <f t="shared" si="123"/>
        <v>社政業務-社會福利-推行老人福利-獎補助費-對國內團體之捐助</v>
      </c>
      <c r="L2580" s="140" t="str">
        <f t="shared" si="124"/>
        <v>青銀走讀、書寫臺中、描繪故鄉</v>
      </c>
      <c r="M2580" s="40" t="str">
        <f t="shared" si="125"/>
        <v>臺中市圓心元協會</v>
      </c>
    </row>
    <row r="2581" spans="1:13" ht="56.25">
      <c r="A2581" s="102" t="s">
        <v>2796</v>
      </c>
      <c r="B2581" s="102" t="s">
        <v>3229</v>
      </c>
      <c r="C2581" s="102" t="s">
        <v>3230</v>
      </c>
      <c r="D2581" s="102" t="s">
        <v>2795</v>
      </c>
      <c r="E2581" s="103">
        <v>20</v>
      </c>
      <c r="F2581" s="104" t="s">
        <v>44</v>
      </c>
      <c r="G2581" s="106"/>
      <c r="H2581" s="76" t="s">
        <v>1</v>
      </c>
      <c r="I2581" s="105"/>
      <c r="K2581" s="140" t="str">
        <f t="shared" si="123"/>
        <v>社政業務-社會福利-推行老人福利-獎補助費-對國內團體之捐助</v>
      </c>
      <c r="L2581" s="140" t="str">
        <f t="shared" si="124"/>
        <v>老人資訊研習課程</v>
      </c>
      <c r="M2581" s="40" t="str">
        <f t="shared" si="125"/>
        <v>臺中市潭子區大豐社區發展協會</v>
      </c>
    </row>
    <row r="2582" spans="1:13" ht="56.25">
      <c r="A2582" s="102" t="s">
        <v>2796</v>
      </c>
      <c r="B2582" s="102" t="s">
        <v>3231</v>
      </c>
      <c r="C2582" s="102" t="s">
        <v>3232</v>
      </c>
      <c r="D2582" s="102" t="s">
        <v>2795</v>
      </c>
      <c r="E2582" s="103">
        <v>14</v>
      </c>
      <c r="F2582" s="104" t="s">
        <v>44</v>
      </c>
      <c r="G2582" s="106"/>
      <c r="H2582" s="76" t="s">
        <v>1</v>
      </c>
      <c r="I2582" s="105"/>
      <c r="K2582" s="140" t="str">
        <f t="shared" si="123"/>
        <v>社政業務-社會福利-推行老人福利-獎補助費-對國內團體之捐助</v>
      </c>
      <c r="L2582" s="140" t="str">
        <f t="shared" si="124"/>
        <v>建立社區照顧關懷據點之充實設施設備-經常門+資本門</v>
      </c>
      <c r="M2582" s="40" t="str">
        <f t="shared" si="125"/>
        <v>臺中市藍興長青協會蔡垂峰</v>
      </c>
    </row>
    <row r="2583" spans="1:13" ht="56.25">
      <c r="A2583" s="102" t="s">
        <v>2796</v>
      </c>
      <c r="B2583" s="102" t="s">
        <v>3099</v>
      </c>
      <c r="C2583" s="102" t="s">
        <v>3092</v>
      </c>
      <c r="D2583" s="102" t="s">
        <v>2795</v>
      </c>
      <c r="E2583" s="103">
        <v>5</v>
      </c>
      <c r="F2583" s="104" t="s">
        <v>44</v>
      </c>
      <c r="G2583" s="106"/>
      <c r="H2583" s="76" t="s">
        <v>1</v>
      </c>
      <c r="I2583" s="105"/>
      <c r="K2583" s="140" t="str">
        <f t="shared" si="123"/>
        <v>社政業務-社會福利-推行老人福利-獎補助費-對國內團體之捐助</v>
      </c>
      <c r="L2583" s="140" t="str">
        <f t="shared" si="124"/>
        <v>建立社區照顧關懷據點之充實設施設備-經常門</v>
      </c>
      <c r="M2583" s="40" t="str">
        <f t="shared" si="125"/>
        <v>財團法人台中市私立甘霖社會福利慈善事業基金會</v>
      </c>
    </row>
    <row r="2584" spans="1:13" ht="56.25">
      <c r="A2584" s="102" t="s">
        <v>2796</v>
      </c>
      <c r="B2584" s="102" t="s">
        <v>3040</v>
      </c>
      <c r="C2584" s="102" t="s">
        <v>3107</v>
      </c>
      <c r="D2584" s="102" t="s">
        <v>2795</v>
      </c>
      <c r="E2584" s="103">
        <v>2</v>
      </c>
      <c r="F2584" s="104" t="s">
        <v>44</v>
      </c>
      <c r="G2584" s="106"/>
      <c r="H2584" s="76" t="s">
        <v>1</v>
      </c>
      <c r="I2584" s="105"/>
      <c r="K2584" s="140" t="str">
        <f t="shared" si="123"/>
        <v>社政業務-社會福利-推行老人福利-獎補助費-對國內團體之捐助</v>
      </c>
      <c r="L2584" s="140" t="str">
        <f t="shared" si="124"/>
        <v>獨居老人關懷訪視服務計畫關懷服務費及行政管理費</v>
      </c>
      <c r="M2584" s="40" t="str">
        <f t="shared" si="125"/>
        <v>臺中市大甲區幸福社區發展協會</v>
      </c>
    </row>
    <row r="2585" spans="1:13" ht="75">
      <c r="A2585" s="102" t="s">
        <v>2796</v>
      </c>
      <c r="B2585" s="102" t="s">
        <v>3233</v>
      </c>
      <c r="C2585" s="102" t="s">
        <v>367</v>
      </c>
      <c r="D2585" s="102" t="s">
        <v>2795</v>
      </c>
      <c r="E2585" s="103">
        <v>8</v>
      </c>
      <c r="F2585" s="104" t="s">
        <v>44</v>
      </c>
      <c r="G2585" s="106"/>
      <c r="H2585" s="76" t="s">
        <v>1</v>
      </c>
      <c r="I2585" s="105"/>
      <c r="K2585" s="140" t="str">
        <f t="shared" si="123"/>
        <v>社政業務-社會福利-推行老人福利-獎補助費-對國內團體之捐助</v>
      </c>
      <c r="L2585" s="140" t="str">
        <f t="shared" si="124"/>
        <v>一般性獎助計畫經費申請獎助項目及基準之充實設施設備費-經常門</v>
      </c>
      <c r="M2585" s="40" t="str">
        <f t="shared" si="125"/>
        <v>臺中市石岡區南眉文化促進會</v>
      </c>
    </row>
    <row r="2586" spans="1:13" ht="56.25">
      <c r="A2586" s="102" t="s">
        <v>2796</v>
      </c>
      <c r="B2586" s="102" t="s">
        <v>3099</v>
      </c>
      <c r="C2586" s="102" t="s">
        <v>3234</v>
      </c>
      <c r="D2586" s="102" t="s">
        <v>2795</v>
      </c>
      <c r="E2586" s="103">
        <v>78</v>
      </c>
      <c r="F2586" s="104" t="s">
        <v>44</v>
      </c>
      <c r="G2586" s="106"/>
      <c r="H2586" s="76" t="s">
        <v>1</v>
      </c>
      <c r="I2586" s="105"/>
      <c r="K2586" s="140" t="str">
        <f t="shared" si="123"/>
        <v>社政業務-社會福利-推行老人福利-獎補助費-對國內團體之捐助</v>
      </c>
      <c r="L2586" s="140" t="str">
        <f t="shared" si="124"/>
        <v>建立社區照顧關懷據點之充實設施設備-經常門</v>
      </c>
      <c r="M2586" s="40" t="str">
        <f t="shared" si="125"/>
        <v>臺中市西區民龍社區發展協會</v>
      </c>
    </row>
    <row r="2587" spans="1:13" ht="56.25">
      <c r="A2587" s="102" t="s">
        <v>2796</v>
      </c>
      <c r="B2587" s="102" t="s">
        <v>3099</v>
      </c>
      <c r="C2587" s="102" t="s">
        <v>3235</v>
      </c>
      <c r="D2587" s="102" t="s">
        <v>2795</v>
      </c>
      <c r="E2587" s="103">
        <v>8</v>
      </c>
      <c r="F2587" s="104" t="s">
        <v>44</v>
      </c>
      <c r="G2587" s="106"/>
      <c r="H2587" s="76" t="s">
        <v>1</v>
      </c>
      <c r="I2587" s="105"/>
      <c r="K2587" s="140" t="str">
        <f t="shared" si="123"/>
        <v>社政業務-社會福利-推行老人福利-獎補助費-對國內團體之捐助</v>
      </c>
      <c r="L2587" s="140" t="str">
        <f t="shared" si="124"/>
        <v>建立社區照顧關懷據點之充實設施設備-經常門</v>
      </c>
      <c r="M2587" s="40" t="str">
        <f t="shared" si="125"/>
        <v>社團法人台灣省慈心協會</v>
      </c>
    </row>
    <row r="2588" spans="1:13" ht="56.25">
      <c r="A2588" s="102" t="s">
        <v>2796</v>
      </c>
      <c r="B2588" s="102" t="s">
        <v>3042</v>
      </c>
      <c r="C2588" s="102" t="s">
        <v>3124</v>
      </c>
      <c r="D2588" s="102" t="s">
        <v>2795</v>
      </c>
      <c r="E2588" s="103">
        <v>10</v>
      </c>
      <c r="F2588" s="104" t="s">
        <v>44</v>
      </c>
      <c r="G2588" s="106"/>
      <c r="H2588" s="76" t="s">
        <v>1</v>
      </c>
      <c r="I2588" s="105"/>
      <c r="K2588" s="140" t="str">
        <f t="shared" si="123"/>
        <v>社政業務-社會福利-推行老人福利-獎補助費-對國內團體之捐助</v>
      </c>
      <c r="L2588" s="140" t="str">
        <f t="shared" si="124"/>
        <v>建立社區照顧關懷據點並設置巷弄長照站</v>
      </c>
      <c r="M2588" s="40" t="str">
        <f t="shared" si="125"/>
        <v>台中市豐原區豐原社區發展協會</v>
      </c>
    </row>
    <row r="2589" spans="1:13" ht="56.25">
      <c r="A2589" s="102" t="s">
        <v>2796</v>
      </c>
      <c r="B2589" s="102" t="s">
        <v>3042</v>
      </c>
      <c r="C2589" s="102" t="s">
        <v>3236</v>
      </c>
      <c r="D2589" s="102" t="s">
        <v>2795</v>
      </c>
      <c r="E2589" s="103">
        <v>20</v>
      </c>
      <c r="F2589" s="104" t="s">
        <v>44</v>
      </c>
      <c r="G2589" s="106"/>
      <c r="H2589" s="76" t="s">
        <v>1</v>
      </c>
      <c r="I2589" s="105"/>
      <c r="K2589" s="140" t="str">
        <f t="shared" si="123"/>
        <v>社政業務-社會福利-推行老人福利-獎補助費-對國內團體之捐助</v>
      </c>
      <c r="L2589" s="140" t="str">
        <f t="shared" si="124"/>
        <v>建立社區照顧關懷據點並設置巷弄長照站</v>
      </c>
      <c r="M2589" s="40" t="str">
        <f t="shared" si="125"/>
        <v>臺中市敦親睦鄰藝術文化協會</v>
      </c>
    </row>
    <row r="2590" spans="1:13" ht="56.25">
      <c r="A2590" s="102" t="s">
        <v>2796</v>
      </c>
      <c r="B2590" s="102" t="s">
        <v>3042</v>
      </c>
      <c r="C2590" s="102" t="s">
        <v>3175</v>
      </c>
      <c r="D2590" s="102" t="s">
        <v>2795</v>
      </c>
      <c r="E2590" s="103">
        <v>20</v>
      </c>
      <c r="F2590" s="104" t="s">
        <v>44</v>
      </c>
      <c r="G2590" s="106"/>
      <c r="H2590" s="76" t="s">
        <v>1</v>
      </c>
      <c r="I2590" s="105"/>
      <c r="K2590" s="140" t="str">
        <f t="shared" si="123"/>
        <v>社政業務-社會福利-推行老人福利-獎補助費-對國內團體之捐助</v>
      </c>
      <c r="L2590" s="140" t="str">
        <f t="shared" si="124"/>
        <v>建立社區照顧關懷據點並設置巷弄長照站</v>
      </c>
      <c r="M2590" s="40" t="str">
        <f t="shared" si="125"/>
        <v>臺中市大雅區上雅社區發展協會關懷據點</v>
      </c>
    </row>
    <row r="2591" spans="1:13" ht="56.25">
      <c r="A2591" s="102" t="s">
        <v>2796</v>
      </c>
      <c r="B2591" s="102" t="s">
        <v>3042</v>
      </c>
      <c r="C2591" s="102" t="s">
        <v>3237</v>
      </c>
      <c r="D2591" s="102" t="s">
        <v>2795</v>
      </c>
      <c r="E2591" s="103">
        <v>20</v>
      </c>
      <c r="F2591" s="104" t="s">
        <v>44</v>
      </c>
      <c r="G2591" s="106"/>
      <c r="H2591" s="76" t="s">
        <v>1</v>
      </c>
      <c r="I2591" s="105"/>
      <c r="K2591" s="140" t="str">
        <f t="shared" si="123"/>
        <v>社政業務-社會福利-推行老人福利-獎補助費-對國內團體之捐助</v>
      </c>
      <c r="L2591" s="140" t="str">
        <f t="shared" si="124"/>
        <v>建立社區照顧關懷據點並設置巷弄長照站</v>
      </c>
      <c r="M2591" s="40" t="str">
        <f t="shared" si="125"/>
        <v>臺中市大雅區大雅社區發展協會</v>
      </c>
    </row>
    <row r="2592" spans="1:13" ht="56.25">
      <c r="A2592" s="102" t="s">
        <v>2796</v>
      </c>
      <c r="B2592" s="102" t="s">
        <v>3042</v>
      </c>
      <c r="C2592" s="102" t="s">
        <v>3136</v>
      </c>
      <c r="D2592" s="102" t="s">
        <v>2795</v>
      </c>
      <c r="E2592" s="103">
        <v>20</v>
      </c>
      <c r="F2592" s="104" t="s">
        <v>44</v>
      </c>
      <c r="G2592" s="106"/>
      <c r="H2592" s="76" t="s">
        <v>1</v>
      </c>
      <c r="I2592" s="105"/>
      <c r="K2592" s="140" t="str">
        <f t="shared" si="123"/>
        <v>社政業務-社會福利-推行老人福利-獎補助費-對國內團體之捐助</v>
      </c>
      <c r="L2592" s="140" t="str">
        <f t="shared" si="124"/>
        <v>建立社區照顧關懷據點並設置巷弄長照站</v>
      </c>
      <c r="M2592" s="40" t="str">
        <f t="shared" si="125"/>
        <v>臺中市豐原區南村社區發展協會</v>
      </c>
    </row>
    <row r="2593" spans="1:13" ht="56.25">
      <c r="A2593" s="102" t="s">
        <v>2796</v>
      </c>
      <c r="B2593" s="102" t="s">
        <v>3042</v>
      </c>
      <c r="C2593" s="102" t="s">
        <v>3154</v>
      </c>
      <c r="D2593" s="102" t="s">
        <v>2795</v>
      </c>
      <c r="E2593" s="103">
        <v>20</v>
      </c>
      <c r="F2593" s="104" t="s">
        <v>44</v>
      </c>
      <c r="G2593" s="106"/>
      <c r="H2593" s="76" t="s">
        <v>1</v>
      </c>
      <c r="I2593" s="105"/>
      <c r="K2593" s="140" t="str">
        <f t="shared" si="123"/>
        <v>社政業務-社會福利-推行老人福利-獎補助費-對國內團體之捐助</v>
      </c>
      <c r="L2593" s="140" t="str">
        <f t="shared" si="124"/>
        <v>建立社區照顧關懷據點並設置巷弄長照站</v>
      </c>
      <c r="M2593" s="40" t="str">
        <f t="shared" si="125"/>
        <v>社團法人中華民國紫宸運動文教協會</v>
      </c>
    </row>
    <row r="2594" spans="1:13" ht="56.25">
      <c r="A2594" s="102" t="s">
        <v>2796</v>
      </c>
      <c r="B2594" s="102" t="s">
        <v>3042</v>
      </c>
      <c r="C2594" s="102" t="s">
        <v>3123</v>
      </c>
      <c r="D2594" s="102" t="s">
        <v>2795</v>
      </c>
      <c r="E2594" s="103">
        <v>20</v>
      </c>
      <c r="F2594" s="104" t="s">
        <v>44</v>
      </c>
      <c r="G2594" s="106"/>
      <c r="H2594" s="76" t="s">
        <v>1</v>
      </c>
      <c r="I2594" s="105"/>
      <c r="K2594" s="140" t="str">
        <f t="shared" si="123"/>
        <v>社政業務-社會福利-推行老人福利-獎補助費-對國內團體之捐助</v>
      </c>
      <c r="L2594" s="140" t="str">
        <f t="shared" si="124"/>
        <v>建立社區照顧關懷據點並設置巷弄長照站</v>
      </c>
      <c r="M2594" s="40" t="str">
        <f t="shared" si="125"/>
        <v>臺中市豐原區翁社社區發展協會</v>
      </c>
    </row>
    <row r="2595" spans="1:13" ht="56.25">
      <c r="A2595" s="102" t="s">
        <v>2796</v>
      </c>
      <c r="B2595" s="102" t="s">
        <v>3042</v>
      </c>
      <c r="C2595" s="102" t="s">
        <v>3153</v>
      </c>
      <c r="D2595" s="102" t="s">
        <v>2795</v>
      </c>
      <c r="E2595" s="103">
        <v>20</v>
      </c>
      <c r="F2595" s="104" t="s">
        <v>44</v>
      </c>
      <c r="G2595" s="106"/>
      <c r="H2595" s="76" t="s">
        <v>1</v>
      </c>
      <c r="I2595" s="105"/>
      <c r="K2595" s="140" t="str">
        <f t="shared" si="123"/>
        <v>社政業務-社會福利-推行老人福利-獎補助費-對國內團體之捐助</v>
      </c>
      <c r="L2595" s="140" t="str">
        <f t="shared" si="124"/>
        <v>建立社區照顧關懷據點並設置巷弄長照站</v>
      </c>
      <c r="M2595" s="40" t="str">
        <f t="shared" si="125"/>
        <v>臺中市豐原區豐田社區發展協會</v>
      </c>
    </row>
    <row r="2596" spans="1:13" ht="56.25">
      <c r="A2596" s="102" t="s">
        <v>2796</v>
      </c>
      <c r="B2596" s="102" t="s">
        <v>3238</v>
      </c>
      <c r="C2596" s="102" t="s">
        <v>3239</v>
      </c>
      <c r="D2596" s="102" t="s">
        <v>2795</v>
      </c>
      <c r="E2596" s="103">
        <v>20</v>
      </c>
      <c r="F2596" s="104" t="s">
        <v>44</v>
      </c>
      <c r="G2596" s="106"/>
      <c r="H2596" s="76" t="s">
        <v>1</v>
      </c>
      <c r="I2596" s="105"/>
      <c r="K2596" s="140" t="str">
        <f t="shared" si="123"/>
        <v>社政業務-社會福利-推行老人福利-獎補助費-對國內團體之捐助</v>
      </c>
      <c r="L2596" s="140" t="str">
        <f t="shared" si="124"/>
        <v>聚興113年長青生活科技研習</v>
      </c>
      <c r="M2596" s="40" t="str">
        <f t="shared" si="125"/>
        <v>台中市潭子區聚興社區發展協會</v>
      </c>
    </row>
    <row r="2597" spans="1:13" ht="56.25">
      <c r="A2597" s="102" t="s">
        <v>2796</v>
      </c>
      <c r="B2597" s="102" t="s">
        <v>3040</v>
      </c>
      <c r="C2597" s="102" t="s">
        <v>2557</v>
      </c>
      <c r="D2597" s="102" t="s">
        <v>2795</v>
      </c>
      <c r="E2597" s="103">
        <v>3</v>
      </c>
      <c r="F2597" s="104" t="s">
        <v>44</v>
      </c>
      <c r="G2597" s="106"/>
      <c r="H2597" s="76" t="s">
        <v>1</v>
      </c>
      <c r="I2597" s="105"/>
      <c r="K2597" s="140" t="str">
        <f t="shared" si="123"/>
        <v>社政業務-社會福利-推行老人福利-獎補助費-對國內團體之捐助</v>
      </c>
      <c r="L2597" s="140" t="str">
        <f t="shared" si="124"/>
        <v>獨居老人關懷訪視服務計畫關懷服務費及行政管理費</v>
      </c>
      <c r="M2597" s="40" t="str">
        <f t="shared" si="125"/>
        <v>臺中市新社區崑南社區發展協會</v>
      </c>
    </row>
    <row r="2598" spans="1:13" ht="56.25">
      <c r="A2598" s="102" t="s">
        <v>2796</v>
      </c>
      <c r="B2598" s="102" t="s">
        <v>3040</v>
      </c>
      <c r="C2598" s="102" t="s">
        <v>3084</v>
      </c>
      <c r="D2598" s="102" t="s">
        <v>2795</v>
      </c>
      <c r="E2598" s="103">
        <v>1</v>
      </c>
      <c r="F2598" s="104" t="s">
        <v>44</v>
      </c>
      <c r="G2598" s="106"/>
      <c r="H2598" s="76" t="s">
        <v>1</v>
      </c>
      <c r="I2598" s="105"/>
      <c r="K2598" s="140" t="str">
        <f t="shared" si="123"/>
        <v>社政業務-社會福利-推行老人福利-獎補助費-對國內團體之捐助</v>
      </c>
      <c r="L2598" s="140" t="str">
        <f t="shared" si="124"/>
        <v>獨居老人關懷訪視服務計畫關懷服務費及行政管理費</v>
      </c>
      <c r="M2598" s="40" t="str">
        <f t="shared" si="125"/>
        <v>臺中市豐原區南村社區發展協會林炎煌</v>
      </c>
    </row>
    <row r="2599" spans="1:13" ht="56.25">
      <c r="A2599" s="102" t="s">
        <v>2796</v>
      </c>
      <c r="B2599" s="102" t="s">
        <v>3040</v>
      </c>
      <c r="C2599" s="102" t="s">
        <v>2592</v>
      </c>
      <c r="D2599" s="102" t="s">
        <v>2795</v>
      </c>
      <c r="E2599" s="103">
        <v>5</v>
      </c>
      <c r="F2599" s="104" t="s">
        <v>44</v>
      </c>
      <c r="G2599" s="106"/>
      <c r="H2599" s="76" t="s">
        <v>1</v>
      </c>
      <c r="I2599" s="105"/>
      <c r="K2599" s="140" t="str">
        <f t="shared" si="123"/>
        <v>社政業務-社會福利-推行老人福利-獎補助費-對國內團體之捐助</v>
      </c>
      <c r="L2599" s="140" t="str">
        <f t="shared" si="124"/>
        <v>獨居老人關懷訪視服務計畫關懷服務費及行政管理費</v>
      </c>
      <c r="M2599" s="40" t="str">
        <f t="shared" si="125"/>
        <v>臺中市霧峰區丁台社區發展協會</v>
      </c>
    </row>
    <row r="2600" spans="1:13" ht="56.25">
      <c r="A2600" s="102" t="s">
        <v>2796</v>
      </c>
      <c r="B2600" s="102" t="s">
        <v>3040</v>
      </c>
      <c r="C2600" s="102" t="s">
        <v>3199</v>
      </c>
      <c r="D2600" s="102" t="s">
        <v>2795</v>
      </c>
      <c r="E2600" s="103">
        <v>8</v>
      </c>
      <c r="F2600" s="104" t="s">
        <v>44</v>
      </c>
      <c r="G2600" s="106"/>
      <c r="H2600" s="76" t="s">
        <v>1</v>
      </c>
      <c r="I2600" s="105"/>
      <c r="K2600" s="140" t="str">
        <f t="shared" si="123"/>
        <v>社政業務-社會福利-推行老人福利-獎補助費-對國內團體之捐助</v>
      </c>
      <c r="L2600" s="140" t="str">
        <f t="shared" si="124"/>
        <v>獨居老人關懷訪視服務計畫關懷服務費及行政管理費</v>
      </c>
      <c r="M2600" s="40" t="str">
        <f t="shared" si="125"/>
        <v>臺中市伯樂城鄉關懷協會蘇志蜂</v>
      </c>
    </row>
    <row r="2601" spans="1:13" ht="56.25">
      <c r="A2601" s="102" t="s">
        <v>2796</v>
      </c>
      <c r="B2601" s="102" t="s">
        <v>3042</v>
      </c>
      <c r="C2601" s="102" t="s">
        <v>3175</v>
      </c>
      <c r="D2601" s="102" t="s">
        <v>2795</v>
      </c>
      <c r="E2601" s="103">
        <v>20</v>
      </c>
      <c r="F2601" s="104" t="s">
        <v>44</v>
      </c>
      <c r="G2601" s="106"/>
      <c r="H2601" s="76" t="s">
        <v>1</v>
      </c>
      <c r="I2601" s="105"/>
      <c r="K2601" s="140" t="str">
        <f t="shared" si="123"/>
        <v>社政業務-社會福利-推行老人福利-獎補助費-對國內團體之捐助</v>
      </c>
      <c r="L2601" s="140" t="str">
        <f t="shared" si="124"/>
        <v>建立社區照顧關懷據點並設置巷弄長照站</v>
      </c>
      <c r="M2601" s="40" t="str">
        <f t="shared" si="125"/>
        <v>臺中市大雅區上雅社區發展協會關懷據點</v>
      </c>
    </row>
    <row r="2602" spans="1:13" ht="56.25">
      <c r="A2602" s="102" t="s">
        <v>2796</v>
      </c>
      <c r="B2602" s="102" t="s">
        <v>3042</v>
      </c>
      <c r="C2602" s="102" t="s">
        <v>3240</v>
      </c>
      <c r="D2602" s="102" t="s">
        <v>2795</v>
      </c>
      <c r="E2602" s="103">
        <v>20</v>
      </c>
      <c r="F2602" s="104" t="s">
        <v>44</v>
      </c>
      <c r="G2602" s="106"/>
      <c r="H2602" s="76" t="s">
        <v>1</v>
      </c>
      <c r="I2602" s="105"/>
      <c r="K2602" s="140" t="str">
        <f t="shared" si="123"/>
        <v>社政業務-社會福利-推行老人福利-獎補助費-對國內團體之捐助</v>
      </c>
      <c r="L2602" s="140" t="str">
        <f t="shared" si="124"/>
        <v>建立社區照顧關懷據點並設置巷弄長照站</v>
      </c>
      <c r="M2602" s="40" t="str">
        <f t="shared" si="125"/>
        <v>臺中市十三寮聚落發展協會</v>
      </c>
    </row>
    <row r="2603" spans="1:13" ht="56.25">
      <c r="A2603" s="102" t="s">
        <v>2796</v>
      </c>
      <c r="B2603" s="102" t="s">
        <v>3042</v>
      </c>
      <c r="C2603" s="102" t="s">
        <v>2853</v>
      </c>
      <c r="D2603" s="102" t="s">
        <v>2795</v>
      </c>
      <c r="E2603" s="103">
        <v>20</v>
      </c>
      <c r="F2603" s="104" t="s">
        <v>44</v>
      </c>
      <c r="G2603" s="106"/>
      <c r="H2603" s="76" t="s">
        <v>1</v>
      </c>
      <c r="I2603" s="105"/>
      <c r="K2603" s="140" t="str">
        <f t="shared" si="123"/>
        <v>社政業務-社會福利-推行老人福利-獎補助費-對國內團體之捐助</v>
      </c>
      <c r="L2603" s="140" t="str">
        <f t="shared" si="124"/>
        <v>建立社區照顧關懷據點並設置巷弄長照站</v>
      </c>
      <c r="M2603" s="40" t="str">
        <f t="shared" si="125"/>
        <v>臺中市港尾社區長青協會</v>
      </c>
    </row>
    <row r="2604" spans="1:13" ht="56.25">
      <c r="A2604" s="102" t="s">
        <v>2796</v>
      </c>
      <c r="B2604" s="102" t="s">
        <v>3042</v>
      </c>
      <c r="C2604" s="102" t="s">
        <v>3241</v>
      </c>
      <c r="D2604" s="102" t="s">
        <v>2795</v>
      </c>
      <c r="E2604" s="103">
        <v>20</v>
      </c>
      <c r="F2604" s="104" t="s">
        <v>44</v>
      </c>
      <c r="G2604" s="106"/>
      <c r="H2604" s="76" t="s">
        <v>1</v>
      </c>
      <c r="I2604" s="105"/>
      <c r="K2604" s="140" t="str">
        <f t="shared" si="123"/>
        <v>社政業務-社會福利-推行老人福利-獎補助費-對國內團體之捐助</v>
      </c>
      <c r="L2604" s="140" t="str">
        <f t="shared" si="124"/>
        <v>建立社區照顧關懷據點並設置巷弄長照站</v>
      </c>
      <c r="M2604" s="40" t="str">
        <f t="shared" si="125"/>
        <v>社團法人台中市婦幼關懷成長協會</v>
      </c>
    </row>
    <row r="2605" spans="1:13" ht="56.25">
      <c r="A2605" s="102" t="s">
        <v>2796</v>
      </c>
      <c r="B2605" s="102" t="s">
        <v>3042</v>
      </c>
      <c r="C2605" s="102" t="s">
        <v>3242</v>
      </c>
      <c r="D2605" s="102" t="s">
        <v>2795</v>
      </c>
      <c r="E2605" s="103">
        <v>20</v>
      </c>
      <c r="F2605" s="104" t="s">
        <v>44</v>
      </c>
      <c r="G2605" s="106"/>
      <c r="H2605" s="76" t="s">
        <v>1</v>
      </c>
      <c r="I2605" s="105"/>
      <c r="K2605" s="140" t="str">
        <f t="shared" si="123"/>
        <v>社政業務-社會福利-推行老人福利-獎補助費-對國內團體之捐助</v>
      </c>
      <c r="L2605" s="140" t="str">
        <f t="shared" si="124"/>
        <v>建立社區照顧關懷據點並設置巷弄長照站</v>
      </c>
      <c r="M2605" s="40" t="str">
        <f t="shared" si="125"/>
        <v>社團法人台中市惠來關懷服務協會(惠來)</v>
      </c>
    </row>
    <row r="2606" spans="1:13" ht="56.25">
      <c r="A2606" s="102" t="s">
        <v>2796</v>
      </c>
      <c r="B2606" s="102" t="s">
        <v>3042</v>
      </c>
      <c r="C2606" s="102" t="s">
        <v>3152</v>
      </c>
      <c r="D2606" s="102" t="s">
        <v>2795</v>
      </c>
      <c r="E2606" s="103">
        <v>20</v>
      </c>
      <c r="F2606" s="104" t="s">
        <v>44</v>
      </c>
      <c r="G2606" s="106"/>
      <c r="H2606" s="76" t="s">
        <v>1</v>
      </c>
      <c r="I2606" s="105"/>
      <c r="K2606" s="140" t="str">
        <f t="shared" si="123"/>
        <v>社政業務-社會福利-推行老人福利-獎補助費-對國內團體之捐助</v>
      </c>
      <c r="L2606" s="140" t="str">
        <f t="shared" si="124"/>
        <v>建立社區照顧關懷據點並設置巷弄長照站</v>
      </c>
      <c r="M2606" s="40" t="str">
        <f t="shared" si="125"/>
        <v>台中市西屯區永安社區發展協會</v>
      </c>
    </row>
    <row r="2607" spans="1:13" ht="56.25">
      <c r="A2607" s="102" t="s">
        <v>2796</v>
      </c>
      <c r="B2607" s="102" t="s">
        <v>3042</v>
      </c>
      <c r="C2607" s="102" t="s">
        <v>3124</v>
      </c>
      <c r="D2607" s="102" t="s">
        <v>2795</v>
      </c>
      <c r="E2607" s="103">
        <v>30</v>
      </c>
      <c r="F2607" s="104" t="s">
        <v>44</v>
      </c>
      <c r="G2607" s="106"/>
      <c r="H2607" s="76" t="s">
        <v>1</v>
      </c>
      <c r="I2607" s="105"/>
      <c r="K2607" s="140" t="str">
        <f t="shared" si="123"/>
        <v>社政業務-社會福利-推行老人福利-獎補助費-對國內團體之捐助</v>
      </c>
      <c r="L2607" s="140" t="str">
        <f t="shared" si="124"/>
        <v>建立社區照顧關懷據點並設置巷弄長照站</v>
      </c>
      <c r="M2607" s="40" t="str">
        <f t="shared" si="125"/>
        <v>台中市豐原區豐原社區發展協會</v>
      </c>
    </row>
    <row r="2608" spans="1:13" ht="112.5">
      <c r="A2608" s="102" t="s">
        <v>2796</v>
      </c>
      <c r="B2608" s="102" t="s">
        <v>3140</v>
      </c>
      <c r="C2608" s="102" t="s">
        <v>3167</v>
      </c>
      <c r="D2608" s="102" t="s">
        <v>2795</v>
      </c>
      <c r="E2608" s="103">
        <v>20</v>
      </c>
      <c r="F2608" s="104" t="s">
        <v>44</v>
      </c>
      <c r="G2608" s="106"/>
      <c r="H2608" s="76" t="s">
        <v>1</v>
      </c>
      <c r="I2608" s="105"/>
      <c r="K2608" s="140" t="str">
        <f t="shared" si="123"/>
        <v>社政業務-社會福利-推行老人福利-獎補助費-對國內團體之捐助</v>
      </c>
      <c r="L2608" s="140" t="str">
        <f t="shared" si="124"/>
        <v>社區照顧關懷據點整合性補助計畫之「春節期間加強關懷獨居老人服務計畫之據點圍爐服務案」</v>
      </c>
      <c r="M2608" s="40" t="str">
        <f t="shared" si="125"/>
        <v>臺中市大雅區上楓社區發展協會</v>
      </c>
    </row>
    <row r="2609" spans="1:13" ht="75">
      <c r="A2609" s="102" t="s">
        <v>2796</v>
      </c>
      <c r="B2609" s="102" t="s">
        <v>3243</v>
      </c>
      <c r="C2609" s="102" t="s">
        <v>3244</v>
      </c>
      <c r="D2609" s="102" t="s">
        <v>2795</v>
      </c>
      <c r="E2609" s="103">
        <v>20</v>
      </c>
      <c r="F2609" s="104" t="s">
        <v>44</v>
      </c>
      <c r="G2609" s="106"/>
      <c r="H2609" s="76" t="s">
        <v>1</v>
      </c>
      <c r="I2609" s="105"/>
      <c r="K2609" s="140" t="str">
        <f t="shared" si="123"/>
        <v>社政業務-社會福利-推行老人福利-獎補助費-對國內團體之捐助</v>
      </c>
      <c r="L2609" s="140" t="str">
        <f t="shared" si="124"/>
        <v>社區照顧關懷據點整合性補助計畫之「潛力型單位試辦補助」</v>
      </c>
      <c r="M2609" s="40" t="str">
        <f t="shared" si="125"/>
        <v>臺中市烏日區螺潭社區發展協會</v>
      </c>
    </row>
    <row r="2610" spans="1:13" ht="56.25">
      <c r="A2610" s="102" t="s">
        <v>2796</v>
      </c>
      <c r="B2610" s="102" t="s">
        <v>3042</v>
      </c>
      <c r="C2610" s="102" t="s">
        <v>3245</v>
      </c>
      <c r="D2610" s="102" t="s">
        <v>2795</v>
      </c>
      <c r="E2610" s="103">
        <v>20</v>
      </c>
      <c r="F2610" s="104" t="s">
        <v>44</v>
      </c>
      <c r="G2610" s="106"/>
      <c r="H2610" s="76" t="s">
        <v>1</v>
      </c>
      <c r="I2610" s="105"/>
      <c r="K2610" s="140" t="str">
        <f t="shared" si="123"/>
        <v>社政業務-社會福利-推行老人福利-獎補助費-對國內團體之捐助</v>
      </c>
      <c r="L2610" s="140" t="str">
        <f t="shared" si="124"/>
        <v>建立社區照顧關懷據點並設置巷弄長照站</v>
      </c>
      <c r="M2610" s="40" t="str">
        <f t="shared" si="125"/>
        <v>臺中市豐原區豐榮社區發展協會</v>
      </c>
    </row>
    <row r="2611" spans="1:13" ht="56.25">
      <c r="A2611" s="102" t="s">
        <v>2796</v>
      </c>
      <c r="B2611" s="102" t="s">
        <v>3042</v>
      </c>
      <c r="C2611" s="102" t="s">
        <v>3246</v>
      </c>
      <c r="D2611" s="102" t="s">
        <v>2795</v>
      </c>
      <c r="E2611" s="103">
        <v>20</v>
      </c>
      <c r="F2611" s="104" t="s">
        <v>44</v>
      </c>
      <c r="G2611" s="106"/>
      <c r="H2611" s="76" t="s">
        <v>1</v>
      </c>
      <c r="I2611" s="105"/>
      <c r="K2611" s="140" t="str">
        <f t="shared" si="123"/>
        <v>社政業務-社會福利-推行老人福利-獎補助費-對國內團體之捐助</v>
      </c>
      <c r="L2611" s="140" t="str">
        <f t="shared" si="124"/>
        <v>建立社區照顧關懷據點並設置巷弄長照站</v>
      </c>
      <c r="M2611" s="40" t="str">
        <f t="shared" si="125"/>
        <v>臺中市豐原區圳寮社區發展協會</v>
      </c>
    </row>
    <row r="2612" spans="1:13" ht="56.25">
      <c r="A2612" s="102" t="s">
        <v>2796</v>
      </c>
      <c r="B2612" s="102" t="s">
        <v>3086</v>
      </c>
      <c r="C2612" s="102" t="s">
        <v>3247</v>
      </c>
      <c r="D2612" s="102" t="s">
        <v>2795</v>
      </c>
      <c r="E2612" s="103">
        <v>17</v>
      </c>
      <c r="F2612" s="104" t="s">
        <v>44</v>
      </c>
      <c r="G2612" s="106"/>
      <c r="H2612" s="76" t="s">
        <v>1</v>
      </c>
      <c r="I2612" s="105"/>
      <c r="K2612" s="140" t="str">
        <f t="shared" si="123"/>
        <v>社政業務-社會福利-推行老人福利-獎補助費-對國內團體之捐助</v>
      </c>
      <c r="L2612" s="140" t="str">
        <f t="shared" si="124"/>
        <v>113年度充實設施設備-經常門</v>
      </c>
      <c r="M2612" s="40" t="str">
        <f t="shared" si="125"/>
        <v>財團法人臺中市私立豐盛社會福利慈善事業基金會</v>
      </c>
    </row>
    <row r="2613" spans="1:13" ht="56.25">
      <c r="A2613" s="102" t="s">
        <v>2796</v>
      </c>
      <c r="B2613" s="102" t="s">
        <v>3042</v>
      </c>
      <c r="C2613" s="102" t="s">
        <v>3156</v>
      </c>
      <c r="D2613" s="102" t="s">
        <v>2795</v>
      </c>
      <c r="E2613" s="103">
        <v>20</v>
      </c>
      <c r="F2613" s="104" t="s">
        <v>44</v>
      </c>
      <c r="G2613" s="106"/>
      <c r="H2613" s="76" t="s">
        <v>1</v>
      </c>
      <c r="I2613" s="105"/>
      <c r="K2613" s="140" t="str">
        <f t="shared" si="123"/>
        <v>社政業務-社會福利-推行老人福利-獎補助費-對國內團體之捐助</v>
      </c>
      <c r="L2613" s="140" t="str">
        <f t="shared" si="124"/>
        <v>建立社區照顧關懷據點並設置巷弄長照站</v>
      </c>
      <c r="M2613" s="40" t="str">
        <f t="shared" si="125"/>
        <v>臺中市豐原區田心社區發展協會</v>
      </c>
    </row>
    <row r="2614" spans="1:13" ht="56.25">
      <c r="A2614" s="102" t="s">
        <v>2796</v>
      </c>
      <c r="B2614" s="102" t="s">
        <v>3040</v>
      </c>
      <c r="C2614" s="102" t="s">
        <v>3248</v>
      </c>
      <c r="D2614" s="102" t="s">
        <v>2795</v>
      </c>
      <c r="E2614" s="103">
        <v>40</v>
      </c>
      <c r="F2614" s="104" t="s">
        <v>44</v>
      </c>
      <c r="G2614" s="106"/>
      <c r="H2614" s="76" t="s">
        <v>1</v>
      </c>
      <c r="I2614" s="105"/>
      <c r="K2614" s="140" t="str">
        <f t="shared" si="123"/>
        <v>社政業務-社會福利-推行老人福利-獎補助費-對國內團體之捐助</v>
      </c>
      <c r="L2614" s="140" t="str">
        <f t="shared" si="124"/>
        <v>獨居老人關懷訪視服務計畫關懷服務費及行政管理費</v>
      </c>
      <c r="M2614" s="40" t="str">
        <f t="shared" si="125"/>
        <v>台中市西屯區大石社區發展協會</v>
      </c>
    </row>
    <row r="2615" spans="1:13" ht="56.25">
      <c r="A2615" s="102" t="s">
        <v>2796</v>
      </c>
      <c r="B2615" s="102" t="s">
        <v>3040</v>
      </c>
      <c r="C2615" s="102" t="s">
        <v>3249</v>
      </c>
      <c r="D2615" s="102" t="s">
        <v>2795</v>
      </c>
      <c r="E2615" s="103">
        <v>7</v>
      </c>
      <c r="F2615" s="104" t="s">
        <v>44</v>
      </c>
      <c r="G2615" s="106"/>
      <c r="H2615" s="76" t="s">
        <v>1</v>
      </c>
      <c r="I2615" s="105"/>
      <c r="K2615" s="140" t="str">
        <f t="shared" si="123"/>
        <v>社政業務-社會福利-推行老人福利-獎補助費-對國內團體之捐助</v>
      </c>
      <c r="L2615" s="140" t="str">
        <f t="shared" si="124"/>
        <v>獨居老人關懷訪視服務計畫關懷服務費及行政管理費</v>
      </c>
      <c r="M2615" s="40" t="str">
        <f t="shared" si="125"/>
        <v>臺中市潭子區東寶社區發展協會</v>
      </c>
    </row>
    <row r="2616" spans="1:13" ht="56.25">
      <c r="A2616" s="102" t="s">
        <v>2796</v>
      </c>
      <c r="B2616" s="102" t="s">
        <v>3040</v>
      </c>
      <c r="C2616" s="102" t="s">
        <v>3250</v>
      </c>
      <c r="D2616" s="102" t="s">
        <v>2795</v>
      </c>
      <c r="E2616" s="103">
        <v>6</v>
      </c>
      <c r="F2616" s="104" t="s">
        <v>44</v>
      </c>
      <c r="G2616" s="106"/>
      <c r="H2616" s="76" t="s">
        <v>1</v>
      </c>
      <c r="I2616" s="105"/>
      <c r="K2616" s="140" t="str">
        <f t="shared" si="123"/>
        <v>社政業務-社會福利-推行老人福利-獎補助費-對國內團體之捐助</v>
      </c>
      <c r="L2616" s="140" t="str">
        <f t="shared" si="124"/>
        <v>獨居老人關懷訪視服務計畫關懷服務費及行政管理費</v>
      </c>
      <c r="M2616" s="40" t="str">
        <f t="shared" si="125"/>
        <v>臺中市東勢區興隆社區發展協會</v>
      </c>
    </row>
    <row r="2617" spans="1:13" ht="56.25">
      <c r="A2617" s="102" t="s">
        <v>2796</v>
      </c>
      <c r="B2617" s="102" t="s">
        <v>3040</v>
      </c>
      <c r="C2617" s="102" t="s">
        <v>3251</v>
      </c>
      <c r="D2617" s="102" t="s">
        <v>2795</v>
      </c>
      <c r="E2617" s="103">
        <v>3</v>
      </c>
      <c r="F2617" s="104" t="s">
        <v>44</v>
      </c>
      <c r="G2617" s="106"/>
      <c r="H2617" s="76" t="s">
        <v>1</v>
      </c>
      <c r="I2617" s="105"/>
      <c r="K2617" s="140" t="str">
        <f t="shared" si="123"/>
        <v>社政業務-社會福利-推行老人福利-獎補助費-對國內團體之捐助</v>
      </c>
      <c r="L2617" s="140" t="str">
        <f t="shared" si="124"/>
        <v>獨居老人關懷訪視服務計畫關懷服務費及行政管理費</v>
      </c>
      <c r="M2617" s="40" t="str">
        <f t="shared" si="125"/>
        <v>財團法人向上社會福利基金會</v>
      </c>
    </row>
    <row r="2618" spans="1:13" ht="56.25">
      <c r="A2618" s="102" t="s">
        <v>2796</v>
      </c>
      <c r="B2618" s="102" t="s">
        <v>3040</v>
      </c>
      <c r="C2618" s="102" t="s">
        <v>3139</v>
      </c>
      <c r="D2618" s="102" t="s">
        <v>2795</v>
      </c>
      <c r="E2618" s="103">
        <v>4</v>
      </c>
      <c r="F2618" s="104" t="s">
        <v>44</v>
      </c>
      <c r="G2618" s="106"/>
      <c r="H2618" s="76" t="s">
        <v>1</v>
      </c>
      <c r="I2618" s="105"/>
      <c r="K2618" s="140" t="str">
        <f t="shared" si="123"/>
        <v>社政業務-社會福利-推行老人福利-獎補助費-對國內團體之捐助</v>
      </c>
      <c r="L2618" s="140" t="str">
        <f t="shared" si="124"/>
        <v>獨居老人關懷訪視服務計畫關懷服務費及行政管理費</v>
      </c>
      <c r="M2618" s="40" t="str">
        <f t="shared" si="125"/>
        <v>財團法人天主教聖心基金會</v>
      </c>
    </row>
    <row r="2619" spans="1:13" ht="56.25">
      <c r="A2619" s="102" t="s">
        <v>2796</v>
      </c>
      <c r="B2619" s="102" t="s">
        <v>3040</v>
      </c>
      <c r="C2619" s="102" t="s">
        <v>369</v>
      </c>
      <c r="D2619" s="102" t="s">
        <v>2795</v>
      </c>
      <c r="E2619" s="103">
        <v>14</v>
      </c>
      <c r="F2619" s="104" t="s">
        <v>44</v>
      </c>
      <c r="G2619" s="106"/>
      <c r="H2619" s="76" t="s">
        <v>1</v>
      </c>
      <c r="I2619" s="105"/>
      <c r="K2619" s="140" t="str">
        <f t="shared" si="123"/>
        <v>社政業務-社會福利-推行老人福利-獎補助費-對國內團體之捐助</v>
      </c>
      <c r="L2619" s="140" t="str">
        <f t="shared" si="124"/>
        <v>獨居老人關懷訪視服務計畫關懷服務費及行政管理費</v>
      </c>
      <c r="M2619" s="40" t="str">
        <f t="shared" si="125"/>
        <v>臺中市石岡區金星社區發展協會</v>
      </c>
    </row>
    <row r="2620" spans="1:13" ht="56.25">
      <c r="A2620" s="102" t="s">
        <v>2796</v>
      </c>
      <c r="B2620" s="102" t="s">
        <v>3040</v>
      </c>
      <c r="C2620" s="102" t="s">
        <v>3252</v>
      </c>
      <c r="D2620" s="102" t="s">
        <v>2795</v>
      </c>
      <c r="E2620" s="103">
        <v>15</v>
      </c>
      <c r="F2620" s="104" t="s">
        <v>44</v>
      </c>
      <c r="G2620" s="106"/>
      <c r="H2620" s="76" t="s">
        <v>1</v>
      </c>
      <c r="I2620" s="105"/>
      <c r="K2620" s="140" t="str">
        <f t="shared" si="123"/>
        <v>社政業務-社會福利-推行老人福利-獎補助費-對國內團體之捐助</v>
      </c>
      <c r="L2620" s="140" t="str">
        <f t="shared" si="124"/>
        <v>獨居老人關懷訪視服務計畫關懷服務費及行政管理費</v>
      </c>
      <c r="M2620" s="40" t="str">
        <f t="shared" si="125"/>
        <v>臺中市西屯區何明社區發展協會趙淑妙</v>
      </c>
    </row>
    <row r="2621" spans="1:13" ht="56.25">
      <c r="A2621" s="102" t="s">
        <v>2796</v>
      </c>
      <c r="B2621" s="102" t="s">
        <v>3040</v>
      </c>
      <c r="C2621" s="102" t="s">
        <v>3253</v>
      </c>
      <c r="D2621" s="102" t="s">
        <v>2795</v>
      </c>
      <c r="E2621" s="103">
        <v>4</v>
      </c>
      <c r="F2621" s="104" t="s">
        <v>44</v>
      </c>
      <c r="G2621" s="106"/>
      <c r="H2621" s="76" t="s">
        <v>1</v>
      </c>
      <c r="I2621" s="105"/>
      <c r="K2621" s="140" t="str">
        <f t="shared" si="123"/>
        <v>社政業務-社會福利-推行老人福利-獎補助費-對國內團體之捐助</v>
      </c>
      <c r="L2621" s="140" t="str">
        <f t="shared" si="124"/>
        <v>獨居老人關懷訪視服務計畫關懷服務費及行政管理費</v>
      </c>
      <c r="M2621" s="40" t="str">
        <f t="shared" si="125"/>
        <v>臺中市東勢區泰昌社區發展協會</v>
      </c>
    </row>
    <row r="2622" spans="1:13" ht="75">
      <c r="A2622" s="102" t="s">
        <v>2796</v>
      </c>
      <c r="B2622" s="102" t="s">
        <v>3233</v>
      </c>
      <c r="C2622" s="102" t="s">
        <v>3254</v>
      </c>
      <c r="D2622" s="102" t="s">
        <v>2795</v>
      </c>
      <c r="E2622" s="103">
        <v>5</v>
      </c>
      <c r="F2622" s="104" t="s">
        <v>44</v>
      </c>
      <c r="G2622" s="106"/>
      <c r="H2622" s="76" t="s">
        <v>1</v>
      </c>
      <c r="I2622" s="105"/>
      <c r="K2622" s="140" t="str">
        <f t="shared" si="123"/>
        <v>社政業務-社會福利-推行老人福利-獎補助費-對國內團體之捐助</v>
      </c>
      <c r="L2622" s="140" t="str">
        <f t="shared" si="124"/>
        <v>一般性獎助計畫經費申請獎助項目及基準之充實設施設備費-經常門</v>
      </c>
      <c r="M2622" s="40" t="str">
        <f t="shared" si="125"/>
        <v>臺中市后里元極舞協會</v>
      </c>
    </row>
    <row r="2623" spans="1:13" ht="56.25">
      <c r="A2623" s="102" t="s">
        <v>2796</v>
      </c>
      <c r="B2623" s="102" t="s">
        <v>3040</v>
      </c>
      <c r="C2623" s="102" t="s">
        <v>2588</v>
      </c>
      <c r="D2623" s="102" t="s">
        <v>2795</v>
      </c>
      <c r="E2623" s="103">
        <v>12</v>
      </c>
      <c r="F2623" s="104" t="s">
        <v>44</v>
      </c>
      <c r="G2623" s="106"/>
      <c r="H2623" s="76" t="s">
        <v>1</v>
      </c>
      <c r="I2623" s="105"/>
      <c r="K2623" s="140" t="str">
        <f t="shared" si="123"/>
        <v>社政業務-社會福利-推行老人福利-獎補助費-對國內團體之捐助</v>
      </c>
      <c r="L2623" s="140" t="str">
        <f t="shared" si="124"/>
        <v>獨居老人關懷訪視服務計畫關懷服務費及行政管理費</v>
      </c>
      <c r="M2623" s="40" t="str">
        <f t="shared" si="125"/>
        <v>臺中市豐原區鎌村社區發展協會</v>
      </c>
    </row>
    <row r="2624" spans="1:13" ht="56.25">
      <c r="A2624" s="102" t="s">
        <v>2796</v>
      </c>
      <c r="B2624" s="102" t="s">
        <v>3040</v>
      </c>
      <c r="C2624" s="102" t="s">
        <v>3255</v>
      </c>
      <c r="D2624" s="102" t="s">
        <v>2795</v>
      </c>
      <c r="E2624" s="103">
        <v>5</v>
      </c>
      <c r="F2624" s="104" t="s">
        <v>44</v>
      </c>
      <c r="G2624" s="106"/>
      <c r="H2624" s="76" t="s">
        <v>1</v>
      </c>
      <c r="I2624" s="105"/>
      <c r="K2624" s="140" t="str">
        <f t="shared" si="123"/>
        <v>社政業務-社會福利-推行老人福利-獎補助費-對國內團體之捐助</v>
      </c>
      <c r="L2624" s="140" t="str">
        <f t="shared" si="124"/>
        <v>獨居老人關懷訪視服務計畫關懷服務費及行政管理費</v>
      </c>
      <c r="M2624" s="40" t="str">
        <f t="shared" si="125"/>
        <v>臺中市東勢區詒福社區發展協會</v>
      </c>
    </row>
    <row r="2625" spans="1:13" ht="56.25">
      <c r="A2625" s="102" t="s">
        <v>2796</v>
      </c>
      <c r="B2625" s="102" t="s">
        <v>3040</v>
      </c>
      <c r="C2625" s="102" t="s">
        <v>3256</v>
      </c>
      <c r="D2625" s="102" t="s">
        <v>2795</v>
      </c>
      <c r="E2625" s="103">
        <v>11</v>
      </c>
      <c r="F2625" s="104" t="s">
        <v>44</v>
      </c>
      <c r="G2625" s="106"/>
      <c r="H2625" s="76" t="s">
        <v>1</v>
      </c>
      <c r="I2625" s="105"/>
      <c r="K2625" s="140" t="str">
        <f t="shared" si="123"/>
        <v>社政業務-社會福利-推行老人福利-獎補助費-對國內團體之捐助</v>
      </c>
      <c r="L2625" s="140" t="str">
        <f t="shared" si="124"/>
        <v>獨居老人關懷訪視服務計畫關懷服務費及行政管理費</v>
      </c>
      <c r="M2625" s="40" t="str">
        <f t="shared" si="125"/>
        <v>社團法人台中市愛鄰社區服務協會</v>
      </c>
    </row>
    <row r="2626" spans="1:13" ht="56.25">
      <c r="A2626" s="102" t="s">
        <v>2796</v>
      </c>
      <c r="B2626" s="102" t="s">
        <v>3040</v>
      </c>
      <c r="C2626" s="102" t="s">
        <v>3257</v>
      </c>
      <c r="D2626" s="102" t="s">
        <v>2795</v>
      </c>
      <c r="E2626" s="103">
        <v>73</v>
      </c>
      <c r="F2626" s="104" t="s">
        <v>44</v>
      </c>
      <c r="G2626" s="106"/>
      <c r="H2626" s="76" t="s">
        <v>1</v>
      </c>
      <c r="I2626" s="105"/>
      <c r="K2626" s="140" t="str">
        <f t="shared" si="123"/>
        <v>社政業務-社會福利-推行老人福利-獎補助費-對國內團體之捐助</v>
      </c>
      <c r="L2626" s="140" t="str">
        <f t="shared" si="124"/>
        <v>獨居老人關懷訪視服務計畫關懷服務費及行政管理費</v>
      </c>
      <c r="M2626" s="40" t="str">
        <f t="shared" si="125"/>
        <v>臺中市和平區健康促進推廣協會</v>
      </c>
    </row>
    <row r="2627" spans="1:13" ht="56.25">
      <c r="A2627" s="102" t="s">
        <v>2796</v>
      </c>
      <c r="B2627" s="102" t="s">
        <v>3040</v>
      </c>
      <c r="C2627" s="102" t="s">
        <v>1610</v>
      </c>
      <c r="D2627" s="102" t="s">
        <v>2795</v>
      </c>
      <c r="E2627" s="103">
        <v>5</v>
      </c>
      <c r="F2627" s="104" t="s">
        <v>44</v>
      </c>
      <c r="G2627" s="106"/>
      <c r="H2627" s="76" t="s">
        <v>1</v>
      </c>
      <c r="I2627" s="105"/>
      <c r="K2627" s="140" t="str">
        <f t="shared" si="123"/>
        <v>社政業務-社會福利-推行老人福利-獎補助費-對國內團體之捐助</v>
      </c>
      <c r="L2627" s="140" t="str">
        <f t="shared" si="124"/>
        <v>獨居老人關懷訪視服務計畫關懷服務費及行政管理費</v>
      </c>
      <c r="M2627" s="40" t="str">
        <f t="shared" si="125"/>
        <v>臺中市后里區泰安社區發展協會</v>
      </c>
    </row>
    <row r="2628" spans="1:13" ht="56.25">
      <c r="A2628" s="102" t="s">
        <v>2796</v>
      </c>
      <c r="B2628" s="102" t="s">
        <v>3258</v>
      </c>
      <c r="C2628" s="102" t="s">
        <v>3259</v>
      </c>
      <c r="D2628" s="102" t="s">
        <v>2795</v>
      </c>
      <c r="E2628" s="103">
        <v>95</v>
      </c>
      <c r="F2628" s="104" t="s">
        <v>44</v>
      </c>
      <c r="G2628" s="106"/>
      <c r="H2628" s="76" t="s">
        <v>1</v>
      </c>
      <c r="I2628" s="105"/>
      <c r="K2628" s="140" t="str">
        <f t="shared" ref="K2628:K2691" si="126">A2628</f>
        <v>社政業務-社會福利-推行老人福利-獎補助費-對國內團體之捐助</v>
      </c>
      <c r="L2628" s="140" t="str">
        <f t="shared" ref="L2628:L2691" si="127">B2628</f>
        <v>預防走失愛心手鍊暨失蹤協尋計畫</v>
      </c>
      <c r="M2628" s="40" t="str">
        <f t="shared" ref="M2628:M2691" si="128">C2628</f>
        <v>中華民國老人福利推動聯盟</v>
      </c>
    </row>
    <row r="2629" spans="1:13" ht="56.25">
      <c r="A2629" s="102" t="s">
        <v>2796</v>
      </c>
      <c r="B2629" s="102" t="s">
        <v>3040</v>
      </c>
      <c r="C2629" s="102" t="s">
        <v>3260</v>
      </c>
      <c r="D2629" s="102" t="s">
        <v>2795</v>
      </c>
      <c r="E2629" s="103">
        <v>3</v>
      </c>
      <c r="F2629" s="104" t="s">
        <v>44</v>
      </c>
      <c r="G2629" s="106"/>
      <c r="H2629" s="76" t="s">
        <v>1</v>
      </c>
      <c r="I2629" s="105"/>
      <c r="K2629" s="140" t="str">
        <f t="shared" si="126"/>
        <v>社政業務-社會福利-推行老人福利-獎補助費-對國內團體之捐助</v>
      </c>
      <c r="L2629" s="140" t="str">
        <f t="shared" si="127"/>
        <v>獨居老人關懷訪視服務計畫關懷服務費及行政管理費</v>
      </c>
      <c r="M2629" s="40" t="str">
        <f t="shared" si="128"/>
        <v>財團法人天主教曉明社會福利基金會</v>
      </c>
    </row>
    <row r="2630" spans="1:13" ht="56.25">
      <c r="A2630" s="102" t="s">
        <v>2796</v>
      </c>
      <c r="B2630" s="102" t="s">
        <v>3040</v>
      </c>
      <c r="C2630" s="102" t="s">
        <v>3232</v>
      </c>
      <c r="D2630" s="102" t="s">
        <v>2795</v>
      </c>
      <c r="E2630" s="103">
        <v>21</v>
      </c>
      <c r="F2630" s="104" t="s">
        <v>44</v>
      </c>
      <c r="G2630" s="106"/>
      <c r="H2630" s="76" t="s">
        <v>1</v>
      </c>
      <c r="I2630" s="105"/>
      <c r="K2630" s="140" t="str">
        <f t="shared" si="126"/>
        <v>社政業務-社會福利-推行老人福利-獎補助費-對國內團體之捐助</v>
      </c>
      <c r="L2630" s="140" t="str">
        <f t="shared" si="127"/>
        <v>獨居老人關懷訪視服務計畫關懷服務費及行政管理費</v>
      </c>
      <c r="M2630" s="40" t="str">
        <f t="shared" si="128"/>
        <v>臺中市藍興長青協會蔡垂峰</v>
      </c>
    </row>
    <row r="2631" spans="1:13" ht="56.25">
      <c r="A2631" s="102" t="s">
        <v>2796</v>
      </c>
      <c r="B2631" s="102" t="s">
        <v>3040</v>
      </c>
      <c r="C2631" s="102" t="s">
        <v>3261</v>
      </c>
      <c r="D2631" s="102" t="s">
        <v>2795</v>
      </c>
      <c r="E2631" s="103">
        <v>41</v>
      </c>
      <c r="F2631" s="104" t="s">
        <v>44</v>
      </c>
      <c r="G2631" s="106"/>
      <c r="H2631" s="76" t="s">
        <v>1</v>
      </c>
      <c r="I2631" s="105"/>
      <c r="K2631" s="140" t="str">
        <f t="shared" si="126"/>
        <v>社政業務-社會福利-推行老人福利-獎補助費-對國內團體之捐助</v>
      </c>
      <c r="L2631" s="140" t="str">
        <f t="shared" si="127"/>
        <v>獨居老人關懷訪視服務計畫關懷服務費及行政管理費</v>
      </c>
      <c r="M2631" s="40" t="str">
        <f t="shared" si="128"/>
        <v>臺中市大雅護老協會</v>
      </c>
    </row>
    <row r="2632" spans="1:13" ht="56.25">
      <c r="A2632" s="102" t="s">
        <v>2796</v>
      </c>
      <c r="B2632" s="102" t="s">
        <v>3040</v>
      </c>
      <c r="C2632" s="102" t="s">
        <v>3174</v>
      </c>
      <c r="D2632" s="102" t="s">
        <v>2795</v>
      </c>
      <c r="E2632" s="103">
        <v>7</v>
      </c>
      <c r="F2632" s="104" t="s">
        <v>44</v>
      </c>
      <c r="G2632" s="106"/>
      <c r="H2632" s="76" t="s">
        <v>1</v>
      </c>
      <c r="I2632" s="105"/>
      <c r="K2632" s="140" t="str">
        <f t="shared" si="126"/>
        <v>社政業務-社會福利-推行老人福利-獎補助費-對國內團體之捐助</v>
      </c>
      <c r="L2632" s="140" t="str">
        <f t="shared" si="127"/>
        <v>獨居老人關懷訪視服務計畫關懷服務費及行政管理費</v>
      </c>
      <c r="M2632" s="40" t="str">
        <f t="shared" si="128"/>
        <v>臺中市東勢區下新社區發展協會</v>
      </c>
    </row>
    <row r="2633" spans="1:13" ht="56.25">
      <c r="A2633" s="102" t="s">
        <v>2796</v>
      </c>
      <c r="B2633" s="102" t="s">
        <v>3040</v>
      </c>
      <c r="C2633" s="102" t="s">
        <v>3262</v>
      </c>
      <c r="D2633" s="102" t="s">
        <v>2795</v>
      </c>
      <c r="E2633" s="103">
        <v>36</v>
      </c>
      <c r="F2633" s="104" t="s">
        <v>44</v>
      </c>
      <c r="G2633" s="106"/>
      <c r="H2633" s="76" t="s">
        <v>1</v>
      </c>
      <c r="I2633" s="105"/>
      <c r="K2633" s="140" t="str">
        <f t="shared" si="126"/>
        <v>社政業務-社會福利-推行老人福利-獎補助費-對國內團體之捐助</v>
      </c>
      <c r="L2633" s="140" t="str">
        <f t="shared" si="127"/>
        <v>獨居老人關懷訪視服務計畫關懷服務費及行政管理費</v>
      </c>
      <c r="M2633" s="40" t="str">
        <f t="shared" si="128"/>
        <v>社團法人臺中市東勢農民老人會</v>
      </c>
    </row>
    <row r="2634" spans="1:13" ht="56.25">
      <c r="A2634" s="102" t="s">
        <v>2796</v>
      </c>
      <c r="B2634" s="102" t="s">
        <v>3040</v>
      </c>
      <c r="C2634" s="102" t="s">
        <v>3263</v>
      </c>
      <c r="D2634" s="102" t="s">
        <v>2795</v>
      </c>
      <c r="E2634" s="103">
        <v>11</v>
      </c>
      <c r="F2634" s="104" t="s">
        <v>44</v>
      </c>
      <c r="G2634" s="106"/>
      <c r="H2634" s="76" t="s">
        <v>1</v>
      </c>
      <c r="I2634" s="105"/>
      <c r="K2634" s="140" t="str">
        <f t="shared" si="126"/>
        <v>社政業務-社會福利-推行老人福利-獎補助費-對國內團體之捐助</v>
      </c>
      <c r="L2634" s="140" t="str">
        <f t="shared" si="127"/>
        <v>獨居老人關懷訪視服務計畫關懷服務費及行政管理費</v>
      </c>
      <c r="M2634" s="40" t="str">
        <f t="shared" si="128"/>
        <v>臺中市豐原區翁明社區發展協會張林(悅-兌+V+兄)容</v>
      </c>
    </row>
    <row r="2635" spans="1:13" ht="56.25">
      <c r="A2635" s="102" t="s">
        <v>2796</v>
      </c>
      <c r="B2635" s="102" t="s">
        <v>3040</v>
      </c>
      <c r="C2635" s="102" t="s">
        <v>372</v>
      </c>
      <c r="D2635" s="102" t="s">
        <v>2795</v>
      </c>
      <c r="E2635" s="103">
        <v>7</v>
      </c>
      <c r="F2635" s="104" t="s">
        <v>44</v>
      </c>
      <c r="G2635" s="106"/>
      <c r="H2635" s="76" t="s">
        <v>1</v>
      </c>
      <c r="I2635" s="105"/>
      <c r="K2635" s="140" t="str">
        <f t="shared" si="126"/>
        <v>社政業務-社會福利-推行老人福利-獎補助費-對國內團體之捐助</v>
      </c>
      <c r="L2635" s="140" t="str">
        <f t="shared" si="127"/>
        <v>獨居老人關懷訪視服務計畫關懷服務費及行政管理費</v>
      </c>
      <c r="M2635" s="40" t="str">
        <f t="shared" si="128"/>
        <v>臺中市石岡區萬安社區發展協會</v>
      </c>
    </row>
    <row r="2636" spans="1:13" ht="56.25">
      <c r="A2636" s="102" t="s">
        <v>2796</v>
      </c>
      <c r="B2636" s="102" t="s">
        <v>3040</v>
      </c>
      <c r="C2636" s="102" t="s">
        <v>3264</v>
      </c>
      <c r="D2636" s="102" t="s">
        <v>2795</v>
      </c>
      <c r="E2636" s="103">
        <v>15</v>
      </c>
      <c r="F2636" s="104" t="s">
        <v>44</v>
      </c>
      <c r="G2636" s="106"/>
      <c r="H2636" s="76" t="s">
        <v>1</v>
      </c>
      <c r="I2636" s="105"/>
      <c r="K2636" s="140" t="str">
        <f t="shared" si="126"/>
        <v>社政業務-社會福利-推行老人福利-獎補助費-對國內團體之捐助</v>
      </c>
      <c r="L2636" s="140" t="str">
        <f t="shared" si="127"/>
        <v>獨居老人關懷訪視服務計畫關懷服務費及行政管理費</v>
      </c>
      <c r="M2636" s="40" t="str">
        <f t="shared" si="128"/>
        <v>財團法人老五老基金會</v>
      </c>
    </row>
    <row r="2637" spans="1:13" ht="56.25">
      <c r="A2637" s="102" t="s">
        <v>2796</v>
      </c>
      <c r="B2637" s="102" t="s">
        <v>3040</v>
      </c>
      <c r="C2637" s="102" t="s">
        <v>3265</v>
      </c>
      <c r="D2637" s="102" t="s">
        <v>2795</v>
      </c>
      <c r="E2637" s="103">
        <v>24</v>
      </c>
      <c r="F2637" s="104" t="s">
        <v>44</v>
      </c>
      <c r="G2637" s="106"/>
      <c r="H2637" s="76" t="s">
        <v>1</v>
      </c>
      <c r="I2637" s="105"/>
      <c r="K2637" s="140" t="str">
        <f t="shared" si="126"/>
        <v>社政業務-社會福利-推行老人福利-獎補助費-對國內團體之捐助</v>
      </c>
      <c r="L2637" s="140" t="str">
        <f t="shared" si="127"/>
        <v>獨居老人關懷訪視服務計畫關懷服務費及行政管理費</v>
      </c>
      <c r="M2637" s="40" t="str">
        <f t="shared" si="128"/>
        <v>長春居家護理所廖子瑩</v>
      </c>
    </row>
    <row r="2638" spans="1:13" ht="56.25">
      <c r="A2638" s="102" t="s">
        <v>2796</v>
      </c>
      <c r="B2638" s="102" t="s">
        <v>3040</v>
      </c>
      <c r="C2638" s="102" t="s">
        <v>3266</v>
      </c>
      <c r="D2638" s="102" t="s">
        <v>2795</v>
      </c>
      <c r="E2638" s="103">
        <v>4</v>
      </c>
      <c r="F2638" s="104" t="s">
        <v>44</v>
      </c>
      <c r="G2638" s="106"/>
      <c r="H2638" s="76" t="s">
        <v>1</v>
      </c>
      <c r="I2638" s="105"/>
      <c r="K2638" s="140" t="str">
        <f t="shared" si="126"/>
        <v>社政業務-社會福利-推行老人福利-獎補助費-對國內團體之捐助</v>
      </c>
      <c r="L2638" s="140" t="str">
        <f t="shared" si="127"/>
        <v>獨居老人關懷訪視服務計畫關懷服務費及行政管理費</v>
      </c>
      <c r="M2638" s="40" t="str">
        <f t="shared" si="128"/>
        <v>臺中市神岡區社口社區發展協會關懷據點</v>
      </c>
    </row>
    <row r="2639" spans="1:13" ht="56.25">
      <c r="A2639" s="102" t="s">
        <v>2796</v>
      </c>
      <c r="B2639" s="102" t="s">
        <v>3040</v>
      </c>
      <c r="C2639" s="102" t="s">
        <v>3267</v>
      </c>
      <c r="D2639" s="102" t="s">
        <v>2795</v>
      </c>
      <c r="E2639" s="103">
        <v>5</v>
      </c>
      <c r="F2639" s="104" t="s">
        <v>44</v>
      </c>
      <c r="G2639" s="106"/>
      <c r="H2639" s="76" t="s">
        <v>1</v>
      </c>
      <c r="I2639" s="105"/>
      <c r="K2639" s="140" t="str">
        <f t="shared" si="126"/>
        <v>社政業務-社會福利-推行老人福利-獎補助費-對國內團體之捐助</v>
      </c>
      <c r="L2639" s="140" t="str">
        <f t="shared" si="127"/>
        <v>獨居老人關懷訪視服務計畫關懷服務費及行政管理費</v>
      </c>
      <c r="M2639" s="40" t="str">
        <f t="shared" si="128"/>
        <v>臺中市神岡區大社社區發展協會</v>
      </c>
    </row>
    <row r="2640" spans="1:13" ht="56.25">
      <c r="A2640" s="102" t="s">
        <v>2796</v>
      </c>
      <c r="B2640" s="102" t="s">
        <v>3040</v>
      </c>
      <c r="C2640" s="102" t="s">
        <v>919</v>
      </c>
      <c r="D2640" s="102" t="s">
        <v>2795</v>
      </c>
      <c r="E2640" s="103">
        <v>20</v>
      </c>
      <c r="F2640" s="104" t="s">
        <v>44</v>
      </c>
      <c r="G2640" s="106"/>
      <c r="H2640" s="76" t="s">
        <v>1</v>
      </c>
      <c r="I2640" s="105"/>
      <c r="K2640" s="140" t="str">
        <f t="shared" si="126"/>
        <v>社政業務-社會福利-推行老人福利-獎補助費-對國內團體之捐助</v>
      </c>
      <c r="L2640" s="140" t="str">
        <f t="shared" si="127"/>
        <v>獨居老人關懷訪視服務計畫關懷服務費及行政管理費</v>
      </c>
      <c r="M2640" s="40" t="str">
        <f t="shared" si="128"/>
        <v>臺中市霧峰區甲寅社區發展協會</v>
      </c>
    </row>
    <row r="2641" spans="1:13" ht="56.25">
      <c r="A2641" s="102" t="s">
        <v>2796</v>
      </c>
      <c r="B2641" s="102" t="s">
        <v>3040</v>
      </c>
      <c r="C2641" s="102" t="s">
        <v>2853</v>
      </c>
      <c r="D2641" s="102" t="s">
        <v>2795</v>
      </c>
      <c r="E2641" s="103">
        <v>5</v>
      </c>
      <c r="F2641" s="104" t="s">
        <v>44</v>
      </c>
      <c r="G2641" s="106"/>
      <c r="H2641" s="76" t="s">
        <v>1</v>
      </c>
      <c r="I2641" s="105"/>
      <c r="K2641" s="140" t="str">
        <f t="shared" si="126"/>
        <v>社政業務-社會福利-推行老人福利-獎補助費-對國內團體之捐助</v>
      </c>
      <c r="L2641" s="140" t="str">
        <f t="shared" si="127"/>
        <v>獨居老人關懷訪視服務計畫關懷服務費及行政管理費</v>
      </c>
      <c r="M2641" s="40" t="str">
        <f t="shared" si="128"/>
        <v>臺中市港尾社區長青協會</v>
      </c>
    </row>
    <row r="2642" spans="1:13" ht="56.25">
      <c r="A2642" s="102" t="s">
        <v>2796</v>
      </c>
      <c r="B2642" s="102" t="s">
        <v>3040</v>
      </c>
      <c r="C2642" s="102" t="s">
        <v>3268</v>
      </c>
      <c r="D2642" s="102" t="s">
        <v>2795</v>
      </c>
      <c r="E2642" s="103">
        <v>6</v>
      </c>
      <c r="F2642" s="104" t="s">
        <v>44</v>
      </c>
      <c r="G2642" s="106"/>
      <c r="H2642" s="76" t="s">
        <v>1</v>
      </c>
      <c r="I2642" s="105"/>
      <c r="K2642" s="140" t="str">
        <f t="shared" si="126"/>
        <v>社政業務-社會福利-推行老人福利-獎補助費-對國內團體之捐助</v>
      </c>
      <c r="L2642" s="140" t="str">
        <f t="shared" si="127"/>
        <v>獨居老人關懷訪視服務計畫關懷服務費及行政管理費</v>
      </c>
      <c r="M2642" s="40" t="str">
        <f t="shared" si="128"/>
        <v>臺中市東勢區慶東社區發展協會</v>
      </c>
    </row>
    <row r="2643" spans="1:13" ht="75">
      <c r="A2643" s="102" t="s">
        <v>2796</v>
      </c>
      <c r="B2643" s="102" t="s">
        <v>3083</v>
      </c>
      <c r="C2643" s="102" t="s">
        <v>3064</v>
      </c>
      <c r="D2643" s="102" t="s">
        <v>2795</v>
      </c>
      <c r="E2643" s="103">
        <v>50</v>
      </c>
      <c r="F2643" s="104" t="s">
        <v>44</v>
      </c>
      <c r="G2643" s="106"/>
      <c r="H2643" s="76" t="s">
        <v>1</v>
      </c>
      <c r="I2643" s="105"/>
      <c r="K2643" s="140" t="str">
        <f t="shared" si="126"/>
        <v>社政業務-社會福利-推行老人福利-獎補助費-對國內團體之捐助</v>
      </c>
      <c r="L2643" s="140" t="str">
        <f t="shared" si="127"/>
        <v>建立社區照顧關懷據點並設置巷弄長照站之充實設施設備費用-經常門</v>
      </c>
      <c r="M2643" s="40" t="str">
        <f t="shared" si="128"/>
        <v>臺中市東勢區石城社區發展協會詹勇助</v>
      </c>
    </row>
    <row r="2644" spans="1:13" ht="56.25">
      <c r="A2644" s="102" t="s">
        <v>2796</v>
      </c>
      <c r="B2644" s="102" t="s">
        <v>3047</v>
      </c>
      <c r="C2644" s="102" t="s">
        <v>3216</v>
      </c>
      <c r="D2644" s="102" t="s">
        <v>2795</v>
      </c>
      <c r="E2644" s="103">
        <v>20</v>
      </c>
      <c r="F2644" s="104" t="s">
        <v>44</v>
      </c>
      <c r="G2644" s="106"/>
      <c r="H2644" s="76" t="s">
        <v>1</v>
      </c>
      <c r="I2644" s="105"/>
      <c r="K2644" s="140" t="str">
        <f t="shared" si="126"/>
        <v>社政業務-社會福利-推行老人福利-獎補助費-對國內團體之捐助</v>
      </c>
      <c r="L2644" s="140" t="str">
        <f t="shared" si="127"/>
        <v>建立社區照顧關懷據點</v>
      </c>
      <c r="M2644" s="40" t="str">
        <f t="shared" si="128"/>
        <v>臺中市北屯區新平社區發展協會</v>
      </c>
    </row>
    <row r="2645" spans="1:13" ht="56.25">
      <c r="A2645" s="102" t="s">
        <v>2796</v>
      </c>
      <c r="B2645" s="102" t="s">
        <v>3042</v>
      </c>
      <c r="C2645" s="102" t="s">
        <v>3269</v>
      </c>
      <c r="D2645" s="102" t="s">
        <v>2795</v>
      </c>
      <c r="E2645" s="103">
        <v>20</v>
      </c>
      <c r="F2645" s="104" t="s">
        <v>44</v>
      </c>
      <c r="G2645" s="106"/>
      <c r="H2645" s="76" t="s">
        <v>1</v>
      </c>
      <c r="I2645" s="105"/>
      <c r="K2645" s="140" t="str">
        <f t="shared" si="126"/>
        <v>社政業務-社會福利-推行老人福利-獎補助費-對國內團體之捐助</v>
      </c>
      <c r="L2645" s="140" t="str">
        <f t="shared" si="127"/>
        <v>建立社區照顧關懷據點並設置巷弄長照站</v>
      </c>
      <c r="M2645" s="40" t="str">
        <f t="shared" si="128"/>
        <v>社團法人台中市惠來關懷服務協會(鵬程)</v>
      </c>
    </row>
    <row r="2646" spans="1:13" ht="56.25">
      <c r="A2646" s="102" t="s">
        <v>2796</v>
      </c>
      <c r="B2646" s="102" t="s">
        <v>3042</v>
      </c>
      <c r="C2646" s="102" t="s">
        <v>3206</v>
      </c>
      <c r="D2646" s="102" t="s">
        <v>2795</v>
      </c>
      <c r="E2646" s="103">
        <v>20</v>
      </c>
      <c r="F2646" s="104" t="s">
        <v>44</v>
      </c>
      <c r="G2646" s="106"/>
      <c r="H2646" s="76" t="s">
        <v>1</v>
      </c>
      <c r="I2646" s="105"/>
      <c r="K2646" s="140" t="str">
        <f t="shared" si="126"/>
        <v>社政業務-社會福利-推行老人福利-獎補助費-對國內團體之捐助</v>
      </c>
      <c r="L2646" s="140" t="str">
        <f t="shared" si="127"/>
        <v>建立社區照顧關懷據點並設置巷弄長照站</v>
      </c>
      <c r="M2646" s="40" t="str">
        <f t="shared" si="128"/>
        <v>臺中市東海恩福關懷協會</v>
      </c>
    </row>
    <row r="2647" spans="1:13" ht="56.25">
      <c r="A2647" s="102" t="s">
        <v>2796</v>
      </c>
      <c r="B2647" s="102" t="s">
        <v>3042</v>
      </c>
      <c r="C2647" s="102" t="s">
        <v>3094</v>
      </c>
      <c r="D2647" s="102" t="s">
        <v>2795</v>
      </c>
      <c r="E2647" s="103">
        <v>20</v>
      </c>
      <c r="F2647" s="104" t="s">
        <v>44</v>
      </c>
      <c r="G2647" s="106"/>
      <c r="H2647" s="76" t="s">
        <v>1</v>
      </c>
      <c r="I2647" s="105"/>
      <c r="K2647" s="140" t="str">
        <f t="shared" si="126"/>
        <v>社政業務-社會福利-推行老人福利-獎補助費-對國內團體之捐助</v>
      </c>
      <c r="L2647" s="140" t="str">
        <f t="shared" si="127"/>
        <v>建立社區照顧關懷據點並設置巷弄長照站</v>
      </c>
      <c r="M2647" s="40" t="str">
        <f t="shared" si="128"/>
        <v>臺中市霧峰區南柳社區發展協會</v>
      </c>
    </row>
    <row r="2648" spans="1:13" ht="56.25">
      <c r="A2648" s="102" t="s">
        <v>2796</v>
      </c>
      <c r="B2648" s="102" t="s">
        <v>3042</v>
      </c>
      <c r="C2648" s="102" t="s">
        <v>3157</v>
      </c>
      <c r="D2648" s="102" t="s">
        <v>2795</v>
      </c>
      <c r="E2648" s="103">
        <v>20</v>
      </c>
      <c r="F2648" s="104" t="s">
        <v>44</v>
      </c>
      <c r="G2648" s="106"/>
      <c r="H2648" s="76" t="s">
        <v>1</v>
      </c>
      <c r="I2648" s="105"/>
      <c r="K2648" s="140" t="str">
        <f t="shared" si="126"/>
        <v>社政業務-社會福利-推行老人福利-獎補助費-對國內團體之捐助</v>
      </c>
      <c r="L2648" s="140" t="str">
        <f t="shared" si="127"/>
        <v>建立社區照顧關懷據點並設置巷弄長照站</v>
      </c>
      <c r="M2648" s="40" t="str">
        <f t="shared" si="128"/>
        <v>臺中市霧峰區吉峰社區發展協會</v>
      </c>
    </row>
    <row r="2649" spans="1:13" ht="56.25">
      <c r="A2649" s="102" t="s">
        <v>2796</v>
      </c>
      <c r="B2649" s="102" t="s">
        <v>3042</v>
      </c>
      <c r="C2649" s="102" t="s">
        <v>2597</v>
      </c>
      <c r="D2649" s="102" t="s">
        <v>2795</v>
      </c>
      <c r="E2649" s="103">
        <v>20</v>
      </c>
      <c r="F2649" s="104" t="s">
        <v>44</v>
      </c>
      <c r="G2649" s="106"/>
      <c r="H2649" s="76" t="s">
        <v>1</v>
      </c>
      <c r="I2649" s="105"/>
      <c r="K2649" s="140" t="str">
        <f t="shared" si="126"/>
        <v>社政業務-社會福利-推行老人福利-獎補助費-對國內團體之捐助</v>
      </c>
      <c r="L2649" s="140" t="str">
        <f t="shared" si="127"/>
        <v>建立社區照顧關懷據點並設置巷弄長照站</v>
      </c>
      <c r="M2649" s="40" t="str">
        <f t="shared" si="128"/>
        <v>臺中市霧峰區六股社區發展協會</v>
      </c>
    </row>
    <row r="2650" spans="1:13" ht="56.25">
      <c r="A2650" s="102" t="s">
        <v>2796</v>
      </c>
      <c r="B2650" s="102" t="s">
        <v>3042</v>
      </c>
      <c r="C2650" s="102" t="s">
        <v>2602</v>
      </c>
      <c r="D2650" s="102" t="s">
        <v>2795</v>
      </c>
      <c r="E2650" s="103">
        <v>10</v>
      </c>
      <c r="F2650" s="104" t="s">
        <v>44</v>
      </c>
      <c r="G2650" s="106"/>
      <c r="H2650" s="76" t="s">
        <v>1</v>
      </c>
      <c r="I2650" s="105"/>
      <c r="K2650" s="140" t="str">
        <f t="shared" si="126"/>
        <v>社政業務-社會福利-推行老人福利-獎補助費-對國內團體之捐助</v>
      </c>
      <c r="L2650" s="140" t="str">
        <f t="shared" si="127"/>
        <v>建立社區照顧關懷據點並設置巷弄長照站</v>
      </c>
      <c r="M2650" s="40" t="str">
        <f t="shared" si="128"/>
        <v>臺中市霧峰區舊正社區發展協會</v>
      </c>
    </row>
    <row r="2651" spans="1:13" ht="56.25">
      <c r="A2651" s="102" t="s">
        <v>2796</v>
      </c>
      <c r="B2651" s="102" t="s">
        <v>3040</v>
      </c>
      <c r="C2651" s="102" t="s">
        <v>3270</v>
      </c>
      <c r="D2651" s="102" t="s">
        <v>2795</v>
      </c>
      <c r="E2651" s="103">
        <v>6</v>
      </c>
      <c r="F2651" s="104" t="s">
        <v>44</v>
      </c>
      <c r="G2651" s="106"/>
      <c r="H2651" s="76" t="s">
        <v>1</v>
      </c>
      <c r="I2651" s="105"/>
      <c r="K2651" s="140" t="str">
        <f t="shared" si="126"/>
        <v>社政業務-社會福利-推行老人福利-獎補助費-對國內團體之捐助</v>
      </c>
      <c r="L2651" s="140" t="str">
        <f t="shared" si="127"/>
        <v>獨居老人關懷訪視服務計畫關懷服務費及行政管理費</v>
      </c>
      <c r="M2651" s="40" t="str">
        <f t="shared" si="128"/>
        <v>臺中市新社區大南社區發展協會</v>
      </c>
    </row>
    <row r="2652" spans="1:13" ht="56.25">
      <c r="A2652" s="102" t="s">
        <v>2796</v>
      </c>
      <c r="B2652" s="102" t="s">
        <v>3040</v>
      </c>
      <c r="C2652" s="102" t="s">
        <v>1145</v>
      </c>
      <c r="D2652" s="102" t="s">
        <v>2795</v>
      </c>
      <c r="E2652" s="103">
        <v>31</v>
      </c>
      <c r="F2652" s="104" t="s">
        <v>44</v>
      </c>
      <c r="G2652" s="106"/>
      <c r="H2652" s="76" t="s">
        <v>1</v>
      </c>
      <c r="I2652" s="105"/>
      <c r="K2652" s="140" t="str">
        <f t="shared" si="126"/>
        <v>社政業務-社會福利-推行老人福利-獎補助費-對國內團體之捐助</v>
      </c>
      <c r="L2652" s="140" t="str">
        <f t="shared" si="127"/>
        <v>獨居老人關懷訪視服務計畫關懷服務費及行政管理費</v>
      </c>
      <c r="M2652" s="40" t="str">
        <f t="shared" si="128"/>
        <v>臺中市龍井區東海社區發展協會</v>
      </c>
    </row>
    <row r="2653" spans="1:13" ht="56.25">
      <c r="A2653" s="102" t="s">
        <v>2796</v>
      </c>
      <c r="B2653" s="102" t="s">
        <v>3040</v>
      </c>
      <c r="C2653" s="102" t="s">
        <v>2804</v>
      </c>
      <c r="D2653" s="102" t="s">
        <v>2795</v>
      </c>
      <c r="E2653" s="103">
        <v>31</v>
      </c>
      <c r="F2653" s="104" t="s">
        <v>44</v>
      </c>
      <c r="G2653" s="106"/>
      <c r="H2653" s="76" t="s">
        <v>1</v>
      </c>
      <c r="I2653" s="105"/>
      <c r="K2653" s="140" t="str">
        <f t="shared" si="126"/>
        <v>社政業務-社會福利-推行老人福利-獎補助費-對國內團體之捐助</v>
      </c>
      <c r="L2653" s="140" t="str">
        <f t="shared" si="127"/>
        <v>獨居老人關懷訪視服務計畫關懷服務費及行政管理費</v>
      </c>
      <c r="M2653" s="40" t="str">
        <f t="shared" si="128"/>
        <v>財團法人臺灣省私立永信社會福利基金會</v>
      </c>
    </row>
    <row r="2654" spans="1:13" ht="56.25">
      <c r="A2654" s="102" t="s">
        <v>2796</v>
      </c>
      <c r="B2654" s="102" t="s">
        <v>3040</v>
      </c>
      <c r="C2654" s="102" t="s">
        <v>2511</v>
      </c>
      <c r="D2654" s="102" t="s">
        <v>2795</v>
      </c>
      <c r="E2654" s="103">
        <v>3</v>
      </c>
      <c r="F2654" s="104" t="s">
        <v>44</v>
      </c>
      <c r="G2654" s="106"/>
      <c r="H2654" s="76" t="s">
        <v>1</v>
      </c>
      <c r="I2654" s="105"/>
      <c r="K2654" s="140" t="str">
        <f t="shared" si="126"/>
        <v>社政業務-社會福利-推行老人福利-獎補助費-對國內團體之捐助</v>
      </c>
      <c r="L2654" s="140" t="str">
        <f t="shared" si="127"/>
        <v>獨居老人關懷訪視服務計畫關懷服務費及行政管理費</v>
      </c>
      <c r="M2654" s="40" t="str">
        <f t="shared" si="128"/>
        <v>臺中市東勢區中嵙社區發展協會</v>
      </c>
    </row>
    <row r="2655" spans="1:13" ht="56.25">
      <c r="A2655" s="102" t="s">
        <v>2796</v>
      </c>
      <c r="B2655" s="102" t="s">
        <v>3040</v>
      </c>
      <c r="C2655" s="102" t="s">
        <v>3271</v>
      </c>
      <c r="D2655" s="102" t="s">
        <v>2795</v>
      </c>
      <c r="E2655" s="103">
        <v>1</v>
      </c>
      <c r="F2655" s="104" t="s">
        <v>44</v>
      </c>
      <c r="G2655" s="106"/>
      <c r="H2655" s="76" t="s">
        <v>1</v>
      </c>
      <c r="I2655" s="105"/>
      <c r="K2655" s="140" t="str">
        <f t="shared" si="126"/>
        <v>社政業務-社會福利-推行老人福利-獎補助費-對國內團體之捐助</v>
      </c>
      <c r="L2655" s="140" t="str">
        <f t="shared" si="127"/>
        <v>獨居老人關懷訪視服務計畫關懷服務費及行政管理費</v>
      </c>
      <c r="M2655" s="40" t="str">
        <f t="shared" si="128"/>
        <v>吳榮益台中市北區錦村社區發展協會</v>
      </c>
    </row>
    <row r="2656" spans="1:13" ht="56.25">
      <c r="A2656" s="102" t="s">
        <v>2796</v>
      </c>
      <c r="B2656" s="102" t="s">
        <v>3040</v>
      </c>
      <c r="C2656" s="102" t="s">
        <v>3092</v>
      </c>
      <c r="D2656" s="102" t="s">
        <v>2795</v>
      </c>
      <c r="E2656" s="103">
        <v>7</v>
      </c>
      <c r="F2656" s="104" t="s">
        <v>44</v>
      </c>
      <c r="G2656" s="106"/>
      <c r="H2656" s="76" t="s">
        <v>1</v>
      </c>
      <c r="I2656" s="105"/>
      <c r="K2656" s="140" t="str">
        <f t="shared" si="126"/>
        <v>社政業務-社會福利-推行老人福利-獎補助費-對國內團體之捐助</v>
      </c>
      <c r="L2656" s="140" t="str">
        <f t="shared" si="127"/>
        <v>獨居老人關懷訪視服務計畫關懷服務費及行政管理費</v>
      </c>
      <c r="M2656" s="40" t="str">
        <f t="shared" si="128"/>
        <v>財團法人台中市私立甘霖社會福利慈善事業基金會</v>
      </c>
    </row>
    <row r="2657" spans="1:13" ht="56.25">
      <c r="A2657" s="102" t="s">
        <v>2796</v>
      </c>
      <c r="B2657" s="102" t="s">
        <v>3040</v>
      </c>
      <c r="C2657" s="102" t="s">
        <v>3218</v>
      </c>
      <c r="D2657" s="102" t="s">
        <v>2795</v>
      </c>
      <c r="E2657" s="103">
        <v>18</v>
      </c>
      <c r="F2657" s="104" t="s">
        <v>44</v>
      </c>
      <c r="G2657" s="106"/>
      <c r="H2657" s="76" t="s">
        <v>1</v>
      </c>
      <c r="I2657" s="105"/>
      <c r="K2657" s="140" t="str">
        <f t="shared" si="126"/>
        <v>社政業務-社會福利-推行老人福利-獎補助費-對國內團體之捐助</v>
      </c>
      <c r="L2657" s="140" t="str">
        <f t="shared" si="127"/>
        <v>獨居老人關懷訪視服務計畫關懷服務費及行政管理費</v>
      </c>
      <c r="M2657" s="40" t="str">
        <f t="shared" si="128"/>
        <v>社團法人臺中市福康關懷協會</v>
      </c>
    </row>
    <row r="2658" spans="1:13" ht="56.25">
      <c r="A2658" s="102" t="s">
        <v>2796</v>
      </c>
      <c r="B2658" s="102" t="s">
        <v>3040</v>
      </c>
      <c r="C2658" s="102" t="s">
        <v>3272</v>
      </c>
      <c r="D2658" s="102" t="s">
        <v>2795</v>
      </c>
      <c r="E2658" s="103">
        <v>4</v>
      </c>
      <c r="F2658" s="104" t="s">
        <v>44</v>
      </c>
      <c r="G2658" s="106"/>
      <c r="H2658" s="76" t="s">
        <v>1</v>
      </c>
      <c r="I2658" s="105"/>
      <c r="K2658" s="140" t="str">
        <f t="shared" si="126"/>
        <v>社政業務-社會福利-推行老人福利-獎補助費-對國內團體之捐助</v>
      </c>
      <c r="L2658" s="140" t="str">
        <f t="shared" si="127"/>
        <v>獨居老人關懷訪視服務計畫關懷服務費及行政管理費</v>
      </c>
      <c r="M2658" s="40" t="str">
        <f t="shared" si="128"/>
        <v>台中市西區大忠社區發展協會</v>
      </c>
    </row>
    <row r="2659" spans="1:13" ht="56.25">
      <c r="A2659" s="102" t="s">
        <v>2796</v>
      </c>
      <c r="B2659" s="102" t="s">
        <v>3040</v>
      </c>
      <c r="C2659" s="102" t="s">
        <v>3273</v>
      </c>
      <c r="D2659" s="102" t="s">
        <v>2795</v>
      </c>
      <c r="E2659" s="103">
        <v>23</v>
      </c>
      <c r="F2659" s="104" t="s">
        <v>44</v>
      </c>
      <c r="G2659" s="106"/>
      <c r="H2659" s="76" t="s">
        <v>1</v>
      </c>
      <c r="I2659" s="105"/>
      <c r="K2659" s="140" t="str">
        <f t="shared" si="126"/>
        <v>社政業務-社會福利-推行老人福利-獎補助費-對國內團體之捐助</v>
      </c>
      <c r="L2659" s="140" t="str">
        <f t="shared" si="127"/>
        <v>獨居老人關懷訪視服務計畫關懷服務費及行政管理費</v>
      </c>
      <c r="M2659" s="40" t="str">
        <f t="shared" si="128"/>
        <v>台中市何成長青協會</v>
      </c>
    </row>
    <row r="2660" spans="1:13" ht="56.25">
      <c r="A2660" s="102" t="s">
        <v>2796</v>
      </c>
      <c r="B2660" s="102" t="s">
        <v>3040</v>
      </c>
      <c r="C2660" s="102" t="s">
        <v>2602</v>
      </c>
      <c r="D2660" s="102" t="s">
        <v>2795</v>
      </c>
      <c r="E2660" s="103">
        <v>39</v>
      </c>
      <c r="F2660" s="104" t="s">
        <v>44</v>
      </c>
      <c r="G2660" s="106"/>
      <c r="H2660" s="76" t="s">
        <v>1</v>
      </c>
      <c r="I2660" s="105"/>
      <c r="K2660" s="140" t="str">
        <f t="shared" si="126"/>
        <v>社政業務-社會福利-推行老人福利-獎補助費-對國內團體之捐助</v>
      </c>
      <c r="L2660" s="140" t="str">
        <f t="shared" si="127"/>
        <v>獨居老人關懷訪視服務計畫關懷服務費及行政管理費</v>
      </c>
      <c r="M2660" s="40" t="str">
        <f t="shared" si="128"/>
        <v>臺中市霧峰區舊正社區發展協會</v>
      </c>
    </row>
    <row r="2661" spans="1:13" ht="56.25">
      <c r="A2661" s="102" t="s">
        <v>3274</v>
      </c>
      <c r="B2661" s="102" t="s">
        <v>3275</v>
      </c>
      <c r="C2661" s="102" t="s">
        <v>2079</v>
      </c>
      <c r="D2661" s="102" t="s">
        <v>2795</v>
      </c>
      <c r="E2661" s="103">
        <v>822</v>
      </c>
      <c r="F2661" s="104" t="s">
        <v>44</v>
      </c>
      <c r="G2661" s="106"/>
      <c r="H2661" s="76" t="s">
        <v>1</v>
      </c>
      <c r="I2661" s="105"/>
      <c r="K2661" s="140" t="str">
        <f t="shared" si="126"/>
        <v>社政業務-社會福利-身心障礙福利-獎補助費-對國內團體之捐助</v>
      </c>
      <c r="L2661" s="140" t="str">
        <f t="shared" si="127"/>
        <v>身心障礙者嚴重情緒行為正向支持整合模式計畫</v>
      </c>
      <c r="M2661" s="40" t="str">
        <f t="shared" si="128"/>
        <v>財團法人瑪利亞社會福利基金會</v>
      </c>
    </row>
    <row r="2662" spans="1:13" ht="75">
      <c r="A2662" s="102" t="s">
        <v>3274</v>
      </c>
      <c r="B2662" s="102" t="s">
        <v>3276</v>
      </c>
      <c r="C2662" s="102" t="s">
        <v>3277</v>
      </c>
      <c r="D2662" s="102" t="s">
        <v>2795</v>
      </c>
      <c r="E2662" s="103">
        <v>62</v>
      </c>
      <c r="F2662" s="104" t="s">
        <v>44</v>
      </c>
      <c r="G2662" s="106"/>
      <c r="H2662" s="76" t="s">
        <v>1</v>
      </c>
      <c r="I2662" s="105"/>
      <c r="K2662" s="140" t="str">
        <f t="shared" si="126"/>
        <v>社政業務-社會福利-身心障礙福利-獎補助費-對國內團體之捐助</v>
      </c>
      <c r="L2662" s="140" t="str">
        <f t="shared" si="127"/>
        <v>臺中市到宅式與社區式身心障礙者臨時及短期照顧服務計畫</v>
      </c>
      <c r="M2662" s="40" t="str">
        <f t="shared" si="128"/>
        <v>財團法人台中市私立龍眼林社會福利慈善事業基金會</v>
      </c>
    </row>
    <row r="2663" spans="1:13" ht="56.25">
      <c r="A2663" s="102" t="s">
        <v>3274</v>
      </c>
      <c r="B2663" s="102" t="s">
        <v>3278</v>
      </c>
      <c r="C2663" s="102" t="s">
        <v>3279</v>
      </c>
      <c r="D2663" s="102" t="s">
        <v>2795</v>
      </c>
      <c r="E2663" s="103">
        <v>183</v>
      </c>
      <c r="F2663" s="104" t="s">
        <v>44</v>
      </c>
      <c r="G2663" s="106"/>
      <c r="H2663" s="76" t="s">
        <v>1</v>
      </c>
      <c r="I2663" s="105"/>
      <c r="K2663" s="140" t="str">
        <f t="shared" si="126"/>
        <v>社政業務-社會福利-身心障礙福利-獎補助費-對國內團體之捐助</v>
      </c>
      <c r="L2663" s="140" t="str">
        <f t="shared" si="127"/>
        <v>臺中市辦理身心障礙者社區式服務輔導計畫</v>
      </c>
      <c r="M2663" s="40" t="str">
        <f t="shared" si="128"/>
        <v>中華民國幸福家庭促進協會</v>
      </c>
    </row>
    <row r="2664" spans="1:13" ht="56.25">
      <c r="A2664" s="102" t="s">
        <v>3274</v>
      </c>
      <c r="B2664" s="102" t="s">
        <v>3280</v>
      </c>
      <c r="C2664" s="102" t="s">
        <v>3281</v>
      </c>
      <c r="D2664" s="102" t="s">
        <v>2795</v>
      </c>
      <c r="E2664" s="103">
        <v>699</v>
      </c>
      <c r="F2664" s="104" t="s">
        <v>44</v>
      </c>
      <c r="G2664" s="106"/>
      <c r="H2664" s="76" t="s">
        <v>1</v>
      </c>
      <c r="I2664" s="105"/>
      <c r="K2664" s="140" t="str">
        <f t="shared" si="126"/>
        <v>社政業務-社會福利-身心障礙福利-獎補助費-對國內團體之捐助</v>
      </c>
      <c r="L2664" s="140" t="str">
        <f t="shared" si="127"/>
        <v>精神障礙者協作模式服務據點計畫</v>
      </c>
      <c r="M2664" s="40" t="str">
        <f t="shared" si="128"/>
        <v>社團法人臺中市心樂活關懷協會</v>
      </c>
    </row>
    <row r="2665" spans="1:13" ht="56.25">
      <c r="A2665" s="102" t="s">
        <v>3274</v>
      </c>
      <c r="B2665" s="102" t="s">
        <v>3282</v>
      </c>
      <c r="C2665" s="102" t="s">
        <v>3283</v>
      </c>
      <c r="D2665" s="102" t="s">
        <v>2795</v>
      </c>
      <c r="E2665" s="103">
        <v>502</v>
      </c>
      <c r="F2665" s="104" t="s">
        <v>44</v>
      </c>
      <c r="G2665" s="106"/>
      <c r="H2665" s="76" t="s">
        <v>1</v>
      </c>
      <c r="I2665" s="105"/>
      <c r="K2665" s="140" t="str">
        <f t="shared" si="126"/>
        <v>社政業務-社會福利-身心障礙福利-獎補助費-對國內團體之捐助</v>
      </c>
      <c r="L2665" s="140" t="str">
        <f t="shared" si="127"/>
        <v>臺中市身心障礙者社區日間作業設施服務計畫</v>
      </c>
      <c r="M2665" s="40" t="str">
        <f t="shared" si="128"/>
        <v>社團法人臺中市身心障礙者福利關懷協會</v>
      </c>
    </row>
    <row r="2666" spans="1:13" ht="56.25">
      <c r="A2666" s="102" t="s">
        <v>3274</v>
      </c>
      <c r="B2666" s="102" t="s">
        <v>3284</v>
      </c>
      <c r="C2666" s="102" t="s">
        <v>3285</v>
      </c>
      <c r="D2666" s="102" t="s">
        <v>2795</v>
      </c>
      <c r="E2666" s="103">
        <v>540</v>
      </c>
      <c r="F2666" s="104" t="s">
        <v>44</v>
      </c>
      <c r="G2666" s="106"/>
      <c r="H2666" s="76" t="s">
        <v>1</v>
      </c>
      <c r="I2666" s="105"/>
      <c r="K2666" s="140" t="str">
        <f t="shared" si="126"/>
        <v>社政業務-社會福利-身心障礙福利-獎補助費-對國內團體之捐助</v>
      </c>
      <c r="L2666" s="140" t="str">
        <f t="shared" si="127"/>
        <v>身心障礙者社區日間作業設施服務計畫</v>
      </c>
      <c r="M2666" s="40" t="str">
        <f t="shared" si="128"/>
        <v>財團法人天主教會台中教區附設立達啟能訓練中心</v>
      </c>
    </row>
    <row r="2667" spans="1:13" ht="56.25">
      <c r="A2667" s="102" t="s">
        <v>3274</v>
      </c>
      <c r="B2667" s="102" t="s">
        <v>3286</v>
      </c>
      <c r="C2667" s="102" t="s">
        <v>3287</v>
      </c>
      <c r="D2667" s="102" t="s">
        <v>2795</v>
      </c>
      <c r="E2667" s="103">
        <v>150</v>
      </c>
      <c r="F2667" s="104" t="s">
        <v>44</v>
      </c>
      <c r="G2667" s="106"/>
      <c r="H2667" s="76" t="s">
        <v>1</v>
      </c>
      <c r="I2667" s="105"/>
      <c r="K2667" s="140" t="str">
        <f t="shared" si="126"/>
        <v>社政業務-社會福利-身心障礙福利-獎補助費-對國內團體之捐助</v>
      </c>
      <c r="L2667" s="140" t="str">
        <f t="shared" si="127"/>
        <v>身心障礙者家庭托顧服務</v>
      </c>
      <c r="M2667" s="40" t="str">
        <f t="shared" si="128"/>
        <v>財團法人臺中市私立肯納自閉症社會福利基金會</v>
      </c>
    </row>
    <row r="2668" spans="1:13" ht="56.25">
      <c r="A2668" s="102" t="s">
        <v>3274</v>
      </c>
      <c r="B2668" s="102" t="s">
        <v>3286</v>
      </c>
      <c r="C2668" s="102" t="s">
        <v>3287</v>
      </c>
      <c r="D2668" s="102" t="s">
        <v>2795</v>
      </c>
      <c r="E2668" s="103">
        <v>542</v>
      </c>
      <c r="F2668" s="104" t="s">
        <v>44</v>
      </c>
      <c r="G2668" s="106"/>
      <c r="H2668" s="76" t="s">
        <v>1</v>
      </c>
      <c r="I2668" s="105"/>
      <c r="K2668" s="140" t="str">
        <f t="shared" si="126"/>
        <v>社政業務-社會福利-身心障礙福利-獎補助費-對國內團體之捐助</v>
      </c>
      <c r="L2668" s="140" t="str">
        <f t="shared" si="127"/>
        <v>身心障礙者家庭托顧服務</v>
      </c>
      <c r="M2668" s="40" t="str">
        <f t="shared" si="128"/>
        <v>財團法人臺中市私立肯納自閉症社會福利基金會</v>
      </c>
    </row>
    <row r="2669" spans="1:13" ht="56.25">
      <c r="A2669" s="102" t="s">
        <v>3274</v>
      </c>
      <c r="B2669" s="102" t="s">
        <v>3286</v>
      </c>
      <c r="C2669" s="102" t="s">
        <v>3288</v>
      </c>
      <c r="D2669" s="102" t="s">
        <v>2795</v>
      </c>
      <c r="E2669" s="103">
        <v>100</v>
      </c>
      <c r="F2669" s="104" t="s">
        <v>44</v>
      </c>
      <c r="G2669" s="106"/>
      <c r="H2669" s="76" t="s">
        <v>1</v>
      </c>
      <c r="I2669" s="105"/>
      <c r="K2669" s="140" t="str">
        <f t="shared" si="126"/>
        <v>社政業務-社會福利-身心障礙福利-獎補助費-對國內團體之捐助</v>
      </c>
      <c r="L2669" s="140" t="str">
        <f t="shared" si="127"/>
        <v>身心障礙者家庭托顧服務</v>
      </c>
      <c r="M2669" s="40" t="str">
        <f t="shared" si="128"/>
        <v>社團法人臺中市山海屯啟智協會</v>
      </c>
    </row>
    <row r="2670" spans="1:13" ht="75">
      <c r="A2670" s="102" t="s">
        <v>3274</v>
      </c>
      <c r="B2670" s="102" t="s">
        <v>3276</v>
      </c>
      <c r="C2670" s="102" t="s">
        <v>3289</v>
      </c>
      <c r="D2670" s="102" t="s">
        <v>2795</v>
      </c>
      <c r="E2670" s="103">
        <v>78</v>
      </c>
      <c r="F2670" s="104" t="s">
        <v>44</v>
      </c>
      <c r="G2670" s="106"/>
      <c r="H2670" s="76" t="s">
        <v>1</v>
      </c>
      <c r="I2670" s="105"/>
      <c r="K2670" s="140" t="str">
        <f t="shared" si="126"/>
        <v>社政業務-社會福利-身心障礙福利-獎補助費-對國內團體之捐助</v>
      </c>
      <c r="L2670" s="140" t="str">
        <f t="shared" si="127"/>
        <v>臺中市到宅式與社區式身心障礙者臨時及短期照顧服務計畫</v>
      </c>
      <c r="M2670" s="40" t="str">
        <f t="shared" si="128"/>
        <v>社團法人臺中市大恆樂齡協會</v>
      </c>
    </row>
    <row r="2671" spans="1:13" ht="75">
      <c r="A2671" s="102" t="s">
        <v>3274</v>
      </c>
      <c r="B2671" s="102" t="s">
        <v>3276</v>
      </c>
      <c r="C2671" s="102" t="s">
        <v>3290</v>
      </c>
      <c r="D2671" s="102" t="s">
        <v>2795</v>
      </c>
      <c r="E2671" s="103">
        <v>89</v>
      </c>
      <c r="F2671" s="104" t="s">
        <v>44</v>
      </c>
      <c r="G2671" s="106"/>
      <c r="H2671" s="76" t="s">
        <v>1</v>
      </c>
      <c r="I2671" s="105"/>
      <c r="K2671" s="140" t="str">
        <f t="shared" si="126"/>
        <v>社政業務-社會福利-身心障礙福利-獎補助費-對國內團體之捐助</v>
      </c>
      <c r="L2671" s="140" t="str">
        <f t="shared" si="127"/>
        <v>臺中市到宅式與社區式身心障礙者臨時及短期照顧服務計畫</v>
      </c>
      <c r="M2671" s="40" t="str">
        <f t="shared" si="128"/>
        <v>社團法人臺灣省社區關懷協會</v>
      </c>
    </row>
    <row r="2672" spans="1:13" ht="56.25">
      <c r="A2672" s="102" t="s">
        <v>3274</v>
      </c>
      <c r="B2672" s="102" t="s">
        <v>3291</v>
      </c>
      <c r="C2672" s="102" t="s">
        <v>2106</v>
      </c>
      <c r="D2672" s="102" t="s">
        <v>2795</v>
      </c>
      <c r="E2672" s="103">
        <v>18</v>
      </c>
      <c r="F2672" s="104" t="s">
        <v>44</v>
      </c>
      <c r="G2672" s="106"/>
      <c r="H2672" s="76" t="s">
        <v>1</v>
      </c>
      <c r="I2672" s="105"/>
      <c r="K2672" s="140" t="str">
        <f t="shared" si="126"/>
        <v>社政業務-社會福利-身心障礙福利-獎補助費-對國內團體之捐助</v>
      </c>
      <c r="L2672" s="140" t="str">
        <f t="shared" si="127"/>
        <v>臺中市機構式身心障礙者臨時及短期照顧服務計畫</v>
      </c>
      <c r="M2672" s="40" t="str">
        <f t="shared" si="128"/>
        <v>財團法人瑪利亞社會福利基金會附設瑪利亞學園</v>
      </c>
    </row>
    <row r="2673" spans="1:13" ht="56.25">
      <c r="A2673" s="102" t="s">
        <v>3274</v>
      </c>
      <c r="B2673" s="102" t="s">
        <v>3291</v>
      </c>
      <c r="C2673" s="102" t="s">
        <v>3292</v>
      </c>
      <c r="D2673" s="102" t="s">
        <v>2795</v>
      </c>
      <c r="E2673" s="103">
        <v>108</v>
      </c>
      <c r="F2673" s="104" t="s">
        <v>44</v>
      </c>
      <c r="G2673" s="106"/>
      <c r="H2673" s="76" t="s">
        <v>1</v>
      </c>
      <c r="I2673" s="105"/>
      <c r="K2673" s="140" t="str">
        <f t="shared" si="126"/>
        <v>社政業務-社會福利-身心障礙福利-獎補助費-對國內團體之捐助</v>
      </c>
      <c r="L2673" s="140" t="str">
        <f t="shared" si="127"/>
        <v>臺中市機構式身心障礙者臨時及短期照顧服務計畫</v>
      </c>
      <c r="M2673" s="40" t="str">
        <f t="shared" si="128"/>
        <v>台中市愛心家園</v>
      </c>
    </row>
    <row r="2674" spans="1:13" ht="56.25">
      <c r="A2674" s="102" t="s">
        <v>3274</v>
      </c>
      <c r="B2674" s="102" t="s">
        <v>3293</v>
      </c>
      <c r="C2674" s="102" t="s">
        <v>3294</v>
      </c>
      <c r="D2674" s="102" t="s">
        <v>2795</v>
      </c>
      <c r="E2674" s="103">
        <v>69</v>
      </c>
      <c r="F2674" s="104" t="s">
        <v>44</v>
      </c>
      <c r="G2674" s="106"/>
      <c r="H2674" s="76" t="s">
        <v>1</v>
      </c>
      <c r="I2674" s="105"/>
      <c r="K2674" s="140" t="str">
        <f t="shared" si="126"/>
        <v>社政業務-社會福利-身心障礙福利-獎補助費-對國內團體之捐助</v>
      </c>
      <c r="L2674" s="140" t="str">
        <f t="shared" si="127"/>
        <v>臺中市燒燙傷與顏面損傷者生活重建服務計畫</v>
      </c>
      <c r="M2674" s="40" t="str">
        <f t="shared" si="128"/>
        <v>財團法人陽光社會福利基金會</v>
      </c>
    </row>
    <row r="2675" spans="1:13" ht="56.25">
      <c r="A2675" s="102" t="s">
        <v>3274</v>
      </c>
      <c r="B2675" s="102" t="s">
        <v>3282</v>
      </c>
      <c r="C2675" s="102" t="s">
        <v>3288</v>
      </c>
      <c r="D2675" s="102" t="s">
        <v>2795</v>
      </c>
      <c r="E2675" s="103">
        <v>528</v>
      </c>
      <c r="F2675" s="104" t="s">
        <v>44</v>
      </c>
      <c r="G2675" s="106"/>
      <c r="H2675" s="76" t="s">
        <v>1</v>
      </c>
      <c r="I2675" s="105"/>
      <c r="K2675" s="140" t="str">
        <f t="shared" si="126"/>
        <v>社政業務-社會福利-身心障礙福利-獎補助費-對國內團體之捐助</v>
      </c>
      <c r="L2675" s="140" t="str">
        <f t="shared" si="127"/>
        <v>臺中市身心障礙者社區日間作業設施服務計畫</v>
      </c>
      <c r="M2675" s="40" t="str">
        <f t="shared" si="128"/>
        <v>社團法人臺中市山海屯啟智協會</v>
      </c>
    </row>
    <row r="2676" spans="1:13" ht="56.25">
      <c r="A2676" s="102" t="s">
        <v>3274</v>
      </c>
      <c r="B2676" s="102" t="s">
        <v>3282</v>
      </c>
      <c r="C2676" s="102" t="s">
        <v>3295</v>
      </c>
      <c r="D2676" s="102" t="s">
        <v>2795</v>
      </c>
      <c r="E2676" s="103">
        <v>224</v>
      </c>
      <c r="F2676" s="104" t="s">
        <v>44</v>
      </c>
      <c r="G2676" s="106"/>
      <c r="H2676" s="76" t="s">
        <v>1</v>
      </c>
      <c r="I2676" s="105"/>
      <c r="K2676" s="140" t="str">
        <f t="shared" si="126"/>
        <v>社政業務-社會福利-身心障礙福利-獎補助費-對國內團體之捐助</v>
      </c>
      <c r="L2676" s="140" t="str">
        <f t="shared" si="127"/>
        <v>臺中市身心障礙者社區日間作業設施服務計畫</v>
      </c>
      <c r="M2676" s="40" t="str">
        <f t="shared" si="128"/>
        <v>社團法人台中市康復之友協會</v>
      </c>
    </row>
    <row r="2677" spans="1:13" ht="56.25">
      <c r="A2677" s="102" t="s">
        <v>3274</v>
      </c>
      <c r="B2677" s="102" t="s">
        <v>3282</v>
      </c>
      <c r="C2677" s="102" t="s">
        <v>3296</v>
      </c>
      <c r="D2677" s="102" t="s">
        <v>2795</v>
      </c>
      <c r="E2677" s="103">
        <v>513</v>
      </c>
      <c r="F2677" s="104" t="s">
        <v>44</v>
      </c>
      <c r="G2677" s="106"/>
      <c r="H2677" s="76" t="s">
        <v>1</v>
      </c>
      <c r="I2677" s="105"/>
      <c r="K2677" s="140" t="str">
        <f t="shared" si="126"/>
        <v>社政業務-社會福利-身心障礙福利-獎補助費-對國內團體之捐助</v>
      </c>
      <c r="L2677" s="140" t="str">
        <f t="shared" si="127"/>
        <v>臺中市身心障礙者社區日間作業設施服務計畫</v>
      </c>
      <c r="M2677" s="40" t="str">
        <f t="shared" si="128"/>
        <v>社團法人台灣福氣社區關懷協會</v>
      </c>
    </row>
    <row r="2678" spans="1:13" ht="56.25">
      <c r="A2678" s="102" t="s">
        <v>3274</v>
      </c>
      <c r="B2678" s="102" t="s">
        <v>3282</v>
      </c>
      <c r="C2678" s="102" t="s">
        <v>3297</v>
      </c>
      <c r="D2678" s="102" t="s">
        <v>2795</v>
      </c>
      <c r="E2678" s="103">
        <v>513</v>
      </c>
      <c r="F2678" s="104" t="s">
        <v>44</v>
      </c>
      <c r="G2678" s="106"/>
      <c r="H2678" s="76" t="s">
        <v>1</v>
      </c>
      <c r="I2678" s="105"/>
      <c r="K2678" s="140" t="str">
        <f t="shared" si="126"/>
        <v>社政業務-社會福利-身心障礙福利-獎補助費-對國內團體之捐助</v>
      </c>
      <c r="L2678" s="140" t="str">
        <f t="shared" si="127"/>
        <v>臺中市身心障礙者社區日間作業設施服務計畫</v>
      </c>
      <c r="M2678" s="40" t="str">
        <f t="shared" si="128"/>
        <v>財團法人臺中市私立信望愛智能發展中心</v>
      </c>
    </row>
    <row r="2679" spans="1:13" ht="56.25">
      <c r="A2679" s="102" t="s">
        <v>3274</v>
      </c>
      <c r="B2679" s="102" t="s">
        <v>3282</v>
      </c>
      <c r="C2679" s="102" t="s">
        <v>3297</v>
      </c>
      <c r="D2679" s="102" t="s">
        <v>2795</v>
      </c>
      <c r="E2679" s="103">
        <v>499</v>
      </c>
      <c r="F2679" s="104" t="s">
        <v>44</v>
      </c>
      <c r="G2679" s="106"/>
      <c r="H2679" s="76" t="s">
        <v>1</v>
      </c>
      <c r="I2679" s="105"/>
      <c r="K2679" s="140" t="str">
        <f t="shared" si="126"/>
        <v>社政業務-社會福利-身心障礙福利-獎補助費-對國內團體之捐助</v>
      </c>
      <c r="L2679" s="140" t="str">
        <f t="shared" si="127"/>
        <v>臺中市身心障礙者社區日間作業設施服務計畫</v>
      </c>
      <c r="M2679" s="40" t="str">
        <f t="shared" si="128"/>
        <v>財團法人臺中市私立信望愛智能發展中心</v>
      </c>
    </row>
    <row r="2680" spans="1:13" ht="56.25">
      <c r="A2680" s="102" t="s">
        <v>3274</v>
      </c>
      <c r="B2680" s="102" t="s">
        <v>3282</v>
      </c>
      <c r="C2680" s="102" t="s">
        <v>3298</v>
      </c>
      <c r="D2680" s="102" t="s">
        <v>2795</v>
      </c>
      <c r="E2680" s="103">
        <v>528</v>
      </c>
      <c r="F2680" s="104" t="s">
        <v>44</v>
      </c>
      <c r="G2680" s="106"/>
      <c r="H2680" s="76" t="s">
        <v>1</v>
      </c>
      <c r="I2680" s="105"/>
      <c r="K2680" s="140" t="str">
        <f t="shared" si="126"/>
        <v>社政業務-社會福利-身心障礙福利-獎補助費-對國內團體之捐助</v>
      </c>
      <c r="L2680" s="140" t="str">
        <f t="shared" si="127"/>
        <v>臺中市身心障礙者社區日間作業設施服務計畫</v>
      </c>
      <c r="M2680" s="40" t="str">
        <f t="shared" si="128"/>
        <v>財團法人中華民國唐氏症基金會</v>
      </c>
    </row>
    <row r="2681" spans="1:13" ht="75">
      <c r="A2681" s="102" t="s">
        <v>3274</v>
      </c>
      <c r="B2681" s="102" t="s">
        <v>3276</v>
      </c>
      <c r="C2681" s="102" t="s">
        <v>3299</v>
      </c>
      <c r="D2681" s="102" t="s">
        <v>2795</v>
      </c>
      <c r="E2681" s="103">
        <v>108</v>
      </c>
      <c r="F2681" s="104" t="s">
        <v>44</v>
      </c>
      <c r="G2681" s="106"/>
      <c r="H2681" s="76" t="s">
        <v>1</v>
      </c>
      <c r="I2681" s="105"/>
      <c r="K2681" s="140" t="str">
        <f t="shared" si="126"/>
        <v>社政業務-社會福利-身心障礙福利-獎補助費-對國內團體之捐助</v>
      </c>
      <c r="L2681" s="140" t="str">
        <f t="shared" si="127"/>
        <v>臺中市到宅式與社區式身心障礙者臨時及短期照顧服務計畫</v>
      </c>
      <c r="M2681" s="40" t="str">
        <f t="shared" si="128"/>
        <v>伍愛長期照顧服務有限公司</v>
      </c>
    </row>
    <row r="2682" spans="1:13" ht="75">
      <c r="A2682" s="102" t="s">
        <v>3274</v>
      </c>
      <c r="B2682" s="102" t="s">
        <v>3276</v>
      </c>
      <c r="C2682" s="102" t="s">
        <v>3300</v>
      </c>
      <c r="D2682" s="102" t="s">
        <v>2795</v>
      </c>
      <c r="E2682" s="103">
        <v>75</v>
      </c>
      <c r="F2682" s="104" t="s">
        <v>44</v>
      </c>
      <c r="G2682" s="106"/>
      <c r="H2682" s="76" t="s">
        <v>1</v>
      </c>
      <c r="I2682" s="105"/>
      <c r="K2682" s="140" t="str">
        <f t="shared" si="126"/>
        <v>社政業務-社會福利-身心障礙福利-獎補助費-對國內團體之捐助</v>
      </c>
      <c r="L2682" s="140" t="str">
        <f t="shared" si="127"/>
        <v>臺中市到宅式與社區式身心障礙者臨時及短期照顧服務計畫</v>
      </c>
      <c r="M2682" s="40" t="str">
        <f t="shared" si="128"/>
        <v>佑齡股份有限公司附設臺中市私立安馨居家長照機構吳許暉</v>
      </c>
    </row>
    <row r="2683" spans="1:13" ht="75">
      <c r="A2683" s="102" t="s">
        <v>3274</v>
      </c>
      <c r="B2683" s="102" t="s">
        <v>3276</v>
      </c>
      <c r="C2683" s="102" t="s">
        <v>3288</v>
      </c>
      <c r="D2683" s="102" t="s">
        <v>2795</v>
      </c>
      <c r="E2683" s="103">
        <v>120</v>
      </c>
      <c r="F2683" s="104" t="s">
        <v>44</v>
      </c>
      <c r="G2683" s="106"/>
      <c r="H2683" s="76" t="s">
        <v>1</v>
      </c>
      <c r="I2683" s="105"/>
      <c r="K2683" s="140" t="str">
        <f t="shared" si="126"/>
        <v>社政業務-社會福利-身心障礙福利-獎補助費-對國內團體之捐助</v>
      </c>
      <c r="L2683" s="140" t="str">
        <f t="shared" si="127"/>
        <v>臺中市到宅式與社區式身心障礙者臨時及短期照顧服務計畫</v>
      </c>
      <c r="M2683" s="40" t="str">
        <f t="shared" si="128"/>
        <v>社團法人臺中市山海屯啟智協會</v>
      </c>
    </row>
    <row r="2684" spans="1:13" ht="103.5">
      <c r="A2684" s="102" t="s">
        <v>3274</v>
      </c>
      <c r="B2684" s="102" t="s">
        <v>3276</v>
      </c>
      <c r="C2684" s="102" t="s">
        <v>3301</v>
      </c>
      <c r="D2684" s="102" t="s">
        <v>2795</v>
      </c>
      <c r="E2684" s="103">
        <v>12</v>
      </c>
      <c r="F2684" s="104" t="s">
        <v>44</v>
      </c>
      <c r="G2684" s="106"/>
      <c r="H2684" s="76" t="s">
        <v>1</v>
      </c>
      <c r="I2684" s="105"/>
      <c r="K2684" s="140" t="str">
        <f t="shared" si="126"/>
        <v>社政業務-社會福利-身心障礙福利-獎補助費-對國內團體之捐助</v>
      </c>
      <c r="L2684" s="140" t="str">
        <f t="shared" si="127"/>
        <v>臺中市到宅式與社區式身心障礙者臨時及短期照顧服務計畫</v>
      </c>
      <c r="M2684" s="40" t="str">
        <f t="shared" si="128"/>
        <v>有限責任臺中市家圓照顧服務勞動合作社附設臺中市私立家圓居家式服務類長期照顧服務機構</v>
      </c>
    </row>
    <row r="2685" spans="1:13" ht="69">
      <c r="A2685" s="102" t="s">
        <v>3274</v>
      </c>
      <c r="B2685" s="102" t="s">
        <v>3291</v>
      </c>
      <c r="C2685" s="102" t="s">
        <v>2155</v>
      </c>
      <c r="D2685" s="102" t="s">
        <v>2795</v>
      </c>
      <c r="E2685" s="103">
        <v>82</v>
      </c>
      <c r="F2685" s="104" t="s">
        <v>44</v>
      </c>
      <c r="G2685" s="106"/>
      <c r="H2685" s="76" t="s">
        <v>1</v>
      </c>
      <c r="I2685" s="105"/>
      <c r="K2685" s="140" t="str">
        <f t="shared" si="126"/>
        <v>社政業務-社會福利-身心障礙福利-獎補助費-對國內團體之捐助</v>
      </c>
      <c r="L2685" s="140" t="str">
        <f t="shared" si="127"/>
        <v>臺中市機構式身心障礙者臨時及短期照顧服務計畫</v>
      </c>
      <c r="M2685" s="40" t="str">
        <f t="shared" si="128"/>
        <v>財團法人天主教會台中教區附設台中市私立慈愛智能發展中心</v>
      </c>
    </row>
    <row r="2686" spans="1:13" ht="56.25">
      <c r="A2686" s="102" t="s">
        <v>3274</v>
      </c>
      <c r="B2686" s="102" t="s">
        <v>3282</v>
      </c>
      <c r="C2686" s="102" t="s">
        <v>3287</v>
      </c>
      <c r="D2686" s="102" t="s">
        <v>2795</v>
      </c>
      <c r="E2686" s="103">
        <v>259</v>
      </c>
      <c r="F2686" s="104" t="s">
        <v>44</v>
      </c>
      <c r="G2686" s="106"/>
      <c r="H2686" s="76" t="s">
        <v>1</v>
      </c>
      <c r="I2686" s="105"/>
      <c r="K2686" s="140" t="str">
        <f t="shared" si="126"/>
        <v>社政業務-社會福利-身心障礙福利-獎補助費-對國內團體之捐助</v>
      </c>
      <c r="L2686" s="140" t="str">
        <f t="shared" si="127"/>
        <v>臺中市身心障礙者社區日間作業設施服務計畫</v>
      </c>
      <c r="M2686" s="40" t="str">
        <f t="shared" si="128"/>
        <v>財團法人臺中市私立肯納自閉症社會福利基金會</v>
      </c>
    </row>
    <row r="2687" spans="1:13" ht="56.25">
      <c r="A2687" s="102" t="s">
        <v>3274</v>
      </c>
      <c r="B2687" s="102" t="s">
        <v>3282</v>
      </c>
      <c r="C2687" s="102" t="s">
        <v>3287</v>
      </c>
      <c r="D2687" s="102" t="s">
        <v>2795</v>
      </c>
      <c r="E2687" s="103">
        <v>380</v>
      </c>
      <c r="F2687" s="104" t="s">
        <v>44</v>
      </c>
      <c r="G2687" s="106"/>
      <c r="H2687" s="76" t="s">
        <v>1</v>
      </c>
      <c r="I2687" s="105"/>
      <c r="K2687" s="140" t="str">
        <f t="shared" si="126"/>
        <v>社政業務-社會福利-身心障礙福利-獎補助費-對國內團體之捐助</v>
      </c>
      <c r="L2687" s="140" t="str">
        <f t="shared" si="127"/>
        <v>臺中市身心障礙者社區日間作業設施服務計畫</v>
      </c>
      <c r="M2687" s="40" t="str">
        <f t="shared" si="128"/>
        <v>財團法人臺中市私立肯納自閉症社會福利基金會</v>
      </c>
    </row>
    <row r="2688" spans="1:13" ht="56.25">
      <c r="A2688" s="102" t="s">
        <v>3274</v>
      </c>
      <c r="B2688" s="102" t="s">
        <v>3282</v>
      </c>
      <c r="C2688" s="102" t="s">
        <v>3202</v>
      </c>
      <c r="D2688" s="102" t="s">
        <v>2795</v>
      </c>
      <c r="E2688" s="103">
        <v>315</v>
      </c>
      <c r="F2688" s="104" t="s">
        <v>44</v>
      </c>
      <c r="G2688" s="106"/>
      <c r="H2688" s="76" t="s">
        <v>1</v>
      </c>
      <c r="I2688" s="105"/>
      <c r="K2688" s="140" t="str">
        <f t="shared" si="126"/>
        <v>社政業務-社會福利-身心障礙福利-獎補助費-對國內團體之捐助</v>
      </c>
      <c r="L2688" s="140" t="str">
        <f t="shared" si="127"/>
        <v>臺中市身心障礙者社區日間作業設施服務計畫</v>
      </c>
      <c r="M2688" s="40" t="str">
        <f t="shared" si="128"/>
        <v>財團法人臺中市私立宜家社會福利慈善基金會</v>
      </c>
    </row>
    <row r="2689" spans="1:13" ht="75">
      <c r="A2689" s="102" t="s">
        <v>3274</v>
      </c>
      <c r="B2689" s="102" t="s">
        <v>3276</v>
      </c>
      <c r="C2689" s="102" t="s">
        <v>3302</v>
      </c>
      <c r="D2689" s="102" t="s">
        <v>2795</v>
      </c>
      <c r="E2689" s="103">
        <v>48</v>
      </c>
      <c r="F2689" s="104" t="s">
        <v>44</v>
      </c>
      <c r="G2689" s="106"/>
      <c r="H2689" s="76" t="s">
        <v>1</v>
      </c>
      <c r="I2689" s="105"/>
      <c r="K2689" s="140" t="str">
        <f t="shared" si="126"/>
        <v>社政業務-社會福利-身心障礙福利-獎補助費-對國內團體之捐助</v>
      </c>
      <c r="L2689" s="140" t="str">
        <f t="shared" si="127"/>
        <v>臺中市到宅式與社區式身心障礙者臨時及短期照顧服務計畫</v>
      </c>
      <c r="M2689" s="40" t="str">
        <f t="shared" si="128"/>
        <v>台灣家安社區關懷服務協會私立家安居家長照機構</v>
      </c>
    </row>
    <row r="2690" spans="1:13" ht="56.25">
      <c r="A2690" s="102" t="s">
        <v>3274</v>
      </c>
      <c r="B2690" s="102" t="s">
        <v>3303</v>
      </c>
      <c r="C2690" s="102" t="s">
        <v>3251</v>
      </c>
      <c r="D2690" s="102" t="s">
        <v>2795</v>
      </c>
      <c r="E2690" s="103">
        <v>91</v>
      </c>
      <c r="F2690" s="104" t="s">
        <v>44</v>
      </c>
      <c r="G2690" s="106"/>
      <c r="H2690" s="76" t="s">
        <v>1</v>
      </c>
      <c r="I2690" s="105"/>
      <c r="K2690" s="140" t="str">
        <f t="shared" si="126"/>
        <v>社政業務-社會福利-身心障礙福利-獎補助費-對國內團體之捐助</v>
      </c>
      <c r="L2690" s="140" t="str">
        <f t="shared" si="127"/>
        <v>上半年消防設施更換保養維修費用</v>
      </c>
      <c r="M2690" s="40" t="str">
        <f t="shared" si="128"/>
        <v>財團法人向上社會福利基金會</v>
      </c>
    </row>
    <row r="2691" spans="1:13" ht="56.25">
      <c r="A2691" s="102" t="s">
        <v>3274</v>
      </c>
      <c r="B2691" s="102" t="s">
        <v>3304</v>
      </c>
      <c r="C2691" s="102" t="s">
        <v>3305</v>
      </c>
      <c r="D2691" s="102" t="s">
        <v>2795</v>
      </c>
      <c r="E2691" s="103">
        <v>61</v>
      </c>
      <c r="F2691" s="104" t="s">
        <v>44</v>
      </c>
      <c r="G2691" s="106"/>
      <c r="H2691" s="76" t="s">
        <v>1</v>
      </c>
      <c r="I2691" s="105"/>
      <c r="K2691" s="140" t="str">
        <f t="shared" si="126"/>
        <v>社政業務-社會福利-身心障礙福利-獎補助費-對國內團體之捐助</v>
      </c>
      <c r="L2691" s="140" t="str">
        <f t="shared" si="127"/>
        <v>臺中市身心障礙者社區式日間照顧服務計畫</v>
      </c>
      <c r="M2691" s="40" t="str">
        <f t="shared" si="128"/>
        <v>社團法人優樂協會</v>
      </c>
    </row>
    <row r="2692" spans="1:13" ht="75">
      <c r="A2692" s="102" t="s">
        <v>3274</v>
      </c>
      <c r="B2692" s="102" t="s">
        <v>3306</v>
      </c>
      <c r="C2692" s="102" t="s">
        <v>3307</v>
      </c>
      <c r="D2692" s="102" t="s">
        <v>2795</v>
      </c>
      <c r="E2692" s="103">
        <v>36</v>
      </c>
      <c r="F2692" s="104" t="s">
        <v>44</v>
      </c>
      <c r="G2692" s="106"/>
      <c r="H2692" s="76" t="s">
        <v>1</v>
      </c>
      <c r="I2692" s="105"/>
      <c r="K2692" s="140" t="str">
        <f t="shared" ref="K2692:K2755" si="129">A2692</f>
        <v>社政業務-社會福利-身心障礙福利-獎補助費-對國內團體之捐助</v>
      </c>
      <c r="L2692" s="140" t="str">
        <f t="shared" ref="L2692:L2755" si="130">B2692</f>
        <v>臺中市成年身心障礙者社區居住宗教文化活動帽子、毛巾、紅布條</v>
      </c>
      <c r="M2692" s="40" t="str">
        <f t="shared" ref="M2692:M2755" si="131">C2692</f>
        <v>品澄實業社蔡若蕎</v>
      </c>
    </row>
    <row r="2693" spans="1:13" ht="56.25">
      <c r="A2693" s="102" t="s">
        <v>3274</v>
      </c>
      <c r="B2693" s="102" t="s">
        <v>3308</v>
      </c>
      <c r="C2693" s="102" t="s">
        <v>3309</v>
      </c>
      <c r="D2693" s="102" t="s">
        <v>2795</v>
      </c>
      <c r="E2693" s="103">
        <v>2</v>
      </c>
      <c r="F2693" s="104" t="s">
        <v>44</v>
      </c>
      <c r="G2693" s="106"/>
      <c r="H2693" s="76" t="s">
        <v>1</v>
      </c>
      <c r="I2693" s="105"/>
      <c r="K2693" s="140" t="str">
        <f t="shared" si="129"/>
        <v>社政業務-社會福利-身心障礙福利-獎補助費-對國內團體之捐助</v>
      </c>
      <c r="L2693" s="140" t="str">
        <f t="shared" si="130"/>
        <v>臺中市成年身心障礙者社區居住宗教文化活動計畫保險</v>
      </c>
      <c r="M2693" s="40" t="str">
        <f t="shared" si="131"/>
        <v>張紋華</v>
      </c>
    </row>
    <row r="2694" spans="1:13" ht="56.25">
      <c r="A2694" s="102" t="s">
        <v>2819</v>
      </c>
      <c r="B2694" s="102" t="s">
        <v>3310</v>
      </c>
      <c r="C2694" s="102" t="s">
        <v>3311</v>
      </c>
      <c r="D2694" s="102" t="s">
        <v>2795</v>
      </c>
      <c r="E2694" s="103">
        <v>20</v>
      </c>
      <c r="F2694" s="104" t="s">
        <v>44</v>
      </c>
      <c r="G2694" s="106"/>
      <c r="H2694" s="76" t="s">
        <v>1</v>
      </c>
      <c r="I2694" s="105"/>
      <c r="K2694" s="140" t="str">
        <f t="shared" si="129"/>
        <v>社政業務-社會福利-人民團體-獎補助費-對國內團體之捐助</v>
      </c>
      <c r="L2694" s="140" t="str">
        <f t="shared" si="130"/>
        <v>新年新希望-三八快樂GO</v>
      </c>
      <c r="M2694" s="40" t="str">
        <f t="shared" si="131"/>
        <v>臺中市潭子區婦女會</v>
      </c>
    </row>
    <row r="2695" spans="1:13" ht="56.25">
      <c r="A2695" s="102" t="s">
        <v>2819</v>
      </c>
      <c r="B2695" s="102" t="s">
        <v>3312</v>
      </c>
      <c r="C2695" s="102" t="s">
        <v>3313</v>
      </c>
      <c r="D2695" s="102" t="s">
        <v>2795</v>
      </c>
      <c r="E2695" s="103">
        <v>18</v>
      </c>
      <c r="F2695" s="104" t="s">
        <v>44</v>
      </c>
      <c r="G2695" s="106"/>
      <c r="H2695" s="76" t="s">
        <v>1</v>
      </c>
      <c r="I2695" s="105"/>
      <c r="K2695" s="140" t="str">
        <f t="shared" si="129"/>
        <v>社政業務-社會福利-人民團體-獎補助費-對國內團體之捐助</v>
      </c>
      <c r="L2695" s="140" t="str">
        <f t="shared" si="130"/>
        <v>太極養生拳路研習暨關懷弱勢老人</v>
      </c>
      <c r="M2695" s="40" t="str">
        <f t="shared" si="131"/>
        <v>臺中市梧棲區太極養生拳路推廣協會</v>
      </c>
    </row>
    <row r="2696" spans="1:13" ht="56.25">
      <c r="A2696" s="102" t="s">
        <v>2819</v>
      </c>
      <c r="B2696" s="102" t="s">
        <v>3314</v>
      </c>
      <c r="C2696" s="102" t="s">
        <v>3315</v>
      </c>
      <c r="D2696" s="102" t="s">
        <v>2795</v>
      </c>
      <c r="E2696" s="103">
        <v>20</v>
      </c>
      <c r="F2696" s="104" t="s">
        <v>44</v>
      </c>
      <c r="G2696" s="106"/>
      <c r="H2696" s="76" t="s">
        <v>1</v>
      </c>
      <c r="I2696" s="105"/>
      <c r="K2696" s="140" t="str">
        <f t="shared" si="129"/>
        <v>社政業務-社會福利-人民團體-獎補助費-對國內團體之捐助</v>
      </c>
      <c r="L2696" s="140" t="str">
        <f t="shared" si="130"/>
        <v>「義勇服務研習會」活動</v>
      </c>
      <c r="M2696" s="40" t="str">
        <f t="shared" si="131"/>
        <v>臺中市梧棲區義勇服務協會</v>
      </c>
    </row>
    <row r="2697" spans="1:13" ht="56.25">
      <c r="A2697" s="102" t="s">
        <v>2819</v>
      </c>
      <c r="B2697" s="102" t="s">
        <v>3316</v>
      </c>
      <c r="C2697" s="102" t="s">
        <v>3317</v>
      </c>
      <c r="D2697" s="102" t="s">
        <v>2795</v>
      </c>
      <c r="E2697" s="103">
        <v>20</v>
      </c>
      <c r="F2697" s="104" t="s">
        <v>44</v>
      </c>
      <c r="G2697" s="106"/>
      <c r="H2697" s="76" t="s">
        <v>1</v>
      </c>
      <c r="I2697" s="105"/>
      <c r="K2697" s="140" t="str">
        <f t="shared" si="129"/>
        <v>社政業務-社會福利-人民團體-獎補助費-對國內團體之捐助</v>
      </c>
      <c r="L2697" s="140" t="str">
        <f t="shared" si="130"/>
        <v>「113年度太極拳敬老嘉年華暨節約能源宣導」活動</v>
      </c>
      <c r="M2697" s="40" t="str">
        <f t="shared" si="131"/>
        <v>臺中市太極拳華佗五禽之戲協會</v>
      </c>
    </row>
    <row r="2698" spans="1:13" ht="56.25">
      <c r="A2698" s="102" t="s">
        <v>2819</v>
      </c>
      <c r="B2698" s="102" t="s">
        <v>3318</v>
      </c>
      <c r="C2698" s="102" t="s">
        <v>3319</v>
      </c>
      <c r="D2698" s="102" t="s">
        <v>2795</v>
      </c>
      <c r="E2698" s="103">
        <v>20</v>
      </c>
      <c r="F2698" s="104" t="s">
        <v>44</v>
      </c>
      <c r="G2698" s="106"/>
      <c r="H2698" s="76" t="s">
        <v>1</v>
      </c>
      <c r="I2698" s="105"/>
      <c r="K2698" s="140" t="str">
        <f t="shared" si="129"/>
        <v>社政業務-社會福利-人民團體-獎補助費-對國內團體之捐助</v>
      </c>
      <c r="L2698" s="140" t="str">
        <f t="shared" si="130"/>
        <v>113年環境教育推廣活動</v>
      </c>
      <c r="M2698" s="40" t="str">
        <f t="shared" si="131"/>
        <v>臺中市山東同鄉會</v>
      </c>
    </row>
    <row r="2699" spans="1:13" ht="56.25">
      <c r="A2699" s="102" t="s">
        <v>2819</v>
      </c>
      <c r="B2699" s="102" t="s">
        <v>3320</v>
      </c>
      <c r="C2699" s="102" t="s">
        <v>3321</v>
      </c>
      <c r="D2699" s="102" t="s">
        <v>2795</v>
      </c>
      <c r="E2699" s="103">
        <v>10</v>
      </c>
      <c r="F2699" s="104" t="s">
        <v>44</v>
      </c>
      <c r="G2699" s="106"/>
      <c r="H2699" s="76" t="s">
        <v>1</v>
      </c>
      <c r="I2699" s="105"/>
      <c r="K2699" s="140" t="str">
        <f t="shared" si="129"/>
        <v>社政業務-社會福利-人民團體-獎補助費-對國內團體之捐助</v>
      </c>
      <c r="L2699" s="140" t="str">
        <f t="shared" si="130"/>
        <v>「媽祖籤詩研習」活動</v>
      </c>
      <c r="M2699" s="40" t="str">
        <f t="shared" si="131"/>
        <v>台灣大甲聖母慈善會陳正和</v>
      </c>
    </row>
    <row r="2700" spans="1:13" ht="56.25">
      <c r="A2700" s="102" t="s">
        <v>2819</v>
      </c>
      <c r="B2700" s="102" t="s">
        <v>3322</v>
      </c>
      <c r="C2700" s="102" t="s">
        <v>1529</v>
      </c>
      <c r="D2700" s="102" t="s">
        <v>2795</v>
      </c>
      <c r="E2700" s="103">
        <v>18</v>
      </c>
      <c r="F2700" s="104" t="s">
        <v>44</v>
      </c>
      <c r="G2700" s="106"/>
      <c r="H2700" s="76" t="s">
        <v>1</v>
      </c>
      <c r="I2700" s="105"/>
      <c r="K2700" s="140" t="str">
        <f t="shared" si="129"/>
        <v>社政業務-社會福利-人民團體-獎補助費-對國內團體之捐助</v>
      </c>
      <c r="L2700" s="140" t="str">
        <f t="shared" si="130"/>
        <v>113年環境教育活動</v>
      </c>
      <c r="M2700" s="40" t="str">
        <f t="shared" si="131"/>
        <v>臺中市中央軍事院校校友會</v>
      </c>
    </row>
    <row r="2701" spans="1:13" ht="56.25">
      <c r="A2701" s="102" t="s">
        <v>2819</v>
      </c>
      <c r="B2701" s="102" t="s">
        <v>3323</v>
      </c>
      <c r="C2701" s="102" t="s">
        <v>441</v>
      </c>
      <c r="D2701" s="102" t="s">
        <v>2795</v>
      </c>
      <c r="E2701" s="103">
        <v>12</v>
      </c>
      <c r="F2701" s="104" t="s">
        <v>44</v>
      </c>
      <c r="G2701" s="106"/>
      <c r="H2701" s="76" t="s">
        <v>1</v>
      </c>
      <c r="I2701" s="105"/>
      <c r="K2701" s="140" t="str">
        <f t="shared" si="129"/>
        <v>社政業務-社會福利-人民團體-獎補助費-對國內團體之捐助</v>
      </c>
      <c r="L2701" s="140" t="str">
        <f t="shared" si="130"/>
        <v>「健康講座暨節約用電、港務業務宣導」活動</v>
      </c>
      <c r="M2701" s="40" t="str">
        <f t="shared" si="131"/>
        <v>臺中市高北長青協會</v>
      </c>
    </row>
    <row r="2702" spans="1:13" ht="56.25">
      <c r="A2702" s="102" t="s">
        <v>2819</v>
      </c>
      <c r="B2702" s="102" t="s">
        <v>3324</v>
      </c>
      <c r="C2702" s="102" t="s">
        <v>3325</v>
      </c>
      <c r="D2702" s="102" t="s">
        <v>2795</v>
      </c>
      <c r="E2702" s="103">
        <v>20</v>
      </c>
      <c r="F2702" s="104" t="s">
        <v>44</v>
      </c>
      <c r="G2702" s="106"/>
      <c r="H2702" s="76" t="s">
        <v>1</v>
      </c>
      <c r="I2702" s="105"/>
      <c r="K2702" s="140" t="str">
        <f t="shared" si="129"/>
        <v>社政業務-社會福利-人民團體-獎補助費-對國內團體之捐助</v>
      </c>
      <c r="L2702" s="140" t="str">
        <f t="shared" si="130"/>
        <v>113年大肚萬里長城登山步道淨山健康活動</v>
      </c>
      <c r="M2702" s="40" t="str">
        <f t="shared" si="131"/>
        <v>臺中市大肚萬里長城登山協會</v>
      </c>
    </row>
    <row r="2703" spans="1:13" ht="56.25">
      <c r="A2703" s="102" t="s">
        <v>2819</v>
      </c>
      <c r="B2703" s="102" t="s">
        <v>3326</v>
      </c>
      <c r="C2703" s="102" t="s">
        <v>3327</v>
      </c>
      <c r="D2703" s="102" t="s">
        <v>2795</v>
      </c>
      <c r="E2703" s="103">
        <v>20</v>
      </c>
      <c r="F2703" s="104" t="s">
        <v>44</v>
      </c>
      <c r="G2703" s="106"/>
      <c r="H2703" s="76" t="s">
        <v>1</v>
      </c>
      <c r="I2703" s="105"/>
      <c r="K2703" s="140" t="str">
        <f t="shared" si="129"/>
        <v>社政業務-社會福利-人民團體-獎補助費-對國內團體之捐助</v>
      </c>
      <c r="L2703" s="140" t="str">
        <f t="shared" si="130"/>
        <v>113年拍瀑拉族祖頌曲、樁米織布舞舞蹈發表會</v>
      </c>
      <c r="M2703" s="40" t="str">
        <f t="shared" si="131"/>
        <v>臺中市拍瀑拉族藝文發展協會</v>
      </c>
    </row>
    <row r="2704" spans="1:13" ht="56.25">
      <c r="A2704" s="102" t="s">
        <v>2819</v>
      </c>
      <c r="B2704" s="102" t="s">
        <v>3328</v>
      </c>
      <c r="C2704" s="102" t="s">
        <v>3329</v>
      </c>
      <c r="D2704" s="102" t="s">
        <v>2795</v>
      </c>
      <c r="E2704" s="103">
        <v>18</v>
      </c>
      <c r="F2704" s="104" t="s">
        <v>44</v>
      </c>
      <c r="G2704" s="106"/>
      <c r="H2704" s="76" t="s">
        <v>1</v>
      </c>
      <c r="I2704" s="105"/>
      <c r="K2704" s="140" t="str">
        <f t="shared" si="129"/>
        <v>社政業務-社會福利-人民團體-獎補助費-對國內團體之捐助</v>
      </c>
      <c r="L2704" s="140" t="str">
        <f t="shared" si="130"/>
        <v>「週年慶銀髪族歌謠歡唱」活動</v>
      </c>
      <c r="M2704" s="40" t="str">
        <f t="shared" si="131"/>
        <v>臺中市東勢區壽無疆會</v>
      </c>
    </row>
    <row r="2705" spans="1:13" ht="56.25">
      <c r="A2705" s="102" t="s">
        <v>2819</v>
      </c>
      <c r="B2705" s="102" t="s">
        <v>3330</v>
      </c>
      <c r="C2705" s="102" t="s">
        <v>3331</v>
      </c>
      <c r="D2705" s="102" t="s">
        <v>2795</v>
      </c>
      <c r="E2705" s="103">
        <v>20</v>
      </c>
      <c r="F2705" s="104" t="s">
        <v>44</v>
      </c>
      <c r="G2705" s="106"/>
      <c r="H2705" s="76" t="s">
        <v>1</v>
      </c>
      <c r="I2705" s="105"/>
      <c r="K2705" s="140" t="str">
        <f t="shared" si="129"/>
        <v>社政業務-社會福利-人民團體-獎補助費-對國內團體之捐助</v>
      </c>
      <c r="L2705" s="140" t="str">
        <f t="shared" si="130"/>
        <v>愛健康齊步走活動</v>
      </c>
      <c r="M2705" s="40" t="str">
        <f t="shared" si="131"/>
        <v>社團法人台灣玉融兩岸文化經濟發展促進會</v>
      </c>
    </row>
    <row r="2706" spans="1:13" ht="93.75">
      <c r="A2706" s="102" t="s">
        <v>2819</v>
      </c>
      <c r="B2706" s="102" t="s">
        <v>800</v>
      </c>
      <c r="C2706" s="102" t="s">
        <v>801</v>
      </c>
      <c r="D2706" s="102" t="s">
        <v>2795</v>
      </c>
      <c r="E2706" s="103">
        <v>50</v>
      </c>
      <c r="F2706" s="104" t="s">
        <v>44</v>
      </c>
      <c r="G2706" s="106"/>
      <c r="H2706" s="76" t="s">
        <v>1</v>
      </c>
      <c r="I2706" s="105"/>
      <c r="K2706" s="140" t="str">
        <f t="shared" si="129"/>
        <v>社政業務-社會福利-人民團體-獎補助費-對國內團體之捐助</v>
      </c>
      <c r="L2706" s="140" t="str">
        <f t="shared" si="130"/>
        <v>臺中市后里區單車快樂遊2024節能減碳暨支持電源開發節約能源宣導反毒活動</v>
      </c>
      <c r="M2706" s="40" t="str">
        <f t="shared" si="131"/>
        <v>臺中市后里單車協會</v>
      </c>
    </row>
    <row r="2707" spans="1:13" ht="56.25">
      <c r="A2707" s="102" t="s">
        <v>2819</v>
      </c>
      <c r="B2707" s="102" t="s">
        <v>3332</v>
      </c>
      <c r="C2707" s="102" t="s">
        <v>3333</v>
      </c>
      <c r="D2707" s="102" t="s">
        <v>2795</v>
      </c>
      <c r="E2707" s="103">
        <v>20</v>
      </c>
      <c r="F2707" s="104" t="s">
        <v>44</v>
      </c>
      <c r="G2707" s="106"/>
      <c r="H2707" s="76" t="s">
        <v>1</v>
      </c>
      <c r="I2707" s="105"/>
      <c r="K2707" s="140" t="str">
        <f t="shared" si="129"/>
        <v>社政業務-社會福利-人民團體-獎補助費-對國內團體之捐助</v>
      </c>
      <c r="L2707" s="140" t="str">
        <f t="shared" si="130"/>
        <v>結緣齋會</v>
      </c>
      <c r="M2707" s="40" t="str">
        <f t="shared" si="131"/>
        <v>社團法人臺中市如意輪觀音協會</v>
      </c>
    </row>
    <row r="2708" spans="1:13" ht="56.25">
      <c r="A2708" s="102" t="s">
        <v>2819</v>
      </c>
      <c r="B2708" s="102" t="s">
        <v>3334</v>
      </c>
      <c r="C2708" s="102" t="s">
        <v>3335</v>
      </c>
      <c r="D2708" s="102" t="s">
        <v>2795</v>
      </c>
      <c r="E2708" s="103">
        <v>13</v>
      </c>
      <c r="F2708" s="104" t="s">
        <v>44</v>
      </c>
      <c r="G2708" s="106"/>
      <c r="H2708" s="76" t="s">
        <v>1</v>
      </c>
      <c r="I2708" s="105"/>
      <c r="K2708" s="140" t="str">
        <f t="shared" si="129"/>
        <v>社政業務-社會福利-人民團體-獎補助費-對國內團體之捐助</v>
      </c>
      <c r="L2708" s="140" t="str">
        <f t="shared" si="130"/>
        <v>傳遞溫暖與愛~關懷台中育嬰院社服活動</v>
      </c>
      <c r="M2708" s="40" t="str">
        <f t="shared" si="131"/>
        <v>臺中市豪松國際同濟會江志鵬</v>
      </c>
    </row>
    <row r="2709" spans="1:13" ht="56.25">
      <c r="A2709" s="102" t="s">
        <v>2819</v>
      </c>
      <c r="B2709" s="102" t="s">
        <v>3336</v>
      </c>
      <c r="C2709" s="102" t="s">
        <v>3337</v>
      </c>
      <c r="D2709" s="102" t="s">
        <v>2795</v>
      </c>
      <c r="E2709" s="103">
        <v>15</v>
      </c>
      <c r="F2709" s="104" t="s">
        <v>44</v>
      </c>
      <c r="G2709" s="106"/>
      <c r="H2709" s="76" t="s">
        <v>1</v>
      </c>
      <c r="I2709" s="105"/>
      <c r="K2709" s="140" t="str">
        <f t="shared" si="129"/>
        <v>社政業務-社會福利-人民團體-獎補助費-對國內團體之捐助</v>
      </c>
      <c r="L2709" s="140" t="str">
        <f t="shared" si="130"/>
        <v>送愛到原鄉部落關懷山地小學活動</v>
      </c>
      <c r="M2709" s="40" t="str">
        <f t="shared" si="131"/>
        <v>臺中市水湳國際同濟會葉豐慶</v>
      </c>
    </row>
    <row r="2710" spans="1:13" ht="56.25">
      <c r="A2710" s="102" t="s">
        <v>2819</v>
      </c>
      <c r="B2710" s="102" t="s">
        <v>3338</v>
      </c>
      <c r="C2710" s="102" t="s">
        <v>3339</v>
      </c>
      <c r="D2710" s="102" t="s">
        <v>2795</v>
      </c>
      <c r="E2710" s="103">
        <v>12</v>
      </c>
      <c r="F2710" s="104" t="s">
        <v>44</v>
      </c>
      <c r="G2710" s="106"/>
      <c r="H2710" s="76" t="s">
        <v>1</v>
      </c>
      <c r="I2710" s="105"/>
      <c r="K2710" s="140" t="str">
        <f t="shared" si="129"/>
        <v>社政業務-社會福利-人民團體-獎補助費-對國內團體之捐助</v>
      </c>
      <c r="L2710" s="140" t="str">
        <f t="shared" si="130"/>
        <v>用愛守護燦爛童顏迎向幸福人生活動經費</v>
      </c>
      <c r="M2710" s="40" t="str">
        <f t="shared" si="131"/>
        <v>臺中市忠義國際同濟會</v>
      </c>
    </row>
    <row r="2711" spans="1:13" ht="56.25">
      <c r="A2711" s="102" t="s">
        <v>2819</v>
      </c>
      <c r="B2711" s="102" t="s">
        <v>3340</v>
      </c>
      <c r="C2711" s="102" t="s">
        <v>807</v>
      </c>
      <c r="D2711" s="102" t="s">
        <v>2795</v>
      </c>
      <c r="E2711" s="103">
        <v>20</v>
      </c>
      <c r="F2711" s="104" t="s">
        <v>44</v>
      </c>
      <c r="G2711" s="106"/>
      <c r="H2711" s="76" t="s">
        <v>1</v>
      </c>
      <c r="I2711" s="105"/>
      <c r="K2711" s="140" t="str">
        <f t="shared" si="129"/>
        <v>社政業務-社會福利-人民團體-獎補助費-對國內團體之捐助</v>
      </c>
      <c r="L2711" s="140" t="str">
        <f t="shared" si="130"/>
        <v>「113年度臺中市親子互動」活動</v>
      </c>
      <c r="M2711" s="40" t="str">
        <f t="shared" si="131"/>
        <v>臺中市酷狗藍在地成長協會</v>
      </c>
    </row>
    <row r="2712" spans="1:13" ht="75">
      <c r="A2712" s="102" t="s">
        <v>2819</v>
      </c>
      <c r="B2712" s="102" t="s">
        <v>3341</v>
      </c>
      <c r="C2712" s="102" t="s">
        <v>1251</v>
      </c>
      <c r="D2712" s="102" t="s">
        <v>2795</v>
      </c>
      <c r="E2712" s="103">
        <v>20</v>
      </c>
      <c r="F2712" s="104" t="s">
        <v>44</v>
      </c>
      <c r="G2712" s="106"/>
      <c r="H2712" s="76" t="s">
        <v>1</v>
      </c>
      <c r="I2712" s="105"/>
      <c r="K2712" s="140" t="str">
        <f t="shared" si="129"/>
        <v>社政業務-社會福利-人民團體-獎補助費-對國內團體之捐助</v>
      </c>
      <c r="L2712" s="140" t="str">
        <f t="shared" si="130"/>
        <v>「推展健康長青活動暨支持電源開發宣導及推展潔淨能源宣導」活動</v>
      </c>
      <c r="M2712" s="40" t="str">
        <f t="shared" si="131"/>
        <v>臺中市龍井區老人會</v>
      </c>
    </row>
    <row r="2713" spans="1:13" ht="56.25">
      <c r="A2713" s="102" t="s">
        <v>2819</v>
      </c>
      <c r="B2713" s="102" t="s">
        <v>3342</v>
      </c>
      <c r="C2713" s="102" t="s">
        <v>3343</v>
      </c>
      <c r="D2713" s="102" t="s">
        <v>2795</v>
      </c>
      <c r="E2713" s="103">
        <v>20</v>
      </c>
      <c r="F2713" s="104" t="s">
        <v>44</v>
      </c>
      <c r="G2713" s="106"/>
      <c r="H2713" s="76" t="s">
        <v>1</v>
      </c>
      <c r="I2713" s="105"/>
      <c r="K2713" s="140" t="str">
        <f t="shared" si="129"/>
        <v>社政業務-社會福利-人民團體-獎補助費-對國內團體之捐助</v>
      </c>
      <c r="L2713" s="140" t="str">
        <f t="shared" si="130"/>
        <v>「健康長青.幸福久久」活動</v>
      </c>
      <c r="M2713" s="40" t="str">
        <f t="shared" si="131"/>
        <v>台中市大安區長春會</v>
      </c>
    </row>
    <row r="2714" spans="1:13" ht="75">
      <c r="A2714" s="102" t="s">
        <v>2819</v>
      </c>
      <c r="B2714" s="102" t="s">
        <v>3344</v>
      </c>
      <c r="C2714" s="102" t="s">
        <v>1195</v>
      </c>
      <c r="D2714" s="102" t="s">
        <v>2795</v>
      </c>
      <c r="E2714" s="103">
        <v>15</v>
      </c>
      <c r="F2714" s="104" t="s">
        <v>44</v>
      </c>
      <c r="G2714" s="106"/>
      <c r="H2714" s="76" t="s">
        <v>1</v>
      </c>
      <c r="I2714" s="105"/>
      <c r="K2714" s="140" t="str">
        <f t="shared" si="129"/>
        <v>社政業務-社會福利-人民團體-獎補助費-對國內團體之捐助</v>
      </c>
      <c r="L2714" s="140" t="str">
        <f t="shared" si="130"/>
        <v>「模範志工表揚暨社區治安與節能減碳愛地球宣導」活動</v>
      </c>
      <c r="M2714" s="40" t="str">
        <f t="shared" si="131"/>
        <v>臺中市龍井心橋愛心關懷協會</v>
      </c>
    </row>
    <row r="2715" spans="1:13" ht="56.25">
      <c r="A2715" s="102" t="s">
        <v>2819</v>
      </c>
      <c r="B2715" s="102" t="s">
        <v>3345</v>
      </c>
      <c r="C2715" s="102" t="s">
        <v>3346</v>
      </c>
      <c r="D2715" s="102" t="s">
        <v>2795</v>
      </c>
      <c r="E2715" s="103">
        <v>12</v>
      </c>
      <c r="F2715" s="104" t="s">
        <v>44</v>
      </c>
      <c r="G2715" s="106"/>
      <c r="H2715" s="76" t="s">
        <v>1</v>
      </c>
      <c r="I2715" s="105"/>
      <c r="K2715" s="140" t="str">
        <f t="shared" si="129"/>
        <v>社政業務-社會福利-人民團體-獎補助費-對國內團體之捐助</v>
      </c>
      <c r="L2715" s="140" t="str">
        <f t="shared" si="130"/>
        <v>送愛到十方啟能中心~珍愛歡喜兒社服活動</v>
      </c>
      <c r="M2715" s="40" t="str">
        <f t="shared" si="131"/>
        <v>臺中市優質文教國際同濟會</v>
      </c>
    </row>
    <row r="2716" spans="1:13" ht="56.25">
      <c r="A2716" s="102" t="s">
        <v>2819</v>
      </c>
      <c r="B2716" s="102" t="s">
        <v>3347</v>
      </c>
      <c r="C2716" s="102" t="s">
        <v>3348</v>
      </c>
      <c r="D2716" s="102" t="s">
        <v>2795</v>
      </c>
      <c r="E2716" s="103">
        <v>20</v>
      </c>
      <c r="F2716" s="104" t="s">
        <v>44</v>
      </c>
      <c r="G2716" s="106"/>
      <c r="H2716" s="76" t="s">
        <v>1</v>
      </c>
      <c r="I2716" s="105"/>
      <c r="K2716" s="140" t="str">
        <f t="shared" si="129"/>
        <v>社政業務-社會福利-人民團體-獎補助費-對國內團體之捐助</v>
      </c>
      <c r="L2716" s="140" t="str">
        <f t="shared" si="130"/>
        <v>「冬令救濟及關懷弱勢」活動</v>
      </c>
      <c r="M2716" s="40" t="str">
        <f t="shared" si="131"/>
        <v>臺中市國姓里關懷協會</v>
      </c>
    </row>
    <row r="2717" spans="1:13" ht="56.25">
      <c r="A2717" s="102" t="s">
        <v>2819</v>
      </c>
      <c r="B2717" s="102" t="s">
        <v>3349</v>
      </c>
      <c r="C2717" s="102" t="s">
        <v>3350</v>
      </c>
      <c r="D2717" s="102" t="s">
        <v>2795</v>
      </c>
      <c r="E2717" s="103">
        <v>15</v>
      </c>
      <c r="F2717" s="104" t="s">
        <v>44</v>
      </c>
      <c r="G2717" s="106"/>
      <c r="H2717" s="76" t="s">
        <v>1</v>
      </c>
      <c r="I2717" s="105"/>
      <c r="K2717" s="140" t="str">
        <f t="shared" si="129"/>
        <v>社政業務-社會福利-人民團體-獎補助費-對國內團體之捐助</v>
      </c>
      <c r="L2717" s="140" t="str">
        <f t="shared" si="130"/>
        <v>「公益愛心捐血暨關懷弱勢宣導」活動</v>
      </c>
      <c r="M2717" s="40" t="str">
        <f t="shared" si="131"/>
        <v>臺中市友愛協進會</v>
      </c>
    </row>
    <row r="2718" spans="1:13" ht="56.25">
      <c r="A2718" s="102" t="s">
        <v>2819</v>
      </c>
      <c r="B2718" s="102" t="s">
        <v>3351</v>
      </c>
      <c r="C2718" s="102" t="s">
        <v>3352</v>
      </c>
      <c r="D2718" s="102" t="s">
        <v>2795</v>
      </c>
      <c r="E2718" s="103">
        <v>20</v>
      </c>
      <c r="F2718" s="104" t="s">
        <v>44</v>
      </c>
      <c r="G2718" s="106"/>
      <c r="H2718" s="76" t="s">
        <v>1</v>
      </c>
      <c r="I2718" s="105"/>
      <c r="K2718" s="140" t="str">
        <f t="shared" si="129"/>
        <v>社政業務-社會福利-人民團體-獎補助費-對國內團體之捐助</v>
      </c>
      <c r="L2718" s="140" t="str">
        <f t="shared" si="130"/>
        <v>「2024節能減碳愛地球－植樹贈苗新森活」活動</v>
      </c>
      <c r="M2718" s="40" t="str">
        <f t="shared" si="131"/>
        <v>台中市都市發展協會</v>
      </c>
    </row>
    <row r="2719" spans="1:13" ht="56.25">
      <c r="A2719" s="102" t="s">
        <v>2819</v>
      </c>
      <c r="B2719" s="102" t="s">
        <v>3353</v>
      </c>
      <c r="C2719" s="102" t="s">
        <v>3354</v>
      </c>
      <c r="D2719" s="102" t="s">
        <v>2795</v>
      </c>
      <c r="E2719" s="103">
        <v>10</v>
      </c>
      <c r="F2719" s="104" t="s">
        <v>44</v>
      </c>
      <c r="G2719" s="106"/>
      <c r="H2719" s="76" t="s">
        <v>1</v>
      </c>
      <c r="I2719" s="105"/>
      <c r="K2719" s="140" t="str">
        <f t="shared" si="129"/>
        <v>社政業務-社會福利-人民團體-獎補助費-對國內團體之捐助</v>
      </c>
      <c r="L2719" s="140" t="str">
        <f t="shared" si="130"/>
        <v>「植物療癒」活動</v>
      </c>
      <c r="M2719" s="40" t="str">
        <f t="shared" si="131"/>
        <v>社團法人臺中市耆樂協會</v>
      </c>
    </row>
    <row r="2720" spans="1:13" ht="56.25">
      <c r="A2720" s="102" t="s">
        <v>2819</v>
      </c>
      <c r="B2720" s="102" t="s">
        <v>3355</v>
      </c>
      <c r="C2720" s="102" t="s">
        <v>3356</v>
      </c>
      <c r="D2720" s="102" t="s">
        <v>2795</v>
      </c>
      <c r="E2720" s="103">
        <v>30</v>
      </c>
      <c r="F2720" s="104" t="s">
        <v>44</v>
      </c>
      <c r="G2720" s="106"/>
      <c r="H2720" s="76" t="s">
        <v>1</v>
      </c>
      <c r="I2720" s="105"/>
      <c r="K2720" s="140" t="str">
        <f t="shared" si="129"/>
        <v>社政業務-社會福利-人民團體-獎補助費-對國內團體之捐助</v>
      </c>
      <c r="L2720" s="140" t="str">
        <f t="shared" si="130"/>
        <v>113年度會長盃槌球錦標賽</v>
      </c>
      <c r="M2720" s="40" t="str">
        <f t="shared" si="131"/>
        <v>社團法人臺中市老人會</v>
      </c>
    </row>
    <row r="2721" spans="1:13" ht="56.25">
      <c r="A2721" s="102" t="s">
        <v>2819</v>
      </c>
      <c r="B2721" s="102" t="s">
        <v>3357</v>
      </c>
      <c r="C2721" s="102" t="s">
        <v>365</v>
      </c>
      <c r="D2721" s="102" t="s">
        <v>2795</v>
      </c>
      <c r="E2721" s="103">
        <v>12</v>
      </c>
      <c r="F2721" s="104" t="s">
        <v>44</v>
      </c>
      <c r="G2721" s="106"/>
      <c r="H2721" s="76" t="s">
        <v>1</v>
      </c>
      <c r="I2721" s="105"/>
      <c r="K2721" s="140" t="str">
        <f t="shared" si="129"/>
        <v>社政業務-社會福利-人民團體-獎補助費-對國內團體之捐助</v>
      </c>
      <c r="L2721" s="140" t="str">
        <f t="shared" si="130"/>
        <v>「福龍報喜~新移民回娘家家庭共學」活動</v>
      </c>
      <c r="M2721" s="40" t="str">
        <f t="shared" si="131"/>
        <v>臺中市石岡區新移民女性家庭關懷協會</v>
      </c>
    </row>
    <row r="2722" spans="1:13" ht="56.25">
      <c r="A2722" s="102" t="s">
        <v>2819</v>
      </c>
      <c r="B2722" s="102" t="s">
        <v>3358</v>
      </c>
      <c r="C2722" s="102" t="s">
        <v>895</v>
      </c>
      <c r="D2722" s="102" t="s">
        <v>2795</v>
      </c>
      <c r="E2722" s="103">
        <v>16</v>
      </c>
      <c r="F2722" s="104" t="s">
        <v>44</v>
      </c>
      <c r="G2722" s="106"/>
      <c r="H2722" s="76" t="s">
        <v>1</v>
      </c>
      <c r="I2722" s="105"/>
      <c r="K2722" s="140" t="str">
        <f t="shared" si="129"/>
        <v>社政業務-社會福利-人民團體-獎補助費-對國內團體之捐助</v>
      </c>
      <c r="L2722" s="140" t="str">
        <f t="shared" si="130"/>
        <v>2024年度霧峰向日葵家園多世代融合教育研習活動</v>
      </c>
      <c r="M2722" s="40" t="str">
        <f t="shared" si="131"/>
        <v>臺中市霧峰向日葵家園融合教育推廣協會</v>
      </c>
    </row>
    <row r="2723" spans="1:13" ht="56.25">
      <c r="A2723" s="102" t="s">
        <v>2819</v>
      </c>
      <c r="B2723" s="102" t="s">
        <v>3359</v>
      </c>
      <c r="C2723" s="102" t="s">
        <v>3360</v>
      </c>
      <c r="D2723" s="102" t="s">
        <v>2795</v>
      </c>
      <c r="E2723" s="103">
        <v>15</v>
      </c>
      <c r="F2723" s="104" t="s">
        <v>44</v>
      </c>
      <c r="G2723" s="106"/>
      <c r="H2723" s="76" t="s">
        <v>1</v>
      </c>
      <c r="I2723" s="105"/>
      <c r="K2723" s="140" t="str">
        <f t="shared" si="129"/>
        <v>社政業務-社會福利-人民團體-獎補助費-對國內團體之捐助</v>
      </c>
      <c r="L2723" s="140" t="str">
        <f t="shared" si="130"/>
        <v>「下寮愛鄰守護研習會」活動</v>
      </c>
      <c r="M2723" s="40" t="str">
        <f t="shared" si="131"/>
        <v>臺中市梧棲區下寮愛鄰守護發展協會</v>
      </c>
    </row>
    <row r="2724" spans="1:13" ht="56.25">
      <c r="A2724" s="102" t="s">
        <v>2819</v>
      </c>
      <c r="B2724" s="102" t="s">
        <v>3361</v>
      </c>
      <c r="C2724" s="102" t="s">
        <v>425</v>
      </c>
      <c r="D2724" s="102" t="s">
        <v>2795</v>
      </c>
      <c r="E2724" s="103">
        <v>12</v>
      </c>
      <c r="F2724" s="104" t="s">
        <v>44</v>
      </c>
      <c r="G2724" s="106"/>
      <c r="H2724" s="76" t="s">
        <v>1</v>
      </c>
      <c r="I2724" s="105"/>
      <c r="K2724" s="140" t="str">
        <f t="shared" si="129"/>
        <v>社政業務-社會福利-人民團體-獎補助費-對國內團體之捐助</v>
      </c>
      <c r="L2724" s="140" t="str">
        <f t="shared" si="130"/>
        <v>「公益船釣比賽暨節約能源用電宣導」活動</v>
      </c>
      <c r="M2724" s="40" t="str">
        <f t="shared" si="131"/>
        <v>臺中市一支釣漁船協會</v>
      </c>
    </row>
    <row r="2725" spans="1:13" ht="56.25">
      <c r="A2725" s="102" t="s">
        <v>2819</v>
      </c>
      <c r="B2725" s="102" t="s">
        <v>3362</v>
      </c>
      <c r="C2725" s="102" t="s">
        <v>3363</v>
      </c>
      <c r="D2725" s="102" t="s">
        <v>2795</v>
      </c>
      <c r="E2725" s="103">
        <v>15</v>
      </c>
      <c r="F2725" s="104" t="s">
        <v>44</v>
      </c>
      <c r="G2725" s="106"/>
      <c r="H2725" s="76" t="s">
        <v>1</v>
      </c>
      <c r="I2725" s="105"/>
      <c r="K2725" s="140" t="str">
        <f t="shared" si="129"/>
        <v>社政業務-社會福利-人民團體-獎補助費-對國內團體之捐助</v>
      </c>
      <c r="L2725" s="140" t="str">
        <f t="shared" si="130"/>
        <v>關懷鐵山國小弱勢兒童課後輔導教育學習社服活動</v>
      </c>
      <c r="M2725" s="40" t="str">
        <f t="shared" si="131"/>
        <v>臺中市育聖國際同濟會</v>
      </c>
    </row>
    <row r="2726" spans="1:13" ht="75">
      <c r="A2726" s="102" t="s">
        <v>2819</v>
      </c>
      <c r="B2726" s="102" t="s">
        <v>3364</v>
      </c>
      <c r="C2726" s="102" t="s">
        <v>3365</v>
      </c>
      <c r="D2726" s="102" t="s">
        <v>2795</v>
      </c>
      <c r="E2726" s="103">
        <v>14</v>
      </c>
      <c r="F2726" s="104" t="s">
        <v>44</v>
      </c>
      <c r="G2726" s="106"/>
      <c r="H2726" s="76" t="s">
        <v>1</v>
      </c>
      <c r="I2726" s="105"/>
      <c r="K2726" s="140" t="str">
        <f t="shared" si="129"/>
        <v>社政業務-社會福利-人民團體-獎補助費-對國內團體之捐助</v>
      </c>
      <c r="L2726" s="140" t="str">
        <f t="shared" si="130"/>
        <v>「親子淨山暨推行環保愛地球節能減碳與健康運動」活動</v>
      </c>
      <c r="M2726" s="40" t="str">
        <f t="shared" si="131"/>
        <v>臺中市清水區中社妞妞律動協會</v>
      </c>
    </row>
    <row r="2727" spans="1:13" ht="56.25">
      <c r="A2727" s="102" t="s">
        <v>2819</v>
      </c>
      <c r="B2727" s="102" t="s">
        <v>3366</v>
      </c>
      <c r="C2727" s="102" t="s">
        <v>3367</v>
      </c>
      <c r="D2727" s="102" t="s">
        <v>2795</v>
      </c>
      <c r="E2727" s="103">
        <v>20</v>
      </c>
      <c r="F2727" s="104" t="s">
        <v>44</v>
      </c>
      <c r="G2727" s="106"/>
      <c r="H2727" s="76" t="s">
        <v>1</v>
      </c>
      <c r="I2727" s="105"/>
      <c r="K2727" s="140" t="str">
        <f t="shared" si="129"/>
        <v>社政業務-社會福利-人民團體-獎補助費-對國內團體之捐助</v>
      </c>
      <c r="L2727" s="140" t="str">
        <f t="shared" si="130"/>
        <v>「沙鹿區樂齡運動舞蹈及健康研習活動」</v>
      </c>
      <c r="M2727" s="40" t="str">
        <f t="shared" si="131"/>
        <v>臺中市樂活運動人文推廣協會陳科求</v>
      </c>
    </row>
    <row r="2728" spans="1:13" ht="56.25">
      <c r="A2728" s="102" t="s">
        <v>2819</v>
      </c>
      <c r="B2728" s="102" t="s">
        <v>3368</v>
      </c>
      <c r="C2728" s="102" t="s">
        <v>3369</v>
      </c>
      <c r="D2728" s="102" t="s">
        <v>2795</v>
      </c>
      <c r="E2728" s="103">
        <v>30</v>
      </c>
      <c r="F2728" s="104" t="s">
        <v>44</v>
      </c>
      <c r="G2728" s="106"/>
      <c r="H2728" s="76" t="s">
        <v>1</v>
      </c>
      <c r="I2728" s="105"/>
      <c r="K2728" s="140" t="str">
        <f t="shared" si="129"/>
        <v>社政業務-社會福利-人民團體-獎補助費-對國內團體之捐助</v>
      </c>
      <c r="L2728" s="140" t="str">
        <f t="shared" si="130"/>
        <v>第35屆倫理文化演講會</v>
      </c>
      <c r="M2728" s="40" t="str">
        <f t="shared" si="131"/>
        <v>社團法人中華民國倫理研究學會</v>
      </c>
    </row>
    <row r="2729" spans="1:13" ht="56.25">
      <c r="A2729" s="102" t="s">
        <v>2819</v>
      </c>
      <c r="B2729" s="102" t="s">
        <v>3370</v>
      </c>
      <c r="C2729" s="102" t="s">
        <v>3371</v>
      </c>
      <c r="D2729" s="102" t="s">
        <v>2795</v>
      </c>
      <c r="E2729" s="103">
        <v>15</v>
      </c>
      <c r="F2729" s="104" t="s">
        <v>44</v>
      </c>
      <c r="G2729" s="106"/>
      <c r="H2729" s="76" t="s">
        <v>1</v>
      </c>
      <c r="I2729" s="105"/>
      <c r="K2729" s="140" t="str">
        <f t="shared" si="129"/>
        <v>社政業務-社會福利-人民團體-獎補助費-對國內團體之捐助</v>
      </c>
      <c r="L2729" s="140" t="str">
        <f t="shared" si="130"/>
        <v>關懷后里啟明學校課後輔導培育專才活動</v>
      </c>
      <c r="M2729" s="40" t="str">
        <f t="shared" si="131"/>
        <v>臺中市南屯國際同濟會徐麗如</v>
      </c>
    </row>
    <row r="2730" spans="1:13" ht="56.25">
      <c r="A2730" s="102" t="s">
        <v>2819</v>
      </c>
      <c r="B2730" s="102" t="s">
        <v>3372</v>
      </c>
      <c r="C2730" s="102" t="s">
        <v>3373</v>
      </c>
      <c r="D2730" s="102" t="s">
        <v>2795</v>
      </c>
      <c r="E2730" s="103">
        <v>20</v>
      </c>
      <c r="F2730" s="104" t="s">
        <v>44</v>
      </c>
      <c r="G2730" s="106"/>
      <c r="H2730" s="76" t="s">
        <v>1</v>
      </c>
      <c r="I2730" s="105"/>
      <c r="K2730" s="140" t="str">
        <f t="shared" si="129"/>
        <v>社政業務-社會福利-人民團體-獎補助費-對國內團體之捐助</v>
      </c>
      <c r="L2730" s="140" t="str">
        <f t="shared" si="130"/>
        <v>113年度會員作品聯展活動</v>
      </c>
      <c r="M2730" s="40" t="str">
        <f t="shared" si="131"/>
        <v>台中縣大甲書畫協會</v>
      </c>
    </row>
    <row r="2731" spans="1:13" ht="56.25">
      <c r="A2731" s="102" t="s">
        <v>2819</v>
      </c>
      <c r="B2731" s="102" t="s">
        <v>3374</v>
      </c>
      <c r="C2731" s="102" t="s">
        <v>3375</v>
      </c>
      <c r="D2731" s="102" t="s">
        <v>2795</v>
      </c>
      <c r="E2731" s="103">
        <v>10</v>
      </c>
      <c r="F2731" s="104" t="s">
        <v>44</v>
      </c>
      <c r="G2731" s="106"/>
      <c r="H2731" s="76" t="s">
        <v>1</v>
      </c>
      <c r="I2731" s="105"/>
      <c r="K2731" s="140" t="str">
        <f t="shared" si="129"/>
        <v>社政業務-社會福利-人民團體-獎補助費-對國內團體之捐助</v>
      </c>
      <c r="L2731" s="140" t="str">
        <f t="shared" si="130"/>
        <v>親子公益積木　放下3C保母　享受天倫時光</v>
      </c>
      <c r="M2731" s="40" t="str">
        <f t="shared" si="131"/>
        <v>臺中市天行慈善文化促進會陳子霖</v>
      </c>
    </row>
    <row r="2732" spans="1:13" ht="56.25">
      <c r="A2732" s="102" t="s">
        <v>2819</v>
      </c>
      <c r="B2732" s="102" t="s">
        <v>3376</v>
      </c>
      <c r="C2732" s="102" t="s">
        <v>3377</v>
      </c>
      <c r="D2732" s="102" t="s">
        <v>2795</v>
      </c>
      <c r="E2732" s="103">
        <v>10</v>
      </c>
      <c r="F2732" s="104" t="s">
        <v>44</v>
      </c>
      <c r="G2732" s="106"/>
      <c r="H2732" s="76" t="s">
        <v>1</v>
      </c>
      <c r="I2732" s="105"/>
      <c r="K2732" s="140" t="str">
        <f t="shared" si="129"/>
        <v>社政業務-社會福利-人民團體-獎補助費-對國內團體之捐助</v>
      </c>
      <c r="L2732" s="140" t="str">
        <f t="shared" si="130"/>
        <v>「2024大甲媽祖繞境暨青年學習愛與分享」活動</v>
      </c>
      <c r="M2732" s="40" t="str">
        <f t="shared" si="131"/>
        <v>社團法人中華民國青年公益促進協會</v>
      </c>
    </row>
    <row r="2733" spans="1:13" ht="56.25">
      <c r="A2733" s="102" t="s">
        <v>2819</v>
      </c>
      <c r="B2733" s="102" t="s">
        <v>3378</v>
      </c>
      <c r="C2733" s="102" t="s">
        <v>3379</v>
      </c>
      <c r="D2733" s="102" t="s">
        <v>2795</v>
      </c>
      <c r="E2733" s="103">
        <v>15</v>
      </c>
      <c r="F2733" s="104" t="s">
        <v>44</v>
      </c>
      <c r="G2733" s="106"/>
      <c r="H2733" s="76" t="s">
        <v>1</v>
      </c>
      <c r="I2733" s="105"/>
      <c r="K2733" s="140" t="str">
        <f t="shared" si="129"/>
        <v>社政業務-社會福利-人民團體-獎補助費-對國內團體之捐助</v>
      </c>
      <c r="L2733" s="140" t="str">
        <f t="shared" si="130"/>
        <v>水岸昌隆義氣豐發臺中市2024年親子繪畫寫生比賽</v>
      </c>
      <c r="M2733" s="40" t="str">
        <f t="shared" si="131"/>
        <v>台中市豐原國際同濟會</v>
      </c>
    </row>
    <row r="2734" spans="1:13" ht="75">
      <c r="A2734" s="102" t="s">
        <v>2819</v>
      </c>
      <c r="B2734" s="102" t="s">
        <v>3380</v>
      </c>
      <c r="C2734" s="102" t="s">
        <v>3381</v>
      </c>
      <c r="D2734" s="102" t="s">
        <v>2795</v>
      </c>
      <c r="E2734" s="103">
        <v>20</v>
      </c>
      <c r="F2734" s="104" t="s">
        <v>44</v>
      </c>
      <c r="G2734" s="106"/>
      <c r="H2734" s="76" t="s">
        <v>1</v>
      </c>
      <c r="I2734" s="105"/>
      <c r="K2734" s="140" t="str">
        <f t="shared" si="129"/>
        <v>社政業務-社會福利-人民團體-獎補助費-對國內團體之捐助</v>
      </c>
      <c r="L2734" s="140" t="str">
        <f t="shared" si="130"/>
        <v>「113年度第十四屆紫受親子寫生比賽暨節能減碳美好生活宣導」活動</v>
      </c>
      <c r="M2734" s="40" t="str">
        <f t="shared" si="131"/>
        <v>社團法人臺中市紫受慈善功德會</v>
      </c>
    </row>
    <row r="2735" spans="1:13" ht="131.25">
      <c r="A2735" s="102" t="s">
        <v>2819</v>
      </c>
      <c r="B2735" s="102" t="s">
        <v>3382</v>
      </c>
      <c r="C2735" s="102" t="s">
        <v>3383</v>
      </c>
      <c r="D2735" s="102" t="s">
        <v>2795</v>
      </c>
      <c r="E2735" s="103">
        <v>12</v>
      </c>
      <c r="F2735" s="104" t="s">
        <v>44</v>
      </c>
      <c r="G2735" s="106"/>
      <c r="H2735" s="76" t="s">
        <v>1</v>
      </c>
      <c r="I2735" s="105"/>
      <c r="K2735" s="140" t="str">
        <f t="shared" si="129"/>
        <v>社政業務-社會福利-人民團體-獎補助費-對國內團體之捐助</v>
      </c>
      <c r="L2735" s="140" t="str">
        <f t="shared" si="130"/>
        <v>反毒、反霸凌、反暴力、反飆車．關懷兒童、青少年嘉年華會2024第十三屆教育盃『超級A咖』校園才藝競賽活動</v>
      </c>
      <c r="M2735" s="40" t="str">
        <f t="shared" si="131"/>
        <v>臺中市太平教育發展協會湯銘華</v>
      </c>
    </row>
    <row r="2736" spans="1:13" ht="56.25">
      <c r="A2736" s="102" t="s">
        <v>2819</v>
      </c>
      <c r="B2736" s="102" t="s">
        <v>3384</v>
      </c>
      <c r="C2736" s="102" t="s">
        <v>3385</v>
      </c>
      <c r="D2736" s="102" t="s">
        <v>2795</v>
      </c>
      <c r="E2736" s="103">
        <v>20</v>
      </c>
      <c r="F2736" s="104" t="s">
        <v>44</v>
      </c>
      <c r="G2736" s="106"/>
      <c r="H2736" s="76" t="s">
        <v>1</v>
      </c>
      <c r="I2736" s="105"/>
      <c r="K2736" s="140" t="str">
        <f t="shared" si="129"/>
        <v>社政業務-社會福利-人民團體-獎補助費-對國內團體之捐助</v>
      </c>
      <c r="L2736" s="140" t="str">
        <f t="shared" si="130"/>
        <v>梧棲走大轎活動</v>
      </c>
      <c r="M2736" s="40" t="str">
        <f t="shared" si="131"/>
        <v>臺中市梧棲區朝元人文推廣協會</v>
      </c>
    </row>
    <row r="2737" spans="1:13" ht="56.25">
      <c r="A2737" s="102" t="s">
        <v>2819</v>
      </c>
      <c r="B2737" s="102" t="s">
        <v>3386</v>
      </c>
      <c r="C2737" s="102" t="s">
        <v>1138</v>
      </c>
      <c r="D2737" s="102" t="s">
        <v>2795</v>
      </c>
      <c r="E2737" s="103">
        <v>14</v>
      </c>
      <c r="F2737" s="104" t="s">
        <v>44</v>
      </c>
      <c r="G2737" s="106"/>
      <c r="H2737" s="76" t="s">
        <v>1</v>
      </c>
      <c r="I2737" s="105"/>
      <c r="K2737" s="140" t="str">
        <f t="shared" si="129"/>
        <v>社政業務-社會福利-人民團體-獎補助費-對國內團體之捐助</v>
      </c>
      <c r="L2737" s="140" t="str">
        <f t="shared" si="130"/>
        <v>「太極氣功健康樂活暨節約能源宣導」活動</v>
      </c>
      <c r="M2737" s="40" t="str">
        <f t="shared" si="131"/>
        <v>臺中市龍井區太極氣功健身會</v>
      </c>
    </row>
    <row r="2738" spans="1:13" ht="56.25">
      <c r="A2738" s="102" t="s">
        <v>2819</v>
      </c>
      <c r="B2738" s="102" t="s">
        <v>3387</v>
      </c>
      <c r="C2738" s="102" t="s">
        <v>3388</v>
      </c>
      <c r="D2738" s="102" t="s">
        <v>2795</v>
      </c>
      <c r="E2738" s="103">
        <v>20</v>
      </c>
      <c r="F2738" s="104" t="s">
        <v>44</v>
      </c>
      <c r="G2738" s="106"/>
      <c r="H2738" s="76" t="s">
        <v>1</v>
      </c>
      <c r="I2738" s="105"/>
      <c r="K2738" s="140" t="str">
        <f t="shared" si="129"/>
        <v>社政業務-社會福利-人民團體-獎補助費-對國內團體之捐助</v>
      </c>
      <c r="L2738" s="140" t="str">
        <f t="shared" si="130"/>
        <v>113年親子健行淨山暨節約用電宣導活動</v>
      </c>
      <c r="M2738" s="40" t="str">
        <f t="shared" si="131"/>
        <v>臺中市港都環保景觀志工協會</v>
      </c>
    </row>
    <row r="2739" spans="1:13" ht="56.25">
      <c r="A2739" s="102" t="s">
        <v>2819</v>
      </c>
      <c r="B2739" s="102" t="s">
        <v>3389</v>
      </c>
      <c r="C2739" s="102" t="s">
        <v>3390</v>
      </c>
      <c r="D2739" s="102" t="s">
        <v>2795</v>
      </c>
      <c r="E2739" s="103">
        <v>20</v>
      </c>
      <c r="F2739" s="104" t="s">
        <v>44</v>
      </c>
      <c r="G2739" s="106"/>
      <c r="H2739" s="76" t="s">
        <v>1</v>
      </c>
      <c r="I2739" s="105"/>
      <c r="K2739" s="140" t="str">
        <f t="shared" si="129"/>
        <v>社政業務-社會福利-人民團體-獎補助費-對國內團體之捐助</v>
      </c>
      <c r="L2739" s="140" t="str">
        <f t="shared" si="130"/>
        <v>「113年度春季愛心米暨物資發放」活動</v>
      </c>
      <c r="M2739" s="40" t="str">
        <f t="shared" si="131"/>
        <v>臺中市太平區永成長億弱勢關懷協會</v>
      </c>
    </row>
    <row r="2740" spans="1:13" ht="56.25">
      <c r="A2740" s="102" t="s">
        <v>2819</v>
      </c>
      <c r="B2740" s="102" t="s">
        <v>3391</v>
      </c>
      <c r="C2740" s="102" t="s">
        <v>3392</v>
      </c>
      <c r="D2740" s="102" t="s">
        <v>2795</v>
      </c>
      <c r="E2740" s="103">
        <v>13</v>
      </c>
      <c r="F2740" s="104" t="s">
        <v>44</v>
      </c>
      <c r="G2740" s="106"/>
      <c r="H2740" s="76" t="s">
        <v>1</v>
      </c>
      <c r="I2740" s="105"/>
      <c r="K2740" s="140" t="str">
        <f t="shared" si="129"/>
        <v>社政業務-社會福利-人民團體-獎補助費-對國內團體之捐助</v>
      </c>
      <c r="L2740" s="140" t="str">
        <f t="shared" si="130"/>
        <v>真善美盃公益講座暨卡拉OK歌唱比賽</v>
      </c>
      <c r="M2740" s="40" t="str">
        <f t="shared" si="131"/>
        <v>台中市真善美國際同濟會</v>
      </c>
    </row>
    <row r="2741" spans="1:13" ht="56.25">
      <c r="A2741" s="102" t="s">
        <v>2819</v>
      </c>
      <c r="B2741" s="102" t="s">
        <v>3393</v>
      </c>
      <c r="C2741" s="102" t="s">
        <v>3394</v>
      </c>
      <c r="D2741" s="102" t="s">
        <v>2795</v>
      </c>
      <c r="E2741" s="103">
        <v>18</v>
      </c>
      <c r="F2741" s="104" t="s">
        <v>44</v>
      </c>
      <c r="G2741" s="106"/>
      <c r="H2741" s="76" t="s">
        <v>1</v>
      </c>
      <c r="I2741" s="105"/>
      <c r="K2741" s="140" t="str">
        <f t="shared" si="129"/>
        <v>社政業務-社會福利-人民團體-獎補助費-對國內團體之捐助</v>
      </c>
      <c r="L2741" s="140" t="str">
        <f t="shared" si="130"/>
        <v>「氣功十八法示範觀摩暨成果說明會」活動</v>
      </c>
      <c r="M2741" s="40" t="str">
        <f t="shared" si="131"/>
        <v>臺中市梧棲區氣功十八法協會劉燕</v>
      </c>
    </row>
    <row r="2742" spans="1:13" ht="75">
      <c r="A2742" s="102" t="s">
        <v>2819</v>
      </c>
      <c r="B2742" s="102" t="s">
        <v>3395</v>
      </c>
      <c r="C2742" s="102" t="s">
        <v>3396</v>
      </c>
      <c r="D2742" s="102" t="s">
        <v>2795</v>
      </c>
      <c r="E2742" s="103">
        <v>10</v>
      </c>
      <c r="F2742" s="104" t="s">
        <v>44</v>
      </c>
      <c r="G2742" s="106"/>
      <c r="H2742" s="76" t="s">
        <v>1</v>
      </c>
      <c r="I2742" s="105"/>
      <c r="K2742" s="140" t="str">
        <f t="shared" si="129"/>
        <v>社政業務-社會福利-人民團體-獎補助費-對國內團體之捐助</v>
      </c>
      <c r="L2742" s="140" t="str">
        <f t="shared" si="130"/>
        <v>「慶祝113年母親節大會及系列邁向陽光健康長壽趣味競賽」活動</v>
      </c>
      <c r="M2742" s="40" t="str">
        <f t="shared" si="131"/>
        <v>臺中市樂天協會</v>
      </c>
    </row>
    <row r="2743" spans="1:13" ht="75">
      <c r="A2743" s="102" t="s">
        <v>2819</v>
      </c>
      <c r="B2743" s="102" t="s">
        <v>3397</v>
      </c>
      <c r="C2743" s="102" t="s">
        <v>1178</v>
      </c>
      <c r="D2743" s="102" t="s">
        <v>2795</v>
      </c>
      <c r="E2743" s="103">
        <v>20</v>
      </c>
      <c r="F2743" s="104" t="s">
        <v>44</v>
      </c>
      <c r="G2743" s="106"/>
      <c r="H2743" s="76" t="s">
        <v>1</v>
      </c>
      <c r="I2743" s="105"/>
      <c r="K2743" s="140" t="str">
        <f t="shared" si="129"/>
        <v>社政業務-社會福利-人民團體-獎補助費-對國內團體之捐助</v>
      </c>
      <c r="L2743" s="140" t="str">
        <f t="shared" si="130"/>
        <v>「113年度文化學習暨支持台電能源開發及節能減碳宣導」活動</v>
      </c>
      <c r="M2743" s="40" t="str">
        <f t="shared" si="131"/>
        <v>臺中市龍井區元極舞協會</v>
      </c>
    </row>
    <row r="2744" spans="1:13" ht="56.25">
      <c r="A2744" s="102" t="s">
        <v>2819</v>
      </c>
      <c r="B2744" s="102" t="s">
        <v>3398</v>
      </c>
      <c r="C2744" s="102" t="s">
        <v>3399</v>
      </c>
      <c r="D2744" s="102" t="s">
        <v>2795</v>
      </c>
      <c r="E2744" s="103">
        <v>12</v>
      </c>
      <c r="F2744" s="104" t="s">
        <v>44</v>
      </c>
      <c r="G2744" s="106"/>
      <c r="H2744" s="76" t="s">
        <v>1</v>
      </c>
      <c r="I2744" s="105"/>
      <c r="K2744" s="140" t="str">
        <f t="shared" si="129"/>
        <v>社政業務-社會福利-人民團體-獎補助費-對國內團體之捐助</v>
      </c>
      <c r="L2744" s="140" t="str">
        <f t="shared" si="130"/>
        <v>烏日藝起來暨作伙來關懷弱勢團體</v>
      </c>
      <c r="M2744" s="40" t="str">
        <f t="shared" si="131"/>
        <v>臺中市烏日區藝術家學會林金池</v>
      </c>
    </row>
    <row r="2745" spans="1:13" ht="56.25">
      <c r="A2745" s="102" t="s">
        <v>2819</v>
      </c>
      <c r="B2745" s="102" t="s">
        <v>3400</v>
      </c>
      <c r="C2745" s="102" t="s">
        <v>3401</v>
      </c>
      <c r="D2745" s="102" t="s">
        <v>2795</v>
      </c>
      <c r="E2745" s="103">
        <v>15</v>
      </c>
      <c r="F2745" s="104" t="s">
        <v>44</v>
      </c>
      <c r="G2745" s="106"/>
      <c r="H2745" s="76" t="s">
        <v>1</v>
      </c>
      <c r="I2745" s="105"/>
      <c r="K2745" s="140" t="str">
        <f t="shared" si="129"/>
        <v>社政業務-社會福利-人民團體-獎補助費-對國內團體之捐助</v>
      </c>
      <c r="L2745" s="140" t="str">
        <f t="shared" si="130"/>
        <v>富裕一生系列講座(三十)-富裕一生巡迴列車</v>
      </c>
      <c r="M2745" s="40" t="str">
        <f t="shared" si="131"/>
        <v>社團法人台中市羅莎莉亞國際同濟會</v>
      </c>
    </row>
    <row r="2746" spans="1:13" ht="150">
      <c r="A2746" s="102" t="s">
        <v>2819</v>
      </c>
      <c r="B2746" s="102" t="s">
        <v>3402</v>
      </c>
      <c r="C2746" s="102" t="s">
        <v>465</v>
      </c>
      <c r="D2746" s="102" t="s">
        <v>2795</v>
      </c>
      <c r="E2746" s="103">
        <v>15</v>
      </c>
      <c r="F2746" s="104" t="s">
        <v>44</v>
      </c>
      <c r="G2746" s="106"/>
      <c r="H2746" s="76" t="s">
        <v>1</v>
      </c>
      <c r="I2746" s="105"/>
      <c r="K2746" s="140" t="str">
        <f t="shared" si="129"/>
        <v>社政業務-社會福利-人民團體-獎補助費-對國內團體之捐助</v>
      </c>
      <c r="L2746" s="140" t="str">
        <f t="shared" si="130"/>
        <v>「113年度臨江里慶端午粽葉飄香、關懷弱勢暨推動再生能源、推廣乾淨能源宣導、愛護河川、臺中港港務及節約用電宣導」活動</v>
      </c>
      <c r="M2746" s="40" t="str">
        <f t="shared" si="131"/>
        <v>臺中市臨江里樂活環境愛護關懷協會</v>
      </c>
    </row>
    <row r="2747" spans="1:13" ht="75">
      <c r="A2747" s="102" t="s">
        <v>2819</v>
      </c>
      <c r="B2747" s="102" t="s">
        <v>3403</v>
      </c>
      <c r="C2747" s="102" t="s">
        <v>500</v>
      </c>
      <c r="D2747" s="102" t="s">
        <v>2795</v>
      </c>
      <c r="E2747" s="103">
        <v>12</v>
      </c>
      <c r="F2747" s="104" t="s">
        <v>44</v>
      </c>
      <c r="G2747" s="106"/>
      <c r="H2747" s="76" t="s">
        <v>1</v>
      </c>
      <c r="I2747" s="105"/>
      <c r="K2747" s="140" t="str">
        <f t="shared" si="129"/>
        <v>社政業務-社會福利-人民團體-獎補助費-對國內團體之捐助</v>
      </c>
      <c r="L2747" s="140" t="str">
        <f t="shared" si="130"/>
        <v>「健康講座暨節約用電、用氣用油、港務業務宣導」活動</v>
      </c>
      <c r="M2747" s="40" t="str">
        <f t="shared" si="131"/>
        <v>臺中市高美樂齡老人協會</v>
      </c>
    </row>
    <row r="2748" spans="1:13" ht="56.25">
      <c r="A2748" s="102" t="s">
        <v>2819</v>
      </c>
      <c r="B2748" s="102" t="s">
        <v>3404</v>
      </c>
      <c r="C2748" s="102" t="s">
        <v>3405</v>
      </c>
      <c r="D2748" s="102" t="s">
        <v>2795</v>
      </c>
      <c r="E2748" s="103">
        <v>18</v>
      </c>
      <c r="F2748" s="104" t="s">
        <v>44</v>
      </c>
      <c r="G2748" s="106"/>
      <c r="H2748" s="76" t="s">
        <v>1</v>
      </c>
      <c r="I2748" s="105"/>
      <c r="K2748" s="140" t="str">
        <f t="shared" si="129"/>
        <v>社政業務-社會福利-人民團體-獎補助費-對國內團體之捐助</v>
      </c>
      <c r="L2748" s="140" t="str">
        <f t="shared" si="130"/>
        <v>「健康操研習暨成果說明會」活動</v>
      </c>
      <c r="M2748" s="40" t="str">
        <f t="shared" si="131"/>
        <v>臺中市梧棲區健康操推廣協會</v>
      </c>
    </row>
    <row r="2749" spans="1:13" ht="75">
      <c r="A2749" s="102" t="s">
        <v>2819</v>
      </c>
      <c r="B2749" s="102" t="s">
        <v>3406</v>
      </c>
      <c r="C2749" s="102" t="s">
        <v>443</v>
      </c>
      <c r="D2749" s="102" t="s">
        <v>2795</v>
      </c>
      <c r="E2749" s="103">
        <v>12</v>
      </c>
      <c r="F2749" s="104" t="s">
        <v>44</v>
      </c>
      <c r="G2749" s="106"/>
      <c r="H2749" s="76" t="s">
        <v>1</v>
      </c>
      <c r="I2749" s="105"/>
      <c r="K2749" s="140" t="str">
        <f t="shared" si="129"/>
        <v>社政業務-社會福利-人民團體-獎補助費-對國內團體之捐助</v>
      </c>
      <c r="L2749" s="140" t="str">
        <f t="shared" si="130"/>
        <v>「慶祝113年度母親節成果發表會暨全民節約用電宣導活動」</v>
      </c>
      <c r="M2749" s="40" t="str">
        <f t="shared" si="131"/>
        <v>臺中市清水區蓮姿韻律舞蹈協會</v>
      </c>
    </row>
    <row r="2750" spans="1:13" ht="56.25">
      <c r="A2750" s="102" t="s">
        <v>2819</v>
      </c>
      <c r="B2750" s="102" t="s">
        <v>3407</v>
      </c>
      <c r="C2750" s="102" t="s">
        <v>3408</v>
      </c>
      <c r="D2750" s="102" t="s">
        <v>2795</v>
      </c>
      <c r="E2750" s="103">
        <v>20</v>
      </c>
      <c r="F2750" s="104" t="s">
        <v>44</v>
      </c>
      <c r="G2750" s="106"/>
      <c r="H2750" s="76" t="s">
        <v>1</v>
      </c>
      <c r="I2750" s="105"/>
      <c r="K2750" s="140" t="str">
        <f t="shared" si="129"/>
        <v>社政業務-社會福利-人民團體-獎補助費-對國內團體之捐助</v>
      </c>
      <c r="L2750" s="140" t="str">
        <f t="shared" si="130"/>
        <v>「推廣在地神轎運動-民俗文化之傳承活動」</v>
      </c>
      <c r="M2750" s="40" t="str">
        <f t="shared" si="131"/>
        <v>臺中市神轎運動推廣協會</v>
      </c>
    </row>
    <row r="2751" spans="1:13" ht="56.25">
      <c r="A2751" s="102" t="s">
        <v>2819</v>
      </c>
      <c r="B2751" s="102" t="s">
        <v>3409</v>
      </c>
      <c r="C2751" s="102" t="s">
        <v>1136</v>
      </c>
      <c r="D2751" s="102" t="s">
        <v>2795</v>
      </c>
      <c r="E2751" s="103">
        <v>20</v>
      </c>
      <c r="F2751" s="104" t="s">
        <v>44</v>
      </c>
      <c r="G2751" s="106"/>
      <c r="H2751" s="76" t="s">
        <v>1</v>
      </c>
      <c r="I2751" s="105"/>
      <c r="K2751" s="140" t="str">
        <f t="shared" si="129"/>
        <v>社政業務-社會福利-人民團體-獎補助費-對國內團體之捐助</v>
      </c>
      <c r="L2751" s="140" t="str">
        <f t="shared" si="130"/>
        <v>「愛的密度，作夥來照顧」感謝有您母親節活動</v>
      </c>
      <c r="M2751" s="40" t="str">
        <f t="shared" si="131"/>
        <v>台中市龍龍社區關懷協會</v>
      </c>
    </row>
    <row r="2752" spans="1:13" ht="56.25">
      <c r="A2752" s="102" t="s">
        <v>2819</v>
      </c>
      <c r="B2752" s="102" t="s">
        <v>3410</v>
      </c>
      <c r="C2752" s="102" t="s">
        <v>3411</v>
      </c>
      <c r="D2752" s="102" t="s">
        <v>2795</v>
      </c>
      <c r="E2752" s="103">
        <v>100</v>
      </c>
      <c r="F2752" s="104" t="s">
        <v>44</v>
      </c>
      <c r="G2752" s="106"/>
      <c r="H2752" s="76" t="s">
        <v>1</v>
      </c>
      <c r="I2752" s="105"/>
      <c r="K2752" s="140" t="str">
        <f t="shared" si="129"/>
        <v>社政業務-社會福利-人民團體-獎補助費-對國內團體之捐助</v>
      </c>
      <c r="L2752" s="140" t="str">
        <f t="shared" si="130"/>
        <v>保羅哈里斯之友感恩早餐宴暨社會福利分享講座</v>
      </c>
      <c r="M2752" s="40" t="str">
        <f t="shared" si="131"/>
        <v>社團法人臺中市國美扶輪社</v>
      </c>
    </row>
    <row r="2753" spans="1:13" ht="56.25">
      <c r="A2753" s="102" t="s">
        <v>2819</v>
      </c>
      <c r="B2753" s="102" t="s">
        <v>3412</v>
      </c>
      <c r="C2753" s="102" t="s">
        <v>190</v>
      </c>
      <c r="D2753" s="102" t="s">
        <v>2795</v>
      </c>
      <c r="E2753" s="103">
        <v>20</v>
      </c>
      <c r="F2753" s="104" t="s">
        <v>44</v>
      </c>
      <c r="G2753" s="106"/>
      <c r="H2753" s="76" t="s">
        <v>1</v>
      </c>
      <c r="I2753" s="105"/>
      <c r="K2753" s="140" t="str">
        <f t="shared" si="129"/>
        <v>社政業務-社會福利-人民團體-獎補助費-對國內團體之捐助</v>
      </c>
      <c r="L2753" s="140" t="str">
        <f t="shared" si="130"/>
        <v>社區文化新知交流暨液化天然氣能源節約用電宣導活動</v>
      </c>
      <c r="M2753" s="40" t="str">
        <f t="shared" si="131"/>
        <v>臺中市梧棲區文化社區發展協會</v>
      </c>
    </row>
    <row r="2754" spans="1:13" ht="56.25">
      <c r="A2754" s="102" t="s">
        <v>2819</v>
      </c>
      <c r="B2754" s="102" t="s">
        <v>3413</v>
      </c>
      <c r="C2754" s="102" t="s">
        <v>3196</v>
      </c>
      <c r="D2754" s="102" t="s">
        <v>2795</v>
      </c>
      <c r="E2754" s="103">
        <v>90</v>
      </c>
      <c r="F2754" s="104" t="s">
        <v>44</v>
      </c>
      <c r="G2754" s="106"/>
      <c r="H2754" s="76" t="s">
        <v>1</v>
      </c>
      <c r="I2754" s="105"/>
      <c r="K2754" s="140" t="str">
        <f t="shared" si="129"/>
        <v>社政業務-社會福利-人民團體-獎補助費-對國內團體之捐助</v>
      </c>
      <c r="L2754" s="140" t="str">
        <f t="shared" si="130"/>
        <v>「2024愛傳承關懷演唱會」活動</v>
      </c>
      <c r="M2754" s="40" t="str">
        <f t="shared" si="131"/>
        <v>社團法人台灣優質生命協會</v>
      </c>
    </row>
    <row r="2755" spans="1:13" ht="56.25">
      <c r="A2755" s="102" t="s">
        <v>2819</v>
      </c>
      <c r="B2755" s="102" t="s">
        <v>3414</v>
      </c>
      <c r="C2755" s="102" t="s">
        <v>3415</v>
      </c>
      <c r="D2755" s="102" t="s">
        <v>2795</v>
      </c>
      <c r="E2755" s="103">
        <v>15</v>
      </c>
      <c r="F2755" s="104" t="s">
        <v>44</v>
      </c>
      <c r="G2755" s="106"/>
      <c r="H2755" s="76" t="s">
        <v>1</v>
      </c>
      <c r="I2755" s="105"/>
      <c r="K2755" s="140" t="str">
        <f t="shared" si="129"/>
        <v>社政業務-社會福利-人民團體-獎補助費-對國內團體之捐助</v>
      </c>
      <c r="L2755" s="140" t="str">
        <f t="shared" si="130"/>
        <v>「多元樂活有氧體智能」活動</v>
      </c>
      <c r="M2755" s="40" t="str">
        <f t="shared" si="131"/>
        <v>世界和平聯合會台灣協會</v>
      </c>
    </row>
    <row r="2756" spans="1:13" ht="56.25">
      <c r="A2756" s="102" t="s">
        <v>2819</v>
      </c>
      <c r="B2756" s="102" t="s">
        <v>3416</v>
      </c>
      <c r="C2756" s="102" t="s">
        <v>3417</v>
      </c>
      <c r="D2756" s="102" t="s">
        <v>2795</v>
      </c>
      <c r="E2756" s="103">
        <v>20</v>
      </c>
      <c r="F2756" s="104" t="s">
        <v>44</v>
      </c>
      <c r="G2756" s="106"/>
      <c r="H2756" s="76" t="s">
        <v>1</v>
      </c>
      <c r="I2756" s="105"/>
      <c r="K2756" s="140" t="str">
        <f t="shared" ref="K2756:K2819" si="132">A2756</f>
        <v>社政業務-社會福利-人民團體-獎補助費-對國內團體之捐助</v>
      </c>
      <c r="L2756" s="140" t="str">
        <f t="shared" ref="L2756:L2819" si="133">B2756</f>
        <v>「慶祝母親節暨宣導醫藥常識保健講座」活動</v>
      </c>
      <c r="M2756" s="40" t="str">
        <f t="shared" ref="M2756:M2819" si="134">C2756</f>
        <v>臺中市潭陽社區長壽會陳西源</v>
      </c>
    </row>
    <row r="2757" spans="1:13" ht="56.25">
      <c r="A2757" s="102" t="s">
        <v>2819</v>
      </c>
      <c r="B2757" s="102" t="s">
        <v>3418</v>
      </c>
      <c r="C2757" s="102" t="s">
        <v>3419</v>
      </c>
      <c r="D2757" s="102" t="s">
        <v>2795</v>
      </c>
      <c r="E2757" s="103">
        <v>20</v>
      </c>
      <c r="F2757" s="104" t="s">
        <v>44</v>
      </c>
      <c r="G2757" s="106"/>
      <c r="H2757" s="76" t="s">
        <v>1</v>
      </c>
      <c r="I2757" s="105"/>
      <c r="K2757" s="140" t="str">
        <f t="shared" si="132"/>
        <v>社政業務-社會福利-人民團體-獎補助費-對國內團體之捐助</v>
      </c>
      <c r="L2757" s="140" t="str">
        <f t="shared" si="133"/>
        <v>「113年度運動i台灣2.0-環抱大肚舞蹈嘉年華」活動</v>
      </c>
      <c r="M2757" s="40" t="str">
        <f t="shared" si="134"/>
        <v>臺中市大肚土風舞協會孫志仲</v>
      </c>
    </row>
    <row r="2758" spans="1:13" ht="56.25">
      <c r="A2758" s="102" t="s">
        <v>2819</v>
      </c>
      <c r="B2758" s="102" t="s">
        <v>3420</v>
      </c>
      <c r="C2758" s="102" t="s">
        <v>786</v>
      </c>
      <c r="D2758" s="102" t="s">
        <v>2795</v>
      </c>
      <c r="E2758" s="103">
        <v>50</v>
      </c>
      <c r="F2758" s="104" t="s">
        <v>44</v>
      </c>
      <c r="G2758" s="106"/>
      <c r="H2758" s="76" t="s">
        <v>1</v>
      </c>
      <c r="I2758" s="105"/>
      <c r="K2758" s="140" t="str">
        <f t="shared" si="132"/>
        <v>社政業務-社會福利-人民團體-獎補助費-對國內團體之捐助</v>
      </c>
      <c r="L2758" s="140" t="str">
        <f t="shared" si="133"/>
        <v>「活躍婦女關懷飛揚-共創幸福家園」活動</v>
      </c>
      <c r="M2758" s="40" t="str">
        <f t="shared" si="134"/>
        <v>臺中市大甲區婦女會</v>
      </c>
    </row>
    <row r="2759" spans="1:13" ht="56.25">
      <c r="A2759" s="102" t="s">
        <v>2819</v>
      </c>
      <c r="B2759" s="102" t="s">
        <v>3421</v>
      </c>
      <c r="C2759" s="102" t="s">
        <v>3422</v>
      </c>
      <c r="D2759" s="102" t="s">
        <v>2795</v>
      </c>
      <c r="E2759" s="103">
        <v>20</v>
      </c>
      <c r="F2759" s="104" t="s">
        <v>44</v>
      </c>
      <c r="G2759" s="106"/>
      <c r="H2759" s="76" t="s">
        <v>1</v>
      </c>
      <c r="I2759" s="105"/>
      <c r="K2759" s="140" t="str">
        <f t="shared" si="132"/>
        <v>社政業務-社會福利-人民團體-獎補助費-對國內團體之捐助</v>
      </c>
      <c r="L2759" s="140" t="str">
        <f t="shared" si="133"/>
        <v>健康青春齊步走~親子同遊健走活動</v>
      </c>
      <c r="M2759" s="40" t="str">
        <f t="shared" si="134"/>
        <v>臺中市大康河生態環保發展協會</v>
      </c>
    </row>
    <row r="2760" spans="1:13" ht="56.25">
      <c r="A2760" s="102" t="s">
        <v>2819</v>
      </c>
      <c r="B2760" s="102" t="s">
        <v>3423</v>
      </c>
      <c r="C2760" s="102" t="s">
        <v>3424</v>
      </c>
      <c r="D2760" s="102" t="s">
        <v>2795</v>
      </c>
      <c r="E2760" s="103">
        <v>20</v>
      </c>
      <c r="F2760" s="104" t="s">
        <v>44</v>
      </c>
      <c r="G2760" s="106"/>
      <c r="H2760" s="76" t="s">
        <v>1</v>
      </c>
      <c r="I2760" s="105"/>
      <c r="K2760" s="140" t="str">
        <f t="shared" si="132"/>
        <v>社政業務-社會福利-人民團體-獎補助費-對國內團體之捐助</v>
      </c>
      <c r="L2760" s="140" t="str">
        <f t="shared" si="133"/>
        <v>「好漢坡淨山健行活動」</v>
      </c>
      <c r="M2760" s="40" t="str">
        <f t="shared" si="134"/>
        <v>臺中市阿罩霧登山協會</v>
      </c>
    </row>
    <row r="2761" spans="1:13" ht="56.25">
      <c r="A2761" s="102" t="s">
        <v>2819</v>
      </c>
      <c r="B2761" s="102" t="s">
        <v>3425</v>
      </c>
      <c r="C2761" s="102" t="s">
        <v>1831</v>
      </c>
      <c r="D2761" s="102" t="s">
        <v>2795</v>
      </c>
      <c r="E2761" s="103">
        <v>20</v>
      </c>
      <c r="F2761" s="104" t="s">
        <v>44</v>
      </c>
      <c r="G2761" s="106"/>
      <c r="H2761" s="76" t="s">
        <v>1</v>
      </c>
      <c r="I2761" s="105"/>
      <c r="K2761" s="140" t="str">
        <f t="shared" si="132"/>
        <v>社政業務-社會福利-人民團體-獎補助費-對國內團體之捐助</v>
      </c>
      <c r="L2761" s="140" t="str">
        <f t="shared" si="133"/>
        <v>「性別平等宣導暨親子同樂活動」</v>
      </c>
      <c r="M2761" s="40" t="str">
        <f t="shared" si="134"/>
        <v>臺中市活力幸福城市協會</v>
      </c>
    </row>
    <row r="2762" spans="1:13" ht="56.25">
      <c r="A2762" s="102" t="s">
        <v>2819</v>
      </c>
      <c r="B2762" s="102" t="s">
        <v>3426</v>
      </c>
      <c r="C2762" s="102" t="s">
        <v>3427</v>
      </c>
      <c r="D2762" s="102" t="s">
        <v>2795</v>
      </c>
      <c r="E2762" s="103">
        <v>10</v>
      </c>
      <c r="F2762" s="104" t="s">
        <v>44</v>
      </c>
      <c r="G2762" s="106"/>
      <c r="H2762" s="76" t="s">
        <v>1</v>
      </c>
      <c r="I2762" s="105"/>
      <c r="K2762" s="140" t="str">
        <f t="shared" si="132"/>
        <v>社政業務-社會福利-人民團體-獎補助費-對國內團體之捐助</v>
      </c>
      <c r="L2762" s="140" t="str">
        <f t="shared" si="133"/>
        <v>「捐血有愛.我愛捐血」活動</v>
      </c>
      <c r="M2762" s="40" t="str">
        <f t="shared" si="134"/>
        <v>臺中市慈善愛扶社陳靜誼</v>
      </c>
    </row>
    <row r="2763" spans="1:13" ht="56.25">
      <c r="A2763" s="102" t="s">
        <v>2819</v>
      </c>
      <c r="B2763" s="102" t="s">
        <v>3428</v>
      </c>
      <c r="C2763" s="102" t="s">
        <v>3429</v>
      </c>
      <c r="D2763" s="102" t="s">
        <v>2795</v>
      </c>
      <c r="E2763" s="103">
        <v>15</v>
      </c>
      <c r="F2763" s="104" t="s">
        <v>44</v>
      </c>
      <c r="G2763" s="106"/>
      <c r="H2763" s="76" t="s">
        <v>1</v>
      </c>
      <c r="I2763" s="105"/>
      <c r="K2763" s="140" t="str">
        <f t="shared" si="132"/>
        <v>社政業務-社會福利-人民團體-獎補助費-對國內團體之捐助</v>
      </c>
      <c r="L2763" s="140" t="str">
        <f t="shared" si="133"/>
        <v>「感恩母親節公益」活動</v>
      </c>
      <c r="M2763" s="40" t="str">
        <f t="shared" si="134"/>
        <v>社團法人臺中市大元福德會</v>
      </c>
    </row>
    <row r="2764" spans="1:13" ht="56.25">
      <c r="A2764" s="102" t="s">
        <v>2819</v>
      </c>
      <c r="B2764" s="102" t="s">
        <v>3430</v>
      </c>
      <c r="C2764" s="102" t="s">
        <v>3431</v>
      </c>
      <c r="D2764" s="102" t="s">
        <v>2795</v>
      </c>
      <c r="E2764" s="103">
        <v>20</v>
      </c>
      <c r="F2764" s="104" t="s">
        <v>44</v>
      </c>
      <c r="G2764" s="106"/>
      <c r="H2764" s="76" t="s">
        <v>1</v>
      </c>
      <c r="I2764" s="105"/>
      <c r="K2764" s="140" t="str">
        <f t="shared" si="132"/>
        <v>社政業務-社會福利-人民團體-獎補助費-對國內團體之捐助</v>
      </c>
      <c r="L2764" s="140" t="str">
        <f t="shared" si="133"/>
        <v>老人健保與社會福利宣導活動</v>
      </c>
      <c r="M2764" s="40" t="str">
        <f t="shared" si="134"/>
        <v>台中市王游尤沈宗親會</v>
      </c>
    </row>
    <row r="2765" spans="1:13" ht="56.25">
      <c r="A2765" s="102" t="s">
        <v>2819</v>
      </c>
      <c r="B2765" s="102" t="s">
        <v>3432</v>
      </c>
      <c r="C2765" s="102" t="s">
        <v>194</v>
      </c>
      <c r="D2765" s="102" t="s">
        <v>2795</v>
      </c>
      <c r="E2765" s="103">
        <v>15</v>
      </c>
      <c r="F2765" s="104" t="s">
        <v>44</v>
      </c>
      <c r="G2765" s="106"/>
      <c r="H2765" s="76" t="s">
        <v>1</v>
      </c>
      <c r="I2765" s="105"/>
      <c r="K2765" s="140" t="str">
        <f t="shared" si="132"/>
        <v>社政業務-社會福利-人民團體-獎補助費-對國內團體之捐助</v>
      </c>
      <c r="L2765" s="140" t="str">
        <f t="shared" si="133"/>
        <v>「模範婆媳表揚暨節約用電、推展港務宣導」活動</v>
      </c>
      <c r="M2765" s="40" t="str">
        <f t="shared" si="134"/>
        <v>臺中市梧棲區婦女會</v>
      </c>
    </row>
    <row r="2766" spans="1:13" ht="56.25">
      <c r="A2766" s="102" t="s">
        <v>2819</v>
      </c>
      <c r="B2766" s="102" t="s">
        <v>3433</v>
      </c>
      <c r="C2766" s="102" t="s">
        <v>3434</v>
      </c>
      <c r="D2766" s="102" t="s">
        <v>2795</v>
      </c>
      <c r="E2766" s="103">
        <v>15</v>
      </c>
      <c r="F2766" s="104" t="s">
        <v>44</v>
      </c>
      <c r="G2766" s="106"/>
      <c r="H2766" s="76" t="s">
        <v>1</v>
      </c>
      <c r="I2766" s="105"/>
      <c r="K2766" s="140" t="str">
        <f t="shared" si="132"/>
        <v>社政業務-社會福利-人民團體-獎補助費-對國內團體之捐助</v>
      </c>
      <c r="L2766" s="140" t="str">
        <f t="shared" si="133"/>
        <v>「關懷弱勢族群及獨居老人暨節約用電宣導」活動</v>
      </c>
      <c r="M2766" s="40" t="str">
        <f t="shared" si="134"/>
        <v>臺中市安寧民防志工服務協會楊銀椿</v>
      </c>
    </row>
    <row r="2767" spans="1:13" ht="56.25">
      <c r="A2767" s="102" t="s">
        <v>2819</v>
      </c>
      <c r="B2767" s="102" t="s">
        <v>3435</v>
      </c>
      <c r="C2767" s="102" t="s">
        <v>3436</v>
      </c>
      <c r="D2767" s="102" t="s">
        <v>2795</v>
      </c>
      <c r="E2767" s="103">
        <v>20</v>
      </c>
      <c r="F2767" s="104" t="s">
        <v>44</v>
      </c>
      <c r="G2767" s="106"/>
      <c r="H2767" s="76" t="s">
        <v>1</v>
      </c>
      <c r="I2767" s="105"/>
      <c r="K2767" s="140" t="str">
        <f t="shared" si="132"/>
        <v>社政業務-社會福利-人民團體-獎補助費-對國內團體之捐助</v>
      </c>
      <c r="L2767" s="140" t="str">
        <f t="shared" si="133"/>
        <v>2024傳統文化交流暨社區健走活動</v>
      </c>
      <c r="M2767" s="40" t="str">
        <f t="shared" si="134"/>
        <v>臺中市烏日區仁德里媽祖遶境十八庄文化推廣協會</v>
      </c>
    </row>
    <row r="2768" spans="1:13" ht="56.25">
      <c r="A2768" s="102" t="s">
        <v>2819</v>
      </c>
      <c r="B2768" s="102" t="s">
        <v>3437</v>
      </c>
      <c r="C2768" s="102" t="s">
        <v>3438</v>
      </c>
      <c r="D2768" s="102" t="s">
        <v>2795</v>
      </c>
      <c r="E2768" s="103">
        <v>30</v>
      </c>
      <c r="F2768" s="104" t="s">
        <v>44</v>
      </c>
      <c r="G2768" s="106"/>
      <c r="H2768" s="76" t="s">
        <v>1</v>
      </c>
      <c r="I2768" s="105"/>
      <c r="K2768" s="140" t="str">
        <f t="shared" si="132"/>
        <v>社政業務-社會福利-人民團體-獎補助費-對國內團體之捐助</v>
      </c>
      <c r="L2768" s="140" t="str">
        <f t="shared" si="133"/>
        <v>「113年關懷老中青登山漫活健走」活動</v>
      </c>
      <c r="M2768" s="40" t="str">
        <f t="shared" si="134"/>
        <v>臺中市大肚區婦女會</v>
      </c>
    </row>
    <row r="2769" spans="1:13" ht="93.75">
      <c r="A2769" s="102" t="s">
        <v>2819</v>
      </c>
      <c r="B2769" s="102" t="s">
        <v>3439</v>
      </c>
      <c r="C2769" s="102" t="s">
        <v>3440</v>
      </c>
      <c r="D2769" s="102" t="s">
        <v>2795</v>
      </c>
      <c r="E2769" s="103">
        <v>20</v>
      </c>
      <c r="F2769" s="104" t="s">
        <v>44</v>
      </c>
      <c r="G2769" s="106"/>
      <c r="H2769" s="76" t="s">
        <v>1</v>
      </c>
      <c r="I2769" s="105"/>
      <c r="K2769" s="140" t="str">
        <f t="shared" si="132"/>
        <v>社政業務-社會福利-人民團體-獎補助費-對國內團體之捐助</v>
      </c>
      <c r="L2769" s="140" t="str">
        <f t="shared" si="133"/>
        <v>「2024年世界環保日系列活動【垃圾減量分類與資源回收環保宣導】」經費</v>
      </c>
      <c r="M2769" s="40" t="str">
        <f t="shared" si="134"/>
        <v>臺中市霧峰國際青年商會</v>
      </c>
    </row>
    <row r="2770" spans="1:13" ht="56.25">
      <c r="A2770" s="102" t="s">
        <v>2819</v>
      </c>
      <c r="B2770" s="102" t="s">
        <v>3441</v>
      </c>
      <c r="C2770" s="102" t="s">
        <v>3442</v>
      </c>
      <c r="D2770" s="102" t="s">
        <v>2795</v>
      </c>
      <c r="E2770" s="103">
        <v>20</v>
      </c>
      <c r="F2770" s="104" t="s">
        <v>44</v>
      </c>
      <c r="G2770" s="106"/>
      <c r="H2770" s="76" t="s">
        <v>1</v>
      </c>
      <c r="I2770" s="105"/>
      <c r="K2770" s="140" t="str">
        <f t="shared" si="132"/>
        <v>社政業務-社會福利-人民團體-獎補助費-對國內團體之捐助</v>
      </c>
      <c r="L2770" s="140" t="str">
        <f t="shared" si="133"/>
        <v>「龍『粽』飄香樂活端午」活動</v>
      </c>
      <c r="M2770" s="40" t="str">
        <f t="shared" si="134"/>
        <v>臺中市協成長青協會</v>
      </c>
    </row>
    <row r="2771" spans="1:13" ht="56.25">
      <c r="A2771" s="102" t="s">
        <v>2819</v>
      </c>
      <c r="B2771" s="102" t="s">
        <v>3443</v>
      </c>
      <c r="C2771" s="102" t="s">
        <v>1932</v>
      </c>
      <c r="D2771" s="102" t="s">
        <v>2795</v>
      </c>
      <c r="E2771" s="103">
        <v>15</v>
      </c>
      <c r="F2771" s="104" t="s">
        <v>44</v>
      </c>
      <c r="G2771" s="106"/>
      <c r="H2771" s="76" t="s">
        <v>1</v>
      </c>
      <c r="I2771" s="105"/>
      <c r="K2771" s="140" t="str">
        <f t="shared" si="132"/>
        <v>社政業務-社會福利-人民團體-獎補助費-對國內團體之捐助</v>
      </c>
      <c r="L2771" s="140" t="str">
        <f t="shared" si="133"/>
        <v>「113年《黎光盃》槌球錦標賽」活動</v>
      </c>
      <c r="M2771" s="40" t="str">
        <f t="shared" si="134"/>
        <v>台中市黎光槌球協會</v>
      </c>
    </row>
    <row r="2772" spans="1:13" ht="56.25">
      <c r="A2772" s="102" t="s">
        <v>2819</v>
      </c>
      <c r="B2772" s="102" t="s">
        <v>3444</v>
      </c>
      <c r="C2772" s="102" t="s">
        <v>3445</v>
      </c>
      <c r="D2772" s="102" t="s">
        <v>2795</v>
      </c>
      <c r="E2772" s="103">
        <v>15</v>
      </c>
      <c r="F2772" s="104" t="s">
        <v>44</v>
      </c>
      <c r="G2772" s="106"/>
      <c r="H2772" s="76" t="s">
        <v>1</v>
      </c>
      <c r="I2772" s="105"/>
      <c r="K2772" s="140" t="str">
        <f t="shared" si="132"/>
        <v>社政業務-社會福利-人民團體-獎補助費-對國內團體之捐助</v>
      </c>
      <c r="L2772" s="140" t="str">
        <f t="shared" si="133"/>
        <v>「113年慶祝母親節才藝大會」活動</v>
      </c>
      <c r="M2772" s="40" t="str">
        <f t="shared" si="134"/>
        <v>臺中市東勢農民老人會</v>
      </c>
    </row>
    <row r="2773" spans="1:13" ht="56.25">
      <c r="A2773" s="102" t="s">
        <v>2819</v>
      </c>
      <c r="B2773" s="102" t="s">
        <v>3446</v>
      </c>
      <c r="C2773" s="102" t="s">
        <v>3447</v>
      </c>
      <c r="D2773" s="102" t="s">
        <v>2795</v>
      </c>
      <c r="E2773" s="103">
        <v>100</v>
      </c>
      <c r="F2773" s="104" t="s">
        <v>44</v>
      </c>
      <c r="G2773" s="106"/>
      <c r="H2773" s="76" t="s">
        <v>1</v>
      </c>
      <c r="I2773" s="105"/>
      <c r="K2773" s="140" t="str">
        <f t="shared" si="132"/>
        <v>社政業務-社會福利-人民團體-獎補助費-對國內團體之捐助</v>
      </c>
      <c r="L2773" s="140" t="str">
        <f t="shared" si="133"/>
        <v>保羅哈理斯之夜暨市政宣導及社會服務座談會</v>
      </c>
      <c r="M2773" s="40" t="str">
        <f t="shared" si="134"/>
        <v>社團法人臺中市東南扶輪社</v>
      </c>
    </row>
    <row r="2774" spans="1:13" ht="56.25">
      <c r="A2774" s="102" t="s">
        <v>2819</v>
      </c>
      <c r="B2774" s="102" t="s">
        <v>3448</v>
      </c>
      <c r="C2774" s="102" t="s">
        <v>3449</v>
      </c>
      <c r="D2774" s="102" t="s">
        <v>2795</v>
      </c>
      <c r="E2774" s="103">
        <v>10</v>
      </c>
      <c r="F2774" s="104" t="s">
        <v>44</v>
      </c>
      <c r="G2774" s="106"/>
      <c r="H2774" s="76" t="s">
        <v>1</v>
      </c>
      <c r="I2774" s="105"/>
      <c r="K2774" s="140" t="str">
        <f t="shared" si="132"/>
        <v>社政業務-社會福利-人民團體-獎補助費-對國內團體之捐助</v>
      </c>
      <c r="L2774" s="140" t="str">
        <f t="shared" si="133"/>
        <v>大愛童心影展公益活動</v>
      </c>
      <c r="M2774" s="40" t="str">
        <f t="shared" si="134"/>
        <v>臺中市天母國際同濟會</v>
      </c>
    </row>
    <row r="2775" spans="1:13" ht="56.25">
      <c r="A2775" s="102" t="s">
        <v>2819</v>
      </c>
      <c r="B2775" s="102" t="s">
        <v>3448</v>
      </c>
      <c r="C2775" s="102" t="s">
        <v>3450</v>
      </c>
      <c r="D2775" s="102" t="s">
        <v>2795</v>
      </c>
      <c r="E2775" s="103">
        <v>10</v>
      </c>
      <c r="F2775" s="104" t="s">
        <v>44</v>
      </c>
      <c r="G2775" s="106"/>
      <c r="H2775" s="76" t="s">
        <v>1</v>
      </c>
      <c r="I2775" s="105"/>
      <c r="K2775" s="140" t="str">
        <f t="shared" si="132"/>
        <v>社政業務-社會福利-人民團體-獎補助費-對國內團體之捐助</v>
      </c>
      <c r="L2775" s="140" t="str">
        <f t="shared" si="133"/>
        <v>大愛童心影展公益活動</v>
      </c>
      <c r="M2775" s="40" t="str">
        <f t="shared" si="134"/>
        <v>台中市四海女國際同濟會林美惠</v>
      </c>
    </row>
    <row r="2776" spans="1:13" ht="75">
      <c r="A2776" s="102" t="s">
        <v>2819</v>
      </c>
      <c r="B2776" s="102" t="s">
        <v>3451</v>
      </c>
      <c r="C2776" s="102" t="s">
        <v>3452</v>
      </c>
      <c r="D2776" s="102" t="s">
        <v>2795</v>
      </c>
      <c r="E2776" s="103">
        <v>15</v>
      </c>
      <c r="F2776" s="104" t="s">
        <v>44</v>
      </c>
      <c r="G2776" s="106"/>
      <c r="H2776" s="76" t="s">
        <v>1</v>
      </c>
      <c r="I2776" s="105"/>
      <c r="K2776" s="140" t="str">
        <f t="shared" si="132"/>
        <v>社政業務-社會福利-人民團體-獎補助費-對國內團體之捐助</v>
      </c>
      <c r="L2776" s="140" t="str">
        <f t="shared" si="133"/>
        <v>國際同濟會台灣總會2023-2024全國兒童才藝薪傳獎總決賽</v>
      </c>
      <c r="M2776" s="40" t="str">
        <f t="shared" si="134"/>
        <v>台中市光明國際同濟會</v>
      </c>
    </row>
    <row r="2777" spans="1:13" ht="75">
      <c r="A2777" s="102" t="s">
        <v>2819</v>
      </c>
      <c r="B2777" s="102" t="s">
        <v>3453</v>
      </c>
      <c r="C2777" s="102" t="s">
        <v>2153</v>
      </c>
      <c r="D2777" s="102" t="s">
        <v>2795</v>
      </c>
      <c r="E2777" s="103">
        <v>12</v>
      </c>
      <c r="F2777" s="104" t="s">
        <v>44</v>
      </c>
      <c r="G2777" s="106"/>
      <c r="H2777" s="76" t="s">
        <v>1</v>
      </c>
      <c r="I2777" s="105"/>
      <c r="K2777" s="140" t="str">
        <f t="shared" si="132"/>
        <v>社政業務-社會福利-人民團體-獎補助費-對國內團體之捐助</v>
      </c>
      <c r="L2777" s="140" t="str">
        <f t="shared" si="133"/>
        <v>「臺中市太平太極拳協會113年楊氏48式太極拳研習活動」</v>
      </c>
      <c r="M2777" s="40" t="str">
        <f t="shared" si="134"/>
        <v>臺中市太平太極拳協會</v>
      </c>
    </row>
    <row r="2778" spans="1:13" ht="56.25">
      <c r="A2778" s="102" t="s">
        <v>2819</v>
      </c>
      <c r="B2778" s="102" t="s">
        <v>3454</v>
      </c>
      <c r="C2778" s="102" t="s">
        <v>3455</v>
      </c>
      <c r="D2778" s="102" t="s">
        <v>2795</v>
      </c>
      <c r="E2778" s="103">
        <v>12</v>
      </c>
      <c r="F2778" s="104" t="s">
        <v>44</v>
      </c>
      <c r="G2778" s="106"/>
      <c r="H2778" s="76" t="s">
        <v>1</v>
      </c>
      <c r="I2778" s="105"/>
      <c r="K2778" s="140" t="str">
        <f t="shared" si="132"/>
        <v>社政業務-社會福利-人民團體-獎補助費-對國內團體之捐助</v>
      </c>
      <c r="L2778" s="140" t="str">
        <f t="shared" si="133"/>
        <v>「113年元極舞觀摩研習暨市政建設宣導與政令宣導」</v>
      </c>
      <c r="M2778" s="40" t="str">
        <f t="shared" si="134"/>
        <v>臺中市梧棲區元極舞協會</v>
      </c>
    </row>
    <row r="2779" spans="1:13" ht="75">
      <c r="A2779" s="102" t="s">
        <v>2819</v>
      </c>
      <c r="B2779" s="102" t="s">
        <v>3456</v>
      </c>
      <c r="C2779" s="102" t="s">
        <v>3457</v>
      </c>
      <c r="D2779" s="102" t="s">
        <v>2795</v>
      </c>
      <c r="E2779" s="103">
        <v>15</v>
      </c>
      <c r="F2779" s="104" t="s">
        <v>44</v>
      </c>
      <c r="G2779" s="106"/>
      <c r="H2779" s="76" t="s">
        <v>1</v>
      </c>
      <c r="I2779" s="105"/>
      <c r="K2779" s="140" t="str">
        <f t="shared" si="132"/>
        <v>社政業務-社會福利-人民團體-獎補助費-對國內團體之捐助</v>
      </c>
      <c r="L2779" s="140" t="str">
        <f t="shared" si="133"/>
        <v>「113年度沙鹿區中華外內丹功錦標賽暨節約能源宣導活動」</v>
      </c>
      <c r="M2779" s="40" t="str">
        <f t="shared" si="134"/>
        <v>台中縣沙鹿鎮中華外內丹功運動協會</v>
      </c>
    </row>
    <row r="2780" spans="1:13" ht="75">
      <c r="A2780" s="102" t="s">
        <v>2819</v>
      </c>
      <c r="B2780" s="102" t="s">
        <v>3458</v>
      </c>
      <c r="C2780" s="102" t="s">
        <v>1494</v>
      </c>
      <c r="D2780" s="102" t="s">
        <v>2795</v>
      </c>
      <c r="E2780" s="103">
        <v>20</v>
      </c>
      <c r="F2780" s="104" t="s">
        <v>44</v>
      </c>
      <c r="G2780" s="106"/>
      <c r="H2780" s="76" t="s">
        <v>1</v>
      </c>
      <c r="I2780" s="105"/>
      <c r="K2780" s="140" t="str">
        <f t="shared" si="132"/>
        <v>社政業務-社會福利-人民團體-獎補助費-對國內團體之捐助</v>
      </c>
      <c r="L2780" s="140" t="str">
        <f t="shared" si="133"/>
        <v>「公益捐血活動暨全民國防教育宣導活動暨節能減碳能源宣導」活動</v>
      </c>
      <c r="M2780" s="40" t="str">
        <f t="shared" si="134"/>
        <v>臺中市霧峰後備憲兵荷松協會</v>
      </c>
    </row>
    <row r="2781" spans="1:13" ht="56.25">
      <c r="A2781" s="102" t="s">
        <v>2819</v>
      </c>
      <c r="B2781" s="102" t="s">
        <v>3459</v>
      </c>
      <c r="C2781" s="102" t="s">
        <v>3460</v>
      </c>
      <c r="D2781" s="102" t="s">
        <v>2795</v>
      </c>
      <c r="E2781" s="103">
        <v>12</v>
      </c>
      <c r="F2781" s="104" t="s">
        <v>44</v>
      </c>
      <c r="G2781" s="106"/>
      <c r="H2781" s="76" t="s">
        <v>1</v>
      </c>
      <c r="I2781" s="105"/>
      <c r="K2781" s="140" t="str">
        <f t="shared" si="132"/>
        <v>社政業務-社會福利-人民團體-獎補助費-對國內團體之捐助</v>
      </c>
      <c r="L2781" s="140" t="str">
        <f t="shared" si="133"/>
        <v>「2024愛相隨行無礙~樂活健康無礙體驗」活動</v>
      </c>
      <c r="M2781" s="40" t="str">
        <f t="shared" si="134"/>
        <v>社團法人臺中市產業園區同慈會</v>
      </c>
    </row>
    <row r="2782" spans="1:13" ht="75">
      <c r="A2782" s="102" t="s">
        <v>2819</v>
      </c>
      <c r="B2782" s="102" t="s">
        <v>3461</v>
      </c>
      <c r="C2782" s="102" t="s">
        <v>3462</v>
      </c>
      <c r="D2782" s="102" t="s">
        <v>2795</v>
      </c>
      <c r="E2782" s="103">
        <v>10</v>
      </c>
      <c r="F2782" s="104" t="s">
        <v>44</v>
      </c>
      <c r="G2782" s="106"/>
      <c r="H2782" s="76" t="s">
        <v>1</v>
      </c>
      <c r="I2782" s="105"/>
      <c r="K2782" s="140" t="str">
        <f t="shared" si="132"/>
        <v>社政業務-社會福利-人民團體-獎補助費-對國內團體之捐助</v>
      </c>
      <c r="L2782" s="140" t="str">
        <f t="shared" si="133"/>
        <v>食來運轉宣導教育及繪畫比賽暨低碳永續家園宣導公益社服活動</v>
      </c>
      <c r="M2782" s="40" t="str">
        <f t="shared" si="134"/>
        <v>台中市同一鑫國際同濟會</v>
      </c>
    </row>
    <row r="2783" spans="1:13" ht="56.25">
      <c r="A2783" s="102" t="s">
        <v>2819</v>
      </c>
      <c r="B2783" s="102" t="s">
        <v>3463</v>
      </c>
      <c r="C2783" s="102" t="s">
        <v>3464</v>
      </c>
      <c r="D2783" s="102" t="s">
        <v>2795</v>
      </c>
      <c r="E2783" s="103">
        <v>17</v>
      </c>
      <c r="F2783" s="104" t="s">
        <v>44</v>
      </c>
      <c r="G2783" s="106"/>
      <c r="H2783" s="76" t="s">
        <v>1</v>
      </c>
      <c r="I2783" s="105"/>
      <c r="K2783" s="140" t="str">
        <f t="shared" si="132"/>
        <v>社政業務-社會福利-人民團體-獎補助費-對國內團體之捐助</v>
      </c>
      <c r="L2783" s="140" t="str">
        <f t="shared" si="133"/>
        <v>「端午佳節關懷弱勢族群」活動</v>
      </c>
      <c r="M2783" s="40" t="str">
        <f t="shared" si="134"/>
        <v>社團法人臺中市群愛慈善會</v>
      </c>
    </row>
    <row r="2784" spans="1:13" ht="56.25">
      <c r="A2784" s="102" t="s">
        <v>2819</v>
      </c>
      <c r="B2784" s="102" t="s">
        <v>3465</v>
      </c>
      <c r="C2784" s="102" t="s">
        <v>3466</v>
      </c>
      <c r="D2784" s="102" t="s">
        <v>2795</v>
      </c>
      <c r="E2784" s="103">
        <v>10</v>
      </c>
      <c r="F2784" s="104" t="s">
        <v>44</v>
      </c>
      <c r="G2784" s="106"/>
      <c r="H2784" s="76" t="s">
        <v>1</v>
      </c>
      <c r="I2784" s="105"/>
      <c r="K2784" s="140" t="str">
        <f t="shared" si="132"/>
        <v>社政業務-社會福利-人民團體-獎補助費-對國內團體之捐助</v>
      </c>
      <c r="L2784" s="140" t="str">
        <f t="shared" si="133"/>
        <v>「全民熱血捐血愛心活動暨節約能源用電宣導」活動</v>
      </c>
      <c r="M2784" s="40" t="str">
        <f t="shared" si="134"/>
        <v>臺中市南勢里愛心協會</v>
      </c>
    </row>
    <row r="2785" spans="1:13" ht="56.25">
      <c r="A2785" s="102" t="s">
        <v>2819</v>
      </c>
      <c r="B2785" s="102" t="s">
        <v>3467</v>
      </c>
      <c r="C2785" s="102" t="s">
        <v>3468</v>
      </c>
      <c r="D2785" s="102" t="s">
        <v>2795</v>
      </c>
      <c r="E2785" s="103">
        <v>10</v>
      </c>
      <c r="F2785" s="104" t="s">
        <v>44</v>
      </c>
      <c r="G2785" s="106"/>
      <c r="H2785" s="76" t="s">
        <v>1</v>
      </c>
      <c r="I2785" s="105"/>
      <c r="K2785" s="140" t="str">
        <f t="shared" si="132"/>
        <v>社政業務-社會福利-人民團體-獎補助費-對國內團體之捐助</v>
      </c>
      <c r="L2785" s="140" t="str">
        <f t="shared" si="133"/>
        <v>愛之歌　國樂音樂創意　創造暴力零容忍社會活動</v>
      </c>
      <c r="M2785" s="40" t="str">
        <f t="shared" si="134"/>
        <v>臺中市現代國樂發展協會</v>
      </c>
    </row>
    <row r="2786" spans="1:13" ht="75">
      <c r="A2786" s="102" t="s">
        <v>2819</v>
      </c>
      <c r="B2786" s="102" t="s">
        <v>3469</v>
      </c>
      <c r="C2786" s="102" t="s">
        <v>2979</v>
      </c>
      <c r="D2786" s="102" t="s">
        <v>2795</v>
      </c>
      <c r="E2786" s="103">
        <v>20</v>
      </c>
      <c r="F2786" s="104" t="s">
        <v>44</v>
      </c>
      <c r="G2786" s="106"/>
      <c r="H2786" s="76" t="s">
        <v>1</v>
      </c>
      <c r="I2786" s="105"/>
      <c r="K2786" s="140" t="str">
        <f t="shared" si="132"/>
        <v>社政業務-社會福利-人民團體-獎補助費-對國內團體之捐助</v>
      </c>
      <c r="L2786" s="140" t="str">
        <f t="shared" si="133"/>
        <v>113年度歡慶母親節活動暨市集派對-慈暉洗塵(腳)反哺思親活動</v>
      </c>
      <c r="M2786" s="40" t="str">
        <f t="shared" si="134"/>
        <v>臺中市南區藍興堡發展協會蔡明昌</v>
      </c>
    </row>
    <row r="2787" spans="1:13" ht="56.25">
      <c r="A2787" s="102" t="s">
        <v>2819</v>
      </c>
      <c r="B2787" s="102" t="s">
        <v>3470</v>
      </c>
      <c r="C2787" s="102" t="s">
        <v>3471</v>
      </c>
      <c r="D2787" s="102" t="s">
        <v>2795</v>
      </c>
      <c r="E2787" s="103">
        <v>10</v>
      </c>
      <c r="F2787" s="104" t="s">
        <v>44</v>
      </c>
      <c r="G2787" s="106"/>
      <c r="H2787" s="76" t="s">
        <v>1</v>
      </c>
      <c r="I2787" s="105"/>
      <c r="K2787" s="140" t="str">
        <f t="shared" si="132"/>
        <v>社政業務-社會福利-人民團體-獎補助費-對國內團體之捐助</v>
      </c>
      <c r="L2787" s="140" t="str">
        <f t="shared" si="133"/>
        <v>家庭暴力宣導活動</v>
      </c>
      <c r="M2787" s="40" t="str">
        <f t="shared" si="134"/>
        <v>社團法人中華民國優質家庭教育發展促進會</v>
      </c>
    </row>
    <row r="2788" spans="1:13" ht="56.25">
      <c r="A2788" s="102" t="s">
        <v>2819</v>
      </c>
      <c r="B2788" s="102" t="s">
        <v>3472</v>
      </c>
      <c r="C2788" s="102" t="s">
        <v>3473</v>
      </c>
      <c r="D2788" s="102" t="s">
        <v>2795</v>
      </c>
      <c r="E2788" s="103">
        <v>14</v>
      </c>
      <c r="F2788" s="104" t="s">
        <v>44</v>
      </c>
      <c r="G2788" s="106"/>
      <c r="H2788" s="76" t="s">
        <v>1</v>
      </c>
      <c r="I2788" s="105"/>
      <c r="K2788" s="140" t="str">
        <f t="shared" si="132"/>
        <v>社政業務-社會福利-人民團體-獎補助費-對國內團體之捐助</v>
      </c>
      <c r="L2788" s="140" t="str">
        <f t="shared" si="133"/>
        <v>「113年度東勢林業文化園區森林療癒研習活動」</v>
      </c>
      <c r="M2788" s="40" t="str">
        <f t="shared" si="134"/>
        <v>臺中市松柏林業推廣協會陳奕煌</v>
      </c>
    </row>
    <row r="2789" spans="1:13" ht="56.25">
      <c r="A2789" s="102" t="s">
        <v>2819</v>
      </c>
      <c r="B2789" s="102" t="s">
        <v>3474</v>
      </c>
      <c r="C2789" s="102" t="s">
        <v>1492</v>
      </c>
      <c r="D2789" s="102" t="s">
        <v>2795</v>
      </c>
      <c r="E2789" s="103">
        <v>12</v>
      </c>
      <c r="F2789" s="104" t="s">
        <v>44</v>
      </c>
      <c r="G2789" s="106"/>
      <c r="H2789" s="76" t="s">
        <v>1</v>
      </c>
      <c r="I2789" s="105"/>
      <c r="K2789" s="140" t="str">
        <f t="shared" si="132"/>
        <v>社政業務-社會福利-人民團體-獎補助費-對國內團體之捐助</v>
      </c>
      <c r="L2789" s="140" t="str">
        <f t="shared" si="133"/>
        <v>捐血送愛心暨關懷弱勢活動</v>
      </c>
      <c r="M2789" s="40" t="str">
        <f t="shared" si="134"/>
        <v>臺中市北屯後備憲兵荷松協會</v>
      </c>
    </row>
    <row r="2790" spans="1:13" ht="56.25">
      <c r="A2790" s="102" t="s">
        <v>2819</v>
      </c>
      <c r="B2790" s="102" t="s">
        <v>3475</v>
      </c>
      <c r="C2790" s="102" t="s">
        <v>3476</v>
      </c>
      <c r="D2790" s="102" t="s">
        <v>2795</v>
      </c>
      <c r="E2790" s="103">
        <v>20</v>
      </c>
      <c r="F2790" s="104" t="s">
        <v>44</v>
      </c>
      <c r="G2790" s="106"/>
      <c r="H2790" s="76" t="s">
        <v>1</v>
      </c>
      <c r="I2790" s="105"/>
      <c r="K2790" s="140" t="str">
        <f t="shared" si="132"/>
        <v>社政業務-社會福利-人民團體-獎補助費-對國內團體之捐助</v>
      </c>
      <c r="L2790" s="140" t="str">
        <f t="shared" si="133"/>
        <v>臺中市市政與全民國防教育宣導</v>
      </c>
      <c r="M2790" s="40" t="str">
        <f t="shared" si="134"/>
        <v>台中市陸軍官校校友會徐家輝</v>
      </c>
    </row>
    <row r="2791" spans="1:13" ht="56.25">
      <c r="A2791" s="102" t="s">
        <v>2819</v>
      </c>
      <c r="B2791" s="102" t="s">
        <v>3477</v>
      </c>
      <c r="C2791" s="102" t="s">
        <v>3478</v>
      </c>
      <c r="D2791" s="102" t="s">
        <v>2795</v>
      </c>
      <c r="E2791" s="103">
        <v>12</v>
      </c>
      <c r="F2791" s="104" t="s">
        <v>44</v>
      </c>
      <c r="G2791" s="106"/>
      <c r="H2791" s="76" t="s">
        <v>1</v>
      </c>
      <c r="I2791" s="105"/>
      <c r="K2791" s="140" t="str">
        <f t="shared" si="132"/>
        <v>社政業務-社會福利-人民團體-獎補助費-對國內團體之捐助</v>
      </c>
      <c r="L2791" s="140" t="str">
        <f t="shared" si="133"/>
        <v>少棒圓夢~光隆好棒暨反毒反暴力宣導公益社服活動</v>
      </c>
      <c r="M2791" s="40" t="str">
        <f t="shared" si="134"/>
        <v>臺中市嘉葉國際同濟會章娜</v>
      </c>
    </row>
    <row r="2792" spans="1:13" ht="75">
      <c r="A2792" s="102" t="s">
        <v>2819</v>
      </c>
      <c r="B2792" s="102" t="s">
        <v>3479</v>
      </c>
      <c r="C2792" s="102" t="s">
        <v>3480</v>
      </c>
      <c r="D2792" s="102" t="s">
        <v>2795</v>
      </c>
      <c r="E2792" s="103">
        <v>20</v>
      </c>
      <c r="F2792" s="104" t="s">
        <v>44</v>
      </c>
      <c r="G2792" s="106"/>
      <c r="H2792" s="76" t="s">
        <v>1</v>
      </c>
      <c r="I2792" s="105"/>
      <c r="K2792" s="140" t="str">
        <f t="shared" si="132"/>
        <v>社政業務-社會福利-人民團體-獎補助費-對國內團體之捐助</v>
      </c>
      <c r="L2792" s="140" t="str">
        <f t="shared" si="133"/>
        <v>113年度「龍開鴻運慶元宵」燈謎晚會暨節約用電宣導活動</v>
      </c>
      <c r="M2792" s="40" t="str">
        <f t="shared" si="134"/>
        <v>臺中市沙鹿社會服務文化發展協會黃慶喬</v>
      </c>
    </row>
    <row r="2793" spans="1:13" ht="56.25">
      <c r="A2793" s="102" t="s">
        <v>2819</v>
      </c>
      <c r="B2793" s="102" t="s">
        <v>3481</v>
      </c>
      <c r="C2793" s="102" t="s">
        <v>1496</v>
      </c>
      <c r="D2793" s="102" t="s">
        <v>2795</v>
      </c>
      <c r="E2793" s="103">
        <v>20</v>
      </c>
      <c r="F2793" s="104" t="s">
        <v>44</v>
      </c>
      <c r="G2793" s="106"/>
      <c r="H2793" s="76" t="s">
        <v>1</v>
      </c>
      <c r="I2793" s="105"/>
      <c r="K2793" s="140" t="str">
        <f t="shared" si="132"/>
        <v>社政業務-社會福利-人民團體-獎補助費-對國內團體之捐助</v>
      </c>
      <c r="L2793" s="140" t="str">
        <f t="shared" si="133"/>
        <v>113年度「稅務宣導及公益捐血」活動</v>
      </c>
      <c r="M2793" s="40" t="str">
        <f t="shared" si="134"/>
        <v>臺中市太平區後備憲兵荷松協會</v>
      </c>
    </row>
    <row r="2794" spans="1:13" ht="56.25">
      <c r="A2794" s="102" t="s">
        <v>2819</v>
      </c>
      <c r="B2794" s="102" t="s">
        <v>3482</v>
      </c>
      <c r="C2794" s="102" t="s">
        <v>3483</v>
      </c>
      <c r="D2794" s="102" t="s">
        <v>2795</v>
      </c>
      <c r="E2794" s="103">
        <v>10</v>
      </c>
      <c r="F2794" s="104" t="s">
        <v>44</v>
      </c>
      <c r="G2794" s="106"/>
      <c r="H2794" s="76" t="s">
        <v>1</v>
      </c>
      <c r="I2794" s="105"/>
      <c r="K2794" s="140" t="str">
        <f t="shared" si="132"/>
        <v>社政業務-社會福利-人民團體-獎補助費-對國內團體之捐助</v>
      </c>
      <c r="L2794" s="140" t="str">
        <f t="shared" si="133"/>
        <v>環保燈籠設計比賽</v>
      </c>
      <c r="M2794" s="40" t="str">
        <f t="shared" si="134"/>
        <v>臺中市臺中女國際青年商會</v>
      </c>
    </row>
    <row r="2795" spans="1:13" ht="56.25">
      <c r="A2795" s="102" t="s">
        <v>2819</v>
      </c>
      <c r="B2795" s="102" t="s">
        <v>3484</v>
      </c>
      <c r="C2795" s="102" t="s">
        <v>3485</v>
      </c>
      <c r="D2795" s="102" t="s">
        <v>2795</v>
      </c>
      <c r="E2795" s="103">
        <v>20</v>
      </c>
      <c r="F2795" s="104" t="s">
        <v>44</v>
      </c>
      <c r="G2795" s="106"/>
      <c r="H2795" s="76" t="s">
        <v>1</v>
      </c>
      <c r="I2795" s="105"/>
      <c r="K2795" s="140" t="str">
        <f t="shared" si="132"/>
        <v>社政業務-社會福利-人民團體-獎補助費-對國內團體之捐助</v>
      </c>
      <c r="L2795" s="140" t="str">
        <f t="shared" si="133"/>
        <v>「反詐騙、不酒駕宣導暨節能減碳宣導」活動</v>
      </c>
      <c r="M2795" s="40" t="str">
        <f t="shared" si="134"/>
        <v>臺中市梧棲區安寧交通志工服務協會</v>
      </c>
    </row>
    <row r="2796" spans="1:13" ht="56.25">
      <c r="A2796" s="102" t="s">
        <v>2819</v>
      </c>
      <c r="B2796" s="102" t="s">
        <v>3486</v>
      </c>
      <c r="C2796" s="102" t="s">
        <v>3487</v>
      </c>
      <c r="D2796" s="102" t="s">
        <v>2795</v>
      </c>
      <c r="E2796" s="103">
        <v>20</v>
      </c>
      <c r="F2796" s="104" t="s">
        <v>44</v>
      </c>
      <c r="G2796" s="106"/>
      <c r="H2796" s="76" t="s">
        <v>1</v>
      </c>
      <c r="I2796" s="105"/>
      <c r="K2796" s="140" t="str">
        <f t="shared" si="132"/>
        <v>社政業務-社會福利-人民團體-獎補助費-對國內團體之捐助</v>
      </c>
      <c r="L2796" s="140" t="str">
        <f t="shared" si="133"/>
        <v>福山才藝推展業務參訪暨攜手反毒舞出健康人生</v>
      </c>
      <c r="M2796" s="40" t="str">
        <f t="shared" si="134"/>
        <v>臺中市大肚區福山才藝推展協會</v>
      </c>
    </row>
    <row r="2797" spans="1:13" ht="56.25">
      <c r="A2797" s="102" t="s">
        <v>2819</v>
      </c>
      <c r="B2797" s="102" t="s">
        <v>3488</v>
      </c>
      <c r="C2797" s="102" t="s">
        <v>453</v>
      </c>
      <c r="D2797" s="102" t="s">
        <v>2795</v>
      </c>
      <c r="E2797" s="103">
        <v>20</v>
      </c>
      <c r="F2797" s="104" t="s">
        <v>44</v>
      </c>
      <c r="G2797" s="106"/>
      <c r="H2797" s="76" t="s">
        <v>1</v>
      </c>
      <c r="I2797" s="105"/>
      <c r="K2797" s="140" t="str">
        <f t="shared" si="132"/>
        <v>社政業務-社會福利-人民團體-獎補助費-對國內團體之捐助</v>
      </c>
      <c r="L2797" s="140" t="str">
        <f t="shared" si="133"/>
        <v>「113年親子植樹暨節約用電宣導」活動</v>
      </c>
      <c r="M2797" s="40" t="str">
        <f t="shared" si="134"/>
        <v>臺中市清水路跑觀光協會</v>
      </c>
    </row>
    <row r="2798" spans="1:13" ht="56.25">
      <c r="A2798" s="102" t="s">
        <v>2819</v>
      </c>
      <c r="B2798" s="102" t="s">
        <v>3489</v>
      </c>
      <c r="C2798" s="102" t="s">
        <v>451</v>
      </c>
      <c r="D2798" s="102" t="s">
        <v>2795</v>
      </c>
      <c r="E2798" s="103">
        <v>20</v>
      </c>
      <c r="F2798" s="104" t="s">
        <v>44</v>
      </c>
      <c r="G2798" s="106"/>
      <c r="H2798" s="76" t="s">
        <v>1</v>
      </c>
      <c r="I2798" s="105"/>
      <c r="K2798" s="140" t="str">
        <f t="shared" si="132"/>
        <v>社政業務-社會福利-人民團體-獎補助費-對國內團體之捐助</v>
      </c>
      <c r="L2798" s="140" t="str">
        <f t="shared" si="133"/>
        <v>傳統文化交流講座暨潔淨能源、港務業務宣導</v>
      </c>
      <c r="M2798" s="40" t="str">
        <f t="shared" si="134"/>
        <v>臺中市成功文化交流協會</v>
      </c>
    </row>
    <row r="2799" spans="1:13" ht="75">
      <c r="A2799" s="102" t="s">
        <v>2819</v>
      </c>
      <c r="B2799" s="102" t="s">
        <v>3490</v>
      </c>
      <c r="C2799" s="102" t="s">
        <v>3491</v>
      </c>
      <c r="D2799" s="102" t="s">
        <v>2795</v>
      </c>
      <c r="E2799" s="103">
        <v>60</v>
      </c>
      <c r="F2799" s="104" t="s">
        <v>44</v>
      </c>
      <c r="G2799" s="106"/>
      <c r="H2799" s="76" t="s">
        <v>1</v>
      </c>
      <c r="I2799" s="105"/>
      <c r="K2799" s="140" t="str">
        <f t="shared" si="132"/>
        <v>社政業務-社會福利-人民團體-獎補助費-對國內團體之捐助</v>
      </c>
      <c r="L2799" s="140" t="str">
        <f t="shared" si="133"/>
        <v>全國女同濟聯誼活動暨表揚傑出公益女同濟、傑出公益女企業家</v>
      </c>
      <c r="M2799" s="40" t="str">
        <f t="shared" si="134"/>
        <v>臺中市好幸福國際同濟會梁賴安惠</v>
      </c>
    </row>
    <row r="2800" spans="1:13" ht="112.5">
      <c r="A2800" s="102" t="s">
        <v>2819</v>
      </c>
      <c r="B2800" s="102" t="s">
        <v>3492</v>
      </c>
      <c r="C2800" s="102" t="s">
        <v>3493</v>
      </c>
      <c r="D2800" s="102" t="s">
        <v>2795</v>
      </c>
      <c r="E2800" s="103">
        <v>20</v>
      </c>
      <c r="F2800" s="104" t="s">
        <v>44</v>
      </c>
      <c r="G2800" s="106"/>
      <c r="H2800" s="76" t="s">
        <v>1</v>
      </c>
      <c r="I2800" s="105"/>
      <c r="K2800" s="140" t="str">
        <f t="shared" si="132"/>
        <v>社政業務-社會福利-人民團體-獎補助費-對國內團體之捐助</v>
      </c>
      <c r="L2800" s="140" t="str">
        <f t="shared" si="133"/>
        <v>「2024全民健康、運動、舞蹈動起來活力賽及愛心關懷弱勢持續推廣性別平等暨節能護地球宣導」活動</v>
      </c>
      <c r="M2800" s="40" t="str">
        <f t="shared" si="134"/>
        <v>臺中市大肚區婦女關懷協會</v>
      </c>
    </row>
    <row r="2801" spans="1:13" ht="56.25">
      <c r="A2801" s="102" t="s">
        <v>2819</v>
      </c>
      <c r="B2801" s="102" t="s">
        <v>3494</v>
      </c>
      <c r="C2801" s="102" t="s">
        <v>3495</v>
      </c>
      <c r="D2801" s="102" t="s">
        <v>2795</v>
      </c>
      <c r="E2801" s="103">
        <v>12</v>
      </c>
      <c r="F2801" s="104" t="s">
        <v>44</v>
      </c>
      <c r="G2801" s="106"/>
      <c r="H2801" s="76" t="s">
        <v>1</v>
      </c>
      <c r="I2801" s="105"/>
      <c r="K2801" s="140" t="str">
        <f t="shared" si="132"/>
        <v>社政業務-社會福利-人民團體-獎補助費-對國內團體之捐助</v>
      </c>
      <c r="L2801" s="140" t="str">
        <f t="shared" si="133"/>
        <v>113年臺中市生命教育活動</v>
      </c>
      <c r="M2801" s="40" t="str">
        <f t="shared" si="134"/>
        <v>台灣原住民族文化推廣協會</v>
      </c>
    </row>
    <row r="2802" spans="1:13" ht="56.25">
      <c r="A2802" s="102" t="s">
        <v>2819</v>
      </c>
      <c r="B2802" s="102" t="s">
        <v>3496</v>
      </c>
      <c r="C2802" s="102" t="s">
        <v>3497</v>
      </c>
      <c r="D2802" s="102" t="s">
        <v>2795</v>
      </c>
      <c r="E2802" s="103">
        <v>20</v>
      </c>
      <c r="F2802" s="104" t="s">
        <v>44</v>
      </c>
      <c r="G2802" s="106"/>
      <c r="H2802" s="76" t="s">
        <v>1</v>
      </c>
      <c r="I2802" s="105"/>
      <c r="K2802" s="140" t="str">
        <f t="shared" si="132"/>
        <v>社政業務-社會福利-人民團體-獎補助費-對國內團體之捐助</v>
      </c>
      <c r="L2802" s="140" t="str">
        <f t="shared" si="133"/>
        <v>113年沙轆社藝文音樂饗宴活動</v>
      </c>
      <c r="M2802" s="40" t="str">
        <f t="shared" si="134"/>
        <v>臺中市沙轆社文化促進會</v>
      </c>
    </row>
    <row r="2803" spans="1:13" ht="56.25">
      <c r="A2803" s="102" t="s">
        <v>2819</v>
      </c>
      <c r="B2803" s="102" t="s">
        <v>3498</v>
      </c>
      <c r="C2803" s="102" t="s">
        <v>1264</v>
      </c>
      <c r="D2803" s="102" t="s">
        <v>2795</v>
      </c>
      <c r="E2803" s="103">
        <v>20</v>
      </c>
      <c r="F2803" s="104" t="s">
        <v>44</v>
      </c>
      <c r="G2803" s="106"/>
      <c r="H2803" s="76" t="s">
        <v>1</v>
      </c>
      <c r="I2803" s="105"/>
      <c r="K2803" s="140" t="str">
        <f t="shared" si="132"/>
        <v>社政業務-社會福利-人民團體-獎補助費-對國內團體之捐助</v>
      </c>
      <c r="L2803" s="140" t="str">
        <f t="shared" si="133"/>
        <v>活力運動舞蹈觀摩研習暨節約用電及推廣港務宣導活動</v>
      </c>
      <c r="M2803" s="40" t="str">
        <f t="shared" si="134"/>
        <v>臺中市活力運動推廣協會</v>
      </c>
    </row>
    <row r="2804" spans="1:13" ht="56.25">
      <c r="A2804" s="102" t="s">
        <v>2819</v>
      </c>
      <c r="B2804" s="102" t="s">
        <v>3499</v>
      </c>
      <c r="C2804" s="102" t="s">
        <v>3500</v>
      </c>
      <c r="D2804" s="102" t="s">
        <v>2795</v>
      </c>
      <c r="E2804" s="103">
        <v>20</v>
      </c>
      <c r="F2804" s="104" t="s">
        <v>44</v>
      </c>
      <c r="G2804" s="106"/>
      <c r="H2804" s="76" t="s">
        <v>1</v>
      </c>
      <c r="I2804" s="105"/>
      <c r="K2804" s="140" t="str">
        <f t="shared" si="132"/>
        <v>社政業務-社會福利-人民團體-獎補助費-對國內團體之捐助</v>
      </c>
      <c r="L2804" s="140" t="str">
        <f t="shared" si="133"/>
        <v>南管祭典音樂研習班</v>
      </c>
      <c r="M2804" s="40" t="str">
        <f t="shared" si="134"/>
        <v>台灣淡南民俗文化研究會</v>
      </c>
    </row>
    <row r="2805" spans="1:13" ht="75">
      <c r="A2805" s="102" t="s">
        <v>2819</v>
      </c>
      <c r="B2805" s="102" t="s">
        <v>3501</v>
      </c>
      <c r="C2805" s="102" t="s">
        <v>467</v>
      </c>
      <c r="D2805" s="102" t="s">
        <v>2795</v>
      </c>
      <c r="E2805" s="103">
        <v>10</v>
      </c>
      <c r="F2805" s="104" t="s">
        <v>44</v>
      </c>
      <c r="G2805" s="106"/>
      <c r="H2805" s="76" t="s">
        <v>1</v>
      </c>
      <c r="I2805" s="105"/>
      <c r="K2805" s="140" t="str">
        <f t="shared" si="132"/>
        <v>社政業務-社會福利-人民團體-獎補助費-對國內團體之捐助</v>
      </c>
      <c r="L2805" s="140" t="str">
        <f t="shared" si="133"/>
        <v>「健康與疾病預防講座暨潔淨能源、港務業務宣導」活動</v>
      </c>
      <c r="M2805" s="40" t="str">
        <f t="shared" si="134"/>
        <v>臺中市橋頭幸福長青協會</v>
      </c>
    </row>
    <row r="2806" spans="1:13" ht="75">
      <c r="A2806" s="102" t="s">
        <v>2819</v>
      </c>
      <c r="B2806" s="102" t="s">
        <v>3502</v>
      </c>
      <c r="C2806" s="102" t="s">
        <v>3503</v>
      </c>
      <c r="D2806" s="102" t="s">
        <v>2795</v>
      </c>
      <c r="E2806" s="103">
        <v>20</v>
      </c>
      <c r="F2806" s="104" t="s">
        <v>44</v>
      </c>
      <c r="G2806" s="106"/>
      <c r="H2806" s="76" t="s">
        <v>1</v>
      </c>
      <c r="I2806" s="105"/>
      <c r="K2806" s="140" t="str">
        <f t="shared" si="132"/>
        <v>社政業務-社會福利-人民團體-獎補助費-對國內團體之捐助</v>
      </c>
      <c r="L2806" s="140" t="str">
        <f t="shared" si="133"/>
        <v>「迎春送暖關懷弱勢團體暨節能減碳及推廣乾淨能源政策宣導」活動</v>
      </c>
      <c r="M2806" s="40" t="str">
        <f t="shared" si="134"/>
        <v>臺中市龍井後備憲兵荷松協會廖展績</v>
      </c>
    </row>
    <row r="2807" spans="1:13" ht="56.25">
      <c r="A2807" s="102" t="s">
        <v>2819</v>
      </c>
      <c r="B2807" s="102" t="s">
        <v>3504</v>
      </c>
      <c r="C2807" s="102" t="s">
        <v>3505</v>
      </c>
      <c r="D2807" s="102" t="s">
        <v>2795</v>
      </c>
      <c r="E2807" s="103">
        <v>8</v>
      </c>
      <c r="F2807" s="104" t="s">
        <v>44</v>
      </c>
      <c r="G2807" s="106"/>
      <c r="H2807" s="76" t="s">
        <v>1</v>
      </c>
      <c r="I2807" s="105"/>
      <c r="K2807" s="140" t="str">
        <f t="shared" si="132"/>
        <v>社政業務-社會福利-人民團體-獎補助費-對國內團體之捐助</v>
      </c>
      <c r="L2807" s="140" t="str">
        <f t="shared" si="133"/>
        <v>「113年度台中市教師職業工會盃羽球錦標賽」活動</v>
      </c>
      <c r="M2807" s="40" t="str">
        <f t="shared" si="134"/>
        <v>臺中市教師會張永青</v>
      </c>
    </row>
    <row r="2808" spans="1:13" ht="75">
      <c r="A2808" s="102" t="s">
        <v>2819</v>
      </c>
      <c r="B2808" s="102" t="s">
        <v>3506</v>
      </c>
      <c r="C2808" s="102" t="s">
        <v>3507</v>
      </c>
      <c r="D2808" s="102" t="s">
        <v>2795</v>
      </c>
      <c r="E2808" s="103">
        <v>10</v>
      </c>
      <c r="F2808" s="104" t="s">
        <v>44</v>
      </c>
      <c r="G2808" s="106"/>
      <c r="H2808" s="76" t="s">
        <v>1</v>
      </c>
      <c r="I2808" s="105"/>
      <c r="K2808" s="140" t="str">
        <f t="shared" si="132"/>
        <v>社政業務-社會福利-人民團體-獎補助費-對國內團體之捐助</v>
      </c>
      <c r="L2808" s="140" t="str">
        <f t="shared" si="133"/>
        <v>「113年度清水區全民歌唱研習觀摩及節約用電宣導活動」</v>
      </c>
      <c r="M2808" s="40" t="str">
        <f t="shared" si="134"/>
        <v>臺中市牛罵頭歌唱協會許錦英</v>
      </c>
    </row>
    <row r="2809" spans="1:13" ht="93.75">
      <c r="A2809" s="102" t="s">
        <v>313</v>
      </c>
      <c r="B2809" s="102" t="s">
        <v>3508</v>
      </c>
      <c r="C2809" s="102" t="s">
        <v>3509</v>
      </c>
      <c r="D2809" s="102" t="s">
        <v>2795</v>
      </c>
      <c r="E2809" s="103">
        <v>30</v>
      </c>
      <c r="F2809" s="104" t="s">
        <v>44</v>
      </c>
      <c r="G2809" s="106"/>
      <c r="H2809" s="76" t="s">
        <v>1</v>
      </c>
      <c r="I2809" s="105"/>
      <c r="K2809" s="140" t="str">
        <f t="shared" si="132"/>
        <v>一般建築及設備-一般建築及設備-獎補助費-對國內團體之捐助</v>
      </c>
      <c r="L2809" s="140" t="str">
        <f t="shared" si="133"/>
        <v>113年度建立社區照顧關懷據點並設置巷弄長照站之充實設施設備費用-資本門</v>
      </c>
      <c r="M2809" s="40" t="str">
        <f t="shared" si="134"/>
        <v>社團法人台中市東區東英社區發展協會</v>
      </c>
    </row>
    <row r="2810" spans="1:13" ht="75">
      <c r="A2810" s="102" t="s">
        <v>313</v>
      </c>
      <c r="B2810" s="102" t="s">
        <v>3510</v>
      </c>
      <c r="C2810" s="102" t="s">
        <v>3264</v>
      </c>
      <c r="D2810" s="102" t="s">
        <v>2795</v>
      </c>
      <c r="E2810" s="103">
        <v>21</v>
      </c>
      <c r="F2810" s="104" t="s">
        <v>44</v>
      </c>
      <c r="G2810" s="106"/>
      <c r="H2810" s="76" t="s">
        <v>1</v>
      </c>
      <c r="I2810" s="105"/>
      <c r="K2810" s="140" t="str">
        <f t="shared" si="132"/>
        <v>一般建築及設備-一般建築及設備-獎補助費-對國內團體之捐助</v>
      </c>
      <c r="L2810" s="140" t="str">
        <f t="shared" si="133"/>
        <v>一般性獎助計畫經費申請獎助項目及基準之充實設施設備費-資本門</v>
      </c>
      <c r="M2810" s="40" t="str">
        <f t="shared" si="134"/>
        <v>財團法人老五老基金會</v>
      </c>
    </row>
    <row r="2811" spans="1:13" ht="75">
      <c r="A2811" s="102" t="s">
        <v>313</v>
      </c>
      <c r="B2811" s="102" t="s">
        <v>3079</v>
      </c>
      <c r="C2811" s="102" t="s">
        <v>3511</v>
      </c>
      <c r="D2811" s="102" t="s">
        <v>2795</v>
      </c>
      <c r="E2811" s="103">
        <v>21</v>
      </c>
      <c r="F2811" s="104" t="s">
        <v>44</v>
      </c>
      <c r="G2811" s="106"/>
      <c r="H2811" s="76" t="s">
        <v>1</v>
      </c>
      <c r="I2811" s="105"/>
      <c r="K2811" s="140" t="str">
        <f t="shared" si="132"/>
        <v>一般建築及設備-一般建築及設備-獎補助費-對國內團體之捐助</v>
      </c>
      <c r="L2811" s="140" t="str">
        <f t="shared" si="133"/>
        <v>建立社區照顧關懷據點並設置巷弄長照站之充實設施設備費用-資本門</v>
      </c>
      <c r="M2811" s="40" t="str">
        <f t="shared" si="134"/>
        <v>台中市東區東興社區發展協會</v>
      </c>
    </row>
    <row r="2812" spans="1:13" ht="75">
      <c r="A2812" s="102" t="s">
        <v>313</v>
      </c>
      <c r="B2812" s="102" t="s">
        <v>3079</v>
      </c>
      <c r="C2812" s="102" t="s">
        <v>3512</v>
      </c>
      <c r="D2812" s="102" t="s">
        <v>2795</v>
      </c>
      <c r="E2812" s="103">
        <v>32</v>
      </c>
      <c r="F2812" s="104" t="s">
        <v>44</v>
      </c>
      <c r="G2812" s="106"/>
      <c r="H2812" s="76" t="s">
        <v>1</v>
      </c>
      <c r="I2812" s="105"/>
      <c r="K2812" s="140" t="str">
        <f t="shared" si="132"/>
        <v>一般建築及設備-一般建築及設備-獎補助費-對國內團體之捐助</v>
      </c>
      <c r="L2812" s="140" t="str">
        <f t="shared" si="133"/>
        <v>建立社區照顧關懷據點並設置巷弄長照站之充實設施設備費用-資本門</v>
      </c>
      <c r="M2812" s="40" t="str">
        <f t="shared" si="134"/>
        <v>臺中市新社區月湖社區發展協會高清源</v>
      </c>
    </row>
    <row r="2813" spans="1:13" ht="75">
      <c r="A2813" s="102" t="s">
        <v>313</v>
      </c>
      <c r="B2813" s="102" t="s">
        <v>3079</v>
      </c>
      <c r="C2813" s="102" t="s">
        <v>2511</v>
      </c>
      <c r="D2813" s="102" t="s">
        <v>2795</v>
      </c>
      <c r="E2813" s="103">
        <v>50</v>
      </c>
      <c r="F2813" s="104" t="s">
        <v>44</v>
      </c>
      <c r="G2813" s="106"/>
      <c r="H2813" s="76" t="s">
        <v>1</v>
      </c>
      <c r="I2813" s="105"/>
      <c r="K2813" s="140" t="str">
        <f t="shared" si="132"/>
        <v>一般建築及設備-一般建築及設備-獎補助費-對國內團體之捐助</v>
      </c>
      <c r="L2813" s="140" t="str">
        <f t="shared" si="133"/>
        <v>建立社區照顧關懷據點並設置巷弄長照站之充實設施設備費用-資本門</v>
      </c>
      <c r="M2813" s="40" t="str">
        <f t="shared" si="134"/>
        <v>臺中市東勢區中嵙社區發展協會</v>
      </c>
    </row>
    <row r="2814" spans="1:13" ht="75">
      <c r="A2814" s="102" t="s">
        <v>313</v>
      </c>
      <c r="B2814" s="102" t="s">
        <v>3510</v>
      </c>
      <c r="C2814" s="102" t="s">
        <v>3513</v>
      </c>
      <c r="D2814" s="102" t="s">
        <v>2795</v>
      </c>
      <c r="E2814" s="103">
        <v>50</v>
      </c>
      <c r="F2814" s="104" t="s">
        <v>44</v>
      </c>
      <c r="G2814" s="106"/>
      <c r="H2814" s="76" t="s">
        <v>1</v>
      </c>
      <c r="I2814" s="105"/>
      <c r="K2814" s="140" t="str">
        <f t="shared" si="132"/>
        <v>一般建築及設備-一般建築及設備-獎補助費-對國內團體之捐助</v>
      </c>
      <c r="L2814" s="140" t="str">
        <f t="shared" si="133"/>
        <v>一般性獎助計畫經費申請獎助項目及基準之充實設施設備費-資本門</v>
      </c>
      <c r="M2814" s="40" t="str">
        <f t="shared" si="134"/>
        <v>臺中市后里區聯合社區發展協會關懷據點</v>
      </c>
    </row>
    <row r="2815" spans="1:13" ht="75">
      <c r="A2815" s="102" t="s">
        <v>313</v>
      </c>
      <c r="B2815" s="102" t="s">
        <v>3514</v>
      </c>
      <c r="C2815" s="102" t="s">
        <v>3515</v>
      </c>
      <c r="D2815" s="102" t="s">
        <v>2795</v>
      </c>
      <c r="E2815" s="103">
        <v>50</v>
      </c>
      <c r="F2815" s="104" t="s">
        <v>44</v>
      </c>
      <c r="G2815" s="106"/>
      <c r="H2815" s="76" t="s">
        <v>1</v>
      </c>
      <c r="I2815" s="105"/>
      <c r="K2815" s="140" t="str">
        <f t="shared" si="132"/>
        <v>一般建築及設備-一般建築及設備-獎補助費-對國內團體之捐助</v>
      </c>
      <c r="L2815" s="140" t="str">
        <f t="shared" si="133"/>
        <v>建立社區照顧關懷據點並設置巷弄長照站之「充實設施設備」費用-資本門</v>
      </c>
      <c r="M2815" s="40" t="str">
        <f t="shared" si="134"/>
        <v>臺中市沙鹿區公明社區發展協會</v>
      </c>
    </row>
    <row r="2816" spans="1:13" ht="56.25">
      <c r="A2816" s="102" t="s">
        <v>313</v>
      </c>
      <c r="B2816" s="102" t="s">
        <v>3516</v>
      </c>
      <c r="C2816" s="102" t="s">
        <v>3517</v>
      </c>
      <c r="D2816" s="102" t="s">
        <v>2795</v>
      </c>
      <c r="E2816" s="103">
        <v>50</v>
      </c>
      <c r="F2816" s="104" t="s">
        <v>44</v>
      </c>
      <c r="G2816" s="106"/>
      <c r="H2816" s="76" t="s">
        <v>1</v>
      </c>
      <c r="I2816" s="105"/>
      <c r="K2816" s="140" t="str">
        <f t="shared" si="132"/>
        <v>一般建築及設備-一般建築及設備-獎補助費-對國內團體之捐助</v>
      </c>
      <c r="L2816" s="140" t="str">
        <f t="shared" si="133"/>
        <v>建立社區照顧關懷據點之充實設施設備-資本門</v>
      </c>
      <c r="M2816" s="40" t="str">
        <f t="shared" si="134"/>
        <v>台中市南屯區向心社區發展協會</v>
      </c>
    </row>
    <row r="2817" spans="1:13" ht="75">
      <c r="A2817" s="102" t="s">
        <v>313</v>
      </c>
      <c r="B2817" s="102" t="s">
        <v>3514</v>
      </c>
      <c r="C2817" s="102" t="s">
        <v>411</v>
      </c>
      <c r="D2817" s="102" t="s">
        <v>2795</v>
      </c>
      <c r="E2817" s="103">
        <v>50</v>
      </c>
      <c r="F2817" s="104" t="s">
        <v>44</v>
      </c>
      <c r="G2817" s="106"/>
      <c r="H2817" s="76" t="s">
        <v>1</v>
      </c>
      <c r="I2817" s="105"/>
      <c r="K2817" s="140" t="str">
        <f t="shared" si="132"/>
        <v>一般建築及設備-一般建築及設備-獎補助費-對國內團體之捐助</v>
      </c>
      <c r="L2817" s="140" t="str">
        <f t="shared" si="133"/>
        <v>建立社區照顧關懷據點並設置巷弄長照站之「充實設施設備」費用-資本門</v>
      </c>
      <c r="M2817" s="40" t="str">
        <f t="shared" si="134"/>
        <v>臺中市好生活愛護關懷協會</v>
      </c>
    </row>
    <row r="2818" spans="1:13" ht="75">
      <c r="A2818" s="102" t="s">
        <v>313</v>
      </c>
      <c r="B2818" s="102" t="s">
        <v>3514</v>
      </c>
      <c r="C2818" s="102" t="s">
        <v>3518</v>
      </c>
      <c r="D2818" s="102" t="s">
        <v>2795</v>
      </c>
      <c r="E2818" s="103">
        <v>50</v>
      </c>
      <c r="F2818" s="104" t="s">
        <v>44</v>
      </c>
      <c r="G2818" s="106"/>
      <c r="H2818" s="76" t="s">
        <v>1</v>
      </c>
      <c r="I2818" s="105"/>
      <c r="K2818" s="140" t="str">
        <f t="shared" si="132"/>
        <v>一般建築及設備-一般建築及設備-獎補助費-對國內團體之捐助</v>
      </c>
      <c r="L2818" s="140" t="str">
        <f t="shared" si="133"/>
        <v>建立社區照顧關懷據點並設置巷弄長照站之「充實設施設備」費用-資本門</v>
      </c>
      <c r="M2818" s="40" t="str">
        <f t="shared" si="134"/>
        <v>臺中市沙鹿區沙鹿社區發展協會</v>
      </c>
    </row>
    <row r="2819" spans="1:13" ht="56.25">
      <c r="A2819" s="102" t="s">
        <v>313</v>
      </c>
      <c r="B2819" s="102" t="s">
        <v>3519</v>
      </c>
      <c r="C2819" s="102" t="s">
        <v>3082</v>
      </c>
      <c r="D2819" s="102" t="s">
        <v>2795</v>
      </c>
      <c r="E2819" s="103">
        <v>65</v>
      </c>
      <c r="F2819" s="104" t="s">
        <v>44</v>
      </c>
      <c r="G2819" s="106"/>
      <c r="H2819" s="76" t="s">
        <v>1</v>
      </c>
      <c r="I2819" s="105"/>
      <c r="K2819" s="140" t="str">
        <f t="shared" si="132"/>
        <v>一般建築及設備-一般建築及設備-獎補助費-對國內團體之捐助</v>
      </c>
      <c r="L2819" s="140" t="str">
        <f t="shared" si="133"/>
        <v>建立社區照顧關懷據點之開辦設施設備費用-資本門</v>
      </c>
      <c r="M2819" s="40" t="str">
        <f t="shared" si="134"/>
        <v>臺中市豐原區大南嵩社區發展協會李宜峰</v>
      </c>
    </row>
    <row r="2820" spans="1:13" ht="56.25">
      <c r="A2820" s="102" t="s">
        <v>313</v>
      </c>
      <c r="B2820" s="102" t="s">
        <v>3516</v>
      </c>
      <c r="C2820" s="102" t="s">
        <v>3087</v>
      </c>
      <c r="D2820" s="102" t="s">
        <v>2795</v>
      </c>
      <c r="E2820" s="103">
        <v>64</v>
      </c>
      <c r="F2820" s="104" t="s">
        <v>44</v>
      </c>
      <c r="G2820" s="106"/>
      <c r="H2820" s="76" t="s">
        <v>1</v>
      </c>
      <c r="I2820" s="105"/>
      <c r="K2820" s="140" t="str">
        <f t="shared" ref="K2820:K2883" si="135">A2820</f>
        <v>一般建築及設備-一般建築及設備-獎補助費-對國內團體之捐助</v>
      </c>
      <c r="L2820" s="140" t="str">
        <f t="shared" ref="L2820:L2883" si="136">B2820</f>
        <v>建立社區照顧關懷據點之充實設施設備-資本門</v>
      </c>
      <c r="M2820" s="40" t="str">
        <f t="shared" ref="M2820:M2883" si="137">C2820</f>
        <v>社團法人台中市興福關懷協會</v>
      </c>
    </row>
    <row r="2821" spans="1:13" ht="56.25">
      <c r="A2821" s="102" t="s">
        <v>313</v>
      </c>
      <c r="B2821" s="102" t="s">
        <v>3520</v>
      </c>
      <c r="C2821" s="102" t="s">
        <v>3088</v>
      </c>
      <c r="D2821" s="102" t="s">
        <v>2795</v>
      </c>
      <c r="E2821" s="103">
        <v>25</v>
      </c>
      <c r="F2821" s="104" t="s">
        <v>44</v>
      </c>
      <c r="G2821" s="106"/>
      <c r="H2821" s="76" t="s">
        <v>1</v>
      </c>
      <c r="I2821" s="105"/>
      <c r="K2821" s="140" t="str">
        <f t="shared" si="135"/>
        <v>一般建築及設備-一般建築及設備-獎補助費-對國內團體之捐助</v>
      </c>
      <c r="L2821" s="140" t="str">
        <f t="shared" si="136"/>
        <v>建立社區照顧關懷據點之充實設施設備費用-資本門</v>
      </c>
      <c r="M2821" s="40" t="str">
        <f t="shared" si="137"/>
        <v>臺中市霧峰區南勢社區發展協會李俊英</v>
      </c>
    </row>
    <row r="2822" spans="1:13" ht="75">
      <c r="A2822" s="102" t="s">
        <v>313</v>
      </c>
      <c r="B2822" s="102" t="s">
        <v>3079</v>
      </c>
      <c r="C2822" s="102" t="s">
        <v>3098</v>
      </c>
      <c r="D2822" s="102" t="s">
        <v>2795</v>
      </c>
      <c r="E2822" s="103">
        <v>29</v>
      </c>
      <c r="F2822" s="104" t="s">
        <v>44</v>
      </c>
      <c r="G2822" s="106"/>
      <c r="H2822" s="76" t="s">
        <v>1</v>
      </c>
      <c r="I2822" s="105"/>
      <c r="K2822" s="140" t="str">
        <f t="shared" si="135"/>
        <v>一般建築及設備-一般建築及設備-獎補助費-對國內團體之捐助</v>
      </c>
      <c r="L2822" s="140" t="str">
        <f t="shared" si="136"/>
        <v>建立社區照顧關懷據點並設置巷弄長照站之充實設施設備費用-資本門</v>
      </c>
      <c r="M2822" s="40" t="str">
        <f t="shared" si="137"/>
        <v>社團法人臺中市春天女性成長協會</v>
      </c>
    </row>
    <row r="2823" spans="1:13" ht="56.25">
      <c r="A2823" s="102" t="s">
        <v>313</v>
      </c>
      <c r="B2823" s="102" t="s">
        <v>3516</v>
      </c>
      <c r="C2823" s="102" t="s">
        <v>3100</v>
      </c>
      <c r="D2823" s="102" t="s">
        <v>2795</v>
      </c>
      <c r="E2823" s="103">
        <v>30</v>
      </c>
      <c r="F2823" s="104" t="s">
        <v>44</v>
      </c>
      <c r="G2823" s="106"/>
      <c r="H2823" s="76" t="s">
        <v>1</v>
      </c>
      <c r="I2823" s="105"/>
      <c r="K2823" s="140" t="str">
        <f t="shared" si="135"/>
        <v>一般建築及設備-一般建築及設備-獎補助費-對國內團體之捐助</v>
      </c>
      <c r="L2823" s="140" t="str">
        <f t="shared" si="136"/>
        <v>建立社區照顧關懷據點之充實設施設備-資本門</v>
      </c>
      <c r="M2823" s="40" t="str">
        <f t="shared" si="137"/>
        <v>臺中市沙鹿區清泉社區發展協會蔡國欣</v>
      </c>
    </row>
    <row r="2824" spans="1:13" ht="75">
      <c r="A2824" s="102" t="s">
        <v>313</v>
      </c>
      <c r="B2824" s="102" t="s">
        <v>3079</v>
      </c>
      <c r="C2824" s="102" t="s">
        <v>3101</v>
      </c>
      <c r="D2824" s="102" t="s">
        <v>2795</v>
      </c>
      <c r="E2824" s="103">
        <v>40</v>
      </c>
      <c r="F2824" s="104" t="s">
        <v>44</v>
      </c>
      <c r="G2824" s="106"/>
      <c r="H2824" s="76" t="s">
        <v>1</v>
      </c>
      <c r="I2824" s="105"/>
      <c r="K2824" s="140" t="str">
        <f t="shared" si="135"/>
        <v>一般建築及設備-一般建築及設備-獎補助費-對國內團體之捐助</v>
      </c>
      <c r="L2824" s="140" t="str">
        <f t="shared" si="136"/>
        <v>建立社區照顧關懷據點並設置巷弄長照站之充實設施設備費用-資本門</v>
      </c>
      <c r="M2824" s="40" t="str">
        <f t="shared" si="137"/>
        <v>台中市東勢區上城社區發展協會張玉雲李月霞</v>
      </c>
    </row>
    <row r="2825" spans="1:13" ht="56.25">
      <c r="A2825" s="102" t="s">
        <v>313</v>
      </c>
      <c r="B2825" s="102" t="s">
        <v>3520</v>
      </c>
      <c r="C2825" s="102" t="s">
        <v>3521</v>
      </c>
      <c r="D2825" s="102" t="s">
        <v>2795</v>
      </c>
      <c r="E2825" s="103">
        <v>50</v>
      </c>
      <c r="F2825" s="104" t="s">
        <v>44</v>
      </c>
      <c r="G2825" s="106"/>
      <c r="H2825" s="76" t="s">
        <v>1</v>
      </c>
      <c r="I2825" s="105"/>
      <c r="K2825" s="140" t="str">
        <f t="shared" si="135"/>
        <v>一般建築及設備-一般建築及設備-獎補助費-對國內團體之捐助</v>
      </c>
      <c r="L2825" s="140" t="str">
        <f t="shared" si="136"/>
        <v>建立社區照顧關懷據點之充實設施設備費用-資本門</v>
      </c>
      <c r="M2825" s="40" t="str">
        <f t="shared" si="137"/>
        <v>臺中市太平區光隆社區發展協會</v>
      </c>
    </row>
    <row r="2826" spans="1:13" ht="75">
      <c r="A2826" s="102" t="s">
        <v>313</v>
      </c>
      <c r="B2826" s="102" t="s">
        <v>3079</v>
      </c>
      <c r="C2826" s="102" t="s">
        <v>3104</v>
      </c>
      <c r="D2826" s="102" t="s">
        <v>2795</v>
      </c>
      <c r="E2826" s="103">
        <v>74</v>
      </c>
      <c r="F2826" s="104" t="s">
        <v>44</v>
      </c>
      <c r="G2826" s="106"/>
      <c r="H2826" s="76" t="s">
        <v>1</v>
      </c>
      <c r="I2826" s="105"/>
      <c r="K2826" s="140" t="str">
        <f t="shared" si="135"/>
        <v>一般建築及設備-一般建築及設備-獎補助費-對國內團體之捐助</v>
      </c>
      <c r="L2826" s="140" t="str">
        <f t="shared" si="136"/>
        <v>建立社區照顧關懷據點並設置巷弄長照站之充實設施設備費用-資本門</v>
      </c>
      <c r="M2826" s="40" t="str">
        <f t="shared" si="137"/>
        <v>社團法人臺中市西區大和社區發展協會</v>
      </c>
    </row>
    <row r="2827" spans="1:13" ht="56.25">
      <c r="A2827" s="102" t="s">
        <v>313</v>
      </c>
      <c r="B2827" s="102" t="s">
        <v>3520</v>
      </c>
      <c r="C2827" s="102" t="s">
        <v>3522</v>
      </c>
      <c r="D2827" s="102" t="s">
        <v>2795</v>
      </c>
      <c r="E2827" s="103">
        <v>50</v>
      </c>
      <c r="F2827" s="104" t="s">
        <v>44</v>
      </c>
      <c r="G2827" s="106"/>
      <c r="H2827" s="76" t="s">
        <v>1</v>
      </c>
      <c r="I2827" s="105"/>
      <c r="K2827" s="140" t="str">
        <f t="shared" si="135"/>
        <v>一般建築及設備-一般建築及設備-獎補助費-對國內團體之捐助</v>
      </c>
      <c r="L2827" s="140" t="str">
        <f t="shared" si="136"/>
        <v>建立社區照顧關懷據點之充實設施設備費用-資本門</v>
      </c>
      <c r="M2827" s="40" t="str">
        <f t="shared" si="137"/>
        <v>台中市南區南和社區發展協會</v>
      </c>
    </row>
    <row r="2828" spans="1:13" ht="75">
      <c r="A2828" s="102" t="s">
        <v>313</v>
      </c>
      <c r="B2828" s="102" t="s">
        <v>3079</v>
      </c>
      <c r="C2828" s="102" t="s">
        <v>3107</v>
      </c>
      <c r="D2828" s="102" t="s">
        <v>2795</v>
      </c>
      <c r="E2828" s="103">
        <v>15</v>
      </c>
      <c r="F2828" s="104" t="s">
        <v>44</v>
      </c>
      <c r="G2828" s="106"/>
      <c r="H2828" s="76" t="s">
        <v>1</v>
      </c>
      <c r="I2828" s="105"/>
      <c r="K2828" s="140" t="str">
        <f t="shared" si="135"/>
        <v>一般建築及設備-一般建築及設備-獎補助費-對國內團體之捐助</v>
      </c>
      <c r="L2828" s="140" t="str">
        <f t="shared" si="136"/>
        <v>建立社區照顧關懷據點並設置巷弄長照站之充實設施設備費用-資本門</v>
      </c>
      <c r="M2828" s="40" t="str">
        <f t="shared" si="137"/>
        <v>臺中市大甲區幸福社區發展協會</v>
      </c>
    </row>
    <row r="2829" spans="1:13" ht="56.25">
      <c r="A2829" s="102" t="s">
        <v>313</v>
      </c>
      <c r="B2829" s="102" t="s">
        <v>3516</v>
      </c>
      <c r="C2829" s="102" t="s">
        <v>3523</v>
      </c>
      <c r="D2829" s="102" t="s">
        <v>2795</v>
      </c>
      <c r="E2829" s="103">
        <v>50</v>
      </c>
      <c r="F2829" s="104" t="s">
        <v>44</v>
      </c>
      <c r="G2829" s="106"/>
      <c r="H2829" s="76" t="s">
        <v>1</v>
      </c>
      <c r="I2829" s="105"/>
      <c r="K2829" s="140" t="str">
        <f t="shared" si="135"/>
        <v>一般建築及設備-一般建築及設備-獎補助費-對國內團體之捐助</v>
      </c>
      <c r="L2829" s="140" t="str">
        <f t="shared" si="136"/>
        <v>建立社區照顧關懷據點之充實設施設備-資本門</v>
      </c>
      <c r="M2829" s="40" t="str">
        <f t="shared" si="137"/>
        <v>臺中市沙鹿區洛泉社區發展協會</v>
      </c>
    </row>
    <row r="2830" spans="1:13" ht="75">
      <c r="A2830" s="102" t="s">
        <v>313</v>
      </c>
      <c r="B2830" s="102" t="s">
        <v>3079</v>
      </c>
      <c r="C2830" s="102" t="s">
        <v>3108</v>
      </c>
      <c r="D2830" s="102" t="s">
        <v>2795</v>
      </c>
      <c r="E2830" s="103">
        <v>24</v>
      </c>
      <c r="F2830" s="104" t="s">
        <v>44</v>
      </c>
      <c r="G2830" s="106"/>
      <c r="H2830" s="76" t="s">
        <v>1</v>
      </c>
      <c r="I2830" s="105"/>
      <c r="K2830" s="140" t="str">
        <f t="shared" si="135"/>
        <v>一般建築及設備-一般建築及設備-獎補助費-對國內團體之捐助</v>
      </c>
      <c r="L2830" s="140" t="str">
        <f t="shared" si="136"/>
        <v>建立社區照顧關懷據點並設置巷弄長照站之充實設施設備費用-資本門</v>
      </c>
      <c r="M2830" s="40" t="str">
        <f t="shared" si="137"/>
        <v>臺中市沙鹿區斗抵社區發展協會</v>
      </c>
    </row>
    <row r="2831" spans="1:13" ht="56.25">
      <c r="A2831" s="102" t="s">
        <v>313</v>
      </c>
      <c r="B2831" s="102" t="s">
        <v>3520</v>
      </c>
      <c r="C2831" s="102" t="s">
        <v>3109</v>
      </c>
      <c r="D2831" s="102" t="s">
        <v>2795</v>
      </c>
      <c r="E2831" s="103">
        <v>29</v>
      </c>
      <c r="F2831" s="104" t="s">
        <v>44</v>
      </c>
      <c r="G2831" s="106"/>
      <c r="H2831" s="76" t="s">
        <v>1</v>
      </c>
      <c r="I2831" s="105"/>
      <c r="K2831" s="140" t="str">
        <f t="shared" si="135"/>
        <v>一般建築及設備-一般建築及設備-獎補助費-對國內團體之捐助</v>
      </c>
      <c r="L2831" s="140" t="str">
        <f t="shared" si="136"/>
        <v>建立社區照顧關懷據點之充實設施設備費用-資本門</v>
      </c>
      <c r="M2831" s="40" t="str">
        <f t="shared" si="137"/>
        <v>社團法人中華傳愛社區服務協會</v>
      </c>
    </row>
    <row r="2832" spans="1:13" ht="56.25">
      <c r="A2832" s="102" t="s">
        <v>313</v>
      </c>
      <c r="B2832" s="102" t="s">
        <v>3520</v>
      </c>
      <c r="C2832" s="102" t="s">
        <v>3524</v>
      </c>
      <c r="D2832" s="102" t="s">
        <v>2795</v>
      </c>
      <c r="E2832" s="103">
        <v>18</v>
      </c>
      <c r="F2832" s="104" t="s">
        <v>44</v>
      </c>
      <c r="G2832" s="106"/>
      <c r="H2832" s="76" t="s">
        <v>1</v>
      </c>
      <c r="I2832" s="105"/>
      <c r="K2832" s="140" t="str">
        <f t="shared" si="135"/>
        <v>一般建築及設備-一般建築及設備-獎補助費-對國內團體之捐助</v>
      </c>
      <c r="L2832" s="140" t="str">
        <f t="shared" si="136"/>
        <v>建立社區照顧關懷據點之充實設施設備費用-資本門</v>
      </c>
      <c r="M2832" s="40" t="str">
        <f t="shared" si="137"/>
        <v>台中市南區崇倫社區發展協會</v>
      </c>
    </row>
    <row r="2833" spans="1:13" ht="75">
      <c r="A2833" s="102" t="s">
        <v>313</v>
      </c>
      <c r="B2833" s="102" t="s">
        <v>3079</v>
      </c>
      <c r="C2833" s="102" t="s">
        <v>3129</v>
      </c>
      <c r="D2833" s="102" t="s">
        <v>2795</v>
      </c>
      <c r="E2833" s="103">
        <v>37</v>
      </c>
      <c r="F2833" s="104" t="s">
        <v>44</v>
      </c>
      <c r="G2833" s="106"/>
      <c r="H2833" s="76" t="s">
        <v>1</v>
      </c>
      <c r="I2833" s="105"/>
      <c r="K2833" s="140" t="str">
        <f t="shared" si="135"/>
        <v>一般建築及設備-一般建築及設備-獎補助費-對國內團體之捐助</v>
      </c>
      <c r="L2833" s="140" t="str">
        <f t="shared" si="136"/>
        <v>建立社區照顧關懷據點並設置巷弄長照站之充實設施設備費用-資本門</v>
      </c>
      <c r="M2833" s="40" t="str">
        <f t="shared" si="137"/>
        <v>臺中市潭子區聚興社區發展協會林曾美珠</v>
      </c>
    </row>
    <row r="2834" spans="1:13" ht="75">
      <c r="A2834" s="102" t="s">
        <v>313</v>
      </c>
      <c r="B2834" s="102" t="s">
        <v>3079</v>
      </c>
      <c r="C2834" s="102" t="s">
        <v>3132</v>
      </c>
      <c r="D2834" s="102" t="s">
        <v>2795</v>
      </c>
      <c r="E2834" s="103">
        <v>41</v>
      </c>
      <c r="F2834" s="104" t="s">
        <v>44</v>
      </c>
      <c r="G2834" s="106"/>
      <c r="H2834" s="76" t="s">
        <v>1</v>
      </c>
      <c r="I2834" s="105"/>
      <c r="K2834" s="140" t="str">
        <f t="shared" si="135"/>
        <v>一般建築及設備-一般建築及設備-獎補助費-對國內團體之捐助</v>
      </c>
      <c r="L2834" s="140" t="str">
        <f t="shared" si="136"/>
        <v>建立社區照顧關懷據點並設置巷弄長照站之充實設施設備費用-資本門</v>
      </c>
      <c r="M2834" s="40" t="str">
        <f t="shared" si="137"/>
        <v>臺中市沙鹿區鹿寮社區發展協會</v>
      </c>
    </row>
    <row r="2835" spans="1:13" ht="56.25">
      <c r="A2835" s="102" t="s">
        <v>313</v>
      </c>
      <c r="B2835" s="102" t="s">
        <v>3142</v>
      </c>
      <c r="C2835" s="102" t="s">
        <v>3143</v>
      </c>
      <c r="D2835" s="102" t="s">
        <v>2795</v>
      </c>
      <c r="E2835" s="103">
        <v>53</v>
      </c>
      <c r="F2835" s="104" t="s">
        <v>44</v>
      </c>
      <c r="G2835" s="106"/>
      <c r="H2835" s="76" t="s">
        <v>1</v>
      </c>
      <c r="I2835" s="105"/>
      <c r="K2835" s="140" t="str">
        <f t="shared" si="135"/>
        <v>一般建築及設備-一般建築及設備-獎補助費-對國內團體之捐助</v>
      </c>
      <c r="L2835" s="140" t="str">
        <f t="shared" si="136"/>
        <v>建立社區照顧關懷據點並設置巷弄長照站之開辦費</v>
      </c>
      <c r="M2835" s="40" t="str">
        <f t="shared" si="137"/>
        <v>臺中市頂橋仔發展協會蔡昀諠</v>
      </c>
    </row>
    <row r="2836" spans="1:13" ht="56.25">
      <c r="A2836" s="102" t="s">
        <v>313</v>
      </c>
      <c r="B2836" s="102" t="s">
        <v>3516</v>
      </c>
      <c r="C2836" s="102" t="s">
        <v>3187</v>
      </c>
      <c r="D2836" s="102" t="s">
        <v>2795</v>
      </c>
      <c r="E2836" s="103">
        <v>30</v>
      </c>
      <c r="F2836" s="104" t="s">
        <v>44</v>
      </c>
      <c r="G2836" s="106"/>
      <c r="H2836" s="76" t="s">
        <v>1</v>
      </c>
      <c r="I2836" s="105"/>
      <c r="K2836" s="140" t="str">
        <f t="shared" si="135"/>
        <v>一般建築及設備-一般建築及設備-獎補助費-對國內團體之捐助</v>
      </c>
      <c r="L2836" s="140" t="str">
        <f t="shared" si="136"/>
        <v>建立社區照顧關懷據點之充實設施設備-資本門</v>
      </c>
      <c r="M2836" s="40" t="str">
        <f t="shared" si="137"/>
        <v>台中市南屯區三厝社區發展協會</v>
      </c>
    </row>
    <row r="2837" spans="1:13" ht="75">
      <c r="A2837" s="102" t="s">
        <v>313</v>
      </c>
      <c r="B2837" s="102" t="s">
        <v>3079</v>
      </c>
      <c r="C2837" s="102" t="s">
        <v>3147</v>
      </c>
      <c r="D2837" s="102" t="s">
        <v>2795</v>
      </c>
      <c r="E2837" s="103">
        <v>9</v>
      </c>
      <c r="F2837" s="104" t="s">
        <v>44</v>
      </c>
      <c r="G2837" s="106"/>
      <c r="H2837" s="76" t="s">
        <v>1</v>
      </c>
      <c r="I2837" s="105"/>
      <c r="K2837" s="140" t="str">
        <f t="shared" si="135"/>
        <v>一般建築及設備-一般建築及設備-獎補助費-對國內團體之捐助</v>
      </c>
      <c r="L2837" s="140" t="str">
        <f t="shared" si="136"/>
        <v>建立社區照顧關懷據點並設置巷弄長照站之充實設施設備費用-資本門</v>
      </c>
      <c r="M2837" s="40" t="str">
        <f t="shared" si="137"/>
        <v>臺中市潭子區新田社區發展協會</v>
      </c>
    </row>
    <row r="2838" spans="1:13" ht="75">
      <c r="A2838" s="102" t="s">
        <v>313</v>
      </c>
      <c r="B2838" s="102" t="s">
        <v>3079</v>
      </c>
      <c r="C2838" s="102" t="s">
        <v>3148</v>
      </c>
      <c r="D2838" s="102" t="s">
        <v>2795</v>
      </c>
      <c r="E2838" s="103">
        <v>44</v>
      </c>
      <c r="F2838" s="104" t="s">
        <v>44</v>
      </c>
      <c r="G2838" s="106"/>
      <c r="H2838" s="76" t="s">
        <v>1</v>
      </c>
      <c r="I2838" s="105"/>
      <c r="K2838" s="140" t="str">
        <f t="shared" si="135"/>
        <v>一般建築及設備-一般建築及設備-獎補助費-對國內團體之捐助</v>
      </c>
      <c r="L2838" s="140" t="str">
        <f t="shared" si="136"/>
        <v>建立社區照顧關懷據點並設置巷弄長照站之充實設施設備費用-資本門</v>
      </c>
      <c r="M2838" s="40" t="str">
        <f t="shared" si="137"/>
        <v>臺中市沙鹿區六路社區發展協會林清立</v>
      </c>
    </row>
    <row r="2839" spans="1:13" ht="56.25">
      <c r="A2839" s="102" t="s">
        <v>313</v>
      </c>
      <c r="B2839" s="102" t="s">
        <v>3516</v>
      </c>
      <c r="C2839" s="102" t="s">
        <v>3224</v>
      </c>
      <c r="D2839" s="102" t="s">
        <v>2795</v>
      </c>
      <c r="E2839" s="103">
        <v>50</v>
      </c>
      <c r="F2839" s="104" t="s">
        <v>44</v>
      </c>
      <c r="G2839" s="106"/>
      <c r="H2839" s="76" t="s">
        <v>1</v>
      </c>
      <c r="I2839" s="105"/>
      <c r="K2839" s="140" t="str">
        <f t="shared" si="135"/>
        <v>一般建築及設備-一般建築及設備-獎補助費-對國內團體之捐助</v>
      </c>
      <c r="L2839" s="140" t="str">
        <f t="shared" si="136"/>
        <v>建立社區照顧關懷據點之充實設施設備-資本門</v>
      </c>
      <c r="M2839" s="40" t="str">
        <f t="shared" si="137"/>
        <v>臺中市沙鹿區興安社區發展協會</v>
      </c>
    </row>
    <row r="2840" spans="1:13" ht="75">
      <c r="A2840" s="102" t="s">
        <v>313</v>
      </c>
      <c r="B2840" s="102" t="s">
        <v>3079</v>
      </c>
      <c r="C2840" s="102" t="s">
        <v>3174</v>
      </c>
      <c r="D2840" s="102" t="s">
        <v>2795</v>
      </c>
      <c r="E2840" s="103">
        <v>22</v>
      </c>
      <c r="F2840" s="104" t="s">
        <v>44</v>
      </c>
      <c r="G2840" s="106"/>
      <c r="H2840" s="76" t="s">
        <v>1</v>
      </c>
      <c r="I2840" s="105"/>
      <c r="K2840" s="140" t="str">
        <f t="shared" si="135"/>
        <v>一般建築及設備-一般建築及設備-獎補助費-對國內團體之捐助</v>
      </c>
      <c r="L2840" s="140" t="str">
        <f t="shared" si="136"/>
        <v>建立社區照顧關懷據點並設置巷弄長照站之充實設施設備費用-資本門</v>
      </c>
      <c r="M2840" s="40" t="str">
        <f t="shared" si="137"/>
        <v>臺中市東勢區下新社區發展協會</v>
      </c>
    </row>
    <row r="2841" spans="1:13" ht="75">
      <c r="A2841" s="102" t="s">
        <v>313</v>
      </c>
      <c r="B2841" s="102" t="s">
        <v>3079</v>
      </c>
      <c r="C2841" s="102" t="s">
        <v>3178</v>
      </c>
      <c r="D2841" s="102" t="s">
        <v>2795</v>
      </c>
      <c r="E2841" s="103">
        <v>30</v>
      </c>
      <c r="F2841" s="104" t="s">
        <v>44</v>
      </c>
      <c r="G2841" s="106"/>
      <c r="H2841" s="76" t="s">
        <v>1</v>
      </c>
      <c r="I2841" s="105"/>
      <c r="K2841" s="140" t="str">
        <f t="shared" si="135"/>
        <v>一般建築及設備-一般建築及設備-獎補助費-對國內團體之捐助</v>
      </c>
      <c r="L2841" s="140" t="str">
        <f t="shared" si="136"/>
        <v>建立社區照顧關懷據點並設置巷弄長照站之充實設施設備費用-資本門</v>
      </c>
      <c r="M2841" s="40" t="str">
        <f t="shared" si="137"/>
        <v>臺中市太平區新城社區發展協會</v>
      </c>
    </row>
    <row r="2842" spans="1:13" ht="75">
      <c r="A2842" s="102" t="s">
        <v>313</v>
      </c>
      <c r="B2842" s="102" t="s">
        <v>3079</v>
      </c>
      <c r="C2842" s="102" t="s">
        <v>3180</v>
      </c>
      <c r="D2842" s="102" t="s">
        <v>2795</v>
      </c>
      <c r="E2842" s="103">
        <v>30</v>
      </c>
      <c r="F2842" s="104" t="s">
        <v>44</v>
      </c>
      <c r="G2842" s="106"/>
      <c r="H2842" s="76" t="s">
        <v>1</v>
      </c>
      <c r="I2842" s="105"/>
      <c r="K2842" s="140" t="str">
        <f t="shared" si="135"/>
        <v>一般建築及設備-一般建築及設備-獎補助費-對國內團體之捐助</v>
      </c>
      <c r="L2842" s="140" t="str">
        <f t="shared" si="136"/>
        <v>建立社區照顧關懷據點並設置巷弄長照站之充實設施設備費用-資本門</v>
      </c>
      <c r="M2842" s="40" t="str">
        <f t="shared" si="137"/>
        <v>臺中市太平區永成社區發展協會</v>
      </c>
    </row>
    <row r="2843" spans="1:13" ht="75">
      <c r="A2843" s="102" t="s">
        <v>313</v>
      </c>
      <c r="B2843" s="102" t="s">
        <v>3079</v>
      </c>
      <c r="C2843" s="102" t="s">
        <v>3182</v>
      </c>
      <c r="D2843" s="102" t="s">
        <v>2795</v>
      </c>
      <c r="E2843" s="103">
        <v>40</v>
      </c>
      <c r="F2843" s="104" t="s">
        <v>44</v>
      </c>
      <c r="G2843" s="106"/>
      <c r="H2843" s="76" t="s">
        <v>1</v>
      </c>
      <c r="I2843" s="105"/>
      <c r="K2843" s="140" t="str">
        <f t="shared" si="135"/>
        <v>一般建築及設備-一般建築及設備-獎補助費-對國內團體之捐助</v>
      </c>
      <c r="L2843" s="140" t="str">
        <f t="shared" si="136"/>
        <v>建立社區照顧關懷據點並設置巷弄長照站之充實設施設備費用-資本門</v>
      </c>
      <c r="M2843" s="40" t="str">
        <f t="shared" si="137"/>
        <v>臺中市大甲區文武社區發展協會(衛生福利部長照服務發展基金獎助經費)</v>
      </c>
    </row>
    <row r="2844" spans="1:13" ht="75">
      <c r="A2844" s="102" t="s">
        <v>313</v>
      </c>
      <c r="B2844" s="102" t="s">
        <v>3079</v>
      </c>
      <c r="C2844" s="102" t="s">
        <v>3183</v>
      </c>
      <c r="D2844" s="102" t="s">
        <v>2795</v>
      </c>
      <c r="E2844" s="103">
        <v>25</v>
      </c>
      <c r="F2844" s="104" t="s">
        <v>44</v>
      </c>
      <c r="G2844" s="106"/>
      <c r="H2844" s="76" t="s">
        <v>1</v>
      </c>
      <c r="I2844" s="105"/>
      <c r="K2844" s="140" t="str">
        <f t="shared" si="135"/>
        <v>一般建築及設備-一般建築及設備-獎補助費-對國內團體之捐助</v>
      </c>
      <c r="L2844" s="140" t="str">
        <f t="shared" si="136"/>
        <v>建立社區照顧關懷據點並設置巷弄長照站之充實設施設備費用-資本門</v>
      </c>
      <c r="M2844" s="40" t="str">
        <f t="shared" si="137"/>
        <v>台中市北區樂英社區發展協會</v>
      </c>
    </row>
    <row r="2845" spans="1:13" ht="75">
      <c r="A2845" s="102" t="s">
        <v>313</v>
      </c>
      <c r="B2845" s="102" t="s">
        <v>3079</v>
      </c>
      <c r="C2845" s="102" t="s">
        <v>3200</v>
      </c>
      <c r="D2845" s="102" t="s">
        <v>2795</v>
      </c>
      <c r="E2845" s="103">
        <v>20</v>
      </c>
      <c r="F2845" s="104" t="s">
        <v>44</v>
      </c>
      <c r="G2845" s="106"/>
      <c r="H2845" s="76" t="s">
        <v>1</v>
      </c>
      <c r="I2845" s="105"/>
      <c r="K2845" s="140" t="str">
        <f t="shared" si="135"/>
        <v>一般建築及設備-一般建築及設備-獎補助費-對國內團體之捐助</v>
      </c>
      <c r="L2845" s="140" t="str">
        <f t="shared" si="136"/>
        <v>建立社區照顧關懷據點並設置巷弄長照站之充實設施設備費用-資本門</v>
      </c>
      <c r="M2845" s="40" t="str">
        <f t="shared" si="137"/>
        <v>臺中市大甲區文曲社區發展協會</v>
      </c>
    </row>
    <row r="2846" spans="1:13" ht="75">
      <c r="A2846" s="102" t="s">
        <v>313</v>
      </c>
      <c r="B2846" s="102" t="s">
        <v>3079</v>
      </c>
      <c r="C2846" s="102" t="s">
        <v>471</v>
      </c>
      <c r="D2846" s="102" t="s">
        <v>2795</v>
      </c>
      <c r="E2846" s="103">
        <v>48</v>
      </c>
      <c r="F2846" s="104" t="s">
        <v>44</v>
      </c>
      <c r="G2846" s="106"/>
      <c r="H2846" s="76" t="s">
        <v>1</v>
      </c>
      <c r="I2846" s="105"/>
      <c r="K2846" s="140" t="str">
        <f t="shared" si="135"/>
        <v>一般建築及設備-一般建築及設備-獎補助費-對國內團體之捐助</v>
      </c>
      <c r="L2846" s="140" t="str">
        <f t="shared" si="136"/>
        <v>建立社區照顧關懷據點並設置巷弄長照站之充實設施設備費用-資本門</v>
      </c>
      <c r="M2846" s="40" t="str">
        <f t="shared" si="137"/>
        <v>臺中市清水區武鹿社區發展協會</v>
      </c>
    </row>
    <row r="2847" spans="1:13" ht="75">
      <c r="A2847" s="102" t="s">
        <v>313</v>
      </c>
      <c r="B2847" s="102" t="s">
        <v>3079</v>
      </c>
      <c r="C2847" s="102" t="s">
        <v>512</v>
      </c>
      <c r="D2847" s="102" t="s">
        <v>2795</v>
      </c>
      <c r="E2847" s="103">
        <v>38</v>
      </c>
      <c r="F2847" s="104" t="s">
        <v>44</v>
      </c>
      <c r="G2847" s="106"/>
      <c r="H2847" s="76" t="s">
        <v>1</v>
      </c>
      <c r="I2847" s="105"/>
      <c r="K2847" s="140" t="str">
        <f t="shared" si="135"/>
        <v>一般建築及設備-一般建築及設備-獎補助費-對國內團體之捐助</v>
      </c>
      <c r="L2847" s="140" t="str">
        <f t="shared" si="136"/>
        <v>建立社區照顧關懷據點並設置巷弄長照站之充實設施設備費用-資本門</v>
      </c>
      <c r="M2847" s="40" t="str">
        <f t="shared" si="137"/>
        <v>臺中市清水區南社社區發展協會</v>
      </c>
    </row>
    <row r="2848" spans="1:13" ht="56.25">
      <c r="A2848" s="102" t="s">
        <v>313</v>
      </c>
      <c r="B2848" s="102" t="s">
        <v>3520</v>
      </c>
      <c r="C2848" s="102" t="s">
        <v>3525</v>
      </c>
      <c r="D2848" s="102" t="s">
        <v>2795</v>
      </c>
      <c r="E2848" s="103">
        <v>50</v>
      </c>
      <c r="F2848" s="104" t="s">
        <v>44</v>
      </c>
      <c r="G2848" s="106"/>
      <c r="H2848" s="76" t="s">
        <v>1</v>
      </c>
      <c r="I2848" s="105"/>
      <c r="K2848" s="140" t="str">
        <f t="shared" si="135"/>
        <v>一般建築及設備-一般建築及設備-獎補助費-對國內團體之捐助</v>
      </c>
      <c r="L2848" s="140" t="str">
        <f t="shared" si="136"/>
        <v>建立社區照顧關懷據點之充實設施設備費用-資本門</v>
      </c>
      <c r="M2848" s="40" t="str">
        <f t="shared" si="137"/>
        <v>臺中市太平區新高社區發展協會</v>
      </c>
    </row>
    <row r="2849" spans="1:13" ht="56.25">
      <c r="A2849" s="102" t="s">
        <v>313</v>
      </c>
      <c r="B2849" s="102" t="s">
        <v>3520</v>
      </c>
      <c r="C2849" s="102" t="s">
        <v>3212</v>
      </c>
      <c r="D2849" s="102" t="s">
        <v>2795</v>
      </c>
      <c r="E2849" s="103">
        <v>8</v>
      </c>
      <c r="F2849" s="104" t="s">
        <v>44</v>
      </c>
      <c r="G2849" s="106"/>
      <c r="H2849" s="76" t="s">
        <v>1</v>
      </c>
      <c r="I2849" s="105"/>
      <c r="K2849" s="140" t="str">
        <f t="shared" si="135"/>
        <v>一般建築及設備-一般建築及設備-獎補助費-對國內團體之捐助</v>
      </c>
      <c r="L2849" s="140" t="str">
        <f t="shared" si="136"/>
        <v>建立社區照顧關懷據點之充實設施設備費用-資本門</v>
      </c>
      <c r="M2849" s="40" t="str">
        <f t="shared" si="137"/>
        <v>臺中市大雅區秀山社區發展協會吳士生</v>
      </c>
    </row>
    <row r="2850" spans="1:13" ht="56.25">
      <c r="A2850" s="102" t="s">
        <v>313</v>
      </c>
      <c r="B2850" s="102" t="s">
        <v>3520</v>
      </c>
      <c r="C2850" s="102" t="s">
        <v>3526</v>
      </c>
      <c r="D2850" s="102" t="s">
        <v>2795</v>
      </c>
      <c r="E2850" s="103">
        <v>21</v>
      </c>
      <c r="F2850" s="104" t="s">
        <v>44</v>
      </c>
      <c r="G2850" s="106"/>
      <c r="H2850" s="76" t="s">
        <v>1</v>
      </c>
      <c r="I2850" s="105"/>
      <c r="K2850" s="140" t="str">
        <f t="shared" si="135"/>
        <v>一般建築及設備-一般建築及設備-獎補助費-對國內團體之捐助</v>
      </c>
      <c r="L2850" s="140" t="str">
        <f t="shared" si="136"/>
        <v>建立社區照顧關懷據點之充實設施設備費用-資本門</v>
      </c>
      <c r="M2850" s="40" t="str">
        <f t="shared" si="137"/>
        <v>台中市烏日區學田社區發展協會</v>
      </c>
    </row>
    <row r="2851" spans="1:13" ht="75">
      <c r="A2851" s="102" t="s">
        <v>313</v>
      </c>
      <c r="B2851" s="102" t="s">
        <v>3079</v>
      </c>
      <c r="C2851" s="102" t="s">
        <v>3527</v>
      </c>
      <c r="D2851" s="102" t="s">
        <v>2795</v>
      </c>
      <c r="E2851" s="103">
        <v>50</v>
      </c>
      <c r="F2851" s="104" t="s">
        <v>44</v>
      </c>
      <c r="G2851" s="106"/>
      <c r="H2851" s="76" t="s">
        <v>1</v>
      </c>
      <c r="I2851" s="105"/>
      <c r="K2851" s="140" t="str">
        <f t="shared" si="135"/>
        <v>一般建築及設備-一般建築及設備-獎補助費-對國內團體之捐助</v>
      </c>
      <c r="L2851" s="140" t="str">
        <f t="shared" si="136"/>
        <v>建立社區照顧關懷據點並設置巷弄長照站之充實設施設備費用-資本門</v>
      </c>
      <c r="M2851" s="40" t="str">
        <f t="shared" si="137"/>
        <v>臺中市新社區崑南社區發展協會廖銘洲</v>
      </c>
    </row>
    <row r="2852" spans="1:13" ht="56.25">
      <c r="A2852" s="102" t="s">
        <v>313</v>
      </c>
      <c r="B2852" s="102" t="s">
        <v>3516</v>
      </c>
      <c r="C2852" s="102" t="s">
        <v>3232</v>
      </c>
      <c r="D2852" s="102" t="s">
        <v>2795</v>
      </c>
      <c r="E2852" s="103">
        <v>14</v>
      </c>
      <c r="F2852" s="104" t="s">
        <v>44</v>
      </c>
      <c r="G2852" s="106"/>
      <c r="H2852" s="76" t="s">
        <v>1</v>
      </c>
      <c r="I2852" s="105"/>
      <c r="K2852" s="140" t="str">
        <f t="shared" si="135"/>
        <v>一般建築及設備-一般建築及設備-獎補助費-對國內團體之捐助</v>
      </c>
      <c r="L2852" s="140" t="str">
        <f t="shared" si="136"/>
        <v>建立社區照顧關懷據點之充實設施設備-資本門</v>
      </c>
      <c r="M2852" s="40" t="str">
        <f t="shared" si="137"/>
        <v>臺中市藍興長青協會蔡垂峰</v>
      </c>
    </row>
    <row r="2853" spans="1:13" ht="56.25">
      <c r="A2853" s="102" t="s">
        <v>313</v>
      </c>
      <c r="B2853" s="102" t="s">
        <v>3516</v>
      </c>
      <c r="C2853" s="102" t="s">
        <v>3092</v>
      </c>
      <c r="D2853" s="102" t="s">
        <v>2795</v>
      </c>
      <c r="E2853" s="103">
        <v>45</v>
      </c>
      <c r="F2853" s="104" t="s">
        <v>44</v>
      </c>
      <c r="G2853" s="106"/>
      <c r="H2853" s="76" t="s">
        <v>1</v>
      </c>
      <c r="I2853" s="105"/>
      <c r="K2853" s="140" t="str">
        <f t="shared" si="135"/>
        <v>一般建築及設備-一般建築及設備-獎補助費-對國內團體之捐助</v>
      </c>
      <c r="L2853" s="140" t="str">
        <f t="shared" si="136"/>
        <v>建立社區照顧關懷據點之充實設施設備-資本門</v>
      </c>
      <c r="M2853" s="40" t="str">
        <f t="shared" si="137"/>
        <v>財團法人台中市私立甘霖社會福利慈善事業基金會</v>
      </c>
    </row>
    <row r="2854" spans="1:13" ht="75">
      <c r="A2854" s="102" t="s">
        <v>313</v>
      </c>
      <c r="B2854" s="102" t="s">
        <v>3510</v>
      </c>
      <c r="C2854" s="102" t="s">
        <v>367</v>
      </c>
      <c r="D2854" s="102" t="s">
        <v>2795</v>
      </c>
      <c r="E2854" s="103">
        <v>35</v>
      </c>
      <c r="F2854" s="104" t="s">
        <v>44</v>
      </c>
      <c r="G2854" s="106"/>
      <c r="H2854" s="76" t="s">
        <v>1</v>
      </c>
      <c r="I2854" s="105"/>
      <c r="K2854" s="140" t="str">
        <f t="shared" si="135"/>
        <v>一般建築及設備-一般建築及設備-獎補助費-對國內團體之捐助</v>
      </c>
      <c r="L2854" s="140" t="str">
        <f t="shared" si="136"/>
        <v>一般性獎助計畫經費申請獎助項目及基準之充實設施設備費-資本門</v>
      </c>
      <c r="M2854" s="40" t="str">
        <f t="shared" si="137"/>
        <v>臺中市石岡區南眉文化促進會</v>
      </c>
    </row>
    <row r="2855" spans="1:13" ht="56.25">
      <c r="A2855" s="102" t="s">
        <v>313</v>
      </c>
      <c r="B2855" s="102" t="s">
        <v>3516</v>
      </c>
      <c r="C2855" s="102" t="s">
        <v>3234</v>
      </c>
      <c r="D2855" s="102" t="s">
        <v>2795</v>
      </c>
      <c r="E2855" s="103">
        <v>21</v>
      </c>
      <c r="F2855" s="104" t="s">
        <v>44</v>
      </c>
      <c r="G2855" s="106"/>
      <c r="H2855" s="76" t="s">
        <v>1</v>
      </c>
      <c r="I2855" s="105"/>
      <c r="K2855" s="140" t="str">
        <f t="shared" si="135"/>
        <v>一般建築及設備-一般建築及設備-獎補助費-對國內團體之捐助</v>
      </c>
      <c r="L2855" s="140" t="str">
        <f t="shared" si="136"/>
        <v>建立社區照顧關懷據點之充實設施設備-資本門</v>
      </c>
      <c r="M2855" s="40" t="str">
        <f t="shared" si="137"/>
        <v>臺中市西區民龍社區發展協會</v>
      </c>
    </row>
    <row r="2856" spans="1:13" ht="56.25">
      <c r="A2856" s="102" t="s">
        <v>313</v>
      </c>
      <c r="B2856" s="102" t="s">
        <v>3516</v>
      </c>
      <c r="C2856" s="102" t="s">
        <v>3235</v>
      </c>
      <c r="D2856" s="102" t="s">
        <v>2795</v>
      </c>
      <c r="E2856" s="103">
        <v>52</v>
      </c>
      <c r="F2856" s="104" t="s">
        <v>44</v>
      </c>
      <c r="G2856" s="106"/>
      <c r="H2856" s="76" t="s">
        <v>1</v>
      </c>
      <c r="I2856" s="105"/>
      <c r="K2856" s="140" t="str">
        <f t="shared" si="135"/>
        <v>一般建築及設備-一般建築及設備-獎補助費-對國內團體之捐助</v>
      </c>
      <c r="L2856" s="140" t="str">
        <f t="shared" si="136"/>
        <v>建立社區照顧關懷據點之充實設施設備-資本門</v>
      </c>
      <c r="M2856" s="40" t="str">
        <f t="shared" si="137"/>
        <v>社團法人台灣省慈心協會</v>
      </c>
    </row>
    <row r="2857" spans="1:13" ht="56.25">
      <c r="A2857" s="102" t="s">
        <v>313</v>
      </c>
      <c r="B2857" s="102" t="s">
        <v>3516</v>
      </c>
      <c r="C2857" s="102" t="s">
        <v>3528</v>
      </c>
      <c r="D2857" s="102" t="s">
        <v>2795</v>
      </c>
      <c r="E2857" s="103">
        <v>50</v>
      </c>
      <c r="F2857" s="104" t="s">
        <v>44</v>
      </c>
      <c r="G2857" s="106"/>
      <c r="H2857" s="76" t="s">
        <v>1</v>
      </c>
      <c r="I2857" s="105"/>
      <c r="K2857" s="140" t="str">
        <f t="shared" si="135"/>
        <v>一般建築及設備-一般建築及設備-獎補助費-對國內團體之捐助</v>
      </c>
      <c r="L2857" s="140" t="str">
        <f t="shared" si="136"/>
        <v>建立社區照顧關懷據點之充實設施設備-資本門</v>
      </c>
      <c r="M2857" s="40" t="str">
        <f t="shared" si="137"/>
        <v>臺中市西區忠明社區發展協會</v>
      </c>
    </row>
    <row r="2858" spans="1:13" ht="75">
      <c r="A2858" s="102" t="s">
        <v>313</v>
      </c>
      <c r="B2858" s="102" t="s">
        <v>3510</v>
      </c>
      <c r="C2858" s="102" t="s">
        <v>3226</v>
      </c>
      <c r="D2858" s="102" t="s">
        <v>2795</v>
      </c>
      <c r="E2858" s="103">
        <v>30</v>
      </c>
      <c r="F2858" s="104" t="s">
        <v>44</v>
      </c>
      <c r="G2858" s="106"/>
      <c r="H2858" s="76" t="s">
        <v>1</v>
      </c>
      <c r="I2858" s="105"/>
      <c r="K2858" s="140" t="str">
        <f t="shared" si="135"/>
        <v>一般建築及設備-一般建築及設備-獎補助費-對國內團體之捐助</v>
      </c>
      <c r="L2858" s="140" t="str">
        <f t="shared" si="136"/>
        <v>一般性獎助計畫經費申請獎助項目及基準之充實設施設備費-資本門</v>
      </c>
      <c r="M2858" s="40" t="str">
        <f t="shared" si="137"/>
        <v>臺中市后里區墩東社區發展協會</v>
      </c>
    </row>
    <row r="2859" spans="1:13" ht="75">
      <c r="A2859" s="102" t="s">
        <v>313</v>
      </c>
      <c r="B2859" s="102" t="s">
        <v>3510</v>
      </c>
      <c r="C2859" s="102" t="s">
        <v>3254</v>
      </c>
      <c r="D2859" s="102" t="s">
        <v>2795</v>
      </c>
      <c r="E2859" s="103">
        <v>25</v>
      </c>
      <c r="F2859" s="104" t="s">
        <v>44</v>
      </c>
      <c r="G2859" s="106"/>
      <c r="H2859" s="76" t="s">
        <v>1</v>
      </c>
      <c r="I2859" s="105"/>
      <c r="K2859" s="140" t="str">
        <f t="shared" si="135"/>
        <v>一般建築及設備-一般建築及設備-獎補助費-對國內團體之捐助</v>
      </c>
      <c r="L2859" s="140" t="str">
        <f t="shared" si="136"/>
        <v>一般性獎助計畫經費申請獎助項目及基準之充實設施設備費-資本門</v>
      </c>
      <c r="M2859" s="40" t="str">
        <f t="shared" si="137"/>
        <v>臺中市后里元極舞協會</v>
      </c>
    </row>
    <row r="2860" spans="1:13" ht="75">
      <c r="A2860" s="102" t="s">
        <v>313</v>
      </c>
      <c r="B2860" s="102" t="s">
        <v>3079</v>
      </c>
      <c r="C2860" s="102" t="s">
        <v>3529</v>
      </c>
      <c r="D2860" s="102" t="s">
        <v>2795</v>
      </c>
      <c r="E2860" s="103">
        <v>50</v>
      </c>
      <c r="F2860" s="104" t="s">
        <v>44</v>
      </c>
      <c r="G2860" s="106"/>
      <c r="H2860" s="76" t="s">
        <v>1</v>
      </c>
      <c r="I2860" s="105"/>
      <c r="K2860" s="140" t="str">
        <f t="shared" si="135"/>
        <v>一般建築及設備-一般建築及設備-獎補助費-對國內團體之捐助</v>
      </c>
      <c r="L2860" s="140" t="str">
        <f t="shared" si="136"/>
        <v>建立社區照顧關懷據點並設置巷弄長照站之充實設施設備費用-資本門</v>
      </c>
      <c r="M2860" s="40" t="str">
        <f t="shared" si="137"/>
        <v>臺中市新社區大南社區發展協會洪卉家</v>
      </c>
    </row>
    <row r="2861" spans="1:13" ht="75">
      <c r="A2861" s="102" t="s">
        <v>313</v>
      </c>
      <c r="B2861" s="102" t="s">
        <v>3079</v>
      </c>
      <c r="C2861" s="102" t="s">
        <v>3149</v>
      </c>
      <c r="D2861" s="102" t="s">
        <v>2795</v>
      </c>
      <c r="E2861" s="103">
        <v>50</v>
      </c>
      <c r="F2861" s="104" t="s">
        <v>44</v>
      </c>
      <c r="G2861" s="106"/>
      <c r="H2861" s="76" t="s">
        <v>1</v>
      </c>
      <c r="I2861" s="105"/>
      <c r="K2861" s="140" t="str">
        <f t="shared" si="135"/>
        <v>一般建築及設備-一般建築及設備-獎補助費-對國內團體之捐助</v>
      </c>
      <c r="L2861" s="140" t="str">
        <f t="shared" si="136"/>
        <v>建立社區照顧關懷據點並設置巷弄長照站之充實設施設備費用-資本門</v>
      </c>
      <c r="M2861" s="40" t="str">
        <f t="shared" si="137"/>
        <v>臺中市烏日區三和社區發展協會</v>
      </c>
    </row>
    <row r="2862" spans="1:13" ht="56.25">
      <c r="A2862" s="102" t="s">
        <v>2911</v>
      </c>
      <c r="B2862" s="102" t="s">
        <v>3530</v>
      </c>
      <c r="C2862" s="102" t="s">
        <v>3531</v>
      </c>
      <c r="D2862" s="102" t="s">
        <v>2795</v>
      </c>
      <c r="E2862" s="103">
        <v>15</v>
      </c>
      <c r="F2862" s="104" t="s">
        <v>44</v>
      </c>
      <c r="G2862" s="106"/>
      <c r="H2862" s="76" t="s">
        <v>1</v>
      </c>
      <c r="I2862" s="105"/>
      <c r="K2862" s="140" t="str">
        <f t="shared" si="135"/>
        <v>社政業務-社會福利-婦女福利-獎補助費-對國內團體之捐助</v>
      </c>
      <c r="L2862" s="140" t="str">
        <f t="shared" si="136"/>
        <v>綻放視野~橋接未來社會資源連結提升計畫</v>
      </c>
      <c r="M2862" s="40" t="str">
        <f t="shared" si="137"/>
        <v>台中市艾馨婦女協進會</v>
      </c>
    </row>
    <row r="2863" spans="1:13" ht="56.25">
      <c r="A2863" s="102" t="s">
        <v>2911</v>
      </c>
      <c r="B2863" s="102" t="s">
        <v>3532</v>
      </c>
      <c r="C2863" s="102" t="s">
        <v>3533</v>
      </c>
      <c r="D2863" s="102" t="s">
        <v>2795</v>
      </c>
      <c r="E2863" s="103">
        <v>30</v>
      </c>
      <c r="F2863" s="104" t="s">
        <v>44</v>
      </c>
      <c r="G2863" s="106"/>
      <c r="H2863" s="76" t="s">
        <v>1</v>
      </c>
      <c r="I2863" s="105"/>
      <c r="K2863" s="140" t="str">
        <f t="shared" si="135"/>
        <v>社政業務-社會福利-婦女福利-獎補助費-對國內團體之捐助</v>
      </c>
      <c r="L2863" s="140" t="str">
        <f t="shared" si="136"/>
        <v>支BPW國際女性領袖學院培育活動</v>
      </c>
      <c r="M2863" s="40" t="str">
        <f t="shared" si="137"/>
        <v>台灣國際職業婦女協會</v>
      </c>
    </row>
    <row r="2864" spans="1:13" ht="56.25">
      <c r="A2864" s="102" t="s">
        <v>2911</v>
      </c>
      <c r="B2864" s="102" t="s">
        <v>3534</v>
      </c>
      <c r="C2864" s="102" t="s">
        <v>3471</v>
      </c>
      <c r="D2864" s="102" t="s">
        <v>2795</v>
      </c>
      <c r="E2864" s="103">
        <v>20</v>
      </c>
      <c r="F2864" s="104" t="s">
        <v>44</v>
      </c>
      <c r="G2864" s="106"/>
      <c r="H2864" s="76" t="s">
        <v>1</v>
      </c>
      <c r="I2864" s="105"/>
      <c r="K2864" s="140" t="str">
        <f t="shared" si="135"/>
        <v>社政業務-社會福利-婦女福利-獎補助費-對國內團體之捐助</v>
      </c>
      <c r="L2864" s="140" t="str">
        <f t="shared" si="136"/>
        <v>113年網路性別暴力宣導</v>
      </c>
      <c r="M2864" s="40" t="str">
        <f t="shared" si="137"/>
        <v>社團法人中華民國優質家庭教育發展促進會</v>
      </c>
    </row>
    <row r="2865" spans="1:13" ht="75">
      <c r="A2865" s="102" t="s">
        <v>2911</v>
      </c>
      <c r="B2865" s="102" t="s">
        <v>3535</v>
      </c>
      <c r="C2865" s="102" t="s">
        <v>3536</v>
      </c>
      <c r="D2865" s="102" t="s">
        <v>2795</v>
      </c>
      <c r="E2865" s="103">
        <v>15</v>
      </c>
      <c r="F2865" s="104" t="s">
        <v>44</v>
      </c>
      <c r="G2865" s="106"/>
      <c r="H2865" s="76" t="s">
        <v>1</v>
      </c>
      <c r="I2865" s="105"/>
      <c r="K2865" s="140" t="str">
        <f t="shared" si="135"/>
        <v>社政業務-社會福利-婦女福利-獎補助費-對國內團體之捐助</v>
      </c>
      <c r="L2865" s="140" t="str">
        <f t="shared" si="136"/>
        <v>知識與愛，育兒同步，悅享成長：原住民育齡婦女育兒知能成長培力計畫</v>
      </c>
      <c r="M2865" s="40" t="str">
        <f t="shared" si="137"/>
        <v>臺灣基督長老教會哈崙台教會林芳珠</v>
      </c>
    </row>
    <row r="2866" spans="1:13" ht="56.25">
      <c r="A2866" s="102" t="s">
        <v>2911</v>
      </c>
      <c r="B2866" s="102" t="s">
        <v>3537</v>
      </c>
      <c r="C2866" s="102" t="s">
        <v>3538</v>
      </c>
      <c r="D2866" s="102" t="s">
        <v>2795</v>
      </c>
      <c r="E2866" s="103">
        <v>20</v>
      </c>
      <c r="F2866" s="104" t="s">
        <v>44</v>
      </c>
      <c r="G2866" s="106"/>
      <c r="H2866" s="76" t="s">
        <v>1</v>
      </c>
      <c r="I2866" s="105"/>
      <c r="K2866" s="140" t="str">
        <f t="shared" si="135"/>
        <v>社政業務-社會福利-婦女福利-獎補助費-對國內團體之捐助</v>
      </c>
      <c r="L2866" s="140" t="str">
        <f t="shared" si="136"/>
        <v>馨花朵朵開感恩母親節</v>
      </c>
      <c r="M2866" s="40" t="str">
        <f t="shared" si="137"/>
        <v>台中市烏日區光明社區發展協會</v>
      </c>
    </row>
    <row r="2867" spans="1:13" ht="56.25">
      <c r="A2867" s="102" t="s">
        <v>2911</v>
      </c>
      <c r="B2867" s="102" t="s">
        <v>3539</v>
      </c>
      <c r="C2867" s="102" t="s">
        <v>3540</v>
      </c>
      <c r="D2867" s="102" t="s">
        <v>2795</v>
      </c>
      <c r="E2867" s="103">
        <v>20</v>
      </c>
      <c r="F2867" s="104" t="s">
        <v>44</v>
      </c>
      <c r="G2867" s="106"/>
      <c r="H2867" s="76" t="s">
        <v>1</v>
      </c>
      <c r="I2867" s="105"/>
      <c r="K2867" s="140" t="str">
        <f t="shared" si="135"/>
        <v>社政業務-社會福利-婦女福利-獎補助費-對國內團體之捐助</v>
      </c>
      <c r="L2867" s="140" t="str">
        <f t="shared" si="136"/>
        <v>113民生社區女性培力計畫-HER護顧女力，社區更有力</v>
      </c>
      <c r="M2867" s="40" t="str">
        <f t="shared" si="137"/>
        <v>臺中市豐原區民生社區發展協會</v>
      </c>
    </row>
    <row r="2868" spans="1:13" ht="56.25">
      <c r="A2868" s="102" t="s">
        <v>2911</v>
      </c>
      <c r="B2868" s="102" t="s">
        <v>3541</v>
      </c>
      <c r="C2868" s="102" t="s">
        <v>3542</v>
      </c>
      <c r="D2868" s="102" t="s">
        <v>2795</v>
      </c>
      <c r="E2868" s="103">
        <v>20</v>
      </c>
      <c r="F2868" s="104" t="s">
        <v>44</v>
      </c>
      <c r="G2868" s="106"/>
      <c r="H2868" s="76" t="s">
        <v>1</v>
      </c>
      <c r="I2868" s="105"/>
      <c r="K2868" s="140" t="str">
        <f t="shared" si="135"/>
        <v>社政業務-社會福利-婦女福利-獎補助費-對國內團體之捐助</v>
      </c>
      <c r="L2868" s="140" t="str">
        <f t="shared" si="136"/>
        <v>『因夢想而美麗』墨情山水澗畫展活動</v>
      </c>
      <c r="M2868" s="40" t="str">
        <f t="shared" si="137"/>
        <v>財團法人臺中市私立向日葵社會福利慈善事業基金會</v>
      </c>
    </row>
    <row r="2869" spans="1:13" ht="112.5">
      <c r="A2869" s="102" t="s">
        <v>2921</v>
      </c>
      <c r="B2869" s="102" t="s">
        <v>3543</v>
      </c>
      <c r="C2869" s="102" t="s">
        <v>3005</v>
      </c>
      <c r="D2869" s="102" t="s">
        <v>2795</v>
      </c>
      <c r="E2869" s="103">
        <v>6</v>
      </c>
      <c r="F2869" s="104" t="s">
        <v>44</v>
      </c>
      <c r="G2869" s="106"/>
      <c r="H2869" s="76" t="s">
        <v>1</v>
      </c>
      <c r="I2869" s="105"/>
      <c r="K2869" s="140" t="str">
        <f t="shared" si="135"/>
        <v>社政業務-社會福利-青少年兒童福利-獎補助費-對國內團體之捐助</v>
      </c>
      <c r="L2869" s="140" t="str">
        <f t="shared" si="136"/>
        <v>撥付臺中市私立小熊多元智慧上安托嬰中心辦理育有未滿二歲兒童育兒津貼親職教育講座(計畫編號:113014)</v>
      </c>
      <c r="M2869" s="40" t="str">
        <f t="shared" si="137"/>
        <v>臺中市私立小熊多元智慧上安托嬰中心</v>
      </c>
    </row>
    <row r="2870" spans="1:13" ht="75">
      <c r="A2870" s="102" t="s">
        <v>2921</v>
      </c>
      <c r="B2870" s="102" t="s">
        <v>2924</v>
      </c>
      <c r="C2870" s="102" t="s">
        <v>3544</v>
      </c>
      <c r="D2870" s="102" t="s">
        <v>2795</v>
      </c>
      <c r="E2870" s="103">
        <v>10</v>
      </c>
      <c r="F2870" s="104" t="s">
        <v>44</v>
      </c>
      <c r="G2870" s="106"/>
      <c r="H2870" s="76" t="s">
        <v>1</v>
      </c>
      <c r="I2870" s="105"/>
      <c r="K2870" s="140" t="str">
        <f t="shared" si="135"/>
        <v>社政業務-社會福利-青少年兒童福利-獎補助費-對國內團體之捐助</v>
      </c>
      <c r="L2870" s="140" t="str">
        <f t="shared" si="136"/>
        <v>育有未滿二歲兒童育兒津貼親職教育講座</v>
      </c>
      <c r="M2870" s="40" t="str">
        <f t="shared" si="137"/>
        <v>臺中市公設民營霧峰國小托嬰中心潘玉娟</v>
      </c>
    </row>
    <row r="2871" spans="1:13" ht="75">
      <c r="A2871" s="102" t="s">
        <v>2921</v>
      </c>
      <c r="B2871" s="102" t="s">
        <v>2924</v>
      </c>
      <c r="C2871" s="102" t="s">
        <v>3545</v>
      </c>
      <c r="D2871" s="102" t="s">
        <v>2795</v>
      </c>
      <c r="E2871" s="103">
        <v>12</v>
      </c>
      <c r="F2871" s="104" t="s">
        <v>44</v>
      </c>
      <c r="G2871" s="106"/>
      <c r="H2871" s="76" t="s">
        <v>1</v>
      </c>
      <c r="I2871" s="105"/>
      <c r="K2871" s="140" t="str">
        <f t="shared" si="135"/>
        <v>社政業務-社會福利-青少年兒童福利-獎補助費-對國內團體之捐助</v>
      </c>
      <c r="L2871" s="140" t="str">
        <f t="shared" si="136"/>
        <v>育有未滿二歲兒童育兒津貼親職教育講座</v>
      </c>
      <c r="M2871" s="40" t="str">
        <f t="shared" si="137"/>
        <v>社團法人臺中市嬰幼兒福利聯合會</v>
      </c>
    </row>
    <row r="2872" spans="1:13" ht="75">
      <c r="A2872" s="102" t="s">
        <v>2921</v>
      </c>
      <c r="B2872" s="102" t="s">
        <v>2924</v>
      </c>
      <c r="C2872" s="102" t="s">
        <v>3545</v>
      </c>
      <c r="D2872" s="102" t="s">
        <v>2795</v>
      </c>
      <c r="E2872" s="103">
        <v>12</v>
      </c>
      <c r="F2872" s="104" t="s">
        <v>44</v>
      </c>
      <c r="G2872" s="106"/>
      <c r="H2872" s="76" t="s">
        <v>1</v>
      </c>
      <c r="I2872" s="105"/>
      <c r="K2872" s="140" t="str">
        <f t="shared" si="135"/>
        <v>社政業務-社會福利-青少年兒童福利-獎補助費-對國內團體之捐助</v>
      </c>
      <c r="L2872" s="140" t="str">
        <f t="shared" si="136"/>
        <v>育有未滿二歲兒童育兒津貼親職教育講座</v>
      </c>
      <c r="M2872" s="40" t="str">
        <f t="shared" si="137"/>
        <v>社團法人臺中市嬰幼兒福利聯合會</v>
      </c>
    </row>
    <row r="2873" spans="1:13" ht="75">
      <c r="A2873" s="102" t="s">
        <v>2921</v>
      </c>
      <c r="B2873" s="102" t="s">
        <v>2924</v>
      </c>
      <c r="C2873" s="102" t="s">
        <v>3545</v>
      </c>
      <c r="D2873" s="102" t="s">
        <v>2795</v>
      </c>
      <c r="E2873" s="103">
        <v>13</v>
      </c>
      <c r="F2873" s="104" t="s">
        <v>44</v>
      </c>
      <c r="G2873" s="106"/>
      <c r="H2873" s="76" t="s">
        <v>1</v>
      </c>
      <c r="I2873" s="105"/>
      <c r="K2873" s="140" t="str">
        <f t="shared" si="135"/>
        <v>社政業務-社會福利-青少年兒童福利-獎補助費-對國內團體之捐助</v>
      </c>
      <c r="L2873" s="140" t="str">
        <f t="shared" si="136"/>
        <v>育有未滿二歲兒童育兒津貼親職教育講座</v>
      </c>
      <c r="M2873" s="40" t="str">
        <f t="shared" si="137"/>
        <v>社團法人臺中市嬰幼兒福利聯合會</v>
      </c>
    </row>
    <row r="2874" spans="1:13" ht="75">
      <c r="A2874" s="102" t="s">
        <v>2921</v>
      </c>
      <c r="B2874" s="102" t="s">
        <v>2924</v>
      </c>
      <c r="C2874" s="102" t="s">
        <v>3546</v>
      </c>
      <c r="D2874" s="102" t="s">
        <v>2795</v>
      </c>
      <c r="E2874" s="103">
        <v>13</v>
      </c>
      <c r="F2874" s="104" t="s">
        <v>44</v>
      </c>
      <c r="G2874" s="106"/>
      <c r="H2874" s="76" t="s">
        <v>1</v>
      </c>
      <c r="I2874" s="105"/>
      <c r="K2874" s="140" t="str">
        <f t="shared" si="135"/>
        <v>社政業務-社會福利-青少年兒童福利-獎補助費-對國內團體之捐助</v>
      </c>
      <c r="L2874" s="140" t="str">
        <f t="shared" si="136"/>
        <v>育有未滿二歲兒童育兒津貼親職教育講座</v>
      </c>
      <c r="M2874" s="40" t="str">
        <f t="shared" si="137"/>
        <v>台灣聚焦兒童發展協會</v>
      </c>
    </row>
    <row r="2875" spans="1:13" ht="75">
      <c r="A2875" s="102" t="s">
        <v>2921</v>
      </c>
      <c r="B2875" s="102" t="s">
        <v>2924</v>
      </c>
      <c r="C2875" s="102" t="s">
        <v>3547</v>
      </c>
      <c r="D2875" s="102" t="s">
        <v>2795</v>
      </c>
      <c r="E2875" s="103">
        <v>3</v>
      </c>
      <c r="F2875" s="104" t="s">
        <v>44</v>
      </c>
      <c r="G2875" s="106"/>
      <c r="H2875" s="76" t="s">
        <v>1</v>
      </c>
      <c r="I2875" s="105"/>
      <c r="K2875" s="140" t="str">
        <f t="shared" si="135"/>
        <v>社政業務-社會福利-青少年兒童福利-獎補助費-對國內團體之捐助</v>
      </c>
      <c r="L2875" s="140" t="str">
        <f t="shared" si="136"/>
        <v>育有未滿二歲兒童育兒津貼親職教育講座</v>
      </c>
      <c r="M2875" s="40" t="str">
        <f t="shared" si="137"/>
        <v>臺中市公設民營大雅托嬰中心林正俠</v>
      </c>
    </row>
    <row r="2876" spans="1:13" ht="75">
      <c r="A2876" s="102" t="s">
        <v>2921</v>
      </c>
      <c r="B2876" s="102" t="s">
        <v>2924</v>
      </c>
      <c r="C2876" s="102" t="s">
        <v>3548</v>
      </c>
      <c r="D2876" s="102" t="s">
        <v>2795</v>
      </c>
      <c r="E2876" s="103">
        <v>22</v>
      </c>
      <c r="F2876" s="104" t="s">
        <v>44</v>
      </c>
      <c r="G2876" s="106"/>
      <c r="H2876" s="76" t="s">
        <v>1</v>
      </c>
      <c r="I2876" s="105"/>
      <c r="K2876" s="140" t="str">
        <f t="shared" si="135"/>
        <v>社政業務-社會福利-青少年兒童福利-獎補助費-對國內團體之捐助</v>
      </c>
      <c r="L2876" s="140" t="str">
        <f t="shared" si="136"/>
        <v>育有未滿二歲兒童育兒津貼親職教育講座</v>
      </c>
      <c r="M2876" s="40" t="str">
        <f t="shared" si="137"/>
        <v>臺中市永馨全人關懷協會鄭碧嫻</v>
      </c>
    </row>
    <row r="2877" spans="1:13" ht="75">
      <c r="A2877" s="102" t="s">
        <v>2921</v>
      </c>
      <c r="B2877" s="102" t="s">
        <v>3549</v>
      </c>
      <c r="C2877" s="102" t="s">
        <v>3072</v>
      </c>
      <c r="D2877" s="102" t="s">
        <v>2795</v>
      </c>
      <c r="E2877" s="103">
        <v>395</v>
      </c>
      <c r="F2877" s="104" t="s">
        <v>44</v>
      </c>
      <c r="G2877" s="106"/>
      <c r="H2877" s="76" t="s">
        <v>1</v>
      </c>
      <c r="I2877" s="105"/>
      <c r="K2877" s="140" t="str">
        <f t="shared" si="135"/>
        <v>社政業務-社會福利-青少年兒童福利-獎補助費-對國內團體之捐助</v>
      </c>
      <c r="L2877" s="140" t="str">
        <f t="shared" si="136"/>
        <v>臺中市北屯區小衛星-113年兒少及家庭社區支持服務方案</v>
      </c>
      <c r="M2877" s="40" t="str">
        <f t="shared" si="137"/>
        <v>社團法人臺中市珍愛加恩關懷協會</v>
      </c>
    </row>
    <row r="2878" spans="1:13" ht="75">
      <c r="A2878" s="102" t="s">
        <v>2921</v>
      </c>
      <c r="B2878" s="102" t="s">
        <v>3549</v>
      </c>
      <c r="C2878" s="102" t="s">
        <v>3072</v>
      </c>
      <c r="D2878" s="102" t="s">
        <v>2795</v>
      </c>
      <c r="E2878" s="103">
        <v>791</v>
      </c>
      <c r="F2878" s="104" t="s">
        <v>44</v>
      </c>
      <c r="G2878" s="106"/>
      <c r="H2878" s="76" t="s">
        <v>1</v>
      </c>
      <c r="I2878" s="105"/>
      <c r="K2878" s="140" t="str">
        <f t="shared" si="135"/>
        <v>社政業務-社會福利-青少年兒童福利-獎補助費-對國內團體之捐助</v>
      </c>
      <c r="L2878" s="140" t="str">
        <f t="shared" si="136"/>
        <v>臺中市北屯區小衛星-113年兒少及家庭社區支持服務方案</v>
      </c>
      <c r="M2878" s="40" t="str">
        <f t="shared" si="137"/>
        <v>社團法人臺中市珍愛加恩關懷協會</v>
      </c>
    </row>
    <row r="2879" spans="1:13" ht="75">
      <c r="A2879" s="102" t="s">
        <v>2921</v>
      </c>
      <c r="B2879" s="102" t="s">
        <v>2928</v>
      </c>
      <c r="C2879" s="102" t="s">
        <v>3017</v>
      </c>
      <c r="D2879" s="102" t="s">
        <v>2795</v>
      </c>
      <c r="E2879" s="103">
        <v>216</v>
      </c>
      <c r="F2879" s="104" t="s">
        <v>44</v>
      </c>
      <c r="G2879" s="106"/>
      <c r="H2879" s="76" t="s">
        <v>1</v>
      </c>
      <c r="I2879" s="105"/>
      <c r="K2879" s="140" t="str">
        <f t="shared" si="135"/>
        <v>社政業務-社會福利-青少年兒童福利-獎補助費-對國內團體之捐助</v>
      </c>
      <c r="L2879" s="140" t="str">
        <f t="shared" si="136"/>
        <v>113年公共化及準公共托嬰中心照顧比優化獎助</v>
      </c>
      <c r="M2879" s="40" t="str">
        <f t="shared" si="137"/>
        <v>臺中市私立愛寶托嬰中心顧淑真</v>
      </c>
    </row>
    <row r="2880" spans="1:13" ht="75">
      <c r="A2880" s="102" t="s">
        <v>2921</v>
      </c>
      <c r="B2880" s="102" t="s">
        <v>2928</v>
      </c>
      <c r="C2880" s="102" t="s">
        <v>2948</v>
      </c>
      <c r="D2880" s="102" t="s">
        <v>2795</v>
      </c>
      <c r="E2880" s="103">
        <v>125</v>
      </c>
      <c r="F2880" s="104" t="s">
        <v>44</v>
      </c>
      <c r="G2880" s="106"/>
      <c r="H2880" s="76" t="s">
        <v>1</v>
      </c>
      <c r="I2880" s="105"/>
      <c r="K2880" s="140" t="str">
        <f t="shared" si="135"/>
        <v>社政業務-社會福利-青少年兒童福利-獎補助費-對國內團體之捐助</v>
      </c>
      <c r="L2880" s="140" t="str">
        <f t="shared" si="136"/>
        <v>113年公共化及準公共托嬰中心照顧比優化獎助</v>
      </c>
      <c r="M2880" s="40" t="str">
        <f t="shared" si="137"/>
        <v>臺中市私立圓圓托嬰中心</v>
      </c>
    </row>
    <row r="2881" spans="1:13" ht="75">
      <c r="A2881" s="102" t="s">
        <v>2921</v>
      </c>
      <c r="B2881" s="102" t="s">
        <v>2928</v>
      </c>
      <c r="C2881" s="102" t="s">
        <v>2932</v>
      </c>
      <c r="D2881" s="102" t="s">
        <v>2795</v>
      </c>
      <c r="E2881" s="103">
        <v>375</v>
      </c>
      <c r="F2881" s="104" t="s">
        <v>44</v>
      </c>
      <c r="G2881" s="106"/>
      <c r="H2881" s="76" t="s">
        <v>1</v>
      </c>
      <c r="I2881" s="105"/>
      <c r="K2881" s="140" t="str">
        <f t="shared" si="135"/>
        <v>社政業務-社會福利-青少年兒童福利-獎補助費-對國內團體之捐助</v>
      </c>
      <c r="L2881" s="140" t="str">
        <f t="shared" si="136"/>
        <v>113年公共化及準公共托嬰中心照顧比優化獎助</v>
      </c>
      <c r="M2881" s="40" t="str">
        <f t="shared" si="137"/>
        <v>臺中市私立小紅帽托嬰中心</v>
      </c>
    </row>
    <row r="2882" spans="1:13" ht="75">
      <c r="A2882" s="102" t="s">
        <v>2921</v>
      </c>
      <c r="B2882" s="102" t="s">
        <v>2928</v>
      </c>
      <c r="C2882" s="102" t="s">
        <v>2983</v>
      </c>
      <c r="D2882" s="102" t="s">
        <v>2795</v>
      </c>
      <c r="E2882" s="103">
        <v>250</v>
      </c>
      <c r="F2882" s="104" t="s">
        <v>44</v>
      </c>
      <c r="G2882" s="106"/>
      <c r="H2882" s="76" t="s">
        <v>1</v>
      </c>
      <c r="I2882" s="105"/>
      <c r="K2882" s="140" t="str">
        <f t="shared" si="135"/>
        <v>社政業務-社會福利-青少年兒童福利-獎補助費-對國內團體之捐助</v>
      </c>
      <c r="L2882" s="140" t="str">
        <f t="shared" si="136"/>
        <v>113年公共化及準公共托嬰中心照顧比優化獎助</v>
      </c>
      <c r="M2882" s="40" t="str">
        <f t="shared" si="137"/>
        <v>臺中市私立布朗尼托嬰中心</v>
      </c>
    </row>
    <row r="2883" spans="1:13" ht="112.5">
      <c r="A2883" s="102" t="s">
        <v>2921</v>
      </c>
      <c r="B2883" s="102" t="s">
        <v>3550</v>
      </c>
      <c r="C2883" s="102" t="s">
        <v>3551</v>
      </c>
      <c r="D2883" s="102" t="s">
        <v>2795</v>
      </c>
      <c r="E2883" s="103">
        <v>39</v>
      </c>
      <c r="F2883" s="104" t="s">
        <v>44</v>
      </c>
      <c r="G2883" s="106"/>
      <c r="H2883" s="76" t="s">
        <v>1</v>
      </c>
      <c r="I2883" s="105"/>
      <c r="K2883" s="140" t="str">
        <f t="shared" si="135"/>
        <v>社政業務-社會福利-青少年兒童福利-獎補助費-對國內團體之捐助</v>
      </c>
      <c r="L2883" s="140" t="str">
        <f t="shared" si="136"/>
        <v>強化社會安全網第二期計畫-精進及擴充兒少家外安置資源方案特殊需求或身心障礙兒少照顧支援計畫</v>
      </c>
      <c r="M2883" s="40" t="str">
        <f t="shared" si="137"/>
        <v>財團法人天主教善牧社會福利基金會</v>
      </c>
    </row>
    <row r="2884" spans="1:13" ht="75">
      <c r="A2884" s="102" t="s">
        <v>2921</v>
      </c>
      <c r="B2884" s="102" t="s">
        <v>3552</v>
      </c>
      <c r="C2884" s="102" t="s">
        <v>3109</v>
      </c>
      <c r="D2884" s="102" t="s">
        <v>2795</v>
      </c>
      <c r="E2884" s="103">
        <v>217</v>
      </c>
      <c r="F2884" s="104" t="s">
        <v>44</v>
      </c>
      <c r="G2884" s="106"/>
      <c r="H2884" s="76" t="s">
        <v>1</v>
      </c>
      <c r="I2884" s="105"/>
      <c r="K2884" s="140" t="str">
        <f t="shared" ref="K2884:K2947" si="138">A2884</f>
        <v>社政業務-社會福利-青少年兒童福利-獎補助費-對國內團體之捐助</v>
      </c>
      <c r="L2884" s="140" t="str">
        <f t="shared" ref="L2884:L2947" si="139">B2884</f>
        <v>臺中市北區、太平區小衛星-113年兒少及家庭社區支持服務方案</v>
      </c>
      <c r="M2884" s="40" t="str">
        <f t="shared" ref="M2884:M2947" si="140">C2884</f>
        <v>社團法人中華傳愛社區服務協會</v>
      </c>
    </row>
    <row r="2885" spans="1:13" ht="75">
      <c r="A2885" s="102" t="s">
        <v>2921</v>
      </c>
      <c r="B2885" s="102" t="s">
        <v>3552</v>
      </c>
      <c r="C2885" s="102" t="s">
        <v>3109</v>
      </c>
      <c r="D2885" s="102" t="s">
        <v>2795</v>
      </c>
      <c r="E2885" s="103">
        <v>334</v>
      </c>
      <c r="F2885" s="104" t="s">
        <v>44</v>
      </c>
      <c r="G2885" s="106"/>
      <c r="H2885" s="76" t="s">
        <v>1</v>
      </c>
      <c r="I2885" s="105"/>
      <c r="K2885" s="140" t="str">
        <f t="shared" si="138"/>
        <v>社政業務-社會福利-青少年兒童福利-獎補助費-對國內團體之捐助</v>
      </c>
      <c r="L2885" s="140" t="str">
        <f t="shared" si="139"/>
        <v>臺中市北區、太平區小衛星-113年兒少及家庭社區支持服務方案</v>
      </c>
      <c r="M2885" s="40" t="str">
        <f t="shared" si="140"/>
        <v>社團法人中華傳愛社區服務協會</v>
      </c>
    </row>
    <row r="2886" spans="1:13" ht="75">
      <c r="A2886" s="102" t="s">
        <v>2921</v>
      </c>
      <c r="B2886" s="102" t="s">
        <v>2928</v>
      </c>
      <c r="C2886" s="102" t="s">
        <v>2954</v>
      </c>
      <c r="D2886" s="102" t="s">
        <v>2795</v>
      </c>
      <c r="E2886" s="103">
        <v>222</v>
      </c>
      <c r="F2886" s="104" t="s">
        <v>44</v>
      </c>
      <c r="G2886" s="106"/>
      <c r="H2886" s="76" t="s">
        <v>1</v>
      </c>
      <c r="I2886" s="105"/>
      <c r="K2886" s="140" t="str">
        <f t="shared" si="138"/>
        <v>社政業務-社會福利-青少年兒童福利-獎補助費-對國內團體之捐助</v>
      </c>
      <c r="L2886" s="140" t="str">
        <f t="shared" si="139"/>
        <v>113年公共化及準公共托嬰中心照顧比優化獎助</v>
      </c>
      <c r="M2886" s="40" t="str">
        <f t="shared" si="140"/>
        <v>臺中市私立大里領袖甜心托嬰中心李織州</v>
      </c>
    </row>
    <row r="2887" spans="1:13" ht="75">
      <c r="A2887" s="102" t="s">
        <v>2921</v>
      </c>
      <c r="B2887" s="102" t="s">
        <v>2924</v>
      </c>
      <c r="C2887" s="102" t="s">
        <v>2925</v>
      </c>
      <c r="D2887" s="102" t="s">
        <v>2795</v>
      </c>
      <c r="E2887" s="103">
        <v>15</v>
      </c>
      <c r="F2887" s="104" t="s">
        <v>44</v>
      </c>
      <c r="G2887" s="106"/>
      <c r="H2887" s="76" t="s">
        <v>1</v>
      </c>
      <c r="I2887" s="105"/>
      <c r="K2887" s="140" t="str">
        <f t="shared" si="138"/>
        <v>社政業務-社會福利-青少年兒童福利-獎補助費-對國內團體之捐助</v>
      </c>
      <c r="L2887" s="140" t="str">
        <f t="shared" si="139"/>
        <v>育有未滿二歲兒童育兒津貼親職教育講座</v>
      </c>
      <c r="M2887" s="40" t="str">
        <f t="shared" si="140"/>
        <v>臺中市私立上元得福托嬰中心林韋伶</v>
      </c>
    </row>
    <row r="2888" spans="1:13" ht="75">
      <c r="A2888" s="102" t="s">
        <v>2921</v>
      </c>
      <c r="B2888" s="102" t="s">
        <v>3553</v>
      </c>
      <c r="C2888" s="102" t="s">
        <v>2592</v>
      </c>
      <c r="D2888" s="102" t="s">
        <v>2795</v>
      </c>
      <c r="E2888" s="103">
        <v>231</v>
      </c>
      <c r="F2888" s="104" t="s">
        <v>44</v>
      </c>
      <c r="G2888" s="106"/>
      <c r="H2888" s="76" t="s">
        <v>1</v>
      </c>
      <c r="I2888" s="105"/>
      <c r="K2888" s="140" t="str">
        <f t="shared" si="138"/>
        <v>社政業務-社會福利-青少年兒童福利-獎補助費-對國內團體之捐助</v>
      </c>
      <c r="L2888" s="140" t="str">
        <f t="shared" si="139"/>
        <v>臺中市霧峰區小衛星-113年兒少及家庭社區支持服務方案</v>
      </c>
      <c r="M2888" s="40" t="str">
        <f t="shared" si="140"/>
        <v>臺中市霧峰區丁台社區發展協會</v>
      </c>
    </row>
    <row r="2889" spans="1:13" ht="75">
      <c r="A2889" s="102" t="s">
        <v>2921</v>
      </c>
      <c r="B2889" s="102" t="s">
        <v>3553</v>
      </c>
      <c r="C2889" s="102" t="s">
        <v>2592</v>
      </c>
      <c r="D2889" s="102" t="s">
        <v>2795</v>
      </c>
      <c r="E2889" s="103">
        <v>365</v>
      </c>
      <c r="F2889" s="104" t="s">
        <v>44</v>
      </c>
      <c r="G2889" s="106"/>
      <c r="H2889" s="76" t="s">
        <v>1</v>
      </c>
      <c r="I2889" s="105"/>
      <c r="K2889" s="140" t="str">
        <f t="shared" si="138"/>
        <v>社政業務-社會福利-青少年兒童福利-獎補助費-對國內團體之捐助</v>
      </c>
      <c r="L2889" s="140" t="str">
        <f t="shared" si="139"/>
        <v>臺中市霧峰區小衛星-113年兒少及家庭社區支持服務方案</v>
      </c>
      <c r="M2889" s="40" t="str">
        <f t="shared" si="140"/>
        <v>臺中市霧峰區丁台社區發展協會</v>
      </c>
    </row>
    <row r="2890" spans="1:13" ht="75">
      <c r="A2890" s="102" t="s">
        <v>2921</v>
      </c>
      <c r="B2890" s="102" t="s">
        <v>3554</v>
      </c>
      <c r="C2890" s="102" t="s">
        <v>3555</v>
      </c>
      <c r="D2890" s="102" t="s">
        <v>2795</v>
      </c>
      <c r="E2890" s="103">
        <v>336</v>
      </c>
      <c r="F2890" s="104" t="s">
        <v>44</v>
      </c>
      <c r="G2890" s="106"/>
      <c r="H2890" s="76" t="s">
        <v>1</v>
      </c>
      <c r="I2890" s="105"/>
      <c r="K2890" s="140" t="str">
        <f t="shared" si="138"/>
        <v>社政業務-社會福利-青少年兒童福利-獎補助費-對國內團體之捐助</v>
      </c>
      <c r="L2890" s="140" t="str">
        <f t="shared" si="139"/>
        <v>臺中市大雅區小衛星-113年兒少及家庭社區支持服務方案</v>
      </c>
      <c r="M2890" s="40" t="str">
        <f t="shared" si="140"/>
        <v>社團法人台灣基督教社會關懷協會</v>
      </c>
    </row>
    <row r="2891" spans="1:13" ht="75">
      <c r="A2891" s="102" t="s">
        <v>2921</v>
      </c>
      <c r="B2891" s="102" t="s">
        <v>3554</v>
      </c>
      <c r="C2891" s="102" t="s">
        <v>3555</v>
      </c>
      <c r="D2891" s="102" t="s">
        <v>2795</v>
      </c>
      <c r="E2891" s="103">
        <v>395</v>
      </c>
      <c r="F2891" s="104" t="s">
        <v>44</v>
      </c>
      <c r="G2891" s="106"/>
      <c r="H2891" s="76" t="s">
        <v>1</v>
      </c>
      <c r="I2891" s="105"/>
      <c r="K2891" s="140" t="str">
        <f t="shared" si="138"/>
        <v>社政業務-社會福利-青少年兒童福利-獎補助費-對國內團體之捐助</v>
      </c>
      <c r="L2891" s="140" t="str">
        <f t="shared" si="139"/>
        <v>臺中市大雅區小衛星-113年兒少及家庭社區支持服務方案</v>
      </c>
      <c r="M2891" s="40" t="str">
        <f t="shared" si="140"/>
        <v>社團法人台灣基督教社會關懷協會</v>
      </c>
    </row>
    <row r="2892" spans="1:13" ht="75">
      <c r="A2892" s="102" t="s">
        <v>2921</v>
      </c>
      <c r="B2892" s="102" t="s">
        <v>2928</v>
      </c>
      <c r="C2892" s="102" t="s">
        <v>2957</v>
      </c>
      <c r="D2892" s="102" t="s">
        <v>2795</v>
      </c>
      <c r="E2892" s="103">
        <v>320</v>
      </c>
      <c r="F2892" s="104" t="s">
        <v>44</v>
      </c>
      <c r="G2892" s="106"/>
      <c r="H2892" s="76" t="s">
        <v>1</v>
      </c>
      <c r="I2892" s="105"/>
      <c r="K2892" s="140" t="str">
        <f t="shared" si="138"/>
        <v>社政業務-社會福利-青少年兒童福利-獎補助費-對國內團體之捐助</v>
      </c>
      <c r="L2892" s="140" t="str">
        <f t="shared" si="139"/>
        <v>113年公共化及準公共托嬰中心照顧比優化獎助</v>
      </c>
      <c r="M2892" s="40" t="str">
        <f t="shared" si="140"/>
        <v>臺中市私立愛麗絲托嬰中心</v>
      </c>
    </row>
    <row r="2893" spans="1:13" ht="75">
      <c r="A2893" s="102" t="s">
        <v>2921</v>
      </c>
      <c r="B2893" s="102" t="s">
        <v>2928</v>
      </c>
      <c r="C2893" s="102" t="s">
        <v>2937</v>
      </c>
      <c r="D2893" s="102" t="s">
        <v>2795</v>
      </c>
      <c r="E2893" s="103">
        <v>247</v>
      </c>
      <c r="F2893" s="104" t="s">
        <v>44</v>
      </c>
      <c r="G2893" s="106"/>
      <c r="H2893" s="76" t="s">
        <v>1</v>
      </c>
      <c r="I2893" s="105"/>
      <c r="K2893" s="140" t="str">
        <f t="shared" si="138"/>
        <v>社政業務-社會福利-青少年兒童福利-獎補助費-對國內團體之捐助</v>
      </c>
      <c r="L2893" s="140" t="str">
        <f t="shared" si="139"/>
        <v>113年公共化及準公共托嬰中心照顧比優化獎助</v>
      </c>
      <c r="M2893" s="40" t="str">
        <f t="shared" si="140"/>
        <v>臺中市私立小貝果托嬰中心</v>
      </c>
    </row>
    <row r="2894" spans="1:13" ht="75">
      <c r="A2894" s="102" t="s">
        <v>2921</v>
      </c>
      <c r="B2894" s="102" t="s">
        <v>2928</v>
      </c>
      <c r="C2894" s="102" t="s">
        <v>2955</v>
      </c>
      <c r="D2894" s="102" t="s">
        <v>2795</v>
      </c>
      <c r="E2894" s="103">
        <v>250</v>
      </c>
      <c r="F2894" s="104" t="s">
        <v>44</v>
      </c>
      <c r="G2894" s="106"/>
      <c r="H2894" s="76" t="s">
        <v>1</v>
      </c>
      <c r="I2894" s="105"/>
      <c r="K2894" s="140" t="str">
        <f t="shared" si="138"/>
        <v>社政業務-社會福利-青少年兒童福利-獎補助費-對國內團體之捐助</v>
      </c>
      <c r="L2894" s="140" t="str">
        <f t="shared" si="139"/>
        <v>113年公共化及準公共托嬰中心照顧比優化獎助</v>
      </c>
      <c r="M2894" s="40" t="str">
        <f t="shared" si="140"/>
        <v>臺中市私立春禾托嬰中心</v>
      </c>
    </row>
    <row r="2895" spans="1:13" ht="75">
      <c r="A2895" s="102" t="s">
        <v>2921</v>
      </c>
      <c r="B2895" s="102" t="s">
        <v>2928</v>
      </c>
      <c r="C2895" s="102" t="s">
        <v>2970</v>
      </c>
      <c r="D2895" s="102" t="s">
        <v>2795</v>
      </c>
      <c r="E2895" s="103">
        <v>250</v>
      </c>
      <c r="F2895" s="104" t="s">
        <v>44</v>
      </c>
      <c r="G2895" s="106"/>
      <c r="H2895" s="76" t="s">
        <v>1</v>
      </c>
      <c r="I2895" s="105"/>
      <c r="K2895" s="140" t="str">
        <f t="shared" si="138"/>
        <v>社政業務-社會福利-青少年兒童福利-獎補助費-對國內團體之捐助</v>
      </c>
      <c r="L2895" s="140" t="str">
        <f t="shared" si="139"/>
        <v>113年公共化及準公共托嬰中心照顧比優化獎助</v>
      </c>
      <c r="M2895" s="40" t="str">
        <f t="shared" si="140"/>
        <v>臺中市私立愛無限托嬰中心</v>
      </c>
    </row>
    <row r="2896" spans="1:13" ht="75">
      <c r="A2896" s="102" t="s">
        <v>2921</v>
      </c>
      <c r="B2896" s="102" t="s">
        <v>2928</v>
      </c>
      <c r="C2896" s="102" t="s">
        <v>2931</v>
      </c>
      <c r="D2896" s="102" t="s">
        <v>2795</v>
      </c>
      <c r="E2896" s="103">
        <v>125</v>
      </c>
      <c r="F2896" s="104" t="s">
        <v>44</v>
      </c>
      <c r="G2896" s="106"/>
      <c r="H2896" s="76" t="s">
        <v>1</v>
      </c>
      <c r="I2896" s="105"/>
      <c r="K2896" s="140" t="str">
        <f t="shared" si="138"/>
        <v>社政業務-社會福利-青少年兒童福利-獎補助費-對國內團體之捐助</v>
      </c>
      <c r="L2896" s="140" t="str">
        <f t="shared" si="139"/>
        <v>113年公共化及準公共托嬰中心照顧比優化獎助</v>
      </c>
      <c r="M2896" s="40" t="str">
        <f t="shared" si="140"/>
        <v>臺中市私立勁寶兒福安托嬰中心</v>
      </c>
    </row>
    <row r="2897" spans="1:13" ht="75">
      <c r="A2897" s="102" t="s">
        <v>2921</v>
      </c>
      <c r="B2897" s="102" t="s">
        <v>3556</v>
      </c>
      <c r="C2897" s="102" t="s">
        <v>1952</v>
      </c>
      <c r="D2897" s="102" t="s">
        <v>2795</v>
      </c>
      <c r="E2897" s="103">
        <v>180</v>
      </c>
      <c r="F2897" s="104" t="s">
        <v>44</v>
      </c>
      <c r="G2897" s="106"/>
      <c r="H2897" s="76" t="s">
        <v>1</v>
      </c>
      <c r="I2897" s="105"/>
      <c r="K2897" s="140" t="str">
        <f t="shared" si="138"/>
        <v>社政業務-社會福利-青少年兒童福利-獎補助費-對國內團體之捐助</v>
      </c>
      <c r="L2897" s="140" t="str">
        <f t="shared" si="139"/>
        <v>臺中市西區小衛星-113年兒少及家庭社區支持服務方案</v>
      </c>
      <c r="M2897" s="40" t="str">
        <f t="shared" si="140"/>
        <v>社團法人台中市基督教青年會</v>
      </c>
    </row>
    <row r="2898" spans="1:13" ht="75">
      <c r="A2898" s="102" t="s">
        <v>2921</v>
      </c>
      <c r="B2898" s="102" t="s">
        <v>3556</v>
      </c>
      <c r="C2898" s="102" t="s">
        <v>1952</v>
      </c>
      <c r="D2898" s="102" t="s">
        <v>2795</v>
      </c>
      <c r="E2898" s="103">
        <v>269</v>
      </c>
      <c r="F2898" s="104" t="s">
        <v>44</v>
      </c>
      <c r="G2898" s="106"/>
      <c r="H2898" s="76" t="s">
        <v>1</v>
      </c>
      <c r="I2898" s="105"/>
      <c r="K2898" s="140" t="str">
        <f t="shared" si="138"/>
        <v>社政業務-社會福利-青少年兒童福利-獎補助費-對國內團體之捐助</v>
      </c>
      <c r="L2898" s="140" t="str">
        <f t="shared" si="139"/>
        <v>臺中市西區小衛星-113年兒少及家庭社區支持服務方案</v>
      </c>
      <c r="M2898" s="40" t="str">
        <f t="shared" si="140"/>
        <v>社團法人台中市基督教青年會</v>
      </c>
    </row>
    <row r="2899" spans="1:13" ht="75">
      <c r="A2899" s="102" t="s">
        <v>2921</v>
      </c>
      <c r="B2899" s="102" t="s">
        <v>3557</v>
      </c>
      <c r="C2899" s="102" t="s">
        <v>3558</v>
      </c>
      <c r="D2899" s="102" t="s">
        <v>2795</v>
      </c>
      <c r="E2899" s="103">
        <v>231</v>
      </c>
      <c r="F2899" s="104" t="s">
        <v>44</v>
      </c>
      <c r="G2899" s="106"/>
      <c r="H2899" s="76" t="s">
        <v>1</v>
      </c>
      <c r="I2899" s="105"/>
      <c r="K2899" s="140" t="str">
        <f t="shared" si="138"/>
        <v>社政業務-社會福利-青少年兒童福利-獎補助費-對國內團體之捐助</v>
      </c>
      <c r="L2899" s="140" t="str">
        <f t="shared" si="139"/>
        <v>臺中市沙鹿區小衛星-113年兒少及家庭社區支持服務方案</v>
      </c>
      <c r="M2899" s="40" t="str">
        <f t="shared" si="140"/>
        <v>社團法人中華漢翔百元扶幼協會</v>
      </c>
    </row>
    <row r="2900" spans="1:13" ht="75">
      <c r="A2900" s="102" t="s">
        <v>2921</v>
      </c>
      <c r="B2900" s="102" t="s">
        <v>3557</v>
      </c>
      <c r="C2900" s="102" t="s">
        <v>3558</v>
      </c>
      <c r="D2900" s="102" t="s">
        <v>2795</v>
      </c>
      <c r="E2900" s="103">
        <v>346</v>
      </c>
      <c r="F2900" s="104" t="s">
        <v>44</v>
      </c>
      <c r="G2900" s="106"/>
      <c r="H2900" s="76" t="s">
        <v>1</v>
      </c>
      <c r="I2900" s="105"/>
      <c r="K2900" s="140" t="str">
        <f t="shared" si="138"/>
        <v>社政業務-社會福利-青少年兒童福利-獎補助費-對國內團體之捐助</v>
      </c>
      <c r="L2900" s="140" t="str">
        <f t="shared" si="139"/>
        <v>臺中市沙鹿區小衛星-113年兒少及家庭社區支持服務方案</v>
      </c>
      <c r="M2900" s="40" t="str">
        <f t="shared" si="140"/>
        <v>社團法人中華漢翔百元扶幼協會</v>
      </c>
    </row>
    <row r="2901" spans="1:13" ht="75">
      <c r="A2901" s="102" t="s">
        <v>2921</v>
      </c>
      <c r="B2901" s="102" t="s">
        <v>3559</v>
      </c>
      <c r="C2901" s="102" t="s">
        <v>3560</v>
      </c>
      <c r="D2901" s="102" t="s">
        <v>2795</v>
      </c>
      <c r="E2901" s="103">
        <v>434</v>
      </c>
      <c r="F2901" s="104" t="s">
        <v>44</v>
      </c>
      <c r="G2901" s="106"/>
      <c r="H2901" s="76" t="s">
        <v>1</v>
      </c>
      <c r="I2901" s="105"/>
      <c r="K2901" s="140" t="str">
        <f t="shared" si="138"/>
        <v>社政業務-社會福利-青少年兒童福利-獎補助費-對國內團體之捐助</v>
      </c>
      <c r="L2901" s="140" t="str">
        <f t="shared" si="139"/>
        <v>臺中市南區、南屯區小衛星-113年兒少及家庭社區支持服務方案</v>
      </c>
      <c r="M2901" s="40" t="str">
        <f t="shared" si="140"/>
        <v>社團法人台灣陽光婦女協會</v>
      </c>
    </row>
    <row r="2902" spans="1:13" ht="75">
      <c r="A2902" s="102" t="s">
        <v>2921</v>
      </c>
      <c r="B2902" s="102" t="s">
        <v>3559</v>
      </c>
      <c r="C2902" s="102" t="s">
        <v>3560</v>
      </c>
      <c r="D2902" s="102" t="s">
        <v>2795</v>
      </c>
      <c r="E2902" s="103">
        <v>651</v>
      </c>
      <c r="F2902" s="104" t="s">
        <v>44</v>
      </c>
      <c r="G2902" s="106"/>
      <c r="H2902" s="76" t="s">
        <v>1</v>
      </c>
      <c r="I2902" s="105"/>
      <c r="K2902" s="140" t="str">
        <f t="shared" si="138"/>
        <v>社政業務-社會福利-青少年兒童福利-獎補助費-對國內團體之捐助</v>
      </c>
      <c r="L2902" s="140" t="str">
        <f t="shared" si="139"/>
        <v>臺中市南區、南屯區小衛星-113年兒少及家庭社區支持服務方案</v>
      </c>
      <c r="M2902" s="40" t="str">
        <f t="shared" si="140"/>
        <v>社團法人台灣陽光婦女協會</v>
      </c>
    </row>
    <row r="2903" spans="1:13" ht="75">
      <c r="A2903" s="102" t="s">
        <v>2921</v>
      </c>
      <c r="B2903" s="102" t="s">
        <v>2928</v>
      </c>
      <c r="C2903" s="102" t="s">
        <v>2943</v>
      </c>
      <c r="D2903" s="102" t="s">
        <v>2795</v>
      </c>
      <c r="E2903" s="103">
        <v>684</v>
      </c>
      <c r="F2903" s="104" t="s">
        <v>44</v>
      </c>
      <c r="G2903" s="106"/>
      <c r="H2903" s="76" t="s">
        <v>1</v>
      </c>
      <c r="I2903" s="105"/>
      <c r="K2903" s="140" t="str">
        <f t="shared" si="138"/>
        <v>社政業務-社會福利-青少年兒童福利-獎補助費-對國內團體之捐助</v>
      </c>
      <c r="L2903" s="140" t="str">
        <f t="shared" si="139"/>
        <v>113年公共化及準公共托嬰中心照顧比優化獎助</v>
      </c>
      <c r="M2903" s="40" t="str">
        <f t="shared" si="140"/>
        <v>臺中市私立滿果國際托嬰中心</v>
      </c>
    </row>
    <row r="2904" spans="1:13" ht="75">
      <c r="A2904" s="102" t="s">
        <v>2921</v>
      </c>
      <c r="B2904" s="102" t="s">
        <v>2928</v>
      </c>
      <c r="C2904" s="102" t="s">
        <v>3030</v>
      </c>
      <c r="D2904" s="102" t="s">
        <v>2795</v>
      </c>
      <c r="E2904" s="103">
        <v>250</v>
      </c>
      <c r="F2904" s="104" t="s">
        <v>44</v>
      </c>
      <c r="G2904" s="106"/>
      <c r="H2904" s="76" t="s">
        <v>1</v>
      </c>
      <c r="I2904" s="105"/>
      <c r="K2904" s="140" t="str">
        <f t="shared" si="138"/>
        <v>社政業務-社會福利-青少年兒童福利-獎補助費-對國內團體之捐助</v>
      </c>
      <c r="L2904" s="140" t="str">
        <f t="shared" si="139"/>
        <v>113年公共化及準公共托嬰中心照顧比優化獎助</v>
      </c>
      <c r="M2904" s="40" t="str">
        <f t="shared" si="140"/>
        <v>臺中市私立夏荷托嬰中心</v>
      </c>
    </row>
    <row r="2905" spans="1:13" ht="75">
      <c r="A2905" s="102" t="s">
        <v>2921</v>
      </c>
      <c r="B2905" s="102" t="s">
        <v>3561</v>
      </c>
      <c r="C2905" s="102" t="s">
        <v>3562</v>
      </c>
      <c r="D2905" s="102" t="s">
        <v>2795</v>
      </c>
      <c r="E2905" s="103">
        <v>312</v>
      </c>
      <c r="F2905" s="104" t="s">
        <v>44</v>
      </c>
      <c r="G2905" s="106"/>
      <c r="H2905" s="76" t="s">
        <v>1</v>
      </c>
      <c r="I2905" s="105"/>
      <c r="K2905" s="140" t="str">
        <f t="shared" si="138"/>
        <v>社政業務-社會福利-青少年兒童福利-獎補助費-對國內團體之捐助</v>
      </c>
      <c r="L2905" s="140" t="str">
        <f t="shared" si="139"/>
        <v>臺中市西屯區小衛星-113年兒少及家庭社區支持服務方案</v>
      </c>
      <c r="M2905" s="40" t="str">
        <f t="shared" si="140"/>
        <v>社團法人中華民國扶弱成長協會</v>
      </c>
    </row>
    <row r="2906" spans="1:13" ht="75">
      <c r="A2906" s="102" t="s">
        <v>2921</v>
      </c>
      <c r="B2906" s="102" t="s">
        <v>3563</v>
      </c>
      <c r="C2906" s="102" t="s">
        <v>3564</v>
      </c>
      <c r="D2906" s="102" t="s">
        <v>2795</v>
      </c>
      <c r="E2906" s="103">
        <v>174</v>
      </c>
      <c r="F2906" s="104" t="s">
        <v>44</v>
      </c>
      <c r="G2906" s="106"/>
      <c r="H2906" s="76" t="s">
        <v>1</v>
      </c>
      <c r="I2906" s="105"/>
      <c r="K2906" s="140" t="str">
        <f t="shared" si="138"/>
        <v>社政業務-社會福利-青少年兒童福利-獎補助費-對國內團體之捐助</v>
      </c>
      <c r="L2906" s="140" t="str">
        <f t="shared" si="139"/>
        <v>臺中市太平區中華小衛星-113年兒少及家庭社區支持服務方案</v>
      </c>
      <c r="M2906" s="40" t="str">
        <f t="shared" si="140"/>
        <v>社團法人中華青少年純潔運動協會</v>
      </c>
    </row>
    <row r="2907" spans="1:13" ht="75">
      <c r="A2907" s="102" t="s">
        <v>2921</v>
      </c>
      <c r="B2907" s="102" t="s">
        <v>3561</v>
      </c>
      <c r="C2907" s="102" t="s">
        <v>3562</v>
      </c>
      <c r="D2907" s="102" t="s">
        <v>2795</v>
      </c>
      <c r="E2907" s="103">
        <v>564</v>
      </c>
      <c r="F2907" s="104" t="s">
        <v>44</v>
      </c>
      <c r="G2907" s="106"/>
      <c r="H2907" s="76" t="s">
        <v>1</v>
      </c>
      <c r="I2907" s="105"/>
      <c r="K2907" s="140" t="str">
        <f t="shared" si="138"/>
        <v>社政業務-社會福利-青少年兒童福利-獎補助費-對國內團體之捐助</v>
      </c>
      <c r="L2907" s="140" t="str">
        <f t="shared" si="139"/>
        <v>臺中市西屯區小衛星-113年兒少及家庭社區支持服務方案</v>
      </c>
      <c r="M2907" s="40" t="str">
        <f t="shared" si="140"/>
        <v>社團法人中華民國扶弱成長協會</v>
      </c>
    </row>
    <row r="2908" spans="1:13" ht="75">
      <c r="A2908" s="102" t="s">
        <v>2921</v>
      </c>
      <c r="B2908" s="102" t="s">
        <v>3563</v>
      </c>
      <c r="C2908" s="102" t="s">
        <v>3564</v>
      </c>
      <c r="D2908" s="102" t="s">
        <v>2795</v>
      </c>
      <c r="E2908" s="103">
        <v>152</v>
      </c>
      <c r="F2908" s="104" t="s">
        <v>44</v>
      </c>
      <c r="G2908" s="106"/>
      <c r="H2908" s="76" t="s">
        <v>1</v>
      </c>
      <c r="I2908" s="105"/>
      <c r="K2908" s="140" t="str">
        <f t="shared" si="138"/>
        <v>社政業務-社會福利-青少年兒童福利-獎補助費-對國內團體之捐助</v>
      </c>
      <c r="L2908" s="140" t="str">
        <f t="shared" si="139"/>
        <v>臺中市太平區中華小衛星-113年兒少及家庭社區支持服務方案</v>
      </c>
      <c r="M2908" s="40" t="str">
        <f t="shared" si="140"/>
        <v>社團法人中華青少年純潔運動協會</v>
      </c>
    </row>
    <row r="2909" spans="1:13" ht="75">
      <c r="A2909" s="102" t="s">
        <v>2921</v>
      </c>
      <c r="B2909" s="102" t="s">
        <v>2928</v>
      </c>
      <c r="C2909" s="102" t="s">
        <v>2946</v>
      </c>
      <c r="D2909" s="102" t="s">
        <v>2795</v>
      </c>
      <c r="E2909" s="103">
        <v>229</v>
      </c>
      <c r="F2909" s="104" t="s">
        <v>44</v>
      </c>
      <c r="G2909" s="106"/>
      <c r="H2909" s="76" t="s">
        <v>1</v>
      </c>
      <c r="I2909" s="105"/>
      <c r="K2909" s="140" t="str">
        <f t="shared" si="138"/>
        <v>社政業務-社會福利-青少年兒童福利-獎補助費-對國內團體之捐助</v>
      </c>
      <c r="L2909" s="140" t="str">
        <f t="shared" si="139"/>
        <v>113年公共化及準公共托嬰中心照顧比優化獎助</v>
      </c>
      <c r="M2909" s="40" t="str">
        <f t="shared" si="140"/>
        <v>臺中市私立領袖甜心托嬰中心李織州</v>
      </c>
    </row>
    <row r="2910" spans="1:13" ht="75">
      <c r="A2910" s="102" t="s">
        <v>2921</v>
      </c>
      <c r="B2910" s="102" t="s">
        <v>3565</v>
      </c>
      <c r="C2910" s="102" t="s">
        <v>3566</v>
      </c>
      <c r="D2910" s="102" t="s">
        <v>2795</v>
      </c>
      <c r="E2910" s="103">
        <v>452</v>
      </c>
      <c r="F2910" s="104" t="s">
        <v>44</v>
      </c>
      <c r="G2910" s="106"/>
      <c r="H2910" s="76" t="s">
        <v>1</v>
      </c>
      <c r="I2910" s="105"/>
      <c r="K2910" s="140" t="str">
        <f t="shared" si="138"/>
        <v>社政業務-社會福利-青少年兒童福利-獎補助費-對國內團體之捐助</v>
      </c>
      <c r="L2910" s="140" t="str">
        <f t="shared" si="139"/>
        <v>臺中市后里區小衛星-113年兒少及家庭社區支持服務方案</v>
      </c>
      <c r="M2910" s="40" t="str">
        <f t="shared" si="140"/>
        <v>社團法人臺中市助扶關懷協會</v>
      </c>
    </row>
    <row r="2911" spans="1:13" ht="75">
      <c r="A2911" s="102" t="s">
        <v>2921</v>
      </c>
      <c r="B2911" s="102" t="s">
        <v>3565</v>
      </c>
      <c r="C2911" s="102" t="s">
        <v>3566</v>
      </c>
      <c r="D2911" s="102" t="s">
        <v>2795</v>
      </c>
      <c r="E2911" s="103">
        <v>471</v>
      </c>
      <c r="F2911" s="104" t="s">
        <v>44</v>
      </c>
      <c r="G2911" s="106"/>
      <c r="H2911" s="76" t="s">
        <v>1</v>
      </c>
      <c r="I2911" s="105"/>
      <c r="K2911" s="140" t="str">
        <f t="shared" si="138"/>
        <v>社政業務-社會福利-青少年兒童福利-獎補助費-對國內團體之捐助</v>
      </c>
      <c r="L2911" s="140" t="str">
        <f t="shared" si="139"/>
        <v>臺中市后里區小衛星-113年兒少及家庭社區支持服務方案</v>
      </c>
      <c r="M2911" s="40" t="str">
        <f t="shared" si="140"/>
        <v>社團法人臺中市助扶關懷協會</v>
      </c>
    </row>
    <row r="2912" spans="1:13" ht="75">
      <c r="A2912" s="102" t="s">
        <v>2921</v>
      </c>
      <c r="B2912" s="102" t="s">
        <v>3567</v>
      </c>
      <c r="C2912" s="102" t="s">
        <v>3568</v>
      </c>
      <c r="D2912" s="102" t="s">
        <v>2795</v>
      </c>
      <c r="E2912" s="103">
        <v>268</v>
      </c>
      <c r="F2912" s="104" t="s">
        <v>44</v>
      </c>
      <c r="G2912" s="106"/>
      <c r="H2912" s="76" t="s">
        <v>1</v>
      </c>
      <c r="I2912" s="105"/>
      <c r="K2912" s="140" t="str">
        <f t="shared" si="138"/>
        <v>社政業務-社會福利-青少年兒童福利-獎補助費-對國內團體之捐助</v>
      </c>
      <c r="L2912" s="140" t="str">
        <f t="shared" si="139"/>
        <v>臺中市豐原區北陽小衛星-113年兒少及家庭社區支持服務方案</v>
      </c>
      <c r="M2912" s="40" t="str">
        <f t="shared" si="140"/>
        <v>社團法人臺中市社區文化協進會</v>
      </c>
    </row>
    <row r="2913" spans="1:13" ht="75">
      <c r="A2913" s="102" t="s">
        <v>2921</v>
      </c>
      <c r="B2913" s="102" t="s">
        <v>3567</v>
      </c>
      <c r="C2913" s="102" t="s">
        <v>3568</v>
      </c>
      <c r="D2913" s="102" t="s">
        <v>2795</v>
      </c>
      <c r="E2913" s="103">
        <v>427</v>
      </c>
      <c r="F2913" s="104" t="s">
        <v>44</v>
      </c>
      <c r="G2913" s="106"/>
      <c r="H2913" s="76" t="s">
        <v>1</v>
      </c>
      <c r="I2913" s="105"/>
      <c r="K2913" s="140" t="str">
        <f t="shared" si="138"/>
        <v>社政業務-社會福利-青少年兒童福利-獎補助費-對國內團體之捐助</v>
      </c>
      <c r="L2913" s="140" t="str">
        <f t="shared" si="139"/>
        <v>臺中市豐原區北陽小衛星-113年兒少及家庭社區支持服務方案</v>
      </c>
      <c r="M2913" s="40" t="str">
        <f t="shared" si="140"/>
        <v>社團法人臺中市社區文化協進會</v>
      </c>
    </row>
    <row r="2914" spans="1:13" ht="75">
      <c r="A2914" s="102" t="s">
        <v>2921</v>
      </c>
      <c r="B2914" s="102" t="s">
        <v>2928</v>
      </c>
      <c r="C2914" s="102" t="s">
        <v>2934</v>
      </c>
      <c r="D2914" s="102" t="s">
        <v>2795</v>
      </c>
      <c r="E2914" s="103">
        <v>284</v>
      </c>
      <c r="F2914" s="104" t="s">
        <v>44</v>
      </c>
      <c r="G2914" s="106"/>
      <c r="H2914" s="76" t="s">
        <v>1</v>
      </c>
      <c r="I2914" s="105"/>
      <c r="K2914" s="140" t="str">
        <f t="shared" si="138"/>
        <v>社政業務-社會福利-青少年兒童福利-獎補助費-對國內團體之捐助</v>
      </c>
      <c r="L2914" s="140" t="str">
        <f t="shared" si="139"/>
        <v>113年公共化及準公共托嬰中心照顧比優化獎助</v>
      </c>
      <c r="M2914" s="40" t="str">
        <f t="shared" si="140"/>
        <v>臺中市私立佩樂達托嬰中心廖述正</v>
      </c>
    </row>
    <row r="2915" spans="1:13" ht="75">
      <c r="A2915" s="102" t="s">
        <v>2921</v>
      </c>
      <c r="B2915" s="102" t="s">
        <v>2928</v>
      </c>
      <c r="C2915" s="102" t="s">
        <v>2988</v>
      </c>
      <c r="D2915" s="102" t="s">
        <v>2795</v>
      </c>
      <c r="E2915" s="103">
        <v>95</v>
      </c>
      <c r="F2915" s="104" t="s">
        <v>44</v>
      </c>
      <c r="G2915" s="106"/>
      <c r="H2915" s="76" t="s">
        <v>1</v>
      </c>
      <c r="I2915" s="105"/>
      <c r="K2915" s="140" t="str">
        <f t="shared" si="138"/>
        <v>社政業務-社會福利-青少年兒童福利-獎補助費-對國內團體之捐助</v>
      </c>
      <c r="L2915" s="140" t="str">
        <f t="shared" si="139"/>
        <v>113年公共化及準公共托嬰中心照顧比優化獎助</v>
      </c>
      <c r="M2915" s="40" t="str">
        <f t="shared" si="140"/>
        <v>臺中市私立巧寶貝托嬰中心林辛沛</v>
      </c>
    </row>
    <row r="2916" spans="1:13" ht="75">
      <c r="A2916" s="102" t="s">
        <v>2921</v>
      </c>
      <c r="B2916" s="102" t="s">
        <v>2928</v>
      </c>
      <c r="C2916" s="102" t="s">
        <v>2962</v>
      </c>
      <c r="D2916" s="102" t="s">
        <v>2795</v>
      </c>
      <c r="E2916" s="103">
        <v>42</v>
      </c>
      <c r="F2916" s="104" t="s">
        <v>44</v>
      </c>
      <c r="G2916" s="106"/>
      <c r="H2916" s="76" t="s">
        <v>1</v>
      </c>
      <c r="I2916" s="105"/>
      <c r="K2916" s="140" t="str">
        <f t="shared" si="138"/>
        <v>社政業務-社會福利-青少年兒童福利-獎補助費-對國內團體之捐助</v>
      </c>
      <c r="L2916" s="140" t="str">
        <f t="shared" si="139"/>
        <v>113年公共化及準公共托嬰中心照顧比優化獎助</v>
      </c>
      <c r="M2916" s="40" t="str">
        <f t="shared" si="140"/>
        <v>臺中市私立樂艾兒托嬰中心</v>
      </c>
    </row>
    <row r="2917" spans="1:13" ht="75">
      <c r="A2917" s="102" t="s">
        <v>2921</v>
      </c>
      <c r="B2917" s="102" t="s">
        <v>2928</v>
      </c>
      <c r="C2917" s="102" t="s">
        <v>2961</v>
      </c>
      <c r="D2917" s="102" t="s">
        <v>2795</v>
      </c>
      <c r="E2917" s="103">
        <v>125</v>
      </c>
      <c r="F2917" s="104" t="s">
        <v>44</v>
      </c>
      <c r="G2917" s="106"/>
      <c r="H2917" s="76" t="s">
        <v>1</v>
      </c>
      <c r="I2917" s="105"/>
      <c r="K2917" s="140" t="str">
        <f t="shared" si="138"/>
        <v>社政業務-社會福利-青少年兒童福利-獎補助費-對國內團體之捐助</v>
      </c>
      <c r="L2917" s="140" t="str">
        <f t="shared" si="139"/>
        <v>113年公共化及準公共托嬰中心照顧比優化獎助</v>
      </c>
      <c r="M2917" s="40" t="str">
        <f t="shared" si="140"/>
        <v>臺中市私立茱莉安托嬰中心</v>
      </c>
    </row>
    <row r="2918" spans="1:13" ht="75">
      <c r="A2918" s="102" t="s">
        <v>2921</v>
      </c>
      <c r="B2918" s="102" t="s">
        <v>2928</v>
      </c>
      <c r="C2918" s="102" t="s">
        <v>3012</v>
      </c>
      <c r="D2918" s="102" t="s">
        <v>2795</v>
      </c>
      <c r="E2918" s="103">
        <v>122</v>
      </c>
      <c r="F2918" s="104" t="s">
        <v>44</v>
      </c>
      <c r="G2918" s="106"/>
      <c r="H2918" s="76" t="s">
        <v>1</v>
      </c>
      <c r="I2918" s="105"/>
      <c r="K2918" s="140" t="str">
        <f t="shared" si="138"/>
        <v>社政業務-社會福利-青少年兒童福利-獎補助費-對國內團體之捐助</v>
      </c>
      <c r="L2918" s="140" t="str">
        <f t="shared" si="139"/>
        <v>113年公共化及準公共托嬰中心照顧比優化獎助</v>
      </c>
      <c r="M2918" s="40" t="str">
        <f t="shared" si="140"/>
        <v>臺中市私立優而堡文新托嬰中心謝建成</v>
      </c>
    </row>
    <row r="2919" spans="1:13" ht="75">
      <c r="A2919" s="102" t="s">
        <v>2921</v>
      </c>
      <c r="B2919" s="102" t="s">
        <v>2928</v>
      </c>
      <c r="C2919" s="102" t="s">
        <v>2959</v>
      </c>
      <c r="D2919" s="102" t="s">
        <v>2795</v>
      </c>
      <c r="E2919" s="103">
        <v>116</v>
      </c>
      <c r="F2919" s="104" t="s">
        <v>44</v>
      </c>
      <c r="G2919" s="106"/>
      <c r="H2919" s="76" t="s">
        <v>1</v>
      </c>
      <c r="I2919" s="105"/>
      <c r="K2919" s="140" t="str">
        <f t="shared" si="138"/>
        <v>社政業務-社會福利-青少年兒童福利-獎補助費-對國內團體之捐助</v>
      </c>
      <c r="L2919" s="140" t="str">
        <f t="shared" si="139"/>
        <v>113年公共化及準公共托嬰中心照顧比優化獎助</v>
      </c>
      <c r="M2919" s="40" t="str">
        <f t="shared" si="140"/>
        <v>臺中市私立比咪托嬰中心</v>
      </c>
    </row>
    <row r="2920" spans="1:13" ht="75">
      <c r="A2920" s="102" t="s">
        <v>2921</v>
      </c>
      <c r="B2920" s="102" t="s">
        <v>2928</v>
      </c>
      <c r="C2920" s="102" t="s">
        <v>2989</v>
      </c>
      <c r="D2920" s="102" t="s">
        <v>2795</v>
      </c>
      <c r="E2920" s="103">
        <v>247</v>
      </c>
      <c r="F2920" s="104" t="s">
        <v>44</v>
      </c>
      <c r="G2920" s="106"/>
      <c r="H2920" s="76" t="s">
        <v>1</v>
      </c>
      <c r="I2920" s="105"/>
      <c r="K2920" s="140" t="str">
        <f t="shared" si="138"/>
        <v>社政業務-社會福利-青少年兒童福利-獎補助費-對國內團體之捐助</v>
      </c>
      <c r="L2920" s="140" t="str">
        <f t="shared" si="139"/>
        <v>113年公共化及準公共托嬰中心照顧比優化獎助</v>
      </c>
      <c r="M2920" s="40" t="str">
        <f t="shared" si="140"/>
        <v>臺中市私立親貝兒托嬰中心</v>
      </c>
    </row>
    <row r="2921" spans="1:13" ht="75">
      <c r="A2921" s="102" t="s">
        <v>2921</v>
      </c>
      <c r="B2921" s="102" t="s">
        <v>2928</v>
      </c>
      <c r="C2921" s="102" t="s">
        <v>3569</v>
      </c>
      <c r="D2921" s="102" t="s">
        <v>2795</v>
      </c>
      <c r="E2921" s="103">
        <v>57</v>
      </c>
      <c r="F2921" s="104" t="s">
        <v>44</v>
      </c>
      <c r="G2921" s="106"/>
      <c r="H2921" s="76" t="s">
        <v>1</v>
      </c>
      <c r="I2921" s="105"/>
      <c r="K2921" s="140" t="str">
        <f t="shared" si="138"/>
        <v>社政業務-社會福利-青少年兒童福利-獎補助費-對國內團體之捐助</v>
      </c>
      <c r="L2921" s="140" t="str">
        <f t="shared" si="139"/>
        <v>113年公共化及準公共托嬰中心照顧比優化獎助</v>
      </c>
      <c r="M2921" s="40" t="str">
        <f t="shared" si="140"/>
        <v>臺中市私立未來托嬰中心</v>
      </c>
    </row>
    <row r="2922" spans="1:13" ht="75">
      <c r="A2922" s="102" t="s">
        <v>2921</v>
      </c>
      <c r="B2922" s="102" t="s">
        <v>2928</v>
      </c>
      <c r="C2922" s="102" t="s">
        <v>2974</v>
      </c>
      <c r="D2922" s="102" t="s">
        <v>2795</v>
      </c>
      <c r="E2922" s="103">
        <v>123</v>
      </c>
      <c r="F2922" s="104" t="s">
        <v>44</v>
      </c>
      <c r="G2922" s="106"/>
      <c r="H2922" s="76" t="s">
        <v>1</v>
      </c>
      <c r="I2922" s="105"/>
      <c r="K2922" s="140" t="str">
        <f t="shared" si="138"/>
        <v>社政業務-社會福利-青少年兒童福利-獎補助費-對國內團體之捐助</v>
      </c>
      <c r="L2922" s="140" t="str">
        <f t="shared" si="139"/>
        <v>113年公共化及準公共托嬰中心照顧比優化獎助</v>
      </c>
      <c r="M2922" s="40" t="str">
        <f t="shared" si="140"/>
        <v>臺中市私立安安托嬰中心許美娥</v>
      </c>
    </row>
    <row r="2923" spans="1:13" ht="75">
      <c r="A2923" s="102" t="s">
        <v>2921</v>
      </c>
      <c r="B2923" s="102" t="s">
        <v>2928</v>
      </c>
      <c r="C2923" s="102" t="s">
        <v>2939</v>
      </c>
      <c r="D2923" s="102" t="s">
        <v>2795</v>
      </c>
      <c r="E2923" s="103">
        <v>229</v>
      </c>
      <c r="F2923" s="104" t="s">
        <v>44</v>
      </c>
      <c r="G2923" s="106"/>
      <c r="H2923" s="76" t="s">
        <v>1</v>
      </c>
      <c r="I2923" s="105"/>
      <c r="K2923" s="140" t="str">
        <f t="shared" si="138"/>
        <v>社政業務-社會福利-青少年兒童福利-獎補助費-對國內團體之捐助</v>
      </c>
      <c r="L2923" s="140" t="str">
        <f t="shared" si="139"/>
        <v>113年公共化及準公共托嬰中心照顧比優化獎助</v>
      </c>
      <c r="M2923" s="40" t="str">
        <f t="shared" si="140"/>
        <v>臺中市私立馨苗安順托嬰中心</v>
      </c>
    </row>
    <row r="2924" spans="1:13" ht="75">
      <c r="A2924" s="102" t="s">
        <v>2921</v>
      </c>
      <c r="B2924" s="102" t="s">
        <v>2928</v>
      </c>
      <c r="C2924" s="102" t="s">
        <v>2973</v>
      </c>
      <c r="D2924" s="102" t="s">
        <v>2795</v>
      </c>
      <c r="E2924" s="103">
        <v>224</v>
      </c>
      <c r="F2924" s="104" t="s">
        <v>44</v>
      </c>
      <c r="G2924" s="106"/>
      <c r="H2924" s="76" t="s">
        <v>1</v>
      </c>
      <c r="I2924" s="105"/>
      <c r="K2924" s="140" t="str">
        <f t="shared" si="138"/>
        <v>社政業務-社會福利-青少年兒童福利-獎補助費-對國內團體之捐助</v>
      </c>
      <c r="L2924" s="140" t="str">
        <f t="shared" si="139"/>
        <v>113年公共化及準公共托嬰中心照顧比優化獎助</v>
      </c>
      <c r="M2924" s="40" t="str">
        <f t="shared" si="140"/>
        <v>臺中市私立聖恩彼得托嬰中心林至君</v>
      </c>
    </row>
    <row r="2925" spans="1:13" ht="75">
      <c r="A2925" s="102" t="s">
        <v>2921</v>
      </c>
      <c r="B2925" s="102" t="s">
        <v>2928</v>
      </c>
      <c r="C2925" s="102" t="s">
        <v>2966</v>
      </c>
      <c r="D2925" s="102" t="s">
        <v>2795</v>
      </c>
      <c r="E2925" s="103">
        <v>356</v>
      </c>
      <c r="F2925" s="104" t="s">
        <v>44</v>
      </c>
      <c r="G2925" s="106"/>
      <c r="H2925" s="76" t="s">
        <v>1</v>
      </c>
      <c r="I2925" s="105"/>
      <c r="K2925" s="140" t="str">
        <f t="shared" si="138"/>
        <v>社政業務-社會福利-青少年兒童福利-獎補助費-對國內團體之捐助</v>
      </c>
      <c r="L2925" s="140" t="str">
        <f t="shared" si="139"/>
        <v>113年公共化及準公共托嬰中心照顧比優化獎助</v>
      </c>
      <c r="M2925" s="40" t="str">
        <f t="shared" si="140"/>
        <v>台中市私立馨苗托嬰中心</v>
      </c>
    </row>
    <row r="2926" spans="1:13" ht="75">
      <c r="A2926" s="102" t="s">
        <v>2921</v>
      </c>
      <c r="B2926" s="102" t="s">
        <v>2928</v>
      </c>
      <c r="C2926" s="102" t="s">
        <v>2977</v>
      </c>
      <c r="D2926" s="102" t="s">
        <v>2795</v>
      </c>
      <c r="E2926" s="103">
        <v>326</v>
      </c>
      <c r="F2926" s="104" t="s">
        <v>44</v>
      </c>
      <c r="G2926" s="106"/>
      <c r="H2926" s="76" t="s">
        <v>1</v>
      </c>
      <c r="I2926" s="105"/>
      <c r="K2926" s="140" t="str">
        <f t="shared" si="138"/>
        <v>社政業務-社會福利-青少年兒童福利-獎補助費-對國內團體之捐助</v>
      </c>
      <c r="L2926" s="140" t="str">
        <f t="shared" si="139"/>
        <v>113年公共化及準公共托嬰中心照顧比優化獎助</v>
      </c>
      <c r="M2926" s="40" t="str">
        <f t="shared" si="140"/>
        <v>臺中市私立淳瑟托嬰中心</v>
      </c>
    </row>
    <row r="2927" spans="1:13" ht="75">
      <c r="A2927" s="102" t="s">
        <v>2921</v>
      </c>
      <c r="B2927" s="102" t="s">
        <v>2928</v>
      </c>
      <c r="C2927" s="102" t="s">
        <v>3011</v>
      </c>
      <c r="D2927" s="102" t="s">
        <v>2795</v>
      </c>
      <c r="E2927" s="103">
        <v>195</v>
      </c>
      <c r="F2927" s="104" t="s">
        <v>44</v>
      </c>
      <c r="G2927" s="106"/>
      <c r="H2927" s="76" t="s">
        <v>1</v>
      </c>
      <c r="I2927" s="105"/>
      <c r="K2927" s="140" t="str">
        <f t="shared" si="138"/>
        <v>社政業務-社會福利-青少年兒童福利-獎補助費-對國內團體之捐助</v>
      </c>
      <c r="L2927" s="140" t="str">
        <f t="shared" si="139"/>
        <v>113年公共化及準公共托嬰中心照顧比優化獎助</v>
      </c>
      <c r="M2927" s="40" t="str">
        <f t="shared" si="140"/>
        <v>臺中市私立優而堡托嬰中心謝建成</v>
      </c>
    </row>
    <row r="2928" spans="1:13" ht="75">
      <c r="A2928" s="102" t="s">
        <v>2921</v>
      </c>
      <c r="B2928" s="102" t="s">
        <v>2928</v>
      </c>
      <c r="C2928" s="102" t="s">
        <v>3028</v>
      </c>
      <c r="D2928" s="102" t="s">
        <v>2795</v>
      </c>
      <c r="E2928" s="103">
        <v>122</v>
      </c>
      <c r="F2928" s="104" t="s">
        <v>44</v>
      </c>
      <c r="G2928" s="106"/>
      <c r="H2928" s="76" t="s">
        <v>1</v>
      </c>
      <c r="I2928" s="105"/>
      <c r="K2928" s="140" t="str">
        <f t="shared" si="138"/>
        <v>社政業務-社會福利-青少年兒童福利-獎補助費-對國內團體之捐助</v>
      </c>
      <c r="L2928" s="140" t="str">
        <f t="shared" si="139"/>
        <v>113年公共化及準公共托嬰中心照顧比優化獎助</v>
      </c>
      <c r="M2928" s="40" t="str">
        <f t="shared" si="140"/>
        <v>臺中市私立甯甯托嬰中心</v>
      </c>
    </row>
    <row r="2929" spans="1:13" ht="75">
      <c r="A2929" s="102" t="s">
        <v>2921</v>
      </c>
      <c r="B2929" s="102" t="s">
        <v>2928</v>
      </c>
      <c r="C2929" s="102" t="s">
        <v>2996</v>
      </c>
      <c r="D2929" s="102" t="s">
        <v>2795</v>
      </c>
      <c r="E2929" s="103">
        <v>354</v>
      </c>
      <c r="F2929" s="104" t="s">
        <v>44</v>
      </c>
      <c r="G2929" s="106"/>
      <c r="H2929" s="76" t="s">
        <v>1</v>
      </c>
      <c r="I2929" s="105"/>
      <c r="K2929" s="140" t="str">
        <f t="shared" si="138"/>
        <v>社政業務-社會福利-青少年兒童福利-獎補助費-對國內團體之捐助</v>
      </c>
      <c r="L2929" s="140" t="str">
        <f t="shared" si="139"/>
        <v>113年公共化及準公共托嬰中心照顧比優化獎助</v>
      </c>
      <c r="M2929" s="40" t="str">
        <f t="shared" si="140"/>
        <v>臺中市私立皇家寶貝托嬰中心李淑娟</v>
      </c>
    </row>
    <row r="2930" spans="1:13" ht="75">
      <c r="A2930" s="102" t="s">
        <v>2921</v>
      </c>
      <c r="B2930" s="102" t="s">
        <v>2928</v>
      </c>
      <c r="C2930" s="102" t="s">
        <v>2971</v>
      </c>
      <c r="D2930" s="102" t="s">
        <v>2795</v>
      </c>
      <c r="E2930" s="103">
        <v>233</v>
      </c>
      <c r="F2930" s="104" t="s">
        <v>44</v>
      </c>
      <c r="G2930" s="106"/>
      <c r="H2930" s="76" t="s">
        <v>1</v>
      </c>
      <c r="I2930" s="105"/>
      <c r="K2930" s="140" t="str">
        <f t="shared" si="138"/>
        <v>社政業務-社會福利-青少年兒童福利-獎補助費-對國內團體之捐助</v>
      </c>
      <c r="L2930" s="140" t="str">
        <f t="shared" si="139"/>
        <v>113年公共化及準公共托嬰中心照顧比優化獎助</v>
      </c>
      <c r="M2930" s="40" t="str">
        <f t="shared" si="140"/>
        <v>臺中市私立大語托嬰中心</v>
      </c>
    </row>
    <row r="2931" spans="1:13" ht="75">
      <c r="A2931" s="102" t="s">
        <v>2921</v>
      </c>
      <c r="B2931" s="102" t="s">
        <v>2928</v>
      </c>
      <c r="C2931" s="102" t="s">
        <v>2956</v>
      </c>
      <c r="D2931" s="102" t="s">
        <v>2795</v>
      </c>
      <c r="E2931" s="103">
        <v>250</v>
      </c>
      <c r="F2931" s="104" t="s">
        <v>44</v>
      </c>
      <c r="G2931" s="106"/>
      <c r="H2931" s="76" t="s">
        <v>1</v>
      </c>
      <c r="I2931" s="105"/>
      <c r="K2931" s="140" t="str">
        <f t="shared" si="138"/>
        <v>社政業務-社會福利-青少年兒童福利-獎補助費-對國內團體之捐助</v>
      </c>
      <c r="L2931" s="140" t="str">
        <f t="shared" si="139"/>
        <v>113年公共化及準公共托嬰中心照顧比優化獎助</v>
      </c>
      <c r="M2931" s="40" t="str">
        <f t="shared" si="140"/>
        <v>臺中市私立莘芽托嬰中心魏可欣</v>
      </c>
    </row>
    <row r="2932" spans="1:13" ht="75">
      <c r="A2932" s="102" t="s">
        <v>2921</v>
      </c>
      <c r="B2932" s="102" t="s">
        <v>2928</v>
      </c>
      <c r="C2932" s="102" t="s">
        <v>3570</v>
      </c>
      <c r="D2932" s="102" t="s">
        <v>2795</v>
      </c>
      <c r="E2932" s="103">
        <v>98</v>
      </c>
      <c r="F2932" s="104" t="s">
        <v>44</v>
      </c>
      <c r="G2932" s="106"/>
      <c r="H2932" s="76" t="s">
        <v>1</v>
      </c>
      <c r="I2932" s="105"/>
      <c r="K2932" s="140" t="str">
        <f t="shared" si="138"/>
        <v>社政業務-社會福利-青少年兒童福利-獎補助費-對國內團體之捐助</v>
      </c>
      <c r="L2932" s="140" t="str">
        <f t="shared" si="139"/>
        <v>113年公共化及準公共托嬰中心照顧比優化獎助</v>
      </c>
      <c r="M2932" s="40" t="str">
        <f t="shared" si="140"/>
        <v>臺中市私立芊悅托嬰中心</v>
      </c>
    </row>
    <row r="2933" spans="1:13" ht="75">
      <c r="A2933" s="102" t="s">
        <v>2921</v>
      </c>
      <c r="B2933" s="102" t="s">
        <v>2928</v>
      </c>
      <c r="C2933" s="102" t="s">
        <v>2950</v>
      </c>
      <c r="D2933" s="102" t="s">
        <v>2795</v>
      </c>
      <c r="E2933" s="103">
        <v>228</v>
      </c>
      <c r="F2933" s="104" t="s">
        <v>44</v>
      </c>
      <c r="G2933" s="106"/>
      <c r="H2933" s="76" t="s">
        <v>1</v>
      </c>
      <c r="I2933" s="105"/>
      <c r="K2933" s="140" t="str">
        <f t="shared" si="138"/>
        <v>社政業務-社會福利-青少年兒童福利-獎補助費-對國內團體之捐助</v>
      </c>
      <c r="L2933" s="140" t="str">
        <f t="shared" si="139"/>
        <v>113年公共化及準公共托嬰中心照顧比優化獎助</v>
      </c>
      <c r="M2933" s="40" t="str">
        <f t="shared" si="140"/>
        <v>臺中市私立咕咕鳥太平托嬰中心陳翠伶</v>
      </c>
    </row>
    <row r="2934" spans="1:13" ht="75">
      <c r="A2934" s="102" t="s">
        <v>2921</v>
      </c>
      <c r="B2934" s="102" t="s">
        <v>2928</v>
      </c>
      <c r="C2934" s="102" t="s">
        <v>2942</v>
      </c>
      <c r="D2934" s="102" t="s">
        <v>2795</v>
      </c>
      <c r="E2934" s="103">
        <v>145</v>
      </c>
      <c r="F2934" s="104" t="s">
        <v>44</v>
      </c>
      <c r="G2934" s="106"/>
      <c r="H2934" s="76" t="s">
        <v>1</v>
      </c>
      <c r="I2934" s="105"/>
      <c r="K2934" s="140" t="str">
        <f t="shared" si="138"/>
        <v>社政業務-社會福利-青少年兒童福利-獎補助費-對國內團體之捐助</v>
      </c>
      <c r="L2934" s="140" t="str">
        <f t="shared" si="139"/>
        <v>113年公共化及準公共托嬰中心照顧比優化獎助</v>
      </c>
      <c r="M2934" s="40" t="str">
        <f t="shared" si="140"/>
        <v>臺中市私立東華托嬰中心陳慧宜</v>
      </c>
    </row>
    <row r="2935" spans="1:13" ht="75">
      <c r="A2935" s="102" t="s">
        <v>2921</v>
      </c>
      <c r="B2935" s="102" t="s">
        <v>2928</v>
      </c>
      <c r="C2935" s="102" t="s">
        <v>2972</v>
      </c>
      <c r="D2935" s="102" t="s">
        <v>2795</v>
      </c>
      <c r="E2935" s="103">
        <v>225</v>
      </c>
      <c r="F2935" s="104" t="s">
        <v>44</v>
      </c>
      <c r="G2935" s="106"/>
      <c r="H2935" s="76" t="s">
        <v>1</v>
      </c>
      <c r="I2935" s="105"/>
      <c r="K2935" s="140" t="str">
        <f t="shared" si="138"/>
        <v>社政業務-社會福利-青少年兒童福利-獎補助費-對國內團體之捐助</v>
      </c>
      <c r="L2935" s="140" t="str">
        <f t="shared" si="139"/>
        <v>113年公共化及準公共托嬰中心照顧比優化獎助</v>
      </c>
      <c r="M2935" s="40" t="str">
        <f t="shared" si="140"/>
        <v>臺中市私立聖恩天使托嬰中心林至君</v>
      </c>
    </row>
    <row r="2936" spans="1:13" ht="75">
      <c r="A2936" s="102" t="s">
        <v>2921</v>
      </c>
      <c r="B2936" s="102" t="s">
        <v>2928</v>
      </c>
      <c r="C2936" s="102" t="s">
        <v>3571</v>
      </c>
      <c r="D2936" s="102" t="s">
        <v>2795</v>
      </c>
      <c r="E2936" s="103">
        <v>113</v>
      </c>
      <c r="F2936" s="104" t="s">
        <v>44</v>
      </c>
      <c r="G2936" s="106"/>
      <c r="H2936" s="76" t="s">
        <v>1</v>
      </c>
      <c r="I2936" s="105"/>
      <c r="K2936" s="140" t="str">
        <f t="shared" si="138"/>
        <v>社政業務-社會福利-青少年兒童福利-獎補助費-對國內團體之捐助</v>
      </c>
      <c r="L2936" s="140" t="str">
        <f t="shared" si="139"/>
        <v>113年公共化及準公共托嬰中心照顧比優化獎助</v>
      </c>
      <c r="M2936" s="40" t="str">
        <f t="shared" si="140"/>
        <v>臺中市私立子優托嬰中心</v>
      </c>
    </row>
    <row r="2937" spans="1:13" ht="75">
      <c r="A2937" s="102" t="s">
        <v>2921</v>
      </c>
      <c r="B2937" s="102" t="s">
        <v>2928</v>
      </c>
      <c r="C2937" s="102" t="s">
        <v>2991</v>
      </c>
      <c r="D2937" s="102" t="s">
        <v>2795</v>
      </c>
      <c r="E2937" s="103">
        <v>114</v>
      </c>
      <c r="F2937" s="104" t="s">
        <v>44</v>
      </c>
      <c r="G2937" s="106"/>
      <c r="H2937" s="76" t="s">
        <v>1</v>
      </c>
      <c r="I2937" s="105"/>
      <c r="K2937" s="140" t="str">
        <f t="shared" si="138"/>
        <v>社政業務-社會福利-青少年兒童福利-獎補助費-對國內團體之捐助</v>
      </c>
      <c r="L2937" s="140" t="str">
        <f t="shared" si="139"/>
        <v>113年公共化及準公共托嬰中心照顧比優化獎助</v>
      </c>
      <c r="M2937" s="40" t="str">
        <f t="shared" si="140"/>
        <v>臺中市私立艾娃托嬰中心</v>
      </c>
    </row>
    <row r="2938" spans="1:13" ht="75">
      <c r="A2938" s="102" t="s">
        <v>2921</v>
      </c>
      <c r="B2938" s="102" t="s">
        <v>2928</v>
      </c>
      <c r="C2938" s="102" t="s">
        <v>3004</v>
      </c>
      <c r="D2938" s="102" t="s">
        <v>2795</v>
      </c>
      <c r="E2938" s="103">
        <v>235</v>
      </c>
      <c r="F2938" s="104" t="s">
        <v>44</v>
      </c>
      <c r="G2938" s="106"/>
      <c r="H2938" s="76" t="s">
        <v>1</v>
      </c>
      <c r="I2938" s="105"/>
      <c r="K2938" s="140" t="str">
        <f t="shared" si="138"/>
        <v>社政業務-社會福利-青少年兒童福利-獎補助費-對國內團體之捐助</v>
      </c>
      <c r="L2938" s="140" t="str">
        <f t="shared" si="139"/>
        <v>113年公共化及準公共托嬰中心照顧比優化獎助</v>
      </c>
      <c r="M2938" s="40" t="str">
        <f t="shared" si="140"/>
        <v>臺中市私立小熊多元智慧托嬰中心</v>
      </c>
    </row>
    <row r="2939" spans="1:13" ht="75">
      <c r="A2939" s="102" t="s">
        <v>2921</v>
      </c>
      <c r="B2939" s="102" t="s">
        <v>2928</v>
      </c>
      <c r="C2939" s="102" t="s">
        <v>3001</v>
      </c>
      <c r="D2939" s="102" t="s">
        <v>2795</v>
      </c>
      <c r="E2939" s="103">
        <v>250</v>
      </c>
      <c r="F2939" s="104" t="s">
        <v>44</v>
      </c>
      <c r="G2939" s="106"/>
      <c r="H2939" s="76" t="s">
        <v>1</v>
      </c>
      <c r="I2939" s="105"/>
      <c r="K2939" s="140" t="str">
        <f t="shared" si="138"/>
        <v>社政業務-社會福利-青少年兒童福利-獎補助費-對國內團體之捐助</v>
      </c>
      <c r="L2939" s="140" t="str">
        <f t="shared" si="139"/>
        <v>113年公共化及準公共托嬰中心照顧比優化獎助</v>
      </c>
      <c r="M2939" s="40" t="str">
        <f t="shared" si="140"/>
        <v>臺中市私立哈佛兒托嬰中心林逸蓁</v>
      </c>
    </row>
    <row r="2940" spans="1:13" ht="75">
      <c r="A2940" s="102" t="s">
        <v>2921</v>
      </c>
      <c r="B2940" s="102" t="s">
        <v>2928</v>
      </c>
      <c r="C2940" s="102" t="s">
        <v>2978</v>
      </c>
      <c r="D2940" s="102" t="s">
        <v>2795</v>
      </c>
      <c r="E2940" s="103">
        <v>243</v>
      </c>
      <c r="F2940" s="104" t="s">
        <v>44</v>
      </c>
      <c r="G2940" s="106"/>
      <c r="H2940" s="76" t="s">
        <v>1</v>
      </c>
      <c r="I2940" s="105"/>
      <c r="K2940" s="140" t="str">
        <f t="shared" si="138"/>
        <v>社政業務-社會福利-青少年兒童福利-獎補助費-對國內團體之捐助</v>
      </c>
      <c r="L2940" s="140" t="str">
        <f t="shared" si="139"/>
        <v>113年公共化及準公共托嬰中心照顧比優化獎助</v>
      </c>
      <c r="M2940" s="40" t="str">
        <f t="shared" si="140"/>
        <v>台中市私立肯格魯托嬰中心</v>
      </c>
    </row>
    <row r="2941" spans="1:13" ht="75">
      <c r="A2941" s="102" t="s">
        <v>2921</v>
      </c>
      <c r="B2941" s="102" t="s">
        <v>2928</v>
      </c>
      <c r="C2941" s="102" t="s">
        <v>3572</v>
      </c>
      <c r="D2941" s="102" t="s">
        <v>2795</v>
      </c>
      <c r="E2941" s="103">
        <v>250</v>
      </c>
      <c r="F2941" s="104" t="s">
        <v>44</v>
      </c>
      <c r="G2941" s="106"/>
      <c r="H2941" s="76" t="s">
        <v>1</v>
      </c>
      <c r="I2941" s="105"/>
      <c r="K2941" s="140" t="str">
        <f t="shared" si="138"/>
        <v>社政業務-社會福利-青少年兒童福利-獎補助費-對國內團體之捐助</v>
      </c>
      <c r="L2941" s="140" t="str">
        <f t="shared" si="139"/>
        <v>113年公共化及準公共托嬰中心照顧比優化獎助</v>
      </c>
      <c r="M2941" s="40" t="str">
        <f t="shared" si="140"/>
        <v>臺中市私立尼荳人文托嬰中心江燕鳳</v>
      </c>
    </row>
    <row r="2942" spans="1:13" ht="75">
      <c r="A2942" s="102" t="s">
        <v>2921</v>
      </c>
      <c r="B2942" s="102" t="s">
        <v>2928</v>
      </c>
      <c r="C2942" s="102" t="s">
        <v>3013</v>
      </c>
      <c r="D2942" s="102" t="s">
        <v>2795</v>
      </c>
      <c r="E2942" s="103">
        <v>250</v>
      </c>
      <c r="F2942" s="104" t="s">
        <v>44</v>
      </c>
      <c r="G2942" s="106"/>
      <c r="H2942" s="76" t="s">
        <v>1</v>
      </c>
      <c r="I2942" s="105"/>
      <c r="K2942" s="140" t="str">
        <f t="shared" si="138"/>
        <v>社政業務-社會福利-青少年兒童福利-獎補助費-對國內團體之捐助</v>
      </c>
      <c r="L2942" s="140" t="str">
        <f t="shared" si="139"/>
        <v>113年公共化及準公共托嬰中心照顧比優化獎助</v>
      </c>
      <c r="M2942" s="40" t="str">
        <f t="shared" si="140"/>
        <v>臺中市私立桃樂絲托嬰中心</v>
      </c>
    </row>
    <row r="2943" spans="1:13" ht="75">
      <c r="A2943" s="102" t="s">
        <v>2921</v>
      </c>
      <c r="B2943" s="102" t="s">
        <v>2928</v>
      </c>
      <c r="C2943" s="102" t="s">
        <v>2951</v>
      </c>
      <c r="D2943" s="102" t="s">
        <v>2795</v>
      </c>
      <c r="E2943" s="103">
        <v>248</v>
      </c>
      <c r="F2943" s="104" t="s">
        <v>44</v>
      </c>
      <c r="G2943" s="106"/>
      <c r="H2943" s="76" t="s">
        <v>1</v>
      </c>
      <c r="I2943" s="105"/>
      <c r="K2943" s="140" t="str">
        <f t="shared" si="138"/>
        <v>社政業務-社會福利-青少年兒童福利-獎補助費-對國內團體之捐助</v>
      </c>
      <c r="L2943" s="140" t="str">
        <f t="shared" si="139"/>
        <v>113年公共化及準公共托嬰中心照顧比優化獎助</v>
      </c>
      <c r="M2943" s="40" t="str">
        <f t="shared" si="140"/>
        <v>臺中市私立安琪兒托嬰中心許美娥</v>
      </c>
    </row>
    <row r="2944" spans="1:13" ht="75">
      <c r="A2944" s="102" t="s">
        <v>2921</v>
      </c>
      <c r="B2944" s="102" t="s">
        <v>2928</v>
      </c>
      <c r="C2944" s="102" t="s">
        <v>2936</v>
      </c>
      <c r="D2944" s="102" t="s">
        <v>2795</v>
      </c>
      <c r="E2944" s="103">
        <v>250</v>
      </c>
      <c r="F2944" s="104" t="s">
        <v>44</v>
      </c>
      <c r="G2944" s="106"/>
      <c r="H2944" s="76" t="s">
        <v>1</v>
      </c>
      <c r="I2944" s="105"/>
      <c r="K2944" s="140" t="str">
        <f t="shared" si="138"/>
        <v>社政業務-社會福利-青少年兒童福利-獎補助費-對國內團體之捐助</v>
      </c>
      <c r="L2944" s="140" t="str">
        <f t="shared" si="139"/>
        <v>113年公共化及準公共托嬰中心照顧比優化獎助</v>
      </c>
      <c r="M2944" s="40" t="str">
        <f t="shared" si="140"/>
        <v>臺中市私立小教室托嬰中心</v>
      </c>
    </row>
    <row r="2945" spans="1:13" ht="75">
      <c r="A2945" s="102" t="s">
        <v>2921</v>
      </c>
      <c r="B2945" s="102" t="s">
        <v>2928</v>
      </c>
      <c r="C2945" s="102" t="s">
        <v>2985</v>
      </c>
      <c r="D2945" s="102" t="s">
        <v>2795</v>
      </c>
      <c r="E2945" s="103">
        <v>230</v>
      </c>
      <c r="F2945" s="104" t="s">
        <v>44</v>
      </c>
      <c r="G2945" s="106"/>
      <c r="H2945" s="76" t="s">
        <v>1</v>
      </c>
      <c r="I2945" s="105"/>
      <c r="K2945" s="140" t="str">
        <f t="shared" si="138"/>
        <v>社政業務-社會福利-青少年兒童福利-獎補助費-對國內團體之捐助</v>
      </c>
      <c r="L2945" s="140" t="str">
        <f t="shared" si="139"/>
        <v>113年公共化及準公共托嬰中心照顧比優化獎助</v>
      </c>
      <c r="M2945" s="40" t="str">
        <f t="shared" si="140"/>
        <v>臺中市私立樂芙兒托嬰中心陳韋汝</v>
      </c>
    </row>
    <row r="2946" spans="1:13" ht="75">
      <c r="A2946" s="102" t="s">
        <v>2921</v>
      </c>
      <c r="B2946" s="102" t="s">
        <v>2928</v>
      </c>
      <c r="C2946" s="102" t="s">
        <v>3024</v>
      </c>
      <c r="D2946" s="102" t="s">
        <v>2795</v>
      </c>
      <c r="E2946" s="103">
        <v>117</v>
      </c>
      <c r="F2946" s="104" t="s">
        <v>44</v>
      </c>
      <c r="G2946" s="106"/>
      <c r="H2946" s="76" t="s">
        <v>1</v>
      </c>
      <c r="I2946" s="105"/>
      <c r="K2946" s="140" t="str">
        <f t="shared" si="138"/>
        <v>社政業務-社會福利-青少年兒童福利-獎補助費-對國內團體之捐助</v>
      </c>
      <c r="L2946" s="140" t="str">
        <f t="shared" si="139"/>
        <v>113年公共化及準公共托嬰中心照顧比優化獎助</v>
      </c>
      <c r="M2946" s="40" t="str">
        <f t="shared" si="140"/>
        <v>臺中市私立唯喜托嬰中心彌勒衍敏</v>
      </c>
    </row>
    <row r="2947" spans="1:13" ht="75">
      <c r="A2947" s="102" t="s">
        <v>2921</v>
      </c>
      <c r="B2947" s="102" t="s">
        <v>2928</v>
      </c>
      <c r="C2947" s="102" t="s">
        <v>2994</v>
      </c>
      <c r="D2947" s="102" t="s">
        <v>2795</v>
      </c>
      <c r="E2947" s="103">
        <v>375</v>
      </c>
      <c r="F2947" s="104" t="s">
        <v>44</v>
      </c>
      <c r="G2947" s="106"/>
      <c r="H2947" s="76" t="s">
        <v>1</v>
      </c>
      <c r="I2947" s="105"/>
      <c r="K2947" s="140" t="str">
        <f t="shared" si="138"/>
        <v>社政業務-社會福利-青少年兒童福利-獎補助費-對國內團體之捐助</v>
      </c>
      <c r="L2947" s="140" t="str">
        <f t="shared" si="139"/>
        <v>113年公共化及準公共托嬰中心照顧比優化獎助</v>
      </c>
      <c r="M2947" s="40" t="str">
        <f t="shared" si="140"/>
        <v>臺中市私立華樂比托嬰中心</v>
      </c>
    </row>
    <row r="2948" spans="1:13" ht="75">
      <c r="A2948" s="102" t="s">
        <v>2921</v>
      </c>
      <c r="B2948" s="102" t="s">
        <v>2928</v>
      </c>
      <c r="C2948" s="102" t="s">
        <v>2952</v>
      </c>
      <c r="D2948" s="102" t="s">
        <v>2795</v>
      </c>
      <c r="E2948" s="103">
        <v>63</v>
      </c>
      <c r="F2948" s="104" t="s">
        <v>44</v>
      </c>
      <c r="G2948" s="106"/>
      <c r="H2948" s="76" t="s">
        <v>1</v>
      </c>
      <c r="I2948" s="105"/>
      <c r="K2948" s="140" t="str">
        <f t="shared" ref="K2948:K3011" si="141">A2948</f>
        <v>社政業務-社會福利-青少年兒童福利-獎補助費-對國內團體之捐助</v>
      </c>
      <c r="L2948" s="140" t="str">
        <f t="shared" ref="L2948:L3011" si="142">B2948</f>
        <v>113年公共化及準公共托嬰中心照顧比優化獎助</v>
      </c>
      <c r="M2948" s="40" t="str">
        <f t="shared" ref="M2948:M3011" si="143">C2948</f>
        <v>臺中市私立安琪兒大雅托嬰中心許美娥</v>
      </c>
    </row>
    <row r="2949" spans="1:13" ht="75">
      <c r="A2949" s="102" t="s">
        <v>2921</v>
      </c>
      <c r="B2949" s="102" t="s">
        <v>2928</v>
      </c>
      <c r="C2949" s="102" t="s">
        <v>3023</v>
      </c>
      <c r="D2949" s="102" t="s">
        <v>2795</v>
      </c>
      <c r="E2949" s="103">
        <v>291</v>
      </c>
      <c r="F2949" s="104" t="s">
        <v>44</v>
      </c>
      <c r="G2949" s="106"/>
      <c r="H2949" s="76" t="s">
        <v>1</v>
      </c>
      <c r="I2949" s="105"/>
      <c r="K2949" s="140" t="str">
        <f t="shared" si="141"/>
        <v>社政業務-社會福利-青少年兒童福利-獎補助費-對國內團體之捐助</v>
      </c>
      <c r="L2949" s="140" t="str">
        <f t="shared" si="142"/>
        <v>113年公共化及準公共托嬰中心照顧比優化獎助</v>
      </c>
      <c r="M2949" s="40" t="str">
        <f t="shared" si="143"/>
        <v>臺中市私立小貝貝托嬰中心彌勒衍敏</v>
      </c>
    </row>
    <row r="2950" spans="1:13" ht="75">
      <c r="A2950" s="102" t="s">
        <v>2921</v>
      </c>
      <c r="B2950" s="102" t="s">
        <v>2928</v>
      </c>
      <c r="C2950" s="102" t="s">
        <v>2958</v>
      </c>
      <c r="D2950" s="102" t="s">
        <v>2795</v>
      </c>
      <c r="E2950" s="103">
        <v>89</v>
      </c>
      <c r="F2950" s="104" t="s">
        <v>44</v>
      </c>
      <c r="G2950" s="106"/>
      <c r="H2950" s="76" t="s">
        <v>1</v>
      </c>
      <c r="I2950" s="105"/>
      <c r="K2950" s="140" t="str">
        <f t="shared" si="141"/>
        <v>社政業務-社會福利-青少年兒童福利-獎補助費-對國內團體之捐助</v>
      </c>
      <c r="L2950" s="140" t="str">
        <f t="shared" si="142"/>
        <v>113年公共化及準公共托嬰中心照顧比優化獎助</v>
      </c>
      <c r="M2950" s="40" t="str">
        <f t="shared" si="143"/>
        <v>臺中市私立貝貝兒托嬰中心謝雅竹</v>
      </c>
    </row>
    <row r="2951" spans="1:13" ht="75">
      <c r="A2951" s="102" t="s">
        <v>2921</v>
      </c>
      <c r="B2951" s="102" t="s">
        <v>2928</v>
      </c>
      <c r="C2951" s="102" t="s">
        <v>3010</v>
      </c>
      <c r="D2951" s="102" t="s">
        <v>2795</v>
      </c>
      <c r="E2951" s="103">
        <v>468</v>
      </c>
      <c r="F2951" s="104" t="s">
        <v>44</v>
      </c>
      <c r="G2951" s="106"/>
      <c r="H2951" s="76" t="s">
        <v>1</v>
      </c>
      <c r="I2951" s="105"/>
      <c r="K2951" s="140" t="str">
        <f t="shared" si="141"/>
        <v>社政業務-社會福利-青少年兒童福利-獎補助費-對國內團體之捐助</v>
      </c>
      <c r="L2951" s="140" t="str">
        <f t="shared" si="142"/>
        <v>113年公共化及準公共托嬰中心照顧比優化獎助</v>
      </c>
      <c r="M2951" s="40" t="str">
        <f t="shared" si="143"/>
        <v>臺中市私立咕咕鳥托嬰中心</v>
      </c>
    </row>
    <row r="2952" spans="1:13" ht="75">
      <c r="A2952" s="102" t="s">
        <v>2921</v>
      </c>
      <c r="B2952" s="102" t="s">
        <v>2928</v>
      </c>
      <c r="C2952" s="102" t="s">
        <v>2960</v>
      </c>
      <c r="D2952" s="102" t="s">
        <v>2795</v>
      </c>
      <c r="E2952" s="103">
        <v>250</v>
      </c>
      <c r="F2952" s="104" t="s">
        <v>44</v>
      </c>
      <c r="G2952" s="106"/>
      <c r="H2952" s="76" t="s">
        <v>1</v>
      </c>
      <c r="I2952" s="105"/>
      <c r="K2952" s="140" t="str">
        <f t="shared" si="141"/>
        <v>社政業務-社會福利-青少年兒童福利-獎補助費-對國內團體之捐助</v>
      </c>
      <c r="L2952" s="140" t="str">
        <f t="shared" si="142"/>
        <v>113年公共化及準公共托嬰中心照顧比優化獎助</v>
      </c>
      <c r="M2952" s="40" t="str">
        <f t="shared" si="143"/>
        <v>臺中市私立夏綠蒂托嬰中心</v>
      </c>
    </row>
    <row r="2953" spans="1:13" ht="75">
      <c r="A2953" s="102" t="s">
        <v>2921</v>
      </c>
      <c r="B2953" s="102" t="s">
        <v>2928</v>
      </c>
      <c r="C2953" s="102" t="s">
        <v>3009</v>
      </c>
      <c r="D2953" s="102" t="s">
        <v>2795</v>
      </c>
      <c r="E2953" s="103">
        <v>293</v>
      </c>
      <c r="F2953" s="104" t="s">
        <v>44</v>
      </c>
      <c r="G2953" s="106"/>
      <c r="H2953" s="76" t="s">
        <v>1</v>
      </c>
      <c r="I2953" s="105"/>
      <c r="K2953" s="140" t="str">
        <f t="shared" si="141"/>
        <v>社政業務-社會福利-青少年兒童福利-獎補助費-對國內團體之捐助</v>
      </c>
      <c r="L2953" s="140" t="str">
        <f t="shared" si="142"/>
        <v>113年公共化及準公共托嬰中心照顧比優化獎助</v>
      </c>
      <c r="M2953" s="40" t="str">
        <f t="shared" si="143"/>
        <v>臺中市私立咕咕鳥嶺東托嬰中心</v>
      </c>
    </row>
    <row r="2954" spans="1:13" ht="75">
      <c r="A2954" s="102" t="s">
        <v>2921</v>
      </c>
      <c r="B2954" s="102" t="s">
        <v>2928</v>
      </c>
      <c r="C2954" s="102" t="s">
        <v>3003</v>
      </c>
      <c r="D2954" s="102" t="s">
        <v>2795</v>
      </c>
      <c r="E2954" s="103">
        <v>192</v>
      </c>
      <c r="F2954" s="104" t="s">
        <v>44</v>
      </c>
      <c r="G2954" s="106"/>
      <c r="H2954" s="76" t="s">
        <v>1</v>
      </c>
      <c r="I2954" s="105"/>
      <c r="K2954" s="140" t="str">
        <f t="shared" si="141"/>
        <v>社政業務-社會福利-青少年兒童福利-獎補助費-對國內團體之捐助</v>
      </c>
      <c r="L2954" s="140" t="str">
        <f t="shared" si="142"/>
        <v>113年公共化及準公共托嬰中心照顧比優化獎助</v>
      </c>
      <c r="M2954" s="40" t="str">
        <f t="shared" si="143"/>
        <v>臺中市私立喬凱立托嬰中心黃采芝</v>
      </c>
    </row>
    <row r="2955" spans="1:13" ht="75">
      <c r="A2955" s="102" t="s">
        <v>2921</v>
      </c>
      <c r="B2955" s="102" t="s">
        <v>2928</v>
      </c>
      <c r="C2955" s="102" t="s">
        <v>2990</v>
      </c>
      <c r="D2955" s="102" t="s">
        <v>2795</v>
      </c>
      <c r="E2955" s="103">
        <v>125</v>
      </c>
      <c r="F2955" s="104" t="s">
        <v>44</v>
      </c>
      <c r="G2955" s="106"/>
      <c r="H2955" s="76" t="s">
        <v>1</v>
      </c>
      <c r="I2955" s="105"/>
      <c r="K2955" s="140" t="str">
        <f t="shared" si="141"/>
        <v>社政業務-社會福利-青少年兒童福利-獎補助費-對國內團體之捐助</v>
      </c>
      <c r="L2955" s="140" t="str">
        <f t="shared" si="142"/>
        <v>113年公共化及準公共托嬰中心照顧比優化獎助</v>
      </c>
      <c r="M2955" s="40" t="str">
        <f t="shared" si="143"/>
        <v>臺中市私立愛兒園托嬰中心</v>
      </c>
    </row>
    <row r="2956" spans="1:13" ht="75">
      <c r="A2956" s="102" t="s">
        <v>2921</v>
      </c>
      <c r="B2956" s="102" t="s">
        <v>2928</v>
      </c>
      <c r="C2956" s="102" t="s">
        <v>2929</v>
      </c>
      <c r="D2956" s="102" t="s">
        <v>2795</v>
      </c>
      <c r="E2956" s="103">
        <v>83</v>
      </c>
      <c r="F2956" s="104" t="s">
        <v>44</v>
      </c>
      <c r="G2956" s="106"/>
      <c r="H2956" s="76" t="s">
        <v>1</v>
      </c>
      <c r="I2956" s="105"/>
      <c r="K2956" s="140" t="str">
        <f t="shared" si="141"/>
        <v>社政業務-社會福利-青少年兒童福利-獎補助費-對國內團體之捐助</v>
      </c>
      <c r="L2956" s="140" t="str">
        <f t="shared" si="142"/>
        <v>113年公共化及準公共托嬰中心照顧比優化獎助</v>
      </c>
      <c r="M2956" s="40" t="str">
        <f t="shared" si="143"/>
        <v>臺中市私立卡吉雅比托嬰中心洪西欽</v>
      </c>
    </row>
    <row r="2957" spans="1:13" ht="75">
      <c r="A2957" s="102" t="s">
        <v>2921</v>
      </c>
      <c r="B2957" s="102" t="s">
        <v>2928</v>
      </c>
      <c r="C2957" s="102" t="s">
        <v>2992</v>
      </c>
      <c r="D2957" s="102" t="s">
        <v>2795</v>
      </c>
      <c r="E2957" s="103">
        <v>220</v>
      </c>
      <c r="F2957" s="104" t="s">
        <v>44</v>
      </c>
      <c r="G2957" s="106"/>
      <c r="H2957" s="76" t="s">
        <v>1</v>
      </c>
      <c r="I2957" s="105"/>
      <c r="K2957" s="140" t="str">
        <f t="shared" si="141"/>
        <v>社政業務-社會福利-青少年兒童福利-獎補助費-對國內團體之捐助</v>
      </c>
      <c r="L2957" s="140" t="str">
        <f t="shared" si="142"/>
        <v>113年公共化及準公共托嬰中心照顧比優化獎助</v>
      </c>
      <c r="M2957" s="40" t="str">
        <f t="shared" si="143"/>
        <v>臺中市私立1000天育兒托嬰中心</v>
      </c>
    </row>
    <row r="2958" spans="1:13" ht="75">
      <c r="A2958" s="102" t="s">
        <v>2921</v>
      </c>
      <c r="B2958" s="102" t="s">
        <v>2928</v>
      </c>
      <c r="C2958" s="102" t="s">
        <v>2925</v>
      </c>
      <c r="D2958" s="102" t="s">
        <v>2795</v>
      </c>
      <c r="E2958" s="103">
        <v>652</v>
      </c>
      <c r="F2958" s="104" t="s">
        <v>44</v>
      </c>
      <c r="G2958" s="106"/>
      <c r="H2958" s="76" t="s">
        <v>1</v>
      </c>
      <c r="I2958" s="105"/>
      <c r="K2958" s="140" t="str">
        <f t="shared" si="141"/>
        <v>社政業務-社會福利-青少年兒童福利-獎補助費-對國內團體之捐助</v>
      </c>
      <c r="L2958" s="140" t="str">
        <f t="shared" si="142"/>
        <v>113年公共化及準公共托嬰中心照顧比優化獎助</v>
      </c>
      <c r="M2958" s="40" t="str">
        <f t="shared" si="143"/>
        <v>臺中市私立上元得福托嬰中心林韋伶</v>
      </c>
    </row>
    <row r="2959" spans="1:13" ht="75">
      <c r="A2959" s="102" t="s">
        <v>2921</v>
      </c>
      <c r="B2959" s="102" t="s">
        <v>2928</v>
      </c>
      <c r="C2959" s="102" t="s">
        <v>2949</v>
      </c>
      <c r="D2959" s="102" t="s">
        <v>2795</v>
      </c>
      <c r="E2959" s="103">
        <v>119</v>
      </c>
      <c r="F2959" s="104" t="s">
        <v>44</v>
      </c>
      <c r="G2959" s="106"/>
      <c r="H2959" s="76" t="s">
        <v>1</v>
      </c>
      <c r="I2959" s="105"/>
      <c r="K2959" s="140" t="str">
        <f t="shared" si="141"/>
        <v>社政業務-社會福利-青少年兒童福利-獎補助費-對國內團體之捐助</v>
      </c>
      <c r="L2959" s="140" t="str">
        <f t="shared" si="142"/>
        <v>113年公共化及準公共托嬰中心照顧比優化獎助</v>
      </c>
      <c r="M2959" s="40" t="str">
        <f t="shared" si="143"/>
        <v>臺中市私立小腳ㄚ托嬰中心</v>
      </c>
    </row>
    <row r="2960" spans="1:13" ht="75">
      <c r="A2960" s="102" t="s">
        <v>2921</v>
      </c>
      <c r="B2960" s="102" t="s">
        <v>2928</v>
      </c>
      <c r="C2960" s="102" t="s">
        <v>2980</v>
      </c>
      <c r="D2960" s="102" t="s">
        <v>2795</v>
      </c>
      <c r="E2960" s="103">
        <v>358</v>
      </c>
      <c r="F2960" s="104" t="s">
        <v>44</v>
      </c>
      <c r="G2960" s="106"/>
      <c r="H2960" s="76" t="s">
        <v>1</v>
      </c>
      <c r="I2960" s="105"/>
      <c r="K2960" s="140" t="str">
        <f t="shared" si="141"/>
        <v>社政業務-社會福利-青少年兒童福利-獎補助費-對國內團體之捐助</v>
      </c>
      <c r="L2960" s="140" t="str">
        <f t="shared" si="142"/>
        <v>113年公共化及準公共托嬰中心照顧比優化獎助</v>
      </c>
      <c r="M2960" s="40" t="str">
        <f t="shared" si="143"/>
        <v>臺中市私立禾早托嬰中心陳澧臻</v>
      </c>
    </row>
    <row r="2961" spans="1:13" ht="75">
      <c r="A2961" s="102" t="s">
        <v>2921</v>
      </c>
      <c r="B2961" s="102" t="s">
        <v>2924</v>
      </c>
      <c r="C2961" s="102" t="s">
        <v>2979</v>
      </c>
      <c r="D2961" s="102" t="s">
        <v>2795</v>
      </c>
      <c r="E2961" s="103">
        <v>17</v>
      </c>
      <c r="F2961" s="104" t="s">
        <v>44</v>
      </c>
      <c r="G2961" s="106"/>
      <c r="H2961" s="76" t="s">
        <v>1</v>
      </c>
      <c r="I2961" s="105"/>
      <c r="K2961" s="140" t="str">
        <f t="shared" si="141"/>
        <v>社政業務-社會福利-青少年兒童福利-獎補助費-對國內團體之捐助</v>
      </c>
      <c r="L2961" s="140" t="str">
        <f t="shared" si="142"/>
        <v>育有未滿二歲兒童育兒津貼親職教育講座</v>
      </c>
      <c r="M2961" s="40" t="str">
        <f t="shared" si="143"/>
        <v>臺中市南區藍興堡發展協會蔡明昌</v>
      </c>
    </row>
    <row r="2962" spans="1:13" ht="75">
      <c r="A2962" s="102" t="s">
        <v>2921</v>
      </c>
      <c r="B2962" s="102" t="s">
        <v>2928</v>
      </c>
      <c r="C2962" s="102" t="s">
        <v>3021</v>
      </c>
      <c r="D2962" s="102" t="s">
        <v>2795</v>
      </c>
      <c r="E2962" s="103">
        <v>19</v>
      </c>
      <c r="F2962" s="104" t="s">
        <v>44</v>
      </c>
      <c r="G2962" s="106"/>
      <c r="H2962" s="76" t="s">
        <v>1</v>
      </c>
      <c r="I2962" s="105"/>
      <c r="K2962" s="140" t="str">
        <f t="shared" si="141"/>
        <v>社政業務-社會福利-青少年兒童福利-獎補助費-對國內團體之捐助</v>
      </c>
      <c r="L2962" s="140" t="str">
        <f t="shared" si="142"/>
        <v>113年公共化及準公共托嬰中心照顧比優化獎助</v>
      </c>
      <c r="M2962" s="40" t="str">
        <f t="shared" si="143"/>
        <v>臺中市私立文馨托嬰中心陳惠玉</v>
      </c>
    </row>
    <row r="2963" spans="1:13" ht="75">
      <c r="A2963" s="102" t="s">
        <v>2921</v>
      </c>
      <c r="B2963" s="102" t="s">
        <v>2928</v>
      </c>
      <c r="C2963" s="102" t="s">
        <v>2941</v>
      </c>
      <c r="D2963" s="102" t="s">
        <v>2795</v>
      </c>
      <c r="E2963" s="103">
        <v>236</v>
      </c>
      <c r="F2963" s="104" t="s">
        <v>44</v>
      </c>
      <c r="G2963" s="106"/>
      <c r="H2963" s="76" t="s">
        <v>1</v>
      </c>
      <c r="I2963" s="105"/>
      <c r="K2963" s="140" t="str">
        <f t="shared" si="141"/>
        <v>社政業務-社會福利-青少年兒童福利-獎補助費-對國內團體之捐助</v>
      </c>
      <c r="L2963" s="140" t="str">
        <f t="shared" si="142"/>
        <v>113年公共化及準公共托嬰中心照顧比優化獎助</v>
      </c>
      <c r="M2963" s="40" t="str">
        <f t="shared" si="143"/>
        <v>臺中市私立愛樂紛托嬰中心陳櫻珊</v>
      </c>
    </row>
    <row r="2964" spans="1:13" ht="75">
      <c r="A2964" s="102" t="s">
        <v>2921</v>
      </c>
      <c r="B2964" s="102" t="s">
        <v>2928</v>
      </c>
      <c r="C2964" s="102" t="s">
        <v>2968</v>
      </c>
      <c r="D2964" s="102" t="s">
        <v>2795</v>
      </c>
      <c r="E2964" s="103">
        <v>250</v>
      </c>
      <c r="F2964" s="104" t="s">
        <v>44</v>
      </c>
      <c r="G2964" s="106"/>
      <c r="H2964" s="76" t="s">
        <v>1</v>
      </c>
      <c r="I2964" s="105"/>
      <c r="K2964" s="140" t="str">
        <f t="shared" si="141"/>
        <v>社政業務-社會福利-青少年兒童福利-獎補助費-對國內團體之捐助</v>
      </c>
      <c r="L2964" s="140" t="str">
        <f t="shared" si="142"/>
        <v>113年公共化及準公共托嬰中心照顧比優化獎助</v>
      </c>
      <c r="M2964" s="40" t="str">
        <f t="shared" si="143"/>
        <v>臺中市私立美樂地托嬰中心</v>
      </c>
    </row>
    <row r="2965" spans="1:13" ht="75">
      <c r="A2965" s="102" t="s">
        <v>2921</v>
      </c>
      <c r="B2965" s="102" t="s">
        <v>2928</v>
      </c>
      <c r="C2965" s="102" t="s">
        <v>2933</v>
      </c>
      <c r="D2965" s="102" t="s">
        <v>2795</v>
      </c>
      <c r="E2965" s="103">
        <v>211</v>
      </c>
      <c r="F2965" s="104" t="s">
        <v>44</v>
      </c>
      <c r="G2965" s="106"/>
      <c r="H2965" s="76" t="s">
        <v>1</v>
      </c>
      <c r="I2965" s="105"/>
      <c r="K2965" s="140" t="str">
        <f t="shared" si="141"/>
        <v>社政業務-社會福利-青少年兒童福利-獎補助費-對國內團體之捐助</v>
      </c>
      <c r="L2965" s="140" t="str">
        <f t="shared" si="142"/>
        <v>113年公共化及準公共托嬰中心照顧比優化獎助</v>
      </c>
      <c r="M2965" s="40" t="str">
        <f t="shared" si="143"/>
        <v>臺中市私立小菲力托嬰中心</v>
      </c>
    </row>
    <row r="2966" spans="1:13" ht="75">
      <c r="A2966" s="102" t="s">
        <v>2921</v>
      </c>
      <c r="B2966" s="102" t="s">
        <v>2928</v>
      </c>
      <c r="C2966" s="102" t="s">
        <v>2984</v>
      </c>
      <c r="D2966" s="102" t="s">
        <v>2795</v>
      </c>
      <c r="E2966" s="103">
        <v>314</v>
      </c>
      <c r="F2966" s="104" t="s">
        <v>44</v>
      </c>
      <c r="G2966" s="106"/>
      <c r="H2966" s="76" t="s">
        <v>1</v>
      </c>
      <c r="I2966" s="105"/>
      <c r="K2966" s="140" t="str">
        <f t="shared" si="141"/>
        <v>社政業務-社會福利-青少年兒童福利-獎補助費-對國內團體之捐助</v>
      </c>
      <c r="L2966" s="140" t="str">
        <f t="shared" si="142"/>
        <v>113年公共化及準公共托嬰中心照顧比優化獎助</v>
      </c>
      <c r="M2966" s="40" t="str">
        <f t="shared" si="143"/>
        <v>臺中市私立安德森托嬰中心</v>
      </c>
    </row>
    <row r="2967" spans="1:13" ht="75">
      <c r="A2967" s="102" t="s">
        <v>2921</v>
      </c>
      <c r="B2967" s="102" t="s">
        <v>2928</v>
      </c>
      <c r="C2967" s="102" t="s">
        <v>3573</v>
      </c>
      <c r="D2967" s="102" t="s">
        <v>2795</v>
      </c>
      <c r="E2967" s="103">
        <v>73</v>
      </c>
      <c r="F2967" s="104" t="s">
        <v>44</v>
      </c>
      <c r="G2967" s="106"/>
      <c r="H2967" s="76" t="s">
        <v>1</v>
      </c>
      <c r="I2967" s="105"/>
      <c r="K2967" s="140" t="str">
        <f t="shared" si="141"/>
        <v>社政業務-社會福利-青少年兒童福利-獎補助費-對國內團體之捐助</v>
      </c>
      <c r="L2967" s="140" t="str">
        <f t="shared" si="142"/>
        <v>113年公共化及準公共托嬰中心照顧比優化獎助</v>
      </c>
      <c r="M2967" s="40" t="str">
        <f t="shared" si="143"/>
        <v>臺中市私立慈祐園托嬰中心周明華</v>
      </c>
    </row>
    <row r="2968" spans="1:13" ht="75">
      <c r="A2968" s="102" t="s">
        <v>2921</v>
      </c>
      <c r="B2968" s="102" t="s">
        <v>2928</v>
      </c>
      <c r="C2968" s="102" t="s">
        <v>3033</v>
      </c>
      <c r="D2968" s="102" t="s">
        <v>2795</v>
      </c>
      <c r="E2968" s="103">
        <v>223</v>
      </c>
      <c r="F2968" s="104" t="s">
        <v>44</v>
      </c>
      <c r="G2968" s="106"/>
      <c r="H2968" s="76" t="s">
        <v>1</v>
      </c>
      <c r="I2968" s="105"/>
      <c r="K2968" s="140" t="str">
        <f t="shared" si="141"/>
        <v>社政業務-社會福利-青少年兒童福利-獎補助費-對國內團體之捐助</v>
      </c>
      <c r="L2968" s="140" t="str">
        <f t="shared" si="142"/>
        <v>113年公共化及準公共托嬰中心照顧比優化獎助</v>
      </c>
      <c r="M2968" s="40" t="str">
        <f t="shared" si="143"/>
        <v>臺中市私立陽光托嬰中心吳俊熤</v>
      </c>
    </row>
    <row r="2969" spans="1:13" ht="75">
      <c r="A2969" s="102" t="s">
        <v>2921</v>
      </c>
      <c r="B2969" s="102" t="s">
        <v>2928</v>
      </c>
      <c r="C2969" s="102" t="s">
        <v>2995</v>
      </c>
      <c r="D2969" s="102" t="s">
        <v>2795</v>
      </c>
      <c r="E2969" s="103">
        <v>112</v>
      </c>
      <c r="F2969" s="104" t="s">
        <v>44</v>
      </c>
      <c r="G2969" s="106"/>
      <c r="H2969" s="76" t="s">
        <v>1</v>
      </c>
      <c r="I2969" s="105"/>
      <c r="K2969" s="140" t="str">
        <f t="shared" si="141"/>
        <v>社政業務-社會福利-青少年兒童福利-獎補助費-對國內團體之捐助</v>
      </c>
      <c r="L2969" s="140" t="str">
        <f t="shared" si="142"/>
        <v>113年公共化及準公共托嬰中心照顧比優化獎助</v>
      </c>
      <c r="M2969" s="40" t="str">
        <f t="shared" si="143"/>
        <v>臺中市私立上安托嬰中心</v>
      </c>
    </row>
    <row r="2970" spans="1:13" ht="75">
      <c r="A2970" s="102" t="s">
        <v>2921</v>
      </c>
      <c r="B2970" s="102" t="s">
        <v>2928</v>
      </c>
      <c r="C2970" s="102" t="s">
        <v>2944</v>
      </c>
      <c r="D2970" s="102" t="s">
        <v>2795</v>
      </c>
      <c r="E2970" s="103">
        <v>231</v>
      </c>
      <c r="F2970" s="104" t="s">
        <v>44</v>
      </c>
      <c r="G2970" s="106"/>
      <c r="H2970" s="76" t="s">
        <v>1</v>
      </c>
      <c r="I2970" s="105"/>
      <c r="K2970" s="140" t="str">
        <f t="shared" si="141"/>
        <v>社政業務-社會福利-青少年兒童福利-獎補助費-對國內團體之捐助</v>
      </c>
      <c r="L2970" s="140" t="str">
        <f t="shared" si="142"/>
        <v>113年公共化及準公共托嬰中心照顧比優化獎助</v>
      </c>
      <c r="M2970" s="40" t="str">
        <f t="shared" si="143"/>
        <v>臺中市私立小牧童成都托嬰中心</v>
      </c>
    </row>
    <row r="2971" spans="1:13" ht="75">
      <c r="A2971" s="102" t="s">
        <v>2921</v>
      </c>
      <c r="B2971" s="102" t="s">
        <v>2928</v>
      </c>
      <c r="C2971" s="102" t="s">
        <v>2976</v>
      </c>
      <c r="D2971" s="102" t="s">
        <v>2795</v>
      </c>
      <c r="E2971" s="103">
        <v>56</v>
      </c>
      <c r="F2971" s="104" t="s">
        <v>44</v>
      </c>
      <c r="G2971" s="106"/>
      <c r="H2971" s="76" t="s">
        <v>1</v>
      </c>
      <c r="I2971" s="105"/>
      <c r="K2971" s="140" t="str">
        <f t="shared" si="141"/>
        <v>社政業務-社會福利-青少年兒童福利-獎補助費-對國內團體之捐助</v>
      </c>
      <c r="L2971" s="140" t="str">
        <f t="shared" si="142"/>
        <v>113年公共化及準公共托嬰中心照顧比優化獎助</v>
      </c>
      <c r="M2971" s="40" t="str">
        <f t="shared" si="143"/>
        <v>臺中市私立樂芙兒經貿托嬰中心</v>
      </c>
    </row>
    <row r="2972" spans="1:13" ht="75">
      <c r="A2972" s="102" t="s">
        <v>2921</v>
      </c>
      <c r="B2972" s="102" t="s">
        <v>2928</v>
      </c>
      <c r="C2972" s="102" t="s">
        <v>2940</v>
      </c>
      <c r="D2972" s="102" t="s">
        <v>2795</v>
      </c>
      <c r="E2972" s="103">
        <v>207</v>
      </c>
      <c r="F2972" s="104" t="s">
        <v>44</v>
      </c>
      <c r="G2972" s="106"/>
      <c r="H2972" s="76" t="s">
        <v>1</v>
      </c>
      <c r="I2972" s="105"/>
      <c r="K2972" s="140" t="str">
        <f t="shared" si="141"/>
        <v>社政業務-社會福利-青少年兒童福利-獎補助費-對國內團體之捐助</v>
      </c>
      <c r="L2972" s="140" t="str">
        <f t="shared" si="142"/>
        <v>113年公共化及準公共托嬰中心照顧比優化獎助</v>
      </c>
      <c r="M2972" s="40" t="str">
        <f t="shared" si="143"/>
        <v>臺中市私立奇蒙兒托嬰中心劉勝騏</v>
      </c>
    </row>
    <row r="2973" spans="1:13" ht="75">
      <c r="A2973" s="102" t="s">
        <v>2921</v>
      </c>
      <c r="B2973" s="102" t="s">
        <v>2928</v>
      </c>
      <c r="C2973" s="102" t="s">
        <v>2975</v>
      </c>
      <c r="D2973" s="102" t="s">
        <v>2795</v>
      </c>
      <c r="E2973" s="103">
        <v>20</v>
      </c>
      <c r="F2973" s="104" t="s">
        <v>44</v>
      </c>
      <c r="G2973" s="106"/>
      <c r="H2973" s="76" t="s">
        <v>1</v>
      </c>
      <c r="I2973" s="105"/>
      <c r="K2973" s="140" t="str">
        <f t="shared" si="141"/>
        <v>社政業務-社會福利-青少年兒童福利-獎補助費-對國內團體之捐助</v>
      </c>
      <c r="L2973" s="140" t="str">
        <f t="shared" si="142"/>
        <v>113年公共化及準公共托嬰中心照顧比優化獎助</v>
      </c>
      <c r="M2973" s="40" t="str">
        <f t="shared" si="143"/>
        <v>臺中市私立寶貝愛兒園托嬰中心周玉薰</v>
      </c>
    </row>
    <row r="2974" spans="1:13" ht="75">
      <c r="A2974" s="102" t="s">
        <v>2921</v>
      </c>
      <c r="B2974" s="102" t="s">
        <v>2928</v>
      </c>
      <c r="C2974" s="102" t="s">
        <v>2938</v>
      </c>
      <c r="D2974" s="102" t="s">
        <v>2795</v>
      </c>
      <c r="E2974" s="103">
        <v>375</v>
      </c>
      <c r="F2974" s="104" t="s">
        <v>44</v>
      </c>
      <c r="G2974" s="106"/>
      <c r="H2974" s="76" t="s">
        <v>1</v>
      </c>
      <c r="I2974" s="105"/>
      <c r="K2974" s="140" t="str">
        <f t="shared" si="141"/>
        <v>社政業務-社會福利-青少年兒童福利-獎補助費-對國內團體之捐助</v>
      </c>
      <c r="L2974" s="140" t="str">
        <f t="shared" si="142"/>
        <v>113年公共化及準公共托嬰中心照顧比優化獎助</v>
      </c>
      <c r="M2974" s="40" t="str">
        <f t="shared" si="143"/>
        <v>臺中市私立佑子園托嬰中心張百穗</v>
      </c>
    </row>
    <row r="2975" spans="1:13" ht="75">
      <c r="A2975" s="102" t="s">
        <v>2921</v>
      </c>
      <c r="B2975" s="102" t="s">
        <v>2928</v>
      </c>
      <c r="C2975" s="102" t="s">
        <v>2953</v>
      </c>
      <c r="D2975" s="102" t="s">
        <v>2795</v>
      </c>
      <c r="E2975" s="103">
        <v>344</v>
      </c>
      <c r="F2975" s="104" t="s">
        <v>44</v>
      </c>
      <c r="G2975" s="106"/>
      <c r="H2975" s="76" t="s">
        <v>1</v>
      </c>
      <c r="I2975" s="105"/>
      <c r="K2975" s="140" t="str">
        <f t="shared" si="141"/>
        <v>社政業務-社會福利-青少年兒童福利-獎補助費-對國內團體之捐助</v>
      </c>
      <c r="L2975" s="140" t="str">
        <f t="shared" si="142"/>
        <v>113年公共化及準公共托嬰中心照顧比優化獎助</v>
      </c>
      <c r="M2975" s="40" t="str">
        <f t="shared" si="143"/>
        <v>臺中市私立兒晴大雅分校托嬰中心林盈吟</v>
      </c>
    </row>
    <row r="2976" spans="1:13" ht="75">
      <c r="A2976" s="102" t="s">
        <v>2921</v>
      </c>
      <c r="B2976" s="102" t="s">
        <v>2928</v>
      </c>
      <c r="C2976" s="102" t="s">
        <v>2947</v>
      </c>
      <c r="D2976" s="102" t="s">
        <v>2795</v>
      </c>
      <c r="E2976" s="103">
        <v>236</v>
      </c>
      <c r="F2976" s="104" t="s">
        <v>44</v>
      </c>
      <c r="G2976" s="106"/>
      <c r="H2976" s="76" t="s">
        <v>1</v>
      </c>
      <c r="I2976" s="105"/>
      <c r="K2976" s="140" t="str">
        <f t="shared" si="141"/>
        <v>社政業務-社會福利-青少年兒童福利-獎補助費-對國內團體之捐助</v>
      </c>
      <c r="L2976" s="140" t="str">
        <f t="shared" si="142"/>
        <v>113年公共化及準公共托嬰中心照顧比優化獎助</v>
      </c>
      <c r="M2976" s="40" t="str">
        <f t="shared" si="143"/>
        <v>臺中市私立手中寶托嬰中心林惠珍</v>
      </c>
    </row>
    <row r="2977" spans="1:13" ht="75">
      <c r="A2977" s="102" t="s">
        <v>2921</v>
      </c>
      <c r="B2977" s="102" t="s">
        <v>2928</v>
      </c>
      <c r="C2977" s="102" t="s">
        <v>3000</v>
      </c>
      <c r="D2977" s="102" t="s">
        <v>2795</v>
      </c>
      <c r="E2977" s="103">
        <v>375</v>
      </c>
      <c r="F2977" s="104" t="s">
        <v>44</v>
      </c>
      <c r="G2977" s="106"/>
      <c r="H2977" s="76" t="s">
        <v>1</v>
      </c>
      <c r="I2977" s="105"/>
      <c r="K2977" s="140" t="str">
        <f t="shared" si="141"/>
        <v>社政業務-社會福利-青少年兒童福利-獎補助費-對國內團體之捐助</v>
      </c>
      <c r="L2977" s="140" t="str">
        <f t="shared" si="142"/>
        <v>113年公共化及準公共托嬰中心照顧比優化獎助</v>
      </c>
      <c r="M2977" s="40" t="str">
        <f t="shared" si="143"/>
        <v>臺中市私立希望之丘托嬰中心</v>
      </c>
    </row>
    <row r="2978" spans="1:13" ht="75">
      <c r="A2978" s="102" t="s">
        <v>2921</v>
      </c>
      <c r="B2978" s="102" t="s">
        <v>2928</v>
      </c>
      <c r="C2978" s="102" t="s">
        <v>3020</v>
      </c>
      <c r="D2978" s="102" t="s">
        <v>2795</v>
      </c>
      <c r="E2978" s="103">
        <v>322</v>
      </c>
      <c r="F2978" s="104" t="s">
        <v>44</v>
      </c>
      <c r="G2978" s="106"/>
      <c r="H2978" s="76" t="s">
        <v>1</v>
      </c>
      <c r="I2978" s="105"/>
      <c r="K2978" s="140" t="str">
        <f t="shared" si="141"/>
        <v>社政業務-社會福利-青少年兒童福利-獎補助費-對國內團體之捐助</v>
      </c>
      <c r="L2978" s="140" t="str">
        <f t="shared" si="142"/>
        <v>113年公共化及準公共托嬰中心照顧比優化獎助</v>
      </c>
      <c r="M2978" s="40" t="str">
        <f t="shared" si="143"/>
        <v>臺中市私立育大托嬰中心</v>
      </c>
    </row>
    <row r="2979" spans="1:13" ht="75">
      <c r="A2979" s="102" t="s">
        <v>2921</v>
      </c>
      <c r="B2979" s="102" t="s">
        <v>2928</v>
      </c>
      <c r="C2979" s="102" t="s">
        <v>3016</v>
      </c>
      <c r="D2979" s="102" t="s">
        <v>2795</v>
      </c>
      <c r="E2979" s="103">
        <v>270</v>
      </c>
      <c r="F2979" s="104" t="s">
        <v>44</v>
      </c>
      <c r="G2979" s="106"/>
      <c r="H2979" s="76" t="s">
        <v>1</v>
      </c>
      <c r="I2979" s="105"/>
      <c r="K2979" s="140" t="str">
        <f t="shared" si="141"/>
        <v>社政業務-社會福利-青少年兒童福利-獎補助費-對國內團體之捐助</v>
      </c>
      <c r="L2979" s="140" t="str">
        <f t="shared" si="142"/>
        <v>113年公共化及準公共托嬰中心照顧比優化獎助</v>
      </c>
      <c r="M2979" s="40" t="str">
        <f t="shared" si="143"/>
        <v>臺中市私立文采永定托嬰中心</v>
      </c>
    </row>
    <row r="2980" spans="1:13" ht="75">
      <c r="A2980" s="102" t="s">
        <v>2921</v>
      </c>
      <c r="B2980" s="102" t="s">
        <v>2928</v>
      </c>
      <c r="C2980" s="102" t="s">
        <v>3005</v>
      </c>
      <c r="D2980" s="102" t="s">
        <v>2795</v>
      </c>
      <c r="E2980" s="103">
        <v>362</v>
      </c>
      <c r="F2980" s="104" t="s">
        <v>44</v>
      </c>
      <c r="G2980" s="106"/>
      <c r="H2980" s="76" t="s">
        <v>1</v>
      </c>
      <c r="I2980" s="105"/>
      <c r="K2980" s="140" t="str">
        <f t="shared" si="141"/>
        <v>社政業務-社會福利-青少年兒童福利-獎補助費-對國內團體之捐助</v>
      </c>
      <c r="L2980" s="140" t="str">
        <f t="shared" si="142"/>
        <v>113年公共化及準公共托嬰中心照顧比優化獎助</v>
      </c>
      <c r="M2980" s="40" t="str">
        <f t="shared" si="143"/>
        <v>臺中市私立小熊多元智慧上安托嬰中心</v>
      </c>
    </row>
    <row r="2981" spans="1:13" ht="75">
      <c r="A2981" s="102" t="s">
        <v>2921</v>
      </c>
      <c r="B2981" s="102" t="s">
        <v>2928</v>
      </c>
      <c r="C2981" s="102" t="s">
        <v>2935</v>
      </c>
      <c r="D2981" s="102" t="s">
        <v>2795</v>
      </c>
      <c r="E2981" s="103">
        <v>249</v>
      </c>
      <c r="F2981" s="104" t="s">
        <v>44</v>
      </c>
      <c r="G2981" s="106"/>
      <c r="H2981" s="76" t="s">
        <v>1</v>
      </c>
      <c r="I2981" s="105"/>
      <c r="K2981" s="140" t="str">
        <f t="shared" si="141"/>
        <v>社政業務-社會福利-青少年兒童福利-獎補助費-對國內團體之捐助</v>
      </c>
      <c r="L2981" s="140" t="str">
        <f t="shared" si="142"/>
        <v>113年公共化及準公共托嬰中心照顧比優化獎助</v>
      </c>
      <c r="M2981" s="40" t="str">
        <f t="shared" si="143"/>
        <v>臺中市私立巨采福科托嬰中心</v>
      </c>
    </row>
    <row r="2982" spans="1:13" ht="75">
      <c r="A2982" s="102" t="s">
        <v>2921</v>
      </c>
      <c r="B2982" s="102" t="s">
        <v>2928</v>
      </c>
      <c r="C2982" s="102" t="s">
        <v>3008</v>
      </c>
      <c r="D2982" s="102" t="s">
        <v>2795</v>
      </c>
      <c r="E2982" s="103">
        <v>121</v>
      </c>
      <c r="F2982" s="104" t="s">
        <v>44</v>
      </c>
      <c r="G2982" s="106"/>
      <c r="H2982" s="76" t="s">
        <v>1</v>
      </c>
      <c r="I2982" s="105"/>
      <c r="K2982" s="140" t="str">
        <f t="shared" si="141"/>
        <v>社政業務-社會福利-青少年兒童福利-獎補助費-對國內團體之捐助</v>
      </c>
      <c r="L2982" s="140" t="str">
        <f t="shared" si="142"/>
        <v>113年公共化及準公共托嬰中心照顧比優化獎助</v>
      </c>
      <c r="M2982" s="40" t="str">
        <f t="shared" si="143"/>
        <v>臺中市私立小牧童托嬰中心</v>
      </c>
    </row>
    <row r="2983" spans="1:13" ht="75">
      <c r="A2983" s="102" t="s">
        <v>2921</v>
      </c>
      <c r="B2983" s="102" t="s">
        <v>2928</v>
      </c>
      <c r="C2983" s="102" t="s">
        <v>3574</v>
      </c>
      <c r="D2983" s="102" t="s">
        <v>2795</v>
      </c>
      <c r="E2983" s="103">
        <v>375</v>
      </c>
      <c r="F2983" s="104" t="s">
        <v>44</v>
      </c>
      <c r="G2983" s="106"/>
      <c r="H2983" s="76" t="s">
        <v>1</v>
      </c>
      <c r="I2983" s="105"/>
      <c r="K2983" s="140" t="str">
        <f t="shared" si="141"/>
        <v>社政業務-社會福利-青少年兒童福利-獎補助費-對國內團體之捐助</v>
      </c>
      <c r="L2983" s="140" t="str">
        <f t="shared" si="142"/>
        <v>113年公共化及準公共托嬰中心照顧比優化獎助</v>
      </c>
      <c r="M2983" s="40" t="str">
        <f t="shared" si="143"/>
        <v>臺中市私立小木馬托嬰中心</v>
      </c>
    </row>
    <row r="2984" spans="1:13" ht="75">
      <c r="A2984" s="102" t="s">
        <v>2921</v>
      </c>
      <c r="B2984" s="102" t="s">
        <v>2928</v>
      </c>
      <c r="C2984" s="102" t="s">
        <v>2997</v>
      </c>
      <c r="D2984" s="102" t="s">
        <v>2795</v>
      </c>
      <c r="E2984" s="103">
        <v>238</v>
      </c>
      <c r="F2984" s="104" t="s">
        <v>44</v>
      </c>
      <c r="G2984" s="106"/>
      <c r="H2984" s="76" t="s">
        <v>1</v>
      </c>
      <c r="I2984" s="105"/>
      <c r="K2984" s="140" t="str">
        <f t="shared" si="141"/>
        <v>社政業務-社會福利-青少年兒童福利-獎補助費-對國內團體之捐助</v>
      </c>
      <c r="L2984" s="140" t="str">
        <f t="shared" si="142"/>
        <v>113年公共化及準公共托嬰中心照顧比優化獎助</v>
      </c>
      <c r="M2984" s="40" t="str">
        <f t="shared" si="143"/>
        <v>臺中市私立渤斯貝爾托嬰中心</v>
      </c>
    </row>
    <row r="2985" spans="1:13" ht="75">
      <c r="A2985" s="102" t="s">
        <v>2921</v>
      </c>
      <c r="B2985" s="102" t="s">
        <v>2928</v>
      </c>
      <c r="C2985" s="102" t="s">
        <v>2965</v>
      </c>
      <c r="D2985" s="102" t="s">
        <v>2795</v>
      </c>
      <c r="E2985" s="103">
        <v>444</v>
      </c>
      <c r="F2985" s="104" t="s">
        <v>44</v>
      </c>
      <c r="G2985" s="106"/>
      <c r="H2985" s="76" t="s">
        <v>1</v>
      </c>
      <c r="I2985" s="105"/>
      <c r="K2985" s="140" t="str">
        <f t="shared" si="141"/>
        <v>社政業務-社會福利-青少年兒童福利-獎補助費-對國內團體之捐助</v>
      </c>
      <c r="L2985" s="140" t="str">
        <f t="shared" si="142"/>
        <v>113年公共化及準公共托嬰中心照顧比優化獎助</v>
      </c>
      <c r="M2985" s="40" t="str">
        <f t="shared" si="143"/>
        <v>臺中市私立棉花糖托嬰中心</v>
      </c>
    </row>
    <row r="2986" spans="1:13" ht="75">
      <c r="A2986" s="102" t="s">
        <v>2921</v>
      </c>
      <c r="B2986" s="102" t="s">
        <v>2928</v>
      </c>
      <c r="C2986" s="102" t="s">
        <v>2964</v>
      </c>
      <c r="D2986" s="102" t="s">
        <v>2795</v>
      </c>
      <c r="E2986" s="103">
        <v>356</v>
      </c>
      <c r="F2986" s="104" t="s">
        <v>44</v>
      </c>
      <c r="G2986" s="106"/>
      <c r="H2986" s="76" t="s">
        <v>1</v>
      </c>
      <c r="I2986" s="105"/>
      <c r="K2986" s="140" t="str">
        <f t="shared" si="141"/>
        <v>社政業務-社會福利-青少年兒童福利-獎補助費-對國內團體之捐助</v>
      </c>
      <c r="L2986" s="140" t="str">
        <f t="shared" si="142"/>
        <v>113年公共化及準公共托嬰中心照顧比優化獎助</v>
      </c>
      <c r="M2986" s="40" t="str">
        <f t="shared" si="143"/>
        <v>臺中市私立小梧桐托嬰中心</v>
      </c>
    </row>
    <row r="2987" spans="1:13" ht="75">
      <c r="A2987" s="102" t="s">
        <v>2921</v>
      </c>
      <c r="B2987" s="102" t="s">
        <v>2928</v>
      </c>
      <c r="C2987" s="102" t="s">
        <v>3006</v>
      </c>
      <c r="D2987" s="102" t="s">
        <v>2795</v>
      </c>
      <c r="E2987" s="103">
        <v>125</v>
      </c>
      <c r="F2987" s="104" t="s">
        <v>44</v>
      </c>
      <c r="G2987" s="106"/>
      <c r="H2987" s="76" t="s">
        <v>1</v>
      </c>
      <c r="I2987" s="105"/>
      <c r="K2987" s="140" t="str">
        <f t="shared" si="141"/>
        <v>社政業務-社會福利-青少年兒童福利-獎補助費-對國內團體之捐助</v>
      </c>
      <c r="L2987" s="140" t="str">
        <f t="shared" si="142"/>
        <v>113年公共化及準公共托嬰中心照顧比優化獎助</v>
      </c>
      <c r="M2987" s="40" t="str">
        <f t="shared" si="143"/>
        <v>臺中市私立喜禾托嬰中心</v>
      </c>
    </row>
    <row r="2988" spans="1:13" ht="75">
      <c r="A2988" s="102" t="s">
        <v>2921</v>
      </c>
      <c r="B2988" s="102" t="s">
        <v>2928</v>
      </c>
      <c r="C2988" s="102" t="s">
        <v>3575</v>
      </c>
      <c r="D2988" s="102" t="s">
        <v>2795</v>
      </c>
      <c r="E2988" s="103">
        <v>139</v>
      </c>
      <c r="F2988" s="104" t="s">
        <v>44</v>
      </c>
      <c r="G2988" s="106"/>
      <c r="H2988" s="76" t="s">
        <v>1</v>
      </c>
      <c r="I2988" s="105"/>
      <c r="K2988" s="140" t="str">
        <f t="shared" si="141"/>
        <v>社政業務-社會福利-青少年兒童福利-獎補助費-對國內團體之捐助</v>
      </c>
      <c r="L2988" s="140" t="str">
        <f t="shared" si="142"/>
        <v>113年公共化及準公共托嬰中心照顧比優化獎助</v>
      </c>
      <c r="M2988" s="40" t="str">
        <f t="shared" si="143"/>
        <v>臺中市私立萊恩托嬰中心陳冠璋</v>
      </c>
    </row>
    <row r="2989" spans="1:13" ht="75">
      <c r="A2989" s="102" t="s">
        <v>2921</v>
      </c>
      <c r="B2989" s="102" t="s">
        <v>2928</v>
      </c>
      <c r="C2989" s="102" t="s">
        <v>2963</v>
      </c>
      <c r="D2989" s="102" t="s">
        <v>2795</v>
      </c>
      <c r="E2989" s="103">
        <v>192</v>
      </c>
      <c r="F2989" s="104" t="s">
        <v>44</v>
      </c>
      <c r="G2989" s="106"/>
      <c r="H2989" s="76" t="s">
        <v>1</v>
      </c>
      <c r="I2989" s="105"/>
      <c r="K2989" s="140" t="str">
        <f t="shared" si="141"/>
        <v>社政業務-社會福利-青少年兒童福利-獎補助費-對國內團體之捐助</v>
      </c>
      <c r="L2989" s="140" t="str">
        <f t="shared" si="142"/>
        <v>113年公共化及準公共托嬰中心照顧比優化獎助</v>
      </c>
      <c r="M2989" s="40" t="str">
        <f t="shared" si="143"/>
        <v>台中市私立巨采托嬰中心</v>
      </c>
    </row>
    <row r="2990" spans="1:13" ht="75">
      <c r="A2990" s="102" t="s">
        <v>2921</v>
      </c>
      <c r="B2990" s="102" t="s">
        <v>2928</v>
      </c>
      <c r="C2990" s="102" t="s">
        <v>3032</v>
      </c>
      <c r="D2990" s="102" t="s">
        <v>2795</v>
      </c>
      <c r="E2990" s="103">
        <v>250</v>
      </c>
      <c r="F2990" s="104" t="s">
        <v>44</v>
      </c>
      <c r="G2990" s="106"/>
      <c r="H2990" s="76" t="s">
        <v>1</v>
      </c>
      <c r="I2990" s="105"/>
      <c r="K2990" s="140" t="str">
        <f t="shared" si="141"/>
        <v>社政業務-社會福利-青少年兒童福利-獎補助費-對國內團體之捐助</v>
      </c>
      <c r="L2990" s="140" t="str">
        <f t="shared" si="142"/>
        <v>113年公共化及準公共托嬰中心照顧比優化獎助</v>
      </c>
      <c r="M2990" s="40" t="str">
        <f t="shared" si="143"/>
        <v>臺中市私立芸元托嬰中心</v>
      </c>
    </row>
    <row r="2991" spans="1:13" ht="75">
      <c r="A2991" s="102" t="s">
        <v>2921</v>
      </c>
      <c r="B2991" s="102" t="s">
        <v>2928</v>
      </c>
      <c r="C2991" s="102" t="s">
        <v>3027</v>
      </c>
      <c r="D2991" s="102" t="s">
        <v>2795</v>
      </c>
      <c r="E2991" s="103">
        <v>115</v>
      </c>
      <c r="F2991" s="104" t="s">
        <v>44</v>
      </c>
      <c r="G2991" s="106"/>
      <c r="H2991" s="76" t="s">
        <v>1</v>
      </c>
      <c r="I2991" s="105"/>
      <c r="K2991" s="140" t="str">
        <f t="shared" si="141"/>
        <v>社政業務-社會福利-青少年兒童福利-獎補助費-對國內團體之捐助</v>
      </c>
      <c r="L2991" s="140" t="str">
        <f t="shared" si="142"/>
        <v>113年公共化及準公共托嬰中心照顧比優化獎助</v>
      </c>
      <c r="M2991" s="40" t="str">
        <f t="shared" si="143"/>
        <v>臺中市私立貝姆托嬰中心陳宥榛</v>
      </c>
    </row>
    <row r="2992" spans="1:13" ht="75">
      <c r="A2992" s="102" t="s">
        <v>2921</v>
      </c>
      <c r="B2992" s="102" t="s">
        <v>2928</v>
      </c>
      <c r="C2992" s="102" t="s">
        <v>3035</v>
      </c>
      <c r="D2992" s="102" t="s">
        <v>2795</v>
      </c>
      <c r="E2992" s="103">
        <v>114</v>
      </c>
      <c r="F2992" s="104" t="s">
        <v>44</v>
      </c>
      <c r="G2992" s="106"/>
      <c r="H2992" s="76" t="s">
        <v>1</v>
      </c>
      <c r="I2992" s="105"/>
      <c r="K2992" s="140" t="str">
        <f t="shared" si="141"/>
        <v>社政業務-社會福利-青少年兒童福利-獎補助費-對國內團體之捐助</v>
      </c>
      <c r="L2992" s="140" t="str">
        <f t="shared" si="142"/>
        <v>113年公共化及準公共托嬰中心照顧比優化獎助</v>
      </c>
      <c r="M2992" s="40" t="str">
        <f t="shared" si="143"/>
        <v>臺中市私立宜兒美托嬰中心</v>
      </c>
    </row>
    <row r="2993" spans="1:13" ht="75">
      <c r="A2993" s="102" t="s">
        <v>2921</v>
      </c>
      <c r="B2993" s="102" t="s">
        <v>2928</v>
      </c>
      <c r="C2993" s="102" t="s">
        <v>2999</v>
      </c>
      <c r="D2993" s="102" t="s">
        <v>2795</v>
      </c>
      <c r="E2993" s="103">
        <v>329</v>
      </c>
      <c r="F2993" s="104" t="s">
        <v>44</v>
      </c>
      <c r="G2993" s="106"/>
      <c r="H2993" s="76" t="s">
        <v>1</v>
      </c>
      <c r="I2993" s="105"/>
      <c r="K2993" s="140" t="str">
        <f t="shared" si="141"/>
        <v>社政業務-社會福利-青少年兒童福利-獎補助費-對國內團體之捐助</v>
      </c>
      <c r="L2993" s="140" t="str">
        <f t="shared" si="142"/>
        <v>113年公共化及準公共托嬰中心照顧比優化獎助</v>
      </c>
      <c r="M2993" s="40" t="str">
        <f t="shared" si="143"/>
        <v>臺中市私立承欣托嬰中心鐘凡淇</v>
      </c>
    </row>
    <row r="2994" spans="1:13" ht="75">
      <c r="A2994" s="102" t="s">
        <v>2921</v>
      </c>
      <c r="B2994" s="102" t="s">
        <v>3576</v>
      </c>
      <c r="C2994" s="102" t="s">
        <v>3577</v>
      </c>
      <c r="D2994" s="102" t="s">
        <v>2795</v>
      </c>
      <c r="E2994" s="103">
        <v>8</v>
      </c>
      <c r="F2994" s="104" t="s">
        <v>44</v>
      </c>
      <c r="G2994" s="106"/>
      <c r="H2994" s="76" t="s">
        <v>1</v>
      </c>
      <c r="I2994" s="105"/>
      <c r="K2994" s="140" t="str">
        <f t="shared" si="141"/>
        <v>社政業務-社會福利-青少年兒童福利-獎補助費-對國內團體之捐助</v>
      </c>
      <c r="L2994" s="140" t="str">
        <f t="shared" si="142"/>
        <v>正向教養於幼兒園與家庭中的實踐</v>
      </c>
      <c r="M2994" s="40" t="str">
        <f t="shared" si="143"/>
        <v>無限發展教育協會</v>
      </c>
    </row>
    <row r="2995" spans="1:13" ht="75">
      <c r="A2995" s="102" t="s">
        <v>2921</v>
      </c>
      <c r="B2995" s="102" t="s">
        <v>3578</v>
      </c>
      <c r="C2995" s="102" t="s">
        <v>3577</v>
      </c>
      <c r="D2995" s="102" t="s">
        <v>2795</v>
      </c>
      <c r="E2995" s="103">
        <v>4</v>
      </c>
      <c r="F2995" s="104" t="s">
        <v>44</v>
      </c>
      <c r="G2995" s="106"/>
      <c r="H2995" s="76" t="s">
        <v>1</v>
      </c>
      <c r="I2995" s="105"/>
      <c r="K2995" s="140" t="str">
        <f t="shared" si="141"/>
        <v>社政業務-社會福利-青少年兒童福利-獎補助費-對國內團體之捐助</v>
      </c>
      <c r="L2995" s="140" t="str">
        <f t="shared" si="142"/>
        <v>特殊需求兒童的正向教養</v>
      </c>
      <c r="M2995" s="40" t="str">
        <f t="shared" si="143"/>
        <v>無限發展教育協會</v>
      </c>
    </row>
    <row r="2996" spans="1:13" ht="75">
      <c r="A2996" s="102" t="s">
        <v>2921</v>
      </c>
      <c r="B2996" s="102" t="s">
        <v>2928</v>
      </c>
      <c r="C2996" s="102" t="s">
        <v>2945</v>
      </c>
      <c r="D2996" s="102" t="s">
        <v>2795</v>
      </c>
      <c r="E2996" s="103">
        <v>220</v>
      </c>
      <c r="F2996" s="104" t="s">
        <v>44</v>
      </c>
      <c r="G2996" s="106"/>
      <c r="H2996" s="76" t="s">
        <v>1</v>
      </c>
      <c r="I2996" s="105"/>
      <c r="K2996" s="140" t="str">
        <f t="shared" si="141"/>
        <v>社政業務-社會福利-青少年兒童福利-獎補助費-對國內團體之捐助</v>
      </c>
      <c r="L2996" s="140" t="str">
        <f t="shared" si="142"/>
        <v>113年公共化及準公共托嬰中心照顧比優化獎助</v>
      </c>
      <c r="M2996" s="40" t="str">
        <f t="shared" si="143"/>
        <v>臺中市私立福星兒托嬰中心</v>
      </c>
    </row>
    <row r="2997" spans="1:13" ht="75">
      <c r="A2997" s="102" t="s">
        <v>2921</v>
      </c>
      <c r="B2997" s="102" t="s">
        <v>2924</v>
      </c>
      <c r="C2997" s="102" t="s">
        <v>3579</v>
      </c>
      <c r="D2997" s="102" t="s">
        <v>2795</v>
      </c>
      <c r="E2997" s="103">
        <v>27</v>
      </c>
      <c r="F2997" s="104" t="s">
        <v>44</v>
      </c>
      <c r="G2997" s="106"/>
      <c r="H2997" s="76" t="s">
        <v>1</v>
      </c>
      <c r="I2997" s="105"/>
      <c r="K2997" s="140" t="str">
        <f t="shared" si="141"/>
        <v>社政業務-社會福利-青少年兒童福利-獎補助費-對國內團體之捐助</v>
      </c>
      <c r="L2997" s="140" t="str">
        <f t="shared" si="142"/>
        <v>育有未滿二歲兒童育兒津貼親職教育講座</v>
      </c>
      <c r="M2997" s="40" t="str">
        <f t="shared" si="143"/>
        <v>中華民國文創觀光發展協會陳謦妃</v>
      </c>
    </row>
    <row r="2998" spans="1:13" ht="75">
      <c r="A2998" s="102" t="s">
        <v>2921</v>
      </c>
      <c r="B2998" s="102" t="s">
        <v>2928</v>
      </c>
      <c r="C2998" s="102" t="s">
        <v>3034</v>
      </c>
      <c r="D2998" s="102" t="s">
        <v>2795</v>
      </c>
      <c r="E2998" s="103">
        <v>124</v>
      </c>
      <c r="F2998" s="104" t="s">
        <v>44</v>
      </c>
      <c r="G2998" s="106"/>
      <c r="H2998" s="76" t="s">
        <v>1</v>
      </c>
      <c r="I2998" s="105"/>
      <c r="K2998" s="140" t="str">
        <f t="shared" si="141"/>
        <v>社政業務-社會福利-青少年兒童福利-獎補助費-對國內團體之捐助</v>
      </c>
      <c r="L2998" s="140" t="str">
        <f t="shared" si="142"/>
        <v>113年公共化及準公共托嬰中心照顧比優化獎助</v>
      </c>
      <c r="M2998" s="40" t="str">
        <f t="shared" si="143"/>
        <v>臺中市私立喜悅托嬰中心陳富汝</v>
      </c>
    </row>
    <row r="2999" spans="1:13" ht="75">
      <c r="A2999" s="102" t="s">
        <v>2921</v>
      </c>
      <c r="B2999" s="102" t="s">
        <v>2928</v>
      </c>
      <c r="C2999" s="102" t="s">
        <v>3031</v>
      </c>
      <c r="D2999" s="102" t="s">
        <v>2795</v>
      </c>
      <c r="E2999" s="103">
        <v>118</v>
      </c>
      <c r="F2999" s="104" t="s">
        <v>44</v>
      </c>
      <c r="G2999" s="106"/>
      <c r="H2999" s="76" t="s">
        <v>1</v>
      </c>
      <c r="I2999" s="105"/>
      <c r="K2999" s="140" t="str">
        <f t="shared" si="141"/>
        <v>社政業務-社會福利-青少年兒童福利-獎補助費-對國內團體之捐助</v>
      </c>
      <c r="L2999" s="140" t="str">
        <f t="shared" si="142"/>
        <v>113年公共化及準公共托嬰中心照顧比優化獎助</v>
      </c>
      <c r="M2999" s="40" t="str">
        <f t="shared" si="143"/>
        <v>台中市私立耶思托嬰中心</v>
      </c>
    </row>
    <row r="3000" spans="1:13" ht="75">
      <c r="A3000" s="102" t="s">
        <v>2921</v>
      </c>
      <c r="B3000" s="102" t="s">
        <v>2928</v>
      </c>
      <c r="C3000" s="102" t="s">
        <v>3029</v>
      </c>
      <c r="D3000" s="102" t="s">
        <v>2795</v>
      </c>
      <c r="E3000" s="103">
        <v>226</v>
      </c>
      <c r="F3000" s="104" t="s">
        <v>44</v>
      </c>
      <c r="G3000" s="106"/>
      <c r="H3000" s="76" t="s">
        <v>1</v>
      </c>
      <c r="I3000" s="105"/>
      <c r="K3000" s="140" t="str">
        <f t="shared" si="141"/>
        <v>社政業務-社會福利-青少年兒童福利-獎補助費-對國內團體之捐助</v>
      </c>
      <c r="L3000" s="140" t="str">
        <f t="shared" si="142"/>
        <v>113年公共化及準公共托嬰中心照顧比優化獎助</v>
      </c>
      <c r="M3000" s="40" t="str">
        <f t="shared" si="143"/>
        <v>臺中市私立耶思瑪亞托嬰中心</v>
      </c>
    </row>
    <row r="3001" spans="1:13" ht="75">
      <c r="A3001" s="102" t="s">
        <v>2921</v>
      </c>
      <c r="B3001" s="102" t="s">
        <v>2928</v>
      </c>
      <c r="C3001" s="102" t="s">
        <v>3026</v>
      </c>
      <c r="D3001" s="102" t="s">
        <v>2795</v>
      </c>
      <c r="E3001" s="103">
        <v>375</v>
      </c>
      <c r="F3001" s="104" t="s">
        <v>44</v>
      </c>
      <c r="G3001" s="106"/>
      <c r="H3001" s="76" t="s">
        <v>1</v>
      </c>
      <c r="I3001" s="105"/>
      <c r="K3001" s="140" t="str">
        <f t="shared" si="141"/>
        <v>社政業務-社會福利-青少年兒童福利-獎補助費-對國內團體之捐助</v>
      </c>
      <c r="L3001" s="140" t="str">
        <f t="shared" si="142"/>
        <v>113年公共化及準公共托嬰中心照顧比優化獎助</v>
      </c>
      <c r="M3001" s="40" t="str">
        <f t="shared" si="143"/>
        <v>臺中市私立貝兒喜托嬰中心林于靖</v>
      </c>
    </row>
    <row r="3002" spans="1:13" ht="75">
      <c r="A3002" s="102" t="s">
        <v>2921</v>
      </c>
      <c r="B3002" s="102" t="s">
        <v>2928</v>
      </c>
      <c r="C3002" s="102" t="s">
        <v>3007</v>
      </c>
      <c r="D3002" s="102" t="s">
        <v>2795</v>
      </c>
      <c r="E3002" s="103">
        <v>129</v>
      </c>
      <c r="F3002" s="104" t="s">
        <v>44</v>
      </c>
      <c r="G3002" s="106"/>
      <c r="H3002" s="76" t="s">
        <v>1</v>
      </c>
      <c r="I3002" s="105"/>
      <c r="K3002" s="140" t="str">
        <f t="shared" si="141"/>
        <v>社政業務-社會福利-青少年兒童福利-獎補助費-對國內團體之捐助</v>
      </c>
      <c r="L3002" s="140" t="str">
        <f t="shared" si="142"/>
        <v>113年公共化及準公共托嬰中心照顧比優化獎助</v>
      </c>
      <c r="M3002" s="40" t="str">
        <f t="shared" si="143"/>
        <v>臺中市私立橘寶貝托嬰中心</v>
      </c>
    </row>
    <row r="3003" spans="1:13" ht="75">
      <c r="A3003" s="102" t="s">
        <v>2921</v>
      </c>
      <c r="B3003" s="102" t="s">
        <v>2928</v>
      </c>
      <c r="C3003" s="102" t="s">
        <v>3025</v>
      </c>
      <c r="D3003" s="102" t="s">
        <v>2795</v>
      </c>
      <c r="E3003" s="103">
        <v>38</v>
      </c>
      <c r="F3003" s="104" t="s">
        <v>44</v>
      </c>
      <c r="G3003" s="106"/>
      <c r="H3003" s="76" t="s">
        <v>1</v>
      </c>
      <c r="I3003" s="105"/>
      <c r="K3003" s="140" t="str">
        <f t="shared" si="141"/>
        <v>社政業務-社會福利-青少年兒童福利-獎補助費-對國內團體之捐助</v>
      </c>
      <c r="L3003" s="140" t="str">
        <f t="shared" si="142"/>
        <v>113年公共化及準公共托嬰中心照顧比優化獎助</v>
      </c>
      <c r="M3003" s="40" t="str">
        <f t="shared" si="143"/>
        <v>臺中市私立國郁托嬰中心</v>
      </c>
    </row>
    <row r="3004" spans="1:13" ht="75">
      <c r="A3004" s="102" t="s">
        <v>2921</v>
      </c>
      <c r="B3004" s="102" t="s">
        <v>2928</v>
      </c>
      <c r="C3004" s="102" t="s">
        <v>2969</v>
      </c>
      <c r="D3004" s="102" t="s">
        <v>2795</v>
      </c>
      <c r="E3004" s="103">
        <v>121</v>
      </c>
      <c r="F3004" s="104" t="s">
        <v>44</v>
      </c>
      <c r="G3004" s="106"/>
      <c r="H3004" s="76" t="s">
        <v>1</v>
      </c>
      <c r="I3004" s="105"/>
      <c r="K3004" s="140" t="str">
        <f t="shared" si="141"/>
        <v>社政業務-社會福利-青少年兒童福利-獎補助費-對國內團體之捐助</v>
      </c>
      <c r="L3004" s="140" t="str">
        <f t="shared" si="142"/>
        <v>113年公共化及準公共托嬰中心照顧比優化獎助</v>
      </c>
      <c r="M3004" s="40" t="str">
        <f t="shared" si="143"/>
        <v>臺中市私立小腳丫永興托嬰中心劉子崟</v>
      </c>
    </row>
    <row r="3005" spans="1:13" ht="75">
      <c r="A3005" s="102" t="s">
        <v>2921</v>
      </c>
      <c r="B3005" s="102" t="s">
        <v>2924</v>
      </c>
      <c r="C3005" s="102" t="s">
        <v>3005</v>
      </c>
      <c r="D3005" s="102" t="s">
        <v>2795</v>
      </c>
      <c r="E3005" s="103">
        <v>8</v>
      </c>
      <c r="F3005" s="104" t="s">
        <v>44</v>
      </c>
      <c r="G3005" s="106"/>
      <c r="H3005" s="76" t="s">
        <v>1</v>
      </c>
      <c r="I3005" s="105"/>
      <c r="K3005" s="140" t="str">
        <f t="shared" si="141"/>
        <v>社政業務-社會福利-青少年兒童福利-獎補助費-對國內團體之捐助</v>
      </c>
      <c r="L3005" s="140" t="str">
        <f t="shared" si="142"/>
        <v>育有未滿二歲兒童育兒津貼親職教育講座</v>
      </c>
      <c r="M3005" s="40" t="str">
        <f t="shared" si="143"/>
        <v>臺中市私立小熊多元智慧上安托嬰中心</v>
      </c>
    </row>
    <row r="3006" spans="1:13" ht="75">
      <c r="A3006" s="102" t="s">
        <v>2921</v>
      </c>
      <c r="B3006" s="102" t="s">
        <v>2928</v>
      </c>
      <c r="C3006" s="102" t="s">
        <v>3038</v>
      </c>
      <c r="D3006" s="102" t="s">
        <v>2795</v>
      </c>
      <c r="E3006" s="103">
        <v>521</v>
      </c>
      <c r="F3006" s="104" t="s">
        <v>44</v>
      </c>
      <c r="G3006" s="106"/>
      <c r="H3006" s="76" t="s">
        <v>1</v>
      </c>
      <c r="I3006" s="105"/>
      <c r="K3006" s="140" t="str">
        <f t="shared" si="141"/>
        <v>社政業務-社會福利-青少年兒童福利-獎補助費-對國內團體之捐助</v>
      </c>
      <c r="L3006" s="140" t="str">
        <f t="shared" si="142"/>
        <v>113年公共化及準公共托嬰中心照顧比優化獎助</v>
      </c>
      <c r="M3006" s="40" t="str">
        <f t="shared" si="143"/>
        <v>臺中市私立小熊多元智慧梧棲托嬰中心</v>
      </c>
    </row>
    <row r="3007" spans="1:13" ht="75">
      <c r="A3007" s="102" t="s">
        <v>2921</v>
      </c>
      <c r="B3007" s="102" t="s">
        <v>2928</v>
      </c>
      <c r="C3007" s="102" t="s">
        <v>3022</v>
      </c>
      <c r="D3007" s="102" t="s">
        <v>2795</v>
      </c>
      <c r="E3007" s="103">
        <v>333</v>
      </c>
      <c r="F3007" s="104" t="s">
        <v>44</v>
      </c>
      <c r="G3007" s="106"/>
      <c r="H3007" s="76" t="s">
        <v>1</v>
      </c>
      <c r="I3007" s="105"/>
      <c r="K3007" s="140" t="str">
        <f t="shared" si="141"/>
        <v>社政業務-社會福利-青少年兒童福利-獎補助費-對國內團體之捐助</v>
      </c>
      <c r="L3007" s="140" t="str">
        <f t="shared" si="142"/>
        <v>113年公共化及準公共托嬰中心照顧比優化獎助</v>
      </c>
      <c r="M3007" s="40" t="str">
        <f t="shared" si="143"/>
        <v>臺中市私立小熊多元智慧烏日托嬰中心</v>
      </c>
    </row>
    <row r="3008" spans="1:13" ht="75">
      <c r="A3008" s="102" t="s">
        <v>2921</v>
      </c>
      <c r="B3008" s="102" t="s">
        <v>2928</v>
      </c>
      <c r="C3008" s="102" t="s">
        <v>3015</v>
      </c>
      <c r="D3008" s="102" t="s">
        <v>2795</v>
      </c>
      <c r="E3008" s="103">
        <v>112</v>
      </c>
      <c r="F3008" s="104" t="s">
        <v>44</v>
      </c>
      <c r="G3008" s="106"/>
      <c r="H3008" s="76" t="s">
        <v>1</v>
      </c>
      <c r="I3008" s="105"/>
      <c r="K3008" s="140" t="str">
        <f t="shared" si="141"/>
        <v>社政業務-社會福利-青少年兒童福利-獎補助費-對國內團體之捐助</v>
      </c>
      <c r="L3008" s="140" t="str">
        <f t="shared" si="142"/>
        <v>113年公共化及準公共托嬰中心照顧比優化獎助</v>
      </c>
      <c r="M3008" s="40" t="str">
        <f t="shared" si="143"/>
        <v>台中市私立上晴托嬰中心楊坤振</v>
      </c>
    </row>
    <row r="3009" spans="1:13" ht="75">
      <c r="A3009" s="102" t="s">
        <v>2921</v>
      </c>
      <c r="B3009" s="102" t="s">
        <v>3580</v>
      </c>
      <c r="C3009" s="102" t="s">
        <v>1276</v>
      </c>
      <c r="D3009" s="102" t="s">
        <v>2795</v>
      </c>
      <c r="E3009" s="103">
        <v>25</v>
      </c>
      <c r="F3009" s="104" t="s">
        <v>44</v>
      </c>
      <c r="G3009" s="106"/>
      <c r="H3009" s="76" t="s">
        <v>1</v>
      </c>
      <c r="I3009" s="105"/>
      <c r="K3009" s="140" t="str">
        <f t="shared" si="141"/>
        <v>社政業務-社會福利-青少年兒童福利-獎補助費-對國內團體之捐助</v>
      </c>
      <c r="L3009" s="140" t="str">
        <f t="shared" si="142"/>
        <v>2024北臺中青少年暑期研習營(繪畫班)</v>
      </c>
      <c r="M3009" s="40" t="str">
        <f t="shared" si="143"/>
        <v>臺中市外埔區體育會</v>
      </c>
    </row>
    <row r="3010" spans="1:13" ht="75">
      <c r="A3010" s="102" t="s">
        <v>2921</v>
      </c>
      <c r="B3010" s="102" t="s">
        <v>2928</v>
      </c>
      <c r="C3010" s="102" t="s">
        <v>2993</v>
      </c>
      <c r="D3010" s="102" t="s">
        <v>2795</v>
      </c>
      <c r="E3010" s="103">
        <v>237</v>
      </c>
      <c r="F3010" s="104" t="s">
        <v>44</v>
      </c>
      <c r="G3010" s="106"/>
      <c r="H3010" s="76" t="s">
        <v>1</v>
      </c>
      <c r="I3010" s="105"/>
      <c r="K3010" s="140" t="str">
        <f t="shared" si="141"/>
        <v>社政業務-社會福利-青少年兒童福利-獎補助費-對國內團體之捐助</v>
      </c>
      <c r="L3010" s="140" t="str">
        <f t="shared" si="142"/>
        <v>113年公共化及準公共托嬰中心照顧比優化獎助</v>
      </c>
      <c r="M3010" s="40" t="str">
        <f t="shared" si="143"/>
        <v>臺中市私立小蘋果托嬰中心陳旎詩</v>
      </c>
    </row>
    <row r="3011" spans="1:13" ht="75">
      <c r="A3011" s="102" t="s">
        <v>2921</v>
      </c>
      <c r="B3011" s="102" t="s">
        <v>2924</v>
      </c>
      <c r="C3011" s="102" t="s">
        <v>3581</v>
      </c>
      <c r="D3011" s="102" t="s">
        <v>2795</v>
      </c>
      <c r="E3011" s="103">
        <v>17</v>
      </c>
      <c r="F3011" s="104" t="s">
        <v>44</v>
      </c>
      <c r="G3011" s="106"/>
      <c r="H3011" s="76" t="s">
        <v>1</v>
      </c>
      <c r="I3011" s="105"/>
      <c r="K3011" s="140" t="str">
        <f t="shared" si="141"/>
        <v>社政業務-社會福利-青少年兒童福利-獎補助費-對國內團體之捐助</v>
      </c>
      <c r="L3011" s="140" t="str">
        <f t="shared" si="142"/>
        <v>育有未滿二歲兒童育兒津貼親職教育講座</v>
      </c>
      <c r="M3011" s="40" t="str">
        <f t="shared" si="143"/>
        <v>台中市南區長春社區發展協會</v>
      </c>
    </row>
    <row r="3012" spans="1:13" ht="75">
      <c r="A3012" s="102" t="s">
        <v>2921</v>
      </c>
      <c r="B3012" s="102" t="s">
        <v>2924</v>
      </c>
      <c r="C3012" s="102" t="s">
        <v>3002</v>
      </c>
      <c r="D3012" s="102" t="s">
        <v>2795</v>
      </c>
      <c r="E3012" s="103">
        <v>8</v>
      </c>
      <c r="F3012" s="104" t="s">
        <v>44</v>
      </c>
      <c r="G3012" s="106"/>
      <c r="H3012" s="76" t="s">
        <v>1</v>
      </c>
      <c r="I3012" s="105"/>
      <c r="K3012" s="140" t="str">
        <f t="shared" ref="K3012:K3075" si="144">A3012</f>
        <v>社政業務-社會福利-青少年兒童福利-獎補助費-對國內團體之捐助</v>
      </c>
      <c r="L3012" s="140" t="str">
        <f t="shared" ref="L3012:L3075" si="145">B3012</f>
        <v>育有未滿二歲兒童育兒津貼親職教育講座</v>
      </c>
      <c r="M3012" s="40" t="str">
        <f t="shared" ref="M3012:M3075" si="146">C3012</f>
        <v>臺中市私立約克托嬰中心周玉薰</v>
      </c>
    </row>
    <row r="3013" spans="1:13" ht="75">
      <c r="A3013" s="102" t="s">
        <v>2921</v>
      </c>
      <c r="B3013" s="102" t="s">
        <v>2924</v>
      </c>
      <c r="C3013" s="102" t="s">
        <v>3038</v>
      </c>
      <c r="D3013" s="102" t="s">
        <v>2795</v>
      </c>
      <c r="E3013" s="103">
        <v>4</v>
      </c>
      <c r="F3013" s="104" t="s">
        <v>44</v>
      </c>
      <c r="G3013" s="106"/>
      <c r="H3013" s="76" t="s">
        <v>1</v>
      </c>
      <c r="I3013" s="105"/>
      <c r="K3013" s="140" t="str">
        <f t="shared" si="144"/>
        <v>社政業務-社會福利-青少年兒童福利-獎補助費-對國內團體之捐助</v>
      </c>
      <c r="L3013" s="140" t="str">
        <f t="shared" si="145"/>
        <v>育有未滿二歲兒童育兒津貼親職教育講座</v>
      </c>
      <c r="M3013" s="40" t="str">
        <f t="shared" si="146"/>
        <v>臺中市私立小熊多元智慧梧棲托嬰中心</v>
      </c>
    </row>
    <row r="3014" spans="1:13" ht="75">
      <c r="A3014" s="102" t="s">
        <v>2921</v>
      </c>
      <c r="B3014" s="102" t="s">
        <v>2924</v>
      </c>
      <c r="C3014" s="102" t="s">
        <v>3582</v>
      </c>
      <c r="D3014" s="102" t="s">
        <v>2795</v>
      </c>
      <c r="E3014" s="103">
        <v>17</v>
      </c>
      <c r="F3014" s="104" t="s">
        <v>44</v>
      </c>
      <c r="G3014" s="106"/>
      <c r="H3014" s="76" t="s">
        <v>1</v>
      </c>
      <c r="I3014" s="105"/>
      <c r="K3014" s="140" t="str">
        <f t="shared" si="144"/>
        <v>社政業務-社會福利-青少年兒童福利-獎補助費-對國內團體之捐助</v>
      </c>
      <c r="L3014" s="140" t="str">
        <f t="shared" si="145"/>
        <v>育有未滿二歲兒童育兒津貼親職教育講座</v>
      </c>
      <c r="M3014" s="40" t="str">
        <f t="shared" si="146"/>
        <v>社團法人臺中市春天兒童教育發展協會</v>
      </c>
    </row>
    <row r="3015" spans="1:13" ht="112.5">
      <c r="A3015" s="102" t="s">
        <v>2796</v>
      </c>
      <c r="B3015" s="102" t="s">
        <v>3583</v>
      </c>
      <c r="C3015" s="102" t="s">
        <v>3141</v>
      </c>
      <c r="D3015" s="102" t="s">
        <v>2795</v>
      </c>
      <c r="E3015" s="103">
        <v>20</v>
      </c>
      <c r="F3015" s="104" t="s">
        <v>44</v>
      </c>
      <c r="G3015" s="106"/>
      <c r="H3015" s="76" t="s">
        <v>1</v>
      </c>
      <c r="I3015" s="105"/>
      <c r="K3015" s="140" t="str">
        <f t="shared" si="144"/>
        <v>社政業務-社會福利-推行老人福利-獎補助費-對國內團體之捐助</v>
      </c>
      <c r="L3015" s="140" t="str">
        <f t="shared" si="145"/>
        <v>113年度社區照顧關懷據點整合性補助計畫之「春節期間加強關懷獨居老人服務計畫之據點圍爐服務案」</v>
      </c>
      <c r="M3015" s="40" t="str">
        <f t="shared" si="146"/>
        <v>財團法人福智慈善基金會</v>
      </c>
    </row>
    <row r="3016" spans="1:13" ht="56.25">
      <c r="A3016" s="102" t="s">
        <v>2796</v>
      </c>
      <c r="B3016" s="102" t="s">
        <v>3584</v>
      </c>
      <c r="C3016" s="102" t="s">
        <v>461</v>
      </c>
      <c r="D3016" s="102" t="s">
        <v>2795</v>
      </c>
      <c r="E3016" s="103">
        <v>20</v>
      </c>
      <c r="F3016" s="104" t="s">
        <v>44</v>
      </c>
      <c r="G3016" s="106"/>
      <c r="H3016" s="76" t="s">
        <v>1</v>
      </c>
      <c r="I3016" s="105"/>
      <c r="K3016" s="140" t="str">
        <f t="shared" si="144"/>
        <v>社政業務-社會福利-推行老人福利-獎補助費-對國內團體之捐助</v>
      </c>
      <c r="L3016" s="140" t="str">
        <f t="shared" si="145"/>
        <v>端午佳節社區長青文康暨關懷弱勢活動</v>
      </c>
      <c r="M3016" s="40" t="str">
        <f t="shared" si="146"/>
        <v>臺中市清水老人會</v>
      </c>
    </row>
    <row r="3017" spans="1:13" ht="56.25">
      <c r="A3017" s="102" t="s">
        <v>2796</v>
      </c>
      <c r="B3017" s="102" t="s">
        <v>3040</v>
      </c>
      <c r="C3017" s="102" t="s">
        <v>2592</v>
      </c>
      <c r="D3017" s="102" t="s">
        <v>2795</v>
      </c>
      <c r="E3017" s="103">
        <v>5</v>
      </c>
      <c r="F3017" s="104" t="s">
        <v>44</v>
      </c>
      <c r="G3017" s="106"/>
      <c r="H3017" s="76" t="s">
        <v>1</v>
      </c>
      <c r="I3017" s="105"/>
      <c r="K3017" s="140" t="str">
        <f t="shared" si="144"/>
        <v>社政業務-社會福利-推行老人福利-獎補助費-對國內團體之捐助</v>
      </c>
      <c r="L3017" s="140" t="str">
        <f t="shared" si="145"/>
        <v>獨居老人關懷訪視服務計畫關懷服務費及行政管理費</v>
      </c>
      <c r="M3017" s="40" t="str">
        <f t="shared" si="146"/>
        <v>臺中市霧峰區丁台社區發展協會</v>
      </c>
    </row>
    <row r="3018" spans="1:13" ht="56.25">
      <c r="A3018" s="102" t="s">
        <v>2796</v>
      </c>
      <c r="B3018" s="102" t="s">
        <v>3040</v>
      </c>
      <c r="C3018" s="102" t="s">
        <v>3107</v>
      </c>
      <c r="D3018" s="102" t="s">
        <v>2795</v>
      </c>
      <c r="E3018" s="103">
        <v>3</v>
      </c>
      <c r="F3018" s="104" t="s">
        <v>44</v>
      </c>
      <c r="G3018" s="106"/>
      <c r="H3018" s="76" t="s">
        <v>1</v>
      </c>
      <c r="I3018" s="105"/>
      <c r="K3018" s="140" t="str">
        <f t="shared" si="144"/>
        <v>社政業務-社會福利-推行老人福利-獎補助費-對國內團體之捐助</v>
      </c>
      <c r="L3018" s="140" t="str">
        <f t="shared" si="145"/>
        <v>獨居老人關懷訪視服務計畫關懷服務費及行政管理費</v>
      </c>
      <c r="M3018" s="40" t="str">
        <f t="shared" si="146"/>
        <v>臺中市大甲區幸福社區發展協會</v>
      </c>
    </row>
    <row r="3019" spans="1:13" ht="56.25">
      <c r="A3019" s="102" t="s">
        <v>2796</v>
      </c>
      <c r="B3019" s="102" t="s">
        <v>3040</v>
      </c>
      <c r="C3019" s="102" t="s">
        <v>3084</v>
      </c>
      <c r="D3019" s="102" t="s">
        <v>2795</v>
      </c>
      <c r="E3019" s="103">
        <v>1</v>
      </c>
      <c r="F3019" s="104" t="s">
        <v>44</v>
      </c>
      <c r="G3019" s="106"/>
      <c r="H3019" s="76" t="s">
        <v>1</v>
      </c>
      <c r="I3019" s="105"/>
      <c r="K3019" s="140" t="str">
        <f t="shared" si="144"/>
        <v>社政業務-社會福利-推行老人福利-獎補助費-對國內團體之捐助</v>
      </c>
      <c r="L3019" s="140" t="str">
        <f t="shared" si="145"/>
        <v>獨居老人關懷訪視服務計畫關懷服務費及行政管理費</v>
      </c>
      <c r="M3019" s="40" t="str">
        <f t="shared" si="146"/>
        <v>臺中市豐原區南村社區發展協會林炎煌</v>
      </c>
    </row>
    <row r="3020" spans="1:13" ht="56.25">
      <c r="A3020" s="102" t="s">
        <v>2796</v>
      </c>
      <c r="B3020" s="102" t="s">
        <v>3040</v>
      </c>
      <c r="C3020" s="102" t="s">
        <v>3271</v>
      </c>
      <c r="D3020" s="102" t="s">
        <v>2795</v>
      </c>
      <c r="E3020" s="103">
        <v>1</v>
      </c>
      <c r="F3020" s="104" t="s">
        <v>44</v>
      </c>
      <c r="G3020" s="106"/>
      <c r="H3020" s="76" t="s">
        <v>1</v>
      </c>
      <c r="I3020" s="105"/>
      <c r="K3020" s="140" t="str">
        <f t="shared" si="144"/>
        <v>社政業務-社會福利-推行老人福利-獎補助費-對國內團體之捐助</v>
      </c>
      <c r="L3020" s="140" t="str">
        <f t="shared" si="145"/>
        <v>獨居老人關懷訪視服務計畫關懷服務費及行政管理費</v>
      </c>
      <c r="M3020" s="40" t="str">
        <f t="shared" si="146"/>
        <v>吳榮益台中市北區錦村社區發展協會</v>
      </c>
    </row>
    <row r="3021" spans="1:13" ht="75">
      <c r="A3021" s="102" t="s">
        <v>2796</v>
      </c>
      <c r="B3021" s="102" t="s">
        <v>3585</v>
      </c>
      <c r="C3021" s="102" t="s">
        <v>3071</v>
      </c>
      <c r="D3021" s="102" t="s">
        <v>2795</v>
      </c>
      <c r="E3021" s="103">
        <v>21</v>
      </c>
      <c r="F3021" s="104" t="s">
        <v>44</v>
      </c>
      <c r="G3021" s="106"/>
      <c r="H3021" s="76" t="s">
        <v>1</v>
      </c>
      <c r="I3021" s="105"/>
      <c r="K3021" s="140" t="str">
        <f t="shared" si="144"/>
        <v>社政業務-社會福利-推行老人福利-獎補助費-對國內團體之捐助</v>
      </c>
      <c r="L3021" s="140" t="str">
        <f t="shared" si="145"/>
        <v>社區照顧關懷據點整合性補助計畫之「充實廚房設備案」</v>
      </c>
      <c r="M3021" s="40" t="str">
        <f t="shared" si="146"/>
        <v>台中市北屯區后庄社區發展協會</v>
      </c>
    </row>
    <row r="3022" spans="1:13" ht="75">
      <c r="A3022" s="102" t="s">
        <v>2796</v>
      </c>
      <c r="B3022" s="102" t="s">
        <v>3079</v>
      </c>
      <c r="C3022" s="102" t="s">
        <v>3586</v>
      </c>
      <c r="D3022" s="102" t="s">
        <v>2795</v>
      </c>
      <c r="E3022" s="103">
        <v>20</v>
      </c>
      <c r="F3022" s="104" t="s">
        <v>44</v>
      </c>
      <c r="G3022" s="106"/>
      <c r="H3022" s="76" t="s">
        <v>1</v>
      </c>
      <c r="I3022" s="105"/>
      <c r="K3022" s="140" t="str">
        <f t="shared" si="144"/>
        <v>社政業務-社會福利-推行老人福利-獎補助費-對國內團體之捐助</v>
      </c>
      <c r="L3022" s="140" t="str">
        <f t="shared" si="145"/>
        <v>建立社區照顧關懷據點並設置巷弄長照站之充實設施設備費用-資本門</v>
      </c>
      <c r="M3022" s="40" t="str">
        <f t="shared" si="146"/>
        <v>社團法人台中市厝邊關懷協會</v>
      </c>
    </row>
    <row r="3023" spans="1:13" ht="75">
      <c r="A3023" s="102" t="s">
        <v>2796</v>
      </c>
      <c r="B3023" s="102" t="s">
        <v>3083</v>
      </c>
      <c r="C3023" s="102" t="s">
        <v>3586</v>
      </c>
      <c r="D3023" s="102" t="s">
        <v>2795</v>
      </c>
      <c r="E3023" s="103">
        <v>16</v>
      </c>
      <c r="F3023" s="104" t="s">
        <v>44</v>
      </c>
      <c r="G3023" s="106"/>
      <c r="H3023" s="76" t="s">
        <v>1</v>
      </c>
      <c r="I3023" s="105"/>
      <c r="K3023" s="140" t="str">
        <f t="shared" si="144"/>
        <v>社政業務-社會福利-推行老人福利-獎補助費-對國內團體之捐助</v>
      </c>
      <c r="L3023" s="140" t="str">
        <f t="shared" si="145"/>
        <v>建立社區照顧關懷據點並設置巷弄長照站之充實設施設備費用-經常門</v>
      </c>
      <c r="M3023" s="40" t="str">
        <f t="shared" si="146"/>
        <v>社團法人台中市厝邊關懷協會</v>
      </c>
    </row>
    <row r="3024" spans="1:13" ht="75">
      <c r="A3024" s="102" t="s">
        <v>2796</v>
      </c>
      <c r="B3024" s="102" t="s">
        <v>3079</v>
      </c>
      <c r="C3024" s="102" t="s">
        <v>3587</v>
      </c>
      <c r="D3024" s="102" t="s">
        <v>2795</v>
      </c>
      <c r="E3024" s="103">
        <v>30</v>
      </c>
      <c r="F3024" s="104" t="s">
        <v>44</v>
      </c>
      <c r="G3024" s="106"/>
      <c r="H3024" s="76" t="s">
        <v>1</v>
      </c>
      <c r="I3024" s="105"/>
      <c r="K3024" s="140" t="str">
        <f t="shared" si="144"/>
        <v>社政業務-社會福利-推行老人福利-獎補助費-對國內團體之捐助</v>
      </c>
      <c r="L3024" s="140" t="str">
        <f t="shared" si="145"/>
        <v>建立社區照顧關懷據點並設置巷弄長照站之充實設施設備費用-資本門</v>
      </c>
      <c r="M3024" s="40" t="str">
        <f t="shared" si="146"/>
        <v>社團法人臺中市北屯區三光社區發展協會</v>
      </c>
    </row>
    <row r="3025" spans="1:13" ht="75">
      <c r="A3025" s="102" t="s">
        <v>2796</v>
      </c>
      <c r="B3025" s="102" t="s">
        <v>3083</v>
      </c>
      <c r="C3025" s="102" t="s">
        <v>3587</v>
      </c>
      <c r="D3025" s="102" t="s">
        <v>2795</v>
      </c>
      <c r="E3025" s="103">
        <v>17</v>
      </c>
      <c r="F3025" s="104" t="s">
        <v>44</v>
      </c>
      <c r="G3025" s="106"/>
      <c r="H3025" s="76" t="s">
        <v>1</v>
      </c>
      <c r="I3025" s="105"/>
      <c r="K3025" s="140" t="str">
        <f t="shared" si="144"/>
        <v>社政業務-社會福利-推行老人福利-獎補助費-對國內團體之捐助</v>
      </c>
      <c r="L3025" s="140" t="str">
        <f t="shared" si="145"/>
        <v>建立社區照顧關懷據點並設置巷弄長照站之充實設施設備費用-經常門</v>
      </c>
      <c r="M3025" s="40" t="str">
        <f t="shared" si="146"/>
        <v>社團法人臺中市北屯區三光社區發展協會</v>
      </c>
    </row>
    <row r="3026" spans="1:13" ht="75">
      <c r="A3026" s="102" t="s">
        <v>2796</v>
      </c>
      <c r="B3026" s="102" t="s">
        <v>3079</v>
      </c>
      <c r="C3026" s="102" t="s">
        <v>3069</v>
      </c>
      <c r="D3026" s="102" t="s">
        <v>2795</v>
      </c>
      <c r="E3026" s="103">
        <v>45</v>
      </c>
      <c r="F3026" s="104" t="s">
        <v>44</v>
      </c>
      <c r="G3026" s="106"/>
      <c r="H3026" s="76" t="s">
        <v>1</v>
      </c>
      <c r="I3026" s="105"/>
      <c r="K3026" s="140" t="str">
        <f t="shared" si="144"/>
        <v>社政業務-社會福利-推行老人福利-獎補助費-對國內團體之捐助</v>
      </c>
      <c r="L3026" s="140" t="str">
        <f t="shared" si="145"/>
        <v>建立社區照顧關懷據點並設置巷弄長照站之充實設施設備費用-資本門</v>
      </c>
      <c r="M3026" s="40" t="str">
        <f t="shared" si="146"/>
        <v>臺中市北屯區四民社區發展協會</v>
      </c>
    </row>
    <row r="3027" spans="1:13" ht="75">
      <c r="A3027" s="102" t="s">
        <v>2796</v>
      </c>
      <c r="B3027" s="102" t="s">
        <v>3588</v>
      </c>
      <c r="C3027" s="102" t="s">
        <v>3069</v>
      </c>
      <c r="D3027" s="102" t="s">
        <v>2795</v>
      </c>
      <c r="E3027" s="103">
        <v>2</v>
      </c>
      <c r="F3027" s="104" t="s">
        <v>44</v>
      </c>
      <c r="G3027" s="106"/>
      <c r="H3027" s="76" t="s">
        <v>1</v>
      </c>
      <c r="I3027" s="105"/>
      <c r="K3027" s="140" t="str">
        <f t="shared" si="144"/>
        <v>社政業務-社會福利-推行老人福利-獎補助費-對國內團體之捐助</v>
      </c>
      <c r="L3027" s="140" t="str">
        <f t="shared" si="145"/>
        <v>建立社區照顧關懷據點並設置巷弄長照站之充實設施設備費用經常門計畫</v>
      </c>
      <c r="M3027" s="40" t="str">
        <f t="shared" si="146"/>
        <v>臺中市北屯區四民社區發展協會</v>
      </c>
    </row>
    <row r="3028" spans="1:13" ht="56.25">
      <c r="A3028" s="102" t="s">
        <v>2796</v>
      </c>
      <c r="B3028" s="102" t="s">
        <v>3042</v>
      </c>
      <c r="C3028" s="102" t="s">
        <v>3589</v>
      </c>
      <c r="D3028" s="102" t="s">
        <v>2795</v>
      </c>
      <c r="E3028" s="103">
        <v>16</v>
      </c>
      <c r="F3028" s="104" t="s">
        <v>44</v>
      </c>
      <c r="G3028" s="106"/>
      <c r="H3028" s="76" t="s">
        <v>1</v>
      </c>
      <c r="I3028" s="105"/>
      <c r="K3028" s="140" t="str">
        <f t="shared" si="144"/>
        <v>社政業務-社會福利-推行老人福利-獎補助費-對國內團體之捐助</v>
      </c>
      <c r="L3028" s="140" t="str">
        <f t="shared" si="145"/>
        <v>建立社區照顧關懷據點並設置巷弄長照站</v>
      </c>
      <c r="M3028" s="40" t="str">
        <f t="shared" si="146"/>
        <v>社團法人台灣家庭關懷協會</v>
      </c>
    </row>
    <row r="3029" spans="1:13" ht="56.25">
      <c r="A3029" s="102" t="s">
        <v>2796</v>
      </c>
      <c r="B3029" s="102" t="s">
        <v>3042</v>
      </c>
      <c r="C3029" s="102" t="s">
        <v>3068</v>
      </c>
      <c r="D3029" s="102" t="s">
        <v>2795</v>
      </c>
      <c r="E3029" s="103">
        <v>30</v>
      </c>
      <c r="F3029" s="104" t="s">
        <v>44</v>
      </c>
      <c r="G3029" s="106"/>
      <c r="H3029" s="76" t="s">
        <v>1</v>
      </c>
      <c r="I3029" s="105"/>
      <c r="K3029" s="140" t="str">
        <f t="shared" si="144"/>
        <v>社政業務-社會福利-推行老人福利-獎補助費-對國內團體之捐助</v>
      </c>
      <c r="L3029" s="140" t="str">
        <f t="shared" si="145"/>
        <v>建立社區照顧關懷據點並設置巷弄長照站</v>
      </c>
      <c r="M3029" s="40" t="str">
        <f t="shared" si="146"/>
        <v>台中市北屯區松茂社區發展協會</v>
      </c>
    </row>
    <row r="3030" spans="1:13" ht="56.25">
      <c r="A3030" s="102" t="s">
        <v>2796</v>
      </c>
      <c r="B3030" s="102" t="s">
        <v>3042</v>
      </c>
      <c r="C3030" s="102" t="s">
        <v>2853</v>
      </c>
      <c r="D3030" s="102" t="s">
        <v>2795</v>
      </c>
      <c r="E3030" s="103">
        <v>36</v>
      </c>
      <c r="F3030" s="104" t="s">
        <v>44</v>
      </c>
      <c r="G3030" s="106"/>
      <c r="H3030" s="76" t="s">
        <v>1</v>
      </c>
      <c r="I3030" s="105"/>
      <c r="K3030" s="140" t="str">
        <f t="shared" si="144"/>
        <v>社政業務-社會福利-推行老人福利-獎補助費-對國內團體之捐助</v>
      </c>
      <c r="L3030" s="140" t="str">
        <f t="shared" si="145"/>
        <v>建立社區照顧關懷據點並設置巷弄長照站</v>
      </c>
      <c r="M3030" s="40" t="str">
        <f t="shared" si="146"/>
        <v>臺中市港尾社區長青協會</v>
      </c>
    </row>
    <row r="3031" spans="1:13" ht="56.25">
      <c r="A3031" s="102" t="s">
        <v>2796</v>
      </c>
      <c r="B3031" s="102" t="s">
        <v>3042</v>
      </c>
      <c r="C3031" s="102" t="s">
        <v>3590</v>
      </c>
      <c r="D3031" s="102" t="s">
        <v>2795</v>
      </c>
      <c r="E3031" s="103">
        <v>36</v>
      </c>
      <c r="F3031" s="104" t="s">
        <v>44</v>
      </c>
      <c r="G3031" s="106"/>
      <c r="H3031" s="76" t="s">
        <v>1</v>
      </c>
      <c r="I3031" s="105"/>
      <c r="K3031" s="140" t="str">
        <f t="shared" si="144"/>
        <v>社政業務-社會福利-推行老人福利-獎補助費-對國內團體之捐助</v>
      </c>
      <c r="L3031" s="140" t="str">
        <f t="shared" si="145"/>
        <v>建立社區照顧關懷據點並設置巷弄長照站</v>
      </c>
      <c r="M3031" s="40" t="str">
        <f t="shared" si="146"/>
        <v>台中市西屯區協和社區發展協會</v>
      </c>
    </row>
    <row r="3032" spans="1:13" ht="56.25">
      <c r="A3032" s="102" t="s">
        <v>2796</v>
      </c>
      <c r="B3032" s="102" t="s">
        <v>3042</v>
      </c>
      <c r="C3032" s="102" t="s">
        <v>3591</v>
      </c>
      <c r="D3032" s="102" t="s">
        <v>2795</v>
      </c>
      <c r="E3032" s="103">
        <v>36</v>
      </c>
      <c r="F3032" s="104" t="s">
        <v>44</v>
      </c>
      <c r="G3032" s="106"/>
      <c r="H3032" s="76" t="s">
        <v>1</v>
      </c>
      <c r="I3032" s="105"/>
      <c r="K3032" s="140" t="str">
        <f t="shared" si="144"/>
        <v>社政業務-社會福利-推行老人福利-獎補助費-對國內團體之捐助</v>
      </c>
      <c r="L3032" s="140" t="str">
        <f t="shared" si="145"/>
        <v>建立社區照顧關懷據點並設置巷弄長照站</v>
      </c>
      <c r="M3032" s="40" t="str">
        <f t="shared" si="146"/>
        <v>臺中市伯樂城鄉關懷協會</v>
      </c>
    </row>
    <row r="3033" spans="1:13" ht="75">
      <c r="A3033" s="102" t="s">
        <v>2796</v>
      </c>
      <c r="B3033" s="102" t="s">
        <v>3592</v>
      </c>
      <c r="C3033" s="102" t="s">
        <v>3593</v>
      </c>
      <c r="D3033" s="102" t="s">
        <v>2795</v>
      </c>
      <c r="E3033" s="103">
        <v>50</v>
      </c>
      <c r="F3033" s="104" t="s">
        <v>44</v>
      </c>
      <c r="G3033" s="106"/>
      <c r="H3033" s="76" t="s">
        <v>1</v>
      </c>
      <c r="I3033" s="105"/>
      <c r="K3033" s="140" t="str">
        <f t="shared" si="144"/>
        <v>社政業務-社會福利-推行老人福利-獎補助費-對國內團體之捐助</v>
      </c>
      <c r="L3033" s="140" t="str">
        <f t="shared" si="145"/>
        <v>建立社區照顧關懷據點並設置巷弄長照站之開辦費用-經常門</v>
      </c>
      <c r="M3033" s="40" t="str">
        <f t="shared" si="146"/>
        <v>台中市東區東門社區發展協會</v>
      </c>
    </row>
    <row r="3034" spans="1:13" ht="75">
      <c r="A3034" s="102" t="s">
        <v>2796</v>
      </c>
      <c r="B3034" s="102" t="s">
        <v>3083</v>
      </c>
      <c r="C3034" s="102" t="s">
        <v>3594</v>
      </c>
      <c r="D3034" s="102" t="s">
        <v>2795</v>
      </c>
      <c r="E3034" s="103">
        <v>7</v>
      </c>
      <c r="F3034" s="104" t="s">
        <v>44</v>
      </c>
      <c r="G3034" s="106"/>
      <c r="H3034" s="76" t="s">
        <v>1</v>
      </c>
      <c r="I3034" s="105"/>
      <c r="K3034" s="140" t="str">
        <f t="shared" si="144"/>
        <v>社政業務-社會福利-推行老人福利-獎補助費-對國內團體之捐助</v>
      </c>
      <c r="L3034" s="140" t="str">
        <f t="shared" si="145"/>
        <v>建立社區照顧關懷據點並設置巷弄長照站之充實設施設備費用-經常門</v>
      </c>
      <c r="M3034" s="40" t="str">
        <f t="shared" si="146"/>
        <v>溪壩社區照顧關懷站</v>
      </c>
    </row>
    <row r="3035" spans="1:13" ht="56.25">
      <c r="A3035" s="102" t="s">
        <v>2796</v>
      </c>
      <c r="B3035" s="102" t="s">
        <v>3040</v>
      </c>
      <c r="C3035" s="102" t="s">
        <v>3249</v>
      </c>
      <c r="D3035" s="102" t="s">
        <v>2795</v>
      </c>
      <c r="E3035" s="103">
        <v>5</v>
      </c>
      <c r="F3035" s="104" t="s">
        <v>44</v>
      </c>
      <c r="G3035" s="106"/>
      <c r="H3035" s="76" t="s">
        <v>1</v>
      </c>
      <c r="I3035" s="105"/>
      <c r="K3035" s="140" t="str">
        <f t="shared" si="144"/>
        <v>社政業務-社會福利-推行老人福利-獎補助費-對國內團體之捐助</v>
      </c>
      <c r="L3035" s="140" t="str">
        <f t="shared" si="145"/>
        <v>獨居老人關懷訪視服務計畫關懷服務費及行政管理費</v>
      </c>
      <c r="M3035" s="40" t="str">
        <f t="shared" si="146"/>
        <v>臺中市潭子區東寶社區發展協會</v>
      </c>
    </row>
    <row r="3036" spans="1:13" ht="93.75">
      <c r="A3036" s="102" t="s">
        <v>2796</v>
      </c>
      <c r="B3036" s="102" t="s">
        <v>3595</v>
      </c>
      <c r="C3036" s="102" t="s">
        <v>793</v>
      </c>
      <c r="D3036" s="102" t="s">
        <v>2795</v>
      </c>
      <c r="E3036" s="103">
        <v>10</v>
      </c>
      <c r="F3036" s="104" t="s">
        <v>44</v>
      </c>
      <c r="G3036" s="106"/>
      <c r="H3036" s="76" t="s">
        <v>1</v>
      </c>
      <c r="I3036" s="105"/>
      <c r="K3036" s="140" t="str">
        <f t="shared" si="144"/>
        <v>社政業務-社會福利-推行老人福利-獎補助費-對國內團體之捐助</v>
      </c>
      <c r="L3036" s="140" t="str">
        <f t="shared" si="145"/>
        <v>113年度端午粽愛心暨環境教育宣導活動及節約用水宣導及關懷社區長者宣導計畫</v>
      </c>
      <c r="M3036" s="40" t="str">
        <f t="shared" si="146"/>
        <v>臺中市大安區永安社區發展協會</v>
      </c>
    </row>
    <row r="3037" spans="1:13" ht="75">
      <c r="A3037" s="102" t="s">
        <v>2796</v>
      </c>
      <c r="B3037" s="102" t="s">
        <v>3083</v>
      </c>
      <c r="C3037" s="102" t="s">
        <v>3596</v>
      </c>
      <c r="D3037" s="102" t="s">
        <v>2795</v>
      </c>
      <c r="E3037" s="103">
        <v>20</v>
      </c>
      <c r="F3037" s="104" t="s">
        <v>44</v>
      </c>
      <c r="G3037" s="106"/>
      <c r="H3037" s="76" t="s">
        <v>1</v>
      </c>
      <c r="I3037" s="105"/>
      <c r="K3037" s="140" t="str">
        <f t="shared" si="144"/>
        <v>社政業務-社會福利-推行老人福利-獎補助費-對國內團體之捐助</v>
      </c>
      <c r="L3037" s="140" t="str">
        <f t="shared" si="145"/>
        <v>建立社區照顧關懷據點並設置巷弄長照站之充實設施設備費用-經常門</v>
      </c>
      <c r="M3037" s="40" t="str">
        <f t="shared" si="146"/>
        <v>社團法人中華民國失智者照顧協會</v>
      </c>
    </row>
    <row r="3038" spans="1:13" ht="56.25">
      <c r="A3038" s="102" t="s">
        <v>2796</v>
      </c>
      <c r="B3038" s="102" t="s">
        <v>3042</v>
      </c>
      <c r="C3038" s="102" t="s">
        <v>1124</v>
      </c>
      <c r="D3038" s="102" t="s">
        <v>2795</v>
      </c>
      <c r="E3038" s="103">
        <v>36</v>
      </c>
      <c r="F3038" s="104" t="s">
        <v>44</v>
      </c>
      <c r="G3038" s="106"/>
      <c r="H3038" s="76" t="s">
        <v>1</v>
      </c>
      <c r="I3038" s="105"/>
      <c r="K3038" s="140" t="str">
        <f t="shared" si="144"/>
        <v>社政業務-社會福利-推行老人福利-獎補助費-對國內團體之捐助</v>
      </c>
      <c r="L3038" s="140" t="str">
        <f t="shared" si="145"/>
        <v>建立社區照顧關懷據點並設置巷弄長照站</v>
      </c>
      <c r="M3038" s="40" t="str">
        <f t="shared" si="146"/>
        <v>臺中市龍井區山腳社區發展協會</v>
      </c>
    </row>
    <row r="3039" spans="1:13" ht="56.25">
      <c r="A3039" s="102" t="s">
        <v>2796</v>
      </c>
      <c r="B3039" s="102" t="s">
        <v>3047</v>
      </c>
      <c r="C3039" s="102" t="s">
        <v>3220</v>
      </c>
      <c r="D3039" s="102" t="s">
        <v>2795</v>
      </c>
      <c r="E3039" s="103">
        <v>36</v>
      </c>
      <c r="F3039" s="104" t="s">
        <v>44</v>
      </c>
      <c r="G3039" s="106"/>
      <c r="H3039" s="76" t="s">
        <v>1</v>
      </c>
      <c r="I3039" s="105"/>
      <c r="K3039" s="140" t="str">
        <f t="shared" si="144"/>
        <v>社政業務-社會福利-推行老人福利-獎補助費-對國內團體之捐助</v>
      </c>
      <c r="L3039" s="140" t="str">
        <f t="shared" si="145"/>
        <v>建立社區照顧關懷據點</v>
      </c>
      <c r="M3039" s="40" t="str">
        <f t="shared" si="146"/>
        <v>臺中市幸福心志工協會</v>
      </c>
    </row>
    <row r="3040" spans="1:13" ht="56.25">
      <c r="A3040" s="102" t="s">
        <v>2796</v>
      </c>
      <c r="B3040" s="102" t="s">
        <v>3042</v>
      </c>
      <c r="C3040" s="102" t="s">
        <v>3597</v>
      </c>
      <c r="D3040" s="102" t="s">
        <v>2795</v>
      </c>
      <c r="E3040" s="103">
        <v>36</v>
      </c>
      <c r="F3040" s="104" t="s">
        <v>44</v>
      </c>
      <c r="G3040" s="106"/>
      <c r="H3040" s="76" t="s">
        <v>1</v>
      </c>
      <c r="I3040" s="105"/>
      <c r="K3040" s="140" t="str">
        <f t="shared" si="144"/>
        <v>社政業務-社會福利-推行老人福利-獎補助費-對國內團體之捐助</v>
      </c>
      <c r="L3040" s="140" t="str">
        <f t="shared" si="145"/>
        <v>建立社區照顧關懷據點並設置巷弄長照站</v>
      </c>
      <c r="M3040" s="40" t="str">
        <f t="shared" si="146"/>
        <v>臺中市大甲區中山社區發展協會</v>
      </c>
    </row>
    <row r="3041" spans="1:13" ht="56.25">
      <c r="A3041" s="102" t="s">
        <v>2796</v>
      </c>
      <c r="B3041" s="102" t="s">
        <v>3042</v>
      </c>
      <c r="C3041" s="102" t="s">
        <v>3597</v>
      </c>
      <c r="D3041" s="102" t="s">
        <v>2795</v>
      </c>
      <c r="E3041" s="103">
        <v>36</v>
      </c>
      <c r="F3041" s="104" t="s">
        <v>44</v>
      </c>
      <c r="G3041" s="106"/>
      <c r="H3041" s="76" t="s">
        <v>1</v>
      </c>
      <c r="I3041" s="105"/>
      <c r="K3041" s="140" t="str">
        <f t="shared" si="144"/>
        <v>社政業務-社會福利-推行老人福利-獎補助費-對國內團體之捐助</v>
      </c>
      <c r="L3041" s="140" t="str">
        <f t="shared" si="145"/>
        <v>建立社區照顧關懷據點並設置巷弄長照站</v>
      </c>
      <c r="M3041" s="40" t="str">
        <f t="shared" si="146"/>
        <v>臺中市大甲區中山社區發展協會</v>
      </c>
    </row>
    <row r="3042" spans="1:13" ht="56.25">
      <c r="A3042" s="102" t="s">
        <v>2796</v>
      </c>
      <c r="B3042" s="102" t="s">
        <v>3042</v>
      </c>
      <c r="C3042" s="102" t="s">
        <v>3598</v>
      </c>
      <c r="D3042" s="102" t="s">
        <v>2795</v>
      </c>
      <c r="E3042" s="103">
        <v>36</v>
      </c>
      <c r="F3042" s="104" t="s">
        <v>44</v>
      </c>
      <c r="G3042" s="106"/>
      <c r="H3042" s="76" t="s">
        <v>1</v>
      </c>
      <c r="I3042" s="105"/>
      <c r="K3042" s="140" t="str">
        <f t="shared" si="144"/>
        <v>社政業務-社會福利-推行老人福利-獎補助費-對國內團體之捐助</v>
      </c>
      <c r="L3042" s="140" t="str">
        <f t="shared" si="145"/>
        <v>建立社區照顧關懷據點並設置巷弄長照站</v>
      </c>
      <c r="M3042" s="40" t="str">
        <f t="shared" si="146"/>
        <v>臺中市大甲區頂店社區發展協會</v>
      </c>
    </row>
    <row r="3043" spans="1:13" ht="56.25">
      <c r="A3043" s="102" t="s">
        <v>2796</v>
      </c>
      <c r="B3043" s="102" t="s">
        <v>3042</v>
      </c>
      <c r="C3043" s="102" t="s">
        <v>2460</v>
      </c>
      <c r="D3043" s="102" t="s">
        <v>2795</v>
      </c>
      <c r="E3043" s="103">
        <v>36</v>
      </c>
      <c r="F3043" s="104" t="s">
        <v>44</v>
      </c>
      <c r="G3043" s="106"/>
      <c r="H3043" s="76" t="s">
        <v>1</v>
      </c>
      <c r="I3043" s="105"/>
      <c r="K3043" s="140" t="str">
        <f t="shared" si="144"/>
        <v>社政業務-社會福利-推行老人福利-獎補助費-對國內團體之捐助</v>
      </c>
      <c r="L3043" s="140" t="str">
        <f t="shared" si="145"/>
        <v>建立社區照顧關懷據點並設置巷弄長照站</v>
      </c>
      <c r="M3043" s="40" t="str">
        <f t="shared" si="146"/>
        <v>臺中市太平區興隆社區發展協會</v>
      </c>
    </row>
    <row r="3044" spans="1:13" ht="56.25">
      <c r="A3044" s="102" t="s">
        <v>2796</v>
      </c>
      <c r="B3044" s="102" t="s">
        <v>3042</v>
      </c>
      <c r="C3044" s="102" t="s">
        <v>3092</v>
      </c>
      <c r="D3044" s="102" t="s">
        <v>2795</v>
      </c>
      <c r="E3044" s="103">
        <v>36</v>
      </c>
      <c r="F3044" s="104" t="s">
        <v>44</v>
      </c>
      <c r="G3044" s="106"/>
      <c r="H3044" s="76" t="s">
        <v>1</v>
      </c>
      <c r="I3044" s="105"/>
      <c r="K3044" s="140" t="str">
        <f t="shared" si="144"/>
        <v>社政業務-社會福利-推行老人福利-獎補助費-對國內團體之捐助</v>
      </c>
      <c r="L3044" s="140" t="str">
        <f t="shared" si="145"/>
        <v>建立社區照顧關懷據點並設置巷弄長照站</v>
      </c>
      <c r="M3044" s="40" t="str">
        <f t="shared" si="146"/>
        <v>財團法人台中市私立甘霖社會福利慈善事業基金會</v>
      </c>
    </row>
    <row r="3045" spans="1:13" ht="56.25">
      <c r="A3045" s="102" t="s">
        <v>2796</v>
      </c>
      <c r="B3045" s="102" t="s">
        <v>3042</v>
      </c>
      <c r="C3045" s="102" t="s">
        <v>3091</v>
      </c>
      <c r="D3045" s="102" t="s">
        <v>2795</v>
      </c>
      <c r="E3045" s="103">
        <v>36</v>
      </c>
      <c r="F3045" s="104" t="s">
        <v>44</v>
      </c>
      <c r="G3045" s="106"/>
      <c r="H3045" s="76" t="s">
        <v>1</v>
      </c>
      <c r="I3045" s="105"/>
      <c r="K3045" s="140" t="str">
        <f t="shared" si="144"/>
        <v>社政業務-社會福利-推行老人福利-獎補助費-對國內團體之捐助</v>
      </c>
      <c r="L3045" s="140" t="str">
        <f t="shared" si="145"/>
        <v>建立社區照顧關懷據點並設置巷弄長照站</v>
      </c>
      <c r="M3045" s="40" t="str">
        <f t="shared" si="146"/>
        <v>臺中市霧峰區北柳社區發展協會</v>
      </c>
    </row>
    <row r="3046" spans="1:13" ht="56.25">
      <c r="A3046" s="102" t="s">
        <v>2796</v>
      </c>
      <c r="B3046" s="102" t="s">
        <v>3040</v>
      </c>
      <c r="C3046" s="102" t="s">
        <v>3250</v>
      </c>
      <c r="D3046" s="102" t="s">
        <v>2795</v>
      </c>
      <c r="E3046" s="103">
        <v>6</v>
      </c>
      <c r="F3046" s="104" t="s">
        <v>44</v>
      </c>
      <c r="G3046" s="106"/>
      <c r="H3046" s="76" t="s">
        <v>1</v>
      </c>
      <c r="I3046" s="105"/>
      <c r="K3046" s="140" t="str">
        <f t="shared" si="144"/>
        <v>社政業務-社會福利-推行老人福利-獎補助費-對國內團體之捐助</v>
      </c>
      <c r="L3046" s="140" t="str">
        <f t="shared" si="145"/>
        <v>獨居老人關懷訪視服務計畫關懷服務費及行政管理費</v>
      </c>
      <c r="M3046" s="40" t="str">
        <f t="shared" si="146"/>
        <v>臺中市東勢區興隆社區發展協會</v>
      </c>
    </row>
    <row r="3047" spans="1:13" ht="56.25">
      <c r="A3047" s="102" t="s">
        <v>2796</v>
      </c>
      <c r="B3047" s="102" t="s">
        <v>3040</v>
      </c>
      <c r="C3047" s="102" t="s">
        <v>3058</v>
      </c>
      <c r="D3047" s="102" t="s">
        <v>2795</v>
      </c>
      <c r="E3047" s="103">
        <v>3</v>
      </c>
      <c r="F3047" s="104" t="s">
        <v>44</v>
      </c>
      <c r="G3047" s="106"/>
      <c r="H3047" s="76" t="s">
        <v>1</v>
      </c>
      <c r="I3047" s="105"/>
      <c r="K3047" s="140" t="str">
        <f t="shared" si="144"/>
        <v>社政業務-社會福利-推行老人福利-獎補助費-對國內團體之捐助</v>
      </c>
      <c r="L3047" s="140" t="str">
        <f t="shared" si="145"/>
        <v>獨居老人關懷訪視服務計畫關懷服務費及行政管理費</v>
      </c>
      <c r="M3047" s="40" t="str">
        <f t="shared" si="146"/>
        <v>臺中市西屯區林厝社區發展協會</v>
      </c>
    </row>
    <row r="3048" spans="1:13" ht="56.25">
      <c r="A3048" s="102" t="s">
        <v>2796</v>
      </c>
      <c r="B3048" s="102" t="s">
        <v>3040</v>
      </c>
      <c r="C3048" s="102" t="s">
        <v>2588</v>
      </c>
      <c r="D3048" s="102" t="s">
        <v>2795</v>
      </c>
      <c r="E3048" s="103">
        <v>12</v>
      </c>
      <c r="F3048" s="104" t="s">
        <v>44</v>
      </c>
      <c r="G3048" s="106"/>
      <c r="H3048" s="76" t="s">
        <v>1</v>
      </c>
      <c r="I3048" s="105"/>
      <c r="K3048" s="140" t="str">
        <f t="shared" si="144"/>
        <v>社政業務-社會福利-推行老人福利-獎補助費-對國內團體之捐助</v>
      </c>
      <c r="L3048" s="140" t="str">
        <f t="shared" si="145"/>
        <v>獨居老人關懷訪視服務計畫關懷服務費及行政管理費</v>
      </c>
      <c r="M3048" s="40" t="str">
        <f t="shared" si="146"/>
        <v>臺中市豐原區鎌村社區發展協會</v>
      </c>
    </row>
    <row r="3049" spans="1:13" ht="56.25">
      <c r="A3049" s="102" t="s">
        <v>2796</v>
      </c>
      <c r="B3049" s="102" t="s">
        <v>3040</v>
      </c>
      <c r="C3049" s="102" t="s">
        <v>3252</v>
      </c>
      <c r="D3049" s="102" t="s">
        <v>2795</v>
      </c>
      <c r="E3049" s="103">
        <v>15</v>
      </c>
      <c r="F3049" s="104" t="s">
        <v>44</v>
      </c>
      <c r="G3049" s="106"/>
      <c r="H3049" s="76" t="s">
        <v>1</v>
      </c>
      <c r="I3049" s="105"/>
      <c r="K3049" s="140" t="str">
        <f t="shared" si="144"/>
        <v>社政業務-社會福利-推行老人福利-獎補助費-對國內團體之捐助</v>
      </c>
      <c r="L3049" s="140" t="str">
        <f t="shared" si="145"/>
        <v>獨居老人關懷訪視服務計畫關懷服務費及行政管理費</v>
      </c>
      <c r="M3049" s="40" t="str">
        <f t="shared" si="146"/>
        <v>臺中市西屯區何明社區發展協會趙淑妙</v>
      </c>
    </row>
    <row r="3050" spans="1:13" ht="56.25">
      <c r="A3050" s="102" t="s">
        <v>2796</v>
      </c>
      <c r="B3050" s="102" t="s">
        <v>3040</v>
      </c>
      <c r="C3050" s="102" t="s">
        <v>3063</v>
      </c>
      <c r="D3050" s="102" t="s">
        <v>2795</v>
      </c>
      <c r="E3050" s="103">
        <v>23</v>
      </c>
      <c r="F3050" s="104" t="s">
        <v>44</v>
      </c>
      <c r="G3050" s="106"/>
      <c r="H3050" s="76" t="s">
        <v>1</v>
      </c>
      <c r="I3050" s="105"/>
      <c r="K3050" s="140" t="str">
        <f t="shared" si="144"/>
        <v>社政業務-社會福利-推行老人福利-獎補助費-對國內團體之捐助</v>
      </c>
      <c r="L3050" s="140" t="str">
        <f t="shared" si="145"/>
        <v>獨居老人關懷訪視服務計畫關懷服務費及行政管理費</v>
      </c>
      <c r="M3050" s="40" t="str">
        <f t="shared" si="146"/>
        <v>台中市西屯區上德社區發展協會楊琇媛</v>
      </c>
    </row>
    <row r="3051" spans="1:13" ht="56.25">
      <c r="A3051" s="102" t="s">
        <v>2796</v>
      </c>
      <c r="B3051" s="102" t="s">
        <v>3258</v>
      </c>
      <c r="C3051" s="102" t="s">
        <v>3259</v>
      </c>
      <c r="D3051" s="102" t="s">
        <v>2795</v>
      </c>
      <c r="E3051" s="103">
        <v>95</v>
      </c>
      <c r="F3051" s="104" t="s">
        <v>44</v>
      </c>
      <c r="G3051" s="106"/>
      <c r="H3051" s="76" t="s">
        <v>1</v>
      </c>
      <c r="I3051" s="105"/>
      <c r="K3051" s="140" t="str">
        <f t="shared" si="144"/>
        <v>社政業務-社會福利-推行老人福利-獎補助費-對國內團體之捐助</v>
      </c>
      <c r="L3051" s="140" t="str">
        <f t="shared" si="145"/>
        <v>預防走失愛心手鍊暨失蹤協尋計畫</v>
      </c>
      <c r="M3051" s="40" t="str">
        <f t="shared" si="146"/>
        <v>中華民國老人福利推動聯盟</v>
      </c>
    </row>
    <row r="3052" spans="1:13" ht="75">
      <c r="A3052" s="102" t="s">
        <v>2796</v>
      </c>
      <c r="B3052" s="102" t="s">
        <v>3166</v>
      </c>
      <c r="C3052" s="102" t="s">
        <v>3599</v>
      </c>
      <c r="D3052" s="102" t="s">
        <v>2795</v>
      </c>
      <c r="E3052" s="103">
        <v>33</v>
      </c>
      <c r="F3052" s="104" t="s">
        <v>44</v>
      </c>
      <c r="G3052" s="106"/>
      <c r="H3052" s="76" t="s">
        <v>1</v>
      </c>
      <c r="I3052" s="105"/>
      <c r="K3052" s="140" t="str">
        <f t="shared" si="144"/>
        <v>社政業務-社會福利-推行老人福利-獎補助費-對國內團體之捐助</v>
      </c>
      <c r="L3052" s="140" t="str">
        <f t="shared" si="145"/>
        <v>建立社區照顧關懷據點並設置巷弄長照站之預防及延緩失能照護計畫</v>
      </c>
      <c r="M3052" s="40" t="str">
        <f t="shared" si="146"/>
        <v>財團法人中華民國佛教慈濟慈善事業基金會</v>
      </c>
    </row>
    <row r="3053" spans="1:13" ht="56.25">
      <c r="A3053" s="102" t="s">
        <v>2796</v>
      </c>
      <c r="B3053" s="102" t="s">
        <v>3040</v>
      </c>
      <c r="C3053" s="102" t="s">
        <v>3267</v>
      </c>
      <c r="D3053" s="102" t="s">
        <v>2795</v>
      </c>
      <c r="E3053" s="103">
        <v>4</v>
      </c>
      <c r="F3053" s="104" t="s">
        <v>44</v>
      </c>
      <c r="G3053" s="106"/>
      <c r="H3053" s="76" t="s">
        <v>1</v>
      </c>
      <c r="I3053" s="105"/>
      <c r="K3053" s="140" t="str">
        <f t="shared" si="144"/>
        <v>社政業務-社會福利-推行老人福利-獎補助費-對國內團體之捐助</v>
      </c>
      <c r="L3053" s="140" t="str">
        <f t="shared" si="145"/>
        <v>獨居老人關懷訪視服務計畫關懷服務費及行政管理費</v>
      </c>
      <c r="M3053" s="40" t="str">
        <f t="shared" si="146"/>
        <v>臺中市神岡區大社社區發展協會</v>
      </c>
    </row>
    <row r="3054" spans="1:13" ht="56.25">
      <c r="A3054" s="102" t="s">
        <v>2796</v>
      </c>
      <c r="B3054" s="102" t="s">
        <v>3040</v>
      </c>
      <c r="C3054" s="102" t="s">
        <v>3265</v>
      </c>
      <c r="D3054" s="102" t="s">
        <v>2795</v>
      </c>
      <c r="E3054" s="103">
        <v>32</v>
      </c>
      <c r="F3054" s="104" t="s">
        <v>44</v>
      </c>
      <c r="G3054" s="106"/>
      <c r="H3054" s="76" t="s">
        <v>1</v>
      </c>
      <c r="I3054" s="105"/>
      <c r="K3054" s="140" t="str">
        <f t="shared" si="144"/>
        <v>社政業務-社會福利-推行老人福利-獎補助費-對國內團體之捐助</v>
      </c>
      <c r="L3054" s="140" t="str">
        <f t="shared" si="145"/>
        <v>獨居老人關懷訪視服務計畫關懷服務費及行政管理費</v>
      </c>
      <c r="M3054" s="40" t="str">
        <f t="shared" si="146"/>
        <v>長春居家護理所廖子瑩</v>
      </c>
    </row>
    <row r="3055" spans="1:13" ht="56.25">
      <c r="A3055" s="102" t="s">
        <v>2796</v>
      </c>
      <c r="B3055" s="102" t="s">
        <v>3040</v>
      </c>
      <c r="C3055" s="102" t="s">
        <v>3253</v>
      </c>
      <c r="D3055" s="102" t="s">
        <v>2795</v>
      </c>
      <c r="E3055" s="103">
        <v>4</v>
      </c>
      <c r="F3055" s="104" t="s">
        <v>44</v>
      </c>
      <c r="G3055" s="106"/>
      <c r="H3055" s="76" t="s">
        <v>1</v>
      </c>
      <c r="I3055" s="105"/>
      <c r="K3055" s="140" t="str">
        <f t="shared" si="144"/>
        <v>社政業務-社會福利-推行老人福利-獎補助費-對國內團體之捐助</v>
      </c>
      <c r="L3055" s="140" t="str">
        <f t="shared" si="145"/>
        <v>獨居老人關懷訪視服務計畫關懷服務費及行政管理費</v>
      </c>
      <c r="M3055" s="40" t="str">
        <f t="shared" si="146"/>
        <v>臺中市東勢區泰昌社區發展協會</v>
      </c>
    </row>
    <row r="3056" spans="1:13" ht="56.25">
      <c r="A3056" s="102" t="s">
        <v>2796</v>
      </c>
      <c r="B3056" s="102" t="s">
        <v>3040</v>
      </c>
      <c r="C3056" s="102" t="s">
        <v>2557</v>
      </c>
      <c r="D3056" s="102" t="s">
        <v>2795</v>
      </c>
      <c r="E3056" s="103">
        <v>3</v>
      </c>
      <c r="F3056" s="104" t="s">
        <v>44</v>
      </c>
      <c r="G3056" s="106"/>
      <c r="H3056" s="76" t="s">
        <v>1</v>
      </c>
      <c r="I3056" s="105"/>
      <c r="K3056" s="140" t="str">
        <f t="shared" si="144"/>
        <v>社政業務-社會福利-推行老人福利-獎補助費-對國內團體之捐助</v>
      </c>
      <c r="L3056" s="140" t="str">
        <f t="shared" si="145"/>
        <v>獨居老人關懷訪視服務計畫關懷服務費及行政管理費</v>
      </c>
      <c r="M3056" s="40" t="str">
        <f t="shared" si="146"/>
        <v>臺中市新社區崑南社區發展協會</v>
      </c>
    </row>
    <row r="3057" spans="1:13" ht="56.25">
      <c r="A3057" s="102" t="s">
        <v>2796</v>
      </c>
      <c r="B3057" s="102" t="s">
        <v>3040</v>
      </c>
      <c r="C3057" s="102" t="s">
        <v>3256</v>
      </c>
      <c r="D3057" s="102" t="s">
        <v>2795</v>
      </c>
      <c r="E3057" s="103">
        <v>10</v>
      </c>
      <c r="F3057" s="104" t="s">
        <v>44</v>
      </c>
      <c r="G3057" s="106"/>
      <c r="H3057" s="76" t="s">
        <v>1</v>
      </c>
      <c r="I3057" s="105"/>
      <c r="K3057" s="140" t="str">
        <f t="shared" si="144"/>
        <v>社政業務-社會福利-推行老人福利-獎補助費-對國內團體之捐助</v>
      </c>
      <c r="L3057" s="140" t="str">
        <f t="shared" si="145"/>
        <v>獨居老人關懷訪視服務計畫關懷服務費及行政管理費</v>
      </c>
      <c r="M3057" s="40" t="str">
        <f t="shared" si="146"/>
        <v>社團法人台中市愛鄰社區服務協會</v>
      </c>
    </row>
    <row r="3058" spans="1:13" ht="56.25">
      <c r="A3058" s="102" t="s">
        <v>2796</v>
      </c>
      <c r="B3058" s="102" t="s">
        <v>3040</v>
      </c>
      <c r="C3058" s="102" t="s">
        <v>3139</v>
      </c>
      <c r="D3058" s="102" t="s">
        <v>2795</v>
      </c>
      <c r="E3058" s="103">
        <v>4</v>
      </c>
      <c r="F3058" s="104" t="s">
        <v>44</v>
      </c>
      <c r="G3058" s="106"/>
      <c r="H3058" s="76" t="s">
        <v>1</v>
      </c>
      <c r="I3058" s="105"/>
      <c r="K3058" s="140" t="str">
        <f t="shared" si="144"/>
        <v>社政業務-社會福利-推行老人福利-獎補助費-對國內團體之捐助</v>
      </c>
      <c r="L3058" s="140" t="str">
        <f t="shared" si="145"/>
        <v>獨居老人關懷訪視服務計畫關懷服務費及行政管理費</v>
      </c>
      <c r="M3058" s="40" t="str">
        <f t="shared" si="146"/>
        <v>財團法人天主教聖心基金會</v>
      </c>
    </row>
    <row r="3059" spans="1:13" ht="56.25">
      <c r="A3059" s="102" t="s">
        <v>2796</v>
      </c>
      <c r="B3059" s="102" t="s">
        <v>3040</v>
      </c>
      <c r="C3059" s="102" t="s">
        <v>2918</v>
      </c>
      <c r="D3059" s="102" t="s">
        <v>2795</v>
      </c>
      <c r="E3059" s="103">
        <v>11</v>
      </c>
      <c r="F3059" s="104" t="s">
        <v>44</v>
      </c>
      <c r="G3059" s="106"/>
      <c r="H3059" s="76" t="s">
        <v>1</v>
      </c>
      <c r="I3059" s="105"/>
      <c r="K3059" s="140" t="str">
        <f t="shared" si="144"/>
        <v>社政業務-社會福利-推行老人福利-獎補助費-對國內團體之捐助</v>
      </c>
      <c r="L3059" s="140" t="str">
        <f t="shared" si="145"/>
        <v>獨居老人關懷訪視服務計畫關懷服務費及行政管理費</v>
      </c>
      <c r="M3059" s="40" t="str">
        <f t="shared" si="146"/>
        <v>社團法人臺中市復興產業協會</v>
      </c>
    </row>
    <row r="3060" spans="1:13" ht="56.25">
      <c r="A3060" s="102" t="s">
        <v>2796</v>
      </c>
      <c r="B3060" s="102" t="s">
        <v>3040</v>
      </c>
      <c r="C3060" s="102" t="s">
        <v>3131</v>
      </c>
      <c r="D3060" s="102" t="s">
        <v>2795</v>
      </c>
      <c r="E3060" s="103">
        <v>6</v>
      </c>
      <c r="F3060" s="104" t="s">
        <v>44</v>
      </c>
      <c r="G3060" s="106"/>
      <c r="H3060" s="76" t="s">
        <v>1</v>
      </c>
      <c r="I3060" s="105"/>
      <c r="K3060" s="140" t="str">
        <f t="shared" si="144"/>
        <v>社政業務-社會福利-推行老人福利-獎補助費-對國內團體之捐助</v>
      </c>
      <c r="L3060" s="140" t="str">
        <f t="shared" si="145"/>
        <v>獨居老人關懷訪視服務計畫關懷服務費及行政管理費</v>
      </c>
      <c r="M3060" s="40" t="str">
        <f t="shared" si="146"/>
        <v>臺中市豐原區南村里愛護您關照協會謝見忠</v>
      </c>
    </row>
    <row r="3061" spans="1:13" ht="56.25">
      <c r="A3061" s="102" t="s">
        <v>2796</v>
      </c>
      <c r="B3061" s="102" t="s">
        <v>3040</v>
      </c>
      <c r="C3061" s="102" t="s">
        <v>3272</v>
      </c>
      <c r="D3061" s="102" t="s">
        <v>2795</v>
      </c>
      <c r="E3061" s="103">
        <v>5</v>
      </c>
      <c r="F3061" s="104" t="s">
        <v>44</v>
      </c>
      <c r="G3061" s="106"/>
      <c r="H3061" s="76" t="s">
        <v>1</v>
      </c>
      <c r="I3061" s="105"/>
      <c r="K3061" s="140" t="str">
        <f t="shared" si="144"/>
        <v>社政業務-社會福利-推行老人福利-獎補助費-對國內團體之捐助</v>
      </c>
      <c r="L3061" s="140" t="str">
        <f t="shared" si="145"/>
        <v>獨居老人關懷訪視服務計畫關懷服務費及行政管理費</v>
      </c>
      <c r="M3061" s="40" t="str">
        <f t="shared" si="146"/>
        <v>台中市西區大忠社區發展協會</v>
      </c>
    </row>
    <row r="3062" spans="1:13" ht="56.25">
      <c r="A3062" s="102" t="s">
        <v>2796</v>
      </c>
      <c r="B3062" s="102" t="s">
        <v>3040</v>
      </c>
      <c r="C3062" s="102" t="s">
        <v>3251</v>
      </c>
      <c r="D3062" s="102" t="s">
        <v>2795</v>
      </c>
      <c r="E3062" s="103">
        <v>4</v>
      </c>
      <c r="F3062" s="104" t="s">
        <v>44</v>
      </c>
      <c r="G3062" s="106"/>
      <c r="H3062" s="76" t="s">
        <v>1</v>
      </c>
      <c r="I3062" s="105"/>
      <c r="K3062" s="140" t="str">
        <f t="shared" si="144"/>
        <v>社政業務-社會福利-推行老人福利-獎補助費-對國內團體之捐助</v>
      </c>
      <c r="L3062" s="140" t="str">
        <f t="shared" si="145"/>
        <v>獨居老人關懷訪視服務計畫關懷服務費及行政管理費</v>
      </c>
      <c r="M3062" s="40" t="str">
        <f t="shared" si="146"/>
        <v>財團法人向上社會福利基金會</v>
      </c>
    </row>
    <row r="3063" spans="1:13" ht="56.25">
      <c r="A3063" s="102" t="s">
        <v>2796</v>
      </c>
      <c r="B3063" s="102" t="s">
        <v>3042</v>
      </c>
      <c r="C3063" s="102" t="s">
        <v>1145</v>
      </c>
      <c r="D3063" s="102" t="s">
        <v>2795</v>
      </c>
      <c r="E3063" s="103">
        <v>36</v>
      </c>
      <c r="F3063" s="104" t="s">
        <v>44</v>
      </c>
      <c r="G3063" s="106"/>
      <c r="H3063" s="76" t="s">
        <v>1</v>
      </c>
      <c r="I3063" s="105"/>
      <c r="K3063" s="140" t="str">
        <f t="shared" si="144"/>
        <v>社政業務-社會福利-推行老人福利-獎補助費-對國內團體之捐助</v>
      </c>
      <c r="L3063" s="140" t="str">
        <f t="shared" si="145"/>
        <v>建立社區照顧關懷據點並設置巷弄長照站</v>
      </c>
      <c r="M3063" s="40" t="str">
        <f t="shared" si="146"/>
        <v>臺中市龍井區東海社區發展協會</v>
      </c>
    </row>
    <row r="3064" spans="1:13" ht="56.25">
      <c r="A3064" s="102" t="s">
        <v>2796</v>
      </c>
      <c r="B3064" s="102" t="s">
        <v>3047</v>
      </c>
      <c r="C3064" s="102" t="s">
        <v>3600</v>
      </c>
      <c r="D3064" s="102" t="s">
        <v>2795</v>
      </c>
      <c r="E3064" s="103">
        <v>36</v>
      </c>
      <c r="F3064" s="104" t="s">
        <v>44</v>
      </c>
      <c r="G3064" s="106"/>
      <c r="H3064" s="76" t="s">
        <v>1</v>
      </c>
      <c r="I3064" s="105"/>
      <c r="K3064" s="140" t="str">
        <f t="shared" si="144"/>
        <v>社政業務-社會福利-推行老人福利-獎補助費-對國內團體之捐助</v>
      </c>
      <c r="L3064" s="140" t="str">
        <f t="shared" si="145"/>
        <v>建立社區照顧關懷據點</v>
      </c>
      <c r="M3064" s="40" t="str">
        <f t="shared" si="146"/>
        <v>社團法人臺中市天恩社區關懷協會</v>
      </c>
    </row>
    <row r="3065" spans="1:13" ht="56.25">
      <c r="A3065" s="102" t="s">
        <v>2796</v>
      </c>
      <c r="B3065" s="102" t="s">
        <v>3047</v>
      </c>
      <c r="C3065" s="102" t="s">
        <v>2837</v>
      </c>
      <c r="D3065" s="102" t="s">
        <v>2795</v>
      </c>
      <c r="E3065" s="103">
        <v>36</v>
      </c>
      <c r="F3065" s="104" t="s">
        <v>44</v>
      </c>
      <c r="G3065" s="106"/>
      <c r="H3065" s="76" t="s">
        <v>1</v>
      </c>
      <c r="I3065" s="105"/>
      <c r="K3065" s="140" t="str">
        <f t="shared" si="144"/>
        <v>社政業務-社會福利-推行老人福利-獎補助費-對國內團體之捐助</v>
      </c>
      <c r="L3065" s="140" t="str">
        <f t="shared" si="145"/>
        <v>建立社區照顧關懷據點</v>
      </c>
      <c r="M3065" s="40" t="str">
        <f t="shared" si="146"/>
        <v>社團法人臺中市好伴照顧協會</v>
      </c>
    </row>
    <row r="3066" spans="1:13" ht="56.25">
      <c r="A3066" s="102" t="s">
        <v>2796</v>
      </c>
      <c r="B3066" s="102" t="s">
        <v>3047</v>
      </c>
      <c r="C3066" s="102" t="s">
        <v>3203</v>
      </c>
      <c r="D3066" s="102" t="s">
        <v>2795</v>
      </c>
      <c r="E3066" s="103">
        <v>36</v>
      </c>
      <c r="F3066" s="104" t="s">
        <v>44</v>
      </c>
      <c r="G3066" s="106"/>
      <c r="H3066" s="76" t="s">
        <v>1</v>
      </c>
      <c r="I3066" s="105"/>
      <c r="K3066" s="140" t="str">
        <f t="shared" si="144"/>
        <v>社政業務-社會福利-推行老人福利-獎補助費-對國內團體之捐助</v>
      </c>
      <c r="L3066" s="140" t="str">
        <f t="shared" si="145"/>
        <v>建立社區照顧關懷據點</v>
      </c>
      <c r="M3066" s="40" t="str">
        <f t="shared" si="146"/>
        <v>臺中市大肚區成功社區發展協會</v>
      </c>
    </row>
    <row r="3067" spans="1:13" ht="56.25">
      <c r="A3067" s="102" t="s">
        <v>2796</v>
      </c>
      <c r="B3067" s="102" t="s">
        <v>3047</v>
      </c>
      <c r="C3067" s="102" t="s">
        <v>3601</v>
      </c>
      <c r="D3067" s="102" t="s">
        <v>2795</v>
      </c>
      <c r="E3067" s="103">
        <v>36</v>
      </c>
      <c r="F3067" s="104" t="s">
        <v>44</v>
      </c>
      <c r="G3067" s="106"/>
      <c r="H3067" s="76" t="s">
        <v>1</v>
      </c>
      <c r="I3067" s="105"/>
      <c r="K3067" s="140" t="str">
        <f t="shared" si="144"/>
        <v>社政業務-社會福利-推行老人福利-獎補助費-對國內團體之捐助</v>
      </c>
      <c r="L3067" s="140" t="str">
        <f t="shared" si="145"/>
        <v>建立社區照顧關懷據點</v>
      </c>
      <c r="M3067" s="40" t="str">
        <f t="shared" si="146"/>
        <v>臺中市大肚區大東社區發展協會</v>
      </c>
    </row>
    <row r="3068" spans="1:13" ht="56.25">
      <c r="A3068" s="102" t="s">
        <v>2796</v>
      </c>
      <c r="B3068" s="102" t="s">
        <v>3126</v>
      </c>
      <c r="C3068" s="102" t="s">
        <v>3602</v>
      </c>
      <c r="D3068" s="102" t="s">
        <v>2795</v>
      </c>
      <c r="E3068" s="103">
        <v>36</v>
      </c>
      <c r="F3068" s="104" t="s">
        <v>44</v>
      </c>
      <c r="G3068" s="106"/>
      <c r="H3068" s="76" t="s">
        <v>1</v>
      </c>
      <c r="I3068" s="105"/>
      <c r="K3068" s="140" t="str">
        <f t="shared" si="144"/>
        <v>社政業務-社會福利-推行老人福利-獎補助費-對國內團體之捐助</v>
      </c>
      <c r="L3068" s="140" t="str">
        <f t="shared" si="145"/>
        <v>建立社區照顧關懷據點並設置巷弄站長照站</v>
      </c>
      <c r="M3068" s="40" t="str">
        <f t="shared" si="146"/>
        <v>臺中市烏日區溪壩社區發展協會</v>
      </c>
    </row>
    <row r="3069" spans="1:13" ht="56.25">
      <c r="A3069" s="102" t="s">
        <v>2796</v>
      </c>
      <c r="B3069" s="102" t="s">
        <v>3126</v>
      </c>
      <c r="C3069" s="102" t="s">
        <v>3128</v>
      </c>
      <c r="D3069" s="102" t="s">
        <v>2795</v>
      </c>
      <c r="E3069" s="103">
        <v>36</v>
      </c>
      <c r="F3069" s="104" t="s">
        <v>44</v>
      </c>
      <c r="G3069" s="106"/>
      <c r="H3069" s="76" t="s">
        <v>1</v>
      </c>
      <c r="I3069" s="105"/>
      <c r="K3069" s="140" t="str">
        <f t="shared" si="144"/>
        <v>社政業務-社會福利-推行老人福利-獎補助費-對國內團體之捐助</v>
      </c>
      <c r="L3069" s="140" t="str">
        <f t="shared" si="145"/>
        <v>建立社區照顧關懷據點並設置巷弄站長照站</v>
      </c>
      <c r="M3069" s="40" t="str">
        <f t="shared" si="146"/>
        <v>正和書院</v>
      </c>
    </row>
    <row r="3070" spans="1:13" ht="56.25">
      <c r="A3070" s="102" t="s">
        <v>2796</v>
      </c>
      <c r="B3070" s="102" t="s">
        <v>3126</v>
      </c>
      <c r="C3070" s="102" t="s">
        <v>3603</v>
      </c>
      <c r="D3070" s="102" t="s">
        <v>2795</v>
      </c>
      <c r="E3070" s="103">
        <v>36</v>
      </c>
      <c r="F3070" s="104" t="s">
        <v>44</v>
      </c>
      <c r="G3070" s="106"/>
      <c r="H3070" s="76" t="s">
        <v>1</v>
      </c>
      <c r="I3070" s="105"/>
      <c r="K3070" s="140" t="str">
        <f t="shared" si="144"/>
        <v>社政業務-社會福利-推行老人福利-獎補助費-對國內團體之捐助</v>
      </c>
      <c r="L3070" s="140" t="str">
        <f t="shared" si="145"/>
        <v>建立社區照顧關懷據點並設置巷弄站長照站</v>
      </c>
      <c r="M3070" s="40" t="str">
        <f t="shared" si="146"/>
        <v>臺中市烏日區東園社區發展協會</v>
      </c>
    </row>
    <row r="3071" spans="1:13" ht="56.25">
      <c r="A3071" s="102" t="s">
        <v>2796</v>
      </c>
      <c r="B3071" s="102" t="s">
        <v>3126</v>
      </c>
      <c r="C3071" s="102" t="s">
        <v>3604</v>
      </c>
      <c r="D3071" s="102" t="s">
        <v>2795</v>
      </c>
      <c r="E3071" s="103">
        <v>36</v>
      </c>
      <c r="F3071" s="104" t="s">
        <v>44</v>
      </c>
      <c r="G3071" s="106"/>
      <c r="H3071" s="76" t="s">
        <v>1</v>
      </c>
      <c r="I3071" s="105"/>
      <c r="K3071" s="140" t="str">
        <f t="shared" si="144"/>
        <v>社政業務-社會福利-推行老人福利-獎補助費-對國內團體之捐助</v>
      </c>
      <c r="L3071" s="140" t="str">
        <f t="shared" si="145"/>
        <v>建立社區照顧關懷據點並設置巷弄站長照站</v>
      </c>
      <c r="M3071" s="40" t="str">
        <f t="shared" si="146"/>
        <v>臺中市烏日區光明社區發展協會</v>
      </c>
    </row>
    <row r="3072" spans="1:13" ht="56.25">
      <c r="A3072" s="102" t="s">
        <v>2796</v>
      </c>
      <c r="B3072" s="102" t="s">
        <v>3042</v>
      </c>
      <c r="C3072" s="102" t="s">
        <v>3605</v>
      </c>
      <c r="D3072" s="102" t="s">
        <v>2795</v>
      </c>
      <c r="E3072" s="103">
        <v>36</v>
      </c>
      <c r="F3072" s="104" t="s">
        <v>44</v>
      </c>
      <c r="G3072" s="106"/>
      <c r="H3072" s="76" t="s">
        <v>1</v>
      </c>
      <c r="I3072" s="105"/>
      <c r="K3072" s="140" t="str">
        <f t="shared" si="144"/>
        <v>社政業務-社會福利-推行老人福利-獎補助費-對國內團體之捐助</v>
      </c>
      <c r="L3072" s="140" t="str">
        <f t="shared" si="145"/>
        <v>建立社區照顧關懷據點並設置巷弄長照站</v>
      </c>
      <c r="M3072" s="40" t="str">
        <f t="shared" si="146"/>
        <v>臺中市潭子區家福健康促進協會</v>
      </c>
    </row>
    <row r="3073" spans="1:13" ht="56.25">
      <c r="A3073" s="102" t="s">
        <v>2796</v>
      </c>
      <c r="B3073" s="102" t="s">
        <v>3042</v>
      </c>
      <c r="C3073" s="102" t="s">
        <v>3297</v>
      </c>
      <c r="D3073" s="102" t="s">
        <v>2795</v>
      </c>
      <c r="E3073" s="103">
        <v>36</v>
      </c>
      <c r="F3073" s="104" t="s">
        <v>44</v>
      </c>
      <c r="G3073" s="106"/>
      <c r="H3073" s="76" t="s">
        <v>1</v>
      </c>
      <c r="I3073" s="105"/>
      <c r="K3073" s="140" t="str">
        <f t="shared" si="144"/>
        <v>社政業務-社會福利-推行老人福利-獎補助費-對國內團體之捐助</v>
      </c>
      <c r="L3073" s="140" t="str">
        <f t="shared" si="145"/>
        <v>建立社區照顧關懷據點並設置巷弄長照站</v>
      </c>
      <c r="M3073" s="40" t="str">
        <f t="shared" si="146"/>
        <v>財團法人臺中市私立信望愛智能發展中心</v>
      </c>
    </row>
    <row r="3074" spans="1:13" ht="69">
      <c r="A3074" s="102" t="s">
        <v>2796</v>
      </c>
      <c r="B3074" s="102" t="s">
        <v>3042</v>
      </c>
      <c r="C3074" s="102" t="s">
        <v>3074</v>
      </c>
      <c r="D3074" s="102" t="s">
        <v>2795</v>
      </c>
      <c r="E3074" s="103">
        <v>36</v>
      </c>
      <c r="F3074" s="104" t="s">
        <v>44</v>
      </c>
      <c r="G3074" s="106"/>
      <c r="H3074" s="76" t="s">
        <v>1</v>
      </c>
      <c r="I3074" s="105"/>
      <c r="K3074" s="140" t="str">
        <f t="shared" si="144"/>
        <v>社政業務-社會福利-推行老人福利-獎補助費-對國內團體之捐助</v>
      </c>
      <c r="L3074" s="140" t="str">
        <f t="shared" si="145"/>
        <v>建立社區照顧關懷據點並設置巷弄長照站</v>
      </c>
      <c r="M3074" s="40" t="str">
        <f t="shared" si="146"/>
        <v>財團法人台中市私立無極證道院社會福利慈善事業基金會</v>
      </c>
    </row>
    <row r="3075" spans="1:13" ht="69">
      <c r="A3075" s="102" t="s">
        <v>2796</v>
      </c>
      <c r="B3075" s="102" t="s">
        <v>3042</v>
      </c>
      <c r="C3075" s="102" t="s">
        <v>3606</v>
      </c>
      <c r="D3075" s="102" t="s">
        <v>2795</v>
      </c>
      <c r="E3075" s="103">
        <v>30</v>
      </c>
      <c r="F3075" s="104" t="s">
        <v>44</v>
      </c>
      <c r="G3075" s="106"/>
      <c r="H3075" s="76" t="s">
        <v>1</v>
      </c>
      <c r="I3075" s="105"/>
      <c r="K3075" s="140" t="str">
        <f t="shared" si="144"/>
        <v>社政業務-社會福利-推行老人福利-獎補助費-對國內團體之捐助</v>
      </c>
      <c r="L3075" s="140" t="str">
        <f t="shared" si="145"/>
        <v>建立社區照顧關懷據點並設置巷弄長照站</v>
      </c>
      <c r="M3075" s="40" t="str">
        <f t="shared" si="146"/>
        <v>社團法人台灣優質生命協會（優樂齡社區照顧關懷據點）</v>
      </c>
    </row>
    <row r="3076" spans="1:13" ht="56.25">
      <c r="A3076" s="102" t="s">
        <v>2796</v>
      </c>
      <c r="B3076" s="102" t="s">
        <v>3040</v>
      </c>
      <c r="C3076" s="102" t="s">
        <v>3060</v>
      </c>
      <c r="D3076" s="102" t="s">
        <v>2795</v>
      </c>
      <c r="E3076" s="103">
        <v>9</v>
      </c>
      <c r="F3076" s="104" t="s">
        <v>44</v>
      </c>
      <c r="G3076" s="106"/>
      <c r="H3076" s="76" t="s">
        <v>1</v>
      </c>
      <c r="I3076" s="105"/>
      <c r="K3076" s="140" t="str">
        <f t="shared" ref="K3076:K3139" si="147">A3076</f>
        <v>社政業務-社會福利-推行老人福利-獎補助費-對國內團體之捐助</v>
      </c>
      <c r="L3076" s="140" t="str">
        <f t="shared" ref="L3076:L3139" si="148">B3076</f>
        <v>獨居老人關懷訪視服務計畫關懷服務費及行政管理費</v>
      </c>
      <c r="M3076" s="40" t="str">
        <f t="shared" ref="M3076:M3139" si="149">C3076</f>
        <v>臺中市神岡區北庄社區發展協會</v>
      </c>
    </row>
    <row r="3077" spans="1:13" ht="56.25">
      <c r="A3077" s="102" t="s">
        <v>2796</v>
      </c>
      <c r="B3077" s="102" t="s">
        <v>3040</v>
      </c>
      <c r="C3077" s="102" t="s">
        <v>3260</v>
      </c>
      <c r="D3077" s="102" t="s">
        <v>2795</v>
      </c>
      <c r="E3077" s="103">
        <v>3</v>
      </c>
      <c r="F3077" s="104" t="s">
        <v>44</v>
      </c>
      <c r="G3077" s="106"/>
      <c r="H3077" s="76" t="s">
        <v>1</v>
      </c>
      <c r="I3077" s="105"/>
      <c r="K3077" s="140" t="str">
        <f t="shared" si="147"/>
        <v>社政業務-社會福利-推行老人福利-獎補助費-對國內團體之捐助</v>
      </c>
      <c r="L3077" s="140" t="str">
        <f t="shared" si="148"/>
        <v>獨居老人關懷訪視服務計畫關懷服務費及行政管理費</v>
      </c>
      <c r="M3077" s="40" t="str">
        <f t="shared" si="149"/>
        <v>財團法人天主教曉明社會福利基金會</v>
      </c>
    </row>
    <row r="3078" spans="1:13" ht="56.25">
      <c r="A3078" s="102" t="s">
        <v>2796</v>
      </c>
      <c r="B3078" s="102" t="s">
        <v>3040</v>
      </c>
      <c r="C3078" s="102" t="s">
        <v>1610</v>
      </c>
      <c r="D3078" s="102" t="s">
        <v>2795</v>
      </c>
      <c r="E3078" s="103">
        <v>5</v>
      </c>
      <c r="F3078" s="104" t="s">
        <v>44</v>
      </c>
      <c r="G3078" s="106"/>
      <c r="H3078" s="76" t="s">
        <v>1</v>
      </c>
      <c r="I3078" s="105"/>
      <c r="K3078" s="140" t="str">
        <f t="shared" si="147"/>
        <v>社政業務-社會福利-推行老人福利-獎補助費-對國內團體之捐助</v>
      </c>
      <c r="L3078" s="140" t="str">
        <f t="shared" si="148"/>
        <v>獨居老人關懷訪視服務計畫關懷服務費及行政管理費</v>
      </c>
      <c r="M3078" s="40" t="str">
        <f t="shared" si="149"/>
        <v>臺中市后里區泰安社區發展協會</v>
      </c>
    </row>
    <row r="3079" spans="1:13" ht="56.25">
      <c r="A3079" s="102" t="s">
        <v>2796</v>
      </c>
      <c r="B3079" s="102" t="s">
        <v>3040</v>
      </c>
      <c r="C3079" s="102" t="s">
        <v>3607</v>
      </c>
      <c r="D3079" s="102" t="s">
        <v>2795</v>
      </c>
      <c r="E3079" s="103">
        <v>0.8</v>
      </c>
      <c r="F3079" s="104" t="s">
        <v>44</v>
      </c>
      <c r="G3079" s="106"/>
      <c r="H3079" s="76" t="s">
        <v>1</v>
      </c>
      <c r="I3079" s="105"/>
      <c r="K3079" s="140" t="str">
        <f t="shared" si="147"/>
        <v>社政業務-社會福利-推行老人福利-獎補助費-對國內團體之捐助</v>
      </c>
      <c r="L3079" s="140" t="str">
        <f t="shared" si="148"/>
        <v>獨居老人關懷訪視服務計畫關懷服務費及行政管理費</v>
      </c>
      <c r="M3079" s="40" t="str">
        <f t="shared" si="149"/>
        <v>臺中市神岡區神岡社區發展協會關懷據點</v>
      </c>
    </row>
    <row r="3080" spans="1:13" ht="56.25">
      <c r="A3080" s="102" t="s">
        <v>2796</v>
      </c>
      <c r="B3080" s="102" t="s">
        <v>3040</v>
      </c>
      <c r="C3080" s="102" t="s">
        <v>3199</v>
      </c>
      <c r="D3080" s="102" t="s">
        <v>2795</v>
      </c>
      <c r="E3080" s="103">
        <v>8</v>
      </c>
      <c r="F3080" s="104" t="s">
        <v>44</v>
      </c>
      <c r="G3080" s="106"/>
      <c r="H3080" s="76" t="s">
        <v>1</v>
      </c>
      <c r="I3080" s="105"/>
      <c r="K3080" s="140" t="str">
        <f t="shared" si="147"/>
        <v>社政業務-社會福利-推行老人福利-獎補助費-對國內團體之捐助</v>
      </c>
      <c r="L3080" s="140" t="str">
        <f t="shared" si="148"/>
        <v>獨居老人關懷訪視服務計畫關懷服務費及行政管理費</v>
      </c>
      <c r="M3080" s="40" t="str">
        <f t="shared" si="149"/>
        <v>臺中市伯樂城鄉關懷協會蘇志蜂</v>
      </c>
    </row>
    <row r="3081" spans="1:13" ht="56.25">
      <c r="A3081" s="102" t="s">
        <v>2796</v>
      </c>
      <c r="B3081" s="102" t="s">
        <v>3040</v>
      </c>
      <c r="C3081" s="102" t="s">
        <v>3092</v>
      </c>
      <c r="D3081" s="102" t="s">
        <v>2795</v>
      </c>
      <c r="E3081" s="103">
        <v>7</v>
      </c>
      <c r="F3081" s="104" t="s">
        <v>44</v>
      </c>
      <c r="G3081" s="106"/>
      <c r="H3081" s="76" t="s">
        <v>1</v>
      </c>
      <c r="I3081" s="105"/>
      <c r="K3081" s="140" t="str">
        <f t="shared" si="147"/>
        <v>社政業務-社會福利-推行老人福利-獎補助費-對國內團體之捐助</v>
      </c>
      <c r="L3081" s="140" t="str">
        <f t="shared" si="148"/>
        <v>獨居老人關懷訪視服務計畫關懷服務費及行政管理費</v>
      </c>
      <c r="M3081" s="40" t="str">
        <f t="shared" si="149"/>
        <v>財團法人台中市私立甘霖社會福利慈善事業基金會</v>
      </c>
    </row>
    <row r="3082" spans="1:13" ht="56.25">
      <c r="A3082" s="102" t="s">
        <v>2796</v>
      </c>
      <c r="B3082" s="102" t="s">
        <v>3040</v>
      </c>
      <c r="C3082" s="102" t="s">
        <v>919</v>
      </c>
      <c r="D3082" s="102" t="s">
        <v>2795</v>
      </c>
      <c r="E3082" s="103">
        <v>14</v>
      </c>
      <c r="F3082" s="104" t="s">
        <v>44</v>
      </c>
      <c r="G3082" s="106"/>
      <c r="H3082" s="76" t="s">
        <v>1</v>
      </c>
      <c r="I3082" s="105"/>
      <c r="K3082" s="140" t="str">
        <f t="shared" si="147"/>
        <v>社政業務-社會福利-推行老人福利-獎補助費-對國內團體之捐助</v>
      </c>
      <c r="L3082" s="140" t="str">
        <f t="shared" si="148"/>
        <v>獨居老人關懷訪視服務計畫關懷服務費及行政管理費</v>
      </c>
      <c r="M3082" s="40" t="str">
        <f t="shared" si="149"/>
        <v>臺中市霧峰區甲寅社區發展協會</v>
      </c>
    </row>
    <row r="3083" spans="1:13" ht="56.25">
      <c r="A3083" s="102" t="s">
        <v>2796</v>
      </c>
      <c r="B3083" s="102" t="s">
        <v>3040</v>
      </c>
      <c r="C3083" s="102" t="s">
        <v>3218</v>
      </c>
      <c r="D3083" s="102" t="s">
        <v>2795</v>
      </c>
      <c r="E3083" s="103">
        <v>14</v>
      </c>
      <c r="F3083" s="104" t="s">
        <v>44</v>
      </c>
      <c r="G3083" s="106"/>
      <c r="H3083" s="76" t="s">
        <v>1</v>
      </c>
      <c r="I3083" s="105"/>
      <c r="K3083" s="140" t="str">
        <f t="shared" si="147"/>
        <v>社政業務-社會福利-推行老人福利-獎補助費-對國內團體之捐助</v>
      </c>
      <c r="L3083" s="140" t="str">
        <f t="shared" si="148"/>
        <v>獨居老人關懷訪視服務計畫關懷服務費及行政管理費</v>
      </c>
      <c r="M3083" s="40" t="str">
        <f t="shared" si="149"/>
        <v>社團法人臺中市福康關懷協會</v>
      </c>
    </row>
    <row r="3084" spans="1:13" ht="56.25">
      <c r="A3084" s="102" t="s">
        <v>2796</v>
      </c>
      <c r="B3084" s="102" t="s">
        <v>3099</v>
      </c>
      <c r="C3084" s="102" t="s">
        <v>3076</v>
      </c>
      <c r="D3084" s="102" t="s">
        <v>2795</v>
      </c>
      <c r="E3084" s="103">
        <v>50</v>
      </c>
      <c r="F3084" s="104" t="s">
        <v>44</v>
      </c>
      <c r="G3084" s="106"/>
      <c r="H3084" s="76" t="s">
        <v>1</v>
      </c>
      <c r="I3084" s="105"/>
      <c r="K3084" s="140" t="str">
        <f t="shared" si="147"/>
        <v>社政業務-社會福利-推行老人福利-獎補助費-對國內團體之捐助</v>
      </c>
      <c r="L3084" s="140" t="str">
        <f t="shared" si="148"/>
        <v>建立社區照顧關懷據點之充實設施設備-經常門</v>
      </c>
      <c r="M3084" s="40" t="str">
        <f t="shared" si="149"/>
        <v>社團法人臺中市忘憂草協會</v>
      </c>
    </row>
    <row r="3085" spans="1:13" ht="56.25">
      <c r="A3085" s="102" t="s">
        <v>2796</v>
      </c>
      <c r="B3085" s="102" t="s">
        <v>3608</v>
      </c>
      <c r="C3085" s="102" t="s">
        <v>3609</v>
      </c>
      <c r="D3085" s="102" t="s">
        <v>2795</v>
      </c>
      <c r="E3085" s="103">
        <v>20</v>
      </c>
      <c r="F3085" s="104" t="s">
        <v>44</v>
      </c>
      <c r="G3085" s="106"/>
      <c r="H3085" s="76" t="s">
        <v>1</v>
      </c>
      <c r="I3085" s="105"/>
      <c r="K3085" s="140" t="str">
        <f t="shared" si="147"/>
        <v>社政業務-社會福利-推行老人福利-獎補助費-對國內團體之捐助</v>
      </c>
      <c r="L3085" s="140" t="str">
        <f t="shared" si="148"/>
        <v>「老人防跌健康講座」活動</v>
      </c>
      <c r="M3085" s="40" t="str">
        <f t="shared" si="149"/>
        <v>臺中市大安區南庄社區發展協會</v>
      </c>
    </row>
    <row r="3086" spans="1:13" ht="56.25">
      <c r="A3086" s="102" t="s">
        <v>2796</v>
      </c>
      <c r="B3086" s="102" t="s">
        <v>3042</v>
      </c>
      <c r="C3086" s="102" t="s">
        <v>3598</v>
      </c>
      <c r="D3086" s="102" t="s">
        <v>2795</v>
      </c>
      <c r="E3086" s="103">
        <v>36</v>
      </c>
      <c r="F3086" s="104" t="s">
        <v>44</v>
      </c>
      <c r="G3086" s="106"/>
      <c r="H3086" s="76" t="s">
        <v>1</v>
      </c>
      <c r="I3086" s="105"/>
      <c r="K3086" s="140" t="str">
        <f t="shared" si="147"/>
        <v>社政業務-社會福利-推行老人福利-獎補助費-對國內團體之捐助</v>
      </c>
      <c r="L3086" s="140" t="str">
        <f t="shared" si="148"/>
        <v>建立社區照顧關懷據點並設置巷弄長照站</v>
      </c>
      <c r="M3086" s="40" t="str">
        <f t="shared" si="149"/>
        <v>臺中市大甲區頂店社區發展協會</v>
      </c>
    </row>
    <row r="3087" spans="1:13" ht="56.25">
      <c r="A3087" s="102" t="s">
        <v>2796</v>
      </c>
      <c r="B3087" s="102" t="s">
        <v>3042</v>
      </c>
      <c r="C3087" s="102" t="s">
        <v>3598</v>
      </c>
      <c r="D3087" s="102" t="s">
        <v>2795</v>
      </c>
      <c r="E3087" s="103">
        <v>36</v>
      </c>
      <c r="F3087" s="104" t="s">
        <v>44</v>
      </c>
      <c r="G3087" s="106"/>
      <c r="H3087" s="76" t="s">
        <v>1</v>
      </c>
      <c r="I3087" s="105"/>
      <c r="K3087" s="140" t="str">
        <f t="shared" si="147"/>
        <v>社政業務-社會福利-推行老人福利-獎補助費-對國內團體之捐助</v>
      </c>
      <c r="L3087" s="140" t="str">
        <f t="shared" si="148"/>
        <v>建立社區照顧關懷據點並設置巷弄長照站</v>
      </c>
      <c r="M3087" s="40" t="str">
        <f t="shared" si="149"/>
        <v>臺中市大甲區頂店社區發展協會</v>
      </c>
    </row>
    <row r="3088" spans="1:13" ht="75">
      <c r="A3088" s="102" t="s">
        <v>2796</v>
      </c>
      <c r="B3088" s="102" t="s">
        <v>3610</v>
      </c>
      <c r="C3088" s="102" t="s">
        <v>3611</v>
      </c>
      <c r="D3088" s="102" t="s">
        <v>2795</v>
      </c>
      <c r="E3088" s="103">
        <v>20</v>
      </c>
      <c r="F3088" s="104" t="s">
        <v>44</v>
      </c>
      <c r="G3088" s="106"/>
      <c r="H3088" s="76" t="s">
        <v>1</v>
      </c>
      <c r="I3088" s="105"/>
      <c r="K3088" s="140" t="str">
        <f t="shared" si="147"/>
        <v>社政業務-社會福利-推行老人福利-獎補助費-對國內團體之捐助</v>
      </c>
      <c r="L3088" s="140" t="str">
        <f t="shared" si="148"/>
        <v>社區照顧關懷據點整合性補助計畫-「潛力型單位試辦」</v>
      </c>
      <c r="M3088" s="40" t="str">
        <f t="shared" si="149"/>
        <v>臺中市太平人文關懷協會吳慧娟</v>
      </c>
    </row>
    <row r="3089" spans="1:13" ht="56.25">
      <c r="A3089" s="102" t="s">
        <v>2796</v>
      </c>
      <c r="B3089" s="102" t="s">
        <v>3040</v>
      </c>
      <c r="C3089" s="102" t="s">
        <v>2511</v>
      </c>
      <c r="D3089" s="102" t="s">
        <v>2795</v>
      </c>
      <c r="E3089" s="103">
        <v>4</v>
      </c>
      <c r="F3089" s="104" t="s">
        <v>44</v>
      </c>
      <c r="G3089" s="106"/>
      <c r="H3089" s="76" t="s">
        <v>1</v>
      </c>
      <c r="I3089" s="105"/>
      <c r="K3089" s="140" t="str">
        <f t="shared" si="147"/>
        <v>社政業務-社會福利-推行老人福利-獎補助費-對國內團體之捐助</v>
      </c>
      <c r="L3089" s="140" t="str">
        <f t="shared" si="148"/>
        <v>獨居老人關懷訪視服務計畫關懷服務費及行政管理費</v>
      </c>
      <c r="M3089" s="40" t="str">
        <f t="shared" si="149"/>
        <v>臺中市東勢區中嵙社區發展協會</v>
      </c>
    </row>
    <row r="3090" spans="1:13" ht="56.25">
      <c r="A3090" s="102" t="s">
        <v>2796</v>
      </c>
      <c r="B3090" s="102" t="s">
        <v>3040</v>
      </c>
      <c r="C3090" s="102" t="s">
        <v>3064</v>
      </c>
      <c r="D3090" s="102" t="s">
        <v>2795</v>
      </c>
      <c r="E3090" s="103">
        <v>3</v>
      </c>
      <c r="F3090" s="104" t="s">
        <v>44</v>
      </c>
      <c r="G3090" s="106"/>
      <c r="H3090" s="76" t="s">
        <v>1</v>
      </c>
      <c r="I3090" s="105"/>
      <c r="K3090" s="140" t="str">
        <f t="shared" si="147"/>
        <v>社政業務-社會福利-推行老人福利-獎補助費-對國內團體之捐助</v>
      </c>
      <c r="L3090" s="140" t="str">
        <f t="shared" si="148"/>
        <v>獨居老人關懷訪視服務計畫關懷服務費及行政管理費</v>
      </c>
      <c r="M3090" s="40" t="str">
        <f t="shared" si="149"/>
        <v>臺中市東勢區石城社區發展協會詹勇助</v>
      </c>
    </row>
    <row r="3091" spans="1:13" ht="56.25">
      <c r="A3091" s="102" t="s">
        <v>2796</v>
      </c>
      <c r="B3091" s="102" t="s">
        <v>3040</v>
      </c>
      <c r="C3091" s="102" t="s">
        <v>3262</v>
      </c>
      <c r="D3091" s="102" t="s">
        <v>2795</v>
      </c>
      <c r="E3091" s="103">
        <v>35</v>
      </c>
      <c r="F3091" s="104" t="s">
        <v>44</v>
      </c>
      <c r="G3091" s="106"/>
      <c r="H3091" s="76" t="s">
        <v>1</v>
      </c>
      <c r="I3091" s="105"/>
      <c r="K3091" s="140" t="str">
        <f t="shared" si="147"/>
        <v>社政業務-社會福利-推行老人福利-獎補助費-對國內團體之捐助</v>
      </c>
      <c r="L3091" s="140" t="str">
        <f t="shared" si="148"/>
        <v>獨居老人關懷訪視服務計畫關懷服務費及行政管理費</v>
      </c>
      <c r="M3091" s="40" t="str">
        <f t="shared" si="149"/>
        <v>社團法人臺中市東勢農民老人會</v>
      </c>
    </row>
    <row r="3092" spans="1:13" ht="56.25">
      <c r="A3092" s="102" t="s">
        <v>2796</v>
      </c>
      <c r="B3092" s="102" t="s">
        <v>3040</v>
      </c>
      <c r="C3092" s="102" t="s">
        <v>3098</v>
      </c>
      <c r="D3092" s="102" t="s">
        <v>2795</v>
      </c>
      <c r="E3092" s="103">
        <v>40</v>
      </c>
      <c r="F3092" s="104" t="s">
        <v>44</v>
      </c>
      <c r="G3092" s="106"/>
      <c r="H3092" s="76" t="s">
        <v>1</v>
      </c>
      <c r="I3092" s="105"/>
      <c r="K3092" s="140" t="str">
        <f t="shared" si="147"/>
        <v>社政業務-社會福利-推行老人福利-獎補助費-對國內團體之捐助</v>
      </c>
      <c r="L3092" s="140" t="str">
        <f t="shared" si="148"/>
        <v>獨居老人關懷訪視服務計畫關懷服務費及行政管理費</v>
      </c>
      <c r="M3092" s="40" t="str">
        <f t="shared" si="149"/>
        <v>社團法人臺中市春天女性成長協會</v>
      </c>
    </row>
    <row r="3093" spans="1:13" ht="56.25">
      <c r="A3093" s="102" t="s">
        <v>2796</v>
      </c>
      <c r="B3093" s="102" t="s">
        <v>3040</v>
      </c>
      <c r="C3093" s="102" t="s">
        <v>372</v>
      </c>
      <c r="D3093" s="102" t="s">
        <v>2795</v>
      </c>
      <c r="E3093" s="103">
        <v>6</v>
      </c>
      <c r="F3093" s="104" t="s">
        <v>44</v>
      </c>
      <c r="G3093" s="106"/>
      <c r="H3093" s="76" t="s">
        <v>1</v>
      </c>
      <c r="I3093" s="105"/>
      <c r="K3093" s="140" t="str">
        <f t="shared" si="147"/>
        <v>社政業務-社會福利-推行老人福利-獎補助費-對國內團體之捐助</v>
      </c>
      <c r="L3093" s="140" t="str">
        <f t="shared" si="148"/>
        <v>獨居老人關懷訪視服務計畫關懷服務費及行政管理費</v>
      </c>
      <c r="M3093" s="40" t="str">
        <f t="shared" si="149"/>
        <v>臺中市石岡區萬安社區發展協會</v>
      </c>
    </row>
    <row r="3094" spans="1:13" ht="56.25">
      <c r="A3094" s="102" t="s">
        <v>2796</v>
      </c>
      <c r="B3094" s="102" t="s">
        <v>3040</v>
      </c>
      <c r="C3094" s="102" t="s">
        <v>3261</v>
      </c>
      <c r="D3094" s="102" t="s">
        <v>2795</v>
      </c>
      <c r="E3094" s="103">
        <v>44</v>
      </c>
      <c r="F3094" s="104" t="s">
        <v>44</v>
      </c>
      <c r="G3094" s="106"/>
      <c r="H3094" s="76" t="s">
        <v>1</v>
      </c>
      <c r="I3094" s="105"/>
      <c r="K3094" s="140" t="str">
        <f t="shared" si="147"/>
        <v>社政業務-社會福利-推行老人福利-獎補助費-對國內團體之捐助</v>
      </c>
      <c r="L3094" s="140" t="str">
        <f t="shared" si="148"/>
        <v>獨居老人關懷訪視服務計畫關懷服務費及行政管理費</v>
      </c>
      <c r="M3094" s="40" t="str">
        <f t="shared" si="149"/>
        <v>臺中市大雅護老協會</v>
      </c>
    </row>
    <row r="3095" spans="1:13" ht="56.25">
      <c r="A3095" s="102" t="s">
        <v>2796</v>
      </c>
      <c r="B3095" s="102" t="s">
        <v>3040</v>
      </c>
      <c r="C3095" s="102" t="s">
        <v>3266</v>
      </c>
      <c r="D3095" s="102" t="s">
        <v>2795</v>
      </c>
      <c r="E3095" s="103">
        <v>5</v>
      </c>
      <c r="F3095" s="104" t="s">
        <v>44</v>
      </c>
      <c r="G3095" s="106"/>
      <c r="H3095" s="76" t="s">
        <v>1</v>
      </c>
      <c r="I3095" s="105"/>
      <c r="K3095" s="140" t="str">
        <f t="shared" si="147"/>
        <v>社政業務-社會福利-推行老人福利-獎補助費-對國內團體之捐助</v>
      </c>
      <c r="L3095" s="140" t="str">
        <f t="shared" si="148"/>
        <v>獨居老人關懷訪視服務計畫關懷服務費及行政管理費</v>
      </c>
      <c r="M3095" s="40" t="str">
        <f t="shared" si="149"/>
        <v>臺中市神岡區社口社區發展協會關懷據點</v>
      </c>
    </row>
    <row r="3096" spans="1:13" ht="56.25">
      <c r="A3096" s="102" t="s">
        <v>2796</v>
      </c>
      <c r="B3096" s="102" t="s">
        <v>3040</v>
      </c>
      <c r="C3096" s="102" t="s">
        <v>3174</v>
      </c>
      <c r="D3096" s="102" t="s">
        <v>2795</v>
      </c>
      <c r="E3096" s="103">
        <v>9</v>
      </c>
      <c r="F3096" s="104" t="s">
        <v>44</v>
      </c>
      <c r="G3096" s="106"/>
      <c r="H3096" s="76" t="s">
        <v>1</v>
      </c>
      <c r="I3096" s="105"/>
      <c r="K3096" s="140" t="str">
        <f t="shared" si="147"/>
        <v>社政業務-社會福利-推行老人福利-獎補助費-對國內團體之捐助</v>
      </c>
      <c r="L3096" s="140" t="str">
        <f t="shared" si="148"/>
        <v>獨居老人關懷訪視服務計畫關懷服務費及行政管理費</v>
      </c>
      <c r="M3096" s="40" t="str">
        <f t="shared" si="149"/>
        <v>臺中市東勢區下新社區發展協會</v>
      </c>
    </row>
    <row r="3097" spans="1:13" ht="56.25">
      <c r="A3097" s="102" t="s">
        <v>2796</v>
      </c>
      <c r="B3097" s="102" t="s">
        <v>3040</v>
      </c>
      <c r="C3097" s="102" t="s">
        <v>2853</v>
      </c>
      <c r="D3097" s="102" t="s">
        <v>2795</v>
      </c>
      <c r="E3097" s="103">
        <v>5</v>
      </c>
      <c r="F3097" s="104" t="s">
        <v>44</v>
      </c>
      <c r="G3097" s="106"/>
      <c r="H3097" s="76" t="s">
        <v>1</v>
      </c>
      <c r="I3097" s="105"/>
      <c r="K3097" s="140" t="str">
        <f t="shared" si="147"/>
        <v>社政業務-社會福利-推行老人福利-獎補助費-對國內團體之捐助</v>
      </c>
      <c r="L3097" s="140" t="str">
        <f t="shared" si="148"/>
        <v>獨居老人關懷訪視服務計畫關懷服務費及行政管理費</v>
      </c>
      <c r="M3097" s="40" t="str">
        <f t="shared" si="149"/>
        <v>臺中市港尾社區長青協會</v>
      </c>
    </row>
    <row r="3098" spans="1:13" ht="56.25">
      <c r="A3098" s="102" t="s">
        <v>2796</v>
      </c>
      <c r="B3098" s="102" t="s">
        <v>3040</v>
      </c>
      <c r="C3098" s="102" t="s">
        <v>3061</v>
      </c>
      <c r="D3098" s="102" t="s">
        <v>2795</v>
      </c>
      <c r="E3098" s="103">
        <v>279</v>
      </c>
      <c r="F3098" s="104" t="s">
        <v>44</v>
      </c>
      <c r="G3098" s="106"/>
      <c r="H3098" s="76" t="s">
        <v>1</v>
      </c>
      <c r="I3098" s="105"/>
      <c r="K3098" s="140" t="str">
        <f t="shared" si="147"/>
        <v>社政業務-社會福利-推行老人福利-獎補助費-對國內團體之捐助</v>
      </c>
      <c r="L3098" s="140" t="str">
        <f t="shared" si="148"/>
        <v>獨居老人關懷訪視服務計畫關懷服務費及行政管理費</v>
      </c>
      <c r="M3098" s="40" t="str">
        <f t="shared" si="149"/>
        <v>財團法人全成社會福利基金會</v>
      </c>
    </row>
    <row r="3099" spans="1:13" ht="56.25">
      <c r="A3099" s="102" t="s">
        <v>2796</v>
      </c>
      <c r="B3099" s="102" t="s">
        <v>3040</v>
      </c>
      <c r="C3099" s="102" t="s">
        <v>2602</v>
      </c>
      <c r="D3099" s="102" t="s">
        <v>2795</v>
      </c>
      <c r="E3099" s="103">
        <v>42</v>
      </c>
      <c r="F3099" s="104" t="s">
        <v>44</v>
      </c>
      <c r="G3099" s="106"/>
      <c r="H3099" s="76" t="s">
        <v>1</v>
      </c>
      <c r="I3099" s="105"/>
      <c r="K3099" s="140" t="str">
        <f t="shared" si="147"/>
        <v>社政業務-社會福利-推行老人福利-獎補助費-對國內團體之捐助</v>
      </c>
      <c r="L3099" s="140" t="str">
        <f t="shared" si="148"/>
        <v>獨居老人關懷訪視服務計畫關懷服務費及行政管理費</v>
      </c>
      <c r="M3099" s="40" t="str">
        <f t="shared" si="149"/>
        <v>臺中市霧峰區舊正社區發展協會</v>
      </c>
    </row>
    <row r="3100" spans="1:13" ht="56.25">
      <c r="A3100" s="102" t="s">
        <v>2796</v>
      </c>
      <c r="B3100" s="102" t="s">
        <v>3040</v>
      </c>
      <c r="C3100" s="102" t="s">
        <v>3114</v>
      </c>
      <c r="D3100" s="102" t="s">
        <v>2795</v>
      </c>
      <c r="E3100" s="103">
        <v>2</v>
      </c>
      <c r="F3100" s="104" t="s">
        <v>44</v>
      </c>
      <c r="G3100" s="106"/>
      <c r="H3100" s="76" t="s">
        <v>1</v>
      </c>
      <c r="I3100" s="105"/>
      <c r="K3100" s="140" t="str">
        <f t="shared" si="147"/>
        <v>社政業務-社會福利-推行老人福利-獎補助費-對國內團體之捐助</v>
      </c>
      <c r="L3100" s="140" t="str">
        <f t="shared" si="148"/>
        <v>獨居老人關懷訪視服務計畫關懷服務費及行政管理費</v>
      </c>
      <c r="M3100" s="40" t="str">
        <f t="shared" si="149"/>
        <v>中華民國紅心字會</v>
      </c>
    </row>
    <row r="3101" spans="1:13" ht="56.25">
      <c r="A3101" s="102" t="s">
        <v>2796</v>
      </c>
      <c r="B3101" s="102" t="s">
        <v>3040</v>
      </c>
      <c r="C3101" s="102" t="s">
        <v>3157</v>
      </c>
      <c r="D3101" s="102" t="s">
        <v>2795</v>
      </c>
      <c r="E3101" s="103">
        <v>6</v>
      </c>
      <c r="F3101" s="104" t="s">
        <v>44</v>
      </c>
      <c r="G3101" s="106"/>
      <c r="H3101" s="76" t="s">
        <v>1</v>
      </c>
      <c r="I3101" s="105"/>
      <c r="K3101" s="140" t="str">
        <f t="shared" si="147"/>
        <v>社政業務-社會福利-推行老人福利-獎補助費-對國內團體之捐助</v>
      </c>
      <c r="L3101" s="140" t="str">
        <f t="shared" si="148"/>
        <v>獨居老人關懷訪視服務計畫關懷服務費及行政管理費</v>
      </c>
      <c r="M3101" s="40" t="str">
        <f t="shared" si="149"/>
        <v>臺中市霧峰區吉峰社區發展協會</v>
      </c>
    </row>
    <row r="3102" spans="1:13" ht="56.25">
      <c r="A3102" s="102" t="s">
        <v>2796</v>
      </c>
      <c r="B3102" s="102" t="s">
        <v>3040</v>
      </c>
      <c r="C3102" s="102" t="s">
        <v>3232</v>
      </c>
      <c r="D3102" s="102" t="s">
        <v>2795</v>
      </c>
      <c r="E3102" s="103">
        <v>22</v>
      </c>
      <c r="F3102" s="104" t="s">
        <v>44</v>
      </c>
      <c r="G3102" s="106"/>
      <c r="H3102" s="76" t="s">
        <v>1</v>
      </c>
      <c r="I3102" s="105"/>
      <c r="K3102" s="140" t="str">
        <f t="shared" si="147"/>
        <v>社政業務-社會福利-推行老人福利-獎補助費-對國內團體之捐助</v>
      </c>
      <c r="L3102" s="140" t="str">
        <f t="shared" si="148"/>
        <v>獨居老人關懷訪視服務計畫關懷服務費及行政管理費</v>
      </c>
      <c r="M3102" s="40" t="str">
        <f t="shared" si="149"/>
        <v>臺中市藍興長青協會蔡垂峰</v>
      </c>
    </row>
    <row r="3103" spans="1:13" ht="56.25">
      <c r="A3103" s="102" t="s">
        <v>2796</v>
      </c>
      <c r="B3103" s="102" t="s">
        <v>3040</v>
      </c>
      <c r="C3103" s="102" t="s">
        <v>3268</v>
      </c>
      <c r="D3103" s="102" t="s">
        <v>2795</v>
      </c>
      <c r="E3103" s="103">
        <v>6</v>
      </c>
      <c r="F3103" s="104" t="s">
        <v>44</v>
      </c>
      <c r="G3103" s="106"/>
      <c r="H3103" s="76" t="s">
        <v>1</v>
      </c>
      <c r="I3103" s="105"/>
      <c r="K3103" s="140" t="str">
        <f t="shared" si="147"/>
        <v>社政業務-社會福利-推行老人福利-獎補助費-對國內團體之捐助</v>
      </c>
      <c r="L3103" s="140" t="str">
        <f t="shared" si="148"/>
        <v>獨居老人關懷訪視服務計畫關懷服務費及行政管理費</v>
      </c>
      <c r="M3103" s="40" t="str">
        <f t="shared" si="149"/>
        <v>臺中市東勢區慶東社區發展協會</v>
      </c>
    </row>
    <row r="3104" spans="1:13" ht="56.25">
      <c r="A3104" s="102" t="s">
        <v>2796</v>
      </c>
      <c r="B3104" s="102" t="s">
        <v>3040</v>
      </c>
      <c r="C3104" s="102" t="s">
        <v>3263</v>
      </c>
      <c r="D3104" s="102" t="s">
        <v>2795</v>
      </c>
      <c r="E3104" s="103">
        <v>10</v>
      </c>
      <c r="F3104" s="104" t="s">
        <v>44</v>
      </c>
      <c r="G3104" s="106"/>
      <c r="H3104" s="76" t="s">
        <v>1</v>
      </c>
      <c r="I3104" s="105"/>
      <c r="K3104" s="140" t="str">
        <f t="shared" si="147"/>
        <v>社政業務-社會福利-推行老人福利-獎補助費-對國內團體之捐助</v>
      </c>
      <c r="L3104" s="140" t="str">
        <f t="shared" si="148"/>
        <v>獨居老人關懷訪視服務計畫關懷服務費及行政管理費</v>
      </c>
      <c r="M3104" s="40" t="str">
        <f t="shared" si="149"/>
        <v>臺中市豐原區翁明社區發展協會張林(悅-兌+V+兄)容</v>
      </c>
    </row>
    <row r="3105" spans="1:13" ht="56.25">
      <c r="A3105" s="102" t="s">
        <v>2796</v>
      </c>
      <c r="B3105" s="102" t="s">
        <v>3040</v>
      </c>
      <c r="C3105" s="102" t="s">
        <v>3076</v>
      </c>
      <c r="D3105" s="102" t="s">
        <v>2795</v>
      </c>
      <c r="E3105" s="103">
        <v>46</v>
      </c>
      <c r="F3105" s="104" t="s">
        <v>44</v>
      </c>
      <c r="G3105" s="106"/>
      <c r="H3105" s="76" t="s">
        <v>1</v>
      </c>
      <c r="I3105" s="105"/>
      <c r="K3105" s="140" t="str">
        <f t="shared" si="147"/>
        <v>社政業務-社會福利-推行老人福利-獎補助費-對國內團體之捐助</v>
      </c>
      <c r="L3105" s="140" t="str">
        <f t="shared" si="148"/>
        <v>獨居老人關懷訪視服務計畫關懷服務費及行政管理費</v>
      </c>
      <c r="M3105" s="40" t="str">
        <f t="shared" si="149"/>
        <v>社團法人臺中市忘憂草協會</v>
      </c>
    </row>
    <row r="3106" spans="1:13" ht="56.25">
      <c r="A3106" s="102" t="s">
        <v>2796</v>
      </c>
      <c r="B3106" s="102" t="s">
        <v>3040</v>
      </c>
      <c r="C3106" s="102" t="s">
        <v>1780</v>
      </c>
      <c r="D3106" s="102" t="s">
        <v>2795</v>
      </c>
      <c r="E3106" s="103">
        <v>17</v>
      </c>
      <c r="F3106" s="104" t="s">
        <v>44</v>
      </c>
      <c r="G3106" s="106"/>
      <c r="H3106" s="76" t="s">
        <v>1</v>
      </c>
      <c r="I3106" s="105"/>
      <c r="K3106" s="140" t="str">
        <f t="shared" si="147"/>
        <v>社政業務-社會福利-推行老人福利-獎補助費-對國內團體之捐助</v>
      </c>
      <c r="L3106" s="140" t="str">
        <f t="shared" si="148"/>
        <v>獨居老人關懷訪視服務計畫關懷服務費及行政管理費</v>
      </c>
      <c r="M3106" s="40" t="str">
        <f t="shared" si="149"/>
        <v>財團法人弘道老人福利基金會</v>
      </c>
    </row>
    <row r="3107" spans="1:13" ht="56.25">
      <c r="A3107" s="102" t="s">
        <v>2796</v>
      </c>
      <c r="B3107" s="102" t="s">
        <v>3040</v>
      </c>
      <c r="C3107" s="102" t="s">
        <v>2804</v>
      </c>
      <c r="D3107" s="102" t="s">
        <v>2795</v>
      </c>
      <c r="E3107" s="103">
        <v>34</v>
      </c>
      <c r="F3107" s="104" t="s">
        <v>44</v>
      </c>
      <c r="G3107" s="106"/>
      <c r="H3107" s="76" t="s">
        <v>1</v>
      </c>
      <c r="I3107" s="105"/>
      <c r="K3107" s="140" t="str">
        <f t="shared" si="147"/>
        <v>社政業務-社會福利-推行老人福利-獎補助費-對國內團體之捐助</v>
      </c>
      <c r="L3107" s="140" t="str">
        <f t="shared" si="148"/>
        <v>獨居老人關懷訪視服務計畫關懷服務費及行政管理費</v>
      </c>
      <c r="M3107" s="40" t="str">
        <f t="shared" si="149"/>
        <v>財團法人臺灣省私立永信社會福利基金會</v>
      </c>
    </row>
    <row r="3108" spans="1:13" ht="56.25">
      <c r="A3108" s="102" t="s">
        <v>2796</v>
      </c>
      <c r="B3108" s="102" t="s">
        <v>3040</v>
      </c>
      <c r="C3108" s="102" t="s">
        <v>3172</v>
      </c>
      <c r="D3108" s="102" t="s">
        <v>2795</v>
      </c>
      <c r="E3108" s="103">
        <v>17</v>
      </c>
      <c r="F3108" s="104" t="s">
        <v>44</v>
      </c>
      <c r="G3108" s="106"/>
      <c r="H3108" s="76" t="s">
        <v>1</v>
      </c>
      <c r="I3108" s="105"/>
      <c r="K3108" s="140" t="str">
        <f t="shared" si="147"/>
        <v>社政業務-社會福利-推行老人福利-獎補助費-對國內團體之捐助</v>
      </c>
      <c r="L3108" s="140" t="str">
        <f t="shared" si="148"/>
        <v>獨居老人關懷訪視服務計畫關懷服務費及行政管理費</v>
      </c>
      <c r="M3108" s="40" t="str">
        <f t="shared" si="149"/>
        <v>臺中市石岡區萬興社區發展協會</v>
      </c>
    </row>
    <row r="3109" spans="1:13" ht="56.25">
      <c r="A3109" s="102" t="s">
        <v>2796</v>
      </c>
      <c r="B3109" s="102" t="s">
        <v>3040</v>
      </c>
      <c r="C3109" s="102" t="s">
        <v>1145</v>
      </c>
      <c r="D3109" s="102" t="s">
        <v>2795</v>
      </c>
      <c r="E3109" s="103">
        <v>37</v>
      </c>
      <c r="F3109" s="104" t="s">
        <v>44</v>
      </c>
      <c r="G3109" s="106"/>
      <c r="H3109" s="76" t="s">
        <v>1</v>
      </c>
      <c r="I3109" s="105"/>
      <c r="K3109" s="140" t="str">
        <f t="shared" si="147"/>
        <v>社政業務-社會福利-推行老人福利-獎補助費-對國內團體之捐助</v>
      </c>
      <c r="L3109" s="140" t="str">
        <f t="shared" si="148"/>
        <v>獨居老人關懷訪視服務計畫關懷服務費及行政管理費</v>
      </c>
      <c r="M3109" s="40" t="str">
        <f t="shared" si="149"/>
        <v>臺中市龍井區東海社區發展協會</v>
      </c>
    </row>
    <row r="3110" spans="1:13" ht="56.25">
      <c r="A3110" s="102" t="s">
        <v>2796</v>
      </c>
      <c r="B3110" s="102" t="s">
        <v>3040</v>
      </c>
      <c r="C3110" s="102" t="s">
        <v>3257</v>
      </c>
      <c r="D3110" s="102" t="s">
        <v>2795</v>
      </c>
      <c r="E3110" s="103">
        <v>77</v>
      </c>
      <c r="F3110" s="104" t="s">
        <v>44</v>
      </c>
      <c r="G3110" s="106"/>
      <c r="H3110" s="76" t="s">
        <v>1</v>
      </c>
      <c r="I3110" s="105"/>
      <c r="K3110" s="140" t="str">
        <f t="shared" si="147"/>
        <v>社政業務-社會福利-推行老人福利-獎補助費-對國內團體之捐助</v>
      </c>
      <c r="L3110" s="140" t="str">
        <f t="shared" si="148"/>
        <v>獨居老人關懷訪視服務計畫關懷服務費及行政管理費</v>
      </c>
      <c r="M3110" s="40" t="str">
        <f t="shared" si="149"/>
        <v>臺中市和平區健康促進推廣協會</v>
      </c>
    </row>
    <row r="3111" spans="1:13" ht="75">
      <c r="A3111" s="102" t="s">
        <v>2796</v>
      </c>
      <c r="B3111" s="102" t="s">
        <v>3612</v>
      </c>
      <c r="C3111" s="102" t="s">
        <v>2804</v>
      </c>
      <c r="D3111" s="102" t="s">
        <v>2795</v>
      </c>
      <c r="E3111" s="103">
        <v>693</v>
      </c>
      <c r="F3111" s="104" t="s">
        <v>44</v>
      </c>
      <c r="G3111" s="106"/>
      <c r="H3111" s="76" t="s">
        <v>1</v>
      </c>
      <c r="I3111" s="105"/>
      <c r="K3111" s="140" t="str">
        <f t="shared" si="147"/>
        <v>社政業務-社會福利-推行老人福利-獎補助費-對國內團體之捐助</v>
      </c>
      <c r="L3111" s="140" t="str">
        <f t="shared" si="148"/>
        <v>臺中市政府社會局推動日間托老服務(長青快樂學堂)補助計畫</v>
      </c>
      <c r="M3111" s="40" t="str">
        <f t="shared" si="149"/>
        <v>財團法人臺灣省私立永信社會福利基金會</v>
      </c>
    </row>
    <row r="3112" spans="1:13" ht="56.25">
      <c r="A3112" s="102" t="s">
        <v>2796</v>
      </c>
      <c r="B3112" s="102" t="s">
        <v>3040</v>
      </c>
      <c r="C3112" s="102" t="s">
        <v>2424</v>
      </c>
      <c r="D3112" s="102" t="s">
        <v>2795</v>
      </c>
      <c r="E3112" s="103">
        <v>2</v>
      </c>
      <c r="F3112" s="104" t="s">
        <v>44</v>
      </c>
      <c r="G3112" s="106"/>
      <c r="H3112" s="76" t="s">
        <v>1</v>
      </c>
      <c r="I3112" s="105"/>
      <c r="K3112" s="140" t="str">
        <f t="shared" si="147"/>
        <v>社政業務-社會福利-推行老人福利-獎補助費-對國內團體之捐助</v>
      </c>
      <c r="L3112" s="140" t="str">
        <f t="shared" si="148"/>
        <v>獨居老人關懷訪視服務計畫關懷服務費及行政管理費</v>
      </c>
      <c r="M3112" s="40" t="str">
        <f t="shared" si="149"/>
        <v>社團法人臺中市神岡區溪洲社區發展協會</v>
      </c>
    </row>
    <row r="3113" spans="1:13" ht="56.25">
      <c r="A3113" s="102" t="s">
        <v>2796</v>
      </c>
      <c r="B3113" s="102" t="s">
        <v>3040</v>
      </c>
      <c r="C3113" s="102" t="s">
        <v>2979</v>
      </c>
      <c r="D3113" s="102" t="s">
        <v>2795</v>
      </c>
      <c r="E3113" s="103">
        <v>51</v>
      </c>
      <c r="F3113" s="104" t="s">
        <v>44</v>
      </c>
      <c r="G3113" s="106"/>
      <c r="H3113" s="76" t="s">
        <v>1</v>
      </c>
      <c r="I3113" s="105"/>
      <c r="K3113" s="140" t="str">
        <f t="shared" si="147"/>
        <v>社政業務-社會福利-推行老人福利-獎補助費-對國內團體之捐助</v>
      </c>
      <c r="L3113" s="140" t="str">
        <f t="shared" si="148"/>
        <v>獨居老人關懷訪視服務計畫關懷服務費及行政管理費</v>
      </c>
      <c r="M3113" s="40" t="str">
        <f t="shared" si="149"/>
        <v>臺中市南區藍興堡發展協會蔡明昌</v>
      </c>
    </row>
    <row r="3114" spans="1:13" ht="56.25">
      <c r="A3114" s="102" t="s">
        <v>2796</v>
      </c>
      <c r="B3114" s="102" t="s">
        <v>3040</v>
      </c>
      <c r="C3114" s="102" t="s">
        <v>3065</v>
      </c>
      <c r="D3114" s="102" t="s">
        <v>2795</v>
      </c>
      <c r="E3114" s="103">
        <v>24</v>
      </c>
      <c r="F3114" s="104" t="s">
        <v>44</v>
      </c>
      <c r="G3114" s="106"/>
      <c r="H3114" s="76" t="s">
        <v>1</v>
      </c>
      <c r="I3114" s="105"/>
      <c r="K3114" s="140" t="str">
        <f t="shared" si="147"/>
        <v>社政業務-社會福利-推行老人福利-獎補助費-對國內團體之捐助</v>
      </c>
      <c r="L3114" s="140" t="str">
        <f t="shared" si="148"/>
        <v>獨居老人關懷訪視服務計畫關懷服務費及行政管理費</v>
      </c>
      <c r="M3114" s="40" t="str">
        <f t="shared" si="149"/>
        <v>台中市神岡區豐洲社區發展協會</v>
      </c>
    </row>
    <row r="3115" spans="1:13" ht="56.25">
      <c r="A3115" s="102" t="s">
        <v>2796</v>
      </c>
      <c r="B3115" s="102" t="s">
        <v>3040</v>
      </c>
      <c r="C3115" s="102" t="s">
        <v>3255</v>
      </c>
      <c r="D3115" s="102" t="s">
        <v>2795</v>
      </c>
      <c r="E3115" s="103">
        <v>6</v>
      </c>
      <c r="F3115" s="104" t="s">
        <v>44</v>
      </c>
      <c r="G3115" s="106"/>
      <c r="H3115" s="76" t="s">
        <v>1</v>
      </c>
      <c r="I3115" s="105"/>
      <c r="K3115" s="140" t="str">
        <f t="shared" si="147"/>
        <v>社政業務-社會福利-推行老人福利-獎補助費-對國內團體之捐助</v>
      </c>
      <c r="L3115" s="140" t="str">
        <f t="shared" si="148"/>
        <v>獨居老人關懷訪視服務計畫關懷服務費及行政管理費</v>
      </c>
      <c r="M3115" s="40" t="str">
        <f t="shared" si="149"/>
        <v>臺中市東勢區詒福社區發展協會</v>
      </c>
    </row>
    <row r="3116" spans="1:13" ht="56.25">
      <c r="A3116" s="102" t="s">
        <v>2796</v>
      </c>
      <c r="B3116" s="102" t="s">
        <v>3040</v>
      </c>
      <c r="C3116" s="102" t="s">
        <v>3056</v>
      </c>
      <c r="D3116" s="102" t="s">
        <v>2795</v>
      </c>
      <c r="E3116" s="103">
        <v>17</v>
      </c>
      <c r="F3116" s="104" t="s">
        <v>44</v>
      </c>
      <c r="G3116" s="106"/>
      <c r="H3116" s="76" t="s">
        <v>1</v>
      </c>
      <c r="I3116" s="105"/>
      <c r="K3116" s="140" t="str">
        <f t="shared" si="147"/>
        <v>社政業務-社會福利-推行老人福利-獎補助費-對國內團體之捐助</v>
      </c>
      <c r="L3116" s="140" t="str">
        <f t="shared" si="148"/>
        <v>獨居老人關懷訪視服務計畫關懷服務費及行政管理費</v>
      </c>
      <c r="M3116" s="40" t="str">
        <f t="shared" si="149"/>
        <v>臺中市潭仔墘永續發展協會</v>
      </c>
    </row>
    <row r="3117" spans="1:13" ht="56.25">
      <c r="A3117" s="102" t="s">
        <v>2796</v>
      </c>
      <c r="B3117" s="102" t="s">
        <v>3040</v>
      </c>
      <c r="C3117" s="102" t="s">
        <v>3264</v>
      </c>
      <c r="D3117" s="102" t="s">
        <v>2795</v>
      </c>
      <c r="E3117" s="103">
        <v>24</v>
      </c>
      <c r="F3117" s="104" t="s">
        <v>44</v>
      </c>
      <c r="G3117" s="106"/>
      <c r="H3117" s="76" t="s">
        <v>1</v>
      </c>
      <c r="I3117" s="105"/>
      <c r="K3117" s="140" t="str">
        <f t="shared" si="147"/>
        <v>社政業務-社會福利-推行老人福利-獎補助費-對國內團體之捐助</v>
      </c>
      <c r="L3117" s="140" t="str">
        <f t="shared" si="148"/>
        <v>獨居老人關懷訪視服務計畫關懷服務費及行政管理費</v>
      </c>
      <c r="M3117" s="40" t="str">
        <f t="shared" si="149"/>
        <v>財團法人老五老基金會</v>
      </c>
    </row>
    <row r="3118" spans="1:13" ht="56.25">
      <c r="A3118" s="102" t="s">
        <v>2796</v>
      </c>
      <c r="B3118" s="102" t="s">
        <v>3040</v>
      </c>
      <c r="C3118" s="102" t="s">
        <v>369</v>
      </c>
      <c r="D3118" s="102" t="s">
        <v>2795</v>
      </c>
      <c r="E3118" s="103">
        <v>14</v>
      </c>
      <c r="F3118" s="104" t="s">
        <v>44</v>
      </c>
      <c r="G3118" s="106"/>
      <c r="H3118" s="76" t="s">
        <v>1</v>
      </c>
      <c r="I3118" s="105"/>
      <c r="K3118" s="140" t="str">
        <f t="shared" si="147"/>
        <v>社政業務-社會福利-推行老人福利-獎補助費-對國內團體之捐助</v>
      </c>
      <c r="L3118" s="140" t="str">
        <f t="shared" si="148"/>
        <v>獨居老人關懷訪視服務計畫關懷服務費及行政管理費</v>
      </c>
      <c r="M3118" s="40" t="str">
        <f t="shared" si="149"/>
        <v>臺中市石岡區金星社區發展協會</v>
      </c>
    </row>
    <row r="3119" spans="1:13" ht="75">
      <c r="A3119" s="102" t="s">
        <v>2796</v>
      </c>
      <c r="B3119" s="102" t="s">
        <v>3613</v>
      </c>
      <c r="C3119" s="102" t="s">
        <v>1780</v>
      </c>
      <c r="D3119" s="102" t="s">
        <v>2795</v>
      </c>
      <c r="E3119" s="103">
        <v>12</v>
      </c>
      <c r="F3119" s="104" t="s">
        <v>44</v>
      </c>
      <c r="G3119" s="106"/>
      <c r="H3119" s="76" t="s">
        <v>1</v>
      </c>
      <c r="I3119" s="105"/>
      <c r="K3119" s="140" t="str">
        <f t="shared" si="147"/>
        <v>社政業務-社會福利-推行老人福利-獎補助費-對國內團體之捐助</v>
      </c>
      <c r="L3119" s="140" t="str">
        <f t="shared" si="148"/>
        <v>建立社區照顧關懷據點並設置巷弄長照站之租金水電費用</v>
      </c>
      <c r="M3119" s="40" t="str">
        <f t="shared" si="149"/>
        <v>財團法人弘道老人福利基金會</v>
      </c>
    </row>
    <row r="3120" spans="1:13" ht="112.5">
      <c r="A3120" s="102" t="s">
        <v>2796</v>
      </c>
      <c r="B3120" s="102" t="s">
        <v>3614</v>
      </c>
      <c r="C3120" s="102" t="s">
        <v>1780</v>
      </c>
      <c r="D3120" s="102" t="s">
        <v>2795</v>
      </c>
      <c r="E3120" s="103">
        <v>782</v>
      </c>
      <c r="F3120" s="104" t="s">
        <v>44</v>
      </c>
      <c r="G3120" s="106"/>
      <c r="H3120" s="76" t="s">
        <v>1</v>
      </c>
      <c r="I3120" s="105"/>
      <c r="K3120" s="140" t="str">
        <f t="shared" si="147"/>
        <v>社政業務-社會福利-推行老人福利-獎補助費-對國內團體之捐助</v>
      </c>
      <c r="L3120" s="140" t="str">
        <f t="shared" si="148"/>
        <v>臺中市政府社會局推動日間托老服務(長青快樂學堂)計畫暨建立社區照顧關懷據點並設置巷弄長照站</v>
      </c>
      <c r="M3120" s="40" t="str">
        <f t="shared" si="149"/>
        <v>財團法人弘道老人福利基金會</v>
      </c>
    </row>
    <row r="3121" spans="1:13" ht="56.25">
      <c r="A3121" s="102" t="s">
        <v>2796</v>
      </c>
      <c r="B3121" s="102" t="s">
        <v>3047</v>
      </c>
      <c r="C3121" s="102" t="s">
        <v>3615</v>
      </c>
      <c r="D3121" s="102" t="s">
        <v>2795</v>
      </c>
      <c r="E3121" s="103">
        <v>30</v>
      </c>
      <c r="F3121" s="104" t="s">
        <v>44</v>
      </c>
      <c r="G3121" s="106"/>
      <c r="H3121" s="76" t="s">
        <v>1</v>
      </c>
      <c r="I3121" s="105"/>
      <c r="K3121" s="140" t="str">
        <f t="shared" si="147"/>
        <v>社政業務-社會福利-推行老人福利-獎補助費-對國內團體之捐助</v>
      </c>
      <c r="L3121" s="140" t="str">
        <f t="shared" si="148"/>
        <v>建立社區照顧關懷據點</v>
      </c>
      <c r="M3121" s="40" t="str">
        <f t="shared" si="149"/>
        <v>財團法人一貫道崇正基金會(大里站)</v>
      </c>
    </row>
    <row r="3122" spans="1:13" ht="56.25">
      <c r="A3122" s="102" t="s">
        <v>2796</v>
      </c>
      <c r="B3122" s="102" t="s">
        <v>3042</v>
      </c>
      <c r="C3122" s="102" t="s">
        <v>3616</v>
      </c>
      <c r="D3122" s="102" t="s">
        <v>2795</v>
      </c>
      <c r="E3122" s="103">
        <v>36</v>
      </c>
      <c r="F3122" s="104" t="s">
        <v>44</v>
      </c>
      <c r="G3122" s="106"/>
      <c r="H3122" s="76" t="s">
        <v>1</v>
      </c>
      <c r="I3122" s="105"/>
      <c r="K3122" s="140" t="str">
        <f t="shared" si="147"/>
        <v>社政業務-社會福利-推行老人福利-獎補助費-對國內團體之捐助</v>
      </c>
      <c r="L3122" s="140" t="str">
        <f t="shared" si="148"/>
        <v>建立社區照顧關懷據點並設置巷弄長照站</v>
      </c>
      <c r="M3122" s="40" t="str">
        <f t="shared" si="149"/>
        <v>臺中市東勢區上城社區發展協會</v>
      </c>
    </row>
    <row r="3123" spans="1:13" ht="56.25">
      <c r="A3123" s="102" t="s">
        <v>2796</v>
      </c>
      <c r="B3123" s="102" t="s">
        <v>3042</v>
      </c>
      <c r="C3123" s="102" t="s">
        <v>3268</v>
      </c>
      <c r="D3123" s="102" t="s">
        <v>2795</v>
      </c>
      <c r="E3123" s="103">
        <v>36</v>
      </c>
      <c r="F3123" s="104" t="s">
        <v>44</v>
      </c>
      <c r="G3123" s="106"/>
      <c r="H3123" s="76" t="s">
        <v>1</v>
      </c>
      <c r="I3123" s="105"/>
      <c r="K3123" s="140" t="str">
        <f t="shared" si="147"/>
        <v>社政業務-社會福利-推行老人福利-獎補助費-對國內團體之捐助</v>
      </c>
      <c r="L3123" s="140" t="str">
        <f t="shared" si="148"/>
        <v>建立社區照顧關懷據點並設置巷弄長照站</v>
      </c>
      <c r="M3123" s="40" t="str">
        <f t="shared" si="149"/>
        <v>臺中市東勢區慶東社區發展協會</v>
      </c>
    </row>
    <row r="3124" spans="1:13" ht="56.25">
      <c r="A3124" s="102" t="s">
        <v>2796</v>
      </c>
      <c r="B3124" s="102" t="s">
        <v>3042</v>
      </c>
      <c r="C3124" s="102" t="s">
        <v>3152</v>
      </c>
      <c r="D3124" s="102" t="s">
        <v>2795</v>
      </c>
      <c r="E3124" s="103">
        <v>36</v>
      </c>
      <c r="F3124" s="104" t="s">
        <v>44</v>
      </c>
      <c r="G3124" s="106"/>
      <c r="H3124" s="76" t="s">
        <v>1</v>
      </c>
      <c r="I3124" s="105"/>
      <c r="K3124" s="140" t="str">
        <f t="shared" si="147"/>
        <v>社政業務-社會福利-推行老人福利-獎補助費-對國內團體之捐助</v>
      </c>
      <c r="L3124" s="140" t="str">
        <f t="shared" si="148"/>
        <v>建立社區照顧關懷據點並設置巷弄長照站</v>
      </c>
      <c r="M3124" s="40" t="str">
        <f t="shared" si="149"/>
        <v>台中市西屯區永安社區發展協會</v>
      </c>
    </row>
    <row r="3125" spans="1:13" ht="56.25">
      <c r="A3125" s="102" t="s">
        <v>2796</v>
      </c>
      <c r="B3125" s="102" t="s">
        <v>3042</v>
      </c>
      <c r="C3125" s="102" t="s">
        <v>3617</v>
      </c>
      <c r="D3125" s="102" t="s">
        <v>2795</v>
      </c>
      <c r="E3125" s="103">
        <v>36</v>
      </c>
      <c r="F3125" s="104" t="s">
        <v>44</v>
      </c>
      <c r="G3125" s="106"/>
      <c r="H3125" s="76" t="s">
        <v>1</v>
      </c>
      <c r="I3125" s="105"/>
      <c r="K3125" s="140" t="str">
        <f t="shared" si="147"/>
        <v>社政業務-社會福利-推行老人福利-獎補助費-對國內團體之捐助</v>
      </c>
      <c r="L3125" s="140" t="str">
        <f t="shared" si="148"/>
        <v>建立社區照顧關懷據點並設置巷弄長照站</v>
      </c>
      <c r="M3125" s="40" t="str">
        <f t="shared" si="149"/>
        <v>社團法人台灣優質生命協會(優樂齡卓越據點)</v>
      </c>
    </row>
    <row r="3126" spans="1:13" ht="56.25">
      <c r="A3126" s="102" t="s">
        <v>2796</v>
      </c>
      <c r="B3126" s="102" t="s">
        <v>3042</v>
      </c>
      <c r="C3126" s="102" t="s">
        <v>3617</v>
      </c>
      <c r="D3126" s="102" t="s">
        <v>2795</v>
      </c>
      <c r="E3126" s="103">
        <v>36</v>
      </c>
      <c r="F3126" s="104" t="s">
        <v>44</v>
      </c>
      <c r="G3126" s="106"/>
      <c r="H3126" s="76" t="s">
        <v>1</v>
      </c>
      <c r="I3126" s="105"/>
      <c r="K3126" s="140" t="str">
        <f t="shared" si="147"/>
        <v>社政業務-社會福利-推行老人福利-獎補助費-對國內團體之捐助</v>
      </c>
      <c r="L3126" s="140" t="str">
        <f t="shared" si="148"/>
        <v>建立社區照顧關懷據點並設置巷弄長照站</v>
      </c>
      <c r="M3126" s="40" t="str">
        <f t="shared" si="149"/>
        <v>社團法人台灣優質生命協會(優樂齡卓越據點)</v>
      </c>
    </row>
    <row r="3127" spans="1:13" ht="56.25">
      <c r="A3127" s="102" t="s">
        <v>2796</v>
      </c>
      <c r="B3127" s="102" t="s">
        <v>3042</v>
      </c>
      <c r="C3127" s="102" t="s">
        <v>2597</v>
      </c>
      <c r="D3127" s="102" t="s">
        <v>2795</v>
      </c>
      <c r="E3127" s="103">
        <v>30</v>
      </c>
      <c r="F3127" s="104" t="s">
        <v>44</v>
      </c>
      <c r="G3127" s="106"/>
      <c r="H3127" s="76" t="s">
        <v>1</v>
      </c>
      <c r="I3127" s="105"/>
      <c r="K3127" s="140" t="str">
        <f t="shared" si="147"/>
        <v>社政業務-社會福利-推行老人福利-獎補助費-對國內團體之捐助</v>
      </c>
      <c r="L3127" s="140" t="str">
        <f t="shared" si="148"/>
        <v>建立社區照顧關懷據點並設置巷弄長照站</v>
      </c>
      <c r="M3127" s="40" t="str">
        <f t="shared" si="149"/>
        <v>臺中市霧峰區六股社區發展協會</v>
      </c>
    </row>
    <row r="3128" spans="1:13" ht="56.25">
      <c r="A3128" s="102" t="s">
        <v>2796</v>
      </c>
      <c r="B3128" s="102" t="s">
        <v>3040</v>
      </c>
      <c r="C3128" s="102" t="s">
        <v>3041</v>
      </c>
      <c r="D3128" s="102" t="s">
        <v>2795</v>
      </c>
      <c r="E3128" s="103">
        <v>14</v>
      </c>
      <c r="F3128" s="104" t="s">
        <v>44</v>
      </c>
      <c r="G3128" s="106"/>
      <c r="H3128" s="76" t="s">
        <v>1</v>
      </c>
      <c r="I3128" s="105"/>
      <c r="K3128" s="140" t="str">
        <f t="shared" si="147"/>
        <v>社政業務-社會福利-推行老人福利-獎補助費-對國內團體之捐助</v>
      </c>
      <c r="L3128" s="140" t="str">
        <f t="shared" si="148"/>
        <v>獨居老人關懷訪視服務計畫關懷服務費及行政管理費</v>
      </c>
      <c r="M3128" s="40" t="str">
        <f t="shared" si="149"/>
        <v>臺中市大雅區文雅社區發展協會劉亦銘</v>
      </c>
    </row>
    <row r="3129" spans="1:13" ht="75">
      <c r="A3129" s="102" t="s">
        <v>2796</v>
      </c>
      <c r="B3129" s="102" t="s">
        <v>3079</v>
      </c>
      <c r="C3129" s="102" t="s">
        <v>3605</v>
      </c>
      <c r="D3129" s="102" t="s">
        <v>2795</v>
      </c>
      <c r="E3129" s="103">
        <v>30</v>
      </c>
      <c r="F3129" s="104" t="s">
        <v>44</v>
      </c>
      <c r="G3129" s="106"/>
      <c r="H3129" s="76" t="s">
        <v>1</v>
      </c>
      <c r="I3129" s="105"/>
      <c r="K3129" s="140" t="str">
        <f t="shared" si="147"/>
        <v>社政業務-社會福利-推行老人福利-獎補助費-對國內團體之捐助</v>
      </c>
      <c r="L3129" s="140" t="str">
        <f t="shared" si="148"/>
        <v>建立社區照顧關懷據點並設置巷弄長照站之充實設施設備費用-資本門</v>
      </c>
      <c r="M3129" s="40" t="str">
        <f t="shared" si="149"/>
        <v>臺中市潭子區家福健康促進協會</v>
      </c>
    </row>
    <row r="3130" spans="1:13" ht="56.25">
      <c r="A3130" s="102" t="s">
        <v>2796</v>
      </c>
      <c r="B3130" s="102" t="s">
        <v>3099</v>
      </c>
      <c r="C3130" s="102" t="s">
        <v>3618</v>
      </c>
      <c r="D3130" s="102" t="s">
        <v>2795</v>
      </c>
      <c r="E3130" s="103">
        <v>4</v>
      </c>
      <c r="F3130" s="104" t="s">
        <v>44</v>
      </c>
      <c r="G3130" s="106"/>
      <c r="H3130" s="76" t="s">
        <v>1</v>
      </c>
      <c r="I3130" s="105"/>
      <c r="K3130" s="140" t="str">
        <f t="shared" si="147"/>
        <v>社政業務-社會福利-推行老人福利-獎補助費-對國內團體之捐助</v>
      </c>
      <c r="L3130" s="140" t="str">
        <f t="shared" si="148"/>
        <v>建立社區照顧關懷據點之充實設施設備-經常門</v>
      </c>
      <c r="M3130" s="40" t="str">
        <f t="shared" si="149"/>
        <v>臺中市樂活銀髮族交流協會</v>
      </c>
    </row>
    <row r="3131" spans="1:13" ht="56.25">
      <c r="A3131" s="102" t="s">
        <v>2796</v>
      </c>
      <c r="B3131" s="102" t="s">
        <v>3066</v>
      </c>
      <c r="C3131" s="102" t="s">
        <v>3067</v>
      </c>
      <c r="D3131" s="102" t="s">
        <v>2795</v>
      </c>
      <c r="E3131" s="103">
        <v>602</v>
      </c>
      <c r="F3131" s="104" t="s">
        <v>44</v>
      </c>
      <c r="G3131" s="106"/>
      <c r="H3131" s="76" t="s">
        <v>1</v>
      </c>
      <c r="I3131" s="105"/>
      <c r="K3131" s="140" t="str">
        <f t="shared" si="147"/>
        <v>社政業務-社會福利-推行老人福利-獎補助費-對國內團體之捐助</v>
      </c>
      <c r="L3131" s="140" t="str">
        <f t="shared" si="148"/>
        <v>113年度多功能日間托老中心計畫</v>
      </c>
      <c r="M3131" s="40" t="str">
        <f t="shared" si="149"/>
        <v>財團法人彭婉如文教基金會</v>
      </c>
    </row>
    <row r="3132" spans="1:13" ht="56.25">
      <c r="A3132" s="102" t="s">
        <v>2796</v>
      </c>
      <c r="B3132" s="102" t="s">
        <v>3042</v>
      </c>
      <c r="C3132" s="102" t="s">
        <v>3139</v>
      </c>
      <c r="D3132" s="102" t="s">
        <v>2795</v>
      </c>
      <c r="E3132" s="103">
        <v>745</v>
      </c>
      <c r="F3132" s="104" t="s">
        <v>44</v>
      </c>
      <c r="G3132" s="106"/>
      <c r="H3132" s="76" t="s">
        <v>1</v>
      </c>
      <c r="I3132" s="105"/>
      <c r="K3132" s="140" t="str">
        <f t="shared" si="147"/>
        <v>社政業務-社會福利-推行老人福利-獎補助費-對國內團體之捐助</v>
      </c>
      <c r="L3132" s="140" t="str">
        <f t="shared" si="148"/>
        <v>建立社區照顧關懷據點並設置巷弄長照站</v>
      </c>
      <c r="M3132" s="40" t="str">
        <f t="shared" si="149"/>
        <v>財團法人天主教聖心基金會</v>
      </c>
    </row>
    <row r="3133" spans="1:13" ht="56.25">
      <c r="A3133" s="102" t="s">
        <v>2796</v>
      </c>
      <c r="B3133" s="102" t="s">
        <v>3042</v>
      </c>
      <c r="C3133" s="102" t="s">
        <v>3619</v>
      </c>
      <c r="D3133" s="102" t="s">
        <v>2795</v>
      </c>
      <c r="E3133" s="103">
        <v>708</v>
      </c>
      <c r="F3133" s="104" t="s">
        <v>44</v>
      </c>
      <c r="G3133" s="106"/>
      <c r="H3133" s="76" t="s">
        <v>1</v>
      </c>
      <c r="I3133" s="105"/>
      <c r="K3133" s="140" t="str">
        <f t="shared" si="147"/>
        <v>社政業務-社會福利-推行老人福利-獎補助費-對國內團體之捐助</v>
      </c>
      <c r="L3133" s="140" t="str">
        <f t="shared" si="148"/>
        <v>建立社區照顧關懷據點並設置巷弄長照站</v>
      </c>
      <c r="M3133" s="40" t="str">
        <f t="shared" si="149"/>
        <v>社團法人台中市健行關懷社區協會</v>
      </c>
    </row>
    <row r="3134" spans="1:13" ht="56.25">
      <c r="A3134" s="102" t="s">
        <v>2796</v>
      </c>
      <c r="B3134" s="102" t="s">
        <v>3042</v>
      </c>
      <c r="C3134" s="102" t="s">
        <v>3620</v>
      </c>
      <c r="D3134" s="102" t="s">
        <v>2795</v>
      </c>
      <c r="E3134" s="103">
        <v>678</v>
      </c>
      <c r="F3134" s="104" t="s">
        <v>44</v>
      </c>
      <c r="G3134" s="106"/>
      <c r="H3134" s="76" t="s">
        <v>1</v>
      </c>
      <c r="I3134" s="105"/>
      <c r="K3134" s="140" t="str">
        <f t="shared" si="147"/>
        <v>社政業務-社會福利-推行老人福利-獎補助費-對國內團體之捐助</v>
      </c>
      <c r="L3134" s="140" t="str">
        <f t="shared" si="148"/>
        <v>建立社區照顧關懷據點並設置巷弄長照站</v>
      </c>
      <c r="M3134" s="40" t="str">
        <f t="shared" si="149"/>
        <v>社團法人台中市啟明重建福利協會</v>
      </c>
    </row>
    <row r="3135" spans="1:13" ht="75">
      <c r="A3135" s="102" t="s">
        <v>2796</v>
      </c>
      <c r="B3135" s="102" t="s">
        <v>3621</v>
      </c>
      <c r="C3135" s="102" t="s">
        <v>1780</v>
      </c>
      <c r="D3135" s="102" t="s">
        <v>2795</v>
      </c>
      <c r="E3135" s="103">
        <v>30</v>
      </c>
      <c r="F3135" s="104" t="s">
        <v>44</v>
      </c>
      <c r="G3135" s="106"/>
      <c r="H3135" s="76" t="s">
        <v>1</v>
      </c>
      <c r="I3135" s="105"/>
      <c r="K3135" s="140" t="str">
        <f t="shared" si="147"/>
        <v>社政業務-社會福利-推行老人福利-獎補助費-對國內團體之捐助</v>
      </c>
      <c r="L3135" s="140" t="str">
        <f t="shared" si="148"/>
        <v>建立社區照顧關懷據點並設置巷弄長照站之據點觀摩補助</v>
      </c>
      <c r="M3135" s="40" t="str">
        <f t="shared" si="149"/>
        <v>財團法人弘道老人福利基金會</v>
      </c>
    </row>
    <row r="3136" spans="1:13" ht="56.25">
      <c r="A3136" s="102" t="s">
        <v>2796</v>
      </c>
      <c r="B3136" s="102" t="s">
        <v>3042</v>
      </c>
      <c r="C3136" s="102" t="s">
        <v>3596</v>
      </c>
      <c r="D3136" s="102" t="s">
        <v>2795</v>
      </c>
      <c r="E3136" s="103">
        <v>700</v>
      </c>
      <c r="F3136" s="104" t="s">
        <v>44</v>
      </c>
      <c r="G3136" s="106"/>
      <c r="H3136" s="76" t="s">
        <v>1</v>
      </c>
      <c r="I3136" s="105"/>
      <c r="K3136" s="140" t="str">
        <f t="shared" si="147"/>
        <v>社政業務-社會福利-推行老人福利-獎補助費-對國內團體之捐助</v>
      </c>
      <c r="L3136" s="140" t="str">
        <f t="shared" si="148"/>
        <v>建立社區照顧關懷據點並設置巷弄長照站</v>
      </c>
      <c r="M3136" s="40" t="str">
        <f t="shared" si="149"/>
        <v>社團法人中華民國失智者照顧協會</v>
      </c>
    </row>
    <row r="3137" spans="1:13" ht="75">
      <c r="A3137" s="102" t="s">
        <v>2796</v>
      </c>
      <c r="B3137" s="102" t="s">
        <v>3613</v>
      </c>
      <c r="C3137" s="102" t="s">
        <v>3184</v>
      </c>
      <c r="D3137" s="102" t="s">
        <v>2795</v>
      </c>
      <c r="E3137" s="103">
        <v>20</v>
      </c>
      <c r="F3137" s="104" t="s">
        <v>44</v>
      </c>
      <c r="G3137" s="106"/>
      <c r="H3137" s="76" t="s">
        <v>1</v>
      </c>
      <c r="I3137" s="105"/>
      <c r="K3137" s="140" t="str">
        <f t="shared" si="147"/>
        <v>社政業務-社會福利-推行老人福利-獎補助費-對國內團體之捐助</v>
      </c>
      <c r="L3137" s="140" t="str">
        <f t="shared" si="148"/>
        <v>建立社區照顧關懷據點並設置巷弄長照站之租金水電費用</v>
      </c>
      <c r="M3137" s="40" t="str">
        <f t="shared" si="149"/>
        <v>臺中市霧峰區北柳社區發展協會廖招慈</v>
      </c>
    </row>
    <row r="3138" spans="1:13" ht="56.25">
      <c r="A3138" s="102" t="s">
        <v>2796</v>
      </c>
      <c r="B3138" s="102" t="s">
        <v>3042</v>
      </c>
      <c r="C3138" s="102" t="s">
        <v>2837</v>
      </c>
      <c r="D3138" s="102" t="s">
        <v>2795</v>
      </c>
      <c r="E3138" s="103">
        <v>682</v>
      </c>
      <c r="F3138" s="104" t="s">
        <v>44</v>
      </c>
      <c r="G3138" s="106"/>
      <c r="H3138" s="76" t="s">
        <v>1</v>
      </c>
      <c r="I3138" s="105"/>
      <c r="K3138" s="140" t="str">
        <f t="shared" si="147"/>
        <v>社政業務-社會福利-推行老人福利-獎補助費-對國內團體之捐助</v>
      </c>
      <c r="L3138" s="140" t="str">
        <f t="shared" si="148"/>
        <v>建立社區照顧關懷據點並設置巷弄長照站</v>
      </c>
      <c r="M3138" s="40" t="str">
        <f t="shared" si="149"/>
        <v>社團法人臺中市好伴照顧協會</v>
      </c>
    </row>
    <row r="3139" spans="1:13" ht="56.25">
      <c r="A3139" s="102" t="s">
        <v>2796</v>
      </c>
      <c r="B3139" s="102" t="s">
        <v>3042</v>
      </c>
      <c r="C3139" s="102" t="s">
        <v>3622</v>
      </c>
      <c r="D3139" s="102" t="s">
        <v>2795</v>
      </c>
      <c r="E3139" s="103">
        <v>708</v>
      </c>
      <c r="F3139" s="104" t="s">
        <v>44</v>
      </c>
      <c r="G3139" s="106"/>
      <c r="H3139" s="76" t="s">
        <v>1</v>
      </c>
      <c r="I3139" s="105"/>
      <c r="K3139" s="140" t="str">
        <f t="shared" si="147"/>
        <v>社政業務-社會福利-推行老人福利-獎補助費-對國內團體之捐助</v>
      </c>
      <c r="L3139" s="140" t="str">
        <f t="shared" si="148"/>
        <v>建立社區照顧關懷據點並設置巷弄長照站</v>
      </c>
      <c r="M3139" s="40" t="str">
        <f t="shared" si="149"/>
        <v>社團法人台中市東區東信社區發展協會</v>
      </c>
    </row>
    <row r="3140" spans="1:13" ht="56.25">
      <c r="A3140" s="102" t="s">
        <v>2796</v>
      </c>
      <c r="B3140" s="102" t="s">
        <v>3042</v>
      </c>
      <c r="C3140" s="102" t="s">
        <v>3623</v>
      </c>
      <c r="D3140" s="102" t="s">
        <v>2795</v>
      </c>
      <c r="E3140" s="103">
        <v>682</v>
      </c>
      <c r="F3140" s="104" t="s">
        <v>44</v>
      </c>
      <c r="G3140" s="106"/>
      <c r="H3140" s="76" t="s">
        <v>1</v>
      </c>
      <c r="I3140" s="105"/>
      <c r="K3140" s="140" t="str">
        <f t="shared" ref="K3140:K3203" si="150">A3140</f>
        <v>社政業務-社會福利-推行老人福利-獎補助費-對國內團體之捐助</v>
      </c>
      <c r="L3140" s="140" t="str">
        <f t="shared" ref="L3140:L3203" si="151">B3140</f>
        <v>建立社區照顧關懷據點並設置巷弄長照站</v>
      </c>
      <c r="M3140" s="40" t="str">
        <f t="shared" ref="M3140:M3203" si="152">C3140</f>
        <v>財團法人台灣基督長老教會忠孝路教會</v>
      </c>
    </row>
    <row r="3141" spans="1:13" ht="56.25">
      <c r="A3141" s="102" t="s">
        <v>2796</v>
      </c>
      <c r="B3141" s="102" t="s">
        <v>3042</v>
      </c>
      <c r="C3141" s="102" t="s">
        <v>3624</v>
      </c>
      <c r="D3141" s="102" t="s">
        <v>2795</v>
      </c>
      <c r="E3141" s="103">
        <v>708</v>
      </c>
      <c r="F3141" s="104" t="s">
        <v>44</v>
      </c>
      <c r="G3141" s="106"/>
      <c r="H3141" s="76" t="s">
        <v>1</v>
      </c>
      <c r="I3141" s="105"/>
      <c r="K3141" s="140" t="str">
        <f t="shared" si="150"/>
        <v>社政業務-社會福利-推行老人福利-獎補助費-對國內團體之捐助</v>
      </c>
      <c r="L3141" s="140" t="str">
        <f t="shared" si="151"/>
        <v>建立社區照顧關懷據點並設置巷弄長照站</v>
      </c>
      <c r="M3141" s="40" t="str">
        <f t="shared" si="152"/>
        <v>臺中市太平區福隆社區發展協會</v>
      </c>
    </row>
    <row r="3142" spans="1:13" ht="56.25">
      <c r="A3142" s="102" t="s">
        <v>2796</v>
      </c>
      <c r="B3142" s="102" t="s">
        <v>3042</v>
      </c>
      <c r="C3142" s="102" t="s">
        <v>2460</v>
      </c>
      <c r="D3142" s="102" t="s">
        <v>2795</v>
      </c>
      <c r="E3142" s="103">
        <v>708</v>
      </c>
      <c r="F3142" s="104" t="s">
        <v>44</v>
      </c>
      <c r="G3142" s="106"/>
      <c r="H3142" s="76" t="s">
        <v>1</v>
      </c>
      <c r="I3142" s="105"/>
      <c r="K3142" s="140" t="str">
        <f t="shared" si="150"/>
        <v>社政業務-社會福利-推行老人福利-獎補助費-對國內團體之捐助</v>
      </c>
      <c r="L3142" s="140" t="str">
        <f t="shared" si="151"/>
        <v>建立社區照顧關懷據點並設置巷弄長照站</v>
      </c>
      <c r="M3142" s="40" t="str">
        <f t="shared" si="152"/>
        <v>臺中市太平區興隆社區發展協會</v>
      </c>
    </row>
    <row r="3143" spans="1:13" ht="93.75">
      <c r="A3143" s="102" t="s">
        <v>2796</v>
      </c>
      <c r="B3143" s="102" t="s">
        <v>3625</v>
      </c>
      <c r="C3143" s="102" t="s">
        <v>3059</v>
      </c>
      <c r="D3143" s="102" t="s">
        <v>2795</v>
      </c>
      <c r="E3143" s="103">
        <v>743</v>
      </c>
      <c r="F3143" s="104" t="s">
        <v>44</v>
      </c>
      <c r="G3143" s="106"/>
      <c r="H3143" s="76" t="s">
        <v>1</v>
      </c>
      <c r="I3143" s="105"/>
      <c r="K3143" s="140" t="str">
        <f t="shared" si="150"/>
        <v>社政業務-社會福利-推行老人福利-獎補助費-對國內團體之捐助</v>
      </c>
      <c r="L3143" s="140" t="str">
        <f t="shared" si="151"/>
        <v>臺中市日間托老服務(長青快樂學堂)補助計畫暨建立社區照顧關懷據點並設置巷弄長照站</v>
      </c>
      <c r="M3143" s="40" t="str">
        <f t="shared" si="152"/>
        <v>財團法人天主教聖母聖心修女會</v>
      </c>
    </row>
    <row r="3144" spans="1:13" ht="93.75">
      <c r="A3144" s="102" t="s">
        <v>2796</v>
      </c>
      <c r="B3144" s="102" t="s">
        <v>3625</v>
      </c>
      <c r="C3144" s="102" t="s">
        <v>3059</v>
      </c>
      <c r="D3144" s="102" t="s">
        <v>2795</v>
      </c>
      <c r="E3144" s="103">
        <v>702</v>
      </c>
      <c r="F3144" s="104" t="s">
        <v>44</v>
      </c>
      <c r="G3144" s="106"/>
      <c r="H3144" s="76" t="s">
        <v>1</v>
      </c>
      <c r="I3144" s="105"/>
      <c r="K3144" s="140" t="str">
        <f t="shared" si="150"/>
        <v>社政業務-社會福利-推行老人福利-獎補助費-對國內團體之捐助</v>
      </c>
      <c r="L3144" s="140" t="str">
        <f t="shared" si="151"/>
        <v>臺中市日間托老服務(長青快樂學堂)補助計畫暨建立社區照顧關懷據點並設置巷弄長照站</v>
      </c>
      <c r="M3144" s="40" t="str">
        <f t="shared" si="152"/>
        <v>財團法人天主教聖母聖心修女會</v>
      </c>
    </row>
    <row r="3145" spans="1:13" ht="56.25">
      <c r="A3145" s="102" t="s">
        <v>2796</v>
      </c>
      <c r="B3145" s="102" t="s">
        <v>3042</v>
      </c>
      <c r="C3145" s="102" t="s">
        <v>3626</v>
      </c>
      <c r="D3145" s="102" t="s">
        <v>2795</v>
      </c>
      <c r="E3145" s="103">
        <v>650</v>
      </c>
      <c r="F3145" s="104" t="s">
        <v>44</v>
      </c>
      <c r="G3145" s="106"/>
      <c r="H3145" s="76" t="s">
        <v>1</v>
      </c>
      <c r="I3145" s="105"/>
      <c r="K3145" s="140" t="str">
        <f t="shared" si="150"/>
        <v>社政業務-社會福利-推行老人福利-獎補助費-對國內團體之捐助</v>
      </c>
      <c r="L3145" s="140" t="str">
        <f t="shared" si="151"/>
        <v>建立社區照顧關懷據點並設置巷弄長照站</v>
      </c>
      <c r="M3145" s="40" t="str">
        <f t="shared" si="152"/>
        <v>臺中市神岡區圳堵社區發展協會</v>
      </c>
    </row>
    <row r="3146" spans="1:13" ht="56.25">
      <c r="A3146" s="102" t="s">
        <v>2796</v>
      </c>
      <c r="B3146" s="102" t="s">
        <v>3042</v>
      </c>
      <c r="C3146" s="102" t="s">
        <v>1780</v>
      </c>
      <c r="D3146" s="102" t="s">
        <v>2795</v>
      </c>
      <c r="E3146" s="103">
        <v>791</v>
      </c>
      <c r="F3146" s="104" t="s">
        <v>44</v>
      </c>
      <c r="G3146" s="106"/>
      <c r="H3146" s="76" t="s">
        <v>1</v>
      </c>
      <c r="I3146" s="105"/>
      <c r="K3146" s="140" t="str">
        <f t="shared" si="150"/>
        <v>社政業務-社會福利-推行老人福利-獎補助費-對國內團體之捐助</v>
      </c>
      <c r="L3146" s="140" t="str">
        <f t="shared" si="151"/>
        <v>建立社區照顧關懷據點並設置巷弄長照站</v>
      </c>
      <c r="M3146" s="40" t="str">
        <f t="shared" si="152"/>
        <v>財團法人弘道老人福利基金會</v>
      </c>
    </row>
    <row r="3147" spans="1:13" ht="56.25">
      <c r="A3147" s="102" t="s">
        <v>2796</v>
      </c>
      <c r="B3147" s="102" t="s">
        <v>3040</v>
      </c>
      <c r="C3147" s="102" t="s">
        <v>3273</v>
      </c>
      <c r="D3147" s="102" t="s">
        <v>2795</v>
      </c>
      <c r="E3147" s="103">
        <v>23</v>
      </c>
      <c r="F3147" s="104" t="s">
        <v>44</v>
      </c>
      <c r="G3147" s="106"/>
      <c r="H3147" s="76" t="s">
        <v>1</v>
      </c>
      <c r="I3147" s="105"/>
      <c r="K3147" s="140" t="str">
        <f t="shared" si="150"/>
        <v>社政業務-社會福利-推行老人福利-獎補助費-對國內團體之捐助</v>
      </c>
      <c r="L3147" s="140" t="str">
        <f t="shared" si="151"/>
        <v>獨居老人關懷訪視服務計畫關懷服務費及行政管理費</v>
      </c>
      <c r="M3147" s="40" t="str">
        <f t="shared" si="152"/>
        <v>台中市何成長青協會</v>
      </c>
    </row>
    <row r="3148" spans="1:13" ht="56.25">
      <c r="A3148" s="102" t="s">
        <v>2796</v>
      </c>
      <c r="B3148" s="102" t="s">
        <v>3040</v>
      </c>
      <c r="C3148" s="102" t="s">
        <v>3270</v>
      </c>
      <c r="D3148" s="102" t="s">
        <v>2795</v>
      </c>
      <c r="E3148" s="103">
        <v>5</v>
      </c>
      <c r="F3148" s="104" t="s">
        <v>44</v>
      </c>
      <c r="G3148" s="106"/>
      <c r="H3148" s="76" t="s">
        <v>1</v>
      </c>
      <c r="I3148" s="105"/>
      <c r="K3148" s="140" t="str">
        <f t="shared" si="150"/>
        <v>社政業務-社會福利-推行老人福利-獎補助費-對國內團體之捐助</v>
      </c>
      <c r="L3148" s="140" t="str">
        <f t="shared" si="151"/>
        <v>獨居老人關懷訪視服務計畫關懷服務費及行政管理費</v>
      </c>
      <c r="M3148" s="40" t="str">
        <f t="shared" si="152"/>
        <v>臺中市新社區大南社區發展協會</v>
      </c>
    </row>
    <row r="3149" spans="1:13" ht="56.25">
      <c r="A3149" s="102" t="s">
        <v>2796</v>
      </c>
      <c r="B3149" s="102" t="s">
        <v>3042</v>
      </c>
      <c r="C3149" s="102" t="s">
        <v>3257</v>
      </c>
      <c r="D3149" s="102" t="s">
        <v>2795</v>
      </c>
      <c r="E3149" s="103">
        <v>711</v>
      </c>
      <c r="F3149" s="104" t="s">
        <v>44</v>
      </c>
      <c r="G3149" s="106"/>
      <c r="H3149" s="76" t="s">
        <v>1</v>
      </c>
      <c r="I3149" s="105"/>
      <c r="K3149" s="140" t="str">
        <f t="shared" si="150"/>
        <v>社政業務-社會福利-推行老人福利-獎補助費-對國內團體之捐助</v>
      </c>
      <c r="L3149" s="140" t="str">
        <f t="shared" si="151"/>
        <v>建立社區照顧關懷據點並設置巷弄長照站</v>
      </c>
      <c r="M3149" s="40" t="str">
        <f t="shared" si="152"/>
        <v>臺中市和平區健康促進推廣協會</v>
      </c>
    </row>
    <row r="3150" spans="1:13" ht="56.25">
      <c r="A3150" s="102" t="s">
        <v>2796</v>
      </c>
      <c r="B3150" s="102" t="s">
        <v>3042</v>
      </c>
      <c r="C3150" s="102" t="s">
        <v>3155</v>
      </c>
      <c r="D3150" s="102" t="s">
        <v>2795</v>
      </c>
      <c r="E3150" s="103">
        <v>703</v>
      </c>
      <c r="F3150" s="104" t="s">
        <v>44</v>
      </c>
      <c r="G3150" s="106"/>
      <c r="H3150" s="76" t="s">
        <v>1</v>
      </c>
      <c r="I3150" s="105"/>
      <c r="K3150" s="140" t="str">
        <f t="shared" si="150"/>
        <v>社政業務-社會福利-推行老人福利-獎補助費-對國內團體之捐助</v>
      </c>
      <c r="L3150" s="140" t="str">
        <f t="shared" si="151"/>
        <v>建立社區照顧關懷據點並設置巷弄長照站</v>
      </c>
      <c r="M3150" s="40" t="str">
        <f t="shared" si="152"/>
        <v>臺中市霧峰區六股社區發展協會王原祥</v>
      </c>
    </row>
    <row r="3151" spans="1:13" ht="56.25">
      <c r="A3151" s="102" t="s">
        <v>2796</v>
      </c>
      <c r="B3151" s="102" t="s">
        <v>3042</v>
      </c>
      <c r="C3151" s="102" t="s">
        <v>3598</v>
      </c>
      <c r="D3151" s="102" t="s">
        <v>2795</v>
      </c>
      <c r="E3151" s="103">
        <v>708</v>
      </c>
      <c r="F3151" s="104" t="s">
        <v>44</v>
      </c>
      <c r="G3151" s="106"/>
      <c r="H3151" s="76" t="s">
        <v>1</v>
      </c>
      <c r="I3151" s="105"/>
      <c r="K3151" s="140" t="str">
        <f t="shared" si="150"/>
        <v>社政業務-社會福利-推行老人福利-獎補助費-對國內團體之捐助</v>
      </c>
      <c r="L3151" s="140" t="str">
        <f t="shared" si="151"/>
        <v>建立社區照顧關懷據點並設置巷弄長照站</v>
      </c>
      <c r="M3151" s="40" t="str">
        <f t="shared" si="152"/>
        <v>臺中市大甲區頂店社區發展協會</v>
      </c>
    </row>
    <row r="3152" spans="1:13" ht="75">
      <c r="A3152" s="102" t="s">
        <v>2796</v>
      </c>
      <c r="B3152" s="102" t="s">
        <v>3079</v>
      </c>
      <c r="C3152" s="102" t="s">
        <v>2592</v>
      </c>
      <c r="D3152" s="102" t="s">
        <v>2795</v>
      </c>
      <c r="E3152" s="103">
        <v>30</v>
      </c>
      <c r="F3152" s="104" t="s">
        <v>44</v>
      </c>
      <c r="G3152" s="106"/>
      <c r="H3152" s="76" t="s">
        <v>1</v>
      </c>
      <c r="I3152" s="105"/>
      <c r="K3152" s="140" t="str">
        <f t="shared" si="150"/>
        <v>社政業務-社會福利-推行老人福利-獎補助費-對國內團體之捐助</v>
      </c>
      <c r="L3152" s="140" t="str">
        <f t="shared" si="151"/>
        <v>建立社區照顧關懷據點並設置巷弄長照站之充實設施設備費用-資本門</v>
      </c>
      <c r="M3152" s="40" t="str">
        <f t="shared" si="152"/>
        <v>臺中市霧峰區丁台社區發展協會</v>
      </c>
    </row>
    <row r="3153" spans="1:13" ht="75">
      <c r="A3153" s="102" t="s">
        <v>2796</v>
      </c>
      <c r="B3153" s="102" t="s">
        <v>3083</v>
      </c>
      <c r="C3153" s="102" t="s">
        <v>2592</v>
      </c>
      <c r="D3153" s="102" t="s">
        <v>2795</v>
      </c>
      <c r="E3153" s="103">
        <v>19</v>
      </c>
      <c r="F3153" s="104" t="s">
        <v>44</v>
      </c>
      <c r="G3153" s="106"/>
      <c r="H3153" s="76" t="s">
        <v>1</v>
      </c>
      <c r="I3153" s="105"/>
      <c r="K3153" s="140" t="str">
        <f t="shared" si="150"/>
        <v>社政業務-社會福利-推行老人福利-獎補助費-對國內團體之捐助</v>
      </c>
      <c r="L3153" s="140" t="str">
        <f t="shared" si="151"/>
        <v>建立社區照顧關懷據點並設置巷弄長照站之充實設施設備費用-經常門</v>
      </c>
      <c r="M3153" s="40" t="str">
        <f t="shared" si="152"/>
        <v>臺中市霧峰區丁台社區發展協會</v>
      </c>
    </row>
    <row r="3154" spans="1:13" ht="75">
      <c r="A3154" s="102" t="s">
        <v>2796</v>
      </c>
      <c r="B3154" s="102" t="s">
        <v>3627</v>
      </c>
      <c r="C3154" s="102" t="s">
        <v>3263</v>
      </c>
      <c r="D3154" s="102" t="s">
        <v>2795</v>
      </c>
      <c r="E3154" s="103">
        <v>10</v>
      </c>
      <c r="F3154" s="104" t="s">
        <v>44</v>
      </c>
      <c r="G3154" s="106"/>
      <c r="H3154" s="76" t="s">
        <v>1</v>
      </c>
      <c r="I3154" s="105"/>
      <c r="K3154" s="140" t="str">
        <f t="shared" si="150"/>
        <v>社政業務-社會福利-推行老人福利-獎補助費-對國內團體之捐助</v>
      </c>
      <c r="L3154" s="140" t="str">
        <f t="shared" si="151"/>
        <v>建立社區照顧關懷據點並設置巷弄長照站之「租金水電費用」</v>
      </c>
      <c r="M3154" s="40" t="str">
        <f t="shared" si="152"/>
        <v>臺中市豐原區翁明社區發展協會張林(悅-兌+V+兄)容</v>
      </c>
    </row>
    <row r="3155" spans="1:13" ht="56.25">
      <c r="A3155" s="102" t="s">
        <v>2796</v>
      </c>
      <c r="B3155" s="102" t="s">
        <v>3211</v>
      </c>
      <c r="C3155" s="102" t="s">
        <v>803</v>
      </c>
      <c r="D3155" s="102" t="s">
        <v>2795</v>
      </c>
      <c r="E3155" s="103">
        <v>7</v>
      </c>
      <c r="F3155" s="104" t="s">
        <v>44</v>
      </c>
      <c r="G3155" s="106"/>
      <c r="H3155" s="76" t="s">
        <v>1</v>
      </c>
      <c r="I3155" s="105"/>
      <c r="K3155" s="140" t="str">
        <f t="shared" si="150"/>
        <v>社政業務-社會福利-推行老人福利-獎補助費-對國內團體之捐助</v>
      </c>
      <c r="L3155" s="140" t="str">
        <f t="shared" si="151"/>
        <v>建立社區照顧關懷據點之充實設施設備費用-經常門</v>
      </c>
      <c r="M3155" s="40" t="str">
        <f t="shared" si="152"/>
        <v>臺中市霧峰區本堂社區發展協會</v>
      </c>
    </row>
    <row r="3156" spans="1:13" ht="75">
      <c r="A3156" s="102" t="s">
        <v>2796</v>
      </c>
      <c r="B3156" s="102" t="s">
        <v>3613</v>
      </c>
      <c r="C3156" s="102" t="s">
        <v>3092</v>
      </c>
      <c r="D3156" s="102" t="s">
        <v>2795</v>
      </c>
      <c r="E3156" s="103">
        <v>180</v>
      </c>
      <c r="F3156" s="104" t="s">
        <v>44</v>
      </c>
      <c r="G3156" s="106"/>
      <c r="H3156" s="76" t="s">
        <v>1</v>
      </c>
      <c r="I3156" s="105"/>
      <c r="K3156" s="140" t="str">
        <f t="shared" si="150"/>
        <v>社政業務-社會福利-推行老人福利-獎補助費-對國內團體之捐助</v>
      </c>
      <c r="L3156" s="140" t="str">
        <f t="shared" si="151"/>
        <v>建立社區照顧關懷據點並設置巷弄長照站之租金水電費用</v>
      </c>
      <c r="M3156" s="40" t="str">
        <f t="shared" si="152"/>
        <v>財團法人台中市私立甘霖社會福利慈善事業基金會</v>
      </c>
    </row>
    <row r="3157" spans="1:13" ht="93.75">
      <c r="A3157" s="102" t="s">
        <v>2796</v>
      </c>
      <c r="B3157" s="102" t="s">
        <v>3198</v>
      </c>
      <c r="C3157" s="102" t="s">
        <v>3297</v>
      </c>
      <c r="D3157" s="102" t="s">
        <v>2795</v>
      </c>
      <c r="E3157" s="103">
        <v>36</v>
      </c>
      <c r="F3157" s="104" t="s">
        <v>44</v>
      </c>
      <c r="G3157" s="106"/>
      <c r="H3157" s="76" t="s">
        <v>1</v>
      </c>
      <c r="I3157" s="105"/>
      <c r="K3157" s="140" t="str">
        <f t="shared" si="150"/>
        <v>社政業務-社會福利-推行老人福利-獎補助費-對國內團體之捐助</v>
      </c>
      <c r="L3157" s="140" t="str">
        <f t="shared" si="151"/>
        <v>建立社區照顧關懷據點並設置巷弄長照站之「預防及延緩失能照護計畫費用」</v>
      </c>
      <c r="M3157" s="40" t="str">
        <f t="shared" si="152"/>
        <v>財團法人臺中市私立信望愛智能發展中心</v>
      </c>
    </row>
    <row r="3158" spans="1:13" ht="93.75">
      <c r="A3158" s="102" t="s">
        <v>2796</v>
      </c>
      <c r="B3158" s="102" t="s">
        <v>3198</v>
      </c>
      <c r="C3158" s="102" t="s">
        <v>3599</v>
      </c>
      <c r="D3158" s="102" t="s">
        <v>2795</v>
      </c>
      <c r="E3158" s="103">
        <v>36</v>
      </c>
      <c r="F3158" s="104" t="s">
        <v>44</v>
      </c>
      <c r="G3158" s="106"/>
      <c r="H3158" s="76" t="s">
        <v>1</v>
      </c>
      <c r="I3158" s="105"/>
      <c r="K3158" s="140" t="str">
        <f t="shared" si="150"/>
        <v>社政業務-社會福利-推行老人福利-獎補助費-對國內團體之捐助</v>
      </c>
      <c r="L3158" s="140" t="str">
        <f t="shared" si="151"/>
        <v>建立社區照顧關懷據點並設置巷弄長照站之「預防及延緩失能照護計畫費用」</v>
      </c>
      <c r="M3158" s="40" t="str">
        <f t="shared" si="152"/>
        <v>財團法人中華民國佛教慈濟慈善事業基金會</v>
      </c>
    </row>
    <row r="3159" spans="1:13" ht="75">
      <c r="A3159" s="102" t="s">
        <v>2796</v>
      </c>
      <c r="B3159" s="102" t="s">
        <v>3610</v>
      </c>
      <c r="C3159" s="102" t="s">
        <v>3628</v>
      </c>
      <c r="D3159" s="102" t="s">
        <v>2795</v>
      </c>
      <c r="E3159" s="103">
        <v>20</v>
      </c>
      <c r="F3159" s="104" t="s">
        <v>44</v>
      </c>
      <c r="G3159" s="106"/>
      <c r="H3159" s="76" t="s">
        <v>1</v>
      </c>
      <c r="I3159" s="105"/>
      <c r="K3159" s="140" t="str">
        <f t="shared" si="150"/>
        <v>社政業務-社會福利-推行老人福利-獎補助費-對國內團體之捐助</v>
      </c>
      <c r="L3159" s="140" t="str">
        <f t="shared" si="151"/>
        <v>社區照顧關懷據點整合性補助計畫-「潛力型單位試辦」</v>
      </c>
      <c r="M3159" s="40" t="str">
        <f t="shared" si="152"/>
        <v>社團法人中華起初全人教育關懷協會</v>
      </c>
    </row>
    <row r="3160" spans="1:13" ht="75">
      <c r="A3160" s="102" t="s">
        <v>2796</v>
      </c>
      <c r="B3160" s="102" t="s">
        <v>3083</v>
      </c>
      <c r="C3160" s="102" t="s">
        <v>3194</v>
      </c>
      <c r="D3160" s="102" t="s">
        <v>2795</v>
      </c>
      <c r="E3160" s="103">
        <v>22</v>
      </c>
      <c r="F3160" s="104" t="s">
        <v>44</v>
      </c>
      <c r="G3160" s="106"/>
      <c r="H3160" s="76" t="s">
        <v>1</v>
      </c>
      <c r="I3160" s="105"/>
      <c r="K3160" s="140" t="str">
        <f t="shared" si="150"/>
        <v>社政業務-社會福利-推行老人福利-獎補助費-對國內團體之捐助</v>
      </c>
      <c r="L3160" s="140" t="str">
        <f t="shared" si="151"/>
        <v>建立社區照顧關懷據點並設置巷弄長照站之充實設施設備費用-經常門</v>
      </c>
      <c r="M3160" s="40" t="str">
        <f t="shared" si="152"/>
        <v>臺中市大甲區銅安社區發展協會</v>
      </c>
    </row>
    <row r="3161" spans="1:13" ht="75">
      <c r="A3161" s="102" t="s">
        <v>2796</v>
      </c>
      <c r="B3161" s="102" t="s">
        <v>3627</v>
      </c>
      <c r="C3161" s="102" t="s">
        <v>3246</v>
      </c>
      <c r="D3161" s="102" t="s">
        <v>2795</v>
      </c>
      <c r="E3161" s="103">
        <v>10</v>
      </c>
      <c r="F3161" s="104" t="s">
        <v>44</v>
      </c>
      <c r="G3161" s="106"/>
      <c r="H3161" s="76" t="s">
        <v>1</v>
      </c>
      <c r="I3161" s="105"/>
      <c r="K3161" s="140" t="str">
        <f t="shared" si="150"/>
        <v>社政業務-社會福利-推行老人福利-獎補助費-對國內團體之捐助</v>
      </c>
      <c r="L3161" s="140" t="str">
        <f t="shared" si="151"/>
        <v>建立社區照顧關懷據點並設置巷弄長照站之「租金水電費用」</v>
      </c>
      <c r="M3161" s="40" t="str">
        <f t="shared" si="152"/>
        <v>臺中市豐原區圳寮社區發展協會</v>
      </c>
    </row>
    <row r="3162" spans="1:13" ht="75">
      <c r="A3162" s="102" t="s">
        <v>2796</v>
      </c>
      <c r="B3162" s="102" t="s">
        <v>3185</v>
      </c>
      <c r="C3162" s="102" t="s">
        <v>3599</v>
      </c>
      <c r="D3162" s="102" t="s">
        <v>2795</v>
      </c>
      <c r="E3162" s="103">
        <v>36</v>
      </c>
      <c r="F3162" s="104" t="s">
        <v>44</v>
      </c>
      <c r="G3162" s="106"/>
      <c r="H3162" s="76" t="s">
        <v>1</v>
      </c>
      <c r="I3162" s="105"/>
      <c r="K3162" s="140" t="str">
        <f t="shared" si="150"/>
        <v>社政業務-社會福利-推行老人福利-獎補助費-對國內團體之捐助</v>
      </c>
      <c r="L3162" s="140" t="str">
        <f t="shared" si="151"/>
        <v>建立社區照顧關懷據點並設置巷弄站之「預防及延緩失能照護計畫費用」</v>
      </c>
      <c r="M3162" s="40" t="str">
        <f t="shared" si="152"/>
        <v>財團法人中華民國佛教慈濟慈善事業基金會</v>
      </c>
    </row>
    <row r="3163" spans="1:13" ht="75">
      <c r="A3163" s="102" t="s">
        <v>2796</v>
      </c>
      <c r="B3163" s="102" t="s">
        <v>3627</v>
      </c>
      <c r="C3163" s="102" t="s">
        <v>3629</v>
      </c>
      <c r="D3163" s="102" t="s">
        <v>2795</v>
      </c>
      <c r="E3163" s="103">
        <v>91</v>
      </c>
      <c r="F3163" s="104" t="s">
        <v>44</v>
      </c>
      <c r="G3163" s="106"/>
      <c r="H3163" s="76" t="s">
        <v>1</v>
      </c>
      <c r="I3163" s="105"/>
      <c r="K3163" s="140" t="str">
        <f t="shared" si="150"/>
        <v>社政業務-社會福利-推行老人福利-獎補助費-對國內團體之捐助</v>
      </c>
      <c r="L3163" s="140" t="str">
        <f t="shared" si="151"/>
        <v>建立社區照顧關懷據點並設置巷弄長照站之「租金水電費用」</v>
      </c>
      <c r="M3163" s="40" t="str">
        <f t="shared" si="152"/>
        <v>臺中市豐原區田心社區發展協會丁敏倉</v>
      </c>
    </row>
    <row r="3164" spans="1:13" ht="75">
      <c r="A3164" s="102" t="s">
        <v>2796</v>
      </c>
      <c r="B3164" s="102" t="s">
        <v>3613</v>
      </c>
      <c r="C3164" s="102" t="s">
        <v>3117</v>
      </c>
      <c r="D3164" s="102" t="s">
        <v>2795</v>
      </c>
      <c r="E3164" s="103">
        <v>24</v>
      </c>
      <c r="F3164" s="104" t="s">
        <v>44</v>
      </c>
      <c r="G3164" s="106"/>
      <c r="H3164" s="76" t="s">
        <v>1</v>
      </c>
      <c r="I3164" s="105"/>
      <c r="K3164" s="140" t="str">
        <f t="shared" si="150"/>
        <v>社政業務-社會福利-推行老人福利-獎補助費-對國內團體之捐助</v>
      </c>
      <c r="L3164" s="140" t="str">
        <f t="shared" si="151"/>
        <v>建立社區照顧關懷據點並設置巷弄長照站之租金水電費用</v>
      </c>
      <c r="M3164" s="40" t="str">
        <f t="shared" si="152"/>
        <v>臺中市太平區永隆社區發展協會</v>
      </c>
    </row>
    <row r="3165" spans="1:13" ht="56.25">
      <c r="A3165" s="102" t="s">
        <v>2796</v>
      </c>
      <c r="B3165" s="102" t="s">
        <v>3042</v>
      </c>
      <c r="C3165" s="102" t="s">
        <v>3092</v>
      </c>
      <c r="D3165" s="102" t="s">
        <v>2795</v>
      </c>
      <c r="E3165" s="103">
        <v>622</v>
      </c>
      <c r="F3165" s="104" t="s">
        <v>44</v>
      </c>
      <c r="G3165" s="106"/>
      <c r="H3165" s="76" t="s">
        <v>1</v>
      </c>
      <c r="I3165" s="105"/>
      <c r="K3165" s="140" t="str">
        <f t="shared" si="150"/>
        <v>社政業務-社會福利-推行老人福利-獎補助費-對國內團體之捐助</v>
      </c>
      <c r="L3165" s="140" t="str">
        <f t="shared" si="151"/>
        <v>建立社區照顧關懷據點並設置巷弄長照站</v>
      </c>
      <c r="M3165" s="40" t="str">
        <f t="shared" si="152"/>
        <v>財團法人台中市私立甘霖社會福利慈善事業基金會</v>
      </c>
    </row>
    <row r="3166" spans="1:13" ht="75">
      <c r="A3166" s="102" t="s">
        <v>2796</v>
      </c>
      <c r="B3166" s="102" t="s">
        <v>3630</v>
      </c>
      <c r="C3166" s="102" t="s">
        <v>3059</v>
      </c>
      <c r="D3166" s="102" t="s">
        <v>2795</v>
      </c>
      <c r="E3166" s="103">
        <v>30</v>
      </c>
      <c r="F3166" s="104" t="s">
        <v>44</v>
      </c>
      <c r="G3166" s="106"/>
      <c r="H3166" s="76" t="s">
        <v>1</v>
      </c>
      <c r="I3166" s="105"/>
      <c r="K3166" s="140" t="str">
        <f t="shared" si="150"/>
        <v>社政業務-社會福利-推行老人福利-獎補助費-對國內團體之捐助</v>
      </c>
      <c r="L3166" s="140" t="str">
        <f t="shared" si="151"/>
        <v>社區照顧關懷據點整合性補助計畫-「據點觀摩補助案」</v>
      </c>
      <c r="M3166" s="40" t="str">
        <f t="shared" si="152"/>
        <v>財團法人天主教聖母聖心修女會</v>
      </c>
    </row>
    <row r="3167" spans="1:13" ht="75">
      <c r="A3167" s="102" t="s">
        <v>2796</v>
      </c>
      <c r="B3167" s="102" t="s">
        <v>3627</v>
      </c>
      <c r="C3167" s="102" t="s">
        <v>3631</v>
      </c>
      <c r="D3167" s="102" t="s">
        <v>2795</v>
      </c>
      <c r="E3167" s="103">
        <v>180</v>
      </c>
      <c r="F3167" s="104" t="s">
        <v>44</v>
      </c>
      <c r="G3167" s="106"/>
      <c r="H3167" s="76" t="s">
        <v>1</v>
      </c>
      <c r="I3167" s="105"/>
      <c r="K3167" s="140" t="str">
        <f t="shared" si="150"/>
        <v>社政業務-社會福利-推行老人福利-獎補助費-對國內團體之捐助</v>
      </c>
      <c r="L3167" s="140" t="str">
        <f t="shared" si="151"/>
        <v>建立社區照顧關懷據點並設置巷弄長照站之「租金水電費用」</v>
      </c>
      <c r="M3167" s="40" t="str">
        <f t="shared" si="152"/>
        <v>社團法人中華民國紫宸運動文教協會呂芳瑩</v>
      </c>
    </row>
    <row r="3168" spans="1:13" ht="93.75">
      <c r="A3168" s="102" t="s">
        <v>2796</v>
      </c>
      <c r="B3168" s="102" t="s">
        <v>3198</v>
      </c>
      <c r="C3168" s="102" t="s">
        <v>3632</v>
      </c>
      <c r="D3168" s="102" t="s">
        <v>2795</v>
      </c>
      <c r="E3168" s="103">
        <v>27</v>
      </c>
      <c r="F3168" s="104" t="s">
        <v>44</v>
      </c>
      <c r="G3168" s="106"/>
      <c r="H3168" s="76" t="s">
        <v>1</v>
      </c>
      <c r="I3168" s="105"/>
      <c r="K3168" s="140" t="str">
        <f t="shared" si="150"/>
        <v>社政業務-社會福利-推行老人福利-獎補助費-對國內團體之捐助</v>
      </c>
      <c r="L3168" s="140" t="str">
        <f t="shared" si="151"/>
        <v>建立社區照顧關懷據點並設置巷弄長照站之「預防及延緩失能照護計畫費用」</v>
      </c>
      <c r="M3168" s="40" t="str">
        <f t="shared" si="152"/>
        <v>臺中市外埔區永豐社區發展協會</v>
      </c>
    </row>
    <row r="3169" spans="1:13" ht="56.25">
      <c r="A3169" s="102" t="s">
        <v>2796</v>
      </c>
      <c r="B3169" s="102" t="s">
        <v>3040</v>
      </c>
      <c r="C3169" s="102" t="s">
        <v>3059</v>
      </c>
      <c r="D3169" s="102" t="s">
        <v>2795</v>
      </c>
      <c r="E3169" s="103">
        <v>16</v>
      </c>
      <c r="F3169" s="104" t="s">
        <v>44</v>
      </c>
      <c r="G3169" s="106"/>
      <c r="H3169" s="76" t="s">
        <v>1</v>
      </c>
      <c r="I3169" s="105"/>
      <c r="K3169" s="140" t="str">
        <f t="shared" si="150"/>
        <v>社政業務-社會福利-推行老人福利-獎補助費-對國內團體之捐助</v>
      </c>
      <c r="L3169" s="140" t="str">
        <f t="shared" si="151"/>
        <v>獨居老人關懷訪視服務計畫關懷服務費及行政管理費</v>
      </c>
      <c r="M3169" s="40" t="str">
        <f t="shared" si="152"/>
        <v>財團法人天主教聖母聖心修女會</v>
      </c>
    </row>
    <row r="3170" spans="1:13" ht="56.25">
      <c r="A3170" s="102" t="s">
        <v>2796</v>
      </c>
      <c r="B3170" s="102" t="s">
        <v>3042</v>
      </c>
      <c r="C3170" s="102" t="s">
        <v>3064</v>
      </c>
      <c r="D3170" s="102" t="s">
        <v>2795</v>
      </c>
      <c r="E3170" s="103">
        <v>708</v>
      </c>
      <c r="F3170" s="104" t="s">
        <v>44</v>
      </c>
      <c r="G3170" s="106"/>
      <c r="H3170" s="76" t="s">
        <v>1</v>
      </c>
      <c r="I3170" s="105"/>
      <c r="K3170" s="140" t="str">
        <f t="shared" si="150"/>
        <v>社政業務-社會福利-推行老人福利-獎補助費-對國內團體之捐助</v>
      </c>
      <c r="L3170" s="140" t="str">
        <f t="shared" si="151"/>
        <v>建立社區照顧關懷據點並設置巷弄長照站</v>
      </c>
      <c r="M3170" s="40" t="str">
        <f t="shared" si="152"/>
        <v>臺中市東勢區石城社區發展協會詹勇助</v>
      </c>
    </row>
    <row r="3171" spans="1:13" ht="56.25">
      <c r="A3171" s="102" t="s">
        <v>2796</v>
      </c>
      <c r="B3171" s="102" t="s">
        <v>3042</v>
      </c>
      <c r="C3171" s="102" t="s">
        <v>3268</v>
      </c>
      <c r="D3171" s="102" t="s">
        <v>2795</v>
      </c>
      <c r="E3171" s="103">
        <v>708</v>
      </c>
      <c r="F3171" s="104" t="s">
        <v>44</v>
      </c>
      <c r="G3171" s="106"/>
      <c r="H3171" s="76" t="s">
        <v>1</v>
      </c>
      <c r="I3171" s="105"/>
      <c r="K3171" s="140" t="str">
        <f t="shared" si="150"/>
        <v>社政業務-社會福利-推行老人福利-獎補助費-對國內團體之捐助</v>
      </c>
      <c r="L3171" s="140" t="str">
        <f t="shared" si="151"/>
        <v>建立社區照顧關懷據點並設置巷弄長照站</v>
      </c>
      <c r="M3171" s="40" t="str">
        <f t="shared" si="152"/>
        <v>臺中市東勢區慶東社區發展協會</v>
      </c>
    </row>
    <row r="3172" spans="1:13" ht="56.25">
      <c r="A3172" s="102" t="s">
        <v>2796</v>
      </c>
      <c r="B3172" s="102" t="s">
        <v>3042</v>
      </c>
      <c r="C3172" s="102" t="s">
        <v>3184</v>
      </c>
      <c r="D3172" s="102" t="s">
        <v>2795</v>
      </c>
      <c r="E3172" s="103">
        <v>604</v>
      </c>
      <c r="F3172" s="104" t="s">
        <v>44</v>
      </c>
      <c r="G3172" s="106"/>
      <c r="H3172" s="76" t="s">
        <v>1</v>
      </c>
      <c r="I3172" s="105"/>
      <c r="K3172" s="140" t="str">
        <f t="shared" si="150"/>
        <v>社政業務-社會福利-推行老人福利-獎補助費-對國內團體之捐助</v>
      </c>
      <c r="L3172" s="140" t="str">
        <f t="shared" si="151"/>
        <v>建立社區照顧關懷據點並設置巷弄長照站</v>
      </c>
      <c r="M3172" s="40" t="str">
        <f t="shared" si="152"/>
        <v>臺中市霧峰區北柳社區發展協會廖招慈</v>
      </c>
    </row>
    <row r="3173" spans="1:13" ht="56.25">
      <c r="A3173" s="102" t="s">
        <v>2796</v>
      </c>
      <c r="B3173" s="102" t="s">
        <v>3042</v>
      </c>
      <c r="C3173" s="102" t="s">
        <v>3518</v>
      </c>
      <c r="D3173" s="102" t="s">
        <v>2795</v>
      </c>
      <c r="E3173" s="103">
        <v>721</v>
      </c>
      <c r="F3173" s="104" t="s">
        <v>44</v>
      </c>
      <c r="G3173" s="106"/>
      <c r="H3173" s="76" t="s">
        <v>1</v>
      </c>
      <c r="I3173" s="105"/>
      <c r="K3173" s="140" t="str">
        <f t="shared" si="150"/>
        <v>社政業務-社會福利-推行老人福利-獎補助費-對國內團體之捐助</v>
      </c>
      <c r="L3173" s="140" t="str">
        <f t="shared" si="151"/>
        <v>建立社區照顧關懷據點並設置巷弄長照站</v>
      </c>
      <c r="M3173" s="40" t="str">
        <f t="shared" si="152"/>
        <v>臺中市沙鹿區沙鹿社區發展協會</v>
      </c>
    </row>
    <row r="3174" spans="1:13" ht="56.25">
      <c r="A3174" s="102" t="s">
        <v>2796</v>
      </c>
      <c r="B3174" s="102" t="s">
        <v>3042</v>
      </c>
      <c r="C3174" s="102" t="s">
        <v>372</v>
      </c>
      <c r="D3174" s="102" t="s">
        <v>2795</v>
      </c>
      <c r="E3174" s="103">
        <v>708</v>
      </c>
      <c r="F3174" s="104" t="s">
        <v>44</v>
      </c>
      <c r="G3174" s="106"/>
      <c r="H3174" s="76" t="s">
        <v>1</v>
      </c>
      <c r="I3174" s="105"/>
      <c r="K3174" s="140" t="str">
        <f t="shared" si="150"/>
        <v>社政業務-社會福利-推行老人福利-獎補助費-對國內團體之捐助</v>
      </c>
      <c r="L3174" s="140" t="str">
        <f t="shared" si="151"/>
        <v>建立社區照顧關懷據點並設置巷弄長照站</v>
      </c>
      <c r="M3174" s="40" t="str">
        <f t="shared" si="152"/>
        <v>臺中市石岡區萬安社區發展協會</v>
      </c>
    </row>
    <row r="3175" spans="1:13" ht="75">
      <c r="A3175" s="102" t="s">
        <v>2796</v>
      </c>
      <c r="B3175" s="102" t="s">
        <v>3627</v>
      </c>
      <c r="C3175" s="102" t="s">
        <v>3080</v>
      </c>
      <c r="D3175" s="102" t="s">
        <v>2795</v>
      </c>
      <c r="E3175" s="103">
        <v>17</v>
      </c>
      <c r="F3175" s="104" t="s">
        <v>44</v>
      </c>
      <c r="G3175" s="106"/>
      <c r="H3175" s="76" t="s">
        <v>1</v>
      </c>
      <c r="I3175" s="105"/>
      <c r="K3175" s="140" t="str">
        <f t="shared" si="150"/>
        <v>社政業務-社會福利-推行老人福利-獎補助費-對國內團體之捐助</v>
      </c>
      <c r="L3175" s="140" t="str">
        <f t="shared" si="151"/>
        <v>建立社區照顧關懷據點並設置巷弄長照站之「租金水電費用」</v>
      </c>
      <c r="M3175" s="40" t="str">
        <f t="shared" si="152"/>
        <v>臺中市豐原區翁子社區發展協會</v>
      </c>
    </row>
    <row r="3176" spans="1:13" ht="75">
      <c r="A3176" s="102" t="s">
        <v>2796</v>
      </c>
      <c r="B3176" s="102" t="s">
        <v>3627</v>
      </c>
      <c r="C3176" s="102" t="s">
        <v>3153</v>
      </c>
      <c r="D3176" s="102" t="s">
        <v>2795</v>
      </c>
      <c r="E3176" s="103">
        <v>7</v>
      </c>
      <c r="F3176" s="104" t="s">
        <v>44</v>
      </c>
      <c r="G3176" s="106"/>
      <c r="H3176" s="76" t="s">
        <v>1</v>
      </c>
      <c r="I3176" s="105"/>
      <c r="K3176" s="140" t="str">
        <f t="shared" si="150"/>
        <v>社政業務-社會福利-推行老人福利-獎補助費-對國內團體之捐助</v>
      </c>
      <c r="L3176" s="140" t="str">
        <f t="shared" si="151"/>
        <v>建立社區照顧關懷據點並設置巷弄長照站之「租金水電費用」</v>
      </c>
      <c r="M3176" s="40" t="str">
        <f t="shared" si="152"/>
        <v>臺中市豐原區豐田社區發展協會</v>
      </c>
    </row>
    <row r="3177" spans="1:13" ht="56.25">
      <c r="A3177" s="102" t="s">
        <v>2796</v>
      </c>
      <c r="B3177" s="102" t="s">
        <v>3099</v>
      </c>
      <c r="C3177" s="102" t="s">
        <v>3599</v>
      </c>
      <c r="D3177" s="102" t="s">
        <v>2795</v>
      </c>
      <c r="E3177" s="103">
        <v>15</v>
      </c>
      <c r="F3177" s="104" t="s">
        <v>44</v>
      </c>
      <c r="G3177" s="106"/>
      <c r="H3177" s="76" t="s">
        <v>1</v>
      </c>
      <c r="I3177" s="105"/>
      <c r="K3177" s="140" t="str">
        <f t="shared" si="150"/>
        <v>社政業務-社會福利-推行老人福利-獎補助費-對國內團體之捐助</v>
      </c>
      <c r="L3177" s="140" t="str">
        <f t="shared" si="151"/>
        <v>建立社區照顧關懷據點之充實設施設備-經常門</v>
      </c>
      <c r="M3177" s="40" t="str">
        <f t="shared" si="152"/>
        <v>財團法人中華民國佛教慈濟慈善事業基金會</v>
      </c>
    </row>
    <row r="3178" spans="1:13" ht="75">
      <c r="A3178" s="102" t="s">
        <v>2796</v>
      </c>
      <c r="B3178" s="102" t="s">
        <v>3613</v>
      </c>
      <c r="C3178" s="102" t="s">
        <v>3110</v>
      </c>
      <c r="D3178" s="102" t="s">
        <v>2795</v>
      </c>
      <c r="E3178" s="103">
        <v>6</v>
      </c>
      <c r="F3178" s="104" t="s">
        <v>44</v>
      </c>
      <c r="G3178" s="106"/>
      <c r="H3178" s="76" t="s">
        <v>1</v>
      </c>
      <c r="I3178" s="105"/>
      <c r="K3178" s="140" t="str">
        <f t="shared" si="150"/>
        <v>社政業務-社會福利-推行老人福利-獎補助費-對國內團體之捐助</v>
      </c>
      <c r="L3178" s="140" t="str">
        <f t="shared" si="151"/>
        <v>建立社區照顧關懷據點並設置巷弄長照站之租金水電費用</v>
      </c>
      <c r="M3178" s="40" t="str">
        <f t="shared" si="152"/>
        <v>臺中市弘馨社會福利關懷協會</v>
      </c>
    </row>
    <row r="3179" spans="1:13" ht="75">
      <c r="A3179" s="102" t="s">
        <v>2796</v>
      </c>
      <c r="B3179" s="102" t="s">
        <v>3166</v>
      </c>
      <c r="C3179" s="102" t="s">
        <v>75</v>
      </c>
      <c r="D3179" s="102" t="s">
        <v>2795</v>
      </c>
      <c r="E3179" s="103">
        <v>36</v>
      </c>
      <c r="F3179" s="104" t="s">
        <v>44</v>
      </c>
      <c r="G3179" s="106"/>
      <c r="H3179" s="76" t="s">
        <v>1</v>
      </c>
      <c r="I3179" s="105"/>
      <c r="K3179" s="140" t="str">
        <f t="shared" si="150"/>
        <v>社政業務-社會福利-推行老人福利-獎補助費-對國內團體之捐助</v>
      </c>
      <c r="L3179" s="140" t="str">
        <f t="shared" si="151"/>
        <v>建立社區照顧關懷據點並設置巷弄長照站之預防及延緩失能照護計畫</v>
      </c>
      <c r="M3179" s="40" t="str">
        <f t="shared" si="152"/>
        <v>臺中市大甲區建興社區發展協會</v>
      </c>
    </row>
    <row r="3180" spans="1:13" ht="75">
      <c r="A3180" s="102" t="s">
        <v>2796</v>
      </c>
      <c r="B3180" s="102" t="s">
        <v>3166</v>
      </c>
      <c r="C3180" s="102" t="s">
        <v>784</v>
      </c>
      <c r="D3180" s="102" t="s">
        <v>2795</v>
      </c>
      <c r="E3180" s="103">
        <v>36</v>
      </c>
      <c r="F3180" s="104" t="s">
        <v>44</v>
      </c>
      <c r="G3180" s="106"/>
      <c r="H3180" s="76" t="s">
        <v>1</v>
      </c>
      <c r="I3180" s="105"/>
      <c r="K3180" s="140" t="str">
        <f t="shared" si="150"/>
        <v>社政業務-社會福利-推行老人福利-獎補助費-對國內團體之捐助</v>
      </c>
      <c r="L3180" s="140" t="str">
        <f t="shared" si="151"/>
        <v>建立社區照顧關懷據點並設置巷弄長照站之預防及延緩失能照護計畫</v>
      </c>
      <c r="M3180" s="40" t="str">
        <f t="shared" si="152"/>
        <v>臺中市大甲區日南社區發展協會</v>
      </c>
    </row>
    <row r="3181" spans="1:13" ht="93.75">
      <c r="A3181" s="102" t="s">
        <v>2796</v>
      </c>
      <c r="B3181" s="102" t="s">
        <v>3198</v>
      </c>
      <c r="C3181" s="102" t="s">
        <v>3186</v>
      </c>
      <c r="D3181" s="102" t="s">
        <v>2795</v>
      </c>
      <c r="E3181" s="103">
        <v>36</v>
      </c>
      <c r="F3181" s="104" t="s">
        <v>44</v>
      </c>
      <c r="G3181" s="106"/>
      <c r="H3181" s="76" t="s">
        <v>1</v>
      </c>
      <c r="I3181" s="105"/>
      <c r="K3181" s="140" t="str">
        <f t="shared" si="150"/>
        <v>社政業務-社會福利-推行老人福利-獎補助費-對國內團體之捐助</v>
      </c>
      <c r="L3181" s="140" t="str">
        <f t="shared" si="151"/>
        <v>建立社區照顧關懷據點並設置巷弄長照站之「預防及延緩失能照護計畫費用」</v>
      </c>
      <c r="M3181" s="40" t="str">
        <f t="shared" si="152"/>
        <v>社團法人臺中市沐風60長者之愛關懷協會</v>
      </c>
    </row>
    <row r="3182" spans="1:13" ht="75">
      <c r="A3182" s="102" t="s">
        <v>2796</v>
      </c>
      <c r="B3182" s="102" t="s">
        <v>3613</v>
      </c>
      <c r="C3182" s="102" t="s">
        <v>3114</v>
      </c>
      <c r="D3182" s="102" t="s">
        <v>2795</v>
      </c>
      <c r="E3182" s="103">
        <v>34</v>
      </c>
      <c r="F3182" s="104" t="s">
        <v>44</v>
      </c>
      <c r="G3182" s="106"/>
      <c r="H3182" s="76" t="s">
        <v>1</v>
      </c>
      <c r="I3182" s="105"/>
      <c r="K3182" s="140" t="str">
        <f t="shared" si="150"/>
        <v>社政業務-社會福利-推行老人福利-獎補助費-對國內團體之捐助</v>
      </c>
      <c r="L3182" s="140" t="str">
        <f t="shared" si="151"/>
        <v>建立社區照顧關懷據點並設置巷弄長照站之租金水電費用</v>
      </c>
      <c r="M3182" s="40" t="str">
        <f t="shared" si="152"/>
        <v>中華民國紅心字會</v>
      </c>
    </row>
    <row r="3183" spans="1:13" ht="75">
      <c r="A3183" s="102" t="s">
        <v>2796</v>
      </c>
      <c r="B3183" s="102" t="s">
        <v>3633</v>
      </c>
      <c r="C3183" s="102" t="s">
        <v>3041</v>
      </c>
      <c r="D3183" s="102" t="s">
        <v>2795</v>
      </c>
      <c r="E3183" s="103">
        <v>48</v>
      </c>
      <c r="F3183" s="104" t="s">
        <v>44</v>
      </c>
      <c r="G3183" s="106"/>
      <c r="H3183" s="76" t="s">
        <v>1</v>
      </c>
      <c r="I3183" s="105"/>
      <c r="K3183" s="140" t="str">
        <f t="shared" si="150"/>
        <v>社政業務-社會福利-推行老人福利-獎補助費-對國內團體之捐助</v>
      </c>
      <c r="L3183" s="140" t="str">
        <f t="shared" si="151"/>
        <v>建立社區照顧關懷據點暨巷弄長照站之「租金水電費用」</v>
      </c>
      <c r="M3183" s="40" t="str">
        <f t="shared" si="152"/>
        <v>臺中市大雅區文雅社區發展協會劉亦銘</v>
      </c>
    </row>
    <row r="3184" spans="1:13" ht="75">
      <c r="A3184" s="102" t="s">
        <v>2796</v>
      </c>
      <c r="B3184" s="102" t="s">
        <v>3633</v>
      </c>
      <c r="C3184" s="102" t="s">
        <v>3634</v>
      </c>
      <c r="D3184" s="102" t="s">
        <v>2795</v>
      </c>
      <c r="E3184" s="103">
        <v>108</v>
      </c>
      <c r="F3184" s="104" t="s">
        <v>44</v>
      </c>
      <c r="G3184" s="106"/>
      <c r="H3184" s="76" t="s">
        <v>1</v>
      </c>
      <c r="I3184" s="105"/>
      <c r="K3184" s="140" t="str">
        <f t="shared" si="150"/>
        <v>社政業務-社會福利-推行老人福利-獎補助費-對國內團體之捐助</v>
      </c>
      <c r="L3184" s="140" t="str">
        <f t="shared" si="151"/>
        <v>建立社區照顧關懷據點暨巷弄長照站之「租金水電費用」</v>
      </c>
      <c r="M3184" s="40" t="str">
        <f t="shared" si="152"/>
        <v>臺中市麥之鄉產業發展協會張文炎</v>
      </c>
    </row>
    <row r="3185" spans="1:13" ht="56.25">
      <c r="A3185" s="102" t="s">
        <v>2796</v>
      </c>
      <c r="B3185" s="102" t="s">
        <v>3520</v>
      </c>
      <c r="C3185" s="102" t="s">
        <v>3103</v>
      </c>
      <c r="D3185" s="102" t="s">
        <v>2795</v>
      </c>
      <c r="E3185" s="103">
        <v>30</v>
      </c>
      <c r="F3185" s="104" t="s">
        <v>44</v>
      </c>
      <c r="G3185" s="106"/>
      <c r="H3185" s="76" t="s">
        <v>1</v>
      </c>
      <c r="I3185" s="105"/>
      <c r="K3185" s="140" t="str">
        <f t="shared" si="150"/>
        <v>社政業務-社會福利-推行老人福利-獎補助費-對國內團體之捐助</v>
      </c>
      <c r="L3185" s="140" t="str">
        <f t="shared" si="151"/>
        <v>建立社區照顧關懷據點之充實設施設備費用-資本門</v>
      </c>
      <c r="M3185" s="40" t="str">
        <f t="shared" si="152"/>
        <v>社團法人台灣基督教好牧人全人關顧協會</v>
      </c>
    </row>
    <row r="3186" spans="1:13" ht="75">
      <c r="A3186" s="102" t="s">
        <v>2796</v>
      </c>
      <c r="B3186" s="102" t="s">
        <v>3627</v>
      </c>
      <c r="C3186" s="102" t="s">
        <v>3123</v>
      </c>
      <c r="D3186" s="102" t="s">
        <v>2795</v>
      </c>
      <c r="E3186" s="103">
        <v>48</v>
      </c>
      <c r="F3186" s="104" t="s">
        <v>44</v>
      </c>
      <c r="G3186" s="106"/>
      <c r="H3186" s="76" t="s">
        <v>1</v>
      </c>
      <c r="I3186" s="105"/>
      <c r="K3186" s="140" t="str">
        <f t="shared" si="150"/>
        <v>社政業務-社會福利-推行老人福利-獎補助費-對國內團體之捐助</v>
      </c>
      <c r="L3186" s="140" t="str">
        <f t="shared" si="151"/>
        <v>建立社區照顧關懷據點並設置巷弄長照站之「租金水電費用」</v>
      </c>
      <c r="M3186" s="40" t="str">
        <f t="shared" si="152"/>
        <v>臺中市豐原區翁社社區發展協會</v>
      </c>
    </row>
    <row r="3187" spans="1:13" ht="56.25">
      <c r="A3187" s="102" t="s">
        <v>2796</v>
      </c>
      <c r="B3187" s="102" t="s">
        <v>3635</v>
      </c>
      <c r="C3187" s="102" t="s">
        <v>908</v>
      </c>
      <c r="D3187" s="102" t="s">
        <v>2795</v>
      </c>
      <c r="E3187" s="103">
        <v>4</v>
      </c>
      <c r="F3187" s="104" t="s">
        <v>44</v>
      </c>
      <c r="G3187" s="106"/>
      <c r="H3187" s="76" t="s">
        <v>1</v>
      </c>
      <c r="I3187" s="105"/>
      <c r="K3187" s="140" t="str">
        <f t="shared" si="150"/>
        <v>社政業務-社會福利-推行老人福利-獎補助費-對國內團體之捐助</v>
      </c>
      <c r="L3187" s="140" t="str">
        <f t="shared" si="151"/>
        <v>建立社區照顧關懷據點之充實廚房設施設備費用-經常門</v>
      </c>
      <c r="M3187" s="40" t="str">
        <f t="shared" si="152"/>
        <v>臺中市霧峰區桐林社區發展協會</v>
      </c>
    </row>
    <row r="3188" spans="1:13" ht="56.25">
      <c r="A3188" s="102" t="s">
        <v>2796</v>
      </c>
      <c r="B3188" s="102" t="s">
        <v>3211</v>
      </c>
      <c r="C3188" s="102" t="s">
        <v>3636</v>
      </c>
      <c r="D3188" s="102" t="s">
        <v>2795</v>
      </c>
      <c r="E3188" s="103">
        <v>4</v>
      </c>
      <c r="F3188" s="104" t="s">
        <v>44</v>
      </c>
      <c r="G3188" s="106"/>
      <c r="H3188" s="76" t="s">
        <v>1</v>
      </c>
      <c r="I3188" s="105"/>
      <c r="K3188" s="140" t="str">
        <f t="shared" si="150"/>
        <v>社政業務-社會福利-推行老人福利-獎補助費-對國內團體之捐助</v>
      </c>
      <c r="L3188" s="140" t="str">
        <f t="shared" si="151"/>
        <v>建立社區照顧關懷據點之充實設施設備費用-經常門</v>
      </c>
      <c r="M3188" s="40" t="str">
        <f t="shared" si="152"/>
        <v>臺中市大甲區德化社區發展協會</v>
      </c>
    </row>
    <row r="3189" spans="1:13" ht="75">
      <c r="A3189" s="102" t="s">
        <v>2796</v>
      </c>
      <c r="B3189" s="102" t="s">
        <v>3613</v>
      </c>
      <c r="C3189" s="102" t="s">
        <v>3637</v>
      </c>
      <c r="D3189" s="102" t="s">
        <v>2795</v>
      </c>
      <c r="E3189" s="103">
        <v>36</v>
      </c>
      <c r="F3189" s="104" t="s">
        <v>44</v>
      </c>
      <c r="G3189" s="106"/>
      <c r="H3189" s="76" t="s">
        <v>1</v>
      </c>
      <c r="I3189" s="105"/>
      <c r="K3189" s="140" t="str">
        <f t="shared" si="150"/>
        <v>社政業務-社會福利-推行老人福利-獎補助費-對國內團體之捐助</v>
      </c>
      <c r="L3189" s="140" t="str">
        <f t="shared" si="151"/>
        <v>建立社區照顧關懷據點並設置巷弄長照站之租金水電費用</v>
      </c>
      <c r="M3189" s="40" t="str">
        <f t="shared" si="152"/>
        <v>財團法人水源地文教基金會</v>
      </c>
    </row>
    <row r="3190" spans="1:13" ht="75">
      <c r="A3190" s="102" t="s">
        <v>2796</v>
      </c>
      <c r="B3190" s="102" t="s">
        <v>3079</v>
      </c>
      <c r="C3190" s="102" t="s">
        <v>3089</v>
      </c>
      <c r="D3190" s="102" t="s">
        <v>2795</v>
      </c>
      <c r="E3190" s="103">
        <v>33</v>
      </c>
      <c r="F3190" s="104" t="s">
        <v>44</v>
      </c>
      <c r="G3190" s="106"/>
      <c r="H3190" s="76" t="s">
        <v>1</v>
      </c>
      <c r="I3190" s="105"/>
      <c r="K3190" s="140" t="str">
        <f t="shared" si="150"/>
        <v>社政業務-社會福利-推行老人福利-獎補助費-對國內團體之捐助</v>
      </c>
      <c r="L3190" s="140" t="str">
        <f t="shared" si="151"/>
        <v>建立社區照顧關懷據點並設置巷弄長照站之充實設施設備費用-資本門</v>
      </c>
      <c r="M3190" s="40" t="str">
        <f t="shared" si="152"/>
        <v>臺中市大里區塗城社區發展協會</v>
      </c>
    </row>
    <row r="3191" spans="1:13" ht="75">
      <c r="A3191" s="102" t="s">
        <v>2796</v>
      </c>
      <c r="B3191" s="102" t="s">
        <v>3083</v>
      </c>
      <c r="C3191" s="102" t="s">
        <v>3089</v>
      </c>
      <c r="D3191" s="102" t="s">
        <v>2795</v>
      </c>
      <c r="E3191" s="103">
        <v>8</v>
      </c>
      <c r="F3191" s="104" t="s">
        <v>44</v>
      </c>
      <c r="G3191" s="106"/>
      <c r="H3191" s="76" t="s">
        <v>1</v>
      </c>
      <c r="I3191" s="105"/>
      <c r="K3191" s="140" t="str">
        <f t="shared" si="150"/>
        <v>社政業務-社會福利-推行老人福利-獎補助費-對國內團體之捐助</v>
      </c>
      <c r="L3191" s="140" t="str">
        <f t="shared" si="151"/>
        <v>建立社區照顧關懷據點並設置巷弄長照站之充實設施設備費用-經常門</v>
      </c>
      <c r="M3191" s="40" t="str">
        <f t="shared" si="152"/>
        <v>臺中市大里區塗城社區發展協會</v>
      </c>
    </row>
    <row r="3192" spans="1:13" ht="75">
      <c r="A3192" s="102" t="s">
        <v>2796</v>
      </c>
      <c r="B3192" s="102" t="s">
        <v>3613</v>
      </c>
      <c r="C3192" s="102" t="s">
        <v>3638</v>
      </c>
      <c r="D3192" s="102" t="s">
        <v>2795</v>
      </c>
      <c r="E3192" s="103">
        <v>24</v>
      </c>
      <c r="F3192" s="104" t="s">
        <v>44</v>
      </c>
      <c r="G3192" s="106"/>
      <c r="H3192" s="76" t="s">
        <v>1</v>
      </c>
      <c r="I3192" s="105"/>
      <c r="K3192" s="140" t="str">
        <f t="shared" si="150"/>
        <v>社政業務-社會福利-推行老人福利-獎補助費-對國內團體之捐助</v>
      </c>
      <c r="L3192" s="140" t="str">
        <f t="shared" si="151"/>
        <v>建立社區照顧關懷據點並設置巷弄長照站之租金水電費用</v>
      </c>
      <c r="M3192" s="40" t="str">
        <f t="shared" si="152"/>
        <v>台中市北屯區仁愛社區發展協會</v>
      </c>
    </row>
    <row r="3193" spans="1:13" ht="75">
      <c r="A3193" s="102" t="s">
        <v>2796</v>
      </c>
      <c r="B3193" s="102" t="s">
        <v>3613</v>
      </c>
      <c r="C3193" s="102" t="s">
        <v>3110</v>
      </c>
      <c r="D3193" s="102" t="s">
        <v>2795</v>
      </c>
      <c r="E3193" s="103">
        <v>5</v>
      </c>
      <c r="F3193" s="104" t="s">
        <v>44</v>
      </c>
      <c r="G3193" s="106"/>
      <c r="H3193" s="76" t="s">
        <v>1</v>
      </c>
      <c r="I3193" s="105"/>
      <c r="K3193" s="140" t="str">
        <f t="shared" si="150"/>
        <v>社政業務-社會福利-推行老人福利-獎補助費-對國內團體之捐助</v>
      </c>
      <c r="L3193" s="140" t="str">
        <f t="shared" si="151"/>
        <v>建立社區照顧關懷據點並設置巷弄長照站之租金水電費用</v>
      </c>
      <c r="M3193" s="40" t="str">
        <f t="shared" si="152"/>
        <v>臺中市弘馨社會福利關懷協會</v>
      </c>
    </row>
    <row r="3194" spans="1:13" ht="75">
      <c r="A3194" s="102" t="s">
        <v>2796</v>
      </c>
      <c r="B3194" s="102" t="s">
        <v>3613</v>
      </c>
      <c r="C3194" s="102" t="s">
        <v>3587</v>
      </c>
      <c r="D3194" s="102" t="s">
        <v>2795</v>
      </c>
      <c r="E3194" s="103">
        <v>18</v>
      </c>
      <c r="F3194" s="104" t="s">
        <v>44</v>
      </c>
      <c r="G3194" s="106"/>
      <c r="H3194" s="76" t="s">
        <v>1</v>
      </c>
      <c r="I3194" s="105"/>
      <c r="K3194" s="140" t="str">
        <f t="shared" si="150"/>
        <v>社政業務-社會福利-推行老人福利-獎補助費-對國內團體之捐助</v>
      </c>
      <c r="L3194" s="140" t="str">
        <f t="shared" si="151"/>
        <v>建立社區照顧關懷據點並設置巷弄長照站之租金水電費用</v>
      </c>
      <c r="M3194" s="40" t="str">
        <f t="shared" si="152"/>
        <v>社團法人臺中市北屯區三光社區發展協會</v>
      </c>
    </row>
    <row r="3195" spans="1:13" ht="75">
      <c r="A3195" s="102" t="s">
        <v>2796</v>
      </c>
      <c r="B3195" s="102" t="s">
        <v>3613</v>
      </c>
      <c r="C3195" s="102" t="s">
        <v>3287</v>
      </c>
      <c r="D3195" s="102" t="s">
        <v>2795</v>
      </c>
      <c r="E3195" s="103">
        <v>22</v>
      </c>
      <c r="F3195" s="104" t="s">
        <v>44</v>
      </c>
      <c r="G3195" s="106"/>
      <c r="H3195" s="76" t="s">
        <v>1</v>
      </c>
      <c r="I3195" s="105"/>
      <c r="K3195" s="140" t="str">
        <f t="shared" si="150"/>
        <v>社政業務-社會福利-推行老人福利-獎補助費-對國內團體之捐助</v>
      </c>
      <c r="L3195" s="140" t="str">
        <f t="shared" si="151"/>
        <v>建立社區照顧關懷據點並設置巷弄長照站之租金水電費用</v>
      </c>
      <c r="M3195" s="40" t="str">
        <f t="shared" si="152"/>
        <v>財團法人臺中市私立肯納自閉症社會福利基金會</v>
      </c>
    </row>
    <row r="3196" spans="1:13" ht="75">
      <c r="A3196" s="102" t="s">
        <v>2796</v>
      </c>
      <c r="B3196" s="102" t="s">
        <v>3613</v>
      </c>
      <c r="C3196" s="102" t="s">
        <v>3639</v>
      </c>
      <c r="D3196" s="102" t="s">
        <v>2795</v>
      </c>
      <c r="E3196" s="103">
        <v>42</v>
      </c>
      <c r="F3196" s="104" t="s">
        <v>44</v>
      </c>
      <c r="G3196" s="106"/>
      <c r="H3196" s="76" t="s">
        <v>1</v>
      </c>
      <c r="I3196" s="105"/>
      <c r="K3196" s="140" t="str">
        <f t="shared" si="150"/>
        <v>社政業務-社會福利-推行老人福利-獎補助費-對國內團體之捐助</v>
      </c>
      <c r="L3196" s="140" t="str">
        <f t="shared" si="151"/>
        <v>建立社區照顧關懷據點並設置巷弄長照站之租金水電費用</v>
      </c>
      <c r="M3196" s="40" t="str">
        <f t="shared" si="152"/>
        <v>臺中市工學長青協進會王文明</v>
      </c>
    </row>
    <row r="3197" spans="1:13" ht="56.25">
      <c r="A3197" s="102" t="s">
        <v>2796</v>
      </c>
      <c r="B3197" s="102" t="s">
        <v>3042</v>
      </c>
      <c r="C3197" s="102" t="s">
        <v>2511</v>
      </c>
      <c r="D3197" s="102" t="s">
        <v>2795</v>
      </c>
      <c r="E3197" s="103">
        <v>85</v>
      </c>
      <c r="F3197" s="104" t="s">
        <v>44</v>
      </c>
      <c r="G3197" s="106"/>
      <c r="H3197" s="76" t="s">
        <v>1</v>
      </c>
      <c r="I3197" s="105"/>
      <c r="K3197" s="140" t="str">
        <f t="shared" si="150"/>
        <v>社政業務-社會福利-推行老人福利-獎補助費-對國內團體之捐助</v>
      </c>
      <c r="L3197" s="140" t="str">
        <f t="shared" si="151"/>
        <v>建立社區照顧關懷據點並設置巷弄長照站</v>
      </c>
      <c r="M3197" s="40" t="str">
        <f t="shared" si="152"/>
        <v>臺中市東勢區中嵙社區發展協會</v>
      </c>
    </row>
    <row r="3198" spans="1:13" ht="56.25">
      <c r="A3198" s="102" t="s">
        <v>2796</v>
      </c>
      <c r="B3198" s="102" t="s">
        <v>3042</v>
      </c>
      <c r="C3198" s="102" t="s">
        <v>372</v>
      </c>
      <c r="D3198" s="102" t="s">
        <v>2795</v>
      </c>
      <c r="E3198" s="103">
        <v>36</v>
      </c>
      <c r="F3198" s="104" t="s">
        <v>44</v>
      </c>
      <c r="G3198" s="106"/>
      <c r="H3198" s="76" t="s">
        <v>1</v>
      </c>
      <c r="I3198" s="105"/>
      <c r="K3198" s="140" t="str">
        <f t="shared" si="150"/>
        <v>社政業務-社會福利-推行老人福利-獎補助費-對國內團體之捐助</v>
      </c>
      <c r="L3198" s="140" t="str">
        <f t="shared" si="151"/>
        <v>建立社區照顧關懷據點並設置巷弄長照站</v>
      </c>
      <c r="M3198" s="40" t="str">
        <f t="shared" si="152"/>
        <v>臺中市石岡區萬安社區發展協會</v>
      </c>
    </row>
    <row r="3199" spans="1:13" ht="56.25">
      <c r="A3199" s="102" t="s">
        <v>2796</v>
      </c>
      <c r="B3199" s="102" t="s">
        <v>3042</v>
      </c>
      <c r="C3199" s="102" t="s">
        <v>512</v>
      </c>
      <c r="D3199" s="102" t="s">
        <v>2795</v>
      </c>
      <c r="E3199" s="103">
        <v>36</v>
      </c>
      <c r="F3199" s="104" t="s">
        <v>44</v>
      </c>
      <c r="G3199" s="106"/>
      <c r="H3199" s="76" t="s">
        <v>1</v>
      </c>
      <c r="I3199" s="105"/>
      <c r="K3199" s="140" t="str">
        <f t="shared" si="150"/>
        <v>社政業務-社會福利-推行老人福利-獎補助費-對國內團體之捐助</v>
      </c>
      <c r="L3199" s="140" t="str">
        <f t="shared" si="151"/>
        <v>建立社區照顧關懷據點並設置巷弄長照站</v>
      </c>
      <c r="M3199" s="40" t="str">
        <f t="shared" si="152"/>
        <v>臺中市清水區南社社區發展協會</v>
      </c>
    </row>
    <row r="3200" spans="1:13" ht="56.25">
      <c r="A3200" s="102" t="s">
        <v>2796</v>
      </c>
      <c r="B3200" s="102" t="s">
        <v>3047</v>
      </c>
      <c r="C3200" s="102" t="s">
        <v>3640</v>
      </c>
      <c r="D3200" s="102" t="s">
        <v>2795</v>
      </c>
      <c r="E3200" s="103">
        <v>36</v>
      </c>
      <c r="F3200" s="104" t="s">
        <v>44</v>
      </c>
      <c r="G3200" s="106"/>
      <c r="H3200" s="76" t="s">
        <v>1</v>
      </c>
      <c r="I3200" s="105"/>
      <c r="K3200" s="140" t="str">
        <f t="shared" si="150"/>
        <v>社政業務-社會福利-推行老人福利-獎補助費-對國內團體之捐助</v>
      </c>
      <c r="L3200" s="140" t="str">
        <f t="shared" si="151"/>
        <v>建立社區照顧關懷據點</v>
      </c>
      <c r="M3200" s="40" t="str">
        <f t="shared" si="152"/>
        <v>臺中市大肚區社腳社區發展協會</v>
      </c>
    </row>
    <row r="3201" spans="1:13" ht="75">
      <c r="A3201" s="102" t="s">
        <v>2796</v>
      </c>
      <c r="B3201" s="102" t="s">
        <v>3613</v>
      </c>
      <c r="C3201" s="102" t="s">
        <v>3138</v>
      </c>
      <c r="D3201" s="102" t="s">
        <v>2795</v>
      </c>
      <c r="E3201" s="103">
        <v>36</v>
      </c>
      <c r="F3201" s="104" t="s">
        <v>44</v>
      </c>
      <c r="G3201" s="106"/>
      <c r="H3201" s="76" t="s">
        <v>1</v>
      </c>
      <c r="I3201" s="105"/>
      <c r="K3201" s="140" t="str">
        <f t="shared" si="150"/>
        <v>社政業務-社會福利-推行老人福利-獎補助費-對國內團體之捐助</v>
      </c>
      <c r="L3201" s="140" t="str">
        <f t="shared" si="151"/>
        <v>建立社區照顧關懷據點並設置巷弄長照站之租金水電費用</v>
      </c>
      <c r="M3201" s="40" t="str">
        <f t="shared" si="152"/>
        <v>社團法人臺中市仁和樂活長青協會</v>
      </c>
    </row>
    <row r="3202" spans="1:13" ht="75">
      <c r="A3202" s="102" t="s">
        <v>2796</v>
      </c>
      <c r="B3202" s="102" t="s">
        <v>3613</v>
      </c>
      <c r="C3202" s="102" t="s">
        <v>3196</v>
      </c>
      <c r="D3202" s="102" t="s">
        <v>2795</v>
      </c>
      <c r="E3202" s="103">
        <v>78</v>
      </c>
      <c r="F3202" s="104" t="s">
        <v>44</v>
      </c>
      <c r="G3202" s="106"/>
      <c r="H3202" s="76" t="s">
        <v>1</v>
      </c>
      <c r="I3202" s="105"/>
      <c r="K3202" s="140" t="str">
        <f t="shared" si="150"/>
        <v>社政業務-社會福利-推行老人福利-獎補助費-對國內團體之捐助</v>
      </c>
      <c r="L3202" s="140" t="str">
        <f t="shared" si="151"/>
        <v>建立社區照顧關懷據點並設置巷弄長照站之租金水電費用</v>
      </c>
      <c r="M3202" s="40" t="str">
        <f t="shared" si="152"/>
        <v>社團法人台灣優質生命協會</v>
      </c>
    </row>
    <row r="3203" spans="1:13" ht="56.25">
      <c r="A3203" s="102" t="s">
        <v>2796</v>
      </c>
      <c r="B3203" s="102" t="s">
        <v>3211</v>
      </c>
      <c r="C3203" s="102" t="s">
        <v>3641</v>
      </c>
      <c r="D3203" s="102" t="s">
        <v>2795</v>
      </c>
      <c r="E3203" s="103">
        <v>19</v>
      </c>
      <c r="F3203" s="104" t="s">
        <v>44</v>
      </c>
      <c r="G3203" s="106"/>
      <c r="H3203" s="76" t="s">
        <v>1</v>
      </c>
      <c r="I3203" s="105"/>
      <c r="K3203" s="140" t="str">
        <f t="shared" si="150"/>
        <v>社政業務-社會福利-推行老人福利-獎補助費-對國內團體之捐助</v>
      </c>
      <c r="L3203" s="140" t="str">
        <f t="shared" si="151"/>
        <v>建立社區照顧關懷據點之充實設施設備費用-經常門</v>
      </c>
      <c r="M3203" s="40" t="str">
        <f t="shared" si="152"/>
        <v>台中市西屯區福和社區發展協會</v>
      </c>
    </row>
    <row r="3204" spans="1:13" ht="75">
      <c r="A3204" s="102" t="s">
        <v>2796</v>
      </c>
      <c r="B3204" s="102" t="s">
        <v>3083</v>
      </c>
      <c r="C3204" s="102" t="s">
        <v>3241</v>
      </c>
      <c r="D3204" s="102" t="s">
        <v>2795</v>
      </c>
      <c r="E3204" s="103">
        <v>25</v>
      </c>
      <c r="F3204" s="104" t="s">
        <v>44</v>
      </c>
      <c r="G3204" s="106"/>
      <c r="H3204" s="76" t="s">
        <v>1</v>
      </c>
      <c r="I3204" s="105"/>
      <c r="K3204" s="140" t="str">
        <f t="shared" ref="K3204:K3267" si="153">A3204</f>
        <v>社政業務-社會福利-推行老人福利-獎補助費-對國內團體之捐助</v>
      </c>
      <c r="L3204" s="140" t="str">
        <f t="shared" ref="L3204:L3267" si="154">B3204</f>
        <v>建立社區照顧關懷據點並設置巷弄長照站之充實設施設備費用-經常門</v>
      </c>
      <c r="M3204" s="40" t="str">
        <f t="shared" ref="M3204:M3267" si="155">C3204</f>
        <v>社團法人台中市婦幼關懷成長協會</v>
      </c>
    </row>
    <row r="3205" spans="1:13" ht="75">
      <c r="A3205" s="102" t="s">
        <v>2796</v>
      </c>
      <c r="B3205" s="102" t="s">
        <v>3083</v>
      </c>
      <c r="C3205" s="102" t="s">
        <v>1124</v>
      </c>
      <c r="D3205" s="102" t="s">
        <v>2795</v>
      </c>
      <c r="E3205" s="103">
        <v>20</v>
      </c>
      <c r="F3205" s="104" t="s">
        <v>44</v>
      </c>
      <c r="G3205" s="106"/>
      <c r="H3205" s="76" t="s">
        <v>1</v>
      </c>
      <c r="I3205" s="105"/>
      <c r="K3205" s="140" t="str">
        <f t="shared" si="153"/>
        <v>社政業務-社會福利-推行老人福利-獎補助費-對國內團體之捐助</v>
      </c>
      <c r="L3205" s="140" t="str">
        <f t="shared" si="154"/>
        <v>建立社區照顧關懷據點並設置巷弄長照站之充實設施設備費用-經常門</v>
      </c>
      <c r="M3205" s="40" t="str">
        <f t="shared" si="155"/>
        <v>臺中市龍井區山腳社區發展協會</v>
      </c>
    </row>
    <row r="3206" spans="1:13" ht="93.75">
      <c r="A3206" s="102" t="s">
        <v>2796</v>
      </c>
      <c r="B3206" s="102" t="s">
        <v>3642</v>
      </c>
      <c r="C3206" s="102" t="s">
        <v>1124</v>
      </c>
      <c r="D3206" s="102" t="s">
        <v>2795</v>
      </c>
      <c r="E3206" s="103">
        <v>36</v>
      </c>
      <c r="F3206" s="104" t="s">
        <v>44</v>
      </c>
      <c r="G3206" s="106"/>
      <c r="H3206" s="76" t="s">
        <v>1</v>
      </c>
      <c r="I3206" s="105"/>
      <c r="K3206" s="140" t="str">
        <f t="shared" si="153"/>
        <v>社政業務-社會福利-推行老人福利-獎補助費-對國內團體之捐助</v>
      </c>
      <c r="L3206" s="140" t="str">
        <f t="shared" si="154"/>
        <v>建立社區照顧關懷據點並設置巷弄長照站之「預防及延緩失能照護計畫費用-第一期」</v>
      </c>
      <c r="M3206" s="40" t="str">
        <f t="shared" si="155"/>
        <v>臺中市龍井區山腳社區發展協會</v>
      </c>
    </row>
    <row r="3207" spans="1:13" ht="75">
      <c r="A3207" s="102" t="s">
        <v>2796</v>
      </c>
      <c r="B3207" s="102" t="s">
        <v>3627</v>
      </c>
      <c r="C3207" s="102" t="s">
        <v>3124</v>
      </c>
      <c r="D3207" s="102" t="s">
        <v>2795</v>
      </c>
      <c r="E3207" s="103">
        <v>15</v>
      </c>
      <c r="F3207" s="104" t="s">
        <v>44</v>
      </c>
      <c r="G3207" s="106"/>
      <c r="H3207" s="76" t="s">
        <v>1</v>
      </c>
      <c r="I3207" s="105"/>
      <c r="K3207" s="140" t="str">
        <f t="shared" si="153"/>
        <v>社政業務-社會福利-推行老人福利-獎補助費-對國內團體之捐助</v>
      </c>
      <c r="L3207" s="140" t="str">
        <f t="shared" si="154"/>
        <v>建立社區照顧關懷據點並設置巷弄長照站之「租金水電費用」</v>
      </c>
      <c r="M3207" s="40" t="str">
        <f t="shared" si="155"/>
        <v>台中市豐原區豐原社區發展協會</v>
      </c>
    </row>
    <row r="3208" spans="1:13" ht="75">
      <c r="A3208" s="102" t="s">
        <v>2796</v>
      </c>
      <c r="B3208" s="102" t="s">
        <v>3613</v>
      </c>
      <c r="C3208" s="102" t="s">
        <v>3586</v>
      </c>
      <c r="D3208" s="102" t="s">
        <v>2795</v>
      </c>
      <c r="E3208" s="103">
        <v>18</v>
      </c>
      <c r="F3208" s="104" t="s">
        <v>44</v>
      </c>
      <c r="G3208" s="106"/>
      <c r="H3208" s="76" t="s">
        <v>1</v>
      </c>
      <c r="I3208" s="105"/>
      <c r="K3208" s="140" t="str">
        <f t="shared" si="153"/>
        <v>社政業務-社會福利-推行老人福利-獎補助費-對國內團體之捐助</v>
      </c>
      <c r="L3208" s="140" t="str">
        <f t="shared" si="154"/>
        <v>建立社區照顧關懷據點並設置巷弄長照站之租金水電費用</v>
      </c>
      <c r="M3208" s="40" t="str">
        <f t="shared" si="155"/>
        <v>社團法人台中市厝邊關懷協會</v>
      </c>
    </row>
    <row r="3209" spans="1:13" ht="75">
      <c r="A3209" s="102" t="s">
        <v>2796</v>
      </c>
      <c r="B3209" s="102" t="s">
        <v>3083</v>
      </c>
      <c r="C3209" s="102" t="s">
        <v>3271</v>
      </c>
      <c r="D3209" s="102" t="s">
        <v>2795</v>
      </c>
      <c r="E3209" s="103">
        <v>16</v>
      </c>
      <c r="F3209" s="104" t="s">
        <v>44</v>
      </c>
      <c r="G3209" s="106"/>
      <c r="H3209" s="76" t="s">
        <v>1</v>
      </c>
      <c r="I3209" s="105"/>
      <c r="K3209" s="140" t="str">
        <f t="shared" si="153"/>
        <v>社政業務-社會福利-推行老人福利-獎補助費-對國內團體之捐助</v>
      </c>
      <c r="L3209" s="140" t="str">
        <f t="shared" si="154"/>
        <v>建立社區照顧關懷據點並設置巷弄長照站之充實設施設備費用-經常門</v>
      </c>
      <c r="M3209" s="40" t="str">
        <f t="shared" si="155"/>
        <v>吳榮益台中市北區錦村社區發展協會</v>
      </c>
    </row>
    <row r="3210" spans="1:13" ht="56.25">
      <c r="A3210" s="102" t="s">
        <v>2796</v>
      </c>
      <c r="B3210" s="102" t="s">
        <v>3042</v>
      </c>
      <c r="C3210" s="102" t="s">
        <v>3599</v>
      </c>
      <c r="D3210" s="102" t="s">
        <v>2795</v>
      </c>
      <c r="E3210" s="103">
        <v>628</v>
      </c>
      <c r="F3210" s="104" t="s">
        <v>44</v>
      </c>
      <c r="G3210" s="106"/>
      <c r="H3210" s="76" t="s">
        <v>1</v>
      </c>
      <c r="I3210" s="105"/>
      <c r="K3210" s="140" t="str">
        <f t="shared" si="153"/>
        <v>社政業務-社會福利-推行老人福利-獎補助費-對國內團體之捐助</v>
      </c>
      <c r="L3210" s="140" t="str">
        <f t="shared" si="154"/>
        <v>建立社區照顧關懷據點並設置巷弄長照站</v>
      </c>
      <c r="M3210" s="40" t="str">
        <f t="shared" si="155"/>
        <v>財團法人中華民國佛教慈濟慈善事業基金會</v>
      </c>
    </row>
    <row r="3211" spans="1:13" ht="56.25">
      <c r="A3211" s="102" t="s">
        <v>2796</v>
      </c>
      <c r="B3211" s="102" t="s">
        <v>3042</v>
      </c>
      <c r="C3211" s="102" t="s">
        <v>3599</v>
      </c>
      <c r="D3211" s="102" t="s">
        <v>2795</v>
      </c>
      <c r="E3211" s="103">
        <v>685</v>
      </c>
      <c r="F3211" s="104" t="s">
        <v>44</v>
      </c>
      <c r="G3211" s="106"/>
      <c r="H3211" s="76" t="s">
        <v>1</v>
      </c>
      <c r="I3211" s="105"/>
      <c r="K3211" s="140" t="str">
        <f t="shared" si="153"/>
        <v>社政業務-社會福利-推行老人福利-獎補助費-對國內團體之捐助</v>
      </c>
      <c r="L3211" s="140" t="str">
        <f t="shared" si="154"/>
        <v>建立社區照顧關懷據點並設置巷弄長照站</v>
      </c>
      <c r="M3211" s="40" t="str">
        <f t="shared" si="155"/>
        <v>財團法人中華民國佛教慈濟慈善事業基金會</v>
      </c>
    </row>
    <row r="3212" spans="1:13" ht="75">
      <c r="A3212" s="102" t="s">
        <v>2796</v>
      </c>
      <c r="B3212" s="102" t="s">
        <v>3585</v>
      </c>
      <c r="C3212" s="102" t="s">
        <v>3054</v>
      </c>
      <c r="D3212" s="102" t="s">
        <v>2795</v>
      </c>
      <c r="E3212" s="103">
        <v>30</v>
      </c>
      <c r="F3212" s="104" t="s">
        <v>44</v>
      </c>
      <c r="G3212" s="106"/>
      <c r="H3212" s="76" t="s">
        <v>1</v>
      </c>
      <c r="I3212" s="105"/>
      <c r="K3212" s="140" t="str">
        <f t="shared" si="153"/>
        <v>社政業務-社會福利-推行老人福利-獎補助費-對國內團體之捐助</v>
      </c>
      <c r="L3212" s="140" t="str">
        <f t="shared" si="154"/>
        <v>社區照顧關懷據點整合性補助計畫之「充實廚房設備案」</v>
      </c>
      <c r="M3212" s="40" t="str">
        <f t="shared" si="155"/>
        <v>台中市南區江川社區發展協會</v>
      </c>
    </row>
    <row r="3213" spans="1:13" ht="56.25">
      <c r="A3213" s="102" t="s">
        <v>2796</v>
      </c>
      <c r="B3213" s="102" t="s">
        <v>3042</v>
      </c>
      <c r="C3213" s="102" t="s">
        <v>3151</v>
      </c>
      <c r="D3213" s="102" t="s">
        <v>2795</v>
      </c>
      <c r="E3213" s="103">
        <v>656</v>
      </c>
      <c r="F3213" s="104" t="s">
        <v>44</v>
      </c>
      <c r="G3213" s="106"/>
      <c r="H3213" s="76" t="s">
        <v>1</v>
      </c>
      <c r="I3213" s="105"/>
      <c r="K3213" s="140" t="str">
        <f t="shared" si="153"/>
        <v>社政業務-社會福利-推行老人福利-獎補助費-對國內團體之捐助</v>
      </c>
      <c r="L3213" s="140" t="str">
        <f t="shared" si="154"/>
        <v>建立社區照顧關懷據點並設置巷弄長照站</v>
      </c>
      <c r="M3213" s="40" t="str">
        <f t="shared" si="155"/>
        <v>鎌村社區發展協會—鎌村社區照顧關懷據點</v>
      </c>
    </row>
    <row r="3214" spans="1:13" ht="56.25">
      <c r="A3214" s="102" t="s">
        <v>2796</v>
      </c>
      <c r="B3214" s="102" t="s">
        <v>3042</v>
      </c>
      <c r="C3214" s="102" t="s">
        <v>3131</v>
      </c>
      <c r="D3214" s="102" t="s">
        <v>2795</v>
      </c>
      <c r="E3214" s="103">
        <v>642</v>
      </c>
      <c r="F3214" s="104" t="s">
        <v>44</v>
      </c>
      <c r="G3214" s="106"/>
      <c r="H3214" s="76" t="s">
        <v>1</v>
      </c>
      <c r="I3214" s="105"/>
      <c r="K3214" s="140" t="str">
        <f t="shared" si="153"/>
        <v>社政業務-社會福利-推行老人福利-獎補助費-對國內團體之捐助</v>
      </c>
      <c r="L3214" s="140" t="str">
        <f t="shared" si="154"/>
        <v>建立社區照顧關懷據點並設置巷弄長照站</v>
      </c>
      <c r="M3214" s="40" t="str">
        <f t="shared" si="155"/>
        <v>臺中市豐原區南村里愛護您關照協會謝見忠</v>
      </c>
    </row>
    <row r="3215" spans="1:13" ht="56.25">
      <c r="A3215" s="102" t="s">
        <v>2796</v>
      </c>
      <c r="B3215" s="102" t="s">
        <v>3042</v>
      </c>
      <c r="C3215" s="102" t="s">
        <v>3114</v>
      </c>
      <c r="D3215" s="102" t="s">
        <v>2795</v>
      </c>
      <c r="E3215" s="103">
        <v>666</v>
      </c>
      <c r="F3215" s="104" t="s">
        <v>44</v>
      </c>
      <c r="G3215" s="106"/>
      <c r="H3215" s="76" t="s">
        <v>1</v>
      </c>
      <c r="I3215" s="105"/>
      <c r="K3215" s="140" t="str">
        <f t="shared" si="153"/>
        <v>社政業務-社會福利-推行老人福利-獎補助費-對國內團體之捐助</v>
      </c>
      <c r="L3215" s="140" t="str">
        <f t="shared" si="154"/>
        <v>建立社區照顧關懷據點並設置巷弄長照站</v>
      </c>
      <c r="M3215" s="40" t="str">
        <f t="shared" si="155"/>
        <v>中華民國紅心字會</v>
      </c>
    </row>
    <row r="3216" spans="1:13" ht="75">
      <c r="A3216" s="102" t="s">
        <v>2796</v>
      </c>
      <c r="B3216" s="102" t="s">
        <v>3083</v>
      </c>
      <c r="C3216" s="102" t="s">
        <v>778</v>
      </c>
      <c r="D3216" s="102" t="s">
        <v>2795</v>
      </c>
      <c r="E3216" s="103">
        <v>11</v>
      </c>
      <c r="F3216" s="104" t="s">
        <v>44</v>
      </c>
      <c r="G3216" s="106"/>
      <c r="H3216" s="76" t="s">
        <v>1</v>
      </c>
      <c r="I3216" s="105"/>
      <c r="K3216" s="140" t="str">
        <f t="shared" si="153"/>
        <v>社政業務-社會福利-推行老人福利-獎補助費-對國內團體之捐助</v>
      </c>
      <c r="L3216" s="140" t="str">
        <f t="shared" si="154"/>
        <v>建立社區照顧關懷據點並設置巷弄長照站之充實設施設備費用-經常門</v>
      </c>
      <c r="M3216" s="40" t="str">
        <f t="shared" si="155"/>
        <v>台中市北區賴興社區發展協會</v>
      </c>
    </row>
    <row r="3217" spans="1:13" ht="75">
      <c r="A3217" s="102" t="s">
        <v>2796</v>
      </c>
      <c r="B3217" s="102" t="s">
        <v>3621</v>
      </c>
      <c r="C3217" s="102" t="s">
        <v>3638</v>
      </c>
      <c r="D3217" s="102" t="s">
        <v>2795</v>
      </c>
      <c r="E3217" s="103">
        <v>30</v>
      </c>
      <c r="F3217" s="104" t="s">
        <v>44</v>
      </c>
      <c r="G3217" s="106"/>
      <c r="H3217" s="76" t="s">
        <v>1</v>
      </c>
      <c r="I3217" s="105"/>
      <c r="K3217" s="140" t="str">
        <f t="shared" si="153"/>
        <v>社政業務-社會福利-推行老人福利-獎補助費-對國內團體之捐助</v>
      </c>
      <c r="L3217" s="140" t="str">
        <f t="shared" si="154"/>
        <v>建立社區照顧關懷據點並設置巷弄長照站之據點觀摩補助</v>
      </c>
      <c r="M3217" s="40" t="str">
        <f t="shared" si="155"/>
        <v>台中市北屯區仁愛社區發展協會</v>
      </c>
    </row>
    <row r="3218" spans="1:13" ht="112.5">
      <c r="A3218" s="102" t="s">
        <v>2796</v>
      </c>
      <c r="B3218" s="102" t="s">
        <v>3133</v>
      </c>
      <c r="C3218" s="102" t="s">
        <v>3059</v>
      </c>
      <c r="D3218" s="102" t="s">
        <v>2795</v>
      </c>
      <c r="E3218" s="103">
        <v>20</v>
      </c>
      <c r="F3218" s="104" t="s">
        <v>44</v>
      </c>
      <c r="G3218" s="106"/>
      <c r="H3218" s="76" t="s">
        <v>1</v>
      </c>
      <c r="I3218" s="105"/>
      <c r="K3218" s="140" t="str">
        <f t="shared" si="153"/>
        <v>社政業務-社會福利-推行老人福利-獎補助費-對國內團體之捐助</v>
      </c>
      <c r="L3218" s="140" t="str">
        <f t="shared" si="154"/>
        <v>社區照顧關懷據點整合性補助計畫-「春節期間加強關懷獨居老人服務計畫之據點圍爐服務案」</v>
      </c>
      <c r="M3218" s="40" t="str">
        <f t="shared" si="155"/>
        <v>財團法人天主教聖母聖心修女會</v>
      </c>
    </row>
    <row r="3219" spans="1:13" ht="75">
      <c r="A3219" s="102" t="s">
        <v>2796</v>
      </c>
      <c r="B3219" s="102" t="s">
        <v>3613</v>
      </c>
      <c r="C3219" s="102" t="s">
        <v>3054</v>
      </c>
      <c r="D3219" s="102" t="s">
        <v>2795</v>
      </c>
      <c r="E3219" s="103">
        <v>48</v>
      </c>
      <c r="F3219" s="104" t="s">
        <v>44</v>
      </c>
      <c r="G3219" s="106"/>
      <c r="H3219" s="76" t="s">
        <v>1</v>
      </c>
      <c r="I3219" s="105"/>
      <c r="K3219" s="140" t="str">
        <f t="shared" si="153"/>
        <v>社政業務-社會福利-推行老人福利-獎補助費-對國內團體之捐助</v>
      </c>
      <c r="L3219" s="140" t="str">
        <f t="shared" si="154"/>
        <v>建立社區照顧關懷據點並設置巷弄長照站之租金水電費用</v>
      </c>
      <c r="M3219" s="40" t="str">
        <f t="shared" si="155"/>
        <v>台中市南區江川社區發展協會</v>
      </c>
    </row>
    <row r="3220" spans="1:13" ht="75">
      <c r="A3220" s="102" t="s">
        <v>2796</v>
      </c>
      <c r="B3220" s="102" t="s">
        <v>3083</v>
      </c>
      <c r="C3220" s="102" t="s">
        <v>3643</v>
      </c>
      <c r="D3220" s="102" t="s">
        <v>2795</v>
      </c>
      <c r="E3220" s="103">
        <v>20</v>
      </c>
      <c r="F3220" s="104" t="s">
        <v>44</v>
      </c>
      <c r="G3220" s="106"/>
      <c r="H3220" s="76" t="s">
        <v>1</v>
      </c>
      <c r="I3220" s="105"/>
      <c r="K3220" s="140" t="str">
        <f t="shared" si="153"/>
        <v>社政業務-社會福利-推行老人福利-獎補助費-對國內團體之捐助</v>
      </c>
      <c r="L3220" s="140" t="str">
        <f t="shared" si="154"/>
        <v>建立社區照顧關懷據點並設置巷弄長照站之充實設施設備費用-經常門</v>
      </c>
      <c r="M3220" s="40" t="str">
        <f t="shared" si="155"/>
        <v>臺中市和平區和平社區發展協會陳奕正</v>
      </c>
    </row>
    <row r="3221" spans="1:13" ht="75">
      <c r="A3221" s="102" t="s">
        <v>2796</v>
      </c>
      <c r="B3221" s="102" t="s">
        <v>3644</v>
      </c>
      <c r="C3221" s="102" t="s">
        <v>3089</v>
      </c>
      <c r="D3221" s="102" t="s">
        <v>2795</v>
      </c>
      <c r="E3221" s="103">
        <v>17</v>
      </c>
      <c r="F3221" s="104" t="s">
        <v>44</v>
      </c>
      <c r="G3221" s="106"/>
      <c r="H3221" s="76" t="s">
        <v>1</v>
      </c>
      <c r="I3221" s="105"/>
      <c r="K3221" s="140" t="str">
        <f t="shared" si="153"/>
        <v>社政業務-社會福利-推行老人福利-獎補助費-對國內團體之捐助</v>
      </c>
      <c r="L3221" s="140" t="str">
        <f t="shared" si="154"/>
        <v>建立社區照顧關懷據點並設置巷弄長照站之充實廚房設施設備費用-經常門</v>
      </c>
      <c r="M3221" s="40" t="str">
        <f t="shared" si="155"/>
        <v>臺中市大里區塗城社區發展協會</v>
      </c>
    </row>
    <row r="3222" spans="1:13" ht="75">
      <c r="A3222" s="102" t="s">
        <v>2796</v>
      </c>
      <c r="B3222" s="102" t="s">
        <v>3096</v>
      </c>
      <c r="C3222" s="102" t="s">
        <v>3089</v>
      </c>
      <c r="D3222" s="102" t="s">
        <v>2795</v>
      </c>
      <c r="E3222" s="103">
        <v>8</v>
      </c>
      <c r="F3222" s="104" t="s">
        <v>44</v>
      </c>
      <c r="G3222" s="106"/>
      <c r="H3222" s="76" t="s">
        <v>1</v>
      </c>
      <c r="I3222" s="105"/>
      <c r="K3222" s="140" t="str">
        <f t="shared" si="153"/>
        <v>社政業務-社會福利-推行老人福利-獎補助費-對國內團體之捐助</v>
      </c>
      <c r="L3222" s="140" t="str">
        <f t="shared" si="154"/>
        <v>建立社區照顧關懷據點並設置巷弄長照站之充實廚房設施設備費用-資本門</v>
      </c>
      <c r="M3222" s="40" t="str">
        <f t="shared" si="155"/>
        <v>臺中市大里區塗城社區發展協會</v>
      </c>
    </row>
    <row r="3223" spans="1:13" ht="56.25">
      <c r="A3223" s="102" t="s">
        <v>2796</v>
      </c>
      <c r="B3223" s="102" t="s">
        <v>3042</v>
      </c>
      <c r="C3223" s="102" t="s">
        <v>3645</v>
      </c>
      <c r="D3223" s="102" t="s">
        <v>2795</v>
      </c>
      <c r="E3223" s="103">
        <v>36</v>
      </c>
      <c r="F3223" s="104" t="s">
        <v>44</v>
      </c>
      <c r="G3223" s="106"/>
      <c r="H3223" s="76" t="s">
        <v>1</v>
      </c>
      <c r="I3223" s="105"/>
      <c r="K3223" s="140" t="str">
        <f t="shared" si="153"/>
        <v>社政業務-社會福利-推行老人福利-獎補助費-對國內團體之捐助</v>
      </c>
      <c r="L3223" s="140" t="str">
        <f t="shared" si="154"/>
        <v>建立社區照顧關懷據點並設置巷弄長照站</v>
      </c>
      <c r="M3223" s="40" t="str">
        <f t="shared" si="155"/>
        <v>社團法人東英社區發展協會</v>
      </c>
    </row>
    <row r="3224" spans="1:13" ht="56.25">
      <c r="A3224" s="102" t="s">
        <v>2796</v>
      </c>
      <c r="B3224" s="102" t="s">
        <v>3047</v>
      </c>
      <c r="C3224" s="102" t="s">
        <v>3134</v>
      </c>
      <c r="D3224" s="102" t="s">
        <v>2795</v>
      </c>
      <c r="E3224" s="103">
        <v>20</v>
      </c>
      <c r="F3224" s="104" t="s">
        <v>44</v>
      </c>
      <c r="G3224" s="106"/>
      <c r="H3224" s="76" t="s">
        <v>1</v>
      </c>
      <c r="I3224" s="105"/>
      <c r="K3224" s="140" t="str">
        <f t="shared" si="153"/>
        <v>社政業務-社會福利-推行老人福利-獎補助費-對國內團體之捐助</v>
      </c>
      <c r="L3224" s="140" t="str">
        <f t="shared" si="154"/>
        <v>建立社區照顧關懷據點</v>
      </c>
      <c r="M3224" s="40" t="str">
        <f t="shared" si="155"/>
        <v>臺中市正緣文教慈善會</v>
      </c>
    </row>
    <row r="3225" spans="1:13" ht="56.25">
      <c r="A3225" s="102" t="s">
        <v>2796</v>
      </c>
      <c r="B3225" s="102" t="s">
        <v>3042</v>
      </c>
      <c r="C3225" s="102" t="s">
        <v>3646</v>
      </c>
      <c r="D3225" s="102" t="s">
        <v>2795</v>
      </c>
      <c r="E3225" s="103">
        <v>36</v>
      </c>
      <c r="F3225" s="104" t="s">
        <v>44</v>
      </c>
      <c r="G3225" s="106"/>
      <c r="H3225" s="76" t="s">
        <v>1</v>
      </c>
      <c r="I3225" s="105"/>
      <c r="K3225" s="140" t="str">
        <f t="shared" si="153"/>
        <v>社政業務-社會福利-推行老人福利-獎補助費-對國內團體之捐助</v>
      </c>
      <c r="L3225" s="140" t="str">
        <f t="shared" si="154"/>
        <v>建立社區照顧關懷據點並設置巷弄長照站</v>
      </c>
      <c r="M3225" s="40" t="str">
        <f t="shared" si="155"/>
        <v>社團法人婦幼關懷協會</v>
      </c>
    </row>
    <row r="3226" spans="1:13" ht="56.25">
      <c r="A3226" s="102" t="s">
        <v>2796</v>
      </c>
      <c r="B3226" s="102" t="s">
        <v>3042</v>
      </c>
      <c r="C3226" s="102" t="s">
        <v>3054</v>
      </c>
      <c r="D3226" s="102" t="s">
        <v>2795</v>
      </c>
      <c r="E3226" s="103">
        <v>30</v>
      </c>
      <c r="F3226" s="104" t="s">
        <v>44</v>
      </c>
      <c r="G3226" s="106"/>
      <c r="H3226" s="76" t="s">
        <v>1</v>
      </c>
      <c r="I3226" s="105"/>
      <c r="K3226" s="140" t="str">
        <f t="shared" si="153"/>
        <v>社政業務-社會福利-推行老人福利-獎補助費-對國內團體之捐助</v>
      </c>
      <c r="L3226" s="140" t="str">
        <f t="shared" si="154"/>
        <v>建立社區照顧關懷據點並設置巷弄長照站</v>
      </c>
      <c r="M3226" s="40" t="str">
        <f t="shared" si="155"/>
        <v>台中市南區江川社區發展協會</v>
      </c>
    </row>
    <row r="3227" spans="1:13" ht="56.25">
      <c r="A3227" s="102" t="s">
        <v>2796</v>
      </c>
      <c r="B3227" s="102" t="s">
        <v>3042</v>
      </c>
      <c r="C3227" s="102" t="s">
        <v>3647</v>
      </c>
      <c r="D3227" s="102" t="s">
        <v>2795</v>
      </c>
      <c r="E3227" s="103">
        <v>30</v>
      </c>
      <c r="F3227" s="104" t="s">
        <v>44</v>
      </c>
      <c r="G3227" s="106"/>
      <c r="H3227" s="76" t="s">
        <v>1</v>
      </c>
      <c r="I3227" s="105"/>
      <c r="K3227" s="140" t="str">
        <f t="shared" si="153"/>
        <v>社政業務-社會福利-推行老人福利-獎補助費-對國內團體之捐助</v>
      </c>
      <c r="L3227" s="140" t="str">
        <f t="shared" si="154"/>
        <v>建立社區照顧關懷據點並設置巷弄長照站</v>
      </c>
      <c r="M3227" s="40" t="str">
        <f t="shared" si="155"/>
        <v>社團法人台灣基督教好牧人全人關顧協會(民族)</v>
      </c>
    </row>
    <row r="3228" spans="1:13" ht="75">
      <c r="A3228" s="102" t="s">
        <v>2796</v>
      </c>
      <c r="B3228" s="102" t="s">
        <v>3079</v>
      </c>
      <c r="C3228" s="102" t="s">
        <v>3048</v>
      </c>
      <c r="D3228" s="102" t="s">
        <v>2795</v>
      </c>
      <c r="E3228" s="103">
        <v>29</v>
      </c>
      <c r="F3228" s="104" t="s">
        <v>44</v>
      </c>
      <c r="G3228" s="106"/>
      <c r="H3228" s="76" t="s">
        <v>1</v>
      </c>
      <c r="I3228" s="105"/>
      <c r="K3228" s="140" t="str">
        <f t="shared" si="153"/>
        <v>社政業務-社會福利-推行老人福利-獎補助費-對國內團體之捐助</v>
      </c>
      <c r="L3228" s="140" t="str">
        <f t="shared" si="154"/>
        <v>建立社區照顧關懷據點並設置巷弄長照站之充實設施設備費用-資本門</v>
      </c>
      <c r="M3228" s="40" t="str">
        <f t="shared" si="155"/>
        <v>臺中市大里區大新社區發展協會</v>
      </c>
    </row>
    <row r="3229" spans="1:13" ht="75">
      <c r="A3229" s="102" t="s">
        <v>2796</v>
      </c>
      <c r="B3229" s="102" t="s">
        <v>3083</v>
      </c>
      <c r="C3229" s="102" t="s">
        <v>3048</v>
      </c>
      <c r="D3229" s="102" t="s">
        <v>2795</v>
      </c>
      <c r="E3229" s="103">
        <v>21</v>
      </c>
      <c r="F3229" s="104" t="s">
        <v>44</v>
      </c>
      <c r="G3229" s="106"/>
      <c r="H3229" s="76" t="s">
        <v>1</v>
      </c>
      <c r="I3229" s="105"/>
      <c r="K3229" s="140" t="str">
        <f t="shared" si="153"/>
        <v>社政業務-社會福利-推行老人福利-獎補助費-對國內團體之捐助</v>
      </c>
      <c r="L3229" s="140" t="str">
        <f t="shared" si="154"/>
        <v>建立社區照顧關懷據點並設置巷弄長照站之充實設施設備費用-經常門</v>
      </c>
      <c r="M3229" s="40" t="str">
        <f t="shared" si="155"/>
        <v>臺中市大里區大新社區發展協會</v>
      </c>
    </row>
    <row r="3230" spans="1:13" ht="75">
      <c r="A3230" s="102" t="s">
        <v>2796</v>
      </c>
      <c r="B3230" s="102" t="s">
        <v>3613</v>
      </c>
      <c r="C3230" s="102" t="s">
        <v>3581</v>
      </c>
      <c r="D3230" s="102" t="s">
        <v>2795</v>
      </c>
      <c r="E3230" s="103">
        <v>35</v>
      </c>
      <c r="F3230" s="104" t="s">
        <v>44</v>
      </c>
      <c r="G3230" s="106"/>
      <c r="H3230" s="76" t="s">
        <v>1</v>
      </c>
      <c r="I3230" s="105"/>
      <c r="K3230" s="140" t="str">
        <f t="shared" si="153"/>
        <v>社政業務-社會福利-推行老人福利-獎補助費-對國內團體之捐助</v>
      </c>
      <c r="L3230" s="140" t="str">
        <f t="shared" si="154"/>
        <v>建立社區照顧關懷據點並設置巷弄長照站之租金水電費用</v>
      </c>
      <c r="M3230" s="40" t="str">
        <f t="shared" si="155"/>
        <v>台中市南區長春社區發展協會</v>
      </c>
    </row>
    <row r="3231" spans="1:13" ht="75">
      <c r="A3231" s="102" t="s">
        <v>2796</v>
      </c>
      <c r="B3231" s="102" t="s">
        <v>3081</v>
      </c>
      <c r="C3231" s="102" t="s">
        <v>3648</v>
      </c>
      <c r="D3231" s="102" t="s">
        <v>2795</v>
      </c>
      <c r="E3231" s="103">
        <v>28</v>
      </c>
      <c r="F3231" s="104" t="s">
        <v>44</v>
      </c>
      <c r="G3231" s="106"/>
      <c r="H3231" s="76" t="s">
        <v>1</v>
      </c>
      <c r="I3231" s="105"/>
      <c r="K3231" s="140" t="str">
        <f t="shared" si="153"/>
        <v>社政業務-社會福利-推行老人福利-獎補助費-對國內團體之捐助</v>
      </c>
      <c r="L3231" s="140" t="str">
        <f t="shared" si="154"/>
        <v>建立社區照顧關懷據點並設置巷弄長照站之開辦設施設備費用-經常門</v>
      </c>
      <c r="M3231" s="40" t="str">
        <f t="shared" si="155"/>
        <v>臺中市潭子區栗林社區發展協會余鈴環</v>
      </c>
    </row>
    <row r="3232" spans="1:13" ht="75">
      <c r="A3232" s="102" t="s">
        <v>2796</v>
      </c>
      <c r="B3232" s="102" t="s">
        <v>3649</v>
      </c>
      <c r="C3232" s="102" t="s">
        <v>3144</v>
      </c>
      <c r="D3232" s="102" t="s">
        <v>2795</v>
      </c>
      <c r="E3232" s="103">
        <v>36</v>
      </c>
      <c r="F3232" s="104" t="s">
        <v>44</v>
      </c>
      <c r="G3232" s="106"/>
      <c r="H3232" s="76" t="s">
        <v>1</v>
      </c>
      <c r="I3232" s="105"/>
      <c r="K3232" s="140" t="str">
        <f t="shared" si="153"/>
        <v>社政業務-社會福利-推行老人福利-獎補助費-對國內團體之捐助</v>
      </c>
      <c r="L3232" s="140" t="str">
        <f t="shared" si="154"/>
        <v>建立社區照顧關懷據點並設置巷弄長照站計畫之預防延緩經費</v>
      </c>
      <c r="M3232" s="40" t="str">
        <f t="shared" si="155"/>
        <v>財團法人環宇國際文化教育基金會</v>
      </c>
    </row>
    <row r="3233" spans="1:13" ht="75">
      <c r="A3233" s="102" t="s">
        <v>2796</v>
      </c>
      <c r="B3233" s="102" t="s">
        <v>3233</v>
      </c>
      <c r="C3233" s="102" t="s">
        <v>369</v>
      </c>
      <c r="D3233" s="102" t="s">
        <v>2795</v>
      </c>
      <c r="E3233" s="103">
        <v>19</v>
      </c>
      <c r="F3233" s="104" t="s">
        <v>44</v>
      </c>
      <c r="G3233" s="106"/>
      <c r="H3233" s="76" t="s">
        <v>1</v>
      </c>
      <c r="I3233" s="105"/>
      <c r="K3233" s="140" t="str">
        <f t="shared" si="153"/>
        <v>社政業務-社會福利-推行老人福利-獎補助費-對國內團體之捐助</v>
      </c>
      <c r="L3233" s="140" t="str">
        <f t="shared" si="154"/>
        <v>一般性獎助計畫經費申請獎助項目及基準之充實設施設備費-經常門</v>
      </c>
      <c r="M3233" s="40" t="str">
        <f t="shared" si="155"/>
        <v>臺中市石岡區金星社區發展協會</v>
      </c>
    </row>
    <row r="3234" spans="1:13" ht="75">
      <c r="A3234" s="102" t="s">
        <v>2796</v>
      </c>
      <c r="B3234" s="102" t="s">
        <v>3613</v>
      </c>
      <c r="C3234" s="102" t="s">
        <v>2602</v>
      </c>
      <c r="D3234" s="102" t="s">
        <v>2795</v>
      </c>
      <c r="E3234" s="103">
        <v>73</v>
      </c>
      <c r="F3234" s="104" t="s">
        <v>44</v>
      </c>
      <c r="G3234" s="106"/>
      <c r="H3234" s="76" t="s">
        <v>1</v>
      </c>
      <c r="I3234" s="105"/>
      <c r="K3234" s="140" t="str">
        <f t="shared" si="153"/>
        <v>社政業務-社會福利-推行老人福利-獎補助費-對國內團體之捐助</v>
      </c>
      <c r="L3234" s="140" t="str">
        <f t="shared" si="154"/>
        <v>建立社區照顧關懷據點並設置巷弄長照站之租金水電費用</v>
      </c>
      <c r="M3234" s="40" t="str">
        <f t="shared" si="155"/>
        <v>臺中市霧峰區舊正社區發展協會</v>
      </c>
    </row>
    <row r="3235" spans="1:13" ht="75">
      <c r="A3235" s="102" t="s">
        <v>2796</v>
      </c>
      <c r="B3235" s="102" t="s">
        <v>3083</v>
      </c>
      <c r="C3235" s="102" t="s">
        <v>3650</v>
      </c>
      <c r="D3235" s="102" t="s">
        <v>2795</v>
      </c>
      <c r="E3235" s="103">
        <v>10</v>
      </c>
      <c r="F3235" s="104" t="s">
        <v>44</v>
      </c>
      <c r="G3235" s="106"/>
      <c r="H3235" s="76" t="s">
        <v>1</v>
      </c>
      <c r="I3235" s="105"/>
      <c r="K3235" s="140" t="str">
        <f t="shared" si="153"/>
        <v>社政業務-社會福利-推行老人福利-獎補助費-對國內團體之捐助</v>
      </c>
      <c r="L3235" s="140" t="str">
        <f t="shared" si="154"/>
        <v>建立社區照顧關懷據點並設置巷弄長照站之充實設施設備費用-經常門</v>
      </c>
      <c r="M3235" s="40" t="str">
        <f t="shared" si="155"/>
        <v>臺中市武陵長壽關懷協會</v>
      </c>
    </row>
    <row r="3236" spans="1:13" ht="75">
      <c r="A3236" s="102" t="s">
        <v>2796</v>
      </c>
      <c r="B3236" s="102" t="s">
        <v>3079</v>
      </c>
      <c r="C3236" s="102" t="s">
        <v>2602</v>
      </c>
      <c r="D3236" s="102" t="s">
        <v>2795</v>
      </c>
      <c r="E3236" s="103">
        <v>45</v>
      </c>
      <c r="F3236" s="104" t="s">
        <v>44</v>
      </c>
      <c r="G3236" s="106"/>
      <c r="H3236" s="76" t="s">
        <v>1</v>
      </c>
      <c r="I3236" s="105"/>
      <c r="K3236" s="140" t="str">
        <f t="shared" si="153"/>
        <v>社政業務-社會福利-推行老人福利-獎補助費-對國內團體之捐助</v>
      </c>
      <c r="L3236" s="140" t="str">
        <f t="shared" si="154"/>
        <v>建立社區照顧關懷據點並設置巷弄長照站之充實設施設備費用-資本門</v>
      </c>
      <c r="M3236" s="40" t="str">
        <f t="shared" si="155"/>
        <v>臺中市霧峰區舊正社區發展協會</v>
      </c>
    </row>
    <row r="3237" spans="1:13" ht="75">
      <c r="A3237" s="102" t="s">
        <v>2796</v>
      </c>
      <c r="B3237" s="102" t="s">
        <v>3083</v>
      </c>
      <c r="C3237" s="102" t="s">
        <v>2602</v>
      </c>
      <c r="D3237" s="102" t="s">
        <v>2795</v>
      </c>
      <c r="E3237" s="103">
        <v>5</v>
      </c>
      <c r="F3237" s="104" t="s">
        <v>44</v>
      </c>
      <c r="G3237" s="106"/>
      <c r="H3237" s="76" t="s">
        <v>1</v>
      </c>
      <c r="I3237" s="105"/>
      <c r="K3237" s="140" t="str">
        <f t="shared" si="153"/>
        <v>社政業務-社會福利-推行老人福利-獎補助費-對國內團體之捐助</v>
      </c>
      <c r="L3237" s="140" t="str">
        <f t="shared" si="154"/>
        <v>建立社區照顧關懷據點並設置巷弄長照站之充實設施設備費用-經常門</v>
      </c>
      <c r="M3237" s="40" t="str">
        <f t="shared" si="155"/>
        <v>臺中市霧峰區舊正社區發展協會</v>
      </c>
    </row>
    <row r="3238" spans="1:13" ht="75">
      <c r="A3238" s="102" t="s">
        <v>2796</v>
      </c>
      <c r="B3238" s="102" t="s">
        <v>3613</v>
      </c>
      <c r="C3238" s="102" t="s">
        <v>3651</v>
      </c>
      <c r="D3238" s="102" t="s">
        <v>2795</v>
      </c>
      <c r="E3238" s="103">
        <v>180</v>
      </c>
      <c r="F3238" s="104" t="s">
        <v>44</v>
      </c>
      <c r="G3238" s="106"/>
      <c r="H3238" s="76" t="s">
        <v>1</v>
      </c>
      <c r="I3238" s="105"/>
      <c r="K3238" s="140" t="str">
        <f t="shared" si="153"/>
        <v>社政業務-社會福利-推行老人福利-獎補助費-對國內團體之捐助</v>
      </c>
      <c r="L3238" s="140" t="str">
        <f t="shared" si="154"/>
        <v>建立社區照顧關懷據點並設置巷弄長照站之租金水電費用</v>
      </c>
      <c r="M3238" s="40" t="str">
        <f t="shared" si="155"/>
        <v>台中市南區福順社區發展協會</v>
      </c>
    </row>
    <row r="3239" spans="1:13" ht="75">
      <c r="A3239" s="102" t="s">
        <v>2796</v>
      </c>
      <c r="B3239" s="102" t="s">
        <v>3633</v>
      </c>
      <c r="C3239" s="102" t="s">
        <v>3167</v>
      </c>
      <c r="D3239" s="102" t="s">
        <v>2795</v>
      </c>
      <c r="E3239" s="103">
        <v>48</v>
      </c>
      <c r="F3239" s="104" t="s">
        <v>44</v>
      </c>
      <c r="G3239" s="106"/>
      <c r="H3239" s="76" t="s">
        <v>1</v>
      </c>
      <c r="I3239" s="105"/>
      <c r="K3239" s="140" t="str">
        <f t="shared" si="153"/>
        <v>社政業務-社會福利-推行老人福利-獎補助費-對國內團體之捐助</v>
      </c>
      <c r="L3239" s="140" t="str">
        <f t="shared" si="154"/>
        <v>建立社區照顧關懷據點暨巷弄長照站之「租金水電費用」</v>
      </c>
      <c r="M3239" s="40" t="str">
        <f t="shared" si="155"/>
        <v>臺中市大雅區上楓社區發展協會</v>
      </c>
    </row>
    <row r="3240" spans="1:13" ht="75">
      <c r="A3240" s="102" t="s">
        <v>2796</v>
      </c>
      <c r="B3240" s="102" t="s">
        <v>3079</v>
      </c>
      <c r="C3240" s="102" t="s">
        <v>908</v>
      </c>
      <c r="D3240" s="102" t="s">
        <v>2795</v>
      </c>
      <c r="E3240" s="103">
        <v>50</v>
      </c>
      <c r="F3240" s="104" t="s">
        <v>44</v>
      </c>
      <c r="G3240" s="106"/>
      <c r="H3240" s="76" t="s">
        <v>1</v>
      </c>
      <c r="I3240" s="105"/>
      <c r="K3240" s="140" t="str">
        <f t="shared" si="153"/>
        <v>社政業務-社會福利-推行老人福利-獎補助費-對國內團體之捐助</v>
      </c>
      <c r="L3240" s="140" t="str">
        <f t="shared" si="154"/>
        <v>建立社區照顧關懷據點並設置巷弄長照站之充實設施設備費用-資本門</v>
      </c>
      <c r="M3240" s="40" t="str">
        <f t="shared" si="155"/>
        <v>臺中市霧峰區桐林社區發展協會</v>
      </c>
    </row>
    <row r="3241" spans="1:13" ht="75">
      <c r="A3241" s="102" t="s">
        <v>2796</v>
      </c>
      <c r="B3241" s="102" t="s">
        <v>3585</v>
      </c>
      <c r="C3241" s="102" t="s">
        <v>2602</v>
      </c>
      <c r="D3241" s="102" t="s">
        <v>2795</v>
      </c>
      <c r="E3241" s="103">
        <v>21</v>
      </c>
      <c r="F3241" s="104" t="s">
        <v>44</v>
      </c>
      <c r="G3241" s="106"/>
      <c r="H3241" s="76" t="s">
        <v>1</v>
      </c>
      <c r="I3241" s="105"/>
      <c r="K3241" s="140" t="str">
        <f t="shared" si="153"/>
        <v>社政業務-社會福利-推行老人福利-獎補助費-對國內團體之捐助</v>
      </c>
      <c r="L3241" s="140" t="str">
        <f t="shared" si="154"/>
        <v>社區照顧關懷據點整合性補助計畫之「充實廚房設備案」</v>
      </c>
      <c r="M3241" s="40" t="str">
        <f t="shared" si="155"/>
        <v>臺中市霧峰區舊正社區發展協會</v>
      </c>
    </row>
    <row r="3242" spans="1:13" ht="75">
      <c r="A3242" s="102" t="s">
        <v>2796</v>
      </c>
      <c r="B3242" s="102" t="s">
        <v>3585</v>
      </c>
      <c r="C3242" s="102" t="s">
        <v>2602</v>
      </c>
      <c r="D3242" s="102" t="s">
        <v>2795</v>
      </c>
      <c r="E3242" s="103">
        <v>9</v>
      </c>
      <c r="F3242" s="104" t="s">
        <v>44</v>
      </c>
      <c r="G3242" s="106"/>
      <c r="H3242" s="76" t="s">
        <v>1</v>
      </c>
      <c r="I3242" s="105"/>
      <c r="K3242" s="140" t="str">
        <f t="shared" si="153"/>
        <v>社政業務-社會福利-推行老人福利-獎補助費-對國內團體之捐助</v>
      </c>
      <c r="L3242" s="140" t="str">
        <f t="shared" si="154"/>
        <v>社區照顧關懷據點整合性補助計畫之「充實廚房設備案」</v>
      </c>
      <c r="M3242" s="40" t="str">
        <f t="shared" si="155"/>
        <v>臺中市霧峰區舊正社區發展協會</v>
      </c>
    </row>
    <row r="3243" spans="1:13" ht="75">
      <c r="A3243" s="102" t="s">
        <v>2796</v>
      </c>
      <c r="B3243" s="102" t="s">
        <v>3083</v>
      </c>
      <c r="C3243" s="102" t="s">
        <v>3255</v>
      </c>
      <c r="D3243" s="102" t="s">
        <v>2795</v>
      </c>
      <c r="E3243" s="103">
        <v>20</v>
      </c>
      <c r="F3243" s="104" t="s">
        <v>44</v>
      </c>
      <c r="G3243" s="106"/>
      <c r="H3243" s="76" t="s">
        <v>1</v>
      </c>
      <c r="I3243" s="105"/>
      <c r="K3243" s="140" t="str">
        <f t="shared" si="153"/>
        <v>社政業務-社會福利-推行老人福利-獎補助費-對國內團體之捐助</v>
      </c>
      <c r="L3243" s="140" t="str">
        <f t="shared" si="154"/>
        <v>建立社區照顧關懷據點並設置巷弄長照站之充實設施設備費用-經常門</v>
      </c>
      <c r="M3243" s="40" t="str">
        <f t="shared" si="155"/>
        <v>臺中市東勢區詒福社區發展協會</v>
      </c>
    </row>
    <row r="3244" spans="1:13" ht="75">
      <c r="A3244" s="102" t="s">
        <v>2796</v>
      </c>
      <c r="B3244" s="102" t="s">
        <v>3079</v>
      </c>
      <c r="C3244" s="102" t="s">
        <v>3297</v>
      </c>
      <c r="D3244" s="102" t="s">
        <v>2795</v>
      </c>
      <c r="E3244" s="103">
        <v>30</v>
      </c>
      <c r="F3244" s="104" t="s">
        <v>44</v>
      </c>
      <c r="G3244" s="106"/>
      <c r="H3244" s="76" t="s">
        <v>1</v>
      </c>
      <c r="I3244" s="105"/>
      <c r="K3244" s="140" t="str">
        <f t="shared" si="153"/>
        <v>社政業務-社會福利-推行老人福利-獎補助費-對國內團體之捐助</v>
      </c>
      <c r="L3244" s="140" t="str">
        <f t="shared" si="154"/>
        <v>建立社區照顧關懷據點並設置巷弄長照站之充實設施設備費用-資本門</v>
      </c>
      <c r="M3244" s="40" t="str">
        <f t="shared" si="155"/>
        <v>財團法人臺中市私立信望愛智能發展中心</v>
      </c>
    </row>
    <row r="3245" spans="1:13" ht="75">
      <c r="A3245" s="102" t="s">
        <v>2796</v>
      </c>
      <c r="B3245" s="102" t="s">
        <v>3083</v>
      </c>
      <c r="C3245" s="102" t="s">
        <v>3297</v>
      </c>
      <c r="D3245" s="102" t="s">
        <v>2795</v>
      </c>
      <c r="E3245" s="103">
        <v>13</v>
      </c>
      <c r="F3245" s="104" t="s">
        <v>44</v>
      </c>
      <c r="G3245" s="106"/>
      <c r="H3245" s="76" t="s">
        <v>1</v>
      </c>
      <c r="I3245" s="105"/>
      <c r="K3245" s="140" t="str">
        <f t="shared" si="153"/>
        <v>社政業務-社會福利-推行老人福利-獎補助費-對國內團體之捐助</v>
      </c>
      <c r="L3245" s="140" t="str">
        <f t="shared" si="154"/>
        <v>建立社區照顧關懷據點並設置巷弄長照站之充實設施設備費用-經常門</v>
      </c>
      <c r="M3245" s="40" t="str">
        <f t="shared" si="155"/>
        <v>財團法人臺中市私立信望愛智能發展中心</v>
      </c>
    </row>
    <row r="3246" spans="1:13" ht="75">
      <c r="A3246" s="102" t="s">
        <v>2796</v>
      </c>
      <c r="B3246" s="102" t="s">
        <v>3079</v>
      </c>
      <c r="C3246" s="102" t="s">
        <v>3599</v>
      </c>
      <c r="D3246" s="102" t="s">
        <v>2795</v>
      </c>
      <c r="E3246" s="103">
        <v>30</v>
      </c>
      <c r="F3246" s="104" t="s">
        <v>44</v>
      </c>
      <c r="G3246" s="106"/>
      <c r="H3246" s="76" t="s">
        <v>1</v>
      </c>
      <c r="I3246" s="105"/>
      <c r="K3246" s="140" t="str">
        <f t="shared" si="153"/>
        <v>社政業務-社會福利-推行老人福利-獎補助費-對國內團體之捐助</v>
      </c>
      <c r="L3246" s="140" t="str">
        <f t="shared" si="154"/>
        <v>建立社區照顧關懷據點並設置巷弄長照站之充實設施設備費用-資本門</v>
      </c>
      <c r="M3246" s="40" t="str">
        <f t="shared" si="155"/>
        <v>財團法人中華民國佛教慈濟慈善事業基金會</v>
      </c>
    </row>
    <row r="3247" spans="1:13" ht="75">
      <c r="A3247" s="102" t="s">
        <v>2796</v>
      </c>
      <c r="B3247" s="102" t="s">
        <v>3083</v>
      </c>
      <c r="C3247" s="102" t="s">
        <v>3599</v>
      </c>
      <c r="D3247" s="102" t="s">
        <v>2795</v>
      </c>
      <c r="E3247" s="103">
        <v>17</v>
      </c>
      <c r="F3247" s="104" t="s">
        <v>44</v>
      </c>
      <c r="G3247" s="106"/>
      <c r="H3247" s="76" t="s">
        <v>1</v>
      </c>
      <c r="I3247" s="105"/>
      <c r="K3247" s="140" t="str">
        <f t="shared" si="153"/>
        <v>社政業務-社會福利-推行老人福利-獎補助費-對國內團體之捐助</v>
      </c>
      <c r="L3247" s="140" t="str">
        <f t="shared" si="154"/>
        <v>建立社區照顧關懷據點並設置巷弄長照站之充實設施設備費用-經常門</v>
      </c>
      <c r="M3247" s="40" t="str">
        <f t="shared" si="155"/>
        <v>財團法人中華民國佛教慈濟慈善事業基金會</v>
      </c>
    </row>
    <row r="3248" spans="1:13" ht="75">
      <c r="A3248" s="102" t="s">
        <v>2796</v>
      </c>
      <c r="B3248" s="102" t="s">
        <v>3083</v>
      </c>
      <c r="C3248" s="102" t="s">
        <v>3652</v>
      </c>
      <c r="D3248" s="102" t="s">
        <v>2795</v>
      </c>
      <c r="E3248" s="103">
        <v>32</v>
      </c>
      <c r="F3248" s="104" t="s">
        <v>44</v>
      </c>
      <c r="G3248" s="106"/>
      <c r="H3248" s="76" t="s">
        <v>1</v>
      </c>
      <c r="I3248" s="105"/>
      <c r="K3248" s="140" t="str">
        <f t="shared" si="153"/>
        <v>社政業務-社會福利-推行老人福利-獎補助費-對國內團體之捐助</v>
      </c>
      <c r="L3248" s="140" t="str">
        <f t="shared" si="154"/>
        <v>建立社區照顧關懷據點並設置巷弄長照站之充實設施設備費用-經常門</v>
      </c>
      <c r="M3248" s="40" t="str">
        <f t="shared" si="155"/>
        <v>臺中市潭子區家福社區發展協會簡順盛</v>
      </c>
    </row>
    <row r="3249" spans="1:13" ht="75">
      <c r="A3249" s="102" t="s">
        <v>2796</v>
      </c>
      <c r="B3249" s="102" t="s">
        <v>3613</v>
      </c>
      <c r="C3249" s="102" t="s">
        <v>3158</v>
      </c>
      <c r="D3249" s="102" t="s">
        <v>2795</v>
      </c>
      <c r="E3249" s="103">
        <v>8</v>
      </c>
      <c r="F3249" s="104" t="s">
        <v>44</v>
      </c>
      <c r="G3249" s="106"/>
      <c r="H3249" s="76" t="s">
        <v>1</v>
      </c>
      <c r="I3249" s="105"/>
      <c r="K3249" s="140" t="str">
        <f t="shared" si="153"/>
        <v>社政業務-社會福利-推行老人福利-獎補助費-對國內團體之捐助</v>
      </c>
      <c r="L3249" s="140" t="str">
        <f t="shared" si="154"/>
        <v>建立社區照顧關懷據點並設置巷弄長照站之租金水電費用</v>
      </c>
      <c r="M3249" s="40" t="str">
        <f t="shared" si="155"/>
        <v>財團法人臺中市私立哥尼流社會福利慈善事業基金會</v>
      </c>
    </row>
    <row r="3250" spans="1:13" ht="75">
      <c r="A3250" s="102" t="s">
        <v>2796</v>
      </c>
      <c r="B3250" s="102" t="s">
        <v>3613</v>
      </c>
      <c r="C3250" s="102" t="s">
        <v>3139</v>
      </c>
      <c r="D3250" s="102" t="s">
        <v>2795</v>
      </c>
      <c r="E3250" s="103">
        <v>34</v>
      </c>
      <c r="F3250" s="104" t="s">
        <v>44</v>
      </c>
      <c r="G3250" s="106"/>
      <c r="H3250" s="76" t="s">
        <v>1</v>
      </c>
      <c r="I3250" s="105"/>
      <c r="K3250" s="140" t="str">
        <f t="shared" si="153"/>
        <v>社政業務-社會福利-推行老人福利-獎補助費-對國內團體之捐助</v>
      </c>
      <c r="L3250" s="140" t="str">
        <f t="shared" si="154"/>
        <v>建立社區照顧關懷據點並設置巷弄長照站之租金水電費用</v>
      </c>
      <c r="M3250" s="40" t="str">
        <f t="shared" si="155"/>
        <v>財團法人天主教聖心基金會</v>
      </c>
    </row>
    <row r="3251" spans="1:13" ht="75">
      <c r="A3251" s="102" t="s">
        <v>2796</v>
      </c>
      <c r="B3251" s="102" t="s">
        <v>3613</v>
      </c>
      <c r="C3251" s="102" t="s">
        <v>2918</v>
      </c>
      <c r="D3251" s="102" t="s">
        <v>2795</v>
      </c>
      <c r="E3251" s="103">
        <v>6</v>
      </c>
      <c r="F3251" s="104" t="s">
        <v>44</v>
      </c>
      <c r="G3251" s="106"/>
      <c r="H3251" s="76" t="s">
        <v>1</v>
      </c>
      <c r="I3251" s="105"/>
      <c r="K3251" s="140" t="str">
        <f t="shared" si="153"/>
        <v>社政業務-社會福利-推行老人福利-獎補助費-對國內團體之捐助</v>
      </c>
      <c r="L3251" s="140" t="str">
        <f t="shared" si="154"/>
        <v>建立社區照顧關懷據點並設置巷弄長照站之租金水電費用</v>
      </c>
      <c r="M3251" s="40" t="str">
        <f t="shared" si="155"/>
        <v>社團法人臺中市復興產業協會</v>
      </c>
    </row>
    <row r="3252" spans="1:13" ht="75">
      <c r="A3252" s="102" t="s">
        <v>2796</v>
      </c>
      <c r="B3252" s="102" t="s">
        <v>3233</v>
      </c>
      <c r="C3252" s="102" t="s">
        <v>370</v>
      </c>
      <c r="D3252" s="102" t="s">
        <v>2795</v>
      </c>
      <c r="E3252" s="103">
        <v>5</v>
      </c>
      <c r="F3252" s="104" t="s">
        <v>44</v>
      </c>
      <c r="G3252" s="106"/>
      <c r="H3252" s="76" t="s">
        <v>1</v>
      </c>
      <c r="I3252" s="105"/>
      <c r="K3252" s="140" t="str">
        <f t="shared" si="153"/>
        <v>社政業務-社會福利-推行老人福利-獎補助費-對國內團體之捐助</v>
      </c>
      <c r="L3252" s="140" t="str">
        <f t="shared" si="154"/>
        <v>一般性獎助計畫經費申請獎助項目及基準之充實設施設備費-經常門</v>
      </c>
      <c r="M3252" s="40" t="str">
        <f t="shared" si="155"/>
        <v>臺中市石岡區龍興社區發展協會</v>
      </c>
    </row>
    <row r="3253" spans="1:13" ht="56.25">
      <c r="A3253" s="102" t="s">
        <v>2796</v>
      </c>
      <c r="B3253" s="102" t="s">
        <v>3653</v>
      </c>
      <c r="C3253" s="102" t="s">
        <v>3654</v>
      </c>
      <c r="D3253" s="102" t="s">
        <v>2795</v>
      </c>
      <c r="E3253" s="103">
        <v>5</v>
      </c>
      <c r="F3253" s="104" t="s">
        <v>44</v>
      </c>
      <c r="G3253" s="106"/>
      <c r="H3253" s="76" t="s">
        <v>1</v>
      </c>
      <c r="I3253" s="105"/>
      <c r="K3253" s="140" t="str">
        <f t="shared" si="153"/>
        <v>社政業務-社會福利-推行老人福利-獎補助費-對國內團體之捐助</v>
      </c>
      <c r="L3253" s="140" t="str">
        <f t="shared" si="154"/>
        <v>建立社區照顧關懷據點之租金水電費用</v>
      </c>
      <c r="M3253" s="40" t="str">
        <f t="shared" si="155"/>
        <v>臺中市成功愛心關懷協會</v>
      </c>
    </row>
    <row r="3254" spans="1:13" ht="56.25">
      <c r="A3254" s="102" t="s">
        <v>2796</v>
      </c>
      <c r="B3254" s="102" t="s">
        <v>3653</v>
      </c>
      <c r="C3254" s="102" t="s">
        <v>3134</v>
      </c>
      <c r="D3254" s="102" t="s">
        <v>2795</v>
      </c>
      <c r="E3254" s="103">
        <v>5</v>
      </c>
      <c r="F3254" s="104" t="s">
        <v>44</v>
      </c>
      <c r="G3254" s="106"/>
      <c r="H3254" s="76" t="s">
        <v>1</v>
      </c>
      <c r="I3254" s="105"/>
      <c r="K3254" s="140" t="str">
        <f t="shared" si="153"/>
        <v>社政業務-社會福利-推行老人福利-獎補助費-對國內團體之捐助</v>
      </c>
      <c r="L3254" s="140" t="str">
        <f t="shared" si="154"/>
        <v>建立社區照顧關懷據點之租金水電費用</v>
      </c>
      <c r="M3254" s="40" t="str">
        <f t="shared" si="155"/>
        <v>臺中市正緣文教慈善會</v>
      </c>
    </row>
    <row r="3255" spans="1:13" ht="56.25">
      <c r="A3255" s="102" t="s">
        <v>2796</v>
      </c>
      <c r="B3255" s="102" t="s">
        <v>3653</v>
      </c>
      <c r="C3255" s="102" t="s">
        <v>3118</v>
      </c>
      <c r="D3255" s="102" t="s">
        <v>2795</v>
      </c>
      <c r="E3255" s="103">
        <v>2</v>
      </c>
      <c r="F3255" s="104" t="s">
        <v>44</v>
      </c>
      <c r="G3255" s="106"/>
      <c r="H3255" s="76" t="s">
        <v>1</v>
      </c>
      <c r="I3255" s="105"/>
      <c r="K3255" s="140" t="str">
        <f t="shared" si="153"/>
        <v>社政業務-社會福利-推行老人福利-獎補助費-對國內團體之捐助</v>
      </c>
      <c r="L3255" s="140" t="str">
        <f t="shared" si="154"/>
        <v>建立社區照顧關懷據點之租金水電費用</v>
      </c>
      <c r="M3255" s="40" t="str">
        <f t="shared" si="155"/>
        <v>臺中市太平區平安社區發展協會</v>
      </c>
    </row>
    <row r="3256" spans="1:13" ht="75">
      <c r="A3256" s="102" t="s">
        <v>2796</v>
      </c>
      <c r="B3256" s="102" t="s">
        <v>3083</v>
      </c>
      <c r="C3256" s="102" t="s">
        <v>3655</v>
      </c>
      <c r="D3256" s="102" t="s">
        <v>2795</v>
      </c>
      <c r="E3256" s="103">
        <v>20</v>
      </c>
      <c r="F3256" s="104" t="s">
        <v>44</v>
      </c>
      <c r="G3256" s="106"/>
      <c r="H3256" s="76" t="s">
        <v>1</v>
      </c>
      <c r="I3256" s="105"/>
      <c r="K3256" s="140" t="str">
        <f t="shared" si="153"/>
        <v>社政業務-社會福利-推行老人福利-獎補助費-對國內團體之捐助</v>
      </c>
      <c r="L3256" s="140" t="str">
        <f t="shared" si="154"/>
        <v>建立社區照顧關懷據點並設置巷弄長照站之充實設施設備費用-經常門</v>
      </c>
      <c r="M3256" s="40" t="str">
        <f t="shared" si="155"/>
        <v>臺中市大里區永隆社區發展協會</v>
      </c>
    </row>
    <row r="3257" spans="1:13" ht="56.25">
      <c r="A3257" s="102" t="s">
        <v>2796</v>
      </c>
      <c r="B3257" s="102" t="s">
        <v>3211</v>
      </c>
      <c r="C3257" s="102" t="s">
        <v>3146</v>
      </c>
      <c r="D3257" s="102" t="s">
        <v>2795</v>
      </c>
      <c r="E3257" s="103">
        <v>4</v>
      </c>
      <c r="F3257" s="104" t="s">
        <v>44</v>
      </c>
      <c r="G3257" s="106"/>
      <c r="H3257" s="76" t="s">
        <v>1</v>
      </c>
      <c r="I3257" s="105"/>
      <c r="K3257" s="140" t="str">
        <f t="shared" si="153"/>
        <v>社政業務-社會福利-推行老人福利-獎補助費-對國內團體之捐助</v>
      </c>
      <c r="L3257" s="140" t="str">
        <f t="shared" si="154"/>
        <v>建立社區照顧關懷據點之充實設施設備費用-經常門</v>
      </c>
      <c r="M3257" s="40" t="str">
        <f t="shared" si="155"/>
        <v>臺中市環保慈善會何昀真</v>
      </c>
    </row>
    <row r="3258" spans="1:13" ht="56.25">
      <c r="A3258" s="102" t="s">
        <v>2796</v>
      </c>
      <c r="B3258" s="102" t="s">
        <v>3040</v>
      </c>
      <c r="C3258" s="102" t="s">
        <v>3057</v>
      </c>
      <c r="D3258" s="102" t="s">
        <v>2795</v>
      </c>
      <c r="E3258" s="103">
        <v>7</v>
      </c>
      <c r="F3258" s="104" t="s">
        <v>44</v>
      </c>
      <c r="G3258" s="106"/>
      <c r="H3258" s="76" t="s">
        <v>1</v>
      </c>
      <c r="I3258" s="105"/>
      <c r="K3258" s="140" t="str">
        <f t="shared" si="153"/>
        <v>社政業務-社會福利-推行老人福利-獎補助費-對國內團體之捐助</v>
      </c>
      <c r="L3258" s="140" t="str">
        <f t="shared" si="154"/>
        <v>獨居老人關懷訪視服務計畫關懷服務費及行政管理費</v>
      </c>
      <c r="M3258" s="40" t="str">
        <f t="shared" si="155"/>
        <v>臺中市神岡區岸裡社區發展協會</v>
      </c>
    </row>
    <row r="3259" spans="1:13" ht="56.25">
      <c r="A3259" s="102" t="s">
        <v>2796</v>
      </c>
      <c r="B3259" s="102" t="s">
        <v>3656</v>
      </c>
      <c r="C3259" s="102" t="s">
        <v>3599</v>
      </c>
      <c r="D3259" s="102" t="s">
        <v>2795</v>
      </c>
      <c r="E3259" s="103">
        <v>656</v>
      </c>
      <c r="F3259" s="104" t="s">
        <v>44</v>
      </c>
      <c r="G3259" s="106"/>
      <c r="H3259" s="76" t="s">
        <v>1</v>
      </c>
      <c r="I3259" s="105"/>
      <c r="K3259" s="140" t="str">
        <f t="shared" si="153"/>
        <v>社政業務-社會福利-推行老人福利-獎補助費-對國內團體之捐助</v>
      </c>
      <c r="L3259" s="140" t="str">
        <f t="shared" si="154"/>
        <v>建立社區照顧關懷據點並設置巷弄站</v>
      </c>
      <c r="M3259" s="40" t="str">
        <f t="shared" si="155"/>
        <v>財團法人中華民國佛教慈濟慈善事業基金會</v>
      </c>
    </row>
    <row r="3260" spans="1:13" ht="75">
      <c r="A3260" s="102" t="s">
        <v>2796</v>
      </c>
      <c r="B3260" s="102" t="s">
        <v>3083</v>
      </c>
      <c r="C3260" s="102" t="s">
        <v>1234</v>
      </c>
      <c r="D3260" s="102" t="s">
        <v>2795</v>
      </c>
      <c r="E3260" s="103">
        <v>50</v>
      </c>
      <c r="F3260" s="104" t="s">
        <v>44</v>
      </c>
      <c r="G3260" s="106"/>
      <c r="H3260" s="76" t="s">
        <v>1</v>
      </c>
      <c r="I3260" s="105"/>
      <c r="K3260" s="140" t="str">
        <f t="shared" si="153"/>
        <v>社政業務-社會福利-推行老人福利-獎補助費-對國內團體之捐助</v>
      </c>
      <c r="L3260" s="140" t="str">
        <f t="shared" si="154"/>
        <v>建立社區照顧關懷據點並設置巷弄長照站之充實設施設備費用-經常門</v>
      </c>
      <c r="M3260" s="40" t="str">
        <f t="shared" si="155"/>
        <v>臺中市龍井區龍東社區發展協會</v>
      </c>
    </row>
    <row r="3261" spans="1:13" ht="56.25">
      <c r="A3261" s="102" t="s">
        <v>2796</v>
      </c>
      <c r="B3261" s="102" t="s">
        <v>3042</v>
      </c>
      <c r="C3261" s="102" t="s">
        <v>2597</v>
      </c>
      <c r="D3261" s="102" t="s">
        <v>2795</v>
      </c>
      <c r="E3261" s="103">
        <v>36</v>
      </c>
      <c r="F3261" s="104" t="s">
        <v>44</v>
      </c>
      <c r="G3261" s="106"/>
      <c r="H3261" s="76" t="s">
        <v>1</v>
      </c>
      <c r="I3261" s="105"/>
      <c r="K3261" s="140" t="str">
        <f t="shared" si="153"/>
        <v>社政業務-社會福利-推行老人福利-獎補助費-對國內團體之捐助</v>
      </c>
      <c r="L3261" s="140" t="str">
        <f t="shared" si="154"/>
        <v>建立社區照顧關懷據點並設置巷弄長照站</v>
      </c>
      <c r="M3261" s="40" t="str">
        <f t="shared" si="155"/>
        <v>臺中市霧峰區六股社區發展協會</v>
      </c>
    </row>
    <row r="3262" spans="1:13" ht="56.25">
      <c r="A3262" s="102" t="s">
        <v>2796</v>
      </c>
      <c r="B3262" s="102" t="s">
        <v>3042</v>
      </c>
      <c r="C3262" s="102" t="s">
        <v>3091</v>
      </c>
      <c r="D3262" s="102" t="s">
        <v>2795</v>
      </c>
      <c r="E3262" s="103">
        <v>30</v>
      </c>
      <c r="F3262" s="104" t="s">
        <v>44</v>
      </c>
      <c r="G3262" s="106"/>
      <c r="H3262" s="76" t="s">
        <v>1</v>
      </c>
      <c r="I3262" s="105"/>
      <c r="K3262" s="140" t="str">
        <f t="shared" si="153"/>
        <v>社政業務-社會福利-推行老人福利-獎補助費-對國內團體之捐助</v>
      </c>
      <c r="L3262" s="140" t="str">
        <f t="shared" si="154"/>
        <v>建立社區照顧關懷據點並設置巷弄長照站</v>
      </c>
      <c r="M3262" s="40" t="str">
        <f t="shared" si="155"/>
        <v>臺中市霧峰區北柳社區發展協會</v>
      </c>
    </row>
    <row r="3263" spans="1:13" ht="56.25">
      <c r="A3263" s="102" t="s">
        <v>2796</v>
      </c>
      <c r="B3263" s="102" t="s">
        <v>3042</v>
      </c>
      <c r="C3263" s="102" t="s">
        <v>3091</v>
      </c>
      <c r="D3263" s="102" t="s">
        <v>2795</v>
      </c>
      <c r="E3263" s="103">
        <v>10</v>
      </c>
      <c r="F3263" s="104" t="s">
        <v>44</v>
      </c>
      <c r="G3263" s="106"/>
      <c r="H3263" s="76" t="s">
        <v>1</v>
      </c>
      <c r="I3263" s="105"/>
      <c r="K3263" s="140" t="str">
        <f t="shared" si="153"/>
        <v>社政業務-社會福利-推行老人福利-獎補助費-對國內團體之捐助</v>
      </c>
      <c r="L3263" s="140" t="str">
        <f t="shared" si="154"/>
        <v>建立社區照顧關懷據點並設置巷弄長照站</v>
      </c>
      <c r="M3263" s="40" t="str">
        <f t="shared" si="155"/>
        <v>臺中市霧峰區北柳社區發展協會</v>
      </c>
    </row>
    <row r="3264" spans="1:13" ht="56.25">
      <c r="A3264" s="102" t="s">
        <v>2796</v>
      </c>
      <c r="B3264" s="102" t="s">
        <v>3099</v>
      </c>
      <c r="C3264" s="102" t="s">
        <v>3657</v>
      </c>
      <c r="D3264" s="102" t="s">
        <v>2795</v>
      </c>
      <c r="E3264" s="103">
        <v>7</v>
      </c>
      <c r="F3264" s="104" t="s">
        <v>44</v>
      </c>
      <c r="G3264" s="106"/>
      <c r="H3264" s="76" t="s">
        <v>1</v>
      </c>
      <c r="I3264" s="105"/>
      <c r="K3264" s="140" t="str">
        <f t="shared" si="153"/>
        <v>社政業務-社會福利-推行老人福利-獎補助費-對國內團體之捐助</v>
      </c>
      <c r="L3264" s="140" t="str">
        <f t="shared" si="154"/>
        <v>建立社區照顧關懷據點之充實設施設備-經常門</v>
      </c>
      <c r="M3264" s="40" t="str">
        <f t="shared" si="155"/>
        <v>臺中市沙鹿區晉江社區發展協會</v>
      </c>
    </row>
    <row r="3265" spans="1:13" ht="75">
      <c r="A3265" s="102" t="s">
        <v>2796</v>
      </c>
      <c r="B3265" s="102" t="s">
        <v>3658</v>
      </c>
      <c r="C3265" s="102" t="s">
        <v>3620</v>
      </c>
      <c r="D3265" s="102" t="s">
        <v>2795</v>
      </c>
      <c r="E3265" s="103">
        <v>36</v>
      </c>
      <c r="F3265" s="104" t="s">
        <v>44</v>
      </c>
      <c r="G3265" s="106"/>
      <c r="H3265" s="76" t="s">
        <v>1</v>
      </c>
      <c r="I3265" s="105"/>
      <c r="K3265" s="140" t="str">
        <f t="shared" si="153"/>
        <v>社政業務-社會福利-推行老人福利-獎補助費-對國內團體之捐助</v>
      </c>
      <c r="L3265" s="140" t="str">
        <f t="shared" si="154"/>
        <v>建立社區照顧關懷據點並設置巷弄長照站及建立社區照顧關懷據點</v>
      </c>
      <c r="M3265" s="40" t="str">
        <f t="shared" si="155"/>
        <v>社團法人台中市啟明重建福利協會</v>
      </c>
    </row>
    <row r="3266" spans="1:13" ht="56.25">
      <c r="A3266" s="102" t="s">
        <v>2796</v>
      </c>
      <c r="B3266" s="102" t="s">
        <v>3042</v>
      </c>
      <c r="C3266" s="102" t="s">
        <v>3053</v>
      </c>
      <c r="D3266" s="102" t="s">
        <v>2795</v>
      </c>
      <c r="E3266" s="103">
        <v>708</v>
      </c>
      <c r="F3266" s="104" t="s">
        <v>44</v>
      </c>
      <c r="G3266" s="106"/>
      <c r="H3266" s="76" t="s">
        <v>1</v>
      </c>
      <c r="I3266" s="105"/>
      <c r="K3266" s="140" t="str">
        <f t="shared" si="153"/>
        <v>社政業務-社會福利-推行老人福利-獎補助費-對國內團體之捐助</v>
      </c>
      <c r="L3266" s="140" t="str">
        <f t="shared" si="154"/>
        <v>建立社區照顧關懷據點並設置巷弄長照站</v>
      </c>
      <c r="M3266" s="40" t="str">
        <f t="shared" si="155"/>
        <v>臺中市南區西川社區發展協會</v>
      </c>
    </row>
    <row r="3267" spans="1:13" ht="56.25">
      <c r="A3267" s="102" t="s">
        <v>2796</v>
      </c>
      <c r="B3267" s="102" t="s">
        <v>3042</v>
      </c>
      <c r="C3267" s="102" t="s">
        <v>186</v>
      </c>
      <c r="D3267" s="102" t="s">
        <v>2795</v>
      </c>
      <c r="E3267" s="103">
        <v>36</v>
      </c>
      <c r="F3267" s="104" t="s">
        <v>44</v>
      </c>
      <c r="G3267" s="106"/>
      <c r="H3267" s="76" t="s">
        <v>1</v>
      </c>
      <c r="I3267" s="105"/>
      <c r="K3267" s="140" t="str">
        <f t="shared" si="153"/>
        <v>社政業務-社會福利-推行老人福利-獎補助費-對國內團體之捐助</v>
      </c>
      <c r="L3267" s="140" t="str">
        <f t="shared" si="154"/>
        <v>建立社區照顧關懷據點並設置巷弄長照站</v>
      </c>
      <c r="M3267" s="40" t="str">
        <f t="shared" si="155"/>
        <v>臺中市梧棲區福德社區發展協會</v>
      </c>
    </row>
    <row r="3268" spans="1:13" ht="56.25">
      <c r="A3268" s="102" t="s">
        <v>2796</v>
      </c>
      <c r="B3268" s="102" t="s">
        <v>3042</v>
      </c>
      <c r="C3268" s="102" t="s">
        <v>3643</v>
      </c>
      <c r="D3268" s="102" t="s">
        <v>2795</v>
      </c>
      <c r="E3268" s="103">
        <v>707</v>
      </c>
      <c r="F3268" s="104" t="s">
        <v>44</v>
      </c>
      <c r="G3268" s="106"/>
      <c r="H3268" s="76" t="s">
        <v>1</v>
      </c>
      <c r="I3268" s="105"/>
      <c r="K3268" s="140" t="str">
        <f t="shared" ref="K3268:K3331" si="156">A3268</f>
        <v>社政業務-社會福利-推行老人福利-獎補助費-對國內團體之捐助</v>
      </c>
      <c r="L3268" s="140" t="str">
        <f t="shared" ref="L3268:L3331" si="157">B3268</f>
        <v>建立社區照顧關懷據點並設置巷弄長照站</v>
      </c>
      <c r="M3268" s="40" t="str">
        <f t="shared" ref="M3268:M3331" si="158">C3268</f>
        <v>臺中市和平區和平社區發展協會陳奕正</v>
      </c>
    </row>
    <row r="3269" spans="1:13" ht="56.25">
      <c r="A3269" s="102" t="s">
        <v>2796</v>
      </c>
      <c r="B3269" s="102" t="s">
        <v>3042</v>
      </c>
      <c r="C3269" s="102" t="s">
        <v>3659</v>
      </c>
      <c r="D3269" s="102" t="s">
        <v>2795</v>
      </c>
      <c r="E3269" s="103">
        <v>36</v>
      </c>
      <c r="F3269" s="104" t="s">
        <v>44</v>
      </c>
      <c r="G3269" s="106"/>
      <c r="H3269" s="76" t="s">
        <v>1</v>
      </c>
      <c r="I3269" s="105"/>
      <c r="K3269" s="140" t="str">
        <f t="shared" si="156"/>
        <v>社政業務-社會福利-推行老人福利-獎補助費-對國內團體之捐助</v>
      </c>
      <c r="L3269" s="140" t="str">
        <f t="shared" si="157"/>
        <v>建立社區照顧關懷據點並設置巷弄長照站</v>
      </c>
      <c r="M3269" s="40" t="str">
        <f t="shared" si="158"/>
        <v>社團法人臺中市人文關懷協會</v>
      </c>
    </row>
    <row r="3270" spans="1:13" ht="56.25">
      <c r="A3270" s="102" t="s">
        <v>2796</v>
      </c>
      <c r="B3270" s="102" t="s">
        <v>3042</v>
      </c>
      <c r="C3270" s="102" t="s">
        <v>3660</v>
      </c>
      <c r="D3270" s="102" t="s">
        <v>2795</v>
      </c>
      <c r="E3270" s="103">
        <v>36</v>
      </c>
      <c r="F3270" s="104" t="s">
        <v>44</v>
      </c>
      <c r="G3270" s="106"/>
      <c r="H3270" s="76" t="s">
        <v>1</v>
      </c>
      <c r="I3270" s="105"/>
      <c r="K3270" s="140" t="str">
        <f t="shared" si="156"/>
        <v>社政業務-社會福利-推行老人福利-獎補助費-對國內團體之捐助</v>
      </c>
      <c r="L3270" s="140" t="str">
        <f t="shared" si="157"/>
        <v>建立社區照顧關懷據點並設置巷弄長照站</v>
      </c>
      <c r="M3270" s="40" t="str">
        <f t="shared" si="158"/>
        <v>臺中市東勢區石城社區發展協會</v>
      </c>
    </row>
    <row r="3271" spans="1:13" ht="56.25">
      <c r="A3271" s="102" t="s">
        <v>2796</v>
      </c>
      <c r="B3271" s="102" t="s">
        <v>3042</v>
      </c>
      <c r="C3271" s="102" t="s">
        <v>3268</v>
      </c>
      <c r="D3271" s="102" t="s">
        <v>2795</v>
      </c>
      <c r="E3271" s="103">
        <v>36</v>
      </c>
      <c r="F3271" s="104" t="s">
        <v>44</v>
      </c>
      <c r="G3271" s="106"/>
      <c r="H3271" s="76" t="s">
        <v>1</v>
      </c>
      <c r="I3271" s="105"/>
      <c r="K3271" s="140" t="str">
        <f t="shared" si="156"/>
        <v>社政業務-社會福利-推行老人福利-獎補助費-對國內團體之捐助</v>
      </c>
      <c r="L3271" s="140" t="str">
        <f t="shared" si="157"/>
        <v>建立社區照顧關懷據點並設置巷弄長照站</v>
      </c>
      <c r="M3271" s="40" t="str">
        <f t="shared" si="158"/>
        <v>臺中市東勢區慶東社區發展協會</v>
      </c>
    </row>
    <row r="3272" spans="1:13" ht="56.25">
      <c r="A3272" s="102" t="s">
        <v>2796</v>
      </c>
      <c r="B3272" s="102" t="s">
        <v>3042</v>
      </c>
      <c r="C3272" s="102" t="s">
        <v>3053</v>
      </c>
      <c r="D3272" s="102" t="s">
        <v>2795</v>
      </c>
      <c r="E3272" s="103">
        <v>30</v>
      </c>
      <c r="F3272" s="104" t="s">
        <v>44</v>
      </c>
      <c r="G3272" s="106"/>
      <c r="H3272" s="76" t="s">
        <v>1</v>
      </c>
      <c r="I3272" s="105"/>
      <c r="K3272" s="140" t="str">
        <f t="shared" si="156"/>
        <v>社政業務-社會福利-推行老人福利-獎補助費-對國內團體之捐助</v>
      </c>
      <c r="L3272" s="140" t="str">
        <f t="shared" si="157"/>
        <v>建立社區照顧關懷據點並設置巷弄長照站</v>
      </c>
      <c r="M3272" s="40" t="str">
        <f t="shared" si="158"/>
        <v>臺中市南區西川社區發展協會</v>
      </c>
    </row>
    <row r="3273" spans="1:13" ht="56.25">
      <c r="A3273" s="102" t="s">
        <v>2796</v>
      </c>
      <c r="B3273" s="102" t="s">
        <v>3042</v>
      </c>
      <c r="C3273" s="102" t="s">
        <v>3051</v>
      </c>
      <c r="D3273" s="102" t="s">
        <v>2795</v>
      </c>
      <c r="E3273" s="103">
        <v>30</v>
      </c>
      <c r="F3273" s="104" t="s">
        <v>44</v>
      </c>
      <c r="G3273" s="106"/>
      <c r="H3273" s="76" t="s">
        <v>1</v>
      </c>
      <c r="I3273" s="105"/>
      <c r="K3273" s="140" t="str">
        <f t="shared" si="156"/>
        <v>社政業務-社會福利-推行老人福利-獎補助費-對國內團體之捐助</v>
      </c>
      <c r="L3273" s="140" t="str">
        <f t="shared" si="157"/>
        <v>建立社區照顧關懷據點並設置巷弄長照站</v>
      </c>
      <c r="M3273" s="40" t="str">
        <f t="shared" si="158"/>
        <v>臺中市弘馨社會福利關懷協會(積善)</v>
      </c>
    </row>
    <row r="3274" spans="1:13" ht="56.25">
      <c r="A3274" s="102" t="s">
        <v>2796</v>
      </c>
      <c r="B3274" s="102" t="s">
        <v>3042</v>
      </c>
      <c r="C3274" s="102" t="s">
        <v>3045</v>
      </c>
      <c r="D3274" s="102" t="s">
        <v>2795</v>
      </c>
      <c r="E3274" s="103">
        <v>30</v>
      </c>
      <c r="F3274" s="104" t="s">
        <v>44</v>
      </c>
      <c r="G3274" s="106"/>
      <c r="H3274" s="76" t="s">
        <v>1</v>
      </c>
      <c r="I3274" s="105"/>
      <c r="K3274" s="140" t="str">
        <f t="shared" si="156"/>
        <v>社政業務-社會福利-推行老人福利-獎補助費-對國內團體之捐助</v>
      </c>
      <c r="L3274" s="140" t="str">
        <f t="shared" si="157"/>
        <v>建立社區照顧關懷據點並設置巷弄長照站</v>
      </c>
      <c r="M3274" s="40" t="str">
        <f t="shared" si="158"/>
        <v>臺中市弘馨社會福利關懷協會(福順)</v>
      </c>
    </row>
    <row r="3275" spans="1:13" ht="56.25">
      <c r="A3275" s="102" t="s">
        <v>2796</v>
      </c>
      <c r="B3275" s="102" t="s">
        <v>3042</v>
      </c>
      <c r="C3275" s="102" t="s">
        <v>3069</v>
      </c>
      <c r="D3275" s="102" t="s">
        <v>2795</v>
      </c>
      <c r="E3275" s="103">
        <v>30</v>
      </c>
      <c r="F3275" s="104" t="s">
        <v>44</v>
      </c>
      <c r="G3275" s="106"/>
      <c r="H3275" s="76" t="s">
        <v>1</v>
      </c>
      <c r="I3275" s="105"/>
      <c r="K3275" s="140" t="str">
        <f t="shared" si="156"/>
        <v>社政業務-社會福利-推行老人福利-獎補助費-對國內團體之捐助</v>
      </c>
      <c r="L3275" s="140" t="str">
        <f t="shared" si="157"/>
        <v>建立社區照顧關懷據點並設置巷弄長照站</v>
      </c>
      <c r="M3275" s="40" t="str">
        <f t="shared" si="158"/>
        <v>臺中市北屯區四民社區發展協會</v>
      </c>
    </row>
    <row r="3276" spans="1:13" ht="56.25">
      <c r="A3276" s="102" t="s">
        <v>2796</v>
      </c>
      <c r="B3276" s="102" t="s">
        <v>3047</v>
      </c>
      <c r="C3276" s="102" t="s">
        <v>3134</v>
      </c>
      <c r="D3276" s="102" t="s">
        <v>2795</v>
      </c>
      <c r="E3276" s="103">
        <v>30</v>
      </c>
      <c r="F3276" s="104" t="s">
        <v>44</v>
      </c>
      <c r="G3276" s="106"/>
      <c r="H3276" s="76" t="s">
        <v>1</v>
      </c>
      <c r="I3276" s="105"/>
      <c r="K3276" s="140" t="str">
        <f t="shared" si="156"/>
        <v>社政業務-社會福利-推行老人福利-獎補助費-對國內團體之捐助</v>
      </c>
      <c r="L3276" s="140" t="str">
        <f t="shared" si="157"/>
        <v>建立社區照顧關懷據點</v>
      </c>
      <c r="M3276" s="40" t="str">
        <f t="shared" si="158"/>
        <v>臺中市正緣文教慈善會</v>
      </c>
    </row>
    <row r="3277" spans="1:13" ht="56.25">
      <c r="A3277" s="102" t="s">
        <v>2796</v>
      </c>
      <c r="B3277" s="102" t="s">
        <v>3042</v>
      </c>
      <c r="C3277" s="102" t="s">
        <v>3647</v>
      </c>
      <c r="D3277" s="102" t="s">
        <v>2795</v>
      </c>
      <c r="E3277" s="103">
        <v>10</v>
      </c>
      <c r="F3277" s="104" t="s">
        <v>44</v>
      </c>
      <c r="G3277" s="106"/>
      <c r="H3277" s="76" t="s">
        <v>1</v>
      </c>
      <c r="I3277" s="105"/>
      <c r="K3277" s="140" t="str">
        <f t="shared" si="156"/>
        <v>社政業務-社會福利-推行老人福利-獎補助費-對國內團體之捐助</v>
      </c>
      <c r="L3277" s="140" t="str">
        <f t="shared" si="157"/>
        <v>建立社區照顧關懷據點並設置巷弄長照站</v>
      </c>
      <c r="M3277" s="40" t="str">
        <f t="shared" si="158"/>
        <v>社團法人台灣基督教好牧人全人關顧協會(民族)</v>
      </c>
    </row>
    <row r="3278" spans="1:13" ht="56.25">
      <c r="A3278" s="102" t="s">
        <v>2796</v>
      </c>
      <c r="B3278" s="102" t="s">
        <v>3047</v>
      </c>
      <c r="C3278" s="102" t="s">
        <v>3661</v>
      </c>
      <c r="D3278" s="102" t="s">
        <v>2795</v>
      </c>
      <c r="E3278" s="103">
        <v>30</v>
      </c>
      <c r="F3278" s="104" t="s">
        <v>44</v>
      </c>
      <c r="G3278" s="106"/>
      <c r="H3278" s="76" t="s">
        <v>1</v>
      </c>
      <c r="I3278" s="105"/>
      <c r="K3278" s="140" t="str">
        <f t="shared" si="156"/>
        <v>社政業務-社會福利-推行老人福利-獎補助費-對國內團體之捐助</v>
      </c>
      <c r="L3278" s="140" t="str">
        <f t="shared" si="157"/>
        <v>建立社區照顧關懷據點</v>
      </c>
      <c r="M3278" s="40" t="str">
        <f t="shared" si="158"/>
        <v>臺中市永平社區發展協會</v>
      </c>
    </row>
    <row r="3279" spans="1:13" ht="56.25">
      <c r="A3279" s="102" t="s">
        <v>2796</v>
      </c>
      <c r="B3279" s="102" t="s">
        <v>3042</v>
      </c>
      <c r="C3279" s="102" t="s">
        <v>3152</v>
      </c>
      <c r="D3279" s="102" t="s">
        <v>2795</v>
      </c>
      <c r="E3279" s="103">
        <v>36</v>
      </c>
      <c r="F3279" s="104" t="s">
        <v>44</v>
      </c>
      <c r="G3279" s="106"/>
      <c r="H3279" s="76" t="s">
        <v>1</v>
      </c>
      <c r="I3279" s="105"/>
      <c r="K3279" s="140" t="str">
        <f t="shared" si="156"/>
        <v>社政業務-社會福利-推行老人福利-獎補助費-對國內團體之捐助</v>
      </c>
      <c r="L3279" s="140" t="str">
        <f t="shared" si="157"/>
        <v>建立社區照顧關懷據點並設置巷弄長照站</v>
      </c>
      <c r="M3279" s="40" t="str">
        <f t="shared" si="158"/>
        <v>台中市西屯區永安社區發展協會</v>
      </c>
    </row>
    <row r="3280" spans="1:13" ht="56.25">
      <c r="A3280" s="102" t="s">
        <v>2796</v>
      </c>
      <c r="B3280" s="102" t="s">
        <v>3042</v>
      </c>
      <c r="C3280" s="102" t="s">
        <v>3662</v>
      </c>
      <c r="D3280" s="102" t="s">
        <v>2795</v>
      </c>
      <c r="E3280" s="103">
        <v>36</v>
      </c>
      <c r="F3280" s="104" t="s">
        <v>44</v>
      </c>
      <c r="G3280" s="106"/>
      <c r="H3280" s="76" t="s">
        <v>1</v>
      </c>
      <c r="I3280" s="105"/>
      <c r="K3280" s="140" t="str">
        <f t="shared" si="156"/>
        <v>社政業務-社會福利-推行老人福利-獎補助費-對國內團體之捐助</v>
      </c>
      <c r="L3280" s="140" t="str">
        <f t="shared" si="157"/>
        <v>建立社區照顧關懷據點並設置巷弄長照站</v>
      </c>
      <c r="M3280" s="40" t="str">
        <f t="shared" si="158"/>
        <v>社團法人臺中市惠來關懷服務協會</v>
      </c>
    </row>
    <row r="3281" spans="1:13" ht="56.25">
      <c r="A3281" s="102" t="s">
        <v>2796</v>
      </c>
      <c r="B3281" s="102" t="s">
        <v>3042</v>
      </c>
      <c r="C3281" s="102" t="s">
        <v>3663</v>
      </c>
      <c r="D3281" s="102" t="s">
        <v>2795</v>
      </c>
      <c r="E3281" s="103">
        <v>36</v>
      </c>
      <c r="F3281" s="104" t="s">
        <v>44</v>
      </c>
      <c r="G3281" s="106"/>
      <c r="H3281" s="76" t="s">
        <v>1</v>
      </c>
      <c r="I3281" s="105"/>
      <c r="K3281" s="140" t="str">
        <f t="shared" si="156"/>
        <v>社政業務-社會福利-推行老人福利-獎補助費-對國內團體之捐助</v>
      </c>
      <c r="L3281" s="140" t="str">
        <f t="shared" si="157"/>
        <v>建立社區照顧關懷據點並設置巷弄長照站</v>
      </c>
      <c r="M3281" s="40" t="str">
        <f t="shared" si="158"/>
        <v>社團法人臺中市惠來關懷服務協會(惠來據點)</v>
      </c>
    </row>
    <row r="3282" spans="1:13" ht="56.25">
      <c r="A3282" s="102" t="s">
        <v>2796</v>
      </c>
      <c r="B3282" s="102" t="s">
        <v>3042</v>
      </c>
      <c r="C3282" s="102" t="s">
        <v>3046</v>
      </c>
      <c r="D3282" s="102" t="s">
        <v>2795</v>
      </c>
      <c r="E3282" s="103">
        <v>36</v>
      </c>
      <c r="F3282" s="104" t="s">
        <v>44</v>
      </c>
      <c r="G3282" s="106"/>
      <c r="H3282" s="76" t="s">
        <v>1</v>
      </c>
      <c r="I3282" s="105"/>
      <c r="K3282" s="140" t="str">
        <f t="shared" si="156"/>
        <v>社政業務-社會福利-推行老人福利-獎補助費-對國內團體之捐助</v>
      </c>
      <c r="L3282" s="140" t="str">
        <f t="shared" si="157"/>
        <v>建立社區照顧關懷據點並設置巷弄長照站</v>
      </c>
      <c r="M3282" s="40" t="str">
        <f t="shared" si="158"/>
        <v>台中市西屯區福瑞社區發展協會</v>
      </c>
    </row>
    <row r="3283" spans="1:13" ht="56.25">
      <c r="A3283" s="102" t="s">
        <v>2796</v>
      </c>
      <c r="B3283" s="102" t="s">
        <v>3042</v>
      </c>
      <c r="C3283" s="102" t="s">
        <v>3664</v>
      </c>
      <c r="D3283" s="102" t="s">
        <v>2795</v>
      </c>
      <c r="E3283" s="103">
        <v>36</v>
      </c>
      <c r="F3283" s="104" t="s">
        <v>44</v>
      </c>
      <c r="G3283" s="106"/>
      <c r="H3283" s="76" t="s">
        <v>1</v>
      </c>
      <c r="I3283" s="105"/>
      <c r="K3283" s="140" t="str">
        <f t="shared" si="156"/>
        <v>社政業務-社會福利-推行老人福利-獎補助費-對國內團體之捐助</v>
      </c>
      <c r="L3283" s="140" t="str">
        <f t="shared" si="157"/>
        <v>建立社區照顧關懷據點並設置巷弄長照站</v>
      </c>
      <c r="M3283" s="40" t="str">
        <f t="shared" si="158"/>
        <v>社團法人台灣基督教好牧人全人關顧協會(內新據點)</v>
      </c>
    </row>
    <row r="3284" spans="1:13" ht="56.25">
      <c r="A3284" s="102" t="s">
        <v>2796</v>
      </c>
      <c r="B3284" s="102" t="s">
        <v>3042</v>
      </c>
      <c r="C3284" s="102" t="s">
        <v>370</v>
      </c>
      <c r="D3284" s="102" t="s">
        <v>2795</v>
      </c>
      <c r="E3284" s="103">
        <v>36</v>
      </c>
      <c r="F3284" s="104" t="s">
        <v>44</v>
      </c>
      <c r="G3284" s="106"/>
      <c r="H3284" s="76" t="s">
        <v>1</v>
      </c>
      <c r="I3284" s="105"/>
      <c r="K3284" s="140" t="str">
        <f t="shared" si="156"/>
        <v>社政業務-社會福利-推行老人福利-獎補助費-對國內團體之捐助</v>
      </c>
      <c r="L3284" s="140" t="str">
        <f t="shared" si="157"/>
        <v>建立社區照顧關懷據點並設置巷弄長照站</v>
      </c>
      <c r="M3284" s="40" t="str">
        <f t="shared" si="158"/>
        <v>臺中市石岡區龍興社區發展協會</v>
      </c>
    </row>
    <row r="3285" spans="1:13" ht="56.25">
      <c r="A3285" s="102" t="s">
        <v>2796</v>
      </c>
      <c r="B3285" s="102" t="s">
        <v>3042</v>
      </c>
      <c r="C3285" s="102" t="s">
        <v>3092</v>
      </c>
      <c r="D3285" s="102" t="s">
        <v>2795</v>
      </c>
      <c r="E3285" s="103">
        <v>36</v>
      </c>
      <c r="F3285" s="104" t="s">
        <v>44</v>
      </c>
      <c r="G3285" s="106"/>
      <c r="H3285" s="76" t="s">
        <v>1</v>
      </c>
      <c r="I3285" s="105"/>
      <c r="K3285" s="140" t="str">
        <f t="shared" si="156"/>
        <v>社政業務-社會福利-推行老人福利-獎補助費-對國內團體之捐助</v>
      </c>
      <c r="L3285" s="140" t="str">
        <f t="shared" si="157"/>
        <v>建立社區照顧關懷據點並設置巷弄長照站</v>
      </c>
      <c r="M3285" s="40" t="str">
        <f t="shared" si="158"/>
        <v>財團法人台中市私立甘霖社會福利慈善事業基金會</v>
      </c>
    </row>
    <row r="3286" spans="1:13" ht="56.25">
      <c r="A3286" s="102" t="s">
        <v>2796</v>
      </c>
      <c r="B3286" s="102" t="s">
        <v>3126</v>
      </c>
      <c r="C3286" s="102" t="s">
        <v>3222</v>
      </c>
      <c r="D3286" s="102" t="s">
        <v>2795</v>
      </c>
      <c r="E3286" s="103">
        <v>36</v>
      </c>
      <c r="F3286" s="104" t="s">
        <v>44</v>
      </c>
      <c r="G3286" s="106"/>
      <c r="H3286" s="76" t="s">
        <v>1</v>
      </c>
      <c r="I3286" s="105"/>
      <c r="K3286" s="140" t="str">
        <f t="shared" si="156"/>
        <v>社政業務-社會福利-推行老人福利-獎補助費-對國內團體之捐助</v>
      </c>
      <c r="L3286" s="140" t="str">
        <f t="shared" si="157"/>
        <v>建立社區照顧關懷據點並設置巷弄站長照站</v>
      </c>
      <c r="M3286" s="40" t="str">
        <f t="shared" si="158"/>
        <v>臺中市烏日區烏日社區發展協會</v>
      </c>
    </row>
    <row r="3287" spans="1:13" ht="56.25">
      <c r="A3287" s="102" t="s">
        <v>2796</v>
      </c>
      <c r="B3287" s="102" t="s">
        <v>3126</v>
      </c>
      <c r="C3287" s="102" t="s">
        <v>3665</v>
      </c>
      <c r="D3287" s="102" t="s">
        <v>2795</v>
      </c>
      <c r="E3287" s="103">
        <v>36</v>
      </c>
      <c r="F3287" s="104" t="s">
        <v>44</v>
      </c>
      <c r="G3287" s="106"/>
      <c r="H3287" s="76" t="s">
        <v>1</v>
      </c>
      <c r="I3287" s="105"/>
      <c r="K3287" s="140" t="str">
        <f t="shared" si="156"/>
        <v>社政業務-社會福利-推行老人福利-獎補助費-對國內團體之捐助</v>
      </c>
      <c r="L3287" s="140" t="str">
        <f t="shared" si="157"/>
        <v>建立社區照顧關懷據點並設置巷弄站長照站</v>
      </c>
      <c r="M3287" s="40" t="str">
        <f t="shared" si="158"/>
        <v>臺中市烏日區仁德社區發展協會</v>
      </c>
    </row>
    <row r="3288" spans="1:13" ht="56.25">
      <c r="A3288" s="102" t="s">
        <v>2796</v>
      </c>
      <c r="B3288" s="102" t="s">
        <v>3042</v>
      </c>
      <c r="C3288" s="102" t="s">
        <v>3253</v>
      </c>
      <c r="D3288" s="102" t="s">
        <v>2795</v>
      </c>
      <c r="E3288" s="103">
        <v>36</v>
      </c>
      <c r="F3288" s="104" t="s">
        <v>44</v>
      </c>
      <c r="G3288" s="106"/>
      <c r="H3288" s="76" t="s">
        <v>1</v>
      </c>
      <c r="I3288" s="105"/>
      <c r="K3288" s="140" t="str">
        <f t="shared" si="156"/>
        <v>社政業務-社會福利-推行老人福利-獎補助費-對國內團體之捐助</v>
      </c>
      <c r="L3288" s="140" t="str">
        <f t="shared" si="157"/>
        <v>建立社區照顧關懷據點並設置巷弄長照站</v>
      </c>
      <c r="M3288" s="40" t="str">
        <f t="shared" si="158"/>
        <v>臺中市東勢區泰昌社區發展協會</v>
      </c>
    </row>
    <row r="3289" spans="1:13" ht="56.25">
      <c r="A3289" s="102" t="s">
        <v>2796</v>
      </c>
      <c r="B3289" s="102" t="s">
        <v>3042</v>
      </c>
      <c r="C3289" s="102" t="s">
        <v>2557</v>
      </c>
      <c r="D3289" s="102" t="s">
        <v>2795</v>
      </c>
      <c r="E3289" s="103">
        <v>36</v>
      </c>
      <c r="F3289" s="104" t="s">
        <v>44</v>
      </c>
      <c r="G3289" s="106"/>
      <c r="H3289" s="76" t="s">
        <v>1</v>
      </c>
      <c r="I3289" s="105"/>
      <c r="K3289" s="140" t="str">
        <f t="shared" si="156"/>
        <v>社政業務-社會福利-推行老人福利-獎補助費-對國內團體之捐助</v>
      </c>
      <c r="L3289" s="140" t="str">
        <f t="shared" si="157"/>
        <v>建立社區照顧關懷據點並設置巷弄長照站</v>
      </c>
      <c r="M3289" s="40" t="str">
        <f t="shared" si="158"/>
        <v>臺中市新社區崑南社區發展協會</v>
      </c>
    </row>
    <row r="3290" spans="1:13" ht="56.25">
      <c r="A3290" s="102" t="s">
        <v>2796</v>
      </c>
      <c r="B3290" s="102" t="s">
        <v>3126</v>
      </c>
      <c r="C3290" s="102" t="s">
        <v>3666</v>
      </c>
      <c r="D3290" s="102" t="s">
        <v>2795</v>
      </c>
      <c r="E3290" s="103">
        <v>36</v>
      </c>
      <c r="F3290" s="104" t="s">
        <v>44</v>
      </c>
      <c r="G3290" s="106"/>
      <c r="H3290" s="76" t="s">
        <v>1</v>
      </c>
      <c r="I3290" s="105"/>
      <c r="K3290" s="140" t="str">
        <f t="shared" si="156"/>
        <v>社政業務-社會福利-推行老人福利-獎補助費-對國內團體之捐助</v>
      </c>
      <c r="L3290" s="140" t="str">
        <f t="shared" si="157"/>
        <v>建立社區照顧關懷據點並設置巷弄站長照站</v>
      </c>
      <c r="M3290" s="40" t="str">
        <f t="shared" si="158"/>
        <v>財團法人臺中市私立童庭社會福利慈善事業基金會</v>
      </c>
    </row>
    <row r="3291" spans="1:13" ht="56.25">
      <c r="A3291" s="102" t="s">
        <v>2796</v>
      </c>
      <c r="B3291" s="102" t="s">
        <v>3126</v>
      </c>
      <c r="C3291" s="102" t="s">
        <v>3666</v>
      </c>
      <c r="D3291" s="102" t="s">
        <v>2795</v>
      </c>
      <c r="E3291" s="103">
        <v>36</v>
      </c>
      <c r="F3291" s="104" t="s">
        <v>44</v>
      </c>
      <c r="G3291" s="106"/>
      <c r="H3291" s="76" t="s">
        <v>1</v>
      </c>
      <c r="I3291" s="105"/>
      <c r="K3291" s="140" t="str">
        <f t="shared" si="156"/>
        <v>社政業務-社會福利-推行老人福利-獎補助費-對國內團體之捐助</v>
      </c>
      <c r="L3291" s="140" t="str">
        <f t="shared" si="157"/>
        <v>建立社區照顧關懷據點並設置巷弄站長照站</v>
      </c>
      <c r="M3291" s="40" t="str">
        <f t="shared" si="158"/>
        <v>財團法人臺中市私立童庭社會福利慈善事業基金會</v>
      </c>
    </row>
    <row r="3292" spans="1:13" ht="56.25">
      <c r="A3292" s="102" t="s">
        <v>2796</v>
      </c>
      <c r="B3292" s="102" t="s">
        <v>3042</v>
      </c>
      <c r="C3292" s="102" t="s">
        <v>3624</v>
      </c>
      <c r="D3292" s="102" t="s">
        <v>2795</v>
      </c>
      <c r="E3292" s="103">
        <v>36</v>
      </c>
      <c r="F3292" s="104" t="s">
        <v>44</v>
      </c>
      <c r="G3292" s="106"/>
      <c r="H3292" s="76" t="s">
        <v>1</v>
      </c>
      <c r="I3292" s="105"/>
      <c r="K3292" s="140" t="str">
        <f t="shared" si="156"/>
        <v>社政業務-社會福利-推行老人福利-獎補助費-對國內團體之捐助</v>
      </c>
      <c r="L3292" s="140" t="str">
        <f t="shared" si="157"/>
        <v>建立社區照顧關懷據點並設置巷弄長照站</v>
      </c>
      <c r="M3292" s="40" t="str">
        <f t="shared" si="158"/>
        <v>臺中市太平區福隆社區發展協會</v>
      </c>
    </row>
    <row r="3293" spans="1:13" ht="56.25">
      <c r="A3293" s="102" t="s">
        <v>2796</v>
      </c>
      <c r="B3293" s="102" t="s">
        <v>3042</v>
      </c>
      <c r="C3293" s="102" t="s">
        <v>2460</v>
      </c>
      <c r="D3293" s="102" t="s">
        <v>2795</v>
      </c>
      <c r="E3293" s="103">
        <v>36</v>
      </c>
      <c r="F3293" s="104" t="s">
        <v>44</v>
      </c>
      <c r="G3293" s="106"/>
      <c r="H3293" s="76" t="s">
        <v>1</v>
      </c>
      <c r="I3293" s="105"/>
      <c r="K3293" s="140" t="str">
        <f t="shared" si="156"/>
        <v>社政業務-社會福利-推行老人福利-獎補助費-對國內團體之捐助</v>
      </c>
      <c r="L3293" s="140" t="str">
        <f t="shared" si="157"/>
        <v>建立社區照顧關懷據點並設置巷弄長照站</v>
      </c>
      <c r="M3293" s="40" t="str">
        <f t="shared" si="158"/>
        <v>臺中市太平區興隆社區發展協會</v>
      </c>
    </row>
    <row r="3294" spans="1:13" ht="56.25">
      <c r="A3294" s="102" t="s">
        <v>2796</v>
      </c>
      <c r="B3294" s="102" t="s">
        <v>3042</v>
      </c>
      <c r="C3294" s="102" t="s">
        <v>3172</v>
      </c>
      <c r="D3294" s="102" t="s">
        <v>2795</v>
      </c>
      <c r="E3294" s="103">
        <v>36</v>
      </c>
      <c r="F3294" s="104" t="s">
        <v>44</v>
      </c>
      <c r="G3294" s="106"/>
      <c r="H3294" s="76" t="s">
        <v>1</v>
      </c>
      <c r="I3294" s="105"/>
      <c r="K3294" s="140" t="str">
        <f t="shared" si="156"/>
        <v>社政業務-社會福利-推行老人福利-獎補助費-對國內團體之捐助</v>
      </c>
      <c r="L3294" s="140" t="str">
        <f t="shared" si="157"/>
        <v>建立社區照顧關懷據點並設置巷弄長照站</v>
      </c>
      <c r="M3294" s="40" t="str">
        <f t="shared" si="158"/>
        <v>臺中市石岡區萬興社區發展協會</v>
      </c>
    </row>
    <row r="3295" spans="1:13" ht="56.25">
      <c r="A3295" s="102" t="s">
        <v>2796</v>
      </c>
      <c r="B3295" s="102" t="s">
        <v>3042</v>
      </c>
      <c r="C3295" s="102" t="s">
        <v>3069</v>
      </c>
      <c r="D3295" s="102" t="s">
        <v>2795</v>
      </c>
      <c r="E3295" s="103">
        <v>36</v>
      </c>
      <c r="F3295" s="104" t="s">
        <v>44</v>
      </c>
      <c r="G3295" s="106"/>
      <c r="H3295" s="76" t="s">
        <v>1</v>
      </c>
      <c r="I3295" s="105"/>
      <c r="K3295" s="140" t="str">
        <f t="shared" si="156"/>
        <v>社政業務-社會福利-推行老人福利-獎補助費-對國內團體之捐助</v>
      </c>
      <c r="L3295" s="140" t="str">
        <f t="shared" si="157"/>
        <v>建立社區照顧關懷據點並設置巷弄長照站</v>
      </c>
      <c r="M3295" s="40" t="str">
        <f t="shared" si="158"/>
        <v>臺中市北屯區四民社區發展協會</v>
      </c>
    </row>
    <row r="3296" spans="1:13" ht="56.25">
      <c r="A3296" s="102" t="s">
        <v>2796</v>
      </c>
      <c r="B3296" s="102" t="s">
        <v>3042</v>
      </c>
      <c r="C3296" s="102" t="s">
        <v>3667</v>
      </c>
      <c r="D3296" s="102" t="s">
        <v>2795</v>
      </c>
      <c r="E3296" s="103">
        <v>36</v>
      </c>
      <c r="F3296" s="104" t="s">
        <v>44</v>
      </c>
      <c r="G3296" s="106"/>
      <c r="H3296" s="76" t="s">
        <v>1</v>
      </c>
      <c r="I3296" s="105"/>
      <c r="K3296" s="140" t="str">
        <f t="shared" si="156"/>
        <v>社政業務-社會福利-推行老人福利-獎補助費-對國內團體之捐助</v>
      </c>
      <c r="L3296" s="140" t="str">
        <f t="shared" si="157"/>
        <v>建立社區照顧關懷據點並設置巷弄長照站</v>
      </c>
      <c r="M3296" s="40" t="str">
        <f t="shared" si="158"/>
        <v>台中市北屯區松和社區發展協會</v>
      </c>
    </row>
    <row r="3297" spans="1:13" ht="56.25">
      <c r="A3297" s="102" t="s">
        <v>2796</v>
      </c>
      <c r="B3297" s="102" t="s">
        <v>3042</v>
      </c>
      <c r="C3297" s="102" t="s">
        <v>3587</v>
      </c>
      <c r="D3297" s="102" t="s">
        <v>2795</v>
      </c>
      <c r="E3297" s="103">
        <v>36</v>
      </c>
      <c r="F3297" s="104" t="s">
        <v>44</v>
      </c>
      <c r="G3297" s="106"/>
      <c r="H3297" s="76" t="s">
        <v>1</v>
      </c>
      <c r="I3297" s="105"/>
      <c r="K3297" s="140" t="str">
        <f t="shared" si="156"/>
        <v>社政業務-社會福利-推行老人福利-獎補助費-對國內團體之捐助</v>
      </c>
      <c r="L3297" s="140" t="str">
        <f t="shared" si="157"/>
        <v>建立社區照顧關懷據點並設置巷弄長照站</v>
      </c>
      <c r="M3297" s="40" t="str">
        <f t="shared" si="158"/>
        <v>社團法人臺中市北屯區三光社區發展協會</v>
      </c>
    </row>
    <row r="3298" spans="1:13" ht="56.25">
      <c r="A3298" s="102" t="s">
        <v>2796</v>
      </c>
      <c r="B3298" s="102" t="s">
        <v>3653</v>
      </c>
      <c r="C3298" s="102" t="s">
        <v>3191</v>
      </c>
      <c r="D3298" s="102" t="s">
        <v>2795</v>
      </c>
      <c r="E3298" s="103">
        <v>8</v>
      </c>
      <c r="F3298" s="104" t="s">
        <v>44</v>
      </c>
      <c r="G3298" s="106"/>
      <c r="H3298" s="76" t="s">
        <v>1</v>
      </c>
      <c r="I3298" s="105"/>
      <c r="K3298" s="140" t="str">
        <f t="shared" si="156"/>
        <v>社政業務-社會福利-推行老人福利-獎補助費-對國內團體之捐助</v>
      </c>
      <c r="L3298" s="140" t="str">
        <f t="shared" si="157"/>
        <v>建立社區照顧關懷據點之租金水電費用</v>
      </c>
      <c r="M3298" s="40" t="str">
        <f t="shared" si="158"/>
        <v>臺中市太平區太平社區發展協會</v>
      </c>
    </row>
    <row r="3299" spans="1:13" ht="56.25">
      <c r="A3299" s="102" t="s">
        <v>2796</v>
      </c>
      <c r="B3299" s="102" t="s">
        <v>3042</v>
      </c>
      <c r="C3299" s="102" t="s">
        <v>3668</v>
      </c>
      <c r="D3299" s="102" t="s">
        <v>2795</v>
      </c>
      <c r="E3299" s="103">
        <v>36</v>
      </c>
      <c r="F3299" s="104" t="s">
        <v>44</v>
      </c>
      <c r="G3299" s="106"/>
      <c r="H3299" s="76" t="s">
        <v>1</v>
      </c>
      <c r="I3299" s="105"/>
      <c r="K3299" s="140" t="str">
        <f t="shared" si="156"/>
        <v>社政業務-社會福利-推行老人福利-獎補助費-對國內團體之捐助</v>
      </c>
      <c r="L3299" s="140" t="str">
        <f t="shared" si="157"/>
        <v>建立社區照顧關懷據點並設置巷弄長照站</v>
      </c>
      <c r="M3299" s="40" t="str">
        <f t="shared" si="158"/>
        <v>社團法人臺中市惠來關懷服務協會(鵬程據點)</v>
      </c>
    </row>
    <row r="3300" spans="1:13" ht="56.25">
      <c r="A3300" s="102" t="s">
        <v>2796</v>
      </c>
      <c r="B3300" s="102" t="s">
        <v>3042</v>
      </c>
      <c r="C3300" s="102" t="s">
        <v>3663</v>
      </c>
      <c r="D3300" s="102" t="s">
        <v>2795</v>
      </c>
      <c r="E3300" s="103">
        <v>36</v>
      </c>
      <c r="F3300" s="104" t="s">
        <v>44</v>
      </c>
      <c r="G3300" s="106"/>
      <c r="H3300" s="76" t="s">
        <v>1</v>
      </c>
      <c r="I3300" s="105"/>
      <c r="K3300" s="140" t="str">
        <f t="shared" si="156"/>
        <v>社政業務-社會福利-推行老人福利-獎補助費-對國內團體之捐助</v>
      </c>
      <c r="L3300" s="140" t="str">
        <f t="shared" si="157"/>
        <v>建立社區照顧關懷據點並設置巷弄長照站</v>
      </c>
      <c r="M3300" s="40" t="str">
        <f t="shared" si="158"/>
        <v>社團法人臺中市惠來關懷服務協會(惠來據點)</v>
      </c>
    </row>
    <row r="3301" spans="1:13" ht="56.25">
      <c r="A3301" s="102" t="s">
        <v>2796</v>
      </c>
      <c r="B3301" s="102" t="s">
        <v>3042</v>
      </c>
      <c r="C3301" s="102" t="s">
        <v>3669</v>
      </c>
      <c r="D3301" s="102" t="s">
        <v>2795</v>
      </c>
      <c r="E3301" s="103">
        <v>36</v>
      </c>
      <c r="F3301" s="104" t="s">
        <v>44</v>
      </c>
      <c r="G3301" s="106"/>
      <c r="H3301" s="76" t="s">
        <v>1</v>
      </c>
      <c r="I3301" s="105"/>
      <c r="K3301" s="140" t="str">
        <f t="shared" si="156"/>
        <v>社政業務-社會福利-推行老人福利-獎補助費-對國內團體之捐助</v>
      </c>
      <c r="L3301" s="140" t="str">
        <f t="shared" si="157"/>
        <v>建立社區照顧關懷據點並設置巷弄長照站</v>
      </c>
      <c r="M3301" s="40" t="str">
        <f t="shared" si="158"/>
        <v>台中市西屯區上石社區發展協會</v>
      </c>
    </row>
    <row r="3302" spans="1:13" ht="56.25">
      <c r="A3302" s="102" t="s">
        <v>2796</v>
      </c>
      <c r="B3302" s="102" t="s">
        <v>3042</v>
      </c>
      <c r="C3302" s="102" t="s">
        <v>3091</v>
      </c>
      <c r="D3302" s="102" t="s">
        <v>2795</v>
      </c>
      <c r="E3302" s="103">
        <v>36</v>
      </c>
      <c r="F3302" s="104" t="s">
        <v>44</v>
      </c>
      <c r="G3302" s="106"/>
      <c r="H3302" s="76" t="s">
        <v>1</v>
      </c>
      <c r="I3302" s="105"/>
      <c r="K3302" s="140" t="str">
        <f t="shared" si="156"/>
        <v>社政業務-社會福利-推行老人福利-獎補助費-對國內團體之捐助</v>
      </c>
      <c r="L3302" s="140" t="str">
        <f t="shared" si="157"/>
        <v>建立社區照顧關懷據點並設置巷弄長照站</v>
      </c>
      <c r="M3302" s="40" t="str">
        <f t="shared" si="158"/>
        <v>臺中市霧峰區北柳社區發展協會</v>
      </c>
    </row>
    <row r="3303" spans="1:13" ht="56.25">
      <c r="A3303" s="102" t="s">
        <v>2796</v>
      </c>
      <c r="B3303" s="102" t="s">
        <v>3042</v>
      </c>
      <c r="C3303" s="102" t="s">
        <v>2597</v>
      </c>
      <c r="D3303" s="102" t="s">
        <v>2795</v>
      </c>
      <c r="E3303" s="103">
        <v>36</v>
      </c>
      <c r="F3303" s="104" t="s">
        <v>44</v>
      </c>
      <c r="G3303" s="106"/>
      <c r="H3303" s="76" t="s">
        <v>1</v>
      </c>
      <c r="I3303" s="105"/>
      <c r="K3303" s="140" t="str">
        <f t="shared" si="156"/>
        <v>社政業務-社會福利-推行老人福利-獎補助費-對國內團體之捐助</v>
      </c>
      <c r="L3303" s="140" t="str">
        <f t="shared" si="157"/>
        <v>建立社區照顧關懷據點並設置巷弄長照站</v>
      </c>
      <c r="M3303" s="40" t="str">
        <f t="shared" si="158"/>
        <v>臺中市霧峰區六股社區發展協會</v>
      </c>
    </row>
    <row r="3304" spans="1:13" ht="56.25">
      <c r="A3304" s="102" t="s">
        <v>2796</v>
      </c>
      <c r="B3304" s="102" t="s">
        <v>3042</v>
      </c>
      <c r="C3304" s="102" t="s">
        <v>3091</v>
      </c>
      <c r="D3304" s="102" t="s">
        <v>2795</v>
      </c>
      <c r="E3304" s="103">
        <v>36</v>
      </c>
      <c r="F3304" s="104" t="s">
        <v>44</v>
      </c>
      <c r="G3304" s="106"/>
      <c r="H3304" s="76" t="s">
        <v>1</v>
      </c>
      <c r="I3304" s="105"/>
      <c r="K3304" s="140" t="str">
        <f t="shared" si="156"/>
        <v>社政業務-社會福利-推行老人福利-獎補助費-對國內團體之捐助</v>
      </c>
      <c r="L3304" s="140" t="str">
        <f t="shared" si="157"/>
        <v>建立社區照顧關懷據點並設置巷弄長照站</v>
      </c>
      <c r="M3304" s="40" t="str">
        <f t="shared" si="158"/>
        <v>臺中市霧峰區北柳社區發展協會</v>
      </c>
    </row>
    <row r="3305" spans="1:13" ht="56.25">
      <c r="A3305" s="102" t="s">
        <v>2796</v>
      </c>
      <c r="B3305" s="102" t="s">
        <v>3042</v>
      </c>
      <c r="C3305" s="102" t="s">
        <v>3091</v>
      </c>
      <c r="D3305" s="102" t="s">
        <v>2795</v>
      </c>
      <c r="E3305" s="103">
        <v>36</v>
      </c>
      <c r="F3305" s="104" t="s">
        <v>44</v>
      </c>
      <c r="G3305" s="106"/>
      <c r="H3305" s="76" t="s">
        <v>1</v>
      </c>
      <c r="I3305" s="105"/>
      <c r="K3305" s="140" t="str">
        <f t="shared" si="156"/>
        <v>社政業務-社會福利-推行老人福利-獎補助費-對國內團體之捐助</v>
      </c>
      <c r="L3305" s="140" t="str">
        <f t="shared" si="157"/>
        <v>建立社區照顧關懷據點並設置巷弄長照站</v>
      </c>
      <c r="M3305" s="40" t="str">
        <f t="shared" si="158"/>
        <v>臺中市霧峰區北柳社區發展協會</v>
      </c>
    </row>
    <row r="3306" spans="1:13" ht="56.25">
      <c r="A3306" s="102" t="s">
        <v>2796</v>
      </c>
      <c r="B3306" s="102" t="s">
        <v>3042</v>
      </c>
      <c r="C3306" s="102" t="s">
        <v>3217</v>
      </c>
      <c r="D3306" s="102" t="s">
        <v>2795</v>
      </c>
      <c r="E3306" s="103">
        <v>30</v>
      </c>
      <c r="F3306" s="104" t="s">
        <v>44</v>
      </c>
      <c r="G3306" s="106"/>
      <c r="H3306" s="76" t="s">
        <v>1</v>
      </c>
      <c r="I3306" s="105"/>
      <c r="K3306" s="140" t="str">
        <f t="shared" si="156"/>
        <v>社政業務-社會福利-推行老人福利-獎補助費-對國內團體之捐助</v>
      </c>
      <c r="L3306" s="140" t="str">
        <f t="shared" si="157"/>
        <v>建立社區照顧關懷據點並設置巷弄長照站</v>
      </c>
      <c r="M3306" s="40" t="str">
        <f t="shared" si="158"/>
        <v>臺中市三和社區福利發展協進會</v>
      </c>
    </row>
    <row r="3307" spans="1:13" ht="56.25">
      <c r="A3307" s="102" t="s">
        <v>2796</v>
      </c>
      <c r="B3307" s="102" t="s">
        <v>3042</v>
      </c>
      <c r="C3307" s="102" t="s">
        <v>3055</v>
      </c>
      <c r="D3307" s="102" t="s">
        <v>2795</v>
      </c>
      <c r="E3307" s="103">
        <v>30</v>
      </c>
      <c r="F3307" s="104" t="s">
        <v>44</v>
      </c>
      <c r="G3307" s="106"/>
      <c r="H3307" s="76" t="s">
        <v>1</v>
      </c>
      <c r="I3307" s="105"/>
      <c r="K3307" s="140" t="str">
        <f t="shared" si="156"/>
        <v>社政業務-社會福利-推行老人福利-獎補助費-對國內團體之捐助</v>
      </c>
      <c r="L3307" s="140" t="str">
        <f t="shared" si="157"/>
        <v>建立社區照顧關懷據點並設置巷弄長照站</v>
      </c>
      <c r="M3307" s="40" t="str">
        <f t="shared" si="158"/>
        <v>社團法人中華傳愛社區服務協會(幸福樂齡)</v>
      </c>
    </row>
    <row r="3308" spans="1:13" ht="56.25">
      <c r="A3308" s="102" t="s">
        <v>2796</v>
      </c>
      <c r="B3308" s="102" t="s">
        <v>3042</v>
      </c>
      <c r="C3308" s="102" t="s">
        <v>3053</v>
      </c>
      <c r="D3308" s="102" t="s">
        <v>2795</v>
      </c>
      <c r="E3308" s="103">
        <v>20</v>
      </c>
      <c r="F3308" s="104" t="s">
        <v>44</v>
      </c>
      <c r="G3308" s="106"/>
      <c r="H3308" s="76" t="s">
        <v>1</v>
      </c>
      <c r="I3308" s="105"/>
      <c r="K3308" s="140" t="str">
        <f t="shared" si="156"/>
        <v>社政業務-社會福利-推行老人福利-獎補助費-對國內團體之捐助</v>
      </c>
      <c r="L3308" s="140" t="str">
        <f t="shared" si="157"/>
        <v>建立社區照顧關懷據點並設置巷弄長照站</v>
      </c>
      <c r="M3308" s="40" t="str">
        <f t="shared" si="158"/>
        <v>臺中市南區西川社區發展協會</v>
      </c>
    </row>
    <row r="3309" spans="1:13" ht="56.25">
      <c r="A3309" s="102" t="s">
        <v>2796</v>
      </c>
      <c r="B3309" s="102" t="s">
        <v>3042</v>
      </c>
      <c r="C3309" s="102" t="s">
        <v>3670</v>
      </c>
      <c r="D3309" s="102" t="s">
        <v>2795</v>
      </c>
      <c r="E3309" s="103">
        <v>36</v>
      </c>
      <c r="F3309" s="104" t="s">
        <v>44</v>
      </c>
      <c r="G3309" s="106"/>
      <c r="H3309" s="76" t="s">
        <v>1</v>
      </c>
      <c r="I3309" s="105"/>
      <c r="K3309" s="140" t="str">
        <f t="shared" si="156"/>
        <v>社政業務-社會福利-推行老人福利-獎補助費-對國內團體之捐助</v>
      </c>
      <c r="L3309" s="140" t="str">
        <f t="shared" si="157"/>
        <v>建立社區照顧關懷據點並設置巷弄長照站</v>
      </c>
      <c r="M3309" s="40" t="str">
        <f t="shared" si="158"/>
        <v>社團法人臺中市感恩關懷協會</v>
      </c>
    </row>
    <row r="3310" spans="1:13" ht="56.25">
      <c r="A3310" s="102" t="s">
        <v>2796</v>
      </c>
      <c r="B3310" s="102" t="s">
        <v>3042</v>
      </c>
      <c r="C3310" s="102" t="s">
        <v>3671</v>
      </c>
      <c r="D3310" s="102" t="s">
        <v>2795</v>
      </c>
      <c r="E3310" s="103">
        <v>36</v>
      </c>
      <c r="F3310" s="104" t="s">
        <v>44</v>
      </c>
      <c r="G3310" s="106"/>
      <c r="H3310" s="76" t="s">
        <v>1</v>
      </c>
      <c r="I3310" s="105"/>
      <c r="K3310" s="140" t="str">
        <f t="shared" si="156"/>
        <v>社政業務-社會福利-推行老人福利-獎補助費-對國內團體之捐助</v>
      </c>
      <c r="L3310" s="140" t="str">
        <f t="shared" si="157"/>
        <v>建立社區照顧關懷據點並設置巷弄長照站</v>
      </c>
      <c r="M3310" s="40" t="str">
        <f t="shared" si="158"/>
        <v>臺中市潭仔墘社區文化協會</v>
      </c>
    </row>
    <row r="3311" spans="1:13" ht="56.25">
      <c r="A3311" s="102" t="s">
        <v>2796</v>
      </c>
      <c r="B3311" s="102" t="s">
        <v>3042</v>
      </c>
      <c r="C3311" s="102" t="s">
        <v>3672</v>
      </c>
      <c r="D3311" s="102" t="s">
        <v>2795</v>
      </c>
      <c r="E3311" s="103">
        <v>36</v>
      </c>
      <c r="F3311" s="104" t="s">
        <v>44</v>
      </c>
      <c r="G3311" s="106"/>
      <c r="H3311" s="76" t="s">
        <v>1</v>
      </c>
      <c r="I3311" s="105"/>
      <c r="K3311" s="140" t="str">
        <f t="shared" si="156"/>
        <v>社政業務-社會福利-推行老人福利-獎補助費-對國內團體之捐助</v>
      </c>
      <c r="L3311" s="140" t="str">
        <f t="shared" si="157"/>
        <v>建立社區照顧關懷據點並設置巷弄長照站</v>
      </c>
      <c r="M3311" s="40" t="str">
        <f t="shared" si="158"/>
        <v>社團法人臺中市幸福關懷發展協會</v>
      </c>
    </row>
    <row r="3312" spans="1:13" ht="56.25">
      <c r="A3312" s="102" t="s">
        <v>2796</v>
      </c>
      <c r="B3312" s="102" t="s">
        <v>3042</v>
      </c>
      <c r="C3312" s="102" t="s">
        <v>3670</v>
      </c>
      <c r="D3312" s="102" t="s">
        <v>2795</v>
      </c>
      <c r="E3312" s="103">
        <v>36</v>
      </c>
      <c r="F3312" s="104" t="s">
        <v>44</v>
      </c>
      <c r="G3312" s="106"/>
      <c r="H3312" s="76" t="s">
        <v>1</v>
      </c>
      <c r="I3312" s="105"/>
      <c r="K3312" s="140" t="str">
        <f t="shared" si="156"/>
        <v>社政業務-社會福利-推行老人福利-獎補助費-對國內團體之捐助</v>
      </c>
      <c r="L3312" s="140" t="str">
        <f t="shared" si="157"/>
        <v>建立社區照顧關懷據點並設置巷弄長照站</v>
      </c>
      <c r="M3312" s="40" t="str">
        <f t="shared" si="158"/>
        <v>社團法人臺中市感恩關懷協會</v>
      </c>
    </row>
    <row r="3313" spans="1:13" ht="56.25">
      <c r="A3313" s="102" t="s">
        <v>2796</v>
      </c>
      <c r="B3313" s="102" t="s">
        <v>3042</v>
      </c>
      <c r="C3313" s="102" t="s">
        <v>3237</v>
      </c>
      <c r="D3313" s="102" t="s">
        <v>2795</v>
      </c>
      <c r="E3313" s="103">
        <v>36</v>
      </c>
      <c r="F3313" s="104" t="s">
        <v>44</v>
      </c>
      <c r="G3313" s="106"/>
      <c r="H3313" s="76" t="s">
        <v>1</v>
      </c>
      <c r="I3313" s="105"/>
      <c r="K3313" s="140" t="str">
        <f t="shared" si="156"/>
        <v>社政業務-社會福利-推行老人福利-獎補助費-對國內團體之捐助</v>
      </c>
      <c r="L3313" s="140" t="str">
        <f t="shared" si="157"/>
        <v>建立社區照顧關懷據點並設置巷弄長照站</v>
      </c>
      <c r="M3313" s="40" t="str">
        <f t="shared" si="158"/>
        <v>臺中市大雅區大雅社區發展協會</v>
      </c>
    </row>
    <row r="3314" spans="1:13" ht="56.25">
      <c r="A3314" s="102" t="s">
        <v>2796</v>
      </c>
      <c r="B3314" s="102" t="s">
        <v>3042</v>
      </c>
      <c r="C3314" s="102" t="s">
        <v>3154</v>
      </c>
      <c r="D3314" s="102" t="s">
        <v>2795</v>
      </c>
      <c r="E3314" s="103">
        <v>36</v>
      </c>
      <c r="F3314" s="104" t="s">
        <v>44</v>
      </c>
      <c r="G3314" s="106"/>
      <c r="H3314" s="76" t="s">
        <v>1</v>
      </c>
      <c r="I3314" s="105"/>
      <c r="K3314" s="140" t="str">
        <f t="shared" si="156"/>
        <v>社政業務-社會福利-推行老人福利-獎補助費-對國內團體之捐助</v>
      </c>
      <c r="L3314" s="140" t="str">
        <f t="shared" si="157"/>
        <v>建立社區照顧關懷據點並設置巷弄長照站</v>
      </c>
      <c r="M3314" s="40" t="str">
        <f t="shared" si="158"/>
        <v>社團法人中華民國紫宸運動文教協會</v>
      </c>
    </row>
    <row r="3315" spans="1:13" ht="75">
      <c r="A3315" s="102" t="s">
        <v>2796</v>
      </c>
      <c r="B3315" s="102" t="s">
        <v>3673</v>
      </c>
      <c r="C3315" s="102" t="s">
        <v>3084</v>
      </c>
      <c r="D3315" s="102" t="s">
        <v>2795</v>
      </c>
      <c r="E3315" s="103">
        <v>16</v>
      </c>
      <c r="F3315" s="104" t="s">
        <v>44</v>
      </c>
      <c r="G3315" s="106"/>
      <c r="H3315" s="76" t="s">
        <v>1</v>
      </c>
      <c r="I3315" s="105"/>
      <c r="K3315" s="140" t="str">
        <f t="shared" si="156"/>
        <v>社政業務-社會福利-推行老人福利-獎補助費-對國內團體之捐助</v>
      </c>
      <c r="L3315" s="140" t="str">
        <f t="shared" si="157"/>
        <v>社區照顧關懷據點整合性補助計畫之「租金水電費用補助」</v>
      </c>
      <c r="M3315" s="40" t="str">
        <f t="shared" si="158"/>
        <v>臺中市豐原區南村社區發展協會林炎煌</v>
      </c>
    </row>
    <row r="3316" spans="1:13" ht="75">
      <c r="A3316" s="102" t="s">
        <v>2796</v>
      </c>
      <c r="B3316" s="102" t="s">
        <v>3633</v>
      </c>
      <c r="C3316" s="102" t="s">
        <v>3175</v>
      </c>
      <c r="D3316" s="102" t="s">
        <v>2795</v>
      </c>
      <c r="E3316" s="103">
        <v>13</v>
      </c>
      <c r="F3316" s="104" t="s">
        <v>44</v>
      </c>
      <c r="G3316" s="106"/>
      <c r="H3316" s="76" t="s">
        <v>1</v>
      </c>
      <c r="I3316" s="105"/>
      <c r="K3316" s="140" t="str">
        <f t="shared" si="156"/>
        <v>社政業務-社會福利-推行老人福利-獎補助費-對國內團體之捐助</v>
      </c>
      <c r="L3316" s="140" t="str">
        <f t="shared" si="157"/>
        <v>建立社區照顧關懷據點暨巷弄長照站之「租金水電費用」</v>
      </c>
      <c r="M3316" s="40" t="str">
        <f t="shared" si="158"/>
        <v>臺中市大雅區上雅社區發展協會關懷據點</v>
      </c>
    </row>
    <row r="3317" spans="1:13" ht="75">
      <c r="A3317" s="102" t="s">
        <v>2796</v>
      </c>
      <c r="B3317" s="102" t="s">
        <v>3633</v>
      </c>
      <c r="C3317" s="102" t="s">
        <v>3085</v>
      </c>
      <c r="D3317" s="102" t="s">
        <v>2795</v>
      </c>
      <c r="E3317" s="103">
        <v>6</v>
      </c>
      <c r="F3317" s="104" t="s">
        <v>44</v>
      </c>
      <c r="G3317" s="106"/>
      <c r="H3317" s="76" t="s">
        <v>1</v>
      </c>
      <c r="I3317" s="105"/>
      <c r="K3317" s="140" t="str">
        <f t="shared" si="156"/>
        <v>社政業務-社會福利-推行老人福利-獎補助費-對國內團體之捐助</v>
      </c>
      <c r="L3317" s="140" t="str">
        <f t="shared" si="157"/>
        <v>建立社區照顧關懷據點暨巷弄長照站之「租金水電費用」</v>
      </c>
      <c r="M3317" s="40" t="str">
        <f t="shared" si="158"/>
        <v>臺中市大雅區西寶社區發展協會劉進福</v>
      </c>
    </row>
    <row r="3318" spans="1:13" ht="75">
      <c r="A3318" s="102" t="s">
        <v>2796</v>
      </c>
      <c r="B3318" s="102" t="s">
        <v>3633</v>
      </c>
      <c r="C3318" s="102" t="s">
        <v>3674</v>
      </c>
      <c r="D3318" s="102" t="s">
        <v>2795</v>
      </c>
      <c r="E3318" s="103">
        <v>51</v>
      </c>
      <c r="F3318" s="104" t="s">
        <v>44</v>
      </c>
      <c r="G3318" s="106"/>
      <c r="H3318" s="76" t="s">
        <v>1</v>
      </c>
      <c r="I3318" s="105"/>
      <c r="K3318" s="140" t="str">
        <f t="shared" si="156"/>
        <v>社政業務-社會福利-推行老人福利-獎補助費-對國內團體之捐助</v>
      </c>
      <c r="L3318" s="140" t="str">
        <f t="shared" si="157"/>
        <v>建立社區照顧關懷據點暨巷弄長照站之「租金水電費用」</v>
      </c>
      <c r="M3318" s="40" t="str">
        <f t="shared" si="158"/>
        <v>臺中市十三寮聚落發展協會黃楚尊</v>
      </c>
    </row>
    <row r="3319" spans="1:13" ht="56.25">
      <c r="A3319" s="102" t="s">
        <v>2796</v>
      </c>
      <c r="B3319" s="102" t="s">
        <v>3047</v>
      </c>
      <c r="C3319" s="102" t="s">
        <v>3675</v>
      </c>
      <c r="D3319" s="102" t="s">
        <v>2795</v>
      </c>
      <c r="E3319" s="103">
        <v>36</v>
      </c>
      <c r="F3319" s="104" t="s">
        <v>44</v>
      </c>
      <c r="G3319" s="106"/>
      <c r="H3319" s="76" t="s">
        <v>1</v>
      </c>
      <c r="I3319" s="105"/>
      <c r="K3319" s="140" t="str">
        <f t="shared" si="156"/>
        <v>社政業務-社會福利-推行老人福利-獎補助費-對國內團體之捐助</v>
      </c>
      <c r="L3319" s="140" t="str">
        <f t="shared" si="157"/>
        <v>建立社區照顧關懷據點</v>
      </c>
      <c r="M3319" s="40" t="str">
        <f t="shared" si="158"/>
        <v>臺中市大肚區新興社區發展協會</v>
      </c>
    </row>
    <row r="3320" spans="1:13" ht="56.25">
      <c r="A3320" s="102" t="s">
        <v>2796</v>
      </c>
      <c r="B3320" s="102" t="s">
        <v>3042</v>
      </c>
      <c r="C3320" s="102" t="s">
        <v>3172</v>
      </c>
      <c r="D3320" s="102" t="s">
        <v>2795</v>
      </c>
      <c r="E3320" s="103">
        <v>36</v>
      </c>
      <c r="F3320" s="104" t="s">
        <v>44</v>
      </c>
      <c r="G3320" s="106"/>
      <c r="H3320" s="76" t="s">
        <v>1</v>
      </c>
      <c r="I3320" s="105"/>
      <c r="K3320" s="140" t="str">
        <f t="shared" si="156"/>
        <v>社政業務-社會福利-推行老人福利-獎補助費-對國內團體之捐助</v>
      </c>
      <c r="L3320" s="140" t="str">
        <f t="shared" si="157"/>
        <v>建立社區照顧關懷據點並設置巷弄長照站</v>
      </c>
      <c r="M3320" s="40" t="str">
        <f t="shared" si="158"/>
        <v>臺中市石岡區萬興社區發展協會</v>
      </c>
    </row>
    <row r="3321" spans="1:13" ht="56.25">
      <c r="A3321" s="102" t="s">
        <v>2796</v>
      </c>
      <c r="B3321" s="102" t="s">
        <v>3042</v>
      </c>
      <c r="C3321" s="102" t="s">
        <v>3196</v>
      </c>
      <c r="D3321" s="102" t="s">
        <v>2795</v>
      </c>
      <c r="E3321" s="103">
        <v>910</v>
      </c>
      <c r="F3321" s="104" t="s">
        <v>44</v>
      </c>
      <c r="G3321" s="106"/>
      <c r="H3321" s="76" t="s">
        <v>1</v>
      </c>
      <c r="I3321" s="105"/>
      <c r="K3321" s="140" t="str">
        <f t="shared" si="156"/>
        <v>社政業務-社會福利-推行老人福利-獎補助費-對國內團體之捐助</v>
      </c>
      <c r="L3321" s="140" t="str">
        <f t="shared" si="157"/>
        <v>建立社區照顧關懷據點並設置巷弄長照站</v>
      </c>
      <c r="M3321" s="40" t="str">
        <f t="shared" si="158"/>
        <v>社團法人台灣優質生命協會</v>
      </c>
    </row>
    <row r="3322" spans="1:13" ht="56.25">
      <c r="A3322" s="102" t="s">
        <v>2796</v>
      </c>
      <c r="B3322" s="102" t="s">
        <v>3040</v>
      </c>
      <c r="C3322" s="102" t="s">
        <v>3062</v>
      </c>
      <c r="D3322" s="102" t="s">
        <v>2795</v>
      </c>
      <c r="E3322" s="103">
        <v>6</v>
      </c>
      <c r="F3322" s="104" t="s">
        <v>44</v>
      </c>
      <c r="G3322" s="106"/>
      <c r="H3322" s="76" t="s">
        <v>1</v>
      </c>
      <c r="I3322" s="105"/>
      <c r="K3322" s="140" t="str">
        <f t="shared" si="156"/>
        <v>社政業務-社會福利-推行老人福利-獎補助費-對國內團體之捐助</v>
      </c>
      <c r="L3322" s="140" t="str">
        <f t="shared" si="157"/>
        <v>獨居老人關懷訪視服務計畫關懷服務費及行政管理費</v>
      </c>
      <c r="M3322" s="40" t="str">
        <f t="shared" si="158"/>
        <v>臺中市新社區東興社區發展協會彭玄法</v>
      </c>
    </row>
    <row r="3323" spans="1:13" ht="56.25">
      <c r="A3323" s="102" t="s">
        <v>2796</v>
      </c>
      <c r="B3323" s="102" t="s">
        <v>3042</v>
      </c>
      <c r="C3323" s="102" t="s">
        <v>3622</v>
      </c>
      <c r="D3323" s="102" t="s">
        <v>2795</v>
      </c>
      <c r="E3323" s="103">
        <v>36</v>
      </c>
      <c r="F3323" s="104" t="s">
        <v>44</v>
      </c>
      <c r="G3323" s="106"/>
      <c r="H3323" s="76" t="s">
        <v>1</v>
      </c>
      <c r="I3323" s="105"/>
      <c r="K3323" s="140" t="str">
        <f t="shared" si="156"/>
        <v>社政業務-社會福利-推行老人福利-獎補助費-對國內團體之捐助</v>
      </c>
      <c r="L3323" s="140" t="str">
        <f t="shared" si="157"/>
        <v>建立社區照顧關懷據點並設置巷弄長照站</v>
      </c>
      <c r="M3323" s="40" t="str">
        <f t="shared" si="158"/>
        <v>社團法人台中市東區東信社區發展協會</v>
      </c>
    </row>
    <row r="3324" spans="1:13" ht="56.25">
      <c r="A3324" s="102" t="s">
        <v>2796</v>
      </c>
      <c r="B3324" s="102" t="s">
        <v>3042</v>
      </c>
      <c r="C3324" s="102" t="s">
        <v>3676</v>
      </c>
      <c r="D3324" s="102" t="s">
        <v>2795</v>
      </c>
      <c r="E3324" s="103">
        <v>36</v>
      </c>
      <c r="F3324" s="104" t="s">
        <v>44</v>
      </c>
      <c r="G3324" s="106"/>
      <c r="H3324" s="76" t="s">
        <v>1</v>
      </c>
      <c r="I3324" s="105"/>
      <c r="K3324" s="140" t="str">
        <f t="shared" si="156"/>
        <v>社政業務-社會福利-推行老人福利-獎補助費-對國內團體之捐助</v>
      </c>
      <c r="L3324" s="140" t="str">
        <f t="shared" si="157"/>
        <v>建立社區照顧關懷據點並設置巷弄長照站</v>
      </c>
      <c r="M3324" s="40" t="str">
        <f t="shared" si="158"/>
        <v>財團法人台灣基督教長老教會忠孝路教會</v>
      </c>
    </row>
    <row r="3325" spans="1:13" ht="56.25">
      <c r="A3325" s="102" t="s">
        <v>2796</v>
      </c>
      <c r="B3325" s="102" t="s">
        <v>3042</v>
      </c>
      <c r="C3325" s="102" t="s">
        <v>3668</v>
      </c>
      <c r="D3325" s="102" t="s">
        <v>2795</v>
      </c>
      <c r="E3325" s="103">
        <v>36</v>
      </c>
      <c r="F3325" s="104" t="s">
        <v>44</v>
      </c>
      <c r="G3325" s="106"/>
      <c r="H3325" s="76" t="s">
        <v>1</v>
      </c>
      <c r="I3325" s="105"/>
      <c r="K3325" s="140" t="str">
        <f t="shared" si="156"/>
        <v>社政業務-社會福利-推行老人福利-獎補助費-對國內團體之捐助</v>
      </c>
      <c r="L3325" s="140" t="str">
        <f t="shared" si="157"/>
        <v>建立社區照顧關懷據點並設置巷弄長照站</v>
      </c>
      <c r="M3325" s="40" t="str">
        <f t="shared" si="158"/>
        <v>社團法人臺中市惠來關懷服務協會(鵬程據點)</v>
      </c>
    </row>
    <row r="3326" spans="1:13" ht="56.25">
      <c r="A3326" s="102" t="s">
        <v>2796</v>
      </c>
      <c r="B3326" s="102" t="s">
        <v>3042</v>
      </c>
      <c r="C3326" s="102" t="s">
        <v>3671</v>
      </c>
      <c r="D3326" s="102" t="s">
        <v>2795</v>
      </c>
      <c r="E3326" s="103">
        <v>36</v>
      </c>
      <c r="F3326" s="104" t="s">
        <v>44</v>
      </c>
      <c r="G3326" s="106"/>
      <c r="H3326" s="76" t="s">
        <v>1</v>
      </c>
      <c r="I3326" s="105"/>
      <c r="K3326" s="140" t="str">
        <f t="shared" si="156"/>
        <v>社政業務-社會福利-推行老人福利-獎補助費-對國內團體之捐助</v>
      </c>
      <c r="L3326" s="140" t="str">
        <f t="shared" si="157"/>
        <v>建立社區照顧關懷據點並設置巷弄長照站</v>
      </c>
      <c r="M3326" s="40" t="str">
        <f t="shared" si="158"/>
        <v>臺中市潭仔墘社區文化協會</v>
      </c>
    </row>
    <row r="3327" spans="1:13" ht="56.25">
      <c r="A3327" s="102" t="s">
        <v>2796</v>
      </c>
      <c r="B3327" s="102" t="s">
        <v>3042</v>
      </c>
      <c r="C3327" s="102" t="s">
        <v>3245</v>
      </c>
      <c r="D3327" s="102" t="s">
        <v>2795</v>
      </c>
      <c r="E3327" s="103">
        <v>36</v>
      </c>
      <c r="F3327" s="104" t="s">
        <v>44</v>
      </c>
      <c r="G3327" s="106"/>
      <c r="H3327" s="76" t="s">
        <v>1</v>
      </c>
      <c r="I3327" s="105"/>
      <c r="K3327" s="140" t="str">
        <f t="shared" si="156"/>
        <v>社政業務-社會福利-推行老人福利-獎補助費-對國內團體之捐助</v>
      </c>
      <c r="L3327" s="140" t="str">
        <f t="shared" si="157"/>
        <v>建立社區照顧關懷據點並設置巷弄長照站</v>
      </c>
      <c r="M3327" s="40" t="str">
        <f t="shared" si="158"/>
        <v>臺中市豐原區豐榮社區發展協會</v>
      </c>
    </row>
    <row r="3328" spans="1:13" ht="56.25">
      <c r="A3328" s="102" t="s">
        <v>2796</v>
      </c>
      <c r="B3328" s="102" t="s">
        <v>3042</v>
      </c>
      <c r="C3328" s="102" t="s">
        <v>3046</v>
      </c>
      <c r="D3328" s="102" t="s">
        <v>2795</v>
      </c>
      <c r="E3328" s="103">
        <v>30</v>
      </c>
      <c r="F3328" s="104" t="s">
        <v>44</v>
      </c>
      <c r="G3328" s="106"/>
      <c r="H3328" s="76" t="s">
        <v>1</v>
      </c>
      <c r="I3328" s="105"/>
      <c r="K3328" s="140" t="str">
        <f t="shared" si="156"/>
        <v>社政業務-社會福利-推行老人福利-獎補助費-對國內團體之捐助</v>
      </c>
      <c r="L3328" s="140" t="str">
        <f t="shared" si="157"/>
        <v>建立社區照顧關懷據點並設置巷弄長照站</v>
      </c>
      <c r="M3328" s="40" t="str">
        <f t="shared" si="158"/>
        <v>台中市西屯區福瑞社區發展協會</v>
      </c>
    </row>
    <row r="3329" spans="1:13" ht="56.25">
      <c r="A3329" s="102" t="s">
        <v>2796</v>
      </c>
      <c r="B3329" s="102" t="s">
        <v>3047</v>
      </c>
      <c r="C3329" s="102" t="s">
        <v>3677</v>
      </c>
      <c r="D3329" s="102" t="s">
        <v>2795</v>
      </c>
      <c r="E3329" s="103">
        <v>20</v>
      </c>
      <c r="F3329" s="104" t="s">
        <v>44</v>
      </c>
      <c r="G3329" s="106"/>
      <c r="H3329" s="76" t="s">
        <v>1</v>
      </c>
      <c r="I3329" s="105"/>
      <c r="K3329" s="140" t="str">
        <f t="shared" si="156"/>
        <v>社政業務-社會福利-推行老人福利-獎補助費-對國內團體之捐助</v>
      </c>
      <c r="L3329" s="140" t="str">
        <f t="shared" si="157"/>
        <v>建立社區照顧關懷據點</v>
      </c>
      <c r="M3329" s="40" t="str">
        <f t="shared" si="158"/>
        <v>臺中市北屯區后庄社區發展協會</v>
      </c>
    </row>
    <row r="3330" spans="1:13" ht="56.25">
      <c r="A3330" s="102" t="s">
        <v>2796</v>
      </c>
      <c r="B3330" s="102" t="s">
        <v>3047</v>
      </c>
      <c r="C3330" s="102" t="s">
        <v>3675</v>
      </c>
      <c r="D3330" s="102" t="s">
        <v>2795</v>
      </c>
      <c r="E3330" s="103">
        <v>36</v>
      </c>
      <c r="F3330" s="104" t="s">
        <v>44</v>
      </c>
      <c r="G3330" s="106"/>
      <c r="H3330" s="76" t="s">
        <v>1</v>
      </c>
      <c r="I3330" s="105"/>
      <c r="K3330" s="140" t="str">
        <f t="shared" si="156"/>
        <v>社政業務-社會福利-推行老人福利-獎補助費-對國內團體之捐助</v>
      </c>
      <c r="L3330" s="140" t="str">
        <f t="shared" si="157"/>
        <v>建立社區照顧關懷據點</v>
      </c>
      <c r="M3330" s="40" t="str">
        <f t="shared" si="158"/>
        <v>臺中市大肚區新興社區發展協會</v>
      </c>
    </row>
    <row r="3331" spans="1:13" ht="56.25">
      <c r="A3331" s="102" t="s">
        <v>2796</v>
      </c>
      <c r="B3331" s="102" t="s">
        <v>3047</v>
      </c>
      <c r="C3331" s="102" t="s">
        <v>3640</v>
      </c>
      <c r="D3331" s="102" t="s">
        <v>2795</v>
      </c>
      <c r="E3331" s="103">
        <v>36</v>
      </c>
      <c r="F3331" s="104" t="s">
        <v>44</v>
      </c>
      <c r="G3331" s="106"/>
      <c r="H3331" s="76" t="s">
        <v>1</v>
      </c>
      <c r="I3331" s="105"/>
      <c r="K3331" s="140" t="str">
        <f t="shared" si="156"/>
        <v>社政業務-社會福利-推行老人福利-獎補助費-對國內團體之捐助</v>
      </c>
      <c r="L3331" s="140" t="str">
        <f t="shared" si="157"/>
        <v>建立社區照顧關懷據點</v>
      </c>
      <c r="M3331" s="40" t="str">
        <f t="shared" si="158"/>
        <v>臺中市大肚區社腳社區發展協會</v>
      </c>
    </row>
    <row r="3332" spans="1:13" ht="56.25">
      <c r="A3332" s="102" t="s">
        <v>2796</v>
      </c>
      <c r="B3332" s="102" t="s">
        <v>3047</v>
      </c>
      <c r="C3332" s="102" t="s">
        <v>3219</v>
      </c>
      <c r="D3332" s="102" t="s">
        <v>2795</v>
      </c>
      <c r="E3332" s="103">
        <v>36</v>
      </c>
      <c r="F3332" s="104" t="s">
        <v>44</v>
      </c>
      <c r="G3332" s="106"/>
      <c r="H3332" s="76" t="s">
        <v>1</v>
      </c>
      <c r="I3332" s="105"/>
      <c r="K3332" s="140" t="str">
        <f t="shared" ref="K3332:K3395" si="159">A3332</f>
        <v>社政業務-社會福利-推行老人福利-獎補助費-對國內團體之捐助</v>
      </c>
      <c r="L3332" s="140" t="str">
        <f t="shared" ref="L3332:L3395" si="160">B3332</f>
        <v>建立社區照顧關懷據點</v>
      </c>
      <c r="M3332" s="40" t="str">
        <f t="shared" ref="M3332:M3395" si="161">C3332</f>
        <v>臺中市大肚區大肚社區發展協會</v>
      </c>
    </row>
    <row r="3333" spans="1:13" ht="56.25">
      <c r="A3333" s="102" t="s">
        <v>2796</v>
      </c>
      <c r="B3333" s="102" t="s">
        <v>3042</v>
      </c>
      <c r="C3333" s="102" t="s">
        <v>3060</v>
      </c>
      <c r="D3333" s="102" t="s">
        <v>2795</v>
      </c>
      <c r="E3333" s="103">
        <v>36</v>
      </c>
      <c r="F3333" s="104" t="s">
        <v>44</v>
      </c>
      <c r="G3333" s="106"/>
      <c r="H3333" s="76" t="s">
        <v>1</v>
      </c>
      <c r="I3333" s="105"/>
      <c r="K3333" s="140" t="str">
        <f t="shared" si="159"/>
        <v>社政業務-社會福利-推行老人福利-獎補助費-對國內團體之捐助</v>
      </c>
      <c r="L3333" s="140" t="str">
        <f t="shared" si="160"/>
        <v>建立社區照顧關懷據點並設置巷弄長照站</v>
      </c>
      <c r="M3333" s="40" t="str">
        <f t="shared" si="161"/>
        <v>臺中市神岡區北庄社區發展協會</v>
      </c>
    </row>
    <row r="3334" spans="1:13" ht="56.25">
      <c r="A3334" s="102" t="s">
        <v>2796</v>
      </c>
      <c r="B3334" s="102" t="s">
        <v>3126</v>
      </c>
      <c r="C3334" s="102" t="s">
        <v>3149</v>
      </c>
      <c r="D3334" s="102" t="s">
        <v>2795</v>
      </c>
      <c r="E3334" s="103">
        <v>36</v>
      </c>
      <c r="F3334" s="104" t="s">
        <v>44</v>
      </c>
      <c r="G3334" s="106"/>
      <c r="H3334" s="76" t="s">
        <v>1</v>
      </c>
      <c r="I3334" s="105"/>
      <c r="K3334" s="140" t="str">
        <f t="shared" si="159"/>
        <v>社政業務-社會福利-推行老人福利-獎補助費-對國內團體之捐助</v>
      </c>
      <c r="L3334" s="140" t="str">
        <f t="shared" si="160"/>
        <v>建立社區照顧關懷據點並設置巷弄站長照站</v>
      </c>
      <c r="M3334" s="40" t="str">
        <f t="shared" si="161"/>
        <v>臺中市烏日區三和社區發展協會</v>
      </c>
    </row>
    <row r="3335" spans="1:13" ht="56.25">
      <c r="A3335" s="102" t="s">
        <v>2796</v>
      </c>
      <c r="B3335" s="102" t="s">
        <v>3126</v>
      </c>
      <c r="C3335" s="102" t="s">
        <v>3678</v>
      </c>
      <c r="D3335" s="102" t="s">
        <v>2795</v>
      </c>
      <c r="E3335" s="103">
        <v>36</v>
      </c>
      <c r="F3335" s="104" t="s">
        <v>44</v>
      </c>
      <c r="G3335" s="106"/>
      <c r="H3335" s="76" t="s">
        <v>1</v>
      </c>
      <c r="I3335" s="105"/>
      <c r="K3335" s="140" t="str">
        <f t="shared" si="159"/>
        <v>社政業務-社會福利-推行老人福利-獎補助費-對國內團體之捐助</v>
      </c>
      <c r="L3335" s="140" t="str">
        <f t="shared" si="160"/>
        <v>建立社區照顧關懷據點並設置巷弄站長照站</v>
      </c>
      <c r="M3335" s="40" t="str">
        <f t="shared" si="161"/>
        <v>臺中市烏日區九德社區發展協會</v>
      </c>
    </row>
    <row r="3336" spans="1:13" ht="56.25">
      <c r="A3336" s="102" t="s">
        <v>2796</v>
      </c>
      <c r="B3336" s="102" t="s">
        <v>3042</v>
      </c>
      <c r="C3336" s="102" t="s">
        <v>3171</v>
      </c>
      <c r="D3336" s="102" t="s">
        <v>2795</v>
      </c>
      <c r="E3336" s="103">
        <v>36</v>
      </c>
      <c r="F3336" s="104" t="s">
        <v>44</v>
      </c>
      <c r="G3336" s="106"/>
      <c r="H3336" s="76" t="s">
        <v>1</v>
      </c>
      <c r="I3336" s="105"/>
      <c r="K3336" s="140" t="str">
        <f t="shared" si="159"/>
        <v>社政業務-社會福利-推行老人福利-獎補助費-對國內團體之捐助</v>
      </c>
      <c r="L3336" s="140" t="str">
        <f t="shared" si="160"/>
        <v>建立社區照顧關懷據點並設置巷弄長照站</v>
      </c>
      <c r="M3336" s="40" t="str">
        <f t="shared" si="161"/>
        <v>臺中市沙鹿區清泉社區發展協會</v>
      </c>
    </row>
    <row r="3337" spans="1:13" ht="56.25">
      <c r="A3337" s="102" t="s">
        <v>2796</v>
      </c>
      <c r="B3337" s="102" t="s">
        <v>3042</v>
      </c>
      <c r="C3337" s="102" t="s">
        <v>3518</v>
      </c>
      <c r="D3337" s="102" t="s">
        <v>2795</v>
      </c>
      <c r="E3337" s="103">
        <v>36</v>
      </c>
      <c r="F3337" s="104" t="s">
        <v>44</v>
      </c>
      <c r="G3337" s="106"/>
      <c r="H3337" s="76" t="s">
        <v>1</v>
      </c>
      <c r="I3337" s="105"/>
      <c r="K3337" s="140" t="str">
        <f t="shared" si="159"/>
        <v>社政業務-社會福利-推行老人福利-獎補助費-對國內團體之捐助</v>
      </c>
      <c r="L3337" s="140" t="str">
        <f t="shared" si="160"/>
        <v>建立社區照顧關懷據點並設置巷弄長照站</v>
      </c>
      <c r="M3337" s="40" t="str">
        <f t="shared" si="161"/>
        <v>臺中市沙鹿區沙鹿社區發展協會</v>
      </c>
    </row>
    <row r="3338" spans="1:13" ht="56.25">
      <c r="A3338" s="102" t="s">
        <v>2796</v>
      </c>
      <c r="B3338" s="102" t="s">
        <v>3042</v>
      </c>
      <c r="C3338" s="102" t="s">
        <v>3518</v>
      </c>
      <c r="D3338" s="102" t="s">
        <v>2795</v>
      </c>
      <c r="E3338" s="103">
        <v>36</v>
      </c>
      <c r="F3338" s="104" t="s">
        <v>44</v>
      </c>
      <c r="G3338" s="106"/>
      <c r="H3338" s="76" t="s">
        <v>1</v>
      </c>
      <c r="I3338" s="105"/>
      <c r="K3338" s="140" t="str">
        <f t="shared" si="159"/>
        <v>社政業務-社會福利-推行老人福利-獎補助費-對國內團體之捐助</v>
      </c>
      <c r="L3338" s="140" t="str">
        <f t="shared" si="160"/>
        <v>建立社區照顧關懷據點並設置巷弄長照站</v>
      </c>
      <c r="M3338" s="40" t="str">
        <f t="shared" si="161"/>
        <v>臺中市沙鹿區沙鹿社區發展協會</v>
      </c>
    </row>
    <row r="3339" spans="1:13" ht="56.25">
      <c r="A3339" s="102" t="s">
        <v>2796</v>
      </c>
      <c r="B3339" s="102" t="s">
        <v>3042</v>
      </c>
      <c r="C3339" s="102" t="s">
        <v>3196</v>
      </c>
      <c r="D3339" s="102" t="s">
        <v>2795</v>
      </c>
      <c r="E3339" s="103">
        <v>978</v>
      </c>
      <c r="F3339" s="104" t="s">
        <v>44</v>
      </c>
      <c r="G3339" s="106"/>
      <c r="H3339" s="76" t="s">
        <v>1</v>
      </c>
      <c r="I3339" s="105"/>
      <c r="K3339" s="140" t="str">
        <f t="shared" si="159"/>
        <v>社政業務-社會福利-推行老人福利-獎補助費-對國內團體之捐助</v>
      </c>
      <c r="L3339" s="140" t="str">
        <f t="shared" si="160"/>
        <v>建立社區照顧關懷據點並設置巷弄長照站</v>
      </c>
      <c r="M3339" s="40" t="str">
        <f t="shared" si="161"/>
        <v>社團法人台灣優質生命協會</v>
      </c>
    </row>
    <row r="3340" spans="1:13" ht="56.25">
      <c r="A3340" s="102" t="s">
        <v>2796</v>
      </c>
      <c r="B3340" s="102" t="s">
        <v>3042</v>
      </c>
      <c r="C3340" s="102" t="s">
        <v>372</v>
      </c>
      <c r="D3340" s="102" t="s">
        <v>2795</v>
      </c>
      <c r="E3340" s="103">
        <v>36</v>
      </c>
      <c r="F3340" s="104" t="s">
        <v>44</v>
      </c>
      <c r="G3340" s="106"/>
      <c r="H3340" s="76" t="s">
        <v>1</v>
      </c>
      <c r="I3340" s="105"/>
      <c r="K3340" s="140" t="str">
        <f t="shared" si="159"/>
        <v>社政業務-社會福利-推行老人福利-獎補助費-對國內團體之捐助</v>
      </c>
      <c r="L3340" s="140" t="str">
        <f t="shared" si="160"/>
        <v>建立社區照顧關懷據點並設置巷弄長照站</v>
      </c>
      <c r="M3340" s="40" t="str">
        <f t="shared" si="161"/>
        <v>臺中市石岡區萬安社區發展協會</v>
      </c>
    </row>
    <row r="3341" spans="1:13" ht="75">
      <c r="A3341" s="102" t="s">
        <v>2796</v>
      </c>
      <c r="B3341" s="102" t="s">
        <v>3083</v>
      </c>
      <c r="C3341" s="102" t="s">
        <v>3245</v>
      </c>
      <c r="D3341" s="102" t="s">
        <v>2795</v>
      </c>
      <c r="E3341" s="103">
        <v>22</v>
      </c>
      <c r="F3341" s="104" t="s">
        <v>44</v>
      </c>
      <c r="G3341" s="106"/>
      <c r="H3341" s="76" t="s">
        <v>1</v>
      </c>
      <c r="I3341" s="105"/>
      <c r="K3341" s="140" t="str">
        <f t="shared" si="159"/>
        <v>社政業務-社會福利-推行老人福利-獎補助費-對國內團體之捐助</v>
      </c>
      <c r="L3341" s="140" t="str">
        <f t="shared" si="160"/>
        <v>建立社區照顧關懷據點並設置巷弄長照站之充實設施設備費用-經常門</v>
      </c>
      <c r="M3341" s="40" t="str">
        <f t="shared" si="161"/>
        <v>臺中市豐原區豐榮社區發展協會</v>
      </c>
    </row>
    <row r="3342" spans="1:13" ht="75">
      <c r="A3342" s="102" t="s">
        <v>2796</v>
      </c>
      <c r="B3342" s="102" t="s">
        <v>3627</v>
      </c>
      <c r="C3342" s="102" t="s">
        <v>3245</v>
      </c>
      <c r="D3342" s="102" t="s">
        <v>2795</v>
      </c>
      <c r="E3342" s="103">
        <v>8</v>
      </c>
      <c r="F3342" s="104" t="s">
        <v>44</v>
      </c>
      <c r="G3342" s="106"/>
      <c r="H3342" s="76" t="s">
        <v>1</v>
      </c>
      <c r="I3342" s="105"/>
      <c r="K3342" s="140" t="str">
        <f t="shared" si="159"/>
        <v>社政業務-社會福利-推行老人福利-獎補助費-對國內團體之捐助</v>
      </c>
      <c r="L3342" s="140" t="str">
        <f t="shared" si="160"/>
        <v>建立社區照顧關懷據點並設置巷弄長照站之「租金水電費用」</v>
      </c>
      <c r="M3342" s="40" t="str">
        <f t="shared" si="161"/>
        <v>臺中市豐原區豐榮社區發展協會</v>
      </c>
    </row>
    <row r="3343" spans="1:13" ht="93.75">
      <c r="A3343" s="102" t="s">
        <v>2796</v>
      </c>
      <c r="B3343" s="102" t="s">
        <v>3625</v>
      </c>
      <c r="C3343" s="102" t="s">
        <v>1780</v>
      </c>
      <c r="D3343" s="102" t="s">
        <v>2795</v>
      </c>
      <c r="E3343" s="103">
        <v>196</v>
      </c>
      <c r="F3343" s="104" t="s">
        <v>44</v>
      </c>
      <c r="G3343" s="106"/>
      <c r="H3343" s="76" t="s">
        <v>1</v>
      </c>
      <c r="I3343" s="105"/>
      <c r="K3343" s="140" t="str">
        <f t="shared" si="159"/>
        <v>社政業務-社會福利-推行老人福利-獎補助費-對國內團體之捐助</v>
      </c>
      <c r="L3343" s="140" t="str">
        <f t="shared" si="160"/>
        <v>臺中市日間托老服務(長青快樂學堂)補助計畫暨建立社區照顧關懷據點並設置巷弄長照站</v>
      </c>
      <c r="M3343" s="40" t="str">
        <f t="shared" si="161"/>
        <v>財團法人弘道老人福利基金會</v>
      </c>
    </row>
    <row r="3344" spans="1:13" ht="56.25">
      <c r="A3344" s="102" t="s">
        <v>2796</v>
      </c>
      <c r="B3344" s="102" t="s">
        <v>3042</v>
      </c>
      <c r="C3344" s="102" t="s">
        <v>3051</v>
      </c>
      <c r="D3344" s="102" t="s">
        <v>2795</v>
      </c>
      <c r="E3344" s="103">
        <v>30</v>
      </c>
      <c r="F3344" s="104" t="s">
        <v>44</v>
      </c>
      <c r="G3344" s="106"/>
      <c r="H3344" s="76" t="s">
        <v>1</v>
      </c>
      <c r="I3344" s="105"/>
      <c r="K3344" s="140" t="str">
        <f t="shared" si="159"/>
        <v>社政業務-社會福利-推行老人福利-獎補助費-對國內團體之捐助</v>
      </c>
      <c r="L3344" s="140" t="str">
        <f t="shared" si="160"/>
        <v>建立社區照顧關懷據點並設置巷弄長照站</v>
      </c>
      <c r="M3344" s="40" t="str">
        <f t="shared" si="161"/>
        <v>臺中市弘馨社會福利關懷協會(積善)</v>
      </c>
    </row>
    <row r="3345" spans="1:13" ht="56.25">
      <c r="A3345" s="102" t="s">
        <v>2796</v>
      </c>
      <c r="B3345" s="102" t="s">
        <v>3042</v>
      </c>
      <c r="C3345" s="102" t="s">
        <v>3236</v>
      </c>
      <c r="D3345" s="102" t="s">
        <v>2795</v>
      </c>
      <c r="E3345" s="103">
        <v>30</v>
      </c>
      <c r="F3345" s="104" t="s">
        <v>44</v>
      </c>
      <c r="G3345" s="106"/>
      <c r="H3345" s="76" t="s">
        <v>1</v>
      </c>
      <c r="I3345" s="105"/>
      <c r="K3345" s="140" t="str">
        <f t="shared" si="159"/>
        <v>社政業務-社會福利-推行老人福利-獎補助費-對國內團體之捐助</v>
      </c>
      <c r="L3345" s="140" t="str">
        <f t="shared" si="160"/>
        <v>建立社區照顧關懷據點並設置巷弄長照站</v>
      </c>
      <c r="M3345" s="40" t="str">
        <f t="shared" si="161"/>
        <v>臺中市敦親睦鄰藝術文化協會</v>
      </c>
    </row>
    <row r="3346" spans="1:13" ht="56.25">
      <c r="A3346" s="102" t="s">
        <v>2796</v>
      </c>
      <c r="B3346" s="102" t="s">
        <v>3042</v>
      </c>
      <c r="C3346" s="102" t="s">
        <v>3119</v>
      </c>
      <c r="D3346" s="102" t="s">
        <v>2795</v>
      </c>
      <c r="E3346" s="103">
        <v>30</v>
      </c>
      <c r="F3346" s="104" t="s">
        <v>44</v>
      </c>
      <c r="G3346" s="106"/>
      <c r="H3346" s="76" t="s">
        <v>1</v>
      </c>
      <c r="I3346" s="105"/>
      <c r="K3346" s="140" t="str">
        <f t="shared" si="159"/>
        <v>社政業務-社會福利-推行老人福利-獎補助費-對國內團體之捐助</v>
      </c>
      <c r="L3346" s="140" t="str">
        <f t="shared" si="160"/>
        <v>建立社區照顧關懷據點並設置巷弄長照站</v>
      </c>
      <c r="M3346" s="40" t="str">
        <f t="shared" si="161"/>
        <v>臺中市大雅區西寶社區發展協會</v>
      </c>
    </row>
    <row r="3347" spans="1:13" ht="56.25">
      <c r="A3347" s="102" t="s">
        <v>2796</v>
      </c>
      <c r="B3347" s="102" t="s">
        <v>3042</v>
      </c>
      <c r="C3347" s="102" t="s">
        <v>3679</v>
      </c>
      <c r="D3347" s="102" t="s">
        <v>2795</v>
      </c>
      <c r="E3347" s="103">
        <v>30</v>
      </c>
      <c r="F3347" s="104" t="s">
        <v>44</v>
      </c>
      <c r="G3347" s="106"/>
      <c r="H3347" s="76" t="s">
        <v>1</v>
      </c>
      <c r="I3347" s="105"/>
      <c r="K3347" s="140" t="str">
        <f t="shared" si="159"/>
        <v>社政業務-社會福利-推行老人福利-獎補助費-對國內團體之捐助</v>
      </c>
      <c r="L3347" s="140" t="str">
        <f t="shared" si="160"/>
        <v>建立社區照顧關懷據點並設置巷弄長照站</v>
      </c>
      <c r="M3347" s="40" t="str">
        <f t="shared" si="161"/>
        <v>臺中市豐原區南村里愛護您關照協會</v>
      </c>
    </row>
    <row r="3348" spans="1:13" ht="56.25">
      <c r="A3348" s="102" t="s">
        <v>2796</v>
      </c>
      <c r="B3348" s="102" t="s">
        <v>3042</v>
      </c>
      <c r="C3348" s="102" t="s">
        <v>2588</v>
      </c>
      <c r="D3348" s="102" t="s">
        <v>2795</v>
      </c>
      <c r="E3348" s="103">
        <v>30</v>
      </c>
      <c r="F3348" s="104" t="s">
        <v>44</v>
      </c>
      <c r="G3348" s="106"/>
      <c r="H3348" s="76" t="s">
        <v>1</v>
      </c>
      <c r="I3348" s="105"/>
      <c r="K3348" s="140" t="str">
        <f t="shared" si="159"/>
        <v>社政業務-社會福利-推行老人福利-獎補助費-對國內團體之捐助</v>
      </c>
      <c r="L3348" s="140" t="str">
        <f t="shared" si="160"/>
        <v>建立社區照顧關懷據點並設置巷弄長照站</v>
      </c>
      <c r="M3348" s="40" t="str">
        <f t="shared" si="161"/>
        <v>臺中市豐原區鎌村社區發展協會</v>
      </c>
    </row>
    <row r="3349" spans="1:13" ht="56.25">
      <c r="A3349" s="102" t="s">
        <v>2796</v>
      </c>
      <c r="B3349" s="102" t="s">
        <v>3680</v>
      </c>
      <c r="C3349" s="102" t="s">
        <v>3681</v>
      </c>
      <c r="D3349" s="102" t="s">
        <v>2795</v>
      </c>
      <c r="E3349" s="103">
        <v>24</v>
      </c>
      <c r="F3349" s="104" t="s">
        <v>44</v>
      </c>
      <c r="G3349" s="106"/>
      <c r="H3349" s="76" t="s">
        <v>1</v>
      </c>
      <c r="I3349" s="105"/>
      <c r="K3349" s="140" t="str">
        <f t="shared" si="159"/>
        <v>社政業務-社會福利-推行老人福利-獎補助費-對國內團體之捐助</v>
      </c>
      <c r="L3349" s="140" t="str">
        <f t="shared" si="160"/>
        <v>建立社區照顧關懷據點並設置巷弄長照站之租金水電</v>
      </c>
      <c r="M3349" s="40" t="str">
        <f t="shared" si="161"/>
        <v>台中市南區南門社區發展協會</v>
      </c>
    </row>
    <row r="3350" spans="1:13" ht="56.25">
      <c r="A3350" s="102" t="s">
        <v>2796</v>
      </c>
      <c r="B3350" s="102" t="s">
        <v>3042</v>
      </c>
      <c r="C3350" s="102" t="s">
        <v>3682</v>
      </c>
      <c r="D3350" s="102" t="s">
        <v>2795</v>
      </c>
      <c r="E3350" s="103">
        <v>36</v>
      </c>
      <c r="F3350" s="104" t="s">
        <v>44</v>
      </c>
      <c r="G3350" s="106"/>
      <c r="H3350" s="76" t="s">
        <v>1</v>
      </c>
      <c r="I3350" s="105"/>
      <c r="K3350" s="140" t="str">
        <f t="shared" si="159"/>
        <v>社政業務-社會福利-推行老人福利-獎補助費-對國內團體之捐助</v>
      </c>
      <c r="L3350" s="140" t="str">
        <f t="shared" si="160"/>
        <v>建立社區照顧關懷據點並設置巷弄長照站</v>
      </c>
      <c r="M3350" s="40" t="str">
        <f t="shared" si="161"/>
        <v>財團法人福智慈善基金會(公益據點)</v>
      </c>
    </row>
    <row r="3351" spans="1:13" ht="56.25">
      <c r="A3351" s="102" t="s">
        <v>2796</v>
      </c>
      <c r="B3351" s="102" t="s">
        <v>3042</v>
      </c>
      <c r="C3351" s="102" t="s">
        <v>3289</v>
      </c>
      <c r="D3351" s="102" t="s">
        <v>2795</v>
      </c>
      <c r="E3351" s="103">
        <v>36</v>
      </c>
      <c r="F3351" s="104" t="s">
        <v>44</v>
      </c>
      <c r="G3351" s="106"/>
      <c r="H3351" s="76" t="s">
        <v>1</v>
      </c>
      <c r="I3351" s="105"/>
      <c r="K3351" s="140" t="str">
        <f t="shared" si="159"/>
        <v>社政業務-社會福利-推行老人福利-獎補助費-對國內團體之捐助</v>
      </c>
      <c r="L3351" s="140" t="str">
        <f t="shared" si="160"/>
        <v>建立社區照顧關懷據點並設置巷弄長照站</v>
      </c>
      <c r="M3351" s="40" t="str">
        <f t="shared" si="161"/>
        <v>社團法人臺中市大恆樂齡協會</v>
      </c>
    </row>
    <row r="3352" spans="1:13" ht="56.25">
      <c r="A3352" s="102" t="s">
        <v>2796</v>
      </c>
      <c r="B3352" s="102" t="s">
        <v>3042</v>
      </c>
      <c r="C3352" s="102" t="s">
        <v>3683</v>
      </c>
      <c r="D3352" s="102" t="s">
        <v>2795</v>
      </c>
      <c r="E3352" s="103">
        <v>36</v>
      </c>
      <c r="F3352" s="104" t="s">
        <v>44</v>
      </c>
      <c r="G3352" s="106"/>
      <c r="H3352" s="76" t="s">
        <v>1</v>
      </c>
      <c r="I3352" s="105"/>
      <c r="K3352" s="140" t="str">
        <f t="shared" si="159"/>
        <v>社政業務-社會福利-推行老人福利-獎補助費-對國內團體之捐助</v>
      </c>
      <c r="L3352" s="140" t="str">
        <f t="shared" si="160"/>
        <v>建立社區照顧關懷據點並設置巷弄長照站</v>
      </c>
      <c r="M3352" s="40" t="str">
        <f t="shared" si="161"/>
        <v>社團法人臺中市豐富幸福社區關懷協會</v>
      </c>
    </row>
    <row r="3353" spans="1:13" ht="56.25">
      <c r="A3353" s="102" t="s">
        <v>2796</v>
      </c>
      <c r="B3353" s="102" t="s">
        <v>3042</v>
      </c>
      <c r="C3353" s="102" t="s">
        <v>3061</v>
      </c>
      <c r="D3353" s="102" t="s">
        <v>2795</v>
      </c>
      <c r="E3353" s="103">
        <v>36</v>
      </c>
      <c r="F3353" s="104" t="s">
        <v>44</v>
      </c>
      <c r="G3353" s="106"/>
      <c r="H3353" s="76" t="s">
        <v>1</v>
      </c>
      <c r="I3353" s="105"/>
      <c r="K3353" s="140" t="str">
        <f t="shared" si="159"/>
        <v>社政業務-社會福利-推行老人福利-獎補助費-對國內團體之捐助</v>
      </c>
      <c r="L3353" s="140" t="str">
        <f t="shared" si="160"/>
        <v>建立社區照顧關懷據點並設置巷弄長照站</v>
      </c>
      <c r="M3353" s="40" t="str">
        <f t="shared" si="161"/>
        <v>財團法人全成社會福利基金會</v>
      </c>
    </row>
    <row r="3354" spans="1:13" ht="56.25">
      <c r="A3354" s="102" t="s">
        <v>2796</v>
      </c>
      <c r="B3354" s="102" t="s">
        <v>3042</v>
      </c>
      <c r="C3354" s="102" t="s">
        <v>3684</v>
      </c>
      <c r="D3354" s="102" t="s">
        <v>2795</v>
      </c>
      <c r="E3354" s="103">
        <v>36</v>
      </c>
      <c r="F3354" s="104" t="s">
        <v>44</v>
      </c>
      <c r="G3354" s="106"/>
      <c r="H3354" s="76" t="s">
        <v>1</v>
      </c>
      <c r="I3354" s="105"/>
      <c r="K3354" s="140" t="str">
        <f t="shared" si="159"/>
        <v>社政業務-社會福利-推行老人福利-獎補助費-對國內團體之捐助</v>
      </c>
      <c r="L3354" s="140" t="str">
        <f t="shared" si="160"/>
        <v>建立社區照顧關懷據點並設置巷弄長照站</v>
      </c>
      <c r="M3354" s="40" t="str">
        <f t="shared" si="161"/>
        <v>臺中市南屯區中台社區發展協會</v>
      </c>
    </row>
    <row r="3355" spans="1:13" ht="56.25">
      <c r="A3355" s="102" t="s">
        <v>2796</v>
      </c>
      <c r="B3355" s="102" t="s">
        <v>3042</v>
      </c>
      <c r="C3355" s="102" t="s">
        <v>3685</v>
      </c>
      <c r="D3355" s="102" t="s">
        <v>2795</v>
      </c>
      <c r="E3355" s="103">
        <v>36</v>
      </c>
      <c r="F3355" s="104" t="s">
        <v>44</v>
      </c>
      <c r="G3355" s="106"/>
      <c r="H3355" s="76" t="s">
        <v>1</v>
      </c>
      <c r="I3355" s="105"/>
      <c r="K3355" s="140" t="str">
        <f t="shared" si="159"/>
        <v>社政業務-社會福利-推行老人福利-獎補助費-對國內團體之捐助</v>
      </c>
      <c r="L3355" s="140" t="str">
        <f t="shared" si="160"/>
        <v>建立社區照顧關懷據點並設置巷弄長照站</v>
      </c>
      <c r="M3355" s="40" t="str">
        <f t="shared" si="161"/>
        <v>財團法人中華民國佛教慈濟慈善事業基金會(南屯據點)</v>
      </c>
    </row>
    <row r="3356" spans="1:13" ht="56.25">
      <c r="A3356" s="102" t="s">
        <v>2796</v>
      </c>
      <c r="B3356" s="102" t="s">
        <v>3042</v>
      </c>
      <c r="C3356" s="102" t="s">
        <v>3685</v>
      </c>
      <c r="D3356" s="102" t="s">
        <v>2795</v>
      </c>
      <c r="E3356" s="103">
        <v>36</v>
      </c>
      <c r="F3356" s="104" t="s">
        <v>44</v>
      </c>
      <c r="G3356" s="106"/>
      <c r="H3356" s="76" t="s">
        <v>1</v>
      </c>
      <c r="I3356" s="105"/>
      <c r="K3356" s="140" t="str">
        <f t="shared" si="159"/>
        <v>社政業務-社會福利-推行老人福利-獎補助費-對國內團體之捐助</v>
      </c>
      <c r="L3356" s="140" t="str">
        <f t="shared" si="160"/>
        <v>建立社區照顧關懷據點並設置巷弄長照站</v>
      </c>
      <c r="M3356" s="40" t="str">
        <f t="shared" si="161"/>
        <v>財團法人中華民國佛教慈濟慈善事業基金會(南屯據點)</v>
      </c>
    </row>
    <row r="3357" spans="1:13" ht="56.25">
      <c r="A3357" s="102" t="s">
        <v>2796</v>
      </c>
      <c r="B3357" s="102" t="s">
        <v>3042</v>
      </c>
      <c r="C3357" s="102" t="s">
        <v>3187</v>
      </c>
      <c r="D3357" s="102" t="s">
        <v>2795</v>
      </c>
      <c r="E3357" s="103">
        <v>36</v>
      </c>
      <c r="F3357" s="104" t="s">
        <v>44</v>
      </c>
      <c r="G3357" s="106"/>
      <c r="H3357" s="76" t="s">
        <v>1</v>
      </c>
      <c r="I3357" s="105"/>
      <c r="K3357" s="140" t="str">
        <f t="shared" si="159"/>
        <v>社政業務-社會福利-推行老人福利-獎補助費-對國內團體之捐助</v>
      </c>
      <c r="L3357" s="140" t="str">
        <f t="shared" si="160"/>
        <v>建立社區照顧關懷據點並設置巷弄長照站</v>
      </c>
      <c r="M3357" s="40" t="str">
        <f t="shared" si="161"/>
        <v>台中市南屯區三厝社區發展協會</v>
      </c>
    </row>
    <row r="3358" spans="1:13" ht="56.25">
      <c r="A3358" s="102" t="s">
        <v>2796</v>
      </c>
      <c r="B3358" s="102" t="s">
        <v>3042</v>
      </c>
      <c r="C3358" s="102" t="s">
        <v>3070</v>
      </c>
      <c r="D3358" s="102" t="s">
        <v>2795</v>
      </c>
      <c r="E3358" s="103">
        <v>10</v>
      </c>
      <c r="F3358" s="104" t="s">
        <v>44</v>
      </c>
      <c r="G3358" s="106"/>
      <c r="H3358" s="76" t="s">
        <v>1</v>
      </c>
      <c r="I3358" s="105"/>
      <c r="K3358" s="140" t="str">
        <f t="shared" si="159"/>
        <v>社政業務-社會福利-推行老人福利-獎補助費-對國內團體之捐助</v>
      </c>
      <c r="L3358" s="140" t="str">
        <f t="shared" si="160"/>
        <v>建立社區照顧關懷據點並設置巷弄長照站</v>
      </c>
      <c r="M3358" s="40" t="str">
        <f t="shared" si="161"/>
        <v>臺中市北屯區廍子社區發展協會</v>
      </c>
    </row>
    <row r="3359" spans="1:13" ht="56.25">
      <c r="A3359" s="102" t="s">
        <v>2796</v>
      </c>
      <c r="B3359" s="102" t="s">
        <v>3042</v>
      </c>
      <c r="C3359" s="102" t="s">
        <v>369</v>
      </c>
      <c r="D3359" s="102" t="s">
        <v>2795</v>
      </c>
      <c r="E3359" s="103">
        <v>36</v>
      </c>
      <c r="F3359" s="104" t="s">
        <v>44</v>
      </c>
      <c r="G3359" s="106"/>
      <c r="H3359" s="76" t="s">
        <v>1</v>
      </c>
      <c r="I3359" s="105"/>
      <c r="K3359" s="140" t="str">
        <f t="shared" si="159"/>
        <v>社政業務-社會福利-推行老人福利-獎補助費-對國內團體之捐助</v>
      </c>
      <c r="L3359" s="140" t="str">
        <f t="shared" si="160"/>
        <v>建立社區照顧關懷據點並設置巷弄長照站</v>
      </c>
      <c r="M3359" s="40" t="str">
        <f t="shared" si="161"/>
        <v>臺中市石岡區金星社區發展協會</v>
      </c>
    </row>
    <row r="3360" spans="1:13" ht="56.25">
      <c r="A3360" s="102" t="s">
        <v>2796</v>
      </c>
      <c r="B3360" s="102" t="s">
        <v>3042</v>
      </c>
      <c r="C3360" s="102" t="s">
        <v>3605</v>
      </c>
      <c r="D3360" s="102" t="s">
        <v>2795</v>
      </c>
      <c r="E3360" s="103">
        <v>36</v>
      </c>
      <c r="F3360" s="104" t="s">
        <v>44</v>
      </c>
      <c r="G3360" s="106"/>
      <c r="H3360" s="76" t="s">
        <v>1</v>
      </c>
      <c r="I3360" s="105"/>
      <c r="K3360" s="140" t="str">
        <f t="shared" si="159"/>
        <v>社政業務-社會福利-推行老人福利-獎補助費-對國內團體之捐助</v>
      </c>
      <c r="L3360" s="140" t="str">
        <f t="shared" si="160"/>
        <v>建立社區照顧關懷據點並設置巷弄長照站</v>
      </c>
      <c r="M3360" s="40" t="str">
        <f t="shared" si="161"/>
        <v>臺中市潭子區家福健康促進協會</v>
      </c>
    </row>
    <row r="3361" spans="1:13" ht="56.25">
      <c r="A3361" s="102" t="s">
        <v>2796</v>
      </c>
      <c r="B3361" s="102" t="s">
        <v>3042</v>
      </c>
      <c r="C3361" s="102" t="s">
        <v>2597</v>
      </c>
      <c r="D3361" s="102" t="s">
        <v>2795</v>
      </c>
      <c r="E3361" s="103">
        <v>36</v>
      </c>
      <c r="F3361" s="104" t="s">
        <v>44</v>
      </c>
      <c r="G3361" s="106"/>
      <c r="H3361" s="76" t="s">
        <v>1</v>
      </c>
      <c r="I3361" s="105"/>
      <c r="K3361" s="140" t="str">
        <f t="shared" si="159"/>
        <v>社政業務-社會福利-推行老人福利-獎補助費-對國內團體之捐助</v>
      </c>
      <c r="L3361" s="140" t="str">
        <f t="shared" si="160"/>
        <v>建立社區照顧關懷據點並設置巷弄長照站</v>
      </c>
      <c r="M3361" s="40" t="str">
        <f t="shared" si="161"/>
        <v>臺中市霧峰區六股社區發展協會</v>
      </c>
    </row>
    <row r="3362" spans="1:13" ht="56.25">
      <c r="A3362" s="102" t="s">
        <v>2796</v>
      </c>
      <c r="B3362" s="102" t="s">
        <v>3042</v>
      </c>
      <c r="C3362" s="102" t="s">
        <v>3153</v>
      </c>
      <c r="D3362" s="102" t="s">
        <v>2795</v>
      </c>
      <c r="E3362" s="103">
        <v>36</v>
      </c>
      <c r="F3362" s="104" t="s">
        <v>44</v>
      </c>
      <c r="G3362" s="106"/>
      <c r="H3362" s="76" t="s">
        <v>1</v>
      </c>
      <c r="I3362" s="105"/>
      <c r="K3362" s="140" t="str">
        <f t="shared" si="159"/>
        <v>社政業務-社會福利-推行老人福利-獎補助費-對國內團體之捐助</v>
      </c>
      <c r="L3362" s="140" t="str">
        <f t="shared" si="160"/>
        <v>建立社區照顧關懷據點並設置巷弄長照站</v>
      </c>
      <c r="M3362" s="40" t="str">
        <f t="shared" si="161"/>
        <v>臺中市豐原區豐田社區發展協會</v>
      </c>
    </row>
    <row r="3363" spans="1:13" ht="56.25">
      <c r="A3363" s="102" t="s">
        <v>2796</v>
      </c>
      <c r="B3363" s="102" t="s">
        <v>3042</v>
      </c>
      <c r="C3363" s="102" t="s">
        <v>3123</v>
      </c>
      <c r="D3363" s="102" t="s">
        <v>2795</v>
      </c>
      <c r="E3363" s="103">
        <v>36</v>
      </c>
      <c r="F3363" s="104" t="s">
        <v>44</v>
      </c>
      <c r="G3363" s="106"/>
      <c r="H3363" s="76" t="s">
        <v>1</v>
      </c>
      <c r="I3363" s="105"/>
      <c r="K3363" s="140" t="str">
        <f t="shared" si="159"/>
        <v>社政業務-社會福利-推行老人福利-獎補助費-對國內團體之捐助</v>
      </c>
      <c r="L3363" s="140" t="str">
        <f t="shared" si="160"/>
        <v>建立社區照顧關懷據點並設置巷弄長照站</v>
      </c>
      <c r="M3363" s="40" t="str">
        <f t="shared" si="161"/>
        <v>臺中市豐原區翁社社區發展協會</v>
      </c>
    </row>
    <row r="3364" spans="1:13" ht="56.25">
      <c r="A3364" s="102" t="s">
        <v>2796</v>
      </c>
      <c r="B3364" s="102" t="s">
        <v>3042</v>
      </c>
      <c r="C3364" s="102" t="s">
        <v>3246</v>
      </c>
      <c r="D3364" s="102" t="s">
        <v>2795</v>
      </c>
      <c r="E3364" s="103">
        <v>36</v>
      </c>
      <c r="F3364" s="104" t="s">
        <v>44</v>
      </c>
      <c r="G3364" s="106"/>
      <c r="H3364" s="76" t="s">
        <v>1</v>
      </c>
      <c r="I3364" s="105"/>
      <c r="K3364" s="140" t="str">
        <f t="shared" si="159"/>
        <v>社政業務-社會福利-推行老人福利-獎補助費-對國內團體之捐助</v>
      </c>
      <c r="L3364" s="140" t="str">
        <f t="shared" si="160"/>
        <v>建立社區照顧關懷據點並設置巷弄長照站</v>
      </c>
      <c r="M3364" s="40" t="str">
        <f t="shared" si="161"/>
        <v>臺中市豐原區圳寮社區發展協會</v>
      </c>
    </row>
    <row r="3365" spans="1:13" ht="56.25">
      <c r="A3365" s="102" t="s">
        <v>2796</v>
      </c>
      <c r="B3365" s="102" t="s">
        <v>3042</v>
      </c>
      <c r="C3365" s="102" t="s">
        <v>3053</v>
      </c>
      <c r="D3365" s="102" t="s">
        <v>2795</v>
      </c>
      <c r="E3365" s="103">
        <v>30</v>
      </c>
      <c r="F3365" s="104" t="s">
        <v>44</v>
      </c>
      <c r="G3365" s="106"/>
      <c r="H3365" s="76" t="s">
        <v>1</v>
      </c>
      <c r="I3365" s="105"/>
      <c r="K3365" s="140" t="str">
        <f t="shared" si="159"/>
        <v>社政業務-社會福利-推行老人福利-獎補助費-對國內團體之捐助</v>
      </c>
      <c r="L3365" s="140" t="str">
        <f t="shared" si="160"/>
        <v>建立社區照顧關懷據點並設置巷弄長照站</v>
      </c>
      <c r="M3365" s="40" t="str">
        <f t="shared" si="161"/>
        <v>臺中市南區西川社區發展協會</v>
      </c>
    </row>
    <row r="3366" spans="1:13" ht="56.25">
      <c r="A3366" s="102" t="s">
        <v>2796</v>
      </c>
      <c r="B3366" s="102" t="s">
        <v>3042</v>
      </c>
      <c r="C3366" s="102" t="s">
        <v>3171</v>
      </c>
      <c r="D3366" s="102" t="s">
        <v>2795</v>
      </c>
      <c r="E3366" s="103">
        <v>36</v>
      </c>
      <c r="F3366" s="104" t="s">
        <v>44</v>
      </c>
      <c r="G3366" s="106"/>
      <c r="H3366" s="76" t="s">
        <v>1</v>
      </c>
      <c r="I3366" s="105"/>
      <c r="K3366" s="140" t="str">
        <f t="shared" si="159"/>
        <v>社政業務-社會福利-推行老人福利-獎補助費-對國內團體之捐助</v>
      </c>
      <c r="L3366" s="140" t="str">
        <f t="shared" si="160"/>
        <v>建立社區照顧關懷據點並設置巷弄長照站</v>
      </c>
      <c r="M3366" s="40" t="str">
        <f t="shared" si="161"/>
        <v>臺中市沙鹿區清泉社區發展協會</v>
      </c>
    </row>
    <row r="3367" spans="1:13" ht="56.25">
      <c r="A3367" s="102" t="s">
        <v>2796</v>
      </c>
      <c r="B3367" s="102" t="s">
        <v>3042</v>
      </c>
      <c r="C3367" s="102" t="s">
        <v>512</v>
      </c>
      <c r="D3367" s="102" t="s">
        <v>2795</v>
      </c>
      <c r="E3367" s="103">
        <v>36</v>
      </c>
      <c r="F3367" s="104" t="s">
        <v>44</v>
      </c>
      <c r="G3367" s="106"/>
      <c r="H3367" s="76" t="s">
        <v>1</v>
      </c>
      <c r="I3367" s="105"/>
      <c r="K3367" s="140" t="str">
        <f t="shared" si="159"/>
        <v>社政業務-社會福利-推行老人福利-獎補助費-對國內團體之捐助</v>
      </c>
      <c r="L3367" s="140" t="str">
        <f t="shared" si="160"/>
        <v>建立社區照顧關懷據點並設置巷弄長照站</v>
      </c>
      <c r="M3367" s="40" t="str">
        <f t="shared" si="161"/>
        <v>臺中市清水區南社社區發展協會</v>
      </c>
    </row>
    <row r="3368" spans="1:13" ht="56.25">
      <c r="A3368" s="102" t="s">
        <v>2796</v>
      </c>
      <c r="B3368" s="102" t="s">
        <v>3042</v>
      </c>
      <c r="C3368" s="102" t="s">
        <v>3626</v>
      </c>
      <c r="D3368" s="102" t="s">
        <v>2795</v>
      </c>
      <c r="E3368" s="103">
        <v>36</v>
      </c>
      <c r="F3368" s="104" t="s">
        <v>44</v>
      </c>
      <c r="G3368" s="106"/>
      <c r="H3368" s="76" t="s">
        <v>1</v>
      </c>
      <c r="I3368" s="105"/>
      <c r="K3368" s="140" t="str">
        <f t="shared" si="159"/>
        <v>社政業務-社會福利-推行老人福利-獎補助費-對國內團體之捐助</v>
      </c>
      <c r="L3368" s="140" t="str">
        <f t="shared" si="160"/>
        <v>建立社區照顧關懷據點並設置巷弄長照站</v>
      </c>
      <c r="M3368" s="40" t="str">
        <f t="shared" si="161"/>
        <v>臺中市神岡區圳堵社區發展協會</v>
      </c>
    </row>
    <row r="3369" spans="1:13" ht="75">
      <c r="A3369" s="102" t="s">
        <v>2796</v>
      </c>
      <c r="B3369" s="102" t="s">
        <v>3633</v>
      </c>
      <c r="C3369" s="102" t="s">
        <v>3237</v>
      </c>
      <c r="D3369" s="102" t="s">
        <v>2795</v>
      </c>
      <c r="E3369" s="103">
        <v>30</v>
      </c>
      <c r="F3369" s="104" t="s">
        <v>44</v>
      </c>
      <c r="G3369" s="106"/>
      <c r="H3369" s="76" t="s">
        <v>1</v>
      </c>
      <c r="I3369" s="105"/>
      <c r="K3369" s="140" t="str">
        <f t="shared" si="159"/>
        <v>社政業務-社會福利-推行老人福利-獎補助費-對國內團體之捐助</v>
      </c>
      <c r="L3369" s="140" t="str">
        <f t="shared" si="160"/>
        <v>建立社區照顧關懷據點暨巷弄長照站之「租金水電費用」</v>
      </c>
      <c r="M3369" s="40" t="str">
        <f t="shared" si="161"/>
        <v>臺中市大雅區大雅社區發展協會</v>
      </c>
    </row>
    <row r="3370" spans="1:13" ht="56.25">
      <c r="A3370" s="102" t="s">
        <v>2796</v>
      </c>
      <c r="B3370" s="102" t="s">
        <v>3042</v>
      </c>
      <c r="C3370" s="102" t="s">
        <v>3674</v>
      </c>
      <c r="D3370" s="102" t="s">
        <v>2795</v>
      </c>
      <c r="E3370" s="103">
        <v>708</v>
      </c>
      <c r="F3370" s="104" t="s">
        <v>44</v>
      </c>
      <c r="G3370" s="106"/>
      <c r="H3370" s="76" t="s">
        <v>1</v>
      </c>
      <c r="I3370" s="105"/>
      <c r="K3370" s="140" t="str">
        <f t="shared" si="159"/>
        <v>社政業務-社會福利-推行老人福利-獎補助費-對國內團體之捐助</v>
      </c>
      <c r="L3370" s="140" t="str">
        <f t="shared" si="160"/>
        <v>建立社區照顧關懷據點並設置巷弄長照站</v>
      </c>
      <c r="M3370" s="40" t="str">
        <f t="shared" si="161"/>
        <v>臺中市十三寮聚落發展協會黃楚尊</v>
      </c>
    </row>
    <row r="3371" spans="1:13" ht="56.25">
      <c r="A3371" s="102" t="s">
        <v>2796</v>
      </c>
      <c r="B3371" s="102" t="s">
        <v>3042</v>
      </c>
      <c r="C3371" s="102" t="s">
        <v>3060</v>
      </c>
      <c r="D3371" s="102" t="s">
        <v>2795</v>
      </c>
      <c r="E3371" s="103">
        <v>754</v>
      </c>
      <c r="F3371" s="104" t="s">
        <v>44</v>
      </c>
      <c r="G3371" s="106"/>
      <c r="H3371" s="76" t="s">
        <v>1</v>
      </c>
      <c r="I3371" s="105"/>
      <c r="K3371" s="140" t="str">
        <f t="shared" si="159"/>
        <v>社政業務-社會福利-推行老人福利-獎補助費-對國內團體之捐助</v>
      </c>
      <c r="L3371" s="140" t="str">
        <f t="shared" si="160"/>
        <v>建立社區照顧關懷據點並設置巷弄長照站</v>
      </c>
      <c r="M3371" s="40" t="str">
        <f t="shared" si="161"/>
        <v>臺中市神岡區北庄社區發展協會</v>
      </c>
    </row>
    <row r="3372" spans="1:13" ht="75">
      <c r="A3372" s="102" t="s">
        <v>2796</v>
      </c>
      <c r="B3372" s="102" t="s">
        <v>3613</v>
      </c>
      <c r="C3372" s="102" t="s">
        <v>3162</v>
      </c>
      <c r="D3372" s="102" t="s">
        <v>2795</v>
      </c>
      <c r="E3372" s="103">
        <v>42</v>
      </c>
      <c r="F3372" s="104" t="s">
        <v>44</v>
      </c>
      <c r="G3372" s="106"/>
      <c r="H3372" s="76" t="s">
        <v>1</v>
      </c>
      <c r="I3372" s="105"/>
      <c r="K3372" s="140" t="str">
        <f t="shared" si="159"/>
        <v>社政業務-社會福利-推行老人福利-獎補助費-對國內團體之捐助</v>
      </c>
      <c r="L3372" s="140" t="str">
        <f t="shared" si="160"/>
        <v>建立社區照顧關懷據點並設置巷弄長照站之租金水電費用</v>
      </c>
      <c r="M3372" s="40" t="str">
        <f t="shared" si="161"/>
        <v>臺中市北屯區松和社區發展協會</v>
      </c>
    </row>
    <row r="3373" spans="1:13" ht="56.25">
      <c r="A3373" s="102" t="s">
        <v>2796</v>
      </c>
      <c r="B3373" s="102" t="s">
        <v>3047</v>
      </c>
      <c r="C3373" s="102" t="s">
        <v>3219</v>
      </c>
      <c r="D3373" s="102" t="s">
        <v>2795</v>
      </c>
      <c r="E3373" s="103">
        <v>36</v>
      </c>
      <c r="F3373" s="104" t="s">
        <v>44</v>
      </c>
      <c r="G3373" s="106"/>
      <c r="H3373" s="76" t="s">
        <v>1</v>
      </c>
      <c r="I3373" s="105"/>
      <c r="K3373" s="140" t="str">
        <f t="shared" si="159"/>
        <v>社政業務-社會福利-推行老人福利-獎補助費-對國內團體之捐助</v>
      </c>
      <c r="L3373" s="140" t="str">
        <f t="shared" si="160"/>
        <v>建立社區照顧關懷據點</v>
      </c>
      <c r="M3373" s="40" t="str">
        <f t="shared" si="161"/>
        <v>臺中市大肚區大肚社區發展協會</v>
      </c>
    </row>
    <row r="3374" spans="1:13" ht="56.25">
      <c r="A3374" s="102" t="s">
        <v>2796</v>
      </c>
      <c r="B3374" s="102" t="s">
        <v>3042</v>
      </c>
      <c r="C3374" s="102" t="s">
        <v>3598</v>
      </c>
      <c r="D3374" s="102" t="s">
        <v>2795</v>
      </c>
      <c r="E3374" s="103">
        <v>36</v>
      </c>
      <c r="F3374" s="104" t="s">
        <v>44</v>
      </c>
      <c r="G3374" s="106"/>
      <c r="H3374" s="76" t="s">
        <v>1</v>
      </c>
      <c r="I3374" s="105"/>
      <c r="K3374" s="140" t="str">
        <f t="shared" si="159"/>
        <v>社政業務-社會福利-推行老人福利-獎補助費-對國內團體之捐助</v>
      </c>
      <c r="L3374" s="140" t="str">
        <f t="shared" si="160"/>
        <v>建立社區照顧關懷據點並設置巷弄長照站</v>
      </c>
      <c r="M3374" s="40" t="str">
        <f t="shared" si="161"/>
        <v>臺中市大甲區頂店社區發展協會</v>
      </c>
    </row>
    <row r="3375" spans="1:13" ht="56.25">
      <c r="A3375" s="102" t="s">
        <v>2796</v>
      </c>
      <c r="B3375" s="102" t="s">
        <v>3042</v>
      </c>
      <c r="C3375" s="102" t="s">
        <v>186</v>
      </c>
      <c r="D3375" s="102" t="s">
        <v>2795</v>
      </c>
      <c r="E3375" s="103">
        <v>36</v>
      </c>
      <c r="F3375" s="104" t="s">
        <v>44</v>
      </c>
      <c r="G3375" s="106"/>
      <c r="H3375" s="76" t="s">
        <v>1</v>
      </c>
      <c r="I3375" s="105"/>
      <c r="K3375" s="140" t="str">
        <f t="shared" si="159"/>
        <v>社政業務-社會福利-推行老人福利-獎補助費-對國內團體之捐助</v>
      </c>
      <c r="L3375" s="140" t="str">
        <f t="shared" si="160"/>
        <v>建立社區照顧關懷據點並設置巷弄長照站</v>
      </c>
      <c r="M3375" s="40" t="str">
        <f t="shared" si="161"/>
        <v>臺中市梧棲區福德社區發展協會</v>
      </c>
    </row>
    <row r="3376" spans="1:13" ht="56.25">
      <c r="A3376" s="102" t="s">
        <v>2796</v>
      </c>
      <c r="B3376" s="102" t="s">
        <v>3042</v>
      </c>
      <c r="C3376" s="102" t="s">
        <v>3136</v>
      </c>
      <c r="D3376" s="102" t="s">
        <v>2795</v>
      </c>
      <c r="E3376" s="103">
        <v>36</v>
      </c>
      <c r="F3376" s="104" t="s">
        <v>44</v>
      </c>
      <c r="G3376" s="106"/>
      <c r="H3376" s="76" t="s">
        <v>1</v>
      </c>
      <c r="I3376" s="105"/>
      <c r="K3376" s="140" t="str">
        <f t="shared" si="159"/>
        <v>社政業務-社會福利-推行老人福利-獎補助費-對國內團體之捐助</v>
      </c>
      <c r="L3376" s="140" t="str">
        <f t="shared" si="160"/>
        <v>建立社區照顧關懷據點並設置巷弄長照站</v>
      </c>
      <c r="M3376" s="40" t="str">
        <f t="shared" si="161"/>
        <v>臺中市豐原區南村社區發展協會</v>
      </c>
    </row>
    <row r="3377" spans="1:13" ht="56.25">
      <c r="A3377" s="102" t="s">
        <v>2796</v>
      </c>
      <c r="B3377" s="102" t="s">
        <v>3042</v>
      </c>
      <c r="C3377" s="102" t="s">
        <v>3598</v>
      </c>
      <c r="D3377" s="102" t="s">
        <v>2795</v>
      </c>
      <c r="E3377" s="103">
        <v>36</v>
      </c>
      <c r="F3377" s="104" t="s">
        <v>44</v>
      </c>
      <c r="G3377" s="106"/>
      <c r="H3377" s="76" t="s">
        <v>1</v>
      </c>
      <c r="I3377" s="105"/>
      <c r="K3377" s="140" t="str">
        <f t="shared" si="159"/>
        <v>社政業務-社會福利-推行老人福利-獎補助費-對國內團體之捐助</v>
      </c>
      <c r="L3377" s="140" t="str">
        <f t="shared" si="160"/>
        <v>建立社區照顧關懷據點並設置巷弄長照站</v>
      </c>
      <c r="M3377" s="40" t="str">
        <f t="shared" si="161"/>
        <v>臺中市大甲區頂店社區發展協會</v>
      </c>
    </row>
    <row r="3378" spans="1:13" ht="75">
      <c r="A3378" s="102" t="s">
        <v>2796</v>
      </c>
      <c r="B3378" s="102" t="s">
        <v>3166</v>
      </c>
      <c r="C3378" s="102" t="s">
        <v>3167</v>
      </c>
      <c r="D3378" s="102" t="s">
        <v>2795</v>
      </c>
      <c r="E3378" s="103">
        <v>36</v>
      </c>
      <c r="F3378" s="104" t="s">
        <v>44</v>
      </c>
      <c r="G3378" s="106"/>
      <c r="H3378" s="76" t="s">
        <v>1</v>
      </c>
      <c r="I3378" s="105"/>
      <c r="K3378" s="140" t="str">
        <f t="shared" si="159"/>
        <v>社政業務-社會福利-推行老人福利-獎補助費-對國內團體之捐助</v>
      </c>
      <c r="L3378" s="140" t="str">
        <f t="shared" si="160"/>
        <v>建立社區照顧關懷據點並設置巷弄長照站之預防及延緩失能照護計畫</v>
      </c>
      <c r="M3378" s="40" t="str">
        <f t="shared" si="161"/>
        <v>臺中市大雅區上楓社區發展協會</v>
      </c>
    </row>
    <row r="3379" spans="1:13" ht="75">
      <c r="A3379" s="102" t="s">
        <v>2796</v>
      </c>
      <c r="B3379" s="102" t="s">
        <v>3166</v>
      </c>
      <c r="C3379" s="102" t="s">
        <v>3107</v>
      </c>
      <c r="D3379" s="102" t="s">
        <v>2795</v>
      </c>
      <c r="E3379" s="103">
        <v>36</v>
      </c>
      <c r="F3379" s="104" t="s">
        <v>44</v>
      </c>
      <c r="G3379" s="106"/>
      <c r="H3379" s="76" t="s">
        <v>1</v>
      </c>
      <c r="I3379" s="105"/>
      <c r="K3379" s="140" t="str">
        <f t="shared" si="159"/>
        <v>社政業務-社會福利-推行老人福利-獎補助費-對國內團體之捐助</v>
      </c>
      <c r="L3379" s="140" t="str">
        <f t="shared" si="160"/>
        <v>建立社區照顧關懷據點並設置巷弄長照站之預防及延緩失能照護計畫</v>
      </c>
      <c r="M3379" s="40" t="str">
        <f t="shared" si="161"/>
        <v>臺中市大甲區幸福社區發展協會</v>
      </c>
    </row>
    <row r="3380" spans="1:13" ht="93.75">
      <c r="A3380" s="102" t="s">
        <v>2796</v>
      </c>
      <c r="B3380" s="102" t="s">
        <v>3198</v>
      </c>
      <c r="C3380" s="102" t="s">
        <v>3599</v>
      </c>
      <c r="D3380" s="102" t="s">
        <v>2795</v>
      </c>
      <c r="E3380" s="103">
        <v>29</v>
      </c>
      <c r="F3380" s="104" t="s">
        <v>44</v>
      </c>
      <c r="G3380" s="106"/>
      <c r="H3380" s="76" t="s">
        <v>1</v>
      </c>
      <c r="I3380" s="105"/>
      <c r="K3380" s="140" t="str">
        <f t="shared" si="159"/>
        <v>社政業務-社會福利-推行老人福利-獎補助費-對國內團體之捐助</v>
      </c>
      <c r="L3380" s="140" t="str">
        <f t="shared" si="160"/>
        <v>建立社區照顧關懷據點並設置巷弄長照站之「預防及延緩失能照護計畫費用」</v>
      </c>
      <c r="M3380" s="40" t="str">
        <f t="shared" si="161"/>
        <v>財團法人中華民國佛教慈濟慈善事業基金會</v>
      </c>
    </row>
    <row r="3381" spans="1:13" ht="56.25">
      <c r="A3381" s="102" t="s">
        <v>2796</v>
      </c>
      <c r="B3381" s="102" t="s">
        <v>3042</v>
      </c>
      <c r="C3381" s="102" t="s">
        <v>3527</v>
      </c>
      <c r="D3381" s="102" t="s">
        <v>2795</v>
      </c>
      <c r="E3381" s="103">
        <v>708</v>
      </c>
      <c r="F3381" s="104" t="s">
        <v>44</v>
      </c>
      <c r="G3381" s="106"/>
      <c r="H3381" s="76" t="s">
        <v>1</v>
      </c>
      <c r="I3381" s="105"/>
      <c r="K3381" s="140" t="str">
        <f t="shared" si="159"/>
        <v>社政業務-社會福利-推行老人福利-獎補助費-對國內團體之捐助</v>
      </c>
      <c r="L3381" s="140" t="str">
        <f t="shared" si="160"/>
        <v>建立社區照顧關懷據點並設置巷弄長照站</v>
      </c>
      <c r="M3381" s="40" t="str">
        <f t="shared" si="161"/>
        <v>臺中市新社區崑南社區發展協會廖銘洲</v>
      </c>
    </row>
    <row r="3382" spans="1:13" ht="56.25">
      <c r="A3382" s="102" t="s">
        <v>2796</v>
      </c>
      <c r="B3382" s="102" t="s">
        <v>3042</v>
      </c>
      <c r="C3382" s="102" t="s">
        <v>370</v>
      </c>
      <c r="D3382" s="102" t="s">
        <v>2795</v>
      </c>
      <c r="E3382" s="103">
        <v>708</v>
      </c>
      <c r="F3382" s="104" t="s">
        <v>44</v>
      </c>
      <c r="G3382" s="106"/>
      <c r="H3382" s="76" t="s">
        <v>1</v>
      </c>
      <c r="I3382" s="105"/>
      <c r="K3382" s="140" t="str">
        <f t="shared" si="159"/>
        <v>社政業務-社會福利-推行老人福利-獎補助費-對國內團體之捐助</v>
      </c>
      <c r="L3382" s="140" t="str">
        <f t="shared" si="160"/>
        <v>建立社區照顧關懷據點並設置巷弄長照站</v>
      </c>
      <c r="M3382" s="40" t="str">
        <f t="shared" si="161"/>
        <v>臺中市石岡區龍興社區發展協會</v>
      </c>
    </row>
    <row r="3383" spans="1:13" ht="56.25">
      <c r="A3383" s="102" t="s">
        <v>2796</v>
      </c>
      <c r="B3383" s="102" t="s">
        <v>3042</v>
      </c>
      <c r="C3383" s="102" t="s">
        <v>1145</v>
      </c>
      <c r="D3383" s="102" t="s">
        <v>2795</v>
      </c>
      <c r="E3383" s="103">
        <v>708</v>
      </c>
      <c r="F3383" s="104" t="s">
        <v>44</v>
      </c>
      <c r="G3383" s="106"/>
      <c r="H3383" s="76" t="s">
        <v>1</v>
      </c>
      <c r="I3383" s="105"/>
      <c r="K3383" s="140" t="str">
        <f t="shared" si="159"/>
        <v>社政業務-社會福利-推行老人福利-獎補助費-對國內團體之捐助</v>
      </c>
      <c r="L3383" s="140" t="str">
        <f t="shared" si="160"/>
        <v>建立社區照顧關懷據點並設置巷弄長照站</v>
      </c>
      <c r="M3383" s="40" t="str">
        <f t="shared" si="161"/>
        <v>臺中市龍井區東海社區發展協會</v>
      </c>
    </row>
    <row r="3384" spans="1:13" ht="75">
      <c r="A3384" s="102" t="s">
        <v>2796</v>
      </c>
      <c r="B3384" s="102" t="s">
        <v>3079</v>
      </c>
      <c r="C3384" s="102" t="s">
        <v>3237</v>
      </c>
      <c r="D3384" s="102" t="s">
        <v>2795</v>
      </c>
      <c r="E3384" s="103">
        <v>30</v>
      </c>
      <c r="F3384" s="104" t="s">
        <v>44</v>
      </c>
      <c r="G3384" s="106"/>
      <c r="H3384" s="76" t="s">
        <v>1</v>
      </c>
      <c r="I3384" s="105"/>
      <c r="K3384" s="140" t="str">
        <f t="shared" si="159"/>
        <v>社政業務-社會福利-推行老人福利-獎補助費-對國內團體之捐助</v>
      </c>
      <c r="L3384" s="140" t="str">
        <f t="shared" si="160"/>
        <v>建立社區照顧關懷據點並設置巷弄長照站之充實設施設備費用-資本門</v>
      </c>
      <c r="M3384" s="40" t="str">
        <f t="shared" si="161"/>
        <v>臺中市大雅區大雅社區發展協會</v>
      </c>
    </row>
    <row r="3385" spans="1:13" ht="75">
      <c r="A3385" s="102" t="s">
        <v>2796</v>
      </c>
      <c r="B3385" s="102" t="s">
        <v>3083</v>
      </c>
      <c r="C3385" s="102" t="s">
        <v>3237</v>
      </c>
      <c r="D3385" s="102" t="s">
        <v>2795</v>
      </c>
      <c r="E3385" s="103">
        <v>19</v>
      </c>
      <c r="F3385" s="104" t="s">
        <v>44</v>
      </c>
      <c r="G3385" s="106"/>
      <c r="H3385" s="76" t="s">
        <v>1</v>
      </c>
      <c r="I3385" s="105"/>
      <c r="K3385" s="140" t="str">
        <f t="shared" si="159"/>
        <v>社政業務-社會福利-推行老人福利-獎補助費-對國內團體之捐助</v>
      </c>
      <c r="L3385" s="140" t="str">
        <f t="shared" si="160"/>
        <v>建立社區照顧關懷據點並設置巷弄長照站之充實設施設備費用-經常門</v>
      </c>
      <c r="M3385" s="40" t="str">
        <f t="shared" si="161"/>
        <v>臺中市大雅區大雅社區發展協會</v>
      </c>
    </row>
    <row r="3386" spans="1:13" ht="56.25">
      <c r="A3386" s="102" t="s">
        <v>2796</v>
      </c>
      <c r="B3386" s="102" t="s">
        <v>3042</v>
      </c>
      <c r="C3386" s="102" t="s">
        <v>1145</v>
      </c>
      <c r="D3386" s="102" t="s">
        <v>2795</v>
      </c>
      <c r="E3386" s="103">
        <v>36</v>
      </c>
      <c r="F3386" s="104" t="s">
        <v>44</v>
      </c>
      <c r="G3386" s="106"/>
      <c r="H3386" s="76" t="s">
        <v>1</v>
      </c>
      <c r="I3386" s="105"/>
      <c r="K3386" s="140" t="str">
        <f t="shared" si="159"/>
        <v>社政業務-社會福利-推行老人福利-獎補助費-對國內團體之捐助</v>
      </c>
      <c r="L3386" s="140" t="str">
        <f t="shared" si="160"/>
        <v>建立社區照顧關懷據點並設置巷弄長照站</v>
      </c>
      <c r="M3386" s="40" t="str">
        <f t="shared" si="161"/>
        <v>臺中市龍井區東海社區發展協會</v>
      </c>
    </row>
    <row r="3387" spans="1:13" ht="56.25">
      <c r="A3387" s="102" t="s">
        <v>2796</v>
      </c>
      <c r="B3387" s="102" t="s">
        <v>3042</v>
      </c>
      <c r="C3387" s="102" t="s">
        <v>3686</v>
      </c>
      <c r="D3387" s="102" t="s">
        <v>2795</v>
      </c>
      <c r="E3387" s="103">
        <v>36</v>
      </c>
      <c r="F3387" s="104" t="s">
        <v>44</v>
      </c>
      <c r="G3387" s="106"/>
      <c r="H3387" s="76" t="s">
        <v>1</v>
      </c>
      <c r="I3387" s="105"/>
      <c r="K3387" s="140" t="str">
        <f t="shared" si="159"/>
        <v>社政業務-社會福利-推行老人福利-獎補助費-對國內團體之捐助</v>
      </c>
      <c r="L3387" s="140" t="str">
        <f t="shared" si="160"/>
        <v>建立社區照顧關懷據點並設置巷弄長照站</v>
      </c>
      <c r="M3387" s="40" t="str">
        <f t="shared" si="161"/>
        <v>台中市西屯區何安社區發展協會</v>
      </c>
    </row>
    <row r="3388" spans="1:13" ht="75">
      <c r="A3388" s="102" t="s">
        <v>2796</v>
      </c>
      <c r="B3388" s="102" t="s">
        <v>3130</v>
      </c>
      <c r="C3388" s="102" t="s">
        <v>3687</v>
      </c>
      <c r="D3388" s="102" t="s">
        <v>2795</v>
      </c>
      <c r="E3388" s="103">
        <v>53</v>
      </c>
      <c r="F3388" s="104" t="s">
        <v>44</v>
      </c>
      <c r="G3388" s="106"/>
      <c r="H3388" s="76" t="s">
        <v>1</v>
      </c>
      <c r="I3388" s="105"/>
      <c r="K3388" s="140" t="str">
        <f t="shared" si="159"/>
        <v>社政業務-社會福利-推行老人福利-獎補助費-對國內團體之捐助</v>
      </c>
      <c r="L3388" s="140" t="str">
        <f t="shared" si="160"/>
        <v>建立社區照顧關懷據點並設置巷弄長照站之開辦設施設備費用-資本門</v>
      </c>
      <c r="M3388" s="40" t="str">
        <f t="shared" si="161"/>
        <v>臺中市烏日區螺潭社區發展協會葉進龍</v>
      </c>
    </row>
    <row r="3389" spans="1:13" ht="56.25">
      <c r="A3389" s="102" t="s">
        <v>2796</v>
      </c>
      <c r="B3389" s="102" t="s">
        <v>3042</v>
      </c>
      <c r="C3389" s="102" t="s">
        <v>3101</v>
      </c>
      <c r="D3389" s="102" t="s">
        <v>2795</v>
      </c>
      <c r="E3389" s="103">
        <v>708</v>
      </c>
      <c r="F3389" s="104" t="s">
        <v>44</v>
      </c>
      <c r="G3389" s="106"/>
      <c r="H3389" s="76" t="s">
        <v>1</v>
      </c>
      <c r="I3389" s="105"/>
      <c r="K3389" s="140" t="str">
        <f t="shared" si="159"/>
        <v>社政業務-社會福利-推行老人福利-獎補助費-對國內團體之捐助</v>
      </c>
      <c r="L3389" s="140" t="str">
        <f t="shared" si="160"/>
        <v>建立社區照顧關懷據點並設置巷弄長照站</v>
      </c>
      <c r="M3389" s="40" t="str">
        <f t="shared" si="161"/>
        <v>台中市東勢區上城社區發展協會張玉雲李月霞</v>
      </c>
    </row>
    <row r="3390" spans="1:13" ht="56.25">
      <c r="A3390" s="102" t="s">
        <v>2796</v>
      </c>
      <c r="B3390" s="102" t="s">
        <v>3099</v>
      </c>
      <c r="C3390" s="102" t="s">
        <v>502</v>
      </c>
      <c r="D3390" s="102" t="s">
        <v>2795</v>
      </c>
      <c r="E3390" s="103">
        <v>20</v>
      </c>
      <c r="F3390" s="104" t="s">
        <v>44</v>
      </c>
      <c r="G3390" s="106"/>
      <c r="H3390" s="76" t="s">
        <v>1</v>
      </c>
      <c r="I3390" s="105"/>
      <c r="K3390" s="140" t="str">
        <f t="shared" si="159"/>
        <v>社政業務-社會福利-推行老人福利-獎補助費-對國內團體之捐助</v>
      </c>
      <c r="L3390" s="140" t="str">
        <f t="shared" si="160"/>
        <v>建立社區照顧關懷據點之充實設施設備-經常門</v>
      </c>
      <c r="M3390" s="40" t="str">
        <f t="shared" si="161"/>
        <v>臺中市清水區秀水社區發展協會</v>
      </c>
    </row>
    <row r="3391" spans="1:13" ht="56.25">
      <c r="A3391" s="102" t="s">
        <v>2796</v>
      </c>
      <c r="B3391" s="102" t="s">
        <v>3042</v>
      </c>
      <c r="C3391" s="102" t="s">
        <v>3152</v>
      </c>
      <c r="D3391" s="102" t="s">
        <v>2795</v>
      </c>
      <c r="E3391" s="103">
        <v>708</v>
      </c>
      <c r="F3391" s="104" t="s">
        <v>44</v>
      </c>
      <c r="G3391" s="106"/>
      <c r="H3391" s="76" t="s">
        <v>1</v>
      </c>
      <c r="I3391" s="105"/>
      <c r="K3391" s="140" t="str">
        <f t="shared" si="159"/>
        <v>社政業務-社會福利-推行老人福利-獎補助費-對國內團體之捐助</v>
      </c>
      <c r="L3391" s="140" t="str">
        <f t="shared" si="160"/>
        <v>建立社區照顧關懷據點並設置巷弄長照站</v>
      </c>
      <c r="M3391" s="40" t="str">
        <f t="shared" si="161"/>
        <v>台中市西屯區永安社區發展協會</v>
      </c>
    </row>
    <row r="3392" spans="1:13" ht="56.25">
      <c r="A3392" s="102" t="s">
        <v>2796</v>
      </c>
      <c r="B3392" s="102" t="s">
        <v>3042</v>
      </c>
      <c r="C3392" s="102" t="s">
        <v>3688</v>
      </c>
      <c r="D3392" s="102" t="s">
        <v>2795</v>
      </c>
      <c r="E3392" s="103">
        <v>765</v>
      </c>
      <c r="F3392" s="104" t="s">
        <v>44</v>
      </c>
      <c r="G3392" s="106"/>
      <c r="H3392" s="76" t="s">
        <v>1</v>
      </c>
      <c r="I3392" s="105"/>
      <c r="K3392" s="140" t="str">
        <f t="shared" si="159"/>
        <v>社政業務-社會福利-推行老人福利-獎補助費-對國內團體之捐助</v>
      </c>
      <c r="L3392" s="140" t="str">
        <f t="shared" si="160"/>
        <v>建立社區照顧關懷據點並設置巷弄長照站</v>
      </c>
      <c r="M3392" s="40" t="str">
        <f t="shared" si="161"/>
        <v>社團法人臺中市紅十字會</v>
      </c>
    </row>
    <row r="3393" spans="1:13" ht="56.25">
      <c r="A3393" s="102" t="s">
        <v>2796</v>
      </c>
      <c r="B3393" s="102" t="s">
        <v>3042</v>
      </c>
      <c r="C3393" s="102" t="s">
        <v>3662</v>
      </c>
      <c r="D3393" s="102" t="s">
        <v>2795</v>
      </c>
      <c r="E3393" s="103">
        <v>708</v>
      </c>
      <c r="F3393" s="104" t="s">
        <v>44</v>
      </c>
      <c r="G3393" s="106"/>
      <c r="H3393" s="76" t="s">
        <v>1</v>
      </c>
      <c r="I3393" s="105"/>
      <c r="K3393" s="140" t="str">
        <f t="shared" si="159"/>
        <v>社政業務-社會福利-推行老人福利-獎補助費-對國內團體之捐助</v>
      </c>
      <c r="L3393" s="140" t="str">
        <f t="shared" si="160"/>
        <v>建立社區照顧關懷據點並設置巷弄長照站</v>
      </c>
      <c r="M3393" s="40" t="str">
        <f t="shared" si="161"/>
        <v>社團法人臺中市惠來關懷服務協會</v>
      </c>
    </row>
    <row r="3394" spans="1:13" ht="56.25">
      <c r="A3394" s="102" t="s">
        <v>2796</v>
      </c>
      <c r="B3394" s="102" t="s">
        <v>3042</v>
      </c>
      <c r="C3394" s="102" t="s">
        <v>3046</v>
      </c>
      <c r="D3394" s="102" t="s">
        <v>2795</v>
      </c>
      <c r="E3394" s="103">
        <v>665</v>
      </c>
      <c r="F3394" s="104" t="s">
        <v>44</v>
      </c>
      <c r="G3394" s="106"/>
      <c r="H3394" s="76" t="s">
        <v>1</v>
      </c>
      <c r="I3394" s="105"/>
      <c r="K3394" s="140" t="str">
        <f t="shared" si="159"/>
        <v>社政業務-社會福利-推行老人福利-獎補助費-對國內團體之捐助</v>
      </c>
      <c r="L3394" s="140" t="str">
        <f t="shared" si="160"/>
        <v>建立社區照顧關懷據點並設置巷弄長照站</v>
      </c>
      <c r="M3394" s="40" t="str">
        <f t="shared" si="161"/>
        <v>台中市西屯區福瑞社區發展協會</v>
      </c>
    </row>
    <row r="3395" spans="1:13" ht="56.25">
      <c r="A3395" s="102" t="s">
        <v>2796</v>
      </c>
      <c r="B3395" s="102" t="s">
        <v>3042</v>
      </c>
      <c r="C3395" s="102" t="s">
        <v>3662</v>
      </c>
      <c r="D3395" s="102" t="s">
        <v>2795</v>
      </c>
      <c r="E3395" s="103">
        <v>708</v>
      </c>
      <c r="F3395" s="104" t="s">
        <v>44</v>
      </c>
      <c r="G3395" s="106"/>
      <c r="H3395" s="76" t="s">
        <v>1</v>
      </c>
      <c r="I3395" s="105"/>
      <c r="K3395" s="140" t="str">
        <f t="shared" si="159"/>
        <v>社政業務-社會福利-推行老人福利-獎補助費-對國內團體之捐助</v>
      </c>
      <c r="L3395" s="140" t="str">
        <f t="shared" si="160"/>
        <v>建立社區照顧關懷據點並設置巷弄長照站</v>
      </c>
      <c r="M3395" s="40" t="str">
        <f t="shared" si="161"/>
        <v>社團法人臺中市惠來關懷服務協會</v>
      </c>
    </row>
    <row r="3396" spans="1:13" ht="75">
      <c r="A3396" s="102" t="s">
        <v>2796</v>
      </c>
      <c r="B3396" s="102" t="s">
        <v>3658</v>
      </c>
      <c r="C3396" s="102" t="s">
        <v>3689</v>
      </c>
      <c r="D3396" s="102" t="s">
        <v>2795</v>
      </c>
      <c r="E3396" s="103">
        <v>36</v>
      </c>
      <c r="F3396" s="104" t="s">
        <v>44</v>
      </c>
      <c r="G3396" s="106"/>
      <c r="H3396" s="76" t="s">
        <v>1</v>
      </c>
      <c r="I3396" s="105"/>
      <c r="K3396" s="140" t="str">
        <f t="shared" ref="K3396:K3459" si="162">A3396</f>
        <v>社政業務-社會福利-推行老人福利-獎補助費-對國內團體之捐助</v>
      </c>
      <c r="L3396" s="140" t="str">
        <f t="shared" ref="L3396:L3459" si="163">B3396</f>
        <v>建立社區照顧關懷據點並設置巷弄長照站及建立社區照顧關懷據點</v>
      </c>
      <c r="M3396" s="40" t="str">
        <f t="shared" ref="M3396:M3459" si="164">C3396</f>
        <v>台中市尾張仔文化發展協會</v>
      </c>
    </row>
    <row r="3397" spans="1:13" ht="75">
      <c r="A3397" s="102" t="s">
        <v>2796</v>
      </c>
      <c r="B3397" s="102" t="s">
        <v>3658</v>
      </c>
      <c r="C3397" s="102" t="s">
        <v>3690</v>
      </c>
      <c r="D3397" s="102" t="s">
        <v>2795</v>
      </c>
      <c r="E3397" s="103">
        <v>36</v>
      </c>
      <c r="F3397" s="104" t="s">
        <v>44</v>
      </c>
      <c r="G3397" s="106"/>
      <c r="H3397" s="76" t="s">
        <v>1</v>
      </c>
      <c r="I3397" s="105"/>
      <c r="K3397" s="140" t="str">
        <f t="shared" si="162"/>
        <v>社政業務-社會福利-推行老人福利-獎補助費-對國內團體之捐助</v>
      </c>
      <c r="L3397" s="140" t="str">
        <f t="shared" si="163"/>
        <v>建立社區照顧關懷據點並設置巷弄長照站及建立社區照顧關懷據點</v>
      </c>
      <c r="M3397" s="40" t="str">
        <f t="shared" si="164"/>
        <v>台中市北區建成社區發展協會</v>
      </c>
    </row>
    <row r="3398" spans="1:13" ht="56.25">
      <c r="A3398" s="102" t="s">
        <v>2796</v>
      </c>
      <c r="B3398" s="102" t="s">
        <v>3047</v>
      </c>
      <c r="C3398" s="102" t="s">
        <v>3691</v>
      </c>
      <c r="D3398" s="102" t="s">
        <v>2795</v>
      </c>
      <c r="E3398" s="103">
        <v>36</v>
      </c>
      <c r="F3398" s="104" t="s">
        <v>44</v>
      </c>
      <c r="G3398" s="106"/>
      <c r="H3398" s="76" t="s">
        <v>1</v>
      </c>
      <c r="I3398" s="105"/>
      <c r="K3398" s="140" t="str">
        <f t="shared" si="162"/>
        <v>社政業務-社會福利-推行老人福利-獎補助費-對國內團體之捐助</v>
      </c>
      <c r="L3398" s="140" t="str">
        <f t="shared" si="163"/>
        <v>建立社區照顧關懷據點</v>
      </c>
      <c r="M3398" s="40" t="str">
        <f t="shared" si="164"/>
        <v>臺中市大肚區萬興社區發展協會</v>
      </c>
    </row>
    <row r="3399" spans="1:13" ht="56.25">
      <c r="A3399" s="102" t="s">
        <v>2796</v>
      </c>
      <c r="B3399" s="102" t="s">
        <v>3047</v>
      </c>
      <c r="C3399" s="102" t="s">
        <v>3600</v>
      </c>
      <c r="D3399" s="102" t="s">
        <v>2795</v>
      </c>
      <c r="E3399" s="103">
        <v>36</v>
      </c>
      <c r="F3399" s="104" t="s">
        <v>44</v>
      </c>
      <c r="G3399" s="106"/>
      <c r="H3399" s="76" t="s">
        <v>1</v>
      </c>
      <c r="I3399" s="105"/>
      <c r="K3399" s="140" t="str">
        <f t="shared" si="162"/>
        <v>社政業務-社會福利-推行老人福利-獎補助費-對國內團體之捐助</v>
      </c>
      <c r="L3399" s="140" t="str">
        <f t="shared" si="163"/>
        <v>建立社區照顧關懷據點</v>
      </c>
      <c r="M3399" s="40" t="str">
        <f t="shared" si="164"/>
        <v>社團法人臺中市天恩社區關懷協會</v>
      </c>
    </row>
    <row r="3400" spans="1:13" ht="56.25">
      <c r="A3400" s="102" t="s">
        <v>2796</v>
      </c>
      <c r="B3400" s="102" t="s">
        <v>3047</v>
      </c>
      <c r="C3400" s="102" t="s">
        <v>3640</v>
      </c>
      <c r="D3400" s="102" t="s">
        <v>2795</v>
      </c>
      <c r="E3400" s="103">
        <v>36</v>
      </c>
      <c r="F3400" s="104" t="s">
        <v>44</v>
      </c>
      <c r="G3400" s="106"/>
      <c r="H3400" s="76" t="s">
        <v>1</v>
      </c>
      <c r="I3400" s="105"/>
      <c r="K3400" s="140" t="str">
        <f t="shared" si="162"/>
        <v>社政業務-社會福利-推行老人福利-獎補助費-對國內團體之捐助</v>
      </c>
      <c r="L3400" s="140" t="str">
        <f t="shared" si="163"/>
        <v>建立社區照顧關懷據點</v>
      </c>
      <c r="M3400" s="40" t="str">
        <f t="shared" si="164"/>
        <v>臺中市大肚區社腳社區發展協會</v>
      </c>
    </row>
    <row r="3401" spans="1:13" ht="56.25">
      <c r="A3401" s="102" t="s">
        <v>2796</v>
      </c>
      <c r="B3401" s="102" t="s">
        <v>3047</v>
      </c>
      <c r="C3401" s="102" t="s">
        <v>3221</v>
      </c>
      <c r="D3401" s="102" t="s">
        <v>2795</v>
      </c>
      <c r="E3401" s="103">
        <v>36</v>
      </c>
      <c r="F3401" s="104" t="s">
        <v>44</v>
      </c>
      <c r="G3401" s="106"/>
      <c r="H3401" s="76" t="s">
        <v>1</v>
      </c>
      <c r="I3401" s="105"/>
      <c r="K3401" s="140" t="str">
        <f t="shared" si="162"/>
        <v>社政業務-社會福利-推行老人福利-獎補助費-對國內團體之捐助</v>
      </c>
      <c r="L3401" s="140" t="str">
        <f t="shared" si="163"/>
        <v>建立社區照顧關懷據點</v>
      </c>
      <c r="M3401" s="40" t="str">
        <f t="shared" si="164"/>
        <v>臺中市大肚區磺溪社區發展協會</v>
      </c>
    </row>
    <row r="3402" spans="1:13" ht="56.25">
      <c r="A3402" s="102" t="s">
        <v>2796</v>
      </c>
      <c r="B3402" s="102" t="s">
        <v>3047</v>
      </c>
      <c r="C3402" s="102" t="s">
        <v>3692</v>
      </c>
      <c r="D3402" s="102" t="s">
        <v>2795</v>
      </c>
      <c r="E3402" s="103">
        <v>36</v>
      </c>
      <c r="F3402" s="104" t="s">
        <v>44</v>
      </c>
      <c r="G3402" s="106"/>
      <c r="H3402" s="76" t="s">
        <v>1</v>
      </c>
      <c r="I3402" s="105"/>
      <c r="K3402" s="140" t="str">
        <f t="shared" si="162"/>
        <v>社政業務-社會福利-推行老人福利-獎補助費-對國內團體之捐助</v>
      </c>
      <c r="L3402" s="140" t="str">
        <f t="shared" si="163"/>
        <v>建立社區照顧關懷據點</v>
      </c>
      <c r="M3402" s="40" t="str">
        <f t="shared" si="164"/>
        <v>臺中市大肚區蔗(庄-土+部)社區發展協會</v>
      </c>
    </row>
    <row r="3403" spans="1:13" ht="56.25">
      <c r="A3403" s="102" t="s">
        <v>2796</v>
      </c>
      <c r="B3403" s="102" t="s">
        <v>3126</v>
      </c>
      <c r="C3403" s="102" t="s">
        <v>3222</v>
      </c>
      <c r="D3403" s="102" t="s">
        <v>2795</v>
      </c>
      <c r="E3403" s="103">
        <v>36</v>
      </c>
      <c r="F3403" s="104" t="s">
        <v>44</v>
      </c>
      <c r="G3403" s="106"/>
      <c r="H3403" s="76" t="s">
        <v>1</v>
      </c>
      <c r="I3403" s="105"/>
      <c r="K3403" s="140" t="str">
        <f t="shared" si="162"/>
        <v>社政業務-社會福利-推行老人福利-獎補助費-對國內團體之捐助</v>
      </c>
      <c r="L3403" s="140" t="str">
        <f t="shared" si="163"/>
        <v>建立社區照顧關懷據點並設置巷弄站長照站</v>
      </c>
      <c r="M3403" s="40" t="str">
        <f t="shared" si="164"/>
        <v>臺中市烏日區烏日社區發展協會</v>
      </c>
    </row>
    <row r="3404" spans="1:13" ht="56.25">
      <c r="A3404" s="102" t="s">
        <v>2796</v>
      </c>
      <c r="B3404" s="102" t="s">
        <v>3126</v>
      </c>
      <c r="C3404" s="102" t="s">
        <v>2418</v>
      </c>
      <c r="D3404" s="102" t="s">
        <v>2795</v>
      </c>
      <c r="E3404" s="103">
        <v>36</v>
      </c>
      <c r="F3404" s="104" t="s">
        <v>44</v>
      </c>
      <c r="G3404" s="106"/>
      <c r="H3404" s="76" t="s">
        <v>1</v>
      </c>
      <c r="I3404" s="105"/>
      <c r="K3404" s="140" t="str">
        <f t="shared" si="162"/>
        <v>社政業務-社會福利-推行老人福利-獎補助費-對國內團體之捐助</v>
      </c>
      <c r="L3404" s="140" t="str">
        <f t="shared" si="163"/>
        <v>建立社區照顧關懷據點並設置巷弄站長照站</v>
      </c>
      <c r="M3404" s="40" t="str">
        <f t="shared" si="164"/>
        <v>台中市烏日區五光社區發展協會</v>
      </c>
    </row>
    <row r="3405" spans="1:13" ht="56.25">
      <c r="A3405" s="102" t="s">
        <v>2796</v>
      </c>
      <c r="B3405" s="102" t="s">
        <v>3126</v>
      </c>
      <c r="C3405" s="102" t="s">
        <v>3603</v>
      </c>
      <c r="D3405" s="102" t="s">
        <v>2795</v>
      </c>
      <c r="E3405" s="103">
        <v>36</v>
      </c>
      <c r="F3405" s="104" t="s">
        <v>44</v>
      </c>
      <c r="G3405" s="106"/>
      <c r="H3405" s="76" t="s">
        <v>1</v>
      </c>
      <c r="I3405" s="105"/>
      <c r="K3405" s="140" t="str">
        <f t="shared" si="162"/>
        <v>社政業務-社會福利-推行老人福利-獎補助費-對國內團體之捐助</v>
      </c>
      <c r="L3405" s="140" t="str">
        <f t="shared" si="163"/>
        <v>建立社區照顧關懷據點並設置巷弄站長照站</v>
      </c>
      <c r="M3405" s="40" t="str">
        <f t="shared" si="164"/>
        <v>臺中市烏日區東園社區發展協會</v>
      </c>
    </row>
    <row r="3406" spans="1:13" ht="56.25">
      <c r="A3406" s="102" t="s">
        <v>2796</v>
      </c>
      <c r="B3406" s="102" t="s">
        <v>3126</v>
      </c>
      <c r="C3406" s="102" t="s">
        <v>3678</v>
      </c>
      <c r="D3406" s="102" t="s">
        <v>2795</v>
      </c>
      <c r="E3406" s="103">
        <v>36</v>
      </c>
      <c r="F3406" s="104" t="s">
        <v>44</v>
      </c>
      <c r="G3406" s="106"/>
      <c r="H3406" s="76" t="s">
        <v>1</v>
      </c>
      <c r="I3406" s="105"/>
      <c r="K3406" s="140" t="str">
        <f t="shared" si="162"/>
        <v>社政業務-社會福利-推行老人福利-獎補助費-對國內團體之捐助</v>
      </c>
      <c r="L3406" s="140" t="str">
        <f t="shared" si="163"/>
        <v>建立社區照顧關懷據點並設置巷弄站長照站</v>
      </c>
      <c r="M3406" s="40" t="str">
        <f t="shared" si="164"/>
        <v>臺中市烏日區九德社區發展協會</v>
      </c>
    </row>
    <row r="3407" spans="1:13" ht="56.25">
      <c r="A3407" s="102" t="s">
        <v>2796</v>
      </c>
      <c r="B3407" s="102" t="s">
        <v>3042</v>
      </c>
      <c r="C3407" s="102" t="s">
        <v>3693</v>
      </c>
      <c r="D3407" s="102" t="s">
        <v>2795</v>
      </c>
      <c r="E3407" s="103">
        <v>36</v>
      </c>
      <c r="F3407" s="104" t="s">
        <v>44</v>
      </c>
      <c r="G3407" s="106"/>
      <c r="H3407" s="76" t="s">
        <v>1</v>
      </c>
      <c r="I3407" s="105"/>
      <c r="K3407" s="140" t="str">
        <f t="shared" si="162"/>
        <v>社政業務-社會福利-推行老人福利-獎補助費-對國內團體之捐助</v>
      </c>
      <c r="L3407" s="140" t="str">
        <f t="shared" si="163"/>
        <v>建立社區照顧關懷據點並設置巷弄長照站</v>
      </c>
      <c r="M3407" s="40" t="str">
        <f t="shared" si="164"/>
        <v>台中市東勢區上城社區發展協會</v>
      </c>
    </row>
    <row r="3408" spans="1:13" ht="56.25">
      <c r="A3408" s="102" t="s">
        <v>2796</v>
      </c>
      <c r="B3408" s="102" t="s">
        <v>3042</v>
      </c>
      <c r="C3408" s="102" t="s">
        <v>3250</v>
      </c>
      <c r="D3408" s="102" t="s">
        <v>2795</v>
      </c>
      <c r="E3408" s="103">
        <v>36</v>
      </c>
      <c r="F3408" s="104" t="s">
        <v>44</v>
      </c>
      <c r="G3408" s="106"/>
      <c r="H3408" s="76" t="s">
        <v>1</v>
      </c>
      <c r="I3408" s="105"/>
      <c r="K3408" s="140" t="str">
        <f t="shared" si="162"/>
        <v>社政業務-社會福利-推行老人福利-獎補助費-對國內團體之捐助</v>
      </c>
      <c r="L3408" s="140" t="str">
        <f t="shared" si="163"/>
        <v>建立社區照顧關懷據點並設置巷弄長照站</v>
      </c>
      <c r="M3408" s="40" t="str">
        <f t="shared" si="164"/>
        <v>臺中市東勢區興隆社區發展協會</v>
      </c>
    </row>
    <row r="3409" spans="1:13" ht="56.25">
      <c r="A3409" s="102" t="s">
        <v>2796</v>
      </c>
      <c r="B3409" s="102" t="s">
        <v>3042</v>
      </c>
      <c r="C3409" s="102" t="s">
        <v>2557</v>
      </c>
      <c r="D3409" s="102" t="s">
        <v>2795</v>
      </c>
      <c r="E3409" s="103">
        <v>36</v>
      </c>
      <c r="F3409" s="104" t="s">
        <v>44</v>
      </c>
      <c r="G3409" s="106"/>
      <c r="H3409" s="76" t="s">
        <v>1</v>
      </c>
      <c r="I3409" s="105"/>
      <c r="K3409" s="140" t="str">
        <f t="shared" si="162"/>
        <v>社政業務-社會福利-推行老人福利-獎補助費-對國內團體之捐助</v>
      </c>
      <c r="L3409" s="140" t="str">
        <f t="shared" si="163"/>
        <v>建立社區照顧關懷據點並設置巷弄長照站</v>
      </c>
      <c r="M3409" s="40" t="str">
        <f t="shared" si="164"/>
        <v>臺中市新社區崑南社區發展協會</v>
      </c>
    </row>
    <row r="3410" spans="1:13" ht="56.25">
      <c r="A3410" s="102" t="s">
        <v>2796</v>
      </c>
      <c r="B3410" s="102" t="s">
        <v>3042</v>
      </c>
      <c r="C3410" s="102" t="s">
        <v>3098</v>
      </c>
      <c r="D3410" s="102" t="s">
        <v>2795</v>
      </c>
      <c r="E3410" s="103">
        <v>36</v>
      </c>
      <c r="F3410" s="104" t="s">
        <v>44</v>
      </c>
      <c r="G3410" s="106"/>
      <c r="H3410" s="76" t="s">
        <v>1</v>
      </c>
      <c r="I3410" s="105"/>
      <c r="K3410" s="140" t="str">
        <f t="shared" si="162"/>
        <v>社政業務-社會福利-推行老人福利-獎補助費-對國內團體之捐助</v>
      </c>
      <c r="L3410" s="140" t="str">
        <f t="shared" si="163"/>
        <v>建立社區照顧關懷據點並設置巷弄長照站</v>
      </c>
      <c r="M3410" s="40" t="str">
        <f t="shared" si="164"/>
        <v>社團法人臺中市春天女性成長協會</v>
      </c>
    </row>
    <row r="3411" spans="1:13" ht="56.25">
      <c r="A3411" s="102" t="s">
        <v>2796</v>
      </c>
      <c r="B3411" s="102" t="s">
        <v>3042</v>
      </c>
      <c r="C3411" s="102" t="s">
        <v>2511</v>
      </c>
      <c r="D3411" s="102" t="s">
        <v>2795</v>
      </c>
      <c r="E3411" s="103">
        <v>72</v>
      </c>
      <c r="F3411" s="104" t="s">
        <v>44</v>
      </c>
      <c r="G3411" s="106"/>
      <c r="H3411" s="76" t="s">
        <v>1</v>
      </c>
      <c r="I3411" s="105"/>
      <c r="K3411" s="140" t="str">
        <f t="shared" si="162"/>
        <v>社政業務-社會福利-推行老人福利-獎補助費-對國內團體之捐助</v>
      </c>
      <c r="L3411" s="140" t="str">
        <f t="shared" si="163"/>
        <v>建立社區照顧關懷據點並設置巷弄長照站</v>
      </c>
      <c r="M3411" s="40" t="str">
        <f t="shared" si="164"/>
        <v>臺中市東勢區中嵙社區發展協會</v>
      </c>
    </row>
    <row r="3412" spans="1:13" ht="56.25">
      <c r="A3412" s="102" t="s">
        <v>2796</v>
      </c>
      <c r="B3412" s="102" t="s">
        <v>3042</v>
      </c>
      <c r="C3412" s="102" t="s">
        <v>372</v>
      </c>
      <c r="D3412" s="102" t="s">
        <v>2795</v>
      </c>
      <c r="E3412" s="103">
        <v>36</v>
      </c>
      <c r="F3412" s="104" t="s">
        <v>44</v>
      </c>
      <c r="G3412" s="106"/>
      <c r="H3412" s="76" t="s">
        <v>1</v>
      </c>
      <c r="I3412" s="105"/>
      <c r="K3412" s="140" t="str">
        <f t="shared" si="162"/>
        <v>社政業務-社會福利-推行老人福利-獎補助費-對國內團體之捐助</v>
      </c>
      <c r="L3412" s="140" t="str">
        <f t="shared" si="163"/>
        <v>建立社區照顧關懷據點並設置巷弄長照站</v>
      </c>
      <c r="M3412" s="40" t="str">
        <f t="shared" si="164"/>
        <v>臺中市石岡區萬安社區發展協會</v>
      </c>
    </row>
    <row r="3413" spans="1:13" ht="75">
      <c r="A3413" s="102" t="s">
        <v>2796</v>
      </c>
      <c r="B3413" s="102" t="s">
        <v>3613</v>
      </c>
      <c r="C3413" s="102" t="s">
        <v>3074</v>
      </c>
      <c r="D3413" s="102" t="s">
        <v>2795</v>
      </c>
      <c r="E3413" s="103">
        <v>24</v>
      </c>
      <c r="F3413" s="104" t="s">
        <v>44</v>
      </c>
      <c r="G3413" s="106"/>
      <c r="H3413" s="76" t="s">
        <v>1</v>
      </c>
      <c r="I3413" s="105"/>
      <c r="K3413" s="140" t="str">
        <f t="shared" si="162"/>
        <v>社政業務-社會福利-推行老人福利-獎補助費-對國內團體之捐助</v>
      </c>
      <c r="L3413" s="140" t="str">
        <f t="shared" si="163"/>
        <v>建立社區照顧關懷據點並設置巷弄長照站之租金水電費用</v>
      </c>
      <c r="M3413" s="40" t="str">
        <f t="shared" si="164"/>
        <v>財團法人台中市私立無極證道院社會福利慈善事業基金會</v>
      </c>
    </row>
    <row r="3414" spans="1:13" ht="56.25">
      <c r="A3414" s="102" t="s">
        <v>2796</v>
      </c>
      <c r="B3414" s="102" t="s">
        <v>3042</v>
      </c>
      <c r="C3414" s="102" t="s">
        <v>3150</v>
      </c>
      <c r="D3414" s="102" t="s">
        <v>2795</v>
      </c>
      <c r="E3414" s="103">
        <v>36</v>
      </c>
      <c r="F3414" s="104" t="s">
        <v>44</v>
      </c>
      <c r="G3414" s="106"/>
      <c r="H3414" s="76" t="s">
        <v>1</v>
      </c>
      <c r="I3414" s="105"/>
      <c r="K3414" s="140" t="str">
        <f t="shared" si="162"/>
        <v>社政業務-社會福利-推行老人福利-獎補助費-對國內團體之捐助</v>
      </c>
      <c r="L3414" s="140" t="str">
        <f t="shared" si="163"/>
        <v>建立社區照顧關懷據點並設置巷弄長照站</v>
      </c>
      <c r="M3414" s="40" t="str">
        <f t="shared" si="164"/>
        <v>臺中市西屯區何明社區發展協會</v>
      </c>
    </row>
    <row r="3415" spans="1:13" ht="75">
      <c r="A3415" s="102" t="s">
        <v>2796</v>
      </c>
      <c r="B3415" s="102" t="s">
        <v>3083</v>
      </c>
      <c r="C3415" s="102" t="s">
        <v>3253</v>
      </c>
      <c r="D3415" s="102" t="s">
        <v>2795</v>
      </c>
      <c r="E3415" s="103">
        <v>4</v>
      </c>
      <c r="F3415" s="104" t="s">
        <v>44</v>
      </c>
      <c r="G3415" s="106"/>
      <c r="H3415" s="76" t="s">
        <v>1</v>
      </c>
      <c r="I3415" s="105"/>
      <c r="K3415" s="140" t="str">
        <f t="shared" si="162"/>
        <v>社政業務-社會福利-推行老人福利-獎補助費-對國內團體之捐助</v>
      </c>
      <c r="L3415" s="140" t="str">
        <f t="shared" si="163"/>
        <v>建立社區照顧關懷據點並設置巷弄長照站之充實設施設備費用-經常門</v>
      </c>
      <c r="M3415" s="40" t="str">
        <f t="shared" si="164"/>
        <v>臺中市東勢區泰昌社區發展協會</v>
      </c>
    </row>
    <row r="3416" spans="1:13" ht="56.25">
      <c r="A3416" s="102" t="s">
        <v>2796</v>
      </c>
      <c r="B3416" s="102" t="s">
        <v>3042</v>
      </c>
      <c r="C3416" s="102" t="s">
        <v>3125</v>
      </c>
      <c r="D3416" s="102" t="s">
        <v>2795</v>
      </c>
      <c r="E3416" s="103">
        <v>36</v>
      </c>
      <c r="F3416" s="104" t="s">
        <v>44</v>
      </c>
      <c r="G3416" s="106"/>
      <c r="H3416" s="76" t="s">
        <v>1</v>
      </c>
      <c r="I3416" s="105"/>
      <c r="K3416" s="140" t="str">
        <f t="shared" si="162"/>
        <v>社政業務-社會福利-推行老人福利-獎補助費-對國內團體之捐助</v>
      </c>
      <c r="L3416" s="140" t="str">
        <f t="shared" si="163"/>
        <v>建立社區照顧關懷據點並設置巷弄長照站</v>
      </c>
      <c r="M3416" s="40" t="str">
        <f t="shared" si="164"/>
        <v>臺中市幸福關懷發展協會</v>
      </c>
    </row>
    <row r="3417" spans="1:13" ht="56.25">
      <c r="A3417" s="102" t="s">
        <v>2796</v>
      </c>
      <c r="B3417" s="102" t="s">
        <v>3042</v>
      </c>
      <c r="C3417" s="102" t="s">
        <v>2597</v>
      </c>
      <c r="D3417" s="102" t="s">
        <v>2795</v>
      </c>
      <c r="E3417" s="103">
        <v>36</v>
      </c>
      <c r="F3417" s="104" t="s">
        <v>44</v>
      </c>
      <c r="G3417" s="106"/>
      <c r="H3417" s="76" t="s">
        <v>1</v>
      </c>
      <c r="I3417" s="105"/>
      <c r="K3417" s="140" t="str">
        <f t="shared" si="162"/>
        <v>社政業務-社會福利-推行老人福利-獎補助費-對國內團體之捐助</v>
      </c>
      <c r="L3417" s="140" t="str">
        <f t="shared" si="163"/>
        <v>建立社區照顧關懷據點並設置巷弄長照站</v>
      </c>
      <c r="M3417" s="40" t="str">
        <f t="shared" si="164"/>
        <v>臺中市霧峰區六股社區發展協會</v>
      </c>
    </row>
    <row r="3418" spans="1:13" ht="56.25">
      <c r="A3418" s="102" t="s">
        <v>2796</v>
      </c>
      <c r="B3418" s="102" t="s">
        <v>3042</v>
      </c>
      <c r="C3418" s="102" t="s">
        <v>3694</v>
      </c>
      <c r="D3418" s="102" t="s">
        <v>2795</v>
      </c>
      <c r="E3418" s="103">
        <v>30</v>
      </c>
      <c r="F3418" s="104" t="s">
        <v>44</v>
      </c>
      <c r="G3418" s="106"/>
      <c r="H3418" s="76" t="s">
        <v>1</v>
      </c>
      <c r="I3418" s="105"/>
      <c r="K3418" s="140" t="str">
        <f t="shared" si="162"/>
        <v>社政業務-社會福利-推行老人福利-獎補助費-對國內團體之捐助</v>
      </c>
      <c r="L3418" s="140" t="str">
        <f t="shared" si="163"/>
        <v>建立社區照顧關懷據點並設置巷弄長照站</v>
      </c>
      <c r="M3418" s="40" t="str">
        <f t="shared" si="164"/>
        <v>社團法人台中市惠來關懷服務協會</v>
      </c>
    </row>
    <row r="3419" spans="1:13" ht="69">
      <c r="A3419" s="102" t="s">
        <v>2796</v>
      </c>
      <c r="B3419" s="102" t="s">
        <v>3042</v>
      </c>
      <c r="C3419" s="102" t="s">
        <v>3074</v>
      </c>
      <c r="D3419" s="102" t="s">
        <v>2795</v>
      </c>
      <c r="E3419" s="103">
        <v>30</v>
      </c>
      <c r="F3419" s="104" t="s">
        <v>44</v>
      </c>
      <c r="G3419" s="106"/>
      <c r="H3419" s="76" t="s">
        <v>1</v>
      </c>
      <c r="I3419" s="105"/>
      <c r="K3419" s="140" t="str">
        <f t="shared" si="162"/>
        <v>社政業務-社會福利-推行老人福利-獎補助費-對國內團體之捐助</v>
      </c>
      <c r="L3419" s="140" t="str">
        <f t="shared" si="163"/>
        <v>建立社區照顧關懷據點並設置巷弄長照站</v>
      </c>
      <c r="M3419" s="40" t="str">
        <f t="shared" si="164"/>
        <v>財團法人台中市私立無極證道院社會福利慈善事業基金會</v>
      </c>
    </row>
    <row r="3420" spans="1:13" ht="56.25">
      <c r="A3420" s="102" t="s">
        <v>2796</v>
      </c>
      <c r="B3420" s="102" t="s">
        <v>3695</v>
      </c>
      <c r="C3420" s="102" t="s">
        <v>2039</v>
      </c>
      <c r="D3420" s="102" t="s">
        <v>2795</v>
      </c>
      <c r="E3420" s="103">
        <v>20</v>
      </c>
      <c r="F3420" s="104" t="s">
        <v>44</v>
      </c>
      <c r="G3420" s="106"/>
      <c r="H3420" s="76" t="s">
        <v>1</v>
      </c>
      <c r="I3420" s="105"/>
      <c r="K3420" s="140" t="str">
        <f t="shared" si="162"/>
        <v>社政業務-社會福利-推行老人福利-獎補助費-對國內團體之捐助</v>
      </c>
      <c r="L3420" s="140" t="str">
        <f t="shared" si="163"/>
        <v>「第21屆全國老人『金韻獎』歌唱才藝大賽」活動</v>
      </c>
      <c r="M3420" s="40" t="str">
        <f t="shared" si="164"/>
        <v>台灣老人聯誼協會</v>
      </c>
    </row>
    <row r="3421" spans="1:13" ht="56.25">
      <c r="A3421" s="102" t="s">
        <v>2796</v>
      </c>
      <c r="B3421" s="102" t="s">
        <v>3042</v>
      </c>
      <c r="C3421" s="102" t="s">
        <v>3253</v>
      </c>
      <c r="D3421" s="102" t="s">
        <v>2795</v>
      </c>
      <c r="E3421" s="103">
        <v>705</v>
      </c>
      <c r="F3421" s="104" t="s">
        <v>44</v>
      </c>
      <c r="G3421" s="106"/>
      <c r="H3421" s="76" t="s">
        <v>1</v>
      </c>
      <c r="I3421" s="105"/>
      <c r="K3421" s="140" t="str">
        <f t="shared" si="162"/>
        <v>社政業務-社會福利-推行老人福利-獎補助費-對國內團體之捐助</v>
      </c>
      <c r="L3421" s="140" t="str">
        <f t="shared" si="163"/>
        <v>建立社區照顧關懷據點並設置巷弄長照站</v>
      </c>
      <c r="M3421" s="40" t="str">
        <f t="shared" si="164"/>
        <v>臺中市東勢區泰昌社區發展協會</v>
      </c>
    </row>
    <row r="3422" spans="1:13" ht="56.25">
      <c r="A3422" s="102" t="s">
        <v>2796</v>
      </c>
      <c r="B3422" s="102" t="s">
        <v>3042</v>
      </c>
      <c r="C3422" s="102" t="s">
        <v>3103</v>
      </c>
      <c r="D3422" s="102" t="s">
        <v>2795</v>
      </c>
      <c r="E3422" s="103">
        <v>708</v>
      </c>
      <c r="F3422" s="104" t="s">
        <v>44</v>
      </c>
      <c r="G3422" s="106"/>
      <c r="H3422" s="76" t="s">
        <v>1</v>
      </c>
      <c r="I3422" s="105"/>
      <c r="K3422" s="140" t="str">
        <f t="shared" si="162"/>
        <v>社政業務-社會福利-推行老人福利-獎補助費-對國內團體之捐助</v>
      </c>
      <c r="L3422" s="140" t="str">
        <f t="shared" si="163"/>
        <v>建立社區照顧關懷據點並設置巷弄長照站</v>
      </c>
      <c r="M3422" s="40" t="str">
        <f t="shared" si="164"/>
        <v>社團法人台灣基督教好牧人全人關顧協會</v>
      </c>
    </row>
    <row r="3423" spans="1:13" ht="75">
      <c r="A3423" s="102" t="s">
        <v>2796</v>
      </c>
      <c r="B3423" s="102" t="s">
        <v>3166</v>
      </c>
      <c r="C3423" s="102" t="s">
        <v>3523</v>
      </c>
      <c r="D3423" s="102" t="s">
        <v>2795</v>
      </c>
      <c r="E3423" s="103">
        <v>36</v>
      </c>
      <c r="F3423" s="104" t="s">
        <v>44</v>
      </c>
      <c r="G3423" s="106"/>
      <c r="H3423" s="76" t="s">
        <v>1</v>
      </c>
      <c r="I3423" s="105"/>
      <c r="K3423" s="140" t="str">
        <f t="shared" si="162"/>
        <v>社政業務-社會福利-推行老人福利-獎補助費-對國內團體之捐助</v>
      </c>
      <c r="L3423" s="140" t="str">
        <f t="shared" si="163"/>
        <v>建立社區照顧關懷據點並設置巷弄長照站之預防及延緩失能照護計畫</v>
      </c>
      <c r="M3423" s="40" t="str">
        <f t="shared" si="164"/>
        <v>臺中市沙鹿區洛泉社區發展協會</v>
      </c>
    </row>
    <row r="3424" spans="1:13" ht="75">
      <c r="A3424" s="102" t="s">
        <v>2796</v>
      </c>
      <c r="B3424" s="102" t="s">
        <v>3696</v>
      </c>
      <c r="C3424" s="102" t="s">
        <v>3697</v>
      </c>
      <c r="D3424" s="102" t="s">
        <v>2795</v>
      </c>
      <c r="E3424" s="103">
        <v>20</v>
      </c>
      <c r="F3424" s="104" t="s">
        <v>44</v>
      </c>
      <c r="G3424" s="106"/>
      <c r="H3424" s="76" t="s">
        <v>1</v>
      </c>
      <c r="I3424" s="105"/>
      <c r="K3424" s="140" t="str">
        <f t="shared" si="162"/>
        <v>社政業務-社會福利-推行老人福利-獎補助費-對國內團體之捐助</v>
      </c>
      <c r="L3424" s="140" t="str">
        <f t="shared" si="163"/>
        <v>社區照顧關懷據點整合性補助計畫之「潛力型單位試辦」</v>
      </c>
      <c r="M3424" s="40" t="str">
        <f t="shared" si="164"/>
        <v>社團法人台灣喜信家庭關懷協會台中辦事處</v>
      </c>
    </row>
    <row r="3425" spans="1:13" ht="75">
      <c r="A3425" s="102" t="s">
        <v>2796</v>
      </c>
      <c r="B3425" s="102" t="s">
        <v>3185</v>
      </c>
      <c r="C3425" s="102" t="s">
        <v>3186</v>
      </c>
      <c r="D3425" s="102" t="s">
        <v>2795</v>
      </c>
      <c r="E3425" s="103">
        <v>33</v>
      </c>
      <c r="F3425" s="104" t="s">
        <v>44</v>
      </c>
      <c r="G3425" s="106"/>
      <c r="H3425" s="76" t="s">
        <v>1</v>
      </c>
      <c r="I3425" s="105"/>
      <c r="K3425" s="140" t="str">
        <f t="shared" si="162"/>
        <v>社政業務-社會福利-推行老人福利-獎補助費-對國內團體之捐助</v>
      </c>
      <c r="L3425" s="140" t="str">
        <f t="shared" si="163"/>
        <v>建立社區照顧關懷據點並設置巷弄站之「預防及延緩失能照護計畫費用」</v>
      </c>
      <c r="M3425" s="40" t="str">
        <f t="shared" si="164"/>
        <v>社團法人臺中市沐風60長者之愛關懷協會</v>
      </c>
    </row>
    <row r="3426" spans="1:13" ht="56.25">
      <c r="A3426" s="102" t="s">
        <v>2796</v>
      </c>
      <c r="B3426" s="102" t="s">
        <v>3099</v>
      </c>
      <c r="C3426" s="102" t="s">
        <v>3698</v>
      </c>
      <c r="D3426" s="102" t="s">
        <v>2795</v>
      </c>
      <c r="E3426" s="103">
        <v>16</v>
      </c>
      <c r="F3426" s="104" t="s">
        <v>44</v>
      </c>
      <c r="G3426" s="106"/>
      <c r="H3426" s="76" t="s">
        <v>1</v>
      </c>
      <c r="I3426" s="105"/>
      <c r="K3426" s="140" t="str">
        <f t="shared" si="162"/>
        <v>社政業務-社會福利-推行老人福利-獎補助費-對國內團體之捐助</v>
      </c>
      <c r="L3426" s="140" t="str">
        <f t="shared" si="163"/>
        <v>建立社區照顧關懷據點之充實設施設備-經常門</v>
      </c>
      <c r="M3426" s="40" t="str">
        <f t="shared" si="164"/>
        <v>臺中市清水區橋頭社區發展協會</v>
      </c>
    </row>
    <row r="3427" spans="1:13" ht="69">
      <c r="A3427" s="102" t="s">
        <v>2796</v>
      </c>
      <c r="B3427" s="102" t="s">
        <v>3520</v>
      </c>
      <c r="C3427" s="102" t="s">
        <v>3074</v>
      </c>
      <c r="D3427" s="102" t="s">
        <v>2795</v>
      </c>
      <c r="E3427" s="103">
        <v>45</v>
      </c>
      <c r="F3427" s="104" t="s">
        <v>44</v>
      </c>
      <c r="G3427" s="106"/>
      <c r="H3427" s="76" t="s">
        <v>1</v>
      </c>
      <c r="I3427" s="105"/>
      <c r="K3427" s="140" t="str">
        <f t="shared" si="162"/>
        <v>社政業務-社會福利-推行老人福利-獎補助費-對國內團體之捐助</v>
      </c>
      <c r="L3427" s="140" t="str">
        <f t="shared" si="163"/>
        <v>建立社區照顧關懷據點之充實設施設備費用-資本門</v>
      </c>
      <c r="M3427" s="40" t="str">
        <f t="shared" si="164"/>
        <v>財團法人台中市私立無極證道院社會福利慈善事業基金會</v>
      </c>
    </row>
    <row r="3428" spans="1:13" ht="56.25">
      <c r="A3428" s="102" t="s">
        <v>2796</v>
      </c>
      <c r="B3428" s="102" t="s">
        <v>3042</v>
      </c>
      <c r="C3428" s="102" t="s">
        <v>3250</v>
      </c>
      <c r="D3428" s="102" t="s">
        <v>2795</v>
      </c>
      <c r="E3428" s="103">
        <v>36</v>
      </c>
      <c r="F3428" s="104" t="s">
        <v>44</v>
      </c>
      <c r="G3428" s="106"/>
      <c r="H3428" s="76" t="s">
        <v>1</v>
      </c>
      <c r="I3428" s="105"/>
      <c r="K3428" s="140" t="str">
        <f t="shared" si="162"/>
        <v>社政業務-社會福利-推行老人福利-獎補助費-對國內團體之捐助</v>
      </c>
      <c r="L3428" s="140" t="str">
        <f t="shared" si="163"/>
        <v>建立社區照顧關懷據點並設置巷弄長照站</v>
      </c>
      <c r="M3428" s="40" t="str">
        <f t="shared" si="164"/>
        <v>臺中市東勢區興隆社區發展協會</v>
      </c>
    </row>
    <row r="3429" spans="1:13" ht="56.25">
      <c r="A3429" s="102" t="s">
        <v>2796</v>
      </c>
      <c r="B3429" s="102" t="s">
        <v>3042</v>
      </c>
      <c r="C3429" s="102" t="s">
        <v>3173</v>
      </c>
      <c r="D3429" s="102" t="s">
        <v>2795</v>
      </c>
      <c r="E3429" s="103">
        <v>36</v>
      </c>
      <c r="F3429" s="104" t="s">
        <v>44</v>
      </c>
      <c r="G3429" s="106"/>
      <c r="H3429" s="76" t="s">
        <v>1</v>
      </c>
      <c r="I3429" s="105"/>
      <c r="K3429" s="140" t="str">
        <f t="shared" si="162"/>
        <v>社政業務-社會福利-推行老人福利-獎補助費-對國內團體之捐助</v>
      </c>
      <c r="L3429" s="140" t="str">
        <f t="shared" si="163"/>
        <v>建立社區照顧關懷據點並設置巷弄長照站</v>
      </c>
      <c r="M3429" s="40" t="str">
        <f t="shared" si="164"/>
        <v>臺中市大里區仁德社區發展協會</v>
      </c>
    </row>
    <row r="3430" spans="1:13" ht="56.25">
      <c r="A3430" s="102" t="s">
        <v>2796</v>
      </c>
      <c r="B3430" s="102" t="s">
        <v>3042</v>
      </c>
      <c r="C3430" s="102" t="s">
        <v>3226</v>
      </c>
      <c r="D3430" s="102" t="s">
        <v>2795</v>
      </c>
      <c r="E3430" s="103">
        <v>36</v>
      </c>
      <c r="F3430" s="104" t="s">
        <v>44</v>
      </c>
      <c r="G3430" s="106"/>
      <c r="H3430" s="76" t="s">
        <v>1</v>
      </c>
      <c r="I3430" s="105"/>
      <c r="K3430" s="140" t="str">
        <f t="shared" si="162"/>
        <v>社政業務-社會福利-推行老人福利-獎補助費-對國內團體之捐助</v>
      </c>
      <c r="L3430" s="140" t="str">
        <f t="shared" si="163"/>
        <v>建立社區照顧關懷據點並設置巷弄長照站</v>
      </c>
      <c r="M3430" s="40" t="str">
        <f t="shared" si="164"/>
        <v>臺中市后里區墩東社區發展協會</v>
      </c>
    </row>
    <row r="3431" spans="1:13" ht="56.25">
      <c r="A3431" s="102" t="s">
        <v>2796</v>
      </c>
      <c r="B3431" s="102" t="s">
        <v>3042</v>
      </c>
      <c r="C3431" s="102" t="s">
        <v>3699</v>
      </c>
      <c r="D3431" s="102" t="s">
        <v>2795</v>
      </c>
      <c r="E3431" s="103">
        <v>31</v>
      </c>
      <c r="F3431" s="104" t="s">
        <v>44</v>
      </c>
      <c r="G3431" s="106"/>
      <c r="H3431" s="76" t="s">
        <v>1</v>
      </c>
      <c r="I3431" s="105"/>
      <c r="K3431" s="140" t="str">
        <f t="shared" si="162"/>
        <v>社政業務-社會福利-推行老人福利-獎補助費-對國內團體之捐助</v>
      </c>
      <c r="L3431" s="140" t="str">
        <f t="shared" si="163"/>
        <v>建立社區照顧關懷據點並設置巷弄長照站</v>
      </c>
      <c r="M3431" s="40" t="str">
        <f t="shared" si="164"/>
        <v>台中市西區藍興社區發展協會</v>
      </c>
    </row>
    <row r="3432" spans="1:13" ht="56.25">
      <c r="A3432" s="102" t="s">
        <v>2796</v>
      </c>
      <c r="B3432" s="102" t="s">
        <v>3047</v>
      </c>
      <c r="C3432" s="102" t="s">
        <v>3072</v>
      </c>
      <c r="D3432" s="102" t="s">
        <v>2795</v>
      </c>
      <c r="E3432" s="103">
        <v>30</v>
      </c>
      <c r="F3432" s="104" t="s">
        <v>44</v>
      </c>
      <c r="G3432" s="106"/>
      <c r="H3432" s="76" t="s">
        <v>1</v>
      </c>
      <c r="I3432" s="105"/>
      <c r="K3432" s="140" t="str">
        <f t="shared" si="162"/>
        <v>社政業務-社會福利-推行老人福利-獎補助費-對國內團體之捐助</v>
      </c>
      <c r="L3432" s="140" t="str">
        <f t="shared" si="163"/>
        <v>建立社區照顧關懷據點</v>
      </c>
      <c r="M3432" s="40" t="str">
        <f t="shared" si="164"/>
        <v>社團法人臺中市珍愛加恩關懷協會</v>
      </c>
    </row>
    <row r="3433" spans="1:13" ht="56.25">
      <c r="A3433" s="102" t="s">
        <v>2796</v>
      </c>
      <c r="B3433" s="102" t="s">
        <v>3047</v>
      </c>
      <c r="C3433" s="102" t="s">
        <v>3068</v>
      </c>
      <c r="D3433" s="102" t="s">
        <v>2795</v>
      </c>
      <c r="E3433" s="103">
        <v>30</v>
      </c>
      <c r="F3433" s="104" t="s">
        <v>44</v>
      </c>
      <c r="G3433" s="106"/>
      <c r="H3433" s="76" t="s">
        <v>1</v>
      </c>
      <c r="I3433" s="105"/>
      <c r="K3433" s="140" t="str">
        <f t="shared" si="162"/>
        <v>社政業務-社會福利-推行老人福利-獎補助費-對國內團體之捐助</v>
      </c>
      <c r="L3433" s="140" t="str">
        <f t="shared" si="163"/>
        <v>建立社區照顧關懷據點</v>
      </c>
      <c r="M3433" s="40" t="str">
        <f t="shared" si="164"/>
        <v>台中市北屯區松茂社區發展協會</v>
      </c>
    </row>
    <row r="3434" spans="1:13" ht="75">
      <c r="A3434" s="102" t="s">
        <v>2796</v>
      </c>
      <c r="B3434" s="102" t="s">
        <v>3700</v>
      </c>
      <c r="C3434" s="102" t="s">
        <v>1134</v>
      </c>
      <c r="D3434" s="102" t="s">
        <v>2795</v>
      </c>
      <c r="E3434" s="103">
        <v>663</v>
      </c>
      <c r="F3434" s="104" t="s">
        <v>44</v>
      </c>
      <c r="G3434" s="106"/>
      <c r="H3434" s="76" t="s">
        <v>1</v>
      </c>
      <c r="I3434" s="105"/>
      <c r="K3434" s="140" t="str">
        <f t="shared" si="162"/>
        <v>社政業務-社會福利-推行老人福利-獎補助費-對國內團體之捐助</v>
      </c>
      <c r="L3434" s="140" t="str">
        <f t="shared" si="163"/>
        <v>附設臺中市私立普濟老人長期照顧中心(養護型)服務費計畫</v>
      </c>
      <c r="M3434" s="40" t="str">
        <f t="shared" si="164"/>
        <v>財團法人台中市私立普濟社會福利慈善事業基金會</v>
      </c>
    </row>
    <row r="3435" spans="1:13" ht="56.25">
      <c r="A3435" s="102" t="s">
        <v>2796</v>
      </c>
      <c r="B3435" s="102" t="s">
        <v>3656</v>
      </c>
      <c r="C3435" s="102" t="s">
        <v>3061</v>
      </c>
      <c r="D3435" s="102" t="s">
        <v>2795</v>
      </c>
      <c r="E3435" s="103">
        <v>597</v>
      </c>
      <c r="F3435" s="104" t="s">
        <v>44</v>
      </c>
      <c r="G3435" s="106"/>
      <c r="H3435" s="76" t="s">
        <v>1</v>
      </c>
      <c r="I3435" s="105"/>
      <c r="K3435" s="140" t="str">
        <f t="shared" si="162"/>
        <v>社政業務-社會福利-推行老人福利-獎補助費-對國內團體之捐助</v>
      </c>
      <c r="L3435" s="140" t="str">
        <f t="shared" si="163"/>
        <v>建立社區照顧關懷據點並設置巷弄站</v>
      </c>
      <c r="M3435" s="40" t="str">
        <f t="shared" si="164"/>
        <v>財團法人全成社會福利基金會</v>
      </c>
    </row>
    <row r="3436" spans="1:13" ht="75">
      <c r="A3436" s="102" t="s">
        <v>2796</v>
      </c>
      <c r="B3436" s="102" t="s">
        <v>3701</v>
      </c>
      <c r="C3436" s="102" t="s">
        <v>3152</v>
      </c>
      <c r="D3436" s="102" t="s">
        <v>2795</v>
      </c>
      <c r="E3436" s="103">
        <v>30</v>
      </c>
      <c r="F3436" s="104" t="s">
        <v>44</v>
      </c>
      <c r="G3436" s="106"/>
      <c r="H3436" s="76" t="s">
        <v>1</v>
      </c>
      <c r="I3436" s="105"/>
      <c r="K3436" s="140" t="str">
        <f t="shared" si="162"/>
        <v>社政業務-社會福利-推行老人福利-獎補助費-對國內團體之捐助</v>
      </c>
      <c r="L3436" s="140" t="str">
        <f t="shared" si="163"/>
        <v>社區照顧關懷據點整合性補助計畫之充實廚房設備費用-資本門</v>
      </c>
      <c r="M3436" s="40" t="str">
        <f t="shared" si="164"/>
        <v>台中市西屯區永安社區發展協會</v>
      </c>
    </row>
    <row r="3437" spans="1:13" ht="75">
      <c r="A3437" s="102" t="s">
        <v>2796</v>
      </c>
      <c r="B3437" s="102" t="s">
        <v>3083</v>
      </c>
      <c r="C3437" s="102" t="s">
        <v>3188</v>
      </c>
      <c r="D3437" s="102" t="s">
        <v>2795</v>
      </c>
      <c r="E3437" s="103">
        <v>50</v>
      </c>
      <c r="F3437" s="104" t="s">
        <v>44</v>
      </c>
      <c r="G3437" s="106"/>
      <c r="H3437" s="76" t="s">
        <v>1</v>
      </c>
      <c r="I3437" s="105"/>
      <c r="K3437" s="140" t="str">
        <f t="shared" si="162"/>
        <v>社政業務-社會福利-推行老人福利-獎補助費-對國內團體之捐助</v>
      </c>
      <c r="L3437" s="140" t="str">
        <f t="shared" si="163"/>
        <v>建立社區照顧關懷據點並設置巷弄長照站之充實設施設備費用-經常門</v>
      </c>
      <c r="M3437" s="40" t="str">
        <f t="shared" si="164"/>
        <v>臺中市大甲區聖母發展協會</v>
      </c>
    </row>
    <row r="3438" spans="1:13" ht="75">
      <c r="A3438" s="102" t="s">
        <v>2796</v>
      </c>
      <c r="B3438" s="102" t="s">
        <v>3702</v>
      </c>
      <c r="C3438" s="102" t="s">
        <v>3703</v>
      </c>
      <c r="D3438" s="102" t="s">
        <v>2795</v>
      </c>
      <c r="E3438" s="103">
        <v>21</v>
      </c>
      <c r="F3438" s="104" t="s">
        <v>44</v>
      </c>
      <c r="G3438" s="106"/>
      <c r="H3438" s="76" t="s">
        <v>1</v>
      </c>
      <c r="I3438" s="105"/>
      <c r="K3438" s="140" t="str">
        <f t="shared" si="162"/>
        <v>社政業務-社會福利-推行老人福利-獎補助費-對國內團體之捐助</v>
      </c>
      <c r="L3438" s="140" t="str">
        <f t="shared" si="163"/>
        <v>113年度本市日間托老服務計畫暨建立社區照顧關懷據點並設置巷弄長照站</v>
      </c>
      <c r="M3438" s="40" t="str">
        <f t="shared" si="164"/>
        <v>社團法人臺中市清心社區福祉發展協會</v>
      </c>
    </row>
    <row r="3439" spans="1:13" ht="56.25">
      <c r="A3439" s="102" t="s">
        <v>2796</v>
      </c>
      <c r="B3439" s="102" t="s">
        <v>3042</v>
      </c>
      <c r="C3439" s="102" t="s">
        <v>3217</v>
      </c>
      <c r="D3439" s="102" t="s">
        <v>2795</v>
      </c>
      <c r="E3439" s="103">
        <v>36</v>
      </c>
      <c r="F3439" s="104" t="s">
        <v>44</v>
      </c>
      <c r="G3439" s="106"/>
      <c r="H3439" s="76" t="s">
        <v>1</v>
      </c>
      <c r="I3439" s="105"/>
      <c r="K3439" s="140" t="str">
        <f t="shared" si="162"/>
        <v>社政業務-社會福利-推行老人福利-獎補助費-對國內團體之捐助</v>
      </c>
      <c r="L3439" s="140" t="str">
        <f t="shared" si="163"/>
        <v>建立社區照顧關懷據點並設置巷弄長照站</v>
      </c>
      <c r="M3439" s="40" t="str">
        <f t="shared" si="164"/>
        <v>臺中市三和社區福利發展協進會</v>
      </c>
    </row>
    <row r="3440" spans="1:13" ht="93.75">
      <c r="A3440" s="102" t="s">
        <v>2796</v>
      </c>
      <c r="B3440" s="102" t="s">
        <v>3198</v>
      </c>
      <c r="C3440" s="102" t="s">
        <v>3704</v>
      </c>
      <c r="D3440" s="102" t="s">
        <v>2795</v>
      </c>
      <c r="E3440" s="103">
        <v>72</v>
      </c>
      <c r="F3440" s="104" t="s">
        <v>44</v>
      </c>
      <c r="G3440" s="106"/>
      <c r="H3440" s="76" t="s">
        <v>1</v>
      </c>
      <c r="I3440" s="105"/>
      <c r="K3440" s="140" t="str">
        <f t="shared" si="162"/>
        <v>社政業務-社會福利-推行老人福利-獎補助費-對國內團體之捐助</v>
      </c>
      <c r="L3440" s="140" t="str">
        <f t="shared" si="163"/>
        <v>建立社區照顧關懷據點並設置巷弄長照站之「預防及延緩失能照護計畫費用」</v>
      </c>
      <c r="M3440" s="40" t="str">
        <f t="shared" si="164"/>
        <v>臺中市梧棲區大庄社區發展協會林聖雄</v>
      </c>
    </row>
    <row r="3441" spans="1:13" ht="56.25">
      <c r="A3441" s="102" t="s">
        <v>2796</v>
      </c>
      <c r="B3441" s="102" t="s">
        <v>3099</v>
      </c>
      <c r="C3441" s="102" t="s">
        <v>3699</v>
      </c>
      <c r="D3441" s="102" t="s">
        <v>2795</v>
      </c>
      <c r="E3441" s="103">
        <v>27</v>
      </c>
      <c r="F3441" s="104" t="s">
        <v>44</v>
      </c>
      <c r="G3441" s="106"/>
      <c r="H3441" s="76" t="s">
        <v>1</v>
      </c>
      <c r="I3441" s="105"/>
      <c r="K3441" s="140" t="str">
        <f t="shared" si="162"/>
        <v>社政業務-社會福利-推行老人福利-獎補助費-對國內團體之捐助</v>
      </c>
      <c r="L3441" s="140" t="str">
        <f t="shared" si="163"/>
        <v>建立社區照顧關懷據點之充實設施設備-經常門</v>
      </c>
      <c r="M3441" s="40" t="str">
        <f t="shared" si="164"/>
        <v>台中市西區藍興社區發展協會</v>
      </c>
    </row>
    <row r="3442" spans="1:13" ht="56.25">
      <c r="A3442" s="102" t="s">
        <v>2796</v>
      </c>
      <c r="B3442" s="102" t="s">
        <v>3705</v>
      </c>
      <c r="C3442" s="102" t="s">
        <v>3218</v>
      </c>
      <c r="D3442" s="102" t="s">
        <v>2795</v>
      </c>
      <c r="E3442" s="103">
        <v>681</v>
      </c>
      <c r="F3442" s="104" t="s">
        <v>44</v>
      </c>
      <c r="G3442" s="106"/>
      <c r="H3442" s="76" t="s">
        <v>1</v>
      </c>
      <c r="I3442" s="105"/>
      <c r="K3442" s="140" t="str">
        <f t="shared" si="162"/>
        <v>社政業務-社會福利-推行老人福利-獎補助費-對國內團體之捐助</v>
      </c>
      <c r="L3442" s="140" t="str">
        <f t="shared" si="163"/>
        <v>113年度臺中市建立社區照顧關懷據點並設置巷弄長照站</v>
      </c>
      <c r="M3442" s="40" t="str">
        <f t="shared" si="164"/>
        <v>社團法人臺中市福康關懷協會</v>
      </c>
    </row>
    <row r="3443" spans="1:13" ht="56.25">
      <c r="A3443" s="102" t="s">
        <v>2796</v>
      </c>
      <c r="B3443" s="102" t="s">
        <v>3042</v>
      </c>
      <c r="C3443" s="102" t="s">
        <v>3187</v>
      </c>
      <c r="D3443" s="102" t="s">
        <v>2795</v>
      </c>
      <c r="E3443" s="103">
        <v>111</v>
      </c>
      <c r="F3443" s="104" t="s">
        <v>44</v>
      </c>
      <c r="G3443" s="106"/>
      <c r="H3443" s="76" t="s">
        <v>1</v>
      </c>
      <c r="I3443" s="105"/>
      <c r="K3443" s="140" t="str">
        <f t="shared" si="162"/>
        <v>社政業務-社會福利-推行老人福利-獎補助費-對國內團體之捐助</v>
      </c>
      <c r="L3443" s="140" t="str">
        <f t="shared" si="163"/>
        <v>建立社區照顧關懷據點並設置巷弄長照站</v>
      </c>
      <c r="M3443" s="40" t="str">
        <f t="shared" si="164"/>
        <v>台中市南屯區三厝社區發展協會</v>
      </c>
    </row>
    <row r="3444" spans="1:13" ht="56.25">
      <c r="A3444" s="102" t="s">
        <v>2796</v>
      </c>
      <c r="B3444" s="102" t="s">
        <v>3042</v>
      </c>
      <c r="C3444" s="102" t="s">
        <v>3194</v>
      </c>
      <c r="D3444" s="102" t="s">
        <v>2795</v>
      </c>
      <c r="E3444" s="103">
        <v>36</v>
      </c>
      <c r="F3444" s="104" t="s">
        <v>44</v>
      </c>
      <c r="G3444" s="106"/>
      <c r="H3444" s="76" t="s">
        <v>1</v>
      </c>
      <c r="I3444" s="105"/>
      <c r="K3444" s="140" t="str">
        <f t="shared" si="162"/>
        <v>社政業務-社會福利-推行老人福利-獎補助費-對國內團體之捐助</v>
      </c>
      <c r="L3444" s="140" t="str">
        <f t="shared" si="163"/>
        <v>建立社區照顧關懷據點並設置巷弄長照站</v>
      </c>
      <c r="M3444" s="40" t="str">
        <f t="shared" si="164"/>
        <v>臺中市大甲區銅安社區發展協會</v>
      </c>
    </row>
    <row r="3445" spans="1:13" ht="56.25">
      <c r="A3445" s="102" t="s">
        <v>2796</v>
      </c>
      <c r="B3445" s="102" t="s">
        <v>3042</v>
      </c>
      <c r="C3445" s="102" t="s">
        <v>3597</v>
      </c>
      <c r="D3445" s="102" t="s">
        <v>2795</v>
      </c>
      <c r="E3445" s="103">
        <v>36</v>
      </c>
      <c r="F3445" s="104" t="s">
        <v>44</v>
      </c>
      <c r="G3445" s="106"/>
      <c r="H3445" s="76" t="s">
        <v>1</v>
      </c>
      <c r="I3445" s="105"/>
      <c r="K3445" s="140" t="str">
        <f t="shared" si="162"/>
        <v>社政業務-社會福利-推行老人福利-獎補助費-對國內團體之捐助</v>
      </c>
      <c r="L3445" s="140" t="str">
        <f t="shared" si="163"/>
        <v>建立社區照顧關懷據點並設置巷弄長照站</v>
      </c>
      <c r="M3445" s="40" t="str">
        <f t="shared" si="164"/>
        <v>臺中市大甲區中山社區發展協會</v>
      </c>
    </row>
    <row r="3446" spans="1:13" ht="56.25">
      <c r="A3446" s="102" t="s">
        <v>2796</v>
      </c>
      <c r="B3446" s="102" t="s">
        <v>3042</v>
      </c>
      <c r="C3446" s="102" t="s">
        <v>3206</v>
      </c>
      <c r="D3446" s="102" t="s">
        <v>2795</v>
      </c>
      <c r="E3446" s="103">
        <v>36</v>
      </c>
      <c r="F3446" s="104" t="s">
        <v>44</v>
      </c>
      <c r="G3446" s="106"/>
      <c r="H3446" s="76" t="s">
        <v>1</v>
      </c>
      <c r="I3446" s="105"/>
      <c r="K3446" s="140" t="str">
        <f t="shared" si="162"/>
        <v>社政業務-社會福利-推行老人福利-獎補助費-對國內團體之捐助</v>
      </c>
      <c r="L3446" s="140" t="str">
        <f t="shared" si="163"/>
        <v>建立社區照顧關懷據點並設置巷弄長照站</v>
      </c>
      <c r="M3446" s="40" t="str">
        <f t="shared" si="164"/>
        <v>臺中市東海恩福關懷協會</v>
      </c>
    </row>
    <row r="3447" spans="1:13" ht="56.25">
      <c r="A3447" s="102" t="s">
        <v>2796</v>
      </c>
      <c r="B3447" s="102" t="s">
        <v>3042</v>
      </c>
      <c r="C3447" s="102" t="s">
        <v>3187</v>
      </c>
      <c r="D3447" s="102" t="s">
        <v>2795</v>
      </c>
      <c r="E3447" s="103">
        <v>708</v>
      </c>
      <c r="F3447" s="104" t="s">
        <v>44</v>
      </c>
      <c r="G3447" s="106"/>
      <c r="H3447" s="76" t="s">
        <v>1</v>
      </c>
      <c r="I3447" s="105"/>
      <c r="K3447" s="140" t="str">
        <f t="shared" si="162"/>
        <v>社政業務-社會福利-推行老人福利-獎補助費-對國內團體之捐助</v>
      </c>
      <c r="L3447" s="140" t="str">
        <f t="shared" si="163"/>
        <v>建立社區照顧關懷據點並設置巷弄長照站</v>
      </c>
      <c r="M3447" s="40" t="str">
        <f t="shared" si="164"/>
        <v>台中市南屯區三厝社區發展協會</v>
      </c>
    </row>
    <row r="3448" spans="1:13" ht="93.75">
      <c r="A3448" s="102" t="s">
        <v>2796</v>
      </c>
      <c r="B3448" s="102" t="s">
        <v>3706</v>
      </c>
      <c r="C3448" s="102" t="s">
        <v>1124</v>
      </c>
      <c r="D3448" s="102" t="s">
        <v>2795</v>
      </c>
      <c r="E3448" s="103">
        <v>36</v>
      </c>
      <c r="F3448" s="104" t="s">
        <v>44</v>
      </c>
      <c r="G3448" s="106"/>
      <c r="H3448" s="76" t="s">
        <v>1</v>
      </c>
      <c r="I3448" s="105"/>
      <c r="K3448" s="140" t="str">
        <f t="shared" si="162"/>
        <v>社政業務-社會福利-推行老人福利-獎補助費-對國內團體之捐助</v>
      </c>
      <c r="L3448" s="140" t="str">
        <f t="shared" si="163"/>
        <v>建立社區照顧關懷據點並設置巷弄長照站之「預防及延緩失能照護計畫費用-第二期」</v>
      </c>
      <c r="M3448" s="40" t="str">
        <f t="shared" si="164"/>
        <v>臺中市龍井區山腳社區發展協會</v>
      </c>
    </row>
    <row r="3449" spans="1:13" ht="56.25">
      <c r="A3449" s="102" t="s">
        <v>2796</v>
      </c>
      <c r="B3449" s="102" t="s">
        <v>3126</v>
      </c>
      <c r="C3449" s="102" t="s">
        <v>3665</v>
      </c>
      <c r="D3449" s="102" t="s">
        <v>2795</v>
      </c>
      <c r="E3449" s="103">
        <v>36</v>
      </c>
      <c r="F3449" s="104" t="s">
        <v>44</v>
      </c>
      <c r="G3449" s="106"/>
      <c r="H3449" s="76" t="s">
        <v>1</v>
      </c>
      <c r="I3449" s="105"/>
      <c r="K3449" s="140" t="str">
        <f t="shared" si="162"/>
        <v>社政業務-社會福利-推行老人福利-獎補助費-對國內團體之捐助</v>
      </c>
      <c r="L3449" s="140" t="str">
        <f t="shared" si="163"/>
        <v>建立社區照顧關懷據點並設置巷弄站長照站</v>
      </c>
      <c r="M3449" s="40" t="str">
        <f t="shared" si="164"/>
        <v>臺中市烏日區仁德社區發展協會</v>
      </c>
    </row>
    <row r="3450" spans="1:13" ht="56.25">
      <c r="A3450" s="102" t="s">
        <v>2796</v>
      </c>
      <c r="B3450" s="102" t="s">
        <v>3042</v>
      </c>
      <c r="C3450" s="102" t="s">
        <v>3707</v>
      </c>
      <c r="D3450" s="102" t="s">
        <v>2795</v>
      </c>
      <c r="E3450" s="103">
        <v>36</v>
      </c>
      <c r="F3450" s="104" t="s">
        <v>44</v>
      </c>
      <c r="G3450" s="106"/>
      <c r="H3450" s="76" t="s">
        <v>1</v>
      </c>
      <c r="I3450" s="105"/>
      <c r="K3450" s="140" t="str">
        <f t="shared" si="162"/>
        <v>社政業務-社會福利-推行老人福利-獎補助費-對國內團體之捐助</v>
      </c>
      <c r="L3450" s="140" t="str">
        <f t="shared" si="163"/>
        <v>建立社區照顧關懷據點並設置巷弄長照站</v>
      </c>
      <c r="M3450" s="40" t="str">
        <f t="shared" si="164"/>
        <v>臺中市人文關懷協會</v>
      </c>
    </row>
    <row r="3451" spans="1:13" ht="56.25">
      <c r="A3451" s="102" t="s">
        <v>2796</v>
      </c>
      <c r="B3451" s="102" t="s">
        <v>3042</v>
      </c>
      <c r="C3451" s="102" t="s">
        <v>3094</v>
      </c>
      <c r="D3451" s="102" t="s">
        <v>2795</v>
      </c>
      <c r="E3451" s="103">
        <v>36</v>
      </c>
      <c r="F3451" s="104" t="s">
        <v>44</v>
      </c>
      <c r="G3451" s="106"/>
      <c r="H3451" s="76" t="s">
        <v>1</v>
      </c>
      <c r="I3451" s="105"/>
      <c r="K3451" s="140" t="str">
        <f t="shared" si="162"/>
        <v>社政業務-社會福利-推行老人福利-獎補助費-對國內團體之捐助</v>
      </c>
      <c r="L3451" s="140" t="str">
        <f t="shared" si="163"/>
        <v>建立社區照顧關懷據點並設置巷弄長照站</v>
      </c>
      <c r="M3451" s="40" t="str">
        <f t="shared" si="164"/>
        <v>臺中市霧峰區南柳社區發展協會</v>
      </c>
    </row>
    <row r="3452" spans="1:13" ht="75">
      <c r="A3452" s="102" t="s">
        <v>2796</v>
      </c>
      <c r="B3452" s="102" t="s">
        <v>3166</v>
      </c>
      <c r="C3452" s="102" t="s">
        <v>411</v>
      </c>
      <c r="D3452" s="102" t="s">
        <v>2795</v>
      </c>
      <c r="E3452" s="103">
        <v>36</v>
      </c>
      <c r="F3452" s="104" t="s">
        <v>44</v>
      </c>
      <c r="G3452" s="106"/>
      <c r="H3452" s="76" t="s">
        <v>1</v>
      </c>
      <c r="I3452" s="105"/>
      <c r="K3452" s="140" t="str">
        <f t="shared" si="162"/>
        <v>社政業務-社會福利-推行老人福利-獎補助費-對國內團體之捐助</v>
      </c>
      <c r="L3452" s="140" t="str">
        <f t="shared" si="163"/>
        <v>建立社區照顧關懷據點並設置巷弄長照站之預防及延緩失能照護計畫</v>
      </c>
      <c r="M3452" s="40" t="str">
        <f t="shared" si="164"/>
        <v>臺中市好生活愛護關懷協會</v>
      </c>
    </row>
    <row r="3453" spans="1:13" ht="75">
      <c r="A3453" s="102" t="s">
        <v>2796</v>
      </c>
      <c r="B3453" s="102" t="s">
        <v>3708</v>
      </c>
      <c r="C3453" s="102" t="s">
        <v>3618</v>
      </c>
      <c r="D3453" s="102" t="s">
        <v>2795</v>
      </c>
      <c r="E3453" s="103">
        <v>20</v>
      </c>
      <c r="F3453" s="104" t="s">
        <v>44</v>
      </c>
      <c r="G3453" s="106"/>
      <c r="H3453" s="76" t="s">
        <v>1</v>
      </c>
      <c r="I3453" s="105"/>
      <c r="K3453" s="140" t="str">
        <f t="shared" si="162"/>
        <v>社政業務-社會福利-推行老人福利-獎補助費-對國內團體之捐助</v>
      </c>
      <c r="L3453" s="140" t="str">
        <f t="shared" si="163"/>
        <v>銀髮關懷情．樂活攜手行~關懷獨居老人暨表揚模範祖父母行動公益活動</v>
      </c>
      <c r="M3453" s="40" t="str">
        <f t="shared" si="164"/>
        <v>臺中市樂活銀髮族交流協會</v>
      </c>
    </row>
    <row r="3454" spans="1:13" ht="56.25">
      <c r="A3454" s="102" t="s">
        <v>2796</v>
      </c>
      <c r="B3454" s="102" t="s">
        <v>3042</v>
      </c>
      <c r="C3454" s="102" t="s">
        <v>3517</v>
      </c>
      <c r="D3454" s="102" t="s">
        <v>2795</v>
      </c>
      <c r="E3454" s="103">
        <v>36</v>
      </c>
      <c r="F3454" s="104" t="s">
        <v>44</v>
      </c>
      <c r="G3454" s="106"/>
      <c r="H3454" s="76" t="s">
        <v>1</v>
      </c>
      <c r="I3454" s="105"/>
      <c r="K3454" s="140" t="str">
        <f t="shared" si="162"/>
        <v>社政業務-社會福利-推行老人福利-獎補助費-對國內團體之捐助</v>
      </c>
      <c r="L3454" s="140" t="str">
        <f t="shared" si="163"/>
        <v>建立社區照顧關懷據點並設置巷弄長照站</v>
      </c>
      <c r="M3454" s="40" t="str">
        <f t="shared" si="164"/>
        <v>台中市南屯區向心社區發展協會</v>
      </c>
    </row>
    <row r="3455" spans="1:13" ht="56.25">
      <c r="A3455" s="102" t="s">
        <v>2796</v>
      </c>
      <c r="B3455" s="102" t="s">
        <v>3042</v>
      </c>
      <c r="C3455" s="102" t="s">
        <v>3224</v>
      </c>
      <c r="D3455" s="102" t="s">
        <v>2795</v>
      </c>
      <c r="E3455" s="103">
        <v>36</v>
      </c>
      <c r="F3455" s="104" t="s">
        <v>44</v>
      </c>
      <c r="G3455" s="106"/>
      <c r="H3455" s="76" t="s">
        <v>1</v>
      </c>
      <c r="I3455" s="105"/>
      <c r="K3455" s="140" t="str">
        <f t="shared" si="162"/>
        <v>社政業務-社會福利-推行老人福利-獎補助費-對國內團體之捐助</v>
      </c>
      <c r="L3455" s="140" t="str">
        <f t="shared" si="163"/>
        <v>建立社區照顧關懷據點並設置巷弄長照站</v>
      </c>
      <c r="M3455" s="40" t="str">
        <f t="shared" si="164"/>
        <v>臺中市沙鹿區興安社區發展協會</v>
      </c>
    </row>
    <row r="3456" spans="1:13" ht="56.25">
      <c r="A3456" s="102" t="s">
        <v>2796</v>
      </c>
      <c r="B3456" s="102" t="s">
        <v>3042</v>
      </c>
      <c r="C3456" s="102" t="s">
        <v>3709</v>
      </c>
      <c r="D3456" s="102" t="s">
        <v>2795</v>
      </c>
      <c r="E3456" s="103">
        <v>36</v>
      </c>
      <c r="F3456" s="104" t="s">
        <v>44</v>
      </c>
      <c r="G3456" s="106"/>
      <c r="H3456" s="76" t="s">
        <v>1</v>
      </c>
      <c r="I3456" s="105"/>
      <c r="K3456" s="140" t="str">
        <f t="shared" si="162"/>
        <v>社政業務-社會福利-推行老人福利-獎補助費-對國內團體之捐助</v>
      </c>
      <c r="L3456" s="140" t="str">
        <f t="shared" si="163"/>
        <v>建立社區照顧關懷據點並設置巷弄長照站</v>
      </c>
      <c r="M3456" s="40" t="str">
        <f t="shared" si="164"/>
        <v>社團法人台中市活出美好關懷協會</v>
      </c>
    </row>
    <row r="3457" spans="1:13" ht="56.25">
      <c r="A3457" s="102" t="s">
        <v>2796</v>
      </c>
      <c r="B3457" s="102" t="s">
        <v>3042</v>
      </c>
      <c r="C3457" s="102" t="s">
        <v>3050</v>
      </c>
      <c r="D3457" s="102" t="s">
        <v>2795</v>
      </c>
      <c r="E3457" s="103">
        <v>36</v>
      </c>
      <c r="F3457" s="104" t="s">
        <v>44</v>
      </c>
      <c r="G3457" s="106"/>
      <c r="H3457" s="76" t="s">
        <v>1</v>
      </c>
      <c r="I3457" s="105"/>
      <c r="K3457" s="140" t="str">
        <f t="shared" si="162"/>
        <v>社政業務-社會福利-推行老人福利-獎補助費-對國內團體之捐助</v>
      </c>
      <c r="L3457" s="140" t="str">
        <f t="shared" si="163"/>
        <v>建立社區照顧關懷據點並設置巷弄長照站</v>
      </c>
      <c r="M3457" s="40" t="str">
        <f t="shared" si="164"/>
        <v>臺中市霧峰區萊園社區發展協會</v>
      </c>
    </row>
    <row r="3458" spans="1:13" ht="56.25">
      <c r="A3458" s="102" t="s">
        <v>2796</v>
      </c>
      <c r="B3458" s="102" t="s">
        <v>3042</v>
      </c>
      <c r="C3458" s="102" t="s">
        <v>3138</v>
      </c>
      <c r="D3458" s="102" t="s">
        <v>2795</v>
      </c>
      <c r="E3458" s="103">
        <v>30</v>
      </c>
      <c r="F3458" s="104" t="s">
        <v>44</v>
      </c>
      <c r="G3458" s="106"/>
      <c r="H3458" s="76" t="s">
        <v>1</v>
      </c>
      <c r="I3458" s="105"/>
      <c r="K3458" s="140" t="str">
        <f t="shared" si="162"/>
        <v>社政業務-社會福利-推行老人福利-獎補助費-對國內團體之捐助</v>
      </c>
      <c r="L3458" s="140" t="str">
        <f t="shared" si="163"/>
        <v>建立社區照顧關懷據點並設置巷弄長照站</v>
      </c>
      <c r="M3458" s="40" t="str">
        <f t="shared" si="164"/>
        <v>社團法人臺中市仁和樂活長青協會</v>
      </c>
    </row>
    <row r="3459" spans="1:13" ht="56.25">
      <c r="A3459" s="102" t="s">
        <v>2796</v>
      </c>
      <c r="B3459" s="102" t="s">
        <v>3042</v>
      </c>
      <c r="C3459" s="102" t="s">
        <v>3710</v>
      </c>
      <c r="D3459" s="102" t="s">
        <v>2795</v>
      </c>
      <c r="E3459" s="103">
        <v>30</v>
      </c>
      <c r="F3459" s="104" t="s">
        <v>44</v>
      </c>
      <c r="G3459" s="106"/>
      <c r="H3459" s="76" t="s">
        <v>1</v>
      </c>
      <c r="I3459" s="105"/>
      <c r="K3459" s="140" t="str">
        <f t="shared" si="162"/>
        <v>社政業務-社會福利-推行老人福利-獎補助費-對國內團體之捐助</v>
      </c>
      <c r="L3459" s="140" t="str">
        <f t="shared" si="163"/>
        <v>建立社區照顧關懷據點並設置巷弄長照站</v>
      </c>
      <c r="M3459" s="40" t="str">
        <f t="shared" si="164"/>
        <v>臺中市北屯區(庄-土+部)子社區發展協會</v>
      </c>
    </row>
    <row r="3460" spans="1:13" ht="56.25">
      <c r="A3460" s="102" t="s">
        <v>2796</v>
      </c>
      <c r="B3460" s="102" t="s">
        <v>3042</v>
      </c>
      <c r="C3460" s="102" t="s">
        <v>3711</v>
      </c>
      <c r="D3460" s="102" t="s">
        <v>2795</v>
      </c>
      <c r="E3460" s="103">
        <v>36</v>
      </c>
      <c r="F3460" s="104" t="s">
        <v>44</v>
      </c>
      <c r="G3460" s="106"/>
      <c r="H3460" s="76" t="s">
        <v>1</v>
      </c>
      <c r="I3460" s="105"/>
      <c r="K3460" s="140" t="str">
        <f t="shared" ref="K3460:K3523" si="165">A3460</f>
        <v>社政業務-社會福利-推行老人福利-獎補助費-對國內團體之捐助</v>
      </c>
      <c r="L3460" s="140" t="str">
        <f t="shared" ref="L3460:L3523" si="166">B3460</f>
        <v>建立社區照顧關懷據點並設置巷弄長照站</v>
      </c>
      <c r="M3460" s="40" t="str">
        <f t="shared" ref="M3460:M3523" si="167">C3460</f>
        <v>臺中市大里區立德社區發展協會</v>
      </c>
    </row>
    <row r="3461" spans="1:13" ht="56.25">
      <c r="A3461" s="102" t="s">
        <v>2796</v>
      </c>
      <c r="B3461" s="102" t="s">
        <v>3042</v>
      </c>
      <c r="C3461" s="102" t="s">
        <v>3711</v>
      </c>
      <c r="D3461" s="102" t="s">
        <v>2795</v>
      </c>
      <c r="E3461" s="103">
        <v>36</v>
      </c>
      <c r="F3461" s="104" t="s">
        <v>44</v>
      </c>
      <c r="G3461" s="106"/>
      <c r="H3461" s="76" t="s">
        <v>1</v>
      </c>
      <c r="I3461" s="105"/>
      <c r="K3461" s="140" t="str">
        <f t="shared" si="165"/>
        <v>社政業務-社會福利-推行老人福利-獎補助費-對國內團體之捐助</v>
      </c>
      <c r="L3461" s="140" t="str">
        <f t="shared" si="166"/>
        <v>建立社區照顧關懷據點並設置巷弄長照站</v>
      </c>
      <c r="M3461" s="40" t="str">
        <f t="shared" si="167"/>
        <v>臺中市大里區立德社區發展協會</v>
      </c>
    </row>
    <row r="3462" spans="1:13" ht="93.75">
      <c r="A3462" s="102" t="s">
        <v>2796</v>
      </c>
      <c r="B3462" s="102" t="s">
        <v>3712</v>
      </c>
      <c r="C3462" s="102" t="s">
        <v>3713</v>
      </c>
      <c r="D3462" s="102" t="s">
        <v>2795</v>
      </c>
      <c r="E3462" s="103">
        <v>595</v>
      </c>
      <c r="F3462" s="104" t="s">
        <v>44</v>
      </c>
      <c r="G3462" s="106"/>
      <c r="H3462" s="76" t="s">
        <v>1</v>
      </c>
      <c r="I3462" s="105"/>
      <c r="K3462" s="140" t="str">
        <f t="shared" si="165"/>
        <v>社政業務-社會福利-推行老人福利-獎補助費-對國內團體之捐助</v>
      </c>
      <c r="L3462" s="140" t="str">
        <f t="shared" si="166"/>
        <v>113年度臺中市日間托老服務(長青快樂學堂)計畫暨建立社區照顧關懷據點並設置巷弄長照站</v>
      </c>
      <c r="M3462" s="40" t="str">
        <f t="shared" si="167"/>
        <v>社團法人臺中市清心社區福祉發展協會柯文卿</v>
      </c>
    </row>
    <row r="3463" spans="1:13" ht="75">
      <c r="A3463" s="102" t="s">
        <v>2796</v>
      </c>
      <c r="B3463" s="102" t="s">
        <v>3702</v>
      </c>
      <c r="C3463" s="102" t="s">
        <v>3714</v>
      </c>
      <c r="D3463" s="102" t="s">
        <v>2795</v>
      </c>
      <c r="E3463" s="103">
        <v>20</v>
      </c>
      <c r="F3463" s="104" t="s">
        <v>44</v>
      </c>
      <c r="G3463" s="106"/>
      <c r="H3463" s="76" t="s">
        <v>1</v>
      </c>
      <c r="I3463" s="105"/>
      <c r="K3463" s="140" t="str">
        <f t="shared" si="165"/>
        <v>社政業務-社會福利-推行老人福利-獎補助費-對國內團體之捐助</v>
      </c>
      <c r="L3463" s="140" t="str">
        <f t="shared" si="166"/>
        <v>113年度本市日間托老服務計畫暨建立社區照顧關懷據點並設置巷弄長照站</v>
      </c>
      <c r="M3463" s="40" t="str">
        <f t="shared" si="167"/>
        <v>社團法人中華傳愛社區服務協會(豐富惠明長青快樂學堂)</v>
      </c>
    </row>
    <row r="3464" spans="1:13" ht="56.25">
      <c r="A3464" s="102" t="s">
        <v>2796</v>
      </c>
      <c r="B3464" s="102" t="s">
        <v>3042</v>
      </c>
      <c r="C3464" s="102" t="s">
        <v>3660</v>
      </c>
      <c r="D3464" s="102" t="s">
        <v>2795</v>
      </c>
      <c r="E3464" s="103">
        <v>36</v>
      </c>
      <c r="F3464" s="104" t="s">
        <v>44</v>
      </c>
      <c r="G3464" s="106"/>
      <c r="H3464" s="76" t="s">
        <v>1</v>
      </c>
      <c r="I3464" s="105"/>
      <c r="K3464" s="140" t="str">
        <f t="shared" si="165"/>
        <v>社政業務-社會福利-推行老人福利-獎補助費-對國內團體之捐助</v>
      </c>
      <c r="L3464" s="140" t="str">
        <f t="shared" si="166"/>
        <v>建立社區照顧關懷據點並設置巷弄長照站</v>
      </c>
      <c r="M3464" s="40" t="str">
        <f t="shared" si="167"/>
        <v>臺中市東勢區石城社區發展協會</v>
      </c>
    </row>
    <row r="3465" spans="1:13" ht="56.25">
      <c r="A3465" s="102" t="s">
        <v>2796</v>
      </c>
      <c r="B3465" s="102" t="s">
        <v>3042</v>
      </c>
      <c r="C3465" s="102" t="s">
        <v>3253</v>
      </c>
      <c r="D3465" s="102" t="s">
        <v>2795</v>
      </c>
      <c r="E3465" s="103">
        <v>36</v>
      </c>
      <c r="F3465" s="104" t="s">
        <v>44</v>
      </c>
      <c r="G3465" s="106"/>
      <c r="H3465" s="76" t="s">
        <v>1</v>
      </c>
      <c r="I3465" s="105"/>
      <c r="K3465" s="140" t="str">
        <f t="shared" si="165"/>
        <v>社政業務-社會福利-推行老人福利-獎補助費-對國內團體之捐助</v>
      </c>
      <c r="L3465" s="140" t="str">
        <f t="shared" si="166"/>
        <v>建立社區照顧關懷據點並設置巷弄長照站</v>
      </c>
      <c r="M3465" s="40" t="str">
        <f t="shared" si="167"/>
        <v>臺中市東勢區泰昌社區發展協會</v>
      </c>
    </row>
    <row r="3466" spans="1:13" ht="56.25">
      <c r="A3466" s="102" t="s">
        <v>2796</v>
      </c>
      <c r="B3466" s="102" t="s">
        <v>3042</v>
      </c>
      <c r="C3466" s="102" t="s">
        <v>3270</v>
      </c>
      <c r="D3466" s="102" t="s">
        <v>2795</v>
      </c>
      <c r="E3466" s="103">
        <v>36</v>
      </c>
      <c r="F3466" s="104" t="s">
        <v>44</v>
      </c>
      <c r="G3466" s="106"/>
      <c r="H3466" s="76" t="s">
        <v>1</v>
      </c>
      <c r="I3466" s="105"/>
      <c r="K3466" s="140" t="str">
        <f t="shared" si="165"/>
        <v>社政業務-社會福利-推行老人福利-獎補助費-對國內團體之捐助</v>
      </c>
      <c r="L3466" s="140" t="str">
        <f t="shared" si="166"/>
        <v>建立社區照顧關懷據點並設置巷弄長照站</v>
      </c>
      <c r="M3466" s="40" t="str">
        <f t="shared" si="167"/>
        <v>臺中市新社區大南社區發展協會</v>
      </c>
    </row>
    <row r="3467" spans="1:13" ht="56.25">
      <c r="A3467" s="102" t="s">
        <v>2796</v>
      </c>
      <c r="B3467" s="102" t="s">
        <v>3042</v>
      </c>
      <c r="C3467" s="102" t="s">
        <v>3715</v>
      </c>
      <c r="D3467" s="102" t="s">
        <v>2795</v>
      </c>
      <c r="E3467" s="103">
        <v>36</v>
      </c>
      <c r="F3467" s="104" t="s">
        <v>44</v>
      </c>
      <c r="G3467" s="106"/>
      <c r="H3467" s="76" t="s">
        <v>1</v>
      </c>
      <c r="I3467" s="105"/>
      <c r="K3467" s="140" t="str">
        <f t="shared" si="165"/>
        <v>社政業務-社會福利-推行老人福利-獎補助費-對國內團體之捐助</v>
      </c>
      <c r="L3467" s="140" t="str">
        <f t="shared" si="166"/>
        <v>建立社區照顧關懷據點並設置巷弄長照站</v>
      </c>
      <c r="M3467" s="40" t="str">
        <f t="shared" si="167"/>
        <v>臺中市新社區馬力埔社區發展協會</v>
      </c>
    </row>
    <row r="3468" spans="1:13" ht="56.25">
      <c r="A3468" s="102" t="s">
        <v>2796</v>
      </c>
      <c r="B3468" s="102" t="s">
        <v>3042</v>
      </c>
      <c r="C3468" s="102" t="s">
        <v>3587</v>
      </c>
      <c r="D3468" s="102" t="s">
        <v>2795</v>
      </c>
      <c r="E3468" s="103">
        <v>36</v>
      </c>
      <c r="F3468" s="104" t="s">
        <v>44</v>
      </c>
      <c r="G3468" s="106"/>
      <c r="H3468" s="76" t="s">
        <v>1</v>
      </c>
      <c r="I3468" s="105"/>
      <c r="K3468" s="140" t="str">
        <f t="shared" si="165"/>
        <v>社政業務-社會福利-推行老人福利-獎補助費-對國內團體之捐助</v>
      </c>
      <c r="L3468" s="140" t="str">
        <f t="shared" si="166"/>
        <v>建立社區照顧關懷據點並設置巷弄長照站</v>
      </c>
      <c r="M3468" s="40" t="str">
        <f t="shared" si="167"/>
        <v>社團法人臺中市北屯區三光社區發展協會</v>
      </c>
    </row>
    <row r="3469" spans="1:13" ht="75">
      <c r="A3469" s="102" t="s">
        <v>2796</v>
      </c>
      <c r="B3469" s="102" t="s">
        <v>3612</v>
      </c>
      <c r="C3469" s="102" t="s">
        <v>3716</v>
      </c>
      <c r="D3469" s="102" t="s">
        <v>2795</v>
      </c>
      <c r="E3469" s="103">
        <v>725</v>
      </c>
      <c r="F3469" s="104" t="s">
        <v>44</v>
      </c>
      <c r="G3469" s="106"/>
      <c r="H3469" s="76" t="s">
        <v>1</v>
      </c>
      <c r="I3469" s="105"/>
      <c r="K3469" s="140" t="str">
        <f t="shared" si="165"/>
        <v>社政業務-社會福利-推行老人福利-獎補助費-對國內團體之捐助</v>
      </c>
      <c r="L3469" s="140" t="str">
        <f t="shared" si="166"/>
        <v>臺中市政府社會局推動日間托老服務(長青快樂學堂)補助計畫</v>
      </c>
      <c r="M3469" s="40" t="str">
        <f t="shared" si="167"/>
        <v>社團法人中華傳愛社區服務協會杜明達</v>
      </c>
    </row>
    <row r="3470" spans="1:13" ht="75">
      <c r="A3470" s="102" t="s">
        <v>2796</v>
      </c>
      <c r="B3470" s="102" t="s">
        <v>3717</v>
      </c>
      <c r="C3470" s="102" t="s">
        <v>3710</v>
      </c>
      <c r="D3470" s="102" t="s">
        <v>2795</v>
      </c>
      <c r="E3470" s="103">
        <v>40</v>
      </c>
      <c r="F3470" s="104" t="s">
        <v>44</v>
      </c>
      <c r="G3470" s="106"/>
      <c r="H3470" s="76" t="s">
        <v>1</v>
      </c>
      <c r="I3470" s="105"/>
      <c r="K3470" s="140" t="str">
        <f t="shared" si="165"/>
        <v>社政業務-社會福利-推行老人福利-獎補助費-對國內團體之捐助</v>
      </c>
      <c r="L3470" s="140" t="str">
        <f t="shared" si="166"/>
        <v>建立社區照顧關懷據點並設置巷弄長照站之充實設施設備費(資本門)</v>
      </c>
      <c r="M3470" s="40" t="str">
        <f t="shared" si="167"/>
        <v>臺中市北屯區(庄-土+部)子社區發展協會</v>
      </c>
    </row>
    <row r="3471" spans="1:13" ht="75">
      <c r="A3471" s="102" t="s">
        <v>2796</v>
      </c>
      <c r="B3471" s="102" t="s">
        <v>3718</v>
      </c>
      <c r="C3471" s="102" t="s">
        <v>3710</v>
      </c>
      <c r="D3471" s="102" t="s">
        <v>2795</v>
      </c>
      <c r="E3471" s="103">
        <v>11</v>
      </c>
      <c r="F3471" s="104" t="s">
        <v>44</v>
      </c>
      <c r="G3471" s="106"/>
      <c r="H3471" s="76" t="s">
        <v>1</v>
      </c>
      <c r="I3471" s="105"/>
      <c r="K3471" s="140" t="str">
        <f t="shared" si="165"/>
        <v>社政業務-社會福利-推行老人福利-獎補助費-對國內團體之捐助</v>
      </c>
      <c r="L3471" s="140" t="str">
        <f t="shared" si="166"/>
        <v>建立社區照顧關懷據點並設置巷弄長照站之充實設施設備費(經常門)</v>
      </c>
      <c r="M3471" s="40" t="str">
        <f t="shared" si="167"/>
        <v>臺中市北屯區(庄-土+部)子社區發展協會</v>
      </c>
    </row>
    <row r="3472" spans="1:13" ht="56.25">
      <c r="A3472" s="102" t="s">
        <v>2796</v>
      </c>
      <c r="B3472" s="102" t="s">
        <v>3047</v>
      </c>
      <c r="C3472" s="102" t="s">
        <v>2837</v>
      </c>
      <c r="D3472" s="102" t="s">
        <v>2795</v>
      </c>
      <c r="E3472" s="103">
        <v>36</v>
      </c>
      <c r="F3472" s="104" t="s">
        <v>44</v>
      </c>
      <c r="G3472" s="106"/>
      <c r="H3472" s="76" t="s">
        <v>1</v>
      </c>
      <c r="I3472" s="105"/>
      <c r="K3472" s="140" t="str">
        <f t="shared" si="165"/>
        <v>社政業務-社會福利-推行老人福利-獎補助費-對國內團體之捐助</v>
      </c>
      <c r="L3472" s="140" t="str">
        <f t="shared" si="166"/>
        <v>建立社區照顧關懷據點</v>
      </c>
      <c r="M3472" s="40" t="str">
        <f t="shared" si="167"/>
        <v>社團法人臺中市好伴照顧協會</v>
      </c>
    </row>
    <row r="3473" spans="1:13" ht="56.25">
      <c r="A3473" s="102" t="s">
        <v>2796</v>
      </c>
      <c r="B3473" s="102" t="s">
        <v>3126</v>
      </c>
      <c r="C3473" s="102" t="s">
        <v>3602</v>
      </c>
      <c r="D3473" s="102" t="s">
        <v>2795</v>
      </c>
      <c r="E3473" s="103">
        <v>36</v>
      </c>
      <c r="F3473" s="104" t="s">
        <v>44</v>
      </c>
      <c r="G3473" s="106"/>
      <c r="H3473" s="76" t="s">
        <v>1</v>
      </c>
      <c r="I3473" s="105"/>
      <c r="K3473" s="140" t="str">
        <f t="shared" si="165"/>
        <v>社政業務-社會福利-推行老人福利-獎補助費-對國內團體之捐助</v>
      </c>
      <c r="L3473" s="140" t="str">
        <f t="shared" si="166"/>
        <v>建立社區照顧關懷據點並設置巷弄站長照站</v>
      </c>
      <c r="M3473" s="40" t="str">
        <f t="shared" si="167"/>
        <v>臺中市烏日區溪壩社區發展協會</v>
      </c>
    </row>
    <row r="3474" spans="1:13" ht="56.25">
      <c r="A3474" s="102" t="s">
        <v>2796</v>
      </c>
      <c r="B3474" s="102" t="s">
        <v>3042</v>
      </c>
      <c r="C3474" s="102" t="s">
        <v>797</v>
      </c>
      <c r="D3474" s="102" t="s">
        <v>2795</v>
      </c>
      <c r="E3474" s="103">
        <v>36</v>
      </c>
      <c r="F3474" s="104" t="s">
        <v>44</v>
      </c>
      <c r="G3474" s="106"/>
      <c r="H3474" s="76" t="s">
        <v>1</v>
      </c>
      <c r="I3474" s="105"/>
      <c r="K3474" s="140" t="str">
        <f t="shared" si="165"/>
        <v>社政業務-社會福利-推行老人福利-獎補助費-對國內團體之捐助</v>
      </c>
      <c r="L3474" s="140" t="str">
        <f t="shared" si="166"/>
        <v>建立社區照顧關懷據點並設置巷弄長照站</v>
      </c>
      <c r="M3474" s="40" t="str">
        <f t="shared" si="167"/>
        <v>臺中市大甲區文武社區發展協會</v>
      </c>
    </row>
    <row r="3475" spans="1:13" ht="56.25">
      <c r="A3475" s="102" t="s">
        <v>2796</v>
      </c>
      <c r="B3475" s="102" t="s">
        <v>3042</v>
      </c>
      <c r="C3475" s="102" t="s">
        <v>3719</v>
      </c>
      <c r="D3475" s="102" t="s">
        <v>2795</v>
      </c>
      <c r="E3475" s="103">
        <v>36</v>
      </c>
      <c r="F3475" s="104" t="s">
        <v>44</v>
      </c>
      <c r="G3475" s="106"/>
      <c r="H3475" s="76" t="s">
        <v>1</v>
      </c>
      <c r="I3475" s="105"/>
      <c r="K3475" s="140" t="str">
        <f t="shared" si="165"/>
        <v>社政業務-社會福利-推行老人福利-獎補助費-對國內團體之捐助</v>
      </c>
      <c r="L3475" s="140" t="str">
        <f t="shared" si="166"/>
        <v>建立社區照顧關懷據點並設置巷弄長照站</v>
      </c>
      <c r="M3475" s="40" t="str">
        <f t="shared" si="167"/>
        <v>臺中市大甲區文曲社區發展協</v>
      </c>
    </row>
    <row r="3476" spans="1:13" ht="56.25">
      <c r="A3476" s="102" t="s">
        <v>2796</v>
      </c>
      <c r="B3476" s="102" t="s">
        <v>3042</v>
      </c>
      <c r="C3476" s="102" t="s">
        <v>2432</v>
      </c>
      <c r="D3476" s="102" t="s">
        <v>2795</v>
      </c>
      <c r="E3476" s="103">
        <v>36</v>
      </c>
      <c r="F3476" s="104" t="s">
        <v>44</v>
      </c>
      <c r="G3476" s="106"/>
      <c r="H3476" s="76" t="s">
        <v>1</v>
      </c>
      <c r="I3476" s="105"/>
      <c r="K3476" s="140" t="str">
        <f t="shared" si="165"/>
        <v>社政業務-社會福利-推行老人福利-獎補助費-對國內團體之捐助</v>
      </c>
      <c r="L3476" s="140" t="str">
        <f t="shared" si="166"/>
        <v>建立社區照顧關懷據點並設置巷弄長照站</v>
      </c>
      <c r="M3476" s="40" t="str">
        <f t="shared" si="167"/>
        <v>臺中市大安區頂安社區發展協會</v>
      </c>
    </row>
    <row r="3477" spans="1:13" ht="93.75">
      <c r="A3477" s="102" t="s">
        <v>2796</v>
      </c>
      <c r="B3477" s="102" t="s">
        <v>3720</v>
      </c>
      <c r="C3477" s="102" t="s">
        <v>3107</v>
      </c>
      <c r="D3477" s="102" t="s">
        <v>2795</v>
      </c>
      <c r="E3477" s="103">
        <v>36</v>
      </c>
      <c r="F3477" s="104" t="s">
        <v>44</v>
      </c>
      <c r="G3477" s="106"/>
      <c r="H3477" s="76" t="s">
        <v>1</v>
      </c>
      <c r="I3477" s="105"/>
      <c r="K3477" s="140" t="str">
        <f t="shared" si="165"/>
        <v>社政業務-社會福利-推行老人福利-獎補助費-對國內團體之捐助</v>
      </c>
      <c r="L3477" s="140" t="str">
        <f t="shared" si="166"/>
        <v>建立社區照顧關懷據點並設置巷弄長照站之預防及延緩失能照護計畫-第二期</v>
      </c>
      <c r="M3477" s="40" t="str">
        <f t="shared" si="167"/>
        <v>臺中市大甲區幸福社區發展協會</v>
      </c>
    </row>
    <row r="3478" spans="1:13" ht="93.75">
      <c r="A3478" s="102" t="s">
        <v>2796</v>
      </c>
      <c r="B3478" s="102" t="s">
        <v>3198</v>
      </c>
      <c r="C3478" s="102" t="s">
        <v>3297</v>
      </c>
      <c r="D3478" s="102" t="s">
        <v>2795</v>
      </c>
      <c r="E3478" s="103">
        <v>36</v>
      </c>
      <c r="F3478" s="104" t="s">
        <v>44</v>
      </c>
      <c r="G3478" s="106"/>
      <c r="H3478" s="76" t="s">
        <v>1</v>
      </c>
      <c r="I3478" s="105"/>
      <c r="K3478" s="140" t="str">
        <f t="shared" si="165"/>
        <v>社政業務-社會福利-推行老人福利-獎補助費-對國內團體之捐助</v>
      </c>
      <c r="L3478" s="140" t="str">
        <f t="shared" si="166"/>
        <v>建立社區照顧關懷據點並設置巷弄長照站之「預防及延緩失能照護計畫費用」</v>
      </c>
      <c r="M3478" s="40" t="str">
        <f t="shared" si="167"/>
        <v>財團法人臺中市私立信望愛智能發展中心</v>
      </c>
    </row>
    <row r="3479" spans="1:13" ht="56.25">
      <c r="A3479" s="102" t="s">
        <v>2796</v>
      </c>
      <c r="B3479" s="102" t="s">
        <v>3042</v>
      </c>
      <c r="C3479" s="102" t="s">
        <v>3679</v>
      </c>
      <c r="D3479" s="102" t="s">
        <v>2795</v>
      </c>
      <c r="E3479" s="103">
        <v>36</v>
      </c>
      <c r="F3479" s="104" t="s">
        <v>44</v>
      </c>
      <c r="G3479" s="106"/>
      <c r="H3479" s="76" t="s">
        <v>1</v>
      </c>
      <c r="I3479" s="105"/>
      <c r="K3479" s="140" t="str">
        <f t="shared" si="165"/>
        <v>社政業務-社會福利-推行老人福利-獎補助費-對國內團體之捐助</v>
      </c>
      <c r="L3479" s="140" t="str">
        <f t="shared" si="166"/>
        <v>建立社區照顧關懷據點並設置巷弄長照站</v>
      </c>
      <c r="M3479" s="40" t="str">
        <f t="shared" si="167"/>
        <v>臺中市豐原區南村里愛護您關照協會</v>
      </c>
    </row>
    <row r="3480" spans="1:13" ht="56.25">
      <c r="A3480" s="102" t="s">
        <v>2796</v>
      </c>
      <c r="B3480" s="102" t="s">
        <v>3042</v>
      </c>
      <c r="C3480" s="102" t="s">
        <v>3246</v>
      </c>
      <c r="D3480" s="102" t="s">
        <v>2795</v>
      </c>
      <c r="E3480" s="103">
        <v>36</v>
      </c>
      <c r="F3480" s="104" t="s">
        <v>44</v>
      </c>
      <c r="G3480" s="106"/>
      <c r="H3480" s="76" t="s">
        <v>1</v>
      </c>
      <c r="I3480" s="105"/>
      <c r="K3480" s="140" t="str">
        <f t="shared" si="165"/>
        <v>社政業務-社會福利-推行老人福利-獎補助費-對國內團體之捐助</v>
      </c>
      <c r="L3480" s="140" t="str">
        <f t="shared" si="166"/>
        <v>建立社區照顧關懷據點並設置巷弄長照站</v>
      </c>
      <c r="M3480" s="40" t="str">
        <f t="shared" si="167"/>
        <v>臺中市豐原區圳寮社區發展協會</v>
      </c>
    </row>
    <row r="3481" spans="1:13" ht="56.25">
      <c r="A3481" s="102" t="s">
        <v>2796</v>
      </c>
      <c r="B3481" s="102" t="s">
        <v>3042</v>
      </c>
      <c r="C3481" s="102" t="s">
        <v>3245</v>
      </c>
      <c r="D3481" s="102" t="s">
        <v>2795</v>
      </c>
      <c r="E3481" s="103">
        <v>36</v>
      </c>
      <c r="F3481" s="104" t="s">
        <v>44</v>
      </c>
      <c r="G3481" s="106"/>
      <c r="H3481" s="76" t="s">
        <v>1</v>
      </c>
      <c r="I3481" s="105"/>
      <c r="K3481" s="140" t="str">
        <f t="shared" si="165"/>
        <v>社政業務-社會福利-推行老人福利-獎補助費-對國內團體之捐助</v>
      </c>
      <c r="L3481" s="140" t="str">
        <f t="shared" si="166"/>
        <v>建立社區照顧關懷據點並設置巷弄長照站</v>
      </c>
      <c r="M3481" s="40" t="str">
        <f t="shared" si="167"/>
        <v>臺中市豐原區豐榮社區發展協會</v>
      </c>
    </row>
    <row r="3482" spans="1:13" ht="56.25">
      <c r="A3482" s="102" t="s">
        <v>2796</v>
      </c>
      <c r="B3482" s="102" t="s">
        <v>3042</v>
      </c>
      <c r="C3482" s="102" t="s">
        <v>3080</v>
      </c>
      <c r="D3482" s="102" t="s">
        <v>2795</v>
      </c>
      <c r="E3482" s="103">
        <v>36</v>
      </c>
      <c r="F3482" s="104" t="s">
        <v>44</v>
      </c>
      <c r="G3482" s="106"/>
      <c r="H3482" s="76" t="s">
        <v>1</v>
      </c>
      <c r="I3482" s="105"/>
      <c r="K3482" s="140" t="str">
        <f t="shared" si="165"/>
        <v>社政業務-社會福利-推行老人福利-獎補助費-對國內團體之捐助</v>
      </c>
      <c r="L3482" s="140" t="str">
        <f t="shared" si="166"/>
        <v>建立社區照顧關懷據點並設置巷弄長照站</v>
      </c>
      <c r="M3482" s="40" t="str">
        <f t="shared" si="167"/>
        <v>臺中市豐原區翁子社區發展協會</v>
      </c>
    </row>
    <row r="3483" spans="1:13" ht="56.25">
      <c r="A3483" s="102" t="s">
        <v>2796</v>
      </c>
      <c r="B3483" s="102" t="s">
        <v>3042</v>
      </c>
      <c r="C3483" s="102" t="s">
        <v>3154</v>
      </c>
      <c r="D3483" s="102" t="s">
        <v>2795</v>
      </c>
      <c r="E3483" s="103">
        <v>36</v>
      </c>
      <c r="F3483" s="104" t="s">
        <v>44</v>
      </c>
      <c r="G3483" s="106"/>
      <c r="H3483" s="76" t="s">
        <v>1</v>
      </c>
      <c r="I3483" s="105"/>
      <c r="K3483" s="140" t="str">
        <f t="shared" si="165"/>
        <v>社政業務-社會福利-推行老人福利-獎補助費-對國內團體之捐助</v>
      </c>
      <c r="L3483" s="140" t="str">
        <f t="shared" si="166"/>
        <v>建立社區照顧關懷據點並設置巷弄長照站</v>
      </c>
      <c r="M3483" s="40" t="str">
        <f t="shared" si="167"/>
        <v>社團法人中華民國紫宸運動文教協會</v>
      </c>
    </row>
    <row r="3484" spans="1:13" ht="56.25">
      <c r="A3484" s="102" t="s">
        <v>2796</v>
      </c>
      <c r="B3484" s="102" t="s">
        <v>3042</v>
      </c>
      <c r="C3484" s="102" t="s">
        <v>2853</v>
      </c>
      <c r="D3484" s="102" t="s">
        <v>2795</v>
      </c>
      <c r="E3484" s="103">
        <v>36</v>
      </c>
      <c r="F3484" s="104" t="s">
        <v>44</v>
      </c>
      <c r="G3484" s="106"/>
      <c r="H3484" s="76" t="s">
        <v>1</v>
      </c>
      <c r="I3484" s="105"/>
      <c r="K3484" s="140" t="str">
        <f t="shared" si="165"/>
        <v>社政業務-社會福利-推行老人福利-獎補助費-對國內團體之捐助</v>
      </c>
      <c r="L3484" s="140" t="str">
        <f t="shared" si="166"/>
        <v>建立社區照顧關懷據點並設置巷弄長照站</v>
      </c>
      <c r="M3484" s="40" t="str">
        <f t="shared" si="167"/>
        <v>臺中市港尾社區長青協會</v>
      </c>
    </row>
    <row r="3485" spans="1:13" ht="56.25">
      <c r="A3485" s="102" t="s">
        <v>2796</v>
      </c>
      <c r="B3485" s="102" t="s">
        <v>3042</v>
      </c>
      <c r="C3485" s="102" t="s">
        <v>3694</v>
      </c>
      <c r="D3485" s="102" t="s">
        <v>2795</v>
      </c>
      <c r="E3485" s="103">
        <v>36</v>
      </c>
      <c r="F3485" s="104" t="s">
        <v>44</v>
      </c>
      <c r="G3485" s="106"/>
      <c r="H3485" s="76" t="s">
        <v>1</v>
      </c>
      <c r="I3485" s="105"/>
      <c r="K3485" s="140" t="str">
        <f t="shared" si="165"/>
        <v>社政業務-社會福利-推行老人福利-獎補助費-對國內團體之捐助</v>
      </c>
      <c r="L3485" s="140" t="str">
        <f t="shared" si="166"/>
        <v>建立社區照顧關懷據點並設置巷弄長照站</v>
      </c>
      <c r="M3485" s="40" t="str">
        <f t="shared" si="167"/>
        <v>社團法人台中市惠來關懷服務協會</v>
      </c>
    </row>
    <row r="3486" spans="1:13" ht="56.25">
      <c r="A3486" s="102" t="s">
        <v>2796</v>
      </c>
      <c r="B3486" s="102" t="s">
        <v>3042</v>
      </c>
      <c r="C3486" s="102" t="s">
        <v>3046</v>
      </c>
      <c r="D3486" s="102" t="s">
        <v>2795</v>
      </c>
      <c r="E3486" s="103">
        <v>36</v>
      </c>
      <c r="F3486" s="104" t="s">
        <v>44</v>
      </c>
      <c r="G3486" s="106"/>
      <c r="H3486" s="76" t="s">
        <v>1</v>
      </c>
      <c r="I3486" s="105"/>
      <c r="K3486" s="140" t="str">
        <f t="shared" si="165"/>
        <v>社政業務-社會福利-推行老人福利-獎補助費-對國內團體之捐助</v>
      </c>
      <c r="L3486" s="140" t="str">
        <f t="shared" si="166"/>
        <v>建立社區照顧關懷據點並設置巷弄長照站</v>
      </c>
      <c r="M3486" s="40" t="str">
        <f t="shared" si="167"/>
        <v>台中市西屯區福瑞社區發展協會</v>
      </c>
    </row>
    <row r="3487" spans="1:13" ht="56.25">
      <c r="A3487" s="102" t="s">
        <v>2796</v>
      </c>
      <c r="B3487" s="102" t="s">
        <v>3042</v>
      </c>
      <c r="C3487" s="102" t="s">
        <v>1136</v>
      </c>
      <c r="D3487" s="102" t="s">
        <v>2795</v>
      </c>
      <c r="E3487" s="103">
        <v>36</v>
      </c>
      <c r="F3487" s="104" t="s">
        <v>44</v>
      </c>
      <c r="G3487" s="106"/>
      <c r="H3487" s="76" t="s">
        <v>1</v>
      </c>
      <c r="I3487" s="105"/>
      <c r="K3487" s="140" t="str">
        <f t="shared" si="165"/>
        <v>社政業務-社會福利-推行老人福利-獎補助費-對國內團體之捐助</v>
      </c>
      <c r="L3487" s="140" t="str">
        <f t="shared" si="166"/>
        <v>建立社區照顧關懷據點並設置巷弄長照站</v>
      </c>
      <c r="M3487" s="40" t="str">
        <f t="shared" si="167"/>
        <v>台中市龍龍社區關懷協會</v>
      </c>
    </row>
    <row r="3488" spans="1:13" ht="56.25">
      <c r="A3488" s="102" t="s">
        <v>2796</v>
      </c>
      <c r="B3488" s="102" t="s">
        <v>3042</v>
      </c>
      <c r="C3488" s="102" t="s">
        <v>1132</v>
      </c>
      <c r="D3488" s="102" t="s">
        <v>2795</v>
      </c>
      <c r="E3488" s="103">
        <v>36</v>
      </c>
      <c r="F3488" s="104" t="s">
        <v>44</v>
      </c>
      <c r="G3488" s="106"/>
      <c r="H3488" s="76" t="s">
        <v>1</v>
      </c>
      <c r="I3488" s="105"/>
      <c r="K3488" s="140" t="str">
        <f t="shared" si="165"/>
        <v>社政業務-社會福利-推行老人福利-獎補助費-對國內團體之捐助</v>
      </c>
      <c r="L3488" s="140" t="str">
        <f t="shared" si="166"/>
        <v>建立社區照顧關懷據點並設置巷弄長照站</v>
      </c>
      <c r="M3488" s="40" t="str">
        <f t="shared" si="167"/>
        <v>臺中市龍井區田中社區發展協會</v>
      </c>
    </row>
    <row r="3489" spans="1:13" ht="75">
      <c r="A3489" s="102" t="s">
        <v>2796</v>
      </c>
      <c r="B3489" s="102" t="s">
        <v>3658</v>
      </c>
      <c r="C3489" s="102" t="s">
        <v>3721</v>
      </c>
      <c r="D3489" s="102" t="s">
        <v>2795</v>
      </c>
      <c r="E3489" s="103">
        <v>36</v>
      </c>
      <c r="F3489" s="104" t="s">
        <v>44</v>
      </c>
      <c r="G3489" s="106"/>
      <c r="H3489" s="76" t="s">
        <v>1</v>
      </c>
      <c r="I3489" s="105"/>
      <c r="K3489" s="140" t="str">
        <f t="shared" si="165"/>
        <v>社政業務-社會福利-推行老人福利-獎補助費-對國內團體之捐助</v>
      </c>
      <c r="L3489" s="140" t="str">
        <f t="shared" si="166"/>
        <v>建立社區照顧關懷據點並設置巷弄長照站及建立社區照顧關懷據點</v>
      </c>
      <c r="M3489" s="40" t="str">
        <f t="shared" si="167"/>
        <v>社團法人臺中市篤行關懷協會</v>
      </c>
    </row>
    <row r="3490" spans="1:13" ht="56.25">
      <c r="A3490" s="102" t="s">
        <v>2796</v>
      </c>
      <c r="B3490" s="102" t="s">
        <v>3047</v>
      </c>
      <c r="C3490" s="102" t="s">
        <v>3722</v>
      </c>
      <c r="D3490" s="102" t="s">
        <v>2795</v>
      </c>
      <c r="E3490" s="103">
        <v>36</v>
      </c>
      <c r="F3490" s="104" t="s">
        <v>44</v>
      </c>
      <c r="G3490" s="106"/>
      <c r="H3490" s="76" t="s">
        <v>1</v>
      </c>
      <c r="I3490" s="105"/>
      <c r="K3490" s="140" t="str">
        <f t="shared" si="165"/>
        <v>社政業務-社會福利-推行老人福利-獎補助費-對國內團體之捐助</v>
      </c>
      <c r="L3490" s="140" t="str">
        <f t="shared" si="166"/>
        <v>建立社區照顧關懷據點</v>
      </c>
      <c r="M3490" s="40" t="str">
        <f t="shared" si="167"/>
        <v>臺中市大肚區瑞井社區發展協會</v>
      </c>
    </row>
    <row r="3491" spans="1:13" ht="56.25">
      <c r="A3491" s="102" t="s">
        <v>2796</v>
      </c>
      <c r="B3491" s="102" t="s">
        <v>3047</v>
      </c>
      <c r="C3491" s="102" t="s">
        <v>3723</v>
      </c>
      <c r="D3491" s="102" t="s">
        <v>2795</v>
      </c>
      <c r="E3491" s="103">
        <v>36</v>
      </c>
      <c r="F3491" s="104" t="s">
        <v>44</v>
      </c>
      <c r="G3491" s="106"/>
      <c r="H3491" s="76" t="s">
        <v>1</v>
      </c>
      <c r="I3491" s="105"/>
      <c r="K3491" s="140" t="str">
        <f t="shared" si="165"/>
        <v>社政業務-社會福利-推行老人福利-獎補助費-對國內團體之捐助</v>
      </c>
      <c r="L3491" s="140" t="str">
        <f t="shared" si="166"/>
        <v>建立社區照顧關懷據點</v>
      </c>
      <c r="M3491" s="40" t="str">
        <f t="shared" si="167"/>
        <v>臺中市大肚區營埔社區發展協會</v>
      </c>
    </row>
    <row r="3492" spans="1:13" ht="56.25">
      <c r="A3492" s="102" t="s">
        <v>2796</v>
      </c>
      <c r="B3492" s="102" t="s">
        <v>3042</v>
      </c>
      <c r="C3492" s="102" t="s">
        <v>3289</v>
      </c>
      <c r="D3492" s="102" t="s">
        <v>2795</v>
      </c>
      <c r="E3492" s="103">
        <v>622</v>
      </c>
      <c r="F3492" s="104" t="s">
        <v>44</v>
      </c>
      <c r="G3492" s="106"/>
      <c r="H3492" s="76" t="s">
        <v>1</v>
      </c>
      <c r="I3492" s="105"/>
      <c r="K3492" s="140" t="str">
        <f t="shared" si="165"/>
        <v>社政業務-社會福利-推行老人福利-獎補助費-對國內團體之捐助</v>
      </c>
      <c r="L3492" s="140" t="str">
        <f t="shared" si="166"/>
        <v>建立社區照顧關懷據點並設置巷弄長照站</v>
      </c>
      <c r="M3492" s="40" t="str">
        <f t="shared" si="167"/>
        <v>社團法人臺中市大恆樂齡協會</v>
      </c>
    </row>
    <row r="3493" spans="1:13" ht="75">
      <c r="A3493" s="102" t="s">
        <v>2796</v>
      </c>
      <c r="B3493" s="102" t="s">
        <v>3166</v>
      </c>
      <c r="C3493" s="102" t="s">
        <v>3132</v>
      </c>
      <c r="D3493" s="102" t="s">
        <v>2795</v>
      </c>
      <c r="E3493" s="103">
        <v>29</v>
      </c>
      <c r="F3493" s="104" t="s">
        <v>44</v>
      </c>
      <c r="G3493" s="106"/>
      <c r="H3493" s="76" t="s">
        <v>1</v>
      </c>
      <c r="I3493" s="105"/>
      <c r="K3493" s="140" t="str">
        <f t="shared" si="165"/>
        <v>社政業務-社會福利-推行老人福利-獎補助費-對國內團體之捐助</v>
      </c>
      <c r="L3493" s="140" t="str">
        <f t="shared" si="166"/>
        <v>建立社區照顧關懷據點並設置巷弄長照站之預防及延緩失能照護計畫</v>
      </c>
      <c r="M3493" s="40" t="str">
        <f t="shared" si="167"/>
        <v>臺中市沙鹿區鹿寮社區發展協會</v>
      </c>
    </row>
    <row r="3494" spans="1:13" ht="75">
      <c r="A3494" s="102" t="s">
        <v>2796</v>
      </c>
      <c r="B3494" s="102" t="s">
        <v>3166</v>
      </c>
      <c r="C3494" s="102" t="s">
        <v>3132</v>
      </c>
      <c r="D3494" s="102" t="s">
        <v>2795</v>
      </c>
      <c r="E3494" s="103">
        <v>30</v>
      </c>
      <c r="F3494" s="104" t="s">
        <v>44</v>
      </c>
      <c r="G3494" s="106"/>
      <c r="H3494" s="76" t="s">
        <v>1</v>
      </c>
      <c r="I3494" s="105"/>
      <c r="K3494" s="140" t="str">
        <f t="shared" si="165"/>
        <v>社政業務-社會福利-推行老人福利-獎補助費-對國內團體之捐助</v>
      </c>
      <c r="L3494" s="140" t="str">
        <f t="shared" si="166"/>
        <v>建立社區照顧關懷據點並設置巷弄長照站之預防及延緩失能照護計畫</v>
      </c>
      <c r="M3494" s="40" t="str">
        <f t="shared" si="167"/>
        <v>臺中市沙鹿區鹿寮社區發展協會</v>
      </c>
    </row>
    <row r="3495" spans="1:13" ht="56.25">
      <c r="A3495" s="102" t="s">
        <v>2796</v>
      </c>
      <c r="B3495" s="102" t="s">
        <v>2797</v>
      </c>
      <c r="C3495" s="102" t="s">
        <v>2798</v>
      </c>
      <c r="D3495" s="102" t="s">
        <v>2795</v>
      </c>
      <c r="E3495" s="103">
        <v>1422</v>
      </c>
      <c r="F3495" s="104" t="s">
        <v>44</v>
      </c>
      <c r="G3495" s="106"/>
      <c r="H3495" s="76" t="s">
        <v>1</v>
      </c>
      <c r="I3495" s="105"/>
      <c r="K3495" s="140" t="str">
        <f t="shared" si="165"/>
        <v>社政業務-社會福利-推行老人福利-獎補助費-對國內團體之捐助</v>
      </c>
      <c r="L3495" s="140" t="str">
        <f t="shared" si="166"/>
        <v>附設私立輔順仁愛之家服務費計畫</v>
      </c>
      <c r="M3495" s="40" t="str">
        <f t="shared" si="167"/>
        <v>財團法人台中市順天宮輔順將軍廟</v>
      </c>
    </row>
    <row r="3496" spans="1:13" ht="56.25">
      <c r="A3496" s="102" t="s">
        <v>2796</v>
      </c>
      <c r="B3496" s="102" t="s">
        <v>3042</v>
      </c>
      <c r="C3496" s="102" t="s">
        <v>3152</v>
      </c>
      <c r="D3496" s="102" t="s">
        <v>2795</v>
      </c>
      <c r="E3496" s="103">
        <v>36</v>
      </c>
      <c r="F3496" s="104" t="s">
        <v>44</v>
      </c>
      <c r="G3496" s="106"/>
      <c r="H3496" s="76" t="s">
        <v>1</v>
      </c>
      <c r="I3496" s="105"/>
      <c r="K3496" s="140" t="str">
        <f t="shared" si="165"/>
        <v>社政業務-社會福利-推行老人福利-獎補助費-對國內團體之捐助</v>
      </c>
      <c r="L3496" s="140" t="str">
        <f t="shared" si="166"/>
        <v>建立社區照顧關懷據點並設置巷弄長照站</v>
      </c>
      <c r="M3496" s="40" t="str">
        <f t="shared" si="167"/>
        <v>台中市西屯區永安社區發展協會</v>
      </c>
    </row>
    <row r="3497" spans="1:13" ht="93.75">
      <c r="A3497" s="102" t="s">
        <v>2796</v>
      </c>
      <c r="B3497" s="102" t="s">
        <v>3720</v>
      </c>
      <c r="C3497" s="102" t="s">
        <v>75</v>
      </c>
      <c r="D3497" s="102" t="s">
        <v>2795</v>
      </c>
      <c r="E3497" s="103">
        <v>36</v>
      </c>
      <c r="F3497" s="104" t="s">
        <v>44</v>
      </c>
      <c r="G3497" s="106"/>
      <c r="H3497" s="76" t="s">
        <v>1</v>
      </c>
      <c r="I3497" s="105"/>
      <c r="K3497" s="140" t="str">
        <f t="shared" si="165"/>
        <v>社政業務-社會福利-推行老人福利-獎補助費-對國內團體之捐助</v>
      </c>
      <c r="L3497" s="140" t="str">
        <f t="shared" si="166"/>
        <v>建立社區照顧關懷據點並設置巷弄長照站之預防及延緩失能照護計畫-第二期</v>
      </c>
      <c r="M3497" s="40" t="str">
        <f t="shared" si="167"/>
        <v>臺中市大甲區建興社區發展協會</v>
      </c>
    </row>
    <row r="3498" spans="1:13" ht="75">
      <c r="A3498" s="102" t="s">
        <v>2796</v>
      </c>
      <c r="B3498" s="102" t="s">
        <v>3083</v>
      </c>
      <c r="C3498" s="102" t="s">
        <v>3724</v>
      </c>
      <c r="D3498" s="102" t="s">
        <v>2795</v>
      </c>
      <c r="E3498" s="103">
        <v>19</v>
      </c>
      <c r="F3498" s="104" t="s">
        <v>44</v>
      </c>
      <c r="G3498" s="106"/>
      <c r="H3498" s="76" t="s">
        <v>1</v>
      </c>
      <c r="I3498" s="105"/>
      <c r="K3498" s="140" t="str">
        <f t="shared" si="165"/>
        <v>社政業務-社會福利-推行老人福利-獎補助費-對國內團體之捐助</v>
      </c>
      <c r="L3498" s="140" t="str">
        <f t="shared" si="166"/>
        <v>建立社區照顧關懷據點並設置巷弄長照站之充實設施設備費用-經常門</v>
      </c>
      <c r="M3498" s="40" t="str">
        <f t="shared" si="167"/>
        <v>臺中市新福樂齡關懷協會</v>
      </c>
    </row>
    <row r="3499" spans="1:13" ht="56.25">
      <c r="A3499" s="102" t="s">
        <v>2796</v>
      </c>
      <c r="B3499" s="102" t="s">
        <v>3042</v>
      </c>
      <c r="C3499" s="102" t="s">
        <v>3699</v>
      </c>
      <c r="D3499" s="102" t="s">
        <v>2795</v>
      </c>
      <c r="E3499" s="103">
        <v>30</v>
      </c>
      <c r="F3499" s="104" t="s">
        <v>44</v>
      </c>
      <c r="G3499" s="106"/>
      <c r="H3499" s="76" t="s">
        <v>1</v>
      </c>
      <c r="I3499" s="105"/>
      <c r="K3499" s="140" t="str">
        <f t="shared" si="165"/>
        <v>社政業務-社會福利-推行老人福利-獎補助費-對國內團體之捐助</v>
      </c>
      <c r="L3499" s="140" t="str">
        <f t="shared" si="166"/>
        <v>建立社區照顧關懷據點並設置巷弄長照站</v>
      </c>
      <c r="M3499" s="40" t="str">
        <f t="shared" si="167"/>
        <v>台中市西區藍興社區發展協會</v>
      </c>
    </row>
    <row r="3500" spans="1:13" ht="56.25">
      <c r="A3500" s="102" t="s">
        <v>2796</v>
      </c>
      <c r="B3500" s="102" t="s">
        <v>3042</v>
      </c>
      <c r="C3500" s="102" t="s">
        <v>3724</v>
      </c>
      <c r="D3500" s="102" t="s">
        <v>2795</v>
      </c>
      <c r="E3500" s="103">
        <v>36</v>
      </c>
      <c r="F3500" s="104" t="s">
        <v>44</v>
      </c>
      <c r="G3500" s="106"/>
      <c r="H3500" s="76" t="s">
        <v>1</v>
      </c>
      <c r="I3500" s="105"/>
      <c r="K3500" s="140" t="str">
        <f t="shared" si="165"/>
        <v>社政業務-社會福利-推行老人福利-獎補助費-對國內團體之捐助</v>
      </c>
      <c r="L3500" s="140" t="str">
        <f t="shared" si="166"/>
        <v>建立社區照顧關懷據點並設置巷弄長照站</v>
      </c>
      <c r="M3500" s="40" t="str">
        <f t="shared" si="167"/>
        <v>臺中市新福樂齡關懷協會</v>
      </c>
    </row>
    <row r="3501" spans="1:13" ht="56.25">
      <c r="A3501" s="102" t="s">
        <v>2796</v>
      </c>
      <c r="B3501" s="102" t="s">
        <v>3042</v>
      </c>
      <c r="C3501" s="102" t="s">
        <v>3650</v>
      </c>
      <c r="D3501" s="102" t="s">
        <v>2795</v>
      </c>
      <c r="E3501" s="103">
        <v>36</v>
      </c>
      <c r="F3501" s="104" t="s">
        <v>44</v>
      </c>
      <c r="G3501" s="106"/>
      <c r="H3501" s="76" t="s">
        <v>1</v>
      </c>
      <c r="I3501" s="105"/>
      <c r="K3501" s="140" t="str">
        <f t="shared" si="165"/>
        <v>社政業務-社會福利-推行老人福利-獎補助費-對國內團體之捐助</v>
      </c>
      <c r="L3501" s="140" t="str">
        <f t="shared" si="166"/>
        <v>建立社區照顧關懷據點並設置巷弄長照站</v>
      </c>
      <c r="M3501" s="40" t="str">
        <f t="shared" si="167"/>
        <v>臺中市武陵長壽關懷協會</v>
      </c>
    </row>
    <row r="3502" spans="1:13" ht="56.25">
      <c r="A3502" s="102" t="s">
        <v>2796</v>
      </c>
      <c r="B3502" s="102" t="s">
        <v>3042</v>
      </c>
      <c r="C3502" s="102" t="s">
        <v>3586</v>
      </c>
      <c r="D3502" s="102" t="s">
        <v>2795</v>
      </c>
      <c r="E3502" s="103">
        <v>36</v>
      </c>
      <c r="F3502" s="104" t="s">
        <v>44</v>
      </c>
      <c r="G3502" s="106"/>
      <c r="H3502" s="76" t="s">
        <v>1</v>
      </c>
      <c r="I3502" s="105"/>
      <c r="K3502" s="140" t="str">
        <f t="shared" si="165"/>
        <v>社政業務-社會福利-推行老人福利-獎補助費-對國內團體之捐助</v>
      </c>
      <c r="L3502" s="140" t="str">
        <f t="shared" si="166"/>
        <v>建立社區照顧關懷據點並設置巷弄長照站</v>
      </c>
      <c r="M3502" s="40" t="str">
        <f t="shared" si="167"/>
        <v>社團法人台中市厝邊關懷協會</v>
      </c>
    </row>
    <row r="3503" spans="1:13" ht="56.25">
      <c r="A3503" s="102" t="s">
        <v>2796</v>
      </c>
      <c r="B3503" s="102" t="s">
        <v>3725</v>
      </c>
      <c r="C3503" s="102" t="s">
        <v>2906</v>
      </c>
      <c r="D3503" s="102" t="s">
        <v>2795</v>
      </c>
      <c r="E3503" s="103">
        <v>1727</v>
      </c>
      <c r="F3503" s="104" t="s">
        <v>44</v>
      </c>
      <c r="G3503" s="106"/>
      <c r="H3503" s="76" t="s">
        <v>1</v>
      </c>
      <c r="I3503" s="105"/>
      <c r="K3503" s="140" t="str">
        <f t="shared" si="165"/>
        <v>社政業務-社會福利-推行老人福利-獎補助費-對國內團體之捐助</v>
      </c>
      <c r="L3503" s="140" t="str">
        <f t="shared" si="166"/>
        <v>附設臺中市私立永耕老人養護中心計畫</v>
      </c>
      <c r="M3503" s="40" t="str">
        <f t="shared" si="167"/>
        <v>財團法人臺中市私立永耕社會福利基金會</v>
      </c>
    </row>
    <row r="3504" spans="1:13" ht="56.25">
      <c r="A3504" s="102" t="s">
        <v>2796</v>
      </c>
      <c r="B3504" s="102" t="s">
        <v>3726</v>
      </c>
      <c r="C3504" s="102" t="s">
        <v>3727</v>
      </c>
      <c r="D3504" s="102" t="s">
        <v>2795</v>
      </c>
      <c r="E3504" s="103">
        <v>20</v>
      </c>
      <c r="F3504" s="104" t="s">
        <v>44</v>
      </c>
      <c r="G3504" s="106"/>
      <c r="H3504" s="76" t="s">
        <v>1</v>
      </c>
      <c r="I3504" s="105"/>
      <c r="K3504" s="140" t="str">
        <f t="shared" si="165"/>
        <v>社政業務-社會福利-推行老人福利-獎補助費-對國內團體之捐助</v>
      </c>
      <c r="L3504" s="140" t="str">
        <f t="shared" si="166"/>
        <v>「113年慶祝祖父母節暨模範爺奶表揚」活動</v>
      </c>
      <c r="M3504" s="40" t="str">
        <f t="shared" si="167"/>
        <v>台中市犁頭店長青會</v>
      </c>
    </row>
    <row r="3505" spans="1:13" ht="56.25">
      <c r="A3505" s="102" t="s">
        <v>2796</v>
      </c>
      <c r="B3505" s="102" t="s">
        <v>3042</v>
      </c>
      <c r="C3505" s="102" t="s">
        <v>3728</v>
      </c>
      <c r="D3505" s="102" t="s">
        <v>2795</v>
      </c>
      <c r="E3505" s="103">
        <v>36</v>
      </c>
      <c r="F3505" s="104" t="s">
        <v>44</v>
      </c>
      <c r="G3505" s="106"/>
      <c r="H3505" s="76" t="s">
        <v>1</v>
      </c>
      <c r="I3505" s="105"/>
      <c r="K3505" s="140" t="str">
        <f t="shared" si="165"/>
        <v>社政業務-社會福利-推行老人福利-獎補助費-對國內團體之捐助</v>
      </c>
      <c r="L3505" s="140" t="str">
        <f t="shared" si="166"/>
        <v>建立社區照顧關懷據點並設置巷弄長照站</v>
      </c>
      <c r="M3505" s="40" t="str">
        <f t="shared" si="167"/>
        <v>社團法人臺中市東區富仁社區發展協會</v>
      </c>
    </row>
    <row r="3506" spans="1:13" ht="56.25">
      <c r="A3506" s="102" t="s">
        <v>2796</v>
      </c>
      <c r="B3506" s="102" t="s">
        <v>3047</v>
      </c>
      <c r="C3506" s="102" t="s">
        <v>3134</v>
      </c>
      <c r="D3506" s="102" t="s">
        <v>2795</v>
      </c>
      <c r="E3506" s="103">
        <v>30</v>
      </c>
      <c r="F3506" s="104" t="s">
        <v>44</v>
      </c>
      <c r="G3506" s="106"/>
      <c r="H3506" s="76" t="s">
        <v>1</v>
      </c>
      <c r="I3506" s="105"/>
      <c r="K3506" s="140" t="str">
        <f t="shared" si="165"/>
        <v>社政業務-社會福利-推行老人福利-獎補助費-對國內團體之捐助</v>
      </c>
      <c r="L3506" s="140" t="str">
        <f t="shared" si="166"/>
        <v>建立社區照顧關懷據點</v>
      </c>
      <c r="M3506" s="40" t="str">
        <f t="shared" si="167"/>
        <v>臺中市正緣文教慈善會</v>
      </c>
    </row>
    <row r="3507" spans="1:13" ht="56.25">
      <c r="A3507" s="102" t="s">
        <v>2796</v>
      </c>
      <c r="B3507" s="102" t="s">
        <v>3042</v>
      </c>
      <c r="C3507" s="102" t="s">
        <v>3729</v>
      </c>
      <c r="D3507" s="102" t="s">
        <v>2795</v>
      </c>
      <c r="E3507" s="103">
        <v>36</v>
      </c>
      <c r="F3507" s="104" t="s">
        <v>44</v>
      </c>
      <c r="G3507" s="106"/>
      <c r="H3507" s="76" t="s">
        <v>1</v>
      </c>
      <c r="I3507" s="105"/>
      <c r="K3507" s="140" t="str">
        <f t="shared" si="165"/>
        <v>社政業務-社會福利-推行老人福利-獎補助費-對國內團體之捐助</v>
      </c>
      <c r="L3507" s="140" t="str">
        <f t="shared" si="166"/>
        <v>建立社區照顧關懷據點並設置巷弄長照站</v>
      </c>
      <c r="M3507" s="40" t="str">
        <f t="shared" si="167"/>
        <v>臺中市黎明城鄉發展協會</v>
      </c>
    </row>
    <row r="3508" spans="1:13" ht="56.25">
      <c r="A3508" s="102" t="s">
        <v>2796</v>
      </c>
      <c r="B3508" s="102" t="s">
        <v>3042</v>
      </c>
      <c r="C3508" s="102" t="s">
        <v>369</v>
      </c>
      <c r="D3508" s="102" t="s">
        <v>2795</v>
      </c>
      <c r="E3508" s="103">
        <v>36</v>
      </c>
      <c r="F3508" s="104" t="s">
        <v>44</v>
      </c>
      <c r="G3508" s="106"/>
      <c r="H3508" s="76" t="s">
        <v>1</v>
      </c>
      <c r="I3508" s="105"/>
      <c r="K3508" s="140" t="str">
        <f t="shared" si="165"/>
        <v>社政業務-社會福利-推行老人福利-獎補助費-對國內團體之捐助</v>
      </c>
      <c r="L3508" s="140" t="str">
        <f t="shared" si="166"/>
        <v>建立社區照顧關懷據點並設置巷弄長照站</v>
      </c>
      <c r="M3508" s="40" t="str">
        <f t="shared" si="167"/>
        <v>臺中市石岡區金星社區發展協會</v>
      </c>
    </row>
    <row r="3509" spans="1:13" ht="56.25">
      <c r="A3509" s="102" t="s">
        <v>2796</v>
      </c>
      <c r="B3509" s="102" t="s">
        <v>3042</v>
      </c>
      <c r="C3509" s="102" t="s">
        <v>3730</v>
      </c>
      <c r="D3509" s="102" t="s">
        <v>2795</v>
      </c>
      <c r="E3509" s="103">
        <v>36</v>
      </c>
      <c r="F3509" s="104" t="s">
        <v>44</v>
      </c>
      <c r="G3509" s="106"/>
      <c r="H3509" s="76" t="s">
        <v>1</v>
      </c>
      <c r="I3509" s="105"/>
      <c r="K3509" s="140" t="str">
        <f t="shared" si="165"/>
        <v>社政業務-社會福利-推行老人福利-獎補助費-對國內團體之捐助</v>
      </c>
      <c r="L3509" s="140" t="str">
        <f t="shared" si="166"/>
        <v>建立社區照顧關懷據點並設置巷弄長照站</v>
      </c>
      <c r="M3509" s="40" t="str">
        <f t="shared" si="167"/>
        <v>臺中市龍井區新庄社區發展協會</v>
      </c>
    </row>
    <row r="3510" spans="1:13" ht="56.25">
      <c r="A3510" s="102" t="s">
        <v>2796</v>
      </c>
      <c r="B3510" s="102" t="s">
        <v>3042</v>
      </c>
      <c r="C3510" s="102" t="s">
        <v>3241</v>
      </c>
      <c r="D3510" s="102" t="s">
        <v>2795</v>
      </c>
      <c r="E3510" s="103">
        <v>36</v>
      </c>
      <c r="F3510" s="104" t="s">
        <v>44</v>
      </c>
      <c r="G3510" s="106"/>
      <c r="H3510" s="76" t="s">
        <v>1</v>
      </c>
      <c r="I3510" s="105"/>
      <c r="K3510" s="140" t="str">
        <f t="shared" si="165"/>
        <v>社政業務-社會福利-推行老人福利-獎補助費-對國內團體之捐助</v>
      </c>
      <c r="L3510" s="140" t="str">
        <f t="shared" si="166"/>
        <v>建立社區照顧關懷據點並設置巷弄長照站</v>
      </c>
      <c r="M3510" s="40" t="str">
        <f t="shared" si="167"/>
        <v>社團法人台中市婦幼關懷成長協會</v>
      </c>
    </row>
    <row r="3511" spans="1:13" ht="56.25">
      <c r="A3511" s="102" t="s">
        <v>2796</v>
      </c>
      <c r="B3511" s="102" t="s">
        <v>3042</v>
      </c>
      <c r="C3511" s="102" t="s">
        <v>3731</v>
      </c>
      <c r="D3511" s="102" t="s">
        <v>2795</v>
      </c>
      <c r="E3511" s="103">
        <v>36</v>
      </c>
      <c r="F3511" s="104" t="s">
        <v>44</v>
      </c>
      <c r="G3511" s="106"/>
      <c r="H3511" s="76" t="s">
        <v>1</v>
      </c>
      <c r="I3511" s="105"/>
      <c r="K3511" s="140" t="str">
        <f t="shared" si="165"/>
        <v>社政業務-社會福利-推行老人福利-獎補助費-對國內團體之捐助</v>
      </c>
      <c r="L3511" s="140" t="str">
        <f t="shared" si="166"/>
        <v>建立社區照顧關懷據點並設置巷弄長照站</v>
      </c>
      <c r="M3511" s="40" t="str">
        <f t="shared" si="167"/>
        <v>臺中市西屯區何明社區發展協</v>
      </c>
    </row>
    <row r="3512" spans="1:13" ht="56.25">
      <c r="A3512" s="102" t="s">
        <v>2796</v>
      </c>
      <c r="B3512" s="102" t="s">
        <v>3042</v>
      </c>
      <c r="C3512" s="102" t="s">
        <v>3732</v>
      </c>
      <c r="D3512" s="102" t="s">
        <v>2795</v>
      </c>
      <c r="E3512" s="103">
        <v>36</v>
      </c>
      <c r="F3512" s="104" t="s">
        <v>44</v>
      </c>
      <c r="G3512" s="106"/>
      <c r="H3512" s="76" t="s">
        <v>1</v>
      </c>
      <c r="I3512" s="105"/>
      <c r="K3512" s="140" t="str">
        <f t="shared" si="165"/>
        <v>社政業務-社會福利-推行老人福利-獎補助費-對國內團體之捐助</v>
      </c>
      <c r="L3512" s="140" t="str">
        <f t="shared" si="166"/>
        <v>建立社區照顧關懷據點並設置巷弄長照站</v>
      </c>
      <c r="M3512" s="40" t="str">
        <f t="shared" si="167"/>
        <v>臺中市龍井區新東社區發展協會辦理</v>
      </c>
    </row>
    <row r="3513" spans="1:13" ht="56.25">
      <c r="A3513" s="102" t="s">
        <v>2796</v>
      </c>
      <c r="B3513" s="102" t="s">
        <v>3042</v>
      </c>
      <c r="C3513" s="102" t="s">
        <v>461</v>
      </c>
      <c r="D3513" s="102" t="s">
        <v>2795</v>
      </c>
      <c r="E3513" s="103">
        <v>72</v>
      </c>
      <c r="F3513" s="104" t="s">
        <v>44</v>
      </c>
      <c r="G3513" s="106"/>
      <c r="H3513" s="76" t="s">
        <v>1</v>
      </c>
      <c r="I3513" s="105"/>
      <c r="K3513" s="140" t="str">
        <f t="shared" si="165"/>
        <v>社政業務-社會福利-推行老人福利-獎補助費-對國內團體之捐助</v>
      </c>
      <c r="L3513" s="140" t="str">
        <f t="shared" si="166"/>
        <v>建立社區照顧關懷據點並設置巷弄長照站</v>
      </c>
      <c r="M3513" s="40" t="str">
        <f t="shared" si="167"/>
        <v>臺中市清水老人會</v>
      </c>
    </row>
    <row r="3514" spans="1:13" ht="56.25">
      <c r="A3514" s="102" t="s">
        <v>2796</v>
      </c>
      <c r="B3514" s="102" t="s">
        <v>3042</v>
      </c>
      <c r="C3514" s="102" t="s">
        <v>471</v>
      </c>
      <c r="D3514" s="102" t="s">
        <v>2795</v>
      </c>
      <c r="E3514" s="103">
        <v>72</v>
      </c>
      <c r="F3514" s="104" t="s">
        <v>44</v>
      </c>
      <c r="G3514" s="106"/>
      <c r="H3514" s="76" t="s">
        <v>1</v>
      </c>
      <c r="I3514" s="105"/>
      <c r="K3514" s="140" t="str">
        <f t="shared" si="165"/>
        <v>社政業務-社會福利-推行老人福利-獎補助費-對國內團體之捐助</v>
      </c>
      <c r="L3514" s="140" t="str">
        <f t="shared" si="166"/>
        <v>建立社區照顧關懷據點並設置巷弄長照站</v>
      </c>
      <c r="M3514" s="40" t="str">
        <f t="shared" si="167"/>
        <v>臺中市清水區武鹿社區發展協會</v>
      </c>
    </row>
    <row r="3515" spans="1:13" ht="56.25">
      <c r="A3515" s="102" t="s">
        <v>2796</v>
      </c>
      <c r="B3515" s="102" t="s">
        <v>3042</v>
      </c>
      <c r="C3515" s="102" t="s">
        <v>3669</v>
      </c>
      <c r="D3515" s="102" t="s">
        <v>2795</v>
      </c>
      <c r="E3515" s="103">
        <v>36</v>
      </c>
      <c r="F3515" s="104" t="s">
        <v>44</v>
      </c>
      <c r="G3515" s="106"/>
      <c r="H3515" s="76" t="s">
        <v>1</v>
      </c>
      <c r="I3515" s="105"/>
      <c r="K3515" s="140" t="str">
        <f t="shared" si="165"/>
        <v>社政業務-社會福利-推行老人福利-獎補助費-對國內團體之捐助</v>
      </c>
      <c r="L3515" s="140" t="str">
        <f t="shared" si="166"/>
        <v>建立社區照顧關懷據點並設置巷弄長照站</v>
      </c>
      <c r="M3515" s="40" t="str">
        <f t="shared" si="167"/>
        <v>台中市西屯區上石社區發展協會</v>
      </c>
    </row>
    <row r="3516" spans="1:13" ht="56.25">
      <c r="A3516" s="102" t="s">
        <v>2796</v>
      </c>
      <c r="B3516" s="102" t="s">
        <v>3042</v>
      </c>
      <c r="C3516" s="102" t="s">
        <v>3240</v>
      </c>
      <c r="D3516" s="102" t="s">
        <v>2795</v>
      </c>
      <c r="E3516" s="103">
        <v>10</v>
      </c>
      <c r="F3516" s="104" t="s">
        <v>44</v>
      </c>
      <c r="G3516" s="106"/>
      <c r="H3516" s="76" t="s">
        <v>1</v>
      </c>
      <c r="I3516" s="105"/>
      <c r="K3516" s="140" t="str">
        <f t="shared" si="165"/>
        <v>社政業務-社會福利-推行老人福利-獎補助費-對國內團體之捐助</v>
      </c>
      <c r="L3516" s="140" t="str">
        <f t="shared" si="166"/>
        <v>建立社區照顧關懷據點並設置巷弄長照站</v>
      </c>
      <c r="M3516" s="40" t="str">
        <f t="shared" si="167"/>
        <v>臺中市十三寮聚落發展協會</v>
      </c>
    </row>
    <row r="3517" spans="1:13" ht="56.25">
      <c r="A3517" s="102" t="s">
        <v>2796</v>
      </c>
      <c r="B3517" s="102" t="s">
        <v>3047</v>
      </c>
      <c r="C3517" s="102" t="s">
        <v>3122</v>
      </c>
      <c r="D3517" s="102" t="s">
        <v>2795</v>
      </c>
      <c r="E3517" s="103">
        <v>30</v>
      </c>
      <c r="F3517" s="104" t="s">
        <v>44</v>
      </c>
      <c r="G3517" s="106"/>
      <c r="H3517" s="76" t="s">
        <v>1</v>
      </c>
      <c r="I3517" s="105"/>
      <c r="K3517" s="140" t="str">
        <f t="shared" si="165"/>
        <v>社政業務-社會福利-推行老人福利-獎補助費-對國內團體之捐助</v>
      </c>
      <c r="L3517" s="140" t="str">
        <f t="shared" si="166"/>
        <v>建立社區照顧關懷據點</v>
      </c>
      <c r="M3517" s="40" t="str">
        <f t="shared" si="167"/>
        <v>臺中市大里區瑞城社區發展協會</v>
      </c>
    </row>
    <row r="3518" spans="1:13" ht="56.25">
      <c r="A3518" s="102" t="s">
        <v>2796</v>
      </c>
      <c r="B3518" s="102" t="s">
        <v>3042</v>
      </c>
      <c r="C3518" s="102" t="s">
        <v>3733</v>
      </c>
      <c r="D3518" s="102" t="s">
        <v>2795</v>
      </c>
      <c r="E3518" s="103">
        <v>10</v>
      </c>
      <c r="F3518" s="104" t="s">
        <v>44</v>
      </c>
      <c r="G3518" s="106"/>
      <c r="H3518" s="76" t="s">
        <v>1</v>
      </c>
      <c r="I3518" s="105"/>
      <c r="K3518" s="140" t="str">
        <f t="shared" si="165"/>
        <v>社政業務-社會福利-推行老人福利-獎補助費-對國內團體之捐助</v>
      </c>
      <c r="L3518" s="140" t="str">
        <f t="shared" si="166"/>
        <v>建立社區照顧關懷據點並設置巷弄長照站</v>
      </c>
      <c r="M3518" s="40" t="str">
        <f t="shared" si="167"/>
        <v xml:space="preserve"> 中華民國紅心字會</v>
      </c>
    </row>
    <row r="3519" spans="1:13" ht="93.75">
      <c r="A3519" s="102" t="s">
        <v>3274</v>
      </c>
      <c r="B3519" s="102" t="s">
        <v>3734</v>
      </c>
      <c r="C3519" s="102" t="s">
        <v>3735</v>
      </c>
      <c r="D3519" s="102" t="s">
        <v>2795</v>
      </c>
      <c r="E3519" s="103">
        <v>48</v>
      </c>
      <c r="F3519" s="104" t="s">
        <v>44</v>
      </c>
      <c r="G3519" s="106"/>
      <c r="H3519" s="76" t="s">
        <v>1</v>
      </c>
      <c r="I3519" s="105"/>
      <c r="K3519" s="140" t="str">
        <f t="shared" si="165"/>
        <v>社政業務-社會福利-身心障礙福利-獎補助費-對國內團體之捐助</v>
      </c>
      <c r="L3519" s="140" t="str">
        <f t="shared" si="166"/>
        <v>臺中市德水園身心障礙教養院「113年（上半年）消防安全設備檢測、簽證及申報作業」</v>
      </c>
      <c r="M3519" s="40" t="str">
        <f t="shared" si="167"/>
        <v>財團法人童傳盛文教基金會</v>
      </c>
    </row>
    <row r="3520" spans="1:13" ht="75">
      <c r="A3520" s="102" t="s">
        <v>3274</v>
      </c>
      <c r="B3520" s="102" t="s">
        <v>3736</v>
      </c>
      <c r="C3520" s="102" t="s">
        <v>3735</v>
      </c>
      <c r="D3520" s="102" t="s">
        <v>2795</v>
      </c>
      <c r="E3520" s="103">
        <v>124</v>
      </c>
      <c r="F3520" s="104" t="s">
        <v>44</v>
      </c>
      <c r="G3520" s="106"/>
      <c r="H3520" s="76" t="s">
        <v>1</v>
      </c>
      <c r="I3520" s="105"/>
      <c r="K3520" s="140" t="str">
        <f t="shared" si="165"/>
        <v>社政業務-社會福利-身心障礙福利-獎補助費-對國內團體之捐助</v>
      </c>
      <c r="L3520" s="140" t="str">
        <f t="shared" si="166"/>
        <v>臺中市德水園身心障礙教養院「113年上半年消防設備維修」</v>
      </c>
      <c r="M3520" s="40" t="str">
        <f t="shared" si="167"/>
        <v>財團法人童傳盛文教基金會</v>
      </c>
    </row>
    <row r="3521" spans="1:13" ht="56.25">
      <c r="A3521" s="102" t="s">
        <v>3274</v>
      </c>
      <c r="B3521" s="102" t="s">
        <v>3275</v>
      </c>
      <c r="C3521" s="102" t="s">
        <v>2079</v>
      </c>
      <c r="D3521" s="102" t="s">
        <v>2795</v>
      </c>
      <c r="E3521" s="103">
        <v>881</v>
      </c>
      <c r="F3521" s="104" t="s">
        <v>44</v>
      </c>
      <c r="G3521" s="106"/>
      <c r="H3521" s="76" t="s">
        <v>1</v>
      </c>
      <c r="I3521" s="105"/>
      <c r="K3521" s="140" t="str">
        <f t="shared" si="165"/>
        <v>社政業務-社會福利-身心障礙福利-獎補助費-對國內團體之捐助</v>
      </c>
      <c r="L3521" s="140" t="str">
        <f t="shared" si="166"/>
        <v>身心障礙者嚴重情緒行為正向支持整合模式計畫</v>
      </c>
      <c r="M3521" s="40" t="str">
        <f t="shared" si="167"/>
        <v>財團法人瑪利亞社會福利基金會</v>
      </c>
    </row>
    <row r="3522" spans="1:13" ht="56.25">
      <c r="A3522" s="102" t="s">
        <v>3274</v>
      </c>
      <c r="B3522" s="102" t="s">
        <v>3737</v>
      </c>
      <c r="C3522" s="102" t="s">
        <v>3688</v>
      </c>
      <c r="D3522" s="102" t="s">
        <v>2795</v>
      </c>
      <c r="E3522" s="103">
        <v>407</v>
      </c>
      <c r="F3522" s="104" t="s">
        <v>44</v>
      </c>
      <c r="G3522" s="106"/>
      <c r="H3522" s="76" t="s">
        <v>1</v>
      </c>
      <c r="I3522" s="105"/>
      <c r="K3522" s="140" t="str">
        <f t="shared" si="165"/>
        <v>社政業務-社會福利-身心障礙福利-獎補助費-對國內團體之捐助</v>
      </c>
      <c r="L3522" s="140" t="str">
        <f t="shared" si="166"/>
        <v>113年身心障礙家庭照顧者支持服務補助計畫</v>
      </c>
      <c r="M3522" s="40" t="str">
        <f t="shared" si="167"/>
        <v>社團法人臺中市紅十字會</v>
      </c>
    </row>
    <row r="3523" spans="1:13" ht="56.25">
      <c r="A3523" s="102" t="s">
        <v>3274</v>
      </c>
      <c r="B3523" s="102" t="s">
        <v>3738</v>
      </c>
      <c r="C3523" s="102" t="s">
        <v>3135</v>
      </c>
      <c r="D3523" s="102" t="s">
        <v>2795</v>
      </c>
      <c r="E3523" s="103">
        <v>1552</v>
      </c>
      <c r="F3523" s="104" t="s">
        <v>44</v>
      </c>
      <c r="G3523" s="106"/>
      <c r="H3523" s="76" t="s">
        <v>1</v>
      </c>
      <c r="I3523" s="105"/>
      <c r="K3523" s="140" t="str">
        <f t="shared" si="165"/>
        <v>社政業務-社會福利-身心障礙福利-獎補助費-對國內團體之捐助</v>
      </c>
      <c r="L3523" s="140" t="str">
        <f t="shared" si="166"/>
        <v>113年臺中市身心障礙者社區式日間服務布建計畫</v>
      </c>
      <c r="M3523" s="40" t="str">
        <f t="shared" si="167"/>
        <v>社團法人臺中市長幼關懷協會</v>
      </c>
    </row>
    <row r="3524" spans="1:13" ht="69">
      <c r="A3524" s="102" t="s">
        <v>3274</v>
      </c>
      <c r="B3524" s="102" t="s">
        <v>3291</v>
      </c>
      <c r="C3524" s="102" t="s">
        <v>3739</v>
      </c>
      <c r="D3524" s="102" t="s">
        <v>2795</v>
      </c>
      <c r="E3524" s="103">
        <v>110</v>
      </c>
      <c r="F3524" s="104" t="s">
        <v>44</v>
      </c>
      <c r="G3524" s="106"/>
      <c r="H3524" s="76" t="s">
        <v>1</v>
      </c>
      <c r="I3524" s="105"/>
      <c r="K3524" s="140" t="str">
        <f t="shared" ref="K3524:K3587" si="168">A3524</f>
        <v>社政業務-社會福利-身心障礙福利-獎補助費-對國內團體之捐助</v>
      </c>
      <c r="L3524" s="140" t="str">
        <f t="shared" ref="L3524:L3587" si="169">B3524</f>
        <v>臺中市機構式身心障礙者臨時及短期照顧服務計畫</v>
      </c>
      <c r="M3524" s="40" t="str">
        <f t="shared" ref="M3524:M3587" si="170">C3524</f>
        <v>財團法人台灣兒童暨家庭扶助基金會附設台中市私立家扶發展學園</v>
      </c>
    </row>
    <row r="3525" spans="1:13" ht="56.25">
      <c r="A3525" s="102" t="s">
        <v>3274</v>
      </c>
      <c r="B3525" s="102" t="s">
        <v>3740</v>
      </c>
      <c r="C3525" s="102" t="s">
        <v>3741</v>
      </c>
      <c r="D3525" s="102" t="s">
        <v>2795</v>
      </c>
      <c r="E3525" s="103">
        <v>517</v>
      </c>
      <c r="F3525" s="104" t="s">
        <v>44</v>
      </c>
      <c r="G3525" s="106"/>
      <c r="H3525" s="76" t="s">
        <v>1</v>
      </c>
      <c r="I3525" s="105"/>
      <c r="K3525" s="140" t="str">
        <f t="shared" si="168"/>
        <v>社政業務-社會福利-身心障礙福利-獎補助費-對國內團體之捐助</v>
      </c>
      <c r="L3525" s="140" t="str">
        <f t="shared" si="169"/>
        <v>臺中市身心障礙者自立生活支持計畫</v>
      </c>
      <c r="M3525" s="40" t="str">
        <f t="shared" si="170"/>
        <v>財團法人伊甸社會福利基金會</v>
      </c>
    </row>
    <row r="3526" spans="1:13" ht="75">
      <c r="A3526" s="102" t="s">
        <v>3274</v>
      </c>
      <c r="B3526" s="102" t="s">
        <v>3742</v>
      </c>
      <c r="C3526" s="102" t="s">
        <v>3277</v>
      </c>
      <c r="D3526" s="102" t="s">
        <v>2795</v>
      </c>
      <c r="E3526" s="103">
        <v>51</v>
      </c>
      <c r="F3526" s="104" t="s">
        <v>44</v>
      </c>
      <c r="G3526" s="106"/>
      <c r="H3526" s="76" t="s">
        <v>1</v>
      </c>
      <c r="I3526" s="105"/>
      <c r="K3526" s="140" t="str">
        <f t="shared" si="168"/>
        <v>社政業務-社會福利-身心障礙福利-獎補助費-對國內團體之捐助</v>
      </c>
      <c r="L3526" s="140" t="str">
        <f t="shared" si="169"/>
        <v>113年臺中市到宅式與社區式身心障礙者臨時及短期照顧服務計畫</v>
      </c>
      <c r="M3526" s="40" t="str">
        <f t="shared" si="170"/>
        <v>財團法人台中市私立龍眼林社會福利慈善事業基金會</v>
      </c>
    </row>
    <row r="3527" spans="1:13" ht="56.25">
      <c r="A3527" s="102" t="s">
        <v>3274</v>
      </c>
      <c r="B3527" s="102" t="s">
        <v>3743</v>
      </c>
      <c r="C3527" s="102" t="s">
        <v>2106</v>
      </c>
      <c r="D3527" s="102" t="s">
        <v>2795</v>
      </c>
      <c r="E3527" s="103">
        <v>3</v>
      </c>
      <c r="F3527" s="104" t="s">
        <v>44</v>
      </c>
      <c r="G3527" s="106"/>
      <c r="H3527" s="76" t="s">
        <v>1</v>
      </c>
      <c r="I3527" s="105"/>
      <c r="K3527" s="140" t="str">
        <f t="shared" si="168"/>
        <v>社政業務-社會福利-身心障礙福利-獎補助費-對國內團體之捐助</v>
      </c>
      <c r="L3527" s="140" t="str">
        <f t="shared" si="169"/>
        <v>113年臺中市機構式身心障礙者臨時及短期照顧服務計畫</v>
      </c>
      <c r="M3527" s="40" t="str">
        <f t="shared" si="170"/>
        <v>財團法人瑪利亞社會福利基金會附設瑪利亞學園</v>
      </c>
    </row>
    <row r="3528" spans="1:13" ht="56.25">
      <c r="A3528" s="102" t="s">
        <v>3274</v>
      </c>
      <c r="B3528" s="102" t="s">
        <v>3291</v>
      </c>
      <c r="C3528" s="102" t="s">
        <v>3292</v>
      </c>
      <c r="D3528" s="102" t="s">
        <v>2795</v>
      </c>
      <c r="E3528" s="103">
        <v>11</v>
      </c>
      <c r="F3528" s="104" t="s">
        <v>44</v>
      </c>
      <c r="G3528" s="106"/>
      <c r="H3528" s="76" t="s">
        <v>1</v>
      </c>
      <c r="I3528" s="105"/>
      <c r="K3528" s="140" t="str">
        <f t="shared" si="168"/>
        <v>社政業務-社會福利-身心障礙福利-獎補助費-對國內團體之捐助</v>
      </c>
      <c r="L3528" s="140" t="str">
        <f t="shared" si="169"/>
        <v>臺中市機構式身心障礙者臨時及短期照顧服務計畫</v>
      </c>
      <c r="M3528" s="40" t="str">
        <f t="shared" si="170"/>
        <v>台中市愛心家園</v>
      </c>
    </row>
    <row r="3529" spans="1:13" ht="75">
      <c r="A3529" s="102" t="s">
        <v>3274</v>
      </c>
      <c r="B3529" s="102" t="s">
        <v>3742</v>
      </c>
      <c r="C3529" s="102" t="s">
        <v>3299</v>
      </c>
      <c r="D3529" s="102" t="s">
        <v>2795</v>
      </c>
      <c r="E3529" s="103">
        <v>3</v>
      </c>
      <c r="F3529" s="104" t="s">
        <v>44</v>
      </c>
      <c r="G3529" s="106"/>
      <c r="H3529" s="76" t="s">
        <v>1</v>
      </c>
      <c r="I3529" s="105"/>
      <c r="K3529" s="140" t="str">
        <f t="shared" si="168"/>
        <v>社政業務-社會福利-身心障礙福利-獎補助費-對國內團體之捐助</v>
      </c>
      <c r="L3529" s="140" t="str">
        <f t="shared" si="169"/>
        <v>113年臺中市到宅式與社區式身心障礙者臨時及短期照顧服務計畫</v>
      </c>
      <c r="M3529" s="40" t="str">
        <f t="shared" si="170"/>
        <v>伍愛長期照顧服務有限公司</v>
      </c>
    </row>
    <row r="3530" spans="1:13" ht="75">
      <c r="A3530" s="102" t="s">
        <v>3274</v>
      </c>
      <c r="B3530" s="102" t="s">
        <v>3742</v>
      </c>
      <c r="C3530" s="102" t="s">
        <v>3302</v>
      </c>
      <c r="D3530" s="102" t="s">
        <v>2795</v>
      </c>
      <c r="E3530" s="103">
        <v>16</v>
      </c>
      <c r="F3530" s="104" t="s">
        <v>44</v>
      </c>
      <c r="G3530" s="106"/>
      <c r="H3530" s="76" t="s">
        <v>1</v>
      </c>
      <c r="I3530" s="105"/>
      <c r="K3530" s="140" t="str">
        <f t="shared" si="168"/>
        <v>社政業務-社會福利-身心障礙福利-獎補助費-對國內團體之捐助</v>
      </c>
      <c r="L3530" s="140" t="str">
        <f t="shared" si="169"/>
        <v>113年臺中市到宅式與社區式身心障礙者臨時及短期照顧服務計畫</v>
      </c>
      <c r="M3530" s="40" t="str">
        <f t="shared" si="170"/>
        <v>台灣家安社區關懷服務協會私立家安居家長照機構</v>
      </c>
    </row>
    <row r="3531" spans="1:13" ht="69">
      <c r="A3531" s="102" t="s">
        <v>3274</v>
      </c>
      <c r="B3531" s="102" t="s">
        <v>3291</v>
      </c>
      <c r="C3531" s="102" t="s">
        <v>2155</v>
      </c>
      <c r="D3531" s="102" t="s">
        <v>2795</v>
      </c>
      <c r="E3531" s="103">
        <v>19</v>
      </c>
      <c r="F3531" s="104" t="s">
        <v>44</v>
      </c>
      <c r="G3531" s="106"/>
      <c r="H3531" s="76" t="s">
        <v>1</v>
      </c>
      <c r="I3531" s="105"/>
      <c r="K3531" s="140" t="str">
        <f t="shared" si="168"/>
        <v>社政業務-社會福利-身心障礙福利-獎補助費-對國內團體之捐助</v>
      </c>
      <c r="L3531" s="140" t="str">
        <f t="shared" si="169"/>
        <v>臺中市機構式身心障礙者臨時及短期照顧服務計畫</v>
      </c>
      <c r="M3531" s="40" t="str">
        <f t="shared" si="170"/>
        <v>財團法人天主教會台中教區附設台中市私立慈愛智能發展中心</v>
      </c>
    </row>
    <row r="3532" spans="1:13" ht="56.25">
      <c r="A3532" s="102" t="s">
        <v>3274</v>
      </c>
      <c r="B3532" s="102" t="s">
        <v>3744</v>
      </c>
      <c r="C3532" s="102" t="s">
        <v>3294</v>
      </c>
      <c r="D3532" s="102" t="s">
        <v>2795</v>
      </c>
      <c r="E3532" s="103">
        <v>624</v>
      </c>
      <c r="F3532" s="104" t="s">
        <v>44</v>
      </c>
      <c r="G3532" s="106"/>
      <c r="H3532" s="76" t="s">
        <v>1</v>
      </c>
      <c r="I3532" s="105"/>
      <c r="K3532" s="140" t="str">
        <f t="shared" si="168"/>
        <v>社政業務-社會福利-身心障礙福利-獎補助費-對國內團體之捐助</v>
      </c>
      <c r="L3532" s="140" t="str">
        <f t="shared" si="169"/>
        <v>113年臺中市燒燙傷與顏面損傷者生活重建服務計畫</v>
      </c>
      <c r="M3532" s="40" t="str">
        <f t="shared" si="170"/>
        <v>財團法人陽光社會福利基金會</v>
      </c>
    </row>
    <row r="3533" spans="1:13" ht="56.25">
      <c r="A3533" s="102" t="s">
        <v>3274</v>
      </c>
      <c r="B3533" s="102" t="s">
        <v>3745</v>
      </c>
      <c r="C3533" s="102" t="s">
        <v>3251</v>
      </c>
      <c r="D3533" s="102" t="s">
        <v>2795</v>
      </c>
      <c r="E3533" s="103">
        <v>540</v>
      </c>
      <c r="F3533" s="104" t="s">
        <v>44</v>
      </c>
      <c r="G3533" s="106"/>
      <c r="H3533" s="76" t="s">
        <v>1</v>
      </c>
      <c r="I3533" s="105"/>
      <c r="K3533" s="140" t="str">
        <f t="shared" si="168"/>
        <v>社政業務-社會福利-身心障礙福利-獎補助費-對國內團體之捐助</v>
      </c>
      <c r="L3533" s="140" t="str">
        <f t="shared" si="169"/>
        <v>臺中市成年身心障礙者社區居住與生活服務計畫</v>
      </c>
      <c r="M3533" s="40" t="str">
        <f t="shared" si="170"/>
        <v>財團法人向上社會福利基金會</v>
      </c>
    </row>
    <row r="3534" spans="1:13" ht="56.25">
      <c r="A3534" s="102" t="s">
        <v>3274</v>
      </c>
      <c r="B3534" s="102" t="s">
        <v>3737</v>
      </c>
      <c r="C3534" s="102" t="s">
        <v>3688</v>
      </c>
      <c r="D3534" s="102" t="s">
        <v>2795</v>
      </c>
      <c r="E3534" s="103">
        <v>306</v>
      </c>
      <c r="F3534" s="104" t="s">
        <v>44</v>
      </c>
      <c r="G3534" s="106"/>
      <c r="H3534" s="76" t="s">
        <v>1</v>
      </c>
      <c r="I3534" s="105"/>
      <c r="K3534" s="140" t="str">
        <f t="shared" si="168"/>
        <v>社政業務-社會福利-身心障礙福利-獎補助費-對國內團體之捐助</v>
      </c>
      <c r="L3534" s="140" t="str">
        <f t="shared" si="169"/>
        <v>113年身心障礙家庭照顧者支持服務補助計畫</v>
      </c>
      <c r="M3534" s="40" t="str">
        <f t="shared" si="170"/>
        <v>社團法人臺中市紅十字會</v>
      </c>
    </row>
    <row r="3535" spans="1:13" ht="56.25">
      <c r="A3535" s="102" t="s">
        <v>3274</v>
      </c>
      <c r="B3535" s="102" t="s">
        <v>3746</v>
      </c>
      <c r="C3535" s="102" t="s">
        <v>3288</v>
      </c>
      <c r="D3535" s="102" t="s">
        <v>2795</v>
      </c>
      <c r="E3535" s="103">
        <v>1635</v>
      </c>
      <c r="F3535" s="104" t="s">
        <v>44</v>
      </c>
      <c r="G3535" s="106"/>
      <c r="H3535" s="76" t="s">
        <v>1</v>
      </c>
      <c r="I3535" s="105"/>
      <c r="K3535" s="140" t="str">
        <f t="shared" si="168"/>
        <v>社政業務-社會福利-身心障礙福利-獎補助費-對國內團體之捐助</v>
      </c>
      <c r="L3535" s="140" t="str">
        <f t="shared" si="169"/>
        <v>113年身心障礙者家庭托顧服務</v>
      </c>
      <c r="M3535" s="40" t="str">
        <f t="shared" si="170"/>
        <v>社團法人臺中市山海屯啟智協會</v>
      </c>
    </row>
    <row r="3536" spans="1:13" ht="56.25">
      <c r="A3536" s="102" t="s">
        <v>3274</v>
      </c>
      <c r="B3536" s="102" t="s">
        <v>3747</v>
      </c>
      <c r="C3536" s="102" t="s">
        <v>3287</v>
      </c>
      <c r="D3536" s="102" t="s">
        <v>2795</v>
      </c>
      <c r="E3536" s="103">
        <v>2346</v>
      </c>
      <c r="F3536" s="104" t="s">
        <v>44</v>
      </c>
      <c r="G3536" s="106"/>
      <c r="H3536" s="76" t="s">
        <v>1</v>
      </c>
      <c r="I3536" s="105"/>
      <c r="K3536" s="140" t="str">
        <f t="shared" si="168"/>
        <v>社政業務-社會福利-身心障礙福利-獎補助費-對國內團體之捐助</v>
      </c>
      <c r="L3536" s="140" t="str">
        <f t="shared" si="169"/>
        <v>113年度身心障礙者家庭托顧服務</v>
      </c>
      <c r="M3536" s="40" t="str">
        <f t="shared" si="170"/>
        <v>財團法人臺中市私立肯納自閉症社會福利基金會</v>
      </c>
    </row>
    <row r="3537" spans="1:13" ht="75">
      <c r="A3537" s="102" t="s">
        <v>3274</v>
      </c>
      <c r="B3537" s="102" t="s">
        <v>3742</v>
      </c>
      <c r="C3537" s="102" t="s">
        <v>3748</v>
      </c>
      <c r="D3537" s="102" t="s">
        <v>2795</v>
      </c>
      <c r="E3537" s="103">
        <v>6</v>
      </c>
      <c r="F3537" s="104" t="s">
        <v>44</v>
      </c>
      <c r="G3537" s="106"/>
      <c r="H3537" s="76" t="s">
        <v>1</v>
      </c>
      <c r="I3537" s="105"/>
      <c r="K3537" s="140" t="str">
        <f t="shared" si="168"/>
        <v>社政業務-社會福利-身心障礙福利-獎補助費-對國內團體之捐助</v>
      </c>
      <c r="L3537" s="140" t="str">
        <f t="shared" si="169"/>
        <v>113年臺中市到宅式與社區式身心障礙者臨時及短期照顧服務計畫</v>
      </c>
      <c r="M3537" s="40" t="str">
        <f t="shared" si="170"/>
        <v>祥和長照服務有限公司私立祥和居家長照機構黃玉觀</v>
      </c>
    </row>
    <row r="3538" spans="1:13" ht="75">
      <c r="A3538" s="102" t="s">
        <v>3274</v>
      </c>
      <c r="B3538" s="102" t="s">
        <v>3742</v>
      </c>
      <c r="C3538" s="102" t="s">
        <v>3749</v>
      </c>
      <c r="D3538" s="102" t="s">
        <v>2795</v>
      </c>
      <c r="E3538" s="103">
        <v>5</v>
      </c>
      <c r="F3538" s="104" t="s">
        <v>44</v>
      </c>
      <c r="G3538" s="106"/>
      <c r="H3538" s="76" t="s">
        <v>1</v>
      </c>
      <c r="I3538" s="105"/>
      <c r="K3538" s="140" t="str">
        <f t="shared" si="168"/>
        <v>社政業務-社會福利-身心障礙福利-獎補助費-對國內團體之捐助</v>
      </c>
      <c r="L3538" s="140" t="str">
        <f t="shared" si="169"/>
        <v>113年臺中市到宅式與社區式身心障礙者臨時及短期照顧服務計畫</v>
      </c>
      <c r="M3538" s="40" t="str">
        <f t="shared" si="170"/>
        <v>社團法人苗栗縣智障福利協進會</v>
      </c>
    </row>
    <row r="3539" spans="1:13" ht="56.25">
      <c r="A3539" s="102" t="s">
        <v>3274</v>
      </c>
      <c r="B3539" s="102" t="s">
        <v>3282</v>
      </c>
      <c r="C3539" s="102" t="s">
        <v>3288</v>
      </c>
      <c r="D3539" s="102" t="s">
        <v>2795</v>
      </c>
      <c r="E3539" s="103">
        <v>969</v>
      </c>
      <c r="F3539" s="104" t="s">
        <v>44</v>
      </c>
      <c r="G3539" s="106"/>
      <c r="H3539" s="76" t="s">
        <v>1</v>
      </c>
      <c r="I3539" s="105"/>
      <c r="K3539" s="140" t="str">
        <f t="shared" si="168"/>
        <v>社政業務-社會福利-身心障礙福利-獎補助費-對國內團體之捐助</v>
      </c>
      <c r="L3539" s="140" t="str">
        <f t="shared" si="169"/>
        <v>臺中市身心障礙者社區日間作業設施服務計畫</v>
      </c>
      <c r="M3539" s="40" t="str">
        <f t="shared" si="170"/>
        <v>社團法人臺中市山海屯啟智協會</v>
      </c>
    </row>
    <row r="3540" spans="1:13" ht="56.25">
      <c r="A3540" s="102" t="s">
        <v>3274</v>
      </c>
      <c r="B3540" s="102" t="s">
        <v>3282</v>
      </c>
      <c r="C3540" s="102" t="s">
        <v>3296</v>
      </c>
      <c r="D3540" s="102" t="s">
        <v>2795</v>
      </c>
      <c r="E3540" s="103">
        <v>805</v>
      </c>
      <c r="F3540" s="104" t="s">
        <v>44</v>
      </c>
      <c r="G3540" s="106"/>
      <c r="H3540" s="76" t="s">
        <v>1</v>
      </c>
      <c r="I3540" s="105"/>
      <c r="K3540" s="140" t="str">
        <f t="shared" si="168"/>
        <v>社政業務-社會福利-身心障礙福利-獎補助費-對國內團體之捐助</v>
      </c>
      <c r="L3540" s="140" t="str">
        <f t="shared" si="169"/>
        <v>臺中市身心障礙者社區日間作業設施服務計畫</v>
      </c>
      <c r="M3540" s="40" t="str">
        <f t="shared" si="170"/>
        <v>社團法人台灣福氣社區關懷協會</v>
      </c>
    </row>
    <row r="3541" spans="1:13" ht="56.25">
      <c r="A3541" s="102" t="s">
        <v>3274</v>
      </c>
      <c r="B3541" s="102" t="s">
        <v>3282</v>
      </c>
      <c r="C3541" s="102" t="s">
        <v>3298</v>
      </c>
      <c r="D3541" s="102" t="s">
        <v>2795</v>
      </c>
      <c r="E3541" s="103">
        <v>806</v>
      </c>
      <c r="F3541" s="104" t="s">
        <v>44</v>
      </c>
      <c r="G3541" s="106"/>
      <c r="H3541" s="76" t="s">
        <v>1</v>
      </c>
      <c r="I3541" s="105"/>
      <c r="K3541" s="140" t="str">
        <f t="shared" si="168"/>
        <v>社政業務-社會福利-身心障礙福利-獎補助費-對國內團體之捐助</v>
      </c>
      <c r="L3541" s="140" t="str">
        <f t="shared" si="169"/>
        <v>臺中市身心障礙者社區日間作業設施服務計畫</v>
      </c>
      <c r="M3541" s="40" t="str">
        <f t="shared" si="170"/>
        <v>財團法人中華民國唐氏症基金會</v>
      </c>
    </row>
    <row r="3542" spans="1:13" ht="56.25">
      <c r="A3542" s="102" t="s">
        <v>3274</v>
      </c>
      <c r="B3542" s="102" t="s">
        <v>3282</v>
      </c>
      <c r="C3542" s="102" t="s">
        <v>3750</v>
      </c>
      <c r="D3542" s="102" t="s">
        <v>2795</v>
      </c>
      <c r="E3542" s="103">
        <v>1016</v>
      </c>
      <c r="F3542" s="104" t="s">
        <v>44</v>
      </c>
      <c r="G3542" s="106"/>
      <c r="H3542" s="76" t="s">
        <v>1</v>
      </c>
      <c r="I3542" s="105"/>
      <c r="K3542" s="140" t="str">
        <f t="shared" si="168"/>
        <v>社政業務-社會福利-身心障礙福利-獎補助費-對國內團體之捐助</v>
      </c>
      <c r="L3542" s="140" t="str">
        <f t="shared" si="169"/>
        <v>臺中市身心障礙者社區日間作業設施服務計畫</v>
      </c>
      <c r="M3542" s="40" t="str">
        <f t="shared" si="170"/>
        <v>財團法人台南市私立蓮心園社會福利慈善事業基金會</v>
      </c>
    </row>
    <row r="3543" spans="1:13" ht="56.25">
      <c r="A3543" s="102" t="s">
        <v>3274</v>
      </c>
      <c r="B3543" s="102" t="s">
        <v>3282</v>
      </c>
      <c r="C3543" s="102" t="s">
        <v>2079</v>
      </c>
      <c r="D3543" s="102" t="s">
        <v>2795</v>
      </c>
      <c r="E3543" s="103">
        <v>1489</v>
      </c>
      <c r="F3543" s="104" t="s">
        <v>44</v>
      </c>
      <c r="G3543" s="106"/>
      <c r="H3543" s="76" t="s">
        <v>1</v>
      </c>
      <c r="I3543" s="105"/>
      <c r="K3543" s="140" t="str">
        <f t="shared" si="168"/>
        <v>社政業務-社會福利-身心障礙福利-獎補助費-對國內團體之捐助</v>
      </c>
      <c r="L3543" s="140" t="str">
        <f t="shared" si="169"/>
        <v>臺中市身心障礙者社區日間作業設施服務計畫</v>
      </c>
      <c r="M3543" s="40" t="str">
        <f t="shared" si="170"/>
        <v>財團法人瑪利亞社會福利基金會</v>
      </c>
    </row>
    <row r="3544" spans="1:13" ht="56.25">
      <c r="A3544" s="102" t="s">
        <v>3274</v>
      </c>
      <c r="B3544" s="102" t="s">
        <v>3282</v>
      </c>
      <c r="C3544" s="102" t="s">
        <v>3750</v>
      </c>
      <c r="D3544" s="102" t="s">
        <v>2795</v>
      </c>
      <c r="E3544" s="103">
        <v>1137</v>
      </c>
      <c r="F3544" s="104" t="s">
        <v>44</v>
      </c>
      <c r="G3544" s="106"/>
      <c r="H3544" s="76" t="s">
        <v>1</v>
      </c>
      <c r="I3544" s="105"/>
      <c r="K3544" s="140" t="str">
        <f t="shared" si="168"/>
        <v>社政業務-社會福利-身心障礙福利-獎補助費-對國內團體之捐助</v>
      </c>
      <c r="L3544" s="140" t="str">
        <f t="shared" si="169"/>
        <v>臺中市身心障礙者社區日間作業設施服務計畫</v>
      </c>
      <c r="M3544" s="40" t="str">
        <f t="shared" si="170"/>
        <v>財團法人台南市私立蓮心園社會福利慈善事業基金會</v>
      </c>
    </row>
    <row r="3545" spans="1:13" ht="56.25">
      <c r="A3545" s="102" t="s">
        <v>3274</v>
      </c>
      <c r="B3545" s="102" t="s">
        <v>3746</v>
      </c>
      <c r="C3545" s="102" t="s">
        <v>3287</v>
      </c>
      <c r="D3545" s="102" t="s">
        <v>2795</v>
      </c>
      <c r="E3545" s="103">
        <v>1790</v>
      </c>
      <c r="F3545" s="104" t="s">
        <v>44</v>
      </c>
      <c r="G3545" s="106"/>
      <c r="H3545" s="76" t="s">
        <v>1</v>
      </c>
      <c r="I3545" s="105"/>
      <c r="K3545" s="140" t="str">
        <f t="shared" si="168"/>
        <v>社政業務-社會福利-身心障礙福利-獎補助費-對國內團體之捐助</v>
      </c>
      <c r="L3545" s="140" t="str">
        <f t="shared" si="169"/>
        <v>113年身心障礙者家庭托顧服務</v>
      </c>
      <c r="M3545" s="40" t="str">
        <f t="shared" si="170"/>
        <v>財團法人臺中市私立肯納自閉症社會福利基金會</v>
      </c>
    </row>
    <row r="3546" spans="1:13" ht="75">
      <c r="A3546" s="102" t="s">
        <v>3274</v>
      </c>
      <c r="B3546" s="102" t="s">
        <v>3742</v>
      </c>
      <c r="C3546" s="102" t="s">
        <v>3287</v>
      </c>
      <c r="D3546" s="102" t="s">
        <v>2795</v>
      </c>
      <c r="E3546" s="103">
        <v>52</v>
      </c>
      <c r="F3546" s="104" t="s">
        <v>44</v>
      </c>
      <c r="G3546" s="106"/>
      <c r="H3546" s="76" t="s">
        <v>1</v>
      </c>
      <c r="I3546" s="105"/>
      <c r="K3546" s="140" t="str">
        <f t="shared" si="168"/>
        <v>社政業務-社會福利-身心障礙福利-獎補助費-對國內團體之捐助</v>
      </c>
      <c r="L3546" s="140" t="str">
        <f t="shared" si="169"/>
        <v>113年臺中市到宅式與社區式身心障礙者臨時及短期照顧服務計畫</v>
      </c>
      <c r="M3546" s="40" t="str">
        <f t="shared" si="170"/>
        <v>財團法人臺中市私立肯納自閉症社會福利基金會</v>
      </c>
    </row>
    <row r="3547" spans="1:13" ht="56.25">
      <c r="A3547" s="102" t="s">
        <v>3274</v>
      </c>
      <c r="B3547" s="102" t="s">
        <v>3745</v>
      </c>
      <c r="C3547" s="102" t="s">
        <v>3751</v>
      </c>
      <c r="D3547" s="102" t="s">
        <v>2795</v>
      </c>
      <c r="E3547" s="103">
        <v>879</v>
      </c>
      <c r="F3547" s="104" t="s">
        <v>44</v>
      </c>
      <c r="G3547" s="106"/>
      <c r="H3547" s="76" t="s">
        <v>1</v>
      </c>
      <c r="I3547" s="105"/>
      <c r="K3547" s="140" t="str">
        <f t="shared" si="168"/>
        <v>社政業務-社會福利-身心障礙福利-獎補助費-對國內團體之捐助</v>
      </c>
      <c r="L3547" s="140" t="str">
        <f t="shared" si="169"/>
        <v>臺中市成年身心障礙者社區居住與生活服務計畫</v>
      </c>
      <c r="M3547" s="40" t="str">
        <f t="shared" si="170"/>
        <v>社團法人台中市智障者家長協會</v>
      </c>
    </row>
    <row r="3548" spans="1:13" ht="56.25">
      <c r="A3548" s="102" t="s">
        <v>3274</v>
      </c>
      <c r="B3548" s="102" t="s">
        <v>3752</v>
      </c>
      <c r="C3548" s="102" t="s">
        <v>3753</v>
      </c>
      <c r="D3548" s="102" t="s">
        <v>2795</v>
      </c>
      <c r="E3548" s="103">
        <v>969</v>
      </c>
      <c r="F3548" s="104" t="s">
        <v>44</v>
      </c>
      <c r="G3548" s="106"/>
      <c r="H3548" s="76" t="s">
        <v>1</v>
      </c>
      <c r="I3548" s="105"/>
      <c r="K3548" s="140" t="str">
        <f t="shared" si="168"/>
        <v>社政業務-社會福利-身心障礙福利-獎補助費-對國內團體之捐助</v>
      </c>
      <c r="L3548" s="140" t="str">
        <f t="shared" si="169"/>
        <v>113年臺中市身心障礙者社區式日間照顧服務計畫</v>
      </c>
      <c r="M3548" s="40" t="str">
        <f t="shared" si="170"/>
        <v>社團法人臺中市蓮心自強服務協會</v>
      </c>
    </row>
    <row r="3549" spans="1:13" ht="56.25">
      <c r="A3549" s="102" t="s">
        <v>3274</v>
      </c>
      <c r="B3549" s="102" t="s">
        <v>3752</v>
      </c>
      <c r="C3549" s="102" t="s">
        <v>3296</v>
      </c>
      <c r="D3549" s="102" t="s">
        <v>2795</v>
      </c>
      <c r="E3549" s="103">
        <v>1095</v>
      </c>
      <c r="F3549" s="104" t="s">
        <v>44</v>
      </c>
      <c r="G3549" s="106"/>
      <c r="H3549" s="76" t="s">
        <v>1</v>
      </c>
      <c r="I3549" s="105"/>
      <c r="K3549" s="140" t="str">
        <f t="shared" si="168"/>
        <v>社政業務-社會福利-身心障礙福利-獎補助費-對國內團體之捐助</v>
      </c>
      <c r="L3549" s="140" t="str">
        <f t="shared" si="169"/>
        <v>113年臺中市身心障礙者社區式日間照顧服務計畫</v>
      </c>
      <c r="M3549" s="40" t="str">
        <f t="shared" si="170"/>
        <v>社團法人台灣福氣社區關懷協會</v>
      </c>
    </row>
    <row r="3550" spans="1:13" ht="56.25">
      <c r="A3550" s="102" t="s">
        <v>3274</v>
      </c>
      <c r="B3550" s="102" t="s">
        <v>3754</v>
      </c>
      <c r="C3550" s="102" t="s">
        <v>3755</v>
      </c>
      <c r="D3550" s="102" t="s">
        <v>2795</v>
      </c>
      <c r="E3550" s="103">
        <v>930</v>
      </c>
      <c r="F3550" s="104" t="s">
        <v>44</v>
      </c>
      <c r="G3550" s="106"/>
      <c r="H3550" s="76" t="s">
        <v>1</v>
      </c>
      <c r="I3550" s="105"/>
      <c r="K3550" s="140" t="str">
        <f t="shared" si="168"/>
        <v>社政業務-社會福利-身心障礙福利-獎補助費-對國內團體之捐助</v>
      </c>
      <c r="L3550" s="140" t="str">
        <f t="shared" si="169"/>
        <v>113年度臺中市身心障礙者社區式日間照顧服務計畫</v>
      </c>
      <c r="M3550" s="40" t="str">
        <f t="shared" si="170"/>
        <v>社團法人中華民國微光社會福利協會</v>
      </c>
    </row>
    <row r="3551" spans="1:13" ht="56.25">
      <c r="A3551" s="102" t="s">
        <v>3274</v>
      </c>
      <c r="B3551" s="102" t="s">
        <v>3756</v>
      </c>
      <c r="C3551" s="102" t="s">
        <v>3279</v>
      </c>
      <c r="D3551" s="102" t="s">
        <v>2795</v>
      </c>
      <c r="E3551" s="103">
        <v>306</v>
      </c>
      <c r="F3551" s="104" t="s">
        <v>44</v>
      </c>
      <c r="G3551" s="106"/>
      <c r="H3551" s="76" t="s">
        <v>1</v>
      </c>
      <c r="I3551" s="105"/>
      <c r="K3551" s="140" t="str">
        <f t="shared" si="168"/>
        <v>社政業務-社會福利-身心障礙福利-獎補助費-對國內團體之捐助</v>
      </c>
      <c r="L3551" s="140" t="str">
        <f t="shared" si="169"/>
        <v>113臺中市辦理身心障礙者社區式服務輔導計畫</v>
      </c>
      <c r="M3551" s="40" t="str">
        <f t="shared" si="170"/>
        <v>中華民國幸福家庭促進協會</v>
      </c>
    </row>
    <row r="3552" spans="1:13" ht="56.25">
      <c r="A3552" s="102" t="s">
        <v>3274</v>
      </c>
      <c r="B3552" s="102" t="s">
        <v>3282</v>
      </c>
      <c r="C3552" s="102" t="s">
        <v>3757</v>
      </c>
      <c r="D3552" s="102" t="s">
        <v>2795</v>
      </c>
      <c r="E3552" s="103">
        <v>1384</v>
      </c>
      <c r="F3552" s="104" t="s">
        <v>44</v>
      </c>
      <c r="G3552" s="106"/>
      <c r="H3552" s="76" t="s">
        <v>1</v>
      </c>
      <c r="I3552" s="105"/>
      <c r="K3552" s="140" t="str">
        <f t="shared" si="168"/>
        <v>社政業務-社會福利-身心障礙福利-獎補助費-對國內團體之捐助</v>
      </c>
      <c r="L3552" s="140" t="str">
        <f t="shared" si="169"/>
        <v>臺中市身心障礙者社區日間作業設施服務計畫</v>
      </c>
      <c r="M3552" s="40" t="str">
        <f t="shared" si="170"/>
        <v>財團法人臺中市私立十方社會福利慈善事業基金會</v>
      </c>
    </row>
    <row r="3553" spans="1:13" ht="69">
      <c r="A3553" s="102" t="s">
        <v>3274</v>
      </c>
      <c r="B3553" s="102" t="s">
        <v>3752</v>
      </c>
      <c r="C3553" s="102" t="s">
        <v>3758</v>
      </c>
      <c r="D3553" s="102" t="s">
        <v>2795</v>
      </c>
      <c r="E3553" s="103">
        <v>888</v>
      </c>
      <c r="F3553" s="104" t="s">
        <v>44</v>
      </c>
      <c r="G3553" s="106"/>
      <c r="H3553" s="76" t="s">
        <v>1</v>
      </c>
      <c r="I3553" s="105"/>
      <c r="K3553" s="140" t="str">
        <f t="shared" si="168"/>
        <v>社政業務-社會福利-身心障礙福利-獎補助費-對國內團體之捐助</v>
      </c>
      <c r="L3553" s="140" t="str">
        <f t="shared" si="169"/>
        <v>113年臺中市身心障礙者社區式日間照顧服務計畫</v>
      </c>
      <c r="M3553" s="40" t="str">
        <f t="shared" si="170"/>
        <v>財團法人瑪利亞社會福利基金會附設瑪利亞霧峰教養家園</v>
      </c>
    </row>
    <row r="3554" spans="1:13" ht="56.25">
      <c r="A3554" s="102" t="s">
        <v>3274</v>
      </c>
      <c r="B3554" s="102" t="s">
        <v>3754</v>
      </c>
      <c r="C3554" s="102" t="s">
        <v>2184</v>
      </c>
      <c r="D3554" s="102" t="s">
        <v>2795</v>
      </c>
      <c r="E3554" s="103">
        <v>85</v>
      </c>
      <c r="F3554" s="104" t="s">
        <v>44</v>
      </c>
      <c r="G3554" s="106"/>
      <c r="H3554" s="76" t="s">
        <v>1</v>
      </c>
      <c r="I3554" s="105"/>
      <c r="K3554" s="140" t="str">
        <f t="shared" si="168"/>
        <v>社政業務-社會福利-身心障礙福利-獎補助費-對國內團體之捐助</v>
      </c>
      <c r="L3554" s="140" t="str">
        <f t="shared" si="169"/>
        <v>113年度臺中市身心障礙者社區式日間照顧服務計畫</v>
      </c>
      <c r="M3554" s="40" t="str">
        <f t="shared" si="170"/>
        <v>社團法人台中市自閉症教育協進會捐款專戶</v>
      </c>
    </row>
    <row r="3555" spans="1:13" ht="56.25">
      <c r="A3555" s="102" t="s">
        <v>3274</v>
      </c>
      <c r="B3555" s="102" t="s">
        <v>3745</v>
      </c>
      <c r="C3555" s="102" t="s">
        <v>2079</v>
      </c>
      <c r="D3555" s="102" t="s">
        <v>2795</v>
      </c>
      <c r="E3555" s="103">
        <v>824</v>
      </c>
      <c r="F3555" s="104" t="s">
        <v>44</v>
      </c>
      <c r="G3555" s="106"/>
      <c r="H3555" s="76" t="s">
        <v>1</v>
      </c>
      <c r="I3555" s="105"/>
      <c r="K3555" s="140" t="str">
        <f t="shared" si="168"/>
        <v>社政業務-社會福利-身心障礙福利-獎補助費-對國內團體之捐助</v>
      </c>
      <c r="L3555" s="140" t="str">
        <f t="shared" si="169"/>
        <v>臺中市成年身心障礙者社區居住與生活服務計畫</v>
      </c>
      <c r="M3555" s="40" t="str">
        <f t="shared" si="170"/>
        <v>財團法人瑪利亞社會福利基金會</v>
      </c>
    </row>
    <row r="3556" spans="1:13" ht="56.25">
      <c r="A3556" s="102" t="s">
        <v>3274</v>
      </c>
      <c r="B3556" s="102" t="s">
        <v>3745</v>
      </c>
      <c r="C3556" s="102" t="s">
        <v>2079</v>
      </c>
      <c r="D3556" s="102" t="s">
        <v>2795</v>
      </c>
      <c r="E3556" s="103">
        <v>677</v>
      </c>
      <c r="F3556" s="104" t="s">
        <v>44</v>
      </c>
      <c r="G3556" s="106"/>
      <c r="H3556" s="76" t="s">
        <v>1</v>
      </c>
      <c r="I3556" s="105"/>
      <c r="K3556" s="140" t="str">
        <f t="shared" si="168"/>
        <v>社政業務-社會福利-身心障礙福利-獎補助費-對國內團體之捐助</v>
      </c>
      <c r="L3556" s="140" t="str">
        <f t="shared" si="169"/>
        <v>臺中市成年身心障礙者社區居住與生活服務計畫</v>
      </c>
      <c r="M3556" s="40" t="str">
        <f t="shared" si="170"/>
        <v>財團法人瑪利亞社會福利基金會</v>
      </c>
    </row>
    <row r="3557" spans="1:13" ht="56.25">
      <c r="A3557" s="102" t="s">
        <v>3274</v>
      </c>
      <c r="B3557" s="102" t="s">
        <v>3282</v>
      </c>
      <c r="C3557" s="102" t="s">
        <v>3688</v>
      </c>
      <c r="D3557" s="102" t="s">
        <v>2795</v>
      </c>
      <c r="E3557" s="103">
        <v>1180</v>
      </c>
      <c r="F3557" s="104" t="s">
        <v>44</v>
      </c>
      <c r="G3557" s="106"/>
      <c r="H3557" s="76" t="s">
        <v>1</v>
      </c>
      <c r="I3557" s="105"/>
      <c r="K3557" s="140" t="str">
        <f t="shared" si="168"/>
        <v>社政業務-社會福利-身心障礙福利-獎補助費-對國內團體之捐助</v>
      </c>
      <c r="L3557" s="140" t="str">
        <f t="shared" si="169"/>
        <v>臺中市身心障礙者社區日間作業設施服務計畫</v>
      </c>
      <c r="M3557" s="40" t="str">
        <f t="shared" si="170"/>
        <v>社團法人臺中市紅十字會</v>
      </c>
    </row>
    <row r="3558" spans="1:13" ht="56.25">
      <c r="A3558" s="102" t="s">
        <v>3274</v>
      </c>
      <c r="B3558" s="102" t="s">
        <v>3282</v>
      </c>
      <c r="C3558" s="102" t="s">
        <v>3295</v>
      </c>
      <c r="D3558" s="102" t="s">
        <v>2795</v>
      </c>
      <c r="E3558" s="103">
        <v>579</v>
      </c>
      <c r="F3558" s="104" t="s">
        <v>44</v>
      </c>
      <c r="G3558" s="106"/>
      <c r="H3558" s="76" t="s">
        <v>1</v>
      </c>
      <c r="I3558" s="105"/>
      <c r="K3558" s="140" t="str">
        <f t="shared" si="168"/>
        <v>社政業務-社會福利-身心障礙福利-獎補助費-對國內團體之捐助</v>
      </c>
      <c r="L3558" s="140" t="str">
        <f t="shared" si="169"/>
        <v>臺中市身心障礙者社區日間作業設施服務計畫</v>
      </c>
      <c r="M3558" s="40" t="str">
        <f t="shared" si="170"/>
        <v>社團法人台中市康復之友協會</v>
      </c>
    </row>
    <row r="3559" spans="1:13" ht="56.25">
      <c r="A3559" s="102" t="s">
        <v>3274</v>
      </c>
      <c r="B3559" s="102" t="s">
        <v>3745</v>
      </c>
      <c r="C3559" s="102" t="s">
        <v>3759</v>
      </c>
      <c r="D3559" s="102" t="s">
        <v>2795</v>
      </c>
      <c r="E3559" s="103">
        <v>608</v>
      </c>
      <c r="F3559" s="104" t="s">
        <v>44</v>
      </c>
      <c r="G3559" s="106"/>
      <c r="H3559" s="76" t="s">
        <v>1</v>
      </c>
      <c r="I3559" s="105"/>
      <c r="K3559" s="140" t="str">
        <f t="shared" si="168"/>
        <v>社政業務-社會福利-身心障礙福利-獎補助費-對國內團體之捐助</v>
      </c>
      <c r="L3559" s="140" t="str">
        <f t="shared" si="169"/>
        <v>臺中市成年身心障礙者社區居住與生活服務計畫</v>
      </c>
      <c r="M3559" s="40" t="str">
        <f t="shared" si="170"/>
        <v>立達啟能訓練中心蘇耀文</v>
      </c>
    </row>
    <row r="3560" spans="1:13" ht="56.25">
      <c r="A3560" s="102" t="s">
        <v>3274</v>
      </c>
      <c r="B3560" s="102" t="s">
        <v>3282</v>
      </c>
      <c r="C3560" s="102" t="s">
        <v>3297</v>
      </c>
      <c r="D3560" s="102" t="s">
        <v>2795</v>
      </c>
      <c r="E3560" s="103">
        <v>843</v>
      </c>
      <c r="F3560" s="104" t="s">
        <v>44</v>
      </c>
      <c r="G3560" s="106"/>
      <c r="H3560" s="76" t="s">
        <v>1</v>
      </c>
      <c r="I3560" s="105"/>
      <c r="K3560" s="140" t="str">
        <f t="shared" si="168"/>
        <v>社政業務-社會福利-身心障礙福利-獎補助費-對國內團體之捐助</v>
      </c>
      <c r="L3560" s="140" t="str">
        <f t="shared" si="169"/>
        <v>臺中市身心障礙者社區日間作業設施服務計畫</v>
      </c>
      <c r="M3560" s="40" t="str">
        <f t="shared" si="170"/>
        <v>財團法人臺中市私立信望愛智能發展中心</v>
      </c>
    </row>
    <row r="3561" spans="1:13" ht="56.25">
      <c r="A3561" s="102" t="s">
        <v>3274</v>
      </c>
      <c r="B3561" s="102" t="s">
        <v>3282</v>
      </c>
      <c r="C3561" s="102" t="s">
        <v>3283</v>
      </c>
      <c r="D3561" s="102" t="s">
        <v>2795</v>
      </c>
      <c r="E3561" s="103">
        <v>999</v>
      </c>
      <c r="F3561" s="104" t="s">
        <v>44</v>
      </c>
      <c r="G3561" s="106"/>
      <c r="H3561" s="76" t="s">
        <v>1</v>
      </c>
      <c r="I3561" s="105"/>
      <c r="K3561" s="140" t="str">
        <f t="shared" si="168"/>
        <v>社政業務-社會福利-身心障礙福利-獎補助費-對國內團體之捐助</v>
      </c>
      <c r="L3561" s="140" t="str">
        <f t="shared" si="169"/>
        <v>臺中市身心障礙者社區日間作業設施服務計畫</v>
      </c>
      <c r="M3561" s="40" t="str">
        <f t="shared" si="170"/>
        <v>社團法人臺中市身心障礙者福利關懷協會</v>
      </c>
    </row>
    <row r="3562" spans="1:13" ht="56.25">
      <c r="A3562" s="102" t="s">
        <v>3274</v>
      </c>
      <c r="B3562" s="102" t="s">
        <v>3752</v>
      </c>
      <c r="C3562" s="102" t="s">
        <v>3757</v>
      </c>
      <c r="D3562" s="102" t="s">
        <v>2795</v>
      </c>
      <c r="E3562" s="103">
        <v>1077</v>
      </c>
      <c r="F3562" s="104" t="s">
        <v>44</v>
      </c>
      <c r="G3562" s="106"/>
      <c r="H3562" s="76" t="s">
        <v>1</v>
      </c>
      <c r="I3562" s="105"/>
      <c r="K3562" s="140" t="str">
        <f t="shared" si="168"/>
        <v>社政業務-社會福利-身心障礙福利-獎補助費-對國內團體之捐助</v>
      </c>
      <c r="L3562" s="140" t="str">
        <f t="shared" si="169"/>
        <v>113年臺中市身心障礙者社區式日間照顧服務計畫</v>
      </c>
      <c r="M3562" s="40" t="str">
        <f t="shared" si="170"/>
        <v>財團法人臺中市私立十方社會福利慈善事業基金會</v>
      </c>
    </row>
    <row r="3563" spans="1:13" ht="56.25">
      <c r="A3563" s="102" t="s">
        <v>3274</v>
      </c>
      <c r="B3563" s="102" t="s">
        <v>3282</v>
      </c>
      <c r="C3563" s="102" t="s">
        <v>3297</v>
      </c>
      <c r="D3563" s="102" t="s">
        <v>2795</v>
      </c>
      <c r="E3563" s="103">
        <v>821</v>
      </c>
      <c r="F3563" s="104" t="s">
        <v>44</v>
      </c>
      <c r="G3563" s="106"/>
      <c r="H3563" s="76" t="s">
        <v>1</v>
      </c>
      <c r="I3563" s="105"/>
      <c r="K3563" s="140" t="str">
        <f t="shared" si="168"/>
        <v>社政業務-社會福利-身心障礙福利-獎補助費-對國內團體之捐助</v>
      </c>
      <c r="L3563" s="140" t="str">
        <f t="shared" si="169"/>
        <v>臺中市身心障礙者社區日間作業設施服務計畫</v>
      </c>
      <c r="M3563" s="40" t="str">
        <f t="shared" si="170"/>
        <v>財團法人臺中市私立信望愛智能發展中心</v>
      </c>
    </row>
    <row r="3564" spans="1:13" ht="56.25">
      <c r="A3564" s="102" t="s">
        <v>3274</v>
      </c>
      <c r="B3564" s="102" t="s">
        <v>3745</v>
      </c>
      <c r="C3564" s="102" t="s">
        <v>3759</v>
      </c>
      <c r="D3564" s="102" t="s">
        <v>2795</v>
      </c>
      <c r="E3564" s="103">
        <v>383</v>
      </c>
      <c r="F3564" s="104" t="s">
        <v>44</v>
      </c>
      <c r="G3564" s="106"/>
      <c r="H3564" s="76" t="s">
        <v>1</v>
      </c>
      <c r="I3564" s="105"/>
      <c r="K3564" s="140" t="str">
        <f t="shared" si="168"/>
        <v>社政業務-社會福利-身心障礙福利-獎補助費-對國內團體之捐助</v>
      </c>
      <c r="L3564" s="140" t="str">
        <f t="shared" si="169"/>
        <v>臺中市成年身心障礙者社區居住與生活服務計畫</v>
      </c>
      <c r="M3564" s="40" t="str">
        <f t="shared" si="170"/>
        <v>立達啟能訓練中心蘇耀文</v>
      </c>
    </row>
    <row r="3565" spans="1:13" ht="56.25">
      <c r="A3565" s="102" t="s">
        <v>3274</v>
      </c>
      <c r="B3565" s="102" t="s">
        <v>3745</v>
      </c>
      <c r="C3565" s="102" t="s">
        <v>3759</v>
      </c>
      <c r="D3565" s="102" t="s">
        <v>2795</v>
      </c>
      <c r="E3565" s="103">
        <v>987</v>
      </c>
      <c r="F3565" s="104" t="s">
        <v>44</v>
      </c>
      <c r="G3565" s="106"/>
      <c r="H3565" s="76" t="s">
        <v>1</v>
      </c>
      <c r="I3565" s="105"/>
      <c r="K3565" s="140" t="str">
        <f t="shared" si="168"/>
        <v>社政業務-社會福利-身心障礙福利-獎補助費-對國內團體之捐助</v>
      </c>
      <c r="L3565" s="140" t="str">
        <f t="shared" si="169"/>
        <v>臺中市成年身心障礙者社區居住與生活服務計畫</v>
      </c>
      <c r="M3565" s="40" t="str">
        <f t="shared" si="170"/>
        <v>立達啟能訓練中心蘇耀文</v>
      </c>
    </row>
    <row r="3566" spans="1:13" ht="56.25">
      <c r="A3566" s="102" t="s">
        <v>3274</v>
      </c>
      <c r="B3566" s="102" t="s">
        <v>3745</v>
      </c>
      <c r="C3566" s="102" t="s">
        <v>3759</v>
      </c>
      <c r="D3566" s="102" t="s">
        <v>2795</v>
      </c>
      <c r="E3566" s="103">
        <v>525</v>
      </c>
      <c r="F3566" s="104" t="s">
        <v>44</v>
      </c>
      <c r="G3566" s="106"/>
      <c r="H3566" s="76" t="s">
        <v>1</v>
      </c>
      <c r="I3566" s="105"/>
      <c r="K3566" s="140" t="str">
        <f t="shared" si="168"/>
        <v>社政業務-社會福利-身心障礙福利-獎補助費-對國內團體之捐助</v>
      </c>
      <c r="L3566" s="140" t="str">
        <f t="shared" si="169"/>
        <v>臺中市成年身心障礙者社區居住與生活服務計畫</v>
      </c>
      <c r="M3566" s="40" t="str">
        <f t="shared" si="170"/>
        <v>立達啟能訓練中心蘇耀文</v>
      </c>
    </row>
    <row r="3567" spans="1:13" ht="56.25">
      <c r="A3567" s="102" t="s">
        <v>3274</v>
      </c>
      <c r="B3567" s="102" t="s">
        <v>3745</v>
      </c>
      <c r="C3567" s="102" t="s">
        <v>3281</v>
      </c>
      <c r="D3567" s="102" t="s">
        <v>2795</v>
      </c>
      <c r="E3567" s="103">
        <v>608</v>
      </c>
      <c r="F3567" s="104" t="s">
        <v>44</v>
      </c>
      <c r="G3567" s="106"/>
      <c r="H3567" s="76" t="s">
        <v>1</v>
      </c>
      <c r="I3567" s="105"/>
      <c r="K3567" s="140" t="str">
        <f t="shared" si="168"/>
        <v>社政業務-社會福利-身心障礙福利-獎補助費-對國內團體之捐助</v>
      </c>
      <c r="L3567" s="140" t="str">
        <f t="shared" si="169"/>
        <v>臺中市成年身心障礙者社區居住與生活服務計畫</v>
      </c>
      <c r="M3567" s="40" t="str">
        <f t="shared" si="170"/>
        <v>社團法人臺中市心樂活關懷協會</v>
      </c>
    </row>
    <row r="3568" spans="1:13" ht="56.25">
      <c r="A3568" s="102" t="s">
        <v>3274</v>
      </c>
      <c r="B3568" s="102" t="s">
        <v>3745</v>
      </c>
      <c r="C3568" s="102" t="s">
        <v>2079</v>
      </c>
      <c r="D3568" s="102" t="s">
        <v>2795</v>
      </c>
      <c r="E3568" s="103">
        <v>668</v>
      </c>
      <c r="F3568" s="104" t="s">
        <v>44</v>
      </c>
      <c r="G3568" s="106"/>
      <c r="H3568" s="76" t="s">
        <v>1</v>
      </c>
      <c r="I3568" s="105"/>
      <c r="K3568" s="140" t="str">
        <f t="shared" si="168"/>
        <v>社政業務-社會福利-身心障礙福利-獎補助費-對國內團體之捐助</v>
      </c>
      <c r="L3568" s="140" t="str">
        <f t="shared" si="169"/>
        <v>臺中市成年身心障礙者社區居住與生活服務計畫</v>
      </c>
      <c r="M3568" s="40" t="str">
        <f t="shared" si="170"/>
        <v>財團法人瑪利亞社會福利基金會</v>
      </c>
    </row>
    <row r="3569" spans="1:13" ht="56.25">
      <c r="A3569" s="102" t="s">
        <v>3274</v>
      </c>
      <c r="B3569" s="102" t="s">
        <v>3745</v>
      </c>
      <c r="C3569" s="102" t="s">
        <v>2079</v>
      </c>
      <c r="D3569" s="102" t="s">
        <v>2795</v>
      </c>
      <c r="E3569" s="103">
        <v>1144</v>
      </c>
      <c r="F3569" s="104" t="s">
        <v>44</v>
      </c>
      <c r="G3569" s="106"/>
      <c r="H3569" s="76" t="s">
        <v>1</v>
      </c>
      <c r="I3569" s="105"/>
      <c r="K3569" s="140" t="str">
        <f t="shared" si="168"/>
        <v>社政業務-社會福利-身心障礙福利-獎補助費-對國內團體之捐助</v>
      </c>
      <c r="L3569" s="140" t="str">
        <f t="shared" si="169"/>
        <v>臺中市成年身心障礙者社區居住與生活服務計畫</v>
      </c>
      <c r="M3569" s="40" t="str">
        <f t="shared" si="170"/>
        <v>財團法人瑪利亞社會福利基金會</v>
      </c>
    </row>
    <row r="3570" spans="1:13" ht="56.25">
      <c r="A3570" s="102" t="s">
        <v>3274</v>
      </c>
      <c r="B3570" s="102" t="s">
        <v>3752</v>
      </c>
      <c r="C3570" s="102" t="s">
        <v>3741</v>
      </c>
      <c r="D3570" s="102" t="s">
        <v>2795</v>
      </c>
      <c r="E3570" s="103">
        <v>979</v>
      </c>
      <c r="F3570" s="104" t="s">
        <v>44</v>
      </c>
      <c r="G3570" s="106"/>
      <c r="H3570" s="76" t="s">
        <v>1</v>
      </c>
      <c r="I3570" s="105"/>
      <c r="K3570" s="140" t="str">
        <f t="shared" si="168"/>
        <v>社政業務-社會福利-身心障礙福利-獎補助費-對國內團體之捐助</v>
      </c>
      <c r="L3570" s="140" t="str">
        <f t="shared" si="169"/>
        <v>113年臺中市身心障礙者社區式日間照顧服務計畫</v>
      </c>
      <c r="M3570" s="40" t="str">
        <f t="shared" si="170"/>
        <v>財團法人伊甸社會福利基金會</v>
      </c>
    </row>
    <row r="3571" spans="1:13" ht="56.25">
      <c r="A3571" s="102" t="s">
        <v>3274</v>
      </c>
      <c r="B3571" s="102" t="s">
        <v>3745</v>
      </c>
      <c r="C3571" s="102" t="s">
        <v>2079</v>
      </c>
      <c r="D3571" s="102" t="s">
        <v>2795</v>
      </c>
      <c r="E3571" s="103">
        <v>702</v>
      </c>
      <c r="F3571" s="104" t="s">
        <v>44</v>
      </c>
      <c r="G3571" s="106"/>
      <c r="H3571" s="76" t="s">
        <v>1</v>
      </c>
      <c r="I3571" s="105"/>
      <c r="K3571" s="140" t="str">
        <f t="shared" si="168"/>
        <v>社政業務-社會福利-身心障礙福利-獎補助費-對國內團體之捐助</v>
      </c>
      <c r="L3571" s="140" t="str">
        <f t="shared" si="169"/>
        <v>臺中市成年身心障礙者社區居住與生活服務計畫</v>
      </c>
      <c r="M3571" s="40" t="str">
        <f t="shared" si="170"/>
        <v>財團法人瑪利亞社會福利基金會</v>
      </c>
    </row>
    <row r="3572" spans="1:13" ht="56.25">
      <c r="A3572" s="102" t="s">
        <v>3274</v>
      </c>
      <c r="B3572" s="102" t="s">
        <v>3754</v>
      </c>
      <c r="C3572" s="102" t="s">
        <v>3750</v>
      </c>
      <c r="D3572" s="102" t="s">
        <v>2795</v>
      </c>
      <c r="E3572" s="103">
        <v>1110</v>
      </c>
      <c r="F3572" s="104" t="s">
        <v>44</v>
      </c>
      <c r="G3572" s="106"/>
      <c r="H3572" s="76" t="s">
        <v>1</v>
      </c>
      <c r="I3572" s="105"/>
      <c r="K3572" s="140" t="str">
        <f t="shared" si="168"/>
        <v>社政業務-社會福利-身心障礙福利-獎補助費-對國內團體之捐助</v>
      </c>
      <c r="L3572" s="140" t="str">
        <f t="shared" si="169"/>
        <v>113年度臺中市身心障礙者社區式日間照顧服務計畫</v>
      </c>
      <c r="M3572" s="40" t="str">
        <f t="shared" si="170"/>
        <v>財團法人台南市私立蓮心園社會福利慈善事業基金會</v>
      </c>
    </row>
    <row r="3573" spans="1:13" ht="56.25">
      <c r="A3573" s="102" t="s">
        <v>3274</v>
      </c>
      <c r="B3573" s="102" t="s">
        <v>3752</v>
      </c>
      <c r="C3573" s="102" t="s">
        <v>3753</v>
      </c>
      <c r="D3573" s="102" t="s">
        <v>2795</v>
      </c>
      <c r="E3573" s="103">
        <v>1107</v>
      </c>
      <c r="F3573" s="104" t="s">
        <v>44</v>
      </c>
      <c r="G3573" s="106"/>
      <c r="H3573" s="76" t="s">
        <v>1</v>
      </c>
      <c r="I3573" s="105"/>
      <c r="K3573" s="140" t="str">
        <f t="shared" si="168"/>
        <v>社政業務-社會福利-身心障礙福利-獎補助費-對國內團體之捐助</v>
      </c>
      <c r="L3573" s="140" t="str">
        <f t="shared" si="169"/>
        <v>113年臺中市身心障礙者社區式日間照顧服務計畫</v>
      </c>
      <c r="M3573" s="40" t="str">
        <f t="shared" si="170"/>
        <v>社團法人臺中市蓮心自強服務協會</v>
      </c>
    </row>
    <row r="3574" spans="1:13" ht="56.25">
      <c r="A3574" s="102" t="s">
        <v>3274</v>
      </c>
      <c r="B3574" s="102" t="s">
        <v>3752</v>
      </c>
      <c r="C3574" s="102" t="s">
        <v>3202</v>
      </c>
      <c r="D3574" s="102" t="s">
        <v>2795</v>
      </c>
      <c r="E3574" s="103">
        <v>952</v>
      </c>
      <c r="F3574" s="104" t="s">
        <v>44</v>
      </c>
      <c r="G3574" s="106"/>
      <c r="H3574" s="76" t="s">
        <v>1</v>
      </c>
      <c r="I3574" s="105"/>
      <c r="K3574" s="140" t="str">
        <f t="shared" si="168"/>
        <v>社政業務-社會福利-身心障礙福利-獎補助費-對國內團體之捐助</v>
      </c>
      <c r="L3574" s="140" t="str">
        <f t="shared" si="169"/>
        <v>113年臺中市身心障礙者社區式日間照顧服務計畫</v>
      </c>
      <c r="M3574" s="40" t="str">
        <f t="shared" si="170"/>
        <v>財團法人臺中市私立宜家社會福利慈善基金會</v>
      </c>
    </row>
    <row r="3575" spans="1:13" ht="69">
      <c r="A3575" s="102" t="s">
        <v>3274</v>
      </c>
      <c r="B3575" s="102" t="s">
        <v>3745</v>
      </c>
      <c r="C3575" s="102" t="s">
        <v>2155</v>
      </c>
      <c r="D3575" s="102" t="s">
        <v>2795</v>
      </c>
      <c r="E3575" s="103">
        <v>407</v>
      </c>
      <c r="F3575" s="104" t="s">
        <v>44</v>
      </c>
      <c r="G3575" s="106"/>
      <c r="H3575" s="76" t="s">
        <v>1</v>
      </c>
      <c r="I3575" s="105"/>
      <c r="K3575" s="140" t="str">
        <f t="shared" si="168"/>
        <v>社政業務-社會福利-身心障礙福利-獎補助費-對國內團體之捐助</v>
      </c>
      <c r="L3575" s="140" t="str">
        <f t="shared" si="169"/>
        <v>臺中市成年身心障礙者社區居住與生活服務計畫</v>
      </c>
      <c r="M3575" s="40" t="str">
        <f t="shared" si="170"/>
        <v>財團法人天主教會台中教區附設台中市私立慈愛智能發展中心</v>
      </c>
    </row>
    <row r="3576" spans="1:13" ht="56.25">
      <c r="A3576" s="102" t="s">
        <v>2819</v>
      </c>
      <c r="B3576" s="102" t="s">
        <v>3760</v>
      </c>
      <c r="C3576" s="102" t="s">
        <v>3761</v>
      </c>
      <c r="D3576" s="102" t="s">
        <v>2795</v>
      </c>
      <c r="E3576" s="103">
        <v>13</v>
      </c>
      <c r="F3576" s="104" t="s">
        <v>44</v>
      </c>
      <c r="G3576" s="106"/>
      <c r="H3576" s="76" t="s">
        <v>1</v>
      </c>
      <c r="I3576" s="105"/>
      <c r="K3576" s="140" t="str">
        <f t="shared" si="168"/>
        <v>社政業務-社會福利-人民團體-獎補助費-對國內團體之捐助</v>
      </c>
      <c r="L3576" s="140" t="str">
        <f t="shared" si="169"/>
        <v>「健blue飛」活動</v>
      </c>
      <c r="M3576" s="40" t="str">
        <f t="shared" si="170"/>
        <v>台灣人慈善協會</v>
      </c>
    </row>
    <row r="3577" spans="1:13" ht="56.25">
      <c r="A3577" s="102" t="s">
        <v>2819</v>
      </c>
      <c r="B3577" s="102" t="s">
        <v>3762</v>
      </c>
      <c r="C3577" s="102" t="s">
        <v>3763</v>
      </c>
      <c r="D3577" s="102" t="s">
        <v>2795</v>
      </c>
      <c r="E3577" s="103">
        <v>20</v>
      </c>
      <c r="F3577" s="104" t="s">
        <v>44</v>
      </c>
      <c r="G3577" s="106"/>
      <c r="H3577" s="76" t="s">
        <v>1</v>
      </c>
      <c r="I3577" s="105"/>
      <c r="K3577" s="140" t="str">
        <f t="shared" si="168"/>
        <v>社政業務-社會福利-人民團體-獎補助費-對國內團體之捐助</v>
      </c>
      <c r="L3577" s="140" t="str">
        <f t="shared" si="169"/>
        <v>「婦女社會福利與性別平權講座」活動</v>
      </c>
      <c r="M3577" s="40" t="str">
        <f t="shared" si="170"/>
        <v>臺中市大肚區新移民女性家庭關懷協會</v>
      </c>
    </row>
    <row r="3578" spans="1:13" ht="56.25">
      <c r="A3578" s="102" t="s">
        <v>2819</v>
      </c>
      <c r="B3578" s="102" t="s">
        <v>3764</v>
      </c>
      <c r="C3578" s="102" t="s">
        <v>3765</v>
      </c>
      <c r="D3578" s="102" t="s">
        <v>2795</v>
      </c>
      <c r="E3578" s="103">
        <v>15</v>
      </c>
      <c r="F3578" s="104" t="s">
        <v>44</v>
      </c>
      <c r="G3578" s="106"/>
      <c r="H3578" s="76" t="s">
        <v>1</v>
      </c>
      <c r="I3578" s="105"/>
      <c r="K3578" s="140" t="str">
        <f t="shared" si="168"/>
        <v>社政業務-社會福利-人民團體-獎補助費-對國內團體之捐助</v>
      </c>
      <c r="L3578" s="140" t="str">
        <f t="shared" si="169"/>
        <v>臺中市網路安全舞台劇活動</v>
      </c>
      <c r="M3578" s="40" t="str">
        <f t="shared" si="170"/>
        <v>中華文創藝術公益協會陳泰源</v>
      </c>
    </row>
    <row r="3579" spans="1:13" ht="56.25">
      <c r="A3579" s="102" t="s">
        <v>2819</v>
      </c>
      <c r="B3579" s="102" t="s">
        <v>3766</v>
      </c>
      <c r="C3579" s="102" t="s">
        <v>3767</v>
      </c>
      <c r="D3579" s="102" t="s">
        <v>2795</v>
      </c>
      <c r="E3579" s="103">
        <v>20</v>
      </c>
      <c r="F3579" s="104" t="s">
        <v>44</v>
      </c>
      <c r="G3579" s="106"/>
      <c r="H3579" s="76" t="s">
        <v>1</v>
      </c>
      <c r="I3579" s="105"/>
      <c r="K3579" s="140" t="str">
        <f t="shared" si="168"/>
        <v>社政業務-社會福利-人民團體-獎補助費-對國內團體之捐助</v>
      </c>
      <c r="L3579" s="140" t="str">
        <f t="shared" si="169"/>
        <v>「113年度欣美家庭生活暨環境安全宣導」活動</v>
      </c>
      <c r="M3579" s="40" t="str">
        <f t="shared" si="170"/>
        <v>臺中市外埔欣美協會</v>
      </c>
    </row>
    <row r="3580" spans="1:13" ht="56.25">
      <c r="A3580" s="102" t="s">
        <v>2819</v>
      </c>
      <c r="B3580" s="102" t="s">
        <v>3768</v>
      </c>
      <c r="C3580" s="102" t="s">
        <v>1960</v>
      </c>
      <c r="D3580" s="102" t="s">
        <v>2795</v>
      </c>
      <c r="E3580" s="103">
        <v>50</v>
      </c>
      <c r="F3580" s="104" t="s">
        <v>44</v>
      </c>
      <c r="G3580" s="106"/>
      <c r="H3580" s="76" t="s">
        <v>1</v>
      </c>
      <c r="I3580" s="105"/>
      <c r="K3580" s="140" t="str">
        <f t="shared" si="168"/>
        <v>社政業務-社會福利-人民團體-獎補助費-對國內團體之捐助</v>
      </c>
      <c r="L3580" s="140" t="str">
        <f t="shared" si="169"/>
        <v>「2024全民舞動拉丁舞公益推廣藝術日」活動</v>
      </c>
      <c r="M3580" s="40" t="str">
        <f t="shared" si="170"/>
        <v>臺中市舞蹈運動協會</v>
      </c>
    </row>
    <row r="3581" spans="1:13" ht="56.25">
      <c r="A3581" s="102" t="s">
        <v>2819</v>
      </c>
      <c r="B3581" s="102" t="s">
        <v>3769</v>
      </c>
      <c r="C3581" s="102" t="s">
        <v>3770</v>
      </c>
      <c r="D3581" s="102" t="s">
        <v>2795</v>
      </c>
      <c r="E3581" s="103">
        <v>15</v>
      </c>
      <c r="F3581" s="104" t="s">
        <v>44</v>
      </c>
      <c r="G3581" s="106"/>
      <c r="H3581" s="76" t="s">
        <v>1</v>
      </c>
      <c r="I3581" s="105"/>
      <c r="K3581" s="140" t="str">
        <f t="shared" si="168"/>
        <v>社政業務-社會福利-人民團體-獎補助費-對國內團體之捐助</v>
      </c>
      <c r="L3581" s="140" t="str">
        <f t="shared" si="169"/>
        <v>攜手團結共創美好</v>
      </c>
      <c r="M3581" s="40" t="str">
        <f t="shared" si="170"/>
        <v>社團法人臺中市社區終身學習推廣協會</v>
      </c>
    </row>
    <row r="3582" spans="1:13" ht="56.25">
      <c r="A3582" s="102" t="s">
        <v>2819</v>
      </c>
      <c r="B3582" s="102" t="s">
        <v>3771</v>
      </c>
      <c r="C3582" s="102" t="s">
        <v>1504</v>
      </c>
      <c r="D3582" s="102" t="s">
        <v>2795</v>
      </c>
      <c r="E3582" s="103">
        <v>12</v>
      </c>
      <c r="F3582" s="104" t="s">
        <v>44</v>
      </c>
      <c r="G3582" s="106"/>
      <c r="H3582" s="76" t="s">
        <v>1</v>
      </c>
      <c r="I3582" s="105"/>
      <c r="K3582" s="140" t="str">
        <f t="shared" si="168"/>
        <v>社政業務-社會福利-人民團體-獎補助費-對國內團體之捐助</v>
      </c>
      <c r="L3582" s="140" t="str">
        <f t="shared" si="169"/>
        <v>家庭暴力及性侵害防治宣導公益講座</v>
      </c>
      <c r="M3582" s="40" t="str">
        <f t="shared" si="170"/>
        <v>臺中市南屯區後備憲兵荷松協會</v>
      </c>
    </row>
    <row r="3583" spans="1:13" ht="56.25">
      <c r="A3583" s="102" t="s">
        <v>2819</v>
      </c>
      <c r="B3583" s="102" t="s">
        <v>3772</v>
      </c>
      <c r="C3583" s="102" t="s">
        <v>3773</v>
      </c>
      <c r="D3583" s="102" t="s">
        <v>2795</v>
      </c>
      <c r="E3583" s="103">
        <v>15</v>
      </c>
      <c r="F3583" s="104" t="s">
        <v>44</v>
      </c>
      <c r="G3583" s="106"/>
      <c r="H3583" s="76" t="s">
        <v>1</v>
      </c>
      <c r="I3583" s="105"/>
      <c r="K3583" s="140" t="str">
        <f t="shared" si="168"/>
        <v>社政業務-社會福利-人民團體-獎補助費-對國內團體之捐助</v>
      </c>
      <c r="L3583" s="140" t="str">
        <f t="shared" si="169"/>
        <v>「端午佳節弱勢關懷粽香送暖」活動</v>
      </c>
      <c r="M3583" s="40" t="str">
        <f t="shared" si="170"/>
        <v>社團法人臺中市太平新高福德協進會</v>
      </c>
    </row>
    <row r="3584" spans="1:13" ht="56.25">
      <c r="A3584" s="102" t="s">
        <v>2819</v>
      </c>
      <c r="B3584" s="102" t="s">
        <v>3774</v>
      </c>
      <c r="C3584" s="102" t="s">
        <v>3775</v>
      </c>
      <c r="D3584" s="102" t="s">
        <v>2795</v>
      </c>
      <c r="E3584" s="103">
        <v>10</v>
      </c>
      <c r="F3584" s="104" t="s">
        <v>44</v>
      </c>
      <c r="G3584" s="106"/>
      <c r="H3584" s="76" t="s">
        <v>1</v>
      </c>
      <c r="I3584" s="105"/>
      <c r="K3584" s="140" t="str">
        <f t="shared" si="168"/>
        <v>社政業務-社會福利-人民團體-獎補助費-對國內團體之捐助</v>
      </c>
      <c r="L3584" s="140" t="str">
        <f t="shared" si="169"/>
        <v>粽葉飄香端午敬老關懷長者聯歡會</v>
      </c>
      <c r="M3584" s="40" t="str">
        <f t="shared" si="170"/>
        <v>臺中市太平區永成人文協會陳秋蟬</v>
      </c>
    </row>
    <row r="3585" spans="1:13" ht="56.25">
      <c r="A3585" s="102" t="s">
        <v>2819</v>
      </c>
      <c r="B3585" s="102" t="s">
        <v>3776</v>
      </c>
      <c r="C3585" s="102" t="s">
        <v>3777</v>
      </c>
      <c r="D3585" s="102" t="s">
        <v>2795</v>
      </c>
      <c r="E3585" s="103">
        <v>20</v>
      </c>
      <c r="F3585" s="104" t="s">
        <v>44</v>
      </c>
      <c r="G3585" s="106"/>
      <c r="H3585" s="76" t="s">
        <v>1</v>
      </c>
      <c r="I3585" s="105"/>
      <c r="K3585" s="140" t="str">
        <f t="shared" si="168"/>
        <v>社政業務-社會福利-人民團體-獎補助費-對國內團體之捐助</v>
      </c>
      <c r="L3585" s="140" t="str">
        <f t="shared" si="169"/>
        <v>端午愛心包粽關懷弱勢暨節約用電宣導活動</v>
      </c>
      <c r="M3585" s="40" t="str">
        <f t="shared" si="170"/>
        <v>臺中市梧棲金天媽協會</v>
      </c>
    </row>
    <row r="3586" spans="1:13" ht="56.25">
      <c r="A3586" s="102" t="s">
        <v>2819</v>
      </c>
      <c r="B3586" s="102" t="s">
        <v>3778</v>
      </c>
      <c r="C3586" s="102" t="s">
        <v>3779</v>
      </c>
      <c r="D3586" s="102" t="s">
        <v>2795</v>
      </c>
      <c r="E3586" s="103">
        <v>13</v>
      </c>
      <c r="F3586" s="104" t="s">
        <v>44</v>
      </c>
      <c r="G3586" s="106"/>
      <c r="H3586" s="76" t="s">
        <v>1</v>
      </c>
      <c r="I3586" s="105"/>
      <c r="K3586" s="140" t="str">
        <f t="shared" si="168"/>
        <v>社政業務-社會福利-人民團體-獎補助費-對國內團體之捐助</v>
      </c>
      <c r="L3586" s="140" t="str">
        <f t="shared" si="169"/>
        <v>氣功十八法示範觀摩暨成果說明會</v>
      </c>
      <c r="M3586" s="40" t="str">
        <f t="shared" si="170"/>
        <v>臺中市梧棲區體育館氣功協會</v>
      </c>
    </row>
    <row r="3587" spans="1:13" ht="56.25">
      <c r="A3587" s="102" t="s">
        <v>2819</v>
      </c>
      <c r="B3587" s="102" t="s">
        <v>3780</v>
      </c>
      <c r="C3587" s="102" t="s">
        <v>3781</v>
      </c>
      <c r="D3587" s="102" t="s">
        <v>2795</v>
      </c>
      <c r="E3587" s="103">
        <v>10</v>
      </c>
      <c r="F3587" s="104" t="s">
        <v>44</v>
      </c>
      <c r="G3587" s="106"/>
      <c r="H3587" s="76" t="s">
        <v>1</v>
      </c>
      <c r="I3587" s="105"/>
      <c r="K3587" s="140" t="str">
        <f t="shared" si="168"/>
        <v>社政業務-社會福利-人民團體-獎補助費-對國內團體之捐助</v>
      </c>
      <c r="L3587" s="140" t="str">
        <f t="shared" si="169"/>
        <v>第16屆臺中市家長會長盃羽球錦標賽</v>
      </c>
      <c r="M3587" s="40" t="str">
        <f t="shared" si="170"/>
        <v>臺中市家長會長協會</v>
      </c>
    </row>
    <row r="3588" spans="1:13" ht="56.25">
      <c r="A3588" s="102" t="s">
        <v>2819</v>
      </c>
      <c r="B3588" s="102" t="s">
        <v>3782</v>
      </c>
      <c r="C3588" s="102" t="s">
        <v>3727</v>
      </c>
      <c r="D3588" s="102" t="s">
        <v>2795</v>
      </c>
      <c r="E3588" s="103">
        <v>12</v>
      </c>
      <c r="F3588" s="104" t="s">
        <v>44</v>
      </c>
      <c r="G3588" s="106"/>
      <c r="H3588" s="76" t="s">
        <v>1</v>
      </c>
      <c r="I3588" s="105"/>
      <c r="K3588" s="140" t="str">
        <f t="shared" ref="K3588:K3651" si="171">A3588</f>
        <v>社政業務-社會福利-人民團體-獎補助費-對國內團體之捐助</v>
      </c>
      <c r="L3588" s="140" t="str">
        <f t="shared" ref="L3588:L3651" si="172">B3588</f>
        <v>113年度長青盃歌唱比賽</v>
      </c>
      <c r="M3588" s="40" t="str">
        <f t="shared" ref="M3588:M3651" si="173">C3588</f>
        <v>台中市犁頭店長青會</v>
      </c>
    </row>
    <row r="3589" spans="1:13" ht="56.25">
      <c r="A3589" s="102" t="s">
        <v>2819</v>
      </c>
      <c r="B3589" s="102" t="s">
        <v>3783</v>
      </c>
      <c r="C3589" s="102" t="s">
        <v>3784</v>
      </c>
      <c r="D3589" s="102" t="s">
        <v>2795</v>
      </c>
      <c r="E3589" s="103">
        <v>13</v>
      </c>
      <c r="F3589" s="104" t="s">
        <v>44</v>
      </c>
      <c r="G3589" s="106"/>
      <c r="H3589" s="76" t="s">
        <v>1</v>
      </c>
      <c r="I3589" s="105"/>
      <c r="K3589" s="140" t="str">
        <f t="shared" si="171"/>
        <v>社政業務-社會福利-人民團體-獎補助費-對國內團體之捐助</v>
      </c>
      <c r="L3589" s="140" t="str">
        <f t="shared" si="172"/>
        <v>「溫馨包粽情~端午遞心意」端午節公益活動</v>
      </c>
      <c r="M3589" s="40" t="str">
        <f t="shared" si="173"/>
        <v>臺中市禾喬溫馨關懷協會</v>
      </c>
    </row>
    <row r="3590" spans="1:13" ht="75">
      <c r="A3590" s="102" t="s">
        <v>2819</v>
      </c>
      <c r="B3590" s="102" t="s">
        <v>3785</v>
      </c>
      <c r="C3590" s="102" t="s">
        <v>3786</v>
      </c>
      <c r="D3590" s="102" t="s">
        <v>2795</v>
      </c>
      <c r="E3590" s="103">
        <v>12</v>
      </c>
      <c r="F3590" s="104" t="s">
        <v>44</v>
      </c>
      <c r="G3590" s="106"/>
      <c r="H3590" s="76" t="s">
        <v>1</v>
      </c>
      <c r="I3590" s="105"/>
      <c r="K3590" s="140" t="str">
        <f t="shared" si="171"/>
        <v>社政業務-社會福利-人民團體-獎補助費-對國內團體之捐助</v>
      </c>
      <c r="L3590" s="140" t="str">
        <f t="shared" si="172"/>
        <v>113年第十五屆「臺中市推行武術運動有功人員」表揚大會</v>
      </c>
      <c r="M3590" s="40" t="str">
        <f t="shared" si="173"/>
        <v>臺中市少林武術協會陳金盛</v>
      </c>
    </row>
    <row r="3591" spans="1:13" ht="56.25">
      <c r="A3591" s="102" t="s">
        <v>2819</v>
      </c>
      <c r="B3591" s="102" t="s">
        <v>3787</v>
      </c>
      <c r="C3591" s="102" t="s">
        <v>3788</v>
      </c>
      <c r="D3591" s="102" t="s">
        <v>2795</v>
      </c>
      <c r="E3591" s="103">
        <v>12</v>
      </c>
      <c r="F3591" s="104" t="s">
        <v>44</v>
      </c>
      <c r="G3591" s="106"/>
      <c r="H3591" s="76" t="s">
        <v>1</v>
      </c>
      <c r="I3591" s="105"/>
      <c r="K3591" s="140" t="str">
        <f t="shared" si="171"/>
        <v>社政業務-社會福利-人民團體-獎補助費-對國內團體之捐助</v>
      </c>
      <c r="L3591" s="140" t="str">
        <f t="shared" si="172"/>
        <v>「2024行雲太極武藝觀摩暨研習會」活動</v>
      </c>
      <c r="M3591" s="40" t="str">
        <f t="shared" si="173"/>
        <v>臺中市行雲太極武藝協會王智慧</v>
      </c>
    </row>
    <row r="3592" spans="1:13" ht="56.25">
      <c r="A3592" s="102" t="s">
        <v>2819</v>
      </c>
      <c r="B3592" s="102" t="s">
        <v>3789</v>
      </c>
      <c r="C3592" s="102" t="s">
        <v>3790</v>
      </c>
      <c r="D3592" s="102" t="s">
        <v>2795</v>
      </c>
      <c r="E3592" s="103">
        <v>18</v>
      </c>
      <c r="F3592" s="104" t="s">
        <v>44</v>
      </c>
      <c r="G3592" s="106"/>
      <c r="H3592" s="76" t="s">
        <v>1</v>
      </c>
      <c r="I3592" s="105"/>
      <c r="K3592" s="140" t="str">
        <f t="shared" si="171"/>
        <v>社政業務-社會福利-人民團體-獎補助費-對國內團體之捐助</v>
      </c>
      <c r="L3592" s="140" t="str">
        <f t="shared" si="172"/>
        <v>防毒宣導暨CPR+AED急救課程</v>
      </c>
      <c r="M3592" s="40" t="str">
        <f t="shared" si="173"/>
        <v>臺中市大安區新移民家庭關懷協會</v>
      </c>
    </row>
    <row r="3593" spans="1:13" ht="56.25">
      <c r="A3593" s="102" t="s">
        <v>2819</v>
      </c>
      <c r="B3593" s="102" t="s">
        <v>3791</v>
      </c>
      <c r="C3593" s="102" t="s">
        <v>3792</v>
      </c>
      <c r="D3593" s="102" t="s">
        <v>2795</v>
      </c>
      <c r="E3593" s="103">
        <v>20</v>
      </c>
      <c r="F3593" s="104" t="s">
        <v>44</v>
      </c>
      <c r="G3593" s="106"/>
      <c r="H3593" s="76" t="s">
        <v>1</v>
      </c>
      <c r="I3593" s="105"/>
      <c r="K3593" s="140" t="str">
        <f t="shared" si="171"/>
        <v>社政業務-社會福利-人民團體-獎補助費-對國內團體之捐助</v>
      </c>
      <c r="L3593" s="140" t="str">
        <f t="shared" si="172"/>
        <v>113年度端午節粽香飄送溫馨活動</v>
      </c>
      <c r="M3593" s="40" t="str">
        <f t="shared" si="173"/>
        <v>臺中市外埔區安定關懷協進會</v>
      </c>
    </row>
    <row r="3594" spans="1:13" ht="75">
      <c r="A3594" s="102" t="s">
        <v>2819</v>
      </c>
      <c r="B3594" s="102" t="s">
        <v>3793</v>
      </c>
      <c r="C3594" s="102" t="s">
        <v>3794</v>
      </c>
      <c r="D3594" s="102" t="s">
        <v>2795</v>
      </c>
      <c r="E3594" s="103">
        <v>57</v>
      </c>
      <c r="F3594" s="104" t="s">
        <v>44</v>
      </c>
      <c r="G3594" s="106"/>
      <c r="H3594" s="76" t="s">
        <v>1</v>
      </c>
      <c r="I3594" s="105"/>
      <c r="K3594" s="140" t="str">
        <f t="shared" si="171"/>
        <v>社政業務-社會福利-人民團體-獎補助費-對國內團體之捐助</v>
      </c>
      <c r="L3594" s="140" t="str">
        <f t="shared" si="172"/>
        <v>臺中市113年度志願服務基礎訓練及臺中市113度志願服務特殊訓練</v>
      </c>
      <c r="M3594" s="40" t="str">
        <f t="shared" si="173"/>
        <v>臺中市紳士協會蔡明憲</v>
      </c>
    </row>
    <row r="3595" spans="1:13" ht="56.25">
      <c r="A3595" s="102" t="s">
        <v>2819</v>
      </c>
      <c r="B3595" s="102" t="s">
        <v>3795</v>
      </c>
      <c r="C3595" s="102" t="s">
        <v>3796</v>
      </c>
      <c r="D3595" s="102" t="s">
        <v>2795</v>
      </c>
      <c r="E3595" s="103">
        <v>20</v>
      </c>
      <c r="F3595" s="104" t="s">
        <v>44</v>
      </c>
      <c r="G3595" s="106"/>
      <c r="H3595" s="76" t="s">
        <v>1</v>
      </c>
      <c r="I3595" s="105"/>
      <c r="K3595" s="140" t="str">
        <f t="shared" si="171"/>
        <v>社政業務-社會福利-人民團體-獎補助費-對國內團體之捐助</v>
      </c>
      <c r="L3595" s="140" t="str">
        <f t="shared" si="172"/>
        <v>「關懷弱勢暨邊緣戶救濟宣導」活動</v>
      </c>
      <c r="M3595" s="40" t="str">
        <f t="shared" si="173"/>
        <v>臺中市大安後備憲兵荷松協會</v>
      </c>
    </row>
    <row r="3596" spans="1:13" ht="56.25">
      <c r="A3596" s="102" t="s">
        <v>2819</v>
      </c>
      <c r="B3596" s="102" t="s">
        <v>3797</v>
      </c>
      <c r="C3596" s="102" t="s">
        <v>3798</v>
      </c>
      <c r="D3596" s="102" t="s">
        <v>2795</v>
      </c>
      <c r="E3596" s="103">
        <v>20</v>
      </c>
      <c r="F3596" s="104" t="s">
        <v>44</v>
      </c>
      <c r="G3596" s="106"/>
      <c r="H3596" s="76" t="s">
        <v>1</v>
      </c>
      <c r="I3596" s="105"/>
      <c r="K3596" s="140" t="str">
        <f t="shared" si="171"/>
        <v>社政業務-社會福利-人民團體-獎補助費-對國內團體之捐助</v>
      </c>
      <c r="L3596" s="140" t="str">
        <f t="shared" si="172"/>
        <v>健康教育宣導講座</v>
      </c>
      <c r="M3596" s="40" t="str">
        <f t="shared" si="173"/>
        <v>臺中市后里區社區健康推展協會</v>
      </c>
    </row>
    <row r="3597" spans="1:13" ht="56.25">
      <c r="A3597" s="102" t="s">
        <v>2819</v>
      </c>
      <c r="B3597" s="102" t="s">
        <v>3799</v>
      </c>
      <c r="C3597" s="102" t="s">
        <v>1487</v>
      </c>
      <c r="D3597" s="102" t="s">
        <v>2795</v>
      </c>
      <c r="E3597" s="103">
        <v>12</v>
      </c>
      <c r="F3597" s="104" t="s">
        <v>44</v>
      </c>
      <c r="G3597" s="106"/>
      <c r="H3597" s="76" t="s">
        <v>1</v>
      </c>
      <c r="I3597" s="105"/>
      <c r="K3597" s="140" t="str">
        <f t="shared" si="171"/>
        <v>社政業務-社會福利-人民團體-獎補助費-對國內團體之捐助</v>
      </c>
      <c r="L3597" s="140" t="str">
        <f t="shared" si="172"/>
        <v>113年度「公益捐血」活動</v>
      </c>
      <c r="M3597" s="40" t="str">
        <f t="shared" si="173"/>
        <v>臺中市豐原區後備憲兵荷松協會</v>
      </c>
    </row>
    <row r="3598" spans="1:13" ht="56.25">
      <c r="A3598" s="102" t="s">
        <v>2819</v>
      </c>
      <c r="B3598" s="102" t="s">
        <v>3800</v>
      </c>
      <c r="C3598" s="102" t="s">
        <v>3392</v>
      </c>
      <c r="D3598" s="102" t="s">
        <v>2795</v>
      </c>
      <c r="E3598" s="103">
        <v>18</v>
      </c>
      <c r="F3598" s="104" t="s">
        <v>44</v>
      </c>
      <c r="G3598" s="106"/>
      <c r="H3598" s="76" t="s">
        <v>1</v>
      </c>
      <c r="I3598" s="105"/>
      <c r="K3598" s="140" t="str">
        <f t="shared" si="171"/>
        <v>社政業務-社會福利-人民團體-獎補助費-對國內團體之捐助</v>
      </c>
      <c r="L3598" s="140" t="str">
        <f t="shared" si="172"/>
        <v>臺中市113年度志願服務社福類特殊訓練</v>
      </c>
      <c r="M3598" s="40" t="str">
        <f t="shared" si="173"/>
        <v>台中市真善美國際同濟會</v>
      </c>
    </row>
    <row r="3599" spans="1:13" ht="56.25">
      <c r="A3599" s="102" t="s">
        <v>2819</v>
      </c>
      <c r="B3599" s="102" t="s">
        <v>3801</v>
      </c>
      <c r="C3599" s="102" t="s">
        <v>3802</v>
      </c>
      <c r="D3599" s="102" t="s">
        <v>2795</v>
      </c>
      <c r="E3599" s="103">
        <v>100</v>
      </c>
      <c r="F3599" s="104" t="s">
        <v>44</v>
      </c>
      <c r="G3599" s="106"/>
      <c r="H3599" s="76" t="s">
        <v>1</v>
      </c>
      <c r="I3599" s="105"/>
      <c r="K3599" s="140" t="str">
        <f t="shared" si="171"/>
        <v>社政業務-社會福利-人民團體-獎補助費-對國內團體之捐助</v>
      </c>
      <c r="L3599" s="140" t="str">
        <f t="shared" si="172"/>
        <v>臺中國際志工工作營計畫</v>
      </c>
      <c r="M3599" s="40" t="str">
        <f t="shared" si="173"/>
        <v>臺中市梧棲區公所代辦經費專戶</v>
      </c>
    </row>
    <row r="3600" spans="1:13" ht="56.25">
      <c r="A3600" s="102" t="s">
        <v>2819</v>
      </c>
      <c r="B3600" s="102" t="s">
        <v>3803</v>
      </c>
      <c r="C3600" s="102" t="s">
        <v>2870</v>
      </c>
      <c r="D3600" s="102" t="s">
        <v>2795</v>
      </c>
      <c r="E3600" s="103">
        <v>13</v>
      </c>
      <c r="F3600" s="104" t="s">
        <v>44</v>
      </c>
      <c r="G3600" s="106"/>
      <c r="H3600" s="76" t="s">
        <v>1</v>
      </c>
      <c r="I3600" s="105"/>
      <c r="K3600" s="140" t="str">
        <f t="shared" si="171"/>
        <v>社政業務-社會福利-人民團體-獎補助費-對國內團體之捐助</v>
      </c>
      <c r="L3600" s="140" t="str">
        <f t="shared" si="172"/>
        <v>客家傳統美食文化暨支持電源開發活動</v>
      </c>
      <c r="M3600" s="40" t="str">
        <f t="shared" si="173"/>
        <v>臺中市后里客家協會</v>
      </c>
    </row>
    <row r="3601" spans="1:13" ht="56.25">
      <c r="A3601" s="102" t="s">
        <v>2819</v>
      </c>
      <c r="B3601" s="102" t="s">
        <v>3804</v>
      </c>
      <c r="C3601" s="102" t="s">
        <v>3805</v>
      </c>
      <c r="D3601" s="102" t="s">
        <v>2795</v>
      </c>
      <c r="E3601" s="103">
        <v>20</v>
      </c>
      <c r="F3601" s="104" t="s">
        <v>44</v>
      </c>
      <c r="G3601" s="106"/>
      <c r="H3601" s="76" t="s">
        <v>1</v>
      </c>
      <c r="I3601" s="105"/>
      <c r="K3601" s="140" t="str">
        <f t="shared" si="171"/>
        <v>社政業務-社會福利-人民團體-獎補助費-對國內團體之捐助</v>
      </c>
      <c r="L3601" s="140" t="str">
        <f t="shared" si="172"/>
        <v>「113年婦幼節暨母親節慶祝」活動</v>
      </c>
      <c r="M3601" s="40" t="str">
        <f t="shared" si="173"/>
        <v>臺中縣神岡鄉婦女會</v>
      </c>
    </row>
    <row r="3602" spans="1:13" ht="56.25">
      <c r="A3602" s="102" t="s">
        <v>2819</v>
      </c>
      <c r="B3602" s="102" t="s">
        <v>3806</v>
      </c>
      <c r="C3602" s="102" t="s">
        <v>3807</v>
      </c>
      <c r="D3602" s="102" t="s">
        <v>2795</v>
      </c>
      <c r="E3602" s="103">
        <v>20</v>
      </c>
      <c r="F3602" s="104" t="s">
        <v>44</v>
      </c>
      <c r="G3602" s="106"/>
      <c r="H3602" s="76" t="s">
        <v>1</v>
      </c>
      <c r="I3602" s="105"/>
      <c r="K3602" s="140" t="str">
        <f t="shared" si="171"/>
        <v>社政業務-社會福利-人民團體-獎補助費-對國內團體之捐助</v>
      </c>
      <c r="L3602" s="140" t="str">
        <f t="shared" si="172"/>
        <v>大烏龍盃軟式網球錦標賽</v>
      </c>
      <c r="M3602" s="40" t="str">
        <f t="shared" si="173"/>
        <v>臺中市大肚區軟式網球協會</v>
      </c>
    </row>
    <row r="3603" spans="1:13" ht="56.25">
      <c r="A3603" s="102" t="s">
        <v>2819</v>
      </c>
      <c r="B3603" s="102" t="s">
        <v>3808</v>
      </c>
      <c r="C3603" s="102" t="s">
        <v>3809</v>
      </c>
      <c r="D3603" s="102" t="s">
        <v>2795</v>
      </c>
      <c r="E3603" s="103">
        <v>14</v>
      </c>
      <c r="F3603" s="104" t="s">
        <v>44</v>
      </c>
      <c r="G3603" s="106"/>
      <c r="H3603" s="76" t="s">
        <v>1</v>
      </c>
      <c r="I3603" s="105"/>
      <c r="K3603" s="140" t="str">
        <f t="shared" si="171"/>
        <v>社政業務-社會福利-人民團體-獎補助費-對國內團體之捐助</v>
      </c>
      <c r="L3603" s="140" t="str">
        <f t="shared" si="172"/>
        <v>提升洗衣技能暨節能減碳宣導講習</v>
      </c>
      <c r="M3603" s="40" t="str">
        <f t="shared" si="173"/>
        <v>臺中市直轄市洗衣商業同業公會</v>
      </c>
    </row>
    <row r="3604" spans="1:13" ht="56.25">
      <c r="A3604" s="102" t="s">
        <v>2819</v>
      </c>
      <c r="B3604" s="102" t="s">
        <v>3810</v>
      </c>
      <c r="C3604" s="102" t="s">
        <v>3811</v>
      </c>
      <c r="D3604" s="102" t="s">
        <v>2795</v>
      </c>
      <c r="E3604" s="103">
        <v>48</v>
      </c>
      <c r="F3604" s="104" t="s">
        <v>44</v>
      </c>
      <c r="G3604" s="106"/>
      <c r="H3604" s="76" t="s">
        <v>1</v>
      </c>
      <c r="I3604" s="105"/>
      <c r="K3604" s="140" t="str">
        <f t="shared" si="171"/>
        <v>社政業務-社會福利-人民團體-獎補助費-對國內團體之捐助</v>
      </c>
      <c r="L3604" s="140" t="str">
        <f t="shared" si="172"/>
        <v>「感恩母親-珍愛獻禮」活動</v>
      </c>
      <c r="M3604" s="40" t="str">
        <f t="shared" si="173"/>
        <v>臺中市娘家關懷協會</v>
      </c>
    </row>
    <row r="3605" spans="1:13" ht="75">
      <c r="A3605" s="102" t="s">
        <v>2819</v>
      </c>
      <c r="B3605" s="102" t="s">
        <v>3812</v>
      </c>
      <c r="C3605" s="102" t="s">
        <v>3813</v>
      </c>
      <c r="D3605" s="102" t="s">
        <v>2795</v>
      </c>
      <c r="E3605" s="103">
        <v>15</v>
      </c>
      <c r="F3605" s="104" t="s">
        <v>44</v>
      </c>
      <c r="G3605" s="106"/>
      <c r="H3605" s="76" t="s">
        <v>1</v>
      </c>
      <c r="I3605" s="105"/>
      <c r="K3605" s="140" t="str">
        <f t="shared" si="171"/>
        <v>社政業務-社會福利-人民團體-獎補助費-對國內團體之捐助</v>
      </c>
      <c r="L3605" s="140" t="str">
        <f t="shared" si="172"/>
        <v>「五月五慶端午愛心肉粽送暖」公益活動暨港務業務宣導活動</v>
      </c>
      <c r="M3605" s="40" t="str">
        <f t="shared" si="173"/>
        <v>臺中市海線關懷協會李阿乾</v>
      </c>
    </row>
    <row r="3606" spans="1:13" ht="56.25">
      <c r="A3606" s="102" t="s">
        <v>2819</v>
      </c>
      <c r="B3606" s="102" t="s">
        <v>3814</v>
      </c>
      <c r="C3606" s="102" t="s">
        <v>3815</v>
      </c>
      <c r="D3606" s="102" t="s">
        <v>2795</v>
      </c>
      <c r="E3606" s="103">
        <v>15</v>
      </c>
      <c r="F3606" s="104" t="s">
        <v>44</v>
      </c>
      <c r="G3606" s="106"/>
      <c r="H3606" s="76" t="s">
        <v>1</v>
      </c>
      <c r="I3606" s="105"/>
      <c r="K3606" s="140" t="str">
        <f t="shared" si="171"/>
        <v>社政業務-社會福利-人民團體-獎補助費-對國內團體之捐助</v>
      </c>
      <c r="L3606" s="140" t="str">
        <f t="shared" si="172"/>
        <v>2024臺中就是棒社區棒球(春季)聯賽活動</v>
      </c>
      <c r="M3606" s="40" t="str">
        <f t="shared" si="173"/>
        <v>臺中市體育協會葉秀煌</v>
      </c>
    </row>
    <row r="3607" spans="1:13" ht="56.25">
      <c r="A3607" s="102" t="s">
        <v>2819</v>
      </c>
      <c r="B3607" s="102" t="s">
        <v>3816</v>
      </c>
      <c r="C3607" s="102" t="s">
        <v>3817</v>
      </c>
      <c r="D3607" s="102" t="s">
        <v>2795</v>
      </c>
      <c r="E3607" s="103">
        <v>20</v>
      </c>
      <c r="F3607" s="104" t="s">
        <v>44</v>
      </c>
      <c r="G3607" s="106"/>
      <c r="H3607" s="76" t="s">
        <v>1</v>
      </c>
      <c r="I3607" s="105"/>
      <c r="K3607" s="140" t="str">
        <f t="shared" si="171"/>
        <v>社政業務-社會福利-人民團體-獎補助費-對國內團體之捐助</v>
      </c>
      <c r="L3607" s="140" t="str">
        <f t="shared" si="172"/>
        <v>「113年關懷銀髪族專題講座及節能減碳宣導」活動</v>
      </c>
      <c r="M3607" s="40" t="str">
        <f t="shared" si="173"/>
        <v>臺中市大肚文化藝術關懷協會邱豊豐</v>
      </c>
    </row>
    <row r="3608" spans="1:13" ht="56.25">
      <c r="A3608" s="102" t="s">
        <v>2819</v>
      </c>
      <c r="B3608" s="102" t="s">
        <v>3818</v>
      </c>
      <c r="C3608" s="102" t="s">
        <v>3819</v>
      </c>
      <c r="D3608" s="102" t="s">
        <v>2795</v>
      </c>
      <c r="E3608" s="103">
        <v>15</v>
      </c>
      <c r="F3608" s="104" t="s">
        <v>44</v>
      </c>
      <c r="G3608" s="106"/>
      <c r="H3608" s="76" t="s">
        <v>1</v>
      </c>
      <c r="I3608" s="105"/>
      <c r="K3608" s="140" t="str">
        <f t="shared" si="171"/>
        <v>社政業務-社會福利-人民團體-獎補助費-對國內團體之捐助</v>
      </c>
      <c r="L3608" s="140" t="str">
        <f t="shared" si="172"/>
        <v>「小學子親子讀經營及節能用電宣導」活動</v>
      </c>
      <c r="M3608" s="40" t="str">
        <f t="shared" si="173"/>
        <v>社團法人臺中市鎮德人文關懷協會</v>
      </c>
    </row>
    <row r="3609" spans="1:13" ht="56.25">
      <c r="A3609" s="102" t="s">
        <v>2819</v>
      </c>
      <c r="B3609" s="102" t="s">
        <v>3820</v>
      </c>
      <c r="C3609" s="102" t="s">
        <v>3821</v>
      </c>
      <c r="D3609" s="102" t="s">
        <v>2795</v>
      </c>
      <c r="E3609" s="103">
        <v>20</v>
      </c>
      <c r="F3609" s="104" t="s">
        <v>44</v>
      </c>
      <c r="G3609" s="106"/>
      <c r="H3609" s="76" t="s">
        <v>1</v>
      </c>
      <c r="I3609" s="105"/>
      <c r="K3609" s="140" t="str">
        <f t="shared" si="171"/>
        <v>社政業務-社會福利-人民團體-獎補助費-對國內團體之捐助</v>
      </c>
      <c r="L3609" s="140" t="str">
        <f t="shared" si="172"/>
        <v>第1屆廠協梅花盃少年籃球邀請賽</v>
      </c>
      <c r="M3609" s="40" t="str">
        <f t="shared" si="173"/>
        <v>臺中市太平區太平工業區廠商協進會</v>
      </c>
    </row>
    <row r="3610" spans="1:13" ht="56.25">
      <c r="A3610" s="102" t="s">
        <v>2819</v>
      </c>
      <c r="B3610" s="102" t="s">
        <v>3822</v>
      </c>
      <c r="C3610" s="102" t="s">
        <v>3823</v>
      </c>
      <c r="D3610" s="102" t="s">
        <v>2795</v>
      </c>
      <c r="E3610" s="103">
        <v>20</v>
      </c>
      <c r="F3610" s="104" t="s">
        <v>44</v>
      </c>
      <c r="G3610" s="106"/>
      <c r="H3610" s="76" t="s">
        <v>1</v>
      </c>
      <c r="I3610" s="105"/>
      <c r="K3610" s="140" t="str">
        <f t="shared" si="171"/>
        <v>社政業務-社會福利-人民團體-獎補助費-對國內團體之捐助</v>
      </c>
      <c r="L3610" s="140" t="str">
        <f t="shared" si="172"/>
        <v>113年幸福生活講座</v>
      </c>
      <c r="M3610" s="40" t="str">
        <f t="shared" si="173"/>
        <v>臺中市國防大學復興崗校友會</v>
      </c>
    </row>
    <row r="3611" spans="1:13" ht="56.25">
      <c r="A3611" s="102" t="s">
        <v>2819</v>
      </c>
      <c r="B3611" s="102" t="s">
        <v>3824</v>
      </c>
      <c r="C3611" s="102" t="s">
        <v>3825</v>
      </c>
      <c r="D3611" s="102" t="s">
        <v>2795</v>
      </c>
      <c r="E3611" s="103">
        <v>20</v>
      </c>
      <c r="F3611" s="104" t="s">
        <v>44</v>
      </c>
      <c r="G3611" s="106"/>
      <c r="H3611" s="76" t="s">
        <v>1</v>
      </c>
      <c r="I3611" s="105"/>
      <c r="K3611" s="140" t="str">
        <f t="shared" si="171"/>
        <v>社政業務-社會福利-人民團體-獎補助費-對國內團體之捐助</v>
      </c>
      <c r="L3611" s="140" t="str">
        <f t="shared" si="172"/>
        <v>「食在大地．發酵美學食農探索」活動</v>
      </c>
      <c r="M3611" s="40" t="str">
        <f t="shared" si="173"/>
        <v>臺中市人文公益發展協會</v>
      </c>
    </row>
    <row r="3612" spans="1:13" ht="56.25">
      <c r="A3612" s="102" t="s">
        <v>2819</v>
      </c>
      <c r="B3612" s="102" t="s">
        <v>3826</v>
      </c>
      <c r="C3612" s="102" t="s">
        <v>3827</v>
      </c>
      <c r="D3612" s="102" t="s">
        <v>2795</v>
      </c>
      <c r="E3612" s="103">
        <v>20</v>
      </c>
      <c r="F3612" s="104" t="s">
        <v>44</v>
      </c>
      <c r="G3612" s="106"/>
      <c r="H3612" s="76" t="s">
        <v>1</v>
      </c>
      <c r="I3612" s="105"/>
      <c r="K3612" s="140" t="str">
        <f t="shared" si="171"/>
        <v>社政業務-社會福利-人民團體-獎補助費-對國內團體之捐助</v>
      </c>
      <c r="L3612" s="140" t="str">
        <f t="shared" si="172"/>
        <v>「粽香千里迎端午」活動</v>
      </c>
      <c r="M3612" s="40" t="str">
        <f t="shared" si="173"/>
        <v>社團法人台中市婦女發展協會</v>
      </c>
    </row>
    <row r="3613" spans="1:13" ht="56.25">
      <c r="A3613" s="102" t="s">
        <v>2819</v>
      </c>
      <c r="B3613" s="102" t="s">
        <v>3828</v>
      </c>
      <c r="C3613" s="102" t="s">
        <v>3794</v>
      </c>
      <c r="D3613" s="102" t="s">
        <v>2795</v>
      </c>
      <c r="E3613" s="103">
        <v>24</v>
      </c>
      <c r="F3613" s="104" t="s">
        <v>44</v>
      </c>
      <c r="G3613" s="106"/>
      <c r="H3613" s="76" t="s">
        <v>1</v>
      </c>
      <c r="I3613" s="105"/>
      <c r="K3613" s="140" t="str">
        <f t="shared" si="171"/>
        <v>社政業務-社會福利-人民團體-獎補助費-對國內團體之捐助</v>
      </c>
      <c r="L3613" s="140" t="str">
        <f t="shared" si="172"/>
        <v>志工本職學能教育訓練</v>
      </c>
      <c r="M3613" s="40" t="str">
        <f t="shared" si="173"/>
        <v>臺中市紳士協會蔡明憲</v>
      </c>
    </row>
    <row r="3614" spans="1:13" ht="93.75">
      <c r="A3614" s="102" t="s">
        <v>2819</v>
      </c>
      <c r="B3614" s="102" t="s">
        <v>3829</v>
      </c>
      <c r="C3614" s="102" t="s">
        <v>3830</v>
      </c>
      <c r="D3614" s="102" t="s">
        <v>2795</v>
      </c>
      <c r="E3614" s="103">
        <v>40</v>
      </c>
      <c r="F3614" s="104" t="s">
        <v>44</v>
      </c>
      <c r="G3614" s="106"/>
      <c r="H3614" s="76" t="s">
        <v>1</v>
      </c>
      <c r="I3614" s="105"/>
      <c r="K3614" s="140" t="str">
        <f t="shared" si="171"/>
        <v>社政業務-社會福利-人民團體-獎補助費-對國內團體之捐助</v>
      </c>
      <c r="L3614" s="140" t="str">
        <f t="shared" si="172"/>
        <v>臺中市113年度志願服務基礎訓練及臺中市113年度志願服務社會福利類特殊訓練</v>
      </c>
      <c r="M3614" s="40" t="str">
        <f t="shared" si="173"/>
        <v>中華非營利組織發展協會</v>
      </c>
    </row>
    <row r="3615" spans="1:13" ht="56.25">
      <c r="A3615" s="102" t="s">
        <v>2819</v>
      </c>
      <c r="B3615" s="102" t="s">
        <v>3831</v>
      </c>
      <c r="C3615" s="102" t="s">
        <v>3832</v>
      </c>
      <c r="D3615" s="102" t="s">
        <v>2795</v>
      </c>
      <c r="E3615" s="103">
        <v>8</v>
      </c>
      <c r="F3615" s="104" t="s">
        <v>44</v>
      </c>
      <c r="G3615" s="106"/>
      <c r="H3615" s="76" t="s">
        <v>1</v>
      </c>
      <c r="I3615" s="105"/>
      <c r="K3615" s="140" t="str">
        <f t="shared" si="171"/>
        <v>社政業務-社會福利-人民團體-獎補助費-對國內團體之捐助</v>
      </c>
      <c r="L3615" s="140" t="str">
        <f t="shared" si="172"/>
        <v>臺中市113年度志願服務基礎暨社福類特殊訓練</v>
      </c>
      <c r="M3615" s="40" t="str">
        <f t="shared" si="173"/>
        <v>臺中市北勢愛心協會楊鈺翔</v>
      </c>
    </row>
    <row r="3616" spans="1:13" ht="56.25">
      <c r="A3616" s="102" t="s">
        <v>2819</v>
      </c>
      <c r="B3616" s="102" t="s">
        <v>3448</v>
      </c>
      <c r="C3616" s="102" t="s">
        <v>3833</v>
      </c>
      <c r="D3616" s="102" t="s">
        <v>2795</v>
      </c>
      <c r="E3616" s="103">
        <v>10</v>
      </c>
      <c r="F3616" s="104" t="s">
        <v>44</v>
      </c>
      <c r="G3616" s="106"/>
      <c r="H3616" s="76" t="s">
        <v>1</v>
      </c>
      <c r="I3616" s="105"/>
      <c r="K3616" s="140" t="str">
        <f t="shared" si="171"/>
        <v>社政業務-社會福利-人民團體-獎補助費-對國內團體之捐助</v>
      </c>
      <c r="L3616" s="140" t="str">
        <f t="shared" si="172"/>
        <v>大愛童心影展公益活動</v>
      </c>
      <c r="M3616" s="40" t="str">
        <f t="shared" si="173"/>
        <v>臺中市財神國際同濟會</v>
      </c>
    </row>
    <row r="3617" spans="1:13" ht="56.25">
      <c r="A3617" s="102" t="s">
        <v>2819</v>
      </c>
      <c r="B3617" s="102" t="s">
        <v>3834</v>
      </c>
      <c r="C3617" s="102" t="s">
        <v>1521</v>
      </c>
      <c r="D3617" s="102" t="s">
        <v>2795</v>
      </c>
      <c r="E3617" s="103">
        <v>15</v>
      </c>
      <c r="F3617" s="104" t="s">
        <v>44</v>
      </c>
      <c r="G3617" s="106"/>
      <c r="H3617" s="76" t="s">
        <v>1</v>
      </c>
      <c r="I3617" s="105"/>
      <c r="K3617" s="140" t="str">
        <f t="shared" si="171"/>
        <v>社政業務-社會福利-人民團體-獎補助費-對國內團體之捐助</v>
      </c>
      <c r="L3617" s="140" t="str">
        <f t="shared" si="172"/>
        <v>「捐出熱血靠大家，捐血一袋救一命」活動</v>
      </c>
      <c r="M3617" s="40" t="str">
        <f t="shared" si="173"/>
        <v>臺中市外埔後備憲兵荷松協會</v>
      </c>
    </row>
    <row r="3618" spans="1:13" ht="56.25">
      <c r="A3618" s="102" t="s">
        <v>2819</v>
      </c>
      <c r="B3618" s="102" t="s">
        <v>3448</v>
      </c>
      <c r="C3618" s="102" t="s">
        <v>3835</v>
      </c>
      <c r="D3618" s="102" t="s">
        <v>2795</v>
      </c>
      <c r="E3618" s="103">
        <v>10</v>
      </c>
      <c r="F3618" s="104" t="s">
        <v>44</v>
      </c>
      <c r="G3618" s="106"/>
      <c r="H3618" s="76" t="s">
        <v>1</v>
      </c>
      <c r="I3618" s="105"/>
      <c r="K3618" s="140" t="str">
        <f t="shared" si="171"/>
        <v>社政業務-社會福利-人民團體-獎補助費-對國內團體之捐助</v>
      </c>
      <c r="L3618" s="140" t="str">
        <f t="shared" si="172"/>
        <v>大愛童心影展公益活動</v>
      </c>
      <c r="M3618" s="40" t="str">
        <f t="shared" si="173"/>
        <v>臺中市德裕村國際同濟會</v>
      </c>
    </row>
    <row r="3619" spans="1:13" ht="56.25">
      <c r="A3619" s="102" t="s">
        <v>2819</v>
      </c>
      <c r="B3619" s="102" t="s">
        <v>3836</v>
      </c>
      <c r="C3619" s="102" t="s">
        <v>3837</v>
      </c>
      <c r="D3619" s="102" t="s">
        <v>2795</v>
      </c>
      <c r="E3619" s="103">
        <v>10</v>
      </c>
      <c r="F3619" s="104" t="s">
        <v>44</v>
      </c>
      <c r="G3619" s="106"/>
      <c r="H3619" s="76" t="s">
        <v>1</v>
      </c>
      <c r="I3619" s="105"/>
      <c r="K3619" s="140" t="str">
        <f t="shared" si="171"/>
        <v>社政業務-社會福利-人民團體-獎補助費-對國內團體之捐助</v>
      </c>
      <c r="L3619" s="140" t="str">
        <f t="shared" si="172"/>
        <v>補助亞洲機器人大賽訓練課程計畫</v>
      </c>
      <c r="M3619" s="40" t="str">
        <f t="shared" si="173"/>
        <v>台灣樂喜創意積木教育發展協會蕭孟宜</v>
      </c>
    </row>
    <row r="3620" spans="1:13" ht="56.25">
      <c r="A3620" s="102" t="s">
        <v>2819</v>
      </c>
      <c r="B3620" s="102" t="s">
        <v>3838</v>
      </c>
      <c r="C3620" s="102" t="s">
        <v>3839</v>
      </c>
      <c r="D3620" s="102" t="s">
        <v>2795</v>
      </c>
      <c r="E3620" s="103">
        <v>15</v>
      </c>
      <c r="F3620" s="104" t="s">
        <v>44</v>
      </c>
      <c r="G3620" s="106"/>
      <c r="H3620" s="76" t="s">
        <v>1</v>
      </c>
      <c r="I3620" s="105"/>
      <c r="K3620" s="140" t="str">
        <f t="shared" si="171"/>
        <v>社政業務-社會福利-人民團體-獎補助費-對國內團體之捐助</v>
      </c>
      <c r="L3620" s="140" t="str">
        <f t="shared" si="172"/>
        <v>端午節關懷弱勢暨節能減碳宣導活動</v>
      </c>
      <c r="M3620" s="40" t="str">
        <f t="shared" si="173"/>
        <v>臺中市北區後備憲兵荷松協會鄭煜叡</v>
      </c>
    </row>
    <row r="3621" spans="1:13" ht="56.25">
      <c r="A3621" s="102" t="s">
        <v>2819</v>
      </c>
      <c r="B3621" s="102" t="s">
        <v>3840</v>
      </c>
      <c r="C3621" s="102" t="s">
        <v>3841</v>
      </c>
      <c r="D3621" s="102" t="s">
        <v>2795</v>
      </c>
      <c r="E3621" s="103">
        <v>15</v>
      </c>
      <c r="F3621" s="104" t="s">
        <v>44</v>
      </c>
      <c r="G3621" s="106"/>
      <c r="H3621" s="76" t="s">
        <v>1</v>
      </c>
      <c r="I3621" s="105"/>
      <c r="K3621" s="140" t="str">
        <f t="shared" si="171"/>
        <v>社政業務-社會福利-人民團體-獎補助費-對國內團體之捐助</v>
      </c>
      <c r="L3621" s="140" t="str">
        <f t="shared" si="172"/>
        <v>「民法與刑法概論研習會」活動</v>
      </c>
      <c r="M3621" s="40" t="str">
        <f t="shared" si="173"/>
        <v>臺中市東勢民防協會</v>
      </c>
    </row>
    <row r="3622" spans="1:13" ht="56.25">
      <c r="A3622" s="102" t="s">
        <v>2819</v>
      </c>
      <c r="B3622" s="102" t="s">
        <v>3842</v>
      </c>
      <c r="C3622" s="102" t="s">
        <v>1122</v>
      </c>
      <c r="D3622" s="102" t="s">
        <v>2795</v>
      </c>
      <c r="E3622" s="103">
        <v>15</v>
      </c>
      <c r="F3622" s="104" t="s">
        <v>44</v>
      </c>
      <c r="G3622" s="106"/>
      <c r="H3622" s="76" t="s">
        <v>1</v>
      </c>
      <c r="I3622" s="105"/>
      <c r="K3622" s="140" t="str">
        <f t="shared" si="171"/>
        <v>社政業務-社會福利-人民團體-獎補助費-對國內團體之捐助</v>
      </c>
      <c r="L3622" s="140" t="str">
        <f t="shared" si="172"/>
        <v>「銀髪族群歡慶端午節包粽子暨港務業務宣導」活動</v>
      </c>
      <c r="M3622" s="40" t="str">
        <f t="shared" si="173"/>
        <v>臺中市環保慈善會</v>
      </c>
    </row>
    <row r="3623" spans="1:13" ht="56.25">
      <c r="A3623" s="102" t="s">
        <v>2819</v>
      </c>
      <c r="B3623" s="102" t="s">
        <v>3843</v>
      </c>
      <c r="C3623" s="102" t="s">
        <v>3844</v>
      </c>
      <c r="D3623" s="102" t="s">
        <v>2795</v>
      </c>
      <c r="E3623" s="103">
        <v>20</v>
      </c>
      <c r="F3623" s="104" t="s">
        <v>44</v>
      </c>
      <c r="G3623" s="106"/>
      <c r="H3623" s="76" t="s">
        <v>1</v>
      </c>
      <c r="I3623" s="105"/>
      <c r="K3623" s="140" t="str">
        <f t="shared" si="171"/>
        <v>社政業務-社會福利-人民團體-獎補助費-對國內團體之捐助</v>
      </c>
      <c r="L3623" s="140" t="str">
        <f t="shared" si="172"/>
        <v>「113偏鄉學童戶外活動研習」活動</v>
      </c>
      <c r="M3623" s="40" t="str">
        <f t="shared" si="173"/>
        <v>臺中市歡喜慈善會</v>
      </c>
    </row>
    <row r="3624" spans="1:13" ht="75">
      <c r="A3624" s="102" t="s">
        <v>2819</v>
      </c>
      <c r="B3624" s="102" t="s">
        <v>3845</v>
      </c>
      <c r="C3624" s="102" t="s">
        <v>3846</v>
      </c>
      <c r="D3624" s="102" t="s">
        <v>2795</v>
      </c>
      <c r="E3624" s="103">
        <v>20</v>
      </c>
      <c r="F3624" s="104" t="s">
        <v>44</v>
      </c>
      <c r="G3624" s="106"/>
      <c r="H3624" s="76" t="s">
        <v>1</v>
      </c>
      <c r="I3624" s="105"/>
      <c r="K3624" s="140" t="str">
        <f t="shared" si="171"/>
        <v>社政業務-社會福利-人民團體-獎補助費-對國內團體之捐助</v>
      </c>
      <c r="L3624" s="140" t="str">
        <f t="shared" si="172"/>
        <v>「用愛心、送溫馨」關懷弱勢族群發放救濟物資及慰問金社服活動</v>
      </c>
      <c r="M3624" s="40" t="str">
        <f t="shared" si="173"/>
        <v>臺中市心馨慈善會許美英</v>
      </c>
    </row>
    <row r="3625" spans="1:13" ht="56.25">
      <c r="A3625" s="102" t="s">
        <v>2819</v>
      </c>
      <c r="B3625" s="102" t="s">
        <v>3847</v>
      </c>
      <c r="C3625" s="102" t="s">
        <v>3415</v>
      </c>
      <c r="D3625" s="102" t="s">
        <v>2795</v>
      </c>
      <c r="E3625" s="103">
        <v>10</v>
      </c>
      <c r="F3625" s="104" t="s">
        <v>44</v>
      </c>
      <c r="G3625" s="106"/>
      <c r="H3625" s="76" t="s">
        <v>1</v>
      </c>
      <c r="I3625" s="105"/>
      <c r="K3625" s="140" t="str">
        <f t="shared" si="171"/>
        <v>社政業務-社會福利-人民團體-獎補助費-對國內團體之捐助</v>
      </c>
      <c r="L3625" s="140" t="str">
        <f t="shared" si="172"/>
        <v>仲夏夜之夢想慈善音樂會</v>
      </c>
      <c r="M3625" s="40" t="str">
        <f t="shared" si="173"/>
        <v>世界和平聯合會台灣協會</v>
      </c>
    </row>
    <row r="3626" spans="1:13" ht="56.25">
      <c r="A3626" s="102" t="s">
        <v>2819</v>
      </c>
      <c r="B3626" s="102" t="s">
        <v>3848</v>
      </c>
      <c r="C3626" s="102" t="s">
        <v>3849</v>
      </c>
      <c r="D3626" s="102" t="s">
        <v>2795</v>
      </c>
      <c r="E3626" s="103">
        <v>8</v>
      </c>
      <c r="F3626" s="104" t="s">
        <v>44</v>
      </c>
      <c r="G3626" s="106"/>
      <c r="H3626" s="76" t="s">
        <v>1</v>
      </c>
      <c r="I3626" s="105"/>
      <c r="K3626" s="140" t="str">
        <f t="shared" si="171"/>
        <v>社政業務-社會福利-人民團體-獎補助費-對國內團體之捐助</v>
      </c>
      <c r="L3626" s="140" t="str">
        <f t="shared" si="172"/>
        <v>臺中市家戶室內污水管接管推展計畫</v>
      </c>
      <c r="M3626" s="40" t="str">
        <f t="shared" si="173"/>
        <v>社團法人臺中市污水用戶接管推展協會</v>
      </c>
    </row>
    <row r="3627" spans="1:13" ht="56.25">
      <c r="A3627" s="102" t="s">
        <v>2819</v>
      </c>
      <c r="B3627" s="102" t="s">
        <v>3850</v>
      </c>
      <c r="C3627" s="102" t="s">
        <v>3851</v>
      </c>
      <c r="D3627" s="102" t="s">
        <v>2795</v>
      </c>
      <c r="E3627" s="103">
        <v>30</v>
      </c>
      <c r="F3627" s="104" t="s">
        <v>44</v>
      </c>
      <c r="G3627" s="106"/>
      <c r="H3627" s="76" t="s">
        <v>1</v>
      </c>
      <c r="I3627" s="105"/>
      <c r="K3627" s="140" t="str">
        <f t="shared" si="171"/>
        <v>社政業務-社會福利-人民團體-獎補助費-對國內團體之捐助</v>
      </c>
      <c r="L3627" s="140" t="str">
        <f t="shared" si="172"/>
        <v>大手牽小手祖孫情深深活動</v>
      </c>
      <c r="M3627" s="40" t="str">
        <f t="shared" si="173"/>
        <v>社團法人台灣社區終身學習推廣協會</v>
      </c>
    </row>
    <row r="3628" spans="1:13" ht="56.25">
      <c r="A3628" s="102" t="s">
        <v>2819</v>
      </c>
      <c r="B3628" s="102" t="s">
        <v>3852</v>
      </c>
      <c r="C3628" s="102" t="s">
        <v>2065</v>
      </c>
      <c r="D3628" s="102" t="s">
        <v>2795</v>
      </c>
      <c r="E3628" s="103">
        <v>15</v>
      </c>
      <c r="F3628" s="104" t="s">
        <v>44</v>
      </c>
      <c r="G3628" s="106"/>
      <c r="H3628" s="76" t="s">
        <v>1</v>
      </c>
      <c r="I3628" s="105"/>
      <c r="K3628" s="140" t="str">
        <f t="shared" si="171"/>
        <v>社政業務-社會福利-人民團體-獎補助費-對國內團體之捐助</v>
      </c>
      <c r="L3628" s="140" t="str">
        <f t="shared" si="172"/>
        <v>113年臺中市運動愛臺灣推廣元極舞活動</v>
      </c>
      <c r="M3628" s="40" t="str">
        <f t="shared" si="173"/>
        <v>臺中市甲安埔元極舞協會</v>
      </c>
    </row>
    <row r="3629" spans="1:13" ht="56.25">
      <c r="A3629" s="102" t="s">
        <v>2819</v>
      </c>
      <c r="B3629" s="102" t="s">
        <v>3853</v>
      </c>
      <c r="C3629" s="102" t="s">
        <v>3854</v>
      </c>
      <c r="D3629" s="102" t="s">
        <v>2795</v>
      </c>
      <c r="E3629" s="103">
        <v>10</v>
      </c>
      <c r="F3629" s="104" t="s">
        <v>44</v>
      </c>
      <c r="G3629" s="106"/>
      <c r="H3629" s="76" t="s">
        <v>1</v>
      </c>
      <c r="I3629" s="105"/>
      <c r="K3629" s="140" t="str">
        <f t="shared" si="171"/>
        <v>社政業務-社會福利-人民團體-獎補助費-對國內團體之捐助</v>
      </c>
      <c r="L3629" s="140" t="str">
        <f t="shared" si="172"/>
        <v>立夏聯展：夏風綻彩活動</v>
      </c>
      <c r="M3629" s="40" t="str">
        <f t="shared" si="173"/>
        <v>臺中市青溪文藝學會杜進成</v>
      </c>
    </row>
    <row r="3630" spans="1:13" ht="69">
      <c r="A3630" s="102" t="s">
        <v>2819</v>
      </c>
      <c r="B3630" s="102" t="s">
        <v>3855</v>
      </c>
      <c r="C3630" s="102" t="s">
        <v>3856</v>
      </c>
      <c r="D3630" s="102" t="s">
        <v>2795</v>
      </c>
      <c r="E3630" s="103">
        <v>14</v>
      </c>
      <c r="F3630" s="104" t="s">
        <v>44</v>
      </c>
      <c r="G3630" s="106"/>
      <c r="H3630" s="76" t="s">
        <v>1</v>
      </c>
      <c r="I3630" s="105"/>
      <c r="K3630" s="140" t="str">
        <f t="shared" si="171"/>
        <v>社政業務-社會福利-人民團體-獎補助費-對國內團體之捐助</v>
      </c>
      <c r="L3630" s="140" t="str">
        <f t="shared" si="172"/>
        <v>臺中市113年度志願服務基礎訓練</v>
      </c>
      <c r="M3630" s="40" t="str">
        <f t="shared" si="173"/>
        <v>財團法人臺中市私立十方社會福利慈善事業基金會附設十方啟能中心</v>
      </c>
    </row>
    <row r="3631" spans="1:13" ht="56.25">
      <c r="A3631" s="102" t="s">
        <v>2819</v>
      </c>
      <c r="B3631" s="102" t="s">
        <v>2004</v>
      </c>
      <c r="C3631" s="102" t="s">
        <v>3857</v>
      </c>
      <c r="D3631" s="102" t="s">
        <v>2795</v>
      </c>
      <c r="E3631" s="103">
        <v>15</v>
      </c>
      <c r="F3631" s="104" t="s">
        <v>44</v>
      </c>
      <c r="G3631" s="106"/>
      <c r="H3631" s="76" t="s">
        <v>1</v>
      </c>
      <c r="I3631" s="105"/>
      <c r="K3631" s="140" t="str">
        <f t="shared" si="171"/>
        <v>社政業務-社會福利-人民團體-獎補助費-對國內團體之捐助</v>
      </c>
      <c r="L3631" s="140" t="str">
        <f t="shared" si="172"/>
        <v>運動舞蹈觀摩暨防災宣導活動</v>
      </c>
      <c r="M3631" s="40" t="str">
        <f t="shared" si="173"/>
        <v>臺中市福興康樂運動人文推廣協會蔣木林</v>
      </c>
    </row>
    <row r="3632" spans="1:13" ht="56.25">
      <c r="A3632" s="102" t="s">
        <v>2819</v>
      </c>
      <c r="B3632" s="102" t="s">
        <v>3858</v>
      </c>
      <c r="C3632" s="102" t="s">
        <v>1500</v>
      </c>
      <c r="D3632" s="102" t="s">
        <v>2795</v>
      </c>
      <c r="E3632" s="103">
        <v>18</v>
      </c>
      <c r="F3632" s="104" t="s">
        <v>44</v>
      </c>
      <c r="G3632" s="106"/>
      <c r="H3632" s="76" t="s">
        <v>1</v>
      </c>
      <c r="I3632" s="105"/>
      <c r="K3632" s="140" t="str">
        <f t="shared" si="171"/>
        <v>社政業務-社會福利-人民團體-獎補助費-對國內團體之捐助</v>
      </c>
      <c r="L3632" s="140" t="str">
        <f t="shared" si="172"/>
        <v>「113年度「公益捐血」活動</v>
      </c>
      <c r="M3632" s="40" t="str">
        <f t="shared" si="173"/>
        <v>臺中市后里後備憲兵荷松協會</v>
      </c>
    </row>
    <row r="3633" spans="1:13" ht="56.25">
      <c r="A3633" s="102" t="s">
        <v>2819</v>
      </c>
      <c r="B3633" s="102" t="s">
        <v>3859</v>
      </c>
      <c r="C3633" s="102" t="s">
        <v>3860</v>
      </c>
      <c r="D3633" s="102" t="s">
        <v>2795</v>
      </c>
      <c r="E3633" s="103">
        <v>20</v>
      </c>
      <c r="F3633" s="104" t="s">
        <v>44</v>
      </c>
      <c r="G3633" s="106"/>
      <c r="H3633" s="76" t="s">
        <v>1</v>
      </c>
      <c r="I3633" s="105"/>
      <c r="K3633" s="140" t="str">
        <f t="shared" si="171"/>
        <v>社政業務-社會福利-人民團體-獎補助費-對國內團體之捐助</v>
      </c>
      <c r="L3633" s="140" t="str">
        <f t="shared" si="172"/>
        <v>「愛在偏鄉，用行動出發」愛心活動</v>
      </c>
      <c r="M3633" s="40" t="str">
        <f t="shared" si="173"/>
        <v>社團法人臺灣許願藤關懷協會</v>
      </c>
    </row>
    <row r="3634" spans="1:13" ht="56.25">
      <c r="A3634" s="102" t="s">
        <v>2819</v>
      </c>
      <c r="B3634" s="102" t="s">
        <v>3771</v>
      </c>
      <c r="C3634" s="102" t="s">
        <v>3861</v>
      </c>
      <c r="D3634" s="102" t="s">
        <v>2795</v>
      </c>
      <c r="E3634" s="103">
        <v>12</v>
      </c>
      <c r="F3634" s="104" t="s">
        <v>44</v>
      </c>
      <c r="G3634" s="106"/>
      <c r="H3634" s="76" t="s">
        <v>1</v>
      </c>
      <c r="I3634" s="105"/>
      <c r="K3634" s="140" t="str">
        <f t="shared" si="171"/>
        <v>社政業務-社會福利-人民團體-獎補助費-對國內團體之捐助</v>
      </c>
      <c r="L3634" s="140" t="str">
        <f t="shared" si="172"/>
        <v>家庭暴力及性侵害防治宣導公益講座</v>
      </c>
      <c r="M3634" s="40" t="str">
        <f t="shared" si="173"/>
        <v>臺中市南區後備憲兵荷松協會田震凱</v>
      </c>
    </row>
    <row r="3635" spans="1:13" ht="56.25">
      <c r="A3635" s="102" t="s">
        <v>2819</v>
      </c>
      <c r="B3635" s="102" t="s">
        <v>3862</v>
      </c>
      <c r="C3635" s="102" t="s">
        <v>3863</v>
      </c>
      <c r="D3635" s="102" t="s">
        <v>2795</v>
      </c>
      <c r="E3635" s="103">
        <v>12</v>
      </c>
      <c r="F3635" s="104" t="s">
        <v>44</v>
      </c>
      <c r="G3635" s="106"/>
      <c r="H3635" s="76" t="s">
        <v>1</v>
      </c>
      <c r="I3635" s="105"/>
      <c r="K3635" s="140" t="str">
        <f t="shared" si="171"/>
        <v>社政業務-社會福利-人民團體-獎補助費-對國內團體之捐助</v>
      </c>
      <c r="L3635" s="140" t="str">
        <f t="shared" si="172"/>
        <v>捐血暨消防安全住警器、節能減碳宣導公益活動</v>
      </c>
      <c r="M3635" s="40" t="str">
        <f t="shared" si="173"/>
        <v>臺中市明聖植福會</v>
      </c>
    </row>
    <row r="3636" spans="1:13" ht="56.25">
      <c r="A3636" s="102" t="s">
        <v>2819</v>
      </c>
      <c r="B3636" s="102" t="s">
        <v>3864</v>
      </c>
      <c r="C3636" s="102" t="s">
        <v>3865</v>
      </c>
      <c r="D3636" s="102" t="s">
        <v>2795</v>
      </c>
      <c r="E3636" s="103">
        <v>15</v>
      </c>
      <c r="F3636" s="104" t="s">
        <v>44</v>
      </c>
      <c r="G3636" s="106"/>
      <c r="H3636" s="76" t="s">
        <v>1</v>
      </c>
      <c r="I3636" s="105"/>
      <c r="K3636" s="140" t="str">
        <f t="shared" si="171"/>
        <v>社政業務-社會福利-人民團體-獎補助費-對國內團體之捐助</v>
      </c>
      <c r="L3636" s="140" t="str">
        <f t="shared" si="172"/>
        <v>靜心書法:書法藝術與美學研習課程</v>
      </c>
      <c r="M3636" s="40" t="str">
        <f t="shared" si="173"/>
        <v>社團法人臺中市劉家古厝休閒觀光經濟發展協會</v>
      </c>
    </row>
    <row r="3637" spans="1:13" ht="56.25">
      <c r="A3637" s="102" t="s">
        <v>2819</v>
      </c>
      <c r="B3637" s="102" t="s">
        <v>3866</v>
      </c>
      <c r="C3637" s="102" t="s">
        <v>3867</v>
      </c>
      <c r="D3637" s="102" t="s">
        <v>2795</v>
      </c>
      <c r="E3637" s="103">
        <v>10</v>
      </c>
      <c r="F3637" s="104" t="s">
        <v>44</v>
      </c>
      <c r="G3637" s="106"/>
      <c r="H3637" s="76" t="s">
        <v>1</v>
      </c>
      <c r="I3637" s="105"/>
      <c r="K3637" s="140" t="str">
        <f t="shared" si="171"/>
        <v>社政業務-社會福利-人民團體-獎補助費-對國內團體之捐助</v>
      </c>
      <c r="L3637" s="140" t="str">
        <f t="shared" si="172"/>
        <v>2024五線譜盃全國歌唱交流暨市政政策宣導活動</v>
      </c>
      <c r="M3637" s="40" t="str">
        <f t="shared" si="173"/>
        <v>臺中市五線譜歌唱協會</v>
      </c>
    </row>
    <row r="3638" spans="1:13" ht="56.25">
      <c r="A3638" s="102" t="s">
        <v>2819</v>
      </c>
      <c r="B3638" s="102" t="s">
        <v>3448</v>
      </c>
      <c r="C3638" s="102" t="s">
        <v>3868</v>
      </c>
      <c r="D3638" s="102" t="s">
        <v>2795</v>
      </c>
      <c r="E3638" s="103">
        <v>10</v>
      </c>
      <c r="F3638" s="104" t="s">
        <v>44</v>
      </c>
      <c r="G3638" s="106"/>
      <c r="H3638" s="76" t="s">
        <v>1</v>
      </c>
      <c r="I3638" s="105"/>
      <c r="K3638" s="140" t="str">
        <f t="shared" si="171"/>
        <v>社政業務-社會福利-人民團體-獎補助費-對國內團體之捐助</v>
      </c>
      <c r="L3638" s="140" t="str">
        <f t="shared" si="172"/>
        <v>大愛童心影展公益活動</v>
      </c>
      <c r="M3638" s="40" t="str">
        <f t="shared" si="173"/>
        <v>台中市東南國際同濟會</v>
      </c>
    </row>
    <row r="3639" spans="1:13" ht="56.25">
      <c r="A3639" s="102" t="s">
        <v>2819</v>
      </c>
      <c r="B3639" s="102" t="s">
        <v>3869</v>
      </c>
      <c r="C3639" s="102" t="s">
        <v>3870</v>
      </c>
      <c r="D3639" s="102" t="s">
        <v>2795</v>
      </c>
      <c r="E3639" s="103">
        <v>18</v>
      </c>
      <c r="F3639" s="104" t="s">
        <v>44</v>
      </c>
      <c r="G3639" s="106"/>
      <c r="H3639" s="76" t="s">
        <v>1</v>
      </c>
      <c r="I3639" s="105"/>
      <c r="K3639" s="140" t="str">
        <f t="shared" si="171"/>
        <v>社政業務-社會福利-人民團體-獎補助費-對國內團體之捐助</v>
      </c>
      <c r="L3639" s="140" t="str">
        <f t="shared" si="172"/>
        <v>溫馨關懷快樂營-自信飛揚活動經費</v>
      </c>
      <c r="M3639" s="40" t="str">
        <f t="shared" si="173"/>
        <v>臺中市大安獅子會</v>
      </c>
    </row>
    <row r="3640" spans="1:13" ht="56.25">
      <c r="A3640" s="102" t="s">
        <v>2819</v>
      </c>
      <c r="B3640" s="102" t="s">
        <v>3871</v>
      </c>
      <c r="C3640" s="102" t="s">
        <v>3872</v>
      </c>
      <c r="D3640" s="102" t="s">
        <v>2795</v>
      </c>
      <c r="E3640" s="103">
        <v>12</v>
      </c>
      <c r="F3640" s="104" t="s">
        <v>44</v>
      </c>
      <c r="G3640" s="106"/>
      <c r="H3640" s="76" t="s">
        <v>1</v>
      </c>
      <c r="I3640" s="105"/>
      <c r="K3640" s="140" t="str">
        <f t="shared" si="171"/>
        <v>社政業務-社會福利-人民團體-獎補助費-對國內團體之捐助</v>
      </c>
      <c r="L3640" s="140" t="str">
        <f t="shared" si="172"/>
        <v>113年度慶祝母親節「慈母恩．傳溫馨」感恩活動</v>
      </c>
      <c r="M3640" s="40" t="str">
        <f t="shared" si="173"/>
        <v>臺中市北區金龍長青協會楊文欽</v>
      </c>
    </row>
    <row r="3641" spans="1:13" ht="75">
      <c r="A3641" s="102" t="s">
        <v>2819</v>
      </c>
      <c r="B3641" s="102" t="s">
        <v>3873</v>
      </c>
      <c r="C3641" s="102" t="s">
        <v>3874</v>
      </c>
      <c r="D3641" s="102" t="s">
        <v>2795</v>
      </c>
      <c r="E3641" s="103">
        <v>10</v>
      </c>
      <c r="F3641" s="104" t="s">
        <v>44</v>
      </c>
      <c r="G3641" s="106"/>
      <c r="H3641" s="76" t="s">
        <v>1</v>
      </c>
      <c r="I3641" s="105"/>
      <c r="K3641" s="140" t="str">
        <f t="shared" si="171"/>
        <v>社政業務-社會福利-人民團體-獎補助費-對國內團體之捐助</v>
      </c>
      <c r="L3641" s="140" t="str">
        <f t="shared" si="172"/>
        <v>2024年國際青年商會中華民國總會中區會慢速壘球錦標賽</v>
      </c>
      <c r="M3641" s="40" t="str">
        <f t="shared" si="173"/>
        <v>臺中市神岡國際青年商會</v>
      </c>
    </row>
    <row r="3642" spans="1:13" ht="75">
      <c r="A3642" s="102" t="s">
        <v>2819</v>
      </c>
      <c r="B3642" s="102" t="s">
        <v>747</v>
      </c>
      <c r="C3642" s="102" t="s">
        <v>737</v>
      </c>
      <c r="D3642" s="102" t="s">
        <v>2795</v>
      </c>
      <c r="E3642" s="103">
        <v>20</v>
      </c>
      <c r="F3642" s="104" t="s">
        <v>44</v>
      </c>
      <c r="G3642" s="106"/>
      <c r="H3642" s="76" t="s">
        <v>1</v>
      </c>
      <c r="I3642" s="105"/>
      <c r="K3642" s="140" t="str">
        <f t="shared" si="171"/>
        <v>社政業務-社會福利-人民團體-獎補助費-對國內團體之捐助</v>
      </c>
      <c r="L3642" s="140" t="str">
        <f t="shared" si="172"/>
        <v>113年臺中市大里區體育會游泳委員會游泳運動嘉年華活動</v>
      </c>
      <c r="M3642" s="40" t="str">
        <f t="shared" si="173"/>
        <v>臺中市大里區體育會</v>
      </c>
    </row>
    <row r="3643" spans="1:13" ht="56.25">
      <c r="A3643" s="102" t="s">
        <v>2819</v>
      </c>
      <c r="B3643" s="102" t="s">
        <v>3875</v>
      </c>
      <c r="C3643" s="102" t="s">
        <v>3876</v>
      </c>
      <c r="D3643" s="102" t="s">
        <v>2795</v>
      </c>
      <c r="E3643" s="103">
        <v>29</v>
      </c>
      <c r="F3643" s="104" t="s">
        <v>44</v>
      </c>
      <c r="G3643" s="106"/>
      <c r="H3643" s="76" t="s">
        <v>1</v>
      </c>
      <c r="I3643" s="105"/>
      <c r="K3643" s="140" t="str">
        <f t="shared" si="171"/>
        <v>社政業務-社會福利-人民團體-獎補助費-對國內團體之捐助</v>
      </c>
      <c r="L3643" s="140" t="str">
        <f t="shared" si="172"/>
        <v>臺中市大肚區永順吳府千歲慈善協會捐血活動</v>
      </c>
      <c r="M3643" s="40" t="str">
        <f t="shared" si="173"/>
        <v>臺中市大肚區永順吳府千歲慈善協會</v>
      </c>
    </row>
    <row r="3644" spans="1:13" ht="56.25">
      <c r="A3644" s="102" t="s">
        <v>2819</v>
      </c>
      <c r="B3644" s="102" t="s">
        <v>3877</v>
      </c>
      <c r="C3644" s="102" t="s">
        <v>3874</v>
      </c>
      <c r="D3644" s="102" t="s">
        <v>2795</v>
      </c>
      <c r="E3644" s="103">
        <v>10</v>
      </c>
      <c r="F3644" s="104" t="s">
        <v>44</v>
      </c>
      <c r="G3644" s="106"/>
      <c r="H3644" s="76" t="s">
        <v>1</v>
      </c>
      <c r="I3644" s="105"/>
      <c r="K3644" s="140" t="str">
        <f t="shared" si="171"/>
        <v>社政業務-社會福利-人民團體-獎補助費-對國內團體之捐助</v>
      </c>
      <c r="L3644" s="140" t="str">
        <f t="shared" si="172"/>
        <v>神的孩子都在SHOW</v>
      </c>
      <c r="M3644" s="40" t="str">
        <f t="shared" si="173"/>
        <v>臺中市神岡國際青年商會</v>
      </c>
    </row>
    <row r="3645" spans="1:13" ht="56.25">
      <c r="A3645" s="102" t="s">
        <v>2819</v>
      </c>
      <c r="B3645" s="102" t="s">
        <v>3878</v>
      </c>
      <c r="C3645" s="102" t="s">
        <v>1783</v>
      </c>
      <c r="D3645" s="102" t="s">
        <v>2795</v>
      </c>
      <c r="E3645" s="103">
        <v>10</v>
      </c>
      <c r="F3645" s="104" t="s">
        <v>44</v>
      </c>
      <c r="G3645" s="106"/>
      <c r="H3645" s="76" t="s">
        <v>1</v>
      </c>
      <c r="I3645" s="105"/>
      <c r="K3645" s="140" t="str">
        <f t="shared" si="171"/>
        <v>社政業務-社會福利-人民團體-獎補助費-對國內團體之捐助</v>
      </c>
      <c r="L3645" s="140" t="str">
        <f t="shared" si="172"/>
        <v>春日活動舒活筋骨友善高齡</v>
      </c>
      <c r="M3645" s="40" t="str">
        <f t="shared" si="173"/>
        <v>臺中市體育運動舞蹈輔導協會葉麗玲</v>
      </c>
    </row>
    <row r="3646" spans="1:13" ht="56.25">
      <c r="A3646" s="102" t="s">
        <v>2819</v>
      </c>
      <c r="B3646" s="102" t="s">
        <v>3879</v>
      </c>
      <c r="C3646" s="102" t="s">
        <v>3880</v>
      </c>
      <c r="D3646" s="102" t="s">
        <v>2795</v>
      </c>
      <c r="E3646" s="103">
        <v>9</v>
      </c>
      <c r="F3646" s="104" t="s">
        <v>44</v>
      </c>
      <c r="G3646" s="106"/>
      <c r="H3646" s="76" t="s">
        <v>1</v>
      </c>
      <c r="I3646" s="105"/>
      <c r="K3646" s="140" t="str">
        <f t="shared" si="171"/>
        <v>社政業務-社會福利-人民團體-獎補助費-對國內團體之捐助</v>
      </c>
      <c r="L3646" s="140" t="str">
        <f t="shared" si="172"/>
        <v>臺中市潭子書畫協會街頭藝術文化之旅</v>
      </c>
      <c r="M3646" s="40" t="str">
        <f t="shared" si="173"/>
        <v>台中市潭子書畫協會</v>
      </c>
    </row>
    <row r="3647" spans="1:13" ht="56.25">
      <c r="A3647" s="102" t="s">
        <v>2819</v>
      </c>
      <c r="B3647" s="102" t="s">
        <v>3881</v>
      </c>
      <c r="C3647" s="102" t="s">
        <v>2854</v>
      </c>
      <c r="D3647" s="102" t="s">
        <v>2795</v>
      </c>
      <c r="E3647" s="103">
        <v>24</v>
      </c>
      <c r="F3647" s="104" t="s">
        <v>44</v>
      </c>
      <c r="G3647" s="106"/>
      <c r="H3647" s="76" t="s">
        <v>1</v>
      </c>
      <c r="I3647" s="105"/>
      <c r="K3647" s="140" t="str">
        <f t="shared" si="171"/>
        <v>社政業務-社會福利-人民團體-獎補助費-對國內團體之捐助</v>
      </c>
      <c r="L3647" s="140" t="str">
        <f t="shared" si="172"/>
        <v>113年度志願服務基礎暨社福類特殊訓練</v>
      </c>
      <c r="M3647" s="40" t="str">
        <f t="shared" si="173"/>
        <v>財團法人拓凱教育基金會</v>
      </c>
    </row>
    <row r="3648" spans="1:13" ht="56.25">
      <c r="A3648" s="102" t="s">
        <v>2819</v>
      </c>
      <c r="B3648" s="102" t="s">
        <v>3882</v>
      </c>
      <c r="C3648" s="102" t="s">
        <v>3883</v>
      </c>
      <c r="D3648" s="102" t="s">
        <v>2795</v>
      </c>
      <c r="E3648" s="103">
        <v>10</v>
      </c>
      <c r="F3648" s="104" t="s">
        <v>44</v>
      </c>
      <c r="G3648" s="106"/>
      <c r="H3648" s="76" t="s">
        <v>1</v>
      </c>
      <c r="I3648" s="105"/>
      <c r="K3648" s="140" t="str">
        <f t="shared" si="171"/>
        <v>社政業務-社會福利-人民團體-獎補助費-對國內團體之捐助</v>
      </c>
      <c r="L3648" s="140" t="str">
        <f t="shared" si="172"/>
        <v>113年臺中市采墨畫會會員聯展</v>
      </c>
      <c r="M3648" s="40" t="str">
        <f t="shared" si="173"/>
        <v>臺中市采墨畫會葉素婉</v>
      </c>
    </row>
    <row r="3649" spans="1:13" ht="56.25">
      <c r="A3649" s="102" t="s">
        <v>2819</v>
      </c>
      <c r="B3649" s="102" t="s">
        <v>3884</v>
      </c>
      <c r="C3649" s="102" t="s">
        <v>3794</v>
      </c>
      <c r="D3649" s="102" t="s">
        <v>2795</v>
      </c>
      <c r="E3649" s="103">
        <v>50</v>
      </c>
      <c r="F3649" s="104" t="s">
        <v>44</v>
      </c>
      <c r="G3649" s="106"/>
      <c r="H3649" s="76" t="s">
        <v>1</v>
      </c>
      <c r="I3649" s="105"/>
      <c r="K3649" s="140" t="str">
        <f t="shared" si="171"/>
        <v>社政業務-社會福利-人民團體-獎補助費-對國內團體之捐助</v>
      </c>
      <c r="L3649" s="140" t="str">
        <f t="shared" si="172"/>
        <v>臺中市113年度志願服務成長訓練</v>
      </c>
      <c r="M3649" s="40" t="str">
        <f t="shared" si="173"/>
        <v>臺中市紳士協會蔡明憲</v>
      </c>
    </row>
    <row r="3650" spans="1:13" ht="56.25">
      <c r="A3650" s="102" t="s">
        <v>2819</v>
      </c>
      <c r="B3650" s="102" t="s">
        <v>3885</v>
      </c>
      <c r="C3650" s="102" t="s">
        <v>3886</v>
      </c>
      <c r="D3650" s="102" t="s">
        <v>2795</v>
      </c>
      <c r="E3650" s="103">
        <v>13</v>
      </c>
      <c r="F3650" s="104" t="s">
        <v>44</v>
      </c>
      <c r="G3650" s="106"/>
      <c r="H3650" s="76" t="s">
        <v>1</v>
      </c>
      <c r="I3650" s="105"/>
      <c r="K3650" s="140" t="str">
        <f t="shared" si="171"/>
        <v>社政業務-社會福利-人民團體-獎補助費-對國內團體之捐助</v>
      </c>
      <c r="L3650" s="140" t="str">
        <f t="shared" si="172"/>
        <v>2024年吉馬杯全國歌唱比賽</v>
      </c>
      <c r="M3650" s="40" t="str">
        <f t="shared" si="173"/>
        <v>台中市吉馬歌唱協會陳四皆</v>
      </c>
    </row>
    <row r="3651" spans="1:13" ht="69">
      <c r="A3651" s="102" t="s">
        <v>2819</v>
      </c>
      <c r="B3651" s="102" t="s">
        <v>3887</v>
      </c>
      <c r="C3651" s="102" t="s">
        <v>3888</v>
      </c>
      <c r="D3651" s="102" t="s">
        <v>2795</v>
      </c>
      <c r="E3651" s="103">
        <v>12</v>
      </c>
      <c r="F3651" s="104" t="s">
        <v>44</v>
      </c>
      <c r="G3651" s="106"/>
      <c r="H3651" s="76" t="s">
        <v>1</v>
      </c>
      <c r="I3651" s="105"/>
      <c r="K3651" s="140" t="str">
        <f t="shared" si="171"/>
        <v>社政業務-社會福利-人民團體-獎補助費-對國內團體之捐助</v>
      </c>
      <c r="L3651" s="140" t="str">
        <f t="shared" si="172"/>
        <v>2024年眾青平聲歌唱大賽</v>
      </c>
      <c r="M3651" s="40" t="str">
        <f t="shared" si="173"/>
        <v>國際青年商會中華民國總會台中市太平國際青年商會林士煉</v>
      </c>
    </row>
    <row r="3652" spans="1:13" ht="56.25">
      <c r="A3652" s="102" t="s">
        <v>2819</v>
      </c>
      <c r="B3652" s="102" t="s">
        <v>3889</v>
      </c>
      <c r="C3652" s="102" t="s">
        <v>3890</v>
      </c>
      <c r="D3652" s="102" t="s">
        <v>2795</v>
      </c>
      <c r="E3652" s="103">
        <v>10</v>
      </c>
      <c r="F3652" s="104" t="s">
        <v>44</v>
      </c>
      <c r="G3652" s="106"/>
      <c r="H3652" s="76" t="s">
        <v>1</v>
      </c>
      <c r="I3652" s="105"/>
      <c r="K3652" s="140" t="str">
        <f t="shared" ref="K3652:K3715" si="174">A3652</f>
        <v>社政業務-社會福利-人民團體-獎補助費-對國內團體之捐助</v>
      </c>
      <c r="L3652" s="140" t="str">
        <f t="shared" ref="L3652:L3715" si="175">B3652</f>
        <v>養生飲食口腔照護防老化失智座談會</v>
      </c>
      <c r="M3652" s="40" t="str">
        <f t="shared" ref="M3652:M3715" si="176">C3652</f>
        <v>臺中市健康管理學會</v>
      </c>
    </row>
    <row r="3653" spans="1:13" ht="75">
      <c r="A3653" s="102" t="s">
        <v>2819</v>
      </c>
      <c r="B3653" s="102" t="s">
        <v>3891</v>
      </c>
      <c r="C3653" s="102" t="s">
        <v>3892</v>
      </c>
      <c r="D3653" s="102" t="s">
        <v>2795</v>
      </c>
      <c r="E3653" s="103">
        <v>20</v>
      </c>
      <c r="F3653" s="104" t="s">
        <v>44</v>
      </c>
      <c r="G3653" s="106"/>
      <c r="H3653" s="76" t="s">
        <v>1</v>
      </c>
      <c r="I3653" s="105"/>
      <c r="K3653" s="140" t="str">
        <f t="shared" si="174"/>
        <v>社政業務-社會福利-人民團體-獎補助費-對國內團體之捐助</v>
      </c>
      <c r="L3653" s="140" t="str">
        <f t="shared" si="175"/>
        <v>113年慶祝父親節獨居榮民里民餐會暨表揚模範父親聯誼大會</v>
      </c>
      <c r="M3653" s="40" t="str">
        <f t="shared" si="176"/>
        <v>臺中市同心關懷協會</v>
      </c>
    </row>
    <row r="3654" spans="1:13" ht="56.25">
      <c r="A3654" s="102" t="s">
        <v>2819</v>
      </c>
      <c r="B3654" s="102" t="s">
        <v>3893</v>
      </c>
      <c r="C3654" s="102" t="s">
        <v>3894</v>
      </c>
      <c r="D3654" s="102" t="s">
        <v>2795</v>
      </c>
      <c r="E3654" s="103">
        <v>13</v>
      </c>
      <c r="F3654" s="104" t="s">
        <v>44</v>
      </c>
      <c r="G3654" s="106"/>
      <c r="H3654" s="76" t="s">
        <v>1</v>
      </c>
      <c r="I3654" s="105"/>
      <c r="K3654" s="140" t="str">
        <f t="shared" si="174"/>
        <v>社政業務-社會福利-人民團體-獎補助費-對國內團體之捐助</v>
      </c>
      <c r="L3654" s="140" t="str">
        <f t="shared" si="175"/>
        <v>主席盃公益講座暨卡拉OK歌唱比賽</v>
      </c>
      <c r="M3654" s="40" t="str">
        <f t="shared" si="176"/>
        <v>臺中市富貴國際同濟會</v>
      </c>
    </row>
    <row r="3655" spans="1:13" ht="56.25">
      <c r="A3655" s="102" t="s">
        <v>2819</v>
      </c>
      <c r="B3655" s="102" t="s">
        <v>3800</v>
      </c>
      <c r="C3655" s="102" t="s">
        <v>3652</v>
      </c>
      <c r="D3655" s="102" t="s">
        <v>2795</v>
      </c>
      <c r="E3655" s="103">
        <v>17</v>
      </c>
      <c r="F3655" s="104" t="s">
        <v>44</v>
      </c>
      <c r="G3655" s="106"/>
      <c r="H3655" s="76" t="s">
        <v>1</v>
      </c>
      <c r="I3655" s="105"/>
      <c r="K3655" s="140" t="str">
        <f t="shared" si="174"/>
        <v>社政業務-社會福利-人民團體-獎補助費-對國內團體之捐助</v>
      </c>
      <c r="L3655" s="140" t="str">
        <f t="shared" si="175"/>
        <v>臺中市113年度志願服務社福類特殊訓練</v>
      </c>
      <c r="M3655" s="40" t="str">
        <f t="shared" si="176"/>
        <v>臺中市潭子區家福社區發展協會簡順盛</v>
      </c>
    </row>
    <row r="3656" spans="1:13" ht="93.75">
      <c r="A3656" s="102" t="s">
        <v>2819</v>
      </c>
      <c r="B3656" s="102" t="s">
        <v>3829</v>
      </c>
      <c r="C3656" s="102" t="s">
        <v>3830</v>
      </c>
      <c r="D3656" s="102" t="s">
        <v>2795</v>
      </c>
      <c r="E3656" s="103">
        <v>40</v>
      </c>
      <c r="F3656" s="104" t="s">
        <v>44</v>
      </c>
      <c r="G3656" s="106"/>
      <c r="H3656" s="76" t="s">
        <v>1</v>
      </c>
      <c r="I3656" s="105"/>
      <c r="K3656" s="140" t="str">
        <f t="shared" si="174"/>
        <v>社政業務-社會福利-人民團體-獎補助費-對國內團體之捐助</v>
      </c>
      <c r="L3656" s="140" t="str">
        <f t="shared" si="175"/>
        <v>臺中市113年度志願服務基礎訓練及臺中市113年度志願服務社會福利類特殊訓練</v>
      </c>
      <c r="M3656" s="40" t="str">
        <f t="shared" si="176"/>
        <v>中華非營利組織發展協會</v>
      </c>
    </row>
    <row r="3657" spans="1:13" ht="56.25">
      <c r="A3657" s="102" t="s">
        <v>2819</v>
      </c>
      <c r="B3657" s="102" t="s">
        <v>3895</v>
      </c>
      <c r="C3657" s="102" t="s">
        <v>3896</v>
      </c>
      <c r="D3657" s="102" t="s">
        <v>2795</v>
      </c>
      <c r="E3657" s="103">
        <v>12</v>
      </c>
      <c r="F3657" s="104" t="s">
        <v>44</v>
      </c>
      <c r="G3657" s="106"/>
      <c r="H3657" s="76" t="s">
        <v>1</v>
      </c>
      <c r="I3657" s="105"/>
      <c r="K3657" s="140" t="str">
        <f t="shared" si="174"/>
        <v>社政業務-社會福利-人民團體-獎補助費-對國內團體之捐助</v>
      </c>
      <c r="L3657" s="140" t="str">
        <f t="shared" si="175"/>
        <v>歡慶父親節~『深層的愛』講座與趣味競賽</v>
      </c>
      <c r="M3657" s="40" t="str">
        <f t="shared" si="176"/>
        <v>社團法人台中市城市之光關懷協會</v>
      </c>
    </row>
    <row r="3658" spans="1:13" ht="131.25">
      <c r="A3658" s="102" t="s">
        <v>2819</v>
      </c>
      <c r="B3658" s="102" t="s">
        <v>3897</v>
      </c>
      <c r="C3658" s="102" t="s">
        <v>3898</v>
      </c>
      <c r="D3658" s="102" t="s">
        <v>2795</v>
      </c>
      <c r="E3658" s="103">
        <v>50</v>
      </c>
      <c r="F3658" s="104" t="s">
        <v>44</v>
      </c>
      <c r="G3658" s="106"/>
      <c r="H3658" s="76" t="s">
        <v>1</v>
      </c>
      <c r="I3658" s="105"/>
      <c r="K3658" s="140" t="str">
        <f t="shared" si="174"/>
        <v>社政業務-社會福利-人民團體-獎補助費-對國內團體之捐助</v>
      </c>
      <c r="L3658" s="140" t="str">
        <f t="shared" si="175"/>
        <v>113年慶祝母親節「運動愛台灣、健康登山趣」及模範婆媳績優小組長暨支持電源開發推廣乾淨能源港務業務宣導活動</v>
      </c>
      <c r="M3658" s="40" t="str">
        <f t="shared" si="176"/>
        <v>臺中市龍井區婦女會張櫻齡</v>
      </c>
    </row>
    <row r="3659" spans="1:13" ht="56.25">
      <c r="A3659" s="102" t="s">
        <v>2819</v>
      </c>
      <c r="B3659" s="102" t="s">
        <v>3899</v>
      </c>
      <c r="C3659" s="102" t="s">
        <v>3900</v>
      </c>
      <c r="D3659" s="102" t="s">
        <v>2795</v>
      </c>
      <c r="E3659" s="103">
        <v>20</v>
      </c>
      <c r="F3659" s="104" t="s">
        <v>44</v>
      </c>
      <c r="G3659" s="106"/>
      <c r="H3659" s="76" t="s">
        <v>1</v>
      </c>
      <c r="I3659" s="105"/>
      <c r="K3659" s="140" t="str">
        <f t="shared" si="174"/>
        <v>社政業務-社會福利-人民團體-獎補助費-對國內團體之捐助</v>
      </c>
      <c r="L3659" s="140" t="str">
        <f t="shared" si="175"/>
        <v>「太極拳技術研習觀摩暨潔淨能源宣導」活動</v>
      </c>
      <c r="M3659" s="40" t="str">
        <f t="shared" si="176"/>
        <v>臺中市清水太極拳協會</v>
      </c>
    </row>
    <row r="3660" spans="1:13" ht="56.25">
      <c r="A3660" s="102" t="s">
        <v>2819</v>
      </c>
      <c r="B3660" s="102" t="s">
        <v>3901</v>
      </c>
      <c r="C3660" s="102" t="s">
        <v>3902</v>
      </c>
      <c r="D3660" s="102" t="s">
        <v>2795</v>
      </c>
      <c r="E3660" s="103">
        <v>20</v>
      </c>
      <c r="F3660" s="104" t="s">
        <v>44</v>
      </c>
      <c r="G3660" s="106"/>
      <c r="H3660" s="76" t="s">
        <v>1</v>
      </c>
      <c r="I3660" s="105"/>
      <c r="K3660" s="140" t="str">
        <f t="shared" si="174"/>
        <v>社政業務-社會福利-人民團體-獎補助費-對國內團體之捐助</v>
      </c>
      <c r="L3660" s="140" t="str">
        <f t="shared" si="175"/>
        <v>「只要我踏出一步，人生更精彩」活動</v>
      </c>
      <c r="M3660" s="40" t="str">
        <f t="shared" si="176"/>
        <v>社團法人臺中市潭仔墘綜合障礙福利協進會</v>
      </c>
    </row>
    <row r="3661" spans="1:13" ht="56.25">
      <c r="A3661" s="102" t="s">
        <v>2819</v>
      </c>
      <c r="B3661" s="102" t="s">
        <v>3903</v>
      </c>
      <c r="C3661" s="102" t="s">
        <v>2206</v>
      </c>
      <c r="D3661" s="102" t="s">
        <v>2795</v>
      </c>
      <c r="E3661" s="103">
        <v>20</v>
      </c>
      <c r="F3661" s="104" t="s">
        <v>44</v>
      </c>
      <c r="G3661" s="106"/>
      <c r="H3661" s="76" t="s">
        <v>1</v>
      </c>
      <c r="I3661" s="105"/>
      <c r="K3661" s="140" t="str">
        <f t="shared" si="174"/>
        <v>社政業務-社會福利-人民團體-獎補助費-對國內團體之捐助</v>
      </c>
      <c r="L3661" s="140" t="str">
        <f t="shared" si="175"/>
        <v>113年度臺中市高智爾球個人射擊錦標賽實施計畫</v>
      </c>
      <c r="M3661" s="40" t="str">
        <f t="shared" si="176"/>
        <v>臺中市高智爾球運動發展協會</v>
      </c>
    </row>
    <row r="3662" spans="1:13" ht="56.25">
      <c r="A3662" s="102" t="s">
        <v>2819</v>
      </c>
      <c r="B3662" s="102" t="s">
        <v>3904</v>
      </c>
      <c r="C3662" s="102" t="s">
        <v>3905</v>
      </c>
      <c r="D3662" s="102" t="s">
        <v>2795</v>
      </c>
      <c r="E3662" s="103">
        <v>20</v>
      </c>
      <c r="F3662" s="104" t="s">
        <v>44</v>
      </c>
      <c r="G3662" s="106"/>
      <c r="H3662" s="76" t="s">
        <v>1</v>
      </c>
      <c r="I3662" s="105"/>
      <c r="K3662" s="140" t="str">
        <f t="shared" si="174"/>
        <v>社政業務-社會福利-人民團體-獎補助費-對國內團體之捐助</v>
      </c>
      <c r="L3662" s="140" t="str">
        <f t="shared" si="175"/>
        <v>「義警兄弟健康促進」活動</v>
      </c>
      <c r="M3662" s="40" t="str">
        <f t="shared" si="176"/>
        <v>臺中市大安義勇警察協會</v>
      </c>
    </row>
    <row r="3663" spans="1:13" ht="56.25">
      <c r="A3663" s="102" t="s">
        <v>2819</v>
      </c>
      <c r="B3663" s="102" t="s">
        <v>3906</v>
      </c>
      <c r="C3663" s="102" t="s">
        <v>3907</v>
      </c>
      <c r="D3663" s="102" t="s">
        <v>2795</v>
      </c>
      <c r="E3663" s="103">
        <v>15</v>
      </c>
      <c r="F3663" s="104" t="s">
        <v>44</v>
      </c>
      <c r="G3663" s="106"/>
      <c r="H3663" s="76" t="s">
        <v>1</v>
      </c>
      <c r="I3663" s="105"/>
      <c r="K3663" s="140" t="str">
        <f t="shared" si="174"/>
        <v>社政業務-社會福利-人民團體-獎補助費-對國內團體之捐助</v>
      </c>
      <c r="L3663" s="140" t="str">
        <f t="shared" si="175"/>
        <v>「113年客家歌謠歡唱及民俗」活動</v>
      </c>
      <c r="M3663" s="40" t="str">
        <f t="shared" si="176"/>
        <v>李海金臺中縣東勢鎮老人會</v>
      </c>
    </row>
    <row r="3664" spans="1:13" ht="56.25">
      <c r="A3664" s="102" t="s">
        <v>2819</v>
      </c>
      <c r="B3664" s="102" t="s">
        <v>3908</v>
      </c>
      <c r="C3664" s="102" t="s">
        <v>3909</v>
      </c>
      <c r="D3664" s="102" t="s">
        <v>2795</v>
      </c>
      <c r="E3664" s="103">
        <v>16</v>
      </c>
      <c r="F3664" s="104" t="s">
        <v>44</v>
      </c>
      <c r="G3664" s="106"/>
      <c r="H3664" s="76" t="s">
        <v>1</v>
      </c>
      <c r="I3664" s="105"/>
      <c r="K3664" s="140" t="str">
        <f t="shared" si="174"/>
        <v>社政業務-社會福利-人民團體-獎補助費-對國內團體之捐助</v>
      </c>
      <c r="L3664" s="140" t="str">
        <f t="shared" si="175"/>
        <v>113年臺中市學校護理人員暑期繼續教育研習</v>
      </c>
      <c r="M3664" s="40" t="str">
        <f t="shared" si="176"/>
        <v>臺中市學校護理人員協會李小玉</v>
      </c>
    </row>
    <row r="3665" spans="1:13" ht="56.25">
      <c r="A3665" s="102" t="s">
        <v>2819</v>
      </c>
      <c r="B3665" s="102" t="s">
        <v>3910</v>
      </c>
      <c r="C3665" s="102" t="s">
        <v>3911</v>
      </c>
      <c r="D3665" s="102" t="s">
        <v>2795</v>
      </c>
      <c r="E3665" s="103">
        <v>15</v>
      </c>
      <c r="F3665" s="104" t="s">
        <v>44</v>
      </c>
      <c r="G3665" s="106"/>
      <c r="H3665" s="76" t="s">
        <v>1</v>
      </c>
      <c r="I3665" s="105"/>
      <c r="K3665" s="140" t="str">
        <f t="shared" si="174"/>
        <v>社政業務-社會福利-人民團體-獎補助費-對國內團體之捐助</v>
      </c>
      <c r="L3665" s="140" t="str">
        <f t="shared" si="175"/>
        <v>2024健康樂動人生有夢活動</v>
      </c>
      <c r="M3665" s="40" t="str">
        <f t="shared" si="176"/>
        <v>社團法人臺中市大楓腳福德關懷協會</v>
      </c>
    </row>
    <row r="3666" spans="1:13" ht="56.25">
      <c r="A3666" s="102" t="s">
        <v>2819</v>
      </c>
      <c r="B3666" s="102" t="s">
        <v>3912</v>
      </c>
      <c r="C3666" s="102" t="s">
        <v>3913</v>
      </c>
      <c r="D3666" s="102" t="s">
        <v>2795</v>
      </c>
      <c r="E3666" s="103">
        <v>15</v>
      </c>
      <c r="F3666" s="104" t="s">
        <v>44</v>
      </c>
      <c r="G3666" s="106"/>
      <c r="H3666" s="76" t="s">
        <v>1</v>
      </c>
      <c r="I3666" s="105"/>
      <c r="K3666" s="140" t="str">
        <f t="shared" si="174"/>
        <v>社政業務-社會福利-人民團體-獎補助費-對國內團體之捐助</v>
      </c>
      <c r="L3666" s="140" t="str">
        <f t="shared" si="175"/>
        <v>中元節普渡民俗文化傳承暨提升農民經濟收益</v>
      </c>
      <c r="M3666" s="40" t="str">
        <f t="shared" si="176"/>
        <v>臺中市大甲區鐵山早覺協會</v>
      </c>
    </row>
    <row r="3667" spans="1:13" ht="56.25">
      <c r="A3667" s="102" t="s">
        <v>2819</v>
      </c>
      <c r="B3667" s="102" t="s">
        <v>3914</v>
      </c>
      <c r="C3667" s="102" t="s">
        <v>1514</v>
      </c>
      <c r="D3667" s="102" t="s">
        <v>2795</v>
      </c>
      <c r="E3667" s="103">
        <v>20</v>
      </c>
      <c r="F3667" s="104" t="s">
        <v>44</v>
      </c>
      <c r="G3667" s="106"/>
      <c r="H3667" s="76" t="s">
        <v>1</v>
      </c>
      <c r="I3667" s="105"/>
      <c r="K3667" s="140" t="str">
        <f t="shared" si="174"/>
        <v>社政業務-社會福利-人民團體-獎補助費-對國內團體之捐助</v>
      </c>
      <c r="L3667" s="140" t="str">
        <f t="shared" si="175"/>
        <v>「捐血送愛心暨全民國防教育及消防教育宣導」活動</v>
      </c>
      <c r="M3667" s="40" t="str">
        <f t="shared" si="176"/>
        <v>臺中市大雅區後備憲兵荷松協會</v>
      </c>
    </row>
    <row r="3668" spans="1:13" ht="56.25">
      <c r="A3668" s="102" t="s">
        <v>2819</v>
      </c>
      <c r="B3668" s="102" t="s">
        <v>3915</v>
      </c>
      <c r="C3668" s="102" t="s">
        <v>1891</v>
      </c>
      <c r="D3668" s="102" t="s">
        <v>2795</v>
      </c>
      <c r="E3668" s="103">
        <v>20</v>
      </c>
      <c r="F3668" s="104" t="s">
        <v>44</v>
      </c>
      <c r="G3668" s="106"/>
      <c r="H3668" s="76" t="s">
        <v>1</v>
      </c>
      <c r="I3668" s="105"/>
      <c r="K3668" s="140" t="str">
        <f t="shared" si="174"/>
        <v>社政業務-社會福利-人民團體-獎補助費-對國內團體之捐助</v>
      </c>
      <c r="L3668" s="140" t="str">
        <f t="shared" si="175"/>
        <v>「活躍老化」健康講座活動</v>
      </c>
      <c r="M3668" s="40" t="str">
        <f t="shared" si="176"/>
        <v>臺中市大安區體育會</v>
      </c>
    </row>
    <row r="3669" spans="1:13" ht="56.25">
      <c r="A3669" s="102" t="s">
        <v>2819</v>
      </c>
      <c r="B3669" s="102" t="s">
        <v>3916</v>
      </c>
      <c r="C3669" s="102" t="s">
        <v>3917</v>
      </c>
      <c r="D3669" s="102" t="s">
        <v>2795</v>
      </c>
      <c r="E3669" s="103">
        <v>18</v>
      </c>
      <c r="F3669" s="104" t="s">
        <v>44</v>
      </c>
      <c r="G3669" s="106"/>
      <c r="H3669" s="76" t="s">
        <v>1</v>
      </c>
      <c r="I3669" s="105"/>
      <c r="K3669" s="140" t="str">
        <f t="shared" si="174"/>
        <v>社政業務-社會福利-人民團體-獎補助費-對國內團體之捐助</v>
      </c>
      <c r="L3669" s="140" t="str">
        <f t="shared" si="175"/>
        <v>台中港區第27屆獅子盃少年鋼琴觀摩演奏會經費</v>
      </c>
      <c r="M3669" s="40" t="str">
        <f t="shared" si="176"/>
        <v>國際獅子會中華民國總會台灣省台中縣第四分會陳瑾鍵</v>
      </c>
    </row>
    <row r="3670" spans="1:13" ht="56.25">
      <c r="A3670" s="102" t="s">
        <v>2819</v>
      </c>
      <c r="B3670" s="102" t="s">
        <v>3918</v>
      </c>
      <c r="C3670" s="102" t="s">
        <v>3919</v>
      </c>
      <c r="D3670" s="102" t="s">
        <v>2795</v>
      </c>
      <c r="E3670" s="103">
        <v>10</v>
      </c>
      <c r="F3670" s="104" t="s">
        <v>44</v>
      </c>
      <c r="G3670" s="106"/>
      <c r="H3670" s="76" t="s">
        <v>1</v>
      </c>
      <c r="I3670" s="105"/>
      <c r="K3670" s="140" t="str">
        <f t="shared" si="174"/>
        <v>社政業務-社會福利-人民團體-獎補助費-對國內團體之捐助</v>
      </c>
      <c r="L3670" s="140" t="str">
        <f t="shared" si="175"/>
        <v>推廣排舞休閒運動暨增進社區凝聚力活動</v>
      </c>
      <c r="M3670" s="40" t="str">
        <f t="shared" si="176"/>
        <v>臺中市沙鹿區排舞協會宋秀珠</v>
      </c>
    </row>
    <row r="3671" spans="1:13" ht="56.25">
      <c r="A3671" s="102" t="s">
        <v>2819</v>
      </c>
      <c r="B3671" s="102" t="s">
        <v>3920</v>
      </c>
      <c r="C3671" s="102" t="s">
        <v>3921</v>
      </c>
      <c r="D3671" s="102" t="s">
        <v>2795</v>
      </c>
      <c r="E3671" s="103">
        <v>20</v>
      </c>
      <c r="F3671" s="104" t="s">
        <v>44</v>
      </c>
      <c r="G3671" s="106"/>
      <c r="H3671" s="76" t="s">
        <v>1</v>
      </c>
      <c r="I3671" s="105"/>
      <c r="K3671" s="140" t="str">
        <f t="shared" si="174"/>
        <v>社政業務-社會福利-人民團體-獎補助費-對國內團體之捐助</v>
      </c>
      <c r="L3671" s="140" t="str">
        <f t="shared" si="175"/>
        <v>公益捐血</v>
      </c>
      <c r="M3671" s="40" t="str">
        <f t="shared" si="176"/>
        <v>國際獅子會300C2區臺中市緣馨獅子會陳明珠</v>
      </c>
    </row>
    <row r="3672" spans="1:13" ht="56.25">
      <c r="A3672" s="102" t="s">
        <v>2819</v>
      </c>
      <c r="B3672" s="102" t="s">
        <v>3922</v>
      </c>
      <c r="C3672" s="102" t="s">
        <v>3923</v>
      </c>
      <c r="D3672" s="102" t="s">
        <v>2795</v>
      </c>
      <c r="E3672" s="103">
        <v>18</v>
      </c>
      <c r="F3672" s="104" t="s">
        <v>44</v>
      </c>
      <c r="G3672" s="106"/>
      <c r="H3672" s="76" t="s">
        <v>1</v>
      </c>
      <c r="I3672" s="105"/>
      <c r="K3672" s="140" t="str">
        <f t="shared" si="174"/>
        <v>社政業務-社會福利-人民團體-獎補助費-對國內團體之捐助</v>
      </c>
      <c r="L3672" s="140" t="str">
        <f t="shared" si="175"/>
        <v>中秋氛圍甜點手作活動</v>
      </c>
      <c r="M3672" s="40" t="str">
        <f t="shared" si="176"/>
        <v>臺中市西屯區下七張犁文化發展協會張青榮</v>
      </c>
    </row>
    <row r="3673" spans="1:13" ht="56.25">
      <c r="A3673" s="102" t="s">
        <v>2819</v>
      </c>
      <c r="B3673" s="102" t="s">
        <v>3924</v>
      </c>
      <c r="C3673" s="102" t="s">
        <v>3925</v>
      </c>
      <c r="D3673" s="102" t="s">
        <v>2795</v>
      </c>
      <c r="E3673" s="103">
        <v>12</v>
      </c>
      <c r="F3673" s="104" t="s">
        <v>44</v>
      </c>
      <c r="G3673" s="106"/>
      <c r="H3673" s="76" t="s">
        <v>1</v>
      </c>
      <c r="I3673" s="105"/>
      <c r="K3673" s="140" t="str">
        <f t="shared" si="174"/>
        <v>社政業務-社會福利-人民團體-獎補助費-對國內團體之捐助</v>
      </c>
      <c r="L3673" s="140" t="str">
        <f t="shared" si="175"/>
        <v>「中部帕金森病友桌球班」活動</v>
      </c>
      <c r="M3673" s="40" t="str">
        <f t="shared" si="176"/>
        <v>社團法人台灣帕金森病友權益促進會</v>
      </c>
    </row>
    <row r="3674" spans="1:13" ht="56.25">
      <c r="A3674" s="102" t="s">
        <v>2819</v>
      </c>
      <c r="B3674" s="102" t="s">
        <v>3926</v>
      </c>
      <c r="C3674" s="102" t="s">
        <v>3927</v>
      </c>
      <c r="D3674" s="102" t="s">
        <v>2795</v>
      </c>
      <c r="E3674" s="103">
        <v>13</v>
      </c>
      <c r="F3674" s="104" t="s">
        <v>44</v>
      </c>
      <c r="G3674" s="106"/>
      <c r="H3674" s="76" t="s">
        <v>1</v>
      </c>
      <c r="I3674" s="105"/>
      <c r="K3674" s="140" t="str">
        <f t="shared" si="174"/>
        <v>社政業務-社會福利-人民團體-獎補助費-對國內團體之捐助</v>
      </c>
      <c r="L3674" s="140" t="str">
        <f t="shared" si="175"/>
        <v>113年一起『Fun』輕鬆講座暨社會福利宣導</v>
      </c>
      <c r="M3674" s="40" t="str">
        <f t="shared" si="176"/>
        <v>社團法人臺中市經絡養生保健協會</v>
      </c>
    </row>
    <row r="3675" spans="1:13" ht="56.25">
      <c r="A3675" s="102" t="s">
        <v>2819</v>
      </c>
      <c r="B3675" s="102" t="s">
        <v>3928</v>
      </c>
      <c r="C3675" s="102" t="s">
        <v>1943</v>
      </c>
      <c r="D3675" s="102" t="s">
        <v>2795</v>
      </c>
      <c r="E3675" s="103">
        <v>20</v>
      </c>
      <c r="F3675" s="104" t="s">
        <v>44</v>
      </c>
      <c r="G3675" s="106"/>
      <c r="H3675" s="76" t="s">
        <v>1</v>
      </c>
      <c r="I3675" s="105"/>
      <c r="K3675" s="140" t="str">
        <f t="shared" si="174"/>
        <v>社政業務-社會福利-人民團體-獎補助費-對國內團體之捐助</v>
      </c>
      <c r="L3675" s="140" t="str">
        <f t="shared" si="175"/>
        <v>113年臺中市運動愛臺灣健康樂活舞蹈表演活動</v>
      </c>
      <c r="M3675" s="40" t="str">
        <f t="shared" si="176"/>
        <v>台中市運動教練協會</v>
      </c>
    </row>
    <row r="3676" spans="1:13" ht="75">
      <c r="A3676" s="102" t="s">
        <v>313</v>
      </c>
      <c r="B3676" s="102" t="s">
        <v>3079</v>
      </c>
      <c r="C3676" s="102" t="s">
        <v>2424</v>
      </c>
      <c r="D3676" s="102" t="s">
        <v>2795</v>
      </c>
      <c r="E3676" s="103">
        <v>40</v>
      </c>
      <c r="F3676" s="104" t="s">
        <v>44</v>
      </c>
      <c r="G3676" s="106"/>
      <c r="H3676" s="76" t="s">
        <v>1</v>
      </c>
      <c r="I3676" s="105"/>
      <c r="K3676" s="140" t="str">
        <f t="shared" si="174"/>
        <v>一般建築及設備-一般建築及設備-獎補助費-對國內團體之捐助</v>
      </c>
      <c r="L3676" s="140" t="str">
        <f t="shared" si="175"/>
        <v>建立社區照顧關懷據點並設置巷弄長照站之充實設施設備費用-資本門</v>
      </c>
      <c r="M3676" s="40" t="str">
        <f t="shared" si="176"/>
        <v>社團法人臺中市神岡區溪洲社區發展協會</v>
      </c>
    </row>
    <row r="3677" spans="1:13" ht="75">
      <c r="A3677" s="102" t="s">
        <v>313</v>
      </c>
      <c r="B3677" s="102" t="s">
        <v>3929</v>
      </c>
      <c r="C3677" s="102" t="s">
        <v>3593</v>
      </c>
      <c r="D3677" s="102" t="s">
        <v>2795</v>
      </c>
      <c r="E3677" s="103">
        <v>50</v>
      </c>
      <c r="F3677" s="104" t="s">
        <v>44</v>
      </c>
      <c r="G3677" s="106"/>
      <c r="H3677" s="76" t="s">
        <v>1</v>
      </c>
      <c r="I3677" s="105"/>
      <c r="K3677" s="140" t="str">
        <f t="shared" si="174"/>
        <v>一般建築及設備-一般建築及設備-獎補助費-對國內團體之捐助</v>
      </c>
      <c r="L3677" s="140" t="str">
        <f t="shared" si="175"/>
        <v>建立社區照顧關懷據點並設置巷弄長照站之開辦費用-資本門</v>
      </c>
      <c r="M3677" s="40" t="str">
        <f t="shared" si="176"/>
        <v>台中市東區東門社區發展協會</v>
      </c>
    </row>
    <row r="3678" spans="1:13" ht="75">
      <c r="A3678" s="102" t="s">
        <v>313</v>
      </c>
      <c r="B3678" s="102" t="s">
        <v>3079</v>
      </c>
      <c r="C3678" s="102" t="s">
        <v>3594</v>
      </c>
      <c r="D3678" s="102" t="s">
        <v>2795</v>
      </c>
      <c r="E3678" s="103">
        <v>42</v>
      </c>
      <c r="F3678" s="104" t="s">
        <v>44</v>
      </c>
      <c r="G3678" s="106"/>
      <c r="H3678" s="76" t="s">
        <v>1</v>
      </c>
      <c r="I3678" s="105"/>
      <c r="K3678" s="140" t="str">
        <f t="shared" si="174"/>
        <v>一般建築及設備-一般建築及設備-獎補助費-對國內團體之捐助</v>
      </c>
      <c r="L3678" s="140" t="str">
        <f t="shared" si="175"/>
        <v>建立社區照顧關懷據點並設置巷弄長照站之充實設施設備費用-資本門</v>
      </c>
      <c r="M3678" s="40" t="str">
        <f t="shared" si="176"/>
        <v>溪壩社區照顧關懷站</v>
      </c>
    </row>
    <row r="3679" spans="1:13" ht="75">
      <c r="A3679" s="102" t="s">
        <v>313</v>
      </c>
      <c r="B3679" s="102" t="s">
        <v>3079</v>
      </c>
      <c r="C3679" s="102" t="s">
        <v>3596</v>
      </c>
      <c r="D3679" s="102" t="s">
        <v>2795</v>
      </c>
      <c r="E3679" s="103">
        <v>30</v>
      </c>
      <c r="F3679" s="104" t="s">
        <v>44</v>
      </c>
      <c r="G3679" s="106"/>
      <c r="H3679" s="76" t="s">
        <v>1</v>
      </c>
      <c r="I3679" s="105"/>
      <c r="K3679" s="140" t="str">
        <f t="shared" si="174"/>
        <v>一般建築及設備-一般建築及設備-獎補助費-對國內團體之捐助</v>
      </c>
      <c r="L3679" s="140" t="str">
        <f t="shared" si="175"/>
        <v>建立社區照顧關懷據點並設置巷弄長照站之充實設施設備費用-資本門</v>
      </c>
      <c r="M3679" s="40" t="str">
        <f t="shared" si="176"/>
        <v>社團法人中華民國失智者照顧協會</v>
      </c>
    </row>
    <row r="3680" spans="1:13" ht="75">
      <c r="A3680" s="102" t="s">
        <v>313</v>
      </c>
      <c r="B3680" s="102" t="s">
        <v>3930</v>
      </c>
      <c r="C3680" s="102" t="s">
        <v>3618</v>
      </c>
      <c r="D3680" s="102" t="s">
        <v>2795</v>
      </c>
      <c r="E3680" s="103">
        <v>46</v>
      </c>
      <c r="F3680" s="104" t="s">
        <v>44</v>
      </c>
      <c r="G3680" s="106"/>
      <c r="H3680" s="76" t="s">
        <v>1</v>
      </c>
      <c r="I3680" s="105"/>
      <c r="K3680" s="140" t="str">
        <f t="shared" si="174"/>
        <v>一般建築及設備-一般建築及設備-獎補助費-對國內團體之捐助</v>
      </c>
      <c r="L3680" s="140" t="str">
        <f t="shared" si="175"/>
        <v>建立社區照顧關懷據點並設置巷弄長照站之充實設施設備-資本門</v>
      </c>
      <c r="M3680" s="40" t="str">
        <f t="shared" si="176"/>
        <v>臺中市樂活銀髮族交流協會</v>
      </c>
    </row>
    <row r="3681" spans="1:13" ht="56.25">
      <c r="A3681" s="102" t="s">
        <v>313</v>
      </c>
      <c r="B3681" s="102" t="s">
        <v>3520</v>
      </c>
      <c r="C3681" s="102" t="s">
        <v>803</v>
      </c>
      <c r="D3681" s="102" t="s">
        <v>2795</v>
      </c>
      <c r="E3681" s="103">
        <v>30</v>
      </c>
      <c r="F3681" s="104" t="s">
        <v>44</v>
      </c>
      <c r="G3681" s="106"/>
      <c r="H3681" s="76" t="s">
        <v>1</v>
      </c>
      <c r="I3681" s="105"/>
      <c r="K3681" s="140" t="str">
        <f t="shared" si="174"/>
        <v>一般建築及設備-一般建築及設備-獎補助費-對國內團體之捐助</v>
      </c>
      <c r="L3681" s="140" t="str">
        <f t="shared" si="175"/>
        <v>建立社區照顧關懷據點之充實設施設備費用-資本門</v>
      </c>
      <c r="M3681" s="40" t="str">
        <f t="shared" si="176"/>
        <v>臺中市霧峰區本堂社區發展協會</v>
      </c>
    </row>
    <row r="3682" spans="1:13" ht="75">
      <c r="A3682" s="102" t="s">
        <v>313</v>
      </c>
      <c r="B3682" s="102" t="s">
        <v>3079</v>
      </c>
      <c r="C3682" s="102" t="s">
        <v>3194</v>
      </c>
      <c r="D3682" s="102" t="s">
        <v>2795</v>
      </c>
      <c r="E3682" s="103">
        <v>28</v>
      </c>
      <c r="F3682" s="104" t="s">
        <v>44</v>
      </c>
      <c r="G3682" s="106"/>
      <c r="H3682" s="76" t="s">
        <v>1</v>
      </c>
      <c r="I3682" s="105"/>
      <c r="K3682" s="140" t="str">
        <f t="shared" si="174"/>
        <v>一般建築及設備-一般建築及設備-獎補助費-對國內團體之捐助</v>
      </c>
      <c r="L3682" s="140" t="str">
        <f t="shared" si="175"/>
        <v>建立社區照顧關懷據點並設置巷弄長照站之充實設施設備費用-資本門</v>
      </c>
      <c r="M3682" s="40" t="str">
        <f t="shared" si="176"/>
        <v>臺中市大甲區銅安社區發展協會</v>
      </c>
    </row>
    <row r="3683" spans="1:13" ht="56.25">
      <c r="A3683" s="102" t="s">
        <v>313</v>
      </c>
      <c r="B3683" s="102" t="s">
        <v>3520</v>
      </c>
      <c r="C3683" s="102" t="s">
        <v>3607</v>
      </c>
      <c r="D3683" s="102" t="s">
        <v>2795</v>
      </c>
      <c r="E3683" s="103">
        <v>29</v>
      </c>
      <c r="F3683" s="104" t="s">
        <v>44</v>
      </c>
      <c r="G3683" s="106"/>
      <c r="H3683" s="76" t="s">
        <v>1</v>
      </c>
      <c r="I3683" s="105"/>
      <c r="K3683" s="140" t="str">
        <f t="shared" si="174"/>
        <v>一般建築及設備-一般建築及設備-獎補助費-對國內團體之捐助</v>
      </c>
      <c r="L3683" s="140" t="str">
        <f t="shared" si="175"/>
        <v>建立社區照顧關懷據點之充實設施設備費用-資本門</v>
      </c>
      <c r="M3683" s="40" t="str">
        <f t="shared" si="176"/>
        <v>臺中市神岡區神岡社區發展協會關懷據點</v>
      </c>
    </row>
    <row r="3684" spans="1:13" ht="56.25">
      <c r="A3684" s="102" t="s">
        <v>313</v>
      </c>
      <c r="B3684" s="102" t="s">
        <v>3516</v>
      </c>
      <c r="C3684" s="102" t="s">
        <v>3599</v>
      </c>
      <c r="D3684" s="102" t="s">
        <v>2795</v>
      </c>
      <c r="E3684" s="103">
        <v>35</v>
      </c>
      <c r="F3684" s="104" t="s">
        <v>44</v>
      </c>
      <c r="G3684" s="106"/>
      <c r="H3684" s="76" t="s">
        <v>1</v>
      </c>
      <c r="I3684" s="105"/>
      <c r="K3684" s="140" t="str">
        <f t="shared" si="174"/>
        <v>一般建築及設備-一般建築及設備-獎補助費-對國內團體之捐助</v>
      </c>
      <c r="L3684" s="140" t="str">
        <f t="shared" si="175"/>
        <v>建立社區照顧關懷據點之充實設施設備-資本門</v>
      </c>
      <c r="M3684" s="40" t="str">
        <f t="shared" si="176"/>
        <v>財團法人中華民國佛教慈濟慈善事業基金會</v>
      </c>
    </row>
    <row r="3685" spans="1:13" ht="56.25">
      <c r="A3685" s="102" t="s">
        <v>313</v>
      </c>
      <c r="B3685" s="102" t="s">
        <v>3520</v>
      </c>
      <c r="C3685" s="102" t="s">
        <v>3931</v>
      </c>
      <c r="D3685" s="102" t="s">
        <v>2795</v>
      </c>
      <c r="E3685" s="103">
        <v>50</v>
      </c>
      <c r="F3685" s="104" t="s">
        <v>44</v>
      </c>
      <c r="G3685" s="106"/>
      <c r="H3685" s="76" t="s">
        <v>1</v>
      </c>
      <c r="I3685" s="105"/>
      <c r="K3685" s="140" t="str">
        <f t="shared" si="174"/>
        <v>一般建築及設備-一般建築及設備-獎補助費-對國內團體之捐助</v>
      </c>
      <c r="L3685" s="140" t="str">
        <f t="shared" si="175"/>
        <v>建立社區照顧關懷據點之充實設施設備費用-資本門</v>
      </c>
      <c r="M3685" s="40" t="str">
        <f t="shared" si="176"/>
        <v>臺中市大安區西安社區發展協會</v>
      </c>
    </row>
    <row r="3686" spans="1:13" ht="56.25">
      <c r="A3686" s="102" t="s">
        <v>313</v>
      </c>
      <c r="B3686" s="102" t="s">
        <v>3516</v>
      </c>
      <c r="C3686" s="102" t="s">
        <v>3932</v>
      </c>
      <c r="D3686" s="102" t="s">
        <v>2795</v>
      </c>
      <c r="E3686" s="103">
        <v>27</v>
      </c>
      <c r="F3686" s="104" t="s">
        <v>44</v>
      </c>
      <c r="G3686" s="106"/>
      <c r="H3686" s="76" t="s">
        <v>1</v>
      </c>
      <c r="I3686" s="105"/>
      <c r="K3686" s="140" t="str">
        <f t="shared" si="174"/>
        <v>一般建築及設備-一般建築及設備-獎補助費-對國內團體之捐助</v>
      </c>
      <c r="L3686" s="140" t="str">
        <f t="shared" si="175"/>
        <v>建立社區照顧關懷據點之充實設施設備-資本門</v>
      </c>
      <c r="M3686" s="40" t="str">
        <f t="shared" si="176"/>
        <v>臺中市梧棲區草湳社區發展協會童宗裕</v>
      </c>
    </row>
    <row r="3687" spans="1:13" ht="56.25">
      <c r="A3687" s="102" t="s">
        <v>313</v>
      </c>
      <c r="B3687" s="102" t="s">
        <v>3520</v>
      </c>
      <c r="C3687" s="102" t="s">
        <v>3599</v>
      </c>
      <c r="D3687" s="102" t="s">
        <v>2795</v>
      </c>
      <c r="E3687" s="103">
        <v>46</v>
      </c>
      <c r="F3687" s="104" t="s">
        <v>44</v>
      </c>
      <c r="G3687" s="106"/>
      <c r="H3687" s="76" t="s">
        <v>1</v>
      </c>
      <c r="I3687" s="105"/>
      <c r="K3687" s="140" t="str">
        <f t="shared" si="174"/>
        <v>一般建築及設備-一般建築及設備-獎補助費-對國內團體之捐助</v>
      </c>
      <c r="L3687" s="140" t="str">
        <f t="shared" si="175"/>
        <v>建立社區照顧關懷據點之充實設施設備費用-資本門</v>
      </c>
      <c r="M3687" s="40" t="str">
        <f t="shared" si="176"/>
        <v>財團法人中華民國佛教慈濟慈善事業基金會</v>
      </c>
    </row>
    <row r="3688" spans="1:13" ht="56.25">
      <c r="A3688" s="102" t="s">
        <v>313</v>
      </c>
      <c r="B3688" s="102" t="s">
        <v>3520</v>
      </c>
      <c r="C3688" s="102" t="s">
        <v>3598</v>
      </c>
      <c r="D3688" s="102" t="s">
        <v>2795</v>
      </c>
      <c r="E3688" s="103">
        <v>50</v>
      </c>
      <c r="F3688" s="104" t="s">
        <v>44</v>
      </c>
      <c r="G3688" s="106"/>
      <c r="H3688" s="76" t="s">
        <v>1</v>
      </c>
      <c r="I3688" s="105"/>
      <c r="K3688" s="140" t="str">
        <f t="shared" si="174"/>
        <v>一般建築及設備-一般建築及設備-獎補助費-對國內團體之捐助</v>
      </c>
      <c r="L3688" s="140" t="str">
        <f t="shared" si="175"/>
        <v>建立社區照顧關懷據點之充實設施設備費用-資本門</v>
      </c>
      <c r="M3688" s="40" t="str">
        <f t="shared" si="176"/>
        <v>臺中市大甲區頂店社區發展協會</v>
      </c>
    </row>
    <row r="3689" spans="1:13" ht="56.25">
      <c r="A3689" s="102" t="s">
        <v>313</v>
      </c>
      <c r="B3689" s="102" t="s">
        <v>3520</v>
      </c>
      <c r="C3689" s="102" t="s">
        <v>3636</v>
      </c>
      <c r="D3689" s="102" t="s">
        <v>2795</v>
      </c>
      <c r="E3689" s="103">
        <v>46</v>
      </c>
      <c r="F3689" s="104" t="s">
        <v>44</v>
      </c>
      <c r="G3689" s="106"/>
      <c r="H3689" s="76" t="s">
        <v>1</v>
      </c>
      <c r="I3689" s="105"/>
      <c r="K3689" s="140" t="str">
        <f t="shared" si="174"/>
        <v>一般建築及設備-一般建築及設備-獎補助費-對國內團體之捐助</v>
      </c>
      <c r="L3689" s="140" t="str">
        <f t="shared" si="175"/>
        <v>建立社區照顧關懷據點之充實設施設備費用-資本門</v>
      </c>
      <c r="M3689" s="40" t="str">
        <f t="shared" si="176"/>
        <v>臺中市大甲區德化社區發展協會</v>
      </c>
    </row>
    <row r="3690" spans="1:13" ht="56.25">
      <c r="A3690" s="102" t="s">
        <v>313</v>
      </c>
      <c r="B3690" s="102" t="s">
        <v>3520</v>
      </c>
      <c r="C3690" s="102" t="s">
        <v>76</v>
      </c>
      <c r="D3690" s="102" t="s">
        <v>2795</v>
      </c>
      <c r="E3690" s="103">
        <v>50</v>
      </c>
      <c r="F3690" s="104" t="s">
        <v>44</v>
      </c>
      <c r="G3690" s="106"/>
      <c r="H3690" s="76" t="s">
        <v>1</v>
      </c>
      <c r="I3690" s="105"/>
      <c r="K3690" s="140" t="str">
        <f t="shared" si="174"/>
        <v>一般建築及設備-一般建築及設備-獎補助費-對國內團體之捐助</v>
      </c>
      <c r="L3690" s="140" t="str">
        <f t="shared" si="175"/>
        <v>建立社區照顧關懷據點之充實設施設備費用-資本門</v>
      </c>
      <c r="M3690" s="40" t="str">
        <f t="shared" si="176"/>
        <v>臺中市大甲區福德社區發展協會</v>
      </c>
    </row>
    <row r="3691" spans="1:13" ht="56.25">
      <c r="A3691" s="102" t="s">
        <v>313</v>
      </c>
      <c r="B3691" s="102" t="s">
        <v>3516</v>
      </c>
      <c r="C3691" s="102" t="s">
        <v>3599</v>
      </c>
      <c r="D3691" s="102" t="s">
        <v>2795</v>
      </c>
      <c r="E3691" s="103">
        <v>50</v>
      </c>
      <c r="F3691" s="104" t="s">
        <v>44</v>
      </c>
      <c r="G3691" s="106"/>
      <c r="H3691" s="76" t="s">
        <v>1</v>
      </c>
      <c r="I3691" s="105"/>
      <c r="K3691" s="140" t="str">
        <f t="shared" si="174"/>
        <v>一般建築及設備-一般建築及設備-獎補助費-對國內團體之捐助</v>
      </c>
      <c r="L3691" s="140" t="str">
        <f t="shared" si="175"/>
        <v>建立社區照顧關懷據點之充實設施設備-資本門</v>
      </c>
      <c r="M3691" s="40" t="str">
        <f t="shared" si="176"/>
        <v>財團法人中華民國佛教慈濟慈善事業基金會</v>
      </c>
    </row>
    <row r="3692" spans="1:13" ht="56.25">
      <c r="A3692" s="102" t="s">
        <v>313</v>
      </c>
      <c r="B3692" s="102" t="s">
        <v>3520</v>
      </c>
      <c r="C3692" s="102" t="s">
        <v>3641</v>
      </c>
      <c r="D3692" s="102" t="s">
        <v>2795</v>
      </c>
      <c r="E3692" s="103">
        <v>25</v>
      </c>
      <c r="F3692" s="104" t="s">
        <v>44</v>
      </c>
      <c r="G3692" s="106"/>
      <c r="H3692" s="76" t="s">
        <v>1</v>
      </c>
      <c r="I3692" s="105"/>
      <c r="K3692" s="140" t="str">
        <f t="shared" si="174"/>
        <v>一般建築及設備-一般建築及設備-獎補助費-對國內團體之捐助</v>
      </c>
      <c r="L3692" s="140" t="str">
        <f t="shared" si="175"/>
        <v>建立社區照顧關懷據點之充實設施設備費用-資本門</v>
      </c>
      <c r="M3692" s="40" t="str">
        <f t="shared" si="176"/>
        <v>台中市西屯區福和社區發展協會</v>
      </c>
    </row>
    <row r="3693" spans="1:13" ht="75">
      <c r="A3693" s="102" t="s">
        <v>313</v>
      </c>
      <c r="B3693" s="102" t="s">
        <v>3079</v>
      </c>
      <c r="C3693" s="102" t="s">
        <v>3241</v>
      </c>
      <c r="D3693" s="102" t="s">
        <v>2795</v>
      </c>
      <c r="E3693" s="103">
        <v>25</v>
      </c>
      <c r="F3693" s="104" t="s">
        <v>44</v>
      </c>
      <c r="G3693" s="106"/>
      <c r="H3693" s="76" t="s">
        <v>1</v>
      </c>
      <c r="I3693" s="105"/>
      <c r="K3693" s="140" t="str">
        <f t="shared" si="174"/>
        <v>一般建築及設備-一般建築及設備-獎補助費-對國內團體之捐助</v>
      </c>
      <c r="L3693" s="140" t="str">
        <f t="shared" si="175"/>
        <v>建立社區照顧關懷據點並設置巷弄長照站之充實設施設備費用-資本門</v>
      </c>
      <c r="M3693" s="40" t="str">
        <f t="shared" si="176"/>
        <v>社團法人台中市婦幼關懷成長協會</v>
      </c>
    </row>
    <row r="3694" spans="1:13" ht="75">
      <c r="A3694" s="102" t="s">
        <v>313</v>
      </c>
      <c r="B3694" s="102" t="s">
        <v>3079</v>
      </c>
      <c r="C3694" s="102" t="s">
        <v>1124</v>
      </c>
      <c r="D3694" s="102" t="s">
        <v>2795</v>
      </c>
      <c r="E3694" s="103">
        <v>30</v>
      </c>
      <c r="F3694" s="104" t="s">
        <v>44</v>
      </c>
      <c r="G3694" s="106"/>
      <c r="H3694" s="76" t="s">
        <v>1</v>
      </c>
      <c r="I3694" s="105"/>
      <c r="K3694" s="140" t="str">
        <f t="shared" si="174"/>
        <v>一般建築及設備-一般建築及設備-獎補助費-對國內團體之捐助</v>
      </c>
      <c r="L3694" s="140" t="str">
        <f t="shared" si="175"/>
        <v>建立社區照顧關懷據點並設置巷弄長照站之充實設施設備費用-資本門</v>
      </c>
      <c r="M3694" s="40" t="str">
        <f t="shared" si="176"/>
        <v>臺中市龍井區山腳社區發展協會</v>
      </c>
    </row>
    <row r="3695" spans="1:13" ht="75">
      <c r="A3695" s="102" t="s">
        <v>313</v>
      </c>
      <c r="B3695" s="102" t="s">
        <v>3079</v>
      </c>
      <c r="C3695" s="102" t="s">
        <v>3046</v>
      </c>
      <c r="D3695" s="102" t="s">
        <v>2795</v>
      </c>
      <c r="E3695" s="103">
        <v>50</v>
      </c>
      <c r="F3695" s="104" t="s">
        <v>44</v>
      </c>
      <c r="G3695" s="106"/>
      <c r="H3695" s="76" t="s">
        <v>1</v>
      </c>
      <c r="I3695" s="105"/>
      <c r="K3695" s="140" t="str">
        <f t="shared" si="174"/>
        <v>一般建築及設備-一般建築及設備-獎補助費-對國內團體之捐助</v>
      </c>
      <c r="L3695" s="140" t="str">
        <f t="shared" si="175"/>
        <v>建立社區照顧關懷據點並設置巷弄長照站之充實設施設備費用-資本門</v>
      </c>
      <c r="M3695" s="40" t="str">
        <f t="shared" si="176"/>
        <v>台中市西屯區福瑞社區發展協會</v>
      </c>
    </row>
    <row r="3696" spans="1:13" ht="75">
      <c r="A3696" s="102" t="s">
        <v>313</v>
      </c>
      <c r="B3696" s="102" t="s">
        <v>3079</v>
      </c>
      <c r="C3696" s="102" t="s">
        <v>3271</v>
      </c>
      <c r="D3696" s="102" t="s">
        <v>2795</v>
      </c>
      <c r="E3696" s="103">
        <v>25</v>
      </c>
      <c r="F3696" s="104" t="s">
        <v>44</v>
      </c>
      <c r="G3696" s="106"/>
      <c r="H3696" s="76" t="s">
        <v>1</v>
      </c>
      <c r="I3696" s="105"/>
      <c r="K3696" s="140" t="str">
        <f t="shared" si="174"/>
        <v>一般建築及設備-一般建築及設備-獎補助費-對國內團體之捐助</v>
      </c>
      <c r="L3696" s="140" t="str">
        <f t="shared" si="175"/>
        <v>建立社區照顧關懷據點並設置巷弄長照站之充實設施設備費用-資本門</v>
      </c>
      <c r="M3696" s="40" t="str">
        <f t="shared" si="176"/>
        <v>吳榮益台中市北區錦村社區發展協會</v>
      </c>
    </row>
    <row r="3697" spans="1:13" ht="56.25">
      <c r="A3697" s="102" t="s">
        <v>313</v>
      </c>
      <c r="B3697" s="102" t="s">
        <v>3520</v>
      </c>
      <c r="C3697" s="102" t="s">
        <v>3933</v>
      </c>
      <c r="D3697" s="102" t="s">
        <v>2795</v>
      </c>
      <c r="E3697" s="103">
        <v>35</v>
      </c>
      <c r="F3697" s="104" t="s">
        <v>44</v>
      </c>
      <c r="G3697" s="106"/>
      <c r="H3697" s="76" t="s">
        <v>1</v>
      </c>
      <c r="I3697" s="105"/>
      <c r="K3697" s="140" t="str">
        <f t="shared" si="174"/>
        <v>一般建築及設備-一般建築及設備-獎補助費-對國內團體之捐助</v>
      </c>
      <c r="L3697" s="140" t="str">
        <f t="shared" si="175"/>
        <v>建立社區照顧關懷據點之充實設施設備費用-資本門</v>
      </c>
      <c r="M3697" s="40" t="str">
        <f t="shared" si="176"/>
        <v>台中市南區國光社區發展協會</v>
      </c>
    </row>
    <row r="3698" spans="1:13" ht="75">
      <c r="A3698" s="102" t="s">
        <v>313</v>
      </c>
      <c r="B3698" s="102" t="s">
        <v>3079</v>
      </c>
      <c r="C3698" s="102" t="s">
        <v>778</v>
      </c>
      <c r="D3698" s="102" t="s">
        <v>2795</v>
      </c>
      <c r="E3698" s="103">
        <v>38</v>
      </c>
      <c r="F3698" s="104" t="s">
        <v>44</v>
      </c>
      <c r="G3698" s="106"/>
      <c r="H3698" s="76" t="s">
        <v>1</v>
      </c>
      <c r="I3698" s="105"/>
      <c r="K3698" s="140" t="str">
        <f t="shared" si="174"/>
        <v>一般建築及設備-一般建築及設備-獎補助費-對國內團體之捐助</v>
      </c>
      <c r="L3698" s="140" t="str">
        <f t="shared" si="175"/>
        <v>建立社區照顧關懷據點並設置巷弄長照站之充實設施設備費用-資本門</v>
      </c>
      <c r="M3698" s="40" t="str">
        <f t="shared" si="176"/>
        <v>台中市北區賴興社區發展協會</v>
      </c>
    </row>
    <row r="3699" spans="1:13" ht="75">
      <c r="A3699" s="102" t="s">
        <v>313</v>
      </c>
      <c r="B3699" s="102" t="s">
        <v>3934</v>
      </c>
      <c r="C3699" s="102" t="s">
        <v>3643</v>
      </c>
      <c r="D3699" s="102" t="s">
        <v>2795</v>
      </c>
      <c r="E3699" s="103">
        <v>30</v>
      </c>
      <c r="F3699" s="104" t="s">
        <v>44</v>
      </c>
      <c r="G3699" s="106"/>
      <c r="H3699" s="76" t="s">
        <v>1</v>
      </c>
      <c r="I3699" s="105"/>
      <c r="K3699" s="140" t="str">
        <f t="shared" si="174"/>
        <v>一般建築及設備-一般建築及設備-獎補助費-對國內團體之捐助</v>
      </c>
      <c r="L3699" s="140" t="str">
        <f t="shared" si="175"/>
        <v>建立社區照顧關懷據點並設置巷弄長照站之充實設施設備費用-資本</v>
      </c>
      <c r="M3699" s="40" t="str">
        <f t="shared" si="176"/>
        <v>臺中市和平區和平社區發展協會陳奕正</v>
      </c>
    </row>
    <row r="3700" spans="1:13" ht="75">
      <c r="A3700" s="102" t="s">
        <v>313</v>
      </c>
      <c r="B3700" s="102" t="s">
        <v>3130</v>
      </c>
      <c r="C3700" s="102" t="s">
        <v>3648</v>
      </c>
      <c r="D3700" s="102" t="s">
        <v>2795</v>
      </c>
      <c r="E3700" s="103">
        <v>72</v>
      </c>
      <c r="F3700" s="104" t="s">
        <v>44</v>
      </c>
      <c r="G3700" s="106"/>
      <c r="H3700" s="76" t="s">
        <v>1</v>
      </c>
      <c r="I3700" s="105"/>
      <c r="K3700" s="140" t="str">
        <f t="shared" si="174"/>
        <v>一般建築及設備-一般建築及設備-獎補助費-對國內團體之捐助</v>
      </c>
      <c r="L3700" s="140" t="str">
        <f t="shared" si="175"/>
        <v>建立社區照顧關懷據點並設置巷弄長照站之開辦設施設備費用-資本門</v>
      </c>
      <c r="M3700" s="40" t="str">
        <f t="shared" si="176"/>
        <v>臺中市潭子區栗林社區發展協會余鈴環</v>
      </c>
    </row>
    <row r="3701" spans="1:13" ht="56.25">
      <c r="A3701" s="102" t="s">
        <v>313</v>
      </c>
      <c r="B3701" s="102" t="s">
        <v>3746</v>
      </c>
      <c r="C3701" s="102" t="s">
        <v>3288</v>
      </c>
      <c r="D3701" s="102" t="s">
        <v>2795</v>
      </c>
      <c r="E3701" s="103">
        <v>20</v>
      </c>
      <c r="F3701" s="104" t="s">
        <v>44</v>
      </c>
      <c r="G3701" s="106"/>
      <c r="H3701" s="76" t="s">
        <v>1</v>
      </c>
      <c r="I3701" s="105"/>
      <c r="K3701" s="140" t="str">
        <f t="shared" si="174"/>
        <v>一般建築及設備-一般建築及設備-獎補助費-對國內團體之捐助</v>
      </c>
      <c r="L3701" s="140" t="str">
        <f t="shared" si="175"/>
        <v>113年身心障礙者家庭托顧服務</v>
      </c>
      <c r="M3701" s="40" t="str">
        <f t="shared" si="176"/>
        <v>社團法人臺中市山海屯啟智協會</v>
      </c>
    </row>
    <row r="3702" spans="1:13" ht="56.25">
      <c r="A3702" s="102" t="s">
        <v>313</v>
      </c>
      <c r="B3702" s="102" t="s">
        <v>3747</v>
      </c>
      <c r="C3702" s="102" t="s">
        <v>3287</v>
      </c>
      <c r="D3702" s="102" t="s">
        <v>2795</v>
      </c>
      <c r="E3702" s="103">
        <v>40</v>
      </c>
      <c r="F3702" s="104" t="s">
        <v>44</v>
      </c>
      <c r="G3702" s="106"/>
      <c r="H3702" s="76" t="s">
        <v>1</v>
      </c>
      <c r="I3702" s="105"/>
      <c r="K3702" s="140" t="str">
        <f t="shared" si="174"/>
        <v>一般建築及設備-一般建築及設備-獎補助費-對國內團體之捐助</v>
      </c>
      <c r="L3702" s="140" t="str">
        <f t="shared" si="175"/>
        <v>113年度身心障礙者家庭托顧服務</v>
      </c>
      <c r="M3702" s="40" t="str">
        <f t="shared" si="176"/>
        <v>財團法人臺中市私立肯納自閉症社會福利基金會</v>
      </c>
    </row>
    <row r="3703" spans="1:13" ht="75">
      <c r="A3703" s="102" t="s">
        <v>313</v>
      </c>
      <c r="B3703" s="102" t="s">
        <v>3510</v>
      </c>
      <c r="C3703" s="102" t="s">
        <v>369</v>
      </c>
      <c r="D3703" s="102" t="s">
        <v>2795</v>
      </c>
      <c r="E3703" s="103">
        <v>23</v>
      </c>
      <c r="F3703" s="104" t="s">
        <v>44</v>
      </c>
      <c r="G3703" s="106"/>
      <c r="H3703" s="76" t="s">
        <v>1</v>
      </c>
      <c r="I3703" s="105"/>
      <c r="K3703" s="140" t="str">
        <f t="shared" si="174"/>
        <v>一般建築及設備-一般建築及設備-獎補助費-對國內團體之捐助</v>
      </c>
      <c r="L3703" s="140" t="str">
        <f t="shared" si="175"/>
        <v>一般性獎助計畫經費申請獎助項目及基準之充實設施設備費-資本門</v>
      </c>
      <c r="M3703" s="40" t="str">
        <f t="shared" si="176"/>
        <v>臺中市石岡區金星社區發展協會</v>
      </c>
    </row>
    <row r="3704" spans="1:13" ht="75">
      <c r="A3704" s="102" t="s">
        <v>313</v>
      </c>
      <c r="B3704" s="102" t="s">
        <v>3079</v>
      </c>
      <c r="C3704" s="102" t="s">
        <v>3650</v>
      </c>
      <c r="D3704" s="102" t="s">
        <v>2795</v>
      </c>
      <c r="E3704" s="103">
        <v>38</v>
      </c>
      <c r="F3704" s="104" t="s">
        <v>44</v>
      </c>
      <c r="G3704" s="106"/>
      <c r="H3704" s="76" t="s">
        <v>1</v>
      </c>
      <c r="I3704" s="105"/>
      <c r="K3704" s="140" t="str">
        <f t="shared" si="174"/>
        <v>一般建築及設備-一般建築及設備-獎補助費-對國內團體之捐助</v>
      </c>
      <c r="L3704" s="140" t="str">
        <f t="shared" si="175"/>
        <v>建立社區照顧關懷據點並設置巷弄長照站之充實設施設備費用-資本門</v>
      </c>
      <c r="M3704" s="40" t="str">
        <f t="shared" si="176"/>
        <v>臺中市武陵長壽關懷協會</v>
      </c>
    </row>
    <row r="3705" spans="1:13" ht="75">
      <c r="A3705" s="102" t="s">
        <v>313</v>
      </c>
      <c r="B3705" s="102" t="s">
        <v>3079</v>
      </c>
      <c r="C3705" s="102" t="s">
        <v>3255</v>
      </c>
      <c r="D3705" s="102" t="s">
        <v>2795</v>
      </c>
      <c r="E3705" s="103">
        <v>30</v>
      </c>
      <c r="F3705" s="104" t="s">
        <v>44</v>
      </c>
      <c r="G3705" s="106"/>
      <c r="H3705" s="76" t="s">
        <v>1</v>
      </c>
      <c r="I3705" s="105"/>
      <c r="K3705" s="140" t="str">
        <f t="shared" si="174"/>
        <v>一般建築及設備-一般建築及設備-獎補助費-對國內團體之捐助</v>
      </c>
      <c r="L3705" s="140" t="str">
        <f t="shared" si="175"/>
        <v>建立社區照顧關懷據點並設置巷弄長照站之充實設施設備費用-資本門</v>
      </c>
      <c r="M3705" s="40" t="str">
        <f t="shared" si="176"/>
        <v>臺中市東勢區詒福社區發展協會</v>
      </c>
    </row>
    <row r="3706" spans="1:13" ht="75">
      <c r="A3706" s="102" t="s">
        <v>313</v>
      </c>
      <c r="B3706" s="102" t="s">
        <v>3079</v>
      </c>
      <c r="C3706" s="102" t="s">
        <v>3652</v>
      </c>
      <c r="D3706" s="102" t="s">
        <v>2795</v>
      </c>
      <c r="E3706" s="103">
        <v>15</v>
      </c>
      <c r="F3706" s="104" t="s">
        <v>44</v>
      </c>
      <c r="G3706" s="106"/>
      <c r="H3706" s="76" t="s">
        <v>1</v>
      </c>
      <c r="I3706" s="105"/>
      <c r="K3706" s="140" t="str">
        <f t="shared" si="174"/>
        <v>一般建築及設備-一般建築及設備-獎補助費-對國內團體之捐助</v>
      </c>
      <c r="L3706" s="140" t="str">
        <f t="shared" si="175"/>
        <v>建立社區照顧關懷據點並設置巷弄長照站之充實設施設備費用-資本門</v>
      </c>
      <c r="M3706" s="40" t="str">
        <f t="shared" si="176"/>
        <v>臺中市潭子區家福社區發展協會簡順盛</v>
      </c>
    </row>
    <row r="3707" spans="1:13" ht="75">
      <c r="A3707" s="102" t="s">
        <v>313</v>
      </c>
      <c r="B3707" s="102" t="s">
        <v>3079</v>
      </c>
      <c r="C3707" s="102" t="s">
        <v>3655</v>
      </c>
      <c r="D3707" s="102" t="s">
        <v>2795</v>
      </c>
      <c r="E3707" s="103">
        <v>30</v>
      </c>
      <c r="F3707" s="104" t="s">
        <v>44</v>
      </c>
      <c r="G3707" s="106"/>
      <c r="H3707" s="76" t="s">
        <v>1</v>
      </c>
      <c r="I3707" s="105"/>
      <c r="K3707" s="140" t="str">
        <f t="shared" si="174"/>
        <v>一般建築及設備-一般建築及設備-獎補助費-對國內團體之捐助</v>
      </c>
      <c r="L3707" s="140" t="str">
        <f t="shared" si="175"/>
        <v>建立社區照顧關懷據點並設置巷弄長照站之充實設施設備費用-資本門</v>
      </c>
      <c r="M3707" s="40" t="str">
        <f t="shared" si="176"/>
        <v>臺中市大里區永隆社區發展協會</v>
      </c>
    </row>
    <row r="3708" spans="1:13" ht="56.25">
      <c r="A3708" s="102" t="s">
        <v>313</v>
      </c>
      <c r="B3708" s="102" t="s">
        <v>3520</v>
      </c>
      <c r="C3708" s="102" t="s">
        <v>3146</v>
      </c>
      <c r="D3708" s="102" t="s">
        <v>2795</v>
      </c>
      <c r="E3708" s="103">
        <v>46</v>
      </c>
      <c r="F3708" s="104" t="s">
        <v>44</v>
      </c>
      <c r="G3708" s="106"/>
      <c r="H3708" s="76" t="s">
        <v>1</v>
      </c>
      <c r="I3708" s="105"/>
      <c r="K3708" s="140" t="str">
        <f t="shared" si="174"/>
        <v>一般建築及設備-一般建築及設備-獎補助費-對國內團體之捐助</v>
      </c>
      <c r="L3708" s="140" t="str">
        <f t="shared" si="175"/>
        <v>建立社區照顧關懷據點之充實設施設備費用-資本門</v>
      </c>
      <c r="M3708" s="40" t="str">
        <f t="shared" si="176"/>
        <v>臺中市環保慈善會何昀真</v>
      </c>
    </row>
    <row r="3709" spans="1:13" ht="75">
      <c r="A3709" s="102" t="s">
        <v>313</v>
      </c>
      <c r="B3709" s="102" t="s">
        <v>3079</v>
      </c>
      <c r="C3709" s="102" t="s">
        <v>3657</v>
      </c>
      <c r="D3709" s="102" t="s">
        <v>2795</v>
      </c>
      <c r="E3709" s="103">
        <v>43</v>
      </c>
      <c r="F3709" s="104" t="s">
        <v>44</v>
      </c>
      <c r="G3709" s="106"/>
      <c r="H3709" s="76" t="s">
        <v>1</v>
      </c>
      <c r="I3709" s="105"/>
      <c r="K3709" s="140" t="str">
        <f t="shared" si="174"/>
        <v>一般建築及設備-一般建築及設備-獎補助費-對國內團體之捐助</v>
      </c>
      <c r="L3709" s="140" t="str">
        <f t="shared" si="175"/>
        <v>建立社區照顧關懷據點並設置巷弄長照站之充實設施設備費用-資本門</v>
      </c>
      <c r="M3709" s="40" t="str">
        <f t="shared" si="176"/>
        <v>臺中市沙鹿區晉江社區發展協會</v>
      </c>
    </row>
    <row r="3710" spans="1:13" ht="56.25">
      <c r="A3710" s="102" t="s">
        <v>313</v>
      </c>
      <c r="B3710" s="102" t="s">
        <v>3520</v>
      </c>
      <c r="C3710" s="102" t="s">
        <v>3640</v>
      </c>
      <c r="D3710" s="102" t="s">
        <v>2795</v>
      </c>
      <c r="E3710" s="103">
        <v>30</v>
      </c>
      <c r="F3710" s="104" t="s">
        <v>44</v>
      </c>
      <c r="G3710" s="106"/>
      <c r="H3710" s="76" t="s">
        <v>1</v>
      </c>
      <c r="I3710" s="105"/>
      <c r="K3710" s="140" t="str">
        <f t="shared" si="174"/>
        <v>一般建築及設備-一般建築及設備-獎補助費-對國內團體之捐助</v>
      </c>
      <c r="L3710" s="140" t="str">
        <f t="shared" si="175"/>
        <v>建立社區照顧關懷據點之充實設施設備費用-資本門</v>
      </c>
      <c r="M3710" s="40" t="str">
        <f t="shared" si="176"/>
        <v>臺中市大肚區社腳社區發展協會</v>
      </c>
    </row>
    <row r="3711" spans="1:13" ht="75">
      <c r="A3711" s="102" t="s">
        <v>313</v>
      </c>
      <c r="B3711" s="102" t="s">
        <v>3079</v>
      </c>
      <c r="C3711" s="102" t="s">
        <v>3060</v>
      </c>
      <c r="D3711" s="102" t="s">
        <v>2795</v>
      </c>
      <c r="E3711" s="103">
        <v>50</v>
      </c>
      <c r="F3711" s="104" t="s">
        <v>44</v>
      </c>
      <c r="G3711" s="106"/>
      <c r="H3711" s="76" t="s">
        <v>1</v>
      </c>
      <c r="I3711" s="105"/>
      <c r="K3711" s="140" t="str">
        <f t="shared" si="174"/>
        <v>一般建築及設備-一般建築及設備-獎補助費-對國內團體之捐助</v>
      </c>
      <c r="L3711" s="140" t="str">
        <f t="shared" si="175"/>
        <v>建立社區照顧關懷據點並設置巷弄長照站之充實設施設備費用-資本門</v>
      </c>
      <c r="M3711" s="40" t="str">
        <f t="shared" si="176"/>
        <v>臺中市神岡區北庄社區發展協會</v>
      </c>
    </row>
    <row r="3712" spans="1:13" ht="56.25">
      <c r="A3712" s="102" t="s">
        <v>313</v>
      </c>
      <c r="B3712" s="102" t="s">
        <v>3754</v>
      </c>
      <c r="C3712" s="102" t="s">
        <v>2184</v>
      </c>
      <c r="D3712" s="102" t="s">
        <v>2795</v>
      </c>
      <c r="E3712" s="103">
        <v>477</v>
      </c>
      <c r="F3712" s="104" t="s">
        <v>44</v>
      </c>
      <c r="G3712" s="106"/>
      <c r="H3712" s="76" t="s">
        <v>1</v>
      </c>
      <c r="I3712" s="105"/>
      <c r="K3712" s="140" t="str">
        <f t="shared" si="174"/>
        <v>一般建築及設備-一般建築及設備-獎補助費-對國內團體之捐助</v>
      </c>
      <c r="L3712" s="140" t="str">
        <f t="shared" si="175"/>
        <v>113年度臺中市身心障礙者社區式日間照顧服務計畫</v>
      </c>
      <c r="M3712" s="40" t="str">
        <f t="shared" si="176"/>
        <v>社團法人台中市自閉症教育協進會捐款專戶</v>
      </c>
    </row>
    <row r="3713" spans="1:13" ht="56.25">
      <c r="A3713" s="102" t="s">
        <v>313</v>
      </c>
      <c r="B3713" s="102" t="s">
        <v>3745</v>
      </c>
      <c r="C3713" s="102" t="s">
        <v>3759</v>
      </c>
      <c r="D3713" s="102" t="s">
        <v>2795</v>
      </c>
      <c r="E3713" s="103">
        <v>10</v>
      </c>
      <c r="F3713" s="104" t="s">
        <v>44</v>
      </c>
      <c r="G3713" s="106"/>
      <c r="H3713" s="76" t="s">
        <v>1</v>
      </c>
      <c r="I3713" s="105"/>
      <c r="K3713" s="140" t="str">
        <f t="shared" si="174"/>
        <v>一般建築及設備-一般建築及設備-獎補助費-對國內團體之捐助</v>
      </c>
      <c r="L3713" s="140" t="str">
        <f t="shared" si="175"/>
        <v>臺中市成年身心障礙者社區居住與生活服務計畫</v>
      </c>
      <c r="M3713" s="40" t="str">
        <f t="shared" si="176"/>
        <v>立達啟能訓練中心蘇耀文</v>
      </c>
    </row>
    <row r="3714" spans="1:13" ht="75">
      <c r="A3714" s="102" t="s">
        <v>313</v>
      </c>
      <c r="B3714" s="102" t="s">
        <v>3079</v>
      </c>
      <c r="C3714" s="102" t="s">
        <v>1145</v>
      </c>
      <c r="D3714" s="102" t="s">
        <v>2795</v>
      </c>
      <c r="E3714" s="103">
        <v>50</v>
      </c>
      <c r="F3714" s="104" t="s">
        <v>44</v>
      </c>
      <c r="G3714" s="106"/>
      <c r="H3714" s="76" t="s">
        <v>1</v>
      </c>
      <c r="I3714" s="105"/>
      <c r="K3714" s="140" t="str">
        <f t="shared" si="174"/>
        <v>一般建築及設備-一般建築及設備-獎補助費-對國內團體之捐助</v>
      </c>
      <c r="L3714" s="140" t="str">
        <f t="shared" si="175"/>
        <v>建立社區照顧關懷據點並設置巷弄長照站之充實設施設備費用-資本門</v>
      </c>
      <c r="M3714" s="40" t="str">
        <f t="shared" si="176"/>
        <v>臺中市龍井區東海社區發展協會</v>
      </c>
    </row>
    <row r="3715" spans="1:13" ht="75">
      <c r="A3715" s="102" t="s">
        <v>313</v>
      </c>
      <c r="B3715" s="102" t="s">
        <v>3079</v>
      </c>
      <c r="C3715" s="102" t="s">
        <v>502</v>
      </c>
      <c r="D3715" s="102" t="s">
        <v>2795</v>
      </c>
      <c r="E3715" s="103">
        <v>30</v>
      </c>
      <c r="F3715" s="104" t="s">
        <v>44</v>
      </c>
      <c r="G3715" s="106"/>
      <c r="H3715" s="76" t="s">
        <v>1</v>
      </c>
      <c r="I3715" s="105"/>
      <c r="K3715" s="140" t="str">
        <f t="shared" si="174"/>
        <v>一般建築及設備-一般建築及設備-獎補助費-對國內團體之捐助</v>
      </c>
      <c r="L3715" s="140" t="str">
        <f t="shared" si="175"/>
        <v>建立社區照顧關懷據點並設置巷弄長照站之充實設施設備費用-資本門</v>
      </c>
      <c r="M3715" s="40" t="str">
        <f t="shared" si="176"/>
        <v>臺中市清水區秀水社區發展協會</v>
      </c>
    </row>
    <row r="3716" spans="1:13" ht="75">
      <c r="A3716" s="102" t="s">
        <v>313</v>
      </c>
      <c r="B3716" s="102" t="s">
        <v>3079</v>
      </c>
      <c r="C3716" s="102" t="s">
        <v>3253</v>
      </c>
      <c r="D3716" s="102" t="s">
        <v>2795</v>
      </c>
      <c r="E3716" s="103">
        <v>46</v>
      </c>
      <c r="F3716" s="104" t="s">
        <v>44</v>
      </c>
      <c r="G3716" s="106"/>
      <c r="H3716" s="76" t="s">
        <v>1</v>
      </c>
      <c r="I3716" s="105"/>
      <c r="K3716" s="140" t="str">
        <f t="shared" ref="K3716:K3779" si="177">A3716</f>
        <v>一般建築及設備-一般建築及設備-獎補助費-對國內團體之捐助</v>
      </c>
      <c r="L3716" s="140" t="str">
        <f t="shared" ref="L3716:L3779" si="178">B3716</f>
        <v>建立社區照顧關懷據點並設置巷弄長照站之充實設施設備費用-資本門</v>
      </c>
      <c r="M3716" s="40" t="str">
        <f t="shared" ref="M3716:M3779" si="179">C3716</f>
        <v>臺中市東勢區泰昌社區發展協會</v>
      </c>
    </row>
    <row r="3717" spans="1:13" ht="75">
      <c r="A3717" s="102" t="s">
        <v>313</v>
      </c>
      <c r="B3717" s="102" t="s">
        <v>3079</v>
      </c>
      <c r="C3717" s="102" t="s">
        <v>3698</v>
      </c>
      <c r="D3717" s="102" t="s">
        <v>2795</v>
      </c>
      <c r="E3717" s="103">
        <v>34</v>
      </c>
      <c r="F3717" s="104" t="s">
        <v>44</v>
      </c>
      <c r="G3717" s="106"/>
      <c r="H3717" s="76" t="s">
        <v>1</v>
      </c>
      <c r="I3717" s="105"/>
      <c r="K3717" s="140" t="str">
        <f t="shared" si="177"/>
        <v>一般建築及設備-一般建築及設備-獎補助費-對國內團體之捐助</v>
      </c>
      <c r="L3717" s="140" t="str">
        <f t="shared" si="178"/>
        <v>建立社區照顧關懷據點並設置巷弄長照站之充實設施設備費用-資本門</v>
      </c>
      <c r="M3717" s="40" t="str">
        <f t="shared" si="179"/>
        <v>臺中市清水區橋頭社區發展協會</v>
      </c>
    </row>
    <row r="3718" spans="1:13" ht="75">
      <c r="A3718" s="102" t="s">
        <v>313</v>
      </c>
      <c r="B3718" s="102" t="s">
        <v>3079</v>
      </c>
      <c r="C3718" s="102" t="s">
        <v>3686</v>
      </c>
      <c r="D3718" s="102" t="s">
        <v>2795</v>
      </c>
      <c r="E3718" s="103">
        <v>50</v>
      </c>
      <c r="F3718" s="104" t="s">
        <v>44</v>
      </c>
      <c r="G3718" s="106"/>
      <c r="H3718" s="76" t="s">
        <v>1</v>
      </c>
      <c r="I3718" s="105"/>
      <c r="K3718" s="140" t="str">
        <f t="shared" si="177"/>
        <v>一般建築及設備-一般建築及設備-獎補助費-對國內團體之捐助</v>
      </c>
      <c r="L3718" s="140" t="str">
        <f t="shared" si="178"/>
        <v>建立社區照顧關懷據點並設置巷弄長照站之充實設施設備費用-資本門</v>
      </c>
      <c r="M3718" s="40" t="str">
        <f t="shared" si="179"/>
        <v>台中市西屯區何安社區發展協會</v>
      </c>
    </row>
    <row r="3719" spans="1:13" ht="75">
      <c r="A3719" s="102" t="s">
        <v>313</v>
      </c>
      <c r="B3719" s="102" t="s">
        <v>3079</v>
      </c>
      <c r="C3719" s="102" t="s">
        <v>3699</v>
      </c>
      <c r="D3719" s="102" t="s">
        <v>2795</v>
      </c>
      <c r="E3719" s="103">
        <v>23</v>
      </c>
      <c r="F3719" s="104" t="s">
        <v>44</v>
      </c>
      <c r="G3719" s="106"/>
      <c r="H3719" s="76" t="s">
        <v>1</v>
      </c>
      <c r="I3719" s="105"/>
      <c r="K3719" s="140" t="str">
        <f t="shared" si="177"/>
        <v>一般建築及設備-一般建築及設備-獎補助費-對國內團體之捐助</v>
      </c>
      <c r="L3719" s="140" t="str">
        <f t="shared" si="178"/>
        <v>建立社區照顧關懷據點並設置巷弄長照站之充實設施設備費用-資本門</v>
      </c>
      <c r="M3719" s="40" t="str">
        <f t="shared" si="179"/>
        <v>台中市西區藍興社區發展協會</v>
      </c>
    </row>
    <row r="3720" spans="1:13" ht="75">
      <c r="A3720" s="102" t="s">
        <v>313</v>
      </c>
      <c r="B3720" s="102" t="s">
        <v>3079</v>
      </c>
      <c r="C3720" s="102" t="s">
        <v>3724</v>
      </c>
      <c r="D3720" s="102" t="s">
        <v>2795</v>
      </c>
      <c r="E3720" s="103">
        <v>30</v>
      </c>
      <c r="F3720" s="104" t="s">
        <v>44</v>
      </c>
      <c r="G3720" s="106"/>
      <c r="H3720" s="76" t="s">
        <v>1</v>
      </c>
      <c r="I3720" s="105"/>
      <c r="K3720" s="140" t="str">
        <f t="shared" si="177"/>
        <v>一般建築及設備-一般建築及設備-獎補助費-對國內團體之捐助</v>
      </c>
      <c r="L3720" s="140" t="str">
        <f t="shared" si="178"/>
        <v>建立社區照顧關懷據點並設置巷弄長照站之充實設施設備費用-資本門</v>
      </c>
      <c r="M3720" s="40" t="str">
        <f t="shared" si="179"/>
        <v>臺中市新福樂齡關懷協會</v>
      </c>
    </row>
    <row r="3721" spans="1:13" ht="75">
      <c r="A3721" s="102" t="s">
        <v>313</v>
      </c>
      <c r="B3721" s="102" t="s">
        <v>3079</v>
      </c>
      <c r="C3721" s="102" t="s">
        <v>3935</v>
      </c>
      <c r="D3721" s="102" t="s">
        <v>2795</v>
      </c>
      <c r="E3721" s="103">
        <v>50</v>
      </c>
      <c r="F3721" s="104" t="s">
        <v>44</v>
      </c>
      <c r="G3721" s="106"/>
      <c r="H3721" s="76" t="s">
        <v>1</v>
      </c>
      <c r="I3721" s="105"/>
      <c r="K3721" s="140" t="str">
        <f t="shared" si="177"/>
        <v>一般建築及設備-一般建築及設備-獎補助費-對國內團體之捐助</v>
      </c>
      <c r="L3721" s="140" t="str">
        <f t="shared" si="178"/>
        <v>建立社區照顧關懷據點並設置巷弄長照站之充實設施設備費用-資本門</v>
      </c>
      <c r="M3721" s="40" t="str">
        <f t="shared" si="179"/>
        <v>財團法人中華基督教浸信宣道會台中教會</v>
      </c>
    </row>
    <row r="3722" spans="1:13" ht="56.25">
      <c r="A3722" s="102" t="s">
        <v>313</v>
      </c>
      <c r="B3722" s="102" t="s">
        <v>3516</v>
      </c>
      <c r="C3722" s="102" t="s">
        <v>3936</v>
      </c>
      <c r="D3722" s="102" t="s">
        <v>2795</v>
      </c>
      <c r="E3722" s="103">
        <v>20</v>
      </c>
      <c r="F3722" s="104" t="s">
        <v>44</v>
      </c>
      <c r="G3722" s="106"/>
      <c r="H3722" s="76" t="s">
        <v>1</v>
      </c>
      <c r="I3722" s="105"/>
      <c r="K3722" s="140" t="str">
        <f t="shared" si="177"/>
        <v>一般建築及設備-一般建築及設備-獎補助費-對國內團體之捐助</v>
      </c>
      <c r="L3722" s="140" t="str">
        <f t="shared" si="178"/>
        <v>建立社區照顧關懷據點之充實設施設備-資本門</v>
      </c>
      <c r="M3722" s="40" t="str">
        <f t="shared" si="179"/>
        <v>台中市南屯區同心社區發展協會曾義風</v>
      </c>
    </row>
    <row r="3723" spans="1:13" ht="56.25">
      <c r="A3723" s="102" t="s">
        <v>2792</v>
      </c>
      <c r="B3723" s="102" t="s">
        <v>3937</v>
      </c>
      <c r="C3723" s="102" t="s">
        <v>3938</v>
      </c>
      <c r="D3723" s="102" t="s">
        <v>2795</v>
      </c>
      <c r="E3723" s="103">
        <v>392</v>
      </c>
      <c r="F3723" s="104" t="s">
        <v>44</v>
      </c>
      <c r="G3723" s="106"/>
      <c r="H3723" s="76" t="s">
        <v>1</v>
      </c>
      <c r="I3723" s="105"/>
      <c r="K3723" s="140" t="str">
        <f t="shared" si="177"/>
        <v>社會救濟-社會救濟-社會救助-獎補助費-對國內團體之捐助</v>
      </c>
      <c r="L3723" s="140" t="str">
        <f t="shared" si="178"/>
        <v>「遊民關懷服務計畫書」遊民服務方案</v>
      </c>
      <c r="M3723" s="40" t="str">
        <f t="shared" si="179"/>
        <v>社團法人台中市街友關懷協會</v>
      </c>
    </row>
    <row r="3724" spans="1:13" ht="56.25">
      <c r="A3724" s="102" t="s">
        <v>2792</v>
      </c>
      <c r="B3724" s="102" t="s">
        <v>3939</v>
      </c>
      <c r="C3724" s="102" t="s">
        <v>3940</v>
      </c>
      <c r="D3724" s="102" t="s">
        <v>2795</v>
      </c>
      <c r="E3724" s="65">
        <v>335</v>
      </c>
      <c r="F3724" s="104" t="s">
        <v>44</v>
      </c>
      <c r="G3724" s="106"/>
      <c r="H3724" s="76" t="s">
        <v>1</v>
      </c>
      <c r="I3724" s="105"/>
      <c r="K3724" s="140" t="str">
        <f t="shared" si="177"/>
        <v>社會救濟-社會救濟-社會救助-獎補助費-對國內團體之捐助</v>
      </c>
      <c r="L3724" s="140" t="str">
        <f t="shared" si="178"/>
        <v>人安基金會街友夜間短期緊急安置計畫</v>
      </c>
      <c r="M3724" s="40" t="str">
        <f t="shared" si="179"/>
        <v>財團法人人安社會福利慈善事業基金會</v>
      </c>
    </row>
    <row r="3725" spans="1:13" ht="56.25">
      <c r="A3725" s="102" t="s">
        <v>2792</v>
      </c>
      <c r="B3725" s="102" t="s">
        <v>3941</v>
      </c>
      <c r="C3725" s="102" t="s">
        <v>3942</v>
      </c>
      <c r="D3725" s="102" t="s">
        <v>2795</v>
      </c>
      <c r="E3725" s="103">
        <v>200</v>
      </c>
      <c r="F3725" s="104" t="s">
        <v>44</v>
      </c>
      <c r="G3725" s="106"/>
      <c r="H3725" s="76" t="s">
        <v>1</v>
      </c>
      <c r="I3725" s="105"/>
      <c r="K3725" s="140" t="str">
        <f t="shared" si="177"/>
        <v>社會救濟-社會救濟-社會救助-獎補助費-對國內團體之捐助</v>
      </c>
      <c r="L3725" s="140" t="str">
        <f t="shared" si="178"/>
        <v>「女街友安置」計畫</v>
      </c>
      <c r="M3725" s="40" t="str">
        <f t="shared" si="179"/>
        <v>社團法人台中市慈善撒瑪黎雅婦女關懷協會</v>
      </c>
    </row>
    <row r="3726" spans="1:13" ht="56.25">
      <c r="A3726" s="102" t="s">
        <v>2911</v>
      </c>
      <c r="B3726" s="102" t="s">
        <v>3943</v>
      </c>
      <c r="C3726" s="102" t="s">
        <v>3626</v>
      </c>
      <c r="D3726" s="102" t="s">
        <v>2795</v>
      </c>
      <c r="E3726" s="103">
        <v>20</v>
      </c>
      <c r="F3726" s="104" t="s">
        <v>44</v>
      </c>
      <c r="G3726" s="106"/>
      <c r="H3726" s="76" t="s">
        <v>1</v>
      </c>
      <c r="I3726" s="105"/>
      <c r="K3726" s="140" t="str">
        <f t="shared" si="177"/>
        <v>社政業務-社會福利-婦女福利-獎補助費-對國內團體之捐助</v>
      </c>
      <c r="L3726" s="140" t="str">
        <f t="shared" si="178"/>
        <v>退休理財規劃與安排</v>
      </c>
      <c r="M3726" s="40" t="str">
        <f t="shared" si="179"/>
        <v>臺中市神岡區圳堵社區發展協會</v>
      </c>
    </row>
    <row r="3727" spans="1:13" ht="56.25">
      <c r="A3727" s="102" t="s">
        <v>2911</v>
      </c>
      <c r="B3727" s="102" t="s">
        <v>3944</v>
      </c>
      <c r="C3727" s="102" t="s">
        <v>3945</v>
      </c>
      <c r="D3727" s="102" t="s">
        <v>2795</v>
      </c>
      <c r="E3727" s="103">
        <v>16</v>
      </c>
      <c r="F3727" s="104" t="s">
        <v>44</v>
      </c>
      <c r="G3727" s="106"/>
      <c r="H3727" s="76" t="s">
        <v>1</v>
      </c>
      <c r="I3727" s="105"/>
      <c r="K3727" s="140" t="str">
        <f t="shared" si="177"/>
        <v>社政業務-社會福利-婦女福利-獎補助費-對國內團體之捐助</v>
      </c>
      <c r="L3727" s="140" t="str">
        <f t="shared" si="178"/>
        <v>婦女福利及女性成長</v>
      </c>
      <c r="M3727" s="40" t="str">
        <f t="shared" si="179"/>
        <v>台中市社區婦女成長協會</v>
      </c>
    </row>
    <row r="3728" spans="1:13" ht="56.25">
      <c r="A3728" s="102" t="s">
        <v>2911</v>
      </c>
      <c r="B3728" s="102" t="s">
        <v>3946</v>
      </c>
      <c r="C3728" s="102" t="s">
        <v>3060</v>
      </c>
      <c r="D3728" s="102" t="s">
        <v>2795</v>
      </c>
      <c r="E3728" s="103">
        <v>20</v>
      </c>
      <c r="F3728" s="104" t="s">
        <v>44</v>
      </c>
      <c r="G3728" s="106"/>
      <c r="H3728" s="76" t="s">
        <v>1</v>
      </c>
      <c r="I3728" s="105"/>
      <c r="K3728" s="140" t="str">
        <f t="shared" si="177"/>
        <v>社政業務-社會福利-婦女福利-獎補助費-對國內團體之捐助</v>
      </c>
      <c r="L3728" s="140" t="str">
        <f t="shared" si="178"/>
        <v>豆腐乳之路：婦女經濟自主提升計畫</v>
      </c>
      <c r="M3728" s="40" t="str">
        <f t="shared" si="179"/>
        <v>臺中市神岡區北庄社區發展協會</v>
      </c>
    </row>
    <row r="3729" spans="1:13" ht="56.25">
      <c r="A3729" s="102" t="s">
        <v>2911</v>
      </c>
      <c r="B3729" s="102" t="s">
        <v>3947</v>
      </c>
      <c r="C3729" s="102" t="s">
        <v>3495</v>
      </c>
      <c r="D3729" s="102" t="s">
        <v>2795</v>
      </c>
      <c r="E3729" s="103">
        <v>8</v>
      </c>
      <c r="F3729" s="104" t="s">
        <v>44</v>
      </c>
      <c r="G3729" s="106"/>
      <c r="H3729" s="76" t="s">
        <v>1</v>
      </c>
      <c r="I3729" s="105"/>
      <c r="K3729" s="140" t="str">
        <f t="shared" si="177"/>
        <v>社政業務-社會福利-婦女福利-獎補助費-對國內團體之捐助</v>
      </c>
      <c r="L3729" s="140" t="str">
        <f t="shared" si="178"/>
        <v>113年臺中市成長歷險記性平宣導活動</v>
      </c>
      <c r="M3729" s="40" t="str">
        <f t="shared" si="179"/>
        <v>台灣原住民族文化推廣協會</v>
      </c>
    </row>
    <row r="3730" spans="1:13" ht="56.25">
      <c r="A3730" s="102" t="s">
        <v>2911</v>
      </c>
      <c r="B3730" s="102" t="s">
        <v>3948</v>
      </c>
      <c r="C3730" s="102" t="s">
        <v>3949</v>
      </c>
      <c r="D3730" s="102" t="s">
        <v>2795</v>
      </c>
      <c r="E3730" s="103">
        <v>20</v>
      </c>
      <c r="F3730" s="104" t="s">
        <v>44</v>
      </c>
      <c r="G3730" s="106"/>
      <c r="H3730" s="76" t="s">
        <v>1</v>
      </c>
      <c r="I3730" s="105"/>
      <c r="K3730" s="140" t="str">
        <f t="shared" si="177"/>
        <v>社政業務-社會福利-婦女福利-獎補助費-對國內團體之捐助</v>
      </c>
      <c r="L3730" s="140" t="str">
        <f t="shared" si="178"/>
        <v>提升婦女職涯發展自信溝通總動員</v>
      </c>
      <c r="M3730" s="40" t="str">
        <f t="shared" si="179"/>
        <v>臺中市北區育德社區發展協會謝文聰</v>
      </c>
    </row>
    <row r="3731" spans="1:13" ht="56.25">
      <c r="A3731" s="102" t="s">
        <v>2911</v>
      </c>
      <c r="B3731" s="102" t="s">
        <v>3950</v>
      </c>
      <c r="C3731" s="102" t="s">
        <v>3172</v>
      </c>
      <c r="D3731" s="102" t="s">
        <v>2795</v>
      </c>
      <c r="E3731" s="103">
        <v>20</v>
      </c>
      <c r="F3731" s="104" t="s">
        <v>44</v>
      </c>
      <c r="G3731" s="106"/>
      <c r="H3731" s="76" t="s">
        <v>1</v>
      </c>
      <c r="I3731" s="105"/>
      <c r="K3731" s="140" t="str">
        <f t="shared" si="177"/>
        <v>社政業務-社會福利-婦女福利-獎補助費-對國內團體之捐助</v>
      </c>
      <c r="L3731" s="140" t="str">
        <f t="shared" si="178"/>
        <v>婦女成長閃耀讓愛延續～中高齡友善計畫</v>
      </c>
      <c r="M3731" s="40" t="str">
        <f t="shared" si="179"/>
        <v>臺中市石岡區萬興社區發展協會</v>
      </c>
    </row>
    <row r="3732" spans="1:13" ht="56.25">
      <c r="A3732" s="102" t="s">
        <v>2911</v>
      </c>
      <c r="B3732" s="102" t="s">
        <v>3951</v>
      </c>
      <c r="C3732" s="102" t="s">
        <v>3765</v>
      </c>
      <c r="D3732" s="102" t="s">
        <v>2795</v>
      </c>
      <c r="E3732" s="103">
        <v>10</v>
      </c>
      <c r="F3732" s="104" t="s">
        <v>44</v>
      </c>
      <c r="G3732" s="106"/>
      <c r="H3732" s="76" t="s">
        <v>1</v>
      </c>
      <c r="I3732" s="105"/>
      <c r="K3732" s="140" t="str">
        <f t="shared" si="177"/>
        <v>社政業務-社會福利-婦女福利-獎補助費-對國內團體之捐助</v>
      </c>
      <c r="L3732" s="140" t="str">
        <f t="shared" si="178"/>
        <v>113年臺中市性別平等活動</v>
      </c>
      <c r="M3732" s="40" t="str">
        <f t="shared" si="179"/>
        <v>中華文創藝術公益協會陳泰源</v>
      </c>
    </row>
    <row r="3733" spans="1:13" ht="56.25">
      <c r="A3733" s="102" t="s">
        <v>2911</v>
      </c>
      <c r="B3733" s="102" t="s">
        <v>3952</v>
      </c>
      <c r="C3733" s="102" t="s">
        <v>2014</v>
      </c>
      <c r="D3733" s="102" t="s">
        <v>2795</v>
      </c>
      <c r="E3733" s="103">
        <v>20</v>
      </c>
      <c r="F3733" s="104" t="s">
        <v>44</v>
      </c>
      <c r="G3733" s="106"/>
      <c r="H3733" s="76" t="s">
        <v>1</v>
      </c>
      <c r="I3733" s="105"/>
      <c r="K3733" s="140" t="str">
        <f t="shared" si="177"/>
        <v>社政業務-社會福利-婦女福利-獎補助費-對國內團體之捐助</v>
      </c>
      <c r="L3733" s="140" t="str">
        <f t="shared" si="178"/>
        <v>113年婦女權益講座~認識家庭照顧者資源與照顧技巧活動</v>
      </c>
      <c r="M3733" s="40" t="str">
        <f t="shared" si="179"/>
        <v>台中市土風舞協會</v>
      </c>
    </row>
    <row r="3734" spans="1:13" ht="56.25">
      <c r="A3734" s="102" t="s">
        <v>2911</v>
      </c>
      <c r="B3734" s="102" t="s">
        <v>3953</v>
      </c>
      <c r="C3734" s="102" t="s">
        <v>3954</v>
      </c>
      <c r="D3734" s="102" t="s">
        <v>2795</v>
      </c>
      <c r="E3734" s="103">
        <v>20</v>
      </c>
      <c r="F3734" s="104" t="s">
        <v>44</v>
      </c>
      <c r="G3734" s="106"/>
      <c r="H3734" s="76" t="s">
        <v>1</v>
      </c>
      <c r="I3734" s="105"/>
      <c r="K3734" s="140" t="str">
        <f t="shared" si="177"/>
        <v>社政業務-社會福利-婦女福利-獎補助費-對國內團體之捐助</v>
      </c>
      <c r="L3734" s="140" t="str">
        <f t="shared" si="178"/>
        <v>2024第十一屆台灣國際酷兒影展-台中場</v>
      </c>
      <c r="M3734" s="40" t="str">
        <f t="shared" si="179"/>
        <v>社團法人台灣國際影音與教育協會</v>
      </c>
    </row>
    <row r="3735" spans="1:13" ht="75">
      <c r="A3735" s="102" t="s">
        <v>3955</v>
      </c>
      <c r="B3735" s="102" t="s">
        <v>3956</v>
      </c>
      <c r="C3735" s="102" t="s">
        <v>3957</v>
      </c>
      <c r="D3735" s="102" t="s">
        <v>2795</v>
      </c>
      <c r="E3735" s="103">
        <v>15</v>
      </c>
      <c r="F3735" s="104" t="s">
        <v>44</v>
      </c>
      <c r="G3735" s="106"/>
      <c r="H3735" s="76" t="s">
        <v>1</v>
      </c>
      <c r="I3735" s="105"/>
      <c r="K3735" s="140" t="str">
        <f t="shared" si="177"/>
        <v>社政業務-社會福利-青少年兒童福利-獎補助費-對國內團體之捐助</v>
      </c>
      <c r="L3735" s="140" t="str">
        <f t="shared" si="178"/>
        <v>育有未滿二歲兒童育兒津貼親職教育講座</v>
      </c>
      <c r="M3735" s="40" t="str">
        <f t="shared" si="179"/>
        <v>台中市北屯區陳平社區發展協會</v>
      </c>
    </row>
    <row r="3736" spans="1:13" ht="75">
      <c r="A3736" s="102" t="s">
        <v>3955</v>
      </c>
      <c r="B3736" s="102" t="s">
        <v>3958</v>
      </c>
      <c r="C3736" s="102" t="s">
        <v>3546</v>
      </c>
      <c r="D3736" s="102" t="s">
        <v>2795</v>
      </c>
      <c r="E3736" s="103">
        <v>13</v>
      </c>
      <c r="F3736" s="104" t="s">
        <v>44</v>
      </c>
      <c r="G3736" s="106"/>
      <c r="H3736" s="76" t="s">
        <v>1</v>
      </c>
      <c r="I3736" s="105"/>
      <c r="K3736" s="140" t="str">
        <f t="shared" si="177"/>
        <v>社政業務-社會福利-青少年兒童福利-獎補助費-對國內團體之捐助</v>
      </c>
      <c r="L3736" s="140" t="str">
        <f t="shared" si="178"/>
        <v>有未滿二歲兒童育兒津貼親職教育講座</v>
      </c>
      <c r="M3736" s="40" t="str">
        <f t="shared" si="179"/>
        <v>台灣聚焦兒童發展協會</v>
      </c>
    </row>
    <row r="3737" spans="1:13" ht="75">
      <c r="A3737" s="102" t="s">
        <v>3955</v>
      </c>
      <c r="B3737" s="102" t="s">
        <v>3956</v>
      </c>
      <c r="C3737" s="102" t="s">
        <v>2975</v>
      </c>
      <c r="D3737" s="102" t="s">
        <v>2795</v>
      </c>
      <c r="E3737" s="103">
        <v>15</v>
      </c>
      <c r="F3737" s="104" t="s">
        <v>44</v>
      </c>
      <c r="G3737" s="106"/>
      <c r="H3737" s="76" t="s">
        <v>1</v>
      </c>
      <c r="I3737" s="105"/>
      <c r="K3737" s="140" t="str">
        <f t="shared" si="177"/>
        <v>社政業務-社會福利-青少年兒童福利-獎補助費-對國內團體之捐助</v>
      </c>
      <c r="L3737" s="140" t="str">
        <f t="shared" si="178"/>
        <v>育有未滿二歲兒童育兒津貼親職教育講座</v>
      </c>
      <c r="M3737" s="40" t="str">
        <f t="shared" si="179"/>
        <v>臺中市私立寶貝愛兒園托嬰中心周玉薰</v>
      </c>
    </row>
    <row r="3738" spans="1:13" ht="75">
      <c r="A3738" s="102" t="s">
        <v>3955</v>
      </c>
      <c r="B3738" s="102" t="s">
        <v>3956</v>
      </c>
      <c r="C3738" s="102" t="s">
        <v>3959</v>
      </c>
      <c r="D3738" s="102" t="s">
        <v>2795</v>
      </c>
      <c r="E3738" s="103">
        <v>25</v>
      </c>
      <c r="F3738" s="104" t="s">
        <v>44</v>
      </c>
      <c r="G3738" s="106"/>
      <c r="H3738" s="76" t="s">
        <v>1</v>
      </c>
      <c r="I3738" s="105"/>
      <c r="K3738" s="140" t="str">
        <f t="shared" si="177"/>
        <v>社政業務-社會福利-青少年兒童福利-獎補助費-對國內團體之捐助</v>
      </c>
      <c r="L3738" s="140" t="str">
        <f t="shared" si="178"/>
        <v>育有未滿二歲兒童育兒津貼親職教育講座</v>
      </c>
      <c r="M3738" s="40" t="str">
        <f t="shared" si="179"/>
        <v>臺中市微笑協會朱一飛</v>
      </c>
    </row>
    <row r="3739" spans="1:13" ht="75">
      <c r="A3739" s="102" t="s">
        <v>3955</v>
      </c>
      <c r="B3739" s="102" t="s">
        <v>3956</v>
      </c>
      <c r="C3739" s="102" t="s">
        <v>2958</v>
      </c>
      <c r="D3739" s="102" t="s">
        <v>2795</v>
      </c>
      <c r="E3739" s="103">
        <v>12</v>
      </c>
      <c r="F3739" s="104" t="s">
        <v>44</v>
      </c>
      <c r="G3739" s="106"/>
      <c r="H3739" s="76" t="s">
        <v>1</v>
      </c>
      <c r="I3739" s="105"/>
      <c r="K3739" s="140" t="str">
        <f t="shared" si="177"/>
        <v>社政業務-社會福利-青少年兒童福利-獎補助費-對國內團體之捐助</v>
      </c>
      <c r="L3739" s="140" t="str">
        <f t="shared" si="178"/>
        <v>育有未滿二歲兒童育兒津貼親職教育講座</v>
      </c>
      <c r="M3739" s="40" t="str">
        <f t="shared" si="179"/>
        <v>臺中市私立貝貝兒托嬰中心謝雅竹</v>
      </c>
    </row>
    <row r="3740" spans="1:13" ht="75">
      <c r="A3740" s="102" t="s">
        <v>3955</v>
      </c>
      <c r="B3740" s="102" t="s">
        <v>3956</v>
      </c>
      <c r="C3740" s="102" t="s">
        <v>3005</v>
      </c>
      <c r="D3740" s="102" t="s">
        <v>2795</v>
      </c>
      <c r="E3740" s="103">
        <v>10</v>
      </c>
      <c r="F3740" s="104" t="s">
        <v>44</v>
      </c>
      <c r="G3740" s="106"/>
      <c r="H3740" s="76" t="s">
        <v>1</v>
      </c>
      <c r="I3740" s="105"/>
      <c r="K3740" s="140" t="str">
        <f t="shared" si="177"/>
        <v>社政業務-社會福利-青少年兒童福利-獎補助費-對國內團體之捐助</v>
      </c>
      <c r="L3740" s="140" t="str">
        <f t="shared" si="178"/>
        <v>育有未滿二歲兒童育兒津貼親職教育講座</v>
      </c>
      <c r="M3740" s="40" t="str">
        <f t="shared" si="179"/>
        <v>臺中市私立小熊多元智慧上安托嬰中心</v>
      </c>
    </row>
    <row r="3741" spans="1:13" ht="75">
      <c r="A3741" s="102" t="s">
        <v>3955</v>
      </c>
      <c r="B3741" s="102" t="s">
        <v>3956</v>
      </c>
      <c r="C3741" s="102" t="s">
        <v>3005</v>
      </c>
      <c r="D3741" s="102" t="s">
        <v>2795</v>
      </c>
      <c r="E3741" s="103">
        <v>4</v>
      </c>
      <c r="F3741" s="104" t="s">
        <v>44</v>
      </c>
      <c r="G3741" s="106"/>
      <c r="H3741" s="76" t="s">
        <v>1</v>
      </c>
      <c r="I3741" s="105"/>
      <c r="K3741" s="140" t="str">
        <f t="shared" si="177"/>
        <v>社政業務-社會福利-青少年兒童福利-獎補助費-對國內團體之捐助</v>
      </c>
      <c r="L3741" s="140" t="str">
        <f t="shared" si="178"/>
        <v>育有未滿二歲兒童育兒津貼親職教育講座</v>
      </c>
      <c r="M3741" s="40" t="str">
        <f t="shared" si="179"/>
        <v>臺中市私立小熊多元智慧上安托嬰中心</v>
      </c>
    </row>
    <row r="3742" spans="1:13" ht="75">
      <c r="A3742" s="102" t="s">
        <v>3955</v>
      </c>
      <c r="B3742" s="102" t="s">
        <v>3956</v>
      </c>
      <c r="C3742" s="102" t="s">
        <v>3960</v>
      </c>
      <c r="D3742" s="102" t="s">
        <v>2795</v>
      </c>
      <c r="E3742" s="103">
        <v>80</v>
      </c>
      <c r="F3742" s="104" t="s">
        <v>44</v>
      </c>
      <c r="G3742" s="106"/>
      <c r="H3742" s="76" t="s">
        <v>1</v>
      </c>
      <c r="I3742" s="105"/>
      <c r="K3742" s="140" t="str">
        <f t="shared" si="177"/>
        <v>社政業務-社會福利-青少年兒童福利-獎補助費-對國內團體之捐助</v>
      </c>
      <c r="L3742" s="140" t="str">
        <f t="shared" si="178"/>
        <v>育有未滿二歲兒童育兒津貼親職教育講座</v>
      </c>
      <c r="M3742" s="40" t="str">
        <f t="shared" si="179"/>
        <v>臺中市沙轆社區關懷協會</v>
      </c>
    </row>
    <row r="3743" spans="1:13" ht="75">
      <c r="A3743" s="102" t="s">
        <v>3955</v>
      </c>
      <c r="B3743" s="102" t="s">
        <v>3956</v>
      </c>
      <c r="C3743" s="102" t="s">
        <v>3022</v>
      </c>
      <c r="D3743" s="102" t="s">
        <v>2795</v>
      </c>
      <c r="E3743" s="103">
        <v>7</v>
      </c>
      <c r="F3743" s="104" t="s">
        <v>44</v>
      </c>
      <c r="G3743" s="106"/>
      <c r="H3743" s="76" t="s">
        <v>1</v>
      </c>
      <c r="I3743" s="105"/>
      <c r="K3743" s="140" t="str">
        <f t="shared" si="177"/>
        <v>社政業務-社會福利-青少年兒童福利-獎補助費-對國內團體之捐助</v>
      </c>
      <c r="L3743" s="140" t="str">
        <f t="shared" si="178"/>
        <v>育有未滿二歲兒童育兒津貼親職教育講座</v>
      </c>
      <c r="M3743" s="40" t="str">
        <f t="shared" si="179"/>
        <v>臺中市私立小熊多元智慧烏日托嬰中心</v>
      </c>
    </row>
    <row r="3744" spans="1:13" ht="75">
      <c r="A3744" s="102" t="s">
        <v>3955</v>
      </c>
      <c r="B3744" s="102" t="s">
        <v>3956</v>
      </c>
      <c r="C3744" s="102" t="s">
        <v>3022</v>
      </c>
      <c r="D3744" s="102" t="s">
        <v>2795</v>
      </c>
      <c r="E3744" s="103">
        <v>7</v>
      </c>
      <c r="F3744" s="104" t="s">
        <v>44</v>
      </c>
      <c r="G3744" s="106"/>
      <c r="H3744" s="76" t="s">
        <v>1</v>
      </c>
      <c r="I3744" s="105"/>
      <c r="K3744" s="140" t="str">
        <f t="shared" si="177"/>
        <v>社政業務-社會福利-青少年兒童福利-獎補助費-對國內團體之捐助</v>
      </c>
      <c r="L3744" s="140" t="str">
        <f t="shared" si="178"/>
        <v>育有未滿二歲兒童育兒津貼親職教育講座</v>
      </c>
      <c r="M3744" s="40" t="str">
        <f t="shared" si="179"/>
        <v>臺中市私立小熊多元智慧烏日托嬰中心</v>
      </c>
    </row>
    <row r="3745" spans="1:13" ht="75">
      <c r="A3745" s="102" t="s">
        <v>3955</v>
      </c>
      <c r="B3745" s="102" t="s">
        <v>3956</v>
      </c>
      <c r="C3745" s="102" t="s">
        <v>3022</v>
      </c>
      <c r="D3745" s="102" t="s">
        <v>2795</v>
      </c>
      <c r="E3745" s="103">
        <v>4</v>
      </c>
      <c r="F3745" s="104" t="s">
        <v>44</v>
      </c>
      <c r="G3745" s="106"/>
      <c r="H3745" s="76" t="s">
        <v>1</v>
      </c>
      <c r="I3745" s="105"/>
      <c r="K3745" s="140" t="str">
        <f t="shared" si="177"/>
        <v>社政業務-社會福利-青少年兒童福利-獎補助費-對國內團體之捐助</v>
      </c>
      <c r="L3745" s="140" t="str">
        <f t="shared" si="178"/>
        <v>育有未滿二歲兒童育兒津貼親職教育講座</v>
      </c>
      <c r="M3745" s="40" t="str">
        <f t="shared" si="179"/>
        <v>臺中市私立小熊多元智慧烏日托嬰中心</v>
      </c>
    </row>
    <row r="3746" spans="1:13" ht="75">
      <c r="A3746" s="102" t="s">
        <v>3955</v>
      </c>
      <c r="B3746" s="102" t="s">
        <v>3956</v>
      </c>
      <c r="C3746" s="102" t="s">
        <v>3038</v>
      </c>
      <c r="D3746" s="102" t="s">
        <v>2795</v>
      </c>
      <c r="E3746" s="103">
        <v>6</v>
      </c>
      <c r="F3746" s="104" t="s">
        <v>44</v>
      </c>
      <c r="G3746" s="106"/>
      <c r="H3746" s="76" t="s">
        <v>1</v>
      </c>
      <c r="I3746" s="105"/>
      <c r="K3746" s="140" t="str">
        <f t="shared" si="177"/>
        <v>社政業務-社會福利-青少年兒童福利-獎補助費-對國內團體之捐助</v>
      </c>
      <c r="L3746" s="140" t="str">
        <f t="shared" si="178"/>
        <v>育有未滿二歲兒童育兒津貼親職教育講座</v>
      </c>
      <c r="M3746" s="40" t="str">
        <f t="shared" si="179"/>
        <v>臺中市私立小熊多元智慧梧棲托嬰中心</v>
      </c>
    </row>
    <row r="3747" spans="1:13" ht="75">
      <c r="A3747" s="102" t="s">
        <v>3955</v>
      </c>
      <c r="B3747" s="102" t="s">
        <v>3956</v>
      </c>
      <c r="C3747" s="102" t="s">
        <v>3038</v>
      </c>
      <c r="D3747" s="102" t="s">
        <v>2795</v>
      </c>
      <c r="E3747" s="103">
        <v>7</v>
      </c>
      <c r="F3747" s="104" t="s">
        <v>44</v>
      </c>
      <c r="G3747" s="106"/>
      <c r="H3747" s="76" t="s">
        <v>1</v>
      </c>
      <c r="I3747" s="105"/>
      <c r="K3747" s="140" t="str">
        <f t="shared" si="177"/>
        <v>社政業務-社會福利-青少年兒童福利-獎補助費-對國內團體之捐助</v>
      </c>
      <c r="L3747" s="140" t="str">
        <f t="shared" si="178"/>
        <v>育有未滿二歲兒童育兒津貼親職教育講座</v>
      </c>
      <c r="M3747" s="40" t="str">
        <f t="shared" si="179"/>
        <v>臺中市私立小熊多元智慧梧棲托嬰中心</v>
      </c>
    </row>
    <row r="3748" spans="1:13" ht="75">
      <c r="A3748" s="102" t="s">
        <v>3955</v>
      </c>
      <c r="B3748" s="102" t="s">
        <v>3956</v>
      </c>
      <c r="C3748" s="102" t="s">
        <v>3961</v>
      </c>
      <c r="D3748" s="102" t="s">
        <v>2795</v>
      </c>
      <c r="E3748" s="65">
        <v>9</v>
      </c>
      <c r="F3748" s="104" t="s">
        <v>44</v>
      </c>
      <c r="G3748" s="106"/>
      <c r="H3748" s="76" t="s">
        <v>1</v>
      </c>
      <c r="I3748" s="105"/>
      <c r="K3748" s="140" t="str">
        <f t="shared" si="177"/>
        <v>社政業務-社會福利-青少年兒童福利-獎補助費-對國內團體之捐助</v>
      </c>
      <c r="L3748" s="140" t="str">
        <f t="shared" si="178"/>
        <v>育有未滿二歲兒童育兒津貼親職教育講座</v>
      </c>
      <c r="M3748" s="40" t="str">
        <f t="shared" si="179"/>
        <v>臺中市私立德蕾莎托嬰中心于馨</v>
      </c>
    </row>
    <row r="3749" spans="1:13" ht="75">
      <c r="A3749" s="102" t="s">
        <v>3955</v>
      </c>
      <c r="B3749" s="102" t="s">
        <v>3962</v>
      </c>
      <c r="C3749" s="102" t="s">
        <v>2923</v>
      </c>
      <c r="D3749" s="102" t="s">
        <v>2795</v>
      </c>
      <c r="E3749" s="103">
        <v>40</v>
      </c>
      <c r="F3749" s="104" t="s">
        <v>44</v>
      </c>
      <c r="G3749" s="106"/>
      <c r="H3749" s="76" t="s">
        <v>1</v>
      </c>
      <c r="I3749" s="105"/>
      <c r="K3749" s="140" t="str">
        <f t="shared" si="177"/>
        <v>社政業務-社會福利-青少年兒童福利-獎補助費-對國內團體之捐助</v>
      </c>
      <c r="L3749" s="140" t="str">
        <f t="shared" si="178"/>
        <v>「生命的一天」課程</v>
      </c>
      <c r="M3749" s="40" t="str">
        <f t="shared" si="179"/>
        <v>臺中市嬰幼兒福利聯合會</v>
      </c>
    </row>
    <row r="3750" spans="1:13" ht="75">
      <c r="A3750" s="102" t="s">
        <v>3955</v>
      </c>
      <c r="B3750" s="102" t="s">
        <v>3963</v>
      </c>
      <c r="C3750" s="102" t="s">
        <v>3741</v>
      </c>
      <c r="D3750" s="102" t="s">
        <v>2795</v>
      </c>
      <c r="E3750" s="103">
        <v>471</v>
      </c>
      <c r="F3750" s="104" t="s">
        <v>44</v>
      </c>
      <c r="G3750" s="106"/>
      <c r="H3750" s="76" t="s">
        <v>1</v>
      </c>
      <c r="I3750" s="105"/>
      <c r="K3750" s="140" t="str">
        <f t="shared" si="177"/>
        <v>社政業務-社會福利-青少年兒童福利-獎補助費-對國內團體之捐助</v>
      </c>
      <c r="L3750" s="140" t="str">
        <f t="shared" si="178"/>
        <v>臺中市豐原區南陽小衛星-113年兒少及家庭社區支持服務方案</v>
      </c>
      <c r="M3750" s="40" t="str">
        <f t="shared" si="179"/>
        <v>財團法人伊甸社會福利基金會</v>
      </c>
    </row>
    <row r="3751" spans="1:13" ht="75">
      <c r="A3751" s="102" t="s">
        <v>3955</v>
      </c>
      <c r="B3751" s="102" t="s">
        <v>3963</v>
      </c>
      <c r="C3751" s="102" t="s">
        <v>3741</v>
      </c>
      <c r="D3751" s="102" t="s">
        <v>2795</v>
      </c>
      <c r="E3751" s="103">
        <v>366</v>
      </c>
      <c r="F3751" s="104" t="s">
        <v>44</v>
      </c>
      <c r="G3751" s="106"/>
      <c r="H3751" s="76" t="s">
        <v>1</v>
      </c>
      <c r="I3751" s="105"/>
      <c r="K3751" s="140" t="str">
        <f t="shared" si="177"/>
        <v>社政業務-社會福利-青少年兒童福利-獎補助費-對國內團體之捐助</v>
      </c>
      <c r="L3751" s="140" t="str">
        <f t="shared" si="178"/>
        <v>臺中市豐原區南陽小衛星-113年兒少及家庭社區支持服務方案</v>
      </c>
      <c r="M3751" s="40" t="str">
        <f t="shared" si="179"/>
        <v>財團法人伊甸社會福利基金會</v>
      </c>
    </row>
    <row r="3752" spans="1:13" ht="75">
      <c r="A3752" s="102" t="s">
        <v>3955</v>
      </c>
      <c r="B3752" s="102" t="s">
        <v>3964</v>
      </c>
      <c r="C3752" s="102" t="s">
        <v>3072</v>
      </c>
      <c r="D3752" s="102" t="s">
        <v>2795</v>
      </c>
      <c r="E3752" s="65">
        <v>417</v>
      </c>
      <c r="F3752" s="104" t="s">
        <v>44</v>
      </c>
      <c r="G3752" s="106"/>
      <c r="H3752" s="76" t="s">
        <v>1</v>
      </c>
      <c r="I3752" s="105"/>
      <c r="K3752" s="140" t="str">
        <f t="shared" si="177"/>
        <v>社政業務-社會福利-青少年兒童福利-獎補助費-對國內團體之捐助</v>
      </c>
      <c r="L3752" s="140" t="str">
        <f t="shared" si="178"/>
        <v>臺中市北屯區小衛星-113年兒少及家庭社區支持服務方案</v>
      </c>
      <c r="M3752" s="40" t="str">
        <f t="shared" si="179"/>
        <v>社團法人臺中市珍愛加恩關懷協會</v>
      </c>
    </row>
    <row r="3753" spans="1:13" ht="75">
      <c r="A3753" s="102" t="s">
        <v>3955</v>
      </c>
      <c r="B3753" s="102" t="s">
        <v>3964</v>
      </c>
      <c r="C3753" s="102" t="s">
        <v>3072</v>
      </c>
      <c r="D3753" s="102" t="s">
        <v>2795</v>
      </c>
      <c r="E3753" s="65">
        <v>325</v>
      </c>
      <c r="F3753" s="104" t="s">
        <v>44</v>
      </c>
      <c r="G3753" s="106"/>
      <c r="H3753" s="76" t="s">
        <v>1</v>
      </c>
      <c r="I3753" s="105"/>
      <c r="K3753" s="140" t="str">
        <f t="shared" si="177"/>
        <v>社政業務-社會福利-青少年兒童福利-獎補助費-對國內團體之捐助</v>
      </c>
      <c r="L3753" s="140" t="str">
        <f t="shared" si="178"/>
        <v>臺中市北屯區小衛星-113年兒少及家庭社區支持服務方案</v>
      </c>
      <c r="M3753" s="40" t="str">
        <f t="shared" si="179"/>
        <v>社團法人臺中市珍愛加恩關懷協會</v>
      </c>
    </row>
    <row r="3754" spans="1:13" ht="75">
      <c r="A3754" s="102" t="s">
        <v>3955</v>
      </c>
      <c r="B3754" s="102" t="s">
        <v>3965</v>
      </c>
      <c r="C3754" s="102" t="s">
        <v>512</v>
      </c>
      <c r="D3754" s="102" t="s">
        <v>2795</v>
      </c>
      <c r="E3754" s="103">
        <v>20</v>
      </c>
      <c r="F3754" s="104" t="s">
        <v>44</v>
      </c>
      <c r="G3754" s="106"/>
      <c r="H3754" s="76" t="s">
        <v>1</v>
      </c>
      <c r="I3754" s="105"/>
      <c r="K3754" s="140" t="str">
        <f t="shared" si="177"/>
        <v>社政業務-社會福利-青少年兒童福利-獎補助費-對國內團體之捐助</v>
      </c>
      <c r="L3754" s="140" t="str">
        <f t="shared" si="178"/>
        <v>大手牽小手琉璃心鍊心</v>
      </c>
      <c r="M3754" s="40" t="str">
        <f t="shared" si="179"/>
        <v>臺中市清水區南社社區發展協會</v>
      </c>
    </row>
    <row r="3755" spans="1:13" ht="75">
      <c r="A3755" s="102" t="s">
        <v>3955</v>
      </c>
      <c r="B3755" s="102" t="s">
        <v>3966</v>
      </c>
      <c r="C3755" s="102" t="s">
        <v>3546</v>
      </c>
      <c r="D3755" s="102" t="s">
        <v>2795</v>
      </c>
      <c r="E3755" s="103">
        <v>9</v>
      </c>
      <c r="F3755" s="104" t="s">
        <v>44</v>
      </c>
      <c r="G3755" s="106"/>
      <c r="H3755" s="76" t="s">
        <v>1</v>
      </c>
      <c r="I3755" s="105"/>
      <c r="K3755" s="140" t="str">
        <f t="shared" si="177"/>
        <v>社政業務-社會福利-青少年兒童福利-獎補助費-對國內團體之捐助</v>
      </c>
      <c r="L3755" s="140" t="str">
        <f t="shared" si="178"/>
        <v>育有未滿二歲兒童育兒津貼親職教育講</v>
      </c>
      <c r="M3755" s="40" t="str">
        <f t="shared" si="179"/>
        <v>台灣聚焦兒童發展協會</v>
      </c>
    </row>
    <row r="3756" spans="1:13" ht="75">
      <c r="A3756" s="102" t="s">
        <v>3955</v>
      </c>
      <c r="B3756" s="102" t="s">
        <v>3956</v>
      </c>
      <c r="C3756" s="102" t="s">
        <v>3967</v>
      </c>
      <c r="D3756" s="102" t="s">
        <v>2795</v>
      </c>
      <c r="E3756" s="103">
        <v>15</v>
      </c>
      <c r="F3756" s="104" t="s">
        <v>44</v>
      </c>
      <c r="G3756" s="106"/>
      <c r="H3756" s="76" t="s">
        <v>1</v>
      </c>
      <c r="I3756" s="105"/>
      <c r="K3756" s="140" t="str">
        <f t="shared" si="177"/>
        <v>社政業務-社會福利-青少年兒童福利-獎補助費-對國內團體之捐助</v>
      </c>
      <c r="L3756" s="140" t="str">
        <f t="shared" si="178"/>
        <v>育有未滿二歲兒童育兒津貼親職教育講座</v>
      </c>
      <c r="M3756" s="40" t="str">
        <f t="shared" si="179"/>
        <v>臺中市東峰城鄉發展協會</v>
      </c>
    </row>
    <row r="3757" spans="1:13" ht="75">
      <c r="A3757" s="102" t="s">
        <v>3955</v>
      </c>
      <c r="B3757" s="102" t="s">
        <v>3968</v>
      </c>
      <c r="C3757" s="102" t="s">
        <v>3573</v>
      </c>
      <c r="D3757" s="102" t="s">
        <v>2795</v>
      </c>
      <c r="E3757" s="103">
        <v>72</v>
      </c>
      <c r="F3757" s="104" t="s">
        <v>44</v>
      </c>
      <c r="G3757" s="106"/>
      <c r="H3757" s="76" t="s">
        <v>1</v>
      </c>
      <c r="I3757" s="105"/>
      <c r="K3757" s="140" t="str">
        <f t="shared" si="177"/>
        <v>社政業務-社會福利-青少年兒童福利-獎補助費-對國內團體之捐助</v>
      </c>
      <c r="L3757" s="140" t="str">
        <f t="shared" si="178"/>
        <v>113年公共化及準公共托嬰中心照顧比優化獎助</v>
      </c>
      <c r="M3757" s="40" t="str">
        <f t="shared" si="179"/>
        <v>臺中市私立慈祐園托嬰中心周明華</v>
      </c>
    </row>
    <row r="3758" spans="1:13" ht="75">
      <c r="A3758" s="102" t="s">
        <v>3955</v>
      </c>
      <c r="B3758" s="102" t="s">
        <v>3969</v>
      </c>
      <c r="C3758" s="102" t="s">
        <v>2974</v>
      </c>
      <c r="D3758" s="102" t="s">
        <v>2795</v>
      </c>
      <c r="E3758" s="103">
        <v>86</v>
      </c>
      <c r="F3758" s="104" t="s">
        <v>44</v>
      </c>
      <c r="G3758" s="106"/>
      <c r="H3758" s="76" t="s">
        <v>1</v>
      </c>
      <c r="I3758" s="105"/>
      <c r="K3758" s="140" t="str">
        <f t="shared" si="177"/>
        <v>社政業務-社會福利-青少年兒童福利-獎補助費-對國內團體之捐助</v>
      </c>
      <c r="L3758" s="140" t="str">
        <f t="shared" si="178"/>
        <v>提升準公共托嬰中心托育服務品質獎助</v>
      </c>
      <c r="M3758" s="40" t="str">
        <f t="shared" si="179"/>
        <v>臺中市私立安安托嬰中心許美娥</v>
      </c>
    </row>
    <row r="3759" spans="1:13" ht="75">
      <c r="A3759" s="102" t="s">
        <v>3955</v>
      </c>
      <c r="B3759" s="102" t="s">
        <v>3956</v>
      </c>
      <c r="C3759" s="102" t="s">
        <v>3970</v>
      </c>
      <c r="D3759" s="102" t="s">
        <v>2795</v>
      </c>
      <c r="E3759" s="103">
        <v>10</v>
      </c>
      <c r="F3759" s="104" t="s">
        <v>44</v>
      </c>
      <c r="G3759" s="106"/>
      <c r="H3759" s="76" t="s">
        <v>1</v>
      </c>
      <c r="I3759" s="105"/>
      <c r="K3759" s="140" t="str">
        <f t="shared" si="177"/>
        <v>社政業務-社會福利-青少年兒童福利-獎補助費-對國內團體之捐助</v>
      </c>
      <c r="L3759" s="140" t="str">
        <f t="shared" si="178"/>
        <v>育有未滿二歲兒童育兒津貼親職教育講座</v>
      </c>
      <c r="M3759" s="40" t="str">
        <f t="shared" si="179"/>
        <v>財團法人台中市私立弘毓社會福利基金會</v>
      </c>
    </row>
    <row r="3760" spans="1:13" ht="75">
      <c r="A3760" s="102" t="s">
        <v>3955</v>
      </c>
      <c r="B3760" s="102" t="s">
        <v>3968</v>
      </c>
      <c r="C3760" s="102" t="s">
        <v>2957</v>
      </c>
      <c r="D3760" s="102" t="s">
        <v>2795</v>
      </c>
      <c r="E3760" s="103">
        <v>375</v>
      </c>
      <c r="F3760" s="104" t="s">
        <v>44</v>
      </c>
      <c r="G3760" s="106"/>
      <c r="H3760" s="76" t="s">
        <v>1</v>
      </c>
      <c r="I3760" s="105"/>
      <c r="K3760" s="140" t="str">
        <f t="shared" si="177"/>
        <v>社政業務-社會福利-青少年兒童福利-獎補助費-對國內團體之捐助</v>
      </c>
      <c r="L3760" s="140" t="str">
        <f t="shared" si="178"/>
        <v>113年公共化及準公共托嬰中心照顧比優化獎助</v>
      </c>
      <c r="M3760" s="40" t="str">
        <f t="shared" si="179"/>
        <v>臺中市私立愛麗絲托嬰中心</v>
      </c>
    </row>
    <row r="3761" spans="1:13" ht="75">
      <c r="A3761" s="102" t="s">
        <v>3955</v>
      </c>
      <c r="B3761" s="102" t="s">
        <v>3968</v>
      </c>
      <c r="C3761" s="102" t="s">
        <v>2975</v>
      </c>
      <c r="D3761" s="102" t="s">
        <v>2795</v>
      </c>
      <c r="E3761" s="103">
        <v>41</v>
      </c>
      <c r="F3761" s="104" t="s">
        <v>44</v>
      </c>
      <c r="G3761" s="106"/>
      <c r="H3761" s="76" t="s">
        <v>1</v>
      </c>
      <c r="I3761" s="105"/>
      <c r="K3761" s="140" t="str">
        <f t="shared" si="177"/>
        <v>社政業務-社會福利-青少年兒童福利-獎補助費-對國內團體之捐助</v>
      </c>
      <c r="L3761" s="140" t="str">
        <f t="shared" si="178"/>
        <v>113年公共化及準公共托嬰中心照顧比優化獎助</v>
      </c>
      <c r="M3761" s="40" t="str">
        <f t="shared" si="179"/>
        <v>臺中市私立寶貝愛兒園托嬰中心周玉薰</v>
      </c>
    </row>
    <row r="3762" spans="1:13" ht="75">
      <c r="A3762" s="102" t="s">
        <v>3955</v>
      </c>
      <c r="B3762" s="102" t="s">
        <v>3968</v>
      </c>
      <c r="C3762" s="102" t="s">
        <v>2984</v>
      </c>
      <c r="D3762" s="102" t="s">
        <v>2795</v>
      </c>
      <c r="E3762" s="103">
        <v>336</v>
      </c>
      <c r="F3762" s="104" t="s">
        <v>44</v>
      </c>
      <c r="G3762" s="106"/>
      <c r="H3762" s="76" t="s">
        <v>1</v>
      </c>
      <c r="I3762" s="105"/>
      <c r="K3762" s="140" t="str">
        <f t="shared" si="177"/>
        <v>社政業務-社會福利-青少年兒童福利-獎補助費-對國內團體之捐助</v>
      </c>
      <c r="L3762" s="140" t="str">
        <f t="shared" si="178"/>
        <v>113年公共化及準公共托嬰中心照顧比優化獎助</v>
      </c>
      <c r="M3762" s="40" t="str">
        <f t="shared" si="179"/>
        <v>臺中市私立安德森托嬰中心</v>
      </c>
    </row>
    <row r="3763" spans="1:13" ht="75">
      <c r="A3763" s="102" t="s">
        <v>3955</v>
      </c>
      <c r="B3763" s="102" t="s">
        <v>3968</v>
      </c>
      <c r="C3763" s="102" t="s">
        <v>2972</v>
      </c>
      <c r="D3763" s="102" t="s">
        <v>2795</v>
      </c>
      <c r="E3763" s="103">
        <v>225</v>
      </c>
      <c r="F3763" s="104" t="s">
        <v>44</v>
      </c>
      <c r="G3763" s="106"/>
      <c r="H3763" s="76" t="s">
        <v>1</v>
      </c>
      <c r="I3763" s="105"/>
      <c r="K3763" s="140" t="str">
        <f t="shared" si="177"/>
        <v>社政業務-社會福利-青少年兒童福利-獎補助費-對國內團體之捐助</v>
      </c>
      <c r="L3763" s="140" t="str">
        <f t="shared" si="178"/>
        <v>113年公共化及準公共托嬰中心照顧比優化獎助</v>
      </c>
      <c r="M3763" s="40" t="str">
        <f t="shared" si="179"/>
        <v>臺中市私立聖恩天使托嬰中心林至君</v>
      </c>
    </row>
    <row r="3764" spans="1:13" ht="75">
      <c r="A3764" s="102" t="s">
        <v>3955</v>
      </c>
      <c r="B3764" s="102" t="s">
        <v>3968</v>
      </c>
      <c r="C3764" s="102" t="s">
        <v>2973</v>
      </c>
      <c r="D3764" s="102" t="s">
        <v>2795</v>
      </c>
      <c r="E3764" s="103">
        <v>226</v>
      </c>
      <c r="F3764" s="104" t="s">
        <v>44</v>
      </c>
      <c r="G3764" s="106"/>
      <c r="H3764" s="76" t="s">
        <v>1</v>
      </c>
      <c r="I3764" s="105"/>
      <c r="K3764" s="140" t="str">
        <f t="shared" si="177"/>
        <v>社政業務-社會福利-青少年兒童福利-獎補助費-對國內團體之捐助</v>
      </c>
      <c r="L3764" s="140" t="str">
        <f t="shared" si="178"/>
        <v>113年公共化及準公共托嬰中心照顧比優化獎助</v>
      </c>
      <c r="M3764" s="40" t="str">
        <f t="shared" si="179"/>
        <v>臺中市私立聖恩彼得托嬰中心林至君</v>
      </c>
    </row>
    <row r="3765" spans="1:13" ht="75">
      <c r="A3765" s="102" t="s">
        <v>3955</v>
      </c>
      <c r="B3765" s="102" t="s">
        <v>3968</v>
      </c>
      <c r="C3765" s="102" t="s">
        <v>2939</v>
      </c>
      <c r="D3765" s="102" t="s">
        <v>2795</v>
      </c>
      <c r="E3765" s="103">
        <v>238</v>
      </c>
      <c r="F3765" s="104" t="s">
        <v>44</v>
      </c>
      <c r="G3765" s="106"/>
      <c r="H3765" s="76" t="s">
        <v>1</v>
      </c>
      <c r="I3765" s="105"/>
      <c r="K3765" s="140" t="str">
        <f t="shared" si="177"/>
        <v>社政業務-社會福利-青少年兒童福利-獎補助費-對國內團體之捐助</v>
      </c>
      <c r="L3765" s="140" t="str">
        <f t="shared" si="178"/>
        <v>113年公共化及準公共托嬰中心照顧比優化獎助</v>
      </c>
      <c r="M3765" s="40" t="str">
        <f t="shared" si="179"/>
        <v>臺中市私立馨苗安順托嬰中心</v>
      </c>
    </row>
    <row r="3766" spans="1:13" ht="75">
      <c r="A3766" s="102" t="s">
        <v>3955</v>
      </c>
      <c r="B3766" s="102" t="s">
        <v>3968</v>
      </c>
      <c r="C3766" s="102" t="s">
        <v>2966</v>
      </c>
      <c r="D3766" s="102" t="s">
        <v>2795</v>
      </c>
      <c r="E3766" s="103">
        <v>366</v>
      </c>
      <c r="F3766" s="104" t="s">
        <v>44</v>
      </c>
      <c r="G3766" s="106"/>
      <c r="H3766" s="76" t="s">
        <v>1</v>
      </c>
      <c r="I3766" s="105"/>
      <c r="K3766" s="140" t="str">
        <f t="shared" si="177"/>
        <v>社政業務-社會福利-青少年兒童福利-獎補助費-對國內團體之捐助</v>
      </c>
      <c r="L3766" s="140" t="str">
        <f t="shared" si="178"/>
        <v>113年公共化及準公共托嬰中心照顧比優化獎助</v>
      </c>
      <c r="M3766" s="40" t="str">
        <f t="shared" si="179"/>
        <v>台中市私立馨苗托嬰中心</v>
      </c>
    </row>
    <row r="3767" spans="1:13" ht="75">
      <c r="A3767" s="102" t="s">
        <v>3955</v>
      </c>
      <c r="B3767" s="102" t="s">
        <v>3968</v>
      </c>
      <c r="C3767" s="102" t="s">
        <v>2980</v>
      </c>
      <c r="D3767" s="102" t="s">
        <v>2795</v>
      </c>
      <c r="E3767" s="103">
        <v>298</v>
      </c>
      <c r="F3767" s="104" t="s">
        <v>44</v>
      </c>
      <c r="G3767" s="106"/>
      <c r="H3767" s="76" t="s">
        <v>1</v>
      </c>
      <c r="I3767" s="105"/>
      <c r="K3767" s="140" t="str">
        <f t="shared" si="177"/>
        <v>社政業務-社會福利-青少年兒童福利-獎補助費-對國內團體之捐助</v>
      </c>
      <c r="L3767" s="140" t="str">
        <f t="shared" si="178"/>
        <v>113年公共化及準公共托嬰中心照顧比優化獎助</v>
      </c>
      <c r="M3767" s="40" t="str">
        <f t="shared" si="179"/>
        <v>臺中市私立禾早托嬰中心陳澧臻</v>
      </c>
    </row>
    <row r="3768" spans="1:13" ht="75">
      <c r="A3768" s="102" t="s">
        <v>3955</v>
      </c>
      <c r="B3768" s="102" t="s">
        <v>3956</v>
      </c>
      <c r="C3768" s="102" t="s">
        <v>2953</v>
      </c>
      <c r="D3768" s="102" t="s">
        <v>2795</v>
      </c>
      <c r="E3768" s="103">
        <v>11</v>
      </c>
      <c r="F3768" s="104" t="s">
        <v>44</v>
      </c>
      <c r="G3768" s="106"/>
      <c r="H3768" s="76" t="s">
        <v>1</v>
      </c>
      <c r="I3768" s="105"/>
      <c r="K3768" s="140" t="str">
        <f t="shared" si="177"/>
        <v>社政業務-社會福利-青少年兒童福利-獎補助費-對國內團體之捐助</v>
      </c>
      <c r="L3768" s="140" t="str">
        <f t="shared" si="178"/>
        <v>育有未滿二歲兒童育兒津貼親職教育講座</v>
      </c>
      <c r="M3768" s="40" t="str">
        <f t="shared" si="179"/>
        <v>臺中市私立兒晴大雅分校托嬰中心林盈吟</v>
      </c>
    </row>
    <row r="3769" spans="1:13" ht="75">
      <c r="A3769" s="102" t="s">
        <v>3955</v>
      </c>
      <c r="B3769" s="102" t="s">
        <v>3968</v>
      </c>
      <c r="C3769" s="102" t="s">
        <v>2983</v>
      </c>
      <c r="D3769" s="102" t="s">
        <v>2795</v>
      </c>
      <c r="E3769" s="103">
        <v>190</v>
      </c>
      <c r="F3769" s="104" t="s">
        <v>44</v>
      </c>
      <c r="G3769" s="106"/>
      <c r="H3769" s="76" t="s">
        <v>1</v>
      </c>
      <c r="I3769" s="105"/>
      <c r="K3769" s="140" t="str">
        <f t="shared" si="177"/>
        <v>社政業務-社會福利-青少年兒童福利-獎補助費-對國內團體之捐助</v>
      </c>
      <c r="L3769" s="140" t="str">
        <f t="shared" si="178"/>
        <v>113年公共化及準公共托嬰中心照顧比優化獎助</v>
      </c>
      <c r="M3769" s="40" t="str">
        <f t="shared" si="179"/>
        <v>臺中市私立布朗尼托嬰中心</v>
      </c>
    </row>
    <row r="3770" spans="1:13" ht="75">
      <c r="A3770" s="102" t="s">
        <v>3955</v>
      </c>
      <c r="B3770" s="102" t="s">
        <v>3968</v>
      </c>
      <c r="C3770" s="102" t="s">
        <v>2989</v>
      </c>
      <c r="D3770" s="102" t="s">
        <v>2795</v>
      </c>
      <c r="E3770" s="103">
        <v>250</v>
      </c>
      <c r="F3770" s="104" t="s">
        <v>44</v>
      </c>
      <c r="G3770" s="106"/>
      <c r="H3770" s="76" t="s">
        <v>1</v>
      </c>
      <c r="I3770" s="105"/>
      <c r="K3770" s="140" t="str">
        <f t="shared" si="177"/>
        <v>社政業務-社會福利-青少年兒童福利-獎補助費-對國內團體之捐助</v>
      </c>
      <c r="L3770" s="140" t="str">
        <f t="shared" si="178"/>
        <v>113年公共化及準公共托嬰中心照顧比優化獎助</v>
      </c>
      <c r="M3770" s="40" t="str">
        <f t="shared" si="179"/>
        <v>臺中市私立親貝兒托嬰中心</v>
      </c>
    </row>
    <row r="3771" spans="1:13" ht="75">
      <c r="A3771" s="102" t="s">
        <v>3955</v>
      </c>
      <c r="B3771" s="102" t="s">
        <v>3968</v>
      </c>
      <c r="C3771" s="102" t="s">
        <v>2959</v>
      </c>
      <c r="D3771" s="102" t="s">
        <v>2795</v>
      </c>
      <c r="E3771" s="103">
        <v>124</v>
      </c>
      <c r="F3771" s="104" t="s">
        <v>44</v>
      </c>
      <c r="G3771" s="106"/>
      <c r="H3771" s="76" t="s">
        <v>1</v>
      </c>
      <c r="I3771" s="105"/>
      <c r="K3771" s="140" t="str">
        <f t="shared" si="177"/>
        <v>社政業務-社會福利-青少年兒童福利-獎補助費-對國內團體之捐助</v>
      </c>
      <c r="L3771" s="140" t="str">
        <f t="shared" si="178"/>
        <v>113年公共化及準公共托嬰中心照顧比優化獎助</v>
      </c>
      <c r="M3771" s="40" t="str">
        <f t="shared" si="179"/>
        <v>臺中市私立比咪托嬰中心</v>
      </c>
    </row>
    <row r="3772" spans="1:13" ht="75">
      <c r="A3772" s="102" t="s">
        <v>3955</v>
      </c>
      <c r="B3772" s="102" t="s">
        <v>3968</v>
      </c>
      <c r="C3772" s="102" t="s">
        <v>2960</v>
      </c>
      <c r="D3772" s="102" t="s">
        <v>2795</v>
      </c>
      <c r="E3772" s="103">
        <v>250</v>
      </c>
      <c r="F3772" s="104" t="s">
        <v>44</v>
      </c>
      <c r="G3772" s="106"/>
      <c r="H3772" s="76" t="s">
        <v>1</v>
      </c>
      <c r="I3772" s="105"/>
      <c r="K3772" s="140" t="str">
        <f t="shared" si="177"/>
        <v>社政業務-社會福利-青少年兒童福利-獎補助費-對國內團體之捐助</v>
      </c>
      <c r="L3772" s="140" t="str">
        <f t="shared" si="178"/>
        <v>113年公共化及準公共托嬰中心照顧比優化獎助</v>
      </c>
      <c r="M3772" s="40" t="str">
        <f t="shared" si="179"/>
        <v>臺中市私立夏綠蒂托嬰中心</v>
      </c>
    </row>
    <row r="3773" spans="1:13" ht="75">
      <c r="A3773" s="102" t="s">
        <v>3955</v>
      </c>
      <c r="B3773" s="102" t="s">
        <v>3968</v>
      </c>
      <c r="C3773" s="102" t="s">
        <v>2961</v>
      </c>
      <c r="D3773" s="102" t="s">
        <v>2795</v>
      </c>
      <c r="E3773" s="103">
        <v>125</v>
      </c>
      <c r="F3773" s="104" t="s">
        <v>44</v>
      </c>
      <c r="G3773" s="106"/>
      <c r="H3773" s="76" t="s">
        <v>1</v>
      </c>
      <c r="I3773" s="105"/>
      <c r="K3773" s="140" t="str">
        <f t="shared" si="177"/>
        <v>社政業務-社會福利-青少年兒童福利-獎補助費-對國內團體之捐助</v>
      </c>
      <c r="L3773" s="140" t="str">
        <f t="shared" si="178"/>
        <v>113年公共化及準公共托嬰中心照顧比優化獎助</v>
      </c>
      <c r="M3773" s="40" t="str">
        <f t="shared" si="179"/>
        <v>臺中市私立茱莉安托嬰中心</v>
      </c>
    </row>
    <row r="3774" spans="1:13" ht="75">
      <c r="A3774" s="102" t="s">
        <v>3955</v>
      </c>
      <c r="B3774" s="102" t="s">
        <v>3968</v>
      </c>
      <c r="C3774" s="102" t="s">
        <v>2968</v>
      </c>
      <c r="D3774" s="102" t="s">
        <v>2795</v>
      </c>
      <c r="E3774" s="103">
        <v>194</v>
      </c>
      <c r="F3774" s="104" t="s">
        <v>44</v>
      </c>
      <c r="G3774" s="106"/>
      <c r="H3774" s="76" t="s">
        <v>1</v>
      </c>
      <c r="I3774" s="105"/>
      <c r="K3774" s="140" t="str">
        <f t="shared" si="177"/>
        <v>社政業務-社會福利-青少年兒童福利-獎補助費-對國內團體之捐助</v>
      </c>
      <c r="L3774" s="140" t="str">
        <f t="shared" si="178"/>
        <v>113年公共化及準公共托嬰中心照顧比優化獎助</v>
      </c>
      <c r="M3774" s="40" t="str">
        <f t="shared" si="179"/>
        <v>臺中市私立美樂地托嬰中心</v>
      </c>
    </row>
    <row r="3775" spans="1:13" ht="75">
      <c r="A3775" s="102" t="s">
        <v>3955</v>
      </c>
      <c r="B3775" s="102" t="s">
        <v>3971</v>
      </c>
      <c r="C3775" s="102" t="s">
        <v>1952</v>
      </c>
      <c r="D3775" s="102" t="s">
        <v>2795</v>
      </c>
      <c r="E3775" s="103">
        <v>143</v>
      </c>
      <c r="F3775" s="104" t="s">
        <v>44</v>
      </c>
      <c r="G3775" s="106"/>
      <c r="H3775" s="76" t="s">
        <v>1</v>
      </c>
      <c r="I3775" s="105"/>
      <c r="K3775" s="140" t="str">
        <f t="shared" si="177"/>
        <v>社政業務-社會福利-青少年兒童福利-獎補助費-對國內團體之捐助</v>
      </c>
      <c r="L3775" s="140" t="str">
        <f t="shared" si="178"/>
        <v>臺中市西區小衛星-113年兒少及家庭社區支持服務方案</v>
      </c>
      <c r="M3775" s="40" t="str">
        <f t="shared" si="179"/>
        <v>社團法人台中市基督教青年會</v>
      </c>
    </row>
    <row r="3776" spans="1:13" ht="75">
      <c r="A3776" s="102" t="s">
        <v>3955</v>
      </c>
      <c r="B3776" s="102" t="s">
        <v>3971</v>
      </c>
      <c r="C3776" s="102" t="s">
        <v>1952</v>
      </c>
      <c r="D3776" s="102" t="s">
        <v>2795</v>
      </c>
      <c r="E3776" s="103">
        <v>92</v>
      </c>
      <c r="F3776" s="104" t="s">
        <v>44</v>
      </c>
      <c r="G3776" s="106"/>
      <c r="H3776" s="76" t="s">
        <v>1</v>
      </c>
      <c r="I3776" s="105"/>
      <c r="K3776" s="140" t="str">
        <f t="shared" si="177"/>
        <v>社政業務-社會福利-青少年兒童福利-獎補助費-對國內團體之捐助</v>
      </c>
      <c r="L3776" s="140" t="str">
        <f t="shared" si="178"/>
        <v>臺中市西區小衛星-113年兒少及家庭社區支持服務方案</v>
      </c>
      <c r="M3776" s="40" t="str">
        <f t="shared" si="179"/>
        <v>社團法人台中市基督教青年會</v>
      </c>
    </row>
    <row r="3777" spans="1:13" ht="75">
      <c r="A3777" s="102" t="s">
        <v>3955</v>
      </c>
      <c r="B3777" s="102" t="s">
        <v>3972</v>
      </c>
      <c r="C3777" s="102" t="s">
        <v>3109</v>
      </c>
      <c r="D3777" s="102" t="s">
        <v>2795</v>
      </c>
      <c r="E3777" s="103">
        <v>275</v>
      </c>
      <c r="F3777" s="104" t="s">
        <v>44</v>
      </c>
      <c r="G3777" s="106"/>
      <c r="H3777" s="76" t="s">
        <v>1</v>
      </c>
      <c r="I3777" s="105"/>
      <c r="K3777" s="140" t="str">
        <f t="shared" si="177"/>
        <v>社政業務-社會福利-青少年兒童福利-獎補助費-對國內團體之捐助</v>
      </c>
      <c r="L3777" s="140" t="str">
        <f t="shared" si="178"/>
        <v>臺中市北區、太平區小衛星-113年兒少及家庭社區支持服務方案</v>
      </c>
      <c r="M3777" s="40" t="str">
        <f t="shared" si="179"/>
        <v>社團法人中華傳愛社區服務協會</v>
      </c>
    </row>
    <row r="3778" spans="1:13" ht="75">
      <c r="A3778" s="102" t="s">
        <v>3955</v>
      </c>
      <c r="B3778" s="102" t="s">
        <v>3972</v>
      </c>
      <c r="C3778" s="102" t="s">
        <v>3109</v>
      </c>
      <c r="D3778" s="102" t="s">
        <v>2795</v>
      </c>
      <c r="E3778" s="103">
        <v>163</v>
      </c>
      <c r="F3778" s="104" t="s">
        <v>44</v>
      </c>
      <c r="G3778" s="106"/>
      <c r="H3778" s="76" t="s">
        <v>1</v>
      </c>
      <c r="I3778" s="105"/>
      <c r="K3778" s="140" t="str">
        <f t="shared" si="177"/>
        <v>社政業務-社會福利-青少年兒童福利-獎補助費-對國內團體之捐助</v>
      </c>
      <c r="L3778" s="140" t="str">
        <f t="shared" si="178"/>
        <v>臺中市北區、太平區小衛星-113年兒少及家庭社區支持服務方案</v>
      </c>
      <c r="M3778" s="40" t="str">
        <f t="shared" si="179"/>
        <v>社團法人中華傳愛社區服務協會</v>
      </c>
    </row>
    <row r="3779" spans="1:13" ht="75">
      <c r="A3779" s="102" t="s">
        <v>3955</v>
      </c>
      <c r="B3779" s="102" t="s">
        <v>3963</v>
      </c>
      <c r="C3779" s="102" t="s">
        <v>3741</v>
      </c>
      <c r="D3779" s="102" t="s">
        <v>2795</v>
      </c>
      <c r="E3779" s="103">
        <v>387</v>
      </c>
      <c r="F3779" s="104" t="s">
        <v>44</v>
      </c>
      <c r="G3779" s="106"/>
      <c r="H3779" s="76" t="s">
        <v>1</v>
      </c>
      <c r="I3779" s="105"/>
      <c r="K3779" s="140" t="str">
        <f t="shared" si="177"/>
        <v>社政業務-社會福利-青少年兒童福利-獎補助費-對國內團體之捐助</v>
      </c>
      <c r="L3779" s="140" t="str">
        <f t="shared" si="178"/>
        <v>臺中市豐原區南陽小衛星-113年兒少及家庭社區支持服務方案</v>
      </c>
      <c r="M3779" s="40" t="str">
        <f t="shared" si="179"/>
        <v>財團法人伊甸社會福利基金會</v>
      </c>
    </row>
    <row r="3780" spans="1:13" ht="75">
      <c r="A3780" s="102" t="s">
        <v>3955</v>
      </c>
      <c r="B3780" s="102" t="s">
        <v>3963</v>
      </c>
      <c r="C3780" s="102" t="s">
        <v>3741</v>
      </c>
      <c r="D3780" s="102" t="s">
        <v>2795</v>
      </c>
      <c r="E3780" s="103">
        <v>209</v>
      </c>
      <c r="F3780" s="104" t="s">
        <v>44</v>
      </c>
      <c r="G3780" s="106"/>
      <c r="H3780" s="76" t="s">
        <v>1</v>
      </c>
      <c r="I3780" s="105"/>
      <c r="K3780" s="140" t="str">
        <f t="shared" ref="K3780:K3843" si="180">A3780</f>
        <v>社政業務-社會福利-青少年兒童福利-獎補助費-對國內團體之捐助</v>
      </c>
      <c r="L3780" s="140" t="str">
        <f t="shared" ref="L3780:L3843" si="181">B3780</f>
        <v>臺中市豐原區南陽小衛星-113年兒少及家庭社區支持服務方案</v>
      </c>
      <c r="M3780" s="40" t="str">
        <f t="shared" ref="M3780:M3843" si="182">C3780</f>
        <v>財團法人伊甸社會福利基金會</v>
      </c>
    </row>
    <row r="3781" spans="1:13" ht="75">
      <c r="A3781" s="102" t="s">
        <v>3955</v>
      </c>
      <c r="B3781" s="102" t="s">
        <v>3973</v>
      </c>
      <c r="C3781" s="102" t="s">
        <v>3560</v>
      </c>
      <c r="D3781" s="102" t="s">
        <v>2795</v>
      </c>
      <c r="E3781" s="103">
        <v>535</v>
      </c>
      <c r="F3781" s="104" t="s">
        <v>44</v>
      </c>
      <c r="G3781" s="106"/>
      <c r="H3781" s="76" t="s">
        <v>1</v>
      </c>
      <c r="I3781" s="105"/>
      <c r="K3781" s="140" t="str">
        <f t="shared" si="180"/>
        <v>社政業務-社會福利-青少年兒童福利-獎補助費-對國內團體之捐助</v>
      </c>
      <c r="L3781" s="140" t="str">
        <f t="shared" si="181"/>
        <v>臺中市南區、南屯區小衛星-113年兒少及家庭社區支持服務方案</v>
      </c>
      <c r="M3781" s="40" t="str">
        <f t="shared" si="182"/>
        <v>社團法人台灣陽光婦女協會</v>
      </c>
    </row>
    <row r="3782" spans="1:13" ht="75">
      <c r="A3782" s="102" t="s">
        <v>3955</v>
      </c>
      <c r="B3782" s="102" t="s">
        <v>3973</v>
      </c>
      <c r="C3782" s="102" t="s">
        <v>3560</v>
      </c>
      <c r="D3782" s="102" t="s">
        <v>2795</v>
      </c>
      <c r="E3782" s="103">
        <v>357</v>
      </c>
      <c r="F3782" s="104" t="s">
        <v>44</v>
      </c>
      <c r="G3782" s="106"/>
      <c r="H3782" s="76" t="s">
        <v>1</v>
      </c>
      <c r="I3782" s="105"/>
      <c r="K3782" s="140" t="str">
        <f t="shared" si="180"/>
        <v>社政業務-社會福利-青少年兒童福利-獎補助費-對國內團體之捐助</v>
      </c>
      <c r="L3782" s="140" t="str">
        <f t="shared" si="181"/>
        <v>臺中市南區、南屯區小衛星-113年兒少及家庭社區支持服務方案</v>
      </c>
      <c r="M3782" s="40" t="str">
        <f t="shared" si="182"/>
        <v>社團法人台灣陽光婦女協會</v>
      </c>
    </row>
    <row r="3783" spans="1:13" ht="75">
      <c r="A3783" s="102" t="s">
        <v>3955</v>
      </c>
      <c r="B3783" s="102" t="s">
        <v>3956</v>
      </c>
      <c r="C3783" s="102" t="s">
        <v>3974</v>
      </c>
      <c r="D3783" s="102" t="s">
        <v>2795</v>
      </c>
      <c r="E3783" s="103">
        <v>54</v>
      </c>
      <c r="F3783" s="104" t="s">
        <v>44</v>
      </c>
      <c r="G3783" s="106"/>
      <c r="H3783" s="76" t="s">
        <v>1</v>
      </c>
      <c r="I3783" s="105"/>
      <c r="K3783" s="140" t="str">
        <f t="shared" si="180"/>
        <v>社政業務-社會福利-青少年兒童福利-獎補助費-對國內團體之捐助</v>
      </c>
      <c r="L3783" s="140" t="str">
        <f t="shared" si="181"/>
        <v>育有未滿二歲兒童育兒津貼親職教育講座</v>
      </c>
      <c r="M3783" s="40" t="str">
        <f t="shared" si="182"/>
        <v>臺中市耆幼展能協會陳羿潔</v>
      </c>
    </row>
    <row r="3784" spans="1:13" ht="75">
      <c r="A3784" s="102" t="s">
        <v>3955</v>
      </c>
      <c r="B3784" s="102" t="s">
        <v>3956</v>
      </c>
      <c r="C3784" s="102" t="s">
        <v>3970</v>
      </c>
      <c r="D3784" s="102" t="s">
        <v>2795</v>
      </c>
      <c r="E3784" s="103">
        <v>12</v>
      </c>
      <c r="F3784" s="104" t="s">
        <v>44</v>
      </c>
      <c r="G3784" s="106"/>
      <c r="H3784" s="76" t="s">
        <v>1</v>
      </c>
      <c r="I3784" s="105"/>
      <c r="K3784" s="140" t="str">
        <f t="shared" si="180"/>
        <v>社政業務-社會福利-青少年兒童福利-獎補助費-對國內團體之捐助</v>
      </c>
      <c r="L3784" s="140" t="str">
        <f t="shared" si="181"/>
        <v>育有未滿二歲兒童育兒津貼親職教育講座</v>
      </c>
      <c r="M3784" s="40" t="str">
        <f t="shared" si="182"/>
        <v>財團法人台中市私立弘毓社會福利基金會</v>
      </c>
    </row>
    <row r="3785" spans="1:13" ht="75">
      <c r="A3785" s="102" t="s">
        <v>3955</v>
      </c>
      <c r="B3785" s="102" t="s">
        <v>3956</v>
      </c>
      <c r="C3785" s="102" t="s">
        <v>3975</v>
      </c>
      <c r="D3785" s="102" t="s">
        <v>2795</v>
      </c>
      <c r="E3785" s="103">
        <v>79</v>
      </c>
      <c r="F3785" s="104" t="s">
        <v>44</v>
      </c>
      <c r="G3785" s="106"/>
      <c r="H3785" s="76" t="s">
        <v>1</v>
      </c>
      <c r="I3785" s="105"/>
      <c r="K3785" s="140" t="str">
        <f t="shared" si="180"/>
        <v>社政業務-社會福利-青少年兒童福利-獎補助費-對國內團體之捐助</v>
      </c>
      <c r="L3785" s="140" t="str">
        <f t="shared" si="181"/>
        <v>育有未滿二歲兒童育兒津貼親職教育講座</v>
      </c>
      <c r="M3785" s="40" t="str">
        <f t="shared" si="182"/>
        <v>社團法人臺灣早稻家庭暨兒童專業發展協會</v>
      </c>
    </row>
    <row r="3786" spans="1:13" ht="75">
      <c r="A3786" s="102" t="s">
        <v>3955</v>
      </c>
      <c r="B3786" s="102" t="s">
        <v>3956</v>
      </c>
      <c r="C3786" s="102" t="s">
        <v>2979</v>
      </c>
      <c r="D3786" s="102" t="s">
        <v>2795</v>
      </c>
      <c r="E3786" s="103">
        <v>15</v>
      </c>
      <c r="F3786" s="104" t="s">
        <v>44</v>
      </c>
      <c r="G3786" s="106"/>
      <c r="H3786" s="76" t="s">
        <v>1</v>
      </c>
      <c r="I3786" s="105"/>
      <c r="K3786" s="140" t="str">
        <f t="shared" si="180"/>
        <v>社政業務-社會福利-青少年兒童福利-獎補助費-對國內團體之捐助</v>
      </c>
      <c r="L3786" s="140" t="str">
        <f t="shared" si="181"/>
        <v>育有未滿二歲兒童育兒津貼親職教育講座</v>
      </c>
      <c r="M3786" s="40" t="str">
        <f t="shared" si="182"/>
        <v>臺中市南區藍興堡發展協會蔡明昌</v>
      </c>
    </row>
    <row r="3787" spans="1:13" ht="75">
      <c r="A3787" s="102" t="s">
        <v>3955</v>
      </c>
      <c r="B3787" s="102" t="s">
        <v>3976</v>
      </c>
      <c r="C3787" s="102" t="s">
        <v>3977</v>
      </c>
      <c r="D3787" s="102" t="s">
        <v>2795</v>
      </c>
      <c r="E3787" s="103">
        <v>68</v>
      </c>
      <c r="F3787" s="104" t="s">
        <v>44</v>
      </c>
      <c r="G3787" s="106"/>
      <c r="H3787" s="76" t="s">
        <v>1</v>
      </c>
      <c r="I3787" s="105"/>
      <c r="K3787" s="140" t="str">
        <f t="shared" si="180"/>
        <v>社政業務-社會福利-青少年兒童福利-獎補助費-對國內團體之捐助</v>
      </c>
      <c r="L3787" s="140" t="str">
        <f t="shared" si="181"/>
        <v>臺中市中區Mini親子館</v>
      </c>
      <c r="M3787" s="40" t="str">
        <f t="shared" si="182"/>
        <v>社團法人臺中市香柏木健康關懷協會</v>
      </c>
    </row>
    <row r="3788" spans="1:13" ht="75">
      <c r="A3788" s="102" t="s">
        <v>3955</v>
      </c>
      <c r="B3788" s="102" t="s">
        <v>3978</v>
      </c>
      <c r="C3788" s="102" t="s">
        <v>3979</v>
      </c>
      <c r="D3788" s="102" t="s">
        <v>2795</v>
      </c>
      <c r="E3788" s="103">
        <v>68</v>
      </c>
      <c r="F3788" s="104" t="s">
        <v>44</v>
      </c>
      <c r="G3788" s="106"/>
      <c r="H3788" s="76" t="s">
        <v>1</v>
      </c>
      <c r="I3788" s="105"/>
      <c r="K3788" s="140" t="str">
        <f t="shared" si="180"/>
        <v>社政業務-社會福利-青少年兒童福利-獎補助費-對國內團體之捐助</v>
      </c>
      <c r="L3788" s="140" t="str">
        <f t="shared" si="181"/>
        <v>臺中市北屯區Mini親子館</v>
      </c>
      <c r="M3788" s="40" t="str">
        <f t="shared" si="182"/>
        <v>社團法人中華課後照顧才藝師資職能發展協會</v>
      </c>
    </row>
    <row r="3789" spans="1:13" ht="75">
      <c r="A3789" s="102" t="s">
        <v>3955</v>
      </c>
      <c r="B3789" s="102" t="s">
        <v>3956</v>
      </c>
      <c r="C3789" s="102" t="s">
        <v>3980</v>
      </c>
      <c r="D3789" s="102" t="s">
        <v>2795</v>
      </c>
      <c r="E3789" s="103">
        <v>61</v>
      </c>
      <c r="F3789" s="104" t="s">
        <v>44</v>
      </c>
      <c r="G3789" s="106"/>
      <c r="H3789" s="76" t="s">
        <v>1</v>
      </c>
      <c r="I3789" s="105"/>
      <c r="K3789" s="140" t="str">
        <f t="shared" si="180"/>
        <v>社政業務-社會福利-青少年兒童福利-獎補助費-對國內團體之捐助</v>
      </c>
      <c r="L3789" s="140" t="str">
        <f t="shared" si="181"/>
        <v>育有未滿二歲兒童育兒津貼親職教育講座</v>
      </c>
      <c r="M3789" s="40" t="str">
        <f t="shared" si="182"/>
        <v>臺中市樂齡照護發展協會李崇銘</v>
      </c>
    </row>
    <row r="3790" spans="1:13" ht="75">
      <c r="A3790" s="102" t="s">
        <v>3955</v>
      </c>
      <c r="B3790" s="102" t="s">
        <v>3968</v>
      </c>
      <c r="C3790" s="102" t="s">
        <v>3016</v>
      </c>
      <c r="D3790" s="102" t="s">
        <v>2795</v>
      </c>
      <c r="E3790" s="65">
        <v>249</v>
      </c>
      <c r="F3790" s="104" t="s">
        <v>44</v>
      </c>
      <c r="G3790" s="106"/>
      <c r="H3790" s="76" t="s">
        <v>1</v>
      </c>
      <c r="I3790" s="105"/>
      <c r="K3790" s="140" t="str">
        <f t="shared" si="180"/>
        <v>社政業務-社會福利-青少年兒童福利-獎補助費-對國內團體之捐助</v>
      </c>
      <c r="L3790" s="140" t="str">
        <f t="shared" si="181"/>
        <v>113年公共化及準公共托嬰中心照顧比優化獎助</v>
      </c>
      <c r="M3790" s="40" t="str">
        <f t="shared" si="182"/>
        <v>臺中市私立文采永定托嬰中心</v>
      </c>
    </row>
    <row r="3791" spans="1:13" ht="75">
      <c r="A3791" s="102" t="s">
        <v>3955</v>
      </c>
      <c r="B3791" s="102" t="s">
        <v>3968</v>
      </c>
      <c r="C3791" s="102" t="s">
        <v>2971</v>
      </c>
      <c r="D3791" s="102" t="s">
        <v>2795</v>
      </c>
      <c r="E3791" s="103">
        <v>232</v>
      </c>
      <c r="F3791" s="104" t="s">
        <v>44</v>
      </c>
      <c r="G3791" s="106"/>
      <c r="H3791" s="76" t="s">
        <v>1</v>
      </c>
      <c r="I3791" s="105"/>
      <c r="K3791" s="140" t="str">
        <f t="shared" si="180"/>
        <v>社政業務-社會福利-青少年兒童福利-獎補助費-對國內團體之捐助</v>
      </c>
      <c r="L3791" s="140" t="str">
        <f t="shared" si="181"/>
        <v>113年公共化及準公共托嬰中心照顧比優化獎助</v>
      </c>
      <c r="M3791" s="40" t="str">
        <f t="shared" si="182"/>
        <v>臺中市私立大語托嬰中心</v>
      </c>
    </row>
    <row r="3792" spans="1:13" ht="75">
      <c r="A3792" s="102" t="s">
        <v>3955</v>
      </c>
      <c r="B3792" s="102" t="s">
        <v>3968</v>
      </c>
      <c r="C3792" s="102" t="s">
        <v>2925</v>
      </c>
      <c r="D3792" s="102" t="s">
        <v>2795</v>
      </c>
      <c r="E3792" s="103">
        <v>750</v>
      </c>
      <c r="F3792" s="104" t="s">
        <v>44</v>
      </c>
      <c r="G3792" s="106"/>
      <c r="H3792" s="76" t="s">
        <v>1</v>
      </c>
      <c r="I3792" s="105"/>
      <c r="K3792" s="140" t="str">
        <f t="shared" si="180"/>
        <v>社政業務-社會福利-青少年兒童福利-獎補助費-對國內團體之捐助</v>
      </c>
      <c r="L3792" s="140" t="str">
        <f t="shared" si="181"/>
        <v>113年公共化及準公共托嬰中心照顧比優化獎助</v>
      </c>
      <c r="M3792" s="40" t="str">
        <f t="shared" si="182"/>
        <v>臺中市私立上元得福托嬰中心林韋伶</v>
      </c>
    </row>
    <row r="3793" spans="1:13" ht="75">
      <c r="A3793" s="102" t="s">
        <v>3955</v>
      </c>
      <c r="B3793" s="102" t="s">
        <v>3968</v>
      </c>
      <c r="C3793" s="102" t="s">
        <v>3001</v>
      </c>
      <c r="D3793" s="102" t="s">
        <v>2795</v>
      </c>
      <c r="E3793" s="103">
        <v>125</v>
      </c>
      <c r="F3793" s="104" t="s">
        <v>44</v>
      </c>
      <c r="G3793" s="106"/>
      <c r="H3793" s="76" t="s">
        <v>1</v>
      </c>
      <c r="I3793" s="105"/>
      <c r="K3793" s="140" t="str">
        <f t="shared" si="180"/>
        <v>社政業務-社會福利-青少年兒童福利-獎補助費-對國內團體之捐助</v>
      </c>
      <c r="L3793" s="140" t="str">
        <f t="shared" si="181"/>
        <v>113年公共化及準公共托嬰中心照顧比優化獎助</v>
      </c>
      <c r="M3793" s="40" t="str">
        <f t="shared" si="182"/>
        <v>臺中市私立哈佛兒托嬰中心林逸蓁</v>
      </c>
    </row>
    <row r="3794" spans="1:13" ht="75">
      <c r="A3794" s="102" t="s">
        <v>3955</v>
      </c>
      <c r="B3794" s="102" t="s">
        <v>3968</v>
      </c>
      <c r="C3794" s="102" t="s">
        <v>2974</v>
      </c>
      <c r="D3794" s="102" t="s">
        <v>2795</v>
      </c>
      <c r="E3794" s="103">
        <v>176</v>
      </c>
      <c r="F3794" s="104" t="s">
        <v>44</v>
      </c>
      <c r="G3794" s="106"/>
      <c r="H3794" s="76" t="s">
        <v>1</v>
      </c>
      <c r="I3794" s="105"/>
      <c r="K3794" s="140" t="str">
        <f t="shared" si="180"/>
        <v>社政業務-社會福利-青少年兒童福利-獎補助費-對國內團體之捐助</v>
      </c>
      <c r="L3794" s="140" t="str">
        <f t="shared" si="181"/>
        <v>113年公共化及準公共托嬰中心照顧比優化獎助</v>
      </c>
      <c r="M3794" s="40" t="str">
        <f t="shared" si="182"/>
        <v>臺中市私立安安托嬰中心許美娥</v>
      </c>
    </row>
    <row r="3795" spans="1:13" ht="75">
      <c r="A3795" s="102" t="s">
        <v>3955</v>
      </c>
      <c r="B3795" s="102" t="s">
        <v>3968</v>
      </c>
      <c r="C3795" s="102" t="s">
        <v>2955</v>
      </c>
      <c r="D3795" s="102" t="s">
        <v>2795</v>
      </c>
      <c r="E3795" s="103">
        <v>250</v>
      </c>
      <c r="F3795" s="104" t="s">
        <v>44</v>
      </c>
      <c r="G3795" s="106"/>
      <c r="H3795" s="76" t="s">
        <v>1</v>
      </c>
      <c r="I3795" s="105"/>
      <c r="K3795" s="140" t="str">
        <f t="shared" si="180"/>
        <v>社政業務-社會福利-青少年兒童福利-獎補助費-對國內團體之捐助</v>
      </c>
      <c r="L3795" s="140" t="str">
        <f t="shared" si="181"/>
        <v>113年公共化及準公共托嬰中心照顧比優化獎助</v>
      </c>
      <c r="M3795" s="40" t="str">
        <f t="shared" si="182"/>
        <v>臺中市私立春禾托嬰中心</v>
      </c>
    </row>
    <row r="3796" spans="1:13" ht="75">
      <c r="A3796" s="102" t="s">
        <v>3955</v>
      </c>
      <c r="B3796" s="102" t="s">
        <v>3968</v>
      </c>
      <c r="C3796" s="102" t="s">
        <v>3572</v>
      </c>
      <c r="D3796" s="102" t="s">
        <v>2795</v>
      </c>
      <c r="E3796" s="103">
        <v>250</v>
      </c>
      <c r="F3796" s="104" t="s">
        <v>44</v>
      </c>
      <c r="G3796" s="106"/>
      <c r="H3796" s="76" t="s">
        <v>1</v>
      </c>
      <c r="I3796" s="105"/>
      <c r="K3796" s="140" t="str">
        <f t="shared" si="180"/>
        <v>社政業務-社會福利-青少年兒童福利-獎補助費-對國內團體之捐助</v>
      </c>
      <c r="L3796" s="140" t="str">
        <f t="shared" si="181"/>
        <v>113年公共化及準公共托嬰中心照顧比優化獎助</v>
      </c>
      <c r="M3796" s="40" t="str">
        <f t="shared" si="182"/>
        <v>臺中市私立尼荳人文托嬰中心江燕鳳</v>
      </c>
    </row>
    <row r="3797" spans="1:13" ht="75">
      <c r="A3797" s="102" t="s">
        <v>3955</v>
      </c>
      <c r="B3797" s="102" t="s">
        <v>3968</v>
      </c>
      <c r="C3797" s="102" t="s">
        <v>3015</v>
      </c>
      <c r="D3797" s="102" t="s">
        <v>2795</v>
      </c>
      <c r="E3797" s="103">
        <v>168</v>
      </c>
      <c r="F3797" s="104" t="s">
        <v>44</v>
      </c>
      <c r="G3797" s="106"/>
      <c r="H3797" s="76" t="s">
        <v>1</v>
      </c>
      <c r="I3797" s="105"/>
      <c r="K3797" s="140" t="str">
        <f t="shared" si="180"/>
        <v>社政業務-社會福利-青少年兒童福利-獎補助費-對國內團體之捐助</v>
      </c>
      <c r="L3797" s="140" t="str">
        <f t="shared" si="181"/>
        <v>113年公共化及準公共托嬰中心照顧比優化獎助</v>
      </c>
      <c r="M3797" s="40" t="str">
        <f t="shared" si="182"/>
        <v>台中市私立上晴托嬰中心楊坤振</v>
      </c>
    </row>
    <row r="3798" spans="1:13" ht="75">
      <c r="A3798" s="102" t="s">
        <v>3955</v>
      </c>
      <c r="B3798" s="102" t="s">
        <v>3981</v>
      </c>
      <c r="C3798" s="102" t="s">
        <v>3977</v>
      </c>
      <c r="D3798" s="102" t="s">
        <v>2795</v>
      </c>
      <c r="E3798" s="103">
        <v>68</v>
      </c>
      <c r="F3798" s="104" t="s">
        <v>44</v>
      </c>
      <c r="G3798" s="106"/>
      <c r="H3798" s="76" t="s">
        <v>1</v>
      </c>
      <c r="I3798" s="105"/>
      <c r="K3798" s="140" t="str">
        <f t="shared" si="180"/>
        <v>社政業務-社會福利-青少年兒童福利-獎補助費-對國內團體之捐助</v>
      </c>
      <c r="L3798" s="140" t="str">
        <f t="shared" si="181"/>
        <v>臺中市南區Mini親子館</v>
      </c>
      <c r="M3798" s="40" t="str">
        <f t="shared" si="182"/>
        <v>社團法人臺中市香柏木健康關懷協會</v>
      </c>
    </row>
    <row r="3799" spans="1:13" ht="75">
      <c r="A3799" s="102" t="s">
        <v>3955</v>
      </c>
      <c r="B3799" s="102" t="s">
        <v>3956</v>
      </c>
      <c r="C3799" s="102" t="s">
        <v>3005</v>
      </c>
      <c r="D3799" s="102" t="s">
        <v>2795</v>
      </c>
      <c r="E3799" s="103">
        <v>2</v>
      </c>
      <c r="F3799" s="104" t="s">
        <v>44</v>
      </c>
      <c r="G3799" s="106"/>
      <c r="H3799" s="76" t="s">
        <v>1</v>
      </c>
      <c r="I3799" s="105"/>
      <c r="K3799" s="140" t="str">
        <f t="shared" si="180"/>
        <v>社政業務-社會福利-青少年兒童福利-獎補助費-對國內團體之捐助</v>
      </c>
      <c r="L3799" s="140" t="str">
        <f t="shared" si="181"/>
        <v>育有未滿二歲兒童育兒津貼親職教育講座</v>
      </c>
      <c r="M3799" s="40" t="str">
        <f t="shared" si="182"/>
        <v>臺中市私立小熊多元智慧上安托嬰中心</v>
      </c>
    </row>
    <row r="3800" spans="1:13" ht="75">
      <c r="A3800" s="102" t="s">
        <v>3955</v>
      </c>
      <c r="B3800" s="102" t="s">
        <v>3968</v>
      </c>
      <c r="C3800" s="102" t="s">
        <v>3013</v>
      </c>
      <c r="D3800" s="102" t="s">
        <v>2795</v>
      </c>
      <c r="E3800" s="103">
        <v>250</v>
      </c>
      <c r="F3800" s="104" t="s">
        <v>44</v>
      </c>
      <c r="G3800" s="106"/>
      <c r="H3800" s="76" t="s">
        <v>1</v>
      </c>
      <c r="I3800" s="105"/>
      <c r="K3800" s="140" t="str">
        <f t="shared" si="180"/>
        <v>社政業務-社會福利-青少年兒童福利-獎補助費-對國內團體之捐助</v>
      </c>
      <c r="L3800" s="140" t="str">
        <f t="shared" si="181"/>
        <v>113年公共化及準公共托嬰中心照顧比優化獎助</v>
      </c>
      <c r="M3800" s="40" t="str">
        <f t="shared" si="182"/>
        <v>臺中市私立桃樂絲托嬰中心</v>
      </c>
    </row>
    <row r="3801" spans="1:13" ht="75">
      <c r="A3801" s="102" t="s">
        <v>3955</v>
      </c>
      <c r="B3801" s="102" t="s">
        <v>3968</v>
      </c>
      <c r="C3801" s="102" t="s">
        <v>2964</v>
      </c>
      <c r="D3801" s="102" t="s">
        <v>2795</v>
      </c>
      <c r="E3801" s="103">
        <v>375</v>
      </c>
      <c r="F3801" s="104" t="s">
        <v>44</v>
      </c>
      <c r="G3801" s="106"/>
      <c r="H3801" s="76" t="s">
        <v>1</v>
      </c>
      <c r="I3801" s="105"/>
      <c r="K3801" s="140" t="str">
        <f t="shared" si="180"/>
        <v>社政業務-社會福利-青少年兒童福利-獎補助費-對國內團體之捐助</v>
      </c>
      <c r="L3801" s="140" t="str">
        <f t="shared" si="181"/>
        <v>113年公共化及準公共托嬰中心照顧比優化獎助</v>
      </c>
      <c r="M3801" s="40" t="str">
        <f t="shared" si="182"/>
        <v>臺中市私立小梧桐托嬰中心</v>
      </c>
    </row>
    <row r="3802" spans="1:13" ht="75">
      <c r="A3802" s="102" t="s">
        <v>3955</v>
      </c>
      <c r="B3802" s="102" t="s">
        <v>3968</v>
      </c>
      <c r="C3802" s="102" t="s">
        <v>2965</v>
      </c>
      <c r="D3802" s="102" t="s">
        <v>2795</v>
      </c>
      <c r="E3802" s="103">
        <v>528</v>
      </c>
      <c r="F3802" s="104" t="s">
        <v>44</v>
      </c>
      <c r="G3802" s="106"/>
      <c r="H3802" s="76" t="s">
        <v>1</v>
      </c>
      <c r="I3802" s="105"/>
      <c r="K3802" s="140" t="str">
        <f t="shared" si="180"/>
        <v>社政業務-社會福利-青少年兒童福利-獎補助費-對國內團體之捐助</v>
      </c>
      <c r="L3802" s="140" t="str">
        <f t="shared" si="181"/>
        <v>113年公共化及準公共托嬰中心照顧比優化獎助</v>
      </c>
      <c r="M3802" s="40" t="str">
        <f t="shared" si="182"/>
        <v>臺中市私立棉花糖托嬰中心</v>
      </c>
    </row>
    <row r="3803" spans="1:13" ht="75">
      <c r="A3803" s="102" t="s">
        <v>3955</v>
      </c>
      <c r="B3803" s="102" t="s">
        <v>3968</v>
      </c>
      <c r="C3803" s="102" t="s">
        <v>3034</v>
      </c>
      <c r="D3803" s="102" t="s">
        <v>2795</v>
      </c>
      <c r="E3803" s="103">
        <v>125</v>
      </c>
      <c r="F3803" s="104" t="s">
        <v>44</v>
      </c>
      <c r="G3803" s="106"/>
      <c r="H3803" s="76" t="s">
        <v>1</v>
      </c>
      <c r="I3803" s="105"/>
      <c r="K3803" s="140" t="str">
        <f t="shared" si="180"/>
        <v>社政業務-社會福利-青少年兒童福利-獎補助費-對國內團體之捐助</v>
      </c>
      <c r="L3803" s="140" t="str">
        <f t="shared" si="181"/>
        <v>113年公共化及準公共托嬰中心照顧比優化獎助</v>
      </c>
      <c r="M3803" s="40" t="str">
        <f t="shared" si="182"/>
        <v>臺中市私立喜悅托嬰中心陳富汝</v>
      </c>
    </row>
    <row r="3804" spans="1:13" ht="75">
      <c r="A3804" s="102" t="s">
        <v>3955</v>
      </c>
      <c r="B3804" s="102" t="s">
        <v>3968</v>
      </c>
      <c r="C3804" s="102" t="s">
        <v>3007</v>
      </c>
      <c r="D3804" s="102" t="s">
        <v>2795</v>
      </c>
      <c r="E3804" s="103">
        <v>123</v>
      </c>
      <c r="F3804" s="104" t="s">
        <v>44</v>
      </c>
      <c r="G3804" s="106"/>
      <c r="H3804" s="76" t="s">
        <v>1</v>
      </c>
      <c r="I3804" s="105"/>
      <c r="K3804" s="140" t="str">
        <f t="shared" si="180"/>
        <v>社政業務-社會福利-青少年兒童福利-獎補助費-對國內團體之捐助</v>
      </c>
      <c r="L3804" s="140" t="str">
        <f t="shared" si="181"/>
        <v>113年公共化及準公共托嬰中心照顧比優化獎助</v>
      </c>
      <c r="M3804" s="40" t="str">
        <f t="shared" si="182"/>
        <v>臺中市私立橘寶貝托嬰中心</v>
      </c>
    </row>
    <row r="3805" spans="1:13" ht="75">
      <c r="A3805" s="102" t="s">
        <v>3955</v>
      </c>
      <c r="B3805" s="102" t="s">
        <v>3968</v>
      </c>
      <c r="C3805" s="102" t="s">
        <v>3032</v>
      </c>
      <c r="D3805" s="102" t="s">
        <v>2795</v>
      </c>
      <c r="E3805" s="103">
        <v>250</v>
      </c>
      <c r="F3805" s="104" t="s">
        <v>44</v>
      </c>
      <c r="G3805" s="106"/>
      <c r="H3805" s="76" t="s">
        <v>1</v>
      </c>
      <c r="I3805" s="105"/>
      <c r="K3805" s="140" t="str">
        <f t="shared" si="180"/>
        <v>社政業務-社會福利-青少年兒童福利-獎補助費-對國內團體之捐助</v>
      </c>
      <c r="L3805" s="140" t="str">
        <f t="shared" si="181"/>
        <v>113年公共化及準公共托嬰中心照顧比優化獎助</v>
      </c>
      <c r="M3805" s="40" t="str">
        <f t="shared" si="182"/>
        <v>臺中市私立芸元托嬰中心</v>
      </c>
    </row>
    <row r="3806" spans="1:13" ht="75">
      <c r="A3806" s="102" t="s">
        <v>3955</v>
      </c>
      <c r="B3806" s="102" t="s">
        <v>3968</v>
      </c>
      <c r="C3806" s="102" t="s">
        <v>3021</v>
      </c>
      <c r="D3806" s="102" t="s">
        <v>2795</v>
      </c>
      <c r="E3806" s="103">
        <v>232</v>
      </c>
      <c r="F3806" s="104" t="s">
        <v>44</v>
      </c>
      <c r="G3806" s="106"/>
      <c r="H3806" s="76" t="s">
        <v>1</v>
      </c>
      <c r="I3806" s="105"/>
      <c r="K3806" s="140" t="str">
        <f t="shared" si="180"/>
        <v>社政業務-社會福利-青少年兒童福利-獎補助費-對國內團體之捐助</v>
      </c>
      <c r="L3806" s="140" t="str">
        <f t="shared" si="181"/>
        <v>113年公共化及準公共托嬰中心照顧比優化獎助</v>
      </c>
      <c r="M3806" s="40" t="str">
        <f t="shared" si="182"/>
        <v>臺中市私立文馨托嬰中心陳惠玉</v>
      </c>
    </row>
    <row r="3807" spans="1:13" ht="75">
      <c r="A3807" s="102" t="s">
        <v>3955</v>
      </c>
      <c r="B3807" s="102" t="s">
        <v>3968</v>
      </c>
      <c r="C3807" s="102" t="s">
        <v>3571</v>
      </c>
      <c r="D3807" s="102" t="s">
        <v>2795</v>
      </c>
      <c r="E3807" s="103">
        <v>117</v>
      </c>
      <c r="F3807" s="104" t="s">
        <v>44</v>
      </c>
      <c r="G3807" s="106"/>
      <c r="H3807" s="76" t="s">
        <v>1</v>
      </c>
      <c r="I3807" s="105"/>
      <c r="K3807" s="140" t="str">
        <f t="shared" si="180"/>
        <v>社政業務-社會福利-青少年兒童福利-獎補助費-對國內團體之捐助</v>
      </c>
      <c r="L3807" s="140" t="str">
        <f t="shared" si="181"/>
        <v>113年公共化及準公共托嬰中心照顧比優化獎助</v>
      </c>
      <c r="M3807" s="40" t="str">
        <f t="shared" si="182"/>
        <v>臺中市私立子優托嬰中心</v>
      </c>
    </row>
    <row r="3808" spans="1:13" ht="75">
      <c r="A3808" s="102" t="s">
        <v>3955</v>
      </c>
      <c r="B3808" s="102" t="s">
        <v>3968</v>
      </c>
      <c r="C3808" s="102" t="s">
        <v>3030</v>
      </c>
      <c r="D3808" s="102" t="s">
        <v>2795</v>
      </c>
      <c r="E3808" s="103">
        <v>250</v>
      </c>
      <c r="F3808" s="104" t="s">
        <v>44</v>
      </c>
      <c r="G3808" s="106"/>
      <c r="H3808" s="76" t="s">
        <v>1</v>
      </c>
      <c r="I3808" s="105"/>
      <c r="K3808" s="140" t="str">
        <f t="shared" si="180"/>
        <v>社政業務-社會福利-青少年兒童福利-獎補助費-對國內團體之捐助</v>
      </c>
      <c r="L3808" s="140" t="str">
        <f t="shared" si="181"/>
        <v>113年公共化及準公共托嬰中心照顧比優化獎助</v>
      </c>
      <c r="M3808" s="40" t="str">
        <f t="shared" si="182"/>
        <v>臺中市私立夏荷托嬰中心</v>
      </c>
    </row>
    <row r="3809" spans="1:13" ht="75">
      <c r="A3809" s="102" t="s">
        <v>3955</v>
      </c>
      <c r="B3809" s="102" t="s">
        <v>3968</v>
      </c>
      <c r="C3809" s="102" t="s">
        <v>2970</v>
      </c>
      <c r="D3809" s="102" t="s">
        <v>2795</v>
      </c>
      <c r="E3809" s="103">
        <v>249</v>
      </c>
      <c r="F3809" s="104" t="s">
        <v>44</v>
      </c>
      <c r="G3809" s="106"/>
      <c r="H3809" s="76" t="s">
        <v>1</v>
      </c>
      <c r="I3809" s="105"/>
      <c r="K3809" s="140" t="str">
        <f t="shared" si="180"/>
        <v>社政業務-社會福利-青少年兒童福利-獎補助費-對國內團體之捐助</v>
      </c>
      <c r="L3809" s="140" t="str">
        <f t="shared" si="181"/>
        <v>113年公共化及準公共托嬰中心照顧比優化獎助</v>
      </c>
      <c r="M3809" s="40" t="str">
        <f t="shared" si="182"/>
        <v>臺中市私立愛無限托嬰中心</v>
      </c>
    </row>
    <row r="3810" spans="1:13" ht="75">
      <c r="A3810" s="102" t="s">
        <v>3955</v>
      </c>
      <c r="B3810" s="102" t="s">
        <v>3968</v>
      </c>
      <c r="C3810" s="102" t="s">
        <v>3002</v>
      </c>
      <c r="D3810" s="102" t="s">
        <v>2795</v>
      </c>
      <c r="E3810" s="103">
        <v>16</v>
      </c>
      <c r="F3810" s="104" t="s">
        <v>44</v>
      </c>
      <c r="G3810" s="106"/>
      <c r="H3810" s="76" t="s">
        <v>1</v>
      </c>
      <c r="I3810" s="105"/>
      <c r="K3810" s="140" t="str">
        <f t="shared" si="180"/>
        <v>社政業務-社會福利-青少年兒童福利-獎補助費-對國內團體之捐助</v>
      </c>
      <c r="L3810" s="140" t="str">
        <f t="shared" si="181"/>
        <v>113年公共化及準公共托嬰中心照顧比優化獎助</v>
      </c>
      <c r="M3810" s="40" t="str">
        <f t="shared" si="182"/>
        <v>臺中市私立約克托嬰中心周玉薰</v>
      </c>
    </row>
    <row r="3811" spans="1:13" ht="75">
      <c r="A3811" s="102" t="s">
        <v>3955</v>
      </c>
      <c r="B3811" s="102" t="s">
        <v>3968</v>
      </c>
      <c r="C3811" s="102" t="s">
        <v>3982</v>
      </c>
      <c r="D3811" s="102" t="s">
        <v>2795</v>
      </c>
      <c r="E3811" s="103">
        <v>115</v>
      </c>
      <c r="F3811" s="104" t="s">
        <v>44</v>
      </c>
      <c r="G3811" s="106"/>
      <c r="H3811" s="76" t="s">
        <v>1</v>
      </c>
      <c r="I3811" s="105"/>
      <c r="K3811" s="140" t="str">
        <f t="shared" si="180"/>
        <v>社政業務-社會福利-青少年兒童福利-獎補助費-對國內團體之捐助</v>
      </c>
      <c r="L3811" s="140" t="str">
        <f t="shared" si="181"/>
        <v>113年公共化及準公共托嬰中心照顧比優化獎助</v>
      </c>
      <c r="M3811" s="40" t="str">
        <f t="shared" si="182"/>
        <v>臺中市私立耕心園托嬰中心王符璋</v>
      </c>
    </row>
    <row r="3812" spans="1:13" ht="75">
      <c r="A3812" s="102" t="s">
        <v>3955</v>
      </c>
      <c r="B3812" s="102" t="s">
        <v>3968</v>
      </c>
      <c r="C3812" s="102" t="s">
        <v>3012</v>
      </c>
      <c r="D3812" s="102" t="s">
        <v>2795</v>
      </c>
      <c r="E3812" s="65">
        <v>107</v>
      </c>
      <c r="F3812" s="104" t="s">
        <v>44</v>
      </c>
      <c r="G3812" s="106"/>
      <c r="H3812" s="76" t="s">
        <v>1</v>
      </c>
      <c r="I3812" s="105"/>
      <c r="K3812" s="140" t="str">
        <f t="shared" si="180"/>
        <v>社政業務-社會福利-青少年兒童福利-獎補助費-對國內團體之捐助</v>
      </c>
      <c r="L3812" s="140" t="str">
        <f t="shared" si="181"/>
        <v>113年公共化及準公共托嬰中心照顧比優化獎助</v>
      </c>
      <c r="M3812" s="40" t="str">
        <f t="shared" si="182"/>
        <v>臺中市私立優而堡文新托嬰中心謝建成</v>
      </c>
    </row>
    <row r="3813" spans="1:13" ht="75">
      <c r="A3813" s="102" t="s">
        <v>3955</v>
      </c>
      <c r="B3813" s="102" t="s">
        <v>3968</v>
      </c>
      <c r="C3813" s="102" t="s">
        <v>3011</v>
      </c>
      <c r="D3813" s="102" t="s">
        <v>2795</v>
      </c>
      <c r="E3813" s="103">
        <v>212</v>
      </c>
      <c r="F3813" s="104" t="s">
        <v>44</v>
      </c>
      <c r="G3813" s="106"/>
      <c r="H3813" s="76" t="s">
        <v>1</v>
      </c>
      <c r="I3813" s="105"/>
      <c r="K3813" s="140" t="str">
        <f t="shared" si="180"/>
        <v>社政業務-社會福利-青少年兒童福利-獎補助費-對國內團體之捐助</v>
      </c>
      <c r="L3813" s="140" t="str">
        <f t="shared" si="181"/>
        <v>113年公共化及準公共托嬰中心照顧比優化獎助</v>
      </c>
      <c r="M3813" s="40" t="str">
        <f t="shared" si="182"/>
        <v>臺中市私立優而堡托嬰中心謝建成</v>
      </c>
    </row>
    <row r="3814" spans="1:13" ht="75">
      <c r="A3814" s="102" t="s">
        <v>3955</v>
      </c>
      <c r="B3814" s="102" t="s">
        <v>3969</v>
      </c>
      <c r="C3814" s="102" t="s">
        <v>2939</v>
      </c>
      <c r="D3814" s="102" t="s">
        <v>2795</v>
      </c>
      <c r="E3814" s="103">
        <v>407</v>
      </c>
      <c r="F3814" s="104" t="s">
        <v>44</v>
      </c>
      <c r="G3814" s="106"/>
      <c r="H3814" s="76" t="s">
        <v>1</v>
      </c>
      <c r="I3814" s="105"/>
      <c r="K3814" s="140" t="str">
        <f t="shared" si="180"/>
        <v>社政業務-社會福利-青少年兒童福利-獎補助費-對國內團體之捐助</v>
      </c>
      <c r="L3814" s="140" t="str">
        <f t="shared" si="181"/>
        <v>提升準公共托嬰中心托育服務品質獎助</v>
      </c>
      <c r="M3814" s="40" t="str">
        <f t="shared" si="182"/>
        <v>臺中市私立馨苗安順托嬰中心</v>
      </c>
    </row>
    <row r="3815" spans="1:13" ht="75">
      <c r="A3815" s="102" t="s">
        <v>3955</v>
      </c>
      <c r="B3815" s="102" t="s">
        <v>3969</v>
      </c>
      <c r="C3815" s="102" t="s">
        <v>2966</v>
      </c>
      <c r="D3815" s="102" t="s">
        <v>2795</v>
      </c>
      <c r="E3815" s="103">
        <v>484</v>
      </c>
      <c r="F3815" s="104" t="s">
        <v>44</v>
      </c>
      <c r="G3815" s="106"/>
      <c r="H3815" s="76" t="s">
        <v>1</v>
      </c>
      <c r="I3815" s="105"/>
      <c r="K3815" s="140" t="str">
        <f t="shared" si="180"/>
        <v>社政業務-社會福利-青少年兒童福利-獎補助費-對國內團體之捐助</v>
      </c>
      <c r="L3815" s="140" t="str">
        <f t="shared" si="181"/>
        <v>提升準公共托嬰中心托育服務品質獎助</v>
      </c>
      <c r="M3815" s="40" t="str">
        <f t="shared" si="182"/>
        <v>台中市私立馨苗托嬰中心</v>
      </c>
    </row>
    <row r="3816" spans="1:13" ht="75">
      <c r="A3816" s="102" t="s">
        <v>3955</v>
      </c>
      <c r="B3816" s="102" t="s">
        <v>3969</v>
      </c>
      <c r="C3816" s="102" t="s">
        <v>3001</v>
      </c>
      <c r="D3816" s="102" t="s">
        <v>2795</v>
      </c>
      <c r="E3816" s="103">
        <v>617</v>
      </c>
      <c r="F3816" s="104" t="s">
        <v>44</v>
      </c>
      <c r="G3816" s="106"/>
      <c r="H3816" s="76" t="s">
        <v>1</v>
      </c>
      <c r="I3816" s="105"/>
      <c r="K3816" s="140" t="str">
        <f t="shared" si="180"/>
        <v>社政業務-社會福利-青少年兒童福利-獎補助費-對國內團體之捐助</v>
      </c>
      <c r="L3816" s="140" t="str">
        <f t="shared" si="181"/>
        <v>提升準公共托嬰中心托育服務品質獎助</v>
      </c>
      <c r="M3816" s="40" t="str">
        <f t="shared" si="182"/>
        <v>臺中市私立哈佛兒托嬰中心林逸蓁</v>
      </c>
    </row>
    <row r="3817" spans="1:13" ht="75">
      <c r="A3817" s="102" t="s">
        <v>3955</v>
      </c>
      <c r="B3817" s="102" t="s">
        <v>3969</v>
      </c>
      <c r="C3817" s="102" t="s">
        <v>2980</v>
      </c>
      <c r="D3817" s="102" t="s">
        <v>2795</v>
      </c>
      <c r="E3817" s="103">
        <v>687</v>
      </c>
      <c r="F3817" s="104" t="s">
        <v>44</v>
      </c>
      <c r="G3817" s="106"/>
      <c r="H3817" s="76" t="s">
        <v>1</v>
      </c>
      <c r="I3817" s="105"/>
      <c r="K3817" s="140" t="str">
        <f t="shared" si="180"/>
        <v>社政業務-社會福利-青少年兒童福利-獎補助費-對國內團體之捐助</v>
      </c>
      <c r="L3817" s="140" t="str">
        <f t="shared" si="181"/>
        <v>提升準公共托嬰中心托育服務品質獎助</v>
      </c>
      <c r="M3817" s="40" t="str">
        <f t="shared" si="182"/>
        <v>臺中市私立禾早托嬰中心陳澧臻</v>
      </c>
    </row>
    <row r="3818" spans="1:13" ht="75">
      <c r="A3818" s="102" t="s">
        <v>3955</v>
      </c>
      <c r="B3818" s="102" t="s">
        <v>3983</v>
      </c>
      <c r="C3818" s="102" t="s">
        <v>3566</v>
      </c>
      <c r="D3818" s="102" t="s">
        <v>2795</v>
      </c>
      <c r="E3818" s="103">
        <v>502</v>
      </c>
      <c r="F3818" s="104" t="s">
        <v>44</v>
      </c>
      <c r="G3818" s="106"/>
      <c r="H3818" s="76" t="s">
        <v>1</v>
      </c>
      <c r="I3818" s="105"/>
      <c r="K3818" s="140" t="str">
        <f t="shared" si="180"/>
        <v>社政業務-社會福利-青少年兒童福利-獎補助費-對國內團體之捐助</v>
      </c>
      <c r="L3818" s="140" t="str">
        <f t="shared" si="181"/>
        <v>臺中市后里區小衛星-113年兒少及家庭社區支持服務方案</v>
      </c>
      <c r="M3818" s="40" t="str">
        <f t="shared" si="182"/>
        <v>社團法人臺中市助扶關懷協會</v>
      </c>
    </row>
    <row r="3819" spans="1:13" ht="75">
      <c r="A3819" s="102" t="s">
        <v>3955</v>
      </c>
      <c r="B3819" s="102" t="s">
        <v>3983</v>
      </c>
      <c r="C3819" s="102" t="s">
        <v>3566</v>
      </c>
      <c r="D3819" s="102" t="s">
        <v>2795</v>
      </c>
      <c r="E3819" s="103">
        <v>344</v>
      </c>
      <c r="F3819" s="104" t="s">
        <v>44</v>
      </c>
      <c r="G3819" s="106"/>
      <c r="H3819" s="76" t="s">
        <v>1</v>
      </c>
      <c r="I3819" s="105"/>
      <c r="K3819" s="140" t="str">
        <f t="shared" si="180"/>
        <v>社政業務-社會福利-青少年兒童福利-獎補助費-對國內團體之捐助</v>
      </c>
      <c r="L3819" s="140" t="str">
        <f t="shared" si="181"/>
        <v>臺中市后里區小衛星-113年兒少及家庭社區支持服務方案</v>
      </c>
      <c r="M3819" s="40" t="str">
        <f t="shared" si="182"/>
        <v>社團法人臺中市助扶關懷協會</v>
      </c>
    </row>
    <row r="3820" spans="1:13" ht="75">
      <c r="A3820" s="102" t="s">
        <v>3955</v>
      </c>
      <c r="B3820" s="102" t="s">
        <v>3984</v>
      </c>
      <c r="C3820" s="102" t="s">
        <v>3558</v>
      </c>
      <c r="D3820" s="102" t="s">
        <v>2795</v>
      </c>
      <c r="E3820" s="103">
        <v>79</v>
      </c>
      <c r="F3820" s="104" t="s">
        <v>44</v>
      </c>
      <c r="G3820" s="106"/>
      <c r="H3820" s="76" t="s">
        <v>1</v>
      </c>
      <c r="I3820" s="105"/>
      <c r="K3820" s="140" t="str">
        <f t="shared" si="180"/>
        <v>社政業務-社會福利-青少年兒童福利-獎補助費-對國內團體之捐助</v>
      </c>
      <c r="L3820" s="140" t="str">
        <f t="shared" si="181"/>
        <v>臺中市沙鹿區小衛星-113年兒少及家庭社區支持服務方案</v>
      </c>
      <c r="M3820" s="40" t="str">
        <f t="shared" si="182"/>
        <v>社團法人中華漢翔百元扶幼協會</v>
      </c>
    </row>
    <row r="3821" spans="1:13" ht="75">
      <c r="A3821" s="102" t="s">
        <v>3955</v>
      </c>
      <c r="B3821" s="102" t="s">
        <v>3984</v>
      </c>
      <c r="C3821" s="102" t="s">
        <v>3558</v>
      </c>
      <c r="D3821" s="102" t="s">
        <v>2795</v>
      </c>
      <c r="E3821" s="103">
        <v>53</v>
      </c>
      <c r="F3821" s="104" t="s">
        <v>44</v>
      </c>
      <c r="G3821" s="106"/>
      <c r="H3821" s="76" t="s">
        <v>1</v>
      </c>
      <c r="I3821" s="105"/>
      <c r="K3821" s="140" t="str">
        <f t="shared" si="180"/>
        <v>社政業務-社會福利-青少年兒童福利-獎補助費-對國內團體之捐助</v>
      </c>
      <c r="L3821" s="140" t="str">
        <f t="shared" si="181"/>
        <v>臺中市沙鹿區小衛星-113年兒少及家庭社區支持服務方案</v>
      </c>
      <c r="M3821" s="40" t="str">
        <f t="shared" si="182"/>
        <v>社團法人中華漢翔百元扶幼協會</v>
      </c>
    </row>
    <row r="3822" spans="1:13" ht="75">
      <c r="A3822" s="102" t="s">
        <v>3955</v>
      </c>
      <c r="B3822" s="102" t="s">
        <v>3985</v>
      </c>
      <c r="C3822" s="102" t="s">
        <v>2592</v>
      </c>
      <c r="D3822" s="102" t="s">
        <v>2795</v>
      </c>
      <c r="E3822" s="103">
        <v>286</v>
      </c>
      <c r="F3822" s="104" t="s">
        <v>44</v>
      </c>
      <c r="G3822" s="106"/>
      <c r="H3822" s="76" t="s">
        <v>1</v>
      </c>
      <c r="I3822" s="105"/>
      <c r="K3822" s="140" t="str">
        <f t="shared" si="180"/>
        <v>社政業務-社會福利-青少年兒童福利-獎補助費-對國內團體之捐助</v>
      </c>
      <c r="L3822" s="140" t="str">
        <f t="shared" si="181"/>
        <v>臺中市霧峰區小衛星-113年兒少及家庭社區支持服務方案</v>
      </c>
      <c r="M3822" s="40" t="str">
        <f t="shared" si="182"/>
        <v>臺中市霧峰區丁台社區發展協會</v>
      </c>
    </row>
    <row r="3823" spans="1:13" ht="75">
      <c r="A3823" s="102" t="s">
        <v>3955</v>
      </c>
      <c r="B3823" s="102" t="s">
        <v>3985</v>
      </c>
      <c r="C3823" s="102" t="s">
        <v>2592</v>
      </c>
      <c r="D3823" s="102" t="s">
        <v>2795</v>
      </c>
      <c r="E3823" s="103">
        <v>76</v>
      </c>
      <c r="F3823" s="104" t="s">
        <v>44</v>
      </c>
      <c r="G3823" s="106"/>
      <c r="H3823" s="76" t="s">
        <v>1</v>
      </c>
      <c r="I3823" s="105"/>
      <c r="K3823" s="140" t="str">
        <f t="shared" si="180"/>
        <v>社政業務-社會福利-青少年兒童福利-獎補助費-對國內團體之捐助</v>
      </c>
      <c r="L3823" s="140" t="str">
        <f t="shared" si="181"/>
        <v>臺中市霧峰區小衛星-113年兒少及家庭社區支持服務方案</v>
      </c>
      <c r="M3823" s="40" t="str">
        <f t="shared" si="182"/>
        <v>臺中市霧峰區丁台社區發展協會</v>
      </c>
    </row>
    <row r="3824" spans="1:13" ht="75">
      <c r="A3824" s="102" t="s">
        <v>3955</v>
      </c>
      <c r="B3824" s="102" t="s">
        <v>3986</v>
      </c>
      <c r="C3824" s="102" t="s">
        <v>3564</v>
      </c>
      <c r="D3824" s="102" t="s">
        <v>2795</v>
      </c>
      <c r="E3824" s="103">
        <v>263</v>
      </c>
      <c r="F3824" s="104" t="s">
        <v>44</v>
      </c>
      <c r="G3824" s="106"/>
      <c r="H3824" s="76" t="s">
        <v>1</v>
      </c>
      <c r="I3824" s="105"/>
      <c r="K3824" s="140" t="str">
        <f t="shared" si="180"/>
        <v>社政業務-社會福利-青少年兒童福利-獎補助費-對國內團體之捐助</v>
      </c>
      <c r="L3824" s="140" t="str">
        <f t="shared" si="181"/>
        <v>臺中市太平區中華小衛星-113年兒少及家庭社區支持服務方案</v>
      </c>
      <c r="M3824" s="40" t="str">
        <f t="shared" si="182"/>
        <v>社團法人中華青少年純潔運動協會</v>
      </c>
    </row>
    <row r="3825" spans="1:13" ht="75">
      <c r="A3825" s="102" t="s">
        <v>3955</v>
      </c>
      <c r="B3825" s="102" t="s">
        <v>3986</v>
      </c>
      <c r="C3825" s="102" t="s">
        <v>3564</v>
      </c>
      <c r="D3825" s="102" t="s">
        <v>2795</v>
      </c>
      <c r="E3825" s="103">
        <v>92</v>
      </c>
      <c r="F3825" s="104" t="s">
        <v>44</v>
      </c>
      <c r="G3825" s="106"/>
      <c r="H3825" s="76" t="s">
        <v>1</v>
      </c>
      <c r="I3825" s="105"/>
      <c r="K3825" s="140" t="str">
        <f t="shared" si="180"/>
        <v>社政業務-社會福利-青少年兒童福利-獎補助費-對國內團體之捐助</v>
      </c>
      <c r="L3825" s="140" t="str">
        <f t="shared" si="181"/>
        <v>臺中市太平區中華小衛星-113年兒少及家庭社區支持服務方案</v>
      </c>
      <c r="M3825" s="40" t="str">
        <f t="shared" si="182"/>
        <v>社團法人中華青少年純潔運動協會</v>
      </c>
    </row>
    <row r="3826" spans="1:13" ht="75">
      <c r="A3826" s="102" t="s">
        <v>3955</v>
      </c>
      <c r="B3826" s="102" t="s">
        <v>3987</v>
      </c>
      <c r="C3826" s="102" t="s">
        <v>3568</v>
      </c>
      <c r="D3826" s="102" t="s">
        <v>2795</v>
      </c>
      <c r="E3826" s="103">
        <v>287</v>
      </c>
      <c r="F3826" s="104" t="s">
        <v>44</v>
      </c>
      <c r="G3826" s="106"/>
      <c r="H3826" s="76" t="s">
        <v>1</v>
      </c>
      <c r="I3826" s="105"/>
      <c r="K3826" s="140" t="str">
        <f t="shared" si="180"/>
        <v>社政業務-社會福利-青少年兒童福利-獎補助費-對國內團體之捐助</v>
      </c>
      <c r="L3826" s="140" t="str">
        <f t="shared" si="181"/>
        <v>臺中市豐原區北陽小衛星-113年兒少及家庭社區支持服務方案</v>
      </c>
      <c r="M3826" s="40" t="str">
        <f t="shared" si="182"/>
        <v>社團法人臺中市社區文化協進會</v>
      </c>
    </row>
    <row r="3827" spans="1:13" ht="75">
      <c r="A3827" s="102" t="s">
        <v>3955</v>
      </c>
      <c r="B3827" s="102" t="s">
        <v>3987</v>
      </c>
      <c r="C3827" s="102" t="s">
        <v>3568</v>
      </c>
      <c r="D3827" s="102" t="s">
        <v>2795</v>
      </c>
      <c r="E3827" s="103">
        <v>167</v>
      </c>
      <c r="F3827" s="104" t="s">
        <v>44</v>
      </c>
      <c r="G3827" s="106"/>
      <c r="H3827" s="76" t="s">
        <v>1</v>
      </c>
      <c r="I3827" s="105"/>
      <c r="K3827" s="140" t="str">
        <f t="shared" si="180"/>
        <v>社政業務-社會福利-青少年兒童福利-獎補助費-對國內團體之捐助</v>
      </c>
      <c r="L3827" s="140" t="str">
        <f t="shared" si="181"/>
        <v>臺中市豐原區北陽小衛星-113年兒少及家庭社區支持服務方案</v>
      </c>
      <c r="M3827" s="40" t="str">
        <f t="shared" si="182"/>
        <v>社團法人臺中市社區文化協進會</v>
      </c>
    </row>
    <row r="3828" spans="1:13" ht="75">
      <c r="A3828" s="102" t="s">
        <v>3955</v>
      </c>
      <c r="B3828" s="102" t="s">
        <v>3956</v>
      </c>
      <c r="C3828" s="102" t="s">
        <v>3988</v>
      </c>
      <c r="D3828" s="102" t="s">
        <v>2795</v>
      </c>
      <c r="E3828" s="65">
        <v>9</v>
      </c>
      <c r="F3828" s="104" t="s">
        <v>44</v>
      </c>
      <c r="G3828" s="106"/>
      <c r="H3828" s="76" t="s">
        <v>1</v>
      </c>
      <c r="I3828" s="105"/>
      <c r="K3828" s="140" t="str">
        <f t="shared" si="180"/>
        <v>社政業務-社會福利-青少年兒童福利-獎補助費-對國內團體之捐助</v>
      </c>
      <c r="L3828" s="140" t="str">
        <f t="shared" si="181"/>
        <v>育有未滿二歲兒童育兒津貼親職教育講座</v>
      </c>
      <c r="M3828" s="40" t="str">
        <f t="shared" si="182"/>
        <v>臺中市私立以馨托嬰中心</v>
      </c>
    </row>
    <row r="3829" spans="1:13" ht="75">
      <c r="A3829" s="102" t="s">
        <v>3955</v>
      </c>
      <c r="B3829" s="102" t="s">
        <v>3956</v>
      </c>
      <c r="C3829" s="102" t="s">
        <v>3020</v>
      </c>
      <c r="D3829" s="102" t="s">
        <v>2795</v>
      </c>
      <c r="E3829" s="103">
        <v>25</v>
      </c>
      <c r="F3829" s="104" t="s">
        <v>44</v>
      </c>
      <c r="G3829" s="106"/>
      <c r="H3829" s="76" t="s">
        <v>1</v>
      </c>
      <c r="I3829" s="105"/>
      <c r="K3829" s="140" t="str">
        <f t="shared" si="180"/>
        <v>社政業務-社會福利-青少年兒童福利-獎補助費-對國內團體之捐助</v>
      </c>
      <c r="L3829" s="140" t="str">
        <f t="shared" si="181"/>
        <v>育有未滿二歲兒童育兒津貼親職教育講座</v>
      </c>
      <c r="M3829" s="40" t="str">
        <f t="shared" si="182"/>
        <v>臺中市私立育大托嬰中心</v>
      </c>
    </row>
    <row r="3830" spans="1:13" ht="75">
      <c r="A3830" s="102" t="s">
        <v>3955</v>
      </c>
      <c r="B3830" s="102" t="s">
        <v>3989</v>
      </c>
      <c r="C3830" s="102" t="s">
        <v>3851</v>
      </c>
      <c r="D3830" s="102" t="s">
        <v>2795</v>
      </c>
      <c r="E3830" s="103">
        <v>68</v>
      </c>
      <c r="F3830" s="104" t="s">
        <v>44</v>
      </c>
      <c r="G3830" s="106"/>
      <c r="H3830" s="76" t="s">
        <v>1</v>
      </c>
      <c r="I3830" s="105"/>
      <c r="K3830" s="140" t="str">
        <f t="shared" si="180"/>
        <v>社政業務-社會福利-青少年兒童福利-獎補助費-對國內團體之捐助</v>
      </c>
      <c r="L3830" s="140" t="str">
        <f t="shared" si="181"/>
        <v>臺中市大肚區Mini親子館</v>
      </c>
      <c r="M3830" s="40" t="str">
        <f t="shared" si="182"/>
        <v>社團法人台灣社區終身學習推廣協會</v>
      </c>
    </row>
    <row r="3831" spans="1:13" ht="75">
      <c r="A3831" s="102" t="s">
        <v>3955</v>
      </c>
      <c r="B3831" s="102" t="s">
        <v>3969</v>
      </c>
      <c r="C3831" s="102" t="s">
        <v>2980</v>
      </c>
      <c r="D3831" s="102" t="s">
        <v>2795</v>
      </c>
      <c r="E3831" s="103">
        <v>295</v>
      </c>
      <c r="F3831" s="104" t="s">
        <v>44</v>
      </c>
      <c r="G3831" s="106"/>
      <c r="H3831" s="76" t="s">
        <v>1</v>
      </c>
      <c r="I3831" s="105"/>
      <c r="K3831" s="140" t="str">
        <f t="shared" si="180"/>
        <v>社政業務-社會福利-青少年兒童福利-獎補助費-對國內團體之捐助</v>
      </c>
      <c r="L3831" s="140" t="str">
        <f t="shared" si="181"/>
        <v>提升準公共托嬰中心托育服務品質獎助</v>
      </c>
      <c r="M3831" s="40" t="str">
        <f t="shared" si="182"/>
        <v>臺中市私立禾早托嬰中心陳澧臻</v>
      </c>
    </row>
    <row r="3832" spans="1:13" ht="75">
      <c r="A3832" s="102" t="s">
        <v>3955</v>
      </c>
      <c r="B3832" s="102" t="s">
        <v>3969</v>
      </c>
      <c r="C3832" s="102" t="s">
        <v>2966</v>
      </c>
      <c r="D3832" s="102" t="s">
        <v>2795</v>
      </c>
      <c r="E3832" s="103">
        <v>208</v>
      </c>
      <c r="F3832" s="104" t="s">
        <v>44</v>
      </c>
      <c r="G3832" s="106"/>
      <c r="H3832" s="76" t="s">
        <v>1</v>
      </c>
      <c r="I3832" s="105"/>
      <c r="K3832" s="140" t="str">
        <f t="shared" si="180"/>
        <v>社政業務-社會福利-青少年兒童福利-獎補助費-對國內團體之捐助</v>
      </c>
      <c r="L3832" s="140" t="str">
        <f t="shared" si="181"/>
        <v>提升準公共托嬰中心托育服務品質獎助</v>
      </c>
      <c r="M3832" s="40" t="str">
        <f t="shared" si="182"/>
        <v>台中市私立馨苗托嬰中心</v>
      </c>
    </row>
    <row r="3833" spans="1:13" ht="75">
      <c r="A3833" s="102" t="s">
        <v>3955</v>
      </c>
      <c r="B3833" s="102" t="s">
        <v>3969</v>
      </c>
      <c r="C3833" s="102" t="s">
        <v>3001</v>
      </c>
      <c r="D3833" s="102" t="s">
        <v>2795</v>
      </c>
      <c r="E3833" s="103">
        <v>265</v>
      </c>
      <c r="F3833" s="104" t="s">
        <v>44</v>
      </c>
      <c r="G3833" s="106"/>
      <c r="H3833" s="76" t="s">
        <v>1</v>
      </c>
      <c r="I3833" s="105"/>
      <c r="K3833" s="140" t="str">
        <f t="shared" si="180"/>
        <v>社政業務-社會福利-青少年兒童福利-獎補助費-對國內團體之捐助</v>
      </c>
      <c r="L3833" s="140" t="str">
        <f t="shared" si="181"/>
        <v>提升準公共托嬰中心托育服務品質獎助</v>
      </c>
      <c r="M3833" s="40" t="str">
        <f t="shared" si="182"/>
        <v>臺中市私立哈佛兒托嬰中心林逸蓁</v>
      </c>
    </row>
    <row r="3834" spans="1:13" ht="75">
      <c r="A3834" s="102" t="s">
        <v>3955</v>
      </c>
      <c r="B3834" s="102" t="s">
        <v>3968</v>
      </c>
      <c r="C3834" s="102" t="s">
        <v>3575</v>
      </c>
      <c r="D3834" s="102" t="s">
        <v>2795</v>
      </c>
      <c r="E3834" s="103">
        <v>238</v>
      </c>
      <c r="F3834" s="104" t="s">
        <v>44</v>
      </c>
      <c r="G3834" s="106"/>
      <c r="H3834" s="76" t="s">
        <v>1</v>
      </c>
      <c r="I3834" s="105"/>
      <c r="K3834" s="140" t="str">
        <f t="shared" si="180"/>
        <v>社政業務-社會福利-青少年兒童福利-獎補助費-對國內團體之捐助</v>
      </c>
      <c r="L3834" s="140" t="str">
        <f t="shared" si="181"/>
        <v>113年公共化及準公共托嬰中心照顧比優化獎助</v>
      </c>
      <c r="M3834" s="40" t="str">
        <f t="shared" si="182"/>
        <v>臺中市私立萊恩托嬰中心陳冠璋</v>
      </c>
    </row>
    <row r="3835" spans="1:13" ht="75">
      <c r="A3835" s="102" t="s">
        <v>3955</v>
      </c>
      <c r="B3835" s="102" t="s">
        <v>3968</v>
      </c>
      <c r="C3835" s="102" t="s">
        <v>3569</v>
      </c>
      <c r="D3835" s="102" t="s">
        <v>2795</v>
      </c>
      <c r="E3835" s="103">
        <v>38</v>
      </c>
      <c r="F3835" s="104" t="s">
        <v>44</v>
      </c>
      <c r="G3835" s="106"/>
      <c r="H3835" s="76" t="s">
        <v>1</v>
      </c>
      <c r="I3835" s="105"/>
      <c r="K3835" s="140" t="str">
        <f t="shared" si="180"/>
        <v>社政業務-社會福利-青少年兒童福利-獎補助費-對國內團體之捐助</v>
      </c>
      <c r="L3835" s="140" t="str">
        <f t="shared" si="181"/>
        <v>113年公共化及準公共托嬰中心照顧比優化獎助</v>
      </c>
      <c r="M3835" s="40" t="str">
        <f t="shared" si="182"/>
        <v>臺中市私立未來托嬰中心</v>
      </c>
    </row>
    <row r="3836" spans="1:13" ht="75">
      <c r="A3836" s="102" t="s">
        <v>3955</v>
      </c>
      <c r="B3836" s="102" t="s">
        <v>3968</v>
      </c>
      <c r="C3836" s="102" t="s">
        <v>2991</v>
      </c>
      <c r="D3836" s="102" t="s">
        <v>2795</v>
      </c>
      <c r="E3836" s="103">
        <v>217</v>
      </c>
      <c r="F3836" s="104" t="s">
        <v>44</v>
      </c>
      <c r="G3836" s="106"/>
      <c r="H3836" s="76" t="s">
        <v>1</v>
      </c>
      <c r="I3836" s="105"/>
      <c r="K3836" s="140" t="str">
        <f t="shared" si="180"/>
        <v>社政業務-社會福利-青少年兒童福利-獎補助費-對國內團體之捐助</v>
      </c>
      <c r="L3836" s="140" t="str">
        <f t="shared" si="181"/>
        <v>113年公共化及準公共托嬰中心照顧比優化獎助</v>
      </c>
      <c r="M3836" s="40" t="str">
        <f t="shared" si="182"/>
        <v>臺中市私立艾娃托嬰中心</v>
      </c>
    </row>
    <row r="3837" spans="1:13" ht="75">
      <c r="A3837" s="102" t="s">
        <v>3955</v>
      </c>
      <c r="B3837" s="102" t="s">
        <v>3968</v>
      </c>
      <c r="C3837" s="102" t="s">
        <v>2946</v>
      </c>
      <c r="D3837" s="102" t="s">
        <v>2795</v>
      </c>
      <c r="E3837" s="103">
        <v>228</v>
      </c>
      <c r="F3837" s="104" t="s">
        <v>44</v>
      </c>
      <c r="G3837" s="106"/>
      <c r="H3837" s="76" t="s">
        <v>1</v>
      </c>
      <c r="I3837" s="105"/>
      <c r="K3837" s="140" t="str">
        <f t="shared" si="180"/>
        <v>社政業務-社會福利-青少年兒童福利-獎補助費-對國內團體之捐助</v>
      </c>
      <c r="L3837" s="140" t="str">
        <f t="shared" si="181"/>
        <v>113年公共化及準公共托嬰中心照顧比優化獎助</v>
      </c>
      <c r="M3837" s="40" t="str">
        <f t="shared" si="182"/>
        <v>臺中市私立領袖甜心托嬰中心李織州</v>
      </c>
    </row>
    <row r="3838" spans="1:13" ht="75">
      <c r="A3838" s="102" t="s">
        <v>3955</v>
      </c>
      <c r="B3838" s="102" t="s">
        <v>3968</v>
      </c>
      <c r="C3838" s="102" t="s">
        <v>3009</v>
      </c>
      <c r="D3838" s="102" t="s">
        <v>2795</v>
      </c>
      <c r="E3838" s="103">
        <v>319</v>
      </c>
      <c r="F3838" s="104" t="s">
        <v>44</v>
      </c>
      <c r="G3838" s="106"/>
      <c r="H3838" s="76" t="s">
        <v>1</v>
      </c>
      <c r="I3838" s="105"/>
      <c r="K3838" s="140" t="str">
        <f t="shared" si="180"/>
        <v>社政業務-社會福利-青少年兒童福利-獎補助費-對國內團體之捐助</v>
      </c>
      <c r="L3838" s="140" t="str">
        <f t="shared" si="181"/>
        <v>113年公共化及準公共托嬰中心照顧比優化獎助</v>
      </c>
      <c r="M3838" s="40" t="str">
        <f t="shared" si="182"/>
        <v>臺中市私立咕咕鳥嶺東托嬰中心</v>
      </c>
    </row>
    <row r="3839" spans="1:13" ht="75">
      <c r="A3839" s="102" t="s">
        <v>3955</v>
      </c>
      <c r="B3839" s="102" t="s">
        <v>3968</v>
      </c>
      <c r="C3839" s="102" t="s">
        <v>3990</v>
      </c>
      <c r="D3839" s="102" t="s">
        <v>2795</v>
      </c>
      <c r="E3839" s="103">
        <v>34</v>
      </c>
      <c r="F3839" s="104" t="s">
        <v>44</v>
      </c>
      <c r="G3839" s="106"/>
      <c r="H3839" s="76" t="s">
        <v>1</v>
      </c>
      <c r="I3839" s="105"/>
      <c r="K3839" s="140" t="str">
        <f t="shared" si="180"/>
        <v>社政業務-社會福利-青少年兒童福利-獎補助費-對國內團體之捐助</v>
      </c>
      <c r="L3839" s="140" t="str">
        <f t="shared" si="181"/>
        <v>113年公共化及準公共托嬰中心照顧比優化獎助</v>
      </c>
      <c r="M3839" s="40" t="str">
        <f t="shared" si="182"/>
        <v>臺中市私立百分之八十托嬰中心</v>
      </c>
    </row>
    <row r="3840" spans="1:13" ht="75">
      <c r="A3840" s="102" t="s">
        <v>3955</v>
      </c>
      <c r="B3840" s="102" t="s">
        <v>3968</v>
      </c>
      <c r="C3840" s="102" t="s">
        <v>2958</v>
      </c>
      <c r="D3840" s="102" t="s">
        <v>2795</v>
      </c>
      <c r="E3840" s="103">
        <v>213</v>
      </c>
      <c r="F3840" s="104" t="s">
        <v>44</v>
      </c>
      <c r="G3840" s="106"/>
      <c r="H3840" s="76" t="s">
        <v>1</v>
      </c>
      <c r="I3840" s="105"/>
      <c r="K3840" s="140" t="str">
        <f t="shared" si="180"/>
        <v>社政業務-社會福利-青少年兒童福利-獎補助費-對國內團體之捐助</v>
      </c>
      <c r="L3840" s="140" t="str">
        <f t="shared" si="181"/>
        <v>113年公共化及準公共托嬰中心照顧比優化獎助</v>
      </c>
      <c r="M3840" s="40" t="str">
        <f t="shared" si="182"/>
        <v>臺中市私立貝貝兒托嬰中心謝雅竹</v>
      </c>
    </row>
    <row r="3841" spans="1:13" ht="75">
      <c r="A3841" s="102" t="s">
        <v>3955</v>
      </c>
      <c r="B3841" s="102" t="s">
        <v>3969</v>
      </c>
      <c r="C3841" s="102" t="s">
        <v>2939</v>
      </c>
      <c r="D3841" s="102" t="s">
        <v>2795</v>
      </c>
      <c r="E3841" s="103">
        <v>175</v>
      </c>
      <c r="F3841" s="104" t="s">
        <v>44</v>
      </c>
      <c r="G3841" s="106"/>
      <c r="H3841" s="76" t="s">
        <v>1</v>
      </c>
      <c r="I3841" s="105"/>
      <c r="K3841" s="140" t="str">
        <f t="shared" si="180"/>
        <v>社政業務-社會福利-青少年兒童福利-獎補助費-對國內團體之捐助</v>
      </c>
      <c r="L3841" s="140" t="str">
        <f t="shared" si="181"/>
        <v>提升準公共托嬰中心托育服務品質獎助</v>
      </c>
      <c r="M3841" s="40" t="str">
        <f t="shared" si="182"/>
        <v>臺中市私立馨苗安順托嬰中心</v>
      </c>
    </row>
    <row r="3842" spans="1:13" ht="75">
      <c r="A3842" s="102" t="s">
        <v>3955</v>
      </c>
      <c r="B3842" s="102" t="s">
        <v>3968</v>
      </c>
      <c r="C3842" s="102" t="s">
        <v>3008</v>
      </c>
      <c r="D3842" s="102" t="s">
        <v>2795</v>
      </c>
      <c r="E3842" s="103">
        <v>125</v>
      </c>
      <c r="F3842" s="104" t="s">
        <v>44</v>
      </c>
      <c r="G3842" s="106"/>
      <c r="H3842" s="76" t="s">
        <v>1</v>
      </c>
      <c r="I3842" s="105"/>
      <c r="K3842" s="140" t="str">
        <f t="shared" si="180"/>
        <v>社政業務-社會福利-青少年兒童福利-獎補助費-對國內團體之捐助</v>
      </c>
      <c r="L3842" s="140" t="str">
        <f t="shared" si="181"/>
        <v>113年公共化及準公共托嬰中心照顧比優化獎助</v>
      </c>
      <c r="M3842" s="40" t="str">
        <f t="shared" si="182"/>
        <v>臺中市私立小牧童托嬰中心</v>
      </c>
    </row>
    <row r="3843" spans="1:13" ht="75">
      <c r="A3843" s="102" t="s">
        <v>3955</v>
      </c>
      <c r="B3843" s="102" t="s">
        <v>3968</v>
      </c>
      <c r="C3843" s="102" t="s">
        <v>3025</v>
      </c>
      <c r="D3843" s="102" t="s">
        <v>2795</v>
      </c>
      <c r="E3843" s="103">
        <v>103</v>
      </c>
      <c r="F3843" s="104" t="s">
        <v>44</v>
      </c>
      <c r="G3843" s="106"/>
      <c r="H3843" s="76" t="s">
        <v>1</v>
      </c>
      <c r="I3843" s="105"/>
      <c r="K3843" s="140" t="str">
        <f t="shared" si="180"/>
        <v>社政業務-社會福利-青少年兒童福利-獎補助費-對國內團體之捐助</v>
      </c>
      <c r="L3843" s="140" t="str">
        <f t="shared" si="181"/>
        <v>113年公共化及準公共托嬰中心照顧比優化獎助</v>
      </c>
      <c r="M3843" s="40" t="str">
        <f t="shared" si="182"/>
        <v>臺中市私立國郁托嬰中心</v>
      </c>
    </row>
    <row r="3844" spans="1:13" ht="75">
      <c r="A3844" s="102" t="s">
        <v>3955</v>
      </c>
      <c r="B3844" s="102" t="s">
        <v>3968</v>
      </c>
      <c r="C3844" s="102" t="s">
        <v>3031</v>
      </c>
      <c r="D3844" s="102" t="s">
        <v>2795</v>
      </c>
      <c r="E3844" s="103">
        <v>116</v>
      </c>
      <c r="F3844" s="104" t="s">
        <v>44</v>
      </c>
      <c r="G3844" s="106"/>
      <c r="H3844" s="76" t="s">
        <v>1</v>
      </c>
      <c r="I3844" s="105"/>
      <c r="K3844" s="140" t="str">
        <f t="shared" ref="K3844:K3907" si="183">A3844</f>
        <v>社政業務-社會福利-青少年兒童福利-獎補助費-對國內團體之捐助</v>
      </c>
      <c r="L3844" s="140" t="str">
        <f t="shared" ref="L3844:L3907" si="184">B3844</f>
        <v>113年公共化及準公共托嬰中心照顧比優化獎助</v>
      </c>
      <c r="M3844" s="40" t="str">
        <f t="shared" ref="M3844:M3907" si="185">C3844</f>
        <v>台中市私立耶思托嬰中心</v>
      </c>
    </row>
    <row r="3845" spans="1:13" ht="75">
      <c r="A3845" s="102" t="s">
        <v>3955</v>
      </c>
      <c r="B3845" s="102" t="s">
        <v>3968</v>
      </c>
      <c r="C3845" s="102" t="s">
        <v>3029</v>
      </c>
      <c r="D3845" s="102" t="s">
        <v>2795</v>
      </c>
      <c r="E3845" s="103">
        <v>223</v>
      </c>
      <c r="F3845" s="104" t="s">
        <v>44</v>
      </c>
      <c r="G3845" s="106"/>
      <c r="H3845" s="76" t="s">
        <v>1</v>
      </c>
      <c r="I3845" s="105"/>
      <c r="K3845" s="140" t="str">
        <f t="shared" si="183"/>
        <v>社政業務-社會福利-青少年兒童福利-獎補助費-對國內團體之捐助</v>
      </c>
      <c r="L3845" s="140" t="str">
        <f t="shared" si="184"/>
        <v>113年公共化及準公共托嬰中心照顧比優化獎助</v>
      </c>
      <c r="M3845" s="40" t="str">
        <f t="shared" si="185"/>
        <v>臺中市私立耶思瑪亞托嬰中心</v>
      </c>
    </row>
    <row r="3846" spans="1:13" ht="75">
      <c r="A3846" s="102" t="s">
        <v>3955</v>
      </c>
      <c r="B3846" s="102" t="s">
        <v>3968</v>
      </c>
      <c r="C3846" s="102" t="s">
        <v>3027</v>
      </c>
      <c r="D3846" s="102" t="s">
        <v>2795</v>
      </c>
      <c r="E3846" s="103">
        <v>116</v>
      </c>
      <c r="F3846" s="104" t="s">
        <v>44</v>
      </c>
      <c r="G3846" s="106"/>
      <c r="H3846" s="76" t="s">
        <v>1</v>
      </c>
      <c r="I3846" s="105"/>
      <c r="K3846" s="140" t="str">
        <f t="shared" si="183"/>
        <v>社政業務-社會福利-青少年兒童福利-獎補助費-對國內團體之捐助</v>
      </c>
      <c r="L3846" s="140" t="str">
        <f t="shared" si="184"/>
        <v>113年公共化及準公共托嬰中心照顧比優化獎助</v>
      </c>
      <c r="M3846" s="40" t="str">
        <f t="shared" si="185"/>
        <v>臺中市私立貝姆托嬰中心陳宥榛</v>
      </c>
    </row>
    <row r="3847" spans="1:13" ht="75">
      <c r="A3847" s="102" t="s">
        <v>3955</v>
      </c>
      <c r="B3847" s="102" t="s">
        <v>3968</v>
      </c>
      <c r="C3847" s="102" t="s">
        <v>3991</v>
      </c>
      <c r="D3847" s="102" t="s">
        <v>2795</v>
      </c>
      <c r="E3847" s="103">
        <v>125</v>
      </c>
      <c r="F3847" s="104" t="s">
        <v>44</v>
      </c>
      <c r="G3847" s="106"/>
      <c r="H3847" s="76" t="s">
        <v>1</v>
      </c>
      <c r="I3847" s="105"/>
      <c r="K3847" s="140" t="str">
        <f t="shared" si="183"/>
        <v>社政業務-社會福利-青少年兒童福利-獎補助費-對國內團體之捐助</v>
      </c>
      <c r="L3847" s="140" t="str">
        <f t="shared" si="184"/>
        <v>113年公共化及準公共托嬰中心照顧比優化獎助</v>
      </c>
      <c r="M3847" s="40" t="str">
        <f t="shared" si="185"/>
        <v>臺中市私立喜寶托嬰中心</v>
      </c>
    </row>
    <row r="3848" spans="1:13" ht="75">
      <c r="A3848" s="102" t="s">
        <v>3955</v>
      </c>
      <c r="B3848" s="102" t="s">
        <v>3968</v>
      </c>
      <c r="C3848" s="102" t="s">
        <v>3017</v>
      </c>
      <c r="D3848" s="102" t="s">
        <v>2795</v>
      </c>
      <c r="E3848" s="103">
        <v>154</v>
      </c>
      <c r="F3848" s="104" t="s">
        <v>44</v>
      </c>
      <c r="G3848" s="106"/>
      <c r="H3848" s="76" t="s">
        <v>1</v>
      </c>
      <c r="I3848" s="105"/>
      <c r="K3848" s="140" t="str">
        <f t="shared" si="183"/>
        <v>社政業務-社會福利-青少年兒童福利-獎補助費-對國內團體之捐助</v>
      </c>
      <c r="L3848" s="140" t="str">
        <f t="shared" si="184"/>
        <v>113年公共化及準公共托嬰中心照顧比優化獎助</v>
      </c>
      <c r="M3848" s="40" t="str">
        <f t="shared" si="185"/>
        <v>臺中市私立愛寶托嬰中心顧淑真</v>
      </c>
    </row>
    <row r="3849" spans="1:13" ht="75">
      <c r="A3849" s="102" t="s">
        <v>3955</v>
      </c>
      <c r="B3849" s="102" t="s">
        <v>3968</v>
      </c>
      <c r="C3849" s="102" t="s">
        <v>2977</v>
      </c>
      <c r="D3849" s="102" t="s">
        <v>2795</v>
      </c>
      <c r="E3849" s="103">
        <v>250</v>
      </c>
      <c r="F3849" s="104" t="s">
        <v>44</v>
      </c>
      <c r="G3849" s="106"/>
      <c r="H3849" s="76" t="s">
        <v>1</v>
      </c>
      <c r="I3849" s="105"/>
      <c r="K3849" s="140" t="str">
        <f t="shared" si="183"/>
        <v>社政業務-社會福利-青少年兒童福利-獎補助費-對國內團體之捐助</v>
      </c>
      <c r="L3849" s="140" t="str">
        <f t="shared" si="184"/>
        <v>113年公共化及準公共托嬰中心照顧比優化獎助</v>
      </c>
      <c r="M3849" s="40" t="str">
        <f t="shared" si="185"/>
        <v>臺中市私立淳瑟托嬰中心</v>
      </c>
    </row>
    <row r="3850" spans="1:13" ht="75">
      <c r="A3850" s="102" t="s">
        <v>3955</v>
      </c>
      <c r="B3850" s="102" t="s">
        <v>3968</v>
      </c>
      <c r="C3850" s="102" t="s">
        <v>2995</v>
      </c>
      <c r="D3850" s="102" t="s">
        <v>2795</v>
      </c>
      <c r="E3850" s="103">
        <v>133</v>
      </c>
      <c r="F3850" s="104" t="s">
        <v>44</v>
      </c>
      <c r="G3850" s="106"/>
      <c r="H3850" s="76" t="s">
        <v>1</v>
      </c>
      <c r="I3850" s="105"/>
      <c r="K3850" s="140" t="str">
        <f t="shared" si="183"/>
        <v>社政業務-社會福利-青少年兒童福利-獎補助費-對國內團體之捐助</v>
      </c>
      <c r="L3850" s="140" t="str">
        <f t="shared" si="184"/>
        <v>113年公共化及準公共托嬰中心照顧比優化獎助</v>
      </c>
      <c r="M3850" s="40" t="str">
        <f t="shared" si="185"/>
        <v>臺中市私立上安托嬰中心</v>
      </c>
    </row>
    <row r="3851" spans="1:13" ht="75">
      <c r="A3851" s="102" t="s">
        <v>3955</v>
      </c>
      <c r="B3851" s="102" t="s">
        <v>3968</v>
      </c>
      <c r="C3851" s="102" t="s">
        <v>2978</v>
      </c>
      <c r="D3851" s="102" t="s">
        <v>2795</v>
      </c>
      <c r="E3851" s="103">
        <v>243</v>
      </c>
      <c r="F3851" s="104" t="s">
        <v>44</v>
      </c>
      <c r="G3851" s="106"/>
      <c r="H3851" s="76" t="s">
        <v>1</v>
      </c>
      <c r="I3851" s="105"/>
      <c r="K3851" s="140" t="str">
        <f t="shared" si="183"/>
        <v>社政業務-社會福利-青少年兒童福利-獎補助費-對國內團體之捐助</v>
      </c>
      <c r="L3851" s="140" t="str">
        <f t="shared" si="184"/>
        <v>113年公共化及準公共托嬰中心照顧比優化獎助</v>
      </c>
      <c r="M3851" s="40" t="str">
        <f t="shared" si="185"/>
        <v>台中市私立肯格魯托嬰中心</v>
      </c>
    </row>
    <row r="3852" spans="1:13" ht="75">
      <c r="A3852" s="102" t="s">
        <v>3955</v>
      </c>
      <c r="B3852" s="102" t="s">
        <v>3956</v>
      </c>
      <c r="C3852" s="102" t="s">
        <v>3038</v>
      </c>
      <c r="D3852" s="102" t="s">
        <v>2795</v>
      </c>
      <c r="E3852" s="103">
        <v>5</v>
      </c>
      <c r="F3852" s="104" t="s">
        <v>44</v>
      </c>
      <c r="G3852" s="106"/>
      <c r="H3852" s="76" t="s">
        <v>1</v>
      </c>
      <c r="I3852" s="105"/>
      <c r="K3852" s="140" t="str">
        <f t="shared" si="183"/>
        <v>社政業務-社會福利-青少年兒童福利-獎補助費-對國內團體之捐助</v>
      </c>
      <c r="L3852" s="140" t="str">
        <f t="shared" si="184"/>
        <v>育有未滿二歲兒童育兒津貼親職教育講座</v>
      </c>
      <c r="M3852" s="40" t="str">
        <f t="shared" si="185"/>
        <v>臺中市私立小熊多元智慧梧棲托嬰中心</v>
      </c>
    </row>
    <row r="3853" spans="1:13" ht="75">
      <c r="A3853" s="102" t="s">
        <v>3955</v>
      </c>
      <c r="B3853" s="102" t="s">
        <v>3956</v>
      </c>
      <c r="C3853" s="102" t="s">
        <v>3582</v>
      </c>
      <c r="D3853" s="102" t="s">
        <v>2795</v>
      </c>
      <c r="E3853" s="103">
        <v>17</v>
      </c>
      <c r="F3853" s="104" t="s">
        <v>44</v>
      </c>
      <c r="G3853" s="106"/>
      <c r="H3853" s="76" t="s">
        <v>1</v>
      </c>
      <c r="I3853" s="105"/>
      <c r="K3853" s="140" t="str">
        <f t="shared" si="183"/>
        <v>社政業務-社會福利-青少年兒童福利-獎補助費-對國內團體之捐助</v>
      </c>
      <c r="L3853" s="140" t="str">
        <f t="shared" si="184"/>
        <v>育有未滿二歲兒童育兒津貼親職教育講座</v>
      </c>
      <c r="M3853" s="40" t="str">
        <f t="shared" si="185"/>
        <v>社團法人臺中市春天兒童教育發展協會</v>
      </c>
    </row>
    <row r="3854" spans="1:13" ht="75">
      <c r="A3854" s="102" t="s">
        <v>3955</v>
      </c>
      <c r="B3854" s="102" t="s">
        <v>3992</v>
      </c>
      <c r="C3854" s="102" t="s">
        <v>3977</v>
      </c>
      <c r="D3854" s="102" t="s">
        <v>2795</v>
      </c>
      <c r="E3854" s="103">
        <v>68</v>
      </c>
      <c r="F3854" s="104" t="s">
        <v>44</v>
      </c>
      <c r="G3854" s="106"/>
      <c r="H3854" s="76" t="s">
        <v>1</v>
      </c>
      <c r="I3854" s="105"/>
      <c r="K3854" s="140" t="str">
        <f t="shared" si="183"/>
        <v>社政業務-社會福利-青少年兒童福利-獎補助費-對國內團體之捐助</v>
      </c>
      <c r="L3854" s="140" t="str">
        <f t="shared" si="184"/>
        <v>臺中市西區Mini親子館</v>
      </c>
      <c r="M3854" s="40" t="str">
        <f t="shared" si="185"/>
        <v>社團法人臺中市香柏木健康關懷協會</v>
      </c>
    </row>
    <row r="3855" spans="1:13" ht="75">
      <c r="A3855" s="102" t="s">
        <v>3955</v>
      </c>
      <c r="B3855" s="102" t="s">
        <v>3993</v>
      </c>
      <c r="C3855" s="102" t="s">
        <v>3555</v>
      </c>
      <c r="D3855" s="102" t="s">
        <v>2795</v>
      </c>
      <c r="E3855" s="103">
        <v>49</v>
      </c>
      <c r="F3855" s="104" t="s">
        <v>44</v>
      </c>
      <c r="G3855" s="106"/>
      <c r="H3855" s="76" t="s">
        <v>1</v>
      </c>
      <c r="I3855" s="105"/>
      <c r="K3855" s="140" t="str">
        <f t="shared" si="183"/>
        <v>社政業務-社會福利-青少年兒童福利-獎補助費-對國內團體之捐助</v>
      </c>
      <c r="L3855" s="140" t="str">
        <f t="shared" si="184"/>
        <v>臺中市大雅區小衛星-113年兒少及家庭社區支持服務方案</v>
      </c>
      <c r="M3855" s="40" t="str">
        <f t="shared" si="185"/>
        <v>社團法人台灣基督教社會關懷協會</v>
      </c>
    </row>
    <row r="3856" spans="1:13" ht="75">
      <c r="A3856" s="102" t="s">
        <v>3955</v>
      </c>
      <c r="B3856" s="102" t="s">
        <v>3968</v>
      </c>
      <c r="C3856" s="102" t="s">
        <v>3570</v>
      </c>
      <c r="D3856" s="102" t="s">
        <v>2795</v>
      </c>
      <c r="E3856" s="103">
        <v>228</v>
      </c>
      <c r="F3856" s="104" t="s">
        <v>44</v>
      </c>
      <c r="G3856" s="106"/>
      <c r="H3856" s="76" t="s">
        <v>1</v>
      </c>
      <c r="I3856" s="105"/>
      <c r="K3856" s="140" t="str">
        <f t="shared" si="183"/>
        <v>社政業務-社會福利-青少年兒童福利-獎補助費-對國內團體之捐助</v>
      </c>
      <c r="L3856" s="140" t="str">
        <f t="shared" si="184"/>
        <v>113年公共化及準公共托嬰中心照顧比優化獎助</v>
      </c>
      <c r="M3856" s="40" t="str">
        <f t="shared" si="185"/>
        <v>臺中市私立芊悅托嬰中心</v>
      </c>
    </row>
    <row r="3857" spans="1:13" ht="75">
      <c r="A3857" s="102" t="s">
        <v>3955</v>
      </c>
      <c r="B3857" s="102" t="s">
        <v>3968</v>
      </c>
      <c r="C3857" s="102" t="s">
        <v>2947</v>
      </c>
      <c r="D3857" s="102" t="s">
        <v>2795</v>
      </c>
      <c r="E3857" s="103">
        <v>237</v>
      </c>
      <c r="F3857" s="104" t="s">
        <v>44</v>
      </c>
      <c r="G3857" s="106"/>
      <c r="H3857" s="76" t="s">
        <v>1</v>
      </c>
      <c r="I3857" s="105"/>
      <c r="K3857" s="140" t="str">
        <f t="shared" si="183"/>
        <v>社政業務-社會福利-青少年兒童福利-獎補助費-對國內團體之捐助</v>
      </c>
      <c r="L3857" s="140" t="str">
        <f t="shared" si="184"/>
        <v>113年公共化及準公共托嬰中心照顧比優化獎助</v>
      </c>
      <c r="M3857" s="40" t="str">
        <f t="shared" si="185"/>
        <v>臺中市私立手中寶托嬰中心林惠珍</v>
      </c>
    </row>
    <row r="3858" spans="1:13" ht="75">
      <c r="A3858" s="102" t="s">
        <v>3955</v>
      </c>
      <c r="B3858" s="102" t="s">
        <v>3968</v>
      </c>
      <c r="C3858" s="102" t="s">
        <v>3006</v>
      </c>
      <c r="D3858" s="102" t="s">
        <v>2795</v>
      </c>
      <c r="E3858" s="65">
        <v>155</v>
      </c>
      <c r="F3858" s="104" t="s">
        <v>44</v>
      </c>
      <c r="G3858" s="106"/>
      <c r="H3858" s="76" t="s">
        <v>1</v>
      </c>
      <c r="I3858" s="105"/>
      <c r="K3858" s="140" t="str">
        <f t="shared" si="183"/>
        <v>社政業務-社會福利-青少年兒童福利-獎補助費-對國內團體之捐助</v>
      </c>
      <c r="L3858" s="140" t="str">
        <f t="shared" si="184"/>
        <v>113年公共化及準公共托嬰中心照顧比優化獎助</v>
      </c>
      <c r="M3858" s="40" t="str">
        <f t="shared" si="185"/>
        <v>臺中市私立喜禾托嬰中心</v>
      </c>
    </row>
    <row r="3859" spans="1:13" ht="75">
      <c r="A3859" s="102" t="s">
        <v>3955</v>
      </c>
      <c r="B3859" s="102" t="s">
        <v>3968</v>
      </c>
      <c r="C3859" s="102" t="s">
        <v>2997</v>
      </c>
      <c r="D3859" s="102" t="s">
        <v>2795</v>
      </c>
      <c r="E3859" s="103">
        <v>154</v>
      </c>
      <c r="F3859" s="104" t="s">
        <v>44</v>
      </c>
      <c r="G3859" s="106"/>
      <c r="H3859" s="76" t="s">
        <v>1</v>
      </c>
      <c r="I3859" s="105"/>
      <c r="K3859" s="140" t="str">
        <f t="shared" si="183"/>
        <v>社政業務-社會福利-青少年兒童福利-獎補助費-對國內團體之捐助</v>
      </c>
      <c r="L3859" s="140" t="str">
        <f t="shared" si="184"/>
        <v>113年公共化及準公共托嬰中心照顧比優化獎助</v>
      </c>
      <c r="M3859" s="40" t="str">
        <f t="shared" si="185"/>
        <v>臺中市私立渤斯貝爾托嬰中心</v>
      </c>
    </row>
    <row r="3860" spans="1:13" ht="75">
      <c r="A3860" s="102" t="s">
        <v>3955</v>
      </c>
      <c r="B3860" s="102" t="s">
        <v>3968</v>
      </c>
      <c r="C3860" s="102" t="s">
        <v>2942</v>
      </c>
      <c r="D3860" s="102" t="s">
        <v>2795</v>
      </c>
      <c r="E3860" s="103">
        <v>248</v>
      </c>
      <c r="F3860" s="104" t="s">
        <v>44</v>
      </c>
      <c r="G3860" s="106"/>
      <c r="H3860" s="76" t="s">
        <v>1</v>
      </c>
      <c r="I3860" s="105"/>
      <c r="K3860" s="140" t="str">
        <f t="shared" si="183"/>
        <v>社政業務-社會福利-青少年兒童福利-獎補助費-對國內團體之捐助</v>
      </c>
      <c r="L3860" s="140" t="str">
        <f t="shared" si="184"/>
        <v>113年公共化及準公共托嬰中心照顧比優化獎助</v>
      </c>
      <c r="M3860" s="40" t="str">
        <f t="shared" si="185"/>
        <v>臺中市私立東華托嬰中心陳慧宜</v>
      </c>
    </row>
    <row r="3861" spans="1:13" ht="75">
      <c r="A3861" s="102" t="s">
        <v>3955</v>
      </c>
      <c r="B3861" s="102" t="s">
        <v>3968</v>
      </c>
      <c r="C3861" s="102" t="s">
        <v>2992</v>
      </c>
      <c r="D3861" s="102" t="s">
        <v>2795</v>
      </c>
      <c r="E3861" s="103">
        <v>358</v>
      </c>
      <c r="F3861" s="104" t="s">
        <v>44</v>
      </c>
      <c r="G3861" s="106"/>
      <c r="H3861" s="76" t="s">
        <v>1</v>
      </c>
      <c r="I3861" s="105"/>
      <c r="K3861" s="140" t="str">
        <f t="shared" si="183"/>
        <v>社政業務-社會福利-青少年兒童福利-獎補助費-對國內團體之捐助</v>
      </c>
      <c r="L3861" s="140" t="str">
        <f t="shared" si="184"/>
        <v>113年公共化及準公共托嬰中心照顧比優化獎助</v>
      </c>
      <c r="M3861" s="40" t="str">
        <f t="shared" si="185"/>
        <v>臺中市私立1000天育兒托嬰中心</v>
      </c>
    </row>
    <row r="3862" spans="1:13" ht="75">
      <c r="A3862" s="102" t="s">
        <v>3955</v>
      </c>
      <c r="B3862" s="102" t="s">
        <v>3968</v>
      </c>
      <c r="C3862" s="102" t="s">
        <v>2976</v>
      </c>
      <c r="D3862" s="102" t="s">
        <v>2795</v>
      </c>
      <c r="E3862" s="65">
        <v>117</v>
      </c>
      <c r="F3862" s="104" t="s">
        <v>44</v>
      </c>
      <c r="G3862" s="106"/>
      <c r="H3862" s="76" t="s">
        <v>1</v>
      </c>
      <c r="I3862" s="105"/>
      <c r="K3862" s="140" t="str">
        <f t="shared" si="183"/>
        <v>社政業務-社會福利-青少年兒童福利-獎補助費-對國內團體之捐助</v>
      </c>
      <c r="L3862" s="140" t="str">
        <f t="shared" si="184"/>
        <v>113年公共化及準公共托嬰中心照顧比優化獎助</v>
      </c>
      <c r="M3862" s="40" t="str">
        <f t="shared" si="185"/>
        <v>臺中市私立樂芙兒經貿托嬰中心</v>
      </c>
    </row>
    <row r="3863" spans="1:13" ht="75">
      <c r="A3863" s="102" t="s">
        <v>3955</v>
      </c>
      <c r="B3863" s="102" t="s">
        <v>3968</v>
      </c>
      <c r="C3863" s="102" t="s">
        <v>3003</v>
      </c>
      <c r="D3863" s="102" t="s">
        <v>2795</v>
      </c>
      <c r="E3863" s="103">
        <v>403</v>
      </c>
      <c r="F3863" s="104" t="s">
        <v>44</v>
      </c>
      <c r="G3863" s="106"/>
      <c r="H3863" s="76" t="s">
        <v>1</v>
      </c>
      <c r="I3863" s="105"/>
      <c r="K3863" s="140" t="str">
        <f t="shared" si="183"/>
        <v>社政業務-社會福利-青少年兒童福利-獎補助費-對國內團體之捐助</v>
      </c>
      <c r="L3863" s="140" t="str">
        <f t="shared" si="184"/>
        <v>113年公共化及準公共托嬰中心照顧比優化獎助</v>
      </c>
      <c r="M3863" s="40" t="str">
        <f t="shared" si="185"/>
        <v>臺中市私立喬凱立托嬰中心黃采芝</v>
      </c>
    </row>
    <row r="3864" spans="1:13" ht="75">
      <c r="A3864" s="102" t="s">
        <v>3955</v>
      </c>
      <c r="B3864" s="102" t="s">
        <v>3968</v>
      </c>
      <c r="C3864" s="102" t="s">
        <v>2990</v>
      </c>
      <c r="D3864" s="102" t="s">
        <v>2795</v>
      </c>
      <c r="E3864" s="103">
        <v>125</v>
      </c>
      <c r="F3864" s="104" t="s">
        <v>44</v>
      </c>
      <c r="G3864" s="106"/>
      <c r="H3864" s="76" t="s">
        <v>1</v>
      </c>
      <c r="I3864" s="105"/>
      <c r="K3864" s="140" t="str">
        <f t="shared" si="183"/>
        <v>社政業務-社會福利-青少年兒童福利-獎補助費-對國內團體之捐助</v>
      </c>
      <c r="L3864" s="140" t="str">
        <f t="shared" si="184"/>
        <v>113年公共化及準公共托嬰中心照顧比優化獎助</v>
      </c>
      <c r="M3864" s="40" t="str">
        <f t="shared" si="185"/>
        <v>臺中市私立愛兒園托嬰中心</v>
      </c>
    </row>
    <row r="3865" spans="1:13" ht="75">
      <c r="A3865" s="102" t="s">
        <v>3955</v>
      </c>
      <c r="B3865" s="102" t="s">
        <v>3968</v>
      </c>
      <c r="C3865" s="102" t="s">
        <v>2962</v>
      </c>
      <c r="D3865" s="102" t="s">
        <v>2795</v>
      </c>
      <c r="E3865" s="103">
        <v>125</v>
      </c>
      <c r="F3865" s="104" t="s">
        <v>44</v>
      </c>
      <c r="G3865" s="106"/>
      <c r="H3865" s="76" t="s">
        <v>1</v>
      </c>
      <c r="I3865" s="105"/>
      <c r="K3865" s="140" t="str">
        <f t="shared" si="183"/>
        <v>社政業務-社會福利-青少年兒童福利-獎補助費-對國內團體之捐助</v>
      </c>
      <c r="L3865" s="140" t="str">
        <f t="shared" si="184"/>
        <v>113年公共化及準公共托嬰中心照顧比優化獎助</v>
      </c>
      <c r="M3865" s="40" t="str">
        <f t="shared" si="185"/>
        <v>臺中市私立樂艾兒托嬰中心</v>
      </c>
    </row>
    <row r="3866" spans="1:13" ht="75">
      <c r="A3866" s="102" t="s">
        <v>3955</v>
      </c>
      <c r="B3866" s="102" t="s">
        <v>3968</v>
      </c>
      <c r="C3866" s="102" t="s">
        <v>2996</v>
      </c>
      <c r="D3866" s="102" t="s">
        <v>2795</v>
      </c>
      <c r="E3866" s="103">
        <v>236</v>
      </c>
      <c r="F3866" s="104" t="s">
        <v>44</v>
      </c>
      <c r="G3866" s="106"/>
      <c r="H3866" s="76" t="s">
        <v>1</v>
      </c>
      <c r="I3866" s="105"/>
      <c r="K3866" s="140" t="str">
        <f t="shared" si="183"/>
        <v>社政業務-社會福利-青少年兒童福利-獎補助費-對國內團體之捐助</v>
      </c>
      <c r="L3866" s="140" t="str">
        <f t="shared" si="184"/>
        <v>113年公共化及準公共托嬰中心照顧比優化獎助</v>
      </c>
      <c r="M3866" s="40" t="str">
        <f t="shared" si="185"/>
        <v>臺中市私立皇家寶貝托嬰中心李淑娟</v>
      </c>
    </row>
    <row r="3867" spans="1:13" ht="75">
      <c r="A3867" s="102" t="s">
        <v>3955</v>
      </c>
      <c r="B3867" s="102" t="s">
        <v>3956</v>
      </c>
      <c r="C3867" s="102" t="s">
        <v>3582</v>
      </c>
      <c r="D3867" s="102" t="s">
        <v>2795</v>
      </c>
      <c r="E3867" s="103">
        <v>20</v>
      </c>
      <c r="F3867" s="104" t="s">
        <v>44</v>
      </c>
      <c r="G3867" s="106"/>
      <c r="H3867" s="76" t="s">
        <v>1</v>
      </c>
      <c r="I3867" s="105"/>
      <c r="K3867" s="140" t="str">
        <f t="shared" si="183"/>
        <v>社政業務-社會福利-青少年兒童福利-獎補助費-對國內團體之捐助</v>
      </c>
      <c r="L3867" s="140" t="str">
        <f t="shared" si="184"/>
        <v>育有未滿二歲兒童育兒津貼親職教育講座</v>
      </c>
      <c r="M3867" s="40" t="str">
        <f t="shared" si="185"/>
        <v>社團法人臺中市春天兒童教育發展協會</v>
      </c>
    </row>
    <row r="3868" spans="1:13" ht="75">
      <c r="A3868" s="102" t="s">
        <v>3955</v>
      </c>
      <c r="B3868" s="102" t="s">
        <v>3956</v>
      </c>
      <c r="C3868" s="102" t="s">
        <v>3994</v>
      </c>
      <c r="D3868" s="102" t="s">
        <v>2795</v>
      </c>
      <c r="E3868" s="103">
        <v>72</v>
      </c>
      <c r="F3868" s="104" t="s">
        <v>44</v>
      </c>
      <c r="G3868" s="106"/>
      <c r="H3868" s="76" t="s">
        <v>1</v>
      </c>
      <c r="I3868" s="105"/>
      <c r="K3868" s="140" t="str">
        <f t="shared" si="183"/>
        <v>社政業務-社會福利-青少年兒童福利-獎補助費-對國內團體之捐助</v>
      </c>
      <c r="L3868" s="140" t="str">
        <f t="shared" si="184"/>
        <v>育有未滿二歲兒童育兒津貼親職教育講座</v>
      </c>
      <c r="M3868" s="40" t="str">
        <f t="shared" si="185"/>
        <v>臺中市西屯區福恩社區發展協會</v>
      </c>
    </row>
    <row r="3869" spans="1:13" ht="75">
      <c r="A3869" s="102" t="s">
        <v>3955</v>
      </c>
      <c r="B3869" s="102" t="s">
        <v>3995</v>
      </c>
      <c r="C3869" s="102" t="s">
        <v>3562</v>
      </c>
      <c r="D3869" s="102" t="s">
        <v>2795</v>
      </c>
      <c r="E3869" s="103">
        <v>447</v>
      </c>
      <c r="F3869" s="104" t="s">
        <v>44</v>
      </c>
      <c r="G3869" s="106"/>
      <c r="H3869" s="76" t="s">
        <v>1</v>
      </c>
      <c r="I3869" s="105"/>
      <c r="K3869" s="140" t="str">
        <f t="shared" si="183"/>
        <v>社政業務-社會福利-青少年兒童福利-獎補助費-對國內團體之捐助</v>
      </c>
      <c r="L3869" s="140" t="str">
        <f t="shared" si="184"/>
        <v>臺中市西屯區小衛星-113年兒少及家庭社區支持服務方案</v>
      </c>
      <c r="M3869" s="40" t="str">
        <f t="shared" si="185"/>
        <v>社團法人中華民國扶弱成長協會</v>
      </c>
    </row>
    <row r="3870" spans="1:13" ht="75">
      <c r="A3870" s="102" t="s">
        <v>3955</v>
      </c>
      <c r="B3870" s="102" t="s">
        <v>3995</v>
      </c>
      <c r="C3870" s="102" t="s">
        <v>3562</v>
      </c>
      <c r="D3870" s="102" t="s">
        <v>2795</v>
      </c>
      <c r="E3870" s="103">
        <v>315</v>
      </c>
      <c r="F3870" s="104" t="s">
        <v>44</v>
      </c>
      <c r="G3870" s="106"/>
      <c r="H3870" s="76" t="s">
        <v>1</v>
      </c>
      <c r="I3870" s="105"/>
      <c r="K3870" s="140" t="str">
        <f t="shared" si="183"/>
        <v>社政業務-社會福利-青少年兒童福利-獎補助費-對國內團體之捐助</v>
      </c>
      <c r="L3870" s="140" t="str">
        <f t="shared" si="184"/>
        <v>臺中市西屯區小衛星-113年兒少及家庭社區支持服務方案</v>
      </c>
      <c r="M3870" s="40" t="str">
        <f t="shared" si="185"/>
        <v>社團法人中華民國扶弱成長協會</v>
      </c>
    </row>
    <row r="3871" spans="1:13" ht="75">
      <c r="A3871" s="102" t="s">
        <v>3955</v>
      </c>
      <c r="B3871" s="102" t="s">
        <v>3996</v>
      </c>
      <c r="C3871" s="102" t="s">
        <v>3997</v>
      </c>
      <c r="D3871" s="102" t="s">
        <v>2795</v>
      </c>
      <c r="E3871" s="103">
        <v>20</v>
      </c>
      <c r="F3871" s="104" t="s">
        <v>44</v>
      </c>
      <c r="G3871" s="106"/>
      <c r="H3871" s="76" t="s">
        <v>1</v>
      </c>
      <c r="I3871" s="105"/>
      <c r="K3871" s="140" t="str">
        <f t="shared" si="183"/>
        <v>社政業務-社會福利-青少年兒童福利-獎補助費-對國內團體之捐助</v>
      </c>
      <c r="L3871" s="140" t="str">
        <f t="shared" si="184"/>
        <v>113年教師節表揚活動</v>
      </c>
      <c r="M3871" s="40" t="str">
        <f t="shared" si="185"/>
        <v>社團法人台中市幼兒教育暨福利協會</v>
      </c>
    </row>
    <row r="3872" spans="1:13" ht="75">
      <c r="A3872" s="102" t="s">
        <v>3955</v>
      </c>
      <c r="B3872" s="102" t="s">
        <v>3998</v>
      </c>
      <c r="C3872" s="102" t="s">
        <v>3999</v>
      </c>
      <c r="D3872" s="102" t="s">
        <v>2795</v>
      </c>
      <c r="E3872" s="103">
        <v>3</v>
      </c>
      <c r="F3872" s="104" t="s">
        <v>44</v>
      </c>
      <c r="G3872" s="106"/>
      <c r="H3872" s="76" t="s">
        <v>1</v>
      </c>
      <c r="I3872" s="105"/>
      <c r="K3872" s="140" t="str">
        <f t="shared" si="183"/>
        <v>社政業務-社會福利-青少年兒童福利-獎補助費-對國內團體之捐助</v>
      </c>
      <c r="L3872" s="140" t="str">
        <f t="shared" si="184"/>
        <v>兒童口腔衛生與保健課程</v>
      </c>
      <c r="M3872" s="40" t="str">
        <f t="shared" si="185"/>
        <v>臺中市私立童心托嬰中心謝珮華</v>
      </c>
    </row>
    <row r="3873" spans="1:13" ht="75">
      <c r="A3873" s="102" t="s">
        <v>3955</v>
      </c>
      <c r="B3873" s="102" t="s">
        <v>3968</v>
      </c>
      <c r="C3873" s="102" t="s">
        <v>2954</v>
      </c>
      <c r="D3873" s="102" t="s">
        <v>2795</v>
      </c>
      <c r="E3873" s="103">
        <v>207</v>
      </c>
      <c r="F3873" s="104" t="s">
        <v>44</v>
      </c>
      <c r="G3873" s="106"/>
      <c r="H3873" s="76" t="s">
        <v>1</v>
      </c>
      <c r="I3873" s="105"/>
      <c r="K3873" s="140" t="str">
        <f t="shared" si="183"/>
        <v>社政業務-社會福利-青少年兒童福利-獎補助費-對國內團體之捐助</v>
      </c>
      <c r="L3873" s="140" t="str">
        <f t="shared" si="184"/>
        <v>113年公共化及準公共托嬰中心照顧比優化獎助</v>
      </c>
      <c r="M3873" s="40" t="str">
        <f t="shared" si="185"/>
        <v>臺中市私立大里領袖甜心托嬰中心李織州</v>
      </c>
    </row>
    <row r="3874" spans="1:13" ht="75">
      <c r="A3874" s="102" t="s">
        <v>3955</v>
      </c>
      <c r="B3874" s="102" t="s">
        <v>3968</v>
      </c>
      <c r="C3874" s="102" t="s">
        <v>2956</v>
      </c>
      <c r="D3874" s="102" t="s">
        <v>2795</v>
      </c>
      <c r="E3874" s="103">
        <v>250</v>
      </c>
      <c r="F3874" s="104" t="s">
        <v>44</v>
      </c>
      <c r="G3874" s="106"/>
      <c r="H3874" s="76" t="s">
        <v>1</v>
      </c>
      <c r="I3874" s="105"/>
      <c r="K3874" s="140" t="str">
        <f t="shared" si="183"/>
        <v>社政業務-社會福利-青少年兒童福利-獎補助費-對國內團體之捐助</v>
      </c>
      <c r="L3874" s="140" t="str">
        <f t="shared" si="184"/>
        <v>113年公共化及準公共托嬰中心照顧比優化獎助</v>
      </c>
      <c r="M3874" s="40" t="str">
        <f t="shared" si="185"/>
        <v>臺中市私立莘芽托嬰中心魏可欣</v>
      </c>
    </row>
    <row r="3875" spans="1:13" ht="75">
      <c r="A3875" s="102" t="s">
        <v>3955</v>
      </c>
      <c r="B3875" s="102" t="s">
        <v>3968</v>
      </c>
      <c r="C3875" s="102" t="s">
        <v>4000</v>
      </c>
      <c r="D3875" s="102" t="s">
        <v>2795</v>
      </c>
      <c r="E3875" s="103">
        <v>74</v>
      </c>
      <c r="F3875" s="104" t="s">
        <v>44</v>
      </c>
      <c r="G3875" s="106"/>
      <c r="H3875" s="76" t="s">
        <v>1</v>
      </c>
      <c r="I3875" s="105"/>
      <c r="K3875" s="140" t="str">
        <f t="shared" si="183"/>
        <v>社政業務-社會福利-青少年兒童福利-獎補助費-對國內團體之捐助</v>
      </c>
      <c r="L3875" s="140" t="str">
        <f t="shared" si="184"/>
        <v>113年公共化及準公共托嬰中心照顧比優化獎助</v>
      </c>
      <c r="M3875" s="40" t="str">
        <f t="shared" si="185"/>
        <v>臺中市私立和熙寶貝園托嬰中心洪河熙</v>
      </c>
    </row>
    <row r="3876" spans="1:13" ht="75">
      <c r="A3876" s="102" t="s">
        <v>3955</v>
      </c>
      <c r="B3876" s="102" t="s">
        <v>3968</v>
      </c>
      <c r="C3876" s="102" t="s">
        <v>2998</v>
      </c>
      <c r="D3876" s="102" t="s">
        <v>2795</v>
      </c>
      <c r="E3876" s="103">
        <v>219</v>
      </c>
      <c r="F3876" s="104" t="s">
        <v>44</v>
      </c>
      <c r="G3876" s="106"/>
      <c r="H3876" s="76" t="s">
        <v>1</v>
      </c>
      <c r="I3876" s="105"/>
      <c r="K3876" s="140" t="str">
        <f t="shared" si="183"/>
        <v>社政業務-社會福利-青少年兒童福利-獎補助費-對國內團體之捐助</v>
      </c>
      <c r="L3876" s="140" t="str">
        <f t="shared" si="184"/>
        <v>113年公共化及準公共托嬰中心照顧比優化獎助</v>
      </c>
      <c r="M3876" s="40" t="str">
        <f t="shared" si="185"/>
        <v>臺中市私立摩爾托嬰中心傅憲偉</v>
      </c>
    </row>
    <row r="3877" spans="1:13" ht="75">
      <c r="A3877" s="102" t="s">
        <v>3955</v>
      </c>
      <c r="B3877" s="102" t="s">
        <v>3968</v>
      </c>
      <c r="C3877" s="102" t="s">
        <v>4001</v>
      </c>
      <c r="D3877" s="102" t="s">
        <v>2795</v>
      </c>
      <c r="E3877" s="65">
        <v>111</v>
      </c>
      <c r="F3877" s="104" t="s">
        <v>44</v>
      </c>
      <c r="G3877" s="106"/>
      <c r="H3877" s="76" t="s">
        <v>1</v>
      </c>
      <c r="I3877" s="105"/>
      <c r="K3877" s="140" t="str">
        <f t="shared" si="183"/>
        <v>社政業務-社會福利-青少年兒童福利-獎補助費-對國內團體之捐助</v>
      </c>
      <c r="L3877" s="140" t="str">
        <f t="shared" si="184"/>
        <v>113年公共化及準公共托嬰中心照顧比優化獎助</v>
      </c>
      <c r="M3877" s="40" t="str">
        <f t="shared" si="185"/>
        <v>臺中市私立小豆島托嬰中心</v>
      </c>
    </row>
    <row r="3878" spans="1:13" ht="75">
      <c r="A3878" s="102" t="s">
        <v>3955</v>
      </c>
      <c r="B3878" s="102" t="s">
        <v>3968</v>
      </c>
      <c r="C3878" s="102" t="s">
        <v>3038</v>
      </c>
      <c r="D3878" s="102" t="s">
        <v>2795</v>
      </c>
      <c r="E3878" s="103">
        <v>524</v>
      </c>
      <c r="F3878" s="104" t="s">
        <v>44</v>
      </c>
      <c r="G3878" s="106"/>
      <c r="H3878" s="76" t="s">
        <v>1</v>
      </c>
      <c r="I3878" s="105"/>
      <c r="K3878" s="140" t="str">
        <f t="shared" si="183"/>
        <v>社政業務-社會福利-青少年兒童福利-獎補助費-對國內團體之捐助</v>
      </c>
      <c r="L3878" s="140" t="str">
        <f t="shared" si="184"/>
        <v>113年公共化及準公共托嬰中心照顧比優化獎助</v>
      </c>
      <c r="M3878" s="40" t="str">
        <f t="shared" si="185"/>
        <v>臺中市私立小熊多元智慧梧棲托嬰中心</v>
      </c>
    </row>
    <row r="3879" spans="1:13" ht="75">
      <c r="A3879" s="102" t="s">
        <v>3955</v>
      </c>
      <c r="B3879" s="102" t="s">
        <v>3968</v>
      </c>
      <c r="C3879" s="102" t="s">
        <v>3028</v>
      </c>
      <c r="D3879" s="102" t="s">
        <v>2795</v>
      </c>
      <c r="E3879" s="103">
        <v>120</v>
      </c>
      <c r="F3879" s="104" t="s">
        <v>44</v>
      </c>
      <c r="G3879" s="106"/>
      <c r="H3879" s="76" t="s">
        <v>1</v>
      </c>
      <c r="I3879" s="105"/>
      <c r="K3879" s="140" t="str">
        <f t="shared" si="183"/>
        <v>社政業務-社會福利-青少年兒童福利-獎補助費-對國內團體之捐助</v>
      </c>
      <c r="L3879" s="140" t="str">
        <f t="shared" si="184"/>
        <v>113年公共化及準公共托嬰中心照顧比優化獎助</v>
      </c>
      <c r="M3879" s="40" t="str">
        <f t="shared" si="185"/>
        <v>臺中市私立甯甯托嬰中心</v>
      </c>
    </row>
    <row r="3880" spans="1:13" ht="75">
      <c r="A3880" s="102" t="s">
        <v>3955</v>
      </c>
      <c r="B3880" s="102" t="s">
        <v>3968</v>
      </c>
      <c r="C3880" s="102" t="s">
        <v>2999</v>
      </c>
      <c r="D3880" s="102" t="s">
        <v>2795</v>
      </c>
      <c r="E3880" s="103">
        <v>358</v>
      </c>
      <c r="F3880" s="104" t="s">
        <v>44</v>
      </c>
      <c r="G3880" s="106"/>
      <c r="H3880" s="76" t="s">
        <v>1</v>
      </c>
      <c r="I3880" s="105"/>
      <c r="K3880" s="140" t="str">
        <f t="shared" si="183"/>
        <v>社政業務-社會福利-青少年兒童福利-獎補助費-對國內團體之捐助</v>
      </c>
      <c r="L3880" s="140" t="str">
        <f t="shared" si="184"/>
        <v>113年公共化及準公共托嬰中心照顧比優化獎助</v>
      </c>
      <c r="M3880" s="40" t="str">
        <f t="shared" si="185"/>
        <v>臺中市私立承欣托嬰中心鐘凡淇</v>
      </c>
    </row>
    <row r="3881" spans="1:13" ht="75">
      <c r="A3881" s="102" t="s">
        <v>3955</v>
      </c>
      <c r="B3881" s="102" t="s">
        <v>3968</v>
      </c>
      <c r="C3881" s="102" t="s">
        <v>2969</v>
      </c>
      <c r="D3881" s="102" t="s">
        <v>2795</v>
      </c>
      <c r="E3881" s="103">
        <v>111</v>
      </c>
      <c r="F3881" s="104" t="s">
        <v>44</v>
      </c>
      <c r="G3881" s="106"/>
      <c r="H3881" s="76" t="s">
        <v>1</v>
      </c>
      <c r="I3881" s="105"/>
      <c r="K3881" s="140" t="str">
        <f t="shared" si="183"/>
        <v>社政業務-社會福利-青少年兒童福利-獎補助費-對國內團體之捐助</v>
      </c>
      <c r="L3881" s="140" t="str">
        <f t="shared" si="184"/>
        <v>113年公共化及準公共托嬰中心照顧比優化獎助</v>
      </c>
      <c r="M3881" s="40" t="str">
        <f t="shared" si="185"/>
        <v>臺中市私立小腳丫永興托嬰中心劉子崟</v>
      </c>
    </row>
    <row r="3882" spans="1:13" ht="75">
      <c r="A3882" s="102" t="s">
        <v>3955</v>
      </c>
      <c r="B3882" s="102" t="s">
        <v>3968</v>
      </c>
      <c r="C3882" s="102" t="s">
        <v>3010</v>
      </c>
      <c r="D3882" s="102" t="s">
        <v>2795</v>
      </c>
      <c r="E3882" s="103">
        <v>334</v>
      </c>
      <c r="F3882" s="104" t="s">
        <v>44</v>
      </c>
      <c r="G3882" s="106"/>
      <c r="H3882" s="76" t="s">
        <v>1</v>
      </c>
      <c r="I3882" s="105"/>
      <c r="K3882" s="140" t="str">
        <f t="shared" si="183"/>
        <v>社政業務-社會福利-青少年兒童福利-獎補助費-對國內團體之捐助</v>
      </c>
      <c r="L3882" s="140" t="str">
        <f t="shared" si="184"/>
        <v>113年公共化及準公共托嬰中心照顧比優化獎助</v>
      </c>
      <c r="M3882" s="40" t="str">
        <f t="shared" si="185"/>
        <v>臺中市私立咕咕鳥托嬰中心</v>
      </c>
    </row>
    <row r="3883" spans="1:13" ht="75">
      <c r="A3883" s="102" t="s">
        <v>3955</v>
      </c>
      <c r="B3883" s="102" t="s">
        <v>3968</v>
      </c>
      <c r="C3883" s="102" t="s">
        <v>3033</v>
      </c>
      <c r="D3883" s="102" t="s">
        <v>2795</v>
      </c>
      <c r="E3883" s="65">
        <v>110</v>
      </c>
      <c r="F3883" s="104" t="s">
        <v>44</v>
      </c>
      <c r="G3883" s="106"/>
      <c r="H3883" s="76" t="s">
        <v>1</v>
      </c>
      <c r="I3883" s="105"/>
      <c r="K3883" s="140" t="str">
        <f t="shared" si="183"/>
        <v>社政業務-社會福利-青少年兒童福利-獎補助費-對國內團體之捐助</v>
      </c>
      <c r="L3883" s="140" t="str">
        <f t="shared" si="184"/>
        <v>113年公共化及準公共托嬰中心照顧比優化獎助</v>
      </c>
      <c r="M3883" s="40" t="str">
        <f t="shared" si="185"/>
        <v>臺中市私立陽光托嬰中心吳俊熤</v>
      </c>
    </row>
    <row r="3884" spans="1:13" ht="75">
      <c r="A3884" s="102" t="s">
        <v>3955</v>
      </c>
      <c r="B3884" s="102" t="s">
        <v>3956</v>
      </c>
      <c r="C3884" s="102" t="s">
        <v>2966</v>
      </c>
      <c r="D3884" s="102" t="s">
        <v>2795</v>
      </c>
      <c r="E3884" s="65">
        <v>11</v>
      </c>
      <c r="F3884" s="104" t="s">
        <v>44</v>
      </c>
      <c r="G3884" s="106"/>
      <c r="H3884" s="76" t="s">
        <v>1</v>
      </c>
      <c r="I3884" s="105"/>
      <c r="K3884" s="140" t="str">
        <f t="shared" si="183"/>
        <v>社政業務-社會福利-青少年兒童福利-獎補助費-對國內團體之捐助</v>
      </c>
      <c r="L3884" s="140" t="str">
        <f t="shared" si="184"/>
        <v>育有未滿二歲兒童育兒津貼親職教育講座</v>
      </c>
      <c r="M3884" s="40" t="str">
        <f t="shared" si="185"/>
        <v>台中市私立馨苗托嬰中心</v>
      </c>
    </row>
    <row r="3885" spans="1:13" ht="75">
      <c r="A3885" s="102" t="s">
        <v>3955</v>
      </c>
      <c r="B3885" s="102" t="s">
        <v>3956</v>
      </c>
      <c r="C3885" s="102" t="s">
        <v>2939</v>
      </c>
      <c r="D3885" s="102" t="s">
        <v>2795</v>
      </c>
      <c r="E3885" s="103">
        <v>12</v>
      </c>
      <c r="F3885" s="104" t="s">
        <v>44</v>
      </c>
      <c r="G3885" s="106"/>
      <c r="H3885" s="76" t="s">
        <v>1</v>
      </c>
      <c r="I3885" s="105"/>
      <c r="K3885" s="140" t="str">
        <f t="shared" si="183"/>
        <v>社政業務-社會福利-青少年兒童福利-獎補助費-對國內團體之捐助</v>
      </c>
      <c r="L3885" s="140" t="str">
        <f t="shared" si="184"/>
        <v>育有未滿二歲兒童育兒津貼親職教育講座</v>
      </c>
      <c r="M3885" s="40" t="str">
        <f t="shared" si="185"/>
        <v>臺中市私立馨苗安順托嬰中心</v>
      </c>
    </row>
    <row r="3886" spans="1:13" ht="75">
      <c r="A3886" s="102" t="s">
        <v>3955</v>
      </c>
      <c r="B3886" s="102" t="s">
        <v>3968</v>
      </c>
      <c r="C3886" s="102" t="s">
        <v>2985</v>
      </c>
      <c r="D3886" s="102" t="s">
        <v>2795</v>
      </c>
      <c r="E3886" s="103">
        <v>233</v>
      </c>
      <c r="F3886" s="104" t="s">
        <v>44</v>
      </c>
      <c r="G3886" s="106"/>
      <c r="H3886" s="76" t="s">
        <v>1</v>
      </c>
      <c r="I3886" s="105"/>
      <c r="K3886" s="140" t="str">
        <f t="shared" si="183"/>
        <v>社政業務-社會福利-青少年兒童福利-獎補助費-對國內團體之捐助</v>
      </c>
      <c r="L3886" s="140" t="str">
        <f t="shared" si="184"/>
        <v>113年公共化及準公共托嬰中心照顧比優化獎助</v>
      </c>
      <c r="M3886" s="40" t="str">
        <f t="shared" si="185"/>
        <v>臺中市私立樂芙兒托嬰中心陳韋汝</v>
      </c>
    </row>
    <row r="3887" spans="1:13" ht="75">
      <c r="A3887" s="102" t="s">
        <v>3955</v>
      </c>
      <c r="B3887" s="102" t="s">
        <v>3969</v>
      </c>
      <c r="C3887" s="102" t="s">
        <v>2968</v>
      </c>
      <c r="D3887" s="102" t="s">
        <v>2795</v>
      </c>
      <c r="E3887" s="103">
        <v>274</v>
      </c>
      <c r="F3887" s="104" t="s">
        <v>44</v>
      </c>
      <c r="G3887" s="106"/>
      <c r="H3887" s="76" t="s">
        <v>1</v>
      </c>
      <c r="I3887" s="105"/>
      <c r="K3887" s="140" t="str">
        <f t="shared" si="183"/>
        <v>社政業務-社會福利-青少年兒童福利-獎補助費-對國內團體之捐助</v>
      </c>
      <c r="L3887" s="140" t="str">
        <f t="shared" si="184"/>
        <v>提升準公共托嬰中心托育服務品質獎助</v>
      </c>
      <c r="M3887" s="40" t="str">
        <f t="shared" si="185"/>
        <v>臺中市私立美樂地托嬰中心</v>
      </c>
    </row>
    <row r="3888" spans="1:13" ht="75">
      <c r="A3888" s="102" t="s">
        <v>3955</v>
      </c>
      <c r="B3888" s="102" t="s">
        <v>3969</v>
      </c>
      <c r="C3888" s="102" t="s">
        <v>3027</v>
      </c>
      <c r="D3888" s="102" t="s">
        <v>2795</v>
      </c>
      <c r="E3888" s="103">
        <v>277</v>
      </c>
      <c r="F3888" s="104" t="s">
        <v>44</v>
      </c>
      <c r="G3888" s="106"/>
      <c r="H3888" s="76" t="s">
        <v>1</v>
      </c>
      <c r="I3888" s="105"/>
      <c r="K3888" s="140" t="str">
        <f t="shared" si="183"/>
        <v>社政業務-社會福利-青少年兒童福利-獎補助費-對國內團體之捐助</v>
      </c>
      <c r="L3888" s="140" t="str">
        <f t="shared" si="184"/>
        <v>提升準公共托嬰中心托育服務品質獎助</v>
      </c>
      <c r="M3888" s="40" t="str">
        <f t="shared" si="185"/>
        <v>臺中市私立貝姆托嬰中心陳宥榛</v>
      </c>
    </row>
    <row r="3889" spans="1:13" ht="75">
      <c r="A3889" s="102" t="s">
        <v>3955</v>
      </c>
      <c r="B3889" s="102" t="s">
        <v>3969</v>
      </c>
      <c r="C3889" s="102" t="s">
        <v>2971</v>
      </c>
      <c r="D3889" s="102" t="s">
        <v>2795</v>
      </c>
      <c r="E3889" s="103">
        <v>407</v>
      </c>
      <c r="F3889" s="104" t="s">
        <v>44</v>
      </c>
      <c r="G3889" s="106"/>
      <c r="H3889" s="76" t="s">
        <v>1</v>
      </c>
      <c r="I3889" s="105"/>
      <c r="K3889" s="140" t="str">
        <f t="shared" si="183"/>
        <v>社政業務-社會福利-青少年兒童福利-獎補助費-對國內團體之捐助</v>
      </c>
      <c r="L3889" s="140" t="str">
        <f t="shared" si="184"/>
        <v>提升準公共托嬰中心托育服務品質獎助</v>
      </c>
      <c r="M3889" s="40" t="str">
        <f t="shared" si="185"/>
        <v>臺中市私立大語托嬰中心</v>
      </c>
    </row>
    <row r="3890" spans="1:13" ht="75">
      <c r="A3890" s="102" t="s">
        <v>3955</v>
      </c>
      <c r="B3890" s="102" t="s">
        <v>3969</v>
      </c>
      <c r="C3890" s="102" t="s">
        <v>2989</v>
      </c>
      <c r="D3890" s="102" t="s">
        <v>2795</v>
      </c>
      <c r="E3890" s="103">
        <v>407</v>
      </c>
      <c r="F3890" s="104" t="s">
        <v>44</v>
      </c>
      <c r="G3890" s="106"/>
      <c r="H3890" s="76" t="s">
        <v>1</v>
      </c>
      <c r="I3890" s="105"/>
      <c r="K3890" s="140" t="str">
        <f t="shared" si="183"/>
        <v>社政業務-社會福利-青少年兒童福利-獎補助費-對國內團體之捐助</v>
      </c>
      <c r="L3890" s="140" t="str">
        <f t="shared" si="184"/>
        <v>提升準公共托嬰中心托育服務品質獎助</v>
      </c>
      <c r="M3890" s="40" t="str">
        <f t="shared" si="185"/>
        <v>臺中市私立親貝兒托嬰中心</v>
      </c>
    </row>
    <row r="3891" spans="1:13" ht="75">
      <c r="A3891" s="102" t="s">
        <v>3955</v>
      </c>
      <c r="B3891" s="102" t="s">
        <v>3969</v>
      </c>
      <c r="C3891" s="102" t="s">
        <v>3016</v>
      </c>
      <c r="D3891" s="102" t="s">
        <v>2795</v>
      </c>
      <c r="E3891" s="103">
        <v>480</v>
      </c>
      <c r="F3891" s="104" t="s">
        <v>44</v>
      </c>
      <c r="G3891" s="106"/>
      <c r="H3891" s="76" t="s">
        <v>1</v>
      </c>
      <c r="I3891" s="105"/>
      <c r="K3891" s="140" t="str">
        <f t="shared" si="183"/>
        <v>社政業務-社會福利-青少年兒童福利-獎補助費-對國內團體之捐助</v>
      </c>
      <c r="L3891" s="140" t="str">
        <f t="shared" si="184"/>
        <v>提升準公共托嬰中心托育服務品質獎助</v>
      </c>
      <c r="M3891" s="40" t="str">
        <f t="shared" si="185"/>
        <v>臺中市私立文采永定托嬰中心</v>
      </c>
    </row>
    <row r="3892" spans="1:13" ht="75">
      <c r="A3892" s="102" t="s">
        <v>3955</v>
      </c>
      <c r="B3892" s="102" t="s">
        <v>3969</v>
      </c>
      <c r="C3892" s="102" t="s">
        <v>2947</v>
      </c>
      <c r="D3892" s="102" t="s">
        <v>2795</v>
      </c>
      <c r="E3892" s="103">
        <v>412</v>
      </c>
      <c r="F3892" s="104" t="s">
        <v>44</v>
      </c>
      <c r="G3892" s="106"/>
      <c r="H3892" s="76" t="s">
        <v>1</v>
      </c>
      <c r="I3892" s="105"/>
      <c r="K3892" s="140" t="str">
        <f t="shared" si="183"/>
        <v>社政業務-社會福利-青少年兒童福利-獎補助費-對國內團體之捐助</v>
      </c>
      <c r="L3892" s="140" t="str">
        <f t="shared" si="184"/>
        <v>提升準公共托嬰中心托育服務品質獎助</v>
      </c>
      <c r="M3892" s="40" t="str">
        <f t="shared" si="185"/>
        <v>臺中市私立手中寶托嬰中心林惠珍</v>
      </c>
    </row>
    <row r="3893" spans="1:13" ht="75">
      <c r="A3893" s="102" t="s">
        <v>3955</v>
      </c>
      <c r="B3893" s="102" t="s">
        <v>3969</v>
      </c>
      <c r="C3893" s="102" t="s">
        <v>2946</v>
      </c>
      <c r="D3893" s="102" t="s">
        <v>2795</v>
      </c>
      <c r="E3893" s="103">
        <v>486</v>
      </c>
      <c r="F3893" s="104" t="s">
        <v>44</v>
      </c>
      <c r="G3893" s="106"/>
      <c r="H3893" s="76" t="s">
        <v>1</v>
      </c>
      <c r="I3893" s="105"/>
      <c r="K3893" s="140" t="str">
        <f t="shared" si="183"/>
        <v>社政業務-社會福利-青少年兒童福利-獎補助費-對國內團體之捐助</v>
      </c>
      <c r="L3893" s="140" t="str">
        <f t="shared" si="184"/>
        <v>提升準公共托嬰中心托育服務品質獎助</v>
      </c>
      <c r="M3893" s="40" t="str">
        <f t="shared" si="185"/>
        <v>臺中市私立領袖甜心托嬰中心李織州</v>
      </c>
    </row>
    <row r="3894" spans="1:13" ht="75">
      <c r="A3894" s="102" t="s">
        <v>3955</v>
      </c>
      <c r="B3894" s="102" t="s">
        <v>3969</v>
      </c>
      <c r="C3894" s="102" t="s">
        <v>3010</v>
      </c>
      <c r="D3894" s="102" t="s">
        <v>2795</v>
      </c>
      <c r="E3894" s="103">
        <v>689</v>
      </c>
      <c r="F3894" s="104" t="s">
        <v>44</v>
      </c>
      <c r="G3894" s="106"/>
      <c r="H3894" s="76" t="s">
        <v>1</v>
      </c>
      <c r="I3894" s="105"/>
      <c r="K3894" s="140" t="str">
        <f t="shared" si="183"/>
        <v>社政業務-社會福利-青少年兒童福利-獎補助費-對國內團體之捐助</v>
      </c>
      <c r="L3894" s="140" t="str">
        <f t="shared" si="184"/>
        <v>提升準公共托嬰中心托育服務品質獎助</v>
      </c>
      <c r="M3894" s="40" t="str">
        <f t="shared" si="185"/>
        <v>臺中市私立咕咕鳥托嬰中心</v>
      </c>
    </row>
    <row r="3895" spans="1:13" ht="75">
      <c r="A3895" s="102" t="s">
        <v>3955</v>
      </c>
      <c r="B3895" s="102" t="s">
        <v>3969</v>
      </c>
      <c r="C3895" s="102" t="s">
        <v>2925</v>
      </c>
      <c r="D3895" s="102" t="s">
        <v>2795</v>
      </c>
      <c r="E3895" s="103">
        <v>834</v>
      </c>
      <c r="F3895" s="104" t="s">
        <v>44</v>
      </c>
      <c r="G3895" s="106"/>
      <c r="H3895" s="76" t="s">
        <v>1</v>
      </c>
      <c r="I3895" s="105"/>
      <c r="K3895" s="140" t="str">
        <f t="shared" si="183"/>
        <v>社政業務-社會福利-青少年兒童福利-獎補助費-對國內團體之捐助</v>
      </c>
      <c r="L3895" s="140" t="str">
        <f t="shared" si="184"/>
        <v>提升準公共托嬰中心托育服務品質獎助</v>
      </c>
      <c r="M3895" s="40" t="str">
        <f t="shared" si="185"/>
        <v>臺中市私立上元得福托嬰中心林韋伶</v>
      </c>
    </row>
    <row r="3896" spans="1:13" ht="75">
      <c r="A3896" s="102" t="s">
        <v>3955</v>
      </c>
      <c r="B3896" s="102" t="s">
        <v>3968</v>
      </c>
      <c r="C3896" s="102" t="s">
        <v>2949</v>
      </c>
      <c r="D3896" s="102" t="s">
        <v>2795</v>
      </c>
      <c r="E3896" s="103">
        <v>115</v>
      </c>
      <c r="F3896" s="104" t="s">
        <v>44</v>
      </c>
      <c r="G3896" s="106"/>
      <c r="H3896" s="76" t="s">
        <v>1</v>
      </c>
      <c r="I3896" s="105"/>
      <c r="K3896" s="140" t="str">
        <f t="shared" si="183"/>
        <v>社政業務-社會福利-青少年兒童福利-獎補助費-對國內團體之捐助</v>
      </c>
      <c r="L3896" s="140" t="str">
        <f t="shared" si="184"/>
        <v>113年公共化及準公共托嬰中心照顧比優化獎助</v>
      </c>
      <c r="M3896" s="40" t="str">
        <f t="shared" si="185"/>
        <v>臺中市私立小腳ㄚ托嬰中心</v>
      </c>
    </row>
    <row r="3897" spans="1:13" ht="75">
      <c r="A3897" s="102" t="s">
        <v>3955</v>
      </c>
      <c r="B3897" s="102" t="s">
        <v>3968</v>
      </c>
      <c r="C3897" s="102" t="s">
        <v>3023</v>
      </c>
      <c r="D3897" s="102" t="s">
        <v>2795</v>
      </c>
      <c r="E3897" s="103">
        <v>329</v>
      </c>
      <c r="F3897" s="104" t="s">
        <v>44</v>
      </c>
      <c r="G3897" s="106"/>
      <c r="H3897" s="76" t="s">
        <v>1</v>
      </c>
      <c r="I3897" s="105"/>
      <c r="K3897" s="140" t="str">
        <f t="shared" si="183"/>
        <v>社政業務-社會福利-青少年兒童福利-獎補助費-對國內團體之捐助</v>
      </c>
      <c r="L3897" s="140" t="str">
        <f t="shared" si="184"/>
        <v>113年公共化及準公共托嬰中心照顧比優化獎助</v>
      </c>
      <c r="M3897" s="40" t="str">
        <f t="shared" si="185"/>
        <v>臺中市私立小貝貝托嬰中心彌勒衍敏</v>
      </c>
    </row>
    <row r="3898" spans="1:13" ht="75">
      <c r="A3898" s="102" t="s">
        <v>3955</v>
      </c>
      <c r="B3898" s="102" t="s">
        <v>3969</v>
      </c>
      <c r="C3898" s="102" t="s">
        <v>2971</v>
      </c>
      <c r="D3898" s="102" t="s">
        <v>2795</v>
      </c>
      <c r="E3898" s="103">
        <v>175</v>
      </c>
      <c r="F3898" s="104" t="s">
        <v>44</v>
      </c>
      <c r="G3898" s="106"/>
      <c r="H3898" s="76" t="s">
        <v>1</v>
      </c>
      <c r="I3898" s="105"/>
      <c r="K3898" s="140" t="str">
        <f t="shared" si="183"/>
        <v>社政業務-社會福利-青少年兒童福利-獎補助費-對國內團體之捐助</v>
      </c>
      <c r="L3898" s="140" t="str">
        <f t="shared" si="184"/>
        <v>提升準公共托嬰中心托育服務品質獎助</v>
      </c>
      <c r="M3898" s="40" t="str">
        <f t="shared" si="185"/>
        <v>臺中市私立大語托嬰中心</v>
      </c>
    </row>
    <row r="3899" spans="1:13" ht="75">
      <c r="A3899" s="102" t="s">
        <v>3955</v>
      </c>
      <c r="B3899" s="102" t="s">
        <v>3968</v>
      </c>
      <c r="C3899" s="102" t="s">
        <v>3022</v>
      </c>
      <c r="D3899" s="102" t="s">
        <v>2795</v>
      </c>
      <c r="E3899" s="103">
        <v>503</v>
      </c>
      <c r="F3899" s="104" t="s">
        <v>44</v>
      </c>
      <c r="G3899" s="106"/>
      <c r="H3899" s="76" t="s">
        <v>1</v>
      </c>
      <c r="I3899" s="105"/>
      <c r="K3899" s="140" t="str">
        <f t="shared" si="183"/>
        <v>社政業務-社會福利-青少年兒童福利-獎補助費-對國內團體之捐助</v>
      </c>
      <c r="L3899" s="140" t="str">
        <f t="shared" si="184"/>
        <v>113年公共化及準公共托嬰中心照顧比優化獎助</v>
      </c>
      <c r="M3899" s="40" t="str">
        <f t="shared" si="185"/>
        <v>臺中市私立小熊多元智慧烏日托嬰中心</v>
      </c>
    </row>
    <row r="3900" spans="1:13" ht="75">
      <c r="A3900" s="102" t="s">
        <v>3955</v>
      </c>
      <c r="B3900" s="102" t="s">
        <v>3969</v>
      </c>
      <c r="C3900" s="102" t="s">
        <v>2925</v>
      </c>
      <c r="D3900" s="102" t="s">
        <v>2795</v>
      </c>
      <c r="E3900" s="103">
        <v>358</v>
      </c>
      <c r="F3900" s="104" t="s">
        <v>44</v>
      </c>
      <c r="G3900" s="106"/>
      <c r="H3900" s="76" t="s">
        <v>1</v>
      </c>
      <c r="I3900" s="105"/>
      <c r="K3900" s="140" t="str">
        <f t="shared" si="183"/>
        <v>社政業務-社會福利-青少年兒童福利-獎補助費-對國內團體之捐助</v>
      </c>
      <c r="L3900" s="140" t="str">
        <f t="shared" si="184"/>
        <v>提升準公共托嬰中心托育服務品質獎助</v>
      </c>
      <c r="M3900" s="40" t="str">
        <f t="shared" si="185"/>
        <v>臺中市私立上元得福托嬰中心林韋伶</v>
      </c>
    </row>
    <row r="3901" spans="1:13" ht="75">
      <c r="A3901" s="102" t="s">
        <v>3955</v>
      </c>
      <c r="B3901" s="102" t="s">
        <v>3968</v>
      </c>
      <c r="C3901" s="102" t="s">
        <v>3026</v>
      </c>
      <c r="D3901" s="102" t="s">
        <v>2795</v>
      </c>
      <c r="E3901" s="103">
        <v>375</v>
      </c>
      <c r="F3901" s="104" t="s">
        <v>44</v>
      </c>
      <c r="G3901" s="106"/>
      <c r="H3901" s="76" t="s">
        <v>1</v>
      </c>
      <c r="I3901" s="105"/>
      <c r="K3901" s="140" t="str">
        <f t="shared" si="183"/>
        <v>社政業務-社會福利-青少年兒童福利-獎補助費-對國內團體之捐助</v>
      </c>
      <c r="L3901" s="140" t="str">
        <f t="shared" si="184"/>
        <v>113年公共化及準公共托嬰中心照顧比優化獎助</v>
      </c>
      <c r="M3901" s="40" t="str">
        <f t="shared" si="185"/>
        <v>臺中市私立貝兒喜托嬰中心林于靖</v>
      </c>
    </row>
    <row r="3902" spans="1:13" ht="75">
      <c r="A3902" s="102" t="s">
        <v>3955</v>
      </c>
      <c r="B3902" s="102" t="s">
        <v>3969</v>
      </c>
      <c r="C3902" s="102" t="s">
        <v>2946</v>
      </c>
      <c r="D3902" s="102" t="s">
        <v>2795</v>
      </c>
      <c r="E3902" s="103">
        <v>208</v>
      </c>
      <c r="F3902" s="104" t="s">
        <v>44</v>
      </c>
      <c r="G3902" s="106"/>
      <c r="H3902" s="76" t="s">
        <v>1</v>
      </c>
      <c r="I3902" s="105"/>
      <c r="K3902" s="140" t="str">
        <f t="shared" si="183"/>
        <v>社政業務-社會福利-青少年兒童福利-獎補助費-對國內團體之捐助</v>
      </c>
      <c r="L3902" s="140" t="str">
        <f t="shared" si="184"/>
        <v>提升準公共托嬰中心托育服務品質獎助</v>
      </c>
      <c r="M3902" s="40" t="str">
        <f t="shared" si="185"/>
        <v>臺中市私立領袖甜心托嬰中心李織州</v>
      </c>
    </row>
    <row r="3903" spans="1:13" ht="75">
      <c r="A3903" s="102" t="s">
        <v>3955</v>
      </c>
      <c r="B3903" s="102" t="s">
        <v>3968</v>
      </c>
      <c r="C3903" s="102" t="s">
        <v>2967</v>
      </c>
      <c r="D3903" s="102" t="s">
        <v>2795</v>
      </c>
      <c r="E3903" s="103">
        <v>223</v>
      </c>
      <c r="F3903" s="104" t="s">
        <v>44</v>
      </c>
      <c r="G3903" s="106"/>
      <c r="H3903" s="76" t="s">
        <v>1</v>
      </c>
      <c r="I3903" s="105"/>
      <c r="K3903" s="140" t="str">
        <f t="shared" si="183"/>
        <v>社政業務-社會福利-青少年兒童福利-獎補助費-對國內團體之捐助</v>
      </c>
      <c r="L3903" s="140" t="str">
        <f t="shared" si="184"/>
        <v>113年公共化及準公共托嬰中心照顧比優化獎助</v>
      </c>
      <c r="M3903" s="40" t="str">
        <f t="shared" si="185"/>
        <v>臺中市私立向日葵托嬰中心陳盈如</v>
      </c>
    </row>
    <row r="3904" spans="1:13" ht="75">
      <c r="A3904" s="102" t="s">
        <v>3955</v>
      </c>
      <c r="B3904" s="102" t="s">
        <v>3969</v>
      </c>
      <c r="C3904" s="102" t="s">
        <v>3016</v>
      </c>
      <c r="D3904" s="102" t="s">
        <v>2795</v>
      </c>
      <c r="E3904" s="103">
        <v>206</v>
      </c>
      <c r="F3904" s="104" t="s">
        <v>44</v>
      </c>
      <c r="G3904" s="106"/>
      <c r="H3904" s="76" t="s">
        <v>1</v>
      </c>
      <c r="I3904" s="105"/>
      <c r="K3904" s="140" t="str">
        <f t="shared" si="183"/>
        <v>社政業務-社會福利-青少年兒童福利-獎補助費-對國內團體之捐助</v>
      </c>
      <c r="L3904" s="140" t="str">
        <f t="shared" si="184"/>
        <v>提升準公共托嬰中心托育服務品質獎助</v>
      </c>
      <c r="M3904" s="40" t="str">
        <f t="shared" si="185"/>
        <v>臺中市私立文采永定托嬰中心</v>
      </c>
    </row>
    <row r="3905" spans="1:13" ht="75">
      <c r="A3905" s="102" t="s">
        <v>3955</v>
      </c>
      <c r="B3905" s="102" t="s">
        <v>3969</v>
      </c>
      <c r="C3905" s="102" t="s">
        <v>2968</v>
      </c>
      <c r="D3905" s="102" t="s">
        <v>2795</v>
      </c>
      <c r="E3905" s="103">
        <v>118</v>
      </c>
      <c r="F3905" s="104" t="s">
        <v>44</v>
      </c>
      <c r="G3905" s="106"/>
      <c r="H3905" s="76" t="s">
        <v>1</v>
      </c>
      <c r="I3905" s="105"/>
      <c r="K3905" s="140" t="str">
        <f t="shared" si="183"/>
        <v>社政業務-社會福利-青少年兒童福利-獎補助費-對國內團體之捐助</v>
      </c>
      <c r="L3905" s="140" t="str">
        <f t="shared" si="184"/>
        <v>提升準公共托嬰中心托育服務品質獎助</v>
      </c>
      <c r="M3905" s="40" t="str">
        <f t="shared" si="185"/>
        <v>臺中市私立美樂地托嬰中心</v>
      </c>
    </row>
    <row r="3906" spans="1:13" ht="75">
      <c r="A3906" s="102" t="s">
        <v>3955</v>
      </c>
      <c r="B3906" s="102" t="s">
        <v>3968</v>
      </c>
      <c r="C3906" s="102" t="s">
        <v>2934</v>
      </c>
      <c r="D3906" s="102" t="s">
        <v>2795</v>
      </c>
      <c r="E3906" s="103">
        <v>352</v>
      </c>
      <c r="F3906" s="104" t="s">
        <v>44</v>
      </c>
      <c r="G3906" s="106"/>
      <c r="H3906" s="76" t="s">
        <v>1</v>
      </c>
      <c r="I3906" s="105"/>
      <c r="K3906" s="140" t="str">
        <f t="shared" si="183"/>
        <v>社政業務-社會福利-青少年兒童福利-獎補助費-對國內團體之捐助</v>
      </c>
      <c r="L3906" s="140" t="str">
        <f t="shared" si="184"/>
        <v>113年公共化及準公共托嬰中心照顧比優化獎助</v>
      </c>
      <c r="M3906" s="40" t="str">
        <f t="shared" si="185"/>
        <v>臺中市私立佩樂達托嬰中心廖述正</v>
      </c>
    </row>
    <row r="3907" spans="1:13" ht="75">
      <c r="A3907" s="102" t="s">
        <v>3955</v>
      </c>
      <c r="B3907" s="102" t="s">
        <v>3968</v>
      </c>
      <c r="C3907" s="102" t="s">
        <v>2994</v>
      </c>
      <c r="D3907" s="102" t="s">
        <v>2795</v>
      </c>
      <c r="E3907" s="103">
        <v>375</v>
      </c>
      <c r="F3907" s="104" t="s">
        <v>44</v>
      </c>
      <c r="G3907" s="106"/>
      <c r="H3907" s="76" t="s">
        <v>1</v>
      </c>
      <c r="I3907" s="105"/>
      <c r="K3907" s="140" t="str">
        <f t="shared" si="183"/>
        <v>社政業務-社會福利-青少年兒童福利-獎補助費-對國內團體之捐助</v>
      </c>
      <c r="L3907" s="140" t="str">
        <f t="shared" si="184"/>
        <v>113年公共化及準公共托嬰中心照顧比優化獎助</v>
      </c>
      <c r="M3907" s="40" t="str">
        <f t="shared" si="185"/>
        <v>臺中市私立華樂比托嬰中心</v>
      </c>
    </row>
    <row r="3908" spans="1:13" ht="75">
      <c r="A3908" s="102" t="s">
        <v>3955</v>
      </c>
      <c r="B3908" s="102" t="s">
        <v>3969</v>
      </c>
      <c r="C3908" s="102" t="s">
        <v>3027</v>
      </c>
      <c r="D3908" s="102" t="s">
        <v>2795</v>
      </c>
      <c r="E3908" s="103">
        <v>119</v>
      </c>
      <c r="F3908" s="104" t="s">
        <v>44</v>
      </c>
      <c r="G3908" s="106"/>
      <c r="H3908" s="76" t="s">
        <v>1</v>
      </c>
      <c r="I3908" s="105"/>
      <c r="K3908" s="140" t="str">
        <f t="shared" ref="K3908:K3971" si="186">A3908</f>
        <v>社政業務-社會福利-青少年兒童福利-獎補助費-對國內團體之捐助</v>
      </c>
      <c r="L3908" s="140" t="str">
        <f t="shared" ref="L3908:L3971" si="187">B3908</f>
        <v>提升準公共托嬰中心托育服務品質獎助</v>
      </c>
      <c r="M3908" s="40" t="str">
        <f t="shared" ref="M3908:M3971" si="188">C3908</f>
        <v>臺中市私立貝姆托嬰中心陳宥榛</v>
      </c>
    </row>
    <row r="3909" spans="1:13" ht="75">
      <c r="A3909" s="102" t="s">
        <v>3955</v>
      </c>
      <c r="B3909" s="102" t="s">
        <v>3968</v>
      </c>
      <c r="C3909" s="102" t="s">
        <v>2952</v>
      </c>
      <c r="D3909" s="102" t="s">
        <v>2795</v>
      </c>
      <c r="E3909" s="103">
        <v>184</v>
      </c>
      <c r="F3909" s="104" t="s">
        <v>44</v>
      </c>
      <c r="G3909" s="106"/>
      <c r="H3909" s="76" t="s">
        <v>1</v>
      </c>
      <c r="I3909" s="105"/>
      <c r="K3909" s="140" t="str">
        <f t="shared" si="186"/>
        <v>社政業務-社會福利-青少年兒童福利-獎補助費-對國內團體之捐助</v>
      </c>
      <c r="L3909" s="140" t="str">
        <f t="shared" si="187"/>
        <v>113年公共化及準公共托嬰中心照顧比優化獎助</v>
      </c>
      <c r="M3909" s="40" t="str">
        <f t="shared" si="188"/>
        <v>臺中市私立安琪兒大雅托嬰中心許美娥</v>
      </c>
    </row>
    <row r="3910" spans="1:13" ht="75">
      <c r="A3910" s="102" t="s">
        <v>3955</v>
      </c>
      <c r="B3910" s="102" t="s">
        <v>4002</v>
      </c>
      <c r="C3910" s="102" t="s">
        <v>3019</v>
      </c>
      <c r="D3910" s="102" t="s">
        <v>2795</v>
      </c>
      <c r="E3910" s="103">
        <v>8</v>
      </c>
      <c r="F3910" s="104" t="s">
        <v>44</v>
      </c>
      <c r="G3910" s="106"/>
      <c r="H3910" s="76" t="s">
        <v>1</v>
      </c>
      <c r="I3910" s="105"/>
      <c r="K3910" s="140" t="str">
        <f t="shared" si="186"/>
        <v>社政業務-社會福利-青少年兒童福利-獎補助費-對國內團體之捐助</v>
      </c>
      <c r="L3910" s="140" t="str">
        <f t="shared" si="187"/>
        <v>臺中市校園性別平權倡議活動</v>
      </c>
      <c r="M3910" s="40" t="str">
        <f t="shared" si="188"/>
        <v>中華愛心公益協會</v>
      </c>
    </row>
    <row r="3911" spans="1:13" ht="75">
      <c r="A3911" s="102" t="s">
        <v>3955</v>
      </c>
      <c r="B3911" s="102" t="s">
        <v>3956</v>
      </c>
      <c r="C3911" s="102" t="s">
        <v>2942</v>
      </c>
      <c r="D3911" s="102" t="s">
        <v>2795</v>
      </c>
      <c r="E3911" s="103">
        <v>11</v>
      </c>
      <c r="F3911" s="104" t="s">
        <v>44</v>
      </c>
      <c r="G3911" s="106"/>
      <c r="H3911" s="76" t="s">
        <v>1</v>
      </c>
      <c r="I3911" s="105"/>
      <c r="K3911" s="140" t="str">
        <f t="shared" si="186"/>
        <v>社政業務-社會福利-青少年兒童福利-獎補助費-對國內團體之捐助</v>
      </c>
      <c r="L3911" s="140" t="str">
        <f t="shared" si="187"/>
        <v>育有未滿二歲兒童育兒津貼親職教育講座</v>
      </c>
      <c r="M3911" s="40" t="str">
        <f t="shared" si="188"/>
        <v>臺中市私立東華托嬰中心陳慧宜</v>
      </c>
    </row>
    <row r="3912" spans="1:13" ht="75">
      <c r="A3912" s="102" t="s">
        <v>3955</v>
      </c>
      <c r="B3912" s="102" t="s">
        <v>3968</v>
      </c>
      <c r="C3912" s="102" t="s">
        <v>2937</v>
      </c>
      <c r="D3912" s="102" t="s">
        <v>2795</v>
      </c>
      <c r="E3912" s="103">
        <v>245</v>
      </c>
      <c r="F3912" s="104" t="s">
        <v>44</v>
      </c>
      <c r="G3912" s="106"/>
      <c r="H3912" s="76" t="s">
        <v>1</v>
      </c>
      <c r="I3912" s="105"/>
      <c r="K3912" s="140" t="str">
        <f t="shared" si="186"/>
        <v>社政業務-社會福利-青少年兒童福利-獎補助費-對國內團體之捐助</v>
      </c>
      <c r="L3912" s="140" t="str">
        <f t="shared" si="187"/>
        <v>113年公共化及準公共托嬰中心照顧比優化獎助</v>
      </c>
      <c r="M3912" s="40" t="str">
        <f t="shared" si="188"/>
        <v>臺中市私立小貝果托嬰中心</v>
      </c>
    </row>
    <row r="3913" spans="1:13" ht="75">
      <c r="A3913" s="102" t="s">
        <v>3955</v>
      </c>
      <c r="B3913" s="102" t="s">
        <v>3968</v>
      </c>
      <c r="C3913" s="102" t="s">
        <v>2932</v>
      </c>
      <c r="D3913" s="102" t="s">
        <v>2795</v>
      </c>
      <c r="E3913" s="103">
        <v>375</v>
      </c>
      <c r="F3913" s="104" t="s">
        <v>44</v>
      </c>
      <c r="G3913" s="106"/>
      <c r="H3913" s="76" t="s">
        <v>1</v>
      </c>
      <c r="I3913" s="105"/>
      <c r="K3913" s="140" t="str">
        <f t="shared" si="186"/>
        <v>社政業務-社會福利-青少年兒童福利-獎補助費-對國內團體之捐助</v>
      </c>
      <c r="L3913" s="140" t="str">
        <f t="shared" si="187"/>
        <v>113年公共化及準公共托嬰中心照顧比優化獎助</v>
      </c>
      <c r="M3913" s="40" t="str">
        <f t="shared" si="188"/>
        <v>臺中市私立小紅帽托嬰中心</v>
      </c>
    </row>
    <row r="3914" spans="1:13" ht="75">
      <c r="A3914" s="102" t="s">
        <v>3955</v>
      </c>
      <c r="B3914" s="102" t="s">
        <v>3968</v>
      </c>
      <c r="C3914" s="102" t="s">
        <v>2933</v>
      </c>
      <c r="D3914" s="102" t="s">
        <v>2795</v>
      </c>
      <c r="E3914" s="103">
        <v>249</v>
      </c>
      <c r="F3914" s="104" t="s">
        <v>44</v>
      </c>
      <c r="G3914" s="106"/>
      <c r="H3914" s="76" t="s">
        <v>1</v>
      </c>
      <c r="I3914" s="105"/>
      <c r="K3914" s="140" t="str">
        <f t="shared" si="186"/>
        <v>社政業務-社會福利-青少年兒童福利-獎補助費-對國內團體之捐助</v>
      </c>
      <c r="L3914" s="140" t="str">
        <f t="shared" si="187"/>
        <v>113年公共化及準公共托嬰中心照顧比優化獎助</v>
      </c>
      <c r="M3914" s="40" t="str">
        <f t="shared" si="188"/>
        <v>臺中市私立小菲力托嬰中心</v>
      </c>
    </row>
    <row r="3915" spans="1:13" ht="75">
      <c r="A3915" s="102" t="s">
        <v>3955</v>
      </c>
      <c r="B3915" s="102" t="s">
        <v>3969</v>
      </c>
      <c r="C3915" s="102" t="s">
        <v>4003</v>
      </c>
      <c r="D3915" s="102" t="s">
        <v>2795</v>
      </c>
      <c r="E3915" s="103">
        <v>484</v>
      </c>
      <c r="F3915" s="104" t="s">
        <v>44</v>
      </c>
      <c r="G3915" s="106"/>
      <c r="H3915" s="76" t="s">
        <v>1</v>
      </c>
      <c r="I3915" s="105"/>
      <c r="K3915" s="140" t="str">
        <f t="shared" si="186"/>
        <v>社政業務-社會福利-青少年兒童福利-獎補助費-對國內團體之捐助</v>
      </c>
      <c r="L3915" s="140" t="str">
        <f t="shared" si="187"/>
        <v>提升準公共托嬰中心托育服務品質獎助</v>
      </c>
      <c r="M3915" s="40" t="str">
        <f t="shared" si="188"/>
        <v>臺中市私立哆哆熊西屯托嬰中心洪和熙</v>
      </c>
    </row>
    <row r="3916" spans="1:13" ht="75">
      <c r="A3916" s="102" t="s">
        <v>3955</v>
      </c>
      <c r="B3916" s="102" t="s">
        <v>3969</v>
      </c>
      <c r="C3916" s="102" t="s">
        <v>4004</v>
      </c>
      <c r="D3916" s="102" t="s">
        <v>2795</v>
      </c>
      <c r="E3916" s="103">
        <v>280</v>
      </c>
      <c r="F3916" s="104" t="s">
        <v>44</v>
      </c>
      <c r="G3916" s="106"/>
      <c r="H3916" s="76" t="s">
        <v>1</v>
      </c>
      <c r="I3916" s="105"/>
      <c r="K3916" s="140" t="str">
        <f t="shared" si="186"/>
        <v>社政業務-社會福利-青少年兒童福利-獎補助費-對國內團體之捐助</v>
      </c>
      <c r="L3916" s="140" t="str">
        <f t="shared" si="187"/>
        <v>提升準公共托嬰中心托育服務品質獎助</v>
      </c>
      <c r="M3916" s="40" t="str">
        <f t="shared" si="188"/>
        <v>臺中市私立芯安托嬰中心劉智偉</v>
      </c>
    </row>
    <row r="3917" spans="1:13" ht="75">
      <c r="A3917" s="102" t="s">
        <v>3955</v>
      </c>
      <c r="B3917" s="102" t="s">
        <v>3969</v>
      </c>
      <c r="C3917" s="102" t="s">
        <v>2977</v>
      </c>
      <c r="D3917" s="102" t="s">
        <v>2795</v>
      </c>
      <c r="E3917" s="103">
        <v>484</v>
      </c>
      <c r="F3917" s="104" t="s">
        <v>44</v>
      </c>
      <c r="G3917" s="106"/>
      <c r="H3917" s="76" t="s">
        <v>1</v>
      </c>
      <c r="I3917" s="105"/>
      <c r="K3917" s="140" t="str">
        <f t="shared" si="186"/>
        <v>社政業務-社會福利-青少年兒童福利-獎補助費-對國內團體之捐助</v>
      </c>
      <c r="L3917" s="140" t="str">
        <f t="shared" si="187"/>
        <v>提升準公共托嬰中心托育服務品質獎助</v>
      </c>
      <c r="M3917" s="40" t="str">
        <f t="shared" si="188"/>
        <v>臺中市私立淳瑟托嬰中心</v>
      </c>
    </row>
    <row r="3918" spans="1:13" ht="75">
      <c r="A3918" s="102" t="s">
        <v>3955</v>
      </c>
      <c r="B3918" s="102" t="s">
        <v>3969</v>
      </c>
      <c r="C3918" s="102" t="s">
        <v>2938</v>
      </c>
      <c r="D3918" s="102" t="s">
        <v>2795</v>
      </c>
      <c r="E3918" s="103">
        <v>414</v>
      </c>
      <c r="F3918" s="104" t="s">
        <v>44</v>
      </c>
      <c r="G3918" s="106"/>
      <c r="H3918" s="76" t="s">
        <v>1</v>
      </c>
      <c r="I3918" s="105"/>
      <c r="K3918" s="140" t="str">
        <f t="shared" si="186"/>
        <v>社政業務-社會福利-青少年兒童福利-獎補助費-對國內團體之捐助</v>
      </c>
      <c r="L3918" s="140" t="str">
        <f t="shared" si="187"/>
        <v>提升準公共托嬰中心托育服務品質獎助</v>
      </c>
      <c r="M3918" s="40" t="str">
        <f t="shared" si="188"/>
        <v>臺中市私立佑子園托嬰中心張百穗</v>
      </c>
    </row>
    <row r="3919" spans="1:13" ht="75">
      <c r="A3919" s="102" t="s">
        <v>3955</v>
      </c>
      <c r="B3919" s="102" t="s">
        <v>3968</v>
      </c>
      <c r="C3919" s="102" t="s">
        <v>2938</v>
      </c>
      <c r="D3919" s="102" t="s">
        <v>2795</v>
      </c>
      <c r="E3919" s="103">
        <v>375</v>
      </c>
      <c r="F3919" s="104" t="s">
        <v>44</v>
      </c>
      <c r="G3919" s="106"/>
      <c r="H3919" s="76" t="s">
        <v>1</v>
      </c>
      <c r="I3919" s="105"/>
      <c r="K3919" s="140" t="str">
        <f t="shared" si="186"/>
        <v>社政業務-社會福利-青少年兒童福利-獎補助費-對國內團體之捐助</v>
      </c>
      <c r="L3919" s="140" t="str">
        <f t="shared" si="187"/>
        <v>113年公共化及準公共托嬰中心照顧比優化獎助</v>
      </c>
      <c r="M3919" s="40" t="str">
        <f t="shared" si="188"/>
        <v>臺中市私立佑子園托嬰中心張百穗</v>
      </c>
    </row>
    <row r="3920" spans="1:13" ht="75">
      <c r="A3920" s="102" t="s">
        <v>3955</v>
      </c>
      <c r="B3920" s="102" t="s">
        <v>3968</v>
      </c>
      <c r="C3920" s="102" t="s">
        <v>3024</v>
      </c>
      <c r="D3920" s="102" t="s">
        <v>2795</v>
      </c>
      <c r="E3920" s="103">
        <v>114</v>
      </c>
      <c r="F3920" s="104" t="s">
        <v>44</v>
      </c>
      <c r="G3920" s="106"/>
      <c r="H3920" s="76" t="s">
        <v>1</v>
      </c>
      <c r="I3920" s="105"/>
      <c r="K3920" s="140" t="str">
        <f t="shared" si="186"/>
        <v>社政業務-社會福利-青少年兒童福利-獎補助費-對國內團體之捐助</v>
      </c>
      <c r="L3920" s="140" t="str">
        <f t="shared" si="187"/>
        <v>113年公共化及準公共托嬰中心照顧比優化獎助</v>
      </c>
      <c r="M3920" s="40" t="str">
        <f t="shared" si="188"/>
        <v>臺中市私立唯喜托嬰中心彌勒衍敏</v>
      </c>
    </row>
    <row r="3921" spans="1:13" ht="75">
      <c r="A3921" s="102" t="s">
        <v>3955</v>
      </c>
      <c r="B3921" s="102" t="s">
        <v>3969</v>
      </c>
      <c r="C3921" s="102" t="s">
        <v>3010</v>
      </c>
      <c r="D3921" s="102" t="s">
        <v>2795</v>
      </c>
      <c r="E3921" s="103">
        <v>295</v>
      </c>
      <c r="F3921" s="104" t="s">
        <v>44</v>
      </c>
      <c r="G3921" s="106"/>
      <c r="H3921" s="76" t="s">
        <v>1</v>
      </c>
      <c r="I3921" s="105"/>
      <c r="K3921" s="140" t="str">
        <f t="shared" si="186"/>
        <v>社政業務-社會福利-青少年兒童福利-獎補助費-對國內團體之捐助</v>
      </c>
      <c r="L3921" s="140" t="str">
        <f t="shared" si="187"/>
        <v>提升準公共托嬰中心托育服務品質獎助</v>
      </c>
      <c r="M3921" s="40" t="str">
        <f t="shared" si="188"/>
        <v>臺中市私立咕咕鳥托嬰中心</v>
      </c>
    </row>
    <row r="3922" spans="1:13" ht="75">
      <c r="A3922" s="102" t="s">
        <v>3955</v>
      </c>
      <c r="B3922" s="102" t="s">
        <v>3969</v>
      </c>
      <c r="C3922" s="102" t="s">
        <v>2989</v>
      </c>
      <c r="D3922" s="102" t="s">
        <v>2795</v>
      </c>
      <c r="E3922" s="103">
        <v>175</v>
      </c>
      <c r="F3922" s="104" t="s">
        <v>44</v>
      </c>
      <c r="G3922" s="106"/>
      <c r="H3922" s="76" t="s">
        <v>1</v>
      </c>
      <c r="I3922" s="105"/>
      <c r="K3922" s="140" t="str">
        <f t="shared" si="186"/>
        <v>社政業務-社會福利-青少年兒童福利-獎補助費-對國內團體之捐助</v>
      </c>
      <c r="L3922" s="140" t="str">
        <f t="shared" si="187"/>
        <v>提升準公共托嬰中心托育服務品質獎助</v>
      </c>
      <c r="M3922" s="40" t="str">
        <f t="shared" si="188"/>
        <v>臺中市私立親貝兒托嬰中心</v>
      </c>
    </row>
    <row r="3923" spans="1:13" ht="75">
      <c r="A3923" s="102" t="s">
        <v>3955</v>
      </c>
      <c r="B3923" s="102" t="s">
        <v>3969</v>
      </c>
      <c r="C3923" s="102" t="s">
        <v>2947</v>
      </c>
      <c r="D3923" s="102" t="s">
        <v>2795</v>
      </c>
      <c r="E3923" s="103">
        <v>176</v>
      </c>
      <c r="F3923" s="104" t="s">
        <v>44</v>
      </c>
      <c r="G3923" s="106"/>
      <c r="H3923" s="76" t="s">
        <v>1</v>
      </c>
      <c r="I3923" s="105"/>
      <c r="K3923" s="140" t="str">
        <f t="shared" si="186"/>
        <v>社政業務-社會福利-青少年兒童福利-獎補助費-對國內團體之捐助</v>
      </c>
      <c r="L3923" s="140" t="str">
        <f t="shared" si="187"/>
        <v>提升準公共托嬰中心托育服務品質獎助</v>
      </c>
      <c r="M3923" s="40" t="str">
        <f t="shared" si="188"/>
        <v>臺中市私立手中寶托嬰中心林惠珍</v>
      </c>
    </row>
    <row r="3924" spans="1:13" ht="75">
      <c r="A3924" s="102" t="s">
        <v>3955</v>
      </c>
      <c r="B3924" s="102" t="s">
        <v>3968</v>
      </c>
      <c r="C3924" s="102" t="s">
        <v>3000</v>
      </c>
      <c r="D3924" s="102" t="s">
        <v>2795</v>
      </c>
      <c r="E3924" s="103">
        <v>369</v>
      </c>
      <c r="F3924" s="104" t="s">
        <v>44</v>
      </c>
      <c r="G3924" s="106"/>
      <c r="H3924" s="76" t="s">
        <v>1</v>
      </c>
      <c r="I3924" s="105"/>
      <c r="K3924" s="140" t="str">
        <f t="shared" si="186"/>
        <v>社政業務-社會福利-青少年兒童福利-獎補助費-對國內團體之捐助</v>
      </c>
      <c r="L3924" s="140" t="str">
        <f t="shared" si="187"/>
        <v>113年公共化及準公共托嬰中心照顧比優化獎助</v>
      </c>
      <c r="M3924" s="40" t="str">
        <f t="shared" si="188"/>
        <v>臺中市私立希望之丘托嬰中心</v>
      </c>
    </row>
    <row r="3925" spans="1:13" ht="75">
      <c r="A3925" s="102" t="s">
        <v>3955</v>
      </c>
      <c r="B3925" s="102" t="s">
        <v>3968</v>
      </c>
      <c r="C3925" s="102" t="s">
        <v>2987</v>
      </c>
      <c r="D3925" s="102" t="s">
        <v>2795</v>
      </c>
      <c r="E3925" s="103">
        <v>125</v>
      </c>
      <c r="F3925" s="104" t="s">
        <v>44</v>
      </c>
      <c r="G3925" s="106"/>
      <c r="H3925" s="76" t="s">
        <v>1</v>
      </c>
      <c r="I3925" s="105"/>
      <c r="K3925" s="140" t="str">
        <f t="shared" si="186"/>
        <v>社政業務-社會福利-青少年兒童福利-獎補助費-對國內團體之捐助</v>
      </c>
      <c r="L3925" s="140" t="str">
        <f t="shared" si="187"/>
        <v>113年公共化及準公共托嬰中心照顧比優化獎助</v>
      </c>
      <c r="M3925" s="40" t="str">
        <f t="shared" si="188"/>
        <v>臺中市私立華樂比巧樺托嬰中心</v>
      </c>
    </row>
    <row r="3926" spans="1:13" ht="75">
      <c r="A3926" s="102" t="s">
        <v>3955</v>
      </c>
      <c r="B3926" s="102" t="s">
        <v>3969</v>
      </c>
      <c r="C3926" s="102" t="s">
        <v>2977</v>
      </c>
      <c r="D3926" s="102" t="s">
        <v>2795</v>
      </c>
      <c r="E3926" s="103">
        <v>208</v>
      </c>
      <c r="F3926" s="104" t="s">
        <v>44</v>
      </c>
      <c r="G3926" s="106"/>
      <c r="H3926" s="76" t="s">
        <v>1</v>
      </c>
      <c r="I3926" s="105"/>
      <c r="K3926" s="140" t="str">
        <f t="shared" si="186"/>
        <v>社政業務-社會福利-青少年兒童福利-獎補助費-對國內團體之捐助</v>
      </c>
      <c r="L3926" s="140" t="str">
        <f t="shared" si="187"/>
        <v>提升準公共托嬰中心托育服務品質獎助</v>
      </c>
      <c r="M3926" s="40" t="str">
        <f t="shared" si="188"/>
        <v>臺中市私立淳瑟托嬰中心</v>
      </c>
    </row>
    <row r="3927" spans="1:13" ht="75">
      <c r="A3927" s="102" t="s">
        <v>3955</v>
      </c>
      <c r="B3927" s="102" t="s">
        <v>3969</v>
      </c>
      <c r="C3927" s="102" t="s">
        <v>4004</v>
      </c>
      <c r="D3927" s="102" t="s">
        <v>2795</v>
      </c>
      <c r="E3927" s="103">
        <v>120</v>
      </c>
      <c r="F3927" s="104" t="s">
        <v>44</v>
      </c>
      <c r="G3927" s="106"/>
      <c r="H3927" s="76" t="s">
        <v>1</v>
      </c>
      <c r="I3927" s="105"/>
      <c r="K3927" s="140" t="str">
        <f t="shared" si="186"/>
        <v>社政業務-社會福利-青少年兒童福利-獎補助費-對國內團體之捐助</v>
      </c>
      <c r="L3927" s="140" t="str">
        <f t="shared" si="187"/>
        <v>提升準公共托嬰中心托育服務品質獎助</v>
      </c>
      <c r="M3927" s="40" t="str">
        <f t="shared" si="188"/>
        <v>臺中市私立芯安托嬰中心劉智偉</v>
      </c>
    </row>
    <row r="3928" spans="1:13" ht="75">
      <c r="A3928" s="102" t="s">
        <v>3955</v>
      </c>
      <c r="B3928" s="102" t="s">
        <v>3969</v>
      </c>
      <c r="C3928" s="102" t="s">
        <v>2960</v>
      </c>
      <c r="D3928" s="102" t="s">
        <v>2795</v>
      </c>
      <c r="E3928" s="103">
        <v>118</v>
      </c>
      <c r="F3928" s="104" t="s">
        <v>44</v>
      </c>
      <c r="G3928" s="106"/>
      <c r="H3928" s="76" t="s">
        <v>1</v>
      </c>
      <c r="I3928" s="105"/>
      <c r="K3928" s="140" t="str">
        <f t="shared" si="186"/>
        <v>社政業務-社會福利-青少年兒童福利-獎補助費-對國內團體之捐助</v>
      </c>
      <c r="L3928" s="140" t="str">
        <f t="shared" si="187"/>
        <v>提升準公共托嬰中心托育服務品質獎助</v>
      </c>
      <c r="M3928" s="40" t="str">
        <f t="shared" si="188"/>
        <v>臺中市私立夏綠蒂托嬰中心</v>
      </c>
    </row>
    <row r="3929" spans="1:13" ht="75">
      <c r="A3929" s="102" t="s">
        <v>3955</v>
      </c>
      <c r="B3929" s="102" t="s">
        <v>3969</v>
      </c>
      <c r="C3929" s="102" t="s">
        <v>2961</v>
      </c>
      <c r="D3929" s="102" t="s">
        <v>2795</v>
      </c>
      <c r="E3929" s="103">
        <v>118</v>
      </c>
      <c r="F3929" s="104" t="s">
        <v>44</v>
      </c>
      <c r="G3929" s="106"/>
      <c r="H3929" s="76" t="s">
        <v>1</v>
      </c>
      <c r="I3929" s="105"/>
      <c r="K3929" s="140" t="str">
        <f t="shared" si="186"/>
        <v>社政業務-社會福利-青少年兒童福利-獎補助費-對國內團體之捐助</v>
      </c>
      <c r="L3929" s="140" t="str">
        <f t="shared" si="187"/>
        <v>提升準公共托嬰中心托育服務品質獎助</v>
      </c>
      <c r="M3929" s="40" t="str">
        <f t="shared" si="188"/>
        <v>臺中市私立茱莉安托嬰中心</v>
      </c>
    </row>
    <row r="3930" spans="1:13" ht="75">
      <c r="A3930" s="102" t="s">
        <v>3955</v>
      </c>
      <c r="B3930" s="102" t="s">
        <v>3968</v>
      </c>
      <c r="C3930" s="102" t="s">
        <v>2953</v>
      </c>
      <c r="D3930" s="102" t="s">
        <v>2795</v>
      </c>
      <c r="E3930" s="103">
        <v>266</v>
      </c>
      <c r="F3930" s="104" t="s">
        <v>44</v>
      </c>
      <c r="G3930" s="106"/>
      <c r="H3930" s="76" t="s">
        <v>1</v>
      </c>
      <c r="I3930" s="105"/>
      <c r="K3930" s="140" t="str">
        <f t="shared" si="186"/>
        <v>社政業務-社會福利-青少年兒童福利-獎補助費-對國內團體之捐助</v>
      </c>
      <c r="L3930" s="140" t="str">
        <f t="shared" si="187"/>
        <v>113年公共化及準公共托嬰中心照顧比優化獎助</v>
      </c>
      <c r="M3930" s="40" t="str">
        <f t="shared" si="188"/>
        <v>臺中市私立兒晴大雅分校托嬰中心林盈吟</v>
      </c>
    </row>
    <row r="3931" spans="1:13" ht="75">
      <c r="A3931" s="102" t="s">
        <v>3955</v>
      </c>
      <c r="B3931" s="102" t="s">
        <v>4005</v>
      </c>
      <c r="C3931" s="102" t="s">
        <v>2951</v>
      </c>
      <c r="D3931" s="102" t="s">
        <v>2795</v>
      </c>
      <c r="E3931" s="103">
        <v>205</v>
      </c>
      <c r="F3931" s="104" t="s">
        <v>44</v>
      </c>
      <c r="G3931" s="106"/>
      <c r="H3931" s="76" t="s">
        <v>1</v>
      </c>
      <c r="I3931" s="105"/>
      <c r="K3931" s="140" t="str">
        <f t="shared" si="186"/>
        <v>社政業務-社會福利-青少年兒童福利-獎補助費-對國內團體之捐助</v>
      </c>
      <c r="L3931" s="140" t="str">
        <f t="shared" si="187"/>
        <v>113年提升準公共托嬰中心照顧比優化獎助</v>
      </c>
      <c r="M3931" s="40" t="str">
        <f t="shared" si="188"/>
        <v>臺中市私立安琪兒托嬰中心許美娥</v>
      </c>
    </row>
    <row r="3932" spans="1:13" ht="75">
      <c r="A3932" s="102" t="s">
        <v>3955</v>
      </c>
      <c r="B3932" s="102" t="s">
        <v>4006</v>
      </c>
      <c r="C3932" s="102" t="s">
        <v>4007</v>
      </c>
      <c r="D3932" s="102" t="s">
        <v>2795</v>
      </c>
      <c r="E3932" s="103">
        <v>20</v>
      </c>
      <c r="F3932" s="104" t="s">
        <v>44</v>
      </c>
      <c r="G3932" s="106"/>
      <c r="H3932" s="76" t="s">
        <v>1</v>
      </c>
      <c r="I3932" s="105"/>
      <c r="K3932" s="140" t="str">
        <f t="shared" si="186"/>
        <v>社政業務-社會福利-青少年兒童福利-獎補助費-對國內團體之捐助</v>
      </c>
      <c r="L3932" s="140" t="str">
        <f t="shared" si="187"/>
        <v>113年親子夏日繽紛樂</v>
      </c>
      <c r="M3932" s="40" t="str">
        <f t="shared" si="188"/>
        <v>臺中市原住民族全人照顧服務協會</v>
      </c>
    </row>
    <row r="3933" spans="1:13" ht="75">
      <c r="A3933" s="102" t="s">
        <v>3955</v>
      </c>
      <c r="B3933" s="102" t="s">
        <v>3956</v>
      </c>
      <c r="C3933" s="102" t="s">
        <v>3572</v>
      </c>
      <c r="D3933" s="102" t="s">
        <v>2795</v>
      </c>
      <c r="E3933" s="103">
        <v>14</v>
      </c>
      <c r="F3933" s="104" t="s">
        <v>44</v>
      </c>
      <c r="G3933" s="106"/>
      <c r="H3933" s="76" t="s">
        <v>1</v>
      </c>
      <c r="I3933" s="105"/>
      <c r="K3933" s="140" t="str">
        <f t="shared" si="186"/>
        <v>社政業務-社會福利-青少年兒童福利-獎補助費-對國內團體之捐助</v>
      </c>
      <c r="L3933" s="140" t="str">
        <f t="shared" si="187"/>
        <v>育有未滿二歲兒童育兒津貼親職教育講座</v>
      </c>
      <c r="M3933" s="40" t="str">
        <f t="shared" si="188"/>
        <v>臺中市私立尼荳人文托嬰中心江燕鳳</v>
      </c>
    </row>
    <row r="3934" spans="1:13" ht="75">
      <c r="A3934" s="102" t="s">
        <v>3955</v>
      </c>
      <c r="B3934" s="102" t="s">
        <v>3956</v>
      </c>
      <c r="C3934" s="102" t="s">
        <v>3022</v>
      </c>
      <c r="D3934" s="102" t="s">
        <v>2795</v>
      </c>
      <c r="E3934" s="103">
        <v>6</v>
      </c>
      <c r="F3934" s="104" t="s">
        <v>44</v>
      </c>
      <c r="G3934" s="106"/>
      <c r="H3934" s="76" t="s">
        <v>1</v>
      </c>
      <c r="I3934" s="105"/>
      <c r="K3934" s="140" t="str">
        <f t="shared" si="186"/>
        <v>社政業務-社會福利-青少年兒童福利-獎補助費-對國內團體之捐助</v>
      </c>
      <c r="L3934" s="140" t="str">
        <f t="shared" si="187"/>
        <v>育有未滿二歲兒童育兒津貼親職教育講座</v>
      </c>
      <c r="M3934" s="40" t="str">
        <f t="shared" si="188"/>
        <v>臺中市私立小熊多元智慧烏日托嬰中心</v>
      </c>
    </row>
    <row r="3935" spans="1:13" ht="75">
      <c r="A3935" s="102" t="s">
        <v>3955</v>
      </c>
      <c r="B3935" s="102" t="s">
        <v>3956</v>
      </c>
      <c r="C3935" s="102" t="s">
        <v>3006</v>
      </c>
      <c r="D3935" s="102" t="s">
        <v>2795</v>
      </c>
      <c r="E3935" s="103">
        <v>26</v>
      </c>
      <c r="F3935" s="104" t="s">
        <v>44</v>
      </c>
      <c r="G3935" s="106"/>
      <c r="H3935" s="76" t="s">
        <v>1</v>
      </c>
      <c r="I3935" s="105"/>
      <c r="K3935" s="140" t="str">
        <f t="shared" si="186"/>
        <v>社政業務-社會福利-青少年兒童福利-獎補助費-對國內團體之捐助</v>
      </c>
      <c r="L3935" s="140" t="str">
        <f t="shared" si="187"/>
        <v>育有未滿二歲兒童育兒津貼親職教育講座</v>
      </c>
      <c r="M3935" s="40" t="str">
        <f t="shared" si="188"/>
        <v>臺中市私立喜禾托嬰中心</v>
      </c>
    </row>
    <row r="3936" spans="1:13" ht="75">
      <c r="A3936" s="102" t="s">
        <v>3955</v>
      </c>
      <c r="B3936" s="102" t="s">
        <v>3956</v>
      </c>
      <c r="C3936" s="102" t="s">
        <v>4008</v>
      </c>
      <c r="D3936" s="102" t="s">
        <v>2795</v>
      </c>
      <c r="E3936" s="103">
        <v>21</v>
      </c>
      <c r="F3936" s="104" t="s">
        <v>44</v>
      </c>
      <c r="G3936" s="106"/>
      <c r="H3936" s="76" t="s">
        <v>1</v>
      </c>
      <c r="I3936" s="105"/>
      <c r="K3936" s="140" t="str">
        <f t="shared" si="186"/>
        <v>社政業務-社會福利-青少年兒童福利-獎補助費-對國內團體之捐助</v>
      </c>
      <c r="L3936" s="140" t="str">
        <f t="shared" si="187"/>
        <v>育有未滿二歲兒童育兒津貼親職教育講座</v>
      </c>
      <c r="M3936" s="40" t="str">
        <f t="shared" si="188"/>
        <v>弘光科技大學</v>
      </c>
    </row>
    <row r="3937" spans="1:13" ht="75">
      <c r="A3937" s="102" t="s">
        <v>3955</v>
      </c>
      <c r="B3937" s="102" t="s">
        <v>3956</v>
      </c>
      <c r="C3937" s="102" t="s">
        <v>3001</v>
      </c>
      <c r="D3937" s="102" t="s">
        <v>2795</v>
      </c>
      <c r="E3937" s="103">
        <v>14</v>
      </c>
      <c r="F3937" s="104" t="s">
        <v>44</v>
      </c>
      <c r="G3937" s="106"/>
      <c r="H3937" s="76" t="s">
        <v>1</v>
      </c>
      <c r="I3937" s="105"/>
      <c r="K3937" s="140" t="str">
        <f t="shared" si="186"/>
        <v>社政業務-社會福利-青少年兒童福利-獎補助費-對國內團體之捐助</v>
      </c>
      <c r="L3937" s="140" t="str">
        <f t="shared" si="187"/>
        <v>育有未滿二歲兒童育兒津貼親職教育講座</v>
      </c>
      <c r="M3937" s="40" t="str">
        <f t="shared" si="188"/>
        <v>臺中市私立哈佛兒托嬰中心林逸蓁</v>
      </c>
    </row>
    <row r="3938" spans="1:13" ht="75">
      <c r="A3938" s="102" t="s">
        <v>3955</v>
      </c>
      <c r="B3938" s="102" t="s">
        <v>3968</v>
      </c>
      <c r="C3938" s="102" t="s">
        <v>2936</v>
      </c>
      <c r="D3938" s="102" t="s">
        <v>2795</v>
      </c>
      <c r="E3938" s="103">
        <v>250</v>
      </c>
      <c r="F3938" s="104" t="s">
        <v>44</v>
      </c>
      <c r="G3938" s="106"/>
      <c r="H3938" s="76" t="s">
        <v>1</v>
      </c>
      <c r="I3938" s="105"/>
      <c r="K3938" s="140" t="str">
        <f t="shared" si="186"/>
        <v>社政業務-社會福利-青少年兒童福利-獎補助費-對國內團體之捐助</v>
      </c>
      <c r="L3938" s="140" t="str">
        <f t="shared" si="187"/>
        <v>113年公共化及準公共托嬰中心照顧比優化獎助</v>
      </c>
      <c r="M3938" s="40" t="str">
        <f t="shared" si="188"/>
        <v>臺中市私立小教室托嬰中心</v>
      </c>
    </row>
    <row r="3939" spans="1:13" ht="75">
      <c r="A3939" s="102" t="s">
        <v>3955</v>
      </c>
      <c r="B3939" s="102" t="s">
        <v>3968</v>
      </c>
      <c r="C3939" s="102" t="s">
        <v>3999</v>
      </c>
      <c r="D3939" s="102" t="s">
        <v>2795</v>
      </c>
      <c r="E3939" s="103">
        <v>144</v>
      </c>
      <c r="F3939" s="104" t="s">
        <v>44</v>
      </c>
      <c r="G3939" s="106"/>
      <c r="H3939" s="76" t="s">
        <v>1</v>
      </c>
      <c r="I3939" s="105"/>
      <c r="K3939" s="140" t="str">
        <f t="shared" si="186"/>
        <v>社政業務-社會福利-青少年兒童福利-獎補助費-對國內團體之捐助</v>
      </c>
      <c r="L3939" s="140" t="str">
        <f t="shared" si="187"/>
        <v>113年公共化及準公共托嬰中心照顧比優化獎助</v>
      </c>
      <c r="M3939" s="40" t="str">
        <f t="shared" si="188"/>
        <v>臺中市私立童心托嬰中心謝珮華</v>
      </c>
    </row>
    <row r="3940" spans="1:13" ht="75">
      <c r="A3940" s="102" t="s">
        <v>3955</v>
      </c>
      <c r="B3940" s="102" t="s">
        <v>3968</v>
      </c>
      <c r="C3940" s="102" t="s">
        <v>2950</v>
      </c>
      <c r="D3940" s="102" t="s">
        <v>2795</v>
      </c>
      <c r="E3940" s="103">
        <v>312</v>
      </c>
      <c r="F3940" s="104" t="s">
        <v>44</v>
      </c>
      <c r="G3940" s="106"/>
      <c r="H3940" s="76" t="s">
        <v>1</v>
      </c>
      <c r="I3940" s="105"/>
      <c r="K3940" s="140" t="str">
        <f t="shared" si="186"/>
        <v>社政業務-社會福利-青少年兒童福利-獎補助費-對國內團體之捐助</v>
      </c>
      <c r="L3940" s="140" t="str">
        <f t="shared" si="187"/>
        <v>113年公共化及準公共托嬰中心照顧比優化獎助</v>
      </c>
      <c r="M3940" s="40" t="str">
        <f t="shared" si="188"/>
        <v>臺中市私立咕咕鳥太平托嬰中心陳翠伶</v>
      </c>
    </row>
    <row r="3941" spans="1:13" ht="75">
      <c r="A3941" s="102" t="s">
        <v>3955</v>
      </c>
      <c r="B3941" s="102" t="s">
        <v>3968</v>
      </c>
      <c r="C3941" s="102" t="s">
        <v>2948</v>
      </c>
      <c r="D3941" s="102" t="s">
        <v>2795</v>
      </c>
      <c r="E3941" s="103">
        <v>125</v>
      </c>
      <c r="F3941" s="104" t="s">
        <v>44</v>
      </c>
      <c r="G3941" s="106"/>
      <c r="H3941" s="76" t="s">
        <v>1</v>
      </c>
      <c r="I3941" s="105"/>
      <c r="K3941" s="140" t="str">
        <f t="shared" si="186"/>
        <v>社政業務-社會福利-青少年兒童福利-獎補助費-對國內團體之捐助</v>
      </c>
      <c r="L3941" s="140" t="str">
        <f t="shared" si="187"/>
        <v>113年公共化及準公共托嬰中心照顧比優化獎助</v>
      </c>
      <c r="M3941" s="40" t="str">
        <f t="shared" si="188"/>
        <v>臺中市私立圓圓托嬰中心</v>
      </c>
    </row>
    <row r="3942" spans="1:13" ht="75">
      <c r="A3942" s="102" t="s">
        <v>3955</v>
      </c>
      <c r="B3942" s="102" t="s">
        <v>3968</v>
      </c>
      <c r="C3942" s="102" t="s">
        <v>2931</v>
      </c>
      <c r="D3942" s="102" t="s">
        <v>2795</v>
      </c>
      <c r="E3942" s="103">
        <v>167</v>
      </c>
      <c r="F3942" s="104" t="s">
        <v>44</v>
      </c>
      <c r="G3942" s="106"/>
      <c r="H3942" s="76" t="s">
        <v>1</v>
      </c>
      <c r="I3942" s="105"/>
      <c r="K3942" s="140" t="str">
        <f t="shared" si="186"/>
        <v>社政業務-社會福利-青少年兒童福利-獎補助費-對國內團體之捐助</v>
      </c>
      <c r="L3942" s="140" t="str">
        <f t="shared" si="187"/>
        <v>113年公共化及準公共托嬰中心照顧比優化獎助</v>
      </c>
      <c r="M3942" s="40" t="str">
        <f t="shared" si="188"/>
        <v>臺中市私立勁寶兒福安托嬰中心</v>
      </c>
    </row>
    <row r="3943" spans="1:13" ht="75">
      <c r="A3943" s="102" t="s">
        <v>3955</v>
      </c>
      <c r="B3943" s="102" t="s">
        <v>3968</v>
      </c>
      <c r="C3943" s="102" t="s">
        <v>2941</v>
      </c>
      <c r="D3943" s="102" t="s">
        <v>2795</v>
      </c>
      <c r="E3943" s="103">
        <v>203</v>
      </c>
      <c r="F3943" s="104" t="s">
        <v>44</v>
      </c>
      <c r="G3943" s="106"/>
      <c r="H3943" s="76" t="s">
        <v>1</v>
      </c>
      <c r="I3943" s="105"/>
      <c r="K3943" s="140" t="str">
        <f t="shared" si="186"/>
        <v>社政業務-社會福利-青少年兒童福利-獎補助費-對國內團體之捐助</v>
      </c>
      <c r="L3943" s="140" t="str">
        <f t="shared" si="187"/>
        <v>113年公共化及準公共托嬰中心照顧比優化獎助</v>
      </c>
      <c r="M3943" s="40" t="str">
        <f t="shared" si="188"/>
        <v>臺中市私立愛樂紛托嬰中心陳櫻珊</v>
      </c>
    </row>
    <row r="3944" spans="1:13" ht="75">
      <c r="A3944" s="102" t="s">
        <v>3955</v>
      </c>
      <c r="B3944" s="102" t="s">
        <v>3968</v>
      </c>
      <c r="C3944" s="102" t="s">
        <v>3004</v>
      </c>
      <c r="D3944" s="102" t="s">
        <v>2795</v>
      </c>
      <c r="E3944" s="103">
        <v>237</v>
      </c>
      <c r="F3944" s="104" t="s">
        <v>44</v>
      </c>
      <c r="G3944" s="106"/>
      <c r="H3944" s="76" t="s">
        <v>1</v>
      </c>
      <c r="I3944" s="105"/>
      <c r="K3944" s="140" t="str">
        <f t="shared" si="186"/>
        <v>社政業務-社會福利-青少年兒童福利-獎補助費-對國內團體之捐助</v>
      </c>
      <c r="L3944" s="140" t="str">
        <f t="shared" si="187"/>
        <v>113年公共化及準公共托嬰中心照顧比優化獎助</v>
      </c>
      <c r="M3944" s="40" t="str">
        <f t="shared" si="188"/>
        <v>臺中市私立小熊多元智慧托嬰中心</v>
      </c>
    </row>
    <row r="3945" spans="1:13" ht="75">
      <c r="A3945" s="102" t="s">
        <v>3955</v>
      </c>
      <c r="B3945" s="102" t="s">
        <v>3968</v>
      </c>
      <c r="C3945" s="102" t="s">
        <v>2945</v>
      </c>
      <c r="D3945" s="102" t="s">
        <v>2795</v>
      </c>
      <c r="E3945" s="103">
        <v>134</v>
      </c>
      <c r="F3945" s="104" t="s">
        <v>44</v>
      </c>
      <c r="G3945" s="106"/>
      <c r="H3945" s="76" t="s">
        <v>1</v>
      </c>
      <c r="I3945" s="105"/>
      <c r="K3945" s="140" t="str">
        <f t="shared" si="186"/>
        <v>社政業務-社會福利-青少年兒童福利-獎補助費-對國內團體之捐助</v>
      </c>
      <c r="L3945" s="140" t="str">
        <f t="shared" si="187"/>
        <v>113年公共化及準公共托嬰中心照顧比優化獎助</v>
      </c>
      <c r="M3945" s="40" t="str">
        <f t="shared" si="188"/>
        <v>臺中市私立福星兒托嬰中心</v>
      </c>
    </row>
    <row r="3946" spans="1:13" ht="75">
      <c r="A3946" s="102" t="s">
        <v>3955</v>
      </c>
      <c r="B3946" s="102" t="s">
        <v>3968</v>
      </c>
      <c r="C3946" s="102" t="s">
        <v>2988</v>
      </c>
      <c r="D3946" s="102" t="s">
        <v>2795</v>
      </c>
      <c r="E3946" s="103">
        <v>167</v>
      </c>
      <c r="F3946" s="104" t="s">
        <v>44</v>
      </c>
      <c r="G3946" s="106"/>
      <c r="H3946" s="76" t="s">
        <v>1</v>
      </c>
      <c r="I3946" s="105"/>
      <c r="K3946" s="140" t="str">
        <f t="shared" si="186"/>
        <v>社政業務-社會福利-青少年兒童福利-獎補助費-對國內團體之捐助</v>
      </c>
      <c r="L3946" s="140" t="str">
        <f t="shared" si="187"/>
        <v>113年公共化及準公共托嬰中心照顧比優化獎助</v>
      </c>
      <c r="M3946" s="40" t="str">
        <f t="shared" si="188"/>
        <v>臺中市私立巧寶貝托嬰中心林辛沛</v>
      </c>
    </row>
    <row r="3947" spans="1:13" ht="75">
      <c r="A3947" s="102" t="s">
        <v>3955</v>
      </c>
      <c r="B3947" s="102" t="s">
        <v>3968</v>
      </c>
      <c r="C3947" s="102" t="s">
        <v>2944</v>
      </c>
      <c r="D3947" s="102" t="s">
        <v>2795</v>
      </c>
      <c r="E3947" s="103">
        <v>107</v>
      </c>
      <c r="F3947" s="104" t="s">
        <v>44</v>
      </c>
      <c r="G3947" s="106"/>
      <c r="H3947" s="76" t="s">
        <v>1</v>
      </c>
      <c r="I3947" s="105"/>
      <c r="K3947" s="140" t="str">
        <f t="shared" si="186"/>
        <v>社政業務-社會福利-青少年兒童福利-獎補助費-對國內團體之捐助</v>
      </c>
      <c r="L3947" s="140" t="str">
        <f t="shared" si="187"/>
        <v>113年公共化及準公共托嬰中心照顧比優化獎助</v>
      </c>
      <c r="M3947" s="40" t="str">
        <f t="shared" si="188"/>
        <v>臺中市私立小牧童成都托嬰中心</v>
      </c>
    </row>
    <row r="3948" spans="1:13" ht="75">
      <c r="A3948" s="102" t="s">
        <v>3955</v>
      </c>
      <c r="B3948" s="102" t="s">
        <v>3968</v>
      </c>
      <c r="C3948" s="102" t="s">
        <v>4009</v>
      </c>
      <c r="D3948" s="102" t="s">
        <v>2795</v>
      </c>
      <c r="E3948" s="103">
        <v>93</v>
      </c>
      <c r="F3948" s="104" t="s">
        <v>44</v>
      </c>
      <c r="G3948" s="106"/>
      <c r="H3948" s="76" t="s">
        <v>1</v>
      </c>
      <c r="I3948" s="105"/>
      <c r="K3948" s="140" t="str">
        <f t="shared" si="186"/>
        <v>社政業務-社會福利-青少年兒童福利-獎補助費-對國內團體之捐助</v>
      </c>
      <c r="L3948" s="140" t="str">
        <f t="shared" si="187"/>
        <v>113年公共化及準公共托嬰中心照顧比優化獎助</v>
      </c>
      <c r="M3948" s="40" t="str">
        <f t="shared" si="188"/>
        <v>臺中市私立小橡果托嬰中心謝宗揚</v>
      </c>
    </row>
    <row r="3949" spans="1:13" ht="75">
      <c r="A3949" s="102" t="s">
        <v>3955</v>
      </c>
      <c r="B3949" s="102" t="s">
        <v>3968</v>
      </c>
      <c r="C3949" s="102" t="s">
        <v>2929</v>
      </c>
      <c r="D3949" s="102" t="s">
        <v>2795</v>
      </c>
      <c r="E3949" s="103">
        <v>62</v>
      </c>
      <c r="F3949" s="104" t="s">
        <v>44</v>
      </c>
      <c r="G3949" s="106"/>
      <c r="H3949" s="76" t="s">
        <v>1</v>
      </c>
      <c r="I3949" s="105"/>
      <c r="K3949" s="140" t="str">
        <f t="shared" si="186"/>
        <v>社政業務-社會福利-青少年兒童福利-獎補助費-對國內團體之捐助</v>
      </c>
      <c r="L3949" s="140" t="str">
        <f t="shared" si="187"/>
        <v>113年公共化及準公共托嬰中心照顧比優化獎助</v>
      </c>
      <c r="M3949" s="40" t="str">
        <f t="shared" si="188"/>
        <v>臺中市私立卡吉雅比托嬰中心洪西欽</v>
      </c>
    </row>
    <row r="3950" spans="1:13" ht="75">
      <c r="A3950" s="102" t="s">
        <v>3955</v>
      </c>
      <c r="B3950" s="102" t="s">
        <v>3968</v>
      </c>
      <c r="C3950" s="102" t="s">
        <v>2963</v>
      </c>
      <c r="D3950" s="102" t="s">
        <v>2795</v>
      </c>
      <c r="E3950" s="103">
        <v>247</v>
      </c>
      <c r="F3950" s="104" t="s">
        <v>44</v>
      </c>
      <c r="G3950" s="106"/>
      <c r="H3950" s="76" t="s">
        <v>1</v>
      </c>
      <c r="I3950" s="105"/>
      <c r="K3950" s="140" t="str">
        <f t="shared" si="186"/>
        <v>社政業務-社會福利-青少年兒童福利-獎補助費-對國內團體之捐助</v>
      </c>
      <c r="L3950" s="140" t="str">
        <f t="shared" si="187"/>
        <v>113年公共化及準公共托嬰中心照顧比優化獎助</v>
      </c>
      <c r="M3950" s="40" t="str">
        <f t="shared" si="188"/>
        <v>台中市私立巨采托嬰中心</v>
      </c>
    </row>
    <row r="3951" spans="1:13" ht="75">
      <c r="A3951" s="102" t="s">
        <v>3955</v>
      </c>
      <c r="B3951" s="102" t="s">
        <v>3968</v>
      </c>
      <c r="C3951" s="102" t="s">
        <v>2993</v>
      </c>
      <c r="D3951" s="102" t="s">
        <v>2795</v>
      </c>
      <c r="E3951" s="103">
        <v>331</v>
      </c>
      <c r="F3951" s="104" t="s">
        <v>44</v>
      </c>
      <c r="G3951" s="106"/>
      <c r="H3951" s="76" t="s">
        <v>1</v>
      </c>
      <c r="I3951" s="105"/>
      <c r="K3951" s="140" t="str">
        <f t="shared" si="186"/>
        <v>社政業務-社會福利-青少年兒童福利-獎補助費-對國內團體之捐助</v>
      </c>
      <c r="L3951" s="140" t="str">
        <f t="shared" si="187"/>
        <v>113年公共化及準公共托嬰中心照顧比優化獎助</v>
      </c>
      <c r="M3951" s="40" t="str">
        <f t="shared" si="188"/>
        <v>臺中市私立小蘋果托嬰中心陳旎詩</v>
      </c>
    </row>
    <row r="3952" spans="1:13" ht="75">
      <c r="A3952" s="102" t="s">
        <v>3955</v>
      </c>
      <c r="B3952" s="102" t="s">
        <v>3969</v>
      </c>
      <c r="C3952" s="102" t="s">
        <v>3032</v>
      </c>
      <c r="D3952" s="102" t="s">
        <v>2795</v>
      </c>
      <c r="E3952" s="103">
        <v>175</v>
      </c>
      <c r="F3952" s="104" t="s">
        <v>44</v>
      </c>
      <c r="G3952" s="106"/>
      <c r="H3952" s="76" t="s">
        <v>1</v>
      </c>
      <c r="I3952" s="105"/>
      <c r="K3952" s="140" t="str">
        <f t="shared" si="186"/>
        <v>社政業務-社會福利-青少年兒童福利-獎補助費-對國內團體之捐助</v>
      </c>
      <c r="L3952" s="140" t="str">
        <f t="shared" si="187"/>
        <v>提升準公共托嬰中心托育服務品質獎助</v>
      </c>
      <c r="M3952" s="40" t="str">
        <f t="shared" si="188"/>
        <v>臺中市私立芸元托嬰中心</v>
      </c>
    </row>
    <row r="3953" spans="1:13" ht="75">
      <c r="A3953" s="102" t="s">
        <v>3955</v>
      </c>
      <c r="B3953" s="102" t="s">
        <v>3968</v>
      </c>
      <c r="C3953" s="102" t="s">
        <v>3574</v>
      </c>
      <c r="D3953" s="102" t="s">
        <v>2795</v>
      </c>
      <c r="E3953" s="103">
        <v>500</v>
      </c>
      <c r="F3953" s="104" t="s">
        <v>44</v>
      </c>
      <c r="G3953" s="106"/>
      <c r="H3953" s="76" t="s">
        <v>1</v>
      </c>
      <c r="I3953" s="105"/>
      <c r="K3953" s="140" t="str">
        <f t="shared" si="186"/>
        <v>社政業務-社會福利-青少年兒童福利-獎補助費-對國內團體之捐助</v>
      </c>
      <c r="L3953" s="140" t="str">
        <f t="shared" si="187"/>
        <v>113年公共化及準公共托嬰中心照顧比優化獎助</v>
      </c>
      <c r="M3953" s="40" t="str">
        <f t="shared" si="188"/>
        <v>臺中市私立小木馬托嬰中心</v>
      </c>
    </row>
    <row r="3954" spans="1:13" ht="75">
      <c r="A3954" s="102" t="s">
        <v>3955</v>
      </c>
      <c r="B3954" s="102" t="s">
        <v>3969</v>
      </c>
      <c r="C3954" s="102" t="s">
        <v>2957</v>
      </c>
      <c r="D3954" s="102" t="s">
        <v>2795</v>
      </c>
      <c r="E3954" s="103">
        <v>176</v>
      </c>
      <c r="F3954" s="104" t="s">
        <v>44</v>
      </c>
      <c r="G3954" s="106"/>
      <c r="H3954" s="76" t="s">
        <v>1</v>
      </c>
      <c r="I3954" s="105"/>
      <c r="K3954" s="140" t="str">
        <f t="shared" si="186"/>
        <v>社政業務-社會福利-青少年兒童福利-獎補助費-對國內團體之捐助</v>
      </c>
      <c r="L3954" s="140" t="str">
        <f t="shared" si="187"/>
        <v>提升準公共托嬰中心托育服務品質獎助</v>
      </c>
      <c r="M3954" s="40" t="str">
        <f t="shared" si="188"/>
        <v>臺中市私立愛麗絲托嬰中心</v>
      </c>
    </row>
    <row r="3955" spans="1:13" ht="75">
      <c r="A3955" s="102" t="s">
        <v>3955</v>
      </c>
      <c r="B3955" s="102" t="s">
        <v>3969</v>
      </c>
      <c r="C3955" s="102" t="s">
        <v>2941</v>
      </c>
      <c r="D3955" s="102" t="s">
        <v>2795</v>
      </c>
      <c r="E3955" s="103">
        <v>146</v>
      </c>
      <c r="F3955" s="104" t="s">
        <v>44</v>
      </c>
      <c r="G3955" s="106"/>
      <c r="H3955" s="76" t="s">
        <v>1</v>
      </c>
      <c r="I3955" s="105"/>
      <c r="K3955" s="140" t="str">
        <f t="shared" si="186"/>
        <v>社政業務-社會福利-青少年兒童福利-獎補助費-對國內團體之捐助</v>
      </c>
      <c r="L3955" s="140" t="str">
        <f t="shared" si="187"/>
        <v>提升準公共托嬰中心托育服務品質獎助</v>
      </c>
      <c r="M3955" s="40" t="str">
        <f t="shared" si="188"/>
        <v>臺中市私立愛樂紛托嬰中心陳櫻珊</v>
      </c>
    </row>
    <row r="3956" spans="1:13" ht="75">
      <c r="A3956" s="102" t="s">
        <v>3955</v>
      </c>
      <c r="B3956" s="102" t="s">
        <v>3969</v>
      </c>
      <c r="C3956" s="102" t="s">
        <v>2938</v>
      </c>
      <c r="D3956" s="102" t="s">
        <v>2795</v>
      </c>
      <c r="E3956" s="103">
        <v>178</v>
      </c>
      <c r="F3956" s="104" t="s">
        <v>44</v>
      </c>
      <c r="G3956" s="106"/>
      <c r="H3956" s="76" t="s">
        <v>1</v>
      </c>
      <c r="I3956" s="105"/>
      <c r="K3956" s="140" t="str">
        <f t="shared" si="186"/>
        <v>社政業務-社會福利-青少年兒童福利-獎補助費-對國內團體之捐助</v>
      </c>
      <c r="L3956" s="140" t="str">
        <f t="shared" si="187"/>
        <v>提升準公共托嬰中心托育服務品質獎助</v>
      </c>
      <c r="M3956" s="40" t="str">
        <f t="shared" si="188"/>
        <v>臺中市私立佑子園托嬰中心張百穗</v>
      </c>
    </row>
    <row r="3957" spans="1:13" ht="75">
      <c r="A3957" s="102" t="s">
        <v>3955</v>
      </c>
      <c r="B3957" s="102" t="s">
        <v>3969</v>
      </c>
      <c r="C3957" s="102" t="s">
        <v>2952</v>
      </c>
      <c r="D3957" s="102" t="s">
        <v>2795</v>
      </c>
      <c r="E3957" s="103">
        <v>208</v>
      </c>
      <c r="F3957" s="104" t="s">
        <v>44</v>
      </c>
      <c r="G3957" s="106"/>
      <c r="H3957" s="76" t="s">
        <v>1</v>
      </c>
      <c r="I3957" s="105"/>
      <c r="K3957" s="140" t="str">
        <f t="shared" si="186"/>
        <v>社政業務-社會福利-青少年兒童福利-獎補助費-對國內團體之捐助</v>
      </c>
      <c r="L3957" s="140" t="str">
        <f t="shared" si="187"/>
        <v>提升準公共托嬰中心托育服務品質獎助</v>
      </c>
      <c r="M3957" s="40" t="str">
        <f t="shared" si="188"/>
        <v>臺中市私立安琪兒大雅托嬰中心許美娥</v>
      </c>
    </row>
    <row r="3958" spans="1:13" ht="75">
      <c r="A3958" s="102" t="s">
        <v>3955</v>
      </c>
      <c r="B3958" s="102" t="s">
        <v>3969</v>
      </c>
      <c r="C3958" s="102" t="s">
        <v>4003</v>
      </c>
      <c r="D3958" s="102" t="s">
        <v>2795</v>
      </c>
      <c r="E3958" s="103">
        <v>208</v>
      </c>
      <c r="F3958" s="104" t="s">
        <v>44</v>
      </c>
      <c r="G3958" s="106"/>
      <c r="H3958" s="76" t="s">
        <v>1</v>
      </c>
      <c r="I3958" s="105"/>
      <c r="K3958" s="140" t="str">
        <f t="shared" si="186"/>
        <v>社政業務-社會福利-青少年兒童福利-獎補助費-對國內團體之捐助</v>
      </c>
      <c r="L3958" s="140" t="str">
        <f t="shared" si="187"/>
        <v>提升準公共托嬰中心托育服務品質獎助</v>
      </c>
      <c r="M3958" s="40" t="str">
        <f t="shared" si="188"/>
        <v>臺中市私立哆哆熊西屯托嬰中心洪和熙</v>
      </c>
    </row>
    <row r="3959" spans="1:13" ht="75">
      <c r="A3959" s="102" t="s">
        <v>3955</v>
      </c>
      <c r="B3959" s="102" t="s">
        <v>3968</v>
      </c>
      <c r="C3959" s="102" t="s">
        <v>2943</v>
      </c>
      <c r="D3959" s="102" t="s">
        <v>2795</v>
      </c>
      <c r="E3959" s="103">
        <v>667</v>
      </c>
      <c r="F3959" s="104" t="s">
        <v>44</v>
      </c>
      <c r="G3959" s="106"/>
      <c r="H3959" s="76" t="s">
        <v>1</v>
      </c>
      <c r="I3959" s="105"/>
      <c r="K3959" s="140" t="str">
        <f t="shared" si="186"/>
        <v>社政業務-社會福利-青少年兒童福利-獎補助費-對國內團體之捐助</v>
      </c>
      <c r="L3959" s="140" t="str">
        <f t="shared" si="187"/>
        <v>113年公共化及準公共托嬰中心照顧比優化獎助</v>
      </c>
      <c r="M3959" s="40" t="str">
        <f t="shared" si="188"/>
        <v>臺中市私立滿果國際托嬰中心</v>
      </c>
    </row>
    <row r="3960" spans="1:13" ht="75">
      <c r="A3960" s="102" t="s">
        <v>3955</v>
      </c>
      <c r="B3960" s="102" t="s">
        <v>3969</v>
      </c>
      <c r="C3960" s="102" t="s">
        <v>2983</v>
      </c>
      <c r="D3960" s="102" t="s">
        <v>2795</v>
      </c>
      <c r="E3960" s="103">
        <v>120</v>
      </c>
      <c r="F3960" s="104" t="s">
        <v>44</v>
      </c>
      <c r="G3960" s="106"/>
      <c r="H3960" s="76" t="s">
        <v>1</v>
      </c>
      <c r="I3960" s="105"/>
      <c r="K3960" s="140" t="str">
        <f t="shared" si="186"/>
        <v>社政業務-社會福利-青少年兒童福利-獎補助費-對國內團體之捐助</v>
      </c>
      <c r="L3960" s="140" t="str">
        <f t="shared" si="187"/>
        <v>提升準公共托嬰中心托育服務品質獎助</v>
      </c>
      <c r="M3960" s="40" t="str">
        <f t="shared" si="188"/>
        <v>臺中市私立布朗尼托嬰中心</v>
      </c>
    </row>
    <row r="3961" spans="1:13" ht="75">
      <c r="A3961" s="102" t="s">
        <v>3955</v>
      </c>
      <c r="B3961" s="102" t="s">
        <v>3969</v>
      </c>
      <c r="C3961" s="102" t="s">
        <v>2984</v>
      </c>
      <c r="D3961" s="102" t="s">
        <v>2795</v>
      </c>
      <c r="E3961" s="103">
        <v>210</v>
      </c>
      <c r="F3961" s="104" t="s">
        <v>44</v>
      </c>
      <c r="G3961" s="106"/>
      <c r="H3961" s="76" t="s">
        <v>1</v>
      </c>
      <c r="I3961" s="105"/>
      <c r="K3961" s="140" t="str">
        <f t="shared" si="186"/>
        <v>社政業務-社會福利-青少年兒童福利-獎補助費-對國內團體之捐助</v>
      </c>
      <c r="L3961" s="140" t="str">
        <f t="shared" si="187"/>
        <v>提升準公共托嬰中心托育服務品質獎助</v>
      </c>
      <c r="M3961" s="40" t="str">
        <f t="shared" si="188"/>
        <v>臺中市私立安德森托嬰中心</v>
      </c>
    </row>
    <row r="3962" spans="1:13" ht="75">
      <c r="A3962" s="102" t="s">
        <v>3955</v>
      </c>
      <c r="B3962" s="102" t="s">
        <v>3969</v>
      </c>
      <c r="C3962" s="102" t="s">
        <v>3008</v>
      </c>
      <c r="D3962" s="102" t="s">
        <v>2795</v>
      </c>
      <c r="E3962" s="103">
        <v>119</v>
      </c>
      <c r="F3962" s="104" t="s">
        <v>44</v>
      </c>
      <c r="G3962" s="106"/>
      <c r="H3962" s="76" t="s">
        <v>1</v>
      </c>
      <c r="I3962" s="105"/>
      <c r="K3962" s="140" t="str">
        <f t="shared" si="186"/>
        <v>社政業務-社會福利-青少年兒童福利-獎補助費-對國內團體之捐助</v>
      </c>
      <c r="L3962" s="140" t="str">
        <f t="shared" si="187"/>
        <v>提升準公共托嬰中心托育服務品質獎助</v>
      </c>
      <c r="M3962" s="40" t="str">
        <f t="shared" si="188"/>
        <v>臺中市私立小牧童托嬰中心</v>
      </c>
    </row>
    <row r="3963" spans="1:13" ht="75">
      <c r="A3963" s="102" t="s">
        <v>3955</v>
      </c>
      <c r="B3963" s="102" t="s">
        <v>3968</v>
      </c>
      <c r="C3963" s="102" t="s">
        <v>2940</v>
      </c>
      <c r="D3963" s="102" t="s">
        <v>2795</v>
      </c>
      <c r="E3963" s="103">
        <v>232</v>
      </c>
      <c r="F3963" s="104" t="s">
        <v>44</v>
      </c>
      <c r="G3963" s="106"/>
      <c r="H3963" s="76" t="s">
        <v>1</v>
      </c>
      <c r="I3963" s="105"/>
      <c r="K3963" s="140" t="str">
        <f t="shared" si="186"/>
        <v>社政業務-社會福利-青少年兒童福利-獎補助費-對國內團體之捐助</v>
      </c>
      <c r="L3963" s="140" t="str">
        <f t="shared" si="187"/>
        <v>113年公共化及準公共托嬰中心照顧比優化獎助</v>
      </c>
      <c r="M3963" s="40" t="str">
        <f t="shared" si="188"/>
        <v>臺中市私立奇蒙兒托嬰中心劉勝騏</v>
      </c>
    </row>
    <row r="3964" spans="1:13" ht="75">
      <c r="A3964" s="102" t="s">
        <v>3955</v>
      </c>
      <c r="B3964" s="102" t="s">
        <v>3968</v>
      </c>
      <c r="C3964" s="102" t="s">
        <v>2935</v>
      </c>
      <c r="D3964" s="102" t="s">
        <v>2795</v>
      </c>
      <c r="E3964" s="103">
        <v>245</v>
      </c>
      <c r="F3964" s="104" t="s">
        <v>44</v>
      </c>
      <c r="G3964" s="106"/>
      <c r="H3964" s="76" t="s">
        <v>1</v>
      </c>
      <c r="I3964" s="105"/>
      <c r="K3964" s="140" t="str">
        <f t="shared" si="186"/>
        <v>社政業務-社會福利-青少年兒童福利-獎補助費-對國內團體之捐助</v>
      </c>
      <c r="L3964" s="140" t="str">
        <f t="shared" si="187"/>
        <v>113年公共化及準公共托嬰中心照顧比優化獎助</v>
      </c>
      <c r="M3964" s="40" t="str">
        <f t="shared" si="188"/>
        <v>臺中市私立巨采福科托嬰中心</v>
      </c>
    </row>
    <row r="3965" spans="1:13" ht="75">
      <c r="A3965" s="102" t="s">
        <v>3955</v>
      </c>
      <c r="B3965" s="102" t="s">
        <v>3969</v>
      </c>
      <c r="C3965" s="102" t="s">
        <v>2951</v>
      </c>
      <c r="D3965" s="102" t="s">
        <v>2795</v>
      </c>
      <c r="E3965" s="103">
        <v>119</v>
      </c>
      <c r="F3965" s="104" t="s">
        <v>44</v>
      </c>
      <c r="G3965" s="106"/>
      <c r="H3965" s="76" t="s">
        <v>1</v>
      </c>
      <c r="I3965" s="105"/>
      <c r="K3965" s="140" t="str">
        <f t="shared" si="186"/>
        <v>社政業務-社會福利-青少年兒童福利-獎補助費-對國內團體之捐助</v>
      </c>
      <c r="L3965" s="140" t="str">
        <f t="shared" si="187"/>
        <v>提升準公共托嬰中心托育服務品質獎助</v>
      </c>
      <c r="M3965" s="40" t="str">
        <f t="shared" si="188"/>
        <v>臺中市私立安琪兒托嬰中心許美娥</v>
      </c>
    </row>
    <row r="3966" spans="1:13" ht="75">
      <c r="A3966" s="102" t="s">
        <v>3955</v>
      </c>
      <c r="B3966" s="102" t="s">
        <v>3969</v>
      </c>
      <c r="C3966" s="102" t="s">
        <v>4010</v>
      </c>
      <c r="D3966" s="102" t="s">
        <v>2795</v>
      </c>
      <c r="E3966" s="103">
        <v>89</v>
      </c>
      <c r="F3966" s="104" t="s">
        <v>44</v>
      </c>
      <c r="G3966" s="106"/>
      <c r="H3966" s="76" t="s">
        <v>1</v>
      </c>
      <c r="I3966" s="105"/>
      <c r="K3966" s="140" t="str">
        <f t="shared" si="186"/>
        <v>社政業務-社會福利-青少年兒童福利-獎補助費-對國內團體之捐助</v>
      </c>
      <c r="L3966" s="140" t="str">
        <f t="shared" si="187"/>
        <v>提升準公共托嬰中心托育服務品質獎助</v>
      </c>
      <c r="M3966" s="40" t="str">
        <f t="shared" si="188"/>
        <v>臺中市私立園馨托嬰中心</v>
      </c>
    </row>
    <row r="3967" spans="1:13" ht="75">
      <c r="A3967" s="102" t="s">
        <v>3955</v>
      </c>
      <c r="B3967" s="102" t="s">
        <v>3969</v>
      </c>
      <c r="C3967" s="102" t="s">
        <v>4011</v>
      </c>
      <c r="D3967" s="102" t="s">
        <v>2795</v>
      </c>
      <c r="E3967" s="103">
        <v>180</v>
      </c>
      <c r="F3967" s="104" t="s">
        <v>44</v>
      </c>
      <c r="G3967" s="106"/>
      <c r="H3967" s="76" t="s">
        <v>1</v>
      </c>
      <c r="I3967" s="105"/>
      <c r="K3967" s="140" t="str">
        <f t="shared" si="186"/>
        <v>社政業務-社會福利-青少年兒童福利-獎補助費-對國內團體之捐助</v>
      </c>
      <c r="L3967" s="140" t="str">
        <f t="shared" si="187"/>
        <v>提升準公共托嬰中心托育服務品質獎助</v>
      </c>
      <c r="M3967" s="40" t="str">
        <f t="shared" si="188"/>
        <v>臺中市私立彩虹屋托嬰中心莊博仁</v>
      </c>
    </row>
    <row r="3968" spans="1:13" ht="75">
      <c r="A3968" s="102" t="s">
        <v>3955</v>
      </c>
      <c r="B3968" s="102" t="s">
        <v>3968</v>
      </c>
      <c r="C3968" s="102" t="s">
        <v>3005</v>
      </c>
      <c r="D3968" s="102" t="s">
        <v>2795</v>
      </c>
      <c r="E3968" s="103">
        <v>344</v>
      </c>
      <c r="F3968" s="104" t="s">
        <v>44</v>
      </c>
      <c r="G3968" s="106"/>
      <c r="H3968" s="76" t="s">
        <v>1</v>
      </c>
      <c r="I3968" s="105"/>
      <c r="K3968" s="140" t="str">
        <f t="shared" si="186"/>
        <v>社政業務-社會福利-青少年兒童福利-獎補助費-對國內團體之捐助</v>
      </c>
      <c r="L3968" s="140" t="str">
        <f t="shared" si="187"/>
        <v>113年公共化及準公共托嬰中心照顧比優化獎助</v>
      </c>
      <c r="M3968" s="40" t="str">
        <f t="shared" si="188"/>
        <v>臺中市私立小熊多元智慧上安托嬰中心</v>
      </c>
    </row>
    <row r="3969" spans="1:13" ht="75">
      <c r="A3969" s="102" t="s">
        <v>3955</v>
      </c>
      <c r="B3969" s="102" t="s">
        <v>3969</v>
      </c>
      <c r="C3969" s="102" t="s">
        <v>2944</v>
      </c>
      <c r="D3969" s="102" t="s">
        <v>2795</v>
      </c>
      <c r="E3969" s="103">
        <v>208</v>
      </c>
      <c r="F3969" s="104" t="s">
        <v>44</v>
      </c>
      <c r="G3969" s="106"/>
      <c r="H3969" s="76" t="s">
        <v>1</v>
      </c>
      <c r="I3969" s="105"/>
      <c r="K3969" s="140" t="str">
        <f t="shared" si="186"/>
        <v>社政業務-社會福利-青少年兒童福利-獎補助費-對國內團體之捐助</v>
      </c>
      <c r="L3969" s="140" t="str">
        <f t="shared" si="187"/>
        <v>提升準公共托嬰中心托育服務品質獎助</v>
      </c>
      <c r="M3969" s="40" t="str">
        <f t="shared" si="188"/>
        <v>臺中市私立小牧童成都托嬰中心</v>
      </c>
    </row>
    <row r="3970" spans="1:13" ht="75">
      <c r="A3970" s="102" t="s">
        <v>3955</v>
      </c>
      <c r="B3970" s="102" t="s">
        <v>4012</v>
      </c>
      <c r="C3970" s="102" t="s">
        <v>3020</v>
      </c>
      <c r="D3970" s="102" t="s">
        <v>2795</v>
      </c>
      <c r="E3970" s="103">
        <v>420</v>
      </c>
      <c r="F3970" s="104" t="s">
        <v>44</v>
      </c>
      <c r="G3970" s="106"/>
      <c r="H3970" s="76" t="s">
        <v>1</v>
      </c>
      <c r="I3970" s="105"/>
      <c r="K3970" s="140" t="str">
        <f t="shared" si="186"/>
        <v>社政業務-社會福利-青少年兒童福利-獎補助費-對國內團體之捐助</v>
      </c>
      <c r="L3970" s="140" t="str">
        <f t="shared" si="187"/>
        <v>113年提升準公共托嬰照顧比優化獎助</v>
      </c>
      <c r="M3970" s="40" t="str">
        <f t="shared" si="188"/>
        <v>臺中市私立育大托嬰中心</v>
      </c>
    </row>
    <row r="3971" spans="1:13" ht="75">
      <c r="A3971" s="102" t="s">
        <v>3955</v>
      </c>
      <c r="B3971" s="102" t="s">
        <v>3969</v>
      </c>
      <c r="C3971" s="102" t="s">
        <v>2950</v>
      </c>
      <c r="D3971" s="102" t="s">
        <v>2795</v>
      </c>
      <c r="E3971" s="103">
        <v>235</v>
      </c>
      <c r="F3971" s="104" t="s">
        <v>44</v>
      </c>
      <c r="G3971" s="106"/>
      <c r="H3971" s="76" t="s">
        <v>1</v>
      </c>
      <c r="I3971" s="105"/>
      <c r="K3971" s="140" t="str">
        <f t="shared" si="186"/>
        <v>社政業務-社會福利-青少年兒童福利-獎補助費-對國內團體之捐助</v>
      </c>
      <c r="L3971" s="140" t="str">
        <f t="shared" si="187"/>
        <v>提升準公共托嬰中心托育服務品質獎助</v>
      </c>
      <c r="M3971" s="40" t="str">
        <f t="shared" si="188"/>
        <v>臺中市私立咕咕鳥太平托嬰中心陳翠伶</v>
      </c>
    </row>
    <row r="3972" spans="1:13" ht="75">
      <c r="A3972" s="102" t="s">
        <v>3955</v>
      </c>
      <c r="B3972" s="102" t="s">
        <v>3968</v>
      </c>
      <c r="C3972" s="102" t="s">
        <v>4013</v>
      </c>
      <c r="D3972" s="102" t="s">
        <v>2795</v>
      </c>
      <c r="E3972" s="103">
        <v>109</v>
      </c>
      <c r="F3972" s="104" t="s">
        <v>44</v>
      </c>
      <c r="G3972" s="106"/>
      <c r="H3972" s="76" t="s">
        <v>1</v>
      </c>
      <c r="I3972" s="105"/>
      <c r="K3972" s="140" t="str">
        <f t="shared" ref="K3972:K4035" si="189">A3972</f>
        <v>社政業務-社會福利-青少年兒童福利-獎補助費-對國內團體之捐助</v>
      </c>
      <c r="L3972" s="140" t="str">
        <f t="shared" ref="L3972:L4035" si="190">B3972</f>
        <v>113年公共化及準公共托嬰中心照顧比優化獎助</v>
      </c>
      <c r="M3972" s="40" t="str">
        <f t="shared" ref="M3972:M4035" si="191">C3972</f>
        <v>臺中市私立來來托嬰中心張秀珠</v>
      </c>
    </row>
    <row r="3973" spans="1:13" ht="75">
      <c r="A3973" s="102" t="s">
        <v>3955</v>
      </c>
      <c r="B3973" s="102" t="s">
        <v>3956</v>
      </c>
      <c r="C3973" s="102" t="s">
        <v>3005</v>
      </c>
      <c r="D3973" s="102" t="s">
        <v>2795</v>
      </c>
      <c r="E3973" s="103">
        <v>2</v>
      </c>
      <c r="F3973" s="104" t="s">
        <v>44</v>
      </c>
      <c r="G3973" s="106"/>
      <c r="H3973" s="76" t="s">
        <v>1</v>
      </c>
      <c r="I3973" s="105"/>
      <c r="K3973" s="140" t="str">
        <f t="shared" si="189"/>
        <v>社政業務-社會福利-青少年兒童福利-獎補助費-對國內團體之捐助</v>
      </c>
      <c r="L3973" s="140" t="str">
        <f t="shared" si="190"/>
        <v>育有未滿二歲兒童育兒津貼親職教育講座</v>
      </c>
      <c r="M3973" s="40" t="str">
        <f t="shared" si="191"/>
        <v>臺中市私立小熊多元智慧上安托嬰中心</v>
      </c>
    </row>
    <row r="3974" spans="1:13" ht="75">
      <c r="A3974" s="102" t="s">
        <v>3955</v>
      </c>
      <c r="B3974" s="102" t="s">
        <v>3956</v>
      </c>
      <c r="C3974" s="102" t="s">
        <v>3038</v>
      </c>
      <c r="D3974" s="102" t="s">
        <v>2795</v>
      </c>
      <c r="E3974" s="103">
        <v>6</v>
      </c>
      <c r="F3974" s="104" t="s">
        <v>44</v>
      </c>
      <c r="G3974" s="106"/>
      <c r="H3974" s="76" t="s">
        <v>1</v>
      </c>
      <c r="I3974" s="105"/>
      <c r="K3974" s="140" t="str">
        <f t="shared" si="189"/>
        <v>社政業務-社會福利-青少年兒童福利-獎補助費-對國內團體之捐助</v>
      </c>
      <c r="L3974" s="140" t="str">
        <f t="shared" si="190"/>
        <v>育有未滿二歲兒童育兒津貼親職教育講座</v>
      </c>
      <c r="M3974" s="40" t="str">
        <f t="shared" si="191"/>
        <v>臺中市私立小熊多元智慧梧棲托嬰中心</v>
      </c>
    </row>
    <row r="3975" spans="1:13" ht="75">
      <c r="A3975" s="102" t="s">
        <v>3955</v>
      </c>
      <c r="B3975" s="102" t="s">
        <v>3956</v>
      </c>
      <c r="C3975" s="102" t="s">
        <v>2940</v>
      </c>
      <c r="D3975" s="102" t="s">
        <v>2795</v>
      </c>
      <c r="E3975" s="103">
        <v>6</v>
      </c>
      <c r="F3975" s="104" t="s">
        <v>44</v>
      </c>
      <c r="G3975" s="106"/>
      <c r="H3975" s="76" t="s">
        <v>1</v>
      </c>
      <c r="I3975" s="105"/>
      <c r="K3975" s="140" t="str">
        <f t="shared" si="189"/>
        <v>社政業務-社會福利-青少年兒童福利-獎補助費-對國內團體之捐助</v>
      </c>
      <c r="L3975" s="140" t="str">
        <f t="shared" si="190"/>
        <v>育有未滿二歲兒童育兒津貼親職教育講座</v>
      </c>
      <c r="M3975" s="40" t="str">
        <f t="shared" si="191"/>
        <v>臺中市私立奇蒙兒托嬰中心劉勝騏</v>
      </c>
    </row>
    <row r="3976" spans="1:13" ht="75">
      <c r="A3976" s="102" t="s">
        <v>3955</v>
      </c>
      <c r="B3976" s="102" t="s">
        <v>3969</v>
      </c>
      <c r="C3976" s="102" t="s">
        <v>3030</v>
      </c>
      <c r="D3976" s="102" t="s">
        <v>2795</v>
      </c>
      <c r="E3976" s="103">
        <v>148</v>
      </c>
      <c r="F3976" s="104" t="s">
        <v>44</v>
      </c>
      <c r="G3976" s="106"/>
      <c r="H3976" s="76" t="s">
        <v>1</v>
      </c>
      <c r="I3976" s="105"/>
      <c r="K3976" s="140" t="str">
        <f t="shared" si="189"/>
        <v>社政業務-社會福利-青少年兒童福利-獎補助費-對國內團體之捐助</v>
      </c>
      <c r="L3976" s="140" t="str">
        <f t="shared" si="190"/>
        <v>提升準公共托嬰中心托育服務品質獎助</v>
      </c>
      <c r="M3976" s="40" t="str">
        <f t="shared" si="191"/>
        <v>臺中市私立夏荷托嬰中心</v>
      </c>
    </row>
    <row r="3977" spans="1:13" ht="75">
      <c r="A3977" s="102" t="s">
        <v>3955</v>
      </c>
      <c r="B3977" s="102" t="s">
        <v>3969</v>
      </c>
      <c r="C3977" s="102" t="s">
        <v>2931</v>
      </c>
      <c r="D3977" s="102" t="s">
        <v>2795</v>
      </c>
      <c r="E3977" s="103">
        <v>115</v>
      </c>
      <c r="F3977" s="104" t="s">
        <v>44</v>
      </c>
      <c r="G3977" s="106"/>
      <c r="H3977" s="76" t="s">
        <v>1</v>
      </c>
      <c r="I3977" s="105"/>
      <c r="K3977" s="140" t="str">
        <f t="shared" si="189"/>
        <v>社政業務-社會福利-青少年兒童福利-獎補助費-對國內團體之捐助</v>
      </c>
      <c r="L3977" s="140" t="str">
        <f t="shared" si="190"/>
        <v>提升準公共托嬰中心托育服務品質獎助</v>
      </c>
      <c r="M3977" s="40" t="str">
        <f t="shared" si="191"/>
        <v>臺中市私立勁寶兒福安托嬰中心</v>
      </c>
    </row>
    <row r="3978" spans="1:13" ht="75">
      <c r="A3978" s="102" t="s">
        <v>3955</v>
      </c>
      <c r="B3978" s="102" t="s">
        <v>3969</v>
      </c>
      <c r="C3978" s="102" t="s">
        <v>3017</v>
      </c>
      <c r="D3978" s="102" t="s">
        <v>2795</v>
      </c>
      <c r="E3978" s="103">
        <v>145</v>
      </c>
      <c r="F3978" s="104" t="s">
        <v>44</v>
      </c>
      <c r="G3978" s="106"/>
      <c r="H3978" s="76" t="s">
        <v>1</v>
      </c>
      <c r="I3978" s="105"/>
      <c r="K3978" s="140" t="str">
        <f t="shared" si="189"/>
        <v>社政業務-社會福利-青少年兒童福利-獎補助費-對國內團體之捐助</v>
      </c>
      <c r="L3978" s="140" t="str">
        <f t="shared" si="190"/>
        <v>提升準公共托嬰中心托育服務品質獎助</v>
      </c>
      <c r="M3978" s="40" t="str">
        <f t="shared" si="191"/>
        <v>臺中市私立愛寶托嬰中心顧淑真</v>
      </c>
    </row>
    <row r="3979" spans="1:13" ht="75">
      <c r="A3979" s="102" t="s">
        <v>3955</v>
      </c>
      <c r="B3979" s="102" t="s">
        <v>3969</v>
      </c>
      <c r="C3979" s="102" t="s">
        <v>3028</v>
      </c>
      <c r="D3979" s="102" t="s">
        <v>2795</v>
      </c>
      <c r="E3979" s="103">
        <v>119</v>
      </c>
      <c r="F3979" s="104" t="s">
        <v>44</v>
      </c>
      <c r="G3979" s="106"/>
      <c r="H3979" s="76" t="s">
        <v>1</v>
      </c>
      <c r="I3979" s="105"/>
      <c r="K3979" s="140" t="str">
        <f t="shared" si="189"/>
        <v>社政業務-社會福利-青少年兒童福利-獎補助費-對國內團體之捐助</v>
      </c>
      <c r="L3979" s="140" t="str">
        <f t="shared" si="190"/>
        <v>提升準公共托嬰中心托育服務品質獎助</v>
      </c>
      <c r="M3979" s="40" t="str">
        <f t="shared" si="191"/>
        <v>臺中市私立甯甯托嬰中心</v>
      </c>
    </row>
    <row r="3980" spans="1:13" ht="75">
      <c r="A3980" s="102" t="s">
        <v>3955</v>
      </c>
      <c r="B3980" s="102" t="s">
        <v>3969</v>
      </c>
      <c r="C3980" s="102" t="s">
        <v>2953</v>
      </c>
      <c r="D3980" s="102" t="s">
        <v>2795</v>
      </c>
      <c r="E3980" s="103">
        <v>208</v>
      </c>
      <c r="F3980" s="104" t="s">
        <v>44</v>
      </c>
      <c r="G3980" s="106"/>
      <c r="H3980" s="76" t="s">
        <v>1</v>
      </c>
      <c r="I3980" s="105"/>
      <c r="K3980" s="140" t="str">
        <f t="shared" si="189"/>
        <v>社政業務-社會福利-青少年兒童福利-獎補助費-對國內團體之捐助</v>
      </c>
      <c r="L3980" s="140" t="str">
        <f t="shared" si="190"/>
        <v>提升準公共托嬰中心托育服務品質獎助</v>
      </c>
      <c r="M3980" s="40" t="str">
        <f t="shared" si="191"/>
        <v>臺中市私立兒晴大雅分校托嬰中心林盈吟</v>
      </c>
    </row>
    <row r="3981" spans="1:13" ht="75">
      <c r="A3981" s="102" t="s">
        <v>3955</v>
      </c>
      <c r="B3981" s="102" t="s">
        <v>3969</v>
      </c>
      <c r="C3981" s="102" t="s">
        <v>3982</v>
      </c>
      <c r="D3981" s="102" t="s">
        <v>2795</v>
      </c>
      <c r="E3981" s="103">
        <v>88</v>
      </c>
      <c r="F3981" s="104" t="s">
        <v>44</v>
      </c>
      <c r="G3981" s="106"/>
      <c r="H3981" s="76" t="s">
        <v>1</v>
      </c>
      <c r="I3981" s="105"/>
      <c r="K3981" s="140" t="str">
        <f t="shared" si="189"/>
        <v>社政業務-社會福利-青少年兒童福利-獎補助費-對國內團體之捐助</v>
      </c>
      <c r="L3981" s="140" t="str">
        <f t="shared" si="190"/>
        <v>提升準公共托嬰中心托育服務品質獎助</v>
      </c>
      <c r="M3981" s="40" t="str">
        <f t="shared" si="191"/>
        <v>臺中市私立耕心園托嬰中心王符璋</v>
      </c>
    </row>
    <row r="3982" spans="1:13" ht="75">
      <c r="A3982" s="102" t="s">
        <v>3955</v>
      </c>
      <c r="B3982" s="102" t="s">
        <v>3969</v>
      </c>
      <c r="C3982" s="102" t="s">
        <v>3026</v>
      </c>
      <c r="D3982" s="102" t="s">
        <v>2795</v>
      </c>
      <c r="E3982" s="103">
        <v>235</v>
      </c>
      <c r="F3982" s="104" t="s">
        <v>44</v>
      </c>
      <c r="G3982" s="106"/>
      <c r="H3982" s="76" t="s">
        <v>1</v>
      </c>
      <c r="I3982" s="105"/>
      <c r="K3982" s="140" t="str">
        <f t="shared" si="189"/>
        <v>社政業務-社會福利-青少年兒童福利-獎補助費-對國內團體之捐助</v>
      </c>
      <c r="L3982" s="140" t="str">
        <f t="shared" si="190"/>
        <v>提升準公共托嬰中心托育服務品質獎助</v>
      </c>
      <c r="M3982" s="40" t="str">
        <f t="shared" si="191"/>
        <v>臺中市私立貝兒喜托嬰中心林于靖</v>
      </c>
    </row>
    <row r="3983" spans="1:13" ht="75">
      <c r="A3983" s="102" t="s">
        <v>3955</v>
      </c>
      <c r="B3983" s="102" t="s">
        <v>3969</v>
      </c>
      <c r="C3983" s="102" t="s">
        <v>2942</v>
      </c>
      <c r="D3983" s="102" t="s">
        <v>2795</v>
      </c>
      <c r="E3983" s="103">
        <v>120</v>
      </c>
      <c r="F3983" s="104" t="s">
        <v>44</v>
      </c>
      <c r="G3983" s="106"/>
      <c r="H3983" s="76" t="s">
        <v>1</v>
      </c>
      <c r="I3983" s="105"/>
      <c r="K3983" s="140" t="str">
        <f t="shared" si="189"/>
        <v>社政業務-社會福利-青少年兒童福利-獎補助費-對國內團體之捐助</v>
      </c>
      <c r="L3983" s="140" t="str">
        <f t="shared" si="190"/>
        <v>提升準公共托嬰中心托育服務品質獎助</v>
      </c>
      <c r="M3983" s="40" t="str">
        <f t="shared" si="191"/>
        <v>臺中市私立東華托嬰中心陳慧宜</v>
      </c>
    </row>
    <row r="3984" spans="1:13" ht="75">
      <c r="A3984" s="102" t="s">
        <v>3955</v>
      </c>
      <c r="B3984" s="102" t="s">
        <v>3969</v>
      </c>
      <c r="C3984" s="102" t="s">
        <v>3982</v>
      </c>
      <c r="D3984" s="102" t="s">
        <v>2795</v>
      </c>
      <c r="E3984" s="103">
        <v>204</v>
      </c>
      <c r="F3984" s="104" t="s">
        <v>44</v>
      </c>
      <c r="G3984" s="106"/>
      <c r="H3984" s="76" t="s">
        <v>1</v>
      </c>
      <c r="I3984" s="105"/>
      <c r="K3984" s="140" t="str">
        <f t="shared" si="189"/>
        <v>社政業務-社會福利-青少年兒童福利-獎補助費-對國內團體之捐助</v>
      </c>
      <c r="L3984" s="140" t="str">
        <f t="shared" si="190"/>
        <v>提升準公共托嬰中心托育服務品質獎助</v>
      </c>
      <c r="M3984" s="40" t="str">
        <f t="shared" si="191"/>
        <v>臺中市私立耕心園托嬰中心王符璋</v>
      </c>
    </row>
    <row r="3985" spans="1:13" ht="75">
      <c r="A3985" s="102" t="s">
        <v>3955</v>
      </c>
      <c r="B3985" s="102" t="s">
        <v>3969</v>
      </c>
      <c r="C3985" s="102" t="s">
        <v>4010</v>
      </c>
      <c r="D3985" s="102" t="s">
        <v>2795</v>
      </c>
      <c r="E3985" s="103">
        <v>207</v>
      </c>
      <c r="F3985" s="104" t="s">
        <v>44</v>
      </c>
      <c r="G3985" s="106"/>
      <c r="H3985" s="76" t="s">
        <v>1</v>
      </c>
      <c r="I3985" s="105"/>
      <c r="K3985" s="140" t="str">
        <f t="shared" si="189"/>
        <v>社政業務-社會福利-青少年兒童福利-獎補助費-對國內團體之捐助</v>
      </c>
      <c r="L3985" s="140" t="str">
        <f t="shared" si="190"/>
        <v>提升準公共托嬰中心托育服務品質獎助</v>
      </c>
      <c r="M3985" s="40" t="str">
        <f t="shared" si="191"/>
        <v>臺中市私立園馨托嬰中心</v>
      </c>
    </row>
    <row r="3986" spans="1:13" ht="75">
      <c r="A3986" s="102" t="s">
        <v>3955</v>
      </c>
      <c r="B3986" s="102" t="s">
        <v>3969</v>
      </c>
      <c r="C3986" s="102" t="s">
        <v>2931</v>
      </c>
      <c r="D3986" s="102" t="s">
        <v>2795</v>
      </c>
      <c r="E3986" s="103">
        <v>269</v>
      </c>
      <c r="F3986" s="104" t="s">
        <v>44</v>
      </c>
      <c r="G3986" s="106"/>
      <c r="H3986" s="76" t="s">
        <v>1</v>
      </c>
      <c r="I3986" s="105"/>
      <c r="K3986" s="140" t="str">
        <f t="shared" si="189"/>
        <v>社政業務-社會福利-青少年兒童福利-獎補助費-對國內團體之捐助</v>
      </c>
      <c r="L3986" s="140" t="str">
        <f t="shared" si="190"/>
        <v>提升準公共托嬰中心托育服務品質獎助</v>
      </c>
      <c r="M3986" s="40" t="str">
        <f t="shared" si="191"/>
        <v>臺中市私立勁寶兒福安托嬰中心</v>
      </c>
    </row>
    <row r="3987" spans="1:13" ht="75">
      <c r="A3987" s="102" t="s">
        <v>3955</v>
      </c>
      <c r="B3987" s="102" t="s">
        <v>3969</v>
      </c>
      <c r="C3987" s="102" t="s">
        <v>2961</v>
      </c>
      <c r="D3987" s="102" t="s">
        <v>2795</v>
      </c>
      <c r="E3987" s="103">
        <v>276</v>
      </c>
      <c r="F3987" s="104" t="s">
        <v>44</v>
      </c>
      <c r="G3987" s="106"/>
      <c r="H3987" s="76" t="s">
        <v>1</v>
      </c>
      <c r="I3987" s="105"/>
      <c r="K3987" s="140" t="str">
        <f t="shared" si="189"/>
        <v>社政業務-社會福利-青少年兒童福利-獎補助費-對國內團體之捐助</v>
      </c>
      <c r="L3987" s="140" t="str">
        <f t="shared" si="190"/>
        <v>提升準公共托嬰中心托育服務品質獎助</v>
      </c>
      <c r="M3987" s="40" t="str">
        <f t="shared" si="191"/>
        <v>臺中市私立茱莉安托嬰中心</v>
      </c>
    </row>
    <row r="3988" spans="1:13" ht="75">
      <c r="A3988" s="102" t="s">
        <v>3955</v>
      </c>
      <c r="B3988" s="102" t="s">
        <v>3969</v>
      </c>
      <c r="C3988" s="102" t="s">
        <v>2960</v>
      </c>
      <c r="D3988" s="102" t="s">
        <v>2795</v>
      </c>
      <c r="E3988" s="103">
        <v>276</v>
      </c>
      <c r="F3988" s="104" t="s">
        <v>44</v>
      </c>
      <c r="G3988" s="106"/>
      <c r="H3988" s="76" t="s">
        <v>1</v>
      </c>
      <c r="I3988" s="105"/>
      <c r="K3988" s="140" t="str">
        <f t="shared" si="189"/>
        <v>社政業務-社會福利-青少年兒童福利-獎補助費-對國內團體之捐助</v>
      </c>
      <c r="L3988" s="140" t="str">
        <f t="shared" si="190"/>
        <v>提升準公共托嬰中心托育服務品質獎助</v>
      </c>
      <c r="M3988" s="40" t="str">
        <f t="shared" si="191"/>
        <v>臺中市私立夏綠蒂托嬰中心</v>
      </c>
    </row>
    <row r="3989" spans="1:13" ht="75">
      <c r="A3989" s="102" t="s">
        <v>3955</v>
      </c>
      <c r="B3989" s="102" t="s">
        <v>3969</v>
      </c>
      <c r="C3989" s="102" t="s">
        <v>3028</v>
      </c>
      <c r="D3989" s="102" t="s">
        <v>2795</v>
      </c>
      <c r="E3989" s="103">
        <v>277</v>
      </c>
      <c r="F3989" s="104" t="s">
        <v>44</v>
      </c>
      <c r="G3989" s="106"/>
      <c r="H3989" s="76" t="s">
        <v>1</v>
      </c>
      <c r="I3989" s="105"/>
      <c r="K3989" s="140" t="str">
        <f t="shared" si="189"/>
        <v>社政業務-社會福利-青少年兒童福利-獎補助費-對國內團體之捐助</v>
      </c>
      <c r="L3989" s="140" t="str">
        <f t="shared" si="190"/>
        <v>提升準公共托嬰中心托育服務品質獎助</v>
      </c>
      <c r="M3989" s="40" t="str">
        <f t="shared" si="191"/>
        <v>臺中市私立甯甯托嬰中心</v>
      </c>
    </row>
    <row r="3990" spans="1:13" ht="75">
      <c r="A3990" s="102" t="s">
        <v>3955</v>
      </c>
      <c r="B3990" s="102" t="s">
        <v>3969</v>
      </c>
      <c r="C3990" s="102" t="s">
        <v>3008</v>
      </c>
      <c r="D3990" s="102" t="s">
        <v>2795</v>
      </c>
      <c r="E3990" s="103">
        <v>277</v>
      </c>
      <c r="F3990" s="104" t="s">
        <v>44</v>
      </c>
      <c r="G3990" s="106"/>
      <c r="H3990" s="76" t="s">
        <v>1</v>
      </c>
      <c r="I3990" s="105"/>
      <c r="K3990" s="140" t="str">
        <f t="shared" si="189"/>
        <v>社政業務-社會福利-青少年兒童福利-獎補助費-對國內團體之捐助</v>
      </c>
      <c r="L3990" s="140" t="str">
        <f t="shared" si="190"/>
        <v>提升準公共托嬰中心托育服務品質獎助</v>
      </c>
      <c r="M3990" s="40" t="str">
        <f t="shared" si="191"/>
        <v>臺中市私立小牧童托嬰中心</v>
      </c>
    </row>
    <row r="3991" spans="1:13" ht="75">
      <c r="A3991" s="102" t="s">
        <v>3955</v>
      </c>
      <c r="B3991" s="102" t="s">
        <v>3969</v>
      </c>
      <c r="C3991" s="102" t="s">
        <v>2951</v>
      </c>
      <c r="D3991" s="102" t="s">
        <v>2795</v>
      </c>
      <c r="E3991" s="103">
        <v>279</v>
      </c>
      <c r="F3991" s="104" t="s">
        <v>44</v>
      </c>
      <c r="G3991" s="106"/>
      <c r="H3991" s="76" t="s">
        <v>1</v>
      </c>
      <c r="I3991" s="105"/>
      <c r="K3991" s="140" t="str">
        <f t="shared" si="189"/>
        <v>社政業務-社會福利-青少年兒童福利-獎補助費-對國內團體之捐助</v>
      </c>
      <c r="L3991" s="140" t="str">
        <f t="shared" si="190"/>
        <v>提升準公共托嬰中心托育服務品質獎助</v>
      </c>
      <c r="M3991" s="40" t="str">
        <f t="shared" si="191"/>
        <v>臺中市私立安琪兒托嬰中心許美娥</v>
      </c>
    </row>
    <row r="3992" spans="1:13" ht="75">
      <c r="A3992" s="102" t="s">
        <v>3955</v>
      </c>
      <c r="B3992" s="102" t="s">
        <v>3969</v>
      </c>
      <c r="C3992" s="102" t="s">
        <v>2942</v>
      </c>
      <c r="D3992" s="102" t="s">
        <v>2795</v>
      </c>
      <c r="E3992" s="103">
        <v>280</v>
      </c>
      <c r="F3992" s="104" t="s">
        <v>44</v>
      </c>
      <c r="G3992" s="106"/>
      <c r="H3992" s="76" t="s">
        <v>1</v>
      </c>
      <c r="I3992" s="105"/>
      <c r="K3992" s="140" t="str">
        <f t="shared" si="189"/>
        <v>社政業務-社會福利-青少年兒童福利-獎補助費-對國內團體之捐助</v>
      </c>
      <c r="L3992" s="140" t="str">
        <f t="shared" si="190"/>
        <v>提升準公共托嬰中心托育服務品質獎助</v>
      </c>
      <c r="M3992" s="40" t="str">
        <f t="shared" si="191"/>
        <v>臺中市私立東華托嬰中心陳慧宜</v>
      </c>
    </row>
    <row r="3993" spans="1:13" ht="75">
      <c r="A3993" s="102" t="s">
        <v>3955</v>
      </c>
      <c r="B3993" s="102" t="s">
        <v>3969</v>
      </c>
      <c r="C3993" s="102" t="s">
        <v>2937</v>
      </c>
      <c r="D3993" s="102" t="s">
        <v>2795</v>
      </c>
      <c r="E3993" s="103">
        <v>280</v>
      </c>
      <c r="F3993" s="104" t="s">
        <v>44</v>
      </c>
      <c r="G3993" s="106"/>
      <c r="H3993" s="76" t="s">
        <v>1</v>
      </c>
      <c r="I3993" s="105"/>
      <c r="K3993" s="140" t="str">
        <f t="shared" si="189"/>
        <v>社政業務-社會福利-青少年兒童福利-獎補助費-對國內團體之捐助</v>
      </c>
      <c r="L3993" s="140" t="str">
        <f t="shared" si="190"/>
        <v>提升準公共托嬰中心托育服務品質獎助</v>
      </c>
      <c r="M3993" s="40" t="str">
        <f t="shared" si="191"/>
        <v>臺中市私立小貝果托嬰中心</v>
      </c>
    </row>
    <row r="3994" spans="1:13" ht="75">
      <c r="A3994" s="102" t="s">
        <v>3955</v>
      </c>
      <c r="B3994" s="102" t="s">
        <v>3969</v>
      </c>
      <c r="C3994" s="102" t="s">
        <v>2983</v>
      </c>
      <c r="D3994" s="102" t="s">
        <v>2795</v>
      </c>
      <c r="E3994" s="103">
        <v>280</v>
      </c>
      <c r="F3994" s="104" t="s">
        <v>44</v>
      </c>
      <c r="G3994" s="106"/>
      <c r="H3994" s="76" t="s">
        <v>1</v>
      </c>
      <c r="I3994" s="105"/>
      <c r="K3994" s="140" t="str">
        <f t="shared" si="189"/>
        <v>社政業務-社會福利-青少年兒童福利-獎補助費-對國內團體之捐助</v>
      </c>
      <c r="L3994" s="140" t="str">
        <f t="shared" si="190"/>
        <v>提升準公共托嬰中心托育服務品質獎助</v>
      </c>
      <c r="M3994" s="40" t="str">
        <f t="shared" si="191"/>
        <v>臺中市私立布朗尼托嬰中心</v>
      </c>
    </row>
    <row r="3995" spans="1:13" ht="75">
      <c r="A3995" s="102" t="s">
        <v>3955</v>
      </c>
      <c r="B3995" s="102" t="s">
        <v>3969</v>
      </c>
      <c r="C3995" s="102" t="s">
        <v>3017</v>
      </c>
      <c r="D3995" s="102" t="s">
        <v>2795</v>
      </c>
      <c r="E3995" s="103">
        <v>337</v>
      </c>
      <c r="F3995" s="104" t="s">
        <v>44</v>
      </c>
      <c r="G3995" s="106"/>
      <c r="H3995" s="76" t="s">
        <v>1</v>
      </c>
      <c r="I3995" s="105"/>
      <c r="K3995" s="140" t="str">
        <f t="shared" si="189"/>
        <v>社政業務-社會福利-青少年兒童福利-獎補助費-對國內團體之捐助</v>
      </c>
      <c r="L3995" s="140" t="str">
        <f t="shared" si="190"/>
        <v>提升準公共托嬰中心托育服務品質獎助</v>
      </c>
      <c r="M3995" s="40" t="str">
        <f t="shared" si="191"/>
        <v>臺中市私立愛寶托嬰中心顧淑真</v>
      </c>
    </row>
    <row r="3996" spans="1:13" ht="75">
      <c r="A3996" s="102" t="s">
        <v>3955</v>
      </c>
      <c r="B3996" s="102" t="s">
        <v>3969</v>
      </c>
      <c r="C3996" s="102" t="s">
        <v>2933</v>
      </c>
      <c r="D3996" s="102" t="s">
        <v>2795</v>
      </c>
      <c r="E3996" s="103">
        <v>340</v>
      </c>
      <c r="F3996" s="104" t="s">
        <v>44</v>
      </c>
      <c r="G3996" s="106"/>
      <c r="H3996" s="76" t="s">
        <v>1</v>
      </c>
      <c r="I3996" s="105"/>
      <c r="K3996" s="140" t="str">
        <f t="shared" si="189"/>
        <v>社政業務-社會福利-青少年兒童福利-獎補助費-對國內團體之捐助</v>
      </c>
      <c r="L3996" s="140" t="str">
        <f t="shared" si="190"/>
        <v>提升準公共托嬰中心托育服務品質獎助</v>
      </c>
      <c r="M3996" s="40" t="str">
        <f t="shared" si="191"/>
        <v>臺中市私立小菲力托嬰中心</v>
      </c>
    </row>
    <row r="3997" spans="1:13" ht="75">
      <c r="A3997" s="102" t="s">
        <v>3955</v>
      </c>
      <c r="B3997" s="102" t="s">
        <v>3969</v>
      </c>
      <c r="C3997" s="102" t="s">
        <v>2941</v>
      </c>
      <c r="D3997" s="102" t="s">
        <v>2795</v>
      </c>
      <c r="E3997" s="103">
        <v>342</v>
      </c>
      <c r="F3997" s="104" t="s">
        <v>44</v>
      </c>
      <c r="G3997" s="106"/>
      <c r="H3997" s="76" t="s">
        <v>1</v>
      </c>
      <c r="I3997" s="105"/>
      <c r="K3997" s="140" t="str">
        <f t="shared" si="189"/>
        <v>社政業務-社會福利-青少年兒童福利-獎補助費-對國內團體之捐助</v>
      </c>
      <c r="L3997" s="140" t="str">
        <f t="shared" si="190"/>
        <v>提升準公共托嬰中心托育服務品質獎助</v>
      </c>
      <c r="M3997" s="40" t="str">
        <f t="shared" si="191"/>
        <v>臺中市私立愛樂紛托嬰中心陳櫻珊</v>
      </c>
    </row>
    <row r="3998" spans="1:13" ht="75">
      <c r="A3998" s="102" t="s">
        <v>3955</v>
      </c>
      <c r="B3998" s="102" t="s">
        <v>3969</v>
      </c>
      <c r="C3998" s="102" t="s">
        <v>3021</v>
      </c>
      <c r="D3998" s="102" t="s">
        <v>2795</v>
      </c>
      <c r="E3998" s="103">
        <v>343</v>
      </c>
      <c r="F3998" s="104" t="s">
        <v>44</v>
      </c>
      <c r="G3998" s="106"/>
      <c r="H3998" s="76" t="s">
        <v>1</v>
      </c>
      <c r="I3998" s="105"/>
      <c r="K3998" s="140" t="str">
        <f t="shared" si="189"/>
        <v>社政業務-社會福利-青少年兒童福利-獎補助費-對國內團體之捐助</v>
      </c>
      <c r="L3998" s="140" t="str">
        <f t="shared" si="190"/>
        <v>提升準公共托嬰中心托育服務品質獎助</v>
      </c>
      <c r="M3998" s="40" t="str">
        <f t="shared" si="191"/>
        <v>臺中市私立文馨托嬰中心陳惠玉</v>
      </c>
    </row>
    <row r="3999" spans="1:13" ht="75">
      <c r="A3999" s="102" t="s">
        <v>3955</v>
      </c>
      <c r="B3999" s="102" t="s">
        <v>3969</v>
      </c>
      <c r="C3999" s="102" t="s">
        <v>2960</v>
      </c>
      <c r="D3999" s="102" t="s">
        <v>2795</v>
      </c>
      <c r="E3999" s="103">
        <v>344</v>
      </c>
      <c r="F3999" s="104" t="s">
        <v>44</v>
      </c>
      <c r="G3999" s="106"/>
      <c r="H3999" s="76" t="s">
        <v>1</v>
      </c>
      <c r="I3999" s="105"/>
      <c r="K3999" s="140" t="str">
        <f t="shared" si="189"/>
        <v>社政業務-社會福利-青少年兒童福利-獎補助費-對國內團體之捐助</v>
      </c>
      <c r="L3999" s="140" t="str">
        <f t="shared" si="190"/>
        <v>提升準公共托嬰中心托育服務品質獎助</v>
      </c>
      <c r="M3999" s="40" t="str">
        <f t="shared" si="191"/>
        <v>臺中市私立夏綠蒂托嬰中心</v>
      </c>
    </row>
    <row r="4000" spans="1:13" ht="75">
      <c r="A4000" s="102" t="s">
        <v>3955</v>
      </c>
      <c r="B4000" s="102" t="s">
        <v>3969</v>
      </c>
      <c r="C4000" s="102" t="s">
        <v>3575</v>
      </c>
      <c r="D4000" s="102" t="s">
        <v>2795</v>
      </c>
      <c r="E4000" s="103">
        <v>350</v>
      </c>
      <c r="F4000" s="104" t="s">
        <v>44</v>
      </c>
      <c r="G4000" s="106"/>
      <c r="H4000" s="76" t="s">
        <v>1</v>
      </c>
      <c r="I4000" s="105"/>
      <c r="K4000" s="140" t="str">
        <f t="shared" si="189"/>
        <v>社政業務-社會福利-青少年兒童福利-獎補助費-對國內團體之捐助</v>
      </c>
      <c r="L4000" s="140" t="str">
        <f t="shared" si="190"/>
        <v>提升準公共托嬰中心托育服務品質獎助</v>
      </c>
      <c r="M4000" s="40" t="str">
        <f t="shared" si="191"/>
        <v>臺中市私立萊恩托嬰中心陳冠璋</v>
      </c>
    </row>
    <row r="4001" spans="1:13" ht="75">
      <c r="A4001" s="102" t="s">
        <v>3955</v>
      </c>
      <c r="B4001" s="102" t="s">
        <v>3969</v>
      </c>
      <c r="C4001" s="102" t="s">
        <v>2935</v>
      </c>
      <c r="D4001" s="102" t="s">
        <v>2795</v>
      </c>
      <c r="E4001" s="103">
        <v>407</v>
      </c>
      <c r="F4001" s="104" t="s">
        <v>44</v>
      </c>
      <c r="G4001" s="106"/>
      <c r="H4001" s="76" t="s">
        <v>1</v>
      </c>
      <c r="I4001" s="105"/>
      <c r="K4001" s="140" t="str">
        <f t="shared" si="189"/>
        <v>社政業務-社會福利-青少年兒童福利-獎補助費-對國內團體之捐助</v>
      </c>
      <c r="L4001" s="140" t="str">
        <f t="shared" si="190"/>
        <v>提升準公共托嬰中心托育服務品質獎助</v>
      </c>
      <c r="M4001" s="40" t="str">
        <f t="shared" si="191"/>
        <v>臺中市私立巨采福科托嬰中心</v>
      </c>
    </row>
    <row r="4002" spans="1:13" ht="75">
      <c r="A4002" s="102" t="s">
        <v>3955</v>
      </c>
      <c r="B4002" s="102" t="s">
        <v>3969</v>
      </c>
      <c r="C4002" s="102" t="s">
        <v>2963</v>
      </c>
      <c r="D4002" s="102" t="s">
        <v>2795</v>
      </c>
      <c r="E4002" s="103">
        <v>407</v>
      </c>
      <c r="F4002" s="104" t="s">
        <v>44</v>
      </c>
      <c r="G4002" s="106"/>
      <c r="H4002" s="76" t="s">
        <v>1</v>
      </c>
      <c r="I4002" s="105"/>
      <c r="K4002" s="140" t="str">
        <f t="shared" si="189"/>
        <v>社政業務-社會福利-青少年兒童福利-獎補助費-對國內團體之捐助</v>
      </c>
      <c r="L4002" s="140" t="str">
        <f t="shared" si="190"/>
        <v>提升準公共托嬰中心托育服務品質獎助</v>
      </c>
      <c r="M4002" s="40" t="str">
        <f t="shared" si="191"/>
        <v>台中市私立巨采托嬰中心</v>
      </c>
    </row>
    <row r="4003" spans="1:13" ht="75">
      <c r="A4003" s="102" t="s">
        <v>3955</v>
      </c>
      <c r="B4003" s="102" t="s">
        <v>3969</v>
      </c>
      <c r="C4003" s="102" t="s">
        <v>3032</v>
      </c>
      <c r="D4003" s="102" t="s">
        <v>2795</v>
      </c>
      <c r="E4003" s="103">
        <v>407</v>
      </c>
      <c r="F4003" s="104" t="s">
        <v>44</v>
      </c>
      <c r="G4003" s="106"/>
      <c r="H4003" s="76" t="s">
        <v>1</v>
      </c>
      <c r="I4003" s="105"/>
      <c r="K4003" s="140" t="str">
        <f t="shared" si="189"/>
        <v>社政業務-社會福利-青少年兒童福利-獎補助費-對國內團體之捐助</v>
      </c>
      <c r="L4003" s="140" t="str">
        <f t="shared" si="190"/>
        <v>提升準公共托嬰中心托育服務品質獎助</v>
      </c>
      <c r="M4003" s="40" t="str">
        <f t="shared" si="191"/>
        <v>臺中市私立芸元托嬰中心</v>
      </c>
    </row>
    <row r="4004" spans="1:13" ht="75">
      <c r="A4004" s="102" t="s">
        <v>3955</v>
      </c>
      <c r="B4004" s="102" t="s">
        <v>3969</v>
      </c>
      <c r="C4004" s="102" t="s">
        <v>2957</v>
      </c>
      <c r="D4004" s="102" t="s">
        <v>2795</v>
      </c>
      <c r="E4004" s="103">
        <v>412</v>
      </c>
      <c r="F4004" s="104" t="s">
        <v>44</v>
      </c>
      <c r="G4004" s="106"/>
      <c r="H4004" s="76" t="s">
        <v>1</v>
      </c>
      <c r="I4004" s="105"/>
      <c r="K4004" s="140" t="str">
        <f t="shared" si="189"/>
        <v>社政業務-社會福利-青少年兒童福利-獎補助費-對國內團體之捐助</v>
      </c>
      <c r="L4004" s="140" t="str">
        <f t="shared" si="190"/>
        <v>提升準公共托嬰中心托育服務品質獎助</v>
      </c>
      <c r="M4004" s="40" t="str">
        <f t="shared" si="191"/>
        <v>臺中市私立愛麗絲托嬰中心</v>
      </c>
    </row>
    <row r="4005" spans="1:13" ht="75">
      <c r="A4005" s="102" t="s">
        <v>3955</v>
      </c>
      <c r="B4005" s="102" t="s">
        <v>3969</v>
      </c>
      <c r="C4005" s="102" t="s">
        <v>4011</v>
      </c>
      <c r="D4005" s="102" t="s">
        <v>2795</v>
      </c>
      <c r="E4005" s="103">
        <v>420</v>
      </c>
      <c r="F4005" s="104" t="s">
        <v>44</v>
      </c>
      <c r="G4005" s="106"/>
      <c r="H4005" s="76" t="s">
        <v>1</v>
      </c>
      <c r="I4005" s="105"/>
      <c r="K4005" s="140" t="str">
        <f t="shared" si="189"/>
        <v>社政業務-社會福利-青少年兒童福利-獎補助費-對國內團體之捐助</v>
      </c>
      <c r="L4005" s="140" t="str">
        <f t="shared" si="190"/>
        <v>提升準公共托嬰中心托育服務品質獎助</v>
      </c>
      <c r="M4005" s="40" t="str">
        <f t="shared" si="191"/>
        <v>臺中市私立彩虹屋托嬰中心莊博仁</v>
      </c>
    </row>
    <row r="4006" spans="1:13" ht="75">
      <c r="A4006" s="102" t="s">
        <v>3955</v>
      </c>
      <c r="B4006" s="102" t="s">
        <v>3969</v>
      </c>
      <c r="C4006" s="102" t="s">
        <v>2932</v>
      </c>
      <c r="D4006" s="102" t="s">
        <v>2795</v>
      </c>
      <c r="E4006" s="103">
        <v>477</v>
      </c>
      <c r="F4006" s="104" t="s">
        <v>44</v>
      </c>
      <c r="G4006" s="106"/>
      <c r="H4006" s="76" t="s">
        <v>1</v>
      </c>
      <c r="I4006" s="105"/>
      <c r="K4006" s="140" t="str">
        <f t="shared" si="189"/>
        <v>社政業務-社會福利-青少年兒童福利-獎補助費-對國內團體之捐助</v>
      </c>
      <c r="L4006" s="140" t="str">
        <f t="shared" si="190"/>
        <v>提升準公共托嬰中心托育服務品質獎助</v>
      </c>
      <c r="M4006" s="40" t="str">
        <f t="shared" si="191"/>
        <v>臺中市私立小紅帽托嬰中心</v>
      </c>
    </row>
    <row r="4007" spans="1:13" ht="75">
      <c r="A4007" s="102" t="s">
        <v>3955</v>
      </c>
      <c r="B4007" s="102" t="s">
        <v>3969</v>
      </c>
      <c r="C4007" s="102" t="s">
        <v>2953</v>
      </c>
      <c r="D4007" s="102" t="s">
        <v>2795</v>
      </c>
      <c r="E4007" s="103">
        <v>484</v>
      </c>
      <c r="F4007" s="104" t="s">
        <v>44</v>
      </c>
      <c r="G4007" s="106"/>
      <c r="H4007" s="76" t="s">
        <v>1</v>
      </c>
      <c r="I4007" s="105"/>
      <c r="K4007" s="140" t="str">
        <f t="shared" si="189"/>
        <v>社政業務-社會福利-青少年兒童福利-獎補助費-對國內團體之捐助</v>
      </c>
      <c r="L4007" s="140" t="str">
        <f t="shared" si="190"/>
        <v>提升準公共托嬰中心托育服務品質獎助</v>
      </c>
      <c r="M4007" s="40" t="str">
        <f t="shared" si="191"/>
        <v>臺中市私立兒晴大雅分校托嬰中心林盈吟</v>
      </c>
    </row>
    <row r="4008" spans="1:13" ht="75">
      <c r="A4008" s="102" t="s">
        <v>3955</v>
      </c>
      <c r="B4008" s="102" t="s">
        <v>3969</v>
      </c>
      <c r="C4008" s="102" t="s">
        <v>2952</v>
      </c>
      <c r="D4008" s="102" t="s">
        <v>2795</v>
      </c>
      <c r="E4008" s="103">
        <v>484</v>
      </c>
      <c r="F4008" s="104" t="s">
        <v>44</v>
      </c>
      <c r="G4008" s="106"/>
      <c r="H4008" s="76" t="s">
        <v>1</v>
      </c>
      <c r="I4008" s="105"/>
      <c r="K4008" s="140" t="str">
        <f t="shared" si="189"/>
        <v>社政業務-社會福利-青少年兒童福利-獎補助費-對國內團體之捐助</v>
      </c>
      <c r="L4008" s="140" t="str">
        <f t="shared" si="190"/>
        <v>提升準公共托嬰中心托育服務品質獎助</v>
      </c>
      <c r="M4008" s="40" t="str">
        <f t="shared" si="191"/>
        <v>臺中市私立安琪兒大雅托嬰中心許美娥</v>
      </c>
    </row>
    <row r="4009" spans="1:13" ht="75">
      <c r="A4009" s="102" t="s">
        <v>3955</v>
      </c>
      <c r="B4009" s="102" t="s">
        <v>3969</v>
      </c>
      <c r="C4009" s="102" t="s">
        <v>2944</v>
      </c>
      <c r="D4009" s="102" t="s">
        <v>2795</v>
      </c>
      <c r="E4009" s="103">
        <v>486</v>
      </c>
      <c r="F4009" s="104" t="s">
        <v>44</v>
      </c>
      <c r="G4009" s="106"/>
      <c r="H4009" s="76" t="s">
        <v>1</v>
      </c>
      <c r="I4009" s="105"/>
      <c r="K4009" s="140" t="str">
        <f t="shared" si="189"/>
        <v>社政業務-社會福利-青少年兒童福利-獎補助費-對國內團體之捐助</v>
      </c>
      <c r="L4009" s="140" t="str">
        <f t="shared" si="190"/>
        <v>提升準公共托嬰中心托育服務品質獎助</v>
      </c>
      <c r="M4009" s="40" t="str">
        <f t="shared" si="191"/>
        <v>臺中市私立小牧童成都托嬰中心</v>
      </c>
    </row>
    <row r="4010" spans="1:13" ht="75">
      <c r="A4010" s="102" t="s">
        <v>3955</v>
      </c>
      <c r="B4010" s="102" t="s">
        <v>3969</v>
      </c>
      <c r="C4010" s="102" t="s">
        <v>2984</v>
      </c>
      <c r="D4010" s="102" t="s">
        <v>2795</v>
      </c>
      <c r="E4010" s="103">
        <v>490</v>
      </c>
      <c r="F4010" s="104" t="s">
        <v>44</v>
      </c>
      <c r="G4010" s="106"/>
      <c r="H4010" s="76" t="s">
        <v>1</v>
      </c>
      <c r="I4010" s="105"/>
      <c r="K4010" s="140" t="str">
        <f t="shared" si="189"/>
        <v>社政業務-社會福利-青少年兒童福利-獎補助費-對國內團體之捐助</v>
      </c>
      <c r="L4010" s="140" t="str">
        <f t="shared" si="190"/>
        <v>提升準公共托嬰中心托育服務品質獎助</v>
      </c>
      <c r="M4010" s="40" t="str">
        <f t="shared" si="191"/>
        <v>臺中市私立安德森托嬰中心</v>
      </c>
    </row>
    <row r="4011" spans="1:13" ht="75">
      <c r="A4011" s="102" t="s">
        <v>3955</v>
      </c>
      <c r="B4011" s="102" t="s">
        <v>3969</v>
      </c>
      <c r="C4011" s="102" t="s">
        <v>2950</v>
      </c>
      <c r="D4011" s="102" t="s">
        <v>2795</v>
      </c>
      <c r="E4011" s="103">
        <v>547</v>
      </c>
      <c r="F4011" s="104" t="s">
        <v>44</v>
      </c>
      <c r="G4011" s="106"/>
      <c r="H4011" s="76" t="s">
        <v>1</v>
      </c>
      <c r="I4011" s="105"/>
      <c r="K4011" s="140" t="str">
        <f t="shared" si="189"/>
        <v>社政業務-社會福利-青少年兒童福利-獎補助費-對國內團體之捐助</v>
      </c>
      <c r="L4011" s="140" t="str">
        <f t="shared" si="190"/>
        <v>提升準公共托嬰中心托育服務品質獎助</v>
      </c>
      <c r="M4011" s="40" t="str">
        <f t="shared" si="191"/>
        <v>臺中市私立咕咕鳥太平托嬰中心陳翠伶</v>
      </c>
    </row>
    <row r="4012" spans="1:13" ht="75">
      <c r="A4012" s="102" t="s">
        <v>3955</v>
      </c>
      <c r="B4012" s="102" t="s">
        <v>3969</v>
      </c>
      <c r="C4012" s="102" t="s">
        <v>3026</v>
      </c>
      <c r="D4012" s="102" t="s">
        <v>2795</v>
      </c>
      <c r="E4012" s="103">
        <v>547</v>
      </c>
      <c r="F4012" s="104" t="s">
        <v>44</v>
      </c>
      <c r="G4012" s="106"/>
      <c r="H4012" s="76" t="s">
        <v>1</v>
      </c>
      <c r="I4012" s="105"/>
      <c r="K4012" s="140" t="str">
        <f t="shared" si="189"/>
        <v>社政業務-社會福利-青少年兒童福利-獎補助費-對國內團體之捐助</v>
      </c>
      <c r="L4012" s="140" t="str">
        <f t="shared" si="190"/>
        <v>提升準公共托嬰中心托育服務品質獎助</v>
      </c>
      <c r="M4012" s="40" t="str">
        <f t="shared" si="191"/>
        <v>臺中市私立貝兒喜托嬰中心林于靖</v>
      </c>
    </row>
    <row r="4013" spans="1:13" ht="75">
      <c r="A4013" s="102" t="s">
        <v>3955</v>
      </c>
      <c r="B4013" s="102" t="s">
        <v>3969</v>
      </c>
      <c r="C4013" s="102" t="s">
        <v>4014</v>
      </c>
      <c r="D4013" s="102" t="s">
        <v>2795</v>
      </c>
      <c r="E4013" s="103">
        <v>176</v>
      </c>
      <c r="F4013" s="104" t="s">
        <v>44</v>
      </c>
      <c r="G4013" s="106"/>
      <c r="H4013" s="76" t="s">
        <v>1</v>
      </c>
      <c r="I4013" s="105"/>
      <c r="K4013" s="140" t="str">
        <f t="shared" si="189"/>
        <v>社政業務-社會福利-青少年兒童福利-獎補助費-對國內團體之捐助</v>
      </c>
      <c r="L4013" s="140" t="str">
        <f t="shared" si="190"/>
        <v>提升準公共托嬰中心托育服務品質獎助</v>
      </c>
      <c r="M4013" s="40" t="str">
        <f t="shared" si="191"/>
        <v>臺中市私立快樂小天地托嬰中心陳(紅-工+秀)珠</v>
      </c>
    </row>
    <row r="4014" spans="1:13" ht="75">
      <c r="A4014" s="102" t="s">
        <v>3955</v>
      </c>
      <c r="B4014" s="102" t="s">
        <v>3969</v>
      </c>
      <c r="C4014" s="102" t="s">
        <v>2963</v>
      </c>
      <c r="D4014" s="102" t="s">
        <v>2795</v>
      </c>
      <c r="E4014" s="103">
        <v>175</v>
      </c>
      <c r="F4014" s="104" t="s">
        <v>44</v>
      </c>
      <c r="G4014" s="106"/>
      <c r="H4014" s="76" t="s">
        <v>1</v>
      </c>
      <c r="I4014" s="105"/>
      <c r="K4014" s="140" t="str">
        <f t="shared" si="189"/>
        <v>社政業務-社會福利-青少年兒童福利-獎補助費-對國內團體之捐助</v>
      </c>
      <c r="L4014" s="140" t="str">
        <f t="shared" si="190"/>
        <v>提升準公共托嬰中心托育服務品質獎助</v>
      </c>
      <c r="M4014" s="40" t="str">
        <f t="shared" si="191"/>
        <v>台中市私立巨采托嬰中心</v>
      </c>
    </row>
    <row r="4015" spans="1:13" ht="75">
      <c r="A4015" s="102" t="s">
        <v>3955</v>
      </c>
      <c r="B4015" s="102" t="s">
        <v>3969</v>
      </c>
      <c r="C4015" s="102" t="s">
        <v>3021</v>
      </c>
      <c r="D4015" s="102" t="s">
        <v>2795</v>
      </c>
      <c r="E4015" s="103">
        <v>147</v>
      </c>
      <c r="F4015" s="104" t="s">
        <v>44</v>
      </c>
      <c r="G4015" s="106"/>
      <c r="H4015" s="76" t="s">
        <v>1</v>
      </c>
      <c r="I4015" s="105"/>
      <c r="K4015" s="140" t="str">
        <f t="shared" si="189"/>
        <v>社政業務-社會福利-青少年兒童福利-獎補助費-對國內團體之捐助</v>
      </c>
      <c r="L4015" s="140" t="str">
        <f t="shared" si="190"/>
        <v>提升準公共托嬰中心托育服務品質獎助</v>
      </c>
      <c r="M4015" s="40" t="str">
        <f t="shared" si="191"/>
        <v>臺中市私立文馨托嬰中心陳惠玉</v>
      </c>
    </row>
    <row r="4016" spans="1:13" ht="75">
      <c r="A4016" s="102" t="s">
        <v>3955</v>
      </c>
      <c r="B4016" s="102" t="s">
        <v>3969</v>
      </c>
      <c r="C4016" s="102" t="s">
        <v>2937</v>
      </c>
      <c r="D4016" s="102" t="s">
        <v>2795</v>
      </c>
      <c r="E4016" s="103">
        <v>120</v>
      </c>
      <c r="F4016" s="104" t="s">
        <v>44</v>
      </c>
      <c r="G4016" s="106"/>
      <c r="H4016" s="76" t="s">
        <v>1</v>
      </c>
      <c r="I4016" s="105"/>
      <c r="K4016" s="140" t="str">
        <f t="shared" si="189"/>
        <v>社政業務-社會福利-青少年兒童福利-獎補助費-對國內團體之捐助</v>
      </c>
      <c r="L4016" s="140" t="str">
        <f t="shared" si="190"/>
        <v>提升準公共托嬰中心托育服務品質獎助</v>
      </c>
      <c r="M4016" s="40" t="str">
        <f t="shared" si="191"/>
        <v>臺中市私立小貝果托嬰中心</v>
      </c>
    </row>
    <row r="4017" spans="1:13" ht="75">
      <c r="A4017" s="102" t="s">
        <v>3955</v>
      </c>
      <c r="B4017" s="102" t="s">
        <v>3969</v>
      </c>
      <c r="C4017" s="102" t="s">
        <v>2933</v>
      </c>
      <c r="D4017" s="102" t="s">
        <v>2795</v>
      </c>
      <c r="E4017" s="103">
        <v>146</v>
      </c>
      <c r="F4017" s="104" t="s">
        <v>44</v>
      </c>
      <c r="G4017" s="106"/>
      <c r="H4017" s="76" t="s">
        <v>1</v>
      </c>
      <c r="I4017" s="105"/>
      <c r="K4017" s="140" t="str">
        <f t="shared" si="189"/>
        <v>社政業務-社會福利-青少年兒童福利-獎補助費-對國內團體之捐助</v>
      </c>
      <c r="L4017" s="140" t="str">
        <f t="shared" si="190"/>
        <v>提升準公共托嬰中心托育服務品質獎助</v>
      </c>
      <c r="M4017" s="40" t="str">
        <f t="shared" si="191"/>
        <v>臺中市私立小菲力托嬰中心</v>
      </c>
    </row>
    <row r="4018" spans="1:13" ht="75">
      <c r="A4018" s="102" t="s">
        <v>3955</v>
      </c>
      <c r="B4018" s="102" t="s">
        <v>3969</v>
      </c>
      <c r="C4018" s="102" t="s">
        <v>2932</v>
      </c>
      <c r="D4018" s="102" t="s">
        <v>2795</v>
      </c>
      <c r="E4018" s="103">
        <v>205</v>
      </c>
      <c r="F4018" s="104" t="s">
        <v>44</v>
      </c>
      <c r="G4018" s="106"/>
      <c r="H4018" s="76" t="s">
        <v>1</v>
      </c>
      <c r="I4018" s="105"/>
      <c r="K4018" s="140" t="str">
        <f t="shared" si="189"/>
        <v>社政業務-社會福利-青少年兒童福利-獎補助費-對國內團體之捐助</v>
      </c>
      <c r="L4018" s="140" t="str">
        <f t="shared" si="190"/>
        <v>提升準公共托嬰中心托育服務品質獎助</v>
      </c>
      <c r="M4018" s="40" t="str">
        <f t="shared" si="191"/>
        <v>臺中市私立小紅帽托嬰中心</v>
      </c>
    </row>
    <row r="4019" spans="1:13" ht="75">
      <c r="A4019" s="102" t="s">
        <v>3955</v>
      </c>
      <c r="B4019" s="102" t="s">
        <v>3969</v>
      </c>
      <c r="C4019" s="102" t="s">
        <v>4015</v>
      </c>
      <c r="D4019" s="102" t="s">
        <v>2795</v>
      </c>
      <c r="E4019" s="103">
        <v>116</v>
      </c>
      <c r="F4019" s="104" t="s">
        <v>44</v>
      </c>
      <c r="G4019" s="106"/>
      <c r="H4019" s="76" t="s">
        <v>1</v>
      </c>
      <c r="I4019" s="105"/>
      <c r="K4019" s="140" t="str">
        <f t="shared" si="189"/>
        <v>社政業務-社會福利-青少年兒童福利-獎補助費-對國內團體之捐助</v>
      </c>
      <c r="L4019" s="140" t="str">
        <f t="shared" si="190"/>
        <v>提升準公共托嬰中心托育服務品質獎助</v>
      </c>
      <c r="M4019" s="40" t="str">
        <f t="shared" si="191"/>
        <v>臺中市私立小天地托嬰中心陳(紅-工+秀)珠</v>
      </c>
    </row>
    <row r="4020" spans="1:13" ht="75">
      <c r="A4020" s="102" t="s">
        <v>3955</v>
      </c>
      <c r="B4020" s="102" t="s">
        <v>3969</v>
      </c>
      <c r="C4020" s="102" t="s">
        <v>3575</v>
      </c>
      <c r="D4020" s="102" t="s">
        <v>2795</v>
      </c>
      <c r="E4020" s="103">
        <v>150</v>
      </c>
      <c r="F4020" s="104" t="s">
        <v>44</v>
      </c>
      <c r="G4020" s="106"/>
      <c r="H4020" s="76" t="s">
        <v>1</v>
      </c>
      <c r="I4020" s="105"/>
      <c r="K4020" s="140" t="str">
        <f t="shared" si="189"/>
        <v>社政業務-社會福利-青少年兒童福利-獎補助費-對國內團體之捐助</v>
      </c>
      <c r="L4020" s="140" t="str">
        <f t="shared" si="190"/>
        <v>提升準公共托嬰中心托育服務品質獎助</v>
      </c>
      <c r="M4020" s="40" t="str">
        <f t="shared" si="191"/>
        <v>臺中市私立萊恩托嬰中心陳冠璋</v>
      </c>
    </row>
    <row r="4021" spans="1:13" ht="75">
      <c r="A4021" s="102" t="s">
        <v>3955</v>
      </c>
      <c r="B4021" s="102" t="s">
        <v>3956</v>
      </c>
      <c r="C4021" s="102" t="s">
        <v>4016</v>
      </c>
      <c r="D4021" s="102" t="s">
        <v>2795</v>
      </c>
      <c r="E4021" s="103">
        <v>27</v>
      </c>
      <c r="F4021" s="104" t="s">
        <v>44</v>
      </c>
      <c r="G4021" s="106"/>
      <c r="H4021" s="76" t="s">
        <v>1</v>
      </c>
      <c r="I4021" s="105"/>
      <c r="K4021" s="140" t="str">
        <f t="shared" si="189"/>
        <v>社政業務-社會福利-青少年兒童福利-獎補助費-對國內團體之捐助</v>
      </c>
      <c r="L4021" s="140" t="str">
        <f t="shared" si="190"/>
        <v>育有未滿二歲兒童育兒津貼親職教育講座</v>
      </c>
      <c r="M4021" s="40" t="str">
        <f t="shared" si="191"/>
        <v>社團法人台灣東南亞姊妹會</v>
      </c>
    </row>
    <row r="4022" spans="1:13" ht="75">
      <c r="A4022" s="102" t="s">
        <v>3955</v>
      </c>
      <c r="B4022" s="102" t="s">
        <v>3969</v>
      </c>
      <c r="C4022" s="102" t="s">
        <v>2948</v>
      </c>
      <c r="D4022" s="102" t="s">
        <v>2795</v>
      </c>
      <c r="E4022" s="103">
        <v>115</v>
      </c>
      <c r="F4022" s="104" t="s">
        <v>44</v>
      </c>
      <c r="G4022" s="106"/>
      <c r="H4022" s="76" t="s">
        <v>1</v>
      </c>
      <c r="I4022" s="105"/>
      <c r="K4022" s="140" t="str">
        <f t="shared" si="189"/>
        <v>社政業務-社會福利-青少年兒童福利-獎補助費-對國內團體之捐助</v>
      </c>
      <c r="L4022" s="140" t="str">
        <f t="shared" si="190"/>
        <v>提升準公共托嬰中心托育服務品質獎助</v>
      </c>
      <c r="M4022" s="40" t="str">
        <f t="shared" si="191"/>
        <v>臺中市私立圓圓托嬰中心</v>
      </c>
    </row>
    <row r="4023" spans="1:13" ht="75">
      <c r="A4023" s="102" t="s">
        <v>3955</v>
      </c>
      <c r="B4023" s="102" t="s">
        <v>3969</v>
      </c>
      <c r="C4023" s="102" t="s">
        <v>2993</v>
      </c>
      <c r="D4023" s="102" t="s">
        <v>2795</v>
      </c>
      <c r="E4023" s="103">
        <v>235</v>
      </c>
      <c r="F4023" s="104" t="s">
        <v>44</v>
      </c>
      <c r="G4023" s="106"/>
      <c r="H4023" s="76" t="s">
        <v>1</v>
      </c>
      <c r="I4023" s="105"/>
      <c r="K4023" s="140" t="str">
        <f t="shared" si="189"/>
        <v>社政業務-社會福利-青少年兒童福利-獎補助費-對國內團體之捐助</v>
      </c>
      <c r="L4023" s="140" t="str">
        <f t="shared" si="190"/>
        <v>提升準公共托嬰中心托育服務品質獎助</v>
      </c>
      <c r="M4023" s="40" t="str">
        <f t="shared" si="191"/>
        <v>臺中市私立小蘋果托嬰中心陳旎詩</v>
      </c>
    </row>
    <row r="4024" spans="1:13" ht="75">
      <c r="A4024" s="102" t="s">
        <v>3955</v>
      </c>
      <c r="B4024" s="102" t="s">
        <v>3969</v>
      </c>
      <c r="C4024" s="102" t="s">
        <v>2988</v>
      </c>
      <c r="D4024" s="102" t="s">
        <v>2795</v>
      </c>
      <c r="E4024" s="103">
        <v>148</v>
      </c>
      <c r="F4024" s="104" t="s">
        <v>44</v>
      </c>
      <c r="G4024" s="106"/>
      <c r="H4024" s="76" t="s">
        <v>1</v>
      </c>
      <c r="I4024" s="105"/>
      <c r="K4024" s="140" t="str">
        <f t="shared" si="189"/>
        <v>社政業務-社會福利-青少年兒童福利-獎補助費-對國內團體之捐助</v>
      </c>
      <c r="L4024" s="140" t="str">
        <f t="shared" si="190"/>
        <v>提升準公共托嬰中心托育服務品質獎助</v>
      </c>
      <c r="M4024" s="40" t="str">
        <f t="shared" si="191"/>
        <v>臺中市私立巧寶貝托嬰中心林辛沛</v>
      </c>
    </row>
    <row r="4025" spans="1:13" ht="75">
      <c r="A4025" s="102" t="s">
        <v>3955</v>
      </c>
      <c r="B4025" s="102" t="s">
        <v>3969</v>
      </c>
      <c r="C4025" s="102" t="s">
        <v>2929</v>
      </c>
      <c r="D4025" s="102" t="s">
        <v>2795</v>
      </c>
      <c r="E4025" s="103">
        <v>148</v>
      </c>
      <c r="F4025" s="104" t="s">
        <v>44</v>
      </c>
      <c r="G4025" s="106"/>
      <c r="H4025" s="76" t="s">
        <v>1</v>
      </c>
      <c r="I4025" s="105"/>
      <c r="K4025" s="140" t="str">
        <f t="shared" si="189"/>
        <v>社政業務-社會福利-青少年兒童福利-獎補助費-對國內團體之捐助</v>
      </c>
      <c r="L4025" s="140" t="str">
        <f t="shared" si="190"/>
        <v>提升準公共托嬰中心托育服務品質獎助</v>
      </c>
      <c r="M4025" s="40" t="str">
        <f t="shared" si="191"/>
        <v>臺中市私立卡吉雅比托嬰中心洪西欽</v>
      </c>
    </row>
    <row r="4026" spans="1:13" ht="75">
      <c r="A4026" s="102" t="s">
        <v>3955</v>
      </c>
      <c r="B4026" s="102" t="s">
        <v>3969</v>
      </c>
      <c r="C4026" s="102" t="s">
        <v>2999</v>
      </c>
      <c r="D4026" s="102" t="s">
        <v>2795</v>
      </c>
      <c r="E4026" s="103">
        <v>235</v>
      </c>
      <c r="F4026" s="104" t="s">
        <v>44</v>
      </c>
      <c r="G4026" s="106"/>
      <c r="H4026" s="76" t="s">
        <v>1</v>
      </c>
      <c r="I4026" s="105"/>
      <c r="K4026" s="140" t="str">
        <f t="shared" si="189"/>
        <v>社政業務-社會福利-青少年兒童福利-獎補助費-對國內團體之捐助</v>
      </c>
      <c r="L4026" s="140" t="str">
        <f t="shared" si="190"/>
        <v>提升準公共托嬰中心托育服務品質獎助</v>
      </c>
      <c r="M4026" s="40" t="str">
        <f t="shared" si="191"/>
        <v>臺中市私立承欣托嬰中心鐘凡淇</v>
      </c>
    </row>
    <row r="4027" spans="1:13" ht="75">
      <c r="A4027" s="102" t="s">
        <v>3955</v>
      </c>
      <c r="B4027" s="102" t="s">
        <v>3969</v>
      </c>
      <c r="C4027" s="102" t="s">
        <v>3029</v>
      </c>
      <c r="D4027" s="102" t="s">
        <v>2795</v>
      </c>
      <c r="E4027" s="103">
        <v>150</v>
      </c>
      <c r="F4027" s="104" t="s">
        <v>44</v>
      </c>
      <c r="G4027" s="106"/>
      <c r="H4027" s="76" t="s">
        <v>1</v>
      </c>
      <c r="I4027" s="105"/>
      <c r="K4027" s="140" t="str">
        <f t="shared" si="189"/>
        <v>社政業務-社會福利-青少年兒童福利-獎補助費-對國內團體之捐助</v>
      </c>
      <c r="L4027" s="140" t="str">
        <f t="shared" si="190"/>
        <v>提升準公共托嬰中心托育服務品質獎助</v>
      </c>
      <c r="M4027" s="40" t="str">
        <f t="shared" si="191"/>
        <v>臺中市私立耶思瑪亞托嬰中心</v>
      </c>
    </row>
    <row r="4028" spans="1:13" ht="75">
      <c r="A4028" s="102" t="s">
        <v>3955</v>
      </c>
      <c r="B4028" s="102" t="s">
        <v>3969</v>
      </c>
      <c r="C4028" s="102" t="s">
        <v>2969</v>
      </c>
      <c r="D4028" s="102" t="s">
        <v>2795</v>
      </c>
      <c r="E4028" s="103">
        <v>115</v>
      </c>
      <c r="F4028" s="104" t="s">
        <v>44</v>
      </c>
      <c r="G4028" s="106"/>
      <c r="H4028" s="76" t="s">
        <v>1</v>
      </c>
      <c r="I4028" s="105"/>
      <c r="K4028" s="140" t="str">
        <f t="shared" si="189"/>
        <v>社政業務-社會福利-青少年兒童福利-獎補助費-對國內團體之捐助</v>
      </c>
      <c r="L4028" s="140" t="str">
        <f t="shared" si="190"/>
        <v>提升準公共托嬰中心托育服務品質獎助</v>
      </c>
      <c r="M4028" s="40" t="str">
        <f t="shared" si="191"/>
        <v>臺中市私立小腳丫永興托嬰中心劉子崟</v>
      </c>
    </row>
    <row r="4029" spans="1:13" ht="75">
      <c r="A4029" s="102" t="s">
        <v>3955</v>
      </c>
      <c r="B4029" s="102" t="s">
        <v>3969</v>
      </c>
      <c r="C4029" s="102" t="s">
        <v>4017</v>
      </c>
      <c r="D4029" s="102" t="s">
        <v>2795</v>
      </c>
      <c r="E4029" s="103">
        <v>235</v>
      </c>
      <c r="F4029" s="104" t="s">
        <v>44</v>
      </c>
      <c r="G4029" s="106"/>
      <c r="H4029" s="76" t="s">
        <v>1</v>
      </c>
      <c r="I4029" s="105"/>
      <c r="K4029" s="140" t="str">
        <f t="shared" si="189"/>
        <v>社政業務-社會福利-青少年兒童福利-獎補助費-對國內團體之捐助</v>
      </c>
      <c r="L4029" s="140" t="str">
        <f t="shared" si="190"/>
        <v>提升準公共托嬰中心托育服務品質獎助</v>
      </c>
      <c r="M4029" s="40" t="str">
        <f t="shared" si="191"/>
        <v>臺中市私立臺中榮民總醫院附設中榮托嬰中心</v>
      </c>
    </row>
    <row r="4030" spans="1:13" ht="75">
      <c r="A4030" s="102" t="s">
        <v>3955</v>
      </c>
      <c r="B4030" s="102" t="s">
        <v>3969</v>
      </c>
      <c r="C4030" s="102" t="s">
        <v>2948</v>
      </c>
      <c r="D4030" s="102" t="s">
        <v>2795</v>
      </c>
      <c r="E4030" s="103">
        <v>267</v>
      </c>
      <c r="F4030" s="104" t="s">
        <v>44</v>
      </c>
      <c r="G4030" s="106"/>
      <c r="H4030" s="76" t="s">
        <v>1</v>
      </c>
      <c r="I4030" s="105"/>
      <c r="K4030" s="140" t="str">
        <f t="shared" si="189"/>
        <v>社政業務-社會福利-青少年兒童福利-獎補助費-對國內團體之捐助</v>
      </c>
      <c r="L4030" s="140" t="str">
        <f t="shared" si="190"/>
        <v>提升準公共托嬰中心托育服務品質獎助</v>
      </c>
      <c r="M4030" s="40" t="str">
        <f t="shared" si="191"/>
        <v>臺中市私立圓圓托嬰中心</v>
      </c>
    </row>
    <row r="4031" spans="1:13" ht="75">
      <c r="A4031" s="102" t="s">
        <v>3955</v>
      </c>
      <c r="B4031" s="102" t="s">
        <v>3969</v>
      </c>
      <c r="C4031" s="102" t="s">
        <v>2969</v>
      </c>
      <c r="D4031" s="102" t="s">
        <v>2795</v>
      </c>
      <c r="E4031" s="103">
        <v>269</v>
      </c>
      <c r="F4031" s="104" t="s">
        <v>44</v>
      </c>
      <c r="G4031" s="106"/>
      <c r="H4031" s="76" t="s">
        <v>1</v>
      </c>
      <c r="I4031" s="105"/>
      <c r="K4031" s="140" t="str">
        <f t="shared" si="189"/>
        <v>社政業務-社會福利-青少年兒童福利-獎補助費-對國內團體之捐助</v>
      </c>
      <c r="L4031" s="140" t="str">
        <f t="shared" si="190"/>
        <v>提升準公共托嬰中心托育服務品質獎助</v>
      </c>
      <c r="M4031" s="40" t="str">
        <f t="shared" si="191"/>
        <v>臺中市私立小腳丫永興托嬰中心劉子崟</v>
      </c>
    </row>
    <row r="4032" spans="1:13" ht="75">
      <c r="A4032" s="102" t="s">
        <v>3955</v>
      </c>
      <c r="B4032" s="102" t="s">
        <v>3969</v>
      </c>
      <c r="C4032" s="102" t="s">
        <v>4015</v>
      </c>
      <c r="D4032" s="102" t="s">
        <v>2795</v>
      </c>
      <c r="E4032" s="103">
        <v>270</v>
      </c>
      <c r="F4032" s="104" t="s">
        <v>44</v>
      </c>
      <c r="G4032" s="106"/>
      <c r="H4032" s="76" t="s">
        <v>1</v>
      </c>
      <c r="I4032" s="105"/>
      <c r="K4032" s="140" t="str">
        <f t="shared" si="189"/>
        <v>社政業務-社會福利-青少年兒童福利-獎補助費-對國內團體之捐助</v>
      </c>
      <c r="L4032" s="140" t="str">
        <f t="shared" si="190"/>
        <v>提升準公共托嬰中心托育服務品質獎助</v>
      </c>
      <c r="M4032" s="40" t="str">
        <f t="shared" si="191"/>
        <v>臺中市私立小天地托嬰中心陳(紅-工+秀)珠</v>
      </c>
    </row>
    <row r="4033" spans="1:13" ht="75">
      <c r="A4033" s="102" t="s">
        <v>3955</v>
      </c>
      <c r="B4033" s="102" t="s">
        <v>3969</v>
      </c>
      <c r="C4033" s="102" t="s">
        <v>2929</v>
      </c>
      <c r="D4033" s="102" t="s">
        <v>2795</v>
      </c>
      <c r="E4033" s="103">
        <v>344</v>
      </c>
      <c r="F4033" s="104" t="s">
        <v>44</v>
      </c>
      <c r="G4033" s="106"/>
      <c r="H4033" s="76" t="s">
        <v>1</v>
      </c>
      <c r="I4033" s="105"/>
      <c r="K4033" s="140" t="str">
        <f t="shared" si="189"/>
        <v>社政業務-社會福利-青少年兒童福利-獎補助費-對國內團體之捐助</v>
      </c>
      <c r="L4033" s="140" t="str">
        <f t="shared" si="190"/>
        <v>提升準公共托嬰中心托育服務品質獎助</v>
      </c>
      <c r="M4033" s="40" t="str">
        <f t="shared" si="191"/>
        <v>臺中市私立卡吉雅比托嬰中心洪西欽</v>
      </c>
    </row>
    <row r="4034" spans="1:13" ht="75">
      <c r="A4034" s="102" t="s">
        <v>3955</v>
      </c>
      <c r="B4034" s="102" t="s">
        <v>3969</v>
      </c>
      <c r="C4034" s="102" t="s">
        <v>2988</v>
      </c>
      <c r="D4034" s="102" t="s">
        <v>2795</v>
      </c>
      <c r="E4034" s="103">
        <v>344</v>
      </c>
      <c r="F4034" s="104" t="s">
        <v>44</v>
      </c>
      <c r="G4034" s="106"/>
      <c r="H4034" s="76" t="s">
        <v>1</v>
      </c>
      <c r="I4034" s="105"/>
      <c r="K4034" s="140" t="str">
        <f t="shared" si="189"/>
        <v>社政業務-社會福利-青少年兒童福利-獎補助費-對國內團體之捐助</v>
      </c>
      <c r="L4034" s="140" t="str">
        <f t="shared" si="190"/>
        <v>提升準公共托嬰中心托育服務品質獎助</v>
      </c>
      <c r="M4034" s="40" t="str">
        <f t="shared" si="191"/>
        <v>臺中市私立巧寶貝托嬰中心林辛沛</v>
      </c>
    </row>
    <row r="4035" spans="1:13" ht="75">
      <c r="A4035" s="102" t="s">
        <v>3955</v>
      </c>
      <c r="B4035" s="102" t="s">
        <v>3969</v>
      </c>
      <c r="C4035" s="102" t="s">
        <v>3029</v>
      </c>
      <c r="D4035" s="102" t="s">
        <v>2795</v>
      </c>
      <c r="E4035" s="103">
        <v>350</v>
      </c>
      <c r="F4035" s="104" t="s">
        <v>44</v>
      </c>
      <c r="G4035" s="106"/>
      <c r="H4035" s="76" t="s">
        <v>1</v>
      </c>
      <c r="I4035" s="105"/>
      <c r="K4035" s="140" t="str">
        <f t="shared" si="189"/>
        <v>社政業務-社會福利-青少年兒童福利-獎補助費-對國內團體之捐助</v>
      </c>
      <c r="L4035" s="140" t="str">
        <f t="shared" si="190"/>
        <v>提升準公共托嬰中心托育服務品質獎助</v>
      </c>
      <c r="M4035" s="40" t="str">
        <f t="shared" si="191"/>
        <v>臺中市私立耶思瑪亞托嬰中心</v>
      </c>
    </row>
    <row r="4036" spans="1:13" ht="75">
      <c r="A4036" s="102" t="s">
        <v>3955</v>
      </c>
      <c r="B4036" s="102" t="s">
        <v>3969</v>
      </c>
      <c r="C4036" s="102" t="s">
        <v>4014</v>
      </c>
      <c r="D4036" s="102" t="s">
        <v>2795</v>
      </c>
      <c r="E4036" s="103">
        <v>410</v>
      </c>
      <c r="F4036" s="104" t="s">
        <v>44</v>
      </c>
      <c r="G4036" s="106"/>
      <c r="H4036" s="76" t="s">
        <v>1</v>
      </c>
      <c r="I4036" s="105"/>
      <c r="K4036" s="140" t="str">
        <f t="shared" ref="K4036:K4099" si="192">A4036</f>
        <v>社政業務-社會福利-青少年兒童福利-獎補助費-對國內團體之捐助</v>
      </c>
      <c r="L4036" s="140" t="str">
        <f t="shared" ref="L4036:L4099" si="193">B4036</f>
        <v>提升準公共托嬰中心托育服務品質獎助</v>
      </c>
      <c r="M4036" s="40" t="str">
        <f t="shared" ref="M4036:M4099" si="194">C4036</f>
        <v>臺中市私立快樂小天地托嬰中心陳(紅-工+秀)珠</v>
      </c>
    </row>
    <row r="4037" spans="1:13" ht="75">
      <c r="A4037" s="102" t="s">
        <v>3955</v>
      </c>
      <c r="B4037" s="102" t="s">
        <v>3969</v>
      </c>
      <c r="C4037" s="102" t="s">
        <v>4018</v>
      </c>
      <c r="D4037" s="102" t="s">
        <v>2795</v>
      </c>
      <c r="E4037" s="103">
        <v>484</v>
      </c>
      <c r="F4037" s="104" t="s">
        <v>44</v>
      </c>
      <c r="G4037" s="106"/>
      <c r="H4037" s="76" t="s">
        <v>1</v>
      </c>
      <c r="I4037" s="105"/>
      <c r="K4037" s="140" t="str">
        <f t="shared" si="192"/>
        <v>社政業務-社會福利-青少年兒童福利-獎補助費-對國內團體之捐助</v>
      </c>
      <c r="L4037" s="140" t="str">
        <f t="shared" si="193"/>
        <v>提升準公共托嬰中心托育服務品質獎助</v>
      </c>
      <c r="M4037" s="40" t="str">
        <f t="shared" si="194"/>
        <v>臺中市私立愛堡托嬰中心</v>
      </c>
    </row>
    <row r="4038" spans="1:13" ht="75">
      <c r="A4038" s="102" t="s">
        <v>3955</v>
      </c>
      <c r="B4038" s="102" t="s">
        <v>3969</v>
      </c>
      <c r="C4038" s="102" t="s">
        <v>4017</v>
      </c>
      <c r="D4038" s="102" t="s">
        <v>2795</v>
      </c>
      <c r="E4038" s="103">
        <v>547</v>
      </c>
      <c r="F4038" s="104" t="s">
        <v>44</v>
      </c>
      <c r="G4038" s="106"/>
      <c r="H4038" s="76" t="s">
        <v>1</v>
      </c>
      <c r="I4038" s="105"/>
      <c r="K4038" s="140" t="str">
        <f t="shared" si="192"/>
        <v>社政業務-社會福利-青少年兒童福利-獎補助費-對國內團體之捐助</v>
      </c>
      <c r="L4038" s="140" t="str">
        <f t="shared" si="193"/>
        <v>提升準公共托嬰中心托育服務品質獎助</v>
      </c>
      <c r="M4038" s="40" t="str">
        <f t="shared" si="194"/>
        <v>臺中市私立臺中榮民總醫院附設中榮托嬰中心</v>
      </c>
    </row>
    <row r="4039" spans="1:13" ht="75">
      <c r="A4039" s="102" t="s">
        <v>3955</v>
      </c>
      <c r="B4039" s="102" t="s">
        <v>3969</v>
      </c>
      <c r="C4039" s="102" t="s">
        <v>2999</v>
      </c>
      <c r="D4039" s="102" t="s">
        <v>2795</v>
      </c>
      <c r="E4039" s="103">
        <v>547</v>
      </c>
      <c r="F4039" s="104" t="s">
        <v>44</v>
      </c>
      <c r="G4039" s="106"/>
      <c r="H4039" s="76" t="s">
        <v>1</v>
      </c>
      <c r="I4039" s="105"/>
      <c r="K4039" s="140" t="str">
        <f t="shared" si="192"/>
        <v>社政業務-社會福利-青少年兒童福利-獎補助費-對國內團體之捐助</v>
      </c>
      <c r="L4039" s="140" t="str">
        <f t="shared" si="193"/>
        <v>提升準公共托嬰中心托育服務品質獎助</v>
      </c>
      <c r="M4039" s="40" t="str">
        <f t="shared" si="194"/>
        <v>臺中市私立承欣托嬰中心鐘凡淇</v>
      </c>
    </row>
    <row r="4040" spans="1:13" ht="75">
      <c r="A4040" s="102" t="s">
        <v>3955</v>
      </c>
      <c r="B4040" s="102" t="s">
        <v>3969</v>
      </c>
      <c r="C4040" s="102" t="s">
        <v>2993</v>
      </c>
      <c r="D4040" s="102" t="s">
        <v>2795</v>
      </c>
      <c r="E4040" s="103">
        <v>547</v>
      </c>
      <c r="F4040" s="104" t="s">
        <v>44</v>
      </c>
      <c r="G4040" s="106"/>
      <c r="H4040" s="76" t="s">
        <v>1</v>
      </c>
      <c r="I4040" s="105"/>
      <c r="K4040" s="140" t="str">
        <f t="shared" si="192"/>
        <v>社政業務-社會福利-青少年兒童福利-獎補助費-對國內團體之捐助</v>
      </c>
      <c r="L4040" s="140" t="str">
        <f t="shared" si="193"/>
        <v>提升準公共托嬰中心托育服務品質獎助</v>
      </c>
      <c r="M4040" s="40" t="str">
        <f t="shared" si="194"/>
        <v>臺中市私立小蘋果托嬰中心陳旎詩</v>
      </c>
    </row>
    <row r="4041" spans="1:13" ht="75">
      <c r="A4041" s="102" t="s">
        <v>3955</v>
      </c>
      <c r="B4041" s="102" t="s">
        <v>3969</v>
      </c>
      <c r="C4041" s="102" t="s">
        <v>2935</v>
      </c>
      <c r="D4041" s="102" t="s">
        <v>2795</v>
      </c>
      <c r="E4041" s="103">
        <v>175</v>
      </c>
      <c r="F4041" s="104" t="s">
        <v>44</v>
      </c>
      <c r="G4041" s="106"/>
      <c r="H4041" s="76" t="s">
        <v>1</v>
      </c>
      <c r="I4041" s="105"/>
      <c r="K4041" s="140" t="str">
        <f t="shared" si="192"/>
        <v>社政業務-社會福利-青少年兒童福利-獎補助費-對國內團體之捐助</v>
      </c>
      <c r="L4041" s="140" t="str">
        <f t="shared" si="193"/>
        <v>提升準公共托嬰中心托育服務品質獎助</v>
      </c>
      <c r="M4041" s="40" t="str">
        <f t="shared" si="194"/>
        <v>臺中市私立巨采福科托嬰中心</v>
      </c>
    </row>
    <row r="4042" spans="1:13" ht="75">
      <c r="A4042" s="102" t="s">
        <v>3955</v>
      </c>
      <c r="B4042" s="102" t="s">
        <v>3969</v>
      </c>
      <c r="C4042" s="102" t="s">
        <v>4019</v>
      </c>
      <c r="D4042" s="102" t="s">
        <v>2795</v>
      </c>
      <c r="E4042" s="103">
        <v>209</v>
      </c>
      <c r="F4042" s="104" t="s">
        <v>44</v>
      </c>
      <c r="G4042" s="106"/>
      <c r="H4042" s="76" t="s">
        <v>1</v>
      </c>
      <c r="I4042" s="105"/>
      <c r="K4042" s="140" t="str">
        <f t="shared" si="192"/>
        <v>社政業務-社會福利-青少年兒童福利-獎補助費-對國內團體之捐助</v>
      </c>
      <c r="L4042" s="140" t="str">
        <f t="shared" si="193"/>
        <v>提升準公共托嬰中心托育服務品質獎助</v>
      </c>
      <c r="M4042" s="40" t="str">
        <f t="shared" si="194"/>
        <v>臺中市私立向陽托嬰中心蔣叔融</v>
      </c>
    </row>
    <row r="4043" spans="1:13" ht="75">
      <c r="A4043" s="102" t="s">
        <v>3955</v>
      </c>
      <c r="B4043" s="102" t="s">
        <v>3969</v>
      </c>
      <c r="C4043" s="102" t="s">
        <v>2959</v>
      </c>
      <c r="D4043" s="102" t="s">
        <v>2795</v>
      </c>
      <c r="E4043" s="103">
        <v>279</v>
      </c>
      <c r="F4043" s="104" t="s">
        <v>44</v>
      </c>
      <c r="G4043" s="106"/>
      <c r="H4043" s="76" t="s">
        <v>1</v>
      </c>
      <c r="I4043" s="105"/>
      <c r="K4043" s="140" t="str">
        <f t="shared" si="192"/>
        <v>社政業務-社會福利-青少年兒童福利-獎補助費-對國內團體之捐助</v>
      </c>
      <c r="L4043" s="140" t="str">
        <f t="shared" si="193"/>
        <v>提升準公共托嬰中心托育服務品質獎助</v>
      </c>
      <c r="M4043" s="40" t="str">
        <f t="shared" si="194"/>
        <v>臺中市私立比咪托嬰中心</v>
      </c>
    </row>
    <row r="4044" spans="1:13" ht="75">
      <c r="A4044" s="102" t="s">
        <v>3955</v>
      </c>
      <c r="B4044" s="102" t="s">
        <v>3969</v>
      </c>
      <c r="C4044" s="102" t="s">
        <v>3012</v>
      </c>
      <c r="D4044" s="102" t="s">
        <v>2795</v>
      </c>
      <c r="E4044" s="103">
        <v>349</v>
      </c>
      <c r="F4044" s="104" t="s">
        <v>44</v>
      </c>
      <c r="G4044" s="106"/>
      <c r="H4044" s="76" t="s">
        <v>1</v>
      </c>
      <c r="I4044" s="105"/>
      <c r="K4044" s="140" t="str">
        <f t="shared" si="192"/>
        <v>社政業務-社會福利-青少年兒童福利-獎補助費-對國內團體之捐助</v>
      </c>
      <c r="L4044" s="140" t="str">
        <f t="shared" si="193"/>
        <v>提升準公共托嬰中心托育服務品質獎助</v>
      </c>
      <c r="M4044" s="40" t="str">
        <f t="shared" si="194"/>
        <v>臺中市私立優而堡文新托嬰中心謝建成</v>
      </c>
    </row>
    <row r="4045" spans="1:13" ht="75">
      <c r="A4045" s="102" t="s">
        <v>3955</v>
      </c>
      <c r="B4045" s="102" t="s">
        <v>3969</v>
      </c>
      <c r="C4045" s="102" t="s">
        <v>2978</v>
      </c>
      <c r="D4045" s="102" t="s">
        <v>2795</v>
      </c>
      <c r="E4045" s="103">
        <v>407</v>
      </c>
      <c r="F4045" s="104" t="s">
        <v>44</v>
      </c>
      <c r="G4045" s="106"/>
      <c r="H4045" s="76" t="s">
        <v>1</v>
      </c>
      <c r="I4045" s="105"/>
      <c r="K4045" s="140" t="str">
        <f t="shared" si="192"/>
        <v>社政業務-社會福利-青少年兒童福利-獎補助費-對國內團體之捐助</v>
      </c>
      <c r="L4045" s="140" t="str">
        <f t="shared" si="193"/>
        <v>提升準公共托嬰中心托育服務品質獎助</v>
      </c>
      <c r="M4045" s="40" t="str">
        <f t="shared" si="194"/>
        <v>台中市私立肯格魯托嬰中心</v>
      </c>
    </row>
    <row r="4046" spans="1:13" ht="75">
      <c r="A4046" s="102" t="s">
        <v>3955</v>
      </c>
      <c r="B4046" s="102" t="s">
        <v>3969</v>
      </c>
      <c r="C4046" s="102" t="s">
        <v>2958</v>
      </c>
      <c r="D4046" s="102" t="s">
        <v>2795</v>
      </c>
      <c r="E4046" s="103">
        <v>407</v>
      </c>
      <c r="F4046" s="104" t="s">
        <v>44</v>
      </c>
      <c r="G4046" s="106"/>
      <c r="H4046" s="76" t="s">
        <v>1</v>
      </c>
      <c r="I4046" s="105"/>
      <c r="K4046" s="140" t="str">
        <f t="shared" si="192"/>
        <v>社政業務-社會福利-青少年兒童福利-獎補助費-對國內團體之捐助</v>
      </c>
      <c r="L4046" s="140" t="str">
        <f t="shared" si="193"/>
        <v>提升準公共托嬰中心托育服務品質獎助</v>
      </c>
      <c r="M4046" s="40" t="str">
        <f t="shared" si="194"/>
        <v>臺中市私立貝貝兒托嬰中心謝雅竹</v>
      </c>
    </row>
    <row r="4047" spans="1:13" ht="75">
      <c r="A4047" s="102" t="s">
        <v>3955</v>
      </c>
      <c r="B4047" s="102" t="s">
        <v>3969</v>
      </c>
      <c r="C4047" s="102" t="s">
        <v>2954</v>
      </c>
      <c r="D4047" s="102" t="s">
        <v>2795</v>
      </c>
      <c r="E4047" s="103">
        <v>410</v>
      </c>
      <c r="F4047" s="104" t="s">
        <v>44</v>
      </c>
      <c r="G4047" s="106"/>
      <c r="H4047" s="76" t="s">
        <v>1</v>
      </c>
      <c r="I4047" s="105"/>
      <c r="K4047" s="140" t="str">
        <f t="shared" si="192"/>
        <v>社政業務-社會福利-青少年兒童福利-獎補助費-對國內團體之捐助</v>
      </c>
      <c r="L4047" s="140" t="str">
        <f t="shared" si="193"/>
        <v>提升準公共托嬰中心托育服務品質獎助</v>
      </c>
      <c r="M4047" s="40" t="str">
        <f t="shared" si="194"/>
        <v>臺中市私立大里領袖甜心托嬰中心李織州</v>
      </c>
    </row>
    <row r="4048" spans="1:13" ht="75">
      <c r="A4048" s="102" t="s">
        <v>3955</v>
      </c>
      <c r="B4048" s="102" t="s">
        <v>3969</v>
      </c>
      <c r="C4048" s="102" t="s">
        <v>3015</v>
      </c>
      <c r="D4048" s="102" t="s">
        <v>2795</v>
      </c>
      <c r="E4048" s="103">
        <v>412</v>
      </c>
      <c r="F4048" s="104" t="s">
        <v>44</v>
      </c>
      <c r="G4048" s="106"/>
      <c r="H4048" s="76" t="s">
        <v>1</v>
      </c>
      <c r="I4048" s="105"/>
      <c r="K4048" s="140" t="str">
        <f t="shared" si="192"/>
        <v>社政業務-社會福利-青少年兒童福利-獎補助費-對國內團體之捐助</v>
      </c>
      <c r="L4048" s="140" t="str">
        <f t="shared" si="193"/>
        <v>提升準公共托嬰中心托育服務品質獎助</v>
      </c>
      <c r="M4048" s="40" t="str">
        <f t="shared" si="194"/>
        <v>台中市私立上晴托嬰中心楊坤振</v>
      </c>
    </row>
    <row r="4049" spans="1:13" ht="75">
      <c r="A4049" s="102" t="s">
        <v>3955</v>
      </c>
      <c r="B4049" s="102" t="s">
        <v>3969</v>
      </c>
      <c r="C4049" s="102" t="s">
        <v>2994</v>
      </c>
      <c r="D4049" s="102" t="s">
        <v>2795</v>
      </c>
      <c r="E4049" s="103">
        <v>412</v>
      </c>
      <c r="F4049" s="104" t="s">
        <v>44</v>
      </c>
      <c r="G4049" s="106"/>
      <c r="H4049" s="76" t="s">
        <v>1</v>
      </c>
      <c r="I4049" s="105"/>
      <c r="K4049" s="140" t="str">
        <f t="shared" si="192"/>
        <v>社政業務-社會福利-青少年兒童福利-獎補助費-對國內團體之捐助</v>
      </c>
      <c r="L4049" s="140" t="str">
        <f t="shared" si="193"/>
        <v>提升準公共托嬰中心托育服務品質獎助</v>
      </c>
      <c r="M4049" s="40" t="str">
        <f t="shared" si="194"/>
        <v>臺中市私立華樂比托嬰中心</v>
      </c>
    </row>
    <row r="4050" spans="1:13" ht="75">
      <c r="A4050" s="102" t="s">
        <v>3955</v>
      </c>
      <c r="B4050" s="102" t="s">
        <v>3969</v>
      </c>
      <c r="C4050" s="102" t="s">
        <v>3033</v>
      </c>
      <c r="D4050" s="102" t="s">
        <v>2795</v>
      </c>
      <c r="E4050" s="103">
        <v>412</v>
      </c>
      <c r="F4050" s="104" t="s">
        <v>44</v>
      </c>
      <c r="G4050" s="106"/>
      <c r="H4050" s="76" t="s">
        <v>1</v>
      </c>
      <c r="I4050" s="105"/>
      <c r="K4050" s="140" t="str">
        <f t="shared" si="192"/>
        <v>社政業務-社會福利-青少年兒童福利-獎補助費-對國內團體之捐助</v>
      </c>
      <c r="L4050" s="140" t="str">
        <f t="shared" si="193"/>
        <v>提升準公共托嬰中心托育服務品質獎助</v>
      </c>
      <c r="M4050" s="40" t="str">
        <f t="shared" si="194"/>
        <v>臺中市私立陽光托嬰中心吳俊熤</v>
      </c>
    </row>
    <row r="4051" spans="1:13" ht="75">
      <c r="A4051" s="102" t="s">
        <v>3955</v>
      </c>
      <c r="B4051" s="102" t="s">
        <v>3969</v>
      </c>
      <c r="C4051" s="102" t="s">
        <v>2995</v>
      </c>
      <c r="D4051" s="102" t="s">
        <v>2795</v>
      </c>
      <c r="E4051" s="103">
        <v>477</v>
      </c>
      <c r="F4051" s="104" t="s">
        <v>44</v>
      </c>
      <c r="G4051" s="106"/>
      <c r="H4051" s="76" t="s">
        <v>1</v>
      </c>
      <c r="I4051" s="105"/>
      <c r="K4051" s="140" t="str">
        <f t="shared" si="192"/>
        <v>社政業務-社會福利-青少年兒童福利-獎補助費-對國內團體之捐助</v>
      </c>
      <c r="L4051" s="140" t="str">
        <f t="shared" si="193"/>
        <v>提升準公共托嬰中心托育服務品質獎助</v>
      </c>
      <c r="M4051" s="40" t="str">
        <f t="shared" si="194"/>
        <v>臺中市私立上安托嬰中心</v>
      </c>
    </row>
    <row r="4052" spans="1:13" ht="75">
      <c r="A4052" s="102" t="s">
        <v>3955</v>
      </c>
      <c r="B4052" s="102" t="s">
        <v>3969</v>
      </c>
      <c r="C4052" s="102" t="s">
        <v>3009</v>
      </c>
      <c r="D4052" s="102" t="s">
        <v>2795</v>
      </c>
      <c r="E4052" s="103">
        <v>553</v>
      </c>
      <c r="F4052" s="104" t="s">
        <v>44</v>
      </c>
      <c r="G4052" s="106"/>
      <c r="H4052" s="76" t="s">
        <v>1</v>
      </c>
      <c r="I4052" s="105"/>
      <c r="K4052" s="140" t="str">
        <f t="shared" si="192"/>
        <v>社政業務-社會福利-青少年兒童福利-獎補助費-對國內團體之捐助</v>
      </c>
      <c r="L4052" s="140" t="str">
        <f t="shared" si="193"/>
        <v>提升準公共托嬰中心托育服務品質獎助</v>
      </c>
      <c r="M4052" s="40" t="str">
        <f t="shared" si="194"/>
        <v>臺中市私立咕咕鳥嶺東托嬰中心</v>
      </c>
    </row>
    <row r="4053" spans="1:13" ht="75">
      <c r="A4053" s="102" t="s">
        <v>3955</v>
      </c>
      <c r="B4053" s="102" t="s">
        <v>3956</v>
      </c>
      <c r="C4053" s="102" t="s">
        <v>4020</v>
      </c>
      <c r="D4053" s="102" t="s">
        <v>2795</v>
      </c>
      <c r="E4053" s="103">
        <v>53</v>
      </c>
      <c r="F4053" s="104" t="s">
        <v>44</v>
      </c>
      <c r="G4053" s="106"/>
      <c r="H4053" s="76" t="s">
        <v>1</v>
      </c>
      <c r="I4053" s="105"/>
      <c r="K4053" s="140" t="str">
        <f t="shared" si="192"/>
        <v>社政業務-社會福利-青少年兒童福利-獎補助費-對國內團體之捐助</v>
      </c>
      <c r="L4053" s="140" t="str">
        <f t="shared" si="193"/>
        <v>育有未滿二歲兒童育兒津貼親職教育講座</v>
      </c>
      <c r="M4053" s="40" t="str">
        <f t="shared" si="194"/>
        <v>台中市親子閱讀協會</v>
      </c>
    </row>
    <row r="4054" spans="1:13" ht="75">
      <c r="A4054" s="102" t="s">
        <v>3955</v>
      </c>
      <c r="B4054" s="102" t="s">
        <v>3956</v>
      </c>
      <c r="C4054" s="102" t="s">
        <v>4021</v>
      </c>
      <c r="D4054" s="102" t="s">
        <v>2795</v>
      </c>
      <c r="E4054" s="103">
        <v>30</v>
      </c>
      <c r="F4054" s="104" t="s">
        <v>44</v>
      </c>
      <c r="G4054" s="106"/>
      <c r="H4054" s="76" t="s">
        <v>1</v>
      </c>
      <c r="I4054" s="105"/>
      <c r="K4054" s="140" t="str">
        <f t="shared" si="192"/>
        <v>社政業務-社會福利-青少年兒童福利-獎補助費-對國內團體之捐助</v>
      </c>
      <c r="L4054" s="140" t="str">
        <f t="shared" si="193"/>
        <v>育有未滿二歲兒童育兒津貼親職教育講座</v>
      </c>
      <c r="M4054" s="40" t="str">
        <f t="shared" si="194"/>
        <v>社團法人台灣寶生社會服務協進會</v>
      </c>
    </row>
    <row r="4055" spans="1:13" ht="75">
      <c r="A4055" s="102" t="s">
        <v>3955</v>
      </c>
      <c r="B4055" s="102" t="s">
        <v>3969</v>
      </c>
      <c r="C4055" s="102" t="s">
        <v>4018</v>
      </c>
      <c r="D4055" s="102" t="s">
        <v>2795</v>
      </c>
      <c r="E4055" s="103">
        <v>208</v>
      </c>
      <c r="F4055" s="104" t="s">
        <v>44</v>
      </c>
      <c r="G4055" s="106"/>
      <c r="H4055" s="76" t="s">
        <v>1</v>
      </c>
      <c r="I4055" s="105"/>
      <c r="K4055" s="140" t="str">
        <f t="shared" si="192"/>
        <v>社政業務-社會福利-青少年兒童福利-獎補助費-對國內團體之捐助</v>
      </c>
      <c r="L4055" s="140" t="str">
        <f t="shared" si="193"/>
        <v>提升準公共托嬰中心托育服務品質獎助</v>
      </c>
      <c r="M4055" s="40" t="str">
        <f t="shared" si="194"/>
        <v>臺中市私立愛堡托嬰中心</v>
      </c>
    </row>
    <row r="4056" spans="1:13" ht="75">
      <c r="A4056" s="102" t="s">
        <v>3955</v>
      </c>
      <c r="B4056" s="102" t="s">
        <v>3968</v>
      </c>
      <c r="C4056" s="102" t="s">
        <v>4014</v>
      </c>
      <c r="D4056" s="102" t="s">
        <v>2795</v>
      </c>
      <c r="E4056" s="103">
        <v>74</v>
      </c>
      <c r="F4056" s="104" t="s">
        <v>44</v>
      </c>
      <c r="G4056" s="106"/>
      <c r="H4056" s="76" t="s">
        <v>1</v>
      </c>
      <c r="I4056" s="105"/>
      <c r="K4056" s="140" t="str">
        <f t="shared" si="192"/>
        <v>社政業務-社會福利-青少年兒童福利-獎補助費-對國內團體之捐助</v>
      </c>
      <c r="L4056" s="140" t="str">
        <f t="shared" si="193"/>
        <v>113年公共化及準公共托嬰中心照顧比優化獎助</v>
      </c>
      <c r="M4056" s="40" t="str">
        <f t="shared" si="194"/>
        <v>臺中市私立快樂小天地托嬰中心陳(紅-工+秀)珠</v>
      </c>
    </row>
    <row r="4057" spans="1:13" ht="75">
      <c r="A4057" s="102" t="s">
        <v>3955</v>
      </c>
      <c r="B4057" s="102" t="s">
        <v>3969</v>
      </c>
      <c r="C4057" s="102" t="s">
        <v>2954</v>
      </c>
      <c r="D4057" s="102" t="s">
        <v>2795</v>
      </c>
      <c r="E4057" s="103">
        <v>176</v>
      </c>
      <c r="F4057" s="104" t="s">
        <v>44</v>
      </c>
      <c r="G4057" s="106"/>
      <c r="H4057" s="76" t="s">
        <v>1</v>
      </c>
      <c r="I4057" s="105"/>
      <c r="K4057" s="140" t="str">
        <f t="shared" si="192"/>
        <v>社政業務-社會福利-青少年兒童福利-獎補助費-對國內團體之捐助</v>
      </c>
      <c r="L4057" s="140" t="str">
        <f t="shared" si="193"/>
        <v>提升準公共托嬰中心托育服務品質獎助</v>
      </c>
      <c r="M4057" s="40" t="str">
        <f t="shared" si="194"/>
        <v>臺中市私立大里領袖甜心托嬰中心李織州</v>
      </c>
    </row>
    <row r="4058" spans="1:13" ht="75">
      <c r="A4058" s="102" t="s">
        <v>3955</v>
      </c>
      <c r="B4058" s="102" t="s">
        <v>3969</v>
      </c>
      <c r="C4058" s="102" t="s">
        <v>2995</v>
      </c>
      <c r="D4058" s="102" t="s">
        <v>2795</v>
      </c>
      <c r="E4058" s="103">
        <v>205</v>
      </c>
      <c r="F4058" s="104" t="s">
        <v>44</v>
      </c>
      <c r="G4058" s="106"/>
      <c r="H4058" s="76" t="s">
        <v>1</v>
      </c>
      <c r="I4058" s="105"/>
      <c r="K4058" s="140" t="str">
        <f t="shared" si="192"/>
        <v>社政業務-社會福利-青少年兒童福利-獎補助費-對國內團體之捐助</v>
      </c>
      <c r="L4058" s="140" t="str">
        <f t="shared" si="193"/>
        <v>提升準公共托嬰中心托育服務品質獎助</v>
      </c>
      <c r="M4058" s="40" t="str">
        <f t="shared" si="194"/>
        <v>臺中市私立上安托嬰中心</v>
      </c>
    </row>
    <row r="4059" spans="1:13" ht="75">
      <c r="A4059" s="102" t="s">
        <v>3955</v>
      </c>
      <c r="B4059" s="102" t="s">
        <v>3969</v>
      </c>
      <c r="C4059" s="102" t="s">
        <v>2978</v>
      </c>
      <c r="D4059" s="102" t="s">
        <v>2795</v>
      </c>
      <c r="E4059" s="103">
        <v>175</v>
      </c>
      <c r="F4059" s="104" t="s">
        <v>44</v>
      </c>
      <c r="G4059" s="106"/>
      <c r="H4059" s="76" t="s">
        <v>1</v>
      </c>
      <c r="I4059" s="105"/>
      <c r="K4059" s="140" t="str">
        <f t="shared" si="192"/>
        <v>社政業務-社會福利-青少年兒童福利-獎補助費-對國內團體之捐助</v>
      </c>
      <c r="L4059" s="140" t="str">
        <f t="shared" si="193"/>
        <v>提升準公共托嬰中心托育服務品質獎助</v>
      </c>
      <c r="M4059" s="40" t="str">
        <f t="shared" si="194"/>
        <v>台中市私立肯格魯托嬰中心</v>
      </c>
    </row>
    <row r="4060" spans="1:13" ht="75">
      <c r="A4060" s="102" t="s">
        <v>3955</v>
      </c>
      <c r="B4060" s="102" t="s">
        <v>3969</v>
      </c>
      <c r="C4060" s="102" t="s">
        <v>3009</v>
      </c>
      <c r="D4060" s="102" t="s">
        <v>2795</v>
      </c>
      <c r="E4060" s="103">
        <v>237</v>
      </c>
      <c r="F4060" s="104" t="s">
        <v>44</v>
      </c>
      <c r="G4060" s="106"/>
      <c r="H4060" s="76" t="s">
        <v>1</v>
      </c>
      <c r="I4060" s="105"/>
      <c r="K4060" s="140" t="str">
        <f t="shared" si="192"/>
        <v>社政業務-社會福利-青少年兒童福利-獎補助費-對國內團體之捐助</v>
      </c>
      <c r="L4060" s="140" t="str">
        <f t="shared" si="193"/>
        <v>提升準公共托嬰中心托育服務品質獎助</v>
      </c>
      <c r="M4060" s="40" t="str">
        <f t="shared" si="194"/>
        <v>臺中市私立咕咕鳥嶺東托嬰中心</v>
      </c>
    </row>
    <row r="4061" spans="1:13" ht="75">
      <c r="A4061" s="102" t="s">
        <v>3955</v>
      </c>
      <c r="B4061" s="102" t="s">
        <v>3969</v>
      </c>
      <c r="C4061" s="102" t="s">
        <v>3572</v>
      </c>
      <c r="D4061" s="102" t="s">
        <v>2795</v>
      </c>
      <c r="E4061" s="103">
        <v>145</v>
      </c>
      <c r="F4061" s="104" t="s">
        <v>44</v>
      </c>
      <c r="G4061" s="106"/>
      <c r="H4061" s="76" t="s">
        <v>1</v>
      </c>
      <c r="I4061" s="105"/>
      <c r="K4061" s="140" t="str">
        <f t="shared" si="192"/>
        <v>社政業務-社會福利-青少年兒童福利-獎補助費-對國內團體之捐助</v>
      </c>
      <c r="L4061" s="140" t="str">
        <f t="shared" si="193"/>
        <v>提升準公共托嬰中心托育服務品質獎助</v>
      </c>
      <c r="M4061" s="40" t="str">
        <f t="shared" si="194"/>
        <v>臺中市私立尼荳人文托嬰中心江燕鳳</v>
      </c>
    </row>
    <row r="4062" spans="1:13" ht="75">
      <c r="A4062" s="102" t="s">
        <v>3955</v>
      </c>
      <c r="B4062" s="102" t="s">
        <v>3969</v>
      </c>
      <c r="C4062" s="102" t="s">
        <v>3033</v>
      </c>
      <c r="D4062" s="102" t="s">
        <v>2795</v>
      </c>
      <c r="E4062" s="103">
        <v>176</v>
      </c>
      <c r="F4062" s="104" t="s">
        <v>44</v>
      </c>
      <c r="G4062" s="106"/>
      <c r="H4062" s="76" t="s">
        <v>1</v>
      </c>
      <c r="I4062" s="105"/>
      <c r="K4062" s="140" t="str">
        <f t="shared" si="192"/>
        <v>社政業務-社會福利-青少年兒童福利-獎補助費-對國內團體之捐助</v>
      </c>
      <c r="L4062" s="140" t="str">
        <f t="shared" si="193"/>
        <v>提升準公共托嬰中心托育服務品質獎助</v>
      </c>
      <c r="M4062" s="40" t="str">
        <f t="shared" si="194"/>
        <v>臺中市私立陽光托嬰中心吳俊熤</v>
      </c>
    </row>
    <row r="4063" spans="1:13" ht="75">
      <c r="A4063" s="102" t="s">
        <v>3955</v>
      </c>
      <c r="B4063" s="102" t="s">
        <v>3969</v>
      </c>
      <c r="C4063" s="102" t="s">
        <v>2958</v>
      </c>
      <c r="D4063" s="102" t="s">
        <v>2795</v>
      </c>
      <c r="E4063" s="103">
        <v>175</v>
      </c>
      <c r="F4063" s="104" t="s">
        <v>44</v>
      </c>
      <c r="G4063" s="106"/>
      <c r="H4063" s="76" t="s">
        <v>1</v>
      </c>
      <c r="I4063" s="105"/>
      <c r="K4063" s="140" t="str">
        <f t="shared" si="192"/>
        <v>社政業務-社會福利-青少年兒童福利-獎補助費-對國內團體之捐助</v>
      </c>
      <c r="L4063" s="140" t="str">
        <f t="shared" si="193"/>
        <v>提升準公共托嬰中心托育服務品質獎助</v>
      </c>
      <c r="M4063" s="40" t="str">
        <f t="shared" si="194"/>
        <v>臺中市私立貝貝兒托嬰中心謝雅竹</v>
      </c>
    </row>
    <row r="4064" spans="1:13" ht="75">
      <c r="A4064" s="102" t="s">
        <v>3955</v>
      </c>
      <c r="B4064" s="102" t="s">
        <v>3969</v>
      </c>
      <c r="C4064" s="102" t="s">
        <v>2994</v>
      </c>
      <c r="D4064" s="102" t="s">
        <v>2795</v>
      </c>
      <c r="E4064" s="103">
        <v>176</v>
      </c>
      <c r="F4064" s="104" t="s">
        <v>44</v>
      </c>
      <c r="G4064" s="106"/>
      <c r="H4064" s="76" t="s">
        <v>1</v>
      </c>
      <c r="I4064" s="105"/>
      <c r="K4064" s="140" t="str">
        <f t="shared" si="192"/>
        <v>社政業務-社會福利-青少年兒童福利-獎補助費-對國內團體之捐助</v>
      </c>
      <c r="L4064" s="140" t="str">
        <f t="shared" si="193"/>
        <v>提升準公共托嬰中心托育服務品質獎助</v>
      </c>
      <c r="M4064" s="40" t="str">
        <f t="shared" si="194"/>
        <v>臺中市私立華樂比托嬰中心</v>
      </c>
    </row>
    <row r="4065" spans="1:13" ht="75">
      <c r="A4065" s="102" t="s">
        <v>3955</v>
      </c>
      <c r="B4065" s="102" t="s">
        <v>3969</v>
      </c>
      <c r="C4065" s="102" t="s">
        <v>4019</v>
      </c>
      <c r="D4065" s="102" t="s">
        <v>2795</v>
      </c>
      <c r="E4065" s="103">
        <v>89</v>
      </c>
      <c r="F4065" s="104" t="s">
        <v>44</v>
      </c>
      <c r="G4065" s="106"/>
      <c r="H4065" s="76" t="s">
        <v>1</v>
      </c>
      <c r="I4065" s="105"/>
      <c r="K4065" s="140" t="str">
        <f t="shared" si="192"/>
        <v>社政業務-社會福利-青少年兒童福利-獎補助費-對國內團體之捐助</v>
      </c>
      <c r="L4065" s="140" t="str">
        <f t="shared" si="193"/>
        <v>提升準公共托嬰中心托育服務品質獎助</v>
      </c>
      <c r="M4065" s="40" t="str">
        <f t="shared" si="194"/>
        <v>臺中市私立向陽托嬰中心蔣叔融</v>
      </c>
    </row>
    <row r="4066" spans="1:13" ht="75">
      <c r="A4066" s="102" t="s">
        <v>3955</v>
      </c>
      <c r="B4066" s="102" t="s">
        <v>3969</v>
      </c>
      <c r="C4066" s="102" t="s">
        <v>3012</v>
      </c>
      <c r="D4066" s="102" t="s">
        <v>2795</v>
      </c>
      <c r="E4066" s="103">
        <v>149</v>
      </c>
      <c r="F4066" s="104" t="s">
        <v>44</v>
      </c>
      <c r="G4066" s="106"/>
      <c r="H4066" s="76" t="s">
        <v>1</v>
      </c>
      <c r="I4066" s="105"/>
      <c r="K4066" s="140" t="str">
        <f t="shared" si="192"/>
        <v>社政業務-社會福利-青少年兒童福利-獎補助費-對國內團體之捐助</v>
      </c>
      <c r="L4066" s="140" t="str">
        <f t="shared" si="193"/>
        <v>提升準公共托嬰中心托育服務品質獎助</v>
      </c>
      <c r="M4066" s="40" t="str">
        <f t="shared" si="194"/>
        <v>臺中市私立優而堡文新托嬰中心謝建成</v>
      </c>
    </row>
    <row r="4067" spans="1:13" ht="75">
      <c r="A4067" s="102" t="s">
        <v>3955</v>
      </c>
      <c r="B4067" s="102" t="s">
        <v>3969</v>
      </c>
      <c r="C4067" s="102" t="s">
        <v>3015</v>
      </c>
      <c r="D4067" s="102" t="s">
        <v>2795</v>
      </c>
      <c r="E4067" s="103">
        <v>176</v>
      </c>
      <c r="F4067" s="104" t="s">
        <v>44</v>
      </c>
      <c r="G4067" s="106"/>
      <c r="H4067" s="76" t="s">
        <v>1</v>
      </c>
      <c r="I4067" s="105"/>
      <c r="K4067" s="140" t="str">
        <f t="shared" si="192"/>
        <v>社政業務-社會福利-青少年兒童福利-獎補助費-對國內團體之捐助</v>
      </c>
      <c r="L4067" s="140" t="str">
        <f t="shared" si="193"/>
        <v>提升準公共托嬰中心托育服務品質獎助</v>
      </c>
      <c r="M4067" s="40" t="str">
        <f t="shared" si="194"/>
        <v>台中市私立上晴托嬰中心楊坤振</v>
      </c>
    </row>
    <row r="4068" spans="1:13" ht="75">
      <c r="A4068" s="102" t="s">
        <v>3955</v>
      </c>
      <c r="B4068" s="102" t="s">
        <v>3969</v>
      </c>
      <c r="C4068" s="102" t="s">
        <v>3013</v>
      </c>
      <c r="D4068" s="102" t="s">
        <v>2795</v>
      </c>
      <c r="E4068" s="103">
        <v>118</v>
      </c>
      <c r="F4068" s="104" t="s">
        <v>44</v>
      </c>
      <c r="G4068" s="106"/>
      <c r="H4068" s="76" t="s">
        <v>1</v>
      </c>
      <c r="I4068" s="105"/>
      <c r="K4068" s="140" t="str">
        <f t="shared" si="192"/>
        <v>社政業務-社會福利-青少年兒童福利-獎補助費-對國內團體之捐助</v>
      </c>
      <c r="L4068" s="140" t="str">
        <f t="shared" si="193"/>
        <v>提升準公共托嬰中心托育服務品質獎助</v>
      </c>
      <c r="M4068" s="40" t="str">
        <f t="shared" si="194"/>
        <v>臺中市私立桃樂絲托嬰中心</v>
      </c>
    </row>
    <row r="4069" spans="1:13" ht="75">
      <c r="A4069" s="102" t="s">
        <v>3955</v>
      </c>
      <c r="B4069" s="102" t="s">
        <v>3969</v>
      </c>
      <c r="C4069" s="102" t="s">
        <v>2964</v>
      </c>
      <c r="D4069" s="102" t="s">
        <v>2795</v>
      </c>
      <c r="E4069" s="103">
        <v>235</v>
      </c>
      <c r="F4069" s="104" t="s">
        <v>44</v>
      </c>
      <c r="G4069" s="106"/>
      <c r="H4069" s="76" t="s">
        <v>1</v>
      </c>
      <c r="I4069" s="105"/>
      <c r="K4069" s="140" t="str">
        <f t="shared" si="192"/>
        <v>社政業務-社會福利-青少年兒童福利-獎補助費-對國內團體之捐助</v>
      </c>
      <c r="L4069" s="140" t="str">
        <f t="shared" si="193"/>
        <v>提升準公共托嬰中心托育服務品質獎助</v>
      </c>
      <c r="M4069" s="40" t="str">
        <f t="shared" si="194"/>
        <v>臺中市私立小梧桐托嬰中心</v>
      </c>
    </row>
    <row r="4070" spans="1:13" ht="75">
      <c r="A4070" s="102" t="s">
        <v>3955</v>
      </c>
      <c r="B4070" s="102" t="s">
        <v>3969</v>
      </c>
      <c r="C4070" s="102" t="s">
        <v>2959</v>
      </c>
      <c r="D4070" s="102" t="s">
        <v>2795</v>
      </c>
      <c r="E4070" s="103">
        <v>98</v>
      </c>
      <c r="F4070" s="104" t="s">
        <v>44</v>
      </c>
      <c r="G4070" s="106"/>
      <c r="H4070" s="76" t="s">
        <v>1</v>
      </c>
      <c r="I4070" s="105"/>
      <c r="K4070" s="140" t="str">
        <f t="shared" si="192"/>
        <v>社政業務-社會福利-青少年兒童福利-獎補助費-對國內團體之捐助</v>
      </c>
      <c r="L4070" s="140" t="str">
        <f t="shared" si="193"/>
        <v>提升準公共托嬰中心托育服務品質獎助</v>
      </c>
      <c r="M4070" s="40" t="str">
        <f t="shared" si="194"/>
        <v>臺中市私立比咪托嬰中心</v>
      </c>
    </row>
    <row r="4071" spans="1:13" ht="75">
      <c r="A4071" s="102" t="s">
        <v>3955</v>
      </c>
      <c r="B4071" s="102" t="s">
        <v>3969</v>
      </c>
      <c r="C4071" s="102" t="s">
        <v>2959</v>
      </c>
      <c r="D4071" s="102" t="s">
        <v>2795</v>
      </c>
      <c r="E4071" s="103">
        <v>22</v>
      </c>
      <c r="F4071" s="104" t="s">
        <v>44</v>
      </c>
      <c r="G4071" s="106"/>
      <c r="H4071" s="76" t="s">
        <v>1</v>
      </c>
      <c r="I4071" s="105"/>
      <c r="K4071" s="140" t="str">
        <f t="shared" si="192"/>
        <v>社政業務-社會福利-青少年兒童福利-獎補助費-對國內團體之捐助</v>
      </c>
      <c r="L4071" s="140" t="str">
        <f t="shared" si="193"/>
        <v>提升準公共托嬰中心托育服務品質獎助</v>
      </c>
      <c r="M4071" s="40" t="str">
        <f t="shared" si="194"/>
        <v>臺中市私立比咪托嬰中心</v>
      </c>
    </row>
    <row r="4072" spans="1:13" ht="75">
      <c r="A4072" s="102" t="s">
        <v>3955</v>
      </c>
      <c r="B4072" s="102" t="s">
        <v>3969</v>
      </c>
      <c r="C4072" s="102" t="s">
        <v>2962</v>
      </c>
      <c r="D4072" s="102" t="s">
        <v>2795</v>
      </c>
      <c r="E4072" s="103">
        <v>31</v>
      </c>
      <c r="F4072" s="104" t="s">
        <v>44</v>
      </c>
      <c r="G4072" s="106"/>
      <c r="H4072" s="76" t="s">
        <v>1</v>
      </c>
      <c r="I4072" s="105"/>
      <c r="K4072" s="140" t="str">
        <f t="shared" si="192"/>
        <v>社政業務-社會福利-青少年兒童福利-獎補助費-對國內團體之捐助</v>
      </c>
      <c r="L4072" s="140" t="str">
        <f t="shared" si="193"/>
        <v>提升準公共托嬰中心托育服務品質獎助</v>
      </c>
      <c r="M4072" s="40" t="str">
        <f t="shared" si="194"/>
        <v>臺中市私立樂艾兒托嬰中心</v>
      </c>
    </row>
    <row r="4073" spans="1:13" ht="75">
      <c r="A4073" s="102" t="s">
        <v>3955</v>
      </c>
      <c r="B4073" s="102" t="s">
        <v>3969</v>
      </c>
      <c r="C4073" s="102" t="s">
        <v>2962</v>
      </c>
      <c r="D4073" s="102" t="s">
        <v>2795</v>
      </c>
      <c r="E4073" s="65">
        <v>16</v>
      </c>
      <c r="F4073" s="104" t="s">
        <v>44</v>
      </c>
      <c r="G4073" s="106"/>
      <c r="H4073" s="76" t="s">
        <v>1</v>
      </c>
      <c r="I4073" s="105"/>
      <c r="K4073" s="140" t="str">
        <f t="shared" si="192"/>
        <v>社政業務-社會福利-青少年兒童福利-獎補助費-對國內團體之捐助</v>
      </c>
      <c r="L4073" s="140" t="str">
        <f t="shared" si="193"/>
        <v>提升準公共托嬰中心托育服務品質獎助</v>
      </c>
      <c r="M4073" s="40" t="str">
        <f t="shared" si="194"/>
        <v>臺中市私立樂艾兒托嬰中心</v>
      </c>
    </row>
    <row r="4074" spans="1:13" ht="75">
      <c r="A4074" s="102" t="s">
        <v>3955</v>
      </c>
      <c r="B4074" s="102" t="s">
        <v>3969</v>
      </c>
      <c r="C4074" s="102" t="s">
        <v>4001</v>
      </c>
      <c r="D4074" s="102" t="s">
        <v>2795</v>
      </c>
      <c r="E4074" s="103">
        <v>121</v>
      </c>
      <c r="F4074" s="104" t="s">
        <v>44</v>
      </c>
      <c r="G4074" s="106"/>
      <c r="H4074" s="76" t="s">
        <v>1</v>
      </c>
      <c r="I4074" s="105"/>
      <c r="K4074" s="140" t="str">
        <f t="shared" si="192"/>
        <v>社政業務-社會福利-青少年兒童福利-獎補助費-對國內團體之捐助</v>
      </c>
      <c r="L4074" s="140" t="str">
        <f t="shared" si="193"/>
        <v>提升準公共托嬰中心托育服務品質獎助</v>
      </c>
      <c r="M4074" s="40" t="str">
        <f t="shared" si="194"/>
        <v>臺中市私立小豆島托嬰中心</v>
      </c>
    </row>
    <row r="4075" spans="1:13" ht="75">
      <c r="A4075" s="102" t="s">
        <v>3955</v>
      </c>
      <c r="B4075" s="102" t="s">
        <v>3969</v>
      </c>
      <c r="C4075" s="102" t="s">
        <v>4001</v>
      </c>
      <c r="D4075" s="102" t="s">
        <v>2795</v>
      </c>
      <c r="E4075" s="103">
        <v>54</v>
      </c>
      <c r="F4075" s="104" t="s">
        <v>44</v>
      </c>
      <c r="G4075" s="106"/>
      <c r="H4075" s="76" t="s">
        <v>1</v>
      </c>
      <c r="I4075" s="105"/>
      <c r="K4075" s="140" t="str">
        <f t="shared" si="192"/>
        <v>社政業務-社會福利-青少年兒童福利-獎補助費-對國內團體之捐助</v>
      </c>
      <c r="L4075" s="140" t="str">
        <f t="shared" si="193"/>
        <v>提升準公共托嬰中心托育服務品質獎助</v>
      </c>
      <c r="M4075" s="40" t="str">
        <f t="shared" si="194"/>
        <v>臺中市私立小豆島托嬰中心</v>
      </c>
    </row>
    <row r="4076" spans="1:13" ht="75">
      <c r="A4076" s="102" t="s">
        <v>3955</v>
      </c>
      <c r="B4076" s="102" t="s">
        <v>3969</v>
      </c>
      <c r="C4076" s="102" t="s">
        <v>2956</v>
      </c>
      <c r="D4076" s="102" t="s">
        <v>2795</v>
      </c>
      <c r="E4076" s="103">
        <v>35</v>
      </c>
      <c r="F4076" s="104" t="s">
        <v>44</v>
      </c>
      <c r="G4076" s="106"/>
      <c r="H4076" s="76" t="s">
        <v>1</v>
      </c>
      <c r="I4076" s="105"/>
      <c r="K4076" s="140" t="str">
        <f t="shared" si="192"/>
        <v>社政業務-社會福利-青少年兒童福利-獎補助費-對國內團體之捐助</v>
      </c>
      <c r="L4076" s="140" t="str">
        <f t="shared" si="193"/>
        <v>提升準公共托嬰中心托育服務品質獎助</v>
      </c>
      <c r="M4076" s="40" t="str">
        <f t="shared" si="194"/>
        <v>臺中市私立莘芽托嬰中心魏可欣</v>
      </c>
    </row>
    <row r="4077" spans="1:13" ht="75">
      <c r="A4077" s="102" t="s">
        <v>3955</v>
      </c>
      <c r="B4077" s="102" t="s">
        <v>3969</v>
      </c>
      <c r="C4077" s="102" t="s">
        <v>2956</v>
      </c>
      <c r="D4077" s="102" t="s">
        <v>2795</v>
      </c>
      <c r="E4077" s="103">
        <v>5</v>
      </c>
      <c r="F4077" s="104" t="s">
        <v>44</v>
      </c>
      <c r="G4077" s="106"/>
      <c r="H4077" s="76" t="s">
        <v>1</v>
      </c>
      <c r="I4077" s="105"/>
      <c r="K4077" s="140" t="str">
        <f t="shared" si="192"/>
        <v>社政業務-社會福利-青少年兒童福利-獎補助費-對國內團體之捐助</v>
      </c>
      <c r="L4077" s="140" t="str">
        <f t="shared" si="193"/>
        <v>提升準公共托嬰中心托育服務品質獎助</v>
      </c>
      <c r="M4077" s="40" t="str">
        <f t="shared" si="194"/>
        <v>臺中市私立莘芽托嬰中心魏可欣</v>
      </c>
    </row>
    <row r="4078" spans="1:13" ht="75">
      <c r="A4078" s="102" t="s">
        <v>3955</v>
      </c>
      <c r="B4078" s="102" t="s">
        <v>3969</v>
      </c>
      <c r="C4078" s="102" t="s">
        <v>3031</v>
      </c>
      <c r="D4078" s="102" t="s">
        <v>2795</v>
      </c>
      <c r="E4078" s="103">
        <v>117</v>
      </c>
      <c r="F4078" s="104" t="s">
        <v>44</v>
      </c>
      <c r="G4078" s="106"/>
      <c r="H4078" s="76" t="s">
        <v>1</v>
      </c>
      <c r="I4078" s="105"/>
      <c r="K4078" s="140" t="str">
        <f t="shared" si="192"/>
        <v>社政業務-社會福利-青少年兒童福利-獎補助費-對國內團體之捐助</v>
      </c>
      <c r="L4078" s="140" t="str">
        <f t="shared" si="193"/>
        <v>提升準公共托嬰中心托育服務品質獎助</v>
      </c>
      <c r="M4078" s="40" t="str">
        <f t="shared" si="194"/>
        <v>台中市私立耶思托嬰中心</v>
      </c>
    </row>
    <row r="4079" spans="1:13" ht="75">
      <c r="A4079" s="102" t="s">
        <v>3955</v>
      </c>
      <c r="B4079" s="102" t="s">
        <v>3969</v>
      </c>
      <c r="C4079" s="102" t="s">
        <v>3007</v>
      </c>
      <c r="D4079" s="102" t="s">
        <v>2795</v>
      </c>
      <c r="E4079" s="103">
        <v>120</v>
      </c>
      <c r="F4079" s="104" t="s">
        <v>44</v>
      </c>
      <c r="G4079" s="106"/>
      <c r="H4079" s="76" t="s">
        <v>1</v>
      </c>
      <c r="I4079" s="105"/>
      <c r="K4079" s="140" t="str">
        <f t="shared" si="192"/>
        <v>社政業務-社會福利-青少年兒童福利-獎補助費-對國內團體之捐助</v>
      </c>
      <c r="L4079" s="140" t="str">
        <f t="shared" si="193"/>
        <v>提升準公共托嬰中心托育服務品質獎助</v>
      </c>
      <c r="M4079" s="40" t="str">
        <f t="shared" si="194"/>
        <v>臺中市私立橘寶貝托嬰中心</v>
      </c>
    </row>
    <row r="4080" spans="1:13" ht="75">
      <c r="A4080" s="102" t="s">
        <v>3955</v>
      </c>
      <c r="B4080" s="102" t="s">
        <v>3969</v>
      </c>
      <c r="C4080" s="102" t="s">
        <v>4022</v>
      </c>
      <c r="D4080" s="102" t="s">
        <v>2795</v>
      </c>
      <c r="E4080" s="103">
        <v>149</v>
      </c>
      <c r="F4080" s="104" t="s">
        <v>44</v>
      </c>
      <c r="G4080" s="106"/>
      <c r="H4080" s="76" t="s">
        <v>1</v>
      </c>
      <c r="I4080" s="105"/>
      <c r="K4080" s="140" t="str">
        <f t="shared" si="192"/>
        <v>社政業務-社會福利-青少年兒童福利-獎補助費-對國內團體之捐助</v>
      </c>
      <c r="L4080" s="140" t="str">
        <f t="shared" si="193"/>
        <v>提升準公共托嬰中心托育服務品質獎助</v>
      </c>
      <c r="M4080" s="40" t="str">
        <f t="shared" si="194"/>
        <v>臺中市私立鈞寶托嬰中心王子昭</v>
      </c>
    </row>
    <row r="4081" spans="1:13" ht="75">
      <c r="A4081" s="102" t="s">
        <v>3955</v>
      </c>
      <c r="B4081" s="102" t="s">
        <v>3969</v>
      </c>
      <c r="C4081" s="102" t="s">
        <v>2996</v>
      </c>
      <c r="D4081" s="102" t="s">
        <v>2795</v>
      </c>
      <c r="E4081" s="103">
        <v>54</v>
      </c>
      <c r="F4081" s="104" t="s">
        <v>44</v>
      </c>
      <c r="G4081" s="106"/>
      <c r="H4081" s="76" t="s">
        <v>1</v>
      </c>
      <c r="I4081" s="105"/>
      <c r="K4081" s="140" t="str">
        <f t="shared" si="192"/>
        <v>社政業務-社會福利-青少年兒童福利-獎補助費-對國內團體之捐助</v>
      </c>
      <c r="L4081" s="140" t="str">
        <f t="shared" si="193"/>
        <v>提升準公共托嬰中心托育服務品質獎助</v>
      </c>
      <c r="M4081" s="40" t="str">
        <f t="shared" si="194"/>
        <v>臺中市私立皇家寶貝托嬰中心李淑娟</v>
      </c>
    </row>
    <row r="4082" spans="1:13" ht="75">
      <c r="A4082" s="102" t="s">
        <v>3955</v>
      </c>
      <c r="B4082" s="102" t="s">
        <v>3969</v>
      </c>
      <c r="C4082" s="102" t="s">
        <v>2996</v>
      </c>
      <c r="D4082" s="102" t="s">
        <v>2795</v>
      </c>
      <c r="E4082" s="103">
        <v>46</v>
      </c>
      <c r="F4082" s="104" t="s">
        <v>44</v>
      </c>
      <c r="G4082" s="106"/>
      <c r="H4082" s="76" t="s">
        <v>1</v>
      </c>
      <c r="I4082" s="105"/>
      <c r="K4082" s="140" t="str">
        <f t="shared" si="192"/>
        <v>社政業務-社會福利-青少年兒童福利-獎補助費-對國內團體之捐助</v>
      </c>
      <c r="L4082" s="140" t="str">
        <f t="shared" si="193"/>
        <v>提升準公共托嬰中心托育服務品質獎助</v>
      </c>
      <c r="M4082" s="40" t="str">
        <f t="shared" si="194"/>
        <v>臺中市私立皇家寶貝托嬰中心李淑娟</v>
      </c>
    </row>
    <row r="4083" spans="1:13" ht="75">
      <c r="A4083" s="102" t="s">
        <v>3955</v>
      </c>
      <c r="B4083" s="102" t="s">
        <v>3969</v>
      </c>
      <c r="C4083" s="102" t="s">
        <v>4023</v>
      </c>
      <c r="D4083" s="102" t="s">
        <v>2795</v>
      </c>
      <c r="E4083" s="103">
        <v>147</v>
      </c>
      <c r="F4083" s="104" t="s">
        <v>44</v>
      </c>
      <c r="G4083" s="106"/>
      <c r="H4083" s="76" t="s">
        <v>1</v>
      </c>
      <c r="I4083" s="105"/>
      <c r="K4083" s="140" t="str">
        <f t="shared" si="192"/>
        <v>社政業務-社會福利-青少年兒童福利-獎補助費-對國內團體之捐助</v>
      </c>
      <c r="L4083" s="140" t="str">
        <f t="shared" si="193"/>
        <v>提升準公共托嬰中心托育服務品質獎助</v>
      </c>
      <c r="M4083" s="40" t="str">
        <f t="shared" si="194"/>
        <v>臺中市私立微笑童話托嬰中心</v>
      </c>
    </row>
    <row r="4084" spans="1:13" ht="75">
      <c r="A4084" s="102" t="s">
        <v>3955</v>
      </c>
      <c r="B4084" s="102" t="s">
        <v>3969</v>
      </c>
      <c r="C4084" s="102" t="s">
        <v>3573</v>
      </c>
      <c r="D4084" s="102" t="s">
        <v>2795</v>
      </c>
      <c r="E4084" s="103">
        <v>95</v>
      </c>
      <c r="F4084" s="104" t="s">
        <v>44</v>
      </c>
      <c r="G4084" s="106"/>
      <c r="H4084" s="76" t="s">
        <v>1</v>
      </c>
      <c r="I4084" s="105"/>
      <c r="K4084" s="140" t="str">
        <f t="shared" si="192"/>
        <v>社政業務-社會福利-青少年兒童福利-獎補助費-對國內團體之捐助</v>
      </c>
      <c r="L4084" s="140" t="str">
        <f t="shared" si="193"/>
        <v>提升準公共托嬰中心托育服務品質獎助</v>
      </c>
      <c r="M4084" s="40" t="str">
        <f t="shared" si="194"/>
        <v>臺中市私立慈祐園托嬰中心周明華</v>
      </c>
    </row>
    <row r="4085" spans="1:13" ht="75">
      <c r="A4085" s="102" t="s">
        <v>3955</v>
      </c>
      <c r="B4085" s="102" t="s">
        <v>3969</v>
      </c>
      <c r="C4085" s="102" t="s">
        <v>3573</v>
      </c>
      <c r="D4085" s="102" t="s">
        <v>2795</v>
      </c>
      <c r="E4085" s="103">
        <v>22</v>
      </c>
      <c r="F4085" s="104" t="s">
        <v>44</v>
      </c>
      <c r="G4085" s="106"/>
      <c r="H4085" s="76" t="s">
        <v>1</v>
      </c>
      <c r="I4085" s="105"/>
      <c r="K4085" s="140" t="str">
        <f t="shared" si="192"/>
        <v>社政業務-社會福利-青少年兒童福利-獎補助費-對國內團體之捐助</v>
      </c>
      <c r="L4085" s="140" t="str">
        <f t="shared" si="193"/>
        <v>提升準公共托嬰中心托育服務品質獎助</v>
      </c>
      <c r="M4085" s="40" t="str">
        <f t="shared" si="194"/>
        <v>臺中市私立慈祐園托嬰中心周明華</v>
      </c>
    </row>
    <row r="4086" spans="1:13" ht="75">
      <c r="A4086" s="102" t="s">
        <v>3955</v>
      </c>
      <c r="B4086" s="102" t="s">
        <v>3969</v>
      </c>
      <c r="C4086" s="102" t="s">
        <v>3570</v>
      </c>
      <c r="D4086" s="102" t="s">
        <v>2795</v>
      </c>
      <c r="E4086" s="103">
        <v>90</v>
      </c>
      <c r="F4086" s="104" t="s">
        <v>44</v>
      </c>
      <c r="G4086" s="106"/>
      <c r="H4086" s="76" t="s">
        <v>1</v>
      </c>
      <c r="I4086" s="105"/>
      <c r="K4086" s="140" t="str">
        <f t="shared" si="192"/>
        <v>社政業務-社會福利-青少年兒童福利-獎補助費-對國內團體之捐助</v>
      </c>
      <c r="L4086" s="140" t="str">
        <f t="shared" si="193"/>
        <v>提升準公共托嬰中心托育服務品質獎助</v>
      </c>
      <c r="M4086" s="40" t="str">
        <f t="shared" si="194"/>
        <v>臺中市私立芊悅托嬰中心</v>
      </c>
    </row>
    <row r="4087" spans="1:13" ht="75">
      <c r="A4087" s="102" t="s">
        <v>3955</v>
      </c>
      <c r="B4087" s="102" t="s">
        <v>3969</v>
      </c>
      <c r="C4087" s="102" t="s">
        <v>4024</v>
      </c>
      <c r="D4087" s="102" t="s">
        <v>2795</v>
      </c>
      <c r="E4087" s="103">
        <v>207</v>
      </c>
      <c r="F4087" s="104" t="s">
        <v>44</v>
      </c>
      <c r="G4087" s="106"/>
      <c r="H4087" s="76" t="s">
        <v>1</v>
      </c>
      <c r="I4087" s="105"/>
      <c r="K4087" s="140" t="str">
        <f t="shared" si="192"/>
        <v>社政業務-社會福利-青少年兒童福利-獎補助費-對國內團體之捐助</v>
      </c>
      <c r="L4087" s="140" t="str">
        <f t="shared" si="193"/>
        <v>提升準公共托嬰中心托育服務品質獎助</v>
      </c>
      <c r="M4087" s="40" t="str">
        <f t="shared" si="194"/>
        <v>臺中市私立樂閱森林托嬰中心吳辛芳</v>
      </c>
    </row>
    <row r="4088" spans="1:13" ht="75">
      <c r="A4088" s="102" t="s">
        <v>3955</v>
      </c>
      <c r="B4088" s="102" t="s">
        <v>3969</v>
      </c>
      <c r="C4088" s="102" t="s">
        <v>3011</v>
      </c>
      <c r="D4088" s="102" t="s">
        <v>2795</v>
      </c>
      <c r="E4088" s="103">
        <v>177</v>
      </c>
      <c r="F4088" s="104" t="s">
        <v>44</v>
      </c>
      <c r="G4088" s="106"/>
      <c r="H4088" s="76" t="s">
        <v>1</v>
      </c>
      <c r="I4088" s="105"/>
      <c r="K4088" s="140" t="str">
        <f t="shared" si="192"/>
        <v>社政業務-社會福利-青少年兒童福利-獎補助費-對國內團體之捐助</v>
      </c>
      <c r="L4088" s="140" t="str">
        <f t="shared" si="193"/>
        <v>提升準公共托嬰中心托育服務品質獎助</v>
      </c>
      <c r="M4088" s="40" t="str">
        <f t="shared" si="194"/>
        <v>臺中市私立優而堡托嬰中心謝建成</v>
      </c>
    </row>
    <row r="4089" spans="1:13" ht="75">
      <c r="A4089" s="102" t="s">
        <v>3955</v>
      </c>
      <c r="B4089" s="102" t="s">
        <v>3969</v>
      </c>
      <c r="C4089" s="102" t="s">
        <v>2955</v>
      </c>
      <c r="D4089" s="102" t="s">
        <v>2795</v>
      </c>
      <c r="E4089" s="103">
        <v>175</v>
      </c>
      <c r="F4089" s="104" t="s">
        <v>44</v>
      </c>
      <c r="G4089" s="106"/>
      <c r="H4089" s="76" t="s">
        <v>1</v>
      </c>
      <c r="I4089" s="105"/>
      <c r="K4089" s="140" t="str">
        <f t="shared" si="192"/>
        <v>社政業務-社會福利-青少年兒童福利-獎補助費-對國內團體之捐助</v>
      </c>
      <c r="L4089" s="140" t="str">
        <f t="shared" si="193"/>
        <v>提升準公共托嬰中心托育服務品質獎助</v>
      </c>
      <c r="M4089" s="40" t="str">
        <f t="shared" si="194"/>
        <v>臺中市私立春禾托嬰中心</v>
      </c>
    </row>
    <row r="4090" spans="1:13" ht="75">
      <c r="A4090" s="102" t="s">
        <v>3955</v>
      </c>
      <c r="B4090" s="102" t="s">
        <v>3969</v>
      </c>
      <c r="C4090" s="102" t="s">
        <v>3035</v>
      </c>
      <c r="D4090" s="102" t="s">
        <v>2795</v>
      </c>
      <c r="E4090" s="103">
        <v>120</v>
      </c>
      <c r="F4090" s="104" t="s">
        <v>44</v>
      </c>
      <c r="G4090" s="106"/>
      <c r="H4090" s="76" t="s">
        <v>1</v>
      </c>
      <c r="I4090" s="105"/>
      <c r="K4090" s="140" t="str">
        <f t="shared" si="192"/>
        <v>社政業務-社會福利-青少年兒童福利-獎補助費-對國內團體之捐助</v>
      </c>
      <c r="L4090" s="140" t="str">
        <f t="shared" si="193"/>
        <v>提升準公共托嬰中心托育服務品質獎助</v>
      </c>
      <c r="M4090" s="40" t="str">
        <f t="shared" si="194"/>
        <v>臺中市私立宜兒美托嬰中心</v>
      </c>
    </row>
    <row r="4091" spans="1:13" ht="75">
      <c r="A4091" s="102" t="s">
        <v>3955</v>
      </c>
      <c r="B4091" s="102" t="s">
        <v>3969</v>
      </c>
      <c r="C4091" s="102" t="s">
        <v>4025</v>
      </c>
      <c r="D4091" s="102" t="s">
        <v>2795</v>
      </c>
      <c r="E4091" s="103">
        <v>88</v>
      </c>
      <c r="F4091" s="104" t="s">
        <v>44</v>
      </c>
      <c r="G4091" s="106"/>
      <c r="H4091" s="76" t="s">
        <v>1</v>
      </c>
      <c r="I4091" s="105"/>
      <c r="K4091" s="140" t="str">
        <f t="shared" si="192"/>
        <v>社政業務-社會福利-青少年兒童福利-獎補助費-對國內團體之捐助</v>
      </c>
      <c r="L4091" s="140" t="str">
        <f t="shared" si="193"/>
        <v>提升準公共托嬰中心托育服務品質獎助</v>
      </c>
      <c r="M4091" s="40" t="str">
        <f t="shared" si="194"/>
        <v>臺中市私立怡兒園托嬰中心林忠義</v>
      </c>
    </row>
    <row r="4092" spans="1:13" ht="75">
      <c r="A4092" s="102" t="s">
        <v>3955</v>
      </c>
      <c r="B4092" s="102" t="s">
        <v>3969</v>
      </c>
      <c r="C4092" s="102" t="s">
        <v>2965</v>
      </c>
      <c r="D4092" s="102" t="s">
        <v>2795</v>
      </c>
      <c r="E4092" s="103">
        <v>90</v>
      </c>
      <c r="F4092" s="104" t="s">
        <v>44</v>
      </c>
      <c r="G4092" s="106"/>
      <c r="H4092" s="76" t="s">
        <v>1</v>
      </c>
      <c r="I4092" s="105"/>
      <c r="K4092" s="140" t="str">
        <f t="shared" si="192"/>
        <v>社政業務-社會福利-青少年兒童福利-獎補助費-對國內團體之捐助</v>
      </c>
      <c r="L4092" s="140" t="str">
        <f t="shared" si="193"/>
        <v>提升準公共托嬰中心托育服務品質獎助</v>
      </c>
      <c r="M4092" s="40" t="str">
        <f t="shared" si="194"/>
        <v>臺中市私立棉花糖托嬰中心</v>
      </c>
    </row>
    <row r="4093" spans="1:13" ht="75">
      <c r="A4093" s="102" t="s">
        <v>3955</v>
      </c>
      <c r="B4093" s="102" t="s">
        <v>3969</v>
      </c>
      <c r="C4093" s="102" t="s">
        <v>3005</v>
      </c>
      <c r="D4093" s="102" t="s">
        <v>2795</v>
      </c>
      <c r="E4093" s="103">
        <v>265</v>
      </c>
      <c r="F4093" s="104" t="s">
        <v>44</v>
      </c>
      <c r="G4093" s="106"/>
      <c r="H4093" s="76" t="s">
        <v>1</v>
      </c>
      <c r="I4093" s="105"/>
      <c r="K4093" s="140" t="str">
        <f t="shared" si="192"/>
        <v>社政業務-社會福利-青少年兒童福利-獎補助費-對國內團體之捐助</v>
      </c>
      <c r="L4093" s="140" t="str">
        <f t="shared" si="193"/>
        <v>提升準公共托嬰中心托育服務品質獎助</v>
      </c>
      <c r="M4093" s="40" t="str">
        <f t="shared" si="194"/>
        <v>臺中市私立小熊多元智慧上安托嬰中心</v>
      </c>
    </row>
    <row r="4094" spans="1:13" ht="75">
      <c r="A4094" s="102" t="s">
        <v>3955</v>
      </c>
      <c r="B4094" s="102" t="s">
        <v>3969</v>
      </c>
      <c r="C4094" s="102" t="s">
        <v>3004</v>
      </c>
      <c r="D4094" s="102" t="s">
        <v>2795</v>
      </c>
      <c r="E4094" s="103">
        <v>120</v>
      </c>
      <c r="F4094" s="104" t="s">
        <v>44</v>
      </c>
      <c r="G4094" s="106"/>
      <c r="H4094" s="76" t="s">
        <v>1</v>
      </c>
      <c r="I4094" s="105"/>
      <c r="K4094" s="140" t="str">
        <f t="shared" si="192"/>
        <v>社政業務-社會福利-青少年兒童福利-獎補助費-對國內團體之捐助</v>
      </c>
      <c r="L4094" s="140" t="str">
        <f t="shared" si="193"/>
        <v>提升準公共托嬰中心托育服務品質獎助</v>
      </c>
      <c r="M4094" s="40" t="str">
        <f t="shared" si="194"/>
        <v>臺中市私立小熊多元智慧托嬰中心</v>
      </c>
    </row>
    <row r="4095" spans="1:13" ht="75">
      <c r="A4095" s="102" t="s">
        <v>3955</v>
      </c>
      <c r="B4095" s="102" t="s">
        <v>3969</v>
      </c>
      <c r="C4095" s="102" t="s">
        <v>4025</v>
      </c>
      <c r="D4095" s="102" t="s">
        <v>2795</v>
      </c>
      <c r="E4095" s="103">
        <v>204</v>
      </c>
      <c r="F4095" s="104" t="s">
        <v>44</v>
      </c>
      <c r="G4095" s="106"/>
      <c r="H4095" s="76" t="s">
        <v>1</v>
      </c>
      <c r="I4095" s="105"/>
      <c r="K4095" s="140" t="str">
        <f t="shared" si="192"/>
        <v>社政業務-社會福利-青少年兒童福利-獎補助費-對國內團體之捐助</v>
      </c>
      <c r="L4095" s="140" t="str">
        <f t="shared" si="193"/>
        <v>提升準公共托嬰中心托育服務品質獎助</v>
      </c>
      <c r="M4095" s="40" t="str">
        <f t="shared" si="194"/>
        <v>臺中市私立怡兒園托嬰中心林忠義</v>
      </c>
    </row>
    <row r="4096" spans="1:13" ht="75">
      <c r="A4096" s="102" t="s">
        <v>3955</v>
      </c>
      <c r="B4096" s="102" t="s">
        <v>3969</v>
      </c>
      <c r="C4096" s="102" t="s">
        <v>3573</v>
      </c>
      <c r="D4096" s="102" t="s">
        <v>2795</v>
      </c>
      <c r="E4096" s="103">
        <v>273</v>
      </c>
      <c r="F4096" s="104" t="s">
        <v>44</v>
      </c>
      <c r="G4096" s="106"/>
      <c r="H4096" s="76" t="s">
        <v>1</v>
      </c>
      <c r="I4096" s="105"/>
      <c r="K4096" s="140" t="str">
        <f t="shared" si="192"/>
        <v>社政業務-社會福利-青少年兒童福利-獎補助費-對國內團體之捐助</v>
      </c>
      <c r="L4096" s="140" t="str">
        <f t="shared" si="193"/>
        <v>提升準公共托嬰中心托育服務品質獎助</v>
      </c>
      <c r="M4096" s="40" t="str">
        <f t="shared" si="194"/>
        <v>臺中市私立慈祐園托嬰中心周明華</v>
      </c>
    </row>
    <row r="4097" spans="1:13" ht="75">
      <c r="A4097" s="102" t="s">
        <v>3955</v>
      </c>
      <c r="B4097" s="102" t="s">
        <v>3969</v>
      </c>
      <c r="C4097" s="102" t="s">
        <v>3031</v>
      </c>
      <c r="D4097" s="102" t="s">
        <v>2795</v>
      </c>
      <c r="E4097" s="103">
        <v>273</v>
      </c>
      <c r="F4097" s="104" t="s">
        <v>44</v>
      </c>
      <c r="G4097" s="106"/>
      <c r="H4097" s="76" t="s">
        <v>1</v>
      </c>
      <c r="I4097" s="105"/>
      <c r="K4097" s="140" t="str">
        <f t="shared" si="192"/>
        <v>社政業務-社會福利-青少年兒童福利-獎補助費-對國內團體之捐助</v>
      </c>
      <c r="L4097" s="140" t="str">
        <f t="shared" si="193"/>
        <v>提升準公共托嬰中心托育服務品質獎助</v>
      </c>
      <c r="M4097" s="40" t="str">
        <f t="shared" si="194"/>
        <v>台中市私立耶思托嬰中心</v>
      </c>
    </row>
    <row r="4098" spans="1:13" ht="75">
      <c r="A4098" s="102" t="s">
        <v>3955</v>
      </c>
      <c r="B4098" s="102" t="s">
        <v>3969</v>
      </c>
      <c r="C4098" s="102" t="s">
        <v>3013</v>
      </c>
      <c r="D4098" s="102" t="s">
        <v>2795</v>
      </c>
      <c r="E4098" s="103">
        <v>274</v>
      </c>
      <c r="F4098" s="104" t="s">
        <v>44</v>
      </c>
      <c r="G4098" s="106"/>
      <c r="H4098" s="76" t="s">
        <v>1</v>
      </c>
      <c r="I4098" s="105"/>
      <c r="K4098" s="140" t="str">
        <f t="shared" si="192"/>
        <v>社政業務-社會福利-青少年兒童福利-獎補助費-對國內團體之捐助</v>
      </c>
      <c r="L4098" s="140" t="str">
        <f t="shared" si="193"/>
        <v>提升準公共托嬰中心托育服務品質獎助</v>
      </c>
      <c r="M4098" s="40" t="str">
        <f t="shared" si="194"/>
        <v>臺中市私立桃樂絲托嬰中心</v>
      </c>
    </row>
    <row r="4099" spans="1:13" ht="75">
      <c r="A4099" s="102" t="s">
        <v>3955</v>
      </c>
      <c r="B4099" s="102" t="s">
        <v>3969</v>
      </c>
      <c r="C4099" s="102" t="s">
        <v>2972</v>
      </c>
      <c r="D4099" s="102" t="s">
        <v>2795</v>
      </c>
      <c r="E4099" s="103">
        <v>280</v>
      </c>
      <c r="F4099" s="104" t="s">
        <v>44</v>
      </c>
      <c r="G4099" s="106"/>
      <c r="H4099" s="76" t="s">
        <v>1</v>
      </c>
      <c r="I4099" s="105"/>
      <c r="K4099" s="140" t="str">
        <f t="shared" si="192"/>
        <v>社政業務-社會福利-青少年兒童福利-獎補助費-對國內團體之捐助</v>
      </c>
      <c r="L4099" s="140" t="str">
        <f t="shared" si="193"/>
        <v>提升準公共托嬰中心托育服務品質獎助</v>
      </c>
      <c r="M4099" s="40" t="str">
        <f t="shared" si="194"/>
        <v>臺中市私立聖恩天使托嬰中心林至君</v>
      </c>
    </row>
    <row r="4100" spans="1:13" ht="75">
      <c r="A4100" s="102" t="s">
        <v>3955</v>
      </c>
      <c r="B4100" s="102" t="s">
        <v>3969</v>
      </c>
      <c r="C4100" s="102" t="s">
        <v>3004</v>
      </c>
      <c r="D4100" s="102" t="s">
        <v>2795</v>
      </c>
      <c r="E4100" s="103">
        <v>280</v>
      </c>
      <c r="F4100" s="104" t="s">
        <v>44</v>
      </c>
      <c r="G4100" s="106"/>
      <c r="H4100" s="76" t="s">
        <v>1</v>
      </c>
      <c r="I4100" s="105"/>
      <c r="K4100" s="140" t="str">
        <f t="shared" ref="K4100:K4163" si="195">A4100</f>
        <v>社政業務-社會福利-青少年兒童福利-獎補助費-對國內團體之捐助</v>
      </c>
      <c r="L4100" s="140" t="str">
        <f t="shared" ref="L4100:L4163" si="196">B4100</f>
        <v>提升準公共托嬰中心托育服務品質獎助</v>
      </c>
      <c r="M4100" s="40" t="str">
        <f t="shared" ref="M4100:M4163" si="197">C4100</f>
        <v>臺中市私立小熊多元智慧托嬰中心</v>
      </c>
    </row>
    <row r="4101" spans="1:13" ht="75">
      <c r="A4101" s="102" t="s">
        <v>3955</v>
      </c>
      <c r="B4101" s="102" t="s">
        <v>3969</v>
      </c>
      <c r="C4101" s="102" t="s">
        <v>3005</v>
      </c>
      <c r="D4101" s="102" t="s">
        <v>2795</v>
      </c>
      <c r="E4101" s="103">
        <v>619</v>
      </c>
      <c r="F4101" s="104" t="s">
        <v>44</v>
      </c>
      <c r="G4101" s="106"/>
      <c r="H4101" s="76" t="s">
        <v>1</v>
      </c>
      <c r="I4101" s="105"/>
      <c r="K4101" s="140" t="str">
        <f t="shared" si="195"/>
        <v>社政業務-社會福利-青少年兒童福利-獎補助費-對國內團體之捐助</v>
      </c>
      <c r="L4101" s="140" t="str">
        <f t="shared" si="196"/>
        <v>提升準公共托嬰中心托育服務品質獎助</v>
      </c>
      <c r="M4101" s="40" t="str">
        <f t="shared" si="197"/>
        <v>臺中市私立小熊多元智慧上安托嬰中心</v>
      </c>
    </row>
    <row r="4102" spans="1:13" ht="75">
      <c r="A4102" s="102" t="s">
        <v>3955</v>
      </c>
      <c r="B4102" s="102" t="s">
        <v>3969</v>
      </c>
      <c r="C4102" s="102" t="s">
        <v>3035</v>
      </c>
      <c r="D4102" s="102" t="s">
        <v>2795</v>
      </c>
      <c r="E4102" s="103">
        <v>280</v>
      </c>
      <c r="F4102" s="104" t="s">
        <v>44</v>
      </c>
      <c r="G4102" s="106"/>
      <c r="H4102" s="76" t="s">
        <v>1</v>
      </c>
      <c r="I4102" s="105"/>
      <c r="K4102" s="140" t="str">
        <f t="shared" si="195"/>
        <v>社政業務-社會福利-青少年兒童福利-獎補助費-對國內團體之捐助</v>
      </c>
      <c r="L4102" s="140" t="str">
        <f t="shared" si="196"/>
        <v>提升準公共托嬰中心托育服務品質獎助</v>
      </c>
      <c r="M4102" s="40" t="str">
        <f t="shared" si="197"/>
        <v>臺中市私立宜兒美托嬰中心</v>
      </c>
    </row>
    <row r="4103" spans="1:13" ht="75">
      <c r="A4103" s="102" t="s">
        <v>3955</v>
      </c>
      <c r="B4103" s="102" t="s">
        <v>3969</v>
      </c>
      <c r="C4103" s="102" t="s">
        <v>3007</v>
      </c>
      <c r="D4103" s="102" t="s">
        <v>2795</v>
      </c>
      <c r="E4103" s="103">
        <v>280</v>
      </c>
      <c r="F4103" s="104" t="s">
        <v>44</v>
      </c>
      <c r="G4103" s="106"/>
      <c r="H4103" s="76" t="s">
        <v>1</v>
      </c>
      <c r="I4103" s="105"/>
      <c r="K4103" s="140" t="str">
        <f t="shared" si="195"/>
        <v>社政業務-社會福利-青少年兒童福利-獎補助費-對國內團體之捐助</v>
      </c>
      <c r="L4103" s="140" t="str">
        <f t="shared" si="196"/>
        <v>提升準公共托嬰中心托育服務品質獎助</v>
      </c>
      <c r="M4103" s="40" t="str">
        <f t="shared" si="197"/>
        <v>臺中市私立橘寶貝托嬰中心</v>
      </c>
    </row>
    <row r="4104" spans="1:13" ht="75">
      <c r="A4104" s="102" t="s">
        <v>3955</v>
      </c>
      <c r="B4104" s="102" t="s">
        <v>3969</v>
      </c>
      <c r="C4104" s="102" t="s">
        <v>3572</v>
      </c>
      <c r="D4104" s="102" t="s">
        <v>2795</v>
      </c>
      <c r="E4104" s="103">
        <v>337</v>
      </c>
      <c r="F4104" s="104" t="s">
        <v>44</v>
      </c>
      <c r="G4104" s="106"/>
      <c r="H4104" s="76" t="s">
        <v>1</v>
      </c>
      <c r="I4104" s="105"/>
      <c r="K4104" s="140" t="str">
        <f t="shared" si="195"/>
        <v>社政業務-社會福利-青少年兒童福利-獎補助費-對國內團體之捐助</v>
      </c>
      <c r="L4104" s="140" t="str">
        <f t="shared" si="196"/>
        <v>提升準公共托嬰中心托育服務品質獎助</v>
      </c>
      <c r="M4104" s="40" t="str">
        <f t="shared" si="197"/>
        <v>臺中市私立尼荳人文托嬰中心江燕鳳</v>
      </c>
    </row>
    <row r="4105" spans="1:13" ht="75">
      <c r="A4105" s="102" t="s">
        <v>3955</v>
      </c>
      <c r="B4105" s="102" t="s">
        <v>3969</v>
      </c>
      <c r="C4105" s="102" t="s">
        <v>4026</v>
      </c>
      <c r="D4105" s="102" t="s">
        <v>2795</v>
      </c>
      <c r="E4105" s="103">
        <v>337</v>
      </c>
      <c r="F4105" s="104" t="s">
        <v>44</v>
      </c>
      <c r="G4105" s="106"/>
      <c r="H4105" s="76" t="s">
        <v>1</v>
      </c>
      <c r="I4105" s="105"/>
      <c r="K4105" s="140" t="str">
        <f t="shared" si="195"/>
        <v>社政業務-社會福利-青少年兒童福利-獎補助費-對國內團體之捐助</v>
      </c>
      <c r="L4105" s="140" t="str">
        <f t="shared" si="196"/>
        <v>提升準公共托嬰中心托育服務品質獎助</v>
      </c>
      <c r="M4105" s="40" t="str">
        <f t="shared" si="197"/>
        <v>臺中市私立班比優托嬰中心</v>
      </c>
    </row>
    <row r="4106" spans="1:13" ht="75">
      <c r="A4106" s="102" t="s">
        <v>3955</v>
      </c>
      <c r="B4106" s="102" t="s">
        <v>3969</v>
      </c>
      <c r="C4106" s="102" t="s">
        <v>4023</v>
      </c>
      <c r="D4106" s="102" t="s">
        <v>2795</v>
      </c>
      <c r="E4106" s="103">
        <v>343</v>
      </c>
      <c r="F4106" s="104" t="s">
        <v>44</v>
      </c>
      <c r="G4106" s="106"/>
      <c r="H4106" s="76" t="s">
        <v>1</v>
      </c>
      <c r="I4106" s="105"/>
      <c r="K4106" s="140" t="str">
        <f t="shared" si="195"/>
        <v>社政業務-社會福利-青少年兒童福利-獎補助費-對國內團體之捐助</v>
      </c>
      <c r="L4106" s="140" t="str">
        <f t="shared" si="196"/>
        <v>提升準公共托嬰中心托育服務品質獎助</v>
      </c>
      <c r="M4106" s="40" t="str">
        <f t="shared" si="197"/>
        <v>臺中市私立微笑童話托嬰中心</v>
      </c>
    </row>
    <row r="4107" spans="1:13" ht="75">
      <c r="A4107" s="102" t="s">
        <v>3955</v>
      </c>
      <c r="B4107" s="102" t="s">
        <v>3969</v>
      </c>
      <c r="C4107" s="102" t="s">
        <v>4022</v>
      </c>
      <c r="D4107" s="102" t="s">
        <v>2795</v>
      </c>
      <c r="E4107" s="103">
        <v>349</v>
      </c>
      <c r="F4107" s="104" t="s">
        <v>44</v>
      </c>
      <c r="G4107" s="106"/>
      <c r="H4107" s="76" t="s">
        <v>1</v>
      </c>
      <c r="I4107" s="105"/>
      <c r="K4107" s="140" t="str">
        <f t="shared" si="195"/>
        <v>社政業務-社會福利-青少年兒童福利-獎補助費-對國內團體之捐助</v>
      </c>
      <c r="L4107" s="140" t="str">
        <f t="shared" si="196"/>
        <v>提升準公共托嬰中心托育服務品質獎助</v>
      </c>
      <c r="M4107" s="40" t="str">
        <f t="shared" si="197"/>
        <v>臺中市私立鈞寶托嬰中心王子昭</v>
      </c>
    </row>
    <row r="4108" spans="1:13" ht="75">
      <c r="A4108" s="102" t="s">
        <v>3955</v>
      </c>
      <c r="B4108" s="102" t="s">
        <v>3969</v>
      </c>
      <c r="C4108" s="102" t="s">
        <v>2940</v>
      </c>
      <c r="D4108" s="102" t="s">
        <v>2795</v>
      </c>
      <c r="E4108" s="103">
        <v>407</v>
      </c>
      <c r="F4108" s="104" t="s">
        <v>44</v>
      </c>
      <c r="G4108" s="106"/>
      <c r="H4108" s="76" t="s">
        <v>1</v>
      </c>
      <c r="I4108" s="105"/>
      <c r="K4108" s="140" t="str">
        <f t="shared" si="195"/>
        <v>社政業務-社會福利-青少年兒童福利-獎補助費-對國內團體之捐助</v>
      </c>
      <c r="L4108" s="140" t="str">
        <f t="shared" si="196"/>
        <v>提升準公共托嬰中心托育服務品質獎助</v>
      </c>
      <c r="M4108" s="40" t="str">
        <f t="shared" si="197"/>
        <v>臺中市私立奇蒙兒托嬰中心劉勝騏</v>
      </c>
    </row>
    <row r="4109" spans="1:13" ht="75">
      <c r="A4109" s="102" t="s">
        <v>3955</v>
      </c>
      <c r="B4109" s="102" t="s">
        <v>3969</v>
      </c>
      <c r="C4109" s="102" t="s">
        <v>4001</v>
      </c>
      <c r="D4109" s="102" t="s">
        <v>2795</v>
      </c>
      <c r="E4109" s="103">
        <v>407</v>
      </c>
      <c r="F4109" s="104" t="s">
        <v>44</v>
      </c>
      <c r="G4109" s="106"/>
      <c r="H4109" s="76" t="s">
        <v>1</v>
      </c>
      <c r="I4109" s="105"/>
      <c r="K4109" s="140" t="str">
        <f t="shared" si="195"/>
        <v>社政業務-社會福利-青少年兒童福利-獎補助費-對國內團體之捐助</v>
      </c>
      <c r="L4109" s="140" t="str">
        <f t="shared" si="196"/>
        <v>提升準公共托嬰中心托育服務品質獎助</v>
      </c>
      <c r="M4109" s="40" t="str">
        <f t="shared" si="197"/>
        <v>臺中市私立小豆島托嬰中心</v>
      </c>
    </row>
    <row r="4110" spans="1:13" ht="75">
      <c r="A4110" s="102" t="s">
        <v>3955</v>
      </c>
      <c r="B4110" s="102" t="s">
        <v>3969</v>
      </c>
      <c r="C4110" s="102" t="s">
        <v>2955</v>
      </c>
      <c r="D4110" s="102" t="s">
        <v>2795</v>
      </c>
      <c r="E4110" s="103">
        <v>407</v>
      </c>
      <c r="F4110" s="104" t="s">
        <v>44</v>
      </c>
      <c r="G4110" s="106"/>
      <c r="H4110" s="76" t="s">
        <v>1</v>
      </c>
      <c r="I4110" s="105"/>
      <c r="K4110" s="140" t="str">
        <f t="shared" si="195"/>
        <v>社政業務-社會福利-青少年兒童福利-獎補助費-對國內團體之捐助</v>
      </c>
      <c r="L4110" s="140" t="str">
        <f t="shared" si="196"/>
        <v>提升準公共托嬰中心托育服務品質獎助</v>
      </c>
      <c r="M4110" s="40" t="str">
        <f t="shared" si="197"/>
        <v>臺中市私立春禾托嬰中心</v>
      </c>
    </row>
    <row r="4111" spans="1:13" ht="75">
      <c r="A4111" s="102" t="s">
        <v>3955</v>
      </c>
      <c r="B4111" s="102" t="s">
        <v>3969</v>
      </c>
      <c r="C4111" s="102" t="s">
        <v>4027</v>
      </c>
      <c r="D4111" s="102" t="s">
        <v>2795</v>
      </c>
      <c r="E4111" s="103">
        <v>410</v>
      </c>
      <c r="F4111" s="104" t="s">
        <v>44</v>
      </c>
      <c r="G4111" s="106"/>
      <c r="H4111" s="76" t="s">
        <v>1</v>
      </c>
      <c r="I4111" s="105"/>
      <c r="K4111" s="140" t="str">
        <f t="shared" si="195"/>
        <v>社政業務-社會福利-青少年兒童福利-獎補助費-對國內團體之捐助</v>
      </c>
      <c r="L4111" s="140" t="str">
        <f t="shared" si="196"/>
        <v>提升準公共托嬰中心托育服務品質獎助</v>
      </c>
      <c r="M4111" s="40" t="str">
        <f t="shared" si="197"/>
        <v>臺中市私立劍聲托嬰中心</v>
      </c>
    </row>
    <row r="4112" spans="1:13" ht="75">
      <c r="A4112" s="102" t="s">
        <v>3955</v>
      </c>
      <c r="B4112" s="102" t="s">
        <v>3969</v>
      </c>
      <c r="C4112" s="102" t="s">
        <v>3011</v>
      </c>
      <c r="D4112" s="102" t="s">
        <v>2795</v>
      </c>
      <c r="E4112" s="103">
        <v>413</v>
      </c>
      <c r="F4112" s="104" t="s">
        <v>44</v>
      </c>
      <c r="G4112" s="106"/>
      <c r="H4112" s="76" t="s">
        <v>1</v>
      </c>
      <c r="I4112" s="105"/>
      <c r="K4112" s="140" t="str">
        <f t="shared" si="195"/>
        <v>社政業務-社會福利-青少年兒童福利-獎補助費-對國內團體之捐助</v>
      </c>
      <c r="L4112" s="140" t="str">
        <f t="shared" si="196"/>
        <v>提升準公共托嬰中心托育服務品質獎助</v>
      </c>
      <c r="M4112" s="40" t="str">
        <f t="shared" si="197"/>
        <v>臺中市私立優而堡托嬰中心謝建成</v>
      </c>
    </row>
    <row r="4113" spans="1:13" ht="75">
      <c r="A4113" s="102" t="s">
        <v>3955</v>
      </c>
      <c r="B4113" s="102" t="s">
        <v>3969</v>
      </c>
      <c r="C4113" s="102" t="s">
        <v>3999</v>
      </c>
      <c r="D4113" s="102" t="s">
        <v>2795</v>
      </c>
      <c r="E4113" s="103">
        <v>414</v>
      </c>
      <c r="F4113" s="104" t="s">
        <v>44</v>
      </c>
      <c r="G4113" s="106"/>
      <c r="H4113" s="76" t="s">
        <v>1</v>
      </c>
      <c r="I4113" s="105"/>
      <c r="K4113" s="140" t="str">
        <f t="shared" si="195"/>
        <v>社政業務-社會福利-青少年兒童福利-獎補助費-對國內團體之捐助</v>
      </c>
      <c r="L4113" s="140" t="str">
        <f t="shared" si="196"/>
        <v>提升準公共托嬰中心托育服務品質獎助</v>
      </c>
      <c r="M4113" s="40" t="str">
        <f t="shared" si="197"/>
        <v>臺中市私立童心托嬰中心謝珮華</v>
      </c>
    </row>
    <row r="4114" spans="1:13" ht="75">
      <c r="A4114" s="102" t="s">
        <v>3955</v>
      </c>
      <c r="B4114" s="102" t="s">
        <v>3969</v>
      </c>
      <c r="C4114" s="102" t="s">
        <v>4024</v>
      </c>
      <c r="D4114" s="102" t="s">
        <v>2795</v>
      </c>
      <c r="E4114" s="103">
        <v>483</v>
      </c>
      <c r="F4114" s="104" t="s">
        <v>44</v>
      </c>
      <c r="G4114" s="106"/>
      <c r="H4114" s="76" t="s">
        <v>1</v>
      </c>
      <c r="I4114" s="105"/>
      <c r="K4114" s="140" t="str">
        <f t="shared" si="195"/>
        <v>社政業務-社會福利-青少年兒童福利-獎補助費-對國內團體之捐助</v>
      </c>
      <c r="L4114" s="140" t="str">
        <f t="shared" si="196"/>
        <v>提升準公共托嬰中心托育服務品質獎助</v>
      </c>
      <c r="M4114" s="40" t="str">
        <f t="shared" si="197"/>
        <v>臺中市私立樂閱森林托嬰中心吳辛芳</v>
      </c>
    </row>
    <row r="4115" spans="1:13" ht="75">
      <c r="A4115" s="102" t="s">
        <v>3955</v>
      </c>
      <c r="B4115" s="102" t="s">
        <v>3969</v>
      </c>
      <c r="C4115" s="102" t="s">
        <v>2964</v>
      </c>
      <c r="D4115" s="102" t="s">
        <v>2795</v>
      </c>
      <c r="E4115" s="103">
        <v>547</v>
      </c>
      <c r="F4115" s="104" t="s">
        <v>44</v>
      </c>
      <c r="G4115" s="106"/>
      <c r="H4115" s="76" t="s">
        <v>1</v>
      </c>
      <c r="I4115" s="105"/>
      <c r="K4115" s="140" t="str">
        <f t="shared" si="195"/>
        <v>社政業務-社會福利-青少年兒童福利-獎補助費-對國內團體之捐助</v>
      </c>
      <c r="L4115" s="140" t="str">
        <f t="shared" si="196"/>
        <v>提升準公共托嬰中心托育服務品質獎助</v>
      </c>
      <c r="M4115" s="40" t="str">
        <f t="shared" si="197"/>
        <v>臺中市私立小梧桐托嬰中心</v>
      </c>
    </row>
    <row r="4116" spans="1:13" ht="75">
      <c r="A4116" s="102" t="s">
        <v>3955</v>
      </c>
      <c r="B4116" s="102" t="s">
        <v>3969</v>
      </c>
      <c r="C4116" s="102" t="s">
        <v>2934</v>
      </c>
      <c r="D4116" s="102" t="s">
        <v>2795</v>
      </c>
      <c r="E4116" s="103">
        <v>547</v>
      </c>
      <c r="F4116" s="104" t="s">
        <v>44</v>
      </c>
      <c r="G4116" s="106"/>
      <c r="H4116" s="76" t="s">
        <v>1</v>
      </c>
      <c r="I4116" s="105"/>
      <c r="K4116" s="140" t="str">
        <f t="shared" si="195"/>
        <v>社政業務-社會福利-青少年兒童福利-獎補助費-對國內團體之捐助</v>
      </c>
      <c r="L4116" s="140" t="str">
        <f t="shared" si="196"/>
        <v>提升準公共托嬰中心托育服務品質獎助</v>
      </c>
      <c r="M4116" s="40" t="str">
        <f t="shared" si="197"/>
        <v>臺中市私立佩樂達托嬰中心廖述正</v>
      </c>
    </row>
    <row r="4117" spans="1:13" ht="75">
      <c r="A4117" s="102" t="s">
        <v>3955</v>
      </c>
      <c r="B4117" s="102" t="s">
        <v>3969</v>
      </c>
      <c r="C4117" s="102" t="s">
        <v>4027</v>
      </c>
      <c r="D4117" s="102" t="s">
        <v>2795</v>
      </c>
      <c r="E4117" s="103">
        <v>176</v>
      </c>
      <c r="F4117" s="104" t="s">
        <v>44</v>
      </c>
      <c r="G4117" s="106"/>
      <c r="H4117" s="76" t="s">
        <v>1</v>
      </c>
      <c r="I4117" s="105"/>
      <c r="K4117" s="140" t="str">
        <f t="shared" si="195"/>
        <v>社政業務-社會福利-青少年兒童福利-獎補助費-對國內團體之捐助</v>
      </c>
      <c r="L4117" s="140" t="str">
        <f t="shared" si="196"/>
        <v>提升準公共托嬰中心托育服務品質獎助</v>
      </c>
      <c r="M4117" s="40" t="str">
        <f t="shared" si="197"/>
        <v>臺中市私立劍聲托嬰中心</v>
      </c>
    </row>
    <row r="4118" spans="1:13" ht="75">
      <c r="A4118" s="102" t="s">
        <v>3955</v>
      </c>
      <c r="B4118" s="102" t="s">
        <v>3969</v>
      </c>
      <c r="C4118" s="102" t="s">
        <v>3999</v>
      </c>
      <c r="D4118" s="102" t="s">
        <v>2795</v>
      </c>
      <c r="E4118" s="103">
        <v>178</v>
      </c>
      <c r="F4118" s="104" t="s">
        <v>44</v>
      </c>
      <c r="G4118" s="106"/>
      <c r="H4118" s="76" t="s">
        <v>1</v>
      </c>
      <c r="I4118" s="105"/>
      <c r="K4118" s="140" t="str">
        <f t="shared" si="195"/>
        <v>社政業務-社會福利-青少年兒童福利-獎補助費-對國內團體之捐助</v>
      </c>
      <c r="L4118" s="140" t="str">
        <f t="shared" si="196"/>
        <v>提升準公共托嬰中心托育服務品質獎助</v>
      </c>
      <c r="M4118" s="40" t="str">
        <f t="shared" si="197"/>
        <v>臺中市私立童心托嬰中心謝珮華</v>
      </c>
    </row>
    <row r="4119" spans="1:13" ht="75">
      <c r="A4119" s="102" t="s">
        <v>3955</v>
      </c>
      <c r="B4119" s="102" t="s">
        <v>3969</v>
      </c>
      <c r="C4119" s="102" t="s">
        <v>2940</v>
      </c>
      <c r="D4119" s="102" t="s">
        <v>2795</v>
      </c>
      <c r="E4119" s="103">
        <v>175</v>
      </c>
      <c r="F4119" s="104" t="s">
        <v>44</v>
      </c>
      <c r="G4119" s="106"/>
      <c r="H4119" s="76" t="s">
        <v>1</v>
      </c>
      <c r="I4119" s="105"/>
      <c r="K4119" s="140" t="str">
        <f t="shared" si="195"/>
        <v>社政業務-社會福利-青少年兒童福利-獎補助費-對國內團體之捐助</v>
      </c>
      <c r="L4119" s="140" t="str">
        <f t="shared" si="196"/>
        <v>提升準公共托嬰中心托育服務品質獎助</v>
      </c>
      <c r="M4119" s="40" t="str">
        <f t="shared" si="197"/>
        <v>臺中市私立奇蒙兒托嬰中心劉勝騏</v>
      </c>
    </row>
    <row r="4120" spans="1:13" ht="75">
      <c r="A4120" s="102" t="s">
        <v>3955</v>
      </c>
      <c r="B4120" s="102" t="s">
        <v>3969</v>
      </c>
      <c r="C4120" s="102" t="s">
        <v>4026</v>
      </c>
      <c r="D4120" s="102" t="s">
        <v>2795</v>
      </c>
      <c r="E4120" s="103">
        <v>120</v>
      </c>
      <c r="F4120" s="104" t="s">
        <v>44</v>
      </c>
      <c r="G4120" s="106"/>
      <c r="H4120" s="76" t="s">
        <v>1</v>
      </c>
      <c r="I4120" s="105"/>
      <c r="K4120" s="140" t="str">
        <f t="shared" si="195"/>
        <v>社政業務-社會福利-青少年兒童福利-獎補助費-對國內團體之捐助</v>
      </c>
      <c r="L4120" s="140" t="str">
        <f t="shared" si="196"/>
        <v>提升準公共托嬰中心托育服務品質獎助</v>
      </c>
      <c r="M4120" s="40" t="str">
        <f t="shared" si="197"/>
        <v>臺中市私立班比優托嬰中心</v>
      </c>
    </row>
    <row r="4121" spans="1:13" ht="75">
      <c r="A4121" s="102" t="s">
        <v>3955</v>
      </c>
      <c r="B4121" s="102" t="s">
        <v>3969</v>
      </c>
      <c r="C4121" s="102" t="s">
        <v>4026</v>
      </c>
      <c r="D4121" s="102" t="s">
        <v>2795</v>
      </c>
      <c r="E4121" s="65">
        <v>24</v>
      </c>
      <c r="F4121" s="104" t="s">
        <v>44</v>
      </c>
      <c r="G4121" s="106"/>
      <c r="H4121" s="76" t="s">
        <v>1</v>
      </c>
      <c r="I4121" s="105"/>
      <c r="K4121" s="140" t="str">
        <f t="shared" si="195"/>
        <v>社政業務-社會福利-青少年兒童福利-獎補助費-對國內團體之捐助</v>
      </c>
      <c r="L4121" s="140" t="str">
        <f t="shared" si="196"/>
        <v>提升準公共托嬰中心托育服務品質獎助</v>
      </c>
      <c r="M4121" s="40" t="str">
        <f t="shared" si="197"/>
        <v>臺中市私立班比優托嬰中心</v>
      </c>
    </row>
    <row r="4122" spans="1:13" ht="75">
      <c r="A4122" s="102" t="s">
        <v>3955</v>
      </c>
      <c r="B4122" s="102" t="s">
        <v>3956</v>
      </c>
      <c r="C4122" s="102" t="s">
        <v>4028</v>
      </c>
      <c r="D4122" s="102" t="s">
        <v>2795</v>
      </c>
      <c r="E4122" s="103">
        <v>35</v>
      </c>
      <c r="F4122" s="104" t="s">
        <v>44</v>
      </c>
      <c r="G4122" s="106"/>
      <c r="H4122" s="76" t="s">
        <v>1</v>
      </c>
      <c r="I4122" s="105"/>
      <c r="K4122" s="140" t="str">
        <f t="shared" si="195"/>
        <v>社政業務-社會福利-青少年兒童福利-獎補助費-對國內團體之捐助</v>
      </c>
      <c r="L4122" s="140" t="str">
        <f t="shared" si="196"/>
        <v>育有未滿二歲兒童育兒津貼親職教育講座</v>
      </c>
      <c r="M4122" s="40" t="str">
        <f t="shared" si="197"/>
        <v>社團法人台中市玉兆生活美學協會</v>
      </c>
    </row>
    <row r="4123" spans="1:13" ht="75">
      <c r="A4123" s="102" t="s">
        <v>3955</v>
      </c>
      <c r="B4123" s="102" t="s">
        <v>4029</v>
      </c>
      <c r="C4123" s="102" t="s">
        <v>4020</v>
      </c>
      <c r="D4123" s="102" t="s">
        <v>2795</v>
      </c>
      <c r="E4123" s="103">
        <v>68</v>
      </c>
      <c r="F4123" s="104" t="s">
        <v>44</v>
      </c>
      <c r="G4123" s="106"/>
      <c r="H4123" s="76" t="s">
        <v>1</v>
      </c>
      <c r="I4123" s="105"/>
      <c r="K4123" s="140" t="str">
        <f t="shared" si="195"/>
        <v>社政業務-社會福利-青少年兒童福利-獎補助費-對國內團體之捐助</v>
      </c>
      <c r="L4123" s="140" t="str">
        <f t="shared" si="196"/>
        <v>臺中市東勢區Mini親子館</v>
      </c>
      <c r="M4123" s="40" t="str">
        <f t="shared" si="197"/>
        <v>台中市親子閱讀協會</v>
      </c>
    </row>
    <row r="4124" spans="1:13" ht="75">
      <c r="A4124" s="102" t="s">
        <v>3955</v>
      </c>
      <c r="B4124" s="102" t="s">
        <v>3969</v>
      </c>
      <c r="C4124" s="102" t="s">
        <v>4030</v>
      </c>
      <c r="D4124" s="102" t="s">
        <v>2795</v>
      </c>
      <c r="E4124" s="103">
        <v>274</v>
      </c>
      <c r="F4124" s="104" t="s">
        <v>44</v>
      </c>
      <c r="G4124" s="106"/>
      <c r="H4124" s="76" t="s">
        <v>1</v>
      </c>
      <c r="I4124" s="105"/>
      <c r="K4124" s="140" t="str">
        <f t="shared" si="195"/>
        <v>社政業務-社會福利-青少年兒童福利-獎補助費-對國內團體之捐助</v>
      </c>
      <c r="L4124" s="140" t="str">
        <f t="shared" si="196"/>
        <v>提升準公共托嬰中心托育服務品質獎助</v>
      </c>
      <c r="M4124" s="40" t="str">
        <f t="shared" si="197"/>
        <v>臺中市私立欣米兒托嬰中心</v>
      </c>
    </row>
    <row r="4125" spans="1:13" ht="75">
      <c r="A4125" s="102" t="s">
        <v>3955</v>
      </c>
      <c r="B4125" s="102" t="s">
        <v>3969</v>
      </c>
      <c r="C4125" s="102" t="s">
        <v>4031</v>
      </c>
      <c r="D4125" s="102" t="s">
        <v>2795</v>
      </c>
      <c r="E4125" s="103">
        <v>337</v>
      </c>
      <c r="F4125" s="104" t="s">
        <v>44</v>
      </c>
      <c r="G4125" s="106"/>
      <c r="H4125" s="76" t="s">
        <v>1</v>
      </c>
      <c r="I4125" s="105"/>
      <c r="K4125" s="140" t="str">
        <f t="shared" si="195"/>
        <v>社政業務-社會福利-青少年兒童福利-獎補助費-對國內團體之捐助</v>
      </c>
      <c r="L4125" s="140" t="str">
        <f t="shared" si="196"/>
        <v>提升準公共托嬰中心托育服務品質獎助</v>
      </c>
      <c r="M4125" s="40" t="str">
        <f t="shared" si="197"/>
        <v>臺中市私立家貝兒托嬰中心曾詩芸</v>
      </c>
    </row>
    <row r="4126" spans="1:13" ht="75">
      <c r="A4126" s="102" t="s">
        <v>3955</v>
      </c>
      <c r="B4126" s="102" t="s">
        <v>3969</v>
      </c>
      <c r="C4126" s="102" t="s">
        <v>2936</v>
      </c>
      <c r="D4126" s="102" t="s">
        <v>2795</v>
      </c>
      <c r="E4126" s="103">
        <v>337</v>
      </c>
      <c r="F4126" s="104" t="s">
        <v>44</v>
      </c>
      <c r="G4126" s="106"/>
      <c r="H4126" s="76" t="s">
        <v>1</v>
      </c>
      <c r="I4126" s="105"/>
      <c r="K4126" s="140" t="str">
        <f t="shared" si="195"/>
        <v>社政業務-社會福利-青少年兒童福利-獎補助費-對國內團體之捐助</v>
      </c>
      <c r="L4126" s="140" t="str">
        <f t="shared" si="196"/>
        <v>提升準公共托嬰中心托育服務品質獎助</v>
      </c>
      <c r="M4126" s="40" t="str">
        <f t="shared" si="197"/>
        <v>臺中市私立小教室托嬰中心</v>
      </c>
    </row>
    <row r="4127" spans="1:13" ht="75">
      <c r="A4127" s="102" t="s">
        <v>3955</v>
      </c>
      <c r="B4127" s="102" t="s">
        <v>3969</v>
      </c>
      <c r="C4127" s="102" t="s">
        <v>2936</v>
      </c>
      <c r="D4127" s="102" t="s">
        <v>2795</v>
      </c>
      <c r="E4127" s="103">
        <v>132</v>
      </c>
      <c r="F4127" s="104" t="s">
        <v>44</v>
      </c>
      <c r="G4127" s="106"/>
      <c r="H4127" s="76" t="s">
        <v>1</v>
      </c>
      <c r="I4127" s="105"/>
      <c r="K4127" s="140" t="str">
        <f t="shared" si="195"/>
        <v>社政業務-社會福利-青少年兒童福利-獎補助費-對國內團體之捐助</v>
      </c>
      <c r="L4127" s="140" t="str">
        <f t="shared" si="196"/>
        <v>提升準公共托嬰中心托育服務品質獎助</v>
      </c>
      <c r="M4127" s="40" t="str">
        <f t="shared" si="197"/>
        <v>臺中市私立小教室托嬰中心</v>
      </c>
    </row>
    <row r="4128" spans="1:13" ht="75">
      <c r="A4128" s="102" t="s">
        <v>3955</v>
      </c>
      <c r="B4128" s="102" t="s">
        <v>3969</v>
      </c>
      <c r="C4128" s="102" t="s">
        <v>2936</v>
      </c>
      <c r="D4128" s="102" t="s">
        <v>2795</v>
      </c>
      <c r="E4128" s="103">
        <v>12</v>
      </c>
      <c r="F4128" s="104" t="s">
        <v>44</v>
      </c>
      <c r="G4128" s="106"/>
      <c r="H4128" s="76" t="s">
        <v>1</v>
      </c>
      <c r="I4128" s="105"/>
      <c r="K4128" s="140" t="str">
        <f t="shared" si="195"/>
        <v>社政業務-社會福利-青少年兒童福利-獎補助費-對國內團體之捐助</v>
      </c>
      <c r="L4128" s="140" t="str">
        <f t="shared" si="196"/>
        <v>提升準公共托嬰中心托育服務品質獎助</v>
      </c>
      <c r="M4128" s="40" t="str">
        <f t="shared" si="197"/>
        <v>臺中市私立小教室托嬰中心</v>
      </c>
    </row>
    <row r="4129" spans="1:13" ht="75">
      <c r="A4129" s="102" t="s">
        <v>3955</v>
      </c>
      <c r="B4129" s="102" t="s">
        <v>3969</v>
      </c>
      <c r="C4129" s="102" t="s">
        <v>2972</v>
      </c>
      <c r="D4129" s="102" t="s">
        <v>2795</v>
      </c>
      <c r="E4129" s="103">
        <v>120</v>
      </c>
      <c r="F4129" s="104" t="s">
        <v>44</v>
      </c>
      <c r="G4129" s="106"/>
      <c r="H4129" s="76" t="s">
        <v>1</v>
      </c>
      <c r="I4129" s="105"/>
      <c r="K4129" s="140" t="str">
        <f t="shared" si="195"/>
        <v>社政業務-社會福利-青少年兒童福利-獎補助費-對國內團體之捐助</v>
      </c>
      <c r="L4129" s="140" t="str">
        <f t="shared" si="196"/>
        <v>提升準公共托嬰中心托育服務品質獎助</v>
      </c>
      <c r="M4129" s="40" t="str">
        <f t="shared" si="197"/>
        <v>臺中市私立聖恩天使托嬰中心林至君</v>
      </c>
    </row>
    <row r="4130" spans="1:13" ht="75">
      <c r="A4130" s="102" t="s">
        <v>3955</v>
      </c>
      <c r="B4130" s="102" t="s">
        <v>3969</v>
      </c>
      <c r="C4130" s="102" t="s">
        <v>4031</v>
      </c>
      <c r="D4130" s="102" t="s">
        <v>2795</v>
      </c>
      <c r="E4130" s="103">
        <v>145</v>
      </c>
      <c r="F4130" s="104" t="s">
        <v>44</v>
      </c>
      <c r="G4130" s="106"/>
      <c r="H4130" s="76" t="s">
        <v>1</v>
      </c>
      <c r="I4130" s="105"/>
      <c r="K4130" s="140" t="str">
        <f t="shared" si="195"/>
        <v>社政業務-社會福利-青少年兒童福利-獎補助費-對國內團體之捐助</v>
      </c>
      <c r="L4130" s="140" t="str">
        <f t="shared" si="196"/>
        <v>提升準公共托嬰中心托育服務品質獎助</v>
      </c>
      <c r="M4130" s="40" t="str">
        <f t="shared" si="197"/>
        <v>臺中市私立家貝兒托嬰中心曾詩芸</v>
      </c>
    </row>
    <row r="4131" spans="1:13" ht="75">
      <c r="A4131" s="102" t="s">
        <v>3955</v>
      </c>
      <c r="B4131" s="102" t="s">
        <v>3969</v>
      </c>
      <c r="C4131" s="102" t="s">
        <v>4030</v>
      </c>
      <c r="D4131" s="102" t="s">
        <v>2795</v>
      </c>
      <c r="E4131" s="103">
        <v>118</v>
      </c>
      <c r="F4131" s="104" t="s">
        <v>44</v>
      </c>
      <c r="G4131" s="106"/>
      <c r="H4131" s="76" t="s">
        <v>1</v>
      </c>
      <c r="I4131" s="105"/>
      <c r="K4131" s="140" t="str">
        <f t="shared" si="195"/>
        <v>社政業務-社會福利-青少年兒童福利-獎補助費-對國內團體之捐助</v>
      </c>
      <c r="L4131" s="140" t="str">
        <f t="shared" si="196"/>
        <v>提升準公共托嬰中心托育服務品質獎助</v>
      </c>
      <c r="M4131" s="40" t="str">
        <f t="shared" si="197"/>
        <v>臺中市私立欣米兒托嬰中心</v>
      </c>
    </row>
    <row r="4132" spans="1:13" ht="75">
      <c r="A4132" s="102" t="s">
        <v>3955</v>
      </c>
      <c r="B4132" s="102" t="s">
        <v>3969</v>
      </c>
      <c r="C4132" s="102" t="s">
        <v>3025</v>
      </c>
      <c r="D4132" s="102" t="s">
        <v>2795</v>
      </c>
      <c r="E4132" s="103">
        <v>147</v>
      </c>
      <c r="F4132" s="104" t="s">
        <v>44</v>
      </c>
      <c r="G4132" s="106"/>
      <c r="H4132" s="76" t="s">
        <v>1</v>
      </c>
      <c r="I4132" s="105"/>
      <c r="K4132" s="140" t="str">
        <f t="shared" si="195"/>
        <v>社政業務-社會福利-青少年兒童福利-獎補助費-對國內團體之捐助</v>
      </c>
      <c r="L4132" s="140" t="str">
        <f t="shared" si="196"/>
        <v>提升準公共托嬰中心托育服務品質獎助</v>
      </c>
      <c r="M4132" s="40" t="str">
        <f t="shared" si="197"/>
        <v>臺中市私立國郁托嬰中心</v>
      </c>
    </row>
    <row r="4133" spans="1:13" ht="75">
      <c r="A4133" s="102" t="s">
        <v>3955</v>
      </c>
      <c r="B4133" s="102" t="s">
        <v>3956</v>
      </c>
      <c r="C4133" s="102" t="s">
        <v>2794</v>
      </c>
      <c r="D4133" s="102" t="s">
        <v>2795</v>
      </c>
      <c r="E4133" s="103">
        <v>24</v>
      </c>
      <c r="F4133" s="104" t="s">
        <v>44</v>
      </c>
      <c r="G4133" s="106"/>
      <c r="H4133" s="76" t="s">
        <v>1</v>
      </c>
      <c r="I4133" s="105"/>
      <c r="K4133" s="140" t="str">
        <f t="shared" si="195"/>
        <v>社政業務-社會福利-青少年兒童福利-獎補助費-對國內團體之捐助</v>
      </c>
      <c r="L4133" s="140" t="str">
        <f t="shared" si="196"/>
        <v>育有未滿二歲兒童育兒津貼親職教育講座</v>
      </c>
      <c r="M4133" s="40" t="str">
        <f t="shared" si="197"/>
        <v>臺中市後車頭發展協會</v>
      </c>
    </row>
    <row r="4134" spans="1:13" ht="75">
      <c r="A4134" s="102" t="s">
        <v>3955</v>
      </c>
      <c r="B4134" s="102" t="s">
        <v>3956</v>
      </c>
      <c r="C4134" s="102" t="s">
        <v>4032</v>
      </c>
      <c r="D4134" s="102" t="s">
        <v>2795</v>
      </c>
      <c r="E4134" s="103">
        <v>9</v>
      </c>
      <c r="F4134" s="104" t="s">
        <v>44</v>
      </c>
      <c r="G4134" s="106"/>
      <c r="H4134" s="76" t="s">
        <v>1</v>
      </c>
      <c r="I4134" s="105"/>
      <c r="K4134" s="140" t="str">
        <f t="shared" si="195"/>
        <v>社政業務-社會福利-青少年兒童福利-獎補助費-對國內團體之捐助</v>
      </c>
      <c r="L4134" s="140" t="str">
        <f t="shared" si="196"/>
        <v>育有未滿二歲兒童育兒津貼親職教育講座</v>
      </c>
      <c r="M4134" s="40" t="str">
        <f t="shared" si="197"/>
        <v>臺中市私立伊樂寶寶托嬰中心劉家綺</v>
      </c>
    </row>
    <row r="4135" spans="1:13" ht="75">
      <c r="A4135" s="102" t="s">
        <v>3955</v>
      </c>
      <c r="B4135" s="102" t="s">
        <v>3969</v>
      </c>
      <c r="C4135" s="102" t="s">
        <v>3023</v>
      </c>
      <c r="D4135" s="102" t="s">
        <v>2795</v>
      </c>
      <c r="E4135" s="103">
        <v>178</v>
      </c>
      <c r="F4135" s="104" t="s">
        <v>44</v>
      </c>
      <c r="G4135" s="106"/>
      <c r="H4135" s="76" t="s">
        <v>1</v>
      </c>
      <c r="I4135" s="105"/>
      <c r="K4135" s="140" t="str">
        <f t="shared" si="195"/>
        <v>社政業務-社會福利-青少年兒童福利-獎補助費-對國內團體之捐助</v>
      </c>
      <c r="L4135" s="140" t="str">
        <f t="shared" si="196"/>
        <v>提升準公共托嬰中心托育服務品質獎助</v>
      </c>
      <c r="M4135" s="40" t="str">
        <f t="shared" si="197"/>
        <v>臺中市私立小貝貝托嬰中心彌勒衍敏</v>
      </c>
    </row>
    <row r="4136" spans="1:13" ht="75">
      <c r="A4136" s="102" t="s">
        <v>3955</v>
      </c>
      <c r="B4136" s="102" t="s">
        <v>3969</v>
      </c>
      <c r="C4136" s="102" t="s">
        <v>3024</v>
      </c>
      <c r="D4136" s="102" t="s">
        <v>2795</v>
      </c>
      <c r="E4136" s="103">
        <v>119</v>
      </c>
      <c r="F4136" s="104" t="s">
        <v>44</v>
      </c>
      <c r="G4136" s="106"/>
      <c r="H4136" s="76" t="s">
        <v>1</v>
      </c>
      <c r="I4136" s="105"/>
      <c r="K4136" s="140" t="str">
        <f t="shared" si="195"/>
        <v>社政業務-社會福利-青少年兒童福利-獎補助費-對國內團體之捐助</v>
      </c>
      <c r="L4136" s="140" t="str">
        <f t="shared" si="196"/>
        <v>提升準公共托嬰中心托育服務品質獎助</v>
      </c>
      <c r="M4136" s="40" t="str">
        <f t="shared" si="197"/>
        <v>臺中市私立唯喜托嬰中心彌勒衍敏</v>
      </c>
    </row>
    <row r="4137" spans="1:13" ht="75">
      <c r="A4137" s="102" t="s">
        <v>3955</v>
      </c>
      <c r="B4137" s="102" t="s">
        <v>3969</v>
      </c>
      <c r="C4137" s="102" t="s">
        <v>2945</v>
      </c>
      <c r="D4137" s="102" t="s">
        <v>2795</v>
      </c>
      <c r="E4137" s="103">
        <v>145</v>
      </c>
      <c r="F4137" s="104" t="s">
        <v>44</v>
      </c>
      <c r="G4137" s="106"/>
      <c r="H4137" s="76" t="s">
        <v>1</v>
      </c>
      <c r="I4137" s="105"/>
      <c r="K4137" s="140" t="str">
        <f t="shared" si="195"/>
        <v>社政業務-社會福利-青少年兒童福利-獎補助費-對國內團體之捐助</v>
      </c>
      <c r="L4137" s="140" t="str">
        <f t="shared" si="196"/>
        <v>提升準公共托嬰中心托育服務品質獎助</v>
      </c>
      <c r="M4137" s="40" t="str">
        <f t="shared" si="197"/>
        <v>臺中市私立福星兒托嬰中心</v>
      </c>
    </row>
    <row r="4138" spans="1:13" ht="75">
      <c r="A4138" s="102" t="s">
        <v>3955</v>
      </c>
      <c r="B4138" s="102" t="s">
        <v>3969</v>
      </c>
      <c r="C4138" s="102" t="s">
        <v>2987</v>
      </c>
      <c r="D4138" s="102" t="s">
        <v>2795</v>
      </c>
      <c r="E4138" s="103">
        <v>40</v>
      </c>
      <c r="F4138" s="104" t="s">
        <v>44</v>
      </c>
      <c r="G4138" s="106"/>
      <c r="H4138" s="76" t="s">
        <v>1</v>
      </c>
      <c r="I4138" s="105"/>
      <c r="K4138" s="140" t="str">
        <f t="shared" si="195"/>
        <v>社政業務-社會福利-青少年兒童福利-獎補助費-對國內團體之捐助</v>
      </c>
      <c r="L4138" s="140" t="str">
        <f t="shared" si="196"/>
        <v>提升準公共托嬰中心托育服務品質獎助</v>
      </c>
      <c r="M4138" s="40" t="str">
        <f t="shared" si="197"/>
        <v>臺中市私立華樂比巧樺托嬰中心</v>
      </c>
    </row>
    <row r="4139" spans="1:13" ht="75">
      <c r="A4139" s="102" t="s">
        <v>3955</v>
      </c>
      <c r="B4139" s="102" t="s">
        <v>3969</v>
      </c>
      <c r="C4139" s="102" t="s">
        <v>3574</v>
      </c>
      <c r="D4139" s="102" t="s">
        <v>2795</v>
      </c>
      <c r="E4139" s="103">
        <v>175</v>
      </c>
      <c r="F4139" s="104" t="s">
        <v>44</v>
      </c>
      <c r="G4139" s="106"/>
      <c r="H4139" s="76" t="s">
        <v>1</v>
      </c>
      <c r="I4139" s="105"/>
      <c r="K4139" s="140" t="str">
        <f t="shared" si="195"/>
        <v>社政業務-社會福利-青少年兒童福利-獎補助費-對國內團體之捐助</v>
      </c>
      <c r="L4139" s="140" t="str">
        <f t="shared" si="196"/>
        <v>提升準公共托嬰中心托育服務品質獎助</v>
      </c>
      <c r="M4139" s="40" t="str">
        <f t="shared" si="197"/>
        <v>臺中市私立小木馬托嬰中心</v>
      </c>
    </row>
    <row r="4140" spans="1:13" ht="75">
      <c r="A4140" s="102" t="s">
        <v>2921</v>
      </c>
      <c r="B4140" s="102" t="s">
        <v>4033</v>
      </c>
      <c r="C4140" s="102" t="s">
        <v>3979</v>
      </c>
      <c r="D4140" s="102" t="s">
        <v>2795</v>
      </c>
      <c r="E4140" s="103">
        <v>137</v>
      </c>
      <c r="F4140" s="104" t="s">
        <v>44</v>
      </c>
      <c r="G4140" s="106"/>
      <c r="H4140" s="76" t="s">
        <v>1</v>
      </c>
      <c r="I4140" s="105"/>
      <c r="K4140" s="140" t="str">
        <f t="shared" si="195"/>
        <v>社政業務-社會福利-青少年兒童福利-獎補助費-對國內團體之捐助</v>
      </c>
      <c r="L4140" s="140" t="str">
        <f t="shared" si="196"/>
        <v>北屯MINI親子館</v>
      </c>
      <c r="M4140" s="40" t="str">
        <f t="shared" si="197"/>
        <v>社團法人中華課後照顧才藝師資職能發展協會</v>
      </c>
    </row>
    <row r="4141" spans="1:13" ht="75">
      <c r="A4141" s="102" t="s">
        <v>2921</v>
      </c>
      <c r="B4141" s="102" t="s">
        <v>4034</v>
      </c>
      <c r="C4141" s="102" t="s">
        <v>3977</v>
      </c>
      <c r="D4141" s="102" t="s">
        <v>2795</v>
      </c>
      <c r="E4141" s="103">
        <v>124</v>
      </c>
      <c r="F4141" s="104" t="s">
        <v>44</v>
      </c>
      <c r="G4141" s="106"/>
      <c r="H4141" s="76" t="s">
        <v>1</v>
      </c>
      <c r="I4141" s="105"/>
      <c r="K4141" s="140" t="str">
        <f t="shared" si="195"/>
        <v>社政業務-社會福利-青少年兒童福利-獎補助費-對國內團體之捐助</v>
      </c>
      <c r="L4141" s="140" t="str">
        <f t="shared" si="196"/>
        <v>南區MINI親子館</v>
      </c>
      <c r="M4141" s="40" t="str">
        <f t="shared" si="197"/>
        <v>社團法人臺中市香柏木健康關懷協會</v>
      </c>
    </row>
    <row r="4142" spans="1:13" ht="75">
      <c r="A4142" s="102" t="s">
        <v>2921</v>
      </c>
      <c r="B4142" s="102" t="s">
        <v>4035</v>
      </c>
      <c r="C4142" s="102" t="s">
        <v>4020</v>
      </c>
      <c r="D4142" s="102" t="s">
        <v>2795</v>
      </c>
      <c r="E4142" s="103">
        <v>137</v>
      </c>
      <c r="F4142" s="104" t="s">
        <v>44</v>
      </c>
      <c r="G4142" s="106"/>
      <c r="H4142" s="76" t="s">
        <v>1</v>
      </c>
      <c r="I4142" s="105"/>
      <c r="K4142" s="140" t="str">
        <f t="shared" si="195"/>
        <v>社政業務-社會福利-青少年兒童福利-獎補助費-對國內團體之捐助</v>
      </c>
      <c r="L4142" s="140" t="str">
        <f t="shared" si="196"/>
        <v>東勢MINI親子館</v>
      </c>
      <c r="M4142" s="40" t="str">
        <f t="shared" si="197"/>
        <v>台中市親子閱讀協會</v>
      </c>
    </row>
    <row r="4143" spans="1:13" ht="75">
      <c r="A4143" s="102" t="s">
        <v>2921</v>
      </c>
      <c r="B4143" s="102" t="s">
        <v>4036</v>
      </c>
      <c r="C4143" s="102" t="s">
        <v>3977</v>
      </c>
      <c r="D4143" s="102" t="s">
        <v>2795</v>
      </c>
      <c r="E4143" s="103">
        <v>132</v>
      </c>
      <c r="F4143" s="104" t="s">
        <v>44</v>
      </c>
      <c r="G4143" s="106"/>
      <c r="H4143" s="76" t="s">
        <v>1</v>
      </c>
      <c r="I4143" s="105"/>
      <c r="K4143" s="140" t="str">
        <f t="shared" si="195"/>
        <v>社政業務-社會福利-青少年兒童福利-獎補助費-對國內團體之捐助</v>
      </c>
      <c r="L4143" s="140" t="str">
        <f t="shared" si="196"/>
        <v>西區MINI親子館</v>
      </c>
      <c r="M4143" s="40" t="str">
        <f t="shared" si="197"/>
        <v>社團法人臺中市香柏木健康關懷協會</v>
      </c>
    </row>
    <row r="4144" spans="1:13" ht="75">
      <c r="A4144" s="102" t="s">
        <v>2921</v>
      </c>
      <c r="B4144" s="102" t="s">
        <v>4037</v>
      </c>
      <c r="C4144" s="102" t="s">
        <v>3851</v>
      </c>
      <c r="D4144" s="102" t="s">
        <v>2795</v>
      </c>
      <c r="E4144" s="103">
        <v>137</v>
      </c>
      <c r="F4144" s="104" t="s">
        <v>44</v>
      </c>
      <c r="G4144" s="106"/>
      <c r="H4144" s="76" t="s">
        <v>1</v>
      </c>
      <c r="I4144" s="105"/>
      <c r="K4144" s="140" t="str">
        <f t="shared" si="195"/>
        <v>社政業務-社會福利-青少年兒童福利-獎補助費-對國內團體之捐助</v>
      </c>
      <c r="L4144" s="140" t="str">
        <f t="shared" si="196"/>
        <v>大肚MINI親子館</v>
      </c>
      <c r="M4144" s="40" t="str">
        <f t="shared" si="197"/>
        <v>社團法人台灣社區終身學習推廣協會</v>
      </c>
    </row>
    <row r="4145" spans="1:13" ht="75">
      <c r="A4145" s="102" t="s">
        <v>2921</v>
      </c>
      <c r="B4145" s="102" t="s">
        <v>4038</v>
      </c>
      <c r="C4145" s="102" t="s">
        <v>3977</v>
      </c>
      <c r="D4145" s="102" t="s">
        <v>2795</v>
      </c>
      <c r="E4145" s="103">
        <v>137</v>
      </c>
      <c r="F4145" s="104" t="s">
        <v>44</v>
      </c>
      <c r="G4145" s="106"/>
      <c r="H4145" s="76" t="s">
        <v>1</v>
      </c>
      <c r="I4145" s="105"/>
      <c r="K4145" s="140" t="str">
        <f t="shared" si="195"/>
        <v>社政業務-社會福利-青少年兒童福利-獎補助費-對國內團體之捐助</v>
      </c>
      <c r="L4145" s="140" t="str">
        <f t="shared" si="196"/>
        <v>中區MINI親子館</v>
      </c>
      <c r="M4145" s="40" t="str">
        <f t="shared" si="197"/>
        <v>社團法人臺中市香柏木健康關懷協會</v>
      </c>
    </row>
    <row r="4146" spans="1:13" ht="75">
      <c r="A4146" s="102" t="s">
        <v>2921</v>
      </c>
      <c r="B4146" s="102" t="s">
        <v>4039</v>
      </c>
      <c r="C4146" s="102" t="s">
        <v>4040</v>
      </c>
      <c r="D4146" s="102" t="s">
        <v>2795</v>
      </c>
      <c r="E4146" s="103">
        <v>91</v>
      </c>
      <c r="F4146" s="104" t="s">
        <v>44</v>
      </c>
      <c r="G4146" s="106"/>
      <c r="H4146" s="76" t="s">
        <v>1</v>
      </c>
      <c r="I4146" s="105"/>
      <c r="K4146" s="140" t="str">
        <f t="shared" si="195"/>
        <v>社政業務-社會福利-青少年兒童福利-獎補助費-對國內團體之捐助</v>
      </c>
      <c r="L4146" s="140" t="str">
        <f t="shared" si="196"/>
        <v>梧棲MINI親子館</v>
      </c>
      <c r="M4146" s="40" t="str">
        <f t="shared" si="197"/>
        <v>社團法人台灣健康整合服務協會</v>
      </c>
    </row>
    <row r="4147" spans="1:13" ht="75">
      <c r="A4147" s="102" t="s">
        <v>2921</v>
      </c>
      <c r="B4147" s="102" t="s">
        <v>4041</v>
      </c>
      <c r="C4147" s="102" t="s">
        <v>4042</v>
      </c>
      <c r="D4147" s="102" t="s">
        <v>2795</v>
      </c>
      <c r="E4147" s="103">
        <v>290</v>
      </c>
      <c r="F4147" s="104" t="s">
        <v>44</v>
      </c>
      <c r="G4147" s="106"/>
      <c r="H4147" s="76" t="s">
        <v>1</v>
      </c>
      <c r="I4147" s="105"/>
      <c r="K4147" s="140" t="str">
        <f t="shared" si="195"/>
        <v>社政業務-社會福利-青少年兒童福利-獎補助費-對國內團體之捐助</v>
      </c>
      <c r="L4147" s="140" t="str">
        <f t="shared" si="196"/>
        <v>清水MINI親子館</v>
      </c>
      <c r="M4147" s="40" t="str">
        <f t="shared" si="197"/>
        <v>社團法人無限發展教育協會</v>
      </c>
    </row>
    <row r="4148" spans="1:13" ht="75">
      <c r="A4148" s="102" t="s">
        <v>2921</v>
      </c>
      <c r="B4148" s="102" t="s">
        <v>4043</v>
      </c>
      <c r="C4148" s="102" t="s">
        <v>3109</v>
      </c>
      <c r="D4148" s="102" t="s">
        <v>2795</v>
      </c>
      <c r="E4148" s="103">
        <v>302</v>
      </c>
      <c r="F4148" s="104" t="s">
        <v>44</v>
      </c>
      <c r="G4148" s="106"/>
      <c r="H4148" s="76" t="s">
        <v>1</v>
      </c>
      <c r="I4148" s="105"/>
      <c r="K4148" s="140" t="str">
        <f t="shared" si="195"/>
        <v>社政業務-社會福利-青少年兒童福利-獎補助費-對國內團體之捐助</v>
      </c>
      <c r="L4148" s="140" t="str">
        <f t="shared" si="196"/>
        <v>外埔MINI親子館</v>
      </c>
      <c r="M4148" s="40" t="str">
        <f t="shared" si="197"/>
        <v>社團法人中華傳愛社區服務協會</v>
      </c>
    </row>
    <row r="4149" spans="1:13" ht="75">
      <c r="A4149" s="102" t="s">
        <v>2921</v>
      </c>
      <c r="B4149" s="102" t="s">
        <v>4044</v>
      </c>
      <c r="C4149" s="102" t="s">
        <v>3109</v>
      </c>
      <c r="D4149" s="102" t="s">
        <v>2795</v>
      </c>
      <c r="E4149" s="103">
        <v>302</v>
      </c>
      <c r="F4149" s="104" t="s">
        <v>44</v>
      </c>
      <c r="G4149" s="106"/>
      <c r="H4149" s="76" t="s">
        <v>1</v>
      </c>
      <c r="I4149" s="105"/>
      <c r="K4149" s="140" t="str">
        <f t="shared" si="195"/>
        <v>社政業務-社會福利-青少年兒童福利-獎補助費-對國內團體之捐助</v>
      </c>
      <c r="L4149" s="140" t="str">
        <f t="shared" si="196"/>
        <v>東區MINI親子館</v>
      </c>
      <c r="M4149" s="40" t="str">
        <f t="shared" si="197"/>
        <v>社團法人中華傳愛社區服務協會</v>
      </c>
    </row>
    <row r="4150" spans="1:13" ht="75">
      <c r="A4150" s="102" t="s">
        <v>3955</v>
      </c>
      <c r="B4150" s="102" t="s">
        <v>3969</v>
      </c>
      <c r="C4150" s="102" t="s">
        <v>4045</v>
      </c>
      <c r="D4150" s="102" t="s">
        <v>2795</v>
      </c>
      <c r="E4150" s="103">
        <v>209</v>
      </c>
      <c r="F4150" s="104" t="s">
        <v>44</v>
      </c>
      <c r="G4150" s="106"/>
      <c r="H4150" s="76" t="s">
        <v>1</v>
      </c>
      <c r="I4150" s="105"/>
      <c r="K4150" s="140" t="str">
        <f t="shared" si="195"/>
        <v>社政業務-社會福利-青少年兒童福利-獎補助費-對國內團體之捐助</v>
      </c>
      <c r="L4150" s="140" t="str">
        <f t="shared" si="196"/>
        <v>提升準公共托嬰中心托育服務品質獎助</v>
      </c>
      <c r="M4150" s="40" t="str">
        <f t="shared" si="197"/>
        <v>臺中市私立雲上太陽托嬰中心李宗霖</v>
      </c>
    </row>
    <row r="4151" spans="1:13" ht="75">
      <c r="A4151" s="102" t="s">
        <v>3955</v>
      </c>
      <c r="B4151" s="102" t="s">
        <v>3969</v>
      </c>
      <c r="C4151" s="102" t="s">
        <v>3024</v>
      </c>
      <c r="D4151" s="102" t="s">
        <v>2795</v>
      </c>
      <c r="E4151" s="103">
        <v>279</v>
      </c>
      <c r="F4151" s="104" t="s">
        <v>44</v>
      </c>
      <c r="G4151" s="106"/>
      <c r="H4151" s="76" t="s">
        <v>1</v>
      </c>
      <c r="I4151" s="105"/>
      <c r="K4151" s="140" t="str">
        <f t="shared" si="195"/>
        <v>社政業務-社會福利-青少年兒童福利-獎補助費-對國內團體之捐助</v>
      </c>
      <c r="L4151" s="140" t="str">
        <f t="shared" si="196"/>
        <v>提升準公共托嬰中心托育服務品質獎助</v>
      </c>
      <c r="M4151" s="40" t="str">
        <f t="shared" si="197"/>
        <v>臺中市私立唯喜托嬰中心彌勒衍敏</v>
      </c>
    </row>
    <row r="4152" spans="1:13" ht="75">
      <c r="A4152" s="102" t="s">
        <v>3955</v>
      </c>
      <c r="B4152" s="102" t="s">
        <v>3969</v>
      </c>
      <c r="C4152" s="102" t="s">
        <v>2945</v>
      </c>
      <c r="D4152" s="102" t="s">
        <v>2795</v>
      </c>
      <c r="E4152" s="103">
        <v>337</v>
      </c>
      <c r="F4152" s="104" t="s">
        <v>44</v>
      </c>
      <c r="G4152" s="106"/>
      <c r="H4152" s="76" t="s">
        <v>1</v>
      </c>
      <c r="I4152" s="105"/>
      <c r="K4152" s="140" t="str">
        <f t="shared" si="195"/>
        <v>社政業務-社會福利-青少年兒童福利-獎補助費-對國內團體之捐助</v>
      </c>
      <c r="L4152" s="140" t="str">
        <f t="shared" si="196"/>
        <v>提升準公共托嬰中心托育服務品質獎助</v>
      </c>
      <c r="M4152" s="40" t="str">
        <f t="shared" si="197"/>
        <v>臺中市私立福星兒托嬰中心</v>
      </c>
    </row>
    <row r="4153" spans="1:13" ht="75">
      <c r="A4153" s="102" t="s">
        <v>3955</v>
      </c>
      <c r="B4153" s="102" t="s">
        <v>3969</v>
      </c>
      <c r="C4153" s="102" t="s">
        <v>3025</v>
      </c>
      <c r="D4153" s="102" t="s">
        <v>2795</v>
      </c>
      <c r="E4153" s="103">
        <v>343</v>
      </c>
      <c r="F4153" s="104" t="s">
        <v>44</v>
      </c>
      <c r="G4153" s="106"/>
      <c r="H4153" s="76" t="s">
        <v>1</v>
      </c>
      <c r="I4153" s="105"/>
      <c r="K4153" s="140" t="str">
        <f t="shared" si="195"/>
        <v>社政業務-社會福利-青少年兒童福利-獎補助費-對國內團體之捐助</v>
      </c>
      <c r="L4153" s="140" t="str">
        <f t="shared" si="196"/>
        <v>提升準公共托嬰中心托育服務品質獎助</v>
      </c>
      <c r="M4153" s="40" t="str">
        <f t="shared" si="197"/>
        <v>臺中市私立國郁托嬰中心</v>
      </c>
    </row>
    <row r="4154" spans="1:13" ht="75">
      <c r="A4154" s="102" t="s">
        <v>3955</v>
      </c>
      <c r="B4154" s="102" t="s">
        <v>3969</v>
      </c>
      <c r="C4154" s="102" t="s">
        <v>3574</v>
      </c>
      <c r="D4154" s="102" t="s">
        <v>2795</v>
      </c>
      <c r="E4154" s="103">
        <v>407</v>
      </c>
      <c r="F4154" s="104" t="s">
        <v>44</v>
      </c>
      <c r="G4154" s="106"/>
      <c r="H4154" s="76" t="s">
        <v>1</v>
      </c>
      <c r="I4154" s="105"/>
      <c r="K4154" s="140" t="str">
        <f t="shared" si="195"/>
        <v>社政業務-社會福利-青少年兒童福利-獎補助費-對國內團體之捐助</v>
      </c>
      <c r="L4154" s="140" t="str">
        <f t="shared" si="196"/>
        <v>提升準公共托嬰中心托育服務品質獎助</v>
      </c>
      <c r="M4154" s="40" t="str">
        <f t="shared" si="197"/>
        <v>臺中市私立小木馬托嬰中心</v>
      </c>
    </row>
    <row r="4155" spans="1:13" ht="75">
      <c r="A4155" s="102" t="s">
        <v>3955</v>
      </c>
      <c r="B4155" s="102" t="s">
        <v>3969</v>
      </c>
      <c r="C4155" s="102" t="s">
        <v>3023</v>
      </c>
      <c r="D4155" s="102" t="s">
        <v>2795</v>
      </c>
      <c r="E4155" s="103">
        <v>414</v>
      </c>
      <c r="F4155" s="104" t="s">
        <v>44</v>
      </c>
      <c r="G4155" s="106"/>
      <c r="H4155" s="76" t="s">
        <v>1</v>
      </c>
      <c r="I4155" s="105"/>
      <c r="K4155" s="140" t="str">
        <f t="shared" si="195"/>
        <v>社政業務-社會福利-青少年兒童福利-獎補助費-對國內團體之捐助</v>
      </c>
      <c r="L4155" s="140" t="str">
        <f t="shared" si="196"/>
        <v>提升準公共托嬰中心托育服務品質獎助</v>
      </c>
      <c r="M4155" s="40" t="str">
        <f t="shared" si="197"/>
        <v>臺中市私立小貝貝托嬰中心彌勒衍敏</v>
      </c>
    </row>
    <row r="4156" spans="1:13" ht="75">
      <c r="A4156" s="102" t="s">
        <v>3955</v>
      </c>
      <c r="B4156" s="102" t="s">
        <v>3969</v>
      </c>
      <c r="C4156" s="102" t="s">
        <v>2934</v>
      </c>
      <c r="D4156" s="102" t="s">
        <v>2795</v>
      </c>
      <c r="E4156" s="103">
        <v>235</v>
      </c>
      <c r="F4156" s="104" t="s">
        <v>44</v>
      </c>
      <c r="G4156" s="106"/>
      <c r="H4156" s="76" t="s">
        <v>1</v>
      </c>
      <c r="I4156" s="105"/>
      <c r="K4156" s="140" t="str">
        <f t="shared" si="195"/>
        <v>社政業務-社會福利-青少年兒童福利-獎補助費-對國內團體之捐助</v>
      </c>
      <c r="L4156" s="140" t="str">
        <f t="shared" si="196"/>
        <v>提升準公共托嬰中心托育服務品質獎助</v>
      </c>
      <c r="M4156" s="40" t="str">
        <f t="shared" si="197"/>
        <v>臺中市私立佩樂達托嬰中心廖述正</v>
      </c>
    </row>
    <row r="4157" spans="1:13" ht="75">
      <c r="A4157" s="102" t="s">
        <v>3955</v>
      </c>
      <c r="B4157" s="102" t="s">
        <v>3969</v>
      </c>
      <c r="C4157" s="102" t="s">
        <v>4045</v>
      </c>
      <c r="D4157" s="102" t="s">
        <v>2795</v>
      </c>
      <c r="E4157" s="103">
        <v>89</v>
      </c>
      <c r="F4157" s="104" t="s">
        <v>44</v>
      </c>
      <c r="G4157" s="106"/>
      <c r="H4157" s="76" t="s">
        <v>1</v>
      </c>
      <c r="I4157" s="105"/>
      <c r="K4157" s="140" t="str">
        <f t="shared" si="195"/>
        <v>社政業務-社會福利-青少年兒童福利-獎補助費-對國內團體之捐助</v>
      </c>
      <c r="L4157" s="140" t="str">
        <f t="shared" si="196"/>
        <v>提升準公共托嬰中心托育服務品質獎助</v>
      </c>
      <c r="M4157" s="40" t="str">
        <f t="shared" si="197"/>
        <v>臺中市私立雲上太陽托嬰中心李宗霖</v>
      </c>
    </row>
    <row r="4158" spans="1:13" ht="75">
      <c r="A4158" s="102" t="s">
        <v>3955</v>
      </c>
      <c r="B4158" s="102" t="s">
        <v>3969</v>
      </c>
      <c r="C4158" s="102" t="s">
        <v>2970</v>
      </c>
      <c r="D4158" s="102" t="s">
        <v>2795</v>
      </c>
      <c r="E4158" s="103">
        <v>120</v>
      </c>
      <c r="F4158" s="104" t="s">
        <v>44</v>
      </c>
      <c r="G4158" s="106"/>
      <c r="H4158" s="76" t="s">
        <v>1</v>
      </c>
      <c r="I4158" s="105"/>
      <c r="K4158" s="140" t="str">
        <f t="shared" si="195"/>
        <v>社政業務-社會福利-青少年兒童福利-獎補助費-對國內團體之捐助</v>
      </c>
      <c r="L4158" s="140" t="str">
        <f t="shared" si="196"/>
        <v>提升準公共托嬰中心托育服務品質獎助</v>
      </c>
      <c r="M4158" s="40" t="str">
        <f t="shared" si="197"/>
        <v>臺中市私立愛無限托嬰中心</v>
      </c>
    </row>
    <row r="4159" spans="1:13" ht="75">
      <c r="A4159" s="102" t="s">
        <v>3955</v>
      </c>
      <c r="B4159" s="102" t="s">
        <v>3969</v>
      </c>
      <c r="C4159" s="102" t="s">
        <v>2970</v>
      </c>
      <c r="D4159" s="102" t="s">
        <v>2795</v>
      </c>
      <c r="E4159" s="103">
        <v>280</v>
      </c>
      <c r="F4159" s="104" t="s">
        <v>44</v>
      </c>
      <c r="G4159" s="106"/>
      <c r="H4159" s="76" t="s">
        <v>1</v>
      </c>
      <c r="I4159" s="105"/>
      <c r="K4159" s="140" t="str">
        <f t="shared" si="195"/>
        <v>社政業務-社會福利-青少年兒童福利-獎補助費-對國內團體之捐助</v>
      </c>
      <c r="L4159" s="140" t="str">
        <f t="shared" si="196"/>
        <v>提升準公共托嬰中心托育服務品質獎助</v>
      </c>
      <c r="M4159" s="40" t="str">
        <f t="shared" si="197"/>
        <v>臺中市私立愛無限托嬰中心</v>
      </c>
    </row>
    <row r="4160" spans="1:13" ht="75">
      <c r="A4160" s="102" t="s">
        <v>3955</v>
      </c>
      <c r="B4160" s="102" t="s">
        <v>3969</v>
      </c>
      <c r="C4160" s="102" t="s">
        <v>2973</v>
      </c>
      <c r="D4160" s="102" t="s">
        <v>2795</v>
      </c>
      <c r="E4160" s="103">
        <v>337</v>
      </c>
      <c r="F4160" s="104" t="s">
        <v>44</v>
      </c>
      <c r="G4160" s="106"/>
      <c r="H4160" s="76" t="s">
        <v>1</v>
      </c>
      <c r="I4160" s="105"/>
      <c r="K4160" s="140" t="str">
        <f t="shared" si="195"/>
        <v>社政業務-社會福利-青少年兒童福利-獎補助費-對國內團體之捐助</v>
      </c>
      <c r="L4160" s="140" t="str">
        <f t="shared" si="196"/>
        <v>提升準公共托嬰中心托育服務品質獎助</v>
      </c>
      <c r="M4160" s="40" t="str">
        <f t="shared" si="197"/>
        <v>臺中市私立聖恩彼得托嬰中心林至君</v>
      </c>
    </row>
    <row r="4161" spans="1:13" ht="75">
      <c r="A4161" s="102" t="s">
        <v>3955</v>
      </c>
      <c r="B4161" s="102" t="s">
        <v>3969</v>
      </c>
      <c r="C4161" s="102" t="s">
        <v>3034</v>
      </c>
      <c r="D4161" s="102" t="s">
        <v>2795</v>
      </c>
      <c r="E4161" s="103">
        <v>340</v>
      </c>
      <c r="F4161" s="104" t="s">
        <v>44</v>
      </c>
      <c r="G4161" s="106"/>
      <c r="H4161" s="76" t="s">
        <v>1</v>
      </c>
      <c r="I4161" s="105"/>
      <c r="K4161" s="140" t="str">
        <f t="shared" si="195"/>
        <v>社政業務-社會福利-青少年兒童福利-獎補助費-對國內團體之捐助</v>
      </c>
      <c r="L4161" s="140" t="str">
        <f t="shared" si="196"/>
        <v>提升準公共托嬰中心托育服務品質獎助</v>
      </c>
      <c r="M4161" s="40" t="str">
        <f t="shared" si="197"/>
        <v>臺中市私立喜悅托嬰中心陳富汝</v>
      </c>
    </row>
    <row r="4162" spans="1:13" ht="75">
      <c r="A4162" s="102" t="s">
        <v>3955</v>
      </c>
      <c r="B4162" s="102" t="s">
        <v>3969</v>
      </c>
      <c r="C4162" s="102" t="s">
        <v>4046</v>
      </c>
      <c r="D4162" s="102" t="s">
        <v>2795</v>
      </c>
      <c r="E4162" s="103">
        <v>349</v>
      </c>
      <c r="F4162" s="104" t="s">
        <v>44</v>
      </c>
      <c r="G4162" s="106"/>
      <c r="H4162" s="76" t="s">
        <v>1</v>
      </c>
      <c r="I4162" s="105"/>
      <c r="K4162" s="140" t="str">
        <f t="shared" si="195"/>
        <v>社政業務-社會福利-青少年兒童福利-獎補助費-對國內團體之捐助</v>
      </c>
      <c r="L4162" s="140" t="str">
        <f t="shared" si="196"/>
        <v>提升準公共托嬰中心托育服務品質獎助</v>
      </c>
      <c r="M4162" s="40" t="str">
        <f t="shared" si="197"/>
        <v>臺中市私立貝樂托嬰中心</v>
      </c>
    </row>
    <row r="4163" spans="1:13" ht="112.5">
      <c r="A4163" s="102" t="s">
        <v>3955</v>
      </c>
      <c r="B4163" s="102" t="s">
        <v>4047</v>
      </c>
      <c r="C4163" s="102" t="s">
        <v>4048</v>
      </c>
      <c r="D4163" s="102" t="s">
        <v>2795</v>
      </c>
      <c r="E4163" s="103">
        <v>4</v>
      </c>
      <c r="F4163" s="104" t="s">
        <v>44</v>
      </c>
      <c r="G4163" s="106"/>
      <c r="H4163" s="76" t="s">
        <v>1</v>
      </c>
      <c r="I4163" s="105"/>
      <c r="K4163" s="140" t="str">
        <f t="shared" si="195"/>
        <v>社政業務-社會福利-青少年兒童福利-獎補助費-對國內團體之捐助</v>
      </c>
      <c r="L4163" s="140" t="str">
        <f t="shared" si="196"/>
        <v>強化社會安全網第二期計畫-精進及擴充兒少家外安置資源方案特殊需求或身心障礙兒少照顧支援計畫</v>
      </c>
      <c r="M4163" s="40" t="str">
        <f t="shared" si="197"/>
        <v>聯安醫院柯貴榮</v>
      </c>
    </row>
    <row r="4164" spans="1:13" ht="75">
      <c r="A4164" s="102" t="s">
        <v>3955</v>
      </c>
      <c r="B4164" s="102" t="s">
        <v>4049</v>
      </c>
      <c r="C4164" s="102" t="s">
        <v>4050</v>
      </c>
      <c r="D4164" s="102" t="s">
        <v>2795</v>
      </c>
      <c r="E4164" s="103">
        <v>510</v>
      </c>
      <c r="F4164" s="104" t="s">
        <v>44</v>
      </c>
      <c r="G4164" s="106"/>
      <c r="H4164" s="76" t="s">
        <v>1</v>
      </c>
      <c r="I4164" s="105"/>
      <c r="K4164" s="140" t="str">
        <f t="shared" ref="K4164:K4227" si="198">A4164</f>
        <v>社政業務-社會福利-青少年兒童福利-獎補助費-對國內團體之捐助</v>
      </c>
      <c r="L4164" s="140" t="str">
        <f t="shared" ref="L4164:L4227" si="199">B4164</f>
        <v>臺中市大雅區培植青少年適性發展方案</v>
      </c>
      <c r="M4164" s="40" t="str">
        <f t="shared" ref="M4164:M4227" si="200">C4164</f>
        <v>中華聖潔會清泉崗教會鄭兆文</v>
      </c>
    </row>
    <row r="4165" spans="1:13" ht="112.5">
      <c r="A4165" s="102" t="s">
        <v>3955</v>
      </c>
      <c r="B4165" s="102" t="s">
        <v>4047</v>
      </c>
      <c r="C4165" s="102" t="s">
        <v>3551</v>
      </c>
      <c r="D4165" s="102" t="s">
        <v>2795</v>
      </c>
      <c r="E4165" s="103">
        <v>25</v>
      </c>
      <c r="F4165" s="104" t="s">
        <v>44</v>
      </c>
      <c r="G4165" s="106"/>
      <c r="H4165" s="76" t="s">
        <v>1</v>
      </c>
      <c r="I4165" s="105"/>
      <c r="K4165" s="140" t="str">
        <f t="shared" si="198"/>
        <v>社政業務-社會福利-青少年兒童福利-獎補助費-對國內團體之捐助</v>
      </c>
      <c r="L4165" s="140" t="str">
        <f t="shared" si="199"/>
        <v>強化社會安全網第二期計畫-精進及擴充兒少家外安置資源方案特殊需求或身心障礙兒少照顧支援計畫</v>
      </c>
      <c r="M4165" s="40" t="str">
        <f t="shared" si="200"/>
        <v>財團法人天主教善牧社會福利基金會</v>
      </c>
    </row>
    <row r="4166" spans="1:13" ht="75">
      <c r="A4166" s="102" t="s">
        <v>3955</v>
      </c>
      <c r="B4166" s="102" t="s">
        <v>3969</v>
      </c>
      <c r="C4166" s="102" t="s">
        <v>4046</v>
      </c>
      <c r="D4166" s="102" t="s">
        <v>2795</v>
      </c>
      <c r="E4166" s="103">
        <v>149</v>
      </c>
      <c r="F4166" s="104" t="s">
        <v>44</v>
      </c>
      <c r="G4166" s="106"/>
      <c r="H4166" s="76" t="s">
        <v>1</v>
      </c>
      <c r="I4166" s="105"/>
      <c r="K4166" s="140" t="str">
        <f t="shared" si="198"/>
        <v>社政業務-社會福利-青少年兒童福利-獎補助費-對國內團體之捐助</v>
      </c>
      <c r="L4166" s="140" t="str">
        <f t="shared" si="199"/>
        <v>提升準公共托嬰中心托育服務品質獎助</v>
      </c>
      <c r="M4166" s="40" t="str">
        <f t="shared" si="200"/>
        <v>臺中市私立貝樂托嬰中心</v>
      </c>
    </row>
    <row r="4167" spans="1:13" ht="75">
      <c r="A4167" s="102" t="s">
        <v>3955</v>
      </c>
      <c r="B4167" s="102" t="s">
        <v>3969</v>
      </c>
      <c r="C4167" s="102" t="s">
        <v>3990</v>
      </c>
      <c r="D4167" s="102" t="s">
        <v>2795</v>
      </c>
      <c r="E4167" s="103">
        <v>60</v>
      </c>
      <c r="F4167" s="104" t="s">
        <v>44</v>
      </c>
      <c r="G4167" s="106"/>
      <c r="H4167" s="76" t="s">
        <v>1</v>
      </c>
      <c r="I4167" s="105"/>
      <c r="K4167" s="140" t="str">
        <f t="shared" si="198"/>
        <v>社政業務-社會福利-青少年兒童福利-獎補助費-對國內團體之捐助</v>
      </c>
      <c r="L4167" s="140" t="str">
        <f t="shared" si="199"/>
        <v>提升準公共托嬰中心托育服務品質獎助</v>
      </c>
      <c r="M4167" s="40" t="str">
        <f t="shared" si="200"/>
        <v>臺中市私立百分之八十托嬰中心</v>
      </c>
    </row>
    <row r="4168" spans="1:13" ht="75">
      <c r="A4168" s="102" t="s">
        <v>3955</v>
      </c>
      <c r="B4168" s="102" t="s">
        <v>4051</v>
      </c>
      <c r="C4168" s="102" t="s">
        <v>4052</v>
      </c>
      <c r="D4168" s="102" t="s">
        <v>2795</v>
      </c>
      <c r="E4168" s="103">
        <v>120</v>
      </c>
      <c r="F4168" s="104" t="s">
        <v>44</v>
      </c>
      <c r="G4168" s="106"/>
      <c r="H4168" s="76" t="s">
        <v>1</v>
      </c>
      <c r="I4168" s="105"/>
      <c r="K4168" s="140" t="str">
        <f t="shared" si="198"/>
        <v>社政業務-社會福利-青少年兒童福利-獎補助費-對國內團體之捐助</v>
      </c>
      <c r="L4168" s="140" t="str">
        <f t="shared" si="199"/>
        <v>臺中市豐原區培植青少年適性發展方案</v>
      </c>
      <c r="M4168" s="40" t="str">
        <f t="shared" si="200"/>
        <v>臺中市社區文化協進會</v>
      </c>
    </row>
    <row r="4169" spans="1:13" ht="75">
      <c r="A4169" s="102" t="s">
        <v>3955</v>
      </c>
      <c r="B4169" s="102" t="s">
        <v>3976</v>
      </c>
      <c r="C4169" s="102" t="s">
        <v>3977</v>
      </c>
      <c r="D4169" s="102" t="s">
        <v>2795</v>
      </c>
      <c r="E4169" s="103">
        <v>46</v>
      </c>
      <c r="F4169" s="104" t="s">
        <v>44</v>
      </c>
      <c r="G4169" s="106"/>
      <c r="H4169" s="76" t="s">
        <v>1</v>
      </c>
      <c r="I4169" s="105"/>
      <c r="K4169" s="140" t="str">
        <f t="shared" si="198"/>
        <v>社政業務-社會福利-青少年兒童福利-獎補助費-對國內團體之捐助</v>
      </c>
      <c r="L4169" s="140" t="str">
        <f t="shared" si="199"/>
        <v>臺中市中區Mini親子館</v>
      </c>
      <c r="M4169" s="40" t="str">
        <f t="shared" si="200"/>
        <v>社團法人臺中市香柏木健康關懷協會</v>
      </c>
    </row>
    <row r="4170" spans="1:13" ht="75">
      <c r="A4170" s="102" t="s">
        <v>3955</v>
      </c>
      <c r="B4170" s="102" t="s">
        <v>3981</v>
      </c>
      <c r="C4170" s="102" t="s">
        <v>3977</v>
      </c>
      <c r="D4170" s="102" t="s">
        <v>2795</v>
      </c>
      <c r="E4170" s="103">
        <v>46</v>
      </c>
      <c r="F4170" s="104" t="s">
        <v>44</v>
      </c>
      <c r="G4170" s="106"/>
      <c r="H4170" s="76" t="s">
        <v>1</v>
      </c>
      <c r="I4170" s="105"/>
      <c r="K4170" s="140" t="str">
        <f t="shared" si="198"/>
        <v>社政業務-社會福利-青少年兒童福利-獎補助費-對國內團體之捐助</v>
      </c>
      <c r="L4170" s="140" t="str">
        <f t="shared" si="199"/>
        <v>臺中市南區Mini親子館</v>
      </c>
      <c r="M4170" s="40" t="str">
        <f t="shared" si="200"/>
        <v>社團法人臺中市香柏木健康關懷協會</v>
      </c>
    </row>
    <row r="4171" spans="1:13" ht="75">
      <c r="A4171" s="102" t="s">
        <v>3955</v>
      </c>
      <c r="B4171" s="102" t="s">
        <v>3969</v>
      </c>
      <c r="C4171" s="102" t="s">
        <v>3991</v>
      </c>
      <c r="D4171" s="102" t="s">
        <v>2795</v>
      </c>
      <c r="E4171" s="103">
        <v>140</v>
      </c>
      <c r="F4171" s="104" t="s">
        <v>44</v>
      </c>
      <c r="G4171" s="106"/>
      <c r="H4171" s="76" t="s">
        <v>1</v>
      </c>
      <c r="I4171" s="105"/>
      <c r="K4171" s="140" t="str">
        <f t="shared" si="198"/>
        <v>社政業務-社會福利-青少年兒童福利-獎補助費-對國內團體之捐助</v>
      </c>
      <c r="L4171" s="140" t="str">
        <f t="shared" si="199"/>
        <v>提升準公共托嬰中心托育服務品質獎助</v>
      </c>
      <c r="M4171" s="40" t="str">
        <f t="shared" si="200"/>
        <v>臺中市私立喜寶托嬰中心</v>
      </c>
    </row>
    <row r="4172" spans="1:13" ht="75">
      <c r="A4172" s="102" t="s">
        <v>3955</v>
      </c>
      <c r="B4172" s="102" t="s">
        <v>3969</v>
      </c>
      <c r="C4172" s="102" t="s">
        <v>3991</v>
      </c>
      <c r="D4172" s="102" t="s">
        <v>2795</v>
      </c>
      <c r="E4172" s="103">
        <v>35</v>
      </c>
      <c r="F4172" s="104" t="s">
        <v>44</v>
      </c>
      <c r="G4172" s="106"/>
      <c r="H4172" s="76" t="s">
        <v>1</v>
      </c>
      <c r="I4172" s="105"/>
      <c r="K4172" s="140" t="str">
        <f t="shared" si="198"/>
        <v>社政業務-社會福利-青少年兒童福利-獎補助費-對國內團體之捐助</v>
      </c>
      <c r="L4172" s="140" t="str">
        <f t="shared" si="199"/>
        <v>提升準公共托嬰中心托育服務品質獎助</v>
      </c>
      <c r="M4172" s="40" t="str">
        <f t="shared" si="200"/>
        <v>臺中市私立喜寶托嬰中心</v>
      </c>
    </row>
    <row r="4173" spans="1:13" ht="75">
      <c r="A4173" s="102" t="s">
        <v>3955</v>
      </c>
      <c r="B4173" s="102" t="s">
        <v>3969</v>
      </c>
      <c r="C4173" s="102" t="s">
        <v>2973</v>
      </c>
      <c r="D4173" s="102" t="s">
        <v>2795</v>
      </c>
      <c r="E4173" s="103">
        <v>105</v>
      </c>
      <c r="F4173" s="104" t="s">
        <v>44</v>
      </c>
      <c r="G4173" s="106"/>
      <c r="H4173" s="76" t="s">
        <v>1</v>
      </c>
      <c r="I4173" s="105"/>
      <c r="K4173" s="140" t="str">
        <f t="shared" si="198"/>
        <v>社政業務-社會福利-青少年兒童福利-獎補助費-對國內團體之捐助</v>
      </c>
      <c r="L4173" s="140" t="str">
        <f t="shared" si="199"/>
        <v>提升準公共托嬰中心托育服務品質獎助</v>
      </c>
      <c r="M4173" s="40" t="str">
        <f t="shared" si="200"/>
        <v>臺中市私立聖恩彼得托嬰中心林至君</v>
      </c>
    </row>
    <row r="4174" spans="1:13" ht="75">
      <c r="A4174" s="102" t="s">
        <v>3955</v>
      </c>
      <c r="B4174" s="102" t="s">
        <v>3969</v>
      </c>
      <c r="C4174" s="102" t="s">
        <v>2973</v>
      </c>
      <c r="D4174" s="102" t="s">
        <v>2795</v>
      </c>
      <c r="E4174" s="103">
        <v>39</v>
      </c>
      <c r="F4174" s="104" t="s">
        <v>44</v>
      </c>
      <c r="G4174" s="106"/>
      <c r="H4174" s="76" t="s">
        <v>1</v>
      </c>
      <c r="I4174" s="105"/>
      <c r="K4174" s="140" t="str">
        <f t="shared" si="198"/>
        <v>社政業務-社會福利-青少年兒童福利-獎補助費-對國內團體之捐助</v>
      </c>
      <c r="L4174" s="140" t="str">
        <f t="shared" si="199"/>
        <v>提升準公共托嬰中心托育服務品質獎助</v>
      </c>
      <c r="M4174" s="40" t="str">
        <f t="shared" si="200"/>
        <v>臺中市私立聖恩彼得托嬰中心林至君</v>
      </c>
    </row>
    <row r="4175" spans="1:13" ht="75">
      <c r="A4175" s="102" t="s">
        <v>3955</v>
      </c>
      <c r="B4175" s="102" t="s">
        <v>3969</v>
      </c>
      <c r="C4175" s="102" t="s">
        <v>3034</v>
      </c>
      <c r="D4175" s="102" t="s">
        <v>2795</v>
      </c>
      <c r="E4175" s="103">
        <v>133</v>
      </c>
      <c r="F4175" s="104" t="s">
        <v>44</v>
      </c>
      <c r="G4175" s="106"/>
      <c r="H4175" s="76" t="s">
        <v>1</v>
      </c>
      <c r="I4175" s="105"/>
      <c r="K4175" s="140" t="str">
        <f t="shared" si="198"/>
        <v>社政業務-社會福利-青少年兒童福利-獎補助費-對國內團體之捐助</v>
      </c>
      <c r="L4175" s="140" t="str">
        <f t="shared" si="199"/>
        <v>提升準公共托嬰中心托育服務品質獎助</v>
      </c>
      <c r="M4175" s="40" t="str">
        <f t="shared" si="200"/>
        <v>臺中市私立喜悅托嬰中心陳富汝</v>
      </c>
    </row>
    <row r="4176" spans="1:13" ht="75">
      <c r="A4176" s="102" t="s">
        <v>3955</v>
      </c>
      <c r="B4176" s="102" t="s">
        <v>3969</v>
      </c>
      <c r="C4176" s="102" t="s">
        <v>3034</v>
      </c>
      <c r="D4176" s="102" t="s">
        <v>2795</v>
      </c>
      <c r="E4176" s="103">
        <v>13</v>
      </c>
      <c r="F4176" s="104" t="s">
        <v>44</v>
      </c>
      <c r="G4176" s="106"/>
      <c r="H4176" s="76" t="s">
        <v>1</v>
      </c>
      <c r="I4176" s="105"/>
      <c r="K4176" s="140" t="str">
        <f t="shared" si="198"/>
        <v>社政業務-社會福利-青少年兒童福利-獎補助費-對國內團體之捐助</v>
      </c>
      <c r="L4176" s="140" t="str">
        <f t="shared" si="199"/>
        <v>提升準公共托嬰中心托育服務品質獎助</v>
      </c>
      <c r="M4176" s="40" t="str">
        <f t="shared" si="200"/>
        <v>臺中市私立喜悅托嬰中心陳富汝</v>
      </c>
    </row>
    <row r="4177" spans="1:13" ht="112.5">
      <c r="A4177" s="102" t="s">
        <v>3955</v>
      </c>
      <c r="B4177" s="102" t="s">
        <v>4047</v>
      </c>
      <c r="C4177" s="102" t="s">
        <v>4053</v>
      </c>
      <c r="D4177" s="102" t="s">
        <v>2795</v>
      </c>
      <c r="E4177" s="103">
        <v>16</v>
      </c>
      <c r="F4177" s="104" t="s">
        <v>44</v>
      </c>
      <c r="G4177" s="106"/>
      <c r="H4177" s="76" t="s">
        <v>1</v>
      </c>
      <c r="I4177" s="105"/>
      <c r="K4177" s="140" t="str">
        <f t="shared" si="198"/>
        <v>社政業務-社會福利-青少年兒童福利-獎補助費-對國內團體之捐助</v>
      </c>
      <c r="L4177" s="140" t="str">
        <f t="shared" si="199"/>
        <v>強化社會安全網第二期計畫-精進及擴充兒少家外安置資源方案特殊需求或身心障礙兒少照顧支援計畫</v>
      </c>
      <c r="M4177" s="40" t="str">
        <f t="shared" si="200"/>
        <v>財團法人基督教芥菜種會</v>
      </c>
    </row>
    <row r="4178" spans="1:13" ht="75">
      <c r="A4178" s="102" t="s">
        <v>3955</v>
      </c>
      <c r="B4178" s="102" t="s">
        <v>4054</v>
      </c>
      <c r="C4178" s="102" t="s">
        <v>3979</v>
      </c>
      <c r="D4178" s="102" t="s">
        <v>2795</v>
      </c>
      <c r="E4178" s="103">
        <v>46</v>
      </c>
      <c r="F4178" s="104" t="s">
        <v>44</v>
      </c>
      <c r="G4178" s="106"/>
      <c r="H4178" s="76" t="s">
        <v>1</v>
      </c>
      <c r="I4178" s="105"/>
      <c r="K4178" s="140" t="str">
        <f t="shared" si="198"/>
        <v>社政業務-社會福利-青少年兒童福利-獎補助費-對國內團體之捐助</v>
      </c>
      <c r="L4178" s="140" t="str">
        <f t="shared" si="199"/>
        <v>113年臺中市Mini親子館培力補助計畫(北屯區)</v>
      </c>
      <c r="M4178" s="40" t="str">
        <f t="shared" si="200"/>
        <v>社團法人中華課後照顧才藝師資職能發展協會</v>
      </c>
    </row>
    <row r="4179" spans="1:13" ht="75">
      <c r="A4179" s="102" t="s">
        <v>3955</v>
      </c>
      <c r="B4179" s="102" t="s">
        <v>3969</v>
      </c>
      <c r="C4179" s="102" t="s">
        <v>4055</v>
      </c>
      <c r="D4179" s="102" t="s">
        <v>2795</v>
      </c>
      <c r="E4179" s="103">
        <v>197</v>
      </c>
      <c r="F4179" s="104" t="s">
        <v>44</v>
      </c>
      <c r="G4179" s="106"/>
      <c r="H4179" s="76" t="s">
        <v>1</v>
      </c>
      <c r="I4179" s="105"/>
      <c r="K4179" s="140" t="str">
        <f t="shared" si="198"/>
        <v>社政業務-社會福利-青少年兒童福利-獎補助費-對國內團體之捐助</v>
      </c>
      <c r="L4179" s="140" t="str">
        <f t="shared" si="199"/>
        <v>提升準公共托嬰中心托育服務品質獎助</v>
      </c>
      <c r="M4179" s="40" t="str">
        <f t="shared" si="200"/>
        <v>臺中市私立一畝田托嬰中心</v>
      </c>
    </row>
    <row r="4180" spans="1:13" ht="75">
      <c r="A4180" s="102" t="s">
        <v>3955</v>
      </c>
      <c r="B4180" s="102" t="s">
        <v>3969</v>
      </c>
      <c r="C4180" s="102" t="s">
        <v>2991</v>
      </c>
      <c r="D4180" s="102" t="s">
        <v>2795</v>
      </c>
      <c r="E4180" s="103">
        <v>276</v>
      </c>
      <c r="F4180" s="104" t="s">
        <v>44</v>
      </c>
      <c r="G4180" s="106"/>
      <c r="H4180" s="76" t="s">
        <v>1</v>
      </c>
      <c r="I4180" s="105"/>
      <c r="K4180" s="140" t="str">
        <f t="shared" si="198"/>
        <v>社政業務-社會福利-青少年兒童福利-獎補助費-對國內團體之捐助</v>
      </c>
      <c r="L4180" s="140" t="str">
        <f t="shared" si="199"/>
        <v>提升準公共托嬰中心托育服務品質獎助</v>
      </c>
      <c r="M4180" s="40" t="str">
        <f t="shared" si="200"/>
        <v>臺中市私立艾娃托嬰中心</v>
      </c>
    </row>
    <row r="4181" spans="1:13" ht="75">
      <c r="A4181" s="102" t="s">
        <v>3955</v>
      </c>
      <c r="B4181" s="102" t="s">
        <v>3969</v>
      </c>
      <c r="C4181" s="102" t="s">
        <v>3961</v>
      </c>
      <c r="D4181" s="102" t="s">
        <v>2795</v>
      </c>
      <c r="E4181" s="103">
        <v>267</v>
      </c>
      <c r="F4181" s="104" t="s">
        <v>44</v>
      </c>
      <c r="G4181" s="106"/>
      <c r="H4181" s="76" t="s">
        <v>1</v>
      </c>
      <c r="I4181" s="105"/>
      <c r="K4181" s="140" t="str">
        <f t="shared" si="198"/>
        <v>社政業務-社會福利-青少年兒童福利-獎補助費-對國內團體之捐助</v>
      </c>
      <c r="L4181" s="140" t="str">
        <f t="shared" si="199"/>
        <v>提升準公共托嬰中心托育服務品質獎助</v>
      </c>
      <c r="M4181" s="40" t="str">
        <f t="shared" si="200"/>
        <v>臺中市私立德蕾莎托嬰中心于馨</v>
      </c>
    </row>
    <row r="4182" spans="1:13" ht="75">
      <c r="A4182" s="102" t="s">
        <v>3955</v>
      </c>
      <c r="B4182" s="102" t="s">
        <v>3969</v>
      </c>
      <c r="C4182" s="102" t="s">
        <v>4056</v>
      </c>
      <c r="D4182" s="102" t="s">
        <v>2795</v>
      </c>
      <c r="E4182" s="103">
        <v>337</v>
      </c>
      <c r="F4182" s="104" t="s">
        <v>44</v>
      </c>
      <c r="G4182" s="106"/>
      <c r="H4182" s="76" t="s">
        <v>1</v>
      </c>
      <c r="I4182" s="105"/>
      <c r="K4182" s="140" t="str">
        <f t="shared" si="198"/>
        <v>社政業務-社會福利-青少年兒童福利-獎補助費-對國內團體之捐助</v>
      </c>
      <c r="L4182" s="140" t="str">
        <f t="shared" si="199"/>
        <v>提升準公共托嬰中心托育服務品質獎助</v>
      </c>
      <c r="M4182" s="40" t="str">
        <f t="shared" si="200"/>
        <v>臺中市私立桃太郎托嬰中心宋淑珍</v>
      </c>
    </row>
    <row r="4183" spans="1:13" ht="75">
      <c r="A4183" s="102" t="s">
        <v>3955</v>
      </c>
      <c r="B4183" s="102" t="s">
        <v>3969</v>
      </c>
      <c r="C4183" s="102" t="s">
        <v>3002</v>
      </c>
      <c r="D4183" s="102" t="s">
        <v>2795</v>
      </c>
      <c r="E4183" s="103">
        <v>343</v>
      </c>
      <c r="F4183" s="104" t="s">
        <v>44</v>
      </c>
      <c r="G4183" s="106"/>
      <c r="H4183" s="76" t="s">
        <v>1</v>
      </c>
      <c r="I4183" s="105"/>
      <c r="K4183" s="140" t="str">
        <f t="shared" si="198"/>
        <v>社政業務-社會福利-青少年兒童福利-獎補助費-對國內團體之捐助</v>
      </c>
      <c r="L4183" s="140" t="str">
        <f t="shared" si="199"/>
        <v>提升準公共托嬰中心托育服務品質獎助</v>
      </c>
      <c r="M4183" s="40" t="str">
        <f t="shared" si="200"/>
        <v>臺中市私立約克托嬰中心周玉薰</v>
      </c>
    </row>
    <row r="4184" spans="1:13" ht="75">
      <c r="A4184" s="102" t="s">
        <v>3955</v>
      </c>
      <c r="B4184" s="102" t="s">
        <v>3969</v>
      </c>
      <c r="C4184" s="102" t="s">
        <v>2967</v>
      </c>
      <c r="D4184" s="102" t="s">
        <v>2795</v>
      </c>
      <c r="E4184" s="103">
        <v>347</v>
      </c>
      <c r="F4184" s="104" t="s">
        <v>44</v>
      </c>
      <c r="G4184" s="106"/>
      <c r="H4184" s="76" t="s">
        <v>1</v>
      </c>
      <c r="I4184" s="105"/>
      <c r="K4184" s="140" t="str">
        <f t="shared" si="198"/>
        <v>社政業務-社會福利-青少年兒童福利-獎補助費-對國內團體之捐助</v>
      </c>
      <c r="L4184" s="140" t="str">
        <f t="shared" si="199"/>
        <v>提升準公共托嬰中心托育服務品質獎助</v>
      </c>
      <c r="M4184" s="40" t="str">
        <f t="shared" si="200"/>
        <v>臺中市私立向日葵托嬰中心陳盈如</v>
      </c>
    </row>
    <row r="4185" spans="1:13" ht="75">
      <c r="A4185" s="102" t="s">
        <v>3955</v>
      </c>
      <c r="B4185" s="102" t="s">
        <v>3969</v>
      </c>
      <c r="C4185" s="102" t="s">
        <v>2975</v>
      </c>
      <c r="D4185" s="102" t="s">
        <v>2795</v>
      </c>
      <c r="E4185" s="103">
        <v>349</v>
      </c>
      <c r="F4185" s="104" t="s">
        <v>44</v>
      </c>
      <c r="G4185" s="106"/>
      <c r="H4185" s="76" t="s">
        <v>1</v>
      </c>
      <c r="I4185" s="105"/>
      <c r="K4185" s="140" t="str">
        <f t="shared" si="198"/>
        <v>社政業務-社會福利-青少年兒童福利-獎補助費-對國內團體之捐助</v>
      </c>
      <c r="L4185" s="140" t="str">
        <f t="shared" si="199"/>
        <v>提升準公共托嬰中心托育服務品質獎助</v>
      </c>
      <c r="M4185" s="40" t="str">
        <f t="shared" si="200"/>
        <v>臺中市私立寶貝愛兒園托嬰中心周玉薰</v>
      </c>
    </row>
    <row r="4186" spans="1:13" ht="75">
      <c r="A4186" s="102" t="s">
        <v>3955</v>
      </c>
      <c r="B4186" s="102" t="s">
        <v>3969</v>
      </c>
      <c r="C4186" s="102" t="s">
        <v>2985</v>
      </c>
      <c r="D4186" s="102" t="s">
        <v>2795</v>
      </c>
      <c r="E4186" s="103">
        <v>350</v>
      </c>
      <c r="F4186" s="104" t="s">
        <v>44</v>
      </c>
      <c r="G4186" s="106"/>
      <c r="H4186" s="76" t="s">
        <v>1</v>
      </c>
      <c r="I4186" s="105"/>
      <c r="K4186" s="140" t="str">
        <f t="shared" si="198"/>
        <v>社政業務-社會福利-青少年兒童福利-獎補助費-對國內團體之捐助</v>
      </c>
      <c r="L4186" s="140" t="str">
        <f t="shared" si="199"/>
        <v>提升準公共托嬰中心托育服務品質獎助</v>
      </c>
      <c r="M4186" s="40" t="str">
        <f t="shared" si="200"/>
        <v>臺中市私立樂芙兒托嬰中心陳韋汝</v>
      </c>
    </row>
    <row r="4187" spans="1:13" ht="75">
      <c r="A4187" s="102" t="s">
        <v>3955</v>
      </c>
      <c r="B4187" s="102" t="s">
        <v>3969</v>
      </c>
      <c r="C4187" s="102" t="s">
        <v>4057</v>
      </c>
      <c r="D4187" s="102" t="s">
        <v>2795</v>
      </c>
      <c r="E4187" s="103">
        <v>407</v>
      </c>
      <c r="F4187" s="104" t="s">
        <v>44</v>
      </c>
      <c r="G4187" s="106"/>
      <c r="H4187" s="76" t="s">
        <v>1</v>
      </c>
      <c r="I4187" s="105"/>
      <c r="K4187" s="140" t="str">
        <f t="shared" si="198"/>
        <v>社政業務-社會福利-青少年兒童福利-獎補助費-對國內團體之捐助</v>
      </c>
      <c r="L4187" s="140" t="str">
        <f t="shared" si="199"/>
        <v>提升準公共托嬰中心托育服務品質獎助</v>
      </c>
      <c r="M4187" s="40" t="str">
        <f t="shared" si="200"/>
        <v>臺中市私立小巨匠托嬰中心梁景誌</v>
      </c>
    </row>
    <row r="4188" spans="1:13" ht="75">
      <c r="A4188" s="102" t="s">
        <v>3955</v>
      </c>
      <c r="B4188" s="102" t="s">
        <v>3969</v>
      </c>
      <c r="C4188" s="102" t="s">
        <v>4058</v>
      </c>
      <c r="D4188" s="102" t="s">
        <v>2795</v>
      </c>
      <c r="E4188" s="103">
        <v>407</v>
      </c>
      <c r="F4188" s="104" t="s">
        <v>44</v>
      </c>
      <c r="G4188" s="106"/>
      <c r="H4188" s="76" t="s">
        <v>1</v>
      </c>
      <c r="I4188" s="105"/>
      <c r="K4188" s="140" t="str">
        <f t="shared" si="198"/>
        <v>社政業務-社會福利-青少年兒童福利-獎補助費-對國內團體之捐助</v>
      </c>
      <c r="L4188" s="140" t="str">
        <f t="shared" si="199"/>
        <v>提升準公共托嬰中心托育服務品質獎助</v>
      </c>
      <c r="M4188" s="40" t="str">
        <f t="shared" si="200"/>
        <v>臺中市私立快樂熊托嬰中心</v>
      </c>
    </row>
    <row r="4189" spans="1:13" ht="75">
      <c r="A4189" s="102" t="s">
        <v>3955</v>
      </c>
      <c r="B4189" s="102" t="s">
        <v>3969</v>
      </c>
      <c r="C4189" s="102" t="s">
        <v>2975</v>
      </c>
      <c r="D4189" s="102" t="s">
        <v>2795</v>
      </c>
      <c r="E4189" s="103">
        <v>407</v>
      </c>
      <c r="F4189" s="104" t="s">
        <v>44</v>
      </c>
      <c r="G4189" s="106"/>
      <c r="H4189" s="76" t="s">
        <v>1</v>
      </c>
      <c r="I4189" s="105"/>
      <c r="K4189" s="140" t="str">
        <f t="shared" si="198"/>
        <v>社政業務-社會福利-青少年兒童福利-獎補助費-對國內團體之捐助</v>
      </c>
      <c r="L4189" s="140" t="str">
        <f t="shared" si="199"/>
        <v>提升準公共托嬰中心托育服務品質獎助</v>
      </c>
      <c r="M4189" s="40" t="str">
        <f t="shared" si="200"/>
        <v>臺中市私立寶貝愛兒園托嬰中心周玉薰</v>
      </c>
    </row>
    <row r="4190" spans="1:13" ht="75">
      <c r="A4190" s="102" t="s">
        <v>3955</v>
      </c>
      <c r="B4190" s="102" t="s">
        <v>3969</v>
      </c>
      <c r="C4190" s="102" t="s">
        <v>3000</v>
      </c>
      <c r="D4190" s="102" t="s">
        <v>2795</v>
      </c>
      <c r="E4190" s="103">
        <v>407</v>
      </c>
      <c r="F4190" s="104" t="s">
        <v>44</v>
      </c>
      <c r="G4190" s="106"/>
      <c r="H4190" s="76" t="s">
        <v>1</v>
      </c>
      <c r="I4190" s="105"/>
      <c r="K4190" s="140" t="str">
        <f t="shared" si="198"/>
        <v>社政業務-社會福利-青少年兒童福利-獎補助費-對國內團體之捐助</v>
      </c>
      <c r="L4190" s="140" t="str">
        <f t="shared" si="199"/>
        <v>提升準公共托嬰中心托育服務品質獎助</v>
      </c>
      <c r="M4190" s="40" t="str">
        <f t="shared" si="200"/>
        <v>臺中市私立希望之丘托嬰中心</v>
      </c>
    </row>
    <row r="4191" spans="1:13" ht="75">
      <c r="A4191" s="102" t="s">
        <v>3955</v>
      </c>
      <c r="B4191" s="102" t="s">
        <v>3969</v>
      </c>
      <c r="C4191" s="102" t="s">
        <v>4059</v>
      </c>
      <c r="D4191" s="102" t="s">
        <v>2795</v>
      </c>
      <c r="E4191" s="103">
        <v>484</v>
      </c>
      <c r="F4191" s="104" t="s">
        <v>44</v>
      </c>
      <c r="G4191" s="106"/>
      <c r="H4191" s="76" t="s">
        <v>1</v>
      </c>
      <c r="I4191" s="105"/>
      <c r="K4191" s="140" t="str">
        <f t="shared" si="198"/>
        <v>社政業務-社會福利-青少年兒童福利-獎補助費-對國內團體之捐助</v>
      </c>
      <c r="L4191" s="140" t="str">
        <f t="shared" si="199"/>
        <v>提升準公共托嬰中心托育服務品質獎助</v>
      </c>
      <c r="M4191" s="40" t="str">
        <f t="shared" si="200"/>
        <v>臺中市私立兒晴托嬰中心楊靜芬</v>
      </c>
    </row>
    <row r="4192" spans="1:13" ht="75">
      <c r="A4192" s="102" t="s">
        <v>3955</v>
      </c>
      <c r="B4192" s="102" t="s">
        <v>3969</v>
      </c>
      <c r="C4192" s="102" t="s">
        <v>2943</v>
      </c>
      <c r="D4192" s="102" t="s">
        <v>2795</v>
      </c>
      <c r="E4192" s="103">
        <v>840</v>
      </c>
      <c r="F4192" s="104" t="s">
        <v>44</v>
      </c>
      <c r="G4192" s="106"/>
      <c r="H4192" s="76" t="s">
        <v>1</v>
      </c>
      <c r="I4192" s="105"/>
      <c r="K4192" s="140" t="str">
        <f t="shared" si="198"/>
        <v>社政業務-社會福利-青少年兒童福利-獎補助費-對國內團體之捐助</v>
      </c>
      <c r="L4192" s="140" t="str">
        <f t="shared" si="199"/>
        <v>提升準公共托嬰中心托育服務品質獎助</v>
      </c>
      <c r="M4192" s="40" t="str">
        <f t="shared" si="200"/>
        <v>臺中市私立滿果國際托嬰中心</v>
      </c>
    </row>
    <row r="4193" spans="1:13" ht="75">
      <c r="A4193" s="102" t="s">
        <v>3955</v>
      </c>
      <c r="B4193" s="102" t="s">
        <v>3969</v>
      </c>
      <c r="C4193" s="102" t="s">
        <v>4060</v>
      </c>
      <c r="D4193" s="102" t="s">
        <v>2795</v>
      </c>
      <c r="E4193" s="103">
        <v>137</v>
      </c>
      <c r="F4193" s="104" t="s">
        <v>44</v>
      </c>
      <c r="G4193" s="106"/>
      <c r="H4193" s="76" t="s">
        <v>1</v>
      </c>
      <c r="I4193" s="105"/>
      <c r="K4193" s="140" t="str">
        <f t="shared" si="198"/>
        <v>社政業務-社會福利-青少年兒童福利-獎補助費-對國內團體之捐助</v>
      </c>
      <c r="L4193" s="140" t="str">
        <f t="shared" si="199"/>
        <v>提升準公共托嬰中心托育服務品質獎助</v>
      </c>
      <c r="M4193" s="40" t="str">
        <f t="shared" si="200"/>
        <v>臺中市私立迦美地華德福托嬰中心</v>
      </c>
    </row>
    <row r="4194" spans="1:13" ht="75">
      <c r="A4194" s="102" t="s">
        <v>3955</v>
      </c>
      <c r="B4194" s="102" t="s">
        <v>3969</v>
      </c>
      <c r="C4194" s="102" t="s">
        <v>2976</v>
      </c>
      <c r="D4194" s="102" t="s">
        <v>2795</v>
      </c>
      <c r="E4194" s="103">
        <v>210</v>
      </c>
      <c r="F4194" s="104" t="s">
        <v>44</v>
      </c>
      <c r="G4194" s="106"/>
      <c r="H4194" s="76" t="s">
        <v>1</v>
      </c>
      <c r="I4194" s="105"/>
      <c r="K4194" s="140" t="str">
        <f t="shared" si="198"/>
        <v>社政業務-社會福利-青少年兒童福利-獎補助費-對國內團體之捐助</v>
      </c>
      <c r="L4194" s="140" t="str">
        <f t="shared" si="199"/>
        <v>提升準公共托嬰中心托育服務品質獎助</v>
      </c>
      <c r="M4194" s="40" t="str">
        <f t="shared" si="200"/>
        <v>臺中市私立樂芙兒經貿托嬰中心</v>
      </c>
    </row>
    <row r="4195" spans="1:13" ht="75">
      <c r="A4195" s="102" t="s">
        <v>3955</v>
      </c>
      <c r="B4195" s="102" t="s">
        <v>3969</v>
      </c>
      <c r="C4195" s="102" t="s">
        <v>3038</v>
      </c>
      <c r="D4195" s="102" t="s">
        <v>2795</v>
      </c>
      <c r="E4195" s="103">
        <v>757</v>
      </c>
      <c r="F4195" s="104" t="s">
        <v>44</v>
      </c>
      <c r="G4195" s="106"/>
      <c r="H4195" s="76" t="s">
        <v>1</v>
      </c>
      <c r="I4195" s="105"/>
      <c r="K4195" s="140" t="str">
        <f t="shared" si="198"/>
        <v>社政業務-社會福利-青少年兒童福利-獎補助費-對國內團體之捐助</v>
      </c>
      <c r="L4195" s="140" t="str">
        <f t="shared" si="199"/>
        <v>提升準公共托嬰中心托育服務品質獎助</v>
      </c>
      <c r="M4195" s="40" t="str">
        <f t="shared" si="200"/>
        <v>臺中市私立小熊多元智慧梧棲托嬰中心</v>
      </c>
    </row>
    <row r="4196" spans="1:13" ht="75">
      <c r="A4196" s="102" t="s">
        <v>3955</v>
      </c>
      <c r="B4196" s="102" t="s">
        <v>3969</v>
      </c>
      <c r="C4196" s="102" t="s">
        <v>2997</v>
      </c>
      <c r="D4196" s="102" t="s">
        <v>2795</v>
      </c>
      <c r="E4196" s="103">
        <v>547</v>
      </c>
      <c r="F4196" s="104" t="s">
        <v>44</v>
      </c>
      <c r="G4196" s="106"/>
      <c r="H4196" s="76" t="s">
        <v>1</v>
      </c>
      <c r="I4196" s="105"/>
      <c r="K4196" s="140" t="str">
        <f t="shared" si="198"/>
        <v>社政業務-社會福利-青少年兒童福利-獎補助費-對國內團體之捐助</v>
      </c>
      <c r="L4196" s="140" t="str">
        <f t="shared" si="199"/>
        <v>提升準公共托嬰中心托育服務品質獎助</v>
      </c>
      <c r="M4196" s="40" t="str">
        <f t="shared" si="200"/>
        <v>臺中市私立渤斯貝爾托嬰中心</v>
      </c>
    </row>
    <row r="4197" spans="1:13" ht="112.5">
      <c r="A4197" s="102" t="s">
        <v>3955</v>
      </c>
      <c r="B4197" s="102" t="s">
        <v>4047</v>
      </c>
      <c r="C4197" s="102" t="s">
        <v>3551</v>
      </c>
      <c r="D4197" s="102" t="s">
        <v>2795</v>
      </c>
      <c r="E4197" s="103">
        <v>142</v>
      </c>
      <c r="F4197" s="104" t="s">
        <v>44</v>
      </c>
      <c r="G4197" s="106"/>
      <c r="H4197" s="76" t="s">
        <v>1</v>
      </c>
      <c r="I4197" s="105"/>
      <c r="K4197" s="140" t="str">
        <f t="shared" si="198"/>
        <v>社政業務-社會福利-青少年兒童福利-獎補助費-對國內團體之捐助</v>
      </c>
      <c r="L4197" s="140" t="str">
        <f t="shared" si="199"/>
        <v>強化社會安全網第二期計畫-精進及擴充兒少家外安置資源方案特殊需求或身心障礙兒少照顧支援計畫</v>
      </c>
      <c r="M4197" s="40" t="str">
        <f t="shared" si="200"/>
        <v>財團法人天主教善牧社會福利基金會</v>
      </c>
    </row>
    <row r="4198" spans="1:13" ht="75">
      <c r="A4198" s="102" t="s">
        <v>3955</v>
      </c>
      <c r="B4198" s="102" t="s">
        <v>4061</v>
      </c>
      <c r="C4198" s="102" t="s">
        <v>4062</v>
      </c>
      <c r="D4198" s="102" t="s">
        <v>2795</v>
      </c>
      <c r="E4198" s="103">
        <v>160</v>
      </c>
      <c r="F4198" s="104" t="s">
        <v>44</v>
      </c>
      <c r="G4198" s="106"/>
      <c r="H4198" s="76" t="s">
        <v>1</v>
      </c>
      <c r="I4198" s="105"/>
      <c r="K4198" s="140" t="str">
        <f t="shared" si="198"/>
        <v>社政業務-社會福利-青少年兒童福利-獎補助費-對國內團體之捐助</v>
      </c>
      <c r="L4198" s="140" t="str">
        <f t="shared" si="199"/>
        <v>臺中市培植青少年適性發展方案</v>
      </c>
      <c r="M4198" s="40" t="str">
        <f t="shared" si="200"/>
        <v>財團法人迎曦教育基金會</v>
      </c>
    </row>
    <row r="4199" spans="1:13" ht="75">
      <c r="A4199" s="102" t="s">
        <v>3955</v>
      </c>
      <c r="B4199" s="102" t="s">
        <v>3969</v>
      </c>
      <c r="C4199" s="102" t="s">
        <v>3006</v>
      </c>
      <c r="D4199" s="102" t="s">
        <v>2795</v>
      </c>
      <c r="E4199" s="103">
        <v>50</v>
      </c>
      <c r="F4199" s="104" t="s">
        <v>44</v>
      </c>
      <c r="G4199" s="106"/>
      <c r="H4199" s="76" t="s">
        <v>1</v>
      </c>
      <c r="I4199" s="105"/>
      <c r="K4199" s="140" t="str">
        <f t="shared" si="198"/>
        <v>社政業務-社會福利-青少年兒童福利-獎補助費-對國內團體之捐助</v>
      </c>
      <c r="L4199" s="140" t="str">
        <f t="shared" si="199"/>
        <v>提升準公共托嬰中心托育服務品質獎助</v>
      </c>
      <c r="M4199" s="40" t="str">
        <f t="shared" si="200"/>
        <v>臺中市私立喜禾托嬰中心</v>
      </c>
    </row>
    <row r="4200" spans="1:13" ht="75">
      <c r="A4200" s="102" t="s">
        <v>3955</v>
      </c>
      <c r="B4200" s="102" t="s">
        <v>3969</v>
      </c>
      <c r="C4200" s="102" t="s">
        <v>2998</v>
      </c>
      <c r="D4200" s="102" t="s">
        <v>2795</v>
      </c>
      <c r="E4200" s="103">
        <v>46</v>
      </c>
      <c r="F4200" s="104" t="s">
        <v>44</v>
      </c>
      <c r="G4200" s="106"/>
      <c r="H4200" s="76" t="s">
        <v>1</v>
      </c>
      <c r="I4200" s="105"/>
      <c r="K4200" s="140" t="str">
        <f t="shared" si="198"/>
        <v>社政業務-社會福利-青少年兒童福利-獎補助費-對國內團體之捐助</v>
      </c>
      <c r="L4200" s="140" t="str">
        <f t="shared" si="199"/>
        <v>提升準公共托嬰中心托育服務品質獎助</v>
      </c>
      <c r="M4200" s="40" t="str">
        <f t="shared" si="200"/>
        <v>臺中市私立摩爾托嬰中心傅憲偉</v>
      </c>
    </row>
    <row r="4201" spans="1:13" ht="75">
      <c r="A4201" s="102" t="s">
        <v>3955</v>
      </c>
      <c r="B4201" s="102" t="s">
        <v>3969</v>
      </c>
      <c r="C4201" s="102" t="s">
        <v>4063</v>
      </c>
      <c r="D4201" s="102" t="s">
        <v>2795</v>
      </c>
      <c r="E4201" s="103">
        <v>72</v>
      </c>
      <c r="F4201" s="104" t="s">
        <v>44</v>
      </c>
      <c r="G4201" s="106"/>
      <c r="H4201" s="76" t="s">
        <v>1</v>
      </c>
      <c r="I4201" s="105"/>
      <c r="K4201" s="140" t="str">
        <f t="shared" si="198"/>
        <v>社政業務-社會福利-青少年兒童福利-獎補助費-對國內團體之捐助</v>
      </c>
      <c r="L4201" s="140" t="str">
        <f t="shared" si="199"/>
        <v>提升準公共托嬰中心托育服務品質獎助</v>
      </c>
      <c r="M4201" s="40" t="str">
        <f t="shared" si="200"/>
        <v>臺中市私立北屯城寶托嬰中心</v>
      </c>
    </row>
    <row r="4202" spans="1:13" ht="75">
      <c r="A4202" s="102" t="s">
        <v>3955</v>
      </c>
      <c r="B4202" s="102" t="s">
        <v>3969</v>
      </c>
      <c r="C4202" s="102" t="s">
        <v>4064</v>
      </c>
      <c r="D4202" s="102" t="s">
        <v>2795</v>
      </c>
      <c r="E4202" s="103">
        <v>26</v>
      </c>
      <c r="F4202" s="104" t="s">
        <v>44</v>
      </c>
      <c r="G4202" s="106"/>
      <c r="H4202" s="76" t="s">
        <v>1</v>
      </c>
      <c r="I4202" s="105"/>
      <c r="K4202" s="140" t="str">
        <f t="shared" si="198"/>
        <v>社政業務-社會福利-青少年兒童福利-獎補助費-對國內團體之捐助</v>
      </c>
      <c r="L4202" s="140" t="str">
        <f t="shared" si="199"/>
        <v>提升準公共托嬰中心托育服務品質獎助</v>
      </c>
      <c r="M4202" s="40" t="str">
        <f t="shared" si="200"/>
        <v>臺中市私立辛格兒托嬰中心</v>
      </c>
    </row>
    <row r="4203" spans="1:13" ht="75">
      <c r="A4203" s="102" t="s">
        <v>3955</v>
      </c>
      <c r="B4203" s="102" t="s">
        <v>3969</v>
      </c>
      <c r="C4203" s="102" t="s">
        <v>2997</v>
      </c>
      <c r="D4203" s="102" t="s">
        <v>2795</v>
      </c>
      <c r="E4203" s="103">
        <v>203</v>
      </c>
      <c r="F4203" s="104" t="s">
        <v>44</v>
      </c>
      <c r="G4203" s="106"/>
      <c r="H4203" s="76" t="s">
        <v>1</v>
      </c>
      <c r="I4203" s="105"/>
      <c r="K4203" s="140" t="str">
        <f t="shared" si="198"/>
        <v>社政業務-社會福利-青少年兒童福利-獎補助費-對國內團體之捐助</v>
      </c>
      <c r="L4203" s="140" t="str">
        <f t="shared" si="199"/>
        <v>提升準公共托嬰中心托育服務品質獎助</v>
      </c>
      <c r="M4203" s="40" t="str">
        <f t="shared" si="200"/>
        <v>臺中市私立渤斯貝爾托嬰中心</v>
      </c>
    </row>
    <row r="4204" spans="1:13" ht="75">
      <c r="A4204" s="102" t="s">
        <v>3955</v>
      </c>
      <c r="B4204" s="102" t="s">
        <v>3969</v>
      </c>
      <c r="C4204" s="102" t="s">
        <v>2997</v>
      </c>
      <c r="D4204" s="102" t="s">
        <v>2795</v>
      </c>
      <c r="E4204" s="65">
        <v>31</v>
      </c>
      <c r="F4204" s="104" t="s">
        <v>44</v>
      </c>
      <c r="G4204" s="106"/>
      <c r="H4204" s="76" t="s">
        <v>1</v>
      </c>
      <c r="I4204" s="105"/>
      <c r="K4204" s="140" t="str">
        <f t="shared" si="198"/>
        <v>社政業務-社會福利-青少年兒童福利-獎補助費-對國內團體之捐助</v>
      </c>
      <c r="L4204" s="140" t="str">
        <f t="shared" si="199"/>
        <v>提升準公共托嬰中心托育服務品質獎助</v>
      </c>
      <c r="M4204" s="40" t="str">
        <f t="shared" si="200"/>
        <v>臺中市私立渤斯貝爾托嬰中心</v>
      </c>
    </row>
    <row r="4205" spans="1:13" ht="75">
      <c r="A4205" s="102" t="s">
        <v>3955</v>
      </c>
      <c r="B4205" s="102" t="s">
        <v>3969</v>
      </c>
      <c r="C4205" s="102" t="s">
        <v>3020</v>
      </c>
      <c r="D4205" s="102" t="s">
        <v>2795</v>
      </c>
      <c r="E4205" s="103">
        <v>4</v>
      </c>
      <c r="F4205" s="104" t="s">
        <v>44</v>
      </c>
      <c r="G4205" s="106"/>
      <c r="H4205" s="76" t="s">
        <v>1</v>
      </c>
      <c r="I4205" s="105"/>
      <c r="K4205" s="140" t="str">
        <f t="shared" si="198"/>
        <v>社政業務-社會福利-青少年兒童福利-獎補助費-對國內團體之捐助</v>
      </c>
      <c r="L4205" s="140" t="str">
        <f t="shared" si="199"/>
        <v>提升準公共托嬰中心托育服務品質獎助</v>
      </c>
      <c r="M4205" s="40" t="str">
        <f t="shared" si="200"/>
        <v>臺中市私立育大托嬰中心</v>
      </c>
    </row>
    <row r="4206" spans="1:13" ht="75">
      <c r="A4206" s="102" t="s">
        <v>3955</v>
      </c>
      <c r="B4206" s="102" t="s">
        <v>3969</v>
      </c>
      <c r="C4206" s="102" t="s">
        <v>3038</v>
      </c>
      <c r="D4206" s="102" t="s">
        <v>2795</v>
      </c>
      <c r="E4206" s="103">
        <v>325</v>
      </c>
      <c r="F4206" s="104" t="s">
        <v>44</v>
      </c>
      <c r="G4206" s="106"/>
      <c r="H4206" s="76" t="s">
        <v>1</v>
      </c>
      <c r="I4206" s="105"/>
      <c r="K4206" s="140" t="str">
        <f t="shared" si="198"/>
        <v>社政業務-社會福利-青少年兒童福利-獎補助費-對國內團體之捐助</v>
      </c>
      <c r="L4206" s="140" t="str">
        <f t="shared" si="199"/>
        <v>提升準公共托嬰中心托育服務品質獎助</v>
      </c>
      <c r="M4206" s="40" t="str">
        <f t="shared" si="200"/>
        <v>臺中市私立小熊多元智慧梧棲托嬰中心</v>
      </c>
    </row>
    <row r="4207" spans="1:13" ht="75">
      <c r="A4207" s="102" t="s">
        <v>3955</v>
      </c>
      <c r="B4207" s="102" t="s">
        <v>3969</v>
      </c>
      <c r="C4207" s="102" t="s">
        <v>2943</v>
      </c>
      <c r="D4207" s="102" t="s">
        <v>2795</v>
      </c>
      <c r="E4207" s="103">
        <v>360</v>
      </c>
      <c r="F4207" s="104" t="s">
        <v>44</v>
      </c>
      <c r="G4207" s="106"/>
      <c r="H4207" s="76" t="s">
        <v>1</v>
      </c>
      <c r="I4207" s="105"/>
      <c r="K4207" s="140" t="str">
        <f t="shared" si="198"/>
        <v>社政業務-社會福利-青少年兒童福利-獎補助費-對國內團體之捐助</v>
      </c>
      <c r="L4207" s="140" t="str">
        <f t="shared" si="199"/>
        <v>提升準公共托嬰中心托育服務品質獎助</v>
      </c>
      <c r="M4207" s="40" t="str">
        <f t="shared" si="200"/>
        <v>臺中市私立滿果國際托嬰中心</v>
      </c>
    </row>
    <row r="4208" spans="1:13" ht="75">
      <c r="A4208" s="102" t="s">
        <v>3955</v>
      </c>
      <c r="B4208" s="102" t="s">
        <v>3969</v>
      </c>
      <c r="C4208" s="102" t="s">
        <v>2967</v>
      </c>
      <c r="D4208" s="102" t="s">
        <v>2795</v>
      </c>
      <c r="E4208" s="103">
        <v>149</v>
      </c>
      <c r="F4208" s="104" t="s">
        <v>44</v>
      </c>
      <c r="G4208" s="106"/>
      <c r="H4208" s="76" t="s">
        <v>1</v>
      </c>
      <c r="I4208" s="105"/>
      <c r="K4208" s="140" t="str">
        <f t="shared" si="198"/>
        <v>社政業務-社會福利-青少年兒童福利-獎補助費-對國內團體之捐助</v>
      </c>
      <c r="L4208" s="140" t="str">
        <f t="shared" si="199"/>
        <v>提升準公共托嬰中心托育服務品質獎助</v>
      </c>
      <c r="M4208" s="40" t="str">
        <f t="shared" si="200"/>
        <v>臺中市私立向日葵托嬰中心陳盈如</v>
      </c>
    </row>
    <row r="4209" spans="1:13" ht="75">
      <c r="A4209" s="102" t="s">
        <v>3955</v>
      </c>
      <c r="B4209" s="102" t="s">
        <v>3969</v>
      </c>
      <c r="C4209" s="102" t="s">
        <v>4056</v>
      </c>
      <c r="D4209" s="102" t="s">
        <v>2795</v>
      </c>
      <c r="E4209" s="103">
        <v>145</v>
      </c>
      <c r="F4209" s="104" t="s">
        <v>44</v>
      </c>
      <c r="G4209" s="106"/>
      <c r="H4209" s="76" t="s">
        <v>1</v>
      </c>
      <c r="I4209" s="105"/>
      <c r="K4209" s="140" t="str">
        <f t="shared" si="198"/>
        <v>社政業務-社會福利-青少年兒童福利-獎補助費-對國內團體之捐助</v>
      </c>
      <c r="L4209" s="140" t="str">
        <f t="shared" si="199"/>
        <v>提升準公共托嬰中心托育服務品質獎助</v>
      </c>
      <c r="M4209" s="40" t="str">
        <f t="shared" si="200"/>
        <v>臺中市私立桃太郎托嬰中心宋淑珍</v>
      </c>
    </row>
    <row r="4210" spans="1:13" ht="75">
      <c r="A4210" s="102" t="s">
        <v>3955</v>
      </c>
      <c r="B4210" s="102" t="s">
        <v>3969</v>
      </c>
      <c r="C4210" s="102" t="s">
        <v>4059</v>
      </c>
      <c r="D4210" s="102" t="s">
        <v>2795</v>
      </c>
      <c r="E4210" s="103">
        <v>116</v>
      </c>
      <c r="F4210" s="104" t="s">
        <v>44</v>
      </c>
      <c r="G4210" s="106"/>
      <c r="H4210" s="76" t="s">
        <v>1</v>
      </c>
      <c r="I4210" s="105"/>
      <c r="K4210" s="140" t="str">
        <f t="shared" si="198"/>
        <v>社政業務-社會福利-青少年兒童福利-獎補助費-對國內團體之捐助</v>
      </c>
      <c r="L4210" s="140" t="str">
        <f t="shared" si="199"/>
        <v>提升準公共托嬰中心托育服務品質獎助</v>
      </c>
      <c r="M4210" s="40" t="str">
        <f t="shared" si="200"/>
        <v>臺中市私立兒晴托嬰中心楊靜芬</v>
      </c>
    </row>
    <row r="4211" spans="1:13" ht="75">
      <c r="A4211" s="102" t="s">
        <v>3955</v>
      </c>
      <c r="B4211" s="102" t="s">
        <v>3969</v>
      </c>
      <c r="C4211" s="102" t="s">
        <v>4059</v>
      </c>
      <c r="D4211" s="102" t="s">
        <v>2795</v>
      </c>
      <c r="E4211" s="103">
        <v>91</v>
      </c>
      <c r="F4211" s="104" t="s">
        <v>44</v>
      </c>
      <c r="G4211" s="106"/>
      <c r="H4211" s="76" t="s">
        <v>1</v>
      </c>
      <c r="I4211" s="105"/>
      <c r="K4211" s="140" t="str">
        <f t="shared" si="198"/>
        <v>社政業務-社會福利-青少年兒童福利-獎補助費-對國內團體之捐助</v>
      </c>
      <c r="L4211" s="140" t="str">
        <f t="shared" si="199"/>
        <v>提升準公共托嬰中心托育服務品質獎助</v>
      </c>
      <c r="M4211" s="40" t="str">
        <f t="shared" si="200"/>
        <v>臺中市私立兒晴托嬰中心楊靜芬</v>
      </c>
    </row>
    <row r="4212" spans="1:13" ht="75">
      <c r="A4212" s="102" t="s">
        <v>3955</v>
      </c>
      <c r="B4212" s="102" t="s">
        <v>3969</v>
      </c>
      <c r="C4212" s="102" t="s">
        <v>3000</v>
      </c>
      <c r="D4212" s="102" t="s">
        <v>2795</v>
      </c>
      <c r="E4212" s="103">
        <v>175</v>
      </c>
      <c r="F4212" s="104" t="s">
        <v>44</v>
      </c>
      <c r="G4212" s="106"/>
      <c r="H4212" s="76" t="s">
        <v>1</v>
      </c>
      <c r="I4212" s="105"/>
      <c r="K4212" s="140" t="str">
        <f t="shared" si="198"/>
        <v>社政業務-社會福利-青少年兒童福利-獎補助費-對國內團體之捐助</v>
      </c>
      <c r="L4212" s="140" t="str">
        <f t="shared" si="199"/>
        <v>提升準公共托嬰中心托育服務品質獎助</v>
      </c>
      <c r="M4212" s="40" t="str">
        <f t="shared" si="200"/>
        <v>臺中市私立希望之丘托嬰中心</v>
      </c>
    </row>
    <row r="4213" spans="1:13" ht="75">
      <c r="A4213" s="102" t="s">
        <v>3955</v>
      </c>
      <c r="B4213" s="102" t="s">
        <v>3969</v>
      </c>
      <c r="C4213" s="102" t="s">
        <v>4058</v>
      </c>
      <c r="D4213" s="102" t="s">
        <v>2795</v>
      </c>
      <c r="E4213" s="103">
        <v>175</v>
      </c>
      <c r="F4213" s="104" t="s">
        <v>44</v>
      </c>
      <c r="G4213" s="106"/>
      <c r="H4213" s="76" t="s">
        <v>1</v>
      </c>
      <c r="I4213" s="105"/>
      <c r="K4213" s="140" t="str">
        <f t="shared" si="198"/>
        <v>社政業務-社會福利-青少年兒童福利-獎補助費-對國內團體之捐助</v>
      </c>
      <c r="L4213" s="140" t="str">
        <f t="shared" si="199"/>
        <v>提升準公共托嬰中心托育服務品質獎助</v>
      </c>
      <c r="M4213" s="40" t="str">
        <f t="shared" si="200"/>
        <v>臺中市私立快樂熊托嬰中心</v>
      </c>
    </row>
    <row r="4214" spans="1:13" ht="75">
      <c r="A4214" s="102" t="s">
        <v>3955</v>
      </c>
      <c r="B4214" s="102" t="s">
        <v>3969</v>
      </c>
      <c r="C4214" s="102" t="s">
        <v>2975</v>
      </c>
      <c r="D4214" s="102" t="s">
        <v>2795</v>
      </c>
      <c r="E4214" s="103">
        <v>149</v>
      </c>
      <c r="F4214" s="104" t="s">
        <v>44</v>
      </c>
      <c r="G4214" s="106"/>
      <c r="H4214" s="76" t="s">
        <v>1</v>
      </c>
      <c r="I4214" s="105"/>
      <c r="K4214" s="140" t="str">
        <f t="shared" si="198"/>
        <v>社政業務-社會福利-青少年兒童福利-獎補助費-對國內團體之捐助</v>
      </c>
      <c r="L4214" s="140" t="str">
        <f t="shared" si="199"/>
        <v>提升準公共托嬰中心托育服務品質獎助</v>
      </c>
      <c r="M4214" s="40" t="str">
        <f t="shared" si="200"/>
        <v>臺中市私立寶貝愛兒園托嬰中心周玉薰</v>
      </c>
    </row>
    <row r="4215" spans="1:13" ht="75">
      <c r="A4215" s="102" t="s">
        <v>3955</v>
      </c>
      <c r="B4215" s="102" t="s">
        <v>3969</v>
      </c>
      <c r="C4215" s="102" t="s">
        <v>4060</v>
      </c>
      <c r="D4215" s="102" t="s">
        <v>2795</v>
      </c>
      <c r="E4215" s="103">
        <v>59</v>
      </c>
      <c r="F4215" s="104" t="s">
        <v>44</v>
      </c>
      <c r="G4215" s="106"/>
      <c r="H4215" s="76" t="s">
        <v>1</v>
      </c>
      <c r="I4215" s="105"/>
      <c r="K4215" s="140" t="str">
        <f t="shared" si="198"/>
        <v>社政業務-社會福利-青少年兒童福利-獎補助費-對國內團體之捐助</v>
      </c>
      <c r="L4215" s="140" t="str">
        <f t="shared" si="199"/>
        <v>提升準公共托嬰中心托育服務品質獎助</v>
      </c>
      <c r="M4215" s="40" t="str">
        <f t="shared" si="200"/>
        <v>臺中市私立迦美地華德福托嬰中心</v>
      </c>
    </row>
    <row r="4216" spans="1:13" ht="75">
      <c r="A4216" s="102" t="s">
        <v>3955</v>
      </c>
      <c r="B4216" s="102" t="s">
        <v>3969</v>
      </c>
      <c r="C4216" s="102" t="s">
        <v>3022</v>
      </c>
      <c r="D4216" s="102" t="s">
        <v>2795</v>
      </c>
      <c r="E4216" s="65">
        <v>120</v>
      </c>
      <c r="F4216" s="104" t="s">
        <v>44</v>
      </c>
      <c r="G4216" s="106"/>
      <c r="H4216" s="76" t="s">
        <v>1</v>
      </c>
      <c r="I4216" s="105"/>
      <c r="K4216" s="140" t="str">
        <f t="shared" si="198"/>
        <v>社政業務-社會福利-青少年兒童福利-獎補助費-對國內團體之捐助</v>
      </c>
      <c r="L4216" s="140" t="str">
        <f t="shared" si="199"/>
        <v>提升準公共托嬰中心托育服務品質獎助</v>
      </c>
      <c r="M4216" s="40" t="str">
        <f t="shared" si="200"/>
        <v>臺中市私立小熊多元智慧烏日托嬰中心</v>
      </c>
    </row>
    <row r="4217" spans="1:13" ht="75">
      <c r="A4217" s="102" t="s">
        <v>3955</v>
      </c>
      <c r="B4217" s="102" t="s">
        <v>3969</v>
      </c>
      <c r="C4217" s="102" t="s">
        <v>3022</v>
      </c>
      <c r="D4217" s="102" t="s">
        <v>2795</v>
      </c>
      <c r="E4217" s="65">
        <v>51</v>
      </c>
      <c r="F4217" s="104" t="s">
        <v>44</v>
      </c>
      <c r="G4217" s="106"/>
      <c r="H4217" s="76" t="s">
        <v>1</v>
      </c>
      <c r="I4217" s="105"/>
      <c r="K4217" s="140" t="str">
        <f t="shared" si="198"/>
        <v>社政業務-社會福利-青少年兒童福利-獎補助費-對國內團體之捐助</v>
      </c>
      <c r="L4217" s="140" t="str">
        <f t="shared" si="199"/>
        <v>提升準公共托嬰中心托育服務品質獎助</v>
      </c>
      <c r="M4217" s="40" t="str">
        <f t="shared" si="200"/>
        <v>臺中市私立小熊多元智慧烏日托嬰中心</v>
      </c>
    </row>
    <row r="4218" spans="1:13" ht="75">
      <c r="A4218" s="102" t="s">
        <v>3955</v>
      </c>
      <c r="B4218" s="102" t="s">
        <v>3969</v>
      </c>
      <c r="C4218" s="102" t="s">
        <v>3961</v>
      </c>
      <c r="D4218" s="102" t="s">
        <v>2795</v>
      </c>
      <c r="E4218" s="103">
        <v>74</v>
      </c>
      <c r="F4218" s="104" t="s">
        <v>44</v>
      </c>
      <c r="G4218" s="106"/>
      <c r="H4218" s="76" t="s">
        <v>1</v>
      </c>
      <c r="I4218" s="105"/>
      <c r="K4218" s="140" t="str">
        <f t="shared" si="198"/>
        <v>社政業務-社會福利-青少年兒童福利-獎補助費-對國內團體之捐助</v>
      </c>
      <c r="L4218" s="140" t="str">
        <f t="shared" si="199"/>
        <v>提升準公共托嬰中心托育服務品質獎助</v>
      </c>
      <c r="M4218" s="40" t="str">
        <f t="shared" si="200"/>
        <v>臺中市私立德蕾莎托嬰中心于馨</v>
      </c>
    </row>
    <row r="4219" spans="1:13" ht="75">
      <c r="A4219" s="102" t="s">
        <v>3955</v>
      </c>
      <c r="B4219" s="102" t="s">
        <v>3969</v>
      </c>
      <c r="C4219" s="102" t="s">
        <v>3961</v>
      </c>
      <c r="D4219" s="102" t="s">
        <v>2795</v>
      </c>
      <c r="E4219" s="103">
        <v>40</v>
      </c>
      <c r="F4219" s="104" t="s">
        <v>44</v>
      </c>
      <c r="G4219" s="106"/>
      <c r="H4219" s="76" t="s">
        <v>1</v>
      </c>
      <c r="I4219" s="105"/>
      <c r="K4219" s="140" t="str">
        <f t="shared" si="198"/>
        <v>社政業務-社會福利-青少年兒童福利-獎補助費-對國內團體之捐助</v>
      </c>
      <c r="L4219" s="140" t="str">
        <f t="shared" si="199"/>
        <v>提升準公共托嬰中心托育服務品質獎助</v>
      </c>
      <c r="M4219" s="40" t="str">
        <f t="shared" si="200"/>
        <v>臺中市私立德蕾莎托嬰中心于馨</v>
      </c>
    </row>
    <row r="4220" spans="1:13" ht="75">
      <c r="A4220" s="102" t="s">
        <v>3955</v>
      </c>
      <c r="B4220" s="102" t="s">
        <v>3969</v>
      </c>
      <c r="C4220" s="102" t="s">
        <v>4055</v>
      </c>
      <c r="D4220" s="102" t="s">
        <v>2795</v>
      </c>
      <c r="E4220" s="103">
        <v>85</v>
      </c>
      <c r="F4220" s="104" t="s">
        <v>44</v>
      </c>
      <c r="G4220" s="106"/>
      <c r="H4220" s="76" t="s">
        <v>1</v>
      </c>
      <c r="I4220" s="105"/>
      <c r="K4220" s="140" t="str">
        <f t="shared" si="198"/>
        <v>社政業務-社會福利-青少年兒童福利-獎補助費-對國內團體之捐助</v>
      </c>
      <c r="L4220" s="140" t="str">
        <f t="shared" si="199"/>
        <v>提升準公共托嬰中心托育服務品質獎助</v>
      </c>
      <c r="M4220" s="40" t="str">
        <f t="shared" si="200"/>
        <v>臺中市私立一畝田托嬰中心</v>
      </c>
    </row>
    <row r="4221" spans="1:13" ht="75">
      <c r="A4221" s="102" t="s">
        <v>3955</v>
      </c>
      <c r="B4221" s="102" t="s">
        <v>3969</v>
      </c>
      <c r="C4221" s="102" t="s">
        <v>3571</v>
      </c>
      <c r="D4221" s="102" t="s">
        <v>2795</v>
      </c>
      <c r="E4221" s="103">
        <v>50</v>
      </c>
      <c r="F4221" s="104" t="s">
        <v>44</v>
      </c>
      <c r="G4221" s="106"/>
      <c r="H4221" s="76" t="s">
        <v>1</v>
      </c>
      <c r="I4221" s="105"/>
      <c r="K4221" s="140" t="str">
        <f t="shared" si="198"/>
        <v>社政業務-社會福利-青少年兒童福利-獎補助費-對國內團體之捐助</v>
      </c>
      <c r="L4221" s="140" t="str">
        <f t="shared" si="199"/>
        <v>提升準公共托嬰中心托育服務品質獎助</v>
      </c>
      <c r="M4221" s="40" t="str">
        <f t="shared" si="200"/>
        <v>臺中市私立子優托嬰中心</v>
      </c>
    </row>
    <row r="4222" spans="1:13" ht="75">
      <c r="A4222" s="102" t="s">
        <v>3955</v>
      </c>
      <c r="B4222" s="102" t="s">
        <v>3969</v>
      </c>
      <c r="C4222" s="102" t="s">
        <v>4057</v>
      </c>
      <c r="D4222" s="102" t="s">
        <v>2795</v>
      </c>
      <c r="E4222" s="103">
        <v>175</v>
      </c>
      <c r="F4222" s="104" t="s">
        <v>44</v>
      </c>
      <c r="G4222" s="106"/>
      <c r="H4222" s="76" t="s">
        <v>1</v>
      </c>
      <c r="I4222" s="105"/>
      <c r="K4222" s="140" t="str">
        <f t="shared" si="198"/>
        <v>社政業務-社會福利-青少年兒童福利-獎補助費-對國內團體之捐助</v>
      </c>
      <c r="L4222" s="140" t="str">
        <f t="shared" si="199"/>
        <v>提升準公共托嬰中心托育服務品質獎助</v>
      </c>
      <c r="M4222" s="40" t="str">
        <f t="shared" si="200"/>
        <v>臺中市私立小巨匠托嬰中心梁景誌</v>
      </c>
    </row>
    <row r="4223" spans="1:13" ht="75">
      <c r="A4223" s="102" t="s">
        <v>3955</v>
      </c>
      <c r="B4223" s="102" t="s">
        <v>3969</v>
      </c>
      <c r="C4223" s="102" t="s">
        <v>2976</v>
      </c>
      <c r="D4223" s="102" t="s">
        <v>2795</v>
      </c>
      <c r="E4223" s="103">
        <v>90</v>
      </c>
      <c r="F4223" s="104" t="s">
        <v>44</v>
      </c>
      <c r="G4223" s="106"/>
      <c r="H4223" s="76" t="s">
        <v>1</v>
      </c>
      <c r="I4223" s="105"/>
      <c r="K4223" s="140" t="str">
        <f t="shared" si="198"/>
        <v>社政業務-社會福利-青少年兒童福利-獎補助費-對國內團體之捐助</v>
      </c>
      <c r="L4223" s="140" t="str">
        <f t="shared" si="199"/>
        <v>提升準公共托嬰中心托育服務品質獎助</v>
      </c>
      <c r="M4223" s="40" t="str">
        <f t="shared" si="200"/>
        <v>臺中市私立樂芙兒經貿托嬰中心</v>
      </c>
    </row>
    <row r="4224" spans="1:13" ht="75">
      <c r="A4224" s="102" t="s">
        <v>3955</v>
      </c>
      <c r="B4224" s="102" t="s">
        <v>3969</v>
      </c>
      <c r="C4224" s="102" t="s">
        <v>3003</v>
      </c>
      <c r="D4224" s="102" t="s">
        <v>2795</v>
      </c>
      <c r="E4224" s="103">
        <v>116</v>
      </c>
      <c r="F4224" s="104" t="s">
        <v>44</v>
      </c>
      <c r="G4224" s="106"/>
      <c r="H4224" s="76" t="s">
        <v>1</v>
      </c>
      <c r="I4224" s="105"/>
      <c r="K4224" s="140" t="str">
        <f t="shared" si="198"/>
        <v>社政業務-社會福利-青少年兒童福利-獎補助費-對國內團體之捐助</v>
      </c>
      <c r="L4224" s="140" t="str">
        <f t="shared" si="199"/>
        <v>提升準公共托嬰中心托育服務品質獎助</v>
      </c>
      <c r="M4224" s="40" t="str">
        <f t="shared" si="200"/>
        <v>臺中市私立喬凱立托嬰中心黃采芝</v>
      </c>
    </row>
    <row r="4225" spans="1:13" ht="75">
      <c r="A4225" s="102" t="s">
        <v>3955</v>
      </c>
      <c r="B4225" s="102" t="s">
        <v>3969</v>
      </c>
      <c r="C4225" s="102" t="s">
        <v>3003</v>
      </c>
      <c r="D4225" s="102" t="s">
        <v>2795</v>
      </c>
      <c r="E4225" s="103">
        <v>44</v>
      </c>
      <c r="F4225" s="104" t="s">
        <v>44</v>
      </c>
      <c r="G4225" s="106"/>
      <c r="H4225" s="76" t="s">
        <v>1</v>
      </c>
      <c r="I4225" s="105"/>
      <c r="K4225" s="140" t="str">
        <f t="shared" si="198"/>
        <v>社政業務-社會福利-青少年兒童福利-獎補助費-對國內團體之捐助</v>
      </c>
      <c r="L4225" s="140" t="str">
        <f t="shared" si="199"/>
        <v>提升準公共托嬰中心托育服務品質獎助</v>
      </c>
      <c r="M4225" s="40" t="str">
        <f t="shared" si="200"/>
        <v>臺中市私立喬凱立托嬰中心黃采芝</v>
      </c>
    </row>
    <row r="4226" spans="1:13" ht="75">
      <c r="A4226" s="102" t="s">
        <v>3955</v>
      </c>
      <c r="B4226" s="102" t="s">
        <v>3969</v>
      </c>
      <c r="C4226" s="102" t="s">
        <v>2991</v>
      </c>
      <c r="D4226" s="102" t="s">
        <v>2795</v>
      </c>
      <c r="E4226" s="103">
        <v>118</v>
      </c>
      <c r="F4226" s="104" t="s">
        <v>44</v>
      </c>
      <c r="G4226" s="106"/>
      <c r="H4226" s="76" t="s">
        <v>1</v>
      </c>
      <c r="I4226" s="105"/>
      <c r="K4226" s="140" t="str">
        <f t="shared" si="198"/>
        <v>社政業務-社會福利-青少年兒童福利-獎補助費-對國內團體之捐助</v>
      </c>
      <c r="L4226" s="140" t="str">
        <f t="shared" si="199"/>
        <v>提升準公共托嬰中心托育服務品質獎助</v>
      </c>
      <c r="M4226" s="40" t="str">
        <f t="shared" si="200"/>
        <v>臺中市私立艾娃托嬰中心</v>
      </c>
    </row>
    <row r="4227" spans="1:13" ht="75">
      <c r="A4227" s="102" t="s">
        <v>3955</v>
      </c>
      <c r="B4227" s="102" t="s">
        <v>3969</v>
      </c>
      <c r="C4227" s="102" t="s">
        <v>2992</v>
      </c>
      <c r="D4227" s="102" t="s">
        <v>2795</v>
      </c>
      <c r="E4227" s="103">
        <v>45</v>
      </c>
      <c r="F4227" s="104" t="s">
        <v>44</v>
      </c>
      <c r="G4227" s="106"/>
      <c r="H4227" s="76" t="s">
        <v>1</v>
      </c>
      <c r="I4227" s="105"/>
      <c r="K4227" s="140" t="str">
        <f t="shared" si="198"/>
        <v>社政業務-社會福利-青少年兒童福利-獎補助費-對國內團體之捐助</v>
      </c>
      <c r="L4227" s="140" t="str">
        <f t="shared" si="199"/>
        <v>提升準公共托嬰中心托育服務品質獎助</v>
      </c>
      <c r="M4227" s="40" t="str">
        <f t="shared" si="200"/>
        <v>臺中市私立1000天育兒托嬰中心</v>
      </c>
    </row>
    <row r="4228" spans="1:13" ht="75">
      <c r="A4228" s="102" t="s">
        <v>3955</v>
      </c>
      <c r="B4228" s="102" t="s">
        <v>3969</v>
      </c>
      <c r="C4228" s="102" t="s">
        <v>2992</v>
      </c>
      <c r="D4228" s="102" t="s">
        <v>2795</v>
      </c>
      <c r="E4228" s="103">
        <v>55</v>
      </c>
      <c r="F4228" s="104" t="s">
        <v>44</v>
      </c>
      <c r="G4228" s="106"/>
      <c r="H4228" s="76" t="s">
        <v>1</v>
      </c>
      <c r="I4228" s="105"/>
      <c r="K4228" s="140" t="str">
        <f t="shared" ref="K4228:K4291" si="201">A4228</f>
        <v>社政業務-社會福利-青少年兒童福利-獎補助費-對國內團體之捐助</v>
      </c>
      <c r="L4228" s="140" t="str">
        <f t="shared" ref="L4228:L4291" si="202">B4228</f>
        <v>提升準公共托嬰中心托育服務品質獎助</v>
      </c>
      <c r="M4228" s="40" t="str">
        <f t="shared" ref="M4228:M4291" si="203">C4228</f>
        <v>臺中市私立1000天育兒托嬰中心</v>
      </c>
    </row>
    <row r="4229" spans="1:13" ht="75">
      <c r="A4229" s="102" t="s">
        <v>3955</v>
      </c>
      <c r="B4229" s="102" t="s">
        <v>3969</v>
      </c>
      <c r="C4229" s="102" t="s">
        <v>3002</v>
      </c>
      <c r="D4229" s="102" t="s">
        <v>2795</v>
      </c>
      <c r="E4229" s="103">
        <v>147</v>
      </c>
      <c r="F4229" s="104" t="s">
        <v>44</v>
      </c>
      <c r="G4229" s="106"/>
      <c r="H4229" s="76" t="s">
        <v>1</v>
      </c>
      <c r="I4229" s="105"/>
      <c r="K4229" s="140" t="str">
        <f t="shared" si="201"/>
        <v>社政業務-社會福利-青少年兒童福利-獎補助費-對國內團體之捐助</v>
      </c>
      <c r="L4229" s="140" t="str">
        <f t="shared" si="202"/>
        <v>提升準公共托嬰中心托育服務品質獎助</v>
      </c>
      <c r="M4229" s="40" t="str">
        <f t="shared" si="203"/>
        <v>臺中市私立約克托嬰中心周玉薰</v>
      </c>
    </row>
    <row r="4230" spans="1:13" ht="75">
      <c r="A4230" s="102" t="s">
        <v>3955</v>
      </c>
      <c r="B4230" s="102" t="s">
        <v>3969</v>
      </c>
      <c r="C4230" s="102" t="s">
        <v>2985</v>
      </c>
      <c r="D4230" s="102" t="s">
        <v>2795</v>
      </c>
      <c r="E4230" s="103">
        <v>150</v>
      </c>
      <c r="F4230" s="104" t="s">
        <v>44</v>
      </c>
      <c r="G4230" s="106"/>
      <c r="H4230" s="76" t="s">
        <v>1</v>
      </c>
      <c r="I4230" s="105"/>
      <c r="K4230" s="140" t="str">
        <f t="shared" si="201"/>
        <v>社政業務-社會福利-青少年兒童福利-獎補助費-對國內團體之捐助</v>
      </c>
      <c r="L4230" s="140" t="str">
        <f t="shared" si="202"/>
        <v>提升準公共托嬰中心托育服務品質獎助</v>
      </c>
      <c r="M4230" s="40" t="str">
        <f t="shared" si="203"/>
        <v>臺中市私立樂芙兒托嬰中心陳韋汝</v>
      </c>
    </row>
    <row r="4231" spans="1:13" ht="75">
      <c r="A4231" s="102" t="s">
        <v>3955</v>
      </c>
      <c r="B4231" s="102" t="s">
        <v>3969</v>
      </c>
      <c r="C4231" s="102" t="s">
        <v>2949</v>
      </c>
      <c r="D4231" s="102" t="s">
        <v>2795</v>
      </c>
      <c r="E4231" s="103">
        <v>31</v>
      </c>
      <c r="F4231" s="104" t="s">
        <v>44</v>
      </c>
      <c r="G4231" s="106"/>
      <c r="H4231" s="76" t="s">
        <v>1</v>
      </c>
      <c r="I4231" s="105"/>
      <c r="K4231" s="140" t="str">
        <f t="shared" si="201"/>
        <v>社政業務-社會福利-青少年兒童福利-獎補助費-對國內團體之捐助</v>
      </c>
      <c r="L4231" s="140" t="str">
        <f t="shared" si="202"/>
        <v>提升準公共托嬰中心托育服務品質獎助</v>
      </c>
      <c r="M4231" s="40" t="str">
        <f t="shared" si="203"/>
        <v>臺中市私立小腳ㄚ托嬰中心</v>
      </c>
    </row>
    <row r="4232" spans="1:13" ht="75">
      <c r="A4232" s="102" t="s">
        <v>3955</v>
      </c>
      <c r="B4232" s="102" t="s">
        <v>3969</v>
      </c>
      <c r="C4232" s="102" t="s">
        <v>2949</v>
      </c>
      <c r="D4232" s="102" t="s">
        <v>2795</v>
      </c>
      <c r="E4232" s="103">
        <v>17</v>
      </c>
      <c r="F4232" s="104" t="s">
        <v>44</v>
      </c>
      <c r="G4232" s="106"/>
      <c r="H4232" s="76" t="s">
        <v>1</v>
      </c>
      <c r="I4232" s="105"/>
      <c r="K4232" s="140" t="str">
        <f t="shared" si="201"/>
        <v>社政業務-社會福利-青少年兒童福利-獎補助費-對國內團體之捐助</v>
      </c>
      <c r="L4232" s="140" t="str">
        <f t="shared" si="202"/>
        <v>提升準公共托嬰中心托育服務品質獎助</v>
      </c>
      <c r="M4232" s="40" t="str">
        <f t="shared" si="203"/>
        <v>臺中市私立小腳ㄚ托嬰中心</v>
      </c>
    </row>
    <row r="4233" spans="1:13" ht="93.75">
      <c r="A4233" s="102" t="s">
        <v>3955</v>
      </c>
      <c r="B4233" s="102" t="s">
        <v>4065</v>
      </c>
      <c r="C4233" s="102" t="s">
        <v>4053</v>
      </c>
      <c r="D4233" s="102" t="s">
        <v>2795</v>
      </c>
      <c r="E4233" s="103">
        <v>8</v>
      </c>
      <c r="F4233" s="104" t="s">
        <v>44</v>
      </c>
      <c r="G4233" s="106"/>
      <c r="H4233" s="76" t="s">
        <v>1</v>
      </c>
      <c r="I4233" s="105"/>
      <c r="K4233" s="140" t="str">
        <f t="shared" si="201"/>
        <v>社政業務-社會福利-青少年兒童福利-獎補助費-對國內團體之捐助</v>
      </c>
      <c r="L4233" s="140" t="str">
        <f t="shared" si="202"/>
        <v>強化社會安全網第二期計畫精進及擴充兒少家外安置資源方案照顧分級補助</v>
      </c>
      <c r="M4233" s="40" t="str">
        <f t="shared" si="203"/>
        <v>財團法人基督教芥菜種會</v>
      </c>
    </row>
    <row r="4234" spans="1:13" ht="112.5">
      <c r="A4234" s="102" t="s">
        <v>3955</v>
      </c>
      <c r="B4234" s="102" t="s">
        <v>4047</v>
      </c>
      <c r="C4234" s="102" t="s">
        <v>4066</v>
      </c>
      <c r="D4234" s="102" t="s">
        <v>2795</v>
      </c>
      <c r="E4234" s="103">
        <v>8</v>
      </c>
      <c r="F4234" s="104" t="s">
        <v>44</v>
      </c>
      <c r="G4234" s="106"/>
      <c r="H4234" s="76" t="s">
        <v>1</v>
      </c>
      <c r="I4234" s="105"/>
      <c r="K4234" s="140" t="str">
        <f t="shared" si="201"/>
        <v>社政業務-社會福利-青少年兒童福利-獎補助費-對國內團體之捐助</v>
      </c>
      <c r="L4234" s="140" t="str">
        <f t="shared" si="202"/>
        <v>強化社會安全網第二期計畫-精進及擴充兒少家外安置資源方案特殊需求或身心障礙兒少照顧支援計畫</v>
      </c>
      <c r="M4234" s="40" t="str">
        <f t="shared" si="203"/>
        <v>財團法人馨園護理之家董事長張德旺</v>
      </c>
    </row>
    <row r="4235" spans="1:13" ht="112.5">
      <c r="A4235" s="102" t="s">
        <v>3955</v>
      </c>
      <c r="B4235" s="102" t="s">
        <v>4047</v>
      </c>
      <c r="C4235" s="102" t="s">
        <v>3551</v>
      </c>
      <c r="D4235" s="102" t="s">
        <v>2795</v>
      </c>
      <c r="E4235" s="103">
        <v>10</v>
      </c>
      <c r="F4235" s="104" t="s">
        <v>44</v>
      </c>
      <c r="G4235" s="106"/>
      <c r="H4235" s="76" t="s">
        <v>1</v>
      </c>
      <c r="I4235" s="105"/>
      <c r="K4235" s="140" t="str">
        <f t="shared" si="201"/>
        <v>社政業務-社會福利-青少年兒童福利-獎補助費-對國內團體之捐助</v>
      </c>
      <c r="L4235" s="140" t="str">
        <f t="shared" si="202"/>
        <v>強化社會安全網第二期計畫-精進及擴充兒少家外安置資源方案特殊需求或身心障礙兒少照顧支援計畫</v>
      </c>
      <c r="M4235" s="40" t="str">
        <f t="shared" si="203"/>
        <v>財團法人天主教善牧社會福利基金會</v>
      </c>
    </row>
    <row r="4236" spans="1:13" ht="75">
      <c r="A4236" s="102" t="s">
        <v>3955</v>
      </c>
      <c r="B4236" s="102" t="s">
        <v>3992</v>
      </c>
      <c r="C4236" s="102" t="s">
        <v>3977</v>
      </c>
      <c r="D4236" s="102" t="s">
        <v>2795</v>
      </c>
      <c r="E4236" s="103">
        <v>46</v>
      </c>
      <c r="F4236" s="104" t="s">
        <v>44</v>
      </c>
      <c r="G4236" s="106"/>
      <c r="H4236" s="76" t="s">
        <v>1</v>
      </c>
      <c r="I4236" s="105"/>
      <c r="K4236" s="140" t="str">
        <f t="shared" si="201"/>
        <v>社政業務-社會福利-青少年兒童福利-獎補助費-對國內團體之捐助</v>
      </c>
      <c r="L4236" s="140" t="str">
        <f t="shared" si="202"/>
        <v>臺中市西區Mini親子館</v>
      </c>
      <c r="M4236" s="40" t="str">
        <f t="shared" si="203"/>
        <v>社團法人臺中市香柏木健康關懷協會</v>
      </c>
    </row>
    <row r="4237" spans="1:13" ht="75">
      <c r="A4237" s="102" t="s">
        <v>3955</v>
      </c>
      <c r="B4237" s="102" t="s">
        <v>4067</v>
      </c>
      <c r="C4237" s="102" t="s">
        <v>3103</v>
      </c>
      <c r="D4237" s="102" t="s">
        <v>2795</v>
      </c>
      <c r="E4237" s="103">
        <v>170</v>
      </c>
      <c r="F4237" s="104" t="s">
        <v>44</v>
      </c>
      <c r="G4237" s="106"/>
      <c r="H4237" s="76" t="s">
        <v>1</v>
      </c>
      <c r="I4237" s="105"/>
      <c r="K4237" s="140" t="str">
        <f t="shared" si="201"/>
        <v>社政業務-社會福利-青少年兒童福利-獎補助費-對國內團體之捐助</v>
      </c>
      <c r="L4237" s="140" t="str">
        <f t="shared" si="202"/>
        <v>臺中市大里區培植青少年適性發展方案</v>
      </c>
      <c r="M4237" s="40" t="str">
        <f t="shared" si="203"/>
        <v>社團法人台灣基督教好牧人全人關顧協會</v>
      </c>
    </row>
    <row r="4238" spans="1:13" ht="112.5">
      <c r="A4238" s="102" t="s">
        <v>3955</v>
      </c>
      <c r="B4238" s="102" t="s">
        <v>4047</v>
      </c>
      <c r="C4238" s="102" t="s">
        <v>4068</v>
      </c>
      <c r="D4238" s="102" t="s">
        <v>2795</v>
      </c>
      <c r="E4238" s="103">
        <v>869</v>
      </c>
      <c r="F4238" s="104" t="s">
        <v>44</v>
      </c>
      <c r="G4238" s="106"/>
      <c r="H4238" s="76" t="s">
        <v>1</v>
      </c>
      <c r="I4238" s="105"/>
      <c r="K4238" s="140" t="str">
        <f t="shared" si="201"/>
        <v>社政業務-社會福利-青少年兒童福利-獎補助費-對國內團體之捐助</v>
      </c>
      <c r="L4238" s="140" t="str">
        <f t="shared" si="202"/>
        <v>強化社會安全網第二期計畫-精進及擴充兒少家外安置資源方案特殊需求或身心障礙兒少照顧支援計畫</v>
      </c>
      <c r="M4238" s="40" t="str">
        <f t="shared" si="203"/>
        <v>財團法人大甲媽社會福利基金會附設臺中市私立鎮瀾兒童家園</v>
      </c>
    </row>
    <row r="4239" spans="1:13" ht="112.5">
      <c r="A4239" s="102" t="s">
        <v>3955</v>
      </c>
      <c r="B4239" s="102" t="s">
        <v>4047</v>
      </c>
      <c r="C4239" s="102" t="s">
        <v>4066</v>
      </c>
      <c r="D4239" s="102" t="s">
        <v>2795</v>
      </c>
      <c r="E4239" s="103">
        <v>4</v>
      </c>
      <c r="F4239" s="104" t="s">
        <v>44</v>
      </c>
      <c r="G4239" s="106"/>
      <c r="H4239" s="76" t="s">
        <v>1</v>
      </c>
      <c r="I4239" s="105"/>
      <c r="K4239" s="140" t="str">
        <f t="shared" si="201"/>
        <v>社政業務-社會福利-青少年兒童福利-獎補助費-對國內團體之捐助</v>
      </c>
      <c r="L4239" s="140" t="str">
        <f t="shared" si="202"/>
        <v>強化社會安全網第二期計畫-精進及擴充兒少家外安置資源方案特殊需求或身心障礙兒少照顧支援計畫</v>
      </c>
      <c r="M4239" s="40" t="str">
        <f t="shared" si="203"/>
        <v>財團法人馨園護理之家董事長張德旺</v>
      </c>
    </row>
    <row r="4240" spans="1:13" ht="75">
      <c r="A4240" s="102" t="s">
        <v>3955</v>
      </c>
      <c r="B4240" s="102" t="s">
        <v>4069</v>
      </c>
      <c r="C4240" s="102" t="s">
        <v>4070</v>
      </c>
      <c r="D4240" s="102" t="s">
        <v>2795</v>
      </c>
      <c r="E4240" s="103">
        <v>140</v>
      </c>
      <c r="F4240" s="104" t="s">
        <v>44</v>
      </c>
      <c r="G4240" s="106"/>
      <c r="H4240" s="76" t="s">
        <v>1</v>
      </c>
      <c r="I4240" s="105"/>
      <c r="K4240" s="140" t="str">
        <f t="shared" si="201"/>
        <v>社政業務-社會福利-青少年兒童福利-獎補助費-對國內團體之捐助</v>
      </c>
      <c r="L4240" s="140" t="str">
        <f t="shared" si="202"/>
        <v>臺中市東勢區培植少年多元適性發展方案</v>
      </c>
      <c r="M4240" s="40" t="str">
        <f t="shared" si="203"/>
        <v>臺中市谷中百合全人關懷協會 汪君佑</v>
      </c>
    </row>
    <row r="4241" spans="1:13" ht="112.5">
      <c r="A4241" s="102" t="s">
        <v>3955</v>
      </c>
      <c r="B4241" s="102" t="s">
        <v>4047</v>
      </c>
      <c r="C4241" s="102" t="s">
        <v>4068</v>
      </c>
      <c r="D4241" s="102" t="s">
        <v>2795</v>
      </c>
      <c r="E4241" s="103">
        <v>121</v>
      </c>
      <c r="F4241" s="104" t="s">
        <v>44</v>
      </c>
      <c r="G4241" s="106"/>
      <c r="H4241" s="76" t="s">
        <v>1</v>
      </c>
      <c r="I4241" s="105"/>
      <c r="K4241" s="140" t="str">
        <f t="shared" si="201"/>
        <v>社政業務-社會福利-青少年兒童福利-獎補助費-對國內團體之捐助</v>
      </c>
      <c r="L4241" s="140" t="str">
        <f t="shared" si="202"/>
        <v>強化社會安全網第二期計畫-精進及擴充兒少家外安置資源方案特殊需求或身心障礙兒少照顧支援計畫</v>
      </c>
      <c r="M4241" s="40" t="str">
        <f t="shared" si="203"/>
        <v>財團法人大甲媽社會福利基金會附設臺中市私立鎮瀾兒童家園</v>
      </c>
    </row>
    <row r="4242" spans="1:13" ht="75">
      <c r="A4242" s="102" t="s">
        <v>3955</v>
      </c>
      <c r="B4242" s="102" t="s">
        <v>4071</v>
      </c>
      <c r="C4242" s="102" t="s">
        <v>3600</v>
      </c>
      <c r="D4242" s="102" t="s">
        <v>2795</v>
      </c>
      <c r="E4242" s="103">
        <v>146</v>
      </c>
      <c r="F4242" s="104" t="s">
        <v>44</v>
      </c>
      <c r="G4242" s="106"/>
      <c r="H4242" s="76" t="s">
        <v>1</v>
      </c>
      <c r="I4242" s="105"/>
      <c r="K4242" s="140" t="str">
        <f t="shared" si="201"/>
        <v>社政業務-社會福利-青少年兒童福利-獎補助費-對國內團體之捐助</v>
      </c>
      <c r="L4242" s="140" t="str">
        <f t="shared" si="202"/>
        <v>臺中市大肚區培植少年多元適性發展方案</v>
      </c>
      <c r="M4242" s="40" t="str">
        <f t="shared" si="203"/>
        <v>社團法人臺中市天恩社區關懷協會</v>
      </c>
    </row>
    <row r="4243" spans="1:13" ht="75">
      <c r="A4243" s="102" t="s">
        <v>3955</v>
      </c>
      <c r="B4243" s="102" t="s">
        <v>3984</v>
      </c>
      <c r="C4243" s="102" t="s">
        <v>3558</v>
      </c>
      <c r="D4243" s="102" t="s">
        <v>2795</v>
      </c>
      <c r="E4243" s="103">
        <v>156</v>
      </c>
      <c r="F4243" s="104" t="s">
        <v>44</v>
      </c>
      <c r="G4243" s="106"/>
      <c r="H4243" s="76" t="s">
        <v>1</v>
      </c>
      <c r="I4243" s="105"/>
      <c r="K4243" s="140" t="str">
        <f t="shared" si="201"/>
        <v>社政業務-社會福利-青少年兒童福利-獎補助費-對國內團體之捐助</v>
      </c>
      <c r="L4243" s="140" t="str">
        <f t="shared" si="202"/>
        <v>臺中市沙鹿區小衛星-113年兒少及家庭社區支持服務方案</v>
      </c>
      <c r="M4243" s="40" t="str">
        <f t="shared" si="203"/>
        <v>社團法人中華漢翔百元扶幼協會</v>
      </c>
    </row>
    <row r="4244" spans="1:13" ht="75">
      <c r="A4244" s="102" t="s">
        <v>3955</v>
      </c>
      <c r="B4244" s="102" t="s">
        <v>3984</v>
      </c>
      <c r="C4244" s="102" t="s">
        <v>3558</v>
      </c>
      <c r="D4244" s="102" t="s">
        <v>2795</v>
      </c>
      <c r="E4244" s="103">
        <v>110</v>
      </c>
      <c r="F4244" s="104" t="s">
        <v>44</v>
      </c>
      <c r="G4244" s="106"/>
      <c r="H4244" s="76" t="s">
        <v>1</v>
      </c>
      <c r="I4244" s="105"/>
      <c r="K4244" s="140" t="str">
        <f t="shared" si="201"/>
        <v>社政業務-社會福利-青少年兒童福利-獎補助費-對國內團體之捐助</v>
      </c>
      <c r="L4244" s="140" t="str">
        <f t="shared" si="202"/>
        <v>臺中市沙鹿區小衛星-113年兒少及家庭社區支持服務方案</v>
      </c>
      <c r="M4244" s="40" t="str">
        <f t="shared" si="203"/>
        <v>社團法人中華漢翔百元扶幼協會</v>
      </c>
    </row>
    <row r="4245" spans="1:13" ht="75">
      <c r="A4245" s="102" t="s">
        <v>3955</v>
      </c>
      <c r="B4245" s="102" t="s">
        <v>3985</v>
      </c>
      <c r="C4245" s="102" t="s">
        <v>2592</v>
      </c>
      <c r="D4245" s="102" t="s">
        <v>2795</v>
      </c>
      <c r="E4245" s="103">
        <v>47</v>
      </c>
      <c r="F4245" s="104" t="s">
        <v>44</v>
      </c>
      <c r="G4245" s="106"/>
      <c r="H4245" s="76" t="s">
        <v>1</v>
      </c>
      <c r="I4245" s="105"/>
      <c r="K4245" s="140" t="str">
        <f t="shared" si="201"/>
        <v>社政業務-社會福利-青少年兒童福利-獎補助費-對國內團體之捐助</v>
      </c>
      <c r="L4245" s="140" t="str">
        <f t="shared" si="202"/>
        <v>臺中市霧峰區小衛星-113年兒少及家庭社區支持服務方案</v>
      </c>
      <c r="M4245" s="40" t="str">
        <f t="shared" si="203"/>
        <v>臺中市霧峰區丁台社區發展協會</v>
      </c>
    </row>
    <row r="4246" spans="1:13" ht="75">
      <c r="A4246" s="102" t="s">
        <v>3955</v>
      </c>
      <c r="B4246" s="102" t="s">
        <v>3985</v>
      </c>
      <c r="C4246" s="102" t="s">
        <v>2592</v>
      </c>
      <c r="D4246" s="102" t="s">
        <v>2795</v>
      </c>
      <c r="E4246" s="65">
        <v>165</v>
      </c>
      <c r="F4246" s="104" t="s">
        <v>44</v>
      </c>
      <c r="G4246" s="106"/>
      <c r="H4246" s="76" t="s">
        <v>1</v>
      </c>
      <c r="I4246" s="105"/>
      <c r="K4246" s="140" t="str">
        <f t="shared" si="201"/>
        <v>社政業務-社會福利-青少年兒童福利-獎補助費-對國內團體之捐助</v>
      </c>
      <c r="L4246" s="140" t="str">
        <f t="shared" si="202"/>
        <v>臺中市霧峰區小衛星-113年兒少及家庭社區支持服務方案</v>
      </c>
      <c r="M4246" s="40" t="str">
        <f t="shared" si="203"/>
        <v>臺中市霧峰區丁台社區發展協會</v>
      </c>
    </row>
    <row r="4247" spans="1:13" ht="75">
      <c r="A4247" s="102" t="s">
        <v>3955</v>
      </c>
      <c r="B4247" s="102" t="s">
        <v>3972</v>
      </c>
      <c r="C4247" s="102" t="s">
        <v>3109</v>
      </c>
      <c r="D4247" s="102" t="s">
        <v>2795</v>
      </c>
      <c r="E4247" s="103">
        <v>150</v>
      </c>
      <c r="F4247" s="104" t="s">
        <v>44</v>
      </c>
      <c r="G4247" s="106"/>
      <c r="H4247" s="76" t="s">
        <v>1</v>
      </c>
      <c r="I4247" s="105"/>
      <c r="K4247" s="140" t="str">
        <f t="shared" si="201"/>
        <v>社政業務-社會福利-青少年兒童福利-獎補助費-對國內團體之捐助</v>
      </c>
      <c r="L4247" s="140" t="str">
        <f t="shared" si="202"/>
        <v>臺中市北區、太平區小衛星-113年兒少及家庭社區支持服務方案</v>
      </c>
      <c r="M4247" s="40" t="str">
        <f t="shared" si="203"/>
        <v>社團法人中華傳愛社區服務協會</v>
      </c>
    </row>
    <row r="4248" spans="1:13" ht="75">
      <c r="A4248" s="102" t="s">
        <v>3955</v>
      </c>
      <c r="B4248" s="102" t="s">
        <v>3972</v>
      </c>
      <c r="C4248" s="102" t="s">
        <v>3109</v>
      </c>
      <c r="D4248" s="102" t="s">
        <v>2795</v>
      </c>
      <c r="E4248" s="103">
        <v>128</v>
      </c>
      <c r="F4248" s="104" t="s">
        <v>44</v>
      </c>
      <c r="G4248" s="106"/>
      <c r="H4248" s="76" t="s">
        <v>1</v>
      </c>
      <c r="I4248" s="105"/>
      <c r="K4248" s="140" t="str">
        <f t="shared" si="201"/>
        <v>社政業務-社會福利-青少年兒童福利-獎補助費-對國內團體之捐助</v>
      </c>
      <c r="L4248" s="140" t="str">
        <f t="shared" si="202"/>
        <v>臺中市北區、太平區小衛星-113年兒少及家庭社區支持服務方案</v>
      </c>
      <c r="M4248" s="40" t="str">
        <f t="shared" si="203"/>
        <v>社團法人中華傳愛社區服務協會</v>
      </c>
    </row>
    <row r="4249" spans="1:13" ht="75">
      <c r="A4249" s="102" t="s">
        <v>3955</v>
      </c>
      <c r="B4249" s="102" t="s">
        <v>3973</v>
      </c>
      <c r="C4249" s="102" t="s">
        <v>3560</v>
      </c>
      <c r="D4249" s="102" t="s">
        <v>2795</v>
      </c>
      <c r="E4249" s="103">
        <v>391</v>
      </c>
      <c r="F4249" s="104" t="s">
        <v>44</v>
      </c>
      <c r="G4249" s="106"/>
      <c r="H4249" s="76" t="s">
        <v>1</v>
      </c>
      <c r="I4249" s="105"/>
      <c r="K4249" s="140" t="str">
        <f t="shared" si="201"/>
        <v>社政業務-社會福利-青少年兒童福利-獎補助費-對國內團體之捐助</v>
      </c>
      <c r="L4249" s="140" t="str">
        <f t="shared" si="202"/>
        <v>臺中市南區、南屯區小衛星-113年兒少及家庭社區支持服務方案</v>
      </c>
      <c r="M4249" s="40" t="str">
        <f t="shared" si="203"/>
        <v>社團法人台灣陽光婦女協會</v>
      </c>
    </row>
    <row r="4250" spans="1:13" ht="75">
      <c r="A4250" s="102" t="s">
        <v>3955</v>
      </c>
      <c r="B4250" s="102" t="s">
        <v>3973</v>
      </c>
      <c r="C4250" s="102" t="s">
        <v>3560</v>
      </c>
      <c r="D4250" s="102" t="s">
        <v>2795</v>
      </c>
      <c r="E4250" s="103">
        <v>260</v>
      </c>
      <c r="F4250" s="104" t="s">
        <v>44</v>
      </c>
      <c r="G4250" s="106"/>
      <c r="H4250" s="76" t="s">
        <v>1</v>
      </c>
      <c r="I4250" s="105"/>
      <c r="K4250" s="140" t="str">
        <f t="shared" si="201"/>
        <v>社政業務-社會福利-青少年兒童福利-獎補助費-對國內團體之捐助</v>
      </c>
      <c r="L4250" s="140" t="str">
        <f t="shared" si="202"/>
        <v>臺中市南區、南屯區小衛星-113年兒少及家庭社區支持服務方案</v>
      </c>
      <c r="M4250" s="40" t="str">
        <f t="shared" si="203"/>
        <v>社團法人台灣陽光婦女協會</v>
      </c>
    </row>
    <row r="4251" spans="1:13" ht="75">
      <c r="A4251" s="102" t="s">
        <v>3955</v>
      </c>
      <c r="B4251" s="102" t="s">
        <v>4072</v>
      </c>
      <c r="C4251" s="102" t="s">
        <v>3555</v>
      </c>
      <c r="D4251" s="102" t="s">
        <v>2795</v>
      </c>
      <c r="E4251" s="103">
        <v>59</v>
      </c>
      <c r="F4251" s="104" t="s">
        <v>44</v>
      </c>
      <c r="G4251" s="106"/>
      <c r="H4251" s="76" t="s">
        <v>1</v>
      </c>
      <c r="I4251" s="105"/>
      <c r="K4251" s="140" t="str">
        <f t="shared" si="201"/>
        <v>社政業務-社會福利-青少年兒童福利-獎補助費-對國內團體之捐助</v>
      </c>
      <c r="L4251" s="140" t="str">
        <f t="shared" si="202"/>
        <v>臺中市大雅區小衛星-113年兒少及家庭社區支持服務方</v>
      </c>
      <c r="M4251" s="40" t="str">
        <f t="shared" si="203"/>
        <v>社團法人台灣基督教社會關懷協會</v>
      </c>
    </row>
    <row r="4252" spans="1:13" ht="75">
      <c r="A4252" s="102" t="s">
        <v>3955</v>
      </c>
      <c r="B4252" s="102" t="s">
        <v>3987</v>
      </c>
      <c r="C4252" s="102" t="s">
        <v>3568</v>
      </c>
      <c r="D4252" s="102" t="s">
        <v>2795</v>
      </c>
      <c r="E4252" s="103">
        <v>251</v>
      </c>
      <c r="F4252" s="104" t="s">
        <v>44</v>
      </c>
      <c r="G4252" s="106"/>
      <c r="H4252" s="76" t="s">
        <v>1</v>
      </c>
      <c r="I4252" s="105"/>
      <c r="K4252" s="140" t="str">
        <f t="shared" si="201"/>
        <v>社政業務-社會福利-青少年兒童福利-獎補助費-對國內團體之捐助</v>
      </c>
      <c r="L4252" s="140" t="str">
        <f t="shared" si="202"/>
        <v>臺中市豐原區北陽小衛星-113年兒少及家庭社區支持服務方案</v>
      </c>
      <c r="M4252" s="40" t="str">
        <f t="shared" si="203"/>
        <v>社團法人臺中市社區文化協進會</v>
      </c>
    </row>
    <row r="4253" spans="1:13" ht="75">
      <c r="A4253" s="102" t="s">
        <v>3955</v>
      </c>
      <c r="B4253" s="102" t="s">
        <v>3987</v>
      </c>
      <c r="C4253" s="102" t="s">
        <v>3568</v>
      </c>
      <c r="D4253" s="102" t="s">
        <v>2795</v>
      </c>
      <c r="E4253" s="103">
        <v>208</v>
      </c>
      <c r="F4253" s="104" t="s">
        <v>44</v>
      </c>
      <c r="G4253" s="106"/>
      <c r="H4253" s="76" t="s">
        <v>1</v>
      </c>
      <c r="I4253" s="105"/>
      <c r="K4253" s="140" t="str">
        <f t="shared" si="201"/>
        <v>社政業務-社會福利-青少年兒童福利-獎補助費-對國內團體之捐助</v>
      </c>
      <c r="L4253" s="140" t="str">
        <f t="shared" si="202"/>
        <v>臺中市豐原區北陽小衛星-113年兒少及家庭社區支持服務方案</v>
      </c>
      <c r="M4253" s="40" t="str">
        <f t="shared" si="203"/>
        <v>社團法人臺中市社區文化協進會</v>
      </c>
    </row>
    <row r="4254" spans="1:13" ht="75">
      <c r="A4254" s="102" t="s">
        <v>3955</v>
      </c>
      <c r="B4254" s="102" t="s">
        <v>3971</v>
      </c>
      <c r="C4254" s="102" t="s">
        <v>1952</v>
      </c>
      <c r="D4254" s="102" t="s">
        <v>2795</v>
      </c>
      <c r="E4254" s="103">
        <v>158</v>
      </c>
      <c r="F4254" s="104" t="s">
        <v>44</v>
      </c>
      <c r="G4254" s="106"/>
      <c r="H4254" s="76" t="s">
        <v>1</v>
      </c>
      <c r="I4254" s="105"/>
      <c r="K4254" s="140" t="str">
        <f t="shared" si="201"/>
        <v>社政業務-社會福利-青少年兒童福利-獎補助費-對國內團體之捐助</v>
      </c>
      <c r="L4254" s="140" t="str">
        <f t="shared" si="202"/>
        <v>臺中市西區小衛星-113年兒少及家庭社區支持服務方案</v>
      </c>
      <c r="M4254" s="40" t="str">
        <f t="shared" si="203"/>
        <v>社團法人台中市基督教青年會</v>
      </c>
    </row>
    <row r="4255" spans="1:13" ht="75">
      <c r="A4255" s="102" t="s">
        <v>3955</v>
      </c>
      <c r="B4255" s="102" t="s">
        <v>3971</v>
      </c>
      <c r="C4255" s="102" t="s">
        <v>1952</v>
      </c>
      <c r="D4255" s="102" t="s">
        <v>2795</v>
      </c>
      <c r="E4255" s="65">
        <v>110</v>
      </c>
      <c r="F4255" s="104" t="s">
        <v>44</v>
      </c>
      <c r="G4255" s="106"/>
      <c r="H4255" s="76" t="s">
        <v>1</v>
      </c>
      <c r="I4255" s="105"/>
      <c r="K4255" s="140" t="str">
        <f t="shared" si="201"/>
        <v>社政業務-社會福利-青少年兒童福利-獎補助費-對國內團體之捐助</v>
      </c>
      <c r="L4255" s="140" t="str">
        <f t="shared" si="202"/>
        <v>臺中市西區小衛星-113年兒少及家庭社區支持服務方案</v>
      </c>
      <c r="M4255" s="40" t="str">
        <f t="shared" si="203"/>
        <v>社團法人台中市基督教青年會</v>
      </c>
    </row>
    <row r="4256" spans="1:13" ht="75">
      <c r="A4256" s="102" t="s">
        <v>3955</v>
      </c>
      <c r="B4256" s="102" t="s">
        <v>3964</v>
      </c>
      <c r="C4256" s="102" t="s">
        <v>3072</v>
      </c>
      <c r="D4256" s="102" t="s">
        <v>2795</v>
      </c>
      <c r="E4256" s="103">
        <v>113</v>
      </c>
      <c r="F4256" s="104" t="s">
        <v>44</v>
      </c>
      <c r="G4256" s="106"/>
      <c r="H4256" s="76" t="s">
        <v>1</v>
      </c>
      <c r="I4256" s="105"/>
      <c r="K4256" s="140" t="str">
        <f t="shared" si="201"/>
        <v>社政業務-社會福利-青少年兒童福利-獎補助費-對國內團體之捐助</v>
      </c>
      <c r="L4256" s="140" t="str">
        <f t="shared" si="202"/>
        <v>臺中市北屯區小衛星-113年兒少及家庭社區支持服務方案</v>
      </c>
      <c r="M4256" s="40" t="str">
        <f t="shared" si="203"/>
        <v>社團法人臺中市珍愛加恩關懷協會</v>
      </c>
    </row>
    <row r="4257" spans="1:13" ht="75">
      <c r="A4257" s="102" t="s">
        <v>3955</v>
      </c>
      <c r="B4257" s="102" t="s">
        <v>3964</v>
      </c>
      <c r="C4257" s="102" t="s">
        <v>3072</v>
      </c>
      <c r="D4257" s="102" t="s">
        <v>2795</v>
      </c>
      <c r="E4257" s="103">
        <v>165</v>
      </c>
      <c r="F4257" s="104" t="s">
        <v>44</v>
      </c>
      <c r="G4257" s="106"/>
      <c r="H4257" s="76" t="s">
        <v>1</v>
      </c>
      <c r="I4257" s="105"/>
      <c r="K4257" s="140" t="str">
        <f t="shared" si="201"/>
        <v>社政業務-社會福利-青少年兒童福利-獎補助費-對國內團體之捐助</v>
      </c>
      <c r="L4257" s="140" t="str">
        <f t="shared" si="202"/>
        <v>臺中市北屯區小衛星-113年兒少及家庭社區支持服務方案</v>
      </c>
      <c r="M4257" s="40" t="str">
        <f t="shared" si="203"/>
        <v>社團法人臺中市珍愛加恩關懷協會</v>
      </c>
    </row>
    <row r="4258" spans="1:13" ht="75">
      <c r="A4258" s="102" t="s">
        <v>3955</v>
      </c>
      <c r="B4258" s="102" t="s">
        <v>3983</v>
      </c>
      <c r="C4258" s="102" t="s">
        <v>3566</v>
      </c>
      <c r="D4258" s="102" t="s">
        <v>2795</v>
      </c>
      <c r="E4258" s="103">
        <v>149</v>
      </c>
      <c r="F4258" s="104" t="s">
        <v>44</v>
      </c>
      <c r="G4258" s="106"/>
      <c r="H4258" s="76" t="s">
        <v>1</v>
      </c>
      <c r="I4258" s="105"/>
      <c r="K4258" s="140" t="str">
        <f t="shared" si="201"/>
        <v>社政業務-社會福利-青少年兒童福利-獎補助費-對國內團體之捐助</v>
      </c>
      <c r="L4258" s="140" t="str">
        <f t="shared" si="202"/>
        <v>臺中市后里區小衛星-113年兒少及家庭社區支持服務方案</v>
      </c>
      <c r="M4258" s="40" t="str">
        <f t="shared" si="203"/>
        <v>社團法人臺中市助扶關懷協會</v>
      </c>
    </row>
    <row r="4259" spans="1:13" ht="75">
      <c r="A4259" s="102" t="s">
        <v>3955</v>
      </c>
      <c r="B4259" s="102" t="s">
        <v>3983</v>
      </c>
      <c r="C4259" s="102" t="s">
        <v>3566</v>
      </c>
      <c r="D4259" s="102" t="s">
        <v>2795</v>
      </c>
      <c r="E4259" s="65">
        <v>60</v>
      </c>
      <c r="F4259" s="104" t="s">
        <v>44</v>
      </c>
      <c r="G4259" s="106"/>
      <c r="H4259" s="76" t="s">
        <v>1</v>
      </c>
      <c r="I4259" s="105"/>
      <c r="K4259" s="140" t="str">
        <f t="shared" si="201"/>
        <v>社政業務-社會福利-青少年兒童福利-獎補助費-對國內團體之捐助</v>
      </c>
      <c r="L4259" s="140" t="str">
        <f t="shared" si="202"/>
        <v>臺中市后里區小衛星-113年兒少及家庭社區支持服務方案</v>
      </c>
      <c r="M4259" s="40" t="str">
        <f t="shared" si="203"/>
        <v>社團法人臺中市助扶關懷協會</v>
      </c>
    </row>
    <row r="4260" spans="1:13" ht="75">
      <c r="A4260" s="102" t="s">
        <v>3955</v>
      </c>
      <c r="B4260" s="102" t="s">
        <v>3986</v>
      </c>
      <c r="C4260" s="102" t="s">
        <v>3564</v>
      </c>
      <c r="D4260" s="102" t="s">
        <v>2795</v>
      </c>
      <c r="E4260" s="65">
        <v>117</v>
      </c>
      <c r="F4260" s="104" t="s">
        <v>44</v>
      </c>
      <c r="G4260" s="106"/>
      <c r="H4260" s="76" t="s">
        <v>1</v>
      </c>
      <c r="I4260" s="105"/>
      <c r="K4260" s="140" t="str">
        <f t="shared" si="201"/>
        <v>社政業務-社會福利-青少年兒童福利-獎補助費-對國內團體之捐助</v>
      </c>
      <c r="L4260" s="140" t="str">
        <f t="shared" si="202"/>
        <v>臺中市太平區中華小衛星-113年兒少及家庭社區支持服務方案</v>
      </c>
      <c r="M4260" s="40" t="str">
        <f t="shared" si="203"/>
        <v>社團法人中華青少年純潔運動協會</v>
      </c>
    </row>
    <row r="4261" spans="1:13" ht="112.5">
      <c r="A4261" s="102" t="s">
        <v>3955</v>
      </c>
      <c r="B4261" s="102" t="s">
        <v>4047</v>
      </c>
      <c r="C4261" s="102" t="s">
        <v>4073</v>
      </c>
      <c r="D4261" s="102" t="s">
        <v>2795</v>
      </c>
      <c r="E4261" s="103">
        <v>148</v>
      </c>
      <c r="F4261" s="104" t="s">
        <v>44</v>
      </c>
      <c r="G4261" s="106"/>
      <c r="H4261" s="76" t="s">
        <v>1</v>
      </c>
      <c r="I4261" s="105"/>
      <c r="K4261" s="140" t="str">
        <f t="shared" si="201"/>
        <v>社政業務-社會福利-青少年兒童福利-獎補助費-對國內團體之捐助</v>
      </c>
      <c r="L4261" s="140" t="str">
        <f t="shared" si="202"/>
        <v>強化社會安全網第二期計畫-精進及擴充兒少家外安置資源方案特殊需求或身心障礙兒少照顧支援計畫</v>
      </c>
      <c r="M4261" s="40" t="str">
        <f t="shared" si="203"/>
        <v>財團法人台中市私立慈光社會福利慈善事業基金會附設台中市私立慈馨兒少之家</v>
      </c>
    </row>
    <row r="4262" spans="1:13" ht="75">
      <c r="A4262" s="102" t="s">
        <v>3955</v>
      </c>
      <c r="B4262" s="102" t="s">
        <v>3995</v>
      </c>
      <c r="C4262" s="102" t="s">
        <v>3562</v>
      </c>
      <c r="D4262" s="102" t="s">
        <v>2795</v>
      </c>
      <c r="E4262" s="103">
        <v>200</v>
      </c>
      <c r="F4262" s="104" t="s">
        <v>44</v>
      </c>
      <c r="G4262" s="106"/>
      <c r="H4262" s="76" t="s">
        <v>1</v>
      </c>
      <c r="I4262" s="105"/>
      <c r="K4262" s="140" t="str">
        <f t="shared" si="201"/>
        <v>社政業務-社會福利-青少年兒童福利-獎補助費-對國內團體之捐助</v>
      </c>
      <c r="L4262" s="140" t="str">
        <f t="shared" si="202"/>
        <v>臺中市西屯區小衛星-113年兒少及家庭社區支持服務方案</v>
      </c>
      <c r="M4262" s="40" t="str">
        <f t="shared" si="203"/>
        <v>社團法人中華民國扶弱成長協會</v>
      </c>
    </row>
    <row r="4263" spans="1:13" ht="75">
      <c r="A4263" s="102" t="s">
        <v>3955</v>
      </c>
      <c r="B4263" s="102" t="s">
        <v>3995</v>
      </c>
      <c r="C4263" s="102" t="s">
        <v>3562</v>
      </c>
      <c r="D4263" s="102" t="s">
        <v>2795</v>
      </c>
      <c r="E4263" s="103">
        <v>181</v>
      </c>
      <c r="F4263" s="104" t="s">
        <v>44</v>
      </c>
      <c r="G4263" s="106"/>
      <c r="H4263" s="76" t="s">
        <v>1</v>
      </c>
      <c r="I4263" s="105"/>
      <c r="K4263" s="140" t="str">
        <f t="shared" si="201"/>
        <v>社政業務-社會福利-青少年兒童福利-獎補助費-對國內團體之捐助</v>
      </c>
      <c r="L4263" s="140" t="str">
        <f t="shared" si="202"/>
        <v>臺中市西屯區小衛星-113年兒少及家庭社區支持服務方案</v>
      </c>
      <c r="M4263" s="40" t="str">
        <f t="shared" si="203"/>
        <v>社團法人中華民國扶弱成長協會</v>
      </c>
    </row>
    <row r="4264" spans="1:13" ht="75">
      <c r="A4264" s="102" t="s">
        <v>3955</v>
      </c>
      <c r="B4264" s="102" t="s">
        <v>3963</v>
      </c>
      <c r="C4264" s="102" t="s">
        <v>3741</v>
      </c>
      <c r="D4264" s="102" t="s">
        <v>2795</v>
      </c>
      <c r="E4264" s="103">
        <v>285</v>
      </c>
      <c r="F4264" s="104" t="s">
        <v>44</v>
      </c>
      <c r="G4264" s="106"/>
      <c r="H4264" s="76" t="s">
        <v>1</v>
      </c>
      <c r="I4264" s="105"/>
      <c r="K4264" s="140" t="str">
        <f t="shared" si="201"/>
        <v>社政業務-社會福利-青少年兒童福利-獎補助費-對國內團體之捐助</v>
      </c>
      <c r="L4264" s="140" t="str">
        <f t="shared" si="202"/>
        <v>臺中市豐原區南陽小衛星-113年兒少及家庭社區支持服務方案</v>
      </c>
      <c r="M4264" s="40" t="str">
        <f t="shared" si="203"/>
        <v>財團法人伊甸社會福利基金會</v>
      </c>
    </row>
    <row r="4265" spans="1:13" ht="75">
      <c r="A4265" s="102" t="s">
        <v>3955</v>
      </c>
      <c r="B4265" s="102" t="s">
        <v>3963</v>
      </c>
      <c r="C4265" s="102" t="s">
        <v>3741</v>
      </c>
      <c r="D4265" s="102" t="s">
        <v>2795</v>
      </c>
      <c r="E4265" s="103">
        <v>193</v>
      </c>
      <c r="F4265" s="104" t="s">
        <v>44</v>
      </c>
      <c r="G4265" s="106"/>
      <c r="H4265" s="76" t="s">
        <v>1</v>
      </c>
      <c r="I4265" s="105"/>
      <c r="K4265" s="140" t="str">
        <f t="shared" si="201"/>
        <v>社政業務-社會福利-青少年兒童福利-獎補助費-對國內團體之捐助</v>
      </c>
      <c r="L4265" s="140" t="str">
        <f t="shared" si="202"/>
        <v>臺中市豐原區南陽小衛星-113年兒少及家庭社區支持服務方案</v>
      </c>
      <c r="M4265" s="40" t="str">
        <f t="shared" si="203"/>
        <v>財團法人伊甸社會福利基金會</v>
      </c>
    </row>
    <row r="4266" spans="1:13" ht="112.5">
      <c r="A4266" s="102" t="s">
        <v>3955</v>
      </c>
      <c r="B4266" s="102" t="s">
        <v>4047</v>
      </c>
      <c r="C4266" s="102" t="s">
        <v>4074</v>
      </c>
      <c r="D4266" s="102" t="s">
        <v>2795</v>
      </c>
      <c r="E4266" s="65">
        <v>32</v>
      </c>
      <c r="F4266" s="104" t="s">
        <v>44</v>
      </c>
      <c r="G4266" s="106"/>
      <c r="H4266" s="76" t="s">
        <v>1</v>
      </c>
      <c r="I4266" s="105"/>
      <c r="K4266" s="140" t="str">
        <f t="shared" si="201"/>
        <v>社政業務-社會福利-青少年兒童福利-獎補助費-對國內團體之捐助</v>
      </c>
      <c r="L4266" s="140" t="str">
        <f t="shared" si="202"/>
        <v>強化社會安全網第二期計畫-精進及擴充兒少家外安置資源方案特殊需求或身心障礙兒少照顧支援計畫</v>
      </c>
      <c r="M4266" s="40" t="str">
        <f t="shared" si="203"/>
        <v>財團法人台中市私立張秀菊社會福利慈善事業基金會</v>
      </c>
    </row>
    <row r="4267" spans="1:13" ht="93.75">
      <c r="A4267" s="102" t="s">
        <v>3955</v>
      </c>
      <c r="B4267" s="102" t="s">
        <v>4065</v>
      </c>
      <c r="C4267" s="102" t="s">
        <v>4053</v>
      </c>
      <c r="D4267" s="102" t="s">
        <v>2795</v>
      </c>
      <c r="E4267" s="103">
        <v>4</v>
      </c>
      <c r="F4267" s="104" t="s">
        <v>44</v>
      </c>
      <c r="G4267" s="106"/>
      <c r="H4267" s="76" t="s">
        <v>1</v>
      </c>
      <c r="I4267" s="105"/>
      <c r="K4267" s="140" t="str">
        <f t="shared" si="201"/>
        <v>社政業務-社會福利-青少年兒童福利-獎補助費-對國內團體之捐助</v>
      </c>
      <c r="L4267" s="140" t="str">
        <f t="shared" si="202"/>
        <v>強化社會安全網第二期計畫精進及擴充兒少家外安置資源方案照顧分級補助</v>
      </c>
      <c r="M4267" s="40" t="str">
        <f t="shared" si="203"/>
        <v>財團法人基督教芥菜種會</v>
      </c>
    </row>
    <row r="4268" spans="1:13" ht="75">
      <c r="A4268" s="102" t="s">
        <v>4075</v>
      </c>
      <c r="B4268" s="102" t="s">
        <v>4076</v>
      </c>
      <c r="C4268" s="102" t="s">
        <v>3115</v>
      </c>
      <c r="D4268" s="102" t="s">
        <v>2795</v>
      </c>
      <c r="E4268" s="65">
        <v>20</v>
      </c>
      <c r="F4268" s="104" t="s">
        <v>44</v>
      </c>
      <c r="G4268" s="106"/>
      <c r="H4268" s="76" t="s">
        <v>1</v>
      </c>
      <c r="I4268" s="105"/>
      <c r="K4268" s="140" t="str">
        <f t="shared" si="201"/>
        <v>社政業務-社會福利-推行老人福利-獎補助費-對國內團體之捐助</v>
      </c>
      <c r="L4268" s="140" t="str">
        <f t="shared" si="202"/>
        <v>建立社區照顧關懷據點並設置巷弄長照站之充實設施設備費用-資本門</v>
      </c>
      <c r="M4268" s="40" t="str">
        <f t="shared" si="203"/>
        <v>財團法人基督教台灣信義會</v>
      </c>
    </row>
    <row r="4269" spans="1:13" ht="93.75">
      <c r="A4269" s="102" t="s">
        <v>4075</v>
      </c>
      <c r="B4269" s="102" t="s">
        <v>4077</v>
      </c>
      <c r="C4269" s="102" t="s">
        <v>784</v>
      </c>
      <c r="D4269" s="102" t="s">
        <v>2795</v>
      </c>
      <c r="E4269" s="103">
        <v>16</v>
      </c>
      <c r="F4269" s="104" t="s">
        <v>44</v>
      </c>
      <c r="G4269" s="106"/>
      <c r="H4269" s="76" t="s">
        <v>1</v>
      </c>
      <c r="I4269" s="105"/>
      <c r="K4269" s="140" t="str">
        <f t="shared" si="201"/>
        <v>社政業務-社會福利-推行老人福利-獎補助費-對國內團體之捐助</v>
      </c>
      <c r="L4269" s="140" t="str">
        <f t="shared" si="202"/>
        <v>113年度建立社區照顧關懷據點並設置巷弄長照站之充實設施設備費用-經常門</v>
      </c>
      <c r="M4269" s="40" t="str">
        <f t="shared" si="203"/>
        <v>臺中市大甲區日南社區發展協會</v>
      </c>
    </row>
    <row r="4270" spans="1:13" ht="93.75">
      <c r="A4270" s="102" t="s">
        <v>4075</v>
      </c>
      <c r="B4270" s="102" t="s">
        <v>4078</v>
      </c>
      <c r="C4270" s="102" t="s">
        <v>3599</v>
      </c>
      <c r="D4270" s="102" t="s">
        <v>2795</v>
      </c>
      <c r="E4270" s="103">
        <v>28</v>
      </c>
      <c r="F4270" s="104" t="s">
        <v>44</v>
      </c>
      <c r="G4270" s="106"/>
      <c r="H4270" s="76" t="s">
        <v>1</v>
      </c>
      <c r="I4270" s="105"/>
      <c r="K4270" s="140" t="str">
        <f t="shared" si="201"/>
        <v>社政業務-社會福利-推行老人福利-獎補助費-對國內團體之捐助</v>
      </c>
      <c r="L4270" s="140" t="str">
        <f t="shared" si="202"/>
        <v>113年度建立社區照顧關懷據點並設置巷弄長照站之預防及延緩失能照護計畫</v>
      </c>
      <c r="M4270" s="40" t="str">
        <f t="shared" si="203"/>
        <v>財團法人中華民國佛教慈濟慈善事業基金會</v>
      </c>
    </row>
    <row r="4271" spans="1:13" ht="93.75">
      <c r="A4271" s="102" t="s">
        <v>4075</v>
      </c>
      <c r="B4271" s="102" t="s">
        <v>4077</v>
      </c>
      <c r="C4271" s="102" t="s">
        <v>4079</v>
      </c>
      <c r="D4271" s="102" t="s">
        <v>2795</v>
      </c>
      <c r="E4271" s="103">
        <v>33</v>
      </c>
      <c r="F4271" s="104" t="s">
        <v>44</v>
      </c>
      <c r="G4271" s="106"/>
      <c r="H4271" s="76" t="s">
        <v>1</v>
      </c>
      <c r="I4271" s="105"/>
      <c r="K4271" s="140" t="str">
        <f t="shared" si="201"/>
        <v>社政業務-社會福利-推行老人福利-獎補助費-對國內團體之捐助</v>
      </c>
      <c r="L4271" s="140" t="str">
        <f t="shared" si="202"/>
        <v>113年度建立社區照顧關懷據點並設置巷弄長照站之充實設施設備費用-經常門</v>
      </c>
      <c r="M4271" s="40" t="str">
        <f t="shared" si="203"/>
        <v>臺中市太平區中興社區發展協會</v>
      </c>
    </row>
    <row r="4272" spans="1:13" ht="56.25">
      <c r="A4272" s="102" t="s">
        <v>4075</v>
      </c>
      <c r="B4272" s="102" t="s">
        <v>4080</v>
      </c>
      <c r="C4272" s="102" t="s">
        <v>3607</v>
      </c>
      <c r="D4272" s="102" t="s">
        <v>2795</v>
      </c>
      <c r="E4272" s="103">
        <v>4</v>
      </c>
      <c r="F4272" s="104" t="s">
        <v>44</v>
      </c>
      <c r="G4272" s="106"/>
      <c r="H4272" s="76" t="s">
        <v>1</v>
      </c>
      <c r="I4272" s="105"/>
      <c r="K4272" s="140" t="str">
        <f t="shared" si="201"/>
        <v>社政業務-社會福利-推行老人福利-獎補助費-對國內團體之捐助</v>
      </c>
      <c r="L4272" s="140" t="str">
        <f t="shared" si="202"/>
        <v>獨居老人關懷訪視服務計畫關懷服務費及行政管理費</v>
      </c>
      <c r="M4272" s="40" t="str">
        <f t="shared" si="203"/>
        <v>臺中市神岡區神岡社區發展協會關懷據點</v>
      </c>
    </row>
    <row r="4273" spans="1:13" ht="56.25">
      <c r="A4273" s="102" t="s">
        <v>4075</v>
      </c>
      <c r="B4273" s="102" t="s">
        <v>4080</v>
      </c>
      <c r="C4273" s="102" t="s">
        <v>2592</v>
      </c>
      <c r="D4273" s="102" t="s">
        <v>2795</v>
      </c>
      <c r="E4273" s="103">
        <v>5</v>
      </c>
      <c r="F4273" s="104" t="s">
        <v>44</v>
      </c>
      <c r="G4273" s="106"/>
      <c r="H4273" s="76" t="s">
        <v>1</v>
      </c>
      <c r="I4273" s="105"/>
      <c r="K4273" s="140" t="str">
        <f t="shared" si="201"/>
        <v>社政業務-社會福利-推行老人福利-獎補助費-對國內團體之捐助</v>
      </c>
      <c r="L4273" s="140" t="str">
        <f t="shared" si="202"/>
        <v>獨居老人關懷訪視服務計畫關懷服務費及行政管理費</v>
      </c>
      <c r="M4273" s="40" t="str">
        <f t="shared" si="203"/>
        <v>臺中市霧峰區丁台社區發展協會</v>
      </c>
    </row>
    <row r="4274" spans="1:13" ht="56.25">
      <c r="A4274" s="102" t="s">
        <v>4075</v>
      </c>
      <c r="B4274" s="102" t="s">
        <v>4080</v>
      </c>
      <c r="C4274" s="102" t="s">
        <v>3252</v>
      </c>
      <c r="D4274" s="102" t="s">
        <v>2795</v>
      </c>
      <c r="E4274" s="103">
        <v>14</v>
      </c>
      <c r="F4274" s="104" t="s">
        <v>44</v>
      </c>
      <c r="G4274" s="106"/>
      <c r="H4274" s="76" t="s">
        <v>1</v>
      </c>
      <c r="I4274" s="105"/>
      <c r="K4274" s="140" t="str">
        <f t="shared" si="201"/>
        <v>社政業務-社會福利-推行老人福利-獎補助費-對國內團體之捐助</v>
      </c>
      <c r="L4274" s="140" t="str">
        <f t="shared" si="202"/>
        <v>獨居老人關懷訪視服務計畫關懷服務費及行政管理費</v>
      </c>
      <c r="M4274" s="40" t="str">
        <f t="shared" si="203"/>
        <v>臺中市西屯區何明社區發展協會趙淑妙</v>
      </c>
    </row>
    <row r="4275" spans="1:13" ht="56.25">
      <c r="A4275" s="102" t="s">
        <v>4075</v>
      </c>
      <c r="B4275" s="102" t="s">
        <v>4080</v>
      </c>
      <c r="C4275" s="102" t="s">
        <v>2460</v>
      </c>
      <c r="D4275" s="102" t="s">
        <v>2795</v>
      </c>
      <c r="E4275" s="103">
        <v>15</v>
      </c>
      <c r="F4275" s="104" t="s">
        <v>44</v>
      </c>
      <c r="G4275" s="106"/>
      <c r="H4275" s="76" t="s">
        <v>1</v>
      </c>
      <c r="I4275" s="105"/>
      <c r="K4275" s="140" t="str">
        <f t="shared" si="201"/>
        <v>社政業務-社會福利-推行老人福利-獎補助費-對國內團體之捐助</v>
      </c>
      <c r="L4275" s="140" t="str">
        <f t="shared" si="202"/>
        <v>獨居老人關懷訪視服務計畫關懷服務費及行政管理費</v>
      </c>
      <c r="M4275" s="40" t="str">
        <f t="shared" si="203"/>
        <v>臺中市太平區興隆社區發展協會</v>
      </c>
    </row>
    <row r="4276" spans="1:13" ht="75">
      <c r="A4276" s="102" t="s">
        <v>4075</v>
      </c>
      <c r="B4276" s="102" t="s">
        <v>4081</v>
      </c>
      <c r="C4276" s="102" t="s">
        <v>3139</v>
      </c>
      <c r="D4276" s="102" t="s">
        <v>2795</v>
      </c>
      <c r="E4276" s="103">
        <v>30</v>
      </c>
      <c r="F4276" s="104" t="s">
        <v>44</v>
      </c>
      <c r="G4276" s="106"/>
      <c r="H4276" s="76" t="s">
        <v>1</v>
      </c>
      <c r="I4276" s="105"/>
      <c r="K4276" s="140" t="str">
        <f t="shared" si="201"/>
        <v>社政業務-社會福利-推行老人福利-獎補助費-對國內團體之捐助</v>
      </c>
      <c r="L4276" s="140" t="str">
        <f t="shared" si="202"/>
        <v>社區照顧關懷據點整合性補助計畫之「充實廚房設備案」</v>
      </c>
      <c r="M4276" s="40" t="str">
        <f t="shared" si="203"/>
        <v>財團法人天主教聖心基金會</v>
      </c>
    </row>
    <row r="4277" spans="1:13" ht="75">
      <c r="A4277" s="102" t="s">
        <v>4075</v>
      </c>
      <c r="B4277" s="102" t="s">
        <v>4082</v>
      </c>
      <c r="C4277" s="102" t="s">
        <v>4083</v>
      </c>
      <c r="D4277" s="102" t="s">
        <v>2795</v>
      </c>
      <c r="E4277" s="65">
        <v>79</v>
      </c>
      <c r="F4277" s="104" t="s">
        <v>44</v>
      </c>
      <c r="G4277" s="106"/>
      <c r="H4277" s="76" t="s">
        <v>1</v>
      </c>
      <c r="I4277" s="105"/>
      <c r="K4277" s="140" t="str">
        <f t="shared" si="201"/>
        <v>社政業務-社會福利-推行老人福利-獎補助費-對國內團體之捐助</v>
      </c>
      <c r="L4277" s="140" t="str">
        <f t="shared" si="202"/>
        <v>建立社區照顧關懷據點並設置巷弄長照站之開辦設施設備費用-資本門</v>
      </c>
      <c r="M4277" s="40" t="str">
        <f t="shared" si="203"/>
        <v>臺中市大甲區太白社區發展協會何恭文</v>
      </c>
    </row>
    <row r="4278" spans="1:13" ht="56.25">
      <c r="A4278" s="102" t="s">
        <v>4075</v>
      </c>
      <c r="B4278" s="102" t="s">
        <v>4084</v>
      </c>
      <c r="C4278" s="102" t="s">
        <v>3180</v>
      </c>
      <c r="D4278" s="102" t="s">
        <v>2795</v>
      </c>
      <c r="E4278" s="103">
        <v>36</v>
      </c>
      <c r="F4278" s="104" t="s">
        <v>44</v>
      </c>
      <c r="G4278" s="106"/>
      <c r="H4278" s="76" t="s">
        <v>1</v>
      </c>
      <c r="I4278" s="105"/>
      <c r="K4278" s="140" t="str">
        <f t="shared" si="201"/>
        <v>社政業務-社會福利-推行老人福利-獎補助費-對國內團體之捐助</v>
      </c>
      <c r="L4278" s="140" t="str">
        <f t="shared" si="202"/>
        <v>建立社區照顧關懷據點並設置巷弄長照站</v>
      </c>
      <c r="M4278" s="40" t="str">
        <f t="shared" si="203"/>
        <v>臺中市太平區永成社區發展協會</v>
      </c>
    </row>
    <row r="4279" spans="1:13" ht="56.25">
      <c r="A4279" s="102" t="s">
        <v>4075</v>
      </c>
      <c r="B4279" s="102" t="s">
        <v>4084</v>
      </c>
      <c r="C4279" s="102" t="s">
        <v>512</v>
      </c>
      <c r="D4279" s="102" t="s">
        <v>2795</v>
      </c>
      <c r="E4279" s="103">
        <v>36</v>
      </c>
      <c r="F4279" s="104" t="s">
        <v>44</v>
      </c>
      <c r="G4279" s="106"/>
      <c r="H4279" s="76" t="s">
        <v>1</v>
      </c>
      <c r="I4279" s="105"/>
      <c r="K4279" s="140" t="str">
        <f t="shared" si="201"/>
        <v>社政業務-社會福利-推行老人福利-獎補助費-對國內團體之捐助</v>
      </c>
      <c r="L4279" s="140" t="str">
        <f t="shared" si="202"/>
        <v>建立社區照顧關懷據點並設置巷弄長照站</v>
      </c>
      <c r="M4279" s="40" t="str">
        <f t="shared" si="203"/>
        <v>臺中市清水區南社社區發展協會</v>
      </c>
    </row>
    <row r="4280" spans="1:13" ht="56.25">
      <c r="A4280" s="102" t="s">
        <v>4075</v>
      </c>
      <c r="B4280" s="102" t="s">
        <v>4084</v>
      </c>
      <c r="C4280" s="102" t="s">
        <v>3157</v>
      </c>
      <c r="D4280" s="102" t="s">
        <v>2795</v>
      </c>
      <c r="E4280" s="103">
        <v>36</v>
      </c>
      <c r="F4280" s="104" t="s">
        <v>44</v>
      </c>
      <c r="G4280" s="106"/>
      <c r="H4280" s="76" t="s">
        <v>1</v>
      </c>
      <c r="I4280" s="105"/>
      <c r="K4280" s="140" t="str">
        <f t="shared" si="201"/>
        <v>社政業務-社會福利-推行老人福利-獎補助費-對國內團體之捐助</v>
      </c>
      <c r="L4280" s="140" t="str">
        <f t="shared" si="202"/>
        <v>建立社區照顧關懷據點並設置巷弄長照站</v>
      </c>
      <c r="M4280" s="40" t="str">
        <f t="shared" si="203"/>
        <v>臺中市霧峰區吉峰社區發展協會</v>
      </c>
    </row>
    <row r="4281" spans="1:13" ht="56.25">
      <c r="A4281" s="102" t="s">
        <v>4075</v>
      </c>
      <c r="B4281" s="102" t="s">
        <v>4084</v>
      </c>
      <c r="C4281" s="102" t="s">
        <v>4085</v>
      </c>
      <c r="D4281" s="102" t="s">
        <v>2795</v>
      </c>
      <c r="E4281" s="103">
        <v>36</v>
      </c>
      <c r="F4281" s="104" t="s">
        <v>44</v>
      </c>
      <c r="G4281" s="106"/>
      <c r="H4281" s="76" t="s">
        <v>1</v>
      </c>
      <c r="I4281" s="105"/>
      <c r="K4281" s="140" t="str">
        <f t="shared" si="201"/>
        <v>社政業務-社會福利-推行老人福利-獎補助費-對國內團體之捐助</v>
      </c>
      <c r="L4281" s="140" t="str">
        <f t="shared" si="202"/>
        <v>建立社區照顧關懷據點並設置巷弄長照站</v>
      </c>
      <c r="M4281" s="40" t="str">
        <f t="shared" si="203"/>
        <v>臺中市北屯區大坑社區發展協會</v>
      </c>
    </row>
    <row r="4282" spans="1:13" ht="75">
      <c r="A4282" s="102" t="s">
        <v>4075</v>
      </c>
      <c r="B4282" s="102" t="s">
        <v>4086</v>
      </c>
      <c r="C4282" s="102" t="s">
        <v>3257</v>
      </c>
      <c r="D4282" s="102" t="s">
        <v>2795</v>
      </c>
      <c r="E4282" s="103">
        <v>24</v>
      </c>
      <c r="F4282" s="104" t="s">
        <v>44</v>
      </c>
      <c r="G4282" s="106"/>
      <c r="H4282" s="76" t="s">
        <v>1</v>
      </c>
      <c r="I4282" s="105"/>
      <c r="K4282" s="140" t="str">
        <f t="shared" si="201"/>
        <v>社政業務-社會福利-推行老人福利-獎補助費-對國內團體之捐助</v>
      </c>
      <c r="L4282" s="140" t="str">
        <f t="shared" si="202"/>
        <v>建立社區照顧關懷據點並設置巷弄長照站之充實設施設備費用-經常門</v>
      </c>
      <c r="M4282" s="40" t="str">
        <f t="shared" si="203"/>
        <v>臺中市和平區健康促進推廣協會</v>
      </c>
    </row>
    <row r="4283" spans="1:13" ht="93.75">
      <c r="A4283" s="102" t="s">
        <v>4075</v>
      </c>
      <c r="B4283" s="102" t="s">
        <v>4087</v>
      </c>
      <c r="C4283" s="102" t="s">
        <v>3599</v>
      </c>
      <c r="D4283" s="102" t="s">
        <v>2795</v>
      </c>
      <c r="E4283" s="103">
        <v>28</v>
      </c>
      <c r="F4283" s="104" t="s">
        <v>44</v>
      </c>
      <c r="G4283" s="106"/>
      <c r="H4283" s="76" t="s">
        <v>1</v>
      </c>
      <c r="I4283" s="105"/>
      <c r="K4283" s="140" t="str">
        <f t="shared" si="201"/>
        <v>社政業務-社會福利-推行老人福利-獎補助費-對國內團體之捐助</v>
      </c>
      <c r="L4283" s="140" t="str">
        <f t="shared" si="202"/>
        <v>建立社區照顧關懷據點並設置巷弄長照站之「預防及延緩失能照護計畫費用」</v>
      </c>
      <c r="M4283" s="40" t="str">
        <f t="shared" si="203"/>
        <v>財團法人中華民國佛教慈濟慈善事業基金會</v>
      </c>
    </row>
    <row r="4284" spans="1:13" ht="56.25">
      <c r="A4284" s="102" t="s">
        <v>4075</v>
      </c>
      <c r="B4284" s="102" t="s">
        <v>4088</v>
      </c>
      <c r="C4284" s="102" t="s">
        <v>3626</v>
      </c>
      <c r="D4284" s="102" t="s">
        <v>2795</v>
      </c>
      <c r="E4284" s="103">
        <v>20</v>
      </c>
      <c r="F4284" s="104" t="s">
        <v>44</v>
      </c>
      <c r="G4284" s="106"/>
      <c r="H4284" s="76" t="s">
        <v>1</v>
      </c>
      <c r="I4284" s="105"/>
      <c r="K4284" s="140" t="str">
        <f t="shared" si="201"/>
        <v>社政業務-社會福利-推行老人福利-獎補助費-對國內團體之捐助</v>
      </c>
      <c r="L4284" s="140" t="str">
        <f t="shared" si="202"/>
        <v>建立社區照顧關懷據點之充實設施設備費用-經常門</v>
      </c>
      <c r="M4284" s="40" t="str">
        <f t="shared" si="203"/>
        <v>臺中市神岡區圳堵社區發展協會</v>
      </c>
    </row>
    <row r="4285" spans="1:13" ht="56.25">
      <c r="A4285" s="102" t="s">
        <v>4075</v>
      </c>
      <c r="B4285" s="102" t="s">
        <v>4084</v>
      </c>
      <c r="C4285" s="102" t="s">
        <v>4089</v>
      </c>
      <c r="D4285" s="102" t="s">
        <v>2795</v>
      </c>
      <c r="E4285" s="103">
        <v>708</v>
      </c>
      <c r="F4285" s="104" t="s">
        <v>44</v>
      </c>
      <c r="G4285" s="106"/>
      <c r="H4285" s="76" t="s">
        <v>1</v>
      </c>
      <c r="I4285" s="105"/>
      <c r="K4285" s="140" t="str">
        <f t="shared" si="201"/>
        <v>社政業務-社會福利-推行老人福利-獎補助費-對國內團體之捐助</v>
      </c>
      <c r="L4285" s="140" t="str">
        <f t="shared" si="202"/>
        <v>建立社區照顧關懷據點並設置巷弄長照站</v>
      </c>
      <c r="M4285" s="40" t="str">
        <f t="shared" si="203"/>
        <v>臺中市人文關懷協會黃顯堂</v>
      </c>
    </row>
    <row r="4286" spans="1:13" ht="56.25">
      <c r="A4286" s="102" t="s">
        <v>4075</v>
      </c>
      <c r="B4286" s="102" t="s">
        <v>4090</v>
      </c>
      <c r="C4286" s="102" t="s">
        <v>3601</v>
      </c>
      <c r="D4286" s="102" t="s">
        <v>2795</v>
      </c>
      <c r="E4286" s="103">
        <v>36</v>
      </c>
      <c r="F4286" s="104" t="s">
        <v>44</v>
      </c>
      <c r="G4286" s="106"/>
      <c r="H4286" s="76" t="s">
        <v>1</v>
      </c>
      <c r="I4286" s="105"/>
      <c r="K4286" s="140" t="str">
        <f t="shared" si="201"/>
        <v>社政業務-社會福利-推行老人福利-獎補助費-對國內團體之捐助</v>
      </c>
      <c r="L4286" s="140" t="str">
        <f t="shared" si="202"/>
        <v>建立社區照顧關懷據點</v>
      </c>
      <c r="M4286" s="40" t="str">
        <f t="shared" si="203"/>
        <v>臺中市大肚區大東社區發展協會</v>
      </c>
    </row>
    <row r="4287" spans="1:13" ht="56.25">
      <c r="A4287" s="102" t="s">
        <v>4075</v>
      </c>
      <c r="B4287" s="102" t="s">
        <v>4091</v>
      </c>
      <c r="C4287" s="102" t="s">
        <v>3604</v>
      </c>
      <c r="D4287" s="102" t="s">
        <v>2795</v>
      </c>
      <c r="E4287" s="103">
        <v>36</v>
      </c>
      <c r="F4287" s="104" t="s">
        <v>44</v>
      </c>
      <c r="G4287" s="106"/>
      <c r="H4287" s="76" t="s">
        <v>1</v>
      </c>
      <c r="I4287" s="105"/>
      <c r="K4287" s="140" t="str">
        <f t="shared" si="201"/>
        <v>社政業務-社會福利-推行老人福利-獎補助費-對國內團體之捐助</v>
      </c>
      <c r="L4287" s="140" t="str">
        <f t="shared" si="202"/>
        <v>建立社區照顧關懷據點並設置巷弄站長照站</v>
      </c>
      <c r="M4287" s="40" t="str">
        <f t="shared" si="203"/>
        <v>臺中市烏日區光明社區發展協會</v>
      </c>
    </row>
    <row r="4288" spans="1:13" ht="56.25">
      <c r="A4288" s="102" t="s">
        <v>4075</v>
      </c>
      <c r="B4288" s="102" t="s">
        <v>4084</v>
      </c>
      <c r="C4288" s="102" t="s">
        <v>3257</v>
      </c>
      <c r="D4288" s="102" t="s">
        <v>2795</v>
      </c>
      <c r="E4288" s="103">
        <v>36</v>
      </c>
      <c r="F4288" s="104" t="s">
        <v>44</v>
      </c>
      <c r="G4288" s="106"/>
      <c r="H4288" s="76" t="s">
        <v>1</v>
      </c>
      <c r="I4288" s="105"/>
      <c r="K4288" s="140" t="str">
        <f t="shared" si="201"/>
        <v>社政業務-社會福利-推行老人福利-獎補助費-對國內團體之捐助</v>
      </c>
      <c r="L4288" s="140" t="str">
        <f t="shared" si="202"/>
        <v>建立社區照顧關懷據點並設置巷弄長照站</v>
      </c>
      <c r="M4288" s="40" t="str">
        <f t="shared" si="203"/>
        <v>臺中市和平區健康促進推廣協會</v>
      </c>
    </row>
    <row r="4289" spans="1:13" ht="56.25">
      <c r="A4289" s="102" t="s">
        <v>4075</v>
      </c>
      <c r="B4289" s="102" t="s">
        <v>4084</v>
      </c>
      <c r="C4289" s="102" t="s">
        <v>3108</v>
      </c>
      <c r="D4289" s="102" t="s">
        <v>2795</v>
      </c>
      <c r="E4289" s="103">
        <v>36</v>
      </c>
      <c r="F4289" s="104" t="s">
        <v>44</v>
      </c>
      <c r="G4289" s="106"/>
      <c r="H4289" s="76" t="s">
        <v>1</v>
      </c>
      <c r="I4289" s="105"/>
      <c r="K4289" s="140" t="str">
        <f t="shared" si="201"/>
        <v>社政業務-社會福利-推行老人福利-獎補助費-對國內團體之捐助</v>
      </c>
      <c r="L4289" s="140" t="str">
        <f t="shared" si="202"/>
        <v>建立社區照顧關懷據點並設置巷弄長照站</v>
      </c>
      <c r="M4289" s="40" t="str">
        <f t="shared" si="203"/>
        <v>臺中市沙鹿區斗抵社區發展協會</v>
      </c>
    </row>
    <row r="4290" spans="1:13" ht="56.25">
      <c r="A4290" s="102" t="s">
        <v>4075</v>
      </c>
      <c r="B4290" s="102" t="s">
        <v>4084</v>
      </c>
      <c r="C4290" s="102" t="s">
        <v>4092</v>
      </c>
      <c r="D4290" s="102" t="s">
        <v>2795</v>
      </c>
      <c r="E4290" s="103">
        <v>36</v>
      </c>
      <c r="F4290" s="104" t="s">
        <v>44</v>
      </c>
      <c r="G4290" s="106"/>
      <c r="H4290" s="76" t="s">
        <v>1</v>
      </c>
      <c r="I4290" s="105"/>
      <c r="K4290" s="140" t="str">
        <f t="shared" si="201"/>
        <v>社政業務-社會福利-推行老人福利-獎補助費-對國內團體之捐助</v>
      </c>
      <c r="L4290" s="140" t="str">
        <f t="shared" si="202"/>
        <v>建立社區照顧關懷據點並設置巷弄長照站</v>
      </c>
      <c r="M4290" s="40" t="str">
        <f t="shared" si="203"/>
        <v>臺中市南屯區三和社區發展協會</v>
      </c>
    </row>
    <row r="4291" spans="1:13" ht="56.25">
      <c r="A4291" s="102" t="s">
        <v>4075</v>
      </c>
      <c r="B4291" s="102" t="s">
        <v>4084</v>
      </c>
      <c r="C4291" s="102" t="s">
        <v>3247</v>
      </c>
      <c r="D4291" s="102" t="s">
        <v>2795</v>
      </c>
      <c r="E4291" s="103">
        <v>36</v>
      </c>
      <c r="F4291" s="104" t="s">
        <v>44</v>
      </c>
      <c r="G4291" s="106"/>
      <c r="H4291" s="76" t="s">
        <v>1</v>
      </c>
      <c r="I4291" s="105"/>
      <c r="K4291" s="140" t="str">
        <f t="shared" si="201"/>
        <v>社政業務-社會福利-推行老人福利-獎補助費-對國內團體之捐助</v>
      </c>
      <c r="L4291" s="140" t="str">
        <f t="shared" si="202"/>
        <v>建立社區照顧關懷據點並設置巷弄長照站</v>
      </c>
      <c r="M4291" s="40" t="str">
        <f t="shared" si="203"/>
        <v>財團法人臺中市私立豐盛社會福利慈善事業基金會</v>
      </c>
    </row>
    <row r="4292" spans="1:13" ht="56.25">
      <c r="A4292" s="102" t="s">
        <v>4075</v>
      </c>
      <c r="B4292" s="102" t="s">
        <v>4084</v>
      </c>
      <c r="C4292" s="102" t="s">
        <v>3707</v>
      </c>
      <c r="D4292" s="102" t="s">
        <v>2795</v>
      </c>
      <c r="E4292" s="103">
        <v>88</v>
      </c>
      <c r="F4292" s="104" t="s">
        <v>44</v>
      </c>
      <c r="G4292" s="106"/>
      <c r="H4292" s="76" t="s">
        <v>1</v>
      </c>
      <c r="I4292" s="105"/>
      <c r="K4292" s="140" t="str">
        <f t="shared" ref="K4292:K4355" si="204">A4292</f>
        <v>社政業務-社會福利-推行老人福利-獎補助費-對國內團體之捐助</v>
      </c>
      <c r="L4292" s="140" t="str">
        <f t="shared" ref="L4292:L4355" si="205">B4292</f>
        <v>建立社區照顧關懷據點並設置巷弄長照站</v>
      </c>
      <c r="M4292" s="40" t="str">
        <f t="shared" ref="M4292:M4355" si="206">C4292</f>
        <v>臺中市人文關懷協會</v>
      </c>
    </row>
    <row r="4293" spans="1:13" ht="56.25">
      <c r="A4293" s="102" t="s">
        <v>4075</v>
      </c>
      <c r="B4293" s="102" t="s">
        <v>4084</v>
      </c>
      <c r="C4293" s="102" t="s">
        <v>3254</v>
      </c>
      <c r="D4293" s="102" t="s">
        <v>2795</v>
      </c>
      <c r="E4293" s="103">
        <v>36</v>
      </c>
      <c r="F4293" s="104" t="s">
        <v>44</v>
      </c>
      <c r="G4293" s="106"/>
      <c r="H4293" s="76" t="s">
        <v>1</v>
      </c>
      <c r="I4293" s="105"/>
      <c r="K4293" s="140" t="str">
        <f t="shared" si="204"/>
        <v>社政業務-社會福利-推行老人福利-獎補助費-對國內團體之捐助</v>
      </c>
      <c r="L4293" s="140" t="str">
        <f t="shared" si="205"/>
        <v>建立社區照顧關懷據點並設置巷弄長照站</v>
      </c>
      <c r="M4293" s="40" t="str">
        <f t="shared" si="206"/>
        <v>臺中市后里元極舞協會</v>
      </c>
    </row>
    <row r="4294" spans="1:13" ht="56.25">
      <c r="A4294" s="102" t="s">
        <v>4075</v>
      </c>
      <c r="B4294" s="102" t="s">
        <v>4084</v>
      </c>
      <c r="C4294" s="102" t="s">
        <v>2485</v>
      </c>
      <c r="D4294" s="102" t="s">
        <v>2795</v>
      </c>
      <c r="E4294" s="103">
        <v>36</v>
      </c>
      <c r="F4294" s="104" t="s">
        <v>44</v>
      </c>
      <c r="G4294" s="106"/>
      <c r="H4294" s="76" t="s">
        <v>1</v>
      </c>
      <c r="I4294" s="105"/>
      <c r="K4294" s="140" t="str">
        <f t="shared" si="204"/>
        <v>社政業務-社會福利-推行老人福利-獎補助費-對國內團體之捐助</v>
      </c>
      <c r="L4294" s="140" t="str">
        <f t="shared" si="205"/>
        <v>建立社區照顧關懷據點並設置巷弄長照站</v>
      </c>
      <c r="M4294" s="40" t="str">
        <f t="shared" si="206"/>
        <v>臺中市后里區眉山社區發展協會</v>
      </c>
    </row>
    <row r="4295" spans="1:13" ht="56.25">
      <c r="A4295" s="102" t="s">
        <v>4075</v>
      </c>
      <c r="B4295" s="102" t="s">
        <v>4084</v>
      </c>
      <c r="C4295" s="102" t="s">
        <v>4093</v>
      </c>
      <c r="D4295" s="102" t="s">
        <v>2795</v>
      </c>
      <c r="E4295" s="103">
        <v>36</v>
      </c>
      <c r="F4295" s="104" t="s">
        <v>44</v>
      </c>
      <c r="G4295" s="106"/>
      <c r="H4295" s="76" t="s">
        <v>1</v>
      </c>
      <c r="I4295" s="105"/>
      <c r="K4295" s="140" t="str">
        <f t="shared" si="204"/>
        <v>社政業務-社會福利-推行老人福利-獎補助費-對國內團體之捐助</v>
      </c>
      <c r="L4295" s="140" t="str">
        <f t="shared" si="205"/>
        <v>建立社區照顧關懷據點並設置巷弄長照站</v>
      </c>
      <c r="M4295" s="40" t="str">
        <f t="shared" si="206"/>
        <v>臺中市福雅長青關懷協會</v>
      </c>
    </row>
    <row r="4296" spans="1:13" ht="56.25">
      <c r="A4296" s="102" t="s">
        <v>4075</v>
      </c>
      <c r="B4296" s="102" t="s">
        <v>4084</v>
      </c>
      <c r="C4296" s="102" t="s">
        <v>3694</v>
      </c>
      <c r="D4296" s="102" t="s">
        <v>2795</v>
      </c>
      <c r="E4296" s="103">
        <v>36</v>
      </c>
      <c r="F4296" s="104" t="s">
        <v>44</v>
      </c>
      <c r="G4296" s="106"/>
      <c r="H4296" s="76" t="s">
        <v>1</v>
      </c>
      <c r="I4296" s="105"/>
      <c r="K4296" s="140" t="str">
        <f t="shared" si="204"/>
        <v>社政業務-社會福利-推行老人福利-獎補助費-對國內團體之捐助</v>
      </c>
      <c r="L4296" s="140" t="str">
        <f t="shared" si="205"/>
        <v>建立社區照顧關懷據點並設置巷弄長照站</v>
      </c>
      <c r="M4296" s="40" t="str">
        <f t="shared" si="206"/>
        <v>社團法人台中市惠來關懷服務協會</v>
      </c>
    </row>
    <row r="4297" spans="1:13" ht="56.25">
      <c r="A4297" s="102" t="s">
        <v>4075</v>
      </c>
      <c r="B4297" s="102" t="s">
        <v>4080</v>
      </c>
      <c r="C4297" s="102" t="s">
        <v>4094</v>
      </c>
      <c r="D4297" s="102" t="s">
        <v>2795</v>
      </c>
      <c r="E4297" s="103">
        <v>5</v>
      </c>
      <c r="F4297" s="104" t="s">
        <v>44</v>
      </c>
      <c r="G4297" s="106"/>
      <c r="H4297" s="76" t="s">
        <v>1</v>
      </c>
      <c r="I4297" s="105"/>
      <c r="K4297" s="140" t="str">
        <f t="shared" si="204"/>
        <v>社政業務-社會福利-推行老人福利-獎補助費-對國內團體之捐助</v>
      </c>
      <c r="L4297" s="140" t="str">
        <f t="shared" si="205"/>
        <v>獨居老人關懷訪視服務計畫關懷服務費及行政管理費</v>
      </c>
      <c r="M4297" s="40" t="str">
        <f t="shared" si="206"/>
        <v>臺中市西區大忠社區發展協會</v>
      </c>
    </row>
    <row r="4298" spans="1:13" ht="56.25">
      <c r="A4298" s="102" t="s">
        <v>4075</v>
      </c>
      <c r="B4298" s="102" t="s">
        <v>4080</v>
      </c>
      <c r="C4298" s="102" t="s">
        <v>3249</v>
      </c>
      <c r="D4298" s="102" t="s">
        <v>2795</v>
      </c>
      <c r="E4298" s="103">
        <v>4</v>
      </c>
      <c r="F4298" s="104" t="s">
        <v>44</v>
      </c>
      <c r="G4298" s="106"/>
      <c r="H4298" s="76" t="s">
        <v>1</v>
      </c>
      <c r="I4298" s="105"/>
      <c r="K4298" s="140" t="str">
        <f t="shared" si="204"/>
        <v>社政業務-社會福利-推行老人福利-獎補助費-對國內團體之捐助</v>
      </c>
      <c r="L4298" s="140" t="str">
        <f t="shared" si="205"/>
        <v>獨居老人關懷訪視服務計畫關懷服務費及行政管理費</v>
      </c>
      <c r="M4298" s="40" t="str">
        <f t="shared" si="206"/>
        <v>臺中市潭子區東寶社區發展協會</v>
      </c>
    </row>
    <row r="4299" spans="1:13" ht="56.25">
      <c r="A4299" s="102" t="s">
        <v>4075</v>
      </c>
      <c r="B4299" s="102" t="s">
        <v>4080</v>
      </c>
      <c r="C4299" s="102" t="s">
        <v>3271</v>
      </c>
      <c r="D4299" s="102" t="s">
        <v>2795</v>
      </c>
      <c r="E4299" s="103">
        <v>1</v>
      </c>
      <c r="F4299" s="104" t="s">
        <v>44</v>
      </c>
      <c r="G4299" s="106"/>
      <c r="H4299" s="76" t="s">
        <v>1</v>
      </c>
      <c r="I4299" s="105"/>
      <c r="K4299" s="140" t="str">
        <f t="shared" si="204"/>
        <v>社政業務-社會福利-推行老人福利-獎補助費-對國內團體之捐助</v>
      </c>
      <c r="L4299" s="140" t="str">
        <f t="shared" si="205"/>
        <v>獨居老人關懷訪視服務計畫關懷服務費及行政管理費</v>
      </c>
      <c r="M4299" s="40" t="str">
        <f t="shared" si="206"/>
        <v>吳榮益台中市北區錦村社區發展協會</v>
      </c>
    </row>
    <row r="4300" spans="1:13" ht="75">
      <c r="A4300" s="102" t="s">
        <v>4075</v>
      </c>
      <c r="B4300" s="102" t="s">
        <v>4086</v>
      </c>
      <c r="C4300" s="102" t="s">
        <v>3163</v>
      </c>
      <c r="D4300" s="102" t="s">
        <v>2795</v>
      </c>
      <c r="E4300" s="103">
        <v>20</v>
      </c>
      <c r="F4300" s="104" t="s">
        <v>44</v>
      </c>
      <c r="G4300" s="106"/>
      <c r="H4300" s="76" t="s">
        <v>1</v>
      </c>
      <c r="I4300" s="105"/>
      <c r="K4300" s="140" t="str">
        <f t="shared" si="204"/>
        <v>社政業務-社會福利-推行老人福利-獎補助費-對國內團體之捐助</v>
      </c>
      <c r="L4300" s="140" t="str">
        <f t="shared" si="205"/>
        <v>建立社區照顧關懷據點並設置巷弄長照站之充實設施設備費用-經常門</v>
      </c>
      <c r="M4300" s="40" t="str">
        <f t="shared" si="206"/>
        <v>財團法人伽耶山基金會</v>
      </c>
    </row>
    <row r="4301" spans="1:13" ht="56.25">
      <c r="A4301" s="102" t="s">
        <v>4075</v>
      </c>
      <c r="B4301" s="102" t="s">
        <v>4095</v>
      </c>
      <c r="C4301" s="102" t="s">
        <v>4096</v>
      </c>
      <c r="D4301" s="102" t="s">
        <v>2795</v>
      </c>
      <c r="E4301" s="103">
        <v>20</v>
      </c>
      <c r="F4301" s="104" t="s">
        <v>44</v>
      </c>
      <c r="G4301" s="106"/>
      <c r="H4301" s="76" t="s">
        <v>1</v>
      </c>
      <c r="I4301" s="105"/>
      <c r="K4301" s="140" t="str">
        <f t="shared" si="204"/>
        <v>社政業務-社會福利-推行老人福利-獎補助費-對國內團體之捐助</v>
      </c>
      <c r="L4301" s="140" t="str">
        <f t="shared" si="205"/>
        <v>建立社區照顧關懷據點之充實設施設備-經常門</v>
      </c>
      <c r="M4301" s="40" t="str">
        <f t="shared" si="206"/>
        <v>臺中市土庫長青關懷協會</v>
      </c>
    </row>
    <row r="4302" spans="1:13" ht="93.75">
      <c r="A4302" s="102" t="s">
        <v>4075</v>
      </c>
      <c r="B4302" s="102" t="s">
        <v>4087</v>
      </c>
      <c r="C4302" s="102" t="s">
        <v>3599</v>
      </c>
      <c r="D4302" s="102" t="s">
        <v>2795</v>
      </c>
      <c r="E4302" s="103">
        <v>24</v>
      </c>
      <c r="F4302" s="104" t="s">
        <v>44</v>
      </c>
      <c r="G4302" s="106"/>
      <c r="H4302" s="76" t="s">
        <v>1</v>
      </c>
      <c r="I4302" s="105"/>
      <c r="K4302" s="140" t="str">
        <f t="shared" si="204"/>
        <v>社政業務-社會福利-推行老人福利-獎補助費-對國內團體之捐助</v>
      </c>
      <c r="L4302" s="140" t="str">
        <f t="shared" si="205"/>
        <v>建立社區照顧關懷據點並設置巷弄長照站之「預防及延緩失能照護計畫費用」</v>
      </c>
      <c r="M4302" s="40" t="str">
        <f t="shared" si="206"/>
        <v>財團法人中華民國佛教慈濟慈善事業基金會</v>
      </c>
    </row>
    <row r="4303" spans="1:13" ht="56.25">
      <c r="A4303" s="102" t="s">
        <v>4075</v>
      </c>
      <c r="B4303" s="102" t="s">
        <v>4084</v>
      </c>
      <c r="C4303" s="102" t="s">
        <v>3698</v>
      </c>
      <c r="D4303" s="102" t="s">
        <v>2795</v>
      </c>
      <c r="E4303" s="103">
        <v>36</v>
      </c>
      <c r="F4303" s="104" t="s">
        <v>44</v>
      </c>
      <c r="G4303" s="106"/>
      <c r="H4303" s="76" t="s">
        <v>1</v>
      </c>
      <c r="I4303" s="105"/>
      <c r="K4303" s="140" t="str">
        <f t="shared" si="204"/>
        <v>社政業務-社會福利-推行老人福利-獎補助費-對國內團體之捐助</v>
      </c>
      <c r="L4303" s="140" t="str">
        <f t="shared" si="205"/>
        <v>建立社區照顧關懷據點並設置巷弄長照站</v>
      </c>
      <c r="M4303" s="40" t="str">
        <f t="shared" si="206"/>
        <v>臺中市清水區橋頭社區發展協會</v>
      </c>
    </row>
    <row r="4304" spans="1:13" ht="56.25">
      <c r="A4304" s="102" t="s">
        <v>4075</v>
      </c>
      <c r="B4304" s="102" t="s">
        <v>4084</v>
      </c>
      <c r="C4304" s="102" t="s">
        <v>4097</v>
      </c>
      <c r="D4304" s="102" t="s">
        <v>2795</v>
      </c>
      <c r="E4304" s="103">
        <v>36</v>
      </c>
      <c r="F4304" s="104" t="s">
        <v>44</v>
      </c>
      <c r="G4304" s="106"/>
      <c r="H4304" s="76" t="s">
        <v>1</v>
      </c>
      <c r="I4304" s="105"/>
      <c r="K4304" s="140" t="str">
        <f t="shared" si="204"/>
        <v>社政業務-社會福利-推行老人福利-獎補助費-對國內團體之捐助</v>
      </c>
      <c r="L4304" s="140" t="str">
        <f t="shared" si="205"/>
        <v>建立社區照顧關懷據點並設置巷弄長照站</v>
      </c>
      <c r="M4304" s="40" t="str">
        <f t="shared" si="206"/>
        <v>大砌四方社區管理委員會</v>
      </c>
    </row>
    <row r="4305" spans="1:13" ht="75">
      <c r="A4305" s="102" t="s">
        <v>4075</v>
      </c>
      <c r="B4305" s="102" t="s">
        <v>4098</v>
      </c>
      <c r="C4305" s="102" t="s">
        <v>3599</v>
      </c>
      <c r="D4305" s="102" t="s">
        <v>2795</v>
      </c>
      <c r="E4305" s="103">
        <v>24</v>
      </c>
      <c r="F4305" s="104" t="s">
        <v>44</v>
      </c>
      <c r="G4305" s="106"/>
      <c r="H4305" s="76" t="s">
        <v>1</v>
      </c>
      <c r="I4305" s="105"/>
      <c r="K4305" s="140" t="str">
        <f t="shared" si="204"/>
        <v>社政業務-社會福利-推行老人福利-獎補助費-對國內團體之捐助</v>
      </c>
      <c r="L4305" s="140" t="str">
        <f t="shared" si="205"/>
        <v>建立社區照顧關懷據點並設置巷弄站之「預防及延緩失能照護計畫費用」</v>
      </c>
      <c r="M4305" s="40" t="str">
        <f t="shared" si="206"/>
        <v>財團法人中華民國佛教慈濟慈善事業基金會</v>
      </c>
    </row>
    <row r="4306" spans="1:13" ht="56.25">
      <c r="A4306" s="102" t="s">
        <v>4075</v>
      </c>
      <c r="B4306" s="102" t="s">
        <v>4084</v>
      </c>
      <c r="C4306" s="102" t="s">
        <v>1234</v>
      </c>
      <c r="D4306" s="102" t="s">
        <v>2795</v>
      </c>
      <c r="E4306" s="103">
        <v>36</v>
      </c>
      <c r="F4306" s="104" t="s">
        <v>44</v>
      </c>
      <c r="G4306" s="106"/>
      <c r="H4306" s="76" t="s">
        <v>1</v>
      </c>
      <c r="I4306" s="105"/>
      <c r="K4306" s="140" t="str">
        <f t="shared" si="204"/>
        <v>社政業務-社會福利-推行老人福利-獎補助費-對國內團體之捐助</v>
      </c>
      <c r="L4306" s="140" t="str">
        <f t="shared" si="205"/>
        <v>建立社區照顧關懷據點並設置巷弄長照站</v>
      </c>
      <c r="M4306" s="40" t="str">
        <f t="shared" si="206"/>
        <v>臺中市龍井區龍東社區發展協會</v>
      </c>
    </row>
    <row r="4307" spans="1:13" ht="56.25">
      <c r="A4307" s="102" t="s">
        <v>4075</v>
      </c>
      <c r="B4307" s="102" t="s">
        <v>4084</v>
      </c>
      <c r="C4307" s="102" t="s">
        <v>3669</v>
      </c>
      <c r="D4307" s="102" t="s">
        <v>2795</v>
      </c>
      <c r="E4307" s="103">
        <v>36</v>
      </c>
      <c r="F4307" s="104" t="s">
        <v>44</v>
      </c>
      <c r="G4307" s="106"/>
      <c r="H4307" s="76" t="s">
        <v>1</v>
      </c>
      <c r="I4307" s="105"/>
      <c r="K4307" s="140" t="str">
        <f t="shared" si="204"/>
        <v>社政業務-社會福利-推行老人福利-獎補助費-對國內團體之捐助</v>
      </c>
      <c r="L4307" s="140" t="str">
        <f t="shared" si="205"/>
        <v>建立社區照顧關懷據點並設置巷弄長照站</v>
      </c>
      <c r="M4307" s="40" t="str">
        <f t="shared" si="206"/>
        <v>台中市西屯區上石社區發展協會</v>
      </c>
    </row>
    <row r="4308" spans="1:13" ht="56.25">
      <c r="A4308" s="102" t="s">
        <v>4075</v>
      </c>
      <c r="B4308" s="102" t="s">
        <v>4084</v>
      </c>
      <c r="C4308" s="102" t="s">
        <v>2602</v>
      </c>
      <c r="D4308" s="102" t="s">
        <v>2795</v>
      </c>
      <c r="E4308" s="103">
        <v>36</v>
      </c>
      <c r="F4308" s="104" t="s">
        <v>44</v>
      </c>
      <c r="G4308" s="106"/>
      <c r="H4308" s="76" t="s">
        <v>1</v>
      </c>
      <c r="I4308" s="105"/>
      <c r="K4308" s="140" t="str">
        <f t="shared" si="204"/>
        <v>社政業務-社會福利-推行老人福利-獎補助費-對國內團體之捐助</v>
      </c>
      <c r="L4308" s="140" t="str">
        <f t="shared" si="205"/>
        <v>建立社區照顧關懷據點並設置巷弄長照站</v>
      </c>
      <c r="M4308" s="40" t="str">
        <f t="shared" si="206"/>
        <v>臺中市霧峰區舊正社區發展協會</v>
      </c>
    </row>
    <row r="4309" spans="1:13" ht="56.25">
      <c r="A4309" s="102" t="s">
        <v>4075</v>
      </c>
      <c r="B4309" s="102" t="s">
        <v>4084</v>
      </c>
      <c r="C4309" s="102" t="s">
        <v>3162</v>
      </c>
      <c r="D4309" s="102" t="s">
        <v>2795</v>
      </c>
      <c r="E4309" s="103">
        <v>36</v>
      </c>
      <c r="F4309" s="104" t="s">
        <v>44</v>
      </c>
      <c r="G4309" s="106"/>
      <c r="H4309" s="76" t="s">
        <v>1</v>
      </c>
      <c r="I4309" s="105"/>
      <c r="K4309" s="140" t="str">
        <f t="shared" si="204"/>
        <v>社政業務-社會福利-推行老人福利-獎補助費-對國內團體之捐助</v>
      </c>
      <c r="L4309" s="140" t="str">
        <f t="shared" si="205"/>
        <v>建立社區照顧關懷據點並設置巷弄長照站</v>
      </c>
      <c r="M4309" s="40" t="str">
        <f t="shared" si="206"/>
        <v>臺中市北屯區松和社區發展協會</v>
      </c>
    </row>
    <row r="4310" spans="1:13" ht="93.75">
      <c r="A4310" s="102" t="s">
        <v>4075</v>
      </c>
      <c r="B4310" s="102" t="s">
        <v>4087</v>
      </c>
      <c r="C4310" s="102" t="s">
        <v>3186</v>
      </c>
      <c r="D4310" s="102" t="s">
        <v>2795</v>
      </c>
      <c r="E4310" s="103">
        <v>36</v>
      </c>
      <c r="F4310" s="104" t="s">
        <v>44</v>
      </c>
      <c r="G4310" s="106"/>
      <c r="H4310" s="76" t="s">
        <v>1</v>
      </c>
      <c r="I4310" s="105"/>
      <c r="K4310" s="140" t="str">
        <f t="shared" si="204"/>
        <v>社政業務-社會福利-推行老人福利-獎補助費-對國內團體之捐助</v>
      </c>
      <c r="L4310" s="140" t="str">
        <f t="shared" si="205"/>
        <v>建立社區照顧關懷據點並設置巷弄長照站之「預防及延緩失能照護計畫費用」</v>
      </c>
      <c r="M4310" s="40" t="str">
        <f t="shared" si="206"/>
        <v>社團法人臺中市沐風60長者之愛關懷協會</v>
      </c>
    </row>
    <row r="4311" spans="1:13" ht="56.25">
      <c r="A4311" s="102" t="s">
        <v>4075</v>
      </c>
      <c r="B4311" s="102" t="s">
        <v>4080</v>
      </c>
      <c r="C4311" s="102" t="s">
        <v>2557</v>
      </c>
      <c r="D4311" s="102" t="s">
        <v>2795</v>
      </c>
      <c r="E4311" s="103">
        <v>3</v>
      </c>
      <c r="F4311" s="104" t="s">
        <v>44</v>
      </c>
      <c r="G4311" s="106"/>
      <c r="H4311" s="76" t="s">
        <v>1</v>
      </c>
      <c r="I4311" s="105"/>
      <c r="K4311" s="140" t="str">
        <f t="shared" si="204"/>
        <v>社政業務-社會福利-推行老人福利-獎補助費-對國內團體之捐助</v>
      </c>
      <c r="L4311" s="140" t="str">
        <f t="shared" si="205"/>
        <v>獨居老人關懷訪視服務計畫關懷服務費及行政管理費</v>
      </c>
      <c r="M4311" s="40" t="str">
        <f t="shared" si="206"/>
        <v>臺中市新社區崑南社區發展協會</v>
      </c>
    </row>
    <row r="4312" spans="1:13" ht="56.25">
      <c r="A4312" s="102" t="s">
        <v>4075</v>
      </c>
      <c r="B4312" s="102" t="s">
        <v>4080</v>
      </c>
      <c r="C4312" s="102" t="s">
        <v>3172</v>
      </c>
      <c r="D4312" s="102" t="s">
        <v>2795</v>
      </c>
      <c r="E4312" s="103">
        <v>19</v>
      </c>
      <c r="F4312" s="104" t="s">
        <v>44</v>
      </c>
      <c r="G4312" s="106"/>
      <c r="H4312" s="76" t="s">
        <v>1</v>
      </c>
      <c r="I4312" s="105"/>
      <c r="K4312" s="140" t="str">
        <f t="shared" si="204"/>
        <v>社政業務-社會福利-推行老人福利-獎補助費-對國內團體之捐助</v>
      </c>
      <c r="L4312" s="140" t="str">
        <f t="shared" si="205"/>
        <v>獨居老人關懷訪視服務計畫關懷服務費及行政管理費</v>
      </c>
      <c r="M4312" s="40" t="str">
        <f t="shared" si="206"/>
        <v>臺中市石岡區萬興社區發展協會</v>
      </c>
    </row>
    <row r="4313" spans="1:13" ht="56.25">
      <c r="A4313" s="102" t="s">
        <v>4075</v>
      </c>
      <c r="B4313" s="102" t="s">
        <v>4080</v>
      </c>
      <c r="C4313" s="102" t="s">
        <v>3084</v>
      </c>
      <c r="D4313" s="102" t="s">
        <v>2795</v>
      </c>
      <c r="E4313" s="103">
        <v>1</v>
      </c>
      <c r="F4313" s="104" t="s">
        <v>44</v>
      </c>
      <c r="G4313" s="106"/>
      <c r="H4313" s="76" t="s">
        <v>1</v>
      </c>
      <c r="I4313" s="105"/>
      <c r="K4313" s="140" t="str">
        <f t="shared" si="204"/>
        <v>社政業務-社會福利-推行老人福利-獎補助費-對國內團體之捐助</v>
      </c>
      <c r="L4313" s="140" t="str">
        <f t="shared" si="205"/>
        <v>獨居老人關懷訪視服務計畫關懷服務費及行政管理費</v>
      </c>
      <c r="M4313" s="40" t="str">
        <f t="shared" si="206"/>
        <v>臺中市豐原區南村社區發展協會林炎煌</v>
      </c>
    </row>
    <row r="4314" spans="1:13" ht="56.25">
      <c r="A4314" s="102" t="s">
        <v>4075</v>
      </c>
      <c r="B4314" s="102" t="s">
        <v>4080</v>
      </c>
      <c r="C4314" s="102" t="s">
        <v>2424</v>
      </c>
      <c r="D4314" s="102" t="s">
        <v>2795</v>
      </c>
      <c r="E4314" s="107">
        <v>0.8</v>
      </c>
      <c r="F4314" s="104" t="s">
        <v>44</v>
      </c>
      <c r="G4314" s="106"/>
      <c r="H4314" s="76" t="s">
        <v>1</v>
      </c>
      <c r="I4314" s="105"/>
      <c r="K4314" s="140" t="str">
        <f t="shared" si="204"/>
        <v>社政業務-社會福利-推行老人福利-獎補助費-對國內團體之捐助</v>
      </c>
      <c r="L4314" s="140" t="str">
        <f t="shared" si="205"/>
        <v>獨居老人關懷訪視服務計畫關懷服務費及行政管理費</v>
      </c>
      <c r="M4314" s="40" t="str">
        <f t="shared" si="206"/>
        <v>社團法人臺中市神岡區溪洲社區發展協會</v>
      </c>
    </row>
    <row r="4315" spans="1:13" ht="56.25">
      <c r="A4315" s="102" t="s">
        <v>4075</v>
      </c>
      <c r="B4315" s="102" t="s">
        <v>4080</v>
      </c>
      <c r="C4315" s="102" t="s">
        <v>3131</v>
      </c>
      <c r="D4315" s="102" t="s">
        <v>2795</v>
      </c>
      <c r="E4315" s="103">
        <v>6</v>
      </c>
      <c r="F4315" s="104" t="s">
        <v>44</v>
      </c>
      <c r="G4315" s="106"/>
      <c r="H4315" s="76" t="s">
        <v>1</v>
      </c>
      <c r="I4315" s="105"/>
      <c r="K4315" s="140" t="str">
        <f t="shared" si="204"/>
        <v>社政業務-社會福利-推行老人福利-獎補助費-對國內團體之捐助</v>
      </c>
      <c r="L4315" s="140" t="str">
        <f t="shared" si="205"/>
        <v>獨居老人關懷訪視服務計畫關懷服務費及行政管理費</v>
      </c>
      <c r="M4315" s="40" t="str">
        <f t="shared" si="206"/>
        <v>臺中市豐原區南村里愛護您關照協會謝見忠</v>
      </c>
    </row>
    <row r="4316" spans="1:13" ht="56.25">
      <c r="A4316" s="102" t="s">
        <v>4075</v>
      </c>
      <c r="B4316" s="102" t="s">
        <v>4080</v>
      </c>
      <c r="C4316" s="102" t="s">
        <v>372</v>
      </c>
      <c r="D4316" s="102" t="s">
        <v>2795</v>
      </c>
      <c r="E4316" s="103">
        <v>5</v>
      </c>
      <c r="F4316" s="104" t="s">
        <v>44</v>
      </c>
      <c r="G4316" s="106"/>
      <c r="H4316" s="76" t="s">
        <v>1</v>
      </c>
      <c r="I4316" s="105"/>
      <c r="K4316" s="140" t="str">
        <f t="shared" si="204"/>
        <v>社政業務-社會福利-推行老人福利-獎補助費-對國內團體之捐助</v>
      </c>
      <c r="L4316" s="140" t="str">
        <f t="shared" si="205"/>
        <v>獨居老人關懷訪視服務計畫關懷服務費及行政管理費</v>
      </c>
      <c r="M4316" s="40" t="str">
        <f t="shared" si="206"/>
        <v>臺中市石岡區萬安社區發展協會</v>
      </c>
    </row>
    <row r="4317" spans="1:13" ht="56.25">
      <c r="A4317" s="102" t="s">
        <v>4075</v>
      </c>
      <c r="B4317" s="102" t="s">
        <v>4080</v>
      </c>
      <c r="C4317" s="102" t="s">
        <v>3114</v>
      </c>
      <c r="D4317" s="102" t="s">
        <v>2795</v>
      </c>
      <c r="E4317" s="103">
        <v>2</v>
      </c>
      <c r="F4317" s="104" t="s">
        <v>44</v>
      </c>
      <c r="G4317" s="106"/>
      <c r="H4317" s="76" t="s">
        <v>1</v>
      </c>
      <c r="I4317" s="105"/>
      <c r="K4317" s="140" t="str">
        <f t="shared" si="204"/>
        <v>社政業務-社會福利-推行老人福利-獎補助費-對國內團體之捐助</v>
      </c>
      <c r="L4317" s="140" t="str">
        <f t="shared" si="205"/>
        <v>獨居老人關懷訪視服務計畫關懷服務費及行政管理費</v>
      </c>
      <c r="M4317" s="40" t="str">
        <f t="shared" si="206"/>
        <v>中華民國紅心字會</v>
      </c>
    </row>
    <row r="4318" spans="1:13" ht="56.25">
      <c r="A4318" s="102" t="s">
        <v>4075</v>
      </c>
      <c r="B4318" s="102" t="s">
        <v>4084</v>
      </c>
      <c r="C4318" s="102" t="s">
        <v>3230</v>
      </c>
      <c r="D4318" s="102" t="s">
        <v>2795</v>
      </c>
      <c r="E4318" s="103">
        <v>36</v>
      </c>
      <c r="F4318" s="104" t="s">
        <v>44</v>
      </c>
      <c r="G4318" s="106"/>
      <c r="H4318" s="76" t="s">
        <v>1</v>
      </c>
      <c r="I4318" s="105"/>
      <c r="K4318" s="140" t="str">
        <f t="shared" si="204"/>
        <v>社政業務-社會福利-推行老人福利-獎補助費-對國內團體之捐助</v>
      </c>
      <c r="L4318" s="140" t="str">
        <f t="shared" si="205"/>
        <v>建立社區照顧關懷據點並設置巷弄長照站</v>
      </c>
      <c r="M4318" s="40" t="str">
        <f t="shared" si="206"/>
        <v>臺中市潭子區大豐社區發展協會</v>
      </c>
    </row>
    <row r="4319" spans="1:13" ht="56.25">
      <c r="A4319" s="102" t="s">
        <v>4075</v>
      </c>
      <c r="B4319" s="102" t="s">
        <v>4099</v>
      </c>
      <c r="C4319" s="102" t="s">
        <v>3259</v>
      </c>
      <c r="D4319" s="102" t="s">
        <v>2795</v>
      </c>
      <c r="E4319" s="103">
        <v>95</v>
      </c>
      <c r="F4319" s="104" t="s">
        <v>44</v>
      </c>
      <c r="G4319" s="106"/>
      <c r="H4319" s="76" t="s">
        <v>1</v>
      </c>
      <c r="I4319" s="105"/>
      <c r="K4319" s="140" t="str">
        <f t="shared" si="204"/>
        <v>社政業務-社會福利-推行老人福利-獎補助費-對國內團體之捐助</v>
      </c>
      <c r="L4319" s="140" t="str">
        <f t="shared" si="205"/>
        <v>預防走失愛心手鍊暨失蹤協尋計畫</v>
      </c>
      <c r="M4319" s="40" t="str">
        <f t="shared" si="206"/>
        <v>中華民國老人福利推動聯盟</v>
      </c>
    </row>
    <row r="4320" spans="1:13" ht="75">
      <c r="A4320" s="102" t="s">
        <v>4075</v>
      </c>
      <c r="B4320" s="102" t="s">
        <v>4100</v>
      </c>
      <c r="C4320" s="102" t="s">
        <v>4101</v>
      </c>
      <c r="D4320" s="102" t="s">
        <v>2795</v>
      </c>
      <c r="E4320" s="103">
        <v>27</v>
      </c>
      <c r="F4320" s="104" t="s">
        <v>44</v>
      </c>
      <c r="G4320" s="106"/>
      <c r="H4320" s="76" t="s">
        <v>1</v>
      </c>
      <c r="I4320" s="105"/>
      <c r="K4320" s="140" t="str">
        <f t="shared" si="204"/>
        <v>社政業務-社會福利-推行老人福利-獎補助費-對國內團體之捐助</v>
      </c>
      <c r="L4320" s="140" t="str">
        <f t="shared" si="205"/>
        <v>建立社區照顧關懷據點並設置巷弄長照站之開辦設施設備費用-經常門</v>
      </c>
      <c r="M4320" s="40" t="str">
        <f t="shared" si="206"/>
        <v>臺中市豐原區北湳社區發展協會</v>
      </c>
    </row>
    <row r="4321" spans="1:13" ht="56.25">
      <c r="A4321" s="102" t="s">
        <v>4075</v>
      </c>
      <c r="B4321" s="102" t="s">
        <v>4084</v>
      </c>
      <c r="C4321" s="102" t="s">
        <v>3061</v>
      </c>
      <c r="D4321" s="102" t="s">
        <v>2795</v>
      </c>
      <c r="E4321" s="103">
        <v>36</v>
      </c>
      <c r="F4321" s="104" t="s">
        <v>44</v>
      </c>
      <c r="G4321" s="106"/>
      <c r="H4321" s="76" t="s">
        <v>1</v>
      </c>
      <c r="I4321" s="105"/>
      <c r="K4321" s="140" t="str">
        <f t="shared" si="204"/>
        <v>社政業務-社會福利-推行老人福利-獎補助費-對國內團體之捐助</v>
      </c>
      <c r="L4321" s="140" t="str">
        <f t="shared" si="205"/>
        <v>建立社區照顧關懷據點並設置巷弄長照站</v>
      </c>
      <c r="M4321" s="40" t="str">
        <f t="shared" si="206"/>
        <v>財團法人全成社會福利基金會</v>
      </c>
    </row>
    <row r="4322" spans="1:13" ht="56.25">
      <c r="A4322" s="102" t="s">
        <v>4075</v>
      </c>
      <c r="B4322" s="102" t="s">
        <v>4084</v>
      </c>
      <c r="C4322" s="102" t="s">
        <v>2918</v>
      </c>
      <c r="D4322" s="102" t="s">
        <v>2795</v>
      </c>
      <c r="E4322" s="103">
        <v>30</v>
      </c>
      <c r="F4322" s="104" t="s">
        <v>44</v>
      </c>
      <c r="G4322" s="106"/>
      <c r="H4322" s="76" t="s">
        <v>1</v>
      </c>
      <c r="I4322" s="105"/>
      <c r="K4322" s="140" t="str">
        <f t="shared" si="204"/>
        <v>社政業務-社會福利-推行老人福利-獎補助費-對國內團體之捐助</v>
      </c>
      <c r="L4322" s="140" t="str">
        <f t="shared" si="205"/>
        <v>建立社區照顧關懷據點並設置巷弄長照站</v>
      </c>
      <c r="M4322" s="40" t="str">
        <f t="shared" si="206"/>
        <v>社團法人臺中市復興產業協會</v>
      </c>
    </row>
    <row r="4323" spans="1:13" ht="56.25">
      <c r="A4323" s="102" t="s">
        <v>4075</v>
      </c>
      <c r="B4323" s="102" t="s">
        <v>4084</v>
      </c>
      <c r="C4323" s="102" t="s">
        <v>3093</v>
      </c>
      <c r="D4323" s="102" t="s">
        <v>2795</v>
      </c>
      <c r="E4323" s="103">
        <v>36</v>
      </c>
      <c r="F4323" s="104" t="s">
        <v>44</v>
      </c>
      <c r="G4323" s="106"/>
      <c r="H4323" s="76" t="s">
        <v>1</v>
      </c>
      <c r="I4323" s="105"/>
      <c r="K4323" s="140" t="str">
        <f t="shared" si="204"/>
        <v>社政業務-社會福利-推行老人福利-獎補助費-對國內團體之捐助</v>
      </c>
      <c r="L4323" s="140" t="str">
        <f t="shared" si="205"/>
        <v>建立社區照顧關懷據點並設置巷弄長照站</v>
      </c>
      <c r="M4323" s="40" t="str">
        <f t="shared" si="206"/>
        <v>臺中市霧峰區錦榮社區發展協會</v>
      </c>
    </row>
    <row r="4324" spans="1:13" ht="56.25">
      <c r="A4324" s="102" t="s">
        <v>4075</v>
      </c>
      <c r="B4324" s="102" t="s">
        <v>4090</v>
      </c>
      <c r="C4324" s="102" t="s">
        <v>919</v>
      </c>
      <c r="D4324" s="102" t="s">
        <v>2795</v>
      </c>
      <c r="E4324" s="103">
        <v>186</v>
      </c>
      <c r="F4324" s="104" t="s">
        <v>44</v>
      </c>
      <c r="G4324" s="106"/>
      <c r="H4324" s="76" t="s">
        <v>1</v>
      </c>
      <c r="I4324" s="105"/>
      <c r="K4324" s="140" t="str">
        <f t="shared" si="204"/>
        <v>社政業務-社會福利-推行老人福利-獎補助費-對國內團體之捐助</v>
      </c>
      <c r="L4324" s="140" t="str">
        <f t="shared" si="205"/>
        <v>建立社區照顧關懷據點</v>
      </c>
      <c r="M4324" s="40" t="str">
        <f t="shared" si="206"/>
        <v>臺中市霧峰區甲寅社區發展協會</v>
      </c>
    </row>
    <row r="4325" spans="1:13" ht="56.25">
      <c r="A4325" s="102" t="s">
        <v>4075</v>
      </c>
      <c r="B4325" s="102" t="s">
        <v>4080</v>
      </c>
      <c r="C4325" s="102" t="s">
        <v>2602</v>
      </c>
      <c r="D4325" s="102" t="s">
        <v>2795</v>
      </c>
      <c r="E4325" s="103">
        <v>42</v>
      </c>
      <c r="F4325" s="104" t="s">
        <v>44</v>
      </c>
      <c r="G4325" s="106"/>
      <c r="H4325" s="76" t="s">
        <v>1</v>
      </c>
      <c r="I4325" s="105"/>
      <c r="K4325" s="140" t="str">
        <f t="shared" si="204"/>
        <v>社政業務-社會福利-推行老人福利-獎補助費-對國內團體之捐助</v>
      </c>
      <c r="L4325" s="140" t="str">
        <f t="shared" si="205"/>
        <v>獨居老人關懷訪視服務計畫關懷服務費及行政管理費</v>
      </c>
      <c r="M4325" s="40" t="str">
        <f t="shared" si="206"/>
        <v>臺中市霧峰區舊正社區發展協會</v>
      </c>
    </row>
    <row r="4326" spans="1:13" ht="56.25">
      <c r="A4326" s="102" t="s">
        <v>4075</v>
      </c>
      <c r="B4326" s="102" t="s">
        <v>4080</v>
      </c>
      <c r="C4326" s="102" t="s">
        <v>1610</v>
      </c>
      <c r="D4326" s="102" t="s">
        <v>2795</v>
      </c>
      <c r="E4326" s="103">
        <v>3</v>
      </c>
      <c r="F4326" s="104" t="s">
        <v>44</v>
      </c>
      <c r="G4326" s="106"/>
      <c r="H4326" s="76" t="s">
        <v>1</v>
      </c>
      <c r="I4326" s="105"/>
      <c r="K4326" s="140" t="str">
        <f t="shared" si="204"/>
        <v>社政業務-社會福利-推行老人福利-獎補助費-對國內團體之捐助</v>
      </c>
      <c r="L4326" s="140" t="str">
        <f t="shared" si="205"/>
        <v>獨居老人關懷訪視服務計畫關懷服務費及行政管理費</v>
      </c>
      <c r="M4326" s="40" t="str">
        <f t="shared" si="206"/>
        <v>臺中市后里區泰安社區發展協會</v>
      </c>
    </row>
    <row r="4327" spans="1:13" ht="56.25">
      <c r="A4327" s="102" t="s">
        <v>4075</v>
      </c>
      <c r="B4327" s="102" t="s">
        <v>4080</v>
      </c>
      <c r="C4327" s="102" t="s">
        <v>3174</v>
      </c>
      <c r="D4327" s="102" t="s">
        <v>2795</v>
      </c>
      <c r="E4327" s="103">
        <v>7</v>
      </c>
      <c r="F4327" s="104" t="s">
        <v>44</v>
      </c>
      <c r="G4327" s="106"/>
      <c r="H4327" s="76" t="s">
        <v>1</v>
      </c>
      <c r="I4327" s="105"/>
      <c r="K4327" s="140" t="str">
        <f t="shared" si="204"/>
        <v>社政業務-社會福利-推行老人福利-獎補助費-對國內團體之捐助</v>
      </c>
      <c r="L4327" s="140" t="str">
        <f t="shared" si="205"/>
        <v>獨居老人關懷訪視服務計畫關懷服務費及行政管理費</v>
      </c>
      <c r="M4327" s="40" t="str">
        <f t="shared" si="206"/>
        <v>臺中市東勢區下新社區發展協會</v>
      </c>
    </row>
    <row r="4328" spans="1:13" ht="56.25">
      <c r="A4328" s="102" t="s">
        <v>4075</v>
      </c>
      <c r="B4328" s="102" t="s">
        <v>4080</v>
      </c>
      <c r="C4328" s="102" t="s">
        <v>2511</v>
      </c>
      <c r="D4328" s="102" t="s">
        <v>2795</v>
      </c>
      <c r="E4328" s="103">
        <v>3</v>
      </c>
      <c r="F4328" s="104" t="s">
        <v>44</v>
      </c>
      <c r="G4328" s="106"/>
      <c r="H4328" s="76" t="s">
        <v>1</v>
      </c>
      <c r="I4328" s="105"/>
      <c r="K4328" s="140" t="str">
        <f t="shared" si="204"/>
        <v>社政業務-社會福利-推行老人福利-獎補助費-對國內團體之捐助</v>
      </c>
      <c r="L4328" s="140" t="str">
        <f t="shared" si="205"/>
        <v>獨居老人關懷訪視服務計畫關懷服務費及行政管理費</v>
      </c>
      <c r="M4328" s="40" t="str">
        <f t="shared" si="206"/>
        <v>臺中市東勢區中嵙社區發展協會</v>
      </c>
    </row>
    <row r="4329" spans="1:13" ht="56.25">
      <c r="A4329" s="102" t="s">
        <v>4075</v>
      </c>
      <c r="B4329" s="102" t="s">
        <v>4080</v>
      </c>
      <c r="C4329" s="102" t="s">
        <v>3262</v>
      </c>
      <c r="D4329" s="102" t="s">
        <v>2795</v>
      </c>
      <c r="E4329" s="65">
        <v>34</v>
      </c>
      <c r="F4329" s="104" t="s">
        <v>44</v>
      </c>
      <c r="G4329" s="106"/>
      <c r="H4329" s="76" t="s">
        <v>1</v>
      </c>
      <c r="I4329" s="105"/>
      <c r="K4329" s="140" t="str">
        <f t="shared" si="204"/>
        <v>社政業務-社會福利-推行老人福利-獎補助費-對國內團體之捐助</v>
      </c>
      <c r="L4329" s="140" t="str">
        <f t="shared" si="205"/>
        <v>獨居老人關懷訪視服務計畫關懷服務費及行政管理費</v>
      </c>
      <c r="M4329" s="40" t="str">
        <f t="shared" si="206"/>
        <v>社團法人臺中市東勢農民老人會</v>
      </c>
    </row>
    <row r="4330" spans="1:13" ht="56.25">
      <c r="A4330" s="102" t="s">
        <v>4075</v>
      </c>
      <c r="B4330" s="102" t="s">
        <v>4080</v>
      </c>
      <c r="C4330" s="102" t="s">
        <v>3139</v>
      </c>
      <c r="D4330" s="102" t="s">
        <v>2795</v>
      </c>
      <c r="E4330" s="103">
        <v>6</v>
      </c>
      <c r="F4330" s="104" t="s">
        <v>44</v>
      </c>
      <c r="G4330" s="106"/>
      <c r="H4330" s="76" t="s">
        <v>1</v>
      </c>
      <c r="I4330" s="105"/>
      <c r="K4330" s="140" t="str">
        <f t="shared" si="204"/>
        <v>社政業務-社會福利-推行老人福利-獎補助費-對國內團體之捐助</v>
      </c>
      <c r="L4330" s="140" t="str">
        <f t="shared" si="205"/>
        <v>獨居老人關懷訪視服務計畫關懷服務費及行政管理費</v>
      </c>
      <c r="M4330" s="40" t="str">
        <f t="shared" si="206"/>
        <v>財團法人天主教聖心基金會</v>
      </c>
    </row>
    <row r="4331" spans="1:13" ht="56.25">
      <c r="A4331" s="102" t="s">
        <v>4075</v>
      </c>
      <c r="B4331" s="102" t="s">
        <v>4080</v>
      </c>
      <c r="C4331" s="102" t="s">
        <v>3268</v>
      </c>
      <c r="D4331" s="102" t="s">
        <v>2795</v>
      </c>
      <c r="E4331" s="103">
        <v>6</v>
      </c>
      <c r="F4331" s="104" t="s">
        <v>44</v>
      </c>
      <c r="G4331" s="106"/>
      <c r="H4331" s="76" t="s">
        <v>1</v>
      </c>
      <c r="I4331" s="105"/>
      <c r="K4331" s="140" t="str">
        <f t="shared" si="204"/>
        <v>社政業務-社會福利-推行老人福利-獎補助費-對國內團體之捐助</v>
      </c>
      <c r="L4331" s="140" t="str">
        <f t="shared" si="205"/>
        <v>獨居老人關懷訪視服務計畫關懷服務費及行政管理費</v>
      </c>
      <c r="M4331" s="40" t="str">
        <f t="shared" si="206"/>
        <v>臺中市東勢區慶東社區發展協會</v>
      </c>
    </row>
    <row r="4332" spans="1:13" ht="56.25">
      <c r="A4332" s="102" t="s">
        <v>4075</v>
      </c>
      <c r="B4332" s="102" t="s">
        <v>4080</v>
      </c>
      <c r="C4332" s="102" t="s">
        <v>3041</v>
      </c>
      <c r="D4332" s="102" t="s">
        <v>2795</v>
      </c>
      <c r="E4332" s="65">
        <v>13</v>
      </c>
      <c r="F4332" s="104" t="s">
        <v>44</v>
      </c>
      <c r="G4332" s="106"/>
      <c r="H4332" s="76" t="s">
        <v>1</v>
      </c>
      <c r="I4332" s="105"/>
      <c r="K4332" s="140" t="str">
        <f t="shared" si="204"/>
        <v>社政業務-社會福利-推行老人福利-獎補助費-對國內團體之捐助</v>
      </c>
      <c r="L4332" s="140" t="str">
        <f t="shared" si="205"/>
        <v>獨居老人關懷訪視服務計畫關懷服務費及行政管理費</v>
      </c>
      <c r="M4332" s="40" t="str">
        <f t="shared" si="206"/>
        <v>臺中市大雅區文雅社區發展協會劉亦銘</v>
      </c>
    </row>
    <row r="4333" spans="1:13" ht="56.25">
      <c r="A4333" s="102" t="s">
        <v>4075</v>
      </c>
      <c r="B4333" s="102" t="s">
        <v>4080</v>
      </c>
      <c r="C4333" s="102" t="s">
        <v>2588</v>
      </c>
      <c r="D4333" s="102" t="s">
        <v>2795</v>
      </c>
      <c r="E4333" s="103">
        <v>12</v>
      </c>
      <c r="F4333" s="104" t="s">
        <v>44</v>
      </c>
      <c r="G4333" s="106"/>
      <c r="H4333" s="76" t="s">
        <v>1</v>
      </c>
      <c r="I4333" s="105"/>
      <c r="K4333" s="140" t="str">
        <f t="shared" si="204"/>
        <v>社政業務-社會福利-推行老人福利-獎補助費-對國內團體之捐助</v>
      </c>
      <c r="L4333" s="140" t="str">
        <f t="shared" si="205"/>
        <v>獨居老人關懷訪視服務計畫關懷服務費及行政管理費</v>
      </c>
      <c r="M4333" s="40" t="str">
        <f t="shared" si="206"/>
        <v>臺中市豐原區鎌村社區發展協會</v>
      </c>
    </row>
    <row r="4334" spans="1:13" ht="56.25">
      <c r="A4334" s="102" t="s">
        <v>4075</v>
      </c>
      <c r="B4334" s="102" t="s">
        <v>4080</v>
      </c>
      <c r="C4334" s="102" t="s">
        <v>2979</v>
      </c>
      <c r="D4334" s="102" t="s">
        <v>2795</v>
      </c>
      <c r="E4334" s="103">
        <v>54</v>
      </c>
      <c r="F4334" s="104" t="s">
        <v>44</v>
      </c>
      <c r="G4334" s="106"/>
      <c r="H4334" s="76" t="s">
        <v>1</v>
      </c>
      <c r="I4334" s="105"/>
      <c r="K4334" s="140" t="str">
        <f t="shared" si="204"/>
        <v>社政業務-社會福利-推行老人福利-獎補助費-對國內團體之捐助</v>
      </c>
      <c r="L4334" s="140" t="str">
        <f t="shared" si="205"/>
        <v>獨居老人關懷訪視服務計畫關懷服務費及行政管理費</v>
      </c>
      <c r="M4334" s="40" t="str">
        <f t="shared" si="206"/>
        <v>臺中市南區藍興堡發展協會蔡明昌</v>
      </c>
    </row>
    <row r="4335" spans="1:13" ht="56.25">
      <c r="A4335" s="102" t="s">
        <v>4075</v>
      </c>
      <c r="B4335" s="102" t="s">
        <v>4080</v>
      </c>
      <c r="C4335" s="102" t="s">
        <v>3232</v>
      </c>
      <c r="D4335" s="102" t="s">
        <v>2795</v>
      </c>
      <c r="E4335" s="103">
        <v>22</v>
      </c>
      <c r="F4335" s="104" t="s">
        <v>44</v>
      </c>
      <c r="G4335" s="106"/>
      <c r="H4335" s="76" t="s">
        <v>1</v>
      </c>
      <c r="I4335" s="105"/>
      <c r="K4335" s="140" t="str">
        <f t="shared" si="204"/>
        <v>社政業務-社會福利-推行老人福利-獎補助費-對國內團體之捐助</v>
      </c>
      <c r="L4335" s="140" t="str">
        <f t="shared" si="205"/>
        <v>獨居老人關懷訪視服務計畫關懷服務費及行政管理費</v>
      </c>
      <c r="M4335" s="40" t="str">
        <f t="shared" si="206"/>
        <v>臺中市藍興長青協會蔡垂峰</v>
      </c>
    </row>
    <row r="4336" spans="1:13" ht="56.25">
      <c r="A4336" s="102" t="s">
        <v>4075</v>
      </c>
      <c r="B4336" s="102" t="s">
        <v>4080</v>
      </c>
      <c r="C4336" s="102" t="s">
        <v>2804</v>
      </c>
      <c r="D4336" s="102" t="s">
        <v>2795</v>
      </c>
      <c r="E4336" s="65">
        <v>34</v>
      </c>
      <c r="F4336" s="104" t="s">
        <v>44</v>
      </c>
      <c r="G4336" s="106"/>
      <c r="H4336" s="76" t="s">
        <v>1</v>
      </c>
      <c r="I4336" s="105"/>
      <c r="K4336" s="140" t="str">
        <f t="shared" si="204"/>
        <v>社政業務-社會福利-推行老人福利-獎補助費-對國內團體之捐助</v>
      </c>
      <c r="L4336" s="140" t="str">
        <f t="shared" si="205"/>
        <v>獨居老人關懷訪視服務計畫關懷服務費及行政管理費</v>
      </c>
      <c r="M4336" s="40" t="str">
        <f t="shared" si="206"/>
        <v>財團法人臺灣省私立永信社會福利基金會</v>
      </c>
    </row>
    <row r="4337" spans="1:13" ht="56.25">
      <c r="A4337" s="102" t="s">
        <v>4075</v>
      </c>
      <c r="B4337" s="102" t="s">
        <v>4080</v>
      </c>
      <c r="C4337" s="102" t="s">
        <v>3064</v>
      </c>
      <c r="D4337" s="102" t="s">
        <v>2795</v>
      </c>
      <c r="E4337" s="103">
        <v>4</v>
      </c>
      <c r="F4337" s="104" t="s">
        <v>44</v>
      </c>
      <c r="G4337" s="106"/>
      <c r="H4337" s="76" t="s">
        <v>1</v>
      </c>
      <c r="I4337" s="105"/>
      <c r="K4337" s="140" t="str">
        <f t="shared" si="204"/>
        <v>社政業務-社會福利-推行老人福利-獎補助費-對國內團體之捐助</v>
      </c>
      <c r="L4337" s="140" t="str">
        <f t="shared" si="205"/>
        <v>獨居老人關懷訪視服務計畫關懷服務費及行政管理費</v>
      </c>
      <c r="M4337" s="40" t="str">
        <f t="shared" si="206"/>
        <v>臺中市東勢區石城社區發展協會詹勇助</v>
      </c>
    </row>
    <row r="4338" spans="1:13" ht="56.25">
      <c r="A4338" s="102" t="s">
        <v>4075</v>
      </c>
      <c r="B4338" s="102" t="s">
        <v>4080</v>
      </c>
      <c r="C4338" s="102" t="s">
        <v>3058</v>
      </c>
      <c r="D4338" s="102" t="s">
        <v>2795</v>
      </c>
      <c r="E4338" s="103">
        <v>6</v>
      </c>
      <c r="F4338" s="104" t="s">
        <v>44</v>
      </c>
      <c r="G4338" s="106"/>
      <c r="H4338" s="76" t="s">
        <v>1</v>
      </c>
      <c r="I4338" s="105"/>
      <c r="K4338" s="140" t="str">
        <f t="shared" si="204"/>
        <v>社政業務-社會福利-推行老人福利-獎補助費-對國內團體之捐助</v>
      </c>
      <c r="L4338" s="140" t="str">
        <f t="shared" si="205"/>
        <v>獨居老人關懷訪視服務計畫關懷服務費及行政管理費</v>
      </c>
      <c r="M4338" s="40" t="str">
        <f t="shared" si="206"/>
        <v>臺中市西屯區林厝社區發展協會</v>
      </c>
    </row>
    <row r="4339" spans="1:13" ht="56.25">
      <c r="A4339" s="102" t="s">
        <v>4075</v>
      </c>
      <c r="B4339" s="102" t="s">
        <v>4080</v>
      </c>
      <c r="C4339" s="102" t="s">
        <v>3265</v>
      </c>
      <c r="D4339" s="102" t="s">
        <v>2795</v>
      </c>
      <c r="E4339" s="103">
        <v>28</v>
      </c>
      <c r="F4339" s="104" t="s">
        <v>44</v>
      </c>
      <c r="G4339" s="106"/>
      <c r="H4339" s="76" t="s">
        <v>1</v>
      </c>
      <c r="I4339" s="105"/>
      <c r="K4339" s="140" t="str">
        <f t="shared" si="204"/>
        <v>社政業務-社會福利-推行老人福利-獎補助費-對國內團體之捐助</v>
      </c>
      <c r="L4339" s="140" t="str">
        <f t="shared" si="205"/>
        <v>獨居老人關懷訪視服務計畫關懷服務費及行政管理費</v>
      </c>
      <c r="M4339" s="40" t="str">
        <f t="shared" si="206"/>
        <v>長春居家護理所廖子瑩</v>
      </c>
    </row>
    <row r="4340" spans="1:13" ht="56.25">
      <c r="A4340" s="102" t="s">
        <v>4075</v>
      </c>
      <c r="B4340" s="102" t="s">
        <v>4080</v>
      </c>
      <c r="C4340" s="102" t="s">
        <v>1145</v>
      </c>
      <c r="D4340" s="102" t="s">
        <v>2795</v>
      </c>
      <c r="E4340" s="103">
        <v>47</v>
      </c>
      <c r="F4340" s="104" t="s">
        <v>44</v>
      </c>
      <c r="G4340" s="106"/>
      <c r="H4340" s="76" t="s">
        <v>1</v>
      </c>
      <c r="I4340" s="105"/>
      <c r="K4340" s="140" t="str">
        <f t="shared" si="204"/>
        <v>社政業務-社會福利-推行老人福利-獎補助費-對國內團體之捐助</v>
      </c>
      <c r="L4340" s="140" t="str">
        <f t="shared" si="205"/>
        <v>獨居老人關懷訪視服務計畫關懷服務費及行政管理費</v>
      </c>
      <c r="M4340" s="40" t="str">
        <f t="shared" si="206"/>
        <v>臺中市龍井區東海社區發展協會</v>
      </c>
    </row>
    <row r="4341" spans="1:13" ht="56.25">
      <c r="A4341" s="102" t="s">
        <v>4075</v>
      </c>
      <c r="B4341" s="102" t="s">
        <v>4080</v>
      </c>
      <c r="C4341" s="102" t="s">
        <v>3273</v>
      </c>
      <c r="D4341" s="102" t="s">
        <v>2795</v>
      </c>
      <c r="E4341" s="103">
        <v>23</v>
      </c>
      <c r="F4341" s="104" t="s">
        <v>44</v>
      </c>
      <c r="G4341" s="106"/>
      <c r="H4341" s="76" t="s">
        <v>1</v>
      </c>
      <c r="I4341" s="105"/>
      <c r="K4341" s="140" t="str">
        <f t="shared" si="204"/>
        <v>社政業務-社會福利-推行老人福利-獎補助費-對國內團體之捐助</v>
      </c>
      <c r="L4341" s="140" t="str">
        <f t="shared" si="205"/>
        <v>獨居老人關懷訪視服務計畫關懷服務費及行政管理費</v>
      </c>
      <c r="M4341" s="40" t="str">
        <f t="shared" si="206"/>
        <v>台中市何成長青協會</v>
      </c>
    </row>
    <row r="4342" spans="1:13" ht="56.25">
      <c r="A4342" s="102" t="s">
        <v>4075</v>
      </c>
      <c r="B4342" s="102" t="s">
        <v>4080</v>
      </c>
      <c r="C4342" s="102" t="s">
        <v>3056</v>
      </c>
      <c r="D4342" s="102" t="s">
        <v>2795</v>
      </c>
      <c r="E4342" s="103">
        <v>12</v>
      </c>
      <c r="F4342" s="104" t="s">
        <v>44</v>
      </c>
      <c r="G4342" s="106"/>
      <c r="H4342" s="76" t="s">
        <v>1</v>
      </c>
      <c r="I4342" s="105"/>
      <c r="K4342" s="140" t="str">
        <f t="shared" si="204"/>
        <v>社政業務-社會福利-推行老人福利-獎補助費-對國內團體之捐助</v>
      </c>
      <c r="L4342" s="140" t="str">
        <f t="shared" si="205"/>
        <v>獨居老人關懷訪視服務計畫關懷服務費及行政管理費</v>
      </c>
      <c r="M4342" s="40" t="str">
        <f t="shared" si="206"/>
        <v>臺中市潭仔墘永續發展協會</v>
      </c>
    </row>
    <row r="4343" spans="1:13" ht="56.25">
      <c r="A4343" s="102" t="s">
        <v>4075</v>
      </c>
      <c r="B4343" s="102" t="s">
        <v>4080</v>
      </c>
      <c r="C4343" s="102" t="s">
        <v>3266</v>
      </c>
      <c r="D4343" s="102" t="s">
        <v>2795</v>
      </c>
      <c r="E4343" s="103">
        <v>6</v>
      </c>
      <c r="F4343" s="104" t="s">
        <v>44</v>
      </c>
      <c r="G4343" s="106"/>
      <c r="H4343" s="76" t="s">
        <v>1</v>
      </c>
      <c r="I4343" s="105"/>
      <c r="K4343" s="140" t="str">
        <f t="shared" si="204"/>
        <v>社政業務-社會福利-推行老人福利-獎補助費-對國內團體之捐助</v>
      </c>
      <c r="L4343" s="140" t="str">
        <f t="shared" si="205"/>
        <v>獨居老人關懷訪視服務計畫關懷服務費及行政管理費</v>
      </c>
      <c r="M4343" s="40" t="str">
        <f t="shared" si="206"/>
        <v>臺中市神岡區社口社區發展協會關懷據點</v>
      </c>
    </row>
    <row r="4344" spans="1:13" ht="56.25">
      <c r="A4344" s="102" t="s">
        <v>4075</v>
      </c>
      <c r="B4344" s="102" t="s">
        <v>4080</v>
      </c>
      <c r="C4344" s="102" t="s">
        <v>3256</v>
      </c>
      <c r="D4344" s="102" t="s">
        <v>2795</v>
      </c>
      <c r="E4344" s="103">
        <v>9</v>
      </c>
      <c r="F4344" s="104" t="s">
        <v>44</v>
      </c>
      <c r="G4344" s="106"/>
      <c r="H4344" s="76" t="s">
        <v>1</v>
      </c>
      <c r="I4344" s="105"/>
      <c r="K4344" s="140" t="str">
        <f t="shared" si="204"/>
        <v>社政業務-社會福利-推行老人福利-獎補助費-對國內團體之捐助</v>
      </c>
      <c r="L4344" s="140" t="str">
        <f t="shared" si="205"/>
        <v>獨居老人關懷訪視服務計畫關懷服務費及行政管理費</v>
      </c>
      <c r="M4344" s="40" t="str">
        <f t="shared" si="206"/>
        <v>社團法人台中市愛鄰社區服務協會</v>
      </c>
    </row>
    <row r="4345" spans="1:13" ht="56.25">
      <c r="A4345" s="102" t="s">
        <v>4075</v>
      </c>
      <c r="B4345" s="102" t="s">
        <v>4080</v>
      </c>
      <c r="C4345" s="102" t="s">
        <v>3261</v>
      </c>
      <c r="D4345" s="102" t="s">
        <v>2795</v>
      </c>
      <c r="E4345" s="103">
        <v>44</v>
      </c>
      <c r="F4345" s="104" t="s">
        <v>44</v>
      </c>
      <c r="G4345" s="106"/>
      <c r="H4345" s="76" t="s">
        <v>1</v>
      </c>
      <c r="I4345" s="105"/>
      <c r="K4345" s="140" t="str">
        <f t="shared" si="204"/>
        <v>社政業務-社會福利-推行老人福利-獎補助費-對國內團體之捐助</v>
      </c>
      <c r="L4345" s="140" t="str">
        <f t="shared" si="205"/>
        <v>獨居老人關懷訪視服務計畫關懷服務費及行政管理費</v>
      </c>
      <c r="M4345" s="40" t="str">
        <f t="shared" si="206"/>
        <v>臺中市大雅護老協會</v>
      </c>
    </row>
    <row r="4346" spans="1:13" ht="75">
      <c r="A4346" s="102" t="s">
        <v>4075</v>
      </c>
      <c r="B4346" s="102" t="s">
        <v>4102</v>
      </c>
      <c r="C4346" s="102" t="s">
        <v>4103</v>
      </c>
      <c r="D4346" s="102" t="s">
        <v>2795</v>
      </c>
      <c r="E4346" s="65">
        <v>19</v>
      </c>
      <c r="F4346" s="104" t="s">
        <v>44</v>
      </c>
      <c r="G4346" s="106"/>
      <c r="H4346" s="76" t="s">
        <v>1</v>
      </c>
      <c r="I4346" s="105"/>
      <c r="K4346" s="140" t="str">
        <f t="shared" si="204"/>
        <v>社政業務-社會福利-推行老人福利-獎補助費-對國內團體之捐助</v>
      </c>
      <c r="L4346" s="140" t="str">
        <f t="shared" si="205"/>
        <v>度社區照顧關懷據點整合性補助計畫之「潛力型單位試辦」</v>
      </c>
      <c r="M4346" s="40" t="str">
        <f t="shared" si="206"/>
        <v>臺中市北屯區平德社區發展協會</v>
      </c>
    </row>
    <row r="4347" spans="1:13" ht="75">
      <c r="A4347" s="102" t="s">
        <v>4075</v>
      </c>
      <c r="B4347" s="102" t="s">
        <v>4104</v>
      </c>
      <c r="C4347" s="102" t="s">
        <v>4105</v>
      </c>
      <c r="D4347" s="102" t="s">
        <v>2795</v>
      </c>
      <c r="E4347" s="103">
        <v>20</v>
      </c>
      <c r="F4347" s="104" t="s">
        <v>44</v>
      </c>
      <c r="G4347" s="106"/>
      <c r="H4347" s="76" t="s">
        <v>1</v>
      </c>
      <c r="I4347" s="105"/>
      <c r="K4347" s="140" t="str">
        <f t="shared" si="204"/>
        <v>社政業務-社會福利-推行老人福利-獎補助費-對國內團體之捐助</v>
      </c>
      <c r="L4347" s="140" t="str">
        <f t="shared" si="205"/>
        <v>建立社區照顧關懷據點並設置巷弄長照站之充實設施設備費-經常</v>
      </c>
      <c r="M4347" s="40" t="str">
        <f t="shared" si="206"/>
        <v>台中市南區工學社區發展協會王文興</v>
      </c>
    </row>
    <row r="4348" spans="1:13" ht="112.5">
      <c r="A4348" s="102" t="s">
        <v>4075</v>
      </c>
      <c r="B4348" s="102" t="s">
        <v>4106</v>
      </c>
      <c r="C4348" s="102" t="s">
        <v>4107</v>
      </c>
      <c r="D4348" s="102" t="s">
        <v>2795</v>
      </c>
      <c r="E4348" s="103">
        <v>18</v>
      </c>
      <c r="F4348" s="104" t="s">
        <v>44</v>
      </c>
      <c r="G4348" s="106"/>
      <c r="H4348" s="76" t="s">
        <v>1</v>
      </c>
      <c r="I4348" s="105"/>
      <c r="K4348" s="140" t="str">
        <f t="shared" si="204"/>
        <v>社政業務-社會福利-推行老人福利-獎補助費-對國內團體之捐助</v>
      </c>
      <c r="L4348" s="140" t="str">
        <f t="shared" si="205"/>
        <v>社區照顧關懷據點整合性補助計畫之「春節期間加強關懷獨居老人服務計畫之據點圍爐服務案」</v>
      </c>
      <c r="M4348" s="40" t="str">
        <f t="shared" si="206"/>
        <v>臺中市公益彩券盈餘分配基金專戶</v>
      </c>
    </row>
    <row r="4349" spans="1:13" ht="56.25">
      <c r="A4349" s="102" t="s">
        <v>4075</v>
      </c>
      <c r="B4349" s="102" t="s">
        <v>4090</v>
      </c>
      <c r="C4349" s="102" t="s">
        <v>3675</v>
      </c>
      <c r="D4349" s="102" t="s">
        <v>2795</v>
      </c>
      <c r="E4349" s="103">
        <v>36</v>
      </c>
      <c r="F4349" s="104" t="s">
        <v>44</v>
      </c>
      <c r="G4349" s="106"/>
      <c r="H4349" s="76" t="s">
        <v>1</v>
      </c>
      <c r="I4349" s="105"/>
      <c r="K4349" s="140" t="str">
        <f t="shared" si="204"/>
        <v>社政業務-社會福利-推行老人福利-獎補助費-對國內團體之捐助</v>
      </c>
      <c r="L4349" s="140" t="str">
        <f t="shared" si="205"/>
        <v>建立社區照顧關懷據點</v>
      </c>
      <c r="M4349" s="40" t="str">
        <f t="shared" si="206"/>
        <v>臺中市大肚區新興社區發展協會</v>
      </c>
    </row>
    <row r="4350" spans="1:13" ht="56.25">
      <c r="A4350" s="102" t="s">
        <v>4075</v>
      </c>
      <c r="B4350" s="102" t="s">
        <v>4091</v>
      </c>
      <c r="C4350" s="102" t="s">
        <v>4108</v>
      </c>
      <c r="D4350" s="102" t="s">
        <v>2795</v>
      </c>
      <c r="E4350" s="103">
        <v>36</v>
      </c>
      <c r="F4350" s="104" t="s">
        <v>44</v>
      </c>
      <c r="G4350" s="106"/>
      <c r="H4350" s="76" t="s">
        <v>1</v>
      </c>
      <c r="I4350" s="105"/>
      <c r="K4350" s="140" t="str">
        <f t="shared" si="204"/>
        <v>社政業務-社會福利-推行老人福利-獎補助費-對國內團體之捐助</v>
      </c>
      <c r="L4350" s="140" t="str">
        <f t="shared" si="205"/>
        <v>建立社區照顧關懷據點並設置巷弄站長照站</v>
      </c>
      <c r="M4350" s="40" t="str">
        <f t="shared" si="206"/>
        <v>台中市烏日區成功社區發展協會</v>
      </c>
    </row>
    <row r="4351" spans="1:13" ht="56.25">
      <c r="A4351" s="102" t="s">
        <v>4075</v>
      </c>
      <c r="B4351" s="102" t="s">
        <v>4084</v>
      </c>
      <c r="C4351" s="102" t="s">
        <v>3693</v>
      </c>
      <c r="D4351" s="102" t="s">
        <v>2795</v>
      </c>
      <c r="E4351" s="103">
        <v>36</v>
      </c>
      <c r="F4351" s="104" t="s">
        <v>44</v>
      </c>
      <c r="G4351" s="106"/>
      <c r="H4351" s="76" t="s">
        <v>1</v>
      </c>
      <c r="I4351" s="105"/>
      <c r="K4351" s="140" t="str">
        <f t="shared" si="204"/>
        <v>社政業務-社會福利-推行老人福利-獎補助費-對國內團體之捐助</v>
      </c>
      <c r="L4351" s="140" t="str">
        <f t="shared" si="205"/>
        <v>建立社區照顧關懷據點並設置巷弄長照站</v>
      </c>
      <c r="M4351" s="40" t="str">
        <f t="shared" si="206"/>
        <v>台中市東勢區上城社區發展協會</v>
      </c>
    </row>
    <row r="4352" spans="1:13" ht="56.25">
      <c r="A4352" s="102" t="s">
        <v>4075</v>
      </c>
      <c r="B4352" s="102" t="s">
        <v>4084</v>
      </c>
      <c r="C4352" s="102" t="s">
        <v>3268</v>
      </c>
      <c r="D4352" s="102" t="s">
        <v>2795</v>
      </c>
      <c r="E4352" s="103">
        <v>36</v>
      </c>
      <c r="F4352" s="104" t="s">
        <v>44</v>
      </c>
      <c r="G4352" s="106"/>
      <c r="H4352" s="76" t="s">
        <v>1</v>
      </c>
      <c r="I4352" s="105"/>
      <c r="K4352" s="140" t="str">
        <f t="shared" si="204"/>
        <v>社政業務-社會福利-推行老人福利-獎補助費-對國內團體之捐助</v>
      </c>
      <c r="L4352" s="140" t="str">
        <f t="shared" si="205"/>
        <v>建立社區照顧關懷據點並設置巷弄長照站</v>
      </c>
      <c r="M4352" s="40" t="str">
        <f t="shared" si="206"/>
        <v>臺中市東勢區慶東社區發展協會</v>
      </c>
    </row>
    <row r="4353" spans="1:13" ht="56.25">
      <c r="A4353" s="102" t="s">
        <v>4075</v>
      </c>
      <c r="B4353" s="102" t="s">
        <v>4084</v>
      </c>
      <c r="C4353" s="102" t="s">
        <v>2500</v>
      </c>
      <c r="D4353" s="102" t="s">
        <v>2795</v>
      </c>
      <c r="E4353" s="103">
        <v>36</v>
      </c>
      <c r="F4353" s="104" t="s">
        <v>44</v>
      </c>
      <c r="G4353" s="106"/>
      <c r="H4353" s="76" t="s">
        <v>1</v>
      </c>
      <c r="I4353" s="105"/>
      <c r="K4353" s="140" t="str">
        <f t="shared" si="204"/>
        <v>社政業務-社會福利-推行老人福利-獎補助費-對國內團體之捐助</v>
      </c>
      <c r="L4353" s="140" t="str">
        <f t="shared" si="205"/>
        <v>建立社區照顧關懷據點並設置巷弄長照站</v>
      </c>
      <c r="M4353" s="40" t="str">
        <f t="shared" si="206"/>
        <v>臺中市和平區和平社區發展協會</v>
      </c>
    </row>
    <row r="4354" spans="1:13" ht="56.25">
      <c r="A4354" s="102" t="s">
        <v>4075</v>
      </c>
      <c r="B4354" s="102" t="s">
        <v>4084</v>
      </c>
      <c r="C4354" s="102" t="s">
        <v>4109</v>
      </c>
      <c r="D4354" s="102" t="s">
        <v>2795</v>
      </c>
      <c r="E4354" s="103">
        <v>72</v>
      </c>
      <c r="F4354" s="104" t="s">
        <v>44</v>
      </c>
      <c r="G4354" s="106"/>
      <c r="H4354" s="76" t="s">
        <v>1</v>
      </c>
      <c r="I4354" s="105"/>
      <c r="K4354" s="140" t="str">
        <f t="shared" si="204"/>
        <v>社政業務-社會福利-推行老人福利-獎補助費-對國內團體之捐助</v>
      </c>
      <c r="L4354" s="140" t="str">
        <f t="shared" si="205"/>
        <v>建立社區照顧關懷據點並設置巷弄長照站</v>
      </c>
      <c r="M4354" s="40" t="str">
        <f t="shared" si="206"/>
        <v>臺中市沙鹿區埔子社區發展協會</v>
      </c>
    </row>
    <row r="4355" spans="1:13" ht="56.25">
      <c r="A4355" s="102" t="s">
        <v>4075</v>
      </c>
      <c r="B4355" s="102" t="s">
        <v>4084</v>
      </c>
      <c r="C4355" s="102" t="s">
        <v>3076</v>
      </c>
      <c r="D4355" s="102" t="s">
        <v>2795</v>
      </c>
      <c r="E4355" s="103">
        <v>36</v>
      </c>
      <c r="F4355" s="104" t="s">
        <v>44</v>
      </c>
      <c r="G4355" s="106"/>
      <c r="H4355" s="76" t="s">
        <v>1</v>
      </c>
      <c r="I4355" s="105"/>
      <c r="K4355" s="140" t="str">
        <f t="shared" si="204"/>
        <v>社政業務-社會福利-推行老人福利-獎補助費-對國內團體之捐助</v>
      </c>
      <c r="L4355" s="140" t="str">
        <f t="shared" si="205"/>
        <v>建立社區照顧關懷據點並設置巷弄長照站</v>
      </c>
      <c r="M4355" s="40" t="str">
        <f t="shared" si="206"/>
        <v>社團法人臺中市忘憂草協會</v>
      </c>
    </row>
    <row r="4356" spans="1:13" ht="56.25">
      <c r="A4356" s="102" t="s">
        <v>4075</v>
      </c>
      <c r="B4356" s="102" t="s">
        <v>4084</v>
      </c>
      <c r="C4356" s="102" t="s">
        <v>3598</v>
      </c>
      <c r="D4356" s="102" t="s">
        <v>2795</v>
      </c>
      <c r="E4356" s="103">
        <v>36</v>
      </c>
      <c r="F4356" s="104" t="s">
        <v>44</v>
      </c>
      <c r="G4356" s="106"/>
      <c r="H4356" s="76" t="s">
        <v>1</v>
      </c>
      <c r="I4356" s="105"/>
      <c r="K4356" s="140" t="str">
        <f t="shared" ref="K4356:K4419" si="207">A4356</f>
        <v>社政業務-社會福利-推行老人福利-獎補助費-對國內團體之捐助</v>
      </c>
      <c r="L4356" s="140" t="str">
        <f t="shared" ref="L4356:L4419" si="208">B4356</f>
        <v>建立社區照顧關懷據點並設置巷弄長照站</v>
      </c>
      <c r="M4356" s="40" t="str">
        <f t="shared" ref="M4356:M4419" si="209">C4356</f>
        <v>臺中市大甲區頂店社區發展協會</v>
      </c>
    </row>
    <row r="4357" spans="1:13" ht="56.25">
      <c r="A4357" s="102" t="s">
        <v>4075</v>
      </c>
      <c r="B4357" s="102" t="s">
        <v>4084</v>
      </c>
      <c r="C4357" s="102" t="s">
        <v>3058</v>
      </c>
      <c r="D4357" s="102" t="s">
        <v>2795</v>
      </c>
      <c r="E4357" s="103">
        <v>36</v>
      </c>
      <c r="F4357" s="104" t="s">
        <v>44</v>
      </c>
      <c r="G4357" s="106"/>
      <c r="H4357" s="76" t="s">
        <v>1</v>
      </c>
      <c r="I4357" s="105"/>
      <c r="K4357" s="140" t="str">
        <f t="shared" si="207"/>
        <v>社政業務-社會福利-推行老人福利-獎補助費-對國內團體之捐助</v>
      </c>
      <c r="L4357" s="140" t="str">
        <f t="shared" si="208"/>
        <v>建立社區照顧關懷據點並設置巷弄長照站</v>
      </c>
      <c r="M4357" s="40" t="str">
        <f t="shared" si="209"/>
        <v>臺中市西屯區林厝社區發展協會</v>
      </c>
    </row>
    <row r="4358" spans="1:13" ht="56.25">
      <c r="A4358" s="102" t="s">
        <v>4075</v>
      </c>
      <c r="B4358" s="102" t="s">
        <v>4084</v>
      </c>
      <c r="C4358" s="102" t="s">
        <v>2592</v>
      </c>
      <c r="D4358" s="102" t="s">
        <v>2795</v>
      </c>
      <c r="E4358" s="103">
        <v>36</v>
      </c>
      <c r="F4358" s="104" t="s">
        <v>44</v>
      </c>
      <c r="G4358" s="106"/>
      <c r="H4358" s="76" t="s">
        <v>1</v>
      </c>
      <c r="I4358" s="105"/>
      <c r="K4358" s="140" t="str">
        <f t="shared" si="207"/>
        <v>社政業務-社會福利-推行老人福利-獎補助費-對國內團體之捐助</v>
      </c>
      <c r="L4358" s="140" t="str">
        <f t="shared" si="208"/>
        <v>建立社區照顧關懷據點並設置巷弄長照站</v>
      </c>
      <c r="M4358" s="40" t="str">
        <f t="shared" si="209"/>
        <v>臺中市霧峰區丁台社區發展協會</v>
      </c>
    </row>
    <row r="4359" spans="1:13" ht="56.25">
      <c r="A4359" s="102" t="s">
        <v>4075</v>
      </c>
      <c r="B4359" s="102" t="s">
        <v>4084</v>
      </c>
      <c r="C4359" s="102" t="s">
        <v>4110</v>
      </c>
      <c r="D4359" s="102" t="s">
        <v>2795</v>
      </c>
      <c r="E4359" s="103">
        <v>36</v>
      </c>
      <c r="F4359" s="104" t="s">
        <v>44</v>
      </c>
      <c r="G4359" s="106"/>
      <c r="H4359" s="76" t="s">
        <v>1</v>
      </c>
      <c r="I4359" s="105"/>
      <c r="K4359" s="140" t="str">
        <f t="shared" si="207"/>
        <v>社政業務-社會福利-推行老人福利-獎補助費-對國內團體之捐助</v>
      </c>
      <c r="L4359" s="140" t="str">
        <f t="shared" si="208"/>
        <v>建立社區照顧關懷據點並設置巷弄長照站</v>
      </c>
      <c r="M4359" s="40" t="str">
        <f t="shared" si="209"/>
        <v>台中市東榮八福社區關懷協會</v>
      </c>
    </row>
    <row r="4360" spans="1:13" ht="56.25">
      <c r="A4360" s="102" t="s">
        <v>4075</v>
      </c>
      <c r="B4360" s="102" t="s">
        <v>4080</v>
      </c>
      <c r="C4360" s="102" t="s">
        <v>3250</v>
      </c>
      <c r="D4360" s="102" t="s">
        <v>2795</v>
      </c>
      <c r="E4360" s="103">
        <v>7</v>
      </c>
      <c r="F4360" s="104" t="s">
        <v>44</v>
      </c>
      <c r="G4360" s="106"/>
      <c r="H4360" s="76" t="s">
        <v>1</v>
      </c>
      <c r="I4360" s="105"/>
      <c r="K4360" s="140" t="str">
        <f t="shared" si="207"/>
        <v>社政業務-社會福利-推行老人福利-獎補助費-對國內團體之捐助</v>
      </c>
      <c r="L4360" s="140" t="str">
        <f t="shared" si="208"/>
        <v>獨居老人關懷訪視服務計畫關懷服務費及行政管理費</v>
      </c>
      <c r="M4360" s="40" t="str">
        <f t="shared" si="209"/>
        <v>臺中市東勢區興隆社區發展協會</v>
      </c>
    </row>
    <row r="4361" spans="1:13" ht="56.25">
      <c r="A4361" s="102" t="s">
        <v>4075</v>
      </c>
      <c r="B4361" s="102" t="s">
        <v>4080</v>
      </c>
      <c r="C4361" s="102" t="s">
        <v>3063</v>
      </c>
      <c r="D4361" s="102" t="s">
        <v>2795</v>
      </c>
      <c r="E4361" s="103">
        <v>23</v>
      </c>
      <c r="F4361" s="104" t="s">
        <v>44</v>
      </c>
      <c r="G4361" s="106"/>
      <c r="H4361" s="76" t="s">
        <v>1</v>
      </c>
      <c r="I4361" s="105"/>
      <c r="K4361" s="140" t="str">
        <f t="shared" si="207"/>
        <v>社政業務-社會福利-推行老人福利-獎補助費-對國內團體之捐助</v>
      </c>
      <c r="L4361" s="140" t="str">
        <f t="shared" si="208"/>
        <v>獨居老人關懷訪視服務計畫關懷服務費及行政管理費</v>
      </c>
      <c r="M4361" s="40" t="str">
        <f t="shared" si="209"/>
        <v>台中市西屯區上德社區發展協會楊琇媛</v>
      </c>
    </row>
    <row r="4362" spans="1:13" ht="56.25">
      <c r="A4362" s="102" t="s">
        <v>4075</v>
      </c>
      <c r="B4362" s="102" t="s">
        <v>4080</v>
      </c>
      <c r="C4362" s="102" t="s">
        <v>3092</v>
      </c>
      <c r="D4362" s="102" t="s">
        <v>2795</v>
      </c>
      <c r="E4362" s="103">
        <v>6</v>
      </c>
      <c r="F4362" s="104" t="s">
        <v>44</v>
      </c>
      <c r="G4362" s="106"/>
      <c r="H4362" s="76" t="s">
        <v>1</v>
      </c>
      <c r="I4362" s="105"/>
      <c r="K4362" s="140" t="str">
        <f t="shared" si="207"/>
        <v>社政業務-社會福利-推行老人福利-獎補助費-對國內團體之捐助</v>
      </c>
      <c r="L4362" s="140" t="str">
        <f t="shared" si="208"/>
        <v>獨居老人關懷訪視服務計畫關懷服務費及行政管理費</v>
      </c>
      <c r="M4362" s="40" t="str">
        <f t="shared" si="209"/>
        <v>財團法人台中市私立甘霖社會福利慈善事業基金會</v>
      </c>
    </row>
    <row r="4363" spans="1:13" ht="56.25">
      <c r="A4363" s="102" t="s">
        <v>4075</v>
      </c>
      <c r="B4363" s="102" t="s">
        <v>4080</v>
      </c>
      <c r="C4363" s="102" t="s">
        <v>3260</v>
      </c>
      <c r="D4363" s="102" t="s">
        <v>2795</v>
      </c>
      <c r="E4363" s="65">
        <v>4</v>
      </c>
      <c r="F4363" s="104" t="s">
        <v>44</v>
      </c>
      <c r="G4363" s="106"/>
      <c r="H4363" s="76" t="s">
        <v>1</v>
      </c>
      <c r="I4363" s="105"/>
      <c r="K4363" s="140" t="str">
        <f t="shared" si="207"/>
        <v>社政業務-社會福利-推行老人福利-獎補助費-對國內團體之捐助</v>
      </c>
      <c r="L4363" s="140" t="str">
        <f t="shared" si="208"/>
        <v>獨居老人關懷訪視服務計畫關懷服務費及行政管理費</v>
      </c>
      <c r="M4363" s="40" t="str">
        <f t="shared" si="209"/>
        <v>財團法人天主教曉明社會福利基金會</v>
      </c>
    </row>
    <row r="4364" spans="1:13" ht="56.25">
      <c r="A4364" s="102" t="s">
        <v>4075</v>
      </c>
      <c r="B4364" s="102" t="s">
        <v>4080</v>
      </c>
      <c r="C4364" s="102" t="s">
        <v>3255</v>
      </c>
      <c r="D4364" s="102" t="s">
        <v>2795</v>
      </c>
      <c r="E4364" s="103">
        <v>6</v>
      </c>
      <c r="F4364" s="104" t="s">
        <v>44</v>
      </c>
      <c r="G4364" s="106"/>
      <c r="H4364" s="76" t="s">
        <v>1</v>
      </c>
      <c r="I4364" s="105"/>
      <c r="K4364" s="140" t="str">
        <f t="shared" si="207"/>
        <v>社政業務-社會福利-推行老人福利-獎補助費-對國內團體之捐助</v>
      </c>
      <c r="L4364" s="140" t="str">
        <f t="shared" si="208"/>
        <v>獨居老人關懷訪視服務計畫關懷服務費及行政管理費</v>
      </c>
      <c r="M4364" s="40" t="str">
        <f t="shared" si="209"/>
        <v>臺中市東勢區詒福社區發展協會</v>
      </c>
    </row>
    <row r="4365" spans="1:13" ht="56.25">
      <c r="A4365" s="102" t="s">
        <v>4075</v>
      </c>
      <c r="B4365" s="102" t="s">
        <v>4080</v>
      </c>
      <c r="C4365" s="102" t="s">
        <v>369</v>
      </c>
      <c r="D4365" s="102" t="s">
        <v>2795</v>
      </c>
      <c r="E4365" s="65">
        <v>13</v>
      </c>
      <c r="F4365" s="104" t="s">
        <v>44</v>
      </c>
      <c r="G4365" s="106"/>
      <c r="H4365" s="76" t="s">
        <v>1</v>
      </c>
      <c r="I4365" s="105"/>
      <c r="K4365" s="140" t="str">
        <f t="shared" si="207"/>
        <v>社政業務-社會福利-推行老人福利-獎補助費-對國內團體之捐助</v>
      </c>
      <c r="L4365" s="140" t="str">
        <f t="shared" si="208"/>
        <v>獨居老人關懷訪視服務計畫關懷服務費及行政管理費</v>
      </c>
      <c r="M4365" s="40" t="str">
        <f t="shared" si="209"/>
        <v>臺中市石岡區金星社區發展協會</v>
      </c>
    </row>
    <row r="4366" spans="1:13" ht="56.25">
      <c r="A4366" s="102" t="s">
        <v>4075</v>
      </c>
      <c r="B4366" s="102" t="s">
        <v>4080</v>
      </c>
      <c r="C4366" s="102" t="s">
        <v>919</v>
      </c>
      <c r="D4366" s="102" t="s">
        <v>2795</v>
      </c>
      <c r="E4366" s="103">
        <v>8</v>
      </c>
      <c r="F4366" s="104" t="s">
        <v>44</v>
      </c>
      <c r="G4366" s="106"/>
      <c r="H4366" s="76" t="s">
        <v>1</v>
      </c>
      <c r="I4366" s="105"/>
      <c r="K4366" s="140" t="str">
        <f t="shared" si="207"/>
        <v>社政業務-社會福利-推行老人福利-獎補助費-對國內團體之捐助</v>
      </c>
      <c r="L4366" s="140" t="str">
        <f t="shared" si="208"/>
        <v>獨居老人關懷訪視服務計畫關懷服務費及行政管理費</v>
      </c>
      <c r="M4366" s="40" t="str">
        <f t="shared" si="209"/>
        <v>臺中市霧峰區甲寅社區發展協會</v>
      </c>
    </row>
    <row r="4367" spans="1:13" ht="56.25">
      <c r="A4367" s="102" t="s">
        <v>4075</v>
      </c>
      <c r="B4367" s="102" t="s">
        <v>4080</v>
      </c>
      <c r="C4367" s="102" t="s">
        <v>3257</v>
      </c>
      <c r="D4367" s="102" t="s">
        <v>2795</v>
      </c>
      <c r="E4367" s="103">
        <v>74</v>
      </c>
      <c r="F4367" s="104" t="s">
        <v>44</v>
      </c>
      <c r="G4367" s="106"/>
      <c r="H4367" s="76" t="s">
        <v>1</v>
      </c>
      <c r="I4367" s="105"/>
      <c r="K4367" s="140" t="str">
        <f t="shared" si="207"/>
        <v>社政業務-社會福利-推行老人福利-獎補助費-對國內團體之捐助</v>
      </c>
      <c r="L4367" s="140" t="str">
        <f t="shared" si="208"/>
        <v>獨居老人關懷訪視服務計畫關懷服務費及行政管理費</v>
      </c>
      <c r="M4367" s="40" t="str">
        <f t="shared" si="209"/>
        <v>臺中市和平區健康促進推廣協會</v>
      </c>
    </row>
    <row r="4368" spans="1:13" ht="56.25">
      <c r="A4368" s="102" t="s">
        <v>4075</v>
      </c>
      <c r="B4368" s="102" t="s">
        <v>4080</v>
      </c>
      <c r="C4368" s="102" t="s">
        <v>3264</v>
      </c>
      <c r="D4368" s="102" t="s">
        <v>2795</v>
      </c>
      <c r="E4368" s="103">
        <v>11</v>
      </c>
      <c r="F4368" s="104" t="s">
        <v>44</v>
      </c>
      <c r="G4368" s="106"/>
      <c r="H4368" s="76" t="s">
        <v>1</v>
      </c>
      <c r="I4368" s="105"/>
      <c r="K4368" s="140" t="str">
        <f t="shared" si="207"/>
        <v>社政業務-社會福利-推行老人福利-獎補助費-對國內團體之捐助</v>
      </c>
      <c r="L4368" s="140" t="str">
        <f t="shared" si="208"/>
        <v>獨居老人關懷訪視服務計畫關懷服務費及行政管理費</v>
      </c>
      <c r="M4368" s="40" t="str">
        <f t="shared" si="209"/>
        <v>財團法人老五老基金會</v>
      </c>
    </row>
    <row r="4369" spans="1:13" ht="56.25">
      <c r="A4369" s="102" t="s">
        <v>4075</v>
      </c>
      <c r="B4369" s="102" t="s">
        <v>4080</v>
      </c>
      <c r="C4369" s="102" t="s">
        <v>4101</v>
      </c>
      <c r="D4369" s="102" t="s">
        <v>2795</v>
      </c>
      <c r="E4369" s="65">
        <v>3</v>
      </c>
      <c r="F4369" s="104" t="s">
        <v>44</v>
      </c>
      <c r="G4369" s="106"/>
      <c r="H4369" s="76" t="s">
        <v>1</v>
      </c>
      <c r="I4369" s="105"/>
      <c r="K4369" s="140" t="str">
        <f t="shared" si="207"/>
        <v>社政業務-社會福利-推行老人福利-獎補助費-對國內團體之捐助</v>
      </c>
      <c r="L4369" s="140" t="str">
        <f t="shared" si="208"/>
        <v>獨居老人關懷訪視服務計畫關懷服務費及行政管理費</v>
      </c>
      <c r="M4369" s="40" t="str">
        <f t="shared" si="209"/>
        <v>臺中市豐原區北湳社區發展協會</v>
      </c>
    </row>
    <row r="4370" spans="1:13" ht="56.25">
      <c r="A4370" s="102" t="s">
        <v>4075</v>
      </c>
      <c r="B4370" s="102" t="s">
        <v>4080</v>
      </c>
      <c r="C4370" s="102" t="s">
        <v>3098</v>
      </c>
      <c r="D4370" s="102" t="s">
        <v>2795</v>
      </c>
      <c r="E4370" s="103">
        <v>38</v>
      </c>
      <c r="F4370" s="104" t="s">
        <v>44</v>
      </c>
      <c r="G4370" s="106"/>
      <c r="H4370" s="76" t="s">
        <v>1</v>
      </c>
      <c r="I4370" s="105"/>
      <c r="K4370" s="140" t="str">
        <f t="shared" si="207"/>
        <v>社政業務-社會福利-推行老人福利-獎補助費-對國內團體之捐助</v>
      </c>
      <c r="L4370" s="140" t="str">
        <f t="shared" si="208"/>
        <v>獨居老人關懷訪視服務計畫關懷服務費及行政管理費</v>
      </c>
      <c r="M4370" s="40" t="str">
        <f t="shared" si="209"/>
        <v>社團法人臺中市春天女性成長協會</v>
      </c>
    </row>
    <row r="4371" spans="1:13" ht="56.25">
      <c r="A4371" s="102" t="s">
        <v>4075</v>
      </c>
      <c r="B4371" s="102" t="s">
        <v>4080</v>
      </c>
      <c r="C4371" s="102" t="s">
        <v>3076</v>
      </c>
      <c r="D4371" s="102" t="s">
        <v>2795</v>
      </c>
      <c r="E4371" s="103">
        <v>45</v>
      </c>
      <c r="F4371" s="104" t="s">
        <v>44</v>
      </c>
      <c r="G4371" s="106"/>
      <c r="H4371" s="76" t="s">
        <v>1</v>
      </c>
      <c r="I4371" s="105"/>
      <c r="K4371" s="140" t="str">
        <f t="shared" si="207"/>
        <v>社政業務-社會福利-推行老人福利-獎補助費-對國內團體之捐助</v>
      </c>
      <c r="L4371" s="140" t="str">
        <f t="shared" si="208"/>
        <v>獨居老人關懷訪視服務計畫關懷服務費及行政管理費</v>
      </c>
      <c r="M4371" s="40" t="str">
        <f t="shared" si="209"/>
        <v>社團法人臺中市忘憂草協會</v>
      </c>
    </row>
    <row r="4372" spans="1:13" ht="56.25">
      <c r="A4372" s="102" t="s">
        <v>4075</v>
      </c>
      <c r="B4372" s="102" t="s">
        <v>4080</v>
      </c>
      <c r="C4372" s="102" t="s">
        <v>2918</v>
      </c>
      <c r="D4372" s="102" t="s">
        <v>2795</v>
      </c>
      <c r="E4372" s="103">
        <v>26</v>
      </c>
      <c r="F4372" s="104" t="s">
        <v>44</v>
      </c>
      <c r="G4372" s="106"/>
      <c r="H4372" s="76" t="s">
        <v>1</v>
      </c>
      <c r="I4372" s="105"/>
      <c r="K4372" s="140" t="str">
        <f t="shared" si="207"/>
        <v>社政業務-社會福利-推行老人福利-獎補助費-對國內團體之捐助</v>
      </c>
      <c r="L4372" s="140" t="str">
        <f t="shared" si="208"/>
        <v>獨居老人關懷訪視服務計畫關懷服務費及行政管理費</v>
      </c>
      <c r="M4372" s="40" t="str">
        <f t="shared" si="209"/>
        <v>社團法人臺中市復興產業協會</v>
      </c>
    </row>
    <row r="4373" spans="1:13" ht="56.25">
      <c r="A4373" s="102" t="s">
        <v>4075</v>
      </c>
      <c r="B4373" s="102" t="s">
        <v>4080</v>
      </c>
      <c r="C4373" s="102" t="s">
        <v>1780</v>
      </c>
      <c r="D4373" s="102" t="s">
        <v>2795</v>
      </c>
      <c r="E4373" s="103">
        <v>16</v>
      </c>
      <c r="F4373" s="104" t="s">
        <v>44</v>
      </c>
      <c r="G4373" s="106"/>
      <c r="H4373" s="76" t="s">
        <v>1</v>
      </c>
      <c r="I4373" s="105"/>
      <c r="K4373" s="140" t="str">
        <f t="shared" si="207"/>
        <v>社政業務-社會福利-推行老人福利-獎補助費-對國內團體之捐助</v>
      </c>
      <c r="L4373" s="140" t="str">
        <f t="shared" si="208"/>
        <v>獨居老人關懷訪視服務計畫關懷服務費及行政管理費</v>
      </c>
      <c r="M4373" s="40" t="str">
        <f t="shared" si="209"/>
        <v>財團法人弘道老人福利基金會</v>
      </c>
    </row>
    <row r="4374" spans="1:13" ht="56.25">
      <c r="A4374" s="102" t="s">
        <v>4075</v>
      </c>
      <c r="B4374" s="102" t="s">
        <v>4080</v>
      </c>
      <c r="C4374" s="102" t="s">
        <v>3263</v>
      </c>
      <c r="D4374" s="102" t="s">
        <v>2795</v>
      </c>
      <c r="E4374" s="103">
        <v>9</v>
      </c>
      <c r="F4374" s="104" t="s">
        <v>44</v>
      </c>
      <c r="G4374" s="106"/>
      <c r="H4374" s="76" t="s">
        <v>1</v>
      </c>
      <c r="I4374" s="105"/>
      <c r="K4374" s="140" t="str">
        <f t="shared" si="207"/>
        <v>社政業務-社會福利-推行老人福利-獎補助費-對國內團體之捐助</v>
      </c>
      <c r="L4374" s="140" t="str">
        <f t="shared" si="208"/>
        <v>獨居老人關懷訪視服務計畫關懷服務費及行政管理費</v>
      </c>
      <c r="M4374" s="40" t="str">
        <f t="shared" si="209"/>
        <v>臺中市豐原區翁明社區發展協會張林(悅-兌+V+兄)容</v>
      </c>
    </row>
    <row r="4375" spans="1:13" ht="56.25">
      <c r="A4375" s="102" t="s">
        <v>4075</v>
      </c>
      <c r="B4375" s="102" t="s">
        <v>4111</v>
      </c>
      <c r="C4375" s="102" t="s">
        <v>4112</v>
      </c>
      <c r="D4375" s="102" t="s">
        <v>2795</v>
      </c>
      <c r="E4375" s="103">
        <v>76</v>
      </c>
      <c r="F4375" s="104" t="s">
        <v>44</v>
      </c>
      <c r="G4375" s="106"/>
      <c r="H4375" s="76" t="s">
        <v>1</v>
      </c>
      <c r="I4375" s="105"/>
      <c r="K4375" s="140" t="str">
        <f t="shared" si="207"/>
        <v>社政業務-社會福利-推行老人福利-獎補助費-對國內團體之捐助</v>
      </c>
      <c r="L4375" s="140" t="str">
        <f t="shared" si="208"/>
        <v>建立社區照顧關懷據點並設置巷弄長照站之開辦費-資本</v>
      </c>
      <c r="M4375" s="40" t="str">
        <f t="shared" si="209"/>
        <v>社團法人台灣相信社會福利發展協會</v>
      </c>
    </row>
    <row r="4376" spans="1:13" ht="56.25">
      <c r="A4376" s="102" t="s">
        <v>4075</v>
      </c>
      <c r="B4376" s="102" t="s">
        <v>4080</v>
      </c>
      <c r="C4376" s="102" t="s">
        <v>3157</v>
      </c>
      <c r="D4376" s="102" t="s">
        <v>2795</v>
      </c>
      <c r="E4376" s="103">
        <v>6</v>
      </c>
      <c r="F4376" s="104" t="s">
        <v>44</v>
      </c>
      <c r="G4376" s="106"/>
      <c r="H4376" s="76" t="s">
        <v>1</v>
      </c>
      <c r="I4376" s="105"/>
      <c r="K4376" s="140" t="str">
        <f t="shared" si="207"/>
        <v>社政業務-社會福利-推行老人福利-獎補助費-對國內團體之捐助</v>
      </c>
      <c r="L4376" s="140" t="str">
        <f t="shared" si="208"/>
        <v>獨居老人關懷訪視服務計畫關懷服務費及行政管理費</v>
      </c>
      <c r="M4376" s="40" t="str">
        <f t="shared" si="209"/>
        <v>臺中市霧峰區吉峰社區發展協會</v>
      </c>
    </row>
    <row r="4377" spans="1:13" ht="56.25">
      <c r="A4377" s="102" t="s">
        <v>4075</v>
      </c>
      <c r="B4377" s="102" t="s">
        <v>4090</v>
      </c>
      <c r="C4377" s="102" t="s">
        <v>3071</v>
      </c>
      <c r="D4377" s="102" t="s">
        <v>2795</v>
      </c>
      <c r="E4377" s="103">
        <v>30</v>
      </c>
      <c r="F4377" s="104" t="s">
        <v>44</v>
      </c>
      <c r="G4377" s="106"/>
      <c r="H4377" s="76" t="s">
        <v>1</v>
      </c>
      <c r="I4377" s="105"/>
      <c r="K4377" s="140" t="str">
        <f t="shared" si="207"/>
        <v>社政業務-社會福利-推行老人福利-獎補助費-對國內團體之捐助</v>
      </c>
      <c r="L4377" s="140" t="str">
        <f t="shared" si="208"/>
        <v>建立社區照顧關懷據點</v>
      </c>
      <c r="M4377" s="40" t="str">
        <f t="shared" si="209"/>
        <v>台中市北屯區后庄社區發展協會</v>
      </c>
    </row>
    <row r="4378" spans="1:13" ht="56.25">
      <c r="A4378" s="102" t="s">
        <v>4075</v>
      </c>
      <c r="B4378" s="102" t="s">
        <v>4084</v>
      </c>
      <c r="C4378" s="102" t="s">
        <v>4097</v>
      </c>
      <c r="D4378" s="102" t="s">
        <v>2795</v>
      </c>
      <c r="E4378" s="103">
        <v>36</v>
      </c>
      <c r="F4378" s="104" t="s">
        <v>44</v>
      </c>
      <c r="G4378" s="106"/>
      <c r="H4378" s="76" t="s">
        <v>1</v>
      </c>
      <c r="I4378" s="105"/>
      <c r="K4378" s="140" t="str">
        <f t="shared" si="207"/>
        <v>社政業務-社會福利-推行老人福利-獎補助費-對國內團體之捐助</v>
      </c>
      <c r="L4378" s="140" t="str">
        <f t="shared" si="208"/>
        <v>建立社區照顧關懷據點並設置巷弄長照站</v>
      </c>
      <c r="M4378" s="40" t="str">
        <f t="shared" si="209"/>
        <v>大砌四方社區管理委員會</v>
      </c>
    </row>
    <row r="4379" spans="1:13" ht="56.25">
      <c r="A4379" s="102" t="s">
        <v>4075</v>
      </c>
      <c r="B4379" s="102" t="s">
        <v>4080</v>
      </c>
      <c r="C4379" s="102" t="s">
        <v>3251</v>
      </c>
      <c r="D4379" s="102" t="s">
        <v>2795</v>
      </c>
      <c r="E4379" s="103">
        <v>3</v>
      </c>
      <c r="F4379" s="104" t="s">
        <v>44</v>
      </c>
      <c r="G4379" s="106"/>
      <c r="H4379" s="76" t="s">
        <v>1</v>
      </c>
      <c r="I4379" s="105"/>
      <c r="K4379" s="140" t="str">
        <f t="shared" si="207"/>
        <v>社政業務-社會福利-推行老人福利-獎補助費-對國內團體之捐助</v>
      </c>
      <c r="L4379" s="140" t="str">
        <f t="shared" si="208"/>
        <v>獨居老人關懷訪視服務計畫關懷服務費及行政管理費</v>
      </c>
      <c r="M4379" s="40" t="str">
        <f t="shared" si="209"/>
        <v>財團法人向上社會福利基金會</v>
      </c>
    </row>
    <row r="4380" spans="1:13" ht="56.25">
      <c r="A4380" s="102" t="s">
        <v>4075</v>
      </c>
      <c r="B4380" s="102" t="s">
        <v>4080</v>
      </c>
      <c r="C4380" s="102" t="s">
        <v>3065</v>
      </c>
      <c r="D4380" s="102" t="s">
        <v>2795</v>
      </c>
      <c r="E4380" s="103">
        <v>23</v>
      </c>
      <c r="F4380" s="104" t="s">
        <v>44</v>
      </c>
      <c r="G4380" s="106"/>
      <c r="H4380" s="76" t="s">
        <v>1</v>
      </c>
      <c r="I4380" s="105"/>
      <c r="K4380" s="140" t="str">
        <f t="shared" si="207"/>
        <v>社政業務-社會福利-推行老人福利-獎補助費-對國內團體之捐助</v>
      </c>
      <c r="L4380" s="140" t="str">
        <f t="shared" si="208"/>
        <v>獨居老人關懷訪視服務計畫關懷服務費及行政管理費</v>
      </c>
      <c r="M4380" s="40" t="str">
        <f t="shared" si="209"/>
        <v>台中市神岡區豐洲社區發展協會</v>
      </c>
    </row>
    <row r="4381" spans="1:13" ht="56.25">
      <c r="A4381" s="102" t="s">
        <v>4075</v>
      </c>
      <c r="B4381" s="102" t="s">
        <v>4080</v>
      </c>
      <c r="C4381" s="102" t="s">
        <v>3061</v>
      </c>
      <c r="D4381" s="102" t="s">
        <v>2795</v>
      </c>
      <c r="E4381" s="103">
        <v>381</v>
      </c>
      <c r="F4381" s="104" t="s">
        <v>44</v>
      </c>
      <c r="G4381" s="106"/>
      <c r="H4381" s="76" t="s">
        <v>1</v>
      </c>
      <c r="I4381" s="105"/>
      <c r="K4381" s="140" t="str">
        <f t="shared" si="207"/>
        <v>社政業務-社會福利-推行老人福利-獎補助費-對國內團體之捐助</v>
      </c>
      <c r="L4381" s="140" t="str">
        <f t="shared" si="208"/>
        <v>獨居老人關懷訪視服務計畫關懷服務費及行政管理費</v>
      </c>
      <c r="M4381" s="40" t="str">
        <f t="shared" si="209"/>
        <v>財團法人全成社會福利基金會</v>
      </c>
    </row>
    <row r="4382" spans="1:13" ht="56.25">
      <c r="A4382" s="102" t="s">
        <v>4075</v>
      </c>
      <c r="B4382" s="102" t="s">
        <v>4080</v>
      </c>
      <c r="C4382" s="102" t="s">
        <v>3199</v>
      </c>
      <c r="D4382" s="102" t="s">
        <v>2795</v>
      </c>
      <c r="E4382" s="65">
        <v>7</v>
      </c>
      <c r="F4382" s="104" t="s">
        <v>44</v>
      </c>
      <c r="G4382" s="106"/>
      <c r="H4382" s="76" t="s">
        <v>1</v>
      </c>
      <c r="I4382" s="105"/>
      <c r="K4382" s="140" t="str">
        <f t="shared" si="207"/>
        <v>社政業務-社會福利-推行老人福利-獎補助費-對國內團體之捐助</v>
      </c>
      <c r="L4382" s="140" t="str">
        <f t="shared" si="208"/>
        <v>獨居老人關懷訪視服務計畫關懷服務費及行政管理費</v>
      </c>
      <c r="M4382" s="40" t="str">
        <f t="shared" si="209"/>
        <v>臺中市伯樂城鄉關懷協會蘇志蜂</v>
      </c>
    </row>
    <row r="4383" spans="1:13" ht="56.25">
      <c r="A4383" s="102" t="s">
        <v>4075</v>
      </c>
      <c r="B4383" s="102" t="s">
        <v>4080</v>
      </c>
      <c r="C4383" s="102" t="s">
        <v>3205</v>
      </c>
      <c r="D4383" s="102" t="s">
        <v>2795</v>
      </c>
      <c r="E4383" s="103">
        <v>5</v>
      </c>
      <c r="F4383" s="104" t="s">
        <v>44</v>
      </c>
      <c r="G4383" s="106"/>
      <c r="H4383" s="76" t="s">
        <v>1</v>
      </c>
      <c r="I4383" s="105"/>
      <c r="K4383" s="140" t="str">
        <f t="shared" si="207"/>
        <v>社政業務-社會福利-推行老人福利-獎補助費-對國內團體之捐助</v>
      </c>
      <c r="L4383" s="140" t="str">
        <f t="shared" si="208"/>
        <v>獨居老人關懷訪視服務計畫關懷服務費及行政管理費</v>
      </c>
      <c r="M4383" s="40" t="str">
        <f t="shared" si="209"/>
        <v>臺中市后里區眉山社區發展協會照顧關懷據點</v>
      </c>
    </row>
    <row r="4384" spans="1:13" ht="56.25">
      <c r="A4384" s="102" t="s">
        <v>4075</v>
      </c>
      <c r="B4384" s="102" t="s">
        <v>4080</v>
      </c>
      <c r="C4384" s="102" t="s">
        <v>3107</v>
      </c>
      <c r="D4384" s="102" t="s">
        <v>2795</v>
      </c>
      <c r="E4384" s="103">
        <v>4</v>
      </c>
      <c r="F4384" s="104" t="s">
        <v>44</v>
      </c>
      <c r="G4384" s="106"/>
      <c r="H4384" s="76" t="s">
        <v>1</v>
      </c>
      <c r="I4384" s="105"/>
      <c r="K4384" s="140" t="str">
        <f t="shared" si="207"/>
        <v>社政業務-社會福利-推行老人福利-獎補助費-對國內團體之捐助</v>
      </c>
      <c r="L4384" s="140" t="str">
        <f t="shared" si="208"/>
        <v>獨居老人關懷訪視服務計畫關懷服務費及行政管理費</v>
      </c>
      <c r="M4384" s="40" t="str">
        <f t="shared" si="209"/>
        <v>臺中市大甲區幸福社區發展協會</v>
      </c>
    </row>
    <row r="4385" spans="1:13" ht="56.25">
      <c r="A4385" s="102" t="s">
        <v>4075</v>
      </c>
      <c r="B4385" s="102" t="s">
        <v>4080</v>
      </c>
      <c r="C4385" s="102" t="s">
        <v>3253</v>
      </c>
      <c r="D4385" s="102" t="s">
        <v>2795</v>
      </c>
      <c r="E4385" s="103">
        <v>4</v>
      </c>
      <c r="F4385" s="104" t="s">
        <v>44</v>
      </c>
      <c r="G4385" s="106"/>
      <c r="H4385" s="76" t="s">
        <v>1</v>
      </c>
      <c r="I4385" s="105"/>
      <c r="K4385" s="140" t="str">
        <f t="shared" si="207"/>
        <v>社政業務-社會福利-推行老人福利-獎補助費-對國內團體之捐助</v>
      </c>
      <c r="L4385" s="140" t="str">
        <f t="shared" si="208"/>
        <v>獨居老人關懷訪視服務計畫關懷服務費及行政管理費</v>
      </c>
      <c r="M4385" s="40" t="str">
        <f t="shared" si="209"/>
        <v>臺中市東勢區泰昌社區發展協會</v>
      </c>
    </row>
    <row r="4386" spans="1:13" ht="75">
      <c r="A4386" s="102" t="s">
        <v>4075</v>
      </c>
      <c r="B4386" s="102" t="s">
        <v>4113</v>
      </c>
      <c r="C4386" s="102" t="s">
        <v>2814</v>
      </c>
      <c r="D4386" s="102" t="s">
        <v>2795</v>
      </c>
      <c r="E4386" s="103">
        <v>701</v>
      </c>
      <c r="F4386" s="104" t="s">
        <v>44</v>
      </c>
      <c r="G4386" s="106"/>
      <c r="H4386" s="76" t="s">
        <v>1</v>
      </c>
      <c r="I4386" s="105"/>
      <c r="K4386" s="140" t="str">
        <f t="shared" si="207"/>
        <v>社政業務-社會福利-推行老人福利-獎補助費-對國內團體之捐助</v>
      </c>
      <c r="L4386" s="140" t="str">
        <f t="shared" si="208"/>
        <v>財團法人臺中市私立好耆老人長期照顧中心(養護型)辦理服務費計畫</v>
      </c>
      <c r="M4386" s="40" t="str">
        <f t="shared" si="209"/>
        <v>財團法人臺中市私立好耆老人長期照顧中心(養護型)</v>
      </c>
    </row>
    <row r="4387" spans="1:13" ht="75">
      <c r="A4387" s="102" t="s">
        <v>4075</v>
      </c>
      <c r="B4387" s="102" t="s">
        <v>4076</v>
      </c>
      <c r="C4387" s="102" t="s">
        <v>3678</v>
      </c>
      <c r="D4387" s="102" t="s">
        <v>2795</v>
      </c>
      <c r="E4387" s="103">
        <v>50</v>
      </c>
      <c r="F4387" s="104" t="s">
        <v>44</v>
      </c>
      <c r="G4387" s="106"/>
      <c r="H4387" s="76" t="s">
        <v>1</v>
      </c>
      <c r="I4387" s="105"/>
      <c r="K4387" s="140" t="str">
        <f t="shared" si="207"/>
        <v>社政業務-社會福利-推行老人福利-獎補助費-對國內團體之捐助</v>
      </c>
      <c r="L4387" s="140" t="str">
        <f t="shared" si="208"/>
        <v>建立社區照顧關懷據點並設置巷弄長照站之充實設施設備費用-資本門</v>
      </c>
      <c r="M4387" s="40" t="str">
        <f t="shared" si="209"/>
        <v>臺中市烏日區九德社區發展協會</v>
      </c>
    </row>
    <row r="4388" spans="1:13" ht="56.25">
      <c r="A4388" s="102" t="s">
        <v>4075</v>
      </c>
      <c r="B4388" s="102" t="s">
        <v>4084</v>
      </c>
      <c r="C4388" s="102" t="s">
        <v>3104</v>
      </c>
      <c r="D4388" s="102" t="s">
        <v>2795</v>
      </c>
      <c r="E4388" s="103">
        <v>63</v>
      </c>
      <c r="F4388" s="104" t="s">
        <v>44</v>
      </c>
      <c r="G4388" s="106"/>
      <c r="H4388" s="76" t="s">
        <v>1</v>
      </c>
      <c r="I4388" s="105"/>
      <c r="K4388" s="140" t="str">
        <f t="shared" si="207"/>
        <v>社政業務-社會福利-推行老人福利-獎補助費-對國內團體之捐助</v>
      </c>
      <c r="L4388" s="140" t="str">
        <f t="shared" si="208"/>
        <v>建立社區照顧關懷據點並設置巷弄長照站</v>
      </c>
      <c r="M4388" s="40" t="str">
        <f t="shared" si="209"/>
        <v>社團法人臺中市西區大和社區發展協會</v>
      </c>
    </row>
    <row r="4389" spans="1:13" ht="56.25">
      <c r="A4389" s="102" t="s">
        <v>4075</v>
      </c>
      <c r="B4389" s="102" t="s">
        <v>4090</v>
      </c>
      <c r="C4389" s="102" t="s">
        <v>3118</v>
      </c>
      <c r="D4389" s="102" t="s">
        <v>2795</v>
      </c>
      <c r="E4389" s="103">
        <v>30</v>
      </c>
      <c r="F4389" s="104" t="s">
        <v>44</v>
      </c>
      <c r="G4389" s="106"/>
      <c r="H4389" s="76" t="s">
        <v>1</v>
      </c>
      <c r="I4389" s="105"/>
      <c r="K4389" s="140" t="str">
        <f t="shared" si="207"/>
        <v>社政業務-社會福利-推行老人福利-獎補助費-對國內團體之捐助</v>
      </c>
      <c r="L4389" s="140" t="str">
        <f t="shared" si="208"/>
        <v>建立社區照顧關懷據點</v>
      </c>
      <c r="M4389" s="40" t="str">
        <f t="shared" si="209"/>
        <v>臺中市太平區平安社區發展協會</v>
      </c>
    </row>
    <row r="4390" spans="1:13" ht="56.25">
      <c r="A4390" s="102" t="s">
        <v>4075</v>
      </c>
      <c r="B4390" s="102" t="s">
        <v>4084</v>
      </c>
      <c r="C4390" s="102" t="s">
        <v>3655</v>
      </c>
      <c r="D4390" s="102" t="s">
        <v>2795</v>
      </c>
      <c r="E4390" s="103">
        <v>36</v>
      </c>
      <c r="F4390" s="104" t="s">
        <v>44</v>
      </c>
      <c r="G4390" s="106"/>
      <c r="H4390" s="76" t="s">
        <v>1</v>
      </c>
      <c r="I4390" s="105"/>
      <c r="K4390" s="140" t="str">
        <f t="shared" si="207"/>
        <v>社政業務-社會福利-推行老人福利-獎補助費-對國內團體之捐助</v>
      </c>
      <c r="L4390" s="140" t="str">
        <f t="shared" si="208"/>
        <v>建立社區照顧關懷據點並設置巷弄長照站</v>
      </c>
      <c r="M4390" s="40" t="str">
        <f t="shared" si="209"/>
        <v>臺中市大里區永隆社區發展協會</v>
      </c>
    </row>
    <row r="4391" spans="1:13" ht="56.25">
      <c r="A4391" s="102" t="s">
        <v>4075</v>
      </c>
      <c r="B4391" s="102" t="s">
        <v>4084</v>
      </c>
      <c r="C4391" s="102" t="s">
        <v>3111</v>
      </c>
      <c r="D4391" s="102" t="s">
        <v>2795</v>
      </c>
      <c r="E4391" s="103">
        <v>36</v>
      </c>
      <c r="F4391" s="104" t="s">
        <v>44</v>
      </c>
      <c r="G4391" s="106"/>
      <c r="H4391" s="76" t="s">
        <v>1</v>
      </c>
      <c r="I4391" s="105"/>
      <c r="K4391" s="140" t="str">
        <f t="shared" si="207"/>
        <v>社政業務-社會福利-推行老人福利-獎補助費-對國內團體之捐助</v>
      </c>
      <c r="L4391" s="140" t="str">
        <f t="shared" si="208"/>
        <v>建立社區照顧關懷據點並設置巷弄長照站</v>
      </c>
      <c r="M4391" s="40" t="str">
        <f t="shared" si="209"/>
        <v>社團法人臺中市基督教豐盛協會</v>
      </c>
    </row>
    <row r="4392" spans="1:13" ht="56.25">
      <c r="A4392" s="102" t="s">
        <v>4075</v>
      </c>
      <c r="B4392" s="102" t="s">
        <v>4084</v>
      </c>
      <c r="C4392" s="102" t="s">
        <v>370</v>
      </c>
      <c r="D4392" s="102" t="s">
        <v>2795</v>
      </c>
      <c r="E4392" s="103">
        <v>36</v>
      </c>
      <c r="F4392" s="104" t="s">
        <v>44</v>
      </c>
      <c r="G4392" s="106"/>
      <c r="H4392" s="76" t="s">
        <v>1</v>
      </c>
      <c r="I4392" s="105"/>
      <c r="K4392" s="140" t="str">
        <f t="shared" si="207"/>
        <v>社政業務-社會福利-推行老人福利-獎補助費-對國內團體之捐助</v>
      </c>
      <c r="L4392" s="140" t="str">
        <f t="shared" si="208"/>
        <v>建立社區照顧關懷據點並設置巷弄長照站</v>
      </c>
      <c r="M4392" s="40" t="str">
        <f t="shared" si="209"/>
        <v>臺中市石岡區龍興社區發展協會</v>
      </c>
    </row>
    <row r="4393" spans="1:13" ht="56.25">
      <c r="A4393" s="102" t="s">
        <v>4075</v>
      </c>
      <c r="B4393" s="102" t="s">
        <v>4084</v>
      </c>
      <c r="C4393" s="102" t="s">
        <v>3152</v>
      </c>
      <c r="D4393" s="102" t="s">
        <v>2795</v>
      </c>
      <c r="E4393" s="103">
        <v>36</v>
      </c>
      <c r="F4393" s="104" t="s">
        <v>44</v>
      </c>
      <c r="G4393" s="106"/>
      <c r="H4393" s="76" t="s">
        <v>1</v>
      </c>
      <c r="I4393" s="105"/>
      <c r="K4393" s="140" t="str">
        <f t="shared" si="207"/>
        <v>社政業務-社會福利-推行老人福利-獎補助費-對國內團體之捐助</v>
      </c>
      <c r="L4393" s="140" t="str">
        <f t="shared" si="208"/>
        <v>建立社區照顧關懷據點並設置巷弄長照站</v>
      </c>
      <c r="M4393" s="40" t="str">
        <f t="shared" si="209"/>
        <v>台中市西屯區永安社區發展協會</v>
      </c>
    </row>
    <row r="4394" spans="1:13" ht="56.25">
      <c r="A4394" s="102" t="s">
        <v>4075</v>
      </c>
      <c r="B4394" s="102" t="s">
        <v>4080</v>
      </c>
      <c r="C4394" s="102" t="s">
        <v>3270</v>
      </c>
      <c r="D4394" s="102" t="s">
        <v>2795</v>
      </c>
      <c r="E4394" s="103">
        <v>4</v>
      </c>
      <c r="F4394" s="104" t="s">
        <v>44</v>
      </c>
      <c r="G4394" s="106"/>
      <c r="H4394" s="76" t="s">
        <v>1</v>
      </c>
      <c r="I4394" s="105"/>
      <c r="K4394" s="140" t="str">
        <f t="shared" si="207"/>
        <v>社政業務-社會福利-推行老人福利-獎補助費-對國內團體之捐助</v>
      </c>
      <c r="L4394" s="140" t="str">
        <f t="shared" si="208"/>
        <v>獨居老人關懷訪視服務計畫關懷服務費及行政管理費</v>
      </c>
      <c r="M4394" s="40" t="str">
        <f t="shared" si="209"/>
        <v>臺中市新社區大南社區發展協會</v>
      </c>
    </row>
    <row r="4395" spans="1:13" ht="56.25">
      <c r="A4395" s="102" t="s">
        <v>4075</v>
      </c>
      <c r="B4395" s="102" t="s">
        <v>4080</v>
      </c>
      <c r="C4395" s="102" t="s">
        <v>3059</v>
      </c>
      <c r="D4395" s="102" t="s">
        <v>2795</v>
      </c>
      <c r="E4395" s="103">
        <v>14</v>
      </c>
      <c r="F4395" s="104" t="s">
        <v>44</v>
      </c>
      <c r="G4395" s="106"/>
      <c r="H4395" s="76" t="s">
        <v>1</v>
      </c>
      <c r="I4395" s="105"/>
      <c r="K4395" s="140" t="str">
        <f t="shared" si="207"/>
        <v>社政業務-社會福利-推行老人福利-獎補助費-對國內團體之捐助</v>
      </c>
      <c r="L4395" s="140" t="str">
        <f t="shared" si="208"/>
        <v>獨居老人關懷訪視服務計畫關懷服務費及行政管理費</v>
      </c>
      <c r="M4395" s="40" t="str">
        <f t="shared" si="209"/>
        <v>財團法人天主教聖母聖心修女會</v>
      </c>
    </row>
    <row r="4396" spans="1:13" ht="56.25">
      <c r="A4396" s="102" t="s">
        <v>4075</v>
      </c>
      <c r="B4396" s="102" t="s">
        <v>4114</v>
      </c>
      <c r="C4396" s="102" t="s">
        <v>3201</v>
      </c>
      <c r="D4396" s="102" t="s">
        <v>2795</v>
      </c>
      <c r="E4396" s="103">
        <v>20</v>
      </c>
      <c r="F4396" s="104" t="s">
        <v>44</v>
      </c>
      <c r="G4396" s="106"/>
      <c r="H4396" s="76" t="s">
        <v>1</v>
      </c>
      <c r="I4396" s="105"/>
      <c r="K4396" s="140" t="str">
        <f t="shared" si="207"/>
        <v>社政業務-社會福利-推行老人福利-獎補助費-對國內團體之捐助</v>
      </c>
      <c r="L4396" s="140" t="str">
        <f t="shared" si="208"/>
        <v>「九九重陽溫馨敬老」活動</v>
      </c>
      <c r="M4396" s="40" t="str">
        <f t="shared" si="209"/>
        <v>臺中市幸福關懷發展協會黃俊源</v>
      </c>
    </row>
    <row r="4397" spans="1:13" ht="56.25">
      <c r="A4397" s="102" t="s">
        <v>4075</v>
      </c>
      <c r="B4397" s="102" t="s">
        <v>4115</v>
      </c>
      <c r="C4397" s="102" t="s">
        <v>793</v>
      </c>
      <c r="D4397" s="102" t="s">
        <v>2795</v>
      </c>
      <c r="E4397" s="103">
        <v>10</v>
      </c>
      <c r="F4397" s="104" t="s">
        <v>44</v>
      </c>
      <c r="G4397" s="106"/>
      <c r="H4397" s="76" t="s">
        <v>1</v>
      </c>
      <c r="I4397" s="105"/>
      <c r="K4397" s="140" t="str">
        <f t="shared" si="207"/>
        <v>社政業務-社會福利-推行老人福利-獎補助費-對國內團體之捐助</v>
      </c>
      <c r="L4397" s="140" t="str">
        <f t="shared" si="208"/>
        <v>113年重陽敬老銀樂活暨空氣污染防制宣導</v>
      </c>
      <c r="M4397" s="40" t="str">
        <f t="shared" si="209"/>
        <v>臺中市大安區永安社區發展協會</v>
      </c>
    </row>
    <row r="4398" spans="1:13" ht="75">
      <c r="A4398" s="102" t="s">
        <v>4075</v>
      </c>
      <c r="B4398" s="102" t="s">
        <v>4116</v>
      </c>
      <c r="C4398" s="102" t="s">
        <v>1780</v>
      </c>
      <c r="D4398" s="102" t="s">
        <v>2795</v>
      </c>
      <c r="E4398" s="103">
        <v>30</v>
      </c>
      <c r="F4398" s="104" t="s">
        <v>44</v>
      </c>
      <c r="G4398" s="106"/>
      <c r="H4398" s="76" t="s">
        <v>1</v>
      </c>
      <c r="I4398" s="105"/>
      <c r="K4398" s="140" t="str">
        <f t="shared" si="207"/>
        <v>社政業務-社會福利-推行老人福利-獎補助費-對國內團體之捐助</v>
      </c>
      <c r="L4398" s="140" t="str">
        <f t="shared" si="208"/>
        <v>社區照顧關懷據點整合性補助計畫-「據點觀摩補助案」</v>
      </c>
      <c r="M4398" s="40" t="str">
        <f t="shared" si="209"/>
        <v>財團法人弘道老人福利基金會</v>
      </c>
    </row>
    <row r="4399" spans="1:13" ht="56.25">
      <c r="A4399" s="102" t="s">
        <v>4075</v>
      </c>
      <c r="B4399" s="102" t="s">
        <v>4117</v>
      </c>
      <c r="C4399" s="102" t="s">
        <v>3249</v>
      </c>
      <c r="D4399" s="102" t="s">
        <v>2795</v>
      </c>
      <c r="E4399" s="103">
        <v>50</v>
      </c>
      <c r="F4399" s="104" t="s">
        <v>44</v>
      </c>
      <c r="G4399" s="106"/>
      <c r="H4399" s="76" t="s">
        <v>1</v>
      </c>
      <c r="I4399" s="105"/>
      <c r="K4399" s="140" t="str">
        <f t="shared" si="207"/>
        <v>社政業務-社會福利-推行老人福利-獎補助費-對國內團體之捐助</v>
      </c>
      <c r="L4399" s="140" t="str">
        <f t="shared" si="208"/>
        <v>東寶社區關懷據點成果展暨慶祝中秋晚會活動</v>
      </c>
      <c r="M4399" s="40" t="str">
        <f t="shared" si="209"/>
        <v>臺中市潭子區東寶社區發展協會</v>
      </c>
    </row>
    <row r="4400" spans="1:13" ht="56.25">
      <c r="A4400" s="102" t="s">
        <v>4075</v>
      </c>
      <c r="B4400" s="102" t="s">
        <v>4118</v>
      </c>
      <c r="C4400" s="102" t="s">
        <v>3067</v>
      </c>
      <c r="D4400" s="102" t="s">
        <v>2795</v>
      </c>
      <c r="E4400" s="103">
        <v>610</v>
      </c>
      <c r="F4400" s="104" t="s">
        <v>44</v>
      </c>
      <c r="G4400" s="106"/>
      <c r="H4400" s="76" t="s">
        <v>1</v>
      </c>
      <c r="I4400" s="105"/>
      <c r="K4400" s="140" t="str">
        <f t="shared" si="207"/>
        <v>社政業務-社會福利-推行老人福利-獎補助費-對國內團體之捐助</v>
      </c>
      <c r="L4400" s="140" t="str">
        <f t="shared" si="208"/>
        <v>113年度多功能日間托老中心計畫</v>
      </c>
      <c r="M4400" s="40" t="str">
        <f t="shared" si="209"/>
        <v>財團法人彭婉如文教基金會</v>
      </c>
    </row>
    <row r="4401" spans="1:13" ht="93.75">
      <c r="A4401" s="102" t="s">
        <v>4075</v>
      </c>
      <c r="B4401" s="102" t="s">
        <v>4087</v>
      </c>
      <c r="C4401" s="102" t="s">
        <v>3199</v>
      </c>
      <c r="D4401" s="102" t="s">
        <v>2795</v>
      </c>
      <c r="E4401" s="103">
        <v>36</v>
      </c>
      <c r="F4401" s="104" t="s">
        <v>44</v>
      </c>
      <c r="G4401" s="106"/>
      <c r="H4401" s="76" t="s">
        <v>1</v>
      </c>
      <c r="I4401" s="105"/>
      <c r="K4401" s="140" t="str">
        <f t="shared" si="207"/>
        <v>社政業務-社會福利-推行老人福利-獎補助費-對國內團體之捐助</v>
      </c>
      <c r="L4401" s="140" t="str">
        <f t="shared" si="208"/>
        <v>建立社區照顧關懷據點並設置巷弄長照站之「預防及延緩失能照護計畫費用」</v>
      </c>
      <c r="M4401" s="40" t="str">
        <f t="shared" si="209"/>
        <v>臺中市伯樂城鄉關懷協會蘇志蜂</v>
      </c>
    </row>
    <row r="4402" spans="1:13" ht="56.25">
      <c r="A4402" s="102" t="s">
        <v>4075</v>
      </c>
      <c r="B4402" s="102" t="s">
        <v>4084</v>
      </c>
      <c r="C4402" s="102" t="s">
        <v>3528</v>
      </c>
      <c r="D4402" s="102" t="s">
        <v>2795</v>
      </c>
      <c r="E4402" s="103">
        <v>70</v>
      </c>
      <c r="F4402" s="104" t="s">
        <v>44</v>
      </c>
      <c r="G4402" s="106"/>
      <c r="H4402" s="76" t="s">
        <v>1</v>
      </c>
      <c r="I4402" s="105"/>
      <c r="K4402" s="140" t="str">
        <f t="shared" si="207"/>
        <v>社政業務-社會福利-推行老人福利-獎補助費-對國內團體之捐助</v>
      </c>
      <c r="L4402" s="140" t="str">
        <f t="shared" si="208"/>
        <v>建立社區照顧關懷據點並設置巷弄長照站</v>
      </c>
      <c r="M4402" s="40" t="str">
        <f t="shared" si="209"/>
        <v>臺中市西區忠明社區發展協會</v>
      </c>
    </row>
    <row r="4403" spans="1:13" ht="56.25">
      <c r="A4403" s="102" t="s">
        <v>4075</v>
      </c>
      <c r="B4403" s="102" t="s">
        <v>4080</v>
      </c>
      <c r="C4403" s="102" t="s">
        <v>3057</v>
      </c>
      <c r="D4403" s="102" t="s">
        <v>2795</v>
      </c>
      <c r="E4403" s="103">
        <v>7</v>
      </c>
      <c r="F4403" s="104" t="s">
        <v>44</v>
      </c>
      <c r="G4403" s="106"/>
      <c r="H4403" s="76" t="s">
        <v>1</v>
      </c>
      <c r="I4403" s="105"/>
      <c r="K4403" s="140" t="str">
        <f t="shared" si="207"/>
        <v>社政業務-社會福利-推行老人福利-獎補助費-對國內團體之捐助</v>
      </c>
      <c r="L4403" s="140" t="str">
        <f t="shared" si="208"/>
        <v>獨居老人關懷訪視服務計畫關懷服務費及行政管理費</v>
      </c>
      <c r="M4403" s="40" t="str">
        <f t="shared" si="209"/>
        <v>臺中市神岡區岸裡社區發展協會</v>
      </c>
    </row>
    <row r="4404" spans="1:13" ht="75">
      <c r="A4404" s="102" t="s">
        <v>4075</v>
      </c>
      <c r="B4404" s="102" t="s">
        <v>4119</v>
      </c>
      <c r="C4404" s="102" t="s">
        <v>778</v>
      </c>
      <c r="D4404" s="102" t="s">
        <v>2795</v>
      </c>
      <c r="E4404" s="103">
        <v>72</v>
      </c>
      <c r="F4404" s="104" t="s">
        <v>44</v>
      </c>
      <c r="G4404" s="106"/>
      <c r="H4404" s="76" t="s">
        <v>1</v>
      </c>
      <c r="I4404" s="105"/>
      <c r="K4404" s="140" t="str">
        <f t="shared" si="207"/>
        <v>社政業務-社會福利-推行老人福利-獎補助費-對國內團體之捐助</v>
      </c>
      <c r="L4404" s="140" t="str">
        <f t="shared" si="208"/>
        <v>建立社區照顧關懷據點並設置巷弄長照站及建立社區照顧關懷據點</v>
      </c>
      <c r="M4404" s="40" t="str">
        <f t="shared" si="209"/>
        <v>台中市北區賴興社區發展協會</v>
      </c>
    </row>
    <row r="4405" spans="1:13" ht="56.25">
      <c r="A4405" s="102" t="s">
        <v>4075</v>
      </c>
      <c r="B4405" s="102" t="s">
        <v>4120</v>
      </c>
      <c r="C4405" s="102" t="s">
        <v>2810</v>
      </c>
      <c r="D4405" s="102" t="s">
        <v>2795</v>
      </c>
      <c r="E4405" s="103">
        <v>1845</v>
      </c>
      <c r="F4405" s="104" t="s">
        <v>44</v>
      </c>
      <c r="G4405" s="106"/>
      <c r="H4405" s="76" t="s">
        <v>1</v>
      </c>
      <c r="I4405" s="105"/>
      <c r="K4405" s="140" t="str">
        <f t="shared" si="207"/>
        <v>社政業務-社會福利-推行老人福利-獎補助費-對國內團體之捐助</v>
      </c>
      <c r="L4405" s="140" t="str">
        <f t="shared" si="208"/>
        <v>附設臺中市私立田園老人養護中心服務費計畫</v>
      </c>
      <c r="M4405" s="40" t="str">
        <f t="shared" si="209"/>
        <v>財團法人臺中市私立公老坪社會福利慈善事業基金會</v>
      </c>
    </row>
    <row r="4406" spans="1:13" ht="75">
      <c r="A4406" s="102" t="s">
        <v>4075</v>
      </c>
      <c r="B4406" s="102" t="s">
        <v>4121</v>
      </c>
      <c r="C4406" s="102" t="s">
        <v>4122</v>
      </c>
      <c r="D4406" s="102" t="s">
        <v>2795</v>
      </c>
      <c r="E4406" s="103">
        <v>1691</v>
      </c>
      <c r="F4406" s="104" t="s">
        <v>44</v>
      </c>
      <c r="G4406" s="106"/>
      <c r="H4406" s="76" t="s">
        <v>1</v>
      </c>
      <c r="I4406" s="105"/>
      <c r="K4406" s="140" t="str">
        <f t="shared" si="207"/>
        <v>社政業務-社會福利-推行老人福利-獎補助費-對國內團體之捐助</v>
      </c>
      <c r="L4406" s="140" t="str">
        <f t="shared" si="208"/>
        <v>財團法人臺中市私立長生老人長期照護中心辦理服務費計畫</v>
      </c>
      <c r="M4406" s="40" t="str">
        <f t="shared" si="209"/>
        <v>財團法人台中市私立長生老人長期照護中心</v>
      </c>
    </row>
    <row r="4407" spans="1:13" ht="56.25">
      <c r="A4407" s="102" t="s">
        <v>4075</v>
      </c>
      <c r="B4407" s="102" t="s">
        <v>4123</v>
      </c>
      <c r="C4407" s="102" t="s">
        <v>2804</v>
      </c>
      <c r="D4407" s="102" t="s">
        <v>2795</v>
      </c>
      <c r="E4407" s="103">
        <v>2504</v>
      </c>
      <c r="F4407" s="104" t="s">
        <v>44</v>
      </c>
      <c r="G4407" s="106"/>
      <c r="H4407" s="76" t="s">
        <v>1</v>
      </c>
      <c r="I4407" s="105"/>
      <c r="K4407" s="140" t="str">
        <f t="shared" si="207"/>
        <v>社政業務-社會福利-推行老人福利-獎補助費-對國內團體之捐助</v>
      </c>
      <c r="L4407" s="140" t="str">
        <f t="shared" si="208"/>
        <v>附設臺中市私立松柏園老人養護中心服務費計畫</v>
      </c>
      <c r="M4407" s="40" t="str">
        <f t="shared" si="209"/>
        <v>財團法人臺灣省私立永信社會福利基金會</v>
      </c>
    </row>
    <row r="4408" spans="1:13" ht="56.25">
      <c r="A4408" s="102" t="s">
        <v>4075</v>
      </c>
      <c r="B4408" s="102" t="s">
        <v>4080</v>
      </c>
      <c r="C4408" s="102" t="s">
        <v>3241</v>
      </c>
      <c r="D4408" s="102" t="s">
        <v>2795</v>
      </c>
      <c r="E4408" s="103">
        <v>6</v>
      </c>
      <c r="F4408" s="104" t="s">
        <v>44</v>
      </c>
      <c r="G4408" s="106"/>
      <c r="H4408" s="76" t="s">
        <v>1</v>
      </c>
      <c r="I4408" s="105"/>
      <c r="K4408" s="140" t="str">
        <f t="shared" si="207"/>
        <v>社政業務-社會福利-推行老人福利-獎補助費-對國內團體之捐助</v>
      </c>
      <c r="L4408" s="140" t="str">
        <f t="shared" si="208"/>
        <v>獨居老人關懷訪視服務計畫關懷服務費及行政管理費</v>
      </c>
      <c r="M4408" s="40" t="str">
        <f t="shared" si="209"/>
        <v>社團法人台中市婦幼關懷成長協會</v>
      </c>
    </row>
    <row r="4409" spans="1:13" ht="56.25">
      <c r="A4409" s="102" t="s">
        <v>4075</v>
      </c>
      <c r="B4409" s="102" t="s">
        <v>4090</v>
      </c>
      <c r="C4409" s="102" t="s">
        <v>2531</v>
      </c>
      <c r="D4409" s="102" t="s">
        <v>2795</v>
      </c>
      <c r="E4409" s="103">
        <v>108</v>
      </c>
      <c r="F4409" s="104" t="s">
        <v>44</v>
      </c>
      <c r="G4409" s="106"/>
      <c r="H4409" s="76" t="s">
        <v>1</v>
      </c>
      <c r="I4409" s="105"/>
      <c r="K4409" s="140" t="str">
        <f t="shared" si="207"/>
        <v>社政業務-社會福利-推行老人福利-獎補助費-對國內團體之捐助</v>
      </c>
      <c r="L4409" s="140" t="str">
        <f t="shared" si="208"/>
        <v>建立社區照顧關懷據點</v>
      </c>
      <c r="M4409" s="40" t="str">
        <f t="shared" si="209"/>
        <v>臺中市神岡區溪洲社區發展協會</v>
      </c>
    </row>
    <row r="4410" spans="1:13" ht="56.25">
      <c r="A4410" s="102" t="s">
        <v>4075</v>
      </c>
      <c r="B4410" s="102" t="s">
        <v>4084</v>
      </c>
      <c r="C4410" s="102" t="s">
        <v>2853</v>
      </c>
      <c r="D4410" s="102" t="s">
        <v>2795</v>
      </c>
      <c r="E4410" s="103">
        <v>10</v>
      </c>
      <c r="F4410" s="104" t="s">
        <v>44</v>
      </c>
      <c r="G4410" s="106"/>
      <c r="H4410" s="76" t="s">
        <v>1</v>
      </c>
      <c r="I4410" s="105"/>
      <c r="K4410" s="140" t="str">
        <f t="shared" si="207"/>
        <v>社政業務-社會福利-推行老人福利-獎補助費-對國內團體之捐助</v>
      </c>
      <c r="L4410" s="140" t="str">
        <f t="shared" si="208"/>
        <v>建立社區照顧關懷據點並設置巷弄長照站</v>
      </c>
      <c r="M4410" s="40" t="str">
        <f t="shared" si="209"/>
        <v>臺中市港尾社區長青協會</v>
      </c>
    </row>
    <row r="4411" spans="1:13" ht="56.25">
      <c r="A4411" s="102" t="s">
        <v>4075</v>
      </c>
      <c r="B4411" s="102" t="s">
        <v>4084</v>
      </c>
      <c r="C4411" s="102" t="s">
        <v>3152</v>
      </c>
      <c r="D4411" s="102" t="s">
        <v>2795</v>
      </c>
      <c r="E4411" s="103">
        <v>30</v>
      </c>
      <c r="F4411" s="104" t="s">
        <v>44</v>
      </c>
      <c r="G4411" s="106"/>
      <c r="H4411" s="76" t="s">
        <v>1</v>
      </c>
      <c r="I4411" s="105"/>
      <c r="K4411" s="140" t="str">
        <f t="shared" si="207"/>
        <v>社政業務-社會福利-推行老人福利-獎補助費-對國內團體之捐助</v>
      </c>
      <c r="L4411" s="140" t="str">
        <f t="shared" si="208"/>
        <v>建立社區照顧關懷據點並設置巷弄長照站</v>
      </c>
      <c r="M4411" s="40" t="str">
        <f t="shared" si="209"/>
        <v>台中市西屯區永安社區發展協會</v>
      </c>
    </row>
    <row r="4412" spans="1:13" ht="56.25">
      <c r="A4412" s="102" t="s">
        <v>4075</v>
      </c>
      <c r="B4412" s="102" t="s">
        <v>4090</v>
      </c>
      <c r="C4412" s="102" t="s">
        <v>3102</v>
      </c>
      <c r="D4412" s="102" t="s">
        <v>2795</v>
      </c>
      <c r="E4412" s="103">
        <v>30</v>
      </c>
      <c r="F4412" s="104" t="s">
        <v>44</v>
      </c>
      <c r="G4412" s="106"/>
      <c r="H4412" s="76" t="s">
        <v>1</v>
      </c>
      <c r="I4412" s="105"/>
      <c r="K4412" s="140" t="str">
        <f t="shared" si="207"/>
        <v>社政業務-社會福利-推行老人福利-獎補助費-對國內團體之捐助</v>
      </c>
      <c r="L4412" s="140" t="str">
        <f t="shared" si="208"/>
        <v>建立社區照顧關懷據點</v>
      </c>
      <c r="M4412" s="40" t="str">
        <f t="shared" si="209"/>
        <v>臺中市大里區東興社區發展協會</v>
      </c>
    </row>
    <row r="4413" spans="1:13" ht="56.25">
      <c r="A4413" s="102" t="s">
        <v>4075</v>
      </c>
      <c r="B4413" s="102" t="s">
        <v>4084</v>
      </c>
      <c r="C4413" s="102" t="s">
        <v>4124</v>
      </c>
      <c r="D4413" s="102" t="s">
        <v>2795</v>
      </c>
      <c r="E4413" s="103">
        <v>36</v>
      </c>
      <c r="F4413" s="104" t="s">
        <v>44</v>
      </c>
      <c r="G4413" s="106"/>
      <c r="H4413" s="76" t="s">
        <v>1</v>
      </c>
      <c r="I4413" s="105"/>
      <c r="K4413" s="140" t="str">
        <f t="shared" si="207"/>
        <v>社政業務-社會福利-推行老人福利-獎補助費-對國內團體之捐助</v>
      </c>
      <c r="L4413" s="140" t="str">
        <f t="shared" si="208"/>
        <v>建立社區照顧關懷據點並設置巷弄長照站</v>
      </c>
      <c r="M4413" s="40" t="str">
        <f t="shared" si="209"/>
        <v>台中市南屯區中台社區發展協會</v>
      </c>
    </row>
    <row r="4414" spans="1:13" ht="56.25">
      <c r="A4414" s="102" t="s">
        <v>4075</v>
      </c>
      <c r="B4414" s="102" t="s">
        <v>4090</v>
      </c>
      <c r="C4414" s="102" t="s">
        <v>3220</v>
      </c>
      <c r="D4414" s="102" t="s">
        <v>2795</v>
      </c>
      <c r="E4414" s="103">
        <v>36</v>
      </c>
      <c r="F4414" s="104" t="s">
        <v>44</v>
      </c>
      <c r="G4414" s="106"/>
      <c r="H4414" s="76" t="s">
        <v>1</v>
      </c>
      <c r="I4414" s="105"/>
      <c r="K4414" s="140" t="str">
        <f t="shared" si="207"/>
        <v>社政業務-社會福利-推行老人福利-獎補助費-對國內團體之捐助</v>
      </c>
      <c r="L4414" s="140" t="str">
        <f t="shared" si="208"/>
        <v>建立社區照顧關懷據點</v>
      </c>
      <c r="M4414" s="40" t="str">
        <f t="shared" si="209"/>
        <v>臺中市幸福心志工協會</v>
      </c>
    </row>
    <row r="4415" spans="1:13" ht="56.25">
      <c r="A4415" s="102" t="s">
        <v>4075</v>
      </c>
      <c r="B4415" s="102" t="s">
        <v>4084</v>
      </c>
      <c r="C4415" s="102" t="s">
        <v>3255</v>
      </c>
      <c r="D4415" s="102" t="s">
        <v>2795</v>
      </c>
      <c r="E4415" s="103">
        <v>36</v>
      </c>
      <c r="F4415" s="104" t="s">
        <v>44</v>
      </c>
      <c r="G4415" s="106"/>
      <c r="H4415" s="76" t="s">
        <v>1</v>
      </c>
      <c r="I4415" s="105"/>
      <c r="K4415" s="140" t="str">
        <f t="shared" si="207"/>
        <v>社政業務-社會福利-推行老人福利-獎補助費-對國內團體之捐助</v>
      </c>
      <c r="L4415" s="140" t="str">
        <f t="shared" si="208"/>
        <v>建立社區照顧關懷據點並設置巷弄長照站</v>
      </c>
      <c r="M4415" s="40" t="str">
        <f t="shared" si="209"/>
        <v>臺中市東勢區詒福社區發展協會</v>
      </c>
    </row>
    <row r="4416" spans="1:13" ht="56.25">
      <c r="A4416" s="102" t="s">
        <v>4075</v>
      </c>
      <c r="B4416" s="102" t="s">
        <v>4084</v>
      </c>
      <c r="C4416" s="102" t="s">
        <v>3525</v>
      </c>
      <c r="D4416" s="102" t="s">
        <v>2795</v>
      </c>
      <c r="E4416" s="103">
        <v>36</v>
      </c>
      <c r="F4416" s="104" t="s">
        <v>44</v>
      </c>
      <c r="G4416" s="106"/>
      <c r="H4416" s="76" t="s">
        <v>1</v>
      </c>
      <c r="I4416" s="105"/>
      <c r="K4416" s="140" t="str">
        <f t="shared" si="207"/>
        <v>社政業務-社會福利-推行老人福利-獎補助費-對國內團體之捐助</v>
      </c>
      <c r="L4416" s="140" t="str">
        <f t="shared" si="208"/>
        <v>建立社區照顧關懷據點並設置巷弄長照站</v>
      </c>
      <c r="M4416" s="40" t="str">
        <f t="shared" si="209"/>
        <v>臺中市太平區新高社區發展協會</v>
      </c>
    </row>
    <row r="4417" spans="1:13" ht="56.25">
      <c r="A4417" s="102" t="s">
        <v>4075</v>
      </c>
      <c r="B4417" s="102" t="s">
        <v>4084</v>
      </c>
      <c r="C4417" s="102" t="s">
        <v>4125</v>
      </c>
      <c r="D4417" s="102" t="s">
        <v>2795</v>
      </c>
      <c r="E4417" s="103">
        <v>36</v>
      </c>
      <c r="F4417" s="104" t="s">
        <v>44</v>
      </c>
      <c r="G4417" s="106"/>
      <c r="H4417" s="76" t="s">
        <v>1</v>
      </c>
      <c r="I4417" s="105"/>
      <c r="K4417" s="140" t="str">
        <f t="shared" si="207"/>
        <v>社政業務-社會福利-推行老人福利-獎補助費-對國內團體之捐助</v>
      </c>
      <c r="L4417" s="140" t="str">
        <f t="shared" si="208"/>
        <v>建立社區照顧關懷據點並設置巷弄長照站</v>
      </c>
      <c r="M4417" s="40" t="str">
        <f t="shared" si="209"/>
        <v>臺中市感恩關懷協會</v>
      </c>
    </row>
    <row r="4418" spans="1:13" ht="56.25">
      <c r="A4418" s="102" t="s">
        <v>4075</v>
      </c>
      <c r="B4418" s="102" t="s">
        <v>4084</v>
      </c>
      <c r="C4418" s="102" t="s">
        <v>3156</v>
      </c>
      <c r="D4418" s="102" t="s">
        <v>2795</v>
      </c>
      <c r="E4418" s="103">
        <v>36</v>
      </c>
      <c r="F4418" s="104" t="s">
        <v>44</v>
      </c>
      <c r="G4418" s="106"/>
      <c r="H4418" s="76" t="s">
        <v>1</v>
      </c>
      <c r="I4418" s="105"/>
      <c r="K4418" s="140" t="str">
        <f t="shared" si="207"/>
        <v>社政業務-社會福利-推行老人福利-獎補助費-對國內團體之捐助</v>
      </c>
      <c r="L4418" s="140" t="str">
        <f t="shared" si="208"/>
        <v>建立社區照顧關懷據點並設置巷弄長照站</v>
      </c>
      <c r="M4418" s="40" t="str">
        <f t="shared" si="209"/>
        <v>臺中市豐原區田心社區發展協會</v>
      </c>
    </row>
    <row r="4419" spans="1:13" ht="56.25">
      <c r="A4419" s="102" t="s">
        <v>4075</v>
      </c>
      <c r="B4419" s="102" t="s">
        <v>4084</v>
      </c>
      <c r="C4419" s="102" t="s">
        <v>3090</v>
      </c>
      <c r="D4419" s="102" t="s">
        <v>2795</v>
      </c>
      <c r="E4419" s="103">
        <v>36</v>
      </c>
      <c r="F4419" s="104" t="s">
        <v>44</v>
      </c>
      <c r="G4419" s="106"/>
      <c r="H4419" s="76" t="s">
        <v>1</v>
      </c>
      <c r="I4419" s="105"/>
      <c r="K4419" s="140" t="str">
        <f t="shared" si="207"/>
        <v>社政業務-社會福利-推行老人福利-獎補助費-對國內團體之捐助</v>
      </c>
      <c r="L4419" s="140" t="str">
        <f t="shared" si="208"/>
        <v>建立社區照顧關懷據點並設置巷弄長照站</v>
      </c>
      <c r="M4419" s="40" t="str">
        <f t="shared" si="209"/>
        <v>臺中市豐原區翁明社區發展協會</v>
      </c>
    </row>
    <row r="4420" spans="1:13" ht="56.25">
      <c r="A4420" s="102" t="s">
        <v>4075</v>
      </c>
      <c r="B4420" s="102" t="s">
        <v>4126</v>
      </c>
      <c r="C4420" s="102" t="s">
        <v>2460</v>
      </c>
      <c r="D4420" s="102" t="s">
        <v>2795</v>
      </c>
      <c r="E4420" s="65">
        <v>9</v>
      </c>
      <c r="F4420" s="104" t="s">
        <v>44</v>
      </c>
      <c r="G4420" s="106"/>
      <c r="H4420" s="76" t="s">
        <v>1</v>
      </c>
      <c r="I4420" s="105"/>
      <c r="K4420" s="140" t="str">
        <f t="shared" ref="K4420:K4483" si="210">A4420</f>
        <v>社政業務-社會福利-推行老人福利-獎補助費-對國內團體之捐助</v>
      </c>
      <c r="L4420" s="140" t="str">
        <f t="shared" ref="L4420:L4483" si="211">B4420</f>
        <v>建立社區照顧關懷據點之開辦設施設備費-經常門</v>
      </c>
      <c r="M4420" s="40" t="str">
        <f t="shared" ref="M4420:M4483" si="212">C4420</f>
        <v>臺中市太平區興隆社區發展協會</v>
      </c>
    </row>
    <row r="4421" spans="1:13" ht="56.25">
      <c r="A4421" s="102" t="s">
        <v>4075</v>
      </c>
      <c r="B4421" s="102" t="s">
        <v>4080</v>
      </c>
      <c r="C4421" s="102" t="s">
        <v>3218</v>
      </c>
      <c r="D4421" s="102" t="s">
        <v>2795</v>
      </c>
      <c r="E4421" s="103">
        <v>13</v>
      </c>
      <c r="F4421" s="104" t="s">
        <v>44</v>
      </c>
      <c r="G4421" s="106"/>
      <c r="H4421" s="76" t="s">
        <v>1</v>
      </c>
      <c r="I4421" s="105"/>
      <c r="K4421" s="140" t="str">
        <f t="shared" si="210"/>
        <v>社政業務-社會福利-推行老人福利-獎補助費-對國內團體之捐助</v>
      </c>
      <c r="L4421" s="140" t="str">
        <f t="shared" si="211"/>
        <v>獨居老人關懷訪視服務計畫關懷服務費及行政管理費</v>
      </c>
      <c r="M4421" s="40" t="str">
        <f t="shared" si="212"/>
        <v>社團法人臺中市福康關懷協會</v>
      </c>
    </row>
    <row r="4422" spans="1:13" ht="56.25">
      <c r="A4422" s="102" t="s">
        <v>4075</v>
      </c>
      <c r="B4422" s="102" t="s">
        <v>4127</v>
      </c>
      <c r="C4422" s="102" t="s">
        <v>2812</v>
      </c>
      <c r="D4422" s="102" t="s">
        <v>2795</v>
      </c>
      <c r="E4422" s="103">
        <v>893</v>
      </c>
      <c r="F4422" s="104" t="s">
        <v>44</v>
      </c>
      <c r="G4422" s="106"/>
      <c r="H4422" s="76" t="s">
        <v>1</v>
      </c>
      <c r="I4422" s="105"/>
      <c r="K4422" s="140" t="str">
        <f t="shared" si="210"/>
        <v>社政業務-社會福利-推行老人福利-獎補助費-對國內團體之捐助</v>
      </c>
      <c r="L4422" s="140" t="str">
        <f t="shared" si="211"/>
        <v>附設台中市私立信義老人養護中心服務費計畫</v>
      </c>
      <c r="M4422" s="40" t="str">
        <f t="shared" si="212"/>
        <v>財團法人中華基督教福音信義傳道會</v>
      </c>
    </row>
    <row r="4423" spans="1:13" ht="75">
      <c r="A4423" s="102" t="s">
        <v>4075</v>
      </c>
      <c r="B4423" s="102" t="s">
        <v>4128</v>
      </c>
      <c r="C4423" s="102" t="s">
        <v>3587</v>
      </c>
      <c r="D4423" s="102" t="s">
        <v>2795</v>
      </c>
      <c r="E4423" s="103">
        <v>18</v>
      </c>
      <c r="F4423" s="104" t="s">
        <v>44</v>
      </c>
      <c r="G4423" s="106"/>
      <c r="H4423" s="76" t="s">
        <v>1</v>
      </c>
      <c r="I4423" s="105"/>
      <c r="K4423" s="140" t="str">
        <f t="shared" si="210"/>
        <v>社政業務-社會福利-推行老人福利-獎補助費-對國內團體之捐助</v>
      </c>
      <c r="L4423" s="140" t="str">
        <f t="shared" si="211"/>
        <v>建立社區照顧關懷據點並設置巷弄長照站之租金水電費用</v>
      </c>
      <c r="M4423" s="40" t="str">
        <f t="shared" si="212"/>
        <v>社團法人臺中市北屯區三光社區發展協會</v>
      </c>
    </row>
    <row r="4424" spans="1:13" ht="75">
      <c r="A4424" s="102" t="s">
        <v>4075</v>
      </c>
      <c r="B4424" s="102" t="s">
        <v>4128</v>
      </c>
      <c r="C4424" s="102" t="s">
        <v>3586</v>
      </c>
      <c r="D4424" s="102" t="s">
        <v>2795</v>
      </c>
      <c r="E4424" s="103">
        <v>18</v>
      </c>
      <c r="F4424" s="104" t="s">
        <v>44</v>
      </c>
      <c r="G4424" s="106"/>
      <c r="H4424" s="76" t="s">
        <v>1</v>
      </c>
      <c r="I4424" s="105"/>
      <c r="K4424" s="140" t="str">
        <f t="shared" si="210"/>
        <v>社政業務-社會福利-推行老人福利-獎補助費-對國內團體之捐助</v>
      </c>
      <c r="L4424" s="140" t="str">
        <f t="shared" si="211"/>
        <v>建立社區照顧關懷據點並設置巷弄長照站之租金水電費用</v>
      </c>
      <c r="M4424" s="40" t="str">
        <f t="shared" si="212"/>
        <v>社團法人台中市厝邊關懷協會</v>
      </c>
    </row>
    <row r="4425" spans="1:13" ht="75">
      <c r="A4425" s="102" t="s">
        <v>4075</v>
      </c>
      <c r="B4425" s="102" t="s">
        <v>4129</v>
      </c>
      <c r="C4425" s="102" t="s">
        <v>3186</v>
      </c>
      <c r="D4425" s="102" t="s">
        <v>2795</v>
      </c>
      <c r="E4425" s="103">
        <v>29</v>
      </c>
      <c r="F4425" s="104" t="s">
        <v>44</v>
      </c>
      <c r="G4425" s="106"/>
      <c r="H4425" s="76" t="s">
        <v>1</v>
      </c>
      <c r="I4425" s="105"/>
      <c r="K4425" s="140" t="str">
        <f t="shared" si="210"/>
        <v>社政業務-社會福利-推行老人福利-獎補助費-對國內團體之捐助</v>
      </c>
      <c r="L4425" s="140" t="str">
        <f t="shared" si="211"/>
        <v>建立社區照顧關懷據點並設置巷弄長照站之據點觀摩補助</v>
      </c>
      <c r="M4425" s="40" t="str">
        <f t="shared" si="212"/>
        <v>社團法人臺中市沐風60長者之愛關懷協會</v>
      </c>
    </row>
    <row r="4426" spans="1:13" ht="75">
      <c r="A4426" s="102" t="s">
        <v>4075</v>
      </c>
      <c r="B4426" s="102" t="s">
        <v>4130</v>
      </c>
      <c r="C4426" s="102" t="s">
        <v>4131</v>
      </c>
      <c r="D4426" s="102" t="s">
        <v>2795</v>
      </c>
      <c r="E4426" s="103">
        <v>20</v>
      </c>
      <c r="F4426" s="104" t="s">
        <v>44</v>
      </c>
      <c r="G4426" s="106"/>
      <c r="H4426" s="76" t="s">
        <v>1</v>
      </c>
      <c r="I4426" s="105"/>
      <c r="K4426" s="140" t="str">
        <f t="shared" si="210"/>
        <v>社政業務-社會福利-推行老人福利-獎補助費-對國內團體之捐助</v>
      </c>
      <c r="L4426" s="140" t="str">
        <f t="shared" si="211"/>
        <v>社區照顧關懷據點整合性補助計畫-「潛力型單位試辦」</v>
      </c>
      <c r="M4426" s="40" t="str">
        <f t="shared" si="212"/>
        <v>臺中市圓明關懷協會許秋福</v>
      </c>
    </row>
    <row r="4427" spans="1:13" ht="56.25">
      <c r="A4427" s="102" t="s">
        <v>4075</v>
      </c>
      <c r="B4427" s="102" t="s">
        <v>4111</v>
      </c>
      <c r="C4427" s="102" t="s">
        <v>3251</v>
      </c>
      <c r="D4427" s="102" t="s">
        <v>2795</v>
      </c>
      <c r="E4427" s="103">
        <v>59</v>
      </c>
      <c r="F4427" s="104" t="s">
        <v>44</v>
      </c>
      <c r="G4427" s="106"/>
      <c r="H4427" s="76" t="s">
        <v>1</v>
      </c>
      <c r="I4427" s="105"/>
      <c r="K4427" s="140" t="str">
        <f t="shared" si="210"/>
        <v>社政業務-社會福利-推行老人福利-獎補助費-對國內團體之捐助</v>
      </c>
      <c r="L4427" s="140" t="str">
        <f t="shared" si="211"/>
        <v>建立社區照顧關懷據點並設置巷弄長照站之開辦費-資本</v>
      </c>
      <c r="M4427" s="40" t="str">
        <f t="shared" si="212"/>
        <v>財團法人向上社會福利基金會</v>
      </c>
    </row>
    <row r="4428" spans="1:13" ht="56.25">
      <c r="A4428" s="102" t="s">
        <v>4075</v>
      </c>
      <c r="B4428" s="102" t="s">
        <v>4132</v>
      </c>
      <c r="C4428" s="102" t="s">
        <v>4133</v>
      </c>
      <c r="D4428" s="102" t="s">
        <v>2795</v>
      </c>
      <c r="E4428" s="103">
        <v>20</v>
      </c>
      <c r="F4428" s="104" t="s">
        <v>44</v>
      </c>
      <c r="G4428" s="106"/>
      <c r="H4428" s="76" t="s">
        <v>1</v>
      </c>
      <c r="I4428" s="105"/>
      <c r="K4428" s="140" t="str">
        <f t="shared" si="210"/>
        <v>社政業務-社會福利-推行老人福利-獎補助費-對國內團體之捐助</v>
      </c>
      <c r="L4428" s="140" t="str">
        <f t="shared" si="211"/>
        <v>潭秀113年長青數位近用研習訓練</v>
      </c>
      <c r="M4428" s="40" t="str">
        <f t="shared" si="212"/>
        <v>臺中市潭子區潭秀社區發展協會</v>
      </c>
    </row>
    <row r="4429" spans="1:13" ht="56.25">
      <c r="A4429" s="102" t="s">
        <v>4075</v>
      </c>
      <c r="B4429" s="102" t="s">
        <v>4134</v>
      </c>
      <c r="C4429" s="102" t="s">
        <v>4135</v>
      </c>
      <c r="D4429" s="102" t="s">
        <v>2795</v>
      </c>
      <c r="E4429" s="103">
        <v>20</v>
      </c>
      <c r="F4429" s="104" t="s">
        <v>44</v>
      </c>
      <c r="G4429" s="106"/>
      <c r="H4429" s="76" t="s">
        <v>1</v>
      </c>
      <c r="I4429" s="105"/>
      <c r="K4429" s="140" t="str">
        <f t="shared" si="210"/>
        <v>社政業務-社會福利-推行老人福利-獎補助費-對國內團體之捐助</v>
      </c>
      <c r="L4429" s="140" t="str">
        <f t="shared" si="211"/>
        <v>感恩奉茶、重陽樂活健走活動</v>
      </c>
      <c r="M4429" s="40" t="str">
        <f t="shared" si="212"/>
        <v>臺中市北屯區松安社區發展協會</v>
      </c>
    </row>
    <row r="4430" spans="1:13" ht="56.25">
      <c r="A4430" s="102" t="s">
        <v>4075</v>
      </c>
      <c r="B4430" s="102" t="s">
        <v>4090</v>
      </c>
      <c r="C4430" s="102" t="s">
        <v>3221</v>
      </c>
      <c r="D4430" s="102" t="s">
        <v>2795</v>
      </c>
      <c r="E4430" s="103">
        <v>36</v>
      </c>
      <c r="F4430" s="104" t="s">
        <v>44</v>
      </c>
      <c r="G4430" s="106"/>
      <c r="H4430" s="76" t="s">
        <v>1</v>
      </c>
      <c r="I4430" s="105"/>
      <c r="K4430" s="140" t="str">
        <f t="shared" si="210"/>
        <v>社政業務-社會福利-推行老人福利-獎補助費-對國內團體之捐助</v>
      </c>
      <c r="L4430" s="140" t="str">
        <f t="shared" si="211"/>
        <v>建立社區照顧關懷據點</v>
      </c>
      <c r="M4430" s="40" t="str">
        <f t="shared" si="212"/>
        <v>臺中市大肚區磺溪社區發展協會</v>
      </c>
    </row>
    <row r="4431" spans="1:13" ht="56.25">
      <c r="A4431" s="102" t="s">
        <v>4075</v>
      </c>
      <c r="B4431" s="102" t="s">
        <v>4090</v>
      </c>
      <c r="C4431" s="102" t="s">
        <v>3219</v>
      </c>
      <c r="D4431" s="102" t="s">
        <v>2795</v>
      </c>
      <c r="E4431" s="103">
        <v>36</v>
      </c>
      <c r="F4431" s="104" t="s">
        <v>44</v>
      </c>
      <c r="G4431" s="106"/>
      <c r="H4431" s="76" t="s">
        <v>1</v>
      </c>
      <c r="I4431" s="105"/>
      <c r="K4431" s="140" t="str">
        <f t="shared" si="210"/>
        <v>社政業務-社會福利-推行老人福利-獎補助費-對國內團體之捐助</v>
      </c>
      <c r="L4431" s="140" t="str">
        <f t="shared" si="211"/>
        <v>建立社區照顧關懷據點</v>
      </c>
      <c r="M4431" s="40" t="str">
        <f t="shared" si="212"/>
        <v>臺中市大肚區大肚社區發展協會</v>
      </c>
    </row>
    <row r="4432" spans="1:13" ht="56.25">
      <c r="A4432" s="102" t="s">
        <v>4075</v>
      </c>
      <c r="B4432" s="102" t="s">
        <v>4090</v>
      </c>
      <c r="C4432" s="102" t="s">
        <v>3203</v>
      </c>
      <c r="D4432" s="102" t="s">
        <v>2795</v>
      </c>
      <c r="E4432" s="103">
        <v>36</v>
      </c>
      <c r="F4432" s="104" t="s">
        <v>44</v>
      </c>
      <c r="G4432" s="106"/>
      <c r="H4432" s="76" t="s">
        <v>1</v>
      </c>
      <c r="I4432" s="105"/>
      <c r="K4432" s="140" t="str">
        <f t="shared" si="210"/>
        <v>社政業務-社會福利-推行老人福利-獎補助費-對國內團體之捐助</v>
      </c>
      <c r="L4432" s="140" t="str">
        <f t="shared" si="211"/>
        <v>建立社區照顧關懷據點</v>
      </c>
      <c r="M4432" s="40" t="str">
        <f t="shared" si="212"/>
        <v>臺中市大肚區成功社區發展協會</v>
      </c>
    </row>
    <row r="4433" spans="1:13" ht="56.25">
      <c r="A4433" s="102" t="s">
        <v>4075</v>
      </c>
      <c r="B4433" s="102" t="s">
        <v>4091</v>
      </c>
      <c r="C4433" s="102" t="s">
        <v>3149</v>
      </c>
      <c r="D4433" s="102" t="s">
        <v>2795</v>
      </c>
      <c r="E4433" s="103">
        <v>36</v>
      </c>
      <c r="F4433" s="104" t="s">
        <v>44</v>
      </c>
      <c r="G4433" s="106"/>
      <c r="H4433" s="76" t="s">
        <v>1</v>
      </c>
      <c r="I4433" s="105"/>
      <c r="K4433" s="140" t="str">
        <f t="shared" si="210"/>
        <v>社政業務-社會福利-推行老人福利-獎補助費-對國內團體之捐助</v>
      </c>
      <c r="L4433" s="140" t="str">
        <f t="shared" si="211"/>
        <v>建立社區照顧關懷據點並設置巷弄站長照站</v>
      </c>
      <c r="M4433" s="40" t="str">
        <f t="shared" si="212"/>
        <v>臺中市烏日區三和社區發展協會</v>
      </c>
    </row>
    <row r="4434" spans="1:13" ht="56.25">
      <c r="A4434" s="102" t="s">
        <v>4075</v>
      </c>
      <c r="B4434" s="102" t="s">
        <v>4091</v>
      </c>
      <c r="C4434" s="102" t="s">
        <v>3149</v>
      </c>
      <c r="D4434" s="102" t="s">
        <v>2795</v>
      </c>
      <c r="E4434" s="103">
        <v>36</v>
      </c>
      <c r="F4434" s="104" t="s">
        <v>44</v>
      </c>
      <c r="G4434" s="106"/>
      <c r="H4434" s="76" t="s">
        <v>1</v>
      </c>
      <c r="I4434" s="105"/>
      <c r="K4434" s="140" t="str">
        <f t="shared" si="210"/>
        <v>社政業務-社會福利-推行老人福利-獎補助費-對國內團體之捐助</v>
      </c>
      <c r="L4434" s="140" t="str">
        <f t="shared" si="211"/>
        <v>建立社區照顧關懷據點並設置巷弄站長照站</v>
      </c>
      <c r="M4434" s="40" t="str">
        <f t="shared" si="212"/>
        <v>臺中市烏日區三和社區發展協會</v>
      </c>
    </row>
    <row r="4435" spans="1:13" ht="56.25">
      <c r="A4435" s="102" t="s">
        <v>4075</v>
      </c>
      <c r="B4435" s="102" t="s">
        <v>4084</v>
      </c>
      <c r="C4435" s="102" t="s">
        <v>3622</v>
      </c>
      <c r="D4435" s="102" t="s">
        <v>2795</v>
      </c>
      <c r="E4435" s="103">
        <v>108</v>
      </c>
      <c r="F4435" s="104" t="s">
        <v>44</v>
      </c>
      <c r="G4435" s="106"/>
      <c r="H4435" s="76" t="s">
        <v>1</v>
      </c>
      <c r="I4435" s="105"/>
      <c r="K4435" s="140" t="str">
        <f t="shared" si="210"/>
        <v>社政業務-社會福利-推行老人福利-獎補助費-對國內團體之捐助</v>
      </c>
      <c r="L4435" s="140" t="str">
        <f t="shared" si="211"/>
        <v>建立社區照顧關懷據點並設置巷弄長照站</v>
      </c>
      <c r="M4435" s="40" t="str">
        <f t="shared" si="212"/>
        <v>社團法人台中市東區東信社區發展協會</v>
      </c>
    </row>
    <row r="4436" spans="1:13" ht="56.25">
      <c r="A4436" s="102" t="s">
        <v>4075</v>
      </c>
      <c r="B4436" s="102" t="s">
        <v>4084</v>
      </c>
      <c r="C4436" s="102" t="s">
        <v>2555</v>
      </c>
      <c r="D4436" s="102" t="s">
        <v>2795</v>
      </c>
      <c r="E4436" s="103">
        <v>72</v>
      </c>
      <c r="F4436" s="104" t="s">
        <v>44</v>
      </c>
      <c r="G4436" s="106"/>
      <c r="H4436" s="76" t="s">
        <v>1</v>
      </c>
      <c r="I4436" s="105"/>
      <c r="K4436" s="140" t="str">
        <f t="shared" si="210"/>
        <v>社政業務-社會福利-推行老人福利-獎補助費-對國內團體之捐助</v>
      </c>
      <c r="L4436" s="140" t="str">
        <f t="shared" si="211"/>
        <v>建立社區照顧關懷據點並設置巷弄長照站</v>
      </c>
      <c r="M4436" s="40" t="str">
        <f t="shared" si="212"/>
        <v>臺中市新社區東興社區發展協會</v>
      </c>
    </row>
    <row r="4437" spans="1:13" ht="56.25">
      <c r="A4437" s="102" t="s">
        <v>4075</v>
      </c>
      <c r="B4437" s="102" t="s">
        <v>4084</v>
      </c>
      <c r="C4437" s="102" t="s">
        <v>2557</v>
      </c>
      <c r="D4437" s="102" t="s">
        <v>2795</v>
      </c>
      <c r="E4437" s="103">
        <v>36</v>
      </c>
      <c r="F4437" s="104" t="s">
        <v>44</v>
      </c>
      <c r="G4437" s="106"/>
      <c r="H4437" s="76" t="s">
        <v>1</v>
      </c>
      <c r="I4437" s="105"/>
      <c r="K4437" s="140" t="str">
        <f t="shared" si="210"/>
        <v>社政業務-社會福利-推行老人福利-獎補助費-對國內團體之捐助</v>
      </c>
      <c r="L4437" s="140" t="str">
        <f t="shared" si="211"/>
        <v>建立社區照顧關懷據點並設置巷弄長照站</v>
      </c>
      <c r="M4437" s="40" t="str">
        <f t="shared" si="212"/>
        <v>臺中市新社區崑南社區發展協會</v>
      </c>
    </row>
    <row r="4438" spans="1:13" ht="56.25">
      <c r="A4438" s="102" t="s">
        <v>4075</v>
      </c>
      <c r="B4438" s="102" t="s">
        <v>4084</v>
      </c>
      <c r="C4438" s="102" t="s">
        <v>3250</v>
      </c>
      <c r="D4438" s="102" t="s">
        <v>2795</v>
      </c>
      <c r="E4438" s="103">
        <v>36</v>
      </c>
      <c r="F4438" s="104" t="s">
        <v>44</v>
      </c>
      <c r="G4438" s="106"/>
      <c r="H4438" s="76" t="s">
        <v>1</v>
      </c>
      <c r="I4438" s="105"/>
      <c r="K4438" s="140" t="str">
        <f t="shared" si="210"/>
        <v>社政業務-社會福利-推行老人福利-獎補助費-對國內團體之捐助</v>
      </c>
      <c r="L4438" s="140" t="str">
        <f t="shared" si="211"/>
        <v>建立社區照顧關懷據點並設置巷弄長照站</v>
      </c>
      <c r="M4438" s="40" t="str">
        <f t="shared" si="212"/>
        <v>臺中市東勢區興隆社區發展協會</v>
      </c>
    </row>
    <row r="4439" spans="1:13" ht="56.25">
      <c r="A4439" s="102" t="s">
        <v>4075</v>
      </c>
      <c r="B4439" s="102" t="s">
        <v>4084</v>
      </c>
      <c r="C4439" s="102" t="s">
        <v>3711</v>
      </c>
      <c r="D4439" s="102" t="s">
        <v>2795</v>
      </c>
      <c r="E4439" s="103">
        <v>36</v>
      </c>
      <c r="F4439" s="104" t="s">
        <v>44</v>
      </c>
      <c r="G4439" s="106"/>
      <c r="H4439" s="76" t="s">
        <v>1</v>
      </c>
      <c r="I4439" s="105"/>
      <c r="K4439" s="140" t="str">
        <f t="shared" si="210"/>
        <v>社政業務-社會福利-推行老人福利-獎補助費-對國內團體之捐助</v>
      </c>
      <c r="L4439" s="140" t="str">
        <f t="shared" si="211"/>
        <v>建立社區照顧關懷據點並設置巷弄長照站</v>
      </c>
      <c r="M4439" s="40" t="str">
        <f t="shared" si="212"/>
        <v>臺中市大里區立德社區發展協會</v>
      </c>
    </row>
    <row r="4440" spans="1:13" ht="56.25">
      <c r="A4440" s="102" t="s">
        <v>4075</v>
      </c>
      <c r="B4440" s="102" t="s">
        <v>4084</v>
      </c>
      <c r="C4440" s="102" t="s">
        <v>3218</v>
      </c>
      <c r="D4440" s="102" t="s">
        <v>2795</v>
      </c>
      <c r="E4440" s="103">
        <v>36</v>
      </c>
      <c r="F4440" s="104" t="s">
        <v>44</v>
      </c>
      <c r="G4440" s="106"/>
      <c r="H4440" s="76" t="s">
        <v>1</v>
      </c>
      <c r="I4440" s="105"/>
      <c r="K4440" s="140" t="str">
        <f t="shared" si="210"/>
        <v>社政業務-社會福利-推行老人福利-獎補助費-對國內團體之捐助</v>
      </c>
      <c r="L4440" s="140" t="str">
        <f t="shared" si="211"/>
        <v>建立社區照顧關懷據點並設置巷弄長照站</v>
      </c>
      <c r="M4440" s="40" t="str">
        <f t="shared" si="212"/>
        <v>社團法人臺中市福康關懷協會</v>
      </c>
    </row>
    <row r="4441" spans="1:13" ht="56.25">
      <c r="A4441" s="102" t="s">
        <v>4075</v>
      </c>
      <c r="B4441" s="102" t="s">
        <v>4084</v>
      </c>
      <c r="C4441" s="102" t="s">
        <v>3218</v>
      </c>
      <c r="D4441" s="102" t="s">
        <v>2795</v>
      </c>
      <c r="E4441" s="103">
        <v>36</v>
      </c>
      <c r="F4441" s="104" t="s">
        <v>44</v>
      </c>
      <c r="G4441" s="106"/>
      <c r="H4441" s="76" t="s">
        <v>1</v>
      </c>
      <c r="I4441" s="105"/>
      <c r="K4441" s="140" t="str">
        <f t="shared" si="210"/>
        <v>社政業務-社會福利-推行老人福利-獎補助費-對國內團體之捐助</v>
      </c>
      <c r="L4441" s="140" t="str">
        <f t="shared" si="211"/>
        <v>建立社區照顧關懷據點並設置巷弄長照站</v>
      </c>
      <c r="M4441" s="40" t="str">
        <f t="shared" si="212"/>
        <v>社團法人臺中市福康關懷協會</v>
      </c>
    </row>
    <row r="4442" spans="1:13" ht="56.25">
      <c r="A4442" s="102" t="s">
        <v>4075</v>
      </c>
      <c r="B4442" s="102" t="s">
        <v>4084</v>
      </c>
      <c r="C4442" s="102" t="s">
        <v>370</v>
      </c>
      <c r="D4442" s="102" t="s">
        <v>2795</v>
      </c>
      <c r="E4442" s="103">
        <v>36</v>
      </c>
      <c r="F4442" s="104" t="s">
        <v>44</v>
      </c>
      <c r="G4442" s="106"/>
      <c r="H4442" s="76" t="s">
        <v>1</v>
      </c>
      <c r="I4442" s="105"/>
      <c r="K4442" s="140" t="str">
        <f t="shared" si="210"/>
        <v>社政業務-社會福利-推行老人福利-獎補助費-對國內團體之捐助</v>
      </c>
      <c r="L4442" s="140" t="str">
        <f t="shared" si="211"/>
        <v>建立社區照顧關懷據點並設置巷弄長照站</v>
      </c>
      <c r="M4442" s="40" t="str">
        <f t="shared" si="212"/>
        <v>臺中市石岡區龍興社區發展協會</v>
      </c>
    </row>
    <row r="4443" spans="1:13" ht="56.25">
      <c r="A4443" s="102" t="s">
        <v>4075</v>
      </c>
      <c r="B4443" s="102" t="s">
        <v>4090</v>
      </c>
      <c r="C4443" s="102" t="s">
        <v>3109</v>
      </c>
      <c r="D4443" s="102" t="s">
        <v>2795</v>
      </c>
      <c r="E4443" s="103">
        <v>30</v>
      </c>
      <c r="F4443" s="104" t="s">
        <v>44</v>
      </c>
      <c r="G4443" s="106"/>
      <c r="H4443" s="76" t="s">
        <v>1</v>
      </c>
      <c r="I4443" s="105"/>
      <c r="K4443" s="140" t="str">
        <f t="shared" si="210"/>
        <v>社政業務-社會福利-推行老人福利-獎補助費-對國內團體之捐助</v>
      </c>
      <c r="L4443" s="140" t="str">
        <f t="shared" si="211"/>
        <v>建立社區照顧關懷據點</v>
      </c>
      <c r="M4443" s="40" t="str">
        <f t="shared" si="212"/>
        <v>社團法人中華傳愛社區服務協會</v>
      </c>
    </row>
    <row r="4444" spans="1:13" ht="56.25">
      <c r="A4444" s="102" t="s">
        <v>4075</v>
      </c>
      <c r="B4444" s="102" t="s">
        <v>4084</v>
      </c>
      <c r="C4444" s="102" t="s">
        <v>3120</v>
      </c>
      <c r="D4444" s="102" t="s">
        <v>2795</v>
      </c>
      <c r="E4444" s="103">
        <v>30</v>
      </c>
      <c r="F4444" s="104" t="s">
        <v>44</v>
      </c>
      <c r="G4444" s="106"/>
      <c r="H4444" s="76" t="s">
        <v>1</v>
      </c>
      <c r="I4444" s="105"/>
      <c r="K4444" s="140" t="str">
        <f t="shared" si="210"/>
        <v>社政業務-社會福利-推行老人福利-獎補助費-對國內團體之捐助</v>
      </c>
      <c r="L4444" s="140" t="str">
        <f t="shared" si="211"/>
        <v>建立社區照顧關懷據點並設置巷弄長照站</v>
      </c>
      <c r="M4444" s="40" t="str">
        <f t="shared" si="212"/>
        <v>臺中市大雅區大楓社區發展協會</v>
      </c>
    </row>
    <row r="4445" spans="1:13" ht="69">
      <c r="A4445" s="102" t="s">
        <v>4075</v>
      </c>
      <c r="B4445" s="102" t="s">
        <v>4084</v>
      </c>
      <c r="C4445" s="102" t="s">
        <v>3074</v>
      </c>
      <c r="D4445" s="102" t="s">
        <v>2795</v>
      </c>
      <c r="E4445" s="103">
        <v>10</v>
      </c>
      <c r="F4445" s="104" t="s">
        <v>44</v>
      </c>
      <c r="G4445" s="106"/>
      <c r="H4445" s="76" t="s">
        <v>1</v>
      </c>
      <c r="I4445" s="105"/>
      <c r="K4445" s="140" t="str">
        <f t="shared" si="210"/>
        <v>社政業務-社會福利-推行老人福利-獎補助費-對國內團體之捐助</v>
      </c>
      <c r="L4445" s="140" t="str">
        <f t="shared" si="211"/>
        <v>建立社區照顧關懷據點並設置巷弄長照站</v>
      </c>
      <c r="M4445" s="40" t="str">
        <f t="shared" si="212"/>
        <v>財團法人台中市私立無極證道院社會福利慈善事業基金會</v>
      </c>
    </row>
    <row r="4446" spans="1:13" ht="56.25">
      <c r="A4446" s="102" t="s">
        <v>4075</v>
      </c>
      <c r="B4446" s="102" t="s">
        <v>4084</v>
      </c>
      <c r="C4446" s="102" t="s">
        <v>3114</v>
      </c>
      <c r="D4446" s="102" t="s">
        <v>2795</v>
      </c>
      <c r="E4446" s="103">
        <v>30</v>
      </c>
      <c r="F4446" s="104" t="s">
        <v>44</v>
      </c>
      <c r="G4446" s="106"/>
      <c r="H4446" s="76" t="s">
        <v>1</v>
      </c>
      <c r="I4446" s="105"/>
      <c r="K4446" s="140" t="str">
        <f t="shared" si="210"/>
        <v>社政業務-社會福利-推行老人福利-獎補助費-對國內團體之捐助</v>
      </c>
      <c r="L4446" s="140" t="str">
        <f t="shared" si="211"/>
        <v>建立社區照顧關懷據點並設置巷弄長照站</v>
      </c>
      <c r="M4446" s="40" t="str">
        <f t="shared" si="212"/>
        <v>中華民國紅心字會</v>
      </c>
    </row>
    <row r="4447" spans="1:13" ht="56.25">
      <c r="A4447" s="102" t="s">
        <v>4075</v>
      </c>
      <c r="B4447" s="102" t="s">
        <v>4084</v>
      </c>
      <c r="C4447" s="102" t="s">
        <v>3162</v>
      </c>
      <c r="D4447" s="102" t="s">
        <v>2795</v>
      </c>
      <c r="E4447" s="103">
        <v>30</v>
      </c>
      <c r="F4447" s="104" t="s">
        <v>44</v>
      </c>
      <c r="G4447" s="106"/>
      <c r="H4447" s="76" t="s">
        <v>1</v>
      </c>
      <c r="I4447" s="105"/>
      <c r="K4447" s="140" t="str">
        <f t="shared" si="210"/>
        <v>社政業務-社會福利-推行老人福利-獎補助費-對國內團體之捐助</v>
      </c>
      <c r="L4447" s="140" t="str">
        <f t="shared" si="211"/>
        <v>建立社區照顧關懷據點並設置巷弄長照站</v>
      </c>
      <c r="M4447" s="40" t="str">
        <f t="shared" si="212"/>
        <v>臺中市北屯區松和社區發展協會</v>
      </c>
    </row>
    <row r="4448" spans="1:13" ht="56.25">
      <c r="A4448" s="102" t="s">
        <v>4075</v>
      </c>
      <c r="B4448" s="102" t="s">
        <v>4091</v>
      </c>
      <c r="C4448" s="102" t="s">
        <v>3222</v>
      </c>
      <c r="D4448" s="102" t="s">
        <v>2795</v>
      </c>
      <c r="E4448" s="103">
        <v>36</v>
      </c>
      <c r="F4448" s="104" t="s">
        <v>44</v>
      </c>
      <c r="G4448" s="106"/>
      <c r="H4448" s="76" t="s">
        <v>1</v>
      </c>
      <c r="I4448" s="105"/>
      <c r="K4448" s="140" t="str">
        <f t="shared" si="210"/>
        <v>社政業務-社會福利-推行老人福利-獎補助費-對國內團體之捐助</v>
      </c>
      <c r="L4448" s="140" t="str">
        <f t="shared" si="211"/>
        <v>建立社區照顧關懷據點並設置巷弄站長照站</v>
      </c>
      <c r="M4448" s="40" t="str">
        <f t="shared" si="212"/>
        <v>臺中市烏日區烏日社區發展協會</v>
      </c>
    </row>
    <row r="4449" spans="1:13" ht="56.25">
      <c r="A4449" s="102" t="s">
        <v>4075</v>
      </c>
      <c r="B4449" s="102" t="s">
        <v>4136</v>
      </c>
      <c r="C4449" s="102" t="s">
        <v>3167</v>
      </c>
      <c r="D4449" s="102" t="s">
        <v>2795</v>
      </c>
      <c r="E4449" s="103">
        <v>30</v>
      </c>
      <c r="F4449" s="104" t="s">
        <v>44</v>
      </c>
      <c r="G4449" s="106"/>
      <c r="H4449" s="76" t="s">
        <v>1</v>
      </c>
      <c r="I4449" s="105"/>
      <c r="K4449" s="140" t="str">
        <f t="shared" si="210"/>
        <v>社政業務-社會福利-推行老人福利-獎補助費-對國內團體之捐助</v>
      </c>
      <c r="L4449" s="140" t="str">
        <f t="shared" si="211"/>
        <v>建立社區照顧關懷據點並設置巷弄長照站之據點觀摩</v>
      </c>
      <c r="M4449" s="40" t="str">
        <f t="shared" si="212"/>
        <v>臺中市大雅區上楓社區發展協會</v>
      </c>
    </row>
    <row r="4450" spans="1:13" ht="56.25">
      <c r="A4450" s="102" t="s">
        <v>4075</v>
      </c>
      <c r="B4450" s="102" t="s">
        <v>4084</v>
      </c>
      <c r="C4450" s="102" t="s">
        <v>3157</v>
      </c>
      <c r="D4450" s="102" t="s">
        <v>2795</v>
      </c>
      <c r="E4450" s="103">
        <v>10</v>
      </c>
      <c r="F4450" s="104" t="s">
        <v>44</v>
      </c>
      <c r="G4450" s="106"/>
      <c r="H4450" s="76" t="s">
        <v>1</v>
      </c>
      <c r="I4450" s="105"/>
      <c r="K4450" s="140" t="str">
        <f t="shared" si="210"/>
        <v>社政業務-社會福利-推行老人福利-獎補助費-對國內團體之捐助</v>
      </c>
      <c r="L4450" s="140" t="str">
        <f t="shared" si="211"/>
        <v>建立社區照顧關懷據點並設置巷弄長照站</v>
      </c>
      <c r="M4450" s="40" t="str">
        <f t="shared" si="212"/>
        <v>臺中市霧峰區吉峰社區發展協會</v>
      </c>
    </row>
    <row r="4451" spans="1:13" ht="56.25">
      <c r="A4451" s="102" t="s">
        <v>4075</v>
      </c>
      <c r="B4451" s="102" t="s">
        <v>4084</v>
      </c>
      <c r="C4451" s="102" t="s">
        <v>908</v>
      </c>
      <c r="D4451" s="102" t="s">
        <v>2795</v>
      </c>
      <c r="E4451" s="103">
        <v>10</v>
      </c>
      <c r="F4451" s="104" t="s">
        <v>44</v>
      </c>
      <c r="G4451" s="106"/>
      <c r="H4451" s="76" t="s">
        <v>1</v>
      </c>
      <c r="I4451" s="105"/>
      <c r="K4451" s="140" t="str">
        <f t="shared" si="210"/>
        <v>社政業務-社會福利-推行老人福利-獎補助費-對國內團體之捐助</v>
      </c>
      <c r="L4451" s="140" t="str">
        <f t="shared" si="211"/>
        <v>建立社區照顧關懷據點並設置巷弄長照站</v>
      </c>
      <c r="M4451" s="40" t="str">
        <f t="shared" si="212"/>
        <v>臺中市霧峰區桐林社區發展協會</v>
      </c>
    </row>
    <row r="4452" spans="1:13" ht="56.25">
      <c r="A4452" s="102" t="s">
        <v>4075</v>
      </c>
      <c r="B4452" s="102" t="s">
        <v>4084</v>
      </c>
      <c r="C4452" s="102" t="s">
        <v>3171</v>
      </c>
      <c r="D4452" s="102" t="s">
        <v>2795</v>
      </c>
      <c r="E4452" s="103">
        <v>36</v>
      </c>
      <c r="F4452" s="104" t="s">
        <v>44</v>
      </c>
      <c r="G4452" s="106"/>
      <c r="H4452" s="76" t="s">
        <v>1</v>
      </c>
      <c r="I4452" s="105"/>
      <c r="K4452" s="140" t="str">
        <f t="shared" si="210"/>
        <v>社政業務-社會福利-推行老人福利-獎補助費-對國內團體之捐助</v>
      </c>
      <c r="L4452" s="140" t="str">
        <f t="shared" si="211"/>
        <v>建立社區照顧關懷據點並設置巷弄長照站</v>
      </c>
      <c r="M4452" s="40" t="str">
        <f t="shared" si="212"/>
        <v>臺中市沙鹿區清泉社區發展協會</v>
      </c>
    </row>
    <row r="4453" spans="1:13" ht="56.25">
      <c r="A4453" s="102" t="s">
        <v>4075</v>
      </c>
      <c r="B4453" s="102" t="s">
        <v>4084</v>
      </c>
      <c r="C4453" s="102" t="s">
        <v>3241</v>
      </c>
      <c r="D4453" s="102" t="s">
        <v>2795</v>
      </c>
      <c r="E4453" s="103">
        <v>30</v>
      </c>
      <c r="F4453" s="104" t="s">
        <v>44</v>
      </c>
      <c r="G4453" s="106"/>
      <c r="H4453" s="76" t="s">
        <v>1</v>
      </c>
      <c r="I4453" s="105"/>
      <c r="K4453" s="140" t="str">
        <f t="shared" si="210"/>
        <v>社政業務-社會福利-推行老人福利-獎補助費-對國內團體之捐助</v>
      </c>
      <c r="L4453" s="140" t="str">
        <f t="shared" si="211"/>
        <v>建立社區照顧關懷據點並設置巷弄長照站</v>
      </c>
      <c r="M4453" s="40" t="str">
        <f t="shared" si="212"/>
        <v>社團法人台中市婦幼關懷成長協會</v>
      </c>
    </row>
    <row r="4454" spans="1:13" ht="75">
      <c r="A4454" s="102" t="s">
        <v>4075</v>
      </c>
      <c r="B4454" s="102" t="s">
        <v>4137</v>
      </c>
      <c r="C4454" s="102" t="s">
        <v>3167</v>
      </c>
      <c r="D4454" s="102" t="s">
        <v>2795</v>
      </c>
      <c r="E4454" s="103">
        <v>36</v>
      </c>
      <c r="F4454" s="104" t="s">
        <v>44</v>
      </c>
      <c r="G4454" s="106"/>
      <c r="H4454" s="76" t="s">
        <v>1</v>
      </c>
      <c r="I4454" s="105"/>
      <c r="K4454" s="140" t="str">
        <f t="shared" si="210"/>
        <v>社政業務-社會福利-推行老人福利-獎補助費-對國內團體之捐助</v>
      </c>
      <c r="L4454" s="140" t="str">
        <f t="shared" si="211"/>
        <v>建立社區照顧關懷據點並設置巷弄長照站之預防及延緩失能照護計畫</v>
      </c>
      <c r="M4454" s="40" t="str">
        <f t="shared" si="212"/>
        <v>臺中市大雅區上楓社區發展協會</v>
      </c>
    </row>
    <row r="4455" spans="1:13" ht="56.25">
      <c r="A4455" s="102" t="s">
        <v>4075</v>
      </c>
      <c r="B4455" s="102" t="s">
        <v>4138</v>
      </c>
      <c r="C4455" s="102" t="s">
        <v>3724</v>
      </c>
      <c r="D4455" s="102" t="s">
        <v>2795</v>
      </c>
      <c r="E4455" s="103">
        <v>20</v>
      </c>
      <c r="F4455" s="104" t="s">
        <v>44</v>
      </c>
      <c r="G4455" s="106"/>
      <c r="H4455" s="76" t="s">
        <v>1</v>
      </c>
      <c r="I4455" s="105"/>
      <c r="K4455" s="140" t="str">
        <f t="shared" si="210"/>
        <v>社政業務-社會福利-推行老人福利-獎補助費-對國內團體之捐助</v>
      </c>
      <c r="L4455" s="140" t="str">
        <f t="shared" si="211"/>
        <v>2024新福里祖孫同樂慶重陽活動</v>
      </c>
      <c r="M4455" s="40" t="str">
        <f t="shared" si="212"/>
        <v>臺中市新福樂齡關懷協會</v>
      </c>
    </row>
    <row r="4456" spans="1:13" ht="56.25">
      <c r="A4456" s="102" t="s">
        <v>4075</v>
      </c>
      <c r="B4456" s="102" t="s">
        <v>4090</v>
      </c>
      <c r="C4456" s="102" t="s">
        <v>3586</v>
      </c>
      <c r="D4456" s="102" t="s">
        <v>2795</v>
      </c>
      <c r="E4456" s="103">
        <v>30</v>
      </c>
      <c r="F4456" s="104" t="s">
        <v>44</v>
      </c>
      <c r="G4456" s="106"/>
      <c r="H4456" s="76" t="s">
        <v>1</v>
      </c>
      <c r="I4456" s="105"/>
      <c r="K4456" s="140" t="str">
        <f t="shared" si="210"/>
        <v>社政業務-社會福利-推行老人福利-獎補助費-對國內團體之捐助</v>
      </c>
      <c r="L4456" s="140" t="str">
        <f t="shared" si="211"/>
        <v>建立社區照顧關懷據點</v>
      </c>
      <c r="M4456" s="40" t="str">
        <f t="shared" si="212"/>
        <v>社團法人台中市厝邊關懷協會</v>
      </c>
    </row>
    <row r="4457" spans="1:13" ht="56.25">
      <c r="A4457" s="102" t="s">
        <v>4075</v>
      </c>
      <c r="B4457" s="102" t="s">
        <v>4084</v>
      </c>
      <c r="C4457" s="102" t="s">
        <v>3236</v>
      </c>
      <c r="D4457" s="102" t="s">
        <v>2795</v>
      </c>
      <c r="E4457" s="103">
        <v>30</v>
      </c>
      <c r="F4457" s="104" t="s">
        <v>44</v>
      </c>
      <c r="G4457" s="106"/>
      <c r="H4457" s="76" t="s">
        <v>1</v>
      </c>
      <c r="I4457" s="105"/>
      <c r="K4457" s="140" t="str">
        <f t="shared" si="210"/>
        <v>社政業務-社會福利-推行老人福利-獎補助費-對國內團體之捐助</v>
      </c>
      <c r="L4457" s="140" t="str">
        <f t="shared" si="211"/>
        <v>建立社區照顧關懷據點並設置巷弄長照站</v>
      </c>
      <c r="M4457" s="40" t="str">
        <f t="shared" si="212"/>
        <v>臺中市敦親睦鄰藝術文化協會</v>
      </c>
    </row>
    <row r="4458" spans="1:13" ht="56.25">
      <c r="A4458" s="102" t="s">
        <v>4075</v>
      </c>
      <c r="B4458" s="102" t="s">
        <v>4084</v>
      </c>
      <c r="C4458" s="102" t="s">
        <v>3237</v>
      </c>
      <c r="D4458" s="102" t="s">
        <v>2795</v>
      </c>
      <c r="E4458" s="103">
        <v>10</v>
      </c>
      <c r="F4458" s="104" t="s">
        <v>44</v>
      </c>
      <c r="G4458" s="106"/>
      <c r="H4458" s="76" t="s">
        <v>1</v>
      </c>
      <c r="I4458" s="105"/>
      <c r="K4458" s="140" t="str">
        <f t="shared" si="210"/>
        <v>社政業務-社會福利-推行老人福利-獎補助費-對國內團體之捐助</v>
      </c>
      <c r="L4458" s="140" t="str">
        <f t="shared" si="211"/>
        <v>建立社區照顧關懷據點並設置巷弄長照站</v>
      </c>
      <c r="M4458" s="40" t="str">
        <f t="shared" si="212"/>
        <v>臺中市大雅區大雅社區發展協會</v>
      </c>
    </row>
    <row r="4459" spans="1:13" ht="56.25">
      <c r="A4459" s="102" t="s">
        <v>4075</v>
      </c>
      <c r="B4459" s="102" t="s">
        <v>4084</v>
      </c>
      <c r="C4459" s="102" t="s">
        <v>3240</v>
      </c>
      <c r="D4459" s="102" t="s">
        <v>2795</v>
      </c>
      <c r="E4459" s="103">
        <v>30</v>
      </c>
      <c r="F4459" s="104" t="s">
        <v>44</v>
      </c>
      <c r="G4459" s="106"/>
      <c r="H4459" s="76" t="s">
        <v>1</v>
      </c>
      <c r="I4459" s="105"/>
      <c r="K4459" s="140" t="str">
        <f t="shared" si="210"/>
        <v>社政業務-社會福利-推行老人福利-獎補助費-對國內團體之捐助</v>
      </c>
      <c r="L4459" s="140" t="str">
        <f t="shared" si="211"/>
        <v>建立社區照顧關懷據點並設置巷弄長照站</v>
      </c>
      <c r="M4459" s="40" t="str">
        <f t="shared" si="212"/>
        <v>臺中市十三寮聚落發展協會</v>
      </c>
    </row>
    <row r="4460" spans="1:13" ht="56.25">
      <c r="A4460" s="102" t="s">
        <v>4075</v>
      </c>
      <c r="B4460" s="102" t="s">
        <v>4084</v>
      </c>
      <c r="C4460" s="102" t="s">
        <v>3581</v>
      </c>
      <c r="D4460" s="102" t="s">
        <v>2795</v>
      </c>
      <c r="E4460" s="103">
        <v>30</v>
      </c>
      <c r="F4460" s="104" t="s">
        <v>44</v>
      </c>
      <c r="G4460" s="106"/>
      <c r="H4460" s="76" t="s">
        <v>1</v>
      </c>
      <c r="I4460" s="105"/>
      <c r="K4460" s="140" t="str">
        <f t="shared" si="210"/>
        <v>社政業務-社會福利-推行老人福利-獎補助費-對國內團體之捐助</v>
      </c>
      <c r="L4460" s="140" t="str">
        <f t="shared" si="211"/>
        <v>建立社區照顧關懷據點並設置巷弄長照站</v>
      </c>
      <c r="M4460" s="40" t="str">
        <f t="shared" si="212"/>
        <v>台中市南區長春社區發展協會</v>
      </c>
    </row>
    <row r="4461" spans="1:13" ht="75">
      <c r="A4461" s="102" t="s">
        <v>4075</v>
      </c>
      <c r="B4461" s="102" t="s">
        <v>4139</v>
      </c>
      <c r="C4461" s="102" t="s">
        <v>3046</v>
      </c>
      <c r="D4461" s="102" t="s">
        <v>2795</v>
      </c>
      <c r="E4461" s="103">
        <v>180</v>
      </c>
      <c r="F4461" s="104" t="s">
        <v>44</v>
      </c>
      <c r="G4461" s="106"/>
      <c r="H4461" s="76" t="s">
        <v>1</v>
      </c>
      <c r="I4461" s="105"/>
      <c r="K4461" s="140" t="str">
        <f t="shared" si="210"/>
        <v>社政業務-社會福利-推行老人福利-獎補助費-對國內團體之捐助</v>
      </c>
      <c r="L4461" s="140" t="str">
        <f t="shared" si="211"/>
        <v>建立社區照顧關懷據點並設置巷弄長照站之「租金水電費用」</v>
      </c>
      <c r="M4461" s="40" t="str">
        <f t="shared" si="212"/>
        <v>台中市西屯區福瑞社區發展協會</v>
      </c>
    </row>
    <row r="4462" spans="1:13" ht="75">
      <c r="A4462" s="102" t="s">
        <v>4075</v>
      </c>
      <c r="B4462" s="102" t="s">
        <v>4140</v>
      </c>
      <c r="C4462" s="102" t="s">
        <v>3085</v>
      </c>
      <c r="D4462" s="102" t="s">
        <v>2795</v>
      </c>
      <c r="E4462" s="103">
        <v>30</v>
      </c>
      <c r="F4462" s="104" t="s">
        <v>44</v>
      </c>
      <c r="G4462" s="106"/>
      <c r="H4462" s="76" t="s">
        <v>1</v>
      </c>
      <c r="I4462" s="105"/>
      <c r="K4462" s="140" t="str">
        <f t="shared" si="210"/>
        <v>社政業務-社會福利-推行老人福利-獎補助費-對國內團體之捐助</v>
      </c>
      <c r="L4462" s="140" t="str">
        <f t="shared" si="211"/>
        <v>建立社區照顧關懷據點暨巷弄長照站之「租金水電費用」</v>
      </c>
      <c r="M4462" s="40" t="str">
        <f t="shared" si="212"/>
        <v>臺中市大雅區西寶社區發展協會劉進福</v>
      </c>
    </row>
    <row r="4463" spans="1:13" ht="75">
      <c r="A4463" s="102" t="s">
        <v>4075</v>
      </c>
      <c r="B4463" s="102" t="s">
        <v>4130</v>
      </c>
      <c r="C4463" s="102" t="s">
        <v>4141</v>
      </c>
      <c r="D4463" s="102" t="s">
        <v>2795</v>
      </c>
      <c r="E4463" s="103">
        <v>20</v>
      </c>
      <c r="F4463" s="104" t="s">
        <v>44</v>
      </c>
      <c r="G4463" s="106"/>
      <c r="H4463" s="76" t="s">
        <v>1</v>
      </c>
      <c r="I4463" s="105"/>
      <c r="K4463" s="140" t="str">
        <f t="shared" si="210"/>
        <v>社政業務-社會福利-推行老人福利-獎補助費-對國內團體之捐助</v>
      </c>
      <c r="L4463" s="140" t="str">
        <f t="shared" si="211"/>
        <v>社區照顧關懷據點整合性補助計畫-「潛力型單位試辦」</v>
      </c>
      <c r="M4463" s="40" t="str">
        <f t="shared" si="212"/>
        <v>財團法人臺灣省臺中市霧峰光復基督教會</v>
      </c>
    </row>
    <row r="4464" spans="1:13" ht="75">
      <c r="A4464" s="102" t="s">
        <v>4075</v>
      </c>
      <c r="B4464" s="102" t="s">
        <v>4081</v>
      </c>
      <c r="C4464" s="102" t="s">
        <v>3138</v>
      </c>
      <c r="D4464" s="102" t="s">
        <v>2795</v>
      </c>
      <c r="E4464" s="103">
        <v>30</v>
      </c>
      <c r="F4464" s="104" t="s">
        <v>44</v>
      </c>
      <c r="G4464" s="106"/>
      <c r="H4464" s="76" t="s">
        <v>1</v>
      </c>
      <c r="I4464" s="105"/>
      <c r="K4464" s="140" t="str">
        <f t="shared" si="210"/>
        <v>社政業務-社會福利-推行老人福利-獎補助費-對國內團體之捐助</v>
      </c>
      <c r="L4464" s="140" t="str">
        <f t="shared" si="211"/>
        <v>社區照顧關懷據點整合性補助計畫之「充實廚房設備案」</v>
      </c>
      <c r="M4464" s="40" t="str">
        <f t="shared" si="212"/>
        <v>社團法人臺中市仁和樂活長青協會</v>
      </c>
    </row>
    <row r="4465" spans="1:13" ht="75">
      <c r="A4465" s="102" t="s">
        <v>4075</v>
      </c>
      <c r="B4465" s="102" t="s">
        <v>4142</v>
      </c>
      <c r="C4465" s="102" t="s">
        <v>3159</v>
      </c>
      <c r="D4465" s="102" t="s">
        <v>2795</v>
      </c>
      <c r="E4465" s="103">
        <v>17</v>
      </c>
      <c r="F4465" s="104" t="s">
        <v>44</v>
      </c>
      <c r="G4465" s="106"/>
      <c r="H4465" s="76" t="s">
        <v>1</v>
      </c>
      <c r="I4465" s="105"/>
      <c r="K4465" s="140" t="str">
        <f t="shared" si="210"/>
        <v>社政業務-社會福利-推行老人福利-獎補助費-對國內團體之捐助</v>
      </c>
      <c r="L4465" s="140" t="str">
        <f t="shared" si="211"/>
        <v>建立社區照顧關懷據點並設置巷弄長照站之充實設施設備費(資本門)</v>
      </c>
      <c r="M4465" s="40" t="str">
        <f t="shared" si="212"/>
        <v>臺中市興安柳陽關懷協會</v>
      </c>
    </row>
    <row r="4466" spans="1:13" ht="75">
      <c r="A4466" s="102" t="s">
        <v>4075</v>
      </c>
      <c r="B4466" s="102" t="s">
        <v>4143</v>
      </c>
      <c r="C4466" s="102" t="s">
        <v>3159</v>
      </c>
      <c r="D4466" s="102" t="s">
        <v>2795</v>
      </c>
      <c r="E4466" s="103">
        <v>13</v>
      </c>
      <c r="F4466" s="104" t="s">
        <v>44</v>
      </c>
      <c r="G4466" s="106"/>
      <c r="H4466" s="76" t="s">
        <v>1</v>
      </c>
      <c r="I4466" s="105"/>
      <c r="K4466" s="140" t="str">
        <f t="shared" si="210"/>
        <v>社政業務-社會福利-推行老人福利-獎補助費-對國內團體之捐助</v>
      </c>
      <c r="L4466" s="140" t="str">
        <f t="shared" si="211"/>
        <v>建立社區照顧關懷據點並設置巷弄長照站之充實設施設備費(經常門)</v>
      </c>
      <c r="M4466" s="40" t="str">
        <f t="shared" si="212"/>
        <v>臺中市興安柳陽關懷協會</v>
      </c>
    </row>
    <row r="4467" spans="1:13" ht="56.25">
      <c r="A4467" s="102" t="s">
        <v>4075</v>
      </c>
      <c r="B4467" s="102" t="s">
        <v>4084</v>
      </c>
      <c r="C4467" s="102" t="s">
        <v>2511</v>
      </c>
      <c r="D4467" s="102" t="s">
        <v>2795</v>
      </c>
      <c r="E4467" s="103">
        <v>36</v>
      </c>
      <c r="F4467" s="104" t="s">
        <v>44</v>
      </c>
      <c r="G4467" s="106"/>
      <c r="H4467" s="76" t="s">
        <v>1</v>
      </c>
      <c r="I4467" s="105"/>
      <c r="K4467" s="140" t="str">
        <f t="shared" si="210"/>
        <v>社政業務-社會福利-推行老人福利-獎補助費-對國內團體之捐助</v>
      </c>
      <c r="L4467" s="140" t="str">
        <f t="shared" si="211"/>
        <v>建立社區照顧關懷據點並設置巷弄長照站</v>
      </c>
      <c r="M4467" s="40" t="str">
        <f t="shared" si="212"/>
        <v>臺中市東勢區中嵙社區發展協會</v>
      </c>
    </row>
    <row r="4468" spans="1:13" ht="56.25">
      <c r="A4468" s="102" t="s">
        <v>4075</v>
      </c>
      <c r="B4468" s="102" t="s">
        <v>4084</v>
      </c>
      <c r="C4468" s="102" t="s">
        <v>1145</v>
      </c>
      <c r="D4468" s="102" t="s">
        <v>2795</v>
      </c>
      <c r="E4468" s="103">
        <v>36</v>
      </c>
      <c r="F4468" s="104" t="s">
        <v>44</v>
      </c>
      <c r="G4468" s="106"/>
      <c r="H4468" s="76" t="s">
        <v>1</v>
      </c>
      <c r="I4468" s="105"/>
      <c r="K4468" s="140" t="str">
        <f t="shared" si="210"/>
        <v>社政業務-社會福利-推行老人福利-獎補助費-對國內團體之捐助</v>
      </c>
      <c r="L4468" s="140" t="str">
        <f t="shared" si="211"/>
        <v>建立社區照顧關懷據點並設置巷弄長照站</v>
      </c>
      <c r="M4468" s="40" t="str">
        <f t="shared" si="212"/>
        <v>臺中市龍井區東海社區發展協會</v>
      </c>
    </row>
    <row r="4469" spans="1:13" ht="56.25">
      <c r="A4469" s="102" t="s">
        <v>4075</v>
      </c>
      <c r="B4469" s="102" t="s">
        <v>4090</v>
      </c>
      <c r="C4469" s="102" t="s">
        <v>3048</v>
      </c>
      <c r="D4469" s="102" t="s">
        <v>2795</v>
      </c>
      <c r="E4469" s="103">
        <v>30</v>
      </c>
      <c r="F4469" s="104" t="s">
        <v>44</v>
      </c>
      <c r="G4469" s="106"/>
      <c r="H4469" s="76" t="s">
        <v>1</v>
      </c>
      <c r="I4469" s="105"/>
      <c r="K4469" s="140" t="str">
        <f t="shared" si="210"/>
        <v>社政業務-社會福利-推行老人福利-獎補助費-對國內團體之捐助</v>
      </c>
      <c r="L4469" s="140" t="str">
        <f t="shared" si="211"/>
        <v>建立社區照顧關懷據點</v>
      </c>
      <c r="M4469" s="40" t="str">
        <f t="shared" si="212"/>
        <v>臺中市大里區大新社區發展協會</v>
      </c>
    </row>
    <row r="4470" spans="1:13" ht="56.25">
      <c r="A4470" s="102" t="s">
        <v>4075</v>
      </c>
      <c r="B4470" s="102" t="s">
        <v>4084</v>
      </c>
      <c r="C4470" s="102" t="s">
        <v>3236</v>
      </c>
      <c r="D4470" s="102" t="s">
        <v>2795</v>
      </c>
      <c r="E4470" s="103">
        <v>108</v>
      </c>
      <c r="F4470" s="104" t="s">
        <v>44</v>
      </c>
      <c r="G4470" s="106"/>
      <c r="H4470" s="76" t="s">
        <v>1</v>
      </c>
      <c r="I4470" s="105"/>
      <c r="K4470" s="140" t="str">
        <f t="shared" si="210"/>
        <v>社政業務-社會福利-推行老人福利-獎補助費-對國內團體之捐助</v>
      </c>
      <c r="L4470" s="140" t="str">
        <f t="shared" si="211"/>
        <v>建立社區照顧關懷據點並設置巷弄長照站</v>
      </c>
      <c r="M4470" s="40" t="str">
        <f t="shared" si="212"/>
        <v>臺中市敦親睦鄰藝術文化協會</v>
      </c>
    </row>
    <row r="4471" spans="1:13" ht="56.25">
      <c r="A4471" s="102" t="s">
        <v>4075</v>
      </c>
      <c r="B4471" s="102" t="s">
        <v>4084</v>
      </c>
      <c r="C4471" s="102" t="s">
        <v>4144</v>
      </c>
      <c r="D4471" s="102" t="s">
        <v>2795</v>
      </c>
      <c r="E4471" s="103">
        <v>108</v>
      </c>
      <c r="F4471" s="104" t="s">
        <v>44</v>
      </c>
      <c r="G4471" s="106"/>
      <c r="H4471" s="76" t="s">
        <v>1</v>
      </c>
      <c r="I4471" s="105"/>
      <c r="K4471" s="140" t="str">
        <f t="shared" si="210"/>
        <v>社政業務-社會福利-推行老人福利-獎補助費-對國內團體之捐助</v>
      </c>
      <c r="L4471" s="140" t="str">
        <f t="shared" si="211"/>
        <v>建立社區照顧關懷據點並設置巷弄長照站</v>
      </c>
      <c r="M4471" s="40" t="str">
        <f t="shared" si="212"/>
        <v>臺中市大雅區上雅社區發展協會</v>
      </c>
    </row>
    <row r="4472" spans="1:13" ht="56.25">
      <c r="A4472" s="102" t="s">
        <v>4075</v>
      </c>
      <c r="B4472" s="102" t="s">
        <v>4084</v>
      </c>
      <c r="C4472" s="102" t="s">
        <v>3586</v>
      </c>
      <c r="D4472" s="102" t="s">
        <v>2795</v>
      </c>
      <c r="E4472" s="103">
        <v>30</v>
      </c>
      <c r="F4472" s="104" t="s">
        <v>44</v>
      </c>
      <c r="G4472" s="106"/>
      <c r="H4472" s="76" t="s">
        <v>1</v>
      </c>
      <c r="I4472" s="105"/>
      <c r="K4472" s="140" t="str">
        <f t="shared" si="210"/>
        <v>社政業務-社會福利-推行老人福利-獎補助費-對國內團體之捐助</v>
      </c>
      <c r="L4472" s="140" t="str">
        <f t="shared" si="211"/>
        <v>建立社區照顧關懷據點並設置巷弄長照站</v>
      </c>
      <c r="M4472" s="40" t="str">
        <f t="shared" si="212"/>
        <v>社團法人台中市厝邊關懷協會</v>
      </c>
    </row>
    <row r="4473" spans="1:13" ht="75">
      <c r="A4473" s="102" t="s">
        <v>4075</v>
      </c>
      <c r="B4473" s="102" t="s">
        <v>4076</v>
      </c>
      <c r="C4473" s="102" t="s">
        <v>3666</v>
      </c>
      <c r="D4473" s="102" t="s">
        <v>2795</v>
      </c>
      <c r="E4473" s="103">
        <v>50</v>
      </c>
      <c r="F4473" s="104" t="s">
        <v>44</v>
      </c>
      <c r="G4473" s="106"/>
      <c r="H4473" s="76" t="s">
        <v>1</v>
      </c>
      <c r="I4473" s="105"/>
      <c r="K4473" s="140" t="str">
        <f t="shared" si="210"/>
        <v>社政業務-社會福利-推行老人福利-獎補助費-對國內團體之捐助</v>
      </c>
      <c r="L4473" s="140" t="str">
        <f t="shared" si="211"/>
        <v>建立社區照顧關懷據點並設置巷弄長照站之充實設施設備費用-資本門</v>
      </c>
      <c r="M4473" s="40" t="str">
        <f t="shared" si="212"/>
        <v>財團法人臺中市私立童庭社會福利慈善事業基金會</v>
      </c>
    </row>
    <row r="4474" spans="1:13" ht="75">
      <c r="A4474" s="102" t="s">
        <v>4075</v>
      </c>
      <c r="B4474" s="102" t="s">
        <v>4145</v>
      </c>
      <c r="C4474" s="102" t="s">
        <v>4146</v>
      </c>
      <c r="D4474" s="102" t="s">
        <v>2795</v>
      </c>
      <c r="E4474" s="103">
        <v>30</v>
      </c>
      <c r="F4474" s="104" t="s">
        <v>44</v>
      </c>
      <c r="G4474" s="106"/>
      <c r="H4474" s="76" t="s">
        <v>1</v>
      </c>
      <c r="I4474" s="105"/>
      <c r="K4474" s="140" t="str">
        <f t="shared" si="210"/>
        <v>社政業務-社會福利-推行老人福利-獎補助費-對國內團體之捐助</v>
      </c>
      <c r="L4474" s="140" t="str">
        <f t="shared" si="211"/>
        <v>建立社區照顧關懷據點並設置巷弄長照站之充實設施設備-資本門</v>
      </c>
      <c r="M4474" s="40" t="str">
        <f t="shared" si="212"/>
        <v>財團法人一貫道崇正基金會</v>
      </c>
    </row>
    <row r="4475" spans="1:13" ht="75">
      <c r="A4475" s="102" t="s">
        <v>4075</v>
      </c>
      <c r="B4475" s="102" t="s">
        <v>4147</v>
      </c>
      <c r="C4475" s="102" t="s">
        <v>4146</v>
      </c>
      <c r="D4475" s="102" t="s">
        <v>2795</v>
      </c>
      <c r="E4475" s="103">
        <v>20</v>
      </c>
      <c r="F4475" s="104" t="s">
        <v>44</v>
      </c>
      <c r="G4475" s="106"/>
      <c r="H4475" s="76" t="s">
        <v>1</v>
      </c>
      <c r="I4475" s="105"/>
      <c r="K4475" s="140" t="str">
        <f t="shared" si="210"/>
        <v>社政業務-社會福利-推行老人福利-獎補助費-對國內團體之捐助</v>
      </c>
      <c r="L4475" s="140" t="str">
        <f t="shared" si="211"/>
        <v>建立社區照顧關懷據點並設置巷弄長照站之充實設施設備-經常門</v>
      </c>
      <c r="M4475" s="40" t="str">
        <f t="shared" si="212"/>
        <v>財團法人一貫道崇正基金會</v>
      </c>
    </row>
    <row r="4476" spans="1:13" ht="75">
      <c r="A4476" s="102" t="s">
        <v>4075</v>
      </c>
      <c r="B4476" s="102" t="s">
        <v>4128</v>
      </c>
      <c r="C4476" s="102" t="s">
        <v>3681</v>
      </c>
      <c r="D4476" s="102" t="s">
        <v>2795</v>
      </c>
      <c r="E4476" s="103">
        <v>12</v>
      </c>
      <c r="F4476" s="104" t="s">
        <v>44</v>
      </c>
      <c r="G4476" s="106"/>
      <c r="H4476" s="76" t="s">
        <v>1</v>
      </c>
      <c r="I4476" s="105"/>
      <c r="K4476" s="140" t="str">
        <f t="shared" si="210"/>
        <v>社政業務-社會福利-推行老人福利-獎補助費-對國內團體之捐助</v>
      </c>
      <c r="L4476" s="140" t="str">
        <f t="shared" si="211"/>
        <v>建立社區照顧關懷據點並設置巷弄長照站之租金水電費用</v>
      </c>
      <c r="M4476" s="40" t="str">
        <f t="shared" si="212"/>
        <v>台中市南區南門社區發展協會</v>
      </c>
    </row>
    <row r="4477" spans="1:13" ht="56.25">
      <c r="A4477" s="102" t="s">
        <v>4075</v>
      </c>
      <c r="B4477" s="102" t="s">
        <v>4090</v>
      </c>
      <c r="C4477" s="102" t="s">
        <v>4148</v>
      </c>
      <c r="D4477" s="102" t="s">
        <v>2795</v>
      </c>
      <c r="E4477" s="103">
        <v>30</v>
      </c>
      <c r="F4477" s="104" t="s">
        <v>44</v>
      </c>
      <c r="G4477" s="106"/>
      <c r="H4477" s="76" t="s">
        <v>1</v>
      </c>
      <c r="I4477" s="105"/>
      <c r="K4477" s="140" t="str">
        <f t="shared" si="210"/>
        <v>社政業務-社會福利-推行老人福利-獎補助費-對國內團體之捐助</v>
      </c>
      <c r="L4477" s="140" t="str">
        <f t="shared" si="211"/>
        <v>建立社區照顧關懷據點</v>
      </c>
      <c r="M4477" s="40" t="str">
        <f t="shared" si="212"/>
        <v>臺中市大里區中新社區發展協會</v>
      </c>
    </row>
    <row r="4478" spans="1:13" ht="56.25">
      <c r="A4478" s="102" t="s">
        <v>4075</v>
      </c>
      <c r="B4478" s="102" t="s">
        <v>4084</v>
      </c>
      <c r="C4478" s="102" t="s">
        <v>4093</v>
      </c>
      <c r="D4478" s="102" t="s">
        <v>2795</v>
      </c>
      <c r="E4478" s="103">
        <v>36</v>
      </c>
      <c r="F4478" s="104" t="s">
        <v>44</v>
      </c>
      <c r="G4478" s="106"/>
      <c r="H4478" s="76" t="s">
        <v>1</v>
      </c>
      <c r="I4478" s="105"/>
      <c r="K4478" s="140" t="str">
        <f t="shared" si="210"/>
        <v>社政業務-社會福利-推行老人福利-獎補助費-對國內團體之捐助</v>
      </c>
      <c r="L4478" s="140" t="str">
        <f t="shared" si="211"/>
        <v>建立社區照顧關懷據點並設置巷弄長照站</v>
      </c>
      <c r="M4478" s="40" t="str">
        <f t="shared" si="212"/>
        <v>臺中市福雅長青關懷協會</v>
      </c>
    </row>
    <row r="4479" spans="1:13" ht="56.25">
      <c r="A4479" s="102" t="s">
        <v>4075</v>
      </c>
      <c r="B4479" s="102" t="s">
        <v>4084</v>
      </c>
      <c r="C4479" s="102" t="s">
        <v>3150</v>
      </c>
      <c r="D4479" s="102" t="s">
        <v>2795</v>
      </c>
      <c r="E4479" s="103">
        <v>36</v>
      </c>
      <c r="F4479" s="104" t="s">
        <v>44</v>
      </c>
      <c r="G4479" s="106"/>
      <c r="H4479" s="76" t="s">
        <v>1</v>
      </c>
      <c r="I4479" s="105"/>
      <c r="K4479" s="140" t="str">
        <f t="shared" si="210"/>
        <v>社政業務-社會福利-推行老人福利-獎補助費-對國內團體之捐助</v>
      </c>
      <c r="L4479" s="140" t="str">
        <f t="shared" si="211"/>
        <v>建立社區照顧關懷據點並設置巷弄長照站</v>
      </c>
      <c r="M4479" s="40" t="str">
        <f t="shared" si="212"/>
        <v>臺中市西屯區何明社區發展協會</v>
      </c>
    </row>
    <row r="4480" spans="1:13" ht="56.25">
      <c r="A4480" s="102" t="s">
        <v>4075</v>
      </c>
      <c r="B4480" s="102" t="s">
        <v>4084</v>
      </c>
      <c r="C4480" s="102" t="s">
        <v>3651</v>
      </c>
      <c r="D4480" s="102" t="s">
        <v>2795</v>
      </c>
      <c r="E4480" s="103">
        <v>30</v>
      </c>
      <c r="F4480" s="104" t="s">
        <v>44</v>
      </c>
      <c r="G4480" s="106"/>
      <c r="H4480" s="76" t="s">
        <v>1</v>
      </c>
      <c r="I4480" s="105"/>
      <c r="K4480" s="140" t="str">
        <f t="shared" si="210"/>
        <v>社政業務-社會福利-推行老人福利-獎補助費-對國內團體之捐助</v>
      </c>
      <c r="L4480" s="140" t="str">
        <f t="shared" si="211"/>
        <v>建立社區照顧關懷據點並設置巷弄長照站</v>
      </c>
      <c r="M4480" s="40" t="str">
        <f t="shared" si="212"/>
        <v>台中市南區福順社區發展協會</v>
      </c>
    </row>
    <row r="4481" spans="1:13" ht="56.25">
      <c r="A4481" s="102" t="s">
        <v>4075</v>
      </c>
      <c r="B4481" s="102" t="s">
        <v>4084</v>
      </c>
      <c r="C4481" s="102" t="s">
        <v>4149</v>
      </c>
      <c r="D4481" s="102" t="s">
        <v>2795</v>
      </c>
      <c r="E4481" s="103">
        <v>30</v>
      </c>
      <c r="F4481" s="104" t="s">
        <v>44</v>
      </c>
      <c r="G4481" s="106"/>
      <c r="H4481" s="76" t="s">
        <v>1</v>
      </c>
      <c r="I4481" s="105"/>
      <c r="K4481" s="140" t="str">
        <f t="shared" si="210"/>
        <v>社政業務-社會福利-推行老人福利-獎補助費-對國內團體之捐助</v>
      </c>
      <c r="L4481" s="140" t="str">
        <f t="shared" si="211"/>
        <v>建立社區照顧關懷據點並設置巷弄長照站</v>
      </c>
      <c r="M4481" s="40" t="str">
        <f t="shared" si="212"/>
        <v>社團法人臺灣家庭關懷協會</v>
      </c>
    </row>
    <row r="4482" spans="1:13" ht="75">
      <c r="A4482" s="102" t="s">
        <v>4075</v>
      </c>
      <c r="B4482" s="102" t="s">
        <v>4128</v>
      </c>
      <c r="C4482" s="102" t="s">
        <v>3639</v>
      </c>
      <c r="D4482" s="102" t="s">
        <v>2795</v>
      </c>
      <c r="E4482" s="103">
        <v>42</v>
      </c>
      <c r="F4482" s="104" t="s">
        <v>44</v>
      </c>
      <c r="G4482" s="106"/>
      <c r="H4482" s="76" t="s">
        <v>1</v>
      </c>
      <c r="I4482" s="105"/>
      <c r="K4482" s="140" t="str">
        <f t="shared" si="210"/>
        <v>社政業務-社會福利-推行老人福利-獎補助費-對國內團體之捐助</v>
      </c>
      <c r="L4482" s="140" t="str">
        <f t="shared" si="211"/>
        <v>建立社區照顧關懷據點並設置巷弄長照站之租金水電費用</v>
      </c>
      <c r="M4482" s="40" t="str">
        <f t="shared" si="212"/>
        <v>臺中市工學長青協進會王文明</v>
      </c>
    </row>
    <row r="4483" spans="1:13" ht="75">
      <c r="A4483" s="102" t="s">
        <v>4075</v>
      </c>
      <c r="B4483" s="102" t="s">
        <v>4119</v>
      </c>
      <c r="C4483" s="102" t="s">
        <v>3260</v>
      </c>
      <c r="D4483" s="102" t="s">
        <v>2795</v>
      </c>
      <c r="E4483" s="103">
        <v>108</v>
      </c>
      <c r="F4483" s="104" t="s">
        <v>44</v>
      </c>
      <c r="G4483" s="106"/>
      <c r="H4483" s="76" t="s">
        <v>1</v>
      </c>
      <c r="I4483" s="105"/>
      <c r="K4483" s="140" t="str">
        <f t="shared" si="210"/>
        <v>社政業務-社會福利-推行老人福利-獎補助費-對國內團體之捐助</v>
      </c>
      <c r="L4483" s="140" t="str">
        <f t="shared" si="211"/>
        <v>建立社區照顧關懷據點並設置巷弄長照站及建立社區照顧關懷據點</v>
      </c>
      <c r="M4483" s="40" t="str">
        <f t="shared" si="212"/>
        <v>財團法人天主教曉明社會福利基金會</v>
      </c>
    </row>
    <row r="4484" spans="1:13" ht="75">
      <c r="A4484" s="102" t="s">
        <v>4075</v>
      </c>
      <c r="B4484" s="102" t="s">
        <v>4119</v>
      </c>
      <c r="C4484" s="102" t="s">
        <v>3689</v>
      </c>
      <c r="D4484" s="102" t="s">
        <v>2795</v>
      </c>
      <c r="E4484" s="103">
        <v>36</v>
      </c>
      <c r="F4484" s="104" t="s">
        <v>44</v>
      </c>
      <c r="G4484" s="106"/>
      <c r="H4484" s="76" t="s">
        <v>1</v>
      </c>
      <c r="I4484" s="105"/>
      <c r="K4484" s="140" t="str">
        <f t="shared" ref="K4484:K4547" si="213">A4484</f>
        <v>社政業務-社會福利-推行老人福利-獎補助費-對國內團體之捐助</v>
      </c>
      <c r="L4484" s="140" t="str">
        <f t="shared" ref="L4484:L4547" si="214">B4484</f>
        <v>建立社區照顧關懷據點並設置巷弄長照站及建立社區照顧關懷據點</v>
      </c>
      <c r="M4484" s="40" t="str">
        <f t="shared" ref="M4484:M4547" si="215">C4484</f>
        <v>台中市尾張仔文化發展協會</v>
      </c>
    </row>
    <row r="4485" spans="1:13" ht="75">
      <c r="A4485" s="102" t="s">
        <v>4075</v>
      </c>
      <c r="B4485" s="102" t="s">
        <v>4119</v>
      </c>
      <c r="C4485" s="102" t="s">
        <v>3662</v>
      </c>
      <c r="D4485" s="102" t="s">
        <v>2795</v>
      </c>
      <c r="E4485" s="103">
        <v>108</v>
      </c>
      <c r="F4485" s="104" t="s">
        <v>44</v>
      </c>
      <c r="G4485" s="106"/>
      <c r="H4485" s="76" t="s">
        <v>1</v>
      </c>
      <c r="I4485" s="105"/>
      <c r="K4485" s="140" t="str">
        <f t="shared" si="213"/>
        <v>社政業務-社會福利-推行老人福利-獎補助費-對國內團體之捐助</v>
      </c>
      <c r="L4485" s="140" t="str">
        <f t="shared" si="214"/>
        <v>建立社區照顧關懷據點並設置巷弄長照站及建立社區照顧關懷據點</v>
      </c>
      <c r="M4485" s="40" t="str">
        <f t="shared" si="215"/>
        <v>社團法人臺中市惠來關懷服務協會</v>
      </c>
    </row>
    <row r="4486" spans="1:13" ht="75">
      <c r="A4486" s="102" t="s">
        <v>4075</v>
      </c>
      <c r="B4486" s="102" t="s">
        <v>4119</v>
      </c>
      <c r="C4486" s="102" t="s">
        <v>3690</v>
      </c>
      <c r="D4486" s="102" t="s">
        <v>2795</v>
      </c>
      <c r="E4486" s="103">
        <v>36</v>
      </c>
      <c r="F4486" s="104" t="s">
        <v>44</v>
      </c>
      <c r="G4486" s="106"/>
      <c r="H4486" s="76" t="s">
        <v>1</v>
      </c>
      <c r="I4486" s="105"/>
      <c r="K4486" s="140" t="str">
        <f t="shared" si="213"/>
        <v>社政業務-社會福利-推行老人福利-獎補助費-對國內團體之捐助</v>
      </c>
      <c r="L4486" s="140" t="str">
        <f t="shared" si="214"/>
        <v>建立社區照顧關懷據點並設置巷弄長照站及建立社區照顧關懷據點</v>
      </c>
      <c r="M4486" s="40" t="str">
        <f t="shared" si="215"/>
        <v>台中市北區建成社區發展協會</v>
      </c>
    </row>
    <row r="4487" spans="1:13" ht="56.25">
      <c r="A4487" s="102" t="s">
        <v>4075</v>
      </c>
      <c r="B4487" s="102" t="s">
        <v>4084</v>
      </c>
      <c r="C4487" s="102" t="s">
        <v>4150</v>
      </c>
      <c r="D4487" s="102" t="s">
        <v>2795</v>
      </c>
      <c r="E4487" s="103">
        <v>72</v>
      </c>
      <c r="F4487" s="104" t="s">
        <v>44</v>
      </c>
      <c r="G4487" s="106"/>
      <c r="H4487" s="76" t="s">
        <v>1</v>
      </c>
      <c r="I4487" s="105"/>
      <c r="K4487" s="140" t="str">
        <f t="shared" si="213"/>
        <v>社政業務-社會福利-推行老人福利-獎補助費-對國內團體之捐助</v>
      </c>
      <c r="L4487" s="140" t="str">
        <f t="shared" si="214"/>
        <v>建立社區照顧關懷據點並設置巷弄長照站</v>
      </c>
      <c r="M4487" s="40" t="str">
        <f t="shared" si="215"/>
        <v>台中市北區錦村社區發展協會</v>
      </c>
    </row>
    <row r="4488" spans="1:13" ht="56.25">
      <c r="A4488" s="102" t="s">
        <v>4075</v>
      </c>
      <c r="B4488" s="102" t="s">
        <v>4084</v>
      </c>
      <c r="C4488" s="102" t="s">
        <v>4151</v>
      </c>
      <c r="D4488" s="102" t="s">
        <v>2795</v>
      </c>
      <c r="E4488" s="103">
        <v>108</v>
      </c>
      <c r="F4488" s="104" t="s">
        <v>44</v>
      </c>
      <c r="G4488" s="106"/>
      <c r="H4488" s="76" t="s">
        <v>1</v>
      </c>
      <c r="I4488" s="105"/>
      <c r="K4488" s="140" t="str">
        <f t="shared" si="213"/>
        <v>社政業務-社會福利-推行老人福利-獎補助費-對國內團體之捐助</v>
      </c>
      <c r="L4488" s="140" t="str">
        <f t="shared" si="214"/>
        <v>建立社區照顧關懷據點並設置巷弄長照站</v>
      </c>
      <c r="M4488" s="40" t="str">
        <f t="shared" si="215"/>
        <v>臺中市北區育德社區發展協會</v>
      </c>
    </row>
    <row r="4489" spans="1:13" ht="56.25">
      <c r="A4489" s="102" t="s">
        <v>4075</v>
      </c>
      <c r="B4489" s="102" t="s">
        <v>4084</v>
      </c>
      <c r="C4489" s="102" t="s">
        <v>3163</v>
      </c>
      <c r="D4489" s="102" t="s">
        <v>2795</v>
      </c>
      <c r="E4489" s="103">
        <v>72</v>
      </c>
      <c r="F4489" s="104" t="s">
        <v>44</v>
      </c>
      <c r="G4489" s="106"/>
      <c r="H4489" s="76" t="s">
        <v>1</v>
      </c>
      <c r="I4489" s="105"/>
      <c r="K4489" s="140" t="str">
        <f t="shared" si="213"/>
        <v>社政業務-社會福利-推行老人福利-獎補助費-對國內團體之捐助</v>
      </c>
      <c r="L4489" s="140" t="str">
        <f t="shared" si="214"/>
        <v>建立社區照顧關懷據點並設置巷弄長照站</v>
      </c>
      <c r="M4489" s="40" t="str">
        <f t="shared" si="215"/>
        <v>財團法人伽耶山基金會</v>
      </c>
    </row>
    <row r="4490" spans="1:13" ht="56.25">
      <c r="A4490" s="102" t="s">
        <v>4075</v>
      </c>
      <c r="B4490" s="102" t="s">
        <v>4084</v>
      </c>
      <c r="C4490" s="102" t="s">
        <v>3590</v>
      </c>
      <c r="D4490" s="102" t="s">
        <v>2795</v>
      </c>
      <c r="E4490" s="103">
        <v>36</v>
      </c>
      <c r="F4490" s="104" t="s">
        <v>44</v>
      </c>
      <c r="G4490" s="106"/>
      <c r="H4490" s="76" t="s">
        <v>1</v>
      </c>
      <c r="I4490" s="105"/>
      <c r="K4490" s="140" t="str">
        <f t="shared" si="213"/>
        <v>社政業務-社會福利-推行老人福利-獎補助費-對國內團體之捐助</v>
      </c>
      <c r="L4490" s="140" t="str">
        <f t="shared" si="214"/>
        <v>建立社區照顧關懷據點並設置巷弄長照站</v>
      </c>
      <c r="M4490" s="40" t="str">
        <f t="shared" si="215"/>
        <v>台中市西屯區協和社區發展協會</v>
      </c>
    </row>
    <row r="4491" spans="1:13" ht="56.25">
      <c r="A4491" s="102" t="s">
        <v>4075</v>
      </c>
      <c r="B4491" s="102" t="s">
        <v>4084</v>
      </c>
      <c r="C4491" s="102" t="s">
        <v>4152</v>
      </c>
      <c r="D4491" s="102" t="s">
        <v>2795</v>
      </c>
      <c r="E4491" s="103">
        <v>72</v>
      </c>
      <c r="F4491" s="104" t="s">
        <v>44</v>
      </c>
      <c r="G4491" s="106"/>
      <c r="H4491" s="76" t="s">
        <v>1</v>
      </c>
      <c r="I4491" s="105"/>
      <c r="K4491" s="140" t="str">
        <f t="shared" si="213"/>
        <v>社政業務-社會福利-推行老人福利-獎補助費-對國內團體之捐助</v>
      </c>
      <c r="L4491" s="140" t="str">
        <f t="shared" si="214"/>
        <v>建立社區照顧關懷據點並設置巷弄長照站</v>
      </c>
      <c r="M4491" s="40" t="str">
        <f t="shared" si="215"/>
        <v>臺中市南區樹義社區發展協會</v>
      </c>
    </row>
    <row r="4492" spans="1:13" ht="56.25">
      <c r="A4492" s="102" t="s">
        <v>4075</v>
      </c>
      <c r="B4492" s="102" t="s">
        <v>4090</v>
      </c>
      <c r="C4492" s="102" t="s">
        <v>3692</v>
      </c>
      <c r="D4492" s="102" t="s">
        <v>2795</v>
      </c>
      <c r="E4492" s="103">
        <v>36</v>
      </c>
      <c r="F4492" s="104" t="s">
        <v>44</v>
      </c>
      <c r="G4492" s="106"/>
      <c r="H4492" s="76" t="s">
        <v>1</v>
      </c>
      <c r="I4492" s="105"/>
      <c r="K4492" s="140" t="str">
        <f t="shared" si="213"/>
        <v>社政業務-社會福利-推行老人福利-獎補助費-對國內團體之捐助</v>
      </c>
      <c r="L4492" s="140" t="str">
        <f t="shared" si="214"/>
        <v>建立社區照顧關懷據點</v>
      </c>
      <c r="M4492" s="40" t="str">
        <f t="shared" si="215"/>
        <v>臺中市大肚區蔗(庄-土+部)社區發展協會</v>
      </c>
    </row>
    <row r="4493" spans="1:13" ht="56.25">
      <c r="A4493" s="102" t="s">
        <v>4075</v>
      </c>
      <c r="B4493" s="102" t="s">
        <v>4084</v>
      </c>
      <c r="C4493" s="102" t="s">
        <v>498</v>
      </c>
      <c r="D4493" s="102" t="s">
        <v>2795</v>
      </c>
      <c r="E4493" s="103">
        <v>72</v>
      </c>
      <c r="F4493" s="104" t="s">
        <v>44</v>
      </c>
      <c r="G4493" s="106"/>
      <c r="H4493" s="76" t="s">
        <v>1</v>
      </c>
      <c r="I4493" s="105"/>
      <c r="K4493" s="140" t="str">
        <f t="shared" si="213"/>
        <v>社政業務-社會福利-推行老人福利-獎補助費-對國內團體之捐助</v>
      </c>
      <c r="L4493" s="140" t="str">
        <f t="shared" si="214"/>
        <v>建立社區照顧關懷據點並設置巷弄長照站</v>
      </c>
      <c r="M4493" s="40" t="str">
        <f t="shared" si="215"/>
        <v>臺中市清水區田寮社區發展協會</v>
      </c>
    </row>
    <row r="4494" spans="1:13" ht="56.25">
      <c r="A4494" s="102" t="s">
        <v>4075</v>
      </c>
      <c r="B4494" s="102" t="s">
        <v>4090</v>
      </c>
      <c r="C4494" s="102" t="s">
        <v>3191</v>
      </c>
      <c r="D4494" s="102" t="s">
        <v>2795</v>
      </c>
      <c r="E4494" s="103">
        <v>30</v>
      </c>
      <c r="F4494" s="104" t="s">
        <v>44</v>
      </c>
      <c r="G4494" s="106"/>
      <c r="H4494" s="76" t="s">
        <v>1</v>
      </c>
      <c r="I4494" s="105"/>
      <c r="K4494" s="140" t="str">
        <f t="shared" si="213"/>
        <v>社政業務-社會福利-推行老人福利-獎補助費-對國內團體之捐助</v>
      </c>
      <c r="L4494" s="140" t="str">
        <f t="shared" si="214"/>
        <v>建立社區照顧關懷據點</v>
      </c>
      <c r="M4494" s="40" t="str">
        <f t="shared" si="215"/>
        <v>臺中市太平區太平社區發展協會</v>
      </c>
    </row>
    <row r="4495" spans="1:13" ht="56.25">
      <c r="A4495" s="102" t="s">
        <v>4075</v>
      </c>
      <c r="B4495" s="102" t="s">
        <v>4091</v>
      </c>
      <c r="C4495" s="102" t="s">
        <v>3128</v>
      </c>
      <c r="D4495" s="102" t="s">
        <v>2795</v>
      </c>
      <c r="E4495" s="103">
        <v>36</v>
      </c>
      <c r="F4495" s="104" t="s">
        <v>44</v>
      </c>
      <c r="G4495" s="106"/>
      <c r="H4495" s="76" t="s">
        <v>1</v>
      </c>
      <c r="I4495" s="105"/>
      <c r="K4495" s="140" t="str">
        <f t="shared" si="213"/>
        <v>社政業務-社會福利-推行老人福利-獎補助費-對國內團體之捐助</v>
      </c>
      <c r="L4495" s="140" t="str">
        <f t="shared" si="214"/>
        <v>建立社區照顧關懷據點並設置巷弄站長照站</v>
      </c>
      <c r="M4495" s="40" t="str">
        <f t="shared" si="215"/>
        <v>正和書院</v>
      </c>
    </row>
    <row r="4496" spans="1:13" ht="56.25">
      <c r="A4496" s="102" t="s">
        <v>4075</v>
      </c>
      <c r="B4496" s="102" t="s">
        <v>4084</v>
      </c>
      <c r="C4496" s="102" t="s">
        <v>4153</v>
      </c>
      <c r="D4496" s="102" t="s">
        <v>2795</v>
      </c>
      <c r="E4496" s="103">
        <v>108</v>
      </c>
      <c r="F4496" s="104" t="s">
        <v>44</v>
      </c>
      <c r="G4496" s="106"/>
      <c r="H4496" s="76" t="s">
        <v>1</v>
      </c>
      <c r="I4496" s="105"/>
      <c r="K4496" s="140" t="str">
        <f t="shared" si="213"/>
        <v>社政業務-社會福利-推行老人福利-獎補助費-對國內團體之捐助</v>
      </c>
      <c r="L4496" s="140" t="str">
        <f t="shared" si="214"/>
        <v>建立社區照顧關懷據點並設置巷弄長照站</v>
      </c>
      <c r="M4496" s="40" t="str">
        <f t="shared" si="215"/>
        <v>臺灣銀髮族培力協會</v>
      </c>
    </row>
    <row r="4497" spans="1:13" ht="56.25">
      <c r="A4497" s="102" t="s">
        <v>4075</v>
      </c>
      <c r="B4497" s="102" t="s">
        <v>4084</v>
      </c>
      <c r="C4497" s="102" t="s">
        <v>3618</v>
      </c>
      <c r="D4497" s="102" t="s">
        <v>2795</v>
      </c>
      <c r="E4497" s="103">
        <v>108</v>
      </c>
      <c r="F4497" s="104" t="s">
        <v>44</v>
      </c>
      <c r="G4497" s="106"/>
      <c r="H4497" s="76" t="s">
        <v>1</v>
      </c>
      <c r="I4497" s="105"/>
      <c r="K4497" s="140" t="str">
        <f t="shared" si="213"/>
        <v>社政業務-社會福利-推行老人福利-獎補助費-對國內團體之捐助</v>
      </c>
      <c r="L4497" s="140" t="str">
        <f t="shared" si="214"/>
        <v>建立社區照顧關懷據點並設置巷弄長照站</v>
      </c>
      <c r="M4497" s="40" t="str">
        <f t="shared" si="215"/>
        <v>臺中市樂活銀髮族交流協會</v>
      </c>
    </row>
    <row r="4498" spans="1:13" ht="56.25">
      <c r="A4498" s="102" t="s">
        <v>4075</v>
      </c>
      <c r="B4498" s="102" t="s">
        <v>4091</v>
      </c>
      <c r="C4498" s="102" t="s">
        <v>3603</v>
      </c>
      <c r="D4498" s="102" t="s">
        <v>2795</v>
      </c>
      <c r="E4498" s="103">
        <v>36</v>
      </c>
      <c r="F4498" s="104" t="s">
        <v>44</v>
      </c>
      <c r="G4498" s="106"/>
      <c r="H4498" s="76" t="s">
        <v>1</v>
      </c>
      <c r="I4498" s="105"/>
      <c r="K4498" s="140" t="str">
        <f t="shared" si="213"/>
        <v>社政業務-社會福利-推行老人福利-獎補助費-對國內團體之捐助</v>
      </c>
      <c r="L4498" s="140" t="str">
        <f t="shared" si="214"/>
        <v>建立社區照顧關懷據點並設置巷弄站長照站</v>
      </c>
      <c r="M4498" s="40" t="str">
        <f t="shared" si="215"/>
        <v>臺中市烏日區東園社區發展協會</v>
      </c>
    </row>
    <row r="4499" spans="1:13" ht="56.25">
      <c r="A4499" s="102" t="s">
        <v>4075</v>
      </c>
      <c r="B4499" s="102" t="s">
        <v>4091</v>
      </c>
      <c r="C4499" s="102" t="s">
        <v>3678</v>
      </c>
      <c r="D4499" s="102" t="s">
        <v>2795</v>
      </c>
      <c r="E4499" s="103">
        <v>36</v>
      </c>
      <c r="F4499" s="104" t="s">
        <v>44</v>
      </c>
      <c r="G4499" s="106"/>
      <c r="H4499" s="76" t="s">
        <v>1</v>
      </c>
      <c r="I4499" s="105"/>
      <c r="K4499" s="140" t="str">
        <f t="shared" si="213"/>
        <v>社政業務-社會福利-推行老人福利-獎補助費-對國內團體之捐助</v>
      </c>
      <c r="L4499" s="140" t="str">
        <f t="shared" si="214"/>
        <v>建立社區照顧關懷據點並設置巷弄站長照站</v>
      </c>
      <c r="M4499" s="40" t="str">
        <f t="shared" si="215"/>
        <v>臺中市烏日區九德社區發展協會</v>
      </c>
    </row>
    <row r="4500" spans="1:13" ht="56.25">
      <c r="A4500" s="102" t="s">
        <v>4075</v>
      </c>
      <c r="B4500" s="102" t="s">
        <v>4091</v>
      </c>
      <c r="C4500" s="102" t="s">
        <v>3190</v>
      </c>
      <c r="D4500" s="102" t="s">
        <v>2795</v>
      </c>
      <c r="E4500" s="103">
        <v>36</v>
      </c>
      <c r="F4500" s="104" t="s">
        <v>44</v>
      </c>
      <c r="G4500" s="106"/>
      <c r="H4500" s="76" t="s">
        <v>1</v>
      </c>
      <c r="I4500" s="105"/>
      <c r="K4500" s="140" t="str">
        <f t="shared" si="213"/>
        <v>社政業務-社會福利-推行老人福利-獎補助費-對國內團體之捐助</v>
      </c>
      <c r="L4500" s="140" t="str">
        <f t="shared" si="214"/>
        <v>建立社區照顧關懷據點並設置巷弄站長照站</v>
      </c>
      <c r="M4500" s="40" t="str">
        <f t="shared" si="215"/>
        <v>臺中市烏日區湖日社區發展協會</v>
      </c>
    </row>
    <row r="4501" spans="1:13" ht="56.25">
      <c r="A4501" s="102" t="s">
        <v>4075</v>
      </c>
      <c r="B4501" s="102" t="s">
        <v>4091</v>
      </c>
      <c r="C4501" s="102" t="s">
        <v>3127</v>
      </c>
      <c r="D4501" s="102" t="s">
        <v>2795</v>
      </c>
      <c r="E4501" s="103">
        <v>36</v>
      </c>
      <c r="F4501" s="104" t="s">
        <v>44</v>
      </c>
      <c r="G4501" s="106"/>
      <c r="H4501" s="76" t="s">
        <v>1</v>
      </c>
      <c r="I4501" s="105"/>
      <c r="K4501" s="140" t="str">
        <f t="shared" si="213"/>
        <v>社政業務-社會福利-推行老人福利-獎補助費-對國內團體之捐助</v>
      </c>
      <c r="L4501" s="140" t="str">
        <f t="shared" si="214"/>
        <v>建立社區照顧關懷據點並設置巷弄站長照站</v>
      </c>
      <c r="M4501" s="40" t="str">
        <f t="shared" si="215"/>
        <v>共生宅發展協會</v>
      </c>
    </row>
    <row r="4502" spans="1:13" ht="75">
      <c r="A4502" s="102" t="s">
        <v>4075</v>
      </c>
      <c r="B4502" s="102" t="s">
        <v>4145</v>
      </c>
      <c r="C4502" s="102" t="s">
        <v>3121</v>
      </c>
      <c r="D4502" s="102" t="s">
        <v>2795</v>
      </c>
      <c r="E4502" s="103">
        <v>19</v>
      </c>
      <c r="F4502" s="104" t="s">
        <v>44</v>
      </c>
      <c r="G4502" s="106"/>
      <c r="H4502" s="76" t="s">
        <v>1</v>
      </c>
      <c r="I4502" s="105"/>
      <c r="K4502" s="140" t="str">
        <f t="shared" si="213"/>
        <v>社政業務-社會福利-推行老人福利-獎補助費-對國內團體之捐助</v>
      </c>
      <c r="L4502" s="140" t="str">
        <f t="shared" si="214"/>
        <v>建立社區照顧關懷據點並設置巷弄長照站之充實設施設備-資本門</v>
      </c>
      <c r="M4502" s="40" t="str">
        <f t="shared" si="215"/>
        <v>臺中市大里區新仁社區發展協會</v>
      </c>
    </row>
    <row r="4503" spans="1:13" ht="75">
      <c r="A4503" s="102" t="s">
        <v>4075</v>
      </c>
      <c r="B4503" s="102" t="s">
        <v>4147</v>
      </c>
      <c r="C4503" s="102" t="s">
        <v>3121</v>
      </c>
      <c r="D4503" s="102" t="s">
        <v>2795</v>
      </c>
      <c r="E4503" s="103">
        <v>31</v>
      </c>
      <c r="F4503" s="104" t="s">
        <v>44</v>
      </c>
      <c r="G4503" s="106"/>
      <c r="H4503" s="76" t="s">
        <v>1</v>
      </c>
      <c r="I4503" s="105"/>
      <c r="K4503" s="140" t="str">
        <f t="shared" si="213"/>
        <v>社政業務-社會福利-推行老人福利-獎補助費-對國內團體之捐助</v>
      </c>
      <c r="L4503" s="140" t="str">
        <f t="shared" si="214"/>
        <v>建立社區照顧關懷據點並設置巷弄長照站之充實設施設備-經常門</v>
      </c>
      <c r="M4503" s="40" t="str">
        <f t="shared" si="215"/>
        <v>臺中市大里區新仁社區發展協會</v>
      </c>
    </row>
    <row r="4504" spans="1:13" ht="75">
      <c r="A4504" s="102" t="s">
        <v>4075</v>
      </c>
      <c r="B4504" s="102" t="s">
        <v>4086</v>
      </c>
      <c r="C4504" s="102" t="s">
        <v>3662</v>
      </c>
      <c r="D4504" s="102" t="s">
        <v>2795</v>
      </c>
      <c r="E4504" s="103">
        <v>24</v>
      </c>
      <c r="F4504" s="104" t="s">
        <v>44</v>
      </c>
      <c r="G4504" s="106"/>
      <c r="H4504" s="76" t="s">
        <v>1</v>
      </c>
      <c r="I4504" s="105"/>
      <c r="K4504" s="140" t="str">
        <f t="shared" si="213"/>
        <v>社政業務-社會福利-推行老人福利-獎補助費-對國內團體之捐助</v>
      </c>
      <c r="L4504" s="140" t="str">
        <f t="shared" si="214"/>
        <v>建立社區照顧關懷據點並設置巷弄長照站之充實設施設備費用-經常門</v>
      </c>
      <c r="M4504" s="40" t="str">
        <f t="shared" si="215"/>
        <v>社團法人臺中市惠來關懷服務協會</v>
      </c>
    </row>
    <row r="4505" spans="1:13" ht="56.25">
      <c r="A4505" s="102" t="s">
        <v>4075</v>
      </c>
      <c r="B4505" s="102" t="s">
        <v>4088</v>
      </c>
      <c r="C4505" s="102" t="s">
        <v>4154</v>
      </c>
      <c r="D4505" s="102" t="s">
        <v>2795</v>
      </c>
      <c r="E4505" s="103">
        <v>19</v>
      </c>
      <c r="F4505" s="104" t="s">
        <v>44</v>
      </c>
      <c r="G4505" s="106"/>
      <c r="H4505" s="76" t="s">
        <v>1</v>
      </c>
      <c r="I4505" s="105"/>
      <c r="K4505" s="140" t="str">
        <f t="shared" si="213"/>
        <v>社政業務-社會福利-推行老人福利-獎補助費-對國內團體之捐助</v>
      </c>
      <c r="L4505" s="140" t="str">
        <f t="shared" si="214"/>
        <v>建立社區照顧關懷據點之充實設施設備費用-經常門</v>
      </c>
      <c r="M4505" s="40" t="str">
        <f t="shared" si="215"/>
        <v>臺中市大雅區忠義社區發展協會劉中平</v>
      </c>
    </row>
    <row r="4506" spans="1:13" ht="75">
      <c r="A4506" s="102" t="s">
        <v>4075</v>
      </c>
      <c r="B4506" s="102" t="s">
        <v>4128</v>
      </c>
      <c r="C4506" s="102" t="s">
        <v>3638</v>
      </c>
      <c r="D4506" s="102" t="s">
        <v>2795</v>
      </c>
      <c r="E4506" s="103">
        <v>24</v>
      </c>
      <c r="F4506" s="104" t="s">
        <v>44</v>
      </c>
      <c r="G4506" s="106"/>
      <c r="H4506" s="76" t="s">
        <v>1</v>
      </c>
      <c r="I4506" s="105"/>
      <c r="K4506" s="140" t="str">
        <f t="shared" si="213"/>
        <v>社政業務-社會福利-推行老人福利-獎補助費-對國內團體之捐助</v>
      </c>
      <c r="L4506" s="140" t="str">
        <f t="shared" si="214"/>
        <v>建立社區照顧關懷據點並設置巷弄長照站之租金水電費用</v>
      </c>
      <c r="M4506" s="40" t="str">
        <f t="shared" si="215"/>
        <v>台中市北屯區仁愛社區發展協會</v>
      </c>
    </row>
    <row r="4507" spans="1:13" ht="56.25">
      <c r="A4507" s="102" t="s">
        <v>4075</v>
      </c>
      <c r="B4507" s="102" t="s">
        <v>4155</v>
      </c>
      <c r="C4507" s="102" t="s">
        <v>4156</v>
      </c>
      <c r="D4507" s="102" t="s">
        <v>2795</v>
      </c>
      <c r="E4507" s="103">
        <v>20</v>
      </c>
      <c r="F4507" s="104" t="s">
        <v>44</v>
      </c>
      <c r="G4507" s="106"/>
      <c r="H4507" s="76" t="s">
        <v>1</v>
      </c>
      <c r="I4507" s="105"/>
      <c r="K4507" s="140" t="str">
        <f t="shared" si="213"/>
        <v>社政業務-社會福利-推行老人福利-獎補助費-對國內團體之捐助</v>
      </c>
      <c r="L4507" s="140" t="str">
        <f t="shared" si="214"/>
        <v>銀髮樂活~憶起共老</v>
      </c>
      <c r="M4507" s="40" t="str">
        <f t="shared" si="215"/>
        <v>悠活長青全齡關懷照護協會</v>
      </c>
    </row>
    <row r="4508" spans="1:13" ht="56.25">
      <c r="A4508" s="102" t="s">
        <v>4075</v>
      </c>
      <c r="B4508" s="102" t="s">
        <v>4084</v>
      </c>
      <c r="C4508" s="102" t="s">
        <v>4157</v>
      </c>
      <c r="D4508" s="102" t="s">
        <v>2795</v>
      </c>
      <c r="E4508" s="103">
        <v>108</v>
      </c>
      <c r="F4508" s="104" t="s">
        <v>44</v>
      </c>
      <c r="G4508" s="106"/>
      <c r="H4508" s="76" t="s">
        <v>1</v>
      </c>
      <c r="I4508" s="105"/>
      <c r="K4508" s="140" t="str">
        <f t="shared" si="213"/>
        <v>社政業務-社會福利-推行老人福利-獎補助費-對國內團體之捐助</v>
      </c>
      <c r="L4508" s="140" t="str">
        <f t="shared" si="214"/>
        <v>建立社區照顧關懷據點並設置巷弄長照站</v>
      </c>
      <c r="M4508" s="40" t="str">
        <f t="shared" si="215"/>
        <v>財團法人桃園市亮詮公益慈善基金會</v>
      </c>
    </row>
    <row r="4509" spans="1:13" ht="56.25">
      <c r="A4509" s="102" t="s">
        <v>4075</v>
      </c>
      <c r="B4509" s="102" t="s">
        <v>4090</v>
      </c>
      <c r="C4509" s="102" t="s">
        <v>4146</v>
      </c>
      <c r="D4509" s="102" t="s">
        <v>2795</v>
      </c>
      <c r="E4509" s="103">
        <v>30</v>
      </c>
      <c r="F4509" s="104" t="s">
        <v>44</v>
      </c>
      <c r="G4509" s="106"/>
      <c r="H4509" s="76" t="s">
        <v>1</v>
      </c>
      <c r="I4509" s="105"/>
      <c r="K4509" s="140" t="str">
        <f t="shared" si="213"/>
        <v>社政業務-社會福利-推行老人福利-獎補助費-對國內團體之捐助</v>
      </c>
      <c r="L4509" s="140" t="str">
        <f t="shared" si="214"/>
        <v>建立社區照顧關懷據點</v>
      </c>
      <c r="M4509" s="40" t="str">
        <f t="shared" si="215"/>
        <v>財團法人一貫道崇正基金會</v>
      </c>
    </row>
    <row r="4510" spans="1:13" ht="56.25">
      <c r="A4510" s="102" t="s">
        <v>4075</v>
      </c>
      <c r="B4510" s="102" t="s">
        <v>4084</v>
      </c>
      <c r="C4510" s="102" t="s">
        <v>3590</v>
      </c>
      <c r="D4510" s="102" t="s">
        <v>2795</v>
      </c>
      <c r="E4510" s="103">
        <v>36</v>
      </c>
      <c r="F4510" s="104" t="s">
        <v>44</v>
      </c>
      <c r="G4510" s="106"/>
      <c r="H4510" s="76" t="s">
        <v>1</v>
      </c>
      <c r="I4510" s="105"/>
      <c r="K4510" s="140" t="str">
        <f t="shared" si="213"/>
        <v>社政業務-社會福利-推行老人福利-獎補助費-對國內團體之捐助</v>
      </c>
      <c r="L4510" s="140" t="str">
        <f t="shared" si="214"/>
        <v>建立社區照顧關懷據點並設置巷弄長照站</v>
      </c>
      <c r="M4510" s="40" t="str">
        <f t="shared" si="215"/>
        <v>台中市西屯區協和社區發展協會</v>
      </c>
    </row>
    <row r="4511" spans="1:13" ht="56.25">
      <c r="A4511" s="102" t="s">
        <v>4075</v>
      </c>
      <c r="B4511" s="102" t="s">
        <v>4084</v>
      </c>
      <c r="C4511" s="102" t="s">
        <v>3161</v>
      </c>
      <c r="D4511" s="102" t="s">
        <v>2795</v>
      </c>
      <c r="E4511" s="103">
        <v>30</v>
      </c>
      <c r="F4511" s="104" t="s">
        <v>44</v>
      </c>
      <c r="G4511" s="106"/>
      <c r="H4511" s="76" t="s">
        <v>1</v>
      </c>
      <c r="I4511" s="105"/>
      <c r="K4511" s="140" t="str">
        <f t="shared" si="213"/>
        <v>社政業務-社會福利-推行老人福利-獎補助費-對國內團體之捐助</v>
      </c>
      <c r="L4511" s="140" t="str">
        <f t="shared" si="214"/>
        <v>建立社區照顧關懷據點並設置巷弄長照站</v>
      </c>
      <c r="M4511" s="40" t="str">
        <f t="shared" si="215"/>
        <v>臺中市南區南門社區發展協會</v>
      </c>
    </row>
    <row r="4512" spans="1:13" ht="56.25">
      <c r="A4512" s="102" t="s">
        <v>4075</v>
      </c>
      <c r="B4512" s="102" t="s">
        <v>4095</v>
      </c>
      <c r="C4512" s="102" t="s">
        <v>3709</v>
      </c>
      <c r="D4512" s="102" t="s">
        <v>2795</v>
      </c>
      <c r="E4512" s="103">
        <v>20</v>
      </c>
      <c r="F4512" s="104" t="s">
        <v>44</v>
      </c>
      <c r="G4512" s="106"/>
      <c r="H4512" s="76" t="s">
        <v>1</v>
      </c>
      <c r="I4512" s="105"/>
      <c r="K4512" s="140" t="str">
        <f t="shared" si="213"/>
        <v>社政業務-社會福利-推行老人福利-獎補助費-對國內團體之捐助</v>
      </c>
      <c r="L4512" s="140" t="str">
        <f t="shared" si="214"/>
        <v>建立社區照顧關懷據點之充實設施設備-經常門</v>
      </c>
      <c r="M4512" s="40" t="str">
        <f t="shared" si="215"/>
        <v>社團法人台中市活出美好關懷協會</v>
      </c>
    </row>
    <row r="4513" spans="1:13" ht="56.25">
      <c r="A4513" s="102" t="s">
        <v>4075</v>
      </c>
      <c r="B4513" s="102" t="s">
        <v>4084</v>
      </c>
      <c r="C4513" s="102" t="s">
        <v>2853</v>
      </c>
      <c r="D4513" s="102" t="s">
        <v>2795</v>
      </c>
      <c r="E4513" s="103">
        <v>36</v>
      </c>
      <c r="F4513" s="104" t="s">
        <v>44</v>
      </c>
      <c r="G4513" s="106"/>
      <c r="H4513" s="76" t="s">
        <v>1</v>
      </c>
      <c r="I4513" s="105"/>
      <c r="K4513" s="140" t="str">
        <f t="shared" si="213"/>
        <v>社政業務-社會福利-推行老人福利-獎補助費-對國內團體之捐助</v>
      </c>
      <c r="L4513" s="140" t="str">
        <f t="shared" si="214"/>
        <v>建立社區照顧關懷據點並設置巷弄長照站</v>
      </c>
      <c r="M4513" s="40" t="str">
        <f t="shared" si="215"/>
        <v>臺中市港尾社區長青協會</v>
      </c>
    </row>
    <row r="4514" spans="1:13" ht="56.25">
      <c r="A4514" s="102" t="s">
        <v>4075</v>
      </c>
      <c r="B4514" s="102" t="s">
        <v>4084</v>
      </c>
      <c r="C4514" s="102" t="s">
        <v>3693</v>
      </c>
      <c r="D4514" s="102" t="s">
        <v>2795</v>
      </c>
      <c r="E4514" s="103">
        <v>36</v>
      </c>
      <c r="F4514" s="104" t="s">
        <v>44</v>
      </c>
      <c r="G4514" s="106"/>
      <c r="H4514" s="76" t="s">
        <v>1</v>
      </c>
      <c r="I4514" s="105"/>
      <c r="K4514" s="140" t="str">
        <f t="shared" si="213"/>
        <v>社政業務-社會福利-推行老人福利-獎補助費-對國內團體之捐助</v>
      </c>
      <c r="L4514" s="140" t="str">
        <f t="shared" si="214"/>
        <v>建立社區照顧關懷據點並設置巷弄長照站</v>
      </c>
      <c r="M4514" s="40" t="str">
        <f t="shared" si="215"/>
        <v>台中市東勢區上城社區發展協會</v>
      </c>
    </row>
    <row r="4515" spans="1:13" ht="75">
      <c r="A4515" s="102" t="s">
        <v>4075</v>
      </c>
      <c r="B4515" s="102" t="s">
        <v>4158</v>
      </c>
      <c r="C4515" s="102" t="s">
        <v>2804</v>
      </c>
      <c r="D4515" s="102" t="s">
        <v>2795</v>
      </c>
      <c r="E4515" s="103">
        <v>10</v>
      </c>
      <c r="F4515" s="104" t="s">
        <v>44</v>
      </c>
      <c r="G4515" s="106"/>
      <c r="H4515" s="76" t="s">
        <v>1</v>
      </c>
      <c r="I4515" s="105"/>
      <c r="K4515" s="140" t="str">
        <f t="shared" si="213"/>
        <v>社政業務-社會福利-推行老人福利-獎補助費-對國內團體之捐助</v>
      </c>
      <c r="L4515" s="140" t="str">
        <f t="shared" si="214"/>
        <v>建立社區照顧關懷據點並設置巷弄長照站之「銀髮公共服務」</v>
      </c>
      <c r="M4515" s="40" t="str">
        <f t="shared" si="215"/>
        <v>財團法人臺灣省私立永信社會福利基金會</v>
      </c>
    </row>
    <row r="4516" spans="1:13" ht="75">
      <c r="A4516" s="102" t="s">
        <v>4075</v>
      </c>
      <c r="B4516" s="102" t="s">
        <v>4159</v>
      </c>
      <c r="C4516" s="102" t="s">
        <v>3196</v>
      </c>
      <c r="D4516" s="102" t="s">
        <v>2795</v>
      </c>
      <c r="E4516" s="103">
        <v>10</v>
      </c>
      <c r="F4516" s="104" t="s">
        <v>44</v>
      </c>
      <c r="G4516" s="106"/>
      <c r="H4516" s="76" t="s">
        <v>1</v>
      </c>
      <c r="I4516" s="105"/>
      <c r="K4516" s="140" t="str">
        <f t="shared" si="213"/>
        <v>社政業務-社會福利-推行老人福利-獎補助費-對國內團體之捐助</v>
      </c>
      <c r="L4516" s="140" t="str">
        <f t="shared" si="214"/>
        <v>建立社區照顧關懷據點並設置巷弄長照站之銀髮公共服務計畫</v>
      </c>
      <c r="M4516" s="40" t="str">
        <f t="shared" si="215"/>
        <v>社團法人台灣優質生命協會</v>
      </c>
    </row>
    <row r="4517" spans="1:13" ht="75">
      <c r="A4517" s="102" t="s">
        <v>4075</v>
      </c>
      <c r="B4517" s="102" t="s">
        <v>4160</v>
      </c>
      <c r="C4517" s="102" t="s">
        <v>3196</v>
      </c>
      <c r="D4517" s="102" t="s">
        <v>2795</v>
      </c>
      <c r="E4517" s="103">
        <v>36</v>
      </c>
      <c r="F4517" s="104" t="s">
        <v>44</v>
      </c>
      <c r="G4517" s="106"/>
      <c r="H4517" s="76" t="s">
        <v>1</v>
      </c>
      <c r="I4517" s="105"/>
      <c r="K4517" s="140" t="str">
        <f t="shared" si="213"/>
        <v>社政業務-社會福利-推行老人福利-獎補助費-對國內團體之捐助</v>
      </c>
      <c r="L4517" s="140" t="str">
        <f t="shared" si="214"/>
        <v>建立社區照顧關懷據點並設置巷弄長照站之預防延緩及失能照護計畫</v>
      </c>
      <c r="M4517" s="40" t="str">
        <f t="shared" si="215"/>
        <v>社團法人台灣優質生命協會</v>
      </c>
    </row>
    <row r="4518" spans="1:13" ht="75">
      <c r="A4518" s="102" t="s">
        <v>4075</v>
      </c>
      <c r="B4518" s="102" t="s">
        <v>4160</v>
      </c>
      <c r="C4518" s="102" t="s">
        <v>3196</v>
      </c>
      <c r="D4518" s="102" t="s">
        <v>2795</v>
      </c>
      <c r="E4518" s="103">
        <v>36</v>
      </c>
      <c r="F4518" s="104" t="s">
        <v>44</v>
      </c>
      <c r="G4518" s="106"/>
      <c r="H4518" s="76" t="s">
        <v>1</v>
      </c>
      <c r="I4518" s="105"/>
      <c r="K4518" s="140" t="str">
        <f t="shared" si="213"/>
        <v>社政業務-社會福利-推行老人福利-獎補助費-對國內團體之捐助</v>
      </c>
      <c r="L4518" s="140" t="str">
        <f t="shared" si="214"/>
        <v>建立社區照顧關懷據點並設置巷弄長照站之預防延緩及失能照護計畫</v>
      </c>
      <c r="M4518" s="40" t="str">
        <f t="shared" si="215"/>
        <v>社團法人台灣優質生命協會</v>
      </c>
    </row>
    <row r="4519" spans="1:13" ht="75">
      <c r="A4519" s="102" t="s">
        <v>4075</v>
      </c>
      <c r="B4519" s="102" t="s">
        <v>4160</v>
      </c>
      <c r="C4519" s="102" t="s">
        <v>3196</v>
      </c>
      <c r="D4519" s="102" t="s">
        <v>2795</v>
      </c>
      <c r="E4519" s="103">
        <v>36</v>
      </c>
      <c r="F4519" s="104" t="s">
        <v>44</v>
      </c>
      <c r="G4519" s="106"/>
      <c r="H4519" s="76" t="s">
        <v>1</v>
      </c>
      <c r="I4519" s="105"/>
      <c r="K4519" s="140" t="str">
        <f t="shared" si="213"/>
        <v>社政業務-社會福利-推行老人福利-獎補助費-對國內團體之捐助</v>
      </c>
      <c r="L4519" s="140" t="str">
        <f t="shared" si="214"/>
        <v>建立社區照顧關懷據點並設置巷弄長照站之預防延緩及失能照護計畫</v>
      </c>
      <c r="M4519" s="40" t="str">
        <f t="shared" si="215"/>
        <v>社團法人台灣優質生命協會</v>
      </c>
    </row>
    <row r="4520" spans="1:13" ht="75">
      <c r="A4520" s="102" t="s">
        <v>4075</v>
      </c>
      <c r="B4520" s="102" t="s">
        <v>4076</v>
      </c>
      <c r="C4520" s="102" t="s">
        <v>3199</v>
      </c>
      <c r="D4520" s="102" t="s">
        <v>2795</v>
      </c>
      <c r="E4520" s="65">
        <v>13</v>
      </c>
      <c r="F4520" s="104" t="s">
        <v>44</v>
      </c>
      <c r="G4520" s="106"/>
      <c r="H4520" s="76" t="s">
        <v>1</v>
      </c>
      <c r="I4520" s="105"/>
      <c r="K4520" s="140" t="str">
        <f t="shared" si="213"/>
        <v>社政業務-社會福利-推行老人福利-獎補助費-對國內團體之捐助</v>
      </c>
      <c r="L4520" s="140" t="str">
        <f t="shared" si="214"/>
        <v>建立社區照顧關懷據點並設置巷弄長照站之充實設施設備費用-資本門</v>
      </c>
      <c r="M4520" s="40" t="str">
        <f t="shared" si="215"/>
        <v>臺中市伯樂城鄉關懷協會蘇志蜂</v>
      </c>
    </row>
    <row r="4521" spans="1:13" ht="75">
      <c r="A4521" s="102" t="s">
        <v>4075</v>
      </c>
      <c r="B4521" s="102" t="s">
        <v>4086</v>
      </c>
      <c r="C4521" s="102" t="s">
        <v>3199</v>
      </c>
      <c r="D4521" s="102" t="s">
        <v>2795</v>
      </c>
      <c r="E4521" s="103">
        <v>15</v>
      </c>
      <c r="F4521" s="104" t="s">
        <v>44</v>
      </c>
      <c r="G4521" s="106"/>
      <c r="H4521" s="76" t="s">
        <v>1</v>
      </c>
      <c r="I4521" s="105"/>
      <c r="K4521" s="140" t="str">
        <f t="shared" si="213"/>
        <v>社政業務-社會福利-推行老人福利-獎補助費-對國內團體之捐助</v>
      </c>
      <c r="L4521" s="140" t="str">
        <f t="shared" si="214"/>
        <v>建立社區照顧關懷據點並設置巷弄長照站之充實設施設備費用-經常門</v>
      </c>
      <c r="M4521" s="40" t="str">
        <f t="shared" si="215"/>
        <v>臺中市伯樂城鄉關懷協會蘇志蜂</v>
      </c>
    </row>
    <row r="4522" spans="1:13" ht="56.25">
      <c r="A4522" s="102" t="s">
        <v>4075</v>
      </c>
      <c r="B4522" s="102" t="s">
        <v>4161</v>
      </c>
      <c r="C4522" s="102" t="s">
        <v>2806</v>
      </c>
      <c r="D4522" s="102" t="s">
        <v>2795</v>
      </c>
      <c r="E4522" s="103">
        <v>1896</v>
      </c>
      <c r="F4522" s="104" t="s">
        <v>44</v>
      </c>
      <c r="G4522" s="106"/>
      <c r="H4522" s="76" t="s">
        <v>1</v>
      </c>
      <c r="I4522" s="105"/>
      <c r="K4522" s="140" t="str">
        <f t="shared" si="213"/>
        <v>社政業務-社會福利-推行老人福利-獎補助費-對國內團體之捐助</v>
      </c>
      <c r="L4522" s="140" t="str">
        <f t="shared" si="214"/>
        <v>附設臺中市私立廣達老人長期照顧中心(養護型)計畫</v>
      </c>
      <c r="M4522" s="40" t="str">
        <f t="shared" si="215"/>
        <v>財團法人臺中市私立廣達社會福利慈善事業基金會</v>
      </c>
    </row>
    <row r="4523" spans="1:13" ht="75">
      <c r="A4523" s="102" t="s">
        <v>4075</v>
      </c>
      <c r="B4523" s="102" t="s">
        <v>4139</v>
      </c>
      <c r="C4523" s="102" t="s">
        <v>3246</v>
      </c>
      <c r="D4523" s="102" t="s">
        <v>2795</v>
      </c>
      <c r="E4523" s="103">
        <v>7</v>
      </c>
      <c r="F4523" s="104" t="s">
        <v>44</v>
      </c>
      <c r="G4523" s="106"/>
      <c r="H4523" s="76" t="s">
        <v>1</v>
      </c>
      <c r="I4523" s="105"/>
      <c r="K4523" s="140" t="str">
        <f t="shared" si="213"/>
        <v>社政業務-社會福利-推行老人福利-獎補助費-對國內團體之捐助</v>
      </c>
      <c r="L4523" s="140" t="str">
        <f t="shared" si="214"/>
        <v>建立社區照顧關懷據點並設置巷弄長照站之「租金水電費用」</v>
      </c>
      <c r="M4523" s="40" t="str">
        <f t="shared" si="215"/>
        <v>臺中市豐原區圳寮社區發展協會</v>
      </c>
    </row>
    <row r="4524" spans="1:13" ht="75">
      <c r="A4524" s="102" t="s">
        <v>4075</v>
      </c>
      <c r="B4524" s="102" t="s">
        <v>4139</v>
      </c>
      <c r="C4524" s="102" t="s">
        <v>3124</v>
      </c>
      <c r="D4524" s="102" t="s">
        <v>2795</v>
      </c>
      <c r="E4524" s="65">
        <v>11</v>
      </c>
      <c r="F4524" s="104" t="s">
        <v>44</v>
      </c>
      <c r="G4524" s="106"/>
      <c r="H4524" s="76" t="s">
        <v>1</v>
      </c>
      <c r="I4524" s="105"/>
      <c r="K4524" s="140" t="str">
        <f t="shared" si="213"/>
        <v>社政業務-社會福利-推行老人福利-獎補助費-對國內團體之捐助</v>
      </c>
      <c r="L4524" s="140" t="str">
        <f t="shared" si="214"/>
        <v>建立社區照顧關懷據點並設置巷弄長照站之「租金水電費用」</v>
      </c>
      <c r="M4524" s="40" t="str">
        <f t="shared" si="215"/>
        <v>台中市豐原區豐原社區發展協會</v>
      </c>
    </row>
    <row r="4525" spans="1:13" ht="75">
      <c r="A4525" s="102" t="s">
        <v>4075</v>
      </c>
      <c r="B4525" s="102" t="s">
        <v>4139</v>
      </c>
      <c r="C4525" s="102" t="s">
        <v>3245</v>
      </c>
      <c r="D4525" s="102" t="s">
        <v>2795</v>
      </c>
      <c r="E4525" s="65">
        <v>15</v>
      </c>
      <c r="F4525" s="104" t="s">
        <v>44</v>
      </c>
      <c r="G4525" s="106"/>
      <c r="H4525" s="76" t="s">
        <v>1</v>
      </c>
      <c r="I4525" s="105"/>
      <c r="K4525" s="140" t="str">
        <f t="shared" si="213"/>
        <v>社政業務-社會福利-推行老人福利-獎補助費-對國內團體之捐助</v>
      </c>
      <c r="L4525" s="140" t="str">
        <f t="shared" si="214"/>
        <v>建立社區照顧關懷據點並設置巷弄長照站之「租金水電費用」</v>
      </c>
      <c r="M4525" s="40" t="str">
        <f t="shared" si="215"/>
        <v>臺中市豐原區豐榮社區發展協會</v>
      </c>
    </row>
    <row r="4526" spans="1:13" ht="75">
      <c r="A4526" s="102" t="s">
        <v>4075</v>
      </c>
      <c r="B4526" s="102" t="s">
        <v>4139</v>
      </c>
      <c r="C4526" s="102" t="s">
        <v>3263</v>
      </c>
      <c r="D4526" s="102" t="s">
        <v>2795</v>
      </c>
      <c r="E4526" s="103">
        <v>22</v>
      </c>
      <c r="F4526" s="104" t="s">
        <v>44</v>
      </c>
      <c r="G4526" s="106"/>
      <c r="H4526" s="76" t="s">
        <v>1</v>
      </c>
      <c r="I4526" s="105"/>
      <c r="K4526" s="140" t="str">
        <f t="shared" si="213"/>
        <v>社政業務-社會福利-推行老人福利-獎補助費-對國內團體之捐助</v>
      </c>
      <c r="L4526" s="140" t="str">
        <f t="shared" si="214"/>
        <v>建立社區照顧關懷據點並設置巷弄長照站之「租金水電費用」</v>
      </c>
      <c r="M4526" s="40" t="str">
        <f t="shared" si="215"/>
        <v>臺中市豐原區翁明社區發展協會張林(悅-兌+V+兄)容</v>
      </c>
    </row>
    <row r="4527" spans="1:13" ht="75">
      <c r="A4527" s="102" t="s">
        <v>4075</v>
      </c>
      <c r="B4527" s="102" t="s">
        <v>4139</v>
      </c>
      <c r="C4527" s="102" t="s">
        <v>3694</v>
      </c>
      <c r="D4527" s="102" t="s">
        <v>2795</v>
      </c>
      <c r="E4527" s="103">
        <v>180</v>
      </c>
      <c r="F4527" s="104" t="s">
        <v>44</v>
      </c>
      <c r="G4527" s="106"/>
      <c r="H4527" s="76" t="s">
        <v>1</v>
      </c>
      <c r="I4527" s="105"/>
      <c r="K4527" s="140" t="str">
        <f t="shared" si="213"/>
        <v>社政業務-社會福利-推行老人福利-獎補助費-對國內團體之捐助</v>
      </c>
      <c r="L4527" s="140" t="str">
        <f t="shared" si="214"/>
        <v>建立社區照顧關懷據點並設置巷弄長照站之「租金水電費用」</v>
      </c>
      <c r="M4527" s="40" t="str">
        <f t="shared" si="215"/>
        <v>社團法人台中市惠來關懷服務協會</v>
      </c>
    </row>
    <row r="4528" spans="1:13" ht="75">
      <c r="A4528" s="102" t="s">
        <v>4075</v>
      </c>
      <c r="B4528" s="102" t="s">
        <v>4139</v>
      </c>
      <c r="C4528" s="102" t="s">
        <v>3080</v>
      </c>
      <c r="D4528" s="102" t="s">
        <v>2795</v>
      </c>
      <c r="E4528" s="65">
        <v>18</v>
      </c>
      <c r="F4528" s="104" t="s">
        <v>44</v>
      </c>
      <c r="G4528" s="106"/>
      <c r="H4528" s="76" t="s">
        <v>1</v>
      </c>
      <c r="I4528" s="105"/>
      <c r="K4528" s="140" t="str">
        <f t="shared" si="213"/>
        <v>社政業務-社會福利-推行老人福利-獎補助費-對國內團體之捐助</v>
      </c>
      <c r="L4528" s="140" t="str">
        <f t="shared" si="214"/>
        <v>建立社區照顧關懷據點並設置巷弄長照站之「租金水電費用」</v>
      </c>
      <c r="M4528" s="40" t="str">
        <f t="shared" si="215"/>
        <v>臺中市豐原區翁子社區發展協會</v>
      </c>
    </row>
    <row r="4529" spans="1:13" ht="75">
      <c r="A4529" s="102" t="s">
        <v>4075</v>
      </c>
      <c r="B4529" s="102" t="s">
        <v>4162</v>
      </c>
      <c r="C4529" s="102" t="s">
        <v>4163</v>
      </c>
      <c r="D4529" s="102" t="s">
        <v>2795</v>
      </c>
      <c r="E4529" s="103">
        <v>95</v>
      </c>
      <c r="F4529" s="104" t="s">
        <v>44</v>
      </c>
      <c r="G4529" s="106"/>
      <c r="H4529" s="76" t="s">
        <v>1</v>
      </c>
      <c r="I4529" s="105"/>
      <c r="K4529" s="140" t="str">
        <f t="shared" si="213"/>
        <v>社政業務-社會福利-推行老人福利-獎補助費-對國內團體之捐助</v>
      </c>
      <c r="L4529" s="140" t="str">
        <f t="shared" si="214"/>
        <v>2024銀齡樂活節-癒見自己．照顧自己．幸福在己策展式工作坊計畫</v>
      </c>
      <c r="M4529" s="40" t="str">
        <f t="shared" si="215"/>
        <v>財團法人揚生慈善基金會</v>
      </c>
    </row>
    <row r="4530" spans="1:13" ht="75">
      <c r="A4530" s="102" t="s">
        <v>4075</v>
      </c>
      <c r="B4530" s="102" t="s">
        <v>4086</v>
      </c>
      <c r="C4530" s="102" t="s">
        <v>3158</v>
      </c>
      <c r="D4530" s="102" t="s">
        <v>2795</v>
      </c>
      <c r="E4530" s="103">
        <v>25</v>
      </c>
      <c r="F4530" s="104" t="s">
        <v>44</v>
      </c>
      <c r="G4530" s="106"/>
      <c r="H4530" s="76" t="s">
        <v>1</v>
      </c>
      <c r="I4530" s="105"/>
      <c r="K4530" s="140" t="str">
        <f t="shared" si="213"/>
        <v>社政業務-社會福利-推行老人福利-獎補助費-對國內團體之捐助</v>
      </c>
      <c r="L4530" s="140" t="str">
        <f t="shared" si="214"/>
        <v>建立社區照顧關懷據點並設置巷弄長照站之充實設施設備費用-經常門</v>
      </c>
      <c r="M4530" s="40" t="str">
        <f t="shared" si="215"/>
        <v>財團法人臺中市私立哥尼流社會福利慈善事業基金會</v>
      </c>
    </row>
    <row r="4531" spans="1:13" ht="75">
      <c r="A4531" s="102" t="s">
        <v>4075</v>
      </c>
      <c r="B4531" s="102" t="s">
        <v>4076</v>
      </c>
      <c r="C4531" s="102" t="s">
        <v>3158</v>
      </c>
      <c r="D4531" s="102" t="s">
        <v>2795</v>
      </c>
      <c r="E4531" s="103">
        <v>25</v>
      </c>
      <c r="F4531" s="104" t="s">
        <v>44</v>
      </c>
      <c r="G4531" s="106"/>
      <c r="H4531" s="76" t="s">
        <v>1</v>
      </c>
      <c r="I4531" s="105"/>
      <c r="K4531" s="140" t="str">
        <f t="shared" si="213"/>
        <v>社政業務-社會福利-推行老人福利-獎補助費-對國內團體之捐助</v>
      </c>
      <c r="L4531" s="140" t="str">
        <f t="shared" si="214"/>
        <v>建立社區照顧關懷據點並設置巷弄長照站之充實設施設備費用-資本門</v>
      </c>
      <c r="M4531" s="40" t="str">
        <f t="shared" si="215"/>
        <v>財團法人臺中市私立哥尼流社會福利慈善事業基金會</v>
      </c>
    </row>
    <row r="4532" spans="1:13" ht="75">
      <c r="A4532" s="102" t="s">
        <v>4075</v>
      </c>
      <c r="B4532" s="102" t="s">
        <v>4128</v>
      </c>
      <c r="C4532" s="102" t="s">
        <v>3158</v>
      </c>
      <c r="D4532" s="102" t="s">
        <v>2795</v>
      </c>
      <c r="E4532" s="103">
        <v>8</v>
      </c>
      <c r="F4532" s="104" t="s">
        <v>44</v>
      </c>
      <c r="G4532" s="106"/>
      <c r="H4532" s="76" t="s">
        <v>1</v>
      </c>
      <c r="I4532" s="105"/>
      <c r="K4532" s="140" t="str">
        <f t="shared" si="213"/>
        <v>社政業務-社會福利-推行老人福利-獎補助費-對國內團體之捐助</v>
      </c>
      <c r="L4532" s="140" t="str">
        <f t="shared" si="214"/>
        <v>建立社區照顧關懷據點並設置巷弄長照站之租金水電費用</v>
      </c>
      <c r="M4532" s="40" t="str">
        <f t="shared" si="215"/>
        <v>財團法人臺中市私立哥尼流社會福利慈善事業基金會</v>
      </c>
    </row>
    <row r="4533" spans="1:13" ht="56.25">
      <c r="A4533" s="102" t="s">
        <v>4075</v>
      </c>
      <c r="B4533" s="102" t="s">
        <v>4164</v>
      </c>
      <c r="C4533" s="102" t="s">
        <v>3711</v>
      </c>
      <c r="D4533" s="102" t="s">
        <v>2795</v>
      </c>
      <c r="E4533" s="103">
        <v>708</v>
      </c>
      <c r="F4533" s="104" t="s">
        <v>44</v>
      </c>
      <c r="G4533" s="106"/>
      <c r="H4533" s="76" t="s">
        <v>1</v>
      </c>
      <c r="I4533" s="105"/>
      <c r="K4533" s="140" t="str">
        <f t="shared" si="213"/>
        <v>社政業務-社會福利-推行老人福利-獎補助費-對國內團體之捐助</v>
      </c>
      <c r="L4533" s="140" t="str">
        <f t="shared" si="214"/>
        <v>臺中市建立社區照顧關懷據點並設置巷弄長照站</v>
      </c>
      <c r="M4533" s="40" t="str">
        <f t="shared" si="215"/>
        <v>臺中市大里區立德社區發展協會</v>
      </c>
    </row>
    <row r="4534" spans="1:13" ht="56.25">
      <c r="A4534" s="102" t="s">
        <v>4075</v>
      </c>
      <c r="B4534" s="102" t="s">
        <v>4165</v>
      </c>
      <c r="C4534" s="102" t="s">
        <v>3191</v>
      </c>
      <c r="D4534" s="102" t="s">
        <v>2795</v>
      </c>
      <c r="E4534" s="103">
        <v>30</v>
      </c>
      <c r="F4534" s="104" t="s">
        <v>44</v>
      </c>
      <c r="G4534" s="106"/>
      <c r="H4534" s="76" t="s">
        <v>1</v>
      </c>
      <c r="I4534" s="105"/>
      <c r="K4534" s="140" t="str">
        <f t="shared" si="213"/>
        <v>社政業務-社會福利-推行老人福利-獎補助費-對國內團體之捐助</v>
      </c>
      <c r="L4534" s="140" t="str">
        <f t="shared" si="214"/>
        <v>建立社區照顧關懷據點之充實設施設備費-經常門</v>
      </c>
      <c r="M4534" s="40" t="str">
        <f t="shared" si="215"/>
        <v>臺中市太平區太平社區發展協會</v>
      </c>
    </row>
    <row r="4535" spans="1:13" ht="56.25">
      <c r="A4535" s="102" t="s">
        <v>4075</v>
      </c>
      <c r="B4535" s="102" t="s">
        <v>4166</v>
      </c>
      <c r="C4535" s="102" t="s">
        <v>3191</v>
      </c>
      <c r="D4535" s="102" t="s">
        <v>2795</v>
      </c>
      <c r="E4535" s="103">
        <v>20</v>
      </c>
      <c r="F4535" s="104" t="s">
        <v>44</v>
      </c>
      <c r="G4535" s="106"/>
      <c r="H4535" s="76" t="s">
        <v>1</v>
      </c>
      <c r="I4535" s="105"/>
      <c r="K4535" s="140" t="str">
        <f t="shared" si="213"/>
        <v>社政業務-社會福利-推行老人福利-獎補助費-對國內團體之捐助</v>
      </c>
      <c r="L4535" s="140" t="str">
        <f t="shared" si="214"/>
        <v>建立社區照顧關懷據點之充實設施設備費-資本門</v>
      </c>
      <c r="M4535" s="40" t="str">
        <f t="shared" si="215"/>
        <v>臺中市太平區太平社區發展協會</v>
      </c>
    </row>
    <row r="4536" spans="1:13" ht="56.25">
      <c r="A4536" s="102" t="s">
        <v>4075</v>
      </c>
      <c r="B4536" s="102" t="s">
        <v>4167</v>
      </c>
      <c r="C4536" s="102" t="s">
        <v>3654</v>
      </c>
      <c r="D4536" s="102" t="s">
        <v>2795</v>
      </c>
      <c r="E4536" s="103">
        <v>69</v>
      </c>
      <c r="F4536" s="104" t="s">
        <v>44</v>
      </c>
      <c r="G4536" s="106"/>
      <c r="H4536" s="76" t="s">
        <v>1</v>
      </c>
      <c r="I4536" s="105"/>
      <c r="K4536" s="140" t="str">
        <f t="shared" si="213"/>
        <v>社政業務-社會福利-推行老人福利-獎補助費-對國內團體之捐助</v>
      </c>
      <c r="L4536" s="140" t="str">
        <f t="shared" si="214"/>
        <v>建立社區照顧關懷據點之開辦設施設備費-資本門</v>
      </c>
      <c r="M4536" s="40" t="str">
        <f t="shared" si="215"/>
        <v>臺中市成功愛心關懷協會</v>
      </c>
    </row>
    <row r="4537" spans="1:13" ht="56.25">
      <c r="A4537" s="102" t="s">
        <v>4075</v>
      </c>
      <c r="B4537" s="102" t="s">
        <v>4126</v>
      </c>
      <c r="C4537" s="102" t="s">
        <v>3654</v>
      </c>
      <c r="D4537" s="102" t="s">
        <v>2795</v>
      </c>
      <c r="E4537" s="103">
        <v>31</v>
      </c>
      <c r="F4537" s="104" t="s">
        <v>44</v>
      </c>
      <c r="G4537" s="106"/>
      <c r="H4537" s="76" t="s">
        <v>1</v>
      </c>
      <c r="I4537" s="105"/>
      <c r="K4537" s="140" t="str">
        <f t="shared" si="213"/>
        <v>社政業務-社會福利-推行老人福利-獎補助費-對國內團體之捐助</v>
      </c>
      <c r="L4537" s="140" t="str">
        <f t="shared" si="214"/>
        <v>建立社區照顧關懷據點之開辦設施設備費-經常門</v>
      </c>
      <c r="M4537" s="40" t="str">
        <f t="shared" si="215"/>
        <v>臺中市成功愛心關懷協會</v>
      </c>
    </row>
    <row r="4538" spans="1:13" ht="93.75">
      <c r="A4538" s="102" t="s">
        <v>4075</v>
      </c>
      <c r="B4538" s="102" t="s">
        <v>4168</v>
      </c>
      <c r="C4538" s="102" t="s">
        <v>784</v>
      </c>
      <c r="D4538" s="102" t="s">
        <v>2795</v>
      </c>
      <c r="E4538" s="103">
        <v>36</v>
      </c>
      <c r="F4538" s="104" t="s">
        <v>44</v>
      </c>
      <c r="G4538" s="106"/>
      <c r="H4538" s="76" t="s">
        <v>1</v>
      </c>
      <c r="I4538" s="105"/>
      <c r="K4538" s="140" t="str">
        <f t="shared" si="213"/>
        <v>社政業務-社會福利-推行老人福利-獎補助費-對國內團體之捐助</v>
      </c>
      <c r="L4538" s="140" t="str">
        <f t="shared" si="214"/>
        <v>建立社區照顧關懷據點並設置巷弄長照站之預防及延緩失能照護計畫-第三期</v>
      </c>
      <c r="M4538" s="40" t="str">
        <f t="shared" si="215"/>
        <v>臺中市大甲區日南社區發展協會</v>
      </c>
    </row>
    <row r="4539" spans="1:13" ht="56.25">
      <c r="A4539" s="102" t="s">
        <v>4075</v>
      </c>
      <c r="B4539" s="102" t="s">
        <v>4169</v>
      </c>
      <c r="C4539" s="102" t="s">
        <v>3059</v>
      </c>
      <c r="D4539" s="102" t="s">
        <v>2795</v>
      </c>
      <c r="E4539" s="103">
        <v>30</v>
      </c>
      <c r="F4539" s="104" t="s">
        <v>44</v>
      </c>
      <c r="G4539" s="106"/>
      <c r="H4539" s="76" t="s">
        <v>1</v>
      </c>
      <c r="I4539" s="105"/>
      <c r="K4539" s="140" t="str">
        <f t="shared" si="213"/>
        <v>社政業務-社會福利-推行老人福利-獎補助費-對國內團體之捐助</v>
      </c>
      <c r="L4539" s="140" t="str">
        <f t="shared" si="214"/>
        <v>社區照顧關懷據點整合性補助計畫-「據點觀摩案」</v>
      </c>
      <c r="M4539" s="40" t="str">
        <f t="shared" si="215"/>
        <v>財團法人天主教聖母聖心修女會</v>
      </c>
    </row>
    <row r="4540" spans="1:13" ht="56.25">
      <c r="A4540" s="102" t="s">
        <v>4075</v>
      </c>
      <c r="B4540" s="102" t="s">
        <v>4088</v>
      </c>
      <c r="C4540" s="102" t="s">
        <v>3792</v>
      </c>
      <c r="D4540" s="102" t="s">
        <v>2795</v>
      </c>
      <c r="E4540" s="103">
        <v>42</v>
      </c>
      <c r="F4540" s="104" t="s">
        <v>44</v>
      </c>
      <c r="G4540" s="106"/>
      <c r="H4540" s="76" t="s">
        <v>1</v>
      </c>
      <c r="I4540" s="105"/>
      <c r="K4540" s="140" t="str">
        <f t="shared" si="213"/>
        <v>社政業務-社會福利-推行老人福利-獎補助費-對國內團體之捐助</v>
      </c>
      <c r="L4540" s="140" t="str">
        <f t="shared" si="214"/>
        <v>建立社區照顧關懷據點之充實設施設備費用-經常門</v>
      </c>
      <c r="M4540" s="40" t="str">
        <f t="shared" si="215"/>
        <v>臺中市外埔區安定關懷協進會</v>
      </c>
    </row>
    <row r="4541" spans="1:13" ht="75">
      <c r="A4541" s="102" t="s">
        <v>4075</v>
      </c>
      <c r="B4541" s="102" t="s">
        <v>4086</v>
      </c>
      <c r="C4541" s="102" t="s">
        <v>3949</v>
      </c>
      <c r="D4541" s="102" t="s">
        <v>2795</v>
      </c>
      <c r="E4541" s="103">
        <v>21</v>
      </c>
      <c r="F4541" s="104" t="s">
        <v>44</v>
      </c>
      <c r="G4541" s="106"/>
      <c r="H4541" s="76" t="s">
        <v>1</v>
      </c>
      <c r="I4541" s="105"/>
      <c r="K4541" s="140" t="str">
        <f t="shared" si="213"/>
        <v>社政業務-社會福利-推行老人福利-獎補助費-對國內團體之捐助</v>
      </c>
      <c r="L4541" s="140" t="str">
        <f t="shared" si="214"/>
        <v>建立社區照顧關懷據點並設置巷弄長照站之充實設施設備費用-經常門</v>
      </c>
      <c r="M4541" s="40" t="str">
        <f t="shared" si="215"/>
        <v>臺中市北區育德社區發展協會謝文聰</v>
      </c>
    </row>
    <row r="4542" spans="1:13" ht="75">
      <c r="A4542" s="102" t="s">
        <v>4075</v>
      </c>
      <c r="B4542" s="102" t="s">
        <v>4086</v>
      </c>
      <c r="C4542" s="102" t="s">
        <v>4170</v>
      </c>
      <c r="D4542" s="102" t="s">
        <v>2795</v>
      </c>
      <c r="E4542" s="65">
        <v>11</v>
      </c>
      <c r="F4542" s="104" t="s">
        <v>44</v>
      </c>
      <c r="G4542" s="106"/>
      <c r="H4542" s="76" t="s">
        <v>1</v>
      </c>
      <c r="I4542" s="105"/>
      <c r="K4542" s="140" t="str">
        <f t="shared" si="213"/>
        <v>社政業務-社會福利-推行老人福利-獎補助費-對國內團體之捐助</v>
      </c>
      <c r="L4542" s="140" t="str">
        <f t="shared" si="214"/>
        <v>建立社區照顧關懷據點並設置巷弄長照站之充實設施設備費用-經常門</v>
      </c>
      <c r="M4542" s="40" t="str">
        <f t="shared" si="215"/>
        <v>台中市北區錦平社區發展協會</v>
      </c>
    </row>
    <row r="4543" spans="1:13" ht="75">
      <c r="A4543" s="102" t="s">
        <v>4075</v>
      </c>
      <c r="B4543" s="102" t="s">
        <v>4086</v>
      </c>
      <c r="C4543" s="102" t="s">
        <v>4171</v>
      </c>
      <c r="D4543" s="102" t="s">
        <v>2795</v>
      </c>
      <c r="E4543" s="103">
        <v>18</v>
      </c>
      <c r="F4543" s="104" t="s">
        <v>44</v>
      </c>
      <c r="G4543" s="106"/>
      <c r="H4543" s="76" t="s">
        <v>1</v>
      </c>
      <c r="I4543" s="105"/>
      <c r="K4543" s="140" t="str">
        <f t="shared" si="213"/>
        <v>社政業務-社會福利-推行老人福利-獎補助費-對國內團體之捐助</v>
      </c>
      <c r="L4543" s="140" t="str">
        <f t="shared" si="214"/>
        <v>建立社區照顧關懷據點並設置巷弄長照站之充實設施設備費用-經常門</v>
      </c>
      <c r="M4543" s="40" t="str">
        <f t="shared" si="215"/>
        <v>臺中市邱厝慈善協會周品萱</v>
      </c>
    </row>
    <row r="4544" spans="1:13" ht="56.25">
      <c r="A4544" s="102" t="s">
        <v>4075</v>
      </c>
      <c r="B4544" s="102" t="s">
        <v>4172</v>
      </c>
      <c r="C4544" s="102" t="s">
        <v>3110</v>
      </c>
      <c r="D4544" s="102" t="s">
        <v>2795</v>
      </c>
      <c r="E4544" s="103">
        <v>5</v>
      </c>
      <c r="F4544" s="104" t="s">
        <v>44</v>
      </c>
      <c r="G4544" s="106"/>
      <c r="H4544" s="76" t="s">
        <v>1</v>
      </c>
      <c r="I4544" s="105"/>
      <c r="K4544" s="140" t="str">
        <f t="shared" si="213"/>
        <v>社政業務-社會福利-推行老人福利-獎補助費-對國內團體之捐助</v>
      </c>
      <c r="L4544" s="140" t="str">
        <f t="shared" si="214"/>
        <v>建立社區照顧關懷據點並設置巷弄長照站之租金水電</v>
      </c>
      <c r="M4544" s="40" t="str">
        <f t="shared" si="215"/>
        <v>臺中市弘馨社會福利關懷協會</v>
      </c>
    </row>
    <row r="4545" spans="1:13" ht="56.25">
      <c r="A4545" s="102" t="s">
        <v>4075</v>
      </c>
      <c r="B4545" s="102" t="s">
        <v>4172</v>
      </c>
      <c r="C4545" s="102" t="s">
        <v>3110</v>
      </c>
      <c r="D4545" s="102" t="s">
        <v>2795</v>
      </c>
      <c r="E4545" s="103">
        <v>14</v>
      </c>
      <c r="F4545" s="104" t="s">
        <v>44</v>
      </c>
      <c r="G4545" s="106"/>
      <c r="H4545" s="76" t="s">
        <v>1</v>
      </c>
      <c r="I4545" s="105"/>
      <c r="K4545" s="140" t="str">
        <f t="shared" si="213"/>
        <v>社政業務-社會福利-推行老人福利-獎補助費-對國內團體之捐助</v>
      </c>
      <c r="L4545" s="140" t="str">
        <f t="shared" si="214"/>
        <v>建立社區照顧關懷據點並設置巷弄長照站之租金水電</v>
      </c>
      <c r="M4545" s="40" t="str">
        <f t="shared" si="215"/>
        <v>臺中市弘馨社會福利關懷協會</v>
      </c>
    </row>
    <row r="4546" spans="1:13" ht="56.25">
      <c r="A4546" s="102" t="s">
        <v>4075</v>
      </c>
      <c r="B4546" s="102" t="s">
        <v>4084</v>
      </c>
      <c r="C4546" s="102" t="s">
        <v>3186</v>
      </c>
      <c r="D4546" s="102" t="s">
        <v>2795</v>
      </c>
      <c r="E4546" s="103">
        <v>323</v>
      </c>
      <c r="F4546" s="104" t="s">
        <v>44</v>
      </c>
      <c r="G4546" s="106"/>
      <c r="H4546" s="76" t="s">
        <v>1</v>
      </c>
      <c r="I4546" s="105"/>
      <c r="K4546" s="140" t="str">
        <f t="shared" si="213"/>
        <v>社政業務-社會福利-推行老人福利-獎補助費-對國內團體之捐助</v>
      </c>
      <c r="L4546" s="140" t="str">
        <f t="shared" si="214"/>
        <v>建立社區照顧關懷據點並設置巷弄長照站</v>
      </c>
      <c r="M4546" s="40" t="str">
        <f t="shared" si="215"/>
        <v>社團法人臺中市沐風60長者之愛關懷協會</v>
      </c>
    </row>
    <row r="4547" spans="1:13" ht="56.25">
      <c r="A4547" s="102" t="s">
        <v>4075</v>
      </c>
      <c r="B4547" s="102" t="s">
        <v>4167</v>
      </c>
      <c r="C4547" s="102" t="s">
        <v>3134</v>
      </c>
      <c r="D4547" s="102" t="s">
        <v>2795</v>
      </c>
      <c r="E4547" s="103">
        <v>80</v>
      </c>
      <c r="F4547" s="104" t="s">
        <v>44</v>
      </c>
      <c r="G4547" s="106"/>
      <c r="H4547" s="76" t="s">
        <v>1</v>
      </c>
      <c r="I4547" s="105"/>
      <c r="K4547" s="140" t="str">
        <f t="shared" si="213"/>
        <v>社政業務-社會福利-推行老人福利-獎補助費-對國內團體之捐助</v>
      </c>
      <c r="L4547" s="140" t="str">
        <f t="shared" si="214"/>
        <v>建立社區照顧關懷據點之開辦設施設備費-資本門</v>
      </c>
      <c r="M4547" s="40" t="str">
        <f t="shared" si="215"/>
        <v>臺中市正緣文教慈善會</v>
      </c>
    </row>
    <row r="4548" spans="1:13" ht="56.25">
      <c r="A4548" s="102" t="s">
        <v>4075</v>
      </c>
      <c r="B4548" s="102" t="s">
        <v>4126</v>
      </c>
      <c r="C4548" s="102" t="s">
        <v>3134</v>
      </c>
      <c r="D4548" s="102" t="s">
        <v>2795</v>
      </c>
      <c r="E4548" s="103">
        <v>20</v>
      </c>
      <c r="F4548" s="104" t="s">
        <v>44</v>
      </c>
      <c r="G4548" s="106"/>
      <c r="H4548" s="76" t="s">
        <v>1</v>
      </c>
      <c r="I4548" s="105"/>
      <c r="K4548" s="140" t="str">
        <f t="shared" ref="K4548:K4611" si="216">A4548</f>
        <v>社政業務-社會福利-推行老人福利-獎補助費-對國內團體之捐助</v>
      </c>
      <c r="L4548" s="140" t="str">
        <f t="shared" ref="L4548:L4611" si="217">B4548</f>
        <v>建立社區照顧關懷據點之開辦設施設備費-經常門</v>
      </c>
      <c r="M4548" s="40" t="str">
        <f t="shared" ref="M4548:M4611" si="218">C4548</f>
        <v>臺中市正緣文教慈善會</v>
      </c>
    </row>
    <row r="4549" spans="1:13" ht="56.25">
      <c r="A4549" s="102" t="s">
        <v>4075</v>
      </c>
      <c r="B4549" s="102" t="s">
        <v>4167</v>
      </c>
      <c r="C4549" s="102" t="s">
        <v>4146</v>
      </c>
      <c r="D4549" s="102" t="s">
        <v>2795</v>
      </c>
      <c r="E4549" s="103">
        <v>48</v>
      </c>
      <c r="F4549" s="104" t="s">
        <v>44</v>
      </c>
      <c r="G4549" s="106"/>
      <c r="H4549" s="76" t="s">
        <v>1</v>
      </c>
      <c r="I4549" s="105"/>
      <c r="K4549" s="140" t="str">
        <f t="shared" si="216"/>
        <v>社政業務-社會福利-推行老人福利-獎補助費-對國內團體之捐助</v>
      </c>
      <c r="L4549" s="140" t="str">
        <f t="shared" si="217"/>
        <v>建立社區照顧關懷據點之開辦設施設備費-資本門</v>
      </c>
      <c r="M4549" s="40" t="str">
        <f t="shared" si="218"/>
        <v>財團法人一貫道崇正基金會</v>
      </c>
    </row>
    <row r="4550" spans="1:13" ht="56.25">
      <c r="A4550" s="102" t="s">
        <v>4075</v>
      </c>
      <c r="B4550" s="102" t="s">
        <v>4126</v>
      </c>
      <c r="C4550" s="102" t="s">
        <v>4146</v>
      </c>
      <c r="D4550" s="102" t="s">
        <v>2795</v>
      </c>
      <c r="E4550" s="103">
        <v>2</v>
      </c>
      <c r="F4550" s="104" t="s">
        <v>44</v>
      </c>
      <c r="G4550" s="106"/>
      <c r="H4550" s="76" t="s">
        <v>1</v>
      </c>
      <c r="I4550" s="105"/>
      <c r="K4550" s="140" t="str">
        <f t="shared" si="216"/>
        <v>社政業務-社會福利-推行老人福利-獎補助費-對國內團體之捐助</v>
      </c>
      <c r="L4550" s="140" t="str">
        <f t="shared" si="217"/>
        <v>建立社區照顧關懷據點之開辦設施設備費-經常門</v>
      </c>
      <c r="M4550" s="40" t="str">
        <f t="shared" si="218"/>
        <v>財團法人一貫道崇正基金會</v>
      </c>
    </row>
    <row r="4551" spans="1:13" ht="56.25">
      <c r="A4551" s="102" t="s">
        <v>4075</v>
      </c>
      <c r="B4551" s="102" t="s">
        <v>4084</v>
      </c>
      <c r="C4551" s="102" t="s">
        <v>3935</v>
      </c>
      <c r="D4551" s="102" t="s">
        <v>2795</v>
      </c>
      <c r="E4551" s="103">
        <v>65</v>
      </c>
      <c r="F4551" s="104" t="s">
        <v>44</v>
      </c>
      <c r="G4551" s="106"/>
      <c r="H4551" s="76" t="s">
        <v>1</v>
      </c>
      <c r="I4551" s="105"/>
      <c r="K4551" s="140" t="str">
        <f t="shared" si="216"/>
        <v>社政業務-社會福利-推行老人福利-獎補助費-對國內團體之捐助</v>
      </c>
      <c r="L4551" s="140" t="str">
        <f t="shared" si="217"/>
        <v>建立社區照顧關懷據點並設置巷弄長照站</v>
      </c>
      <c r="M4551" s="40" t="str">
        <f t="shared" si="218"/>
        <v>財團法人中華基督教浸信宣道會台中教會</v>
      </c>
    </row>
    <row r="4552" spans="1:13" ht="56.25">
      <c r="A4552" s="102" t="s">
        <v>4075</v>
      </c>
      <c r="B4552" s="102" t="s">
        <v>4084</v>
      </c>
      <c r="C4552" s="102" t="s">
        <v>3694</v>
      </c>
      <c r="D4552" s="102" t="s">
        <v>2795</v>
      </c>
      <c r="E4552" s="103">
        <v>36</v>
      </c>
      <c r="F4552" s="104" t="s">
        <v>44</v>
      </c>
      <c r="G4552" s="106"/>
      <c r="H4552" s="76" t="s">
        <v>1</v>
      </c>
      <c r="I4552" s="105"/>
      <c r="K4552" s="140" t="str">
        <f t="shared" si="216"/>
        <v>社政業務-社會福利-推行老人福利-獎補助費-對國內團體之捐助</v>
      </c>
      <c r="L4552" s="140" t="str">
        <f t="shared" si="217"/>
        <v>建立社區照顧關懷據點並設置巷弄長照站</v>
      </c>
      <c r="M4552" s="40" t="str">
        <f t="shared" si="218"/>
        <v>社團法人台中市惠來關懷服務協會</v>
      </c>
    </row>
    <row r="4553" spans="1:13" ht="56.25">
      <c r="A4553" s="102" t="s">
        <v>4075</v>
      </c>
      <c r="B4553" s="102" t="s">
        <v>4084</v>
      </c>
      <c r="C4553" s="102" t="s">
        <v>3694</v>
      </c>
      <c r="D4553" s="102" t="s">
        <v>2795</v>
      </c>
      <c r="E4553" s="103">
        <v>30</v>
      </c>
      <c r="F4553" s="104" t="s">
        <v>44</v>
      </c>
      <c r="G4553" s="106"/>
      <c r="H4553" s="76" t="s">
        <v>1</v>
      </c>
      <c r="I4553" s="105"/>
      <c r="K4553" s="140" t="str">
        <f t="shared" si="216"/>
        <v>社政業務-社會福利-推行老人福利-獎補助費-對國內團體之捐助</v>
      </c>
      <c r="L4553" s="140" t="str">
        <f t="shared" si="217"/>
        <v>建立社區照顧關懷據點並設置巷弄長照站</v>
      </c>
      <c r="M4553" s="40" t="str">
        <f t="shared" si="218"/>
        <v>社團法人台中市惠來關懷服務協會</v>
      </c>
    </row>
    <row r="4554" spans="1:13" ht="56.25">
      <c r="A4554" s="102" t="s">
        <v>4075</v>
      </c>
      <c r="B4554" s="102" t="s">
        <v>4084</v>
      </c>
      <c r="C4554" s="102" t="s">
        <v>3605</v>
      </c>
      <c r="D4554" s="102" t="s">
        <v>2795</v>
      </c>
      <c r="E4554" s="103">
        <v>36</v>
      </c>
      <c r="F4554" s="104" t="s">
        <v>44</v>
      </c>
      <c r="G4554" s="106"/>
      <c r="H4554" s="76" t="s">
        <v>1</v>
      </c>
      <c r="I4554" s="105"/>
      <c r="K4554" s="140" t="str">
        <f t="shared" si="216"/>
        <v>社政業務-社會福利-推行老人福利-獎補助費-對國內團體之捐助</v>
      </c>
      <c r="L4554" s="140" t="str">
        <f t="shared" si="217"/>
        <v>建立社區照顧關懷據點並設置巷弄長照站</v>
      </c>
      <c r="M4554" s="40" t="str">
        <f t="shared" si="218"/>
        <v>臺中市潭子區家福健康促進協會</v>
      </c>
    </row>
    <row r="4555" spans="1:13" ht="56.25">
      <c r="A4555" s="102" t="s">
        <v>4075</v>
      </c>
      <c r="B4555" s="102" t="s">
        <v>4084</v>
      </c>
      <c r="C4555" s="102" t="s">
        <v>4173</v>
      </c>
      <c r="D4555" s="102" t="s">
        <v>2795</v>
      </c>
      <c r="E4555" s="103">
        <v>72</v>
      </c>
      <c r="F4555" s="104" t="s">
        <v>44</v>
      </c>
      <c r="G4555" s="106"/>
      <c r="H4555" s="76" t="s">
        <v>1</v>
      </c>
      <c r="I4555" s="105"/>
      <c r="K4555" s="140" t="str">
        <f t="shared" si="216"/>
        <v>社政業務-社會福利-推行老人福利-獎補助費-對國內團體之捐助</v>
      </c>
      <c r="L4555" s="140" t="str">
        <f t="shared" si="217"/>
        <v>建立社區照顧關懷據點並設置巷弄長照站</v>
      </c>
      <c r="M4555" s="40" t="str">
        <f t="shared" si="218"/>
        <v>臺中市沙鹿區南勢社區發展協會</v>
      </c>
    </row>
    <row r="4556" spans="1:13" ht="56.25">
      <c r="A4556" s="102" t="s">
        <v>4075</v>
      </c>
      <c r="B4556" s="102" t="s">
        <v>4084</v>
      </c>
      <c r="C4556" s="102" t="s">
        <v>3710</v>
      </c>
      <c r="D4556" s="102" t="s">
        <v>2795</v>
      </c>
      <c r="E4556" s="103">
        <v>10</v>
      </c>
      <c r="F4556" s="104" t="s">
        <v>44</v>
      </c>
      <c r="G4556" s="106"/>
      <c r="H4556" s="76" t="s">
        <v>1</v>
      </c>
      <c r="I4556" s="105"/>
      <c r="K4556" s="140" t="str">
        <f t="shared" si="216"/>
        <v>社政業務-社會福利-推行老人福利-獎補助費-對國內團體之捐助</v>
      </c>
      <c r="L4556" s="140" t="str">
        <f t="shared" si="217"/>
        <v>建立社區照顧關懷據點並設置巷弄長照站</v>
      </c>
      <c r="M4556" s="40" t="str">
        <f t="shared" si="218"/>
        <v>臺中市北屯區(庄-土+部)子社區發展協會</v>
      </c>
    </row>
    <row r="4557" spans="1:13" ht="56.25">
      <c r="A4557" s="102" t="s">
        <v>4075</v>
      </c>
      <c r="B4557" s="102" t="s">
        <v>4090</v>
      </c>
      <c r="C4557" s="102" t="s">
        <v>3691</v>
      </c>
      <c r="D4557" s="102" t="s">
        <v>2795</v>
      </c>
      <c r="E4557" s="103">
        <v>36</v>
      </c>
      <c r="F4557" s="104" t="s">
        <v>44</v>
      </c>
      <c r="G4557" s="106"/>
      <c r="H4557" s="76" t="s">
        <v>1</v>
      </c>
      <c r="I4557" s="105"/>
      <c r="K4557" s="140" t="str">
        <f t="shared" si="216"/>
        <v>社政業務-社會福利-推行老人福利-獎補助費-對國內團體之捐助</v>
      </c>
      <c r="L4557" s="140" t="str">
        <f t="shared" si="217"/>
        <v>建立社區照顧關懷據點</v>
      </c>
      <c r="M4557" s="40" t="str">
        <f t="shared" si="218"/>
        <v>臺中市大肚區萬興社區發展協會</v>
      </c>
    </row>
    <row r="4558" spans="1:13" ht="56.25">
      <c r="A4558" s="102" t="s">
        <v>4075</v>
      </c>
      <c r="B4558" s="102" t="s">
        <v>4090</v>
      </c>
      <c r="C4558" s="102" t="s">
        <v>2837</v>
      </c>
      <c r="D4558" s="102" t="s">
        <v>2795</v>
      </c>
      <c r="E4558" s="103">
        <v>36</v>
      </c>
      <c r="F4558" s="104" t="s">
        <v>44</v>
      </c>
      <c r="G4558" s="106"/>
      <c r="H4558" s="76" t="s">
        <v>1</v>
      </c>
      <c r="I4558" s="105"/>
      <c r="K4558" s="140" t="str">
        <f t="shared" si="216"/>
        <v>社政業務-社會福利-推行老人福利-獎補助費-對國內團體之捐助</v>
      </c>
      <c r="L4558" s="140" t="str">
        <f t="shared" si="217"/>
        <v>建立社區照顧關懷據點</v>
      </c>
      <c r="M4558" s="40" t="str">
        <f t="shared" si="218"/>
        <v>社團法人臺中市好伴照顧協會</v>
      </c>
    </row>
    <row r="4559" spans="1:13" ht="56.25">
      <c r="A4559" s="102" t="s">
        <v>4075</v>
      </c>
      <c r="B4559" s="102" t="s">
        <v>4091</v>
      </c>
      <c r="C4559" s="102" t="s">
        <v>3665</v>
      </c>
      <c r="D4559" s="102" t="s">
        <v>2795</v>
      </c>
      <c r="E4559" s="103">
        <v>36</v>
      </c>
      <c r="F4559" s="104" t="s">
        <v>44</v>
      </c>
      <c r="G4559" s="106"/>
      <c r="H4559" s="76" t="s">
        <v>1</v>
      </c>
      <c r="I4559" s="105"/>
      <c r="K4559" s="140" t="str">
        <f t="shared" si="216"/>
        <v>社政業務-社會福利-推行老人福利-獎補助費-對國內團體之捐助</v>
      </c>
      <c r="L4559" s="140" t="str">
        <f t="shared" si="217"/>
        <v>建立社區照顧關懷據點並設置巷弄站長照站</v>
      </c>
      <c r="M4559" s="40" t="str">
        <f t="shared" si="218"/>
        <v>臺中市烏日區仁德社區發展協會</v>
      </c>
    </row>
    <row r="4560" spans="1:13" ht="56.25">
      <c r="A4560" s="102" t="s">
        <v>4075</v>
      </c>
      <c r="B4560" s="102" t="s">
        <v>4091</v>
      </c>
      <c r="C4560" s="102" t="s">
        <v>3594</v>
      </c>
      <c r="D4560" s="102" t="s">
        <v>2795</v>
      </c>
      <c r="E4560" s="103">
        <v>36</v>
      </c>
      <c r="F4560" s="104" t="s">
        <v>44</v>
      </c>
      <c r="G4560" s="106"/>
      <c r="H4560" s="76" t="s">
        <v>1</v>
      </c>
      <c r="I4560" s="105"/>
      <c r="K4560" s="140" t="str">
        <f t="shared" si="216"/>
        <v>社政業務-社會福利-推行老人福利-獎補助費-對國內團體之捐助</v>
      </c>
      <c r="L4560" s="140" t="str">
        <f t="shared" si="217"/>
        <v>建立社區照顧關懷據點並設置巷弄站長照站</v>
      </c>
      <c r="M4560" s="40" t="str">
        <f t="shared" si="218"/>
        <v>溪壩社區照顧關懷站</v>
      </c>
    </row>
    <row r="4561" spans="1:13" ht="56.25">
      <c r="A4561" s="102" t="s">
        <v>4075</v>
      </c>
      <c r="B4561" s="102" t="s">
        <v>4084</v>
      </c>
      <c r="C4561" s="102" t="s">
        <v>3226</v>
      </c>
      <c r="D4561" s="102" t="s">
        <v>2795</v>
      </c>
      <c r="E4561" s="103">
        <v>36</v>
      </c>
      <c r="F4561" s="104" t="s">
        <v>44</v>
      </c>
      <c r="G4561" s="106"/>
      <c r="H4561" s="76" t="s">
        <v>1</v>
      </c>
      <c r="I4561" s="105"/>
      <c r="K4561" s="140" t="str">
        <f t="shared" si="216"/>
        <v>社政業務-社會福利-推行老人福利-獎補助費-對國內團體之捐助</v>
      </c>
      <c r="L4561" s="140" t="str">
        <f t="shared" si="217"/>
        <v>建立社區照顧關懷據點並設置巷弄長照站</v>
      </c>
      <c r="M4561" s="40" t="str">
        <f t="shared" si="218"/>
        <v>臺中市后里區墩東社區發展協會</v>
      </c>
    </row>
    <row r="4562" spans="1:13" ht="56.25">
      <c r="A4562" s="102" t="s">
        <v>4075</v>
      </c>
      <c r="B4562" s="102" t="s">
        <v>4084</v>
      </c>
      <c r="C4562" s="102" t="s">
        <v>3153</v>
      </c>
      <c r="D4562" s="102" t="s">
        <v>2795</v>
      </c>
      <c r="E4562" s="103">
        <v>10</v>
      </c>
      <c r="F4562" s="104" t="s">
        <v>44</v>
      </c>
      <c r="G4562" s="106"/>
      <c r="H4562" s="76" t="s">
        <v>1</v>
      </c>
      <c r="I4562" s="105"/>
      <c r="K4562" s="140" t="str">
        <f t="shared" si="216"/>
        <v>社政業務-社會福利-推行老人福利-獎補助費-對國內團體之捐助</v>
      </c>
      <c r="L4562" s="140" t="str">
        <f t="shared" si="217"/>
        <v>建立社區照顧關懷據點並設置巷弄長照站</v>
      </c>
      <c r="M4562" s="40" t="str">
        <f t="shared" si="218"/>
        <v>臺中市豐原區豐田社區發展協會</v>
      </c>
    </row>
    <row r="4563" spans="1:13" ht="56.25">
      <c r="A4563" s="102" t="s">
        <v>4075</v>
      </c>
      <c r="B4563" s="102" t="s">
        <v>4084</v>
      </c>
      <c r="C4563" s="102" t="s">
        <v>3153</v>
      </c>
      <c r="D4563" s="102" t="s">
        <v>2795</v>
      </c>
      <c r="E4563" s="103">
        <v>36</v>
      </c>
      <c r="F4563" s="104" t="s">
        <v>44</v>
      </c>
      <c r="G4563" s="106"/>
      <c r="H4563" s="76" t="s">
        <v>1</v>
      </c>
      <c r="I4563" s="105"/>
      <c r="K4563" s="140" t="str">
        <f t="shared" si="216"/>
        <v>社政業務-社會福利-推行老人福利-獎補助費-對國內團體之捐助</v>
      </c>
      <c r="L4563" s="140" t="str">
        <f t="shared" si="217"/>
        <v>建立社區照顧關懷據點並設置巷弄長照站</v>
      </c>
      <c r="M4563" s="40" t="str">
        <f t="shared" si="218"/>
        <v>臺中市豐原區豐田社區發展協會</v>
      </c>
    </row>
    <row r="4564" spans="1:13" ht="56.25">
      <c r="A4564" s="102" t="s">
        <v>4075</v>
      </c>
      <c r="B4564" s="102" t="s">
        <v>4084</v>
      </c>
      <c r="C4564" s="102" t="s">
        <v>3154</v>
      </c>
      <c r="D4564" s="102" t="s">
        <v>2795</v>
      </c>
      <c r="E4564" s="103">
        <v>30</v>
      </c>
      <c r="F4564" s="104" t="s">
        <v>44</v>
      </c>
      <c r="G4564" s="106"/>
      <c r="H4564" s="76" t="s">
        <v>1</v>
      </c>
      <c r="I4564" s="105"/>
      <c r="K4564" s="140" t="str">
        <f t="shared" si="216"/>
        <v>社政業務-社會福利-推行老人福利-獎補助費-對國內團體之捐助</v>
      </c>
      <c r="L4564" s="140" t="str">
        <f t="shared" si="217"/>
        <v>建立社區照顧關懷據點並設置巷弄長照站</v>
      </c>
      <c r="M4564" s="40" t="str">
        <f t="shared" si="218"/>
        <v>社團法人中華民國紫宸運動文教協會</v>
      </c>
    </row>
    <row r="4565" spans="1:13" ht="56.25">
      <c r="A4565" s="102" t="s">
        <v>4075</v>
      </c>
      <c r="B4565" s="102" t="s">
        <v>4084</v>
      </c>
      <c r="C4565" s="102" t="s">
        <v>3246</v>
      </c>
      <c r="D4565" s="102" t="s">
        <v>2795</v>
      </c>
      <c r="E4565" s="103">
        <v>36</v>
      </c>
      <c r="F4565" s="104" t="s">
        <v>44</v>
      </c>
      <c r="G4565" s="106"/>
      <c r="H4565" s="76" t="s">
        <v>1</v>
      </c>
      <c r="I4565" s="105"/>
      <c r="K4565" s="140" t="str">
        <f t="shared" si="216"/>
        <v>社政業務-社會福利-推行老人福利-獎補助費-對國內團體之捐助</v>
      </c>
      <c r="L4565" s="140" t="str">
        <f t="shared" si="217"/>
        <v>建立社區照顧關懷據點並設置巷弄長照站</v>
      </c>
      <c r="M4565" s="40" t="str">
        <f t="shared" si="218"/>
        <v>臺中市豐原區圳寮社區發展協會</v>
      </c>
    </row>
    <row r="4566" spans="1:13" ht="56.25">
      <c r="A4566" s="102" t="s">
        <v>4075</v>
      </c>
      <c r="B4566" s="102" t="s">
        <v>4084</v>
      </c>
      <c r="C4566" s="102" t="s">
        <v>3136</v>
      </c>
      <c r="D4566" s="102" t="s">
        <v>2795</v>
      </c>
      <c r="E4566" s="103">
        <v>36</v>
      </c>
      <c r="F4566" s="104" t="s">
        <v>44</v>
      </c>
      <c r="G4566" s="106"/>
      <c r="H4566" s="76" t="s">
        <v>1</v>
      </c>
      <c r="I4566" s="105"/>
      <c r="K4566" s="140" t="str">
        <f t="shared" si="216"/>
        <v>社政業務-社會福利-推行老人福利-獎補助費-對國內團體之捐助</v>
      </c>
      <c r="L4566" s="140" t="str">
        <f t="shared" si="217"/>
        <v>建立社區照顧關懷據點並設置巷弄長照站</v>
      </c>
      <c r="M4566" s="40" t="str">
        <f t="shared" si="218"/>
        <v>臺中市豐原區南村社區發展協會</v>
      </c>
    </row>
    <row r="4567" spans="1:13" ht="56.25">
      <c r="A4567" s="102" t="s">
        <v>4075</v>
      </c>
      <c r="B4567" s="102" t="s">
        <v>4091</v>
      </c>
      <c r="C4567" s="102" t="s">
        <v>3666</v>
      </c>
      <c r="D4567" s="102" t="s">
        <v>2795</v>
      </c>
      <c r="E4567" s="103">
        <v>25</v>
      </c>
      <c r="F4567" s="104" t="s">
        <v>44</v>
      </c>
      <c r="G4567" s="106"/>
      <c r="H4567" s="76" t="s">
        <v>1</v>
      </c>
      <c r="I4567" s="105"/>
      <c r="K4567" s="140" t="str">
        <f t="shared" si="216"/>
        <v>社政業務-社會福利-推行老人福利-獎補助費-對國內團體之捐助</v>
      </c>
      <c r="L4567" s="140" t="str">
        <f t="shared" si="217"/>
        <v>建立社區照顧關懷據點並設置巷弄站長照站</v>
      </c>
      <c r="M4567" s="40" t="str">
        <f t="shared" si="218"/>
        <v>財團法人臺中市私立童庭社會福利慈善事業基金會</v>
      </c>
    </row>
    <row r="4568" spans="1:13" ht="56.25">
      <c r="A4568" s="102" t="s">
        <v>4075</v>
      </c>
      <c r="B4568" s="102" t="s">
        <v>4084</v>
      </c>
      <c r="C4568" s="102" t="s">
        <v>3715</v>
      </c>
      <c r="D4568" s="102" t="s">
        <v>2795</v>
      </c>
      <c r="E4568" s="103">
        <v>36</v>
      </c>
      <c r="F4568" s="104" t="s">
        <v>44</v>
      </c>
      <c r="G4568" s="106"/>
      <c r="H4568" s="76" t="s">
        <v>1</v>
      </c>
      <c r="I4568" s="105"/>
      <c r="K4568" s="140" t="str">
        <f t="shared" si="216"/>
        <v>社政業務-社會福利-推行老人福利-獎補助費-對國內團體之捐助</v>
      </c>
      <c r="L4568" s="140" t="str">
        <f t="shared" si="217"/>
        <v>建立社區照顧關懷據點並設置巷弄長照站</v>
      </c>
      <c r="M4568" s="40" t="str">
        <f t="shared" si="218"/>
        <v>臺中市新社區馬力埔社區發展協會</v>
      </c>
    </row>
    <row r="4569" spans="1:13" ht="56.25">
      <c r="A4569" s="102" t="s">
        <v>4075</v>
      </c>
      <c r="B4569" s="102" t="s">
        <v>4084</v>
      </c>
      <c r="C4569" s="102" t="s">
        <v>3270</v>
      </c>
      <c r="D4569" s="102" t="s">
        <v>2795</v>
      </c>
      <c r="E4569" s="103">
        <v>36</v>
      </c>
      <c r="F4569" s="104" t="s">
        <v>44</v>
      </c>
      <c r="G4569" s="106"/>
      <c r="H4569" s="76" t="s">
        <v>1</v>
      </c>
      <c r="I4569" s="105"/>
      <c r="K4569" s="140" t="str">
        <f t="shared" si="216"/>
        <v>社政業務-社會福利-推行老人福利-獎補助費-對國內團體之捐助</v>
      </c>
      <c r="L4569" s="140" t="str">
        <f t="shared" si="217"/>
        <v>建立社區照顧關懷據點並設置巷弄長照站</v>
      </c>
      <c r="M4569" s="40" t="str">
        <f t="shared" si="218"/>
        <v>臺中市新社區大南社區發展協會</v>
      </c>
    </row>
    <row r="4570" spans="1:13" ht="56.25">
      <c r="A4570" s="102" t="s">
        <v>4075</v>
      </c>
      <c r="B4570" s="102" t="s">
        <v>4084</v>
      </c>
      <c r="C4570" s="102" t="s">
        <v>3515</v>
      </c>
      <c r="D4570" s="102" t="s">
        <v>2795</v>
      </c>
      <c r="E4570" s="103">
        <v>36</v>
      </c>
      <c r="F4570" s="104" t="s">
        <v>44</v>
      </c>
      <c r="G4570" s="106"/>
      <c r="H4570" s="76" t="s">
        <v>1</v>
      </c>
      <c r="I4570" s="105"/>
      <c r="K4570" s="140" t="str">
        <f t="shared" si="216"/>
        <v>社政業務-社會福利-推行老人福利-獎補助費-對國內團體之捐助</v>
      </c>
      <c r="L4570" s="140" t="str">
        <f t="shared" si="217"/>
        <v>建立社區照顧關懷據點並設置巷弄長照站</v>
      </c>
      <c r="M4570" s="40" t="str">
        <f t="shared" si="218"/>
        <v>臺中市沙鹿區公明社區發展協會</v>
      </c>
    </row>
    <row r="4571" spans="1:13" ht="56.25">
      <c r="A4571" s="102" t="s">
        <v>4075</v>
      </c>
      <c r="B4571" s="102" t="s">
        <v>4084</v>
      </c>
      <c r="C4571" s="102" t="s">
        <v>3158</v>
      </c>
      <c r="D4571" s="102" t="s">
        <v>2795</v>
      </c>
      <c r="E4571" s="103">
        <v>36</v>
      </c>
      <c r="F4571" s="104" t="s">
        <v>44</v>
      </c>
      <c r="G4571" s="106"/>
      <c r="H4571" s="76" t="s">
        <v>1</v>
      </c>
      <c r="I4571" s="105"/>
      <c r="K4571" s="140" t="str">
        <f t="shared" si="216"/>
        <v>社政業務-社會福利-推行老人福利-獎補助費-對國內團體之捐助</v>
      </c>
      <c r="L4571" s="140" t="str">
        <f t="shared" si="217"/>
        <v>建立社區照顧關懷據點並設置巷弄長照站</v>
      </c>
      <c r="M4571" s="40" t="str">
        <f t="shared" si="218"/>
        <v>財團法人臺中市私立哥尼流社會福利慈善事業基金會</v>
      </c>
    </row>
    <row r="4572" spans="1:13" ht="56.25">
      <c r="A4572" s="102" t="s">
        <v>4075</v>
      </c>
      <c r="B4572" s="102" t="s">
        <v>4084</v>
      </c>
      <c r="C4572" s="102" t="s">
        <v>3052</v>
      </c>
      <c r="D4572" s="102" t="s">
        <v>2795</v>
      </c>
      <c r="E4572" s="103">
        <v>30</v>
      </c>
      <c r="F4572" s="104" t="s">
        <v>44</v>
      </c>
      <c r="G4572" s="106"/>
      <c r="H4572" s="76" t="s">
        <v>1</v>
      </c>
      <c r="I4572" s="105"/>
      <c r="K4572" s="140" t="str">
        <f t="shared" si="216"/>
        <v>社政業務-社會福利-推行老人福利-獎補助費-對國內團體之捐助</v>
      </c>
      <c r="L4572" s="140" t="str">
        <f t="shared" si="217"/>
        <v>建立社區照顧關懷據點並設置巷弄長照站</v>
      </c>
      <c r="M4572" s="40" t="str">
        <f t="shared" si="218"/>
        <v>臺中市工學長青協進會</v>
      </c>
    </row>
    <row r="4573" spans="1:13" ht="56.25">
      <c r="A4573" s="102" t="s">
        <v>4075</v>
      </c>
      <c r="B4573" s="102" t="s">
        <v>4084</v>
      </c>
      <c r="C4573" s="102" t="s">
        <v>3139</v>
      </c>
      <c r="D4573" s="102" t="s">
        <v>2795</v>
      </c>
      <c r="E4573" s="103">
        <v>108</v>
      </c>
      <c r="F4573" s="104" t="s">
        <v>44</v>
      </c>
      <c r="G4573" s="106"/>
      <c r="H4573" s="76" t="s">
        <v>1</v>
      </c>
      <c r="I4573" s="105"/>
      <c r="K4573" s="140" t="str">
        <f t="shared" si="216"/>
        <v>社政業務-社會福利-推行老人福利-獎補助費-對國內團體之捐助</v>
      </c>
      <c r="L4573" s="140" t="str">
        <f t="shared" si="217"/>
        <v>建立社區照顧關懷據點並設置巷弄長照站</v>
      </c>
      <c r="M4573" s="40" t="str">
        <f t="shared" si="218"/>
        <v>財團法人天主教聖心基金會</v>
      </c>
    </row>
    <row r="4574" spans="1:13" ht="56.25">
      <c r="A4574" s="102" t="s">
        <v>4075</v>
      </c>
      <c r="B4574" s="102" t="s">
        <v>4084</v>
      </c>
      <c r="C4574" s="102" t="s">
        <v>3139</v>
      </c>
      <c r="D4574" s="102" t="s">
        <v>2795</v>
      </c>
      <c r="E4574" s="103">
        <v>10</v>
      </c>
      <c r="F4574" s="104" t="s">
        <v>44</v>
      </c>
      <c r="G4574" s="106"/>
      <c r="H4574" s="76" t="s">
        <v>1</v>
      </c>
      <c r="I4574" s="105"/>
      <c r="K4574" s="140" t="str">
        <f t="shared" si="216"/>
        <v>社政業務-社會福利-推行老人福利-獎補助費-對國內團體之捐助</v>
      </c>
      <c r="L4574" s="140" t="str">
        <f t="shared" si="217"/>
        <v>建立社區照顧關懷據點並設置巷弄長照站</v>
      </c>
      <c r="M4574" s="40" t="str">
        <f t="shared" si="218"/>
        <v>財團法人天主教聖心基金會</v>
      </c>
    </row>
    <row r="4575" spans="1:13" ht="75">
      <c r="A4575" s="102" t="s">
        <v>4075</v>
      </c>
      <c r="B4575" s="102" t="s">
        <v>4174</v>
      </c>
      <c r="C4575" s="102" t="s">
        <v>176</v>
      </c>
      <c r="D4575" s="102" t="s">
        <v>2795</v>
      </c>
      <c r="E4575" s="103">
        <v>20</v>
      </c>
      <c r="F4575" s="104" t="s">
        <v>44</v>
      </c>
      <c r="G4575" s="106"/>
      <c r="H4575" s="76" t="s">
        <v>1</v>
      </c>
      <c r="I4575" s="105"/>
      <c r="K4575" s="140" t="str">
        <f t="shared" si="216"/>
        <v>社政業務-社會福利-推行老人福利-獎補助費-對國內團體之捐助</v>
      </c>
      <c r="L4575" s="140" t="str">
        <f t="shared" si="217"/>
        <v>興農社區長壽俱樂部重陽敬老表揚活動暨宣導社區關懷據點</v>
      </c>
      <c r="M4575" s="40" t="str">
        <f t="shared" si="218"/>
        <v>臺中市梧棲區興農社區發展協會</v>
      </c>
    </row>
    <row r="4576" spans="1:13" ht="56.25">
      <c r="A4576" s="102" t="s">
        <v>4075</v>
      </c>
      <c r="B4576" s="102" t="s">
        <v>4084</v>
      </c>
      <c r="C4576" s="102" t="s">
        <v>3200</v>
      </c>
      <c r="D4576" s="102" t="s">
        <v>2795</v>
      </c>
      <c r="E4576" s="103">
        <v>36</v>
      </c>
      <c r="F4576" s="104" t="s">
        <v>44</v>
      </c>
      <c r="G4576" s="106"/>
      <c r="H4576" s="76" t="s">
        <v>1</v>
      </c>
      <c r="I4576" s="105"/>
      <c r="K4576" s="140" t="str">
        <f t="shared" si="216"/>
        <v>社政業務-社會福利-推行老人福利-獎補助費-對國內團體之捐助</v>
      </c>
      <c r="L4576" s="140" t="str">
        <f t="shared" si="217"/>
        <v>建立社區照顧關懷據點並設置巷弄長照站</v>
      </c>
      <c r="M4576" s="40" t="str">
        <f t="shared" si="218"/>
        <v>臺中市大甲區文曲社區發展協會</v>
      </c>
    </row>
    <row r="4577" spans="1:13" ht="56.25">
      <c r="A4577" s="102" t="s">
        <v>4075</v>
      </c>
      <c r="B4577" s="102" t="s">
        <v>4084</v>
      </c>
      <c r="C4577" s="102" t="s">
        <v>3597</v>
      </c>
      <c r="D4577" s="102" t="s">
        <v>2795</v>
      </c>
      <c r="E4577" s="103">
        <v>36</v>
      </c>
      <c r="F4577" s="104" t="s">
        <v>44</v>
      </c>
      <c r="G4577" s="106"/>
      <c r="H4577" s="76" t="s">
        <v>1</v>
      </c>
      <c r="I4577" s="105"/>
      <c r="K4577" s="140" t="str">
        <f t="shared" si="216"/>
        <v>社政業務-社會福利-推行老人福利-獎補助費-對國內團體之捐助</v>
      </c>
      <c r="L4577" s="140" t="str">
        <f t="shared" si="217"/>
        <v>建立社區照顧關懷據點並設置巷弄長照站</v>
      </c>
      <c r="M4577" s="40" t="str">
        <f t="shared" si="218"/>
        <v>臺中市大甲區中山社區發展協會</v>
      </c>
    </row>
    <row r="4578" spans="1:13" ht="56.25">
      <c r="A4578" s="102" t="s">
        <v>4075</v>
      </c>
      <c r="B4578" s="102" t="s">
        <v>4084</v>
      </c>
      <c r="C4578" s="102" t="s">
        <v>3188</v>
      </c>
      <c r="D4578" s="102" t="s">
        <v>2795</v>
      </c>
      <c r="E4578" s="103">
        <v>36</v>
      </c>
      <c r="F4578" s="104" t="s">
        <v>44</v>
      </c>
      <c r="G4578" s="106"/>
      <c r="H4578" s="76" t="s">
        <v>1</v>
      </c>
      <c r="I4578" s="105"/>
      <c r="K4578" s="140" t="str">
        <f t="shared" si="216"/>
        <v>社政業務-社會福利-推行老人福利-獎補助費-對國內團體之捐助</v>
      </c>
      <c r="L4578" s="140" t="str">
        <f t="shared" si="217"/>
        <v>建立社區照顧關懷據點並設置巷弄長照站</v>
      </c>
      <c r="M4578" s="40" t="str">
        <f t="shared" si="218"/>
        <v>臺中市大甲區聖母發展協會</v>
      </c>
    </row>
    <row r="4579" spans="1:13" ht="75">
      <c r="A4579" s="102" t="s">
        <v>4075</v>
      </c>
      <c r="B4579" s="102" t="s">
        <v>4128</v>
      </c>
      <c r="C4579" s="102" t="s">
        <v>2918</v>
      </c>
      <c r="D4579" s="102" t="s">
        <v>2795</v>
      </c>
      <c r="E4579" s="103">
        <v>10</v>
      </c>
      <c r="F4579" s="104" t="s">
        <v>44</v>
      </c>
      <c r="G4579" s="106"/>
      <c r="H4579" s="76" t="s">
        <v>1</v>
      </c>
      <c r="I4579" s="105"/>
      <c r="K4579" s="140" t="str">
        <f t="shared" si="216"/>
        <v>社政業務-社會福利-推行老人福利-獎補助費-對國內團體之捐助</v>
      </c>
      <c r="L4579" s="140" t="str">
        <f t="shared" si="217"/>
        <v>建立社區照顧關懷據點並設置巷弄長照站之租金水電費用</v>
      </c>
      <c r="M4579" s="40" t="str">
        <f t="shared" si="218"/>
        <v>社團法人臺中市復興產業協會</v>
      </c>
    </row>
    <row r="4580" spans="1:13" ht="75">
      <c r="A4580" s="102" t="s">
        <v>4075</v>
      </c>
      <c r="B4580" s="102" t="s">
        <v>4140</v>
      </c>
      <c r="C4580" s="102" t="s">
        <v>3175</v>
      </c>
      <c r="D4580" s="102" t="s">
        <v>2795</v>
      </c>
      <c r="E4580" s="103">
        <v>22</v>
      </c>
      <c r="F4580" s="104" t="s">
        <v>44</v>
      </c>
      <c r="G4580" s="106"/>
      <c r="H4580" s="76" t="s">
        <v>1</v>
      </c>
      <c r="I4580" s="105"/>
      <c r="K4580" s="140" t="str">
        <f t="shared" si="216"/>
        <v>社政業務-社會福利-推行老人福利-獎補助費-對國內團體之捐助</v>
      </c>
      <c r="L4580" s="140" t="str">
        <f t="shared" si="217"/>
        <v>建立社區照顧關懷據點暨巷弄長照站之「租金水電費用」</v>
      </c>
      <c r="M4580" s="40" t="str">
        <f t="shared" si="218"/>
        <v>臺中市大雅區上雅社區發展協會關懷據點</v>
      </c>
    </row>
    <row r="4581" spans="1:13" ht="56.25">
      <c r="A4581" s="102" t="s">
        <v>4075</v>
      </c>
      <c r="B4581" s="102" t="s">
        <v>4088</v>
      </c>
      <c r="C4581" s="102" t="s">
        <v>4175</v>
      </c>
      <c r="D4581" s="102" t="s">
        <v>2795</v>
      </c>
      <c r="E4581" s="65">
        <v>20</v>
      </c>
      <c r="F4581" s="104" t="s">
        <v>44</v>
      </c>
      <c r="G4581" s="106"/>
      <c r="H4581" s="76" t="s">
        <v>1</v>
      </c>
      <c r="I4581" s="105"/>
      <c r="K4581" s="140" t="str">
        <f t="shared" si="216"/>
        <v>社政業務-社會福利-推行老人福利-獎補助費-對國內團體之捐助</v>
      </c>
      <c r="L4581" s="140" t="str">
        <f t="shared" si="217"/>
        <v>建立社區照顧關懷據點之充實設施設備費用-經常門</v>
      </c>
      <c r="M4581" s="40" t="str">
        <f t="shared" si="218"/>
        <v>臺中市外埔區(庄-土+部)子社區發展協會</v>
      </c>
    </row>
    <row r="4582" spans="1:13" ht="56.25">
      <c r="A4582" s="102" t="s">
        <v>4075</v>
      </c>
      <c r="B4582" s="102" t="s">
        <v>4176</v>
      </c>
      <c r="C4582" s="102" t="s">
        <v>3117</v>
      </c>
      <c r="D4582" s="102" t="s">
        <v>2795</v>
      </c>
      <c r="E4582" s="103">
        <v>24</v>
      </c>
      <c r="F4582" s="104" t="s">
        <v>44</v>
      </c>
      <c r="G4582" s="106"/>
      <c r="H4582" s="76" t="s">
        <v>1</v>
      </c>
      <c r="I4582" s="105"/>
      <c r="K4582" s="140" t="str">
        <f t="shared" si="216"/>
        <v>社政業務-社會福利-推行老人福利-獎補助費-對國內團體之捐助</v>
      </c>
      <c r="L4582" s="140" t="str">
        <f t="shared" si="217"/>
        <v>建立社區照顧關懷據點之租金水電費用</v>
      </c>
      <c r="M4582" s="40" t="str">
        <f t="shared" si="218"/>
        <v>臺中市太平區永隆社區發展協會</v>
      </c>
    </row>
    <row r="4583" spans="1:13" ht="75">
      <c r="A4583" s="102" t="s">
        <v>4075</v>
      </c>
      <c r="B4583" s="102" t="s">
        <v>4129</v>
      </c>
      <c r="C4583" s="102" t="s">
        <v>3196</v>
      </c>
      <c r="D4583" s="102" t="s">
        <v>2795</v>
      </c>
      <c r="E4583" s="103">
        <v>30</v>
      </c>
      <c r="F4583" s="104" t="s">
        <v>44</v>
      </c>
      <c r="G4583" s="106"/>
      <c r="H4583" s="76" t="s">
        <v>1</v>
      </c>
      <c r="I4583" s="105"/>
      <c r="K4583" s="140" t="str">
        <f t="shared" si="216"/>
        <v>社政業務-社會福利-推行老人福利-獎補助費-對國內團體之捐助</v>
      </c>
      <c r="L4583" s="140" t="str">
        <f t="shared" si="217"/>
        <v>建立社區照顧關懷據點並設置巷弄長照站之據點觀摩補助</v>
      </c>
      <c r="M4583" s="40" t="str">
        <f t="shared" si="218"/>
        <v>社團法人台灣優質生命協會</v>
      </c>
    </row>
    <row r="4584" spans="1:13" ht="56.25">
      <c r="A4584" s="102" t="s">
        <v>4075</v>
      </c>
      <c r="B4584" s="102" t="s">
        <v>4084</v>
      </c>
      <c r="C4584" s="102" t="s">
        <v>4177</v>
      </c>
      <c r="D4584" s="102" t="s">
        <v>2795</v>
      </c>
      <c r="E4584" s="103">
        <v>108</v>
      </c>
      <c r="F4584" s="104" t="s">
        <v>44</v>
      </c>
      <c r="G4584" s="106"/>
      <c r="H4584" s="76" t="s">
        <v>1</v>
      </c>
      <c r="I4584" s="105"/>
      <c r="K4584" s="140" t="str">
        <f t="shared" si="216"/>
        <v>社政業務-社會福利-推行老人福利-獎補助費-對國內團體之捐助</v>
      </c>
      <c r="L4584" s="140" t="str">
        <f t="shared" si="217"/>
        <v>建立社區照顧關懷據點並設置巷弄長照站</v>
      </c>
      <c r="M4584" s="40" t="str">
        <f t="shared" si="218"/>
        <v>台中市北區賴村社區發展協會</v>
      </c>
    </row>
    <row r="4585" spans="1:13" ht="56.25">
      <c r="A4585" s="102" t="s">
        <v>4075</v>
      </c>
      <c r="B4585" s="102" t="s">
        <v>4084</v>
      </c>
      <c r="C4585" s="102" t="s">
        <v>3622</v>
      </c>
      <c r="D4585" s="102" t="s">
        <v>2795</v>
      </c>
      <c r="E4585" s="103">
        <v>108</v>
      </c>
      <c r="F4585" s="104" t="s">
        <v>44</v>
      </c>
      <c r="G4585" s="106"/>
      <c r="H4585" s="76" t="s">
        <v>1</v>
      </c>
      <c r="I4585" s="105"/>
      <c r="K4585" s="140" t="str">
        <f t="shared" si="216"/>
        <v>社政業務-社會福利-推行老人福利-獎補助費-對國內團體之捐助</v>
      </c>
      <c r="L4585" s="140" t="str">
        <f t="shared" si="217"/>
        <v>建立社區照顧關懷據點並設置巷弄長照站</v>
      </c>
      <c r="M4585" s="40" t="str">
        <f t="shared" si="218"/>
        <v>社團法人台中市東區東信社區發展協會</v>
      </c>
    </row>
    <row r="4586" spans="1:13" ht="56.25">
      <c r="A4586" s="102" t="s">
        <v>4075</v>
      </c>
      <c r="B4586" s="102" t="s">
        <v>4084</v>
      </c>
      <c r="C4586" s="102" t="s">
        <v>3620</v>
      </c>
      <c r="D4586" s="102" t="s">
        <v>2795</v>
      </c>
      <c r="E4586" s="103">
        <v>108</v>
      </c>
      <c r="F4586" s="104" t="s">
        <v>44</v>
      </c>
      <c r="G4586" s="106"/>
      <c r="H4586" s="76" t="s">
        <v>1</v>
      </c>
      <c r="I4586" s="105"/>
      <c r="K4586" s="140" t="str">
        <f t="shared" si="216"/>
        <v>社政業務-社會福利-推行老人福利-獎補助費-對國內團體之捐助</v>
      </c>
      <c r="L4586" s="140" t="str">
        <f t="shared" si="217"/>
        <v>建立社區照顧關懷據點並設置巷弄長照站</v>
      </c>
      <c r="M4586" s="40" t="str">
        <f t="shared" si="218"/>
        <v>社團法人台中市啟明重建福利協會</v>
      </c>
    </row>
    <row r="4587" spans="1:13" ht="56.25">
      <c r="A4587" s="102" t="s">
        <v>4075</v>
      </c>
      <c r="B4587" s="102" t="s">
        <v>4084</v>
      </c>
      <c r="C4587" s="102" t="s">
        <v>3509</v>
      </c>
      <c r="D4587" s="102" t="s">
        <v>2795</v>
      </c>
      <c r="E4587" s="103">
        <v>72</v>
      </c>
      <c r="F4587" s="104" t="s">
        <v>44</v>
      </c>
      <c r="G4587" s="106"/>
      <c r="H4587" s="76" t="s">
        <v>1</v>
      </c>
      <c r="I4587" s="105"/>
      <c r="K4587" s="140" t="str">
        <f t="shared" si="216"/>
        <v>社政業務-社會福利-推行老人福利-獎補助費-對國內團體之捐助</v>
      </c>
      <c r="L4587" s="140" t="str">
        <f t="shared" si="217"/>
        <v>建立社區照顧關懷據點並設置巷弄長照站</v>
      </c>
      <c r="M4587" s="40" t="str">
        <f t="shared" si="218"/>
        <v>社團法人台中市東區東英社區發展協會</v>
      </c>
    </row>
    <row r="4588" spans="1:13" ht="56.25">
      <c r="A4588" s="102" t="s">
        <v>4075</v>
      </c>
      <c r="B4588" s="102" t="s">
        <v>4084</v>
      </c>
      <c r="C4588" s="102" t="s">
        <v>3187</v>
      </c>
      <c r="D4588" s="102" t="s">
        <v>2795</v>
      </c>
      <c r="E4588" s="103">
        <v>36</v>
      </c>
      <c r="F4588" s="104" t="s">
        <v>44</v>
      </c>
      <c r="G4588" s="106"/>
      <c r="H4588" s="76" t="s">
        <v>1</v>
      </c>
      <c r="I4588" s="105"/>
      <c r="K4588" s="140" t="str">
        <f t="shared" si="216"/>
        <v>社政業務-社會福利-推行老人福利-獎補助費-對國內團體之捐助</v>
      </c>
      <c r="L4588" s="140" t="str">
        <f t="shared" si="217"/>
        <v>建立社區照顧關懷據點並設置巷弄長照站</v>
      </c>
      <c r="M4588" s="40" t="str">
        <f t="shared" si="218"/>
        <v>台中市南屯區三厝社區發展協會</v>
      </c>
    </row>
    <row r="4589" spans="1:13" ht="56.25">
      <c r="A4589" s="102" t="s">
        <v>4075</v>
      </c>
      <c r="B4589" s="102" t="s">
        <v>4084</v>
      </c>
      <c r="C4589" s="102" t="s">
        <v>3517</v>
      </c>
      <c r="D4589" s="102" t="s">
        <v>2795</v>
      </c>
      <c r="E4589" s="103">
        <v>36</v>
      </c>
      <c r="F4589" s="104" t="s">
        <v>44</v>
      </c>
      <c r="G4589" s="106"/>
      <c r="H4589" s="76" t="s">
        <v>1</v>
      </c>
      <c r="I4589" s="105"/>
      <c r="K4589" s="140" t="str">
        <f t="shared" si="216"/>
        <v>社政業務-社會福利-推行老人福利-獎補助費-對國內團體之捐助</v>
      </c>
      <c r="L4589" s="140" t="str">
        <f t="shared" si="217"/>
        <v>建立社區照顧關懷據點並設置巷弄長照站</v>
      </c>
      <c r="M4589" s="40" t="str">
        <f t="shared" si="218"/>
        <v>台中市南屯區向心社區發展協會</v>
      </c>
    </row>
    <row r="4590" spans="1:13" ht="56.25">
      <c r="A4590" s="102" t="s">
        <v>4075</v>
      </c>
      <c r="B4590" s="102" t="s">
        <v>4090</v>
      </c>
      <c r="C4590" s="102" t="s">
        <v>3160</v>
      </c>
      <c r="D4590" s="102" t="s">
        <v>2795</v>
      </c>
      <c r="E4590" s="103">
        <v>30</v>
      </c>
      <c r="F4590" s="104" t="s">
        <v>44</v>
      </c>
      <c r="G4590" s="106"/>
      <c r="H4590" s="76" t="s">
        <v>1</v>
      </c>
      <c r="I4590" s="105"/>
      <c r="K4590" s="140" t="str">
        <f t="shared" si="216"/>
        <v>社政業務-社會福利-推行老人福利-獎補助費-對國內團體之捐助</v>
      </c>
      <c r="L4590" s="140" t="str">
        <f t="shared" si="217"/>
        <v>建立社區照顧關懷據點</v>
      </c>
      <c r="M4590" s="40" t="str">
        <f t="shared" si="218"/>
        <v>臺中市北屯社區文化推廣協會</v>
      </c>
    </row>
    <row r="4591" spans="1:13" ht="56.25">
      <c r="A4591" s="102" t="s">
        <v>4075</v>
      </c>
      <c r="B4591" s="102" t="s">
        <v>4084</v>
      </c>
      <c r="C4591" s="102" t="s">
        <v>4178</v>
      </c>
      <c r="D4591" s="102" t="s">
        <v>2795</v>
      </c>
      <c r="E4591" s="103">
        <v>30</v>
      </c>
      <c r="F4591" s="104" t="s">
        <v>44</v>
      </c>
      <c r="G4591" s="106"/>
      <c r="H4591" s="76" t="s">
        <v>1</v>
      </c>
      <c r="I4591" s="105"/>
      <c r="K4591" s="140" t="str">
        <f t="shared" si="216"/>
        <v>社政業務-社會福利-推行老人福利-獎補助費-對國內團體之捐助</v>
      </c>
      <c r="L4591" s="140" t="str">
        <f t="shared" si="217"/>
        <v>建立社區照顧關懷據點並設置巷弄長照站</v>
      </c>
      <c r="M4591" s="40" t="str">
        <f t="shared" si="218"/>
        <v>臺中市大雅區文雅社區發展協會</v>
      </c>
    </row>
    <row r="4592" spans="1:13" ht="56.25">
      <c r="A4592" s="102" t="s">
        <v>4075</v>
      </c>
      <c r="B4592" s="102" t="s">
        <v>4084</v>
      </c>
      <c r="C4592" s="102" t="s">
        <v>3043</v>
      </c>
      <c r="D4592" s="102" t="s">
        <v>2795</v>
      </c>
      <c r="E4592" s="103">
        <v>30</v>
      </c>
      <c r="F4592" s="104" t="s">
        <v>44</v>
      </c>
      <c r="G4592" s="106"/>
      <c r="H4592" s="76" t="s">
        <v>1</v>
      </c>
      <c r="I4592" s="105"/>
      <c r="K4592" s="140" t="str">
        <f t="shared" si="216"/>
        <v>社政業務-社會福利-推行老人福利-獎補助費-對國內團體之捐助</v>
      </c>
      <c r="L4592" s="140" t="str">
        <f t="shared" si="217"/>
        <v>建立社區照顧關懷據點並設置巷弄長照站</v>
      </c>
      <c r="M4592" s="40" t="str">
        <f t="shared" si="218"/>
        <v>社團法人臺中市大雅區橫山社區發展協會</v>
      </c>
    </row>
    <row r="4593" spans="1:13" ht="56.25">
      <c r="A4593" s="102" t="s">
        <v>4075</v>
      </c>
      <c r="B4593" s="102" t="s">
        <v>4084</v>
      </c>
      <c r="C4593" s="102" t="s">
        <v>3044</v>
      </c>
      <c r="D4593" s="102" t="s">
        <v>2795</v>
      </c>
      <c r="E4593" s="103">
        <v>30</v>
      </c>
      <c r="F4593" s="104" t="s">
        <v>44</v>
      </c>
      <c r="G4593" s="106"/>
      <c r="H4593" s="76" t="s">
        <v>1</v>
      </c>
      <c r="I4593" s="105"/>
      <c r="K4593" s="140" t="str">
        <f t="shared" si="216"/>
        <v>社政業務-社會福利-推行老人福利-獎補助費-對國內團體之捐助</v>
      </c>
      <c r="L4593" s="140" t="str">
        <f t="shared" si="217"/>
        <v>建立社區照顧關懷據點並設置巷弄長照站</v>
      </c>
      <c r="M4593" s="40" t="str">
        <f t="shared" si="218"/>
        <v>臺中市麥之鄉產業發展協會</v>
      </c>
    </row>
    <row r="4594" spans="1:13" ht="56.25">
      <c r="A4594" s="102" t="s">
        <v>4075</v>
      </c>
      <c r="B4594" s="102" t="s">
        <v>4084</v>
      </c>
      <c r="C4594" s="102" t="s">
        <v>908</v>
      </c>
      <c r="D4594" s="102" t="s">
        <v>2795</v>
      </c>
      <c r="E4594" s="103">
        <v>36</v>
      </c>
      <c r="F4594" s="104" t="s">
        <v>44</v>
      </c>
      <c r="G4594" s="106"/>
      <c r="H4594" s="76" t="s">
        <v>1</v>
      </c>
      <c r="I4594" s="105"/>
      <c r="K4594" s="140" t="str">
        <f t="shared" si="216"/>
        <v>社政業務-社會福利-推行老人福利-獎補助費-對國內團體之捐助</v>
      </c>
      <c r="L4594" s="140" t="str">
        <f t="shared" si="217"/>
        <v>建立社區照顧關懷據點並設置巷弄長照站</v>
      </c>
      <c r="M4594" s="40" t="str">
        <f t="shared" si="218"/>
        <v>臺中市霧峰區桐林社區發展協會</v>
      </c>
    </row>
    <row r="4595" spans="1:13" ht="56.25">
      <c r="A4595" s="102" t="s">
        <v>4075</v>
      </c>
      <c r="B4595" s="102" t="s">
        <v>4084</v>
      </c>
      <c r="C4595" s="102" t="s">
        <v>3091</v>
      </c>
      <c r="D4595" s="102" t="s">
        <v>2795</v>
      </c>
      <c r="E4595" s="103">
        <v>36</v>
      </c>
      <c r="F4595" s="104" t="s">
        <v>44</v>
      </c>
      <c r="G4595" s="106"/>
      <c r="H4595" s="76" t="s">
        <v>1</v>
      </c>
      <c r="I4595" s="105"/>
      <c r="K4595" s="140" t="str">
        <f t="shared" si="216"/>
        <v>社政業務-社會福利-推行老人福利-獎補助費-對國內團體之捐助</v>
      </c>
      <c r="L4595" s="140" t="str">
        <f t="shared" si="217"/>
        <v>建立社區照顧關懷據點並設置巷弄長照站</v>
      </c>
      <c r="M4595" s="40" t="str">
        <f t="shared" si="218"/>
        <v>臺中市霧峰區北柳社區發展協會</v>
      </c>
    </row>
    <row r="4596" spans="1:13" ht="56.25">
      <c r="A4596" s="102" t="s">
        <v>4075</v>
      </c>
      <c r="B4596" s="102" t="s">
        <v>4084</v>
      </c>
      <c r="C4596" s="102" t="s">
        <v>2602</v>
      </c>
      <c r="D4596" s="102" t="s">
        <v>2795</v>
      </c>
      <c r="E4596" s="103">
        <v>36</v>
      </c>
      <c r="F4596" s="104" t="s">
        <v>44</v>
      </c>
      <c r="G4596" s="106"/>
      <c r="H4596" s="76" t="s">
        <v>1</v>
      </c>
      <c r="I4596" s="105"/>
      <c r="K4596" s="140" t="str">
        <f t="shared" si="216"/>
        <v>社政業務-社會福利-推行老人福利-獎補助費-對國內團體之捐助</v>
      </c>
      <c r="L4596" s="140" t="str">
        <f t="shared" si="217"/>
        <v>建立社區照顧關懷據點並設置巷弄長照站</v>
      </c>
      <c r="M4596" s="40" t="str">
        <f t="shared" si="218"/>
        <v>臺中市霧峰區舊正社區發展協會</v>
      </c>
    </row>
    <row r="4597" spans="1:13" ht="56.25">
      <c r="A4597" s="102" t="s">
        <v>4075</v>
      </c>
      <c r="B4597" s="102" t="s">
        <v>4084</v>
      </c>
      <c r="C4597" s="102" t="s">
        <v>3093</v>
      </c>
      <c r="D4597" s="102" t="s">
        <v>2795</v>
      </c>
      <c r="E4597" s="103">
        <v>36</v>
      </c>
      <c r="F4597" s="104" t="s">
        <v>44</v>
      </c>
      <c r="G4597" s="106"/>
      <c r="H4597" s="76" t="s">
        <v>1</v>
      </c>
      <c r="I4597" s="105"/>
      <c r="K4597" s="140" t="str">
        <f t="shared" si="216"/>
        <v>社政業務-社會福利-推行老人福利-獎補助費-對國內團體之捐助</v>
      </c>
      <c r="L4597" s="140" t="str">
        <f t="shared" si="217"/>
        <v>建立社區照顧關懷據點並設置巷弄長照站</v>
      </c>
      <c r="M4597" s="40" t="str">
        <f t="shared" si="218"/>
        <v>臺中市霧峰區錦榮社區發展協會</v>
      </c>
    </row>
    <row r="4598" spans="1:13" ht="56.25">
      <c r="A4598" s="102" t="s">
        <v>4075</v>
      </c>
      <c r="B4598" s="102" t="s">
        <v>4084</v>
      </c>
      <c r="C4598" s="102" t="s">
        <v>908</v>
      </c>
      <c r="D4598" s="102" t="s">
        <v>2795</v>
      </c>
      <c r="E4598" s="103">
        <v>30</v>
      </c>
      <c r="F4598" s="104" t="s">
        <v>44</v>
      </c>
      <c r="G4598" s="106"/>
      <c r="H4598" s="76" t="s">
        <v>1</v>
      </c>
      <c r="I4598" s="105"/>
      <c r="K4598" s="140" t="str">
        <f t="shared" si="216"/>
        <v>社政業務-社會福利-推行老人福利-獎補助費-對國內團體之捐助</v>
      </c>
      <c r="L4598" s="140" t="str">
        <f t="shared" si="217"/>
        <v>建立社區照顧關懷據點並設置巷弄長照站</v>
      </c>
      <c r="M4598" s="40" t="str">
        <f t="shared" si="218"/>
        <v>臺中市霧峰區桐林社區發展協會</v>
      </c>
    </row>
    <row r="4599" spans="1:13" ht="56.25">
      <c r="A4599" s="102" t="s">
        <v>4075</v>
      </c>
      <c r="B4599" s="102" t="s">
        <v>4084</v>
      </c>
      <c r="C4599" s="102" t="s">
        <v>3217</v>
      </c>
      <c r="D4599" s="102" t="s">
        <v>2795</v>
      </c>
      <c r="E4599" s="103">
        <v>36</v>
      </c>
      <c r="F4599" s="104" t="s">
        <v>44</v>
      </c>
      <c r="G4599" s="106"/>
      <c r="H4599" s="76" t="s">
        <v>1</v>
      </c>
      <c r="I4599" s="105"/>
      <c r="K4599" s="140" t="str">
        <f t="shared" si="216"/>
        <v>社政業務-社會福利-推行老人福利-獎補助費-對國內團體之捐助</v>
      </c>
      <c r="L4599" s="140" t="str">
        <f t="shared" si="217"/>
        <v>建立社區照顧關懷據點並設置巷弄長照站</v>
      </c>
      <c r="M4599" s="40" t="str">
        <f t="shared" si="218"/>
        <v>臺中市三和社區福利發展協進會</v>
      </c>
    </row>
    <row r="4600" spans="1:13" ht="56.25">
      <c r="A4600" s="102" t="s">
        <v>4075</v>
      </c>
      <c r="B4600" s="102" t="s">
        <v>4111</v>
      </c>
      <c r="C4600" s="102" t="s">
        <v>3186</v>
      </c>
      <c r="D4600" s="102" t="s">
        <v>2795</v>
      </c>
      <c r="E4600" s="103">
        <v>66</v>
      </c>
      <c r="F4600" s="104" t="s">
        <v>44</v>
      </c>
      <c r="G4600" s="106"/>
      <c r="H4600" s="76" t="s">
        <v>1</v>
      </c>
      <c r="I4600" s="105"/>
      <c r="K4600" s="140" t="str">
        <f t="shared" si="216"/>
        <v>社政業務-社會福利-推行老人福利-獎補助費-對國內團體之捐助</v>
      </c>
      <c r="L4600" s="140" t="str">
        <f t="shared" si="217"/>
        <v>建立社區照顧關懷據點並設置巷弄長照站之開辦費-資本</v>
      </c>
      <c r="M4600" s="40" t="str">
        <f t="shared" si="218"/>
        <v>社團法人臺中市沐風60長者之愛關懷協會</v>
      </c>
    </row>
    <row r="4601" spans="1:13" ht="56.25">
      <c r="A4601" s="102" t="s">
        <v>4075</v>
      </c>
      <c r="B4601" s="102" t="s">
        <v>4090</v>
      </c>
      <c r="C4601" s="102" t="s">
        <v>4179</v>
      </c>
      <c r="D4601" s="102" t="s">
        <v>2795</v>
      </c>
      <c r="E4601" s="103">
        <v>224</v>
      </c>
      <c r="F4601" s="104" t="s">
        <v>44</v>
      </c>
      <c r="G4601" s="106"/>
      <c r="H4601" s="76" t="s">
        <v>1</v>
      </c>
      <c r="I4601" s="105"/>
      <c r="K4601" s="140" t="str">
        <f t="shared" si="216"/>
        <v>社政業務-社會福利-推行老人福利-獎補助費-對國內團體之捐助</v>
      </c>
      <c r="L4601" s="140" t="str">
        <f t="shared" si="217"/>
        <v>建立社區照顧關懷據點</v>
      </c>
      <c r="M4601" s="40" t="str">
        <f t="shared" si="218"/>
        <v>臺中市大肚區山陽社區發展協會</v>
      </c>
    </row>
    <row r="4602" spans="1:13" ht="56.25">
      <c r="A4602" s="102" t="s">
        <v>4075</v>
      </c>
      <c r="B4602" s="102" t="s">
        <v>4090</v>
      </c>
      <c r="C4602" s="102" t="s">
        <v>3640</v>
      </c>
      <c r="D4602" s="102" t="s">
        <v>2795</v>
      </c>
      <c r="E4602" s="103">
        <v>36</v>
      </c>
      <c r="F4602" s="104" t="s">
        <v>44</v>
      </c>
      <c r="G4602" s="106"/>
      <c r="H4602" s="76" t="s">
        <v>1</v>
      </c>
      <c r="I4602" s="105"/>
      <c r="K4602" s="140" t="str">
        <f t="shared" si="216"/>
        <v>社政業務-社會福利-推行老人福利-獎補助費-對國內團體之捐助</v>
      </c>
      <c r="L4602" s="140" t="str">
        <f t="shared" si="217"/>
        <v>建立社區照顧關懷據點</v>
      </c>
      <c r="M4602" s="40" t="str">
        <f t="shared" si="218"/>
        <v>臺中市大肚區社腳社區發展協會</v>
      </c>
    </row>
    <row r="4603" spans="1:13" ht="56.25">
      <c r="A4603" s="102" t="s">
        <v>4075</v>
      </c>
      <c r="B4603" s="102" t="s">
        <v>4091</v>
      </c>
      <c r="C4603" s="102" t="s">
        <v>3665</v>
      </c>
      <c r="D4603" s="102" t="s">
        <v>2795</v>
      </c>
      <c r="E4603" s="103">
        <v>323</v>
      </c>
      <c r="F4603" s="104" t="s">
        <v>44</v>
      </c>
      <c r="G4603" s="106"/>
      <c r="H4603" s="76" t="s">
        <v>1</v>
      </c>
      <c r="I4603" s="105"/>
      <c r="K4603" s="140" t="str">
        <f t="shared" si="216"/>
        <v>社政業務-社會福利-推行老人福利-獎補助費-對國內團體之捐助</v>
      </c>
      <c r="L4603" s="140" t="str">
        <f t="shared" si="217"/>
        <v>建立社區照顧關懷據點並設置巷弄站長照站</v>
      </c>
      <c r="M4603" s="40" t="str">
        <f t="shared" si="218"/>
        <v>臺中市烏日區仁德社區發展協會</v>
      </c>
    </row>
    <row r="4604" spans="1:13" ht="56.25">
      <c r="A4604" s="102" t="s">
        <v>4075</v>
      </c>
      <c r="B4604" s="102" t="s">
        <v>4091</v>
      </c>
      <c r="C4604" s="102" t="s">
        <v>2418</v>
      </c>
      <c r="D4604" s="102" t="s">
        <v>2795</v>
      </c>
      <c r="E4604" s="103">
        <v>36</v>
      </c>
      <c r="F4604" s="104" t="s">
        <v>44</v>
      </c>
      <c r="G4604" s="106"/>
      <c r="H4604" s="76" t="s">
        <v>1</v>
      </c>
      <c r="I4604" s="105"/>
      <c r="K4604" s="140" t="str">
        <f t="shared" si="216"/>
        <v>社政業務-社會福利-推行老人福利-獎補助費-對國內團體之捐助</v>
      </c>
      <c r="L4604" s="140" t="str">
        <f t="shared" si="217"/>
        <v>建立社區照顧關懷據點並設置巷弄站長照站</v>
      </c>
      <c r="M4604" s="40" t="str">
        <f t="shared" si="218"/>
        <v>台中市烏日區五光社區發展協會</v>
      </c>
    </row>
    <row r="4605" spans="1:13" ht="56.25">
      <c r="A4605" s="102" t="s">
        <v>4075</v>
      </c>
      <c r="B4605" s="102" t="s">
        <v>4084</v>
      </c>
      <c r="C4605" s="102" t="s">
        <v>3660</v>
      </c>
      <c r="D4605" s="102" t="s">
        <v>2795</v>
      </c>
      <c r="E4605" s="103">
        <v>36</v>
      </c>
      <c r="F4605" s="104" t="s">
        <v>44</v>
      </c>
      <c r="G4605" s="106"/>
      <c r="H4605" s="76" t="s">
        <v>1</v>
      </c>
      <c r="I4605" s="105"/>
      <c r="K4605" s="140" t="str">
        <f t="shared" si="216"/>
        <v>社政業務-社會福利-推行老人福利-獎補助費-對國內團體之捐助</v>
      </c>
      <c r="L4605" s="140" t="str">
        <f t="shared" si="217"/>
        <v>建立社區照顧關懷據點並設置巷弄長照站</v>
      </c>
      <c r="M4605" s="40" t="str">
        <f t="shared" si="218"/>
        <v>臺中市東勢區石城社區發展協會</v>
      </c>
    </row>
    <row r="4606" spans="1:13" ht="56.25">
      <c r="A4606" s="102" t="s">
        <v>4075</v>
      </c>
      <c r="B4606" s="102" t="s">
        <v>4084</v>
      </c>
      <c r="C4606" s="102" t="s">
        <v>3268</v>
      </c>
      <c r="D4606" s="102" t="s">
        <v>2795</v>
      </c>
      <c r="E4606" s="103">
        <v>36</v>
      </c>
      <c r="F4606" s="104" t="s">
        <v>44</v>
      </c>
      <c r="G4606" s="106"/>
      <c r="H4606" s="76" t="s">
        <v>1</v>
      </c>
      <c r="I4606" s="105"/>
      <c r="K4606" s="140" t="str">
        <f t="shared" si="216"/>
        <v>社政業務-社會福利-推行老人福利-獎補助費-對國內團體之捐助</v>
      </c>
      <c r="L4606" s="140" t="str">
        <f t="shared" si="217"/>
        <v>建立社區照顧關懷據點並設置巷弄長照站</v>
      </c>
      <c r="M4606" s="40" t="str">
        <f t="shared" si="218"/>
        <v>臺中市東勢區慶東社區發展協會</v>
      </c>
    </row>
    <row r="4607" spans="1:13" ht="56.25">
      <c r="A4607" s="102" t="s">
        <v>4075</v>
      </c>
      <c r="B4607" s="102" t="s">
        <v>4084</v>
      </c>
      <c r="C4607" s="102" t="s">
        <v>76</v>
      </c>
      <c r="D4607" s="102" t="s">
        <v>2795</v>
      </c>
      <c r="E4607" s="103">
        <v>108</v>
      </c>
      <c r="F4607" s="104" t="s">
        <v>44</v>
      </c>
      <c r="G4607" s="106"/>
      <c r="H4607" s="76" t="s">
        <v>1</v>
      </c>
      <c r="I4607" s="105"/>
      <c r="K4607" s="140" t="str">
        <f t="shared" si="216"/>
        <v>社政業務-社會福利-推行老人福利-獎補助費-對國內團體之捐助</v>
      </c>
      <c r="L4607" s="140" t="str">
        <f t="shared" si="217"/>
        <v>建立社區照顧關懷據點並設置巷弄長照站</v>
      </c>
      <c r="M4607" s="40" t="str">
        <f t="shared" si="218"/>
        <v>臺中市大甲區福德社區發展協會</v>
      </c>
    </row>
    <row r="4608" spans="1:13" ht="56.25">
      <c r="A4608" s="102" t="s">
        <v>4075</v>
      </c>
      <c r="B4608" s="102" t="s">
        <v>4090</v>
      </c>
      <c r="C4608" s="102" t="s">
        <v>4180</v>
      </c>
      <c r="D4608" s="102" t="s">
        <v>2795</v>
      </c>
      <c r="E4608" s="103">
        <v>108</v>
      </c>
      <c r="F4608" s="104" t="s">
        <v>44</v>
      </c>
      <c r="G4608" s="106"/>
      <c r="H4608" s="76" t="s">
        <v>1</v>
      </c>
      <c r="I4608" s="105"/>
      <c r="K4608" s="140" t="str">
        <f t="shared" si="216"/>
        <v>社政業務-社會福利-推行老人福利-獎補助費-對國內團體之捐助</v>
      </c>
      <c r="L4608" s="140" t="str">
        <f t="shared" si="217"/>
        <v>建立社區照顧關懷據點</v>
      </c>
      <c r="M4608" s="40" t="str">
        <f t="shared" si="218"/>
        <v>臺中市神岡區圳前社區發展協會</v>
      </c>
    </row>
    <row r="4609" spans="1:13" ht="56.25">
      <c r="A4609" s="102" t="s">
        <v>4075</v>
      </c>
      <c r="B4609" s="102" t="s">
        <v>4090</v>
      </c>
      <c r="C4609" s="102" t="s">
        <v>3267</v>
      </c>
      <c r="D4609" s="102" t="s">
        <v>2795</v>
      </c>
      <c r="E4609" s="103">
        <v>108</v>
      </c>
      <c r="F4609" s="104" t="s">
        <v>44</v>
      </c>
      <c r="G4609" s="106"/>
      <c r="H4609" s="76" t="s">
        <v>1</v>
      </c>
      <c r="I4609" s="105"/>
      <c r="K4609" s="140" t="str">
        <f t="shared" si="216"/>
        <v>社政業務-社會福利-推行老人福利-獎補助費-對國內團體之捐助</v>
      </c>
      <c r="L4609" s="140" t="str">
        <f t="shared" si="217"/>
        <v>建立社區照顧關懷據點</v>
      </c>
      <c r="M4609" s="40" t="str">
        <f t="shared" si="218"/>
        <v>臺中市神岡區大社社區發展協會</v>
      </c>
    </row>
    <row r="4610" spans="1:13" ht="56.25">
      <c r="A4610" s="102" t="s">
        <v>4075</v>
      </c>
      <c r="B4610" s="102" t="s">
        <v>4084</v>
      </c>
      <c r="C4610" s="102" t="s">
        <v>1242</v>
      </c>
      <c r="D4610" s="102" t="s">
        <v>2795</v>
      </c>
      <c r="E4610" s="103">
        <v>36</v>
      </c>
      <c r="F4610" s="104" t="s">
        <v>44</v>
      </c>
      <c r="G4610" s="106"/>
      <c r="H4610" s="76" t="s">
        <v>1</v>
      </c>
      <c r="I4610" s="105"/>
      <c r="K4610" s="140" t="str">
        <f t="shared" si="216"/>
        <v>社政業務-社會福利-推行老人福利-獎補助費-對國內團體之捐助</v>
      </c>
      <c r="L4610" s="140" t="str">
        <f t="shared" si="217"/>
        <v>建立社區照顧關懷據點並設置巷弄長照站</v>
      </c>
      <c r="M4610" s="40" t="str">
        <f t="shared" si="218"/>
        <v>臺中市龍井區新東社區發展協會</v>
      </c>
    </row>
    <row r="4611" spans="1:13" ht="56.25">
      <c r="A4611" s="102" t="s">
        <v>4075</v>
      </c>
      <c r="B4611" s="102" t="s">
        <v>4084</v>
      </c>
      <c r="C4611" s="102" t="s">
        <v>3044</v>
      </c>
      <c r="D4611" s="102" t="s">
        <v>2795</v>
      </c>
      <c r="E4611" s="103">
        <v>10</v>
      </c>
      <c r="F4611" s="104" t="s">
        <v>44</v>
      </c>
      <c r="G4611" s="106"/>
      <c r="H4611" s="76" t="s">
        <v>1</v>
      </c>
      <c r="I4611" s="105"/>
      <c r="K4611" s="140" t="str">
        <f t="shared" si="216"/>
        <v>社政業務-社會福利-推行老人福利-獎補助費-對國內團體之捐助</v>
      </c>
      <c r="L4611" s="140" t="str">
        <f t="shared" si="217"/>
        <v>建立社區照顧關懷據點並設置巷弄長照站</v>
      </c>
      <c r="M4611" s="40" t="str">
        <f t="shared" si="218"/>
        <v>臺中市麥之鄉產業發展協會</v>
      </c>
    </row>
    <row r="4612" spans="1:13" ht="56.25">
      <c r="A4612" s="102" t="s">
        <v>4075</v>
      </c>
      <c r="B4612" s="102" t="s">
        <v>4084</v>
      </c>
      <c r="C4612" s="102" t="s">
        <v>3044</v>
      </c>
      <c r="D4612" s="102" t="s">
        <v>2795</v>
      </c>
      <c r="E4612" s="103">
        <v>108</v>
      </c>
      <c r="F4612" s="104" t="s">
        <v>44</v>
      </c>
      <c r="G4612" s="106"/>
      <c r="H4612" s="76" t="s">
        <v>1</v>
      </c>
      <c r="I4612" s="105"/>
      <c r="K4612" s="140" t="str">
        <f t="shared" ref="K4612:K4675" si="219">A4612</f>
        <v>社政業務-社會福利-推行老人福利-獎補助費-對國內團體之捐助</v>
      </c>
      <c r="L4612" s="140" t="str">
        <f t="shared" ref="L4612:L4675" si="220">B4612</f>
        <v>建立社區照顧關懷據點並設置巷弄長照站</v>
      </c>
      <c r="M4612" s="40" t="str">
        <f t="shared" ref="M4612:M4675" si="221">C4612</f>
        <v>臺中市麥之鄉產業發展協會</v>
      </c>
    </row>
    <row r="4613" spans="1:13" ht="56.25">
      <c r="A4613" s="102" t="s">
        <v>4075</v>
      </c>
      <c r="B4613" s="102" t="s">
        <v>4084</v>
      </c>
      <c r="C4613" s="102" t="s">
        <v>3694</v>
      </c>
      <c r="D4613" s="102" t="s">
        <v>2795</v>
      </c>
      <c r="E4613" s="103">
        <v>10</v>
      </c>
      <c r="F4613" s="104" t="s">
        <v>44</v>
      </c>
      <c r="G4613" s="106"/>
      <c r="H4613" s="76" t="s">
        <v>1</v>
      </c>
      <c r="I4613" s="105"/>
      <c r="K4613" s="140" t="str">
        <f t="shared" si="219"/>
        <v>社政業務-社會福利-推行老人福利-獎補助費-對國內團體之捐助</v>
      </c>
      <c r="L4613" s="140" t="str">
        <f t="shared" si="220"/>
        <v>建立社區照顧關懷據點並設置巷弄長照站</v>
      </c>
      <c r="M4613" s="40" t="str">
        <f t="shared" si="221"/>
        <v>社團法人台中市惠來關懷服務協會</v>
      </c>
    </row>
    <row r="4614" spans="1:13" ht="56.25">
      <c r="A4614" s="102" t="s">
        <v>4075</v>
      </c>
      <c r="B4614" s="102" t="s">
        <v>4084</v>
      </c>
      <c r="C4614" s="102" t="s">
        <v>3694</v>
      </c>
      <c r="D4614" s="102" t="s">
        <v>2795</v>
      </c>
      <c r="E4614" s="103">
        <v>36</v>
      </c>
      <c r="F4614" s="104" t="s">
        <v>44</v>
      </c>
      <c r="G4614" s="106"/>
      <c r="H4614" s="76" t="s">
        <v>1</v>
      </c>
      <c r="I4614" s="105"/>
      <c r="K4614" s="140" t="str">
        <f t="shared" si="219"/>
        <v>社政業務-社會福利-推行老人福利-獎補助費-對國內團體之捐助</v>
      </c>
      <c r="L4614" s="140" t="str">
        <f t="shared" si="220"/>
        <v>建立社區照顧關懷據點並設置巷弄長照站</v>
      </c>
      <c r="M4614" s="40" t="str">
        <f t="shared" si="221"/>
        <v>社團法人台中市惠來關懷服務協會</v>
      </c>
    </row>
    <row r="4615" spans="1:13" ht="56.25">
      <c r="A4615" s="102" t="s">
        <v>4075</v>
      </c>
      <c r="B4615" s="102" t="s">
        <v>4084</v>
      </c>
      <c r="C4615" s="102" t="s">
        <v>3123</v>
      </c>
      <c r="D4615" s="102" t="s">
        <v>2795</v>
      </c>
      <c r="E4615" s="103">
        <v>108</v>
      </c>
      <c r="F4615" s="104" t="s">
        <v>44</v>
      </c>
      <c r="G4615" s="106"/>
      <c r="H4615" s="76" t="s">
        <v>1</v>
      </c>
      <c r="I4615" s="105"/>
      <c r="K4615" s="140" t="str">
        <f t="shared" si="219"/>
        <v>社政業務-社會福利-推行老人福利-獎補助費-對國內團體之捐助</v>
      </c>
      <c r="L4615" s="140" t="str">
        <f t="shared" si="220"/>
        <v>建立社區照顧關懷據點並設置巷弄長照站</v>
      </c>
      <c r="M4615" s="40" t="str">
        <f t="shared" si="221"/>
        <v>臺中市豐原區翁社社區發展協會</v>
      </c>
    </row>
    <row r="4616" spans="1:13" ht="56.25">
      <c r="A4616" s="102" t="s">
        <v>4075</v>
      </c>
      <c r="B4616" s="102" t="s">
        <v>4084</v>
      </c>
      <c r="C4616" s="102" t="s">
        <v>3053</v>
      </c>
      <c r="D4616" s="102" t="s">
        <v>2795</v>
      </c>
      <c r="E4616" s="103">
        <v>10</v>
      </c>
      <c r="F4616" s="104" t="s">
        <v>44</v>
      </c>
      <c r="G4616" s="106"/>
      <c r="H4616" s="76" t="s">
        <v>1</v>
      </c>
      <c r="I4616" s="105"/>
      <c r="K4616" s="140" t="str">
        <f t="shared" si="219"/>
        <v>社政業務-社會福利-推行老人福利-獎補助費-對國內團體之捐助</v>
      </c>
      <c r="L4616" s="140" t="str">
        <f t="shared" si="220"/>
        <v>建立社區照顧關懷據點並設置巷弄長照站</v>
      </c>
      <c r="M4616" s="40" t="str">
        <f t="shared" si="221"/>
        <v>臺中市南區西川社區發展協會</v>
      </c>
    </row>
    <row r="4617" spans="1:13" ht="56.25">
      <c r="A4617" s="102" t="s">
        <v>4075</v>
      </c>
      <c r="B4617" s="102" t="s">
        <v>4084</v>
      </c>
      <c r="C4617" s="102" t="s">
        <v>2918</v>
      </c>
      <c r="D4617" s="102" t="s">
        <v>2795</v>
      </c>
      <c r="E4617" s="103">
        <v>108</v>
      </c>
      <c r="F4617" s="104" t="s">
        <v>44</v>
      </c>
      <c r="G4617" s="106"/>
      <c r="H4617" s="76" t="s">
        <v>1</v>
      </c>
      <c r="I4617" s="105"/>
      <c r="K4617" s="140" t="str">
        <f t="shared" si="219"/>
        <v>社政業務-社會福利-推行老人福利-獎補助費-對國內團體之捐助</v>
      </c>
      <c r="L4617" s="140" t="str">
        <f t="shared" si="220"/>
        <v>建立社區照顧關懷據點並設置巷弄長照站</v>
      </c>
      <c r="M4617" s="40" t="str">
        <f t="shared" si="221"/>
        <v>社團法人臺中市復興產業協會</v>
      </c>
    </row>
    <row r="4618" spans="1:13" ht="56.25">
      <c r="A4618" s="102" t="s">
        <v>4075</v>
      </c>
      <c r="B4618" s="102" t="s">
        <v>4084</v>
      </c>
      <c r="C4618" s="102" t="s">
        <v>3110</v>
      </c>
      <c r="D4618" s="102" t="s">
        <v>2795</v>
      </c>
      <c r="E4618" s="103">
        <v>72</v>
      </c>
      <c r="F4618" s="104" t="s">
        <v>44</v>
      </c>
      <c r="G4618" s="106"/>
      <c r="H4618" s="76" t="s">
        <v>1</v>
      </c>
      <c r="I4618" s="105"/>
      <c r="K4618" s="140" t="str">
        <f t="shared" si="219"/>
        <v>社政業務-社會福利-推行老人福利-獎補助費-對國內團體之捐助</v>
      </c>
      <c r="L4618" s="140" t="str">
        <f t="shared" si="220"/>
        <v>建立社區照顧關懷據點並設置巷弄長照站</v>
      </c>
      <c r="M4618" s="40" t="str">
        <f t="shared" si="221"/>
        <v>臺中市弘馨社會福利關懷協會</v>
      </c>
    </row>
    <row r="4619" spans="1:13" ht="56.25">
      <c r="A4619" s="102" t="s">
        <v>4075</v>
      </c>
      <c r="B4619" s="102" t="s">
        <v>4090</v>
      </c>
      <c r="C4619" s="102" t="s">
        <v>3109</v>
      </c>
      <c r="D4619" s="102" t="s">
        <v>2795</v>
      </c>
      <c r="E4619" s="103">
        <v>10</v>
      </c>
      <c r="F4619" s="104" t="s">
        <v>44</v>
      </c>
      <c r="G4619" s="106"/>
      <c r="H4619" s="76" t="s">
        <v>1</v>
      </c>
      <c r="I4619" s="105"/>
      <c r="K4619" s="140" t="str">
        <f t="shared" si="219"/>
        <v>社政業務-社會福利-推行老人福利-獎補助費-對國內團體之捐助</v>
      </c>
      <c r="L4619" s="140" t="str">
        <f t="shared" si="220"/>
        <v>建立社區照顧關懷據點</v>
      </c>
      <c r="M4619" s="40" t="str">
        <f t="shared" si="221"/>
        <v>社團法人中華傳愛社區服務協會</v>
      </c>
    </row>
    <row r="4620" spans="1:13" ht="56.25">
      <c r="A4620" s="102" t="s">
        <v>4075</v>
      </c>
      <c r="B4620" s="102" t="s">
        <v>4084</v>
      </c>
      <c r="C4620" s="102" t="s">
        <v>3052</v>
      </c>
      <c r="D4620" s="102" t="s">
        <v>2795</v>
      </c>
      <c r="E4620" s="103">
        <v>108</v>
      </c>
      <c r="F4620" s="104" t="s">
        <v>44</v>
      </c>
      <c r="G4620" s="106"/>
      <c r="H4620" s="76" t="s">
        <v>1</v>
      </c>
      <c r="I4620" s="105"/>
      <c r="K4620" s="140" t="str">
        <f t="shared" si="219"/>
        <v>社政業務-社會福利-推行老人福利-獎補助費-對國內團體之捐助</v>
      </c>
      <c r="L4620" s="140" t="str">
        <f t="shared" si="220"/>
        <v>建立社區照顧關懷據點並設置巷弄長照站</v>
      </c>
      <c r="M4620" s="40" t="str">
        <f t="shared" si="221"/>
        <v>臺中市工學長青協進會</v>
      </c>
    </row>
    <row r="4621" spans="1:13" ht="56.25">
      <c r="A4621" s="102" t="s">
        <v>4075</v>
      </c>
      <c r="B4621" s="102" t="s">
        <v>4084</v>
      </c>
      <c r="C4621" s="102" t="s">
        <v>3103</v>
      </c>
      <c r="D4621" s="102" t="s">
        <v>2795</v>
      </c>
      <c r="E4621" s="103">
        <v>108</v>
      </c>
      <c r="F4621" s="104" t="s">
        <v>44</v>
      </c>
      <c r="G4621" s="106"/>
      <c r="H4621" s="76" t="s">
        <v>1</v>
      </c>
      <c r="I4621" s="105"/>
      <c r="K4621" s="140" t="str">
        <f t="shared" si="219"/>
        <v>社政業務-社會福利-推行老人福利-獎補助費-對國內團體之捐助</v>
      </c>
      <c r="L4621" s="140" t="str">
        <f t="shared" si="220"/>
        <v>建立社區照顧關懷據點並設置巷弄長照站</v>
      </c>
      <c r="M4621" s="40" t="str">
        <f t="shared" si="221"/>
        <v>社團法人台灣基督教好牧人全人關顧協會</v>
      </c>
    </row>
    <row r="4622" spans="1:13" ht="56.25">
      <c r="A4622" s="102" t="s">
        <v>4075</v>
      </c>
      <c r="B4622" s="102" t="s">
        <v>4181</v>
      </c>
      <c r="C4622" s="102" t="s">
        <v>3287</v>
      </c>
      <c r="D4622" s="102" t="s">
        <v>2795</v>
      </c>
      <c r="E4622" s="103">
        <v>36</v>
      </c>
      <c r="F4622" s="104" t="s">
        <v>44</v>
      </c>
      <c r="G4622" s="106"/>
      <c r="H4622" s="76" t="s">
        <v>1</v>
      </c>
      <c r="I4622" s="105"/>
      <c r="K4622" s="140" t="str">
        <f t="shared" si="219"/>
        <v>社政業務-社會福利-推行老人福利-獎補助費-對國內團體之捐助</v>
      </c>
      <c r="L4622" s="140" t="str">
        <f t="shared" si="220"/>
        <v>財建立社區照顧關懷據點並設置巷弄長照站</v>
      </c>
      <c r="M4622" s="40" t="str">
        <f t="shared" si="221"/>
        <v>財團法人臺中市私立肯納自閉症社會福利基金會</v>
      </c>
    </row>
    <row r="4623" spans="1:13" ht="56.25">
      <c r="A4623" s="102" t="s">
        <v>4075</v>
      </c>
      <c r="B4623" s="102" t="s">
        <v>4084</v>
      </c>
      <c r="C4623" s="102" t="s">
        <v>2918</v>
      </c>
      <c r="D4623" s="102" t="s">
        <v>2795</v>
      </c>
      <c r="E4623" s="103">
        <v>323</v>
      </c>
      <c r="F4623" s="104" t="s">
        <v>44</v>
      </c>
      <c r="G4623" s="106"/>
      <c r="H4623" s="76" t="s">
        <v>1</v>
      </c>
      <c r="I4623" s="105"/>
      <c r="K4623" s="140" t="str">
        <f t="shared" si="219"/>
        <v>社政業務-社會福利-推行老人福利-獎補助費-對國內團體之捐助</v>
      </c>
      <c r="L4623" s="140" t="str">
        <f t="shared" si="220"/>
        <v>建立社區照顧關懷據點並設置巷弄長照站</v>
      </c>
      <c r="M4623" s="40" t="str">
        <f t="shared" si="221"/>
        <v>社團法人臺中市復興產業協會</v>
      </c>
    </row>
    <row r="4624" spans="1:13" ht="75">
      <c r="A4624" s="102" t="s">
        <v>4075</v>
      </c>
      <c r="B4624" s="102" t="s">
        <v>4182</v>
      </c>
      <c r="C4624" s="102" t="s">
        <v>1780</v>
      </c>
      <c r="D4624" s="102" t="s">
        <v>2795</v>
      </c>
      <c r="E4624" s="103">
        <v>29</v>
      </c>
      <c r="F4624" s="104" t="s">
        <v>44</v>
      </c>
      <c r="G4624" s="106"/>
      <c r="H4624" s="76" t="s">
        <v>1</v>
      </c>
      <c r="I4624" s="105"/>
      <c r="K4624" s="140" t="str">
        <f t="shared" si="219"/>
        <v>社政業務-社會福利-推行老人福利-獎補助費-對國內團體之捐助</v>
      </c>
      <c r="L4624" s="140" t="str">
        <f t="shared" si="220"/>
        <v>建立社區照顧關懷據點並設置巷弄長照站「預防及延緩失能照護計畫」</v>
      </c>
      <c r="M4624" s="40" t="str">
        <f t="shared" si="221"/>
        <v>財團法人弘道老人福利基金會</v>
      </c>
    </row>
    <row r="4625" spans="1:13" ht="75">
      <c r="A4625" s="102" t="s">
        <v>4075</v>
      </c>
      <c r="B4625" s="102" t="s">
        <v>4183</v>
      </c>
      <c r="C4625" s="102" t="s">
        <v>3266</v>
      </c>
      <c r="D4625" s="102" t="s">
        <v>2795</v>
      </c>
      <c r="E4625" s="103">
        <v>108</v>
      </c>
      <c r="F4625" s="104" t="s">
        <v>44</v>
      </c>
      <c r="G4625" s="106"/>
      <c r="H4625" s="76" t="s">
        <v>1</v>
      </c>
      <c r="I4625" s="105"/>
      <c r="K4625" s="140" t="str">
        <f t="shared" si="219"/>
        <v>社政業務-社會福利-推行老人福利-獎補助費-對國內團體之捐助</v>
      </c>
      <c r="L4625" s="140" t="str">
        <f t="shared" si="220"/>
        <v>建立社區照顧關懷據點暨巷弄長照站-預防及延緩失能照護計畫費用</v>
      </c>
      <c r="M4625" s="40" t="str">
        <f t="shared" si="221"/>
        <v>臺中市神岡區社口社區發展協會關懷據點</v>
      </c>
    </row>
    <row r="4626" spans="1:13" ht="56.25">
      <c r="A4626" s="102" t="s">
        <v>4075</v>
      </c>
      <c r="B4626" s="102" t="s">
        <v>4184</v>
      </c>
      <c r="C4626" s="102" t="s">
        <v>2804</v>
      </c>
      <c r="D4626" s="102" t="s">
        <v>2795</v>
      </c>
      <c r="E4626" s="103">
        <v>30</v>
      </c>
      <c r="F4626" s="104" t="s">
        <v>44</v>
      </c>
      <c r="G4626" s="106"/>
      <c r="H4626" s="76" t="s">
        <v>1</v>
      </c>
      <c r="I4626" s="105"/>
      <c r="K4626" s="140" t="str">
        <f t="shared" si="219"/>
        <v>社政業務-社會福利-推行老人福利-獎補助費-對國內團體之捐助</v>
      </c>
      <c r="L4626" s="140" t="str">
        <f t="shared" si="220"/>
        <v>社區照顧關懷據點整合性補助計畫之「據點觀摩」</v>
      </c>
      <c r="M4626" s="40" t="str">
        <f t="shared" si="221"/>
        <v>財團法人臺灣省私立永信社會福利基金會</v>
      </c>
    </row>
    <row r="4627" spans="1:13" ht="56.25">
      <c r="A4627" s="102" t="s">
        <v>4075</v>
      </c>
      <c r="B4627" s="102" t="s">
        <v>4176</v>
      </c>
      <c r="C4627" s="102" t="s">
        <v>3118</v>
      </c>
      <c r="D4627" s="102" t="s">
        <v>2795</v>
      </c>
      <c r="E4627" s="103">
        <v>12</v>
      </c>
      <c r="F4627" s="104" t="s">
        <v>44</v>
      </c>
      <c r="G4627" s="106"/>
      <c r="H4627" s="76" t="s">
        <v>1</v>
      </c>
      <c r="I4627" s="105"/>
      <c r="K4627" s="140" t="str">
        <f t="shared" si="219"/>
        <v>社政業務-社會福利-推行老人福利-獎補助費-對國內團體之捐助</v>
      </c>
      <c r="L4627" s="140" t="str">
        <f t="shared" si="220"/>
        <v>建立社區照顧關懷據點之租金水電費用</v>
      </c>
      <c r="M4627" s="40" t="str">
        <f t="shared" si="221"/>
        <v>臺中市太平區平安社區發展協會</v>
      </c>
    </row>
    <row r="4628" spans="1:13" ht="75">
      <c r="A4628" s="102" t="s">
        <v>4075</v>
      </c>
      <c r="B4628" s="102" t="s">
        <v>4128</v>
      </c>
      <c r="C4628" s="102" t="s">
        <v>3184</v>
      </c>
      <c r="D4628" s="102" t="s">
        <v>2795</v>
      </c>
      <c r="E4628" s="103">
        <v>89</v>
      </c>
      <c r="F4628" s="104" t="s">
        <v>44</v>
      </c>
      <c r="G4628" s="106"/>
      <c r="H4628" s="76" t="s">
        <v>1</v>
      </c>
      <c r="I4628" s="105"/>
      <c r="K4628" s="140" t="str">
        <f t="shared" si="219"/>
        <v>社政業務-社會福利-推行老人福利-獎補助費-對國內團體之捐助</v>
      </c>
      <c r="L4628" s="140" t="str">
        <f t="shared" si="220"/>
        <v>建立社區照顧關懷據點並設置巷弄長照站之租金水電費用</v>
      </c>
      <c r="M4628" s="40" t="str">
        <f t="shared" si="221"/>
        <v>臺中市霧峰區北柳社區發展協會廖招慈</v>
      </c>
    </row>
    <row r="4629" spans="1:13" ht="75">
      <c r="A4629" s="102" t="s">
        <v>4075</v>
      </c>
      <c r="B4629" s="102" t="s">
        <v>4128</v>
      </c>
      <c r="C4629" s="102" t="s">
        <v>2602</v>
      </c>
      <c r="D4629" s="102" t="s">
        <v>2795</v>
      </c>
      <c r="E4629" s="103">
        <v>77</v>
      </c>
      <c r="F4629" s="104" t="s">
        <v>44</v>
      </c>
      <c r="G4629" s="106"/>
      <c r="H4629" s="76" t="s">
        <v>1</v>
      </c>
      <c r="I4629" s="105"/>
      <c r="K4629" s="140" t="str">
        <f t="shared" si="219"/>
        <v>社政業務-社會福利-推行老人福利-獎補助費-對國內團體之捐助</v>
      </c>
      <c r="L4629" s="140" t="str">
        <f t="shared" si="220"/>
        <v>建立社區照顧關懷據點並設置巷弄長照站之租金水電費用</v>
      </c>
      <c r="M4629" s="40" t="str">
        <f t="shared" si="221"/>
        <v>臺中市霧峰區舊正社區發展協會</v>
      </c>
    </row>
    <row r="4630" spans="1:13" ht="75">
      <c r="A4630" s="102" t="s">
        <v>4075</v>
      </c>
      <c r="B4630" s="102" t="s">
        <v>4128</v>
      </c>
      <c r="C4630" s="102" t="s">
        <v>3114</v>
      </c>
      <c r="D4630" s="102" t="s">
        <v>2795</v>
      </c>
      <c r="E4630" s="103">
        <v>64</v>
      </c>
      <c r="F4630" s="104" t="s">
        <v>44</v>
      </c>
      <c r="G4630" s="106"/>
      <c r="H4630" s="76" t="s">
        <v>1</v>
      </c>
      <c r="I4630" s="105"/>
      <c r="K4630" s="140" t="str">
        <f t="shared" si="219"/>
        <v>社政業務-社會福利-推行老人福利-獎補助費-對國內團體之捐助</v>
      </c>
      <c r="L4630" s="140" t="str">
        <f t="shared" si="220"/>
        <v>建立社區照顧關懷據點並設置巷弄長照站之租金水電費用</v>
      </c>
      <c r="M4630" s="40" t="str">
        <f t="shared" si="221"/>
        <v>中華民國紅心字會</v>
      </c>
    </row>
    <row r="4631" spans="1:13" ht="75">
      <c r="A4631" s="102" t="s">
        <v>4075</v>
      </c>
      <c r="B4631" s="102" t="s">
        <v>4086</v>
      </c>
      <c r="C4631" s="102" t="s">
        <v>4185</v>
      </c>
      <c r="D4631" s="102" t="s">
        <v>2795</v>
      </c>
      <c r="E4631" s="103">
        <v>4</v>
      </c>
      <c r="F4631" s="104" t="s">
        <v>44</v>
      </c>
      <c r="G4631" s="106"/>
      <c r="H4631" s="76" t="s">
        <v>1</v>
      </c>
      <c r="I4631" s="105"/>
      <c r="K4631" s="140" t="str">
        <f t="shared" si="219"/>
        <v>社政業務-社會福利-推行老人福利-獎補助費-對國內團體之捐助</v>
      </c>
      <c r="L4631" s="140" t="str">
        <f t="shared" si="220"/>
        <v>建立社區照顧關懷據點並設置巷弄長照站之充實設施設備費用-經常門</v>
      </c>
      <c r="M4631" s="40" t="str">
        <f t="shared" si="221"/>
        <v>台中市西屯區協和社區發展協會吳瓊花</v>
      </c>
    </row>
    <row r="4632" spans="1:13" ht="75">
      <c r="A4632" s="102" t="s">
        <v>4075</v>
      </c>
      <c r="B4632" s="102" t="s">
        <v>4139</v>
      </c>
      <c r="C4632" s="102" t="s">
        <v>3629</v>
      </c>
      <c r="D4632" s="102" t="s">
        <v>2795</v>
      </c>
      <c r="E4632" s="103">
        <v>89</v>
      </c>
      <c r="F4632" s="104" t="s">
        <v>44</v>
      </c>
      <c r="G4632" s="106"/>
      <c r="H4632" s="76" t="s">
        <v>1</v>
      </c>
      <c r="I4632" s="105"/>
      <c r="K4632" s="140" t="str">
        <f t="shared" si="219"/>
        <v>社政業務-社會福利-推行老人福利-獎補助費-對國內團體之捐助</v>
      </c>
      <c r="L4632" s="140" t="str">
        <f t="shared" si="220"/>
        <v>建立社區照顧關懷據點並設置巷弄長照站之「租金水電費用」</v>
      </c>
      <c r="M4632" s="40" t="str">
        <f t="shared" si="221"/>
        <v>臺中市豐原區田心社區發展協會丁敏倉</v>
      </c>
    </row>
    <row r="4633" spans="1:13" ht="75">
      <c r="A4633" s="102" t="s">
        <v>4075</v>
      </c>
      <c r="B4633" s="102" t="s">
        <v>4140</v>
      </c>
      <c r="C4633" s="102" t="s">
        <v>3237</v>
      </c>
      <c r="D4633" s="102" t="s">
        <v>2795</v>
      </c>
      <c r="E4633" s="103">
        <v>42</v>
      </c>
      <c r="F4633" s="104" t="s">
        <v>44</v>
      </c>
      <c r="G4633" s="106"/>
      <c r="H4633" s="76" t="s">
        <v>1</v>
      </c>
      <c r="I4633" s="105"/>
      <c r="K4633" s="140" t="str">
        <f t="shared" si="219"/>
        <v>社政業務-社會福利-推行老人福利-獎補助費-對國內團體之捐助</v>
      </c>
      <c r="L4633" s="140" t="str">
        <f t="shared" si="220"/>
        <v>建立社區照顧關懷據點暨巷弄長照站之「租金水電費用」</v>
      </c>
      <c r="M4633" s="40" t="str">
        <f t="shared" si="221"/>
        <v>臺中市大雅區大雅社區發展協會</v>
      </c>
    </row>
    <row r="4634" spans="1:13" ht="75">
      <c r="A4634" s="102" t="s">
        <v>4075</v>
      </c>
      <c r="B4634" s="102" t="s">
        <v>4160</v>
      </c>
      <c r="C4634" s="102" t="s">
        <v>1780</v>
      </c>
      <c r="D4634" s="102" t="s">
        <v>2795</v>
      </c>
      <c r="E4634" s="103">
        <v>36</v>
      </c>
      <c r="F4634" s="104" t="s">
        <v>44</v>
      </c>
      <c r="G4634" s="106"/>
      <c r="H4634" s="76" t="s">
        <v>1</v>
      </c>
      <c r="I4634" s="105"/>
      <c r="K4634" s="140" t="str">
        <f t="shared" si="219"/>
        <v>社政業務-社會福利-推行老人福利-獎補助費-對國內團體之捐助</v>
      </c>
      <c r="L4634" s="140" t="str">
        <f t="shared" si="220"/>
        <v>建立社區照顧關懷據點並設置巷弄長照站之預防延緩及失能照護計畫</v>
      </c>
      <c r="M4634" s="40" t="str">
        <f t="shared" si="221"/>
        <v>財團法人弘道老人福利基金會</v>
      </c>
    </row>
    <row r="4635" spans="1:13" ht="75">
      <c r="A4635" s="102" t="s">
        <v>4075</v>
      </c>
      <c r="B4635" s="102" t="s">
        <v>4128</v>
      </c>
      <c r="C4635" s="102" t="s">
        <v>1780</v>
      </c>
      <c r="D4635" s="102" t="s">
        <v>2795</v>
      </c>
      <c r="E4635" s="103">
        <v>18</v>
      </c>
      <c r="F4635" s="104" t="s">
        <v>44</v>
      </c>
      <c r="G4635" s="106"/>
      <c r="H4635" s="76" t="s">
        <v>1</v>
      </c>
      <c r="I4635" s="105"/>
      <c r="K4635" s="140" t="str">
        <f t="shared" si="219"/>
        <v>社政業務-社會福利-推行老人福利-獎補助費-對國內團體之捐助</v>
      </c>
      <c r="L4635" s="140" t="str">
        <f t="shared" si="220"/>
        <v>建立社區照顧關懷據點並設置巷弄長照站之租金水電費用</v>
      </c>
      <c r="M4635" s="40" t="str">
        <f t="shared" si="221"/>
        <v>財團法人弘道老人福利基金會</v>
      </c>
    </row>
    <row r="4636" spans="1:13" ht="75">
      <c r="A4636" s="102" t="s">
        <v>4075</v>
      </c>
      <c r="B4636" s="102" t="s">
        <v>4098</v>
      </c>
      <c r="C4636" s="102" t="s">
        <v>3186</v>
      </c>
      <c r="D4636" s="102" t="s">
        <v>2795</v>
      </c>
      <c r="E4636" s="103">
        <v>36</v>
      </c>
      <c r="F4636" s="104" t="s">
        <v>44</v>
      </c>
      <c r="G4636" s="106"/>
      <c r="H4636" s="76" t="s">
        <v>1</v>
      </c>
      <c r="I4636" s="105"/>
      <c r="K4636" s="140" t="str">
        <f t="shared" si="219"/>
        <v>社政業務-社會福利-推行老人福利-獎補助費-對國內團體之捐助</v>
      </c>
      <c r="L4636" s="140" t="str">
        <f t="shared" si="220"/>
        <v>建立社區照顧關懷據點並設置巷弄站之「預防及延緩失能照護計畫費用」</v>
      </c>
      <c r="M4636" s="40" t="str">
        <f t="shared" si="221"/>
        <v>社團法人臺中市沐風60長者之愛關懷協會</v>
      </c>
    </row>
    <row r="4637" spans="1:13" ht="56.25">
      <c r="A4637" s="102" t="s">
        <v>4075</v>
      </c>
      <c r="B4637" s="102" t="s">
        <v>4090</v>
      </c>
      <c r="C4637" s="102" t="s">
        <v>4186</v>
      </c>
      <c r="D4637" s="102" t="s">
        <v>2795</v>
      </c>
      <c r="E4637" s="103">
        <v>224</v>
      </c>
      <c r="F4637" s="104" t="s">
        <v>44</v>
      </c>
      <c r="G4637" s="106"/>
      <c r="H4637" s="76" t="s">
        <v>1</v>
      </c>
      <c r="I4637" s="105"/>
      <c r="K4637" s="140" t="str">
        <f t="shared" si="219"/>
        <v>社政業務-社會福利-推行老人福利-獎補助費-對國內團體之捐助</v>
      </c>
      <c r="L4637" s="140" t="str">
        <f t="shared" si="220"/>
        <v>建立社區照顧關懷據點</v>
      </c>
      <c r="M4637" s="40" t="str">
        <f t="shared" si="221"/>
        <v>臺中市大肚自強關懷協會</v>
      </c>
    </row>
    <row r="4638" spans="1:13" ht="56.25">
      <c r="A4638" s="102" t="s">
        <v>4075</v>
      </c>
      <c r="B4638" s="102" t="s">
        <v>4088</v>
      </c>
      <c r="C4638" s="102" t="s">
        <v>4187</v>
      </c>
      <c r="D4638" s="102" t="s">
        <v>2795</v>
      </c>
      <c r="E4638" s="103">
        <v>21</v>
      </c>
      <c r="F4638" s="104" t="s">
        <v>44</v>
      </c>
      <c r="G4638" s="106"/>
      <c r="H4638" s="76" t="s">
        <v>1</v>
      </c>
      <c r="I4638" s="105"/>
      <c r="K4638" s="140" t="str">
        <f t="shared" si="219"/>
        <v>社政業務-社會福利-推行老人福利-獎補助費-對國內團體之捐助</v>
      </c>
      <c r="L4638" s="140" t="str">
        <f t="shared" si="220"/>
        <v>建立社區照顧關懷據點之充實設施設備費用-經常門</v>
      </c>
      <c r="M4638" s="40" t="str">
        <f t="shared" si="221"/>
        <v>臺中市外埔區福興關懷協會林月草</v>
      </c>
    </row>
    <row r="4639" spans="1:13" ht="56.25">
      <c r="A4639" s="102" t="s">
        <v>4075</v>
      </c>
      <c r="B4639" s="102" t="s">
        <v>4084</v>
      </c>
      <c r="C4639" s="102" t="s">
        <v>3109</v>
      </c>
      <c r="D4639" s="102" t="s">
        <v>2795</v>
      </c>
      <c r="E4639" s="103">
        <v>323</v>
      </c>
      <c r="F4639" s="104" t="s">
        <v>44</v>
      </c>
      <c r="G4639" s="106"/>
      <c r="H4639" s="76" t="s">
        <v>1</v>
      </c>
      <c r="I4639" s="105"/>
      <c r="K4639" s="140" t="str">
        <f t="shared" si="219"/>
        <v>社政業務-社會福利-推行老人福利-獎補助費-對國內團體之捐助</v>
      </c>
      <c r="L4639" s="140" t="str">
        <f t="shared" si="220"/>
        <v>建立社區照顧關懷據點並設置巷弄長照站</v>
      </c>
      <c r="M4639" s="40" t="str">
        <f t="shared" si="221"/>
        <v>社團法人中華傳愛社區服務協會</v>
      </c>
    </row>
    <row r="4640" spans="1:13" ht="56.25">
      <c r="A4640" s="102" t="s">
        <v>4075</v>
      </c>
      <c r="B4640" s="102" t="s">
        <v>4084</v>
      </c>
      <c r="C4640" s="102" t="s">
        <v>3224</v>
      </c>
      <c r="D4640" s="102" t="s">
        <v>2795</v>
      </c>
      <c r="E4640" s="103">
        <v>36</v>
      </c>
      <c r="F4640" s="104" t="s">
        <v>44</v>
      </c>
      <c r="G4640" s="106"/>
      <c r="H4640" s="76" t="s">
        <v>1</v>
      </c>
      <c r="I4640" s="105"/>
      <c r="K4640" s="140" t="str">
        <f t="shared" si="219"/>
        <v>社政業務-社會福利-推行老人福利-獎補助費-對國內團體之捐助</v>
      </c>
      <c r="L4640" s="140" t="str">
        <f t="shared" si="220"/>
        <v>建立社區照顧關懷據點並設置巷弄長照站</v>
      </c>
      <c r="M4640" s="40" t="str">
        <f t="shared" si="221"/>
        <v>臺中市沙鹿區興安社區發展協會</v>
      </c>
    </row>
    <row r="4641" spans="1:13" ht="56.25">
      <c r="A4641" s="102" t="s">
        <v>4075</v>
      </c>
      <c r="B4641" s="102" t="s">
        <v>4084</v>
      </c>
      <c r="C4641" s="102" t="s">
        <v>3698</v>
      </c>
      <c r="D4641" s="102" t="s">
        <v>2795</v>
      </c>
      <c r="E4641" s="103">
        <v>36</v>
      </c>
      <c r="F4641" s="104" t="s">
        <v>44</v>
      </c>
      <c r="G4641" s="106"/>
      <c r="H4641" s="76" t="s">
        <v>1</v>
      </c>
      <c r="I4641" s="105"/>
      <c r="K4641" s="140" t="str">
        <f t="shared" si="219"/>
        <v>社政業務-社會福利-推行老人福利-獎補助費-對國內團體之捐助</v>
      </c>
      <c r="L4641" s="140" t="str">
        <f t="shared" si="220"/>
        <v>建立社區照顧關懷據點並設置巷弄長照站</v>
      </c>
      <c r="M4641" s="40" t="str">
        <f t="shared" si="221"/>
        <v>臺中市清水區橋頭社區發展協會</v>
      </c>
    </row>
    <row r="4642" spans="1:13" ht="56.25">
      <c r="A4642" s="102" t="s">
        <v>4075</v>
      </c>
      <c r="B4642" s="102" t="s">
        <v>4084</v>
      </c>
      <c r="C4642" s="102" t="s">
        <v>4188</v>
      </c>
      <c r="D4642" s="102" t="s">
        <v>2795</v>
      </c>
      <c r="E4642" s="103">
        <v>36</v>
      </c>
      <c r="F4642" s="104" t="s">
        <v>44</v>
      </c>
      <c r="G4642" s="106"/>
      <c r="H4642" s="76" t="s">
        <v>1</v>
      </c>
      <c r="I4642" s="105"/>
      <c r="K4642" s="140" t="str">
        <f t="shared" si="219"/>
        <v>社政業務-社會福利-推行老人福利-獎補助費-對國內團體之捐助</v>
      </c>
      <c r="L4642" s="140" t="str">
        <f t="shared" si="220"/>
        <v>建立社區照顧關懷據點並設置巷弄長照站</v>
      </c>
      <c r="M4642" s="40" t="str">
        <f t="shared" si="221"/>
        <v>臺中市廣福關懷協會</v>
      </c>
    </row>
    <row r="4643" spans="1:13" ht="56.25">
      <c r="A4643" s="102" t="s">
        <v>4075</v>
      </c>
      <c r="B4643" s="102" t="s">
        <v>4090</v>
      </c>
      <c r="C4643" s="102" t="s">
        <v>3723</v>
      </c>
      <c r="D4643" s="102" t="s">
        <v>2795</v>
      </c>
      <c r="E4643" s="103">
        <v>323</v>
      </c>
      <c r="F4643" s="104" t="s">
        <v>44</v>
      </c>
      <c r="G4643" s="106"/>
      <c r="H4643" s="76" t="s">
        <v>1</v>
      </c>
      <c r="I4643" s="105"/>
      <c r="K4643" s="140" t="str">
        <f t="shared" si="219"/>
        <v>社政業務-社會福利-推行老人福利-獎補助費-對國內團體之捐助</v>
      </c>
      <c r="L4643" s="140" t="str">
        <f t="shared" si="220"/>
        <v>建立社區照顧關懷據點</v>
      </c>
      <c r="M4643" s="40" t="str">
        <f t="shared" si="221"/>
        <v>臺中市大肚區營埔社區發展協會</v>
      </c>
    </row>
    <row r="4644" spans="1:13" ht="56.25">
      <c r="A4644" s="102" t="s">
        <v>4075</v>
      </c>
      <c r="B4644" s="102" t="s">
        <v>4090</v>
      </c>
      <c r="C4644" s="102" t="s">
        <v>3675</v>
      </c>
      <c r="D4644" s="102" t="s">
        <v>2795</v>
      </c>
      <c r="E4644" s="103">
        <v>323</v>
      </c>
      <c r="F4644" s="104" t="s">
        <v>44</v>
      </c>
      <c r="G4644" s="106"/>
      <c r="H4644" s="76" t="s">
        <v>1</v>
      </c>
      <c r="I4644" s="105"/>
      <c r="K4644" s="140" t="str">
        <f t="shared" si="219"/>
        <v>社政業務-社會福利-推行老人福利-獎補助費-對國內團體之捐助</v>
      </c>
      <c r="L4644" s="140" t="str">
        <f t="shared" si="220"/>
        <v>建立社區照顧關懷據點</v>
      </c>
      <c r="M4644" s="40" t="str">
        <f t="shared" si="221"/>
        <v>臺中市大肚區新興社區發展協會</v>
      </c>
    </row>
    <row r="4645" spans="1:13" ht="56.25">
      <c r="A4645" s="102" t="s">
        <v>4075</v>
      </c>
      <c r="B4645" s="102" t="s">
        <v>4090</v>
      </c>
      <c r="C4645" s="102" t="s">
        <v>3640</v>
      </c>
      <c r="D4645" s="102" t="s">
        <v>2795</v>
      </c>
      <c r="E4645" s="103">
        <v>323</v>
      </c>
      <c r="F4645" s="104" t="s">
        <v>44</v>
      </c>
      <c r="G4645" s="106"/>
      <c r="H4645" s="76" t="s">
        <v>1</v>
      </c>
      <c r="I4645" s="105"/>
      <c r="K4645" s="140" t="str">
        <f t="shared" si="219"/>
        <v>社政業務-社會福利-推行老人福利-獎補助費-對國內團體之捐助</v>
      </c>
      <c r="L4645" s="140" t="str">
        <f t="shared" si="220"/>
        <v>建立社區照顧關懷據點</v>
      </c>
      <c r="M4645" s="40" t="str">
        <f t="shared" si="221"/>
        <v>臺中市大肚區社腳社區發展協會</v>
      </c>
    </row>
    <row r="4646" spans="1:13" ht="56.25">
      <c r="A4646" s="102" t="s">
        <v>4075</v>
      </c>
      <c r="B4646" s="102" t="s">
        <v>4090</v>
      </c>
      <c r="C4646" s="102" t="s">
        <v>4189</v>
      </c>
      <c r="D4646" s="102" t="s">
        <v>2795</v>
      </c>
      <c r="E4646" s="103">
        <v>224</v>
      </c>
      <c r="F4646" s="104" t="s">
        <v>44</v>
      </c>
      <c r="G4646" s="106"/>
      <c r="H4646" s="76" t="s">
        <v>1</v>
      </c>
      <c r="I4646" s="105"/>
      <c r="K4646" s="140" t="str">
        <f t="shared" si="219"/>
        <v>社政業務-社會福利-推行老人福利-獎補助費-對國內團體之捐助</v>
      </c>
      <c r="L4646" s="140" t="str">
        <f t="shared" si="220"/>
        <v>建立社區照顧關懷據點</v>
      </c>
      <c r="M4646" s="40" t="str">
        <f t="shared" si="221"/>
        <v>臺中市頂橋仔發展協會</v>
      </c>
    </row>
    <row r="4647" spans="1:13" ht="56.25">
      <c r="A4647" s="102" t="s">
        <v>4075</v>
      </c>
      <c r="B4647" s="102" t="s">
        <v>4090</v>
      </c>
      <c r="C4647" s="102" t="s">
        <v>3522</v>
      </c>
      <c r="D4647" s="102" t="s">
        <v>2795</v>
      </c>
      <c r="E4647" s="103">
        <v>224</v>
      </c>
      <c r="F4647" s="104" t="s">
        <v>44</v>
      </c>
      <c r="G4647" s="106"/>
      <c r="H4647" s="76" t="s">
        <v>1</v>
      </c>
      <c r="I4647" s="105"/>
      <c r="K4647" s="140" t="str">
        <f t="shared" si="219"/>
        <v>社政業務-社會福利-推行老人福利-獎補助費-對國內團體之捐助</v>
      </c>
      <c r="L4647" s="140" t="str">
        <f t="shared" si="220"/>
        <v>建立社區照顧關懷據點</v>
      </c>
      <c r="M4647" s="40" t="str">
        <f t="shared" si="221"/>
        <v>台中市南區南和社區發展協會</v>
      </c>
    </row>
    <row r="4648" spans="1:13" ht="56.25">
      <c r="A4648" s="102" t="s">
        <v>4075</v>
      </c>
      <c r="B4648" s="102" t="s">
        <v>4084</v>
      </c>
      <c r="C4648" s="102" t="s">
        <v>3073</v>
      </c>
      <c r="D4648" s="102" t="s">
        <v>2795</v>
      </c>
      <c r="E4648" s="103">
        <v>323</v>
      </c>
      <c r="F4648" s="104" t="s">
        <v>44</v>
      </c>
      <c r="G4648" s="106"/>
      <c r="H4648" s="76" t="s">
        <v>1</v>
      </c>
      <c r="I4648" s="105"/>
      <c r="K4648" s="140" t="str">
        <f t="shared" si="219"/>
        <v>社政業務-社會福利-推行老人福利-獎補助費-對國內團體之捐助</v>
      </c>
      <c r="L4648" s="140" t="str">
        <f t="shared" si="220"/>
        <v>建立社區照顧關懷據點並設置巷弄長照站</v>
      </c>
      <c r="M4648" s="40" t="str">
        <f t="shared" si="221"/>
        <v>台中市北屯區和平社區發展協會</v>
      </c>
    </row>
    <row r="4649" spans="1:13" ht="56.25">
      <c r="A4649" s="102" t="s">
        <v>4075</v>
      </c>
      <c r="B4649" s="102" t="s">
        <v>4084</v>
      </c>
      <c r="C4649" s="102" t="s">
        <v>4085</v>
      </c>
      <c r="D4649" s="102" t="s">
        <v>2795</v>
      </c>
      <c r="E4649" s="103">
        <v>323</v>
      </c>
      <c r="F4649" s="104" t="s">
        <v>44</v>
      </c>
      <c r="G4649" s="106"/>
      <c r="H4649" s="76" t="s">
        <v>1</v>
      </c>
      <c r="I4649" s="105"/>
      <c r="K4649" s="140" t="str">
        <f t="shared" si="219"/>
        <v>社政業務-社會福利-推行老人福利-獎補助費-對國內團體之捐助</v>
      </c>
      <c r="L4649" s="140" t="str">
        <f t="shared" si="220"/>
        <v>建立社區照顧關懷據點並設置巷弄長照站</v>
      </c>
      <c r="M4649" s="40" t="str">
        <f t="shared" si="221"/>
        <v>臺中市北屯區大坑社區發展協會</v>
      </c>
    </row>
    <row r="4650" spans="1:13" ht="56.25">
      <c r="A4650" s="102" t="s">
        <v>4075</v>
      </c>
      <c r="B4650" s="102" t="s">
        <v>4090</v>
      </c>
      <c r="C4650" s="102" t="s">
        <v>904</v>
      </c>
      <c r="D4650" s="102" t="s">
        <v>2795</v>
      </c>
      <c r="E4650" s="103">
        <v>224</v>
      </c>
      <c r="F4650" s="104" t="s">
        <v>44</v>
      </c>
      <c r="G4650" s="106"/>
      <c r="H4650" s="76" t="s">
        <v>1</v>
      </c>
      <c r="I4650" s="105"/>
      <c r="K4650" s="140" t="str">
        <f t="shared" si="219"/>
        <v>社政業務-社會福利-推行老人福利-獎補助費-對國內團體之捐助</v>
      </c>
      <c r="L4650" s="140" t="str">
        <f t="shared" si="220"/>
        <v>建立社區照顧關懷據點</v>
      </c>
      <c r="M4650" s="40" t="str">
        <f t="shared" si="221"/>
        <v>臺中市霧峰區五福社區發展協會</v>
      </c>
    </row>
    <row r="4651" spans="1:13" ht="56.25">
      <c r="A4651" s="102" t="s">
        <v>4075</v>
      </c>
      <c r="B4651" s="102" t="s">
        <v>4090</v>
      </c>
      <c r="C4651" s="102" t="s">
        <v>898</v>
      </c>
      <c r="D4651" s="102" t="s">
        <v>2795</v>
      </c>
      <c r="E4651" s="103">
        <v>224</v>
      </c>
      <c r="F4651" s="104" t="s">
        <v>44</v>
      </c>
      <c r="G4651" s="106"/>
      <c r="H4651" s="76" t="s">
        <v>1</v>
      </c>
      <c r="I4651" s="105"/>
      <c r="K4651" s="140" t="str">
        <f t="shared" si="219"/>
        <v>社政業務-社會福利-推行老人福利-獎補助費-對國內團體之捐助</v>
      </c>
      <c r="L4651" s="140" t="str">
        <f t="shared" si="220"/>
        <v>建立社區照顧關懷據點</v>
      </c>
      <c r="M4651" s="40" t="str">
        <f t="shared" si="221"/>
        <v>臺中市霧峰區北勢社區發展協會</v>
      </c>
    </row>
    <row r="4652" spans="1:13" ht="56.25">
      <c r="A4652" s="102" t="s">
        <v>4075</v>
      </c>
      <c r="B4652" s="102" t="s">
        <v>4090</v>
      </c>
      <c r="C4652" s="102" t="s">
        <v>4190</v>
      </c>
      <c r="D4652" s="102" t="s">
        <v>2795</v>
      </c>
      <c r="E4652" s="103">
        <v>224</v>
      </c>
      <c r="F4652" s="104" t="s">
        <v>44</v>
      </c>
      <c r="G4652" s="106"/>
      <c r="H4652" s="76" t="s">
        <v>1</v>
      </c>
      <c r="I4652" s="105"/>
      <c r="K4652" s="140" t="str">
        <f t="shared" si="219"/>
        <v>社政業務-社會福利-推行老人福利-獎補助費-對國內團體之捐助</v>
      </c>
      <c r="L4652" s="140" t="str">
        <f t="shared" si="220"/>
        <v>建立社區照顧關懷據點</v>
      </c>
      <c r="M4652" s="40" t="str">
        <f t="shared" si="221"/>
        <v>台中市東區十甲社區發展協會</v>
      </c>
    </row>
    <row r="4653" spans="1:13" ht="56.25">
      <c r="A4653" s="102" t="s">
        <v>4075</v>
      </c>
      <c r="B4653" s="102" t="s">
        <v>4090</v>
      </c>
      <c r="C4653" s="102" t="s">
        <v>3135</v>
      </c>
      <c r="D4653" s="102" t="s">
        <v>2795</v>
      </c>
      <c r="E4653" s="103">
        <v>224</v>
      </c>
      <c r="F4653" s="104" t="s">
        <v>44</v>
      </c>
      <c r="G4653" s="106"/>
      <c r="H4653" s="76" t="s">
        <v>1</v>
      </c>
      <c r="I4653" s="105"/>
      <c r="K4653" s="140" t="str">
        <f t="shared" si="219"/>
        <v>社政業務-社會福利-推行老人福利-獎補助費-對國內團體之捐助</v>
      </c>
      <c r="L4653" s="140" t="str">
        <f t="shared" si="220"/>
        <v>建立社區照顧關懷據點</v>
      </c>
      <c r="M4653" s="40" t="str">
        <f t="shared" si="221"/>
        <v>社團法人臺中市長幼關懷協會</v>
      </c>
    </row>
    <row r="4654" spans="1:13" ht="56.25">
      <c r="A4654" s="102" t="s">
        <v>4075</v>
      </c>
      <c r="B4654" s="102" t="s">
        <v>4090</v>
      </c>
      <c r="C4654" s="102" t="s">
        <v>3135</v>
      </c>
      <c r="D4654" s="102" t="s">
        <v>2795</v>
      </c>
      <c r="E4654" s="103">
        <v>224</v>
      </c>
      <c r="F4654" s="104" t="s">
        <v>44</v>
      </c>
      <c r="G4654" s="106"/>
      <c r="H4654" s="76" t="s">
        <v>1</v>
      </c>
      <c r="I4654" s="105"/>
      <c r="K4654" s="140" t="str">
        <f t="shared" si="219"/>
        <v>社政業務-社會福利-推行老人福利-獎補助費-對國內團體之捐助</v>
      </c>
      <c r="L4654" s="140" t="str">
        <f t="shared" si="220"/>
        <v>建立社區照顧關懷據點</v>
      </c>
      <c r="M4654" s="40" t="str">
        <f t="shared" si="221"/>
        <v>社團法人臺中市長幼關懷協會</v>
      </c>
    </row>
    <row r="4655" spans="1:13" ht="56.25">
      <c r="A4655" s="102" t="s">
        <v>4075</v>
      </c>
      <c r="B4655" s="102" t="s">
        <v>4090</v>
      </c>
      <c r="C4655" s="102" t="s">
        <v>4191</v>
      </c>
      <c r="D4655" s="102" t="s">
        <v>2795</v>
      </c>
      <c r="E4655" s="103">
        <v>224</v>
      </c>
      <c r="F4655" s="104" t="s">
        <v>44</v>
      </c>
      <c r="G4655" s="106"/>
      <c r="H4655" s="76" t="s">
        <v>1</v>
      </c>
      <c r="I4655" s="105"/>
      <c r="K4655" s="140" t="str">
        <f t="shared" si="219"/>
        <v>社政業務-社會福利-推行老人福利-獎補助費-對國內團體之捐助</v>
      </c>
      <c r="L4655" s="140" t="str">
        <f t="shared" si="220"/>
        <v>建立社區照顧關懷據點</v>
      </c>
      <c r="M4655" s="40" t="str">
        <f t="shared" si="221"/>
        <v>台中市東區東勢社區發展協會</v>
      </c>
    </row>
    <row r="4656" spans="1:13" ht="56.25">
      <c r="A4656" s="102" t="s">
        <v>4075</v>
      </c>
      <c r="B4656" s="102" t="s">
        <v>4090</v>
      </c>
      <c r="C4656" s="102" t="s">
        <v>4192</v>
      </c>
      <c r="D4656" s="102" t="s">
        <v>2795</v>
      </c>
      <c r="E4656" s="103">
        <v>224</v>
      </c>
      <c r="F4656" s="104" t="s">
        <v>44</v>
      </c>
      <c r="G4656" s="106"/>
      <c r="H4656" s="76" t="s">
        <v>1</v>
      </c>
      <c r="I4656" s="105"/>
      <c r="K4656" s="140" t="str">
        <f t="shared" si="219"/>
        <v>社政業務-社會福利-推行老人福利-獎補助費-對國內團體之捐助</v>
      </c>
      <c r="L4656" s="140" t="str">
        <f t="shared" si="220"/>
        <v>建立社區照顧關懷據點</v>
      </c>
      <c r="M4656" s="40" t="str">
        <f t="shared" si="221"/>
        <v>台中市東區合作社區發展協會</v>
      </c>
    </row>
    <row r="4657" spans="1:13" ht="75">
      <c r="A4657" s="102" t="s">
        <v>4075</v>
      </c>
      <c r="B4657" s="102" t="s">
        <v>4137</v>
      </c>
      <c r="C4657" s="102" t="s">
        <v>75</v>
      </c>
      <c r="D4657" s="102" t="s">
        <v>2795</v>
      </c>
      <c r="E4657" s="103">
        <v>36</v>
      </c>
      <c r="F4657" s="104" t="s">
        <v>44</v>
      </c>
      <c r="G4657" s="106"/>
      <c r="H4657" s="76" t="s">
        <v>1</v>
      </c>
      <c r="I4657" s="105"/>
      <c r="K4657" s="140" t="str">
        <f t="shared" si="219"/>
        <v>社政業務-社會福利-推行老人福利-獎補助費-對國內團體之捐助</v>
      </c>
      <c r="L4657" s="140" t="str">
        <f t="shared" si="220"/>
        <v>建立社區照顧關懷據點並設置巷弄長照站之預防及延緩失能照護計畫</v>
      </c>
      <c r="M4657" s="40" t="str">
        <f t="shared" si="221"/>
        <v>臺中市大甲區建興社區發展協會</v>
      </c>
    </row>
    <row r="4658" spans="1:13" ht="75">
      <c r="A4658" s="102" t="s">
        <v>4075</v>
      </c>
      <c r="B4658" s="102" t="s">
        <v>4137</v>
      </c>
      <c r="C4658" s="102" t="s">
        <v>3523</v>
      </c>
      <c r="D4658" s="102" t="s">
        <v>2795</v>
      </c>
      <c r="E4658" s="103">
        <v>36</v>
      </c>
      <c r="F4658" s="104" t="s">
        <v>44</v>
      </c>
      <c r="G4658" s="106"/>
      <c r="H4658" s="76" t="s">
        <v>1</v>
      </c>
      <c r="I4658" s="105"/>
      <c r="K4658" s="140" t="str">
        <f t="shared" si="219"/>
        <v>社政業務-社會福利-推行老人福利-獎補助費-對國內團體之捐助</v>
      </c>
      <c r="L4658" s="140" t="str">
        <f t="shared" si="220"/>
        <v>建立社區照顧關懷據點並設置巷弄長照站之預防及延緩失能照護計畫</v>
      </c>
      <c r="M4658" s="40" t="str">
        <f t="shared" si="221"/>
        <v>臺中市沙鹿區洛泉社區發展協會</v>
      </c>
    </row>
    <row r="4659" spans="1:13" ht="56.25">
      <c r="A4659" s="102" t="s">
        <v>4075</v>
      </c>
      <c r="B4659" s="102" t="s">
        <v>4091</v>
      </c>
      <c r="C4659" s="102" t="s">
        <v>3128</v>
      </c>
      <c r="D4659" s="102" t="s">
        <v>2795</v>
      </c>
      <c r="E4659" s="103">
        <v>323</v>
      </c>
      <c r="F4659" s="104" t="s">
        <v>44</v>
      </c>
      <c r="G4659" s="106"/>
      <c r="H4659" s="76" t="s">
        <v>1</v>
      </c>
      <c r="I4659" s="105"/>
      <c r="K4659" s="140" t="str">
        <f t="shared" si="219"/>
        <v>社政業務-社會福利-推行老人福利-獎補助費-對國內團體之捐助</v>
      </c>
      <c r="L4659" s="140" t="str">
        <f t="shared" si="220"/>
        <v>建立社區照顧關懷據點並設置巷弄站長照站</v>
      </c>
      <c r="M4659" s="40" t="str">
        <f t="shared" si="221"/>
        <v>正和書院</v>
      </c>
    </row>
    <row r="4660" spans="1:13" ht="56.25">
      <c r="A4660" s="102" t="s">
        <v>4075</v>
      </c>
      <c r="B4660" s="102" t="s">
        <v>4084</v>
      </c>
      <c r="C4660" s="102" t="s">
        <v>4193</v>
      </c>
      <c r="D4660" s="102" t="s">
        <v>2795</v>
      </c>
      <c r="E4660" s="103">
        <v>323</v>
      </c>
      <c r="F4660" s="104" t="s">
        <v>44</v>
      </c>
      <c r="G4660" s="106"/>
      <c r="H4660" s="76" t="s">
        <v>1</v>
      </c>
      <c r="I4660" s="105"/>
      <c r="K4660" s="140" t="str">
        <f t="shared" si="219"/>
        <v>社政業務-社會福利-推行老人福利-獎補助費-對國內團體之捐助</v>
      </c>
      <c r="L4660" s="140" t="str">
        <f t="shared" si="220"/>
        <v>建立社區照顧關懷據點並設置巷弄長照站</v>
      </c>
      <c r="M4660" s="40" t="str">
        <f t="shared" si="221"/>
        <v>臺中市沙鹿區六路社區發展協會</v>
      </c>
    </row>
    <row r="4661" spans="1:13" ht="56.25">
      <c r="A4661" s="102" t="s">
        <v>4075</v>
      </c>
      <c r="B4661" s="102" t="s">
        <v>4084</v>
      </c>
      <c r="C4661" s="102" t="s">
        <v>502</v>
      </c>
      <c r="D4661" s="102" t="s">
        <v>2795</v>
      </c>
      <c r="E4661" s="103">
        <v>323</v>
      </c>
      <c r="F4661" s="104" t="s">
        <v>44</v>
      </c>
      <c r="G4661" s="106"/>
      <c r="H4661" s="76" t="s">
        <v>1</v>
      </c>
      <c r="I4661" s="105"/>
      <c r="K4661" s="140" t="str">
        <f t="shared" si="219"/>
        <v>社政業務-社會福利-推行老人福利-獎補助費-對國內團體之捐助</v>
      </c>
      <c r="L4661" s="140" t="str">
        <f t="shared" si="220"/>
        <v>建立社區照顧關懷據點並設置巷弄長照站</v>
      </c>
      <c r="M4661" s="40" t="str">
        <f t="shared" si="221"/>
        <v>臺中市清水區秀水社區發展協會</v>
      </c>
    </row>
    <row r="4662" spans="1:13" ht="56.25">
      <c r="A4662" s="102" t="s">
        <v>4075</v>
      </c>
      <c r="B4662" s="102" t="s">
        <v>4084</v>
      </c>
      <c r="C4662" s="102" t="s">
        <v>3598</v>
      </c>
      <c r="D4662" s="102" t="s">
        <v>2795</v>
      </c>
      <c r="E4662" s="103">
        <v>36</v>
      </c>
      <c r="F4662" s="104" t="s">
        <v>44</v>
      </c>
      <c r="G4662" s="106"/>
      <c r="H4662" s="76" t="s">
        <v>1</v>
      </c>
      <c r="I4662" s="105"/>
      <c r="K4662" s="140" t="str">
        <f t="shared" si="219"/>
        <v>社政業務-社會福利-推行老人福利-獎補助費-對國內團體之捐助</v>
      </c>
      <c r="L4662" s="140" t="str">
        <f t="shared" si="220"/>
        <v>建立社區照顧關懷據點並設置巷弄長照站</v>
      </c>
      <c r="M4662" s="40" t="str">
        <f t="shared" si="221"/>
        <v>臺中市大甲區頂店社區發展協會</v>
      </c>
    </row>
    <row r="4663" spans="1:13" ht="56.25">
      <c r="A4663" s="102" t="s">
        <v>4075</v>
      </c>
      <c r="B4663" s="102" t="s">
        <v>4084</v>
      </c>
      <c r="C4663" s="102" t="s">
        <v>3054</v>
      </c>
      <c r="D4663" s="102" t="s">
        <v>2795</v>
      </c>
      <c r="E4663" s="103">
        <v>323</v>
      </c>
      <c r="F4663" s="104" t="s">
        <v>44</v>
      </c>
      <c r="G4663" s="106"/>
      <c r="H4663" s="76" t="s">
        <v>1</v>
      </c>
      <c r="I4663" s="105"/>
      <c r="K4663" s="140" t="str">
        <f t="shared" si="219"/>
        <v>社政業務-社會福利-推行老人福利-獎補助費-對國內團體之捐助</v>
      </c>
      <c r="L4663" s="140" t="str">
        <f t="shared" si="220"/>
        <v>建立社區照顧關懷據點並設置巷弄長照站</v>
      </c>
      <c r="M4663" s="40" t="str">
        <f t="shared" si="221"/>
        <v>台中市南區江川社區發展協會</v>
      </c>
    </row>
    <row r="4664" spans="1:13" ht="56.25">
      <c r="A4664" s="102" t="s">
        <v>4075</v>
      </c>
      <c r="B4664" s="102" t="s">
        <v>4090</v>
      </c>
      <c r="C4664" s="102" t="s">
        <v>3219</v>
      </c>
      <c r="D4664" s="102" t="s">
        <v>2795</v>
      </c>
      <c r="E4664" s="103">
        <v>323</v>
      </c>
      <c r="F4664" s="104" t="s">
        <v>44</v>
      </c>
      <c r="G4664" s="106"/>
      <c r="H4664" s="76" t="s">
        <v>1</v>
      </c>
      <c r="I4664" s="105"/>
      <c r="K4664" s="140" t="str">
        <f t="shared" si="219"/>
        <v>社政業務-社會福利-推行老人福利-獎補助費-對國內團體之捐助</v>
      </c>
      <c r="L4664" s="140" t="str">
        <f t="shared" si="220"/>
        <v>建立社區照顧關懷據點</v>
      </c>
      <c r="M4664" s="40" t="str">
        <f t="shared" si="221"/>
        <v>臺中市大肚區大肚社區發展協會</v>
      </c>
    </row>
    <row r="4665" spans="1:13" ht="56.25">
      <c r="A4665" s="102" t="s">
        <v>4075</v>
      </c>
      <c r="B4665" s="102" t="s">
        <v>4090</v>
      </c>
      <c r="C4665" s="102" t="s">
        <v>3722</v>
      </c>
      <c r="D4665" s="102" t="s">
        <v>2795</v>
      </c>
      <c r="E4665" s="103">
        <v>323</v>
      </c>
      <c r="F4665" s="104" t="s">
        <v>44</v>
      </c>
      <c r="G4665" s="106"/>
      <c r="H4665" s="76" t="s">
        <v>1</v>
      </c>
      <c r="I4665" s="105"/>
      <c r="K4665" s="140" t="str">
        <f t="shared" si="219"/>
        <v>社政業務-社會福利-推行老人福利-獎補助費-對國內團體之捐助</v>
      </c>
      <c r="L4665" s="140" t="str">
        <f t="shared" si="220"/>
        <v>建立社區照顧關懷據點</v>
      </c>
      <c r="M4665" s="40" t="str">
        <f t="shared" si="221"/>
        <v>臺中市大肚區瑞井社區發展協會</v>
      </c>
    </row>
    <row r="4666" spans="1:13" ht="56.25">
      <c r="A4666" s="102" t="s">
        <v>4075</v>
      </c>
      <c r="B4666" s="102" t="s">
        <v>4090</v>
      </c>
      <c r="C4666" s="102" t="s">
        <v>3601</v>
      </c>
      <c r="D4666" s="102" t="s">
        <v>2795</v>
      </c>
      <c r="E4666" s="103">
        <v>323</v>
      </c>
      <c r="F4666" s="104" t="s">
        <v>44</v>
      </c>
      <c r="G4666" s="106"/>
      <c r="H4666" s="76" t="s">
        <v>1</v>
      </c>
      <c r="I4666" s="105"/>
      <c r="K4666" s="140" t="str">
        <f t="shared" si="219"/>
        <v>社政業務-社會福利-推行老人福利-獎補助費-對國內團體之捐助</v>
      </c>
      <c r="L4666" s="140" t="str">
        <f t="shared" si="220"/>
        <v>建立社區照顧關懷據點</v>
      </c>
      <c r="M4666" s="40" t="str">
        <f t="shared" si="221"/>
        <v>臺中市大肚區大東社區發展協會</v>
      </c>
    </row>
    <row r="4667" spans="1:13" ht="56.25">
      <c r="A4667" s="102" t="s">
        <v>4075</v>
      </c>
      <c r="B4667" s="102" t="s">
        <v>4090</v>
      </c>
      <c r="C4667" s="102" t="s">
        <v>4194</v>
      </c>
      <c r="D4667" s="102" t="s">
        <v>2795</v>
      </c>
      <c r="E4667" s="103">
        <v>224</v>
      </c>
      <c r="F4667" s="104" t="s">
        <v>44</v>
      </c>
      <c r="G4667" s="106"/>
      <c r="H4667" s="76" t="s">
        <v>1</v>
      </c>
      <c r="I4667" s="105"/>
      <c r="K4667" s="140" t="str">
        <f t="shared" si="219"/>
        <v>社政業務-社會福利-推行老人福利-獎補助費-對國內團體之捐助</v>
      </c>
      <c r="L4667" s="140" t="str">
        <f t="shared" si="220"/>
        <v>建立社區照顧關懷據點</v>
      </c>
      <c r="M4667" s="40" t="str">
        <f t="shared" si="221"/>
        <v>台中市中區大誠社區發展協會</v>
      </c>
    </row>
    <row r="4668" spans="1:13" ht="56.25">
      <c r="A4668" s="102" t="s">
        <v>4075</v>
      </c>
      <c r="B4668" s="102" t="s">
        <v>4090</v>
      </c>
      <c r="C4668" s="102" t="s">
        <v>4195</v>
      </c>
      <c r="D4668" s="102" t="s">
        <v>2795</v>
      </c>
      <c r="E4668" s="103">
        <v>224</v>
      </c>
      <c r="F4668" s="104" t="s">
        <v>44</v>
      </c>
      <c r="G4668" s="106"/>
      <c r="H4668" s="76" t="s">
        <v>1</v>
      </c>
      <c r="I4668" s="105"/>
      <c r="K4668" s="140" t="str">
        <f t="shared" si="219"/>
        <v>社政業務-社會福利-推行老人福利-獎補助費-對國內團體之捐助</v>
      </c>
      <c r="L4668" s="140" t="str">
        <f t="shared" si="220"/>
        <v>建立社區照顧關懷據點</v>
      </c>
      <c r="M4668" s="40" t="str">
        <f t="shared" si="221"/>
        <v>臺中市生態休閒產業協會</v>
      </c>
    </row>
    <row r="4669" spans="1:13" ht="56.25">
      <c r="A4669" s="102" t="s">
        <v>4075</v>
      </c>
      <c r="B4669" s="102" t="s">
        <v>4090</v>
      </c>
      <c r="C4669" s="102" t="s">
        <v>4196</v>
      </c>
      <c r="D4669" s="102" t="s">
        <v>2795</v>
      </c>
      <c r="E4669" s="103">
        <v>224</v>
      </c>
      <c r="F4669" s="104" t="s">
        <v>44</v>
      </c>
      <c r="G4669" s="106"/>
      <c r="H4669" s="76" t="s">
        <v>1</v>
      </c>
      <c r="I4669" s="105"/>
      <c r="K4669" s="140" t="str">
        <f t="shared" si="219"/>
        <v>社政業務-社會福利-推行老人福利-獎補助費-對國內團體之捐助</v>
      </c>
      <c r="L4669" s="140" t="str">
        <f t="shared" si="220"/>
        <v>建立社區照顧關懷據點</v>
      </c>
      <c r="M4669" s="40" t="str">
        <f t="shared" si="221"/>
        <v>社團法人臺中市霧峰區四德社區發展協會</v>
      </c>
    </row>
    <row r="4670" spans="1:13" ht="56.25">
      <c r="A4670" s="102" t="s">
        <v>4075</v>
      </c>
      <c r="B4670" s="102" t="s">
        <v>4090</v>
      </c>
      <c r="C4670" s="102" t="s">
        <v>4197</v>
      </c>
      <c r="D4670" s="102" t="s">
        <v>2795</v>
      </c>
      <c r="E4670" s="103">
        <v>224</v>
      </c>
      <c r="F4670" s="104" t="s">
        <v>44</v>
      </c>
      <c r="G4670" s="106"/>
      <c r="H4670" s="76" t="s">
        <v>1</v>
      </c>
      <c r="I4670" s="105"/>
      <c r="K4670" s="140" t="str">
        <f t="shared" si="219"/>
        <v>社政業務-社會福利-推行老人福利-獎補助費-對國內團體之捐助</v>
      </c>
      <c r="L4670" s="140" t="str">
        <f t="shared" si="220"/>
        <v>建立社區照顧關懷據點</v>
      </c>
      <c r="M4670" s="40" t="str">
        <f t="shared" si="221"/>
        <v>臺中市霧峰區南勢社區發展協會</v>
      </c>
    </row>
    <row r="4671" spans="1:13" ht="56.25">
      <c r="A4671" s="102" t="s">
        <v>4075</v>
      </c>
      <c r="B4671" s="102" t="s">
        <v>4084</v>
      </c>
      <c r="C4671" s="102" t="s">
        <v>3157</v>
      </c>
      <c r="D4671" s="102" t="s">
        <v>2795</v>
      </c>
      <c r="E4671" s="103">
        <v>323</v>
      </c>
      <c r="F4671" s="104" t="s">
        <v>44</v>
      </c>
      <c r="G4671" s="106"/>
      <c r="H4671" s="76" t="s">
        <v>1</v>
      </c>
      <c r="I4671" s="105"/>
      <c r="K4671" s="140" t="str">
        <f t="shared" si="219"/>
        <v>社政業務-社會福利-推行老人福利-獎補助費-對國內團體之捐助</v>
      </c>
      <c r="L4671" s="140" t="str">
        <f t="shared" si="220"/>
        <v>建立社區照顧關懷據點並設置巷弄長照站</v>
      </c>
      <c r="M4671" s="40" t="str">
        <f t="shared" si="221"/>
        <v>臺中市霧峰區吉峰社區發展協會</v>
      </c>
    </row>
    <row r="4672" spans="1:13" ht="56.25">
      <c r="A4672" s="102" t="s">
        <v>4075</v>
      </c>
      <c r="B4672" s="102" t="s">
        <v>4084</v>
      </c>
      <c r="C4672" s="102" t="s">
        <v>3094</v>
      </c>
      <c r="D4672" s="102" t="s">
        <v>2795</v>
      </c>
      <c r="E4672" s="103">
        <v>323</v>
      </c>
      <c r="F4672" s="104" t="s">
        <v>44</v>
      </c>
      <c r="G4672" s="106"/>
      <c r="H4672" s="76" t="s">
        <v>1</v>
      </c>
      <c r="I4672" s="105"/>
      <c r="K4672" s="140" t="str">
        <f t="shared" si="219"/>
        <v>社政業務-社會福利-推行老人福利-獎補助費-對國內團體之捐助</v>
      </c>
      <c r="L4672" s="140" t="str">
        <f t="shared" si="220"/>
        <v>建立社區照顧關懷據點並設置巷弄長照站</v>
      </c>
      <c r="M4672" s="40" t="str">
        <f t="shared" si="221"/>
        <v>臺中市霧峰區南柳社區發展協會</v>
      </c>
    </row>
    <row r="4673" spans="1:13" ht="56.25">
      <c r="A4673" s="102" t="s">
        <v>4075</v>
      </c>
      <c r="B4673" s="102" t="s">
        <v>4084</v>
      </c>
      <c r="C4673" s="102" t="s">
        <v>3093</v>
      </c>
      <c r="D4673" s="102" t="s">
        <v>2795</v>
      </c>
      <c r="E4673" s="103">
        <v>323</v>
      </c>
      <c r="F4673" s="104" t="s">
        <v>44</v>
      </c>
      <c r="G4673" s="106"/>
      <c r="H4673" s="76" t="s">
        <v>1</v>
      </c>
      <c r="I4673" s="105"/>
      <c r="K4673" s="140" t="str">
        <f t="shared" si="219"/>
        <v>社政業務-社會福利-推行老人福利-獎補助費-對國內團體之捐助</v>
      </c>
      <c r="L4673" s="140" t="str">
        <f t="shared" si="220"/>
        <v>建立社區照顧關懷據點並設置巷弄長照站</v>
      </c>
      <c r="M4673" s="40" t="str">
        <f t="shared" si="221"/>
        <v>臺中市霧峰區錦榮社區發展協會</v>
      </c>
    </row>
    <row r="4674" spans="1:13" ht="56.25">
      <c r="A4674" s="102" t="s">
        <v>4075</v>
      </c>
      <c r="B4674" s="102" t="s">
        <v>4084</v>
      </c>
      <c r="C4674" s="102" t="s">
        <v>411</v>
      </c>
      <c r="D4674" s="102" t="s">
        <v>2795</v>
      </c>
      <c r="E4674" s="103">
        <v>323</v>
      </c>
      <c r="F4674" s="104" t="s">
        <v>44</v>
      </c>
      <c r="G4674" s="106"/>
      <c r="H4674" s="76" t="s">
        <v>1</v>
      </c>
      <c r="I4674" s="105"/>
      <c r="K4674" s="140" t="str">
        <f t="shared" si="219"/>
        <v>社政業務-社會福利-推行老人福利-獎補助費-對國內團體之捐助</v>
      </c>
      <c r="L4674" s="140" t="str">
        <f t="shared" si="220"/>
        <v>建立社區照顧關懷據點並設置巷弄長照站</v>
      </c>
      <c r="M4674" s="40" t="str">
        <f t="shared" si="221"/>
        <v>臺中市好生活愛護關懷協會</v>
      </c>
    </row>
    <row r="4675" spans="1:13" ht="56.25">
      <c r="A4675" s="102" t="s">
        <v>4075</v>
      </c>
      <c r="B4675" s="102" t="s">
        <v>4084</v>
      </c>
      <c r="C4675" s="102" t="s">
        <v>3132</v>
      </c>
      <c r="D4675" s="102" t="s">
        <v>2795</v>
      </c>
      <c r="E4675" s="103">
        <v>323</v>
      </c>
      <c r="F4675" s="104" t="s">
        <v>44</v>
      </c>
      <c r="G4675" s="106"/>
      <c r="H4675" s="76" t="s">
        <v>1</v>
      </c>
      <c r="I4675" s="105"/>
      <c r="K4675" s="140" t="str">
        <f t="shared" si="219"/>
        <v>社政業務-社會福利-推行老人福利-獎補助費-對國內團體之捐助</v>
      </c>
      <c r="L4675" s="140" t="str">
        <f t="shared" si="220"/>
        <v>建立社區照顧關懷據點並設置巷弄長照站</v>
      </c>
      <c r="M4675" s="40" t="str">
        <f t="shared" si="221"/>
        <v>臺中市沙鹿區鹿寮社區發展協會</v>
      </c>
    </row>
    <row r="4676" spans="1:13" ht="75">
      <c r="A4676" s="102" t="s">
        <v>4075</v>
      </c>
      <c r="B4676" s="102" t="s">
        <v>4198</v>
      </c>
      <c r="C4676" s="102" t="s">
        <v>4199</v>
      </c>
      <c r="D4676" s="102" t="s">
        <v>2795</v>
      </c>
      <c r="E4676" s="103">
        <v>20</v>
      </c>
      <c r="F4676" s="104" t="s">
        <v>44</v>
      </c>
      <c r="G4676" s="106"/>
      <c r="H4676" s="76" t="s">
        <v>1</v>
      </c>
      <c r="I4676" s="105"/>
      <c r="K4676" s="140" t="str">
        <f t="shared" ref="K4676:K4739" si="222">A4676</f>
        <v>社政業務-社會福利-推行老人福利-獎補助費-對國內團體之捐助</v>
      </c>
      <c r="L4676" s="140" t="str">
        <f t="shared" ref="L4676:L4739" si="223">B4676</f>
        <v>社區照顧關懷據點整合性補助計畫之「潛力型單位試辦」</v>
      </c>
      <c r="M4676" s="40" t="str">
        <f t="shared" ref="M4676:M4739" si="224">C4676</f>
        <v>臺中市新社區慶西社區發展協會</v>
      </c>
    </row>
    <row r="4677" spans="1:13" ht="75">
      <c r="A4677" s="102" t="s">
        <v>4075</v>
      </c>
      <c r="B4677" s="102" t="s">
        <v>4200</v>
      </c>
      <c r="C4677" s="102" t="s">
        <v>1780</v>
      </c>
      <c r="D4677" s="102" t="s">
        <v>2795</v>
      </c>
      <c r="E4677" s="103">
        <v>24</v>
      </c>
      <c r="F4677" s="104" t="s">
        <v>44</v>
      </c>
      <c r="G4677" s="106"/>
      <c r="H4677" s="76" t="s">
        <v>1</v>
      </c>
      <c r="I4677" s="105"/>
      <c r="K4677" s="140" t="str">
        <f t="shared" si="222"/>
        <v>社政業務-社會福利-推行老人福利-獎補助費-對國內團體之捐助</v>
      </c>
      <c r="L4677" s="140" t="str">
        <f t="shared" si="223"/>
        <v>建立社區照顧關懷據點並設置巷弄長照站之充實設施設備費</v>
      </c>
      <c r="M4677" s="40" t="str">
        <f t="shared" si="224"/>
        <v>財團法人弘道老人福利基金會</v>
      </c>
    </row>
    <row r="4678" spans="1:13" ht="75">
      <c r="A4678" s="102" t="s">
        <v>4075</v>
      </c>
      <c r="B4678" s="102" t="s">
        <v>4200</v>
      </c>
      <c r="C4678" s="102" t="s">
        <v>1780</v>
      </c>
      <c r="D4678" s="102" t="s">
        <v>2795</v>
      </c>
      <c r="E4678" s="103">
        <v>20</v>
      </c>
      <c r="F4678" s="104" t="s">
        <v>44</v>
      </c>
      <c r="G4678" s="106"/>
      <c r="H4678" s="76" t="s">
        <v>1</v>
      </c>
      <c r="I4678" s="105"/>
      <c r="K4678" s="140" t="str">
        <f t="shared" si="222"/>
        <v>社政業務-社會福利-推行老人福利-獎補助費-對國內團體之捐助</v>
      </c>
      <c r="L4678" s="140" t="str">
        <f t="shared" si="223"/>
        <v>建立社區照顧關懷據點並設置巷弄長照站之充實設施設備費</v>
      </c>
      <c r="M4678" s="40" t="str">
        <f t="shared" si="224"/>
        <v>財團法人弘道老人福利基金會</v>
      </c>
    </row>
    <row r="4679" spans="1:13" ht="75">
      <c r="A4679" s="102" t="s">
        <v>4075</v>
      </c>
      <c r="B4679" s="102" t="s">
        <v>4086</v>
      </c>
      <c r="C4679" s="102" t="s">
        <v>3632</v>
      </c>
      <c r="D4679" s="102" t="s">
        <v>2795</v>
      </c>
      <c r="E4679" s="103">
        <v>9</v>
      </c>
      <c r="F4679" s="104" t="s">
        <v>44</v>
      </c>
      <c r="G4679" s="106"/>
      <c r="H4679" s="76" t="s">
        <v>1</v>
      </c>
      <c r="I4679" s="105"/>
      <c r="K4679" s="140" t="str">
        <f t="shared" si="222"/>
        <v>社政業務-社會福利-推行老人福利-獎補助費-對國內團體之捐助</v>
      </c>
      <c r="L4679" s="140" t="str">
        <f t="shared" si="223"/>
        <v>建立社區照顧關懷據點並設置巷弄長照站之充實設施設備費用-經常門</v>
      </c>
      <c r="M4679" s="40" t="str">
        <f t="shared" si="224"/>
        <v>臺中市外埔區永豐社區發展協會</v>
      </c>
    </row>
    <row r="4680" spans="1:13" ht="75">
      <c r="A4680" s="102" t="s">
        <v>4075</v>
      </c>
      <c r="B4680" s="102" t="s">
        <v>4201</v>
      </c>
      <c r="C4680" s="102" t="s">
        <v>4202</v>
      </c>
      <c r="D4680" s="102" t="s">
        <v>2795</v>
      </c>
      <c r="E4680" s="103">
        <v>8</v>
      </c>
      <c r="F4680" s="104" t="s">
        <v>44</v>
      </c>
      <c r="G4680" s="106"/>
      <c r="H4680" s="76" t="s">
        <v>1</v>
      </c>
      <c r="I4680" s="105"/>
      <c r="K4680" s="140" t="str">
        <f t="shared" si="222"/>
        <v>社政業務-社會福利-推行老人福利-獎補助費-對國內團體之捐助</v>
      </c>
      <c r="L4680" s="140" t="str">
        <f t="shared" si="223"/>
        <v>建立社區照顧關懷據點並設置巷弄長照站之充實廚房設備費</v>
      </c>
      <c r="M4680" s="40" t="str">
        <f t="shared" si="224"/>
        <v>台中市北屯區軍功社區發展協會吳貴生</v>
      </c>
    </row>
    <row r="4681" spans="1:13" ht="56.25">
      <c r="A4681" s="102" t="s">
        <v>4075</v>
      </c>
      <c r="B4681" s="102" t="s">
        <v>4095</v>
      </c>
      <c r="C4681" s="102" t="s">
        <v>1780</v>
      </c>
      <c r="D4681" s="102" t="s">
        <v>2795</v>
      </c>
      <c r="E4681" s="103">
        <v>21</v>
      </c>
      <c r="F4681" s="104" t="s">
        <v>44</v>
      </c>
      <c r="G4681" s="106"/>
      <c r="H4681" s="76" t="s">
        <v>1</v>
      </c>
      <c r="I4681" s="105"/>
      <c r="K4681" s="140" t="str">
        <f t="shared" si="222"/>
        <v>社政業務-社會福利-推行老人福利-獎補助費-對國內團體之捐助</v>
      </c>
      <c r="L4681" s="140" t="str">
        <f t="shared" si="223"/>
        <v>建立社區照顧關懷據點之充實設施設備-經常門</v>
      </c>
      <c r="M4681" s="40" t="str">
        <f t="shared" si="224"/>
        <v>財團法人弘道老人福利基金會</v>
      </c>
    </row>
    <row r="4682" spans="1:13" ht="75">
      <c r="A4682" s="102" t="s">
        <v>4075</v>
      </c>
      <c r="B4682" s="102" t="s">
        <v>4140</v>
      </c>
      <c r="C4682" s="102" t="s">
        <v>3674</v>
      </c>
      <c r="D4682" s="102" t="s">
        <v>2795</v>
      </c>
      <c r="E4682" s="103">
        <v>115</v>
      </c>
      <c r="F4682" s="104" t="s">
        <v>44</v>
      </c>
      <c r="G4682" s="106"/>
      <c r="H4682" s="76" t="s">
        <v>1</v>
      </c>
      <c r="I4682" s="105"/>
      <c r="K4682" s="140" t="str">
        <f t="shared" si="222"/>
        <v>社政業務-社會福利-推行老人福利-獎補助費-對國內團體之捐助</v>
      </c>
      <c r="L4682" s="140" t="str">
        <f t="shared" si="223"/>
        <v>建立社區照顧關懷據點暨巷弄長照站之「租金水電費用」</v>
      </c>
      <c r="M4682" s="40" t="str">
        <f t="shared" si="224"/>
        <v>臺中市十三寮聚落發展協會黃楚尊</v>
      </c>
    </row>
    <row r="4683" spans="1:13" ht="75">
      <c r="A4683" s="102" t="s">
        <v>4075</v>
      </c>
      <c r="B4683" s="102" t="s">
        <v>4200</v>
      </c>
      <c r="C4683" s="102" t="s">
        <v>4202</v>
      </c>
      <c r="D4683" s="102" t="s">
        <v>2795</v>
      </c>
      <c r="E4683" s="103">
        <v>13</v>
      </c>
      <c r="F4683" s="104" t="s">
        <v>44</v>
      </c>
      <c r="G4683" s="106"/>
      <c r="H4683" s="76" t="s">
        <v>1</v>
      </c>
      <c r="I4683" s="105"/>
      <c r="K4683" s="140" t="str">
        <f t="shared" si="222"/>
        <v>社政業務-社會福利-推行老人福利-獎補助費-對國內團體之捐助</v>
      </c>
      <c r="L4683" s="140" t="str">
        <f t="shared" si="223"/>
        <v>建立社區照顧關懷據點並設置巷弄長照站之充實設施設備費</v>
      </c>
      <c r="M4683" s="40" t="str">
        <f t="shared" si="224"/>
        <v>台中市北屯區軍功社區發展協會吳貴生</v>
      </c>
    </row>
    <row r="4684" spans="1:13" ht="75">
      <c r="A4684" s="102" t="s">
        <v>4075</v>
      </c>
      <c r="B4684" s="102" t="s">
        <v>4200</v>
      </c>
      <c r="C4684" s="102" t="s">
        <v>4202</v>
      </c>
      <c r="D4684" s="102" t="s">
        <v>2795</v>
      </c>
      <c r="E4684" s="103">
        <v>8</v>
      </c>
      <c r="F4684" s="104" t="s">
        <v>44</v>
      </c>
      <c r="G4684" s="106"/>
      <c r="H4684" s="76" t="s">
        <v>1</v>
      </c>
      <c r="I4684" s="105"/>
      <c r="K4684" s="140" t="str">
        <f t="shared" si="222"/>
        <v>社政業務-社會福利-推行老人福利-獎補助費-對國內團體之捐助</v>
      </c>
      <c r="L4684" s="140" t="str">
        <f t="shared" si="223"/>
        <v>建立社區照顧關懷據點並設置巷弄長照站之充實設施設備費</v>
      </c>
      <c r="M4684" s="40" t="str">
        <f t="shared" si="224"/>
        <v>台中市北屯區軍功社區發展協會吳貴生</v>
      </c>
    </row>
    <row r="4685" spans="1:13" ht="93.75">
      <c r="A4685" s="102" t="s">
        <v>4075</v>
      </c>
      <c r="B4685" s="102" t="s">
        <v>4087</v>
      </c>
      <c r="C4685" s="102" t="s">
        <v>3196</v>
      </c>
      <c r="D4685" s="102" t="s">
        <v>2795</v>
      </c>
      <c r="E4685" s="103">
        <v>108</v>
      </c>
      <c r="F4685" s="104" t="s">
        <v>44</v>
      </c>
      <c r="G4685" s="106"/>
      <c r="H4685" s="76" t="s">
        <v>1</v>
      </c>
      <c r="I4685" s="105"/>
      <c r="K4685" s="140" t="str">
        <f t="shared" si="222"/>
        <v>社政業務-社會福利-推行老人福利-獎補助費-對國內團體之捐助</v>
      </c>
      <c r="L4685" s="140" t="str">
        <f t="shared" si="223"/>
        <v>建立社區照顧關懷據點並設置巷弄長照站之「預防及延緩失能照護計畫費用」</v>
      </c>
      <c r="M4685" s="40" t="str">
        <f t="shared" si="224"/>
        <v>社團法人台灣優質生命協會</v>
      </c>
    </row>
    <row r="4686" spans="1:13" ht="56.25">
      <c r="A4686" s="102" t="s">
        <v>4075</v>
      </c>
      <c r="B4686" s="102" t="s">
        <v>4176</v>
      </c>
      <c r="C4686" s="102" t="s">
        <v>3191</v>
      </c>
      <c r="D4686" s="102" t="s">
        <v>2795</v>
      </c>
      <c r="E4686" s="103">
        <v>11</v>
      </c>
      <c r="F4686" s="104" t="s">
        <v>44</v>
      </c>
      <c r="G4686" s="106"/>
      <c r="H4686" s="76" t="s">
        <v>1</v>
      </c>
      <c r="I4686" s="105"/>
      <c r="K4686" s="140" t="str">
        <f t="shared" si="222"/>
        <v>社政業務-社會福利-推行老人福利-獎補助費-對國內團體之捐助</v>
      </c>
      <c r="L4686" s="140" t="str">
        <f t="shared" si="223"/>
        <v>建立社區照顧關懷據點之租金水電費用</v>
      </c>
      <c r="M4686" s="40" t="str">
        <f t="shared" si="224"/>
        <v>臺中市太平區太平社區發展協會</v>
      </c>
    </row>
    <row r="4687" spans="1:13" ht="75">
      <c r="A4687" s="102" t="s">
        <v>4075</v>
      </c>
      <c r="B4687" s="102" t="s">
        <v>4086</v>
      </c>
      <c r="C4687" s="102" t="s">
        <v>4203</v>
      </c>
      <c r="D4687" s="102" t="s">
        <v>2795</v>
      </c>
      <c r="E4687" s="103">
        <v>1</v>
      </c>
      <c r="F4687" s="104" t="s">
        <v>44</v>
      </c>
      <c r="G4687" s="106"/>
      <c r="H4687" s="76" t="s">
        <v>1</v>
      </c>
      <c r="I4687" s="105"/>
      <c r="K4687" s="140" t="str">
        <f t="shared" si="222"/>
        <v>社政業務-社會福利-推行老人福利-獎補助費-對國內團體之捐助</v>
      </c>
      <c r="L4687" s="140" t="str">
        <f t="shared" si="223"/>
        <v>建立社區照顧關懷據點並設置巷弄長照站之充實設施設備費用-經常門</v>
      </c>
      <c r="M4687" s="40" t="str">
        <f t="shared" si="224"/>
        <v>台中縣愛加倍關懷協會</v>
      </c>
    </row>
    <row r="4688" spans="1:13" ht="56.25">
      <c r="A4688" s="102" t="s">
        <v>4075</v>
      </c>
      <c r="B4688" s="102" t="s">
        <v>4090</v>
      </c>
      <c r="C4688" s="102" t="s">
        <v>4094</v>
      </c>
      <c r="D4688" s="102" t="s">
        <v>2795</v>
      </c>
      <c r="E4688" s="103">
        <v>224</v>
      </c>
      <c r="F4688" s="104" t="s">
        <v>44</v>
      </c>
      <c r="G4688" s="106"/>
      <c r="H4688" s="76" t="s">
        <v>1</v>
      </c>
      <c r="I4688" s="105"/>
      <c r="K4688" s="140" t="str">
        <f t="shared" si="222"/>
        <v>社政業務-社會福利-推行老人福利-獎補助費-對國內團體之捐助</v>
      </c>
      <c r="L4688" s="140" t="str">
        <f t="shared" si="223"/>
        <v>建立社區照顧關懷據點</v>
      </c>
      <c r="M4688" s="40" t="str">
        <f t="shared" si="224"/>
        <v>臺中市西區大忠社區發展協會</v>
      </c>
    </row>
    <row r="4689" spans="1:13" ht="56.25">
      <c r="A4689" s="102" t="s">
        <v>4075</v>
      </c>
      <c r="B4689" s="102" t="s">
        <v>4084</v>
      </c>
      <c r="C4689" s="102" t="s">
        <v>3509</v>
      </c>
      <c r="D4689" s="102" t="s">
        <v>2795</v>
      </c>
      <c r="E4689" s="103">
        <v>323</v>
      </c>
      <c r="F4689" s="104" t="s">
        <v>44</v>
      </c>
      <c r="G4689" s="106"/>
      <c r="H4689" s="76" t="s">
        <v>1</v>
      </c>
      <c r="I4689" s="105"/>
      <c r="K4689" s="140" t="str">
        <f t="shared" si="222"/>
        <v>社政業務-社會福利-推行老人福利-獎補助費-對國內團體之捐助</v>
      </c>
      <c r="L4689" s="140" t="str">
        <f t="shared" si="223"/>
        <v>建立社區照顧關懷據點並設置巷弄長照站</v>
      </c>
      <c r="M4689" s="40" t="str">
        <f t="shared" si="224"/>
        <v>社團法人台中市東區東英社區發展協會</v>
      </c>
    </row>
    <row r="4690" spans="1:13" ht="56.25">
      <c r="A4690" s="102" t="s">
        <v>4075</v>
      </c>
      <c r="B4690" s="102" t="s">
        <v>4084</v>
      </c>
      <c r="C4690" s="102" t="s">
        <v>3728</v>
      </c>
      <c r="D4690" s="102" t="s">
        <v>2795</v>
      </c>
      <c r="E4690" s="103">
        <v>323</v>
      </c>
      <c r="F4690" s="104" t="s">
        <v>44</v>
      </c>
      <c r="G4690" s="106"/>
      <c r="H4690" s="76" t="s">
        <v>1</v>
      </c>
      <c r="I4690" s="105"/>
      <c r="K4690" s="140" t="str">
        <f t="shared" si="222"/>
        <v>社政業務-社會福利-推行老人福利-獎補助費-對國內團體之捐助</v>
      </c>
      <c r="L4690" s="140" t="str">
        <f t="shared" si="223"/>
        <v>建立社區照顧關懷據點並設置巷弄長照站</v>
      </c>
      <c r="M4690" s="40" t="str">
        <f t="shared" si="224"/>
        <v>社團法人臺中市東區富仁社區發展協會</v>
      </c>
    </row>
    <row r="4691" spans="1:13" ht="56.25">
      <c r="A4691" s="102" t="s">
        <v>4075</v>
      </c>
      <c r="B4691" s="102" t="s">
        <v>4172</v>
      </c>
      <c r="C4691" s="102" t="s">
        <v>3287</v>
      </c>
      <c r="D4691" s="102" t="s">
        <v>2795</v>
      </c>
      <c r="E4691" s="103">
        <v>14</v>
      </c>
      <c r="F4691" s="104" t="s">
        <v>44</v>
      </c>
      <c r="G4691" s="106"/>
      <c r="H4691" s="76" t="s">
        <v>1</v>
      </c>
      <c r="I4691" s="105"/>
      <c r="K4691" s="140" t="str">
        <f t="shared" si="222"/>
        <v>社政業務-社會福利-推行老人福利-獎補助費-對國內團體之捐助</v>
      </c>
      <c r="L4691" s="140" t="str">
        <f t="shared" si="223"/>
        <v>建立社區照顧關懷據點並設置巷弄長照站之租金水電</v>
      </c>
      <c r="M4691" s="40" t="str">
        <f t="shared" si="224"/>
        <v>財團法人臺中市私立肯納自閉症社會福利基金會</v>
      </c>
    </row>
    <row r="4692" spans="1:13" ht="75">
      <c r="A4692" s="102" t="s">
        <v>4075</v>
      </c>
      <c r="B4692" s="102" t="s">
        <v>4204</v>
      </c>
      <c r="C4692" s="102" t="s">
        <v>3651</v>
      </c>
      <c r="D4692" s="102" t="s">
        <v>2795</v>
      </c>
      <c r="E4692" s="103">
        <v>41</v>
      </c>
      <c r="F4692" s="104" t="s">
        <v>44</v>
      </c>
      <c r="G4692" s="106"/>
      <c r="H4692" s="76" t="s">
        <v>1</v>
      </c>
      <c r="I4692" s="105"/>
      <c r="K4692" s="140" t="str">
        <f t="shared" si="222"/>
        <v>社政業務-社會福利-推行老人福利-獎補助費-對國內團體之捐助</v>
      </c>
      <c r="L4692" s="140" t="str">
        <f t="shared" si="223"/>
        <v>建立社區照顧關懷據點並設置巷弄長照站之充實設施設備費用</v>
      </c>
      <c r="M4692" s="40" t="str">
        <f t="shared" si="224"/>
        <v>台中市南區福順社區發展協會</v>
      </c>
    </row>
    <row r="4693" spans="1:13" ht="75">
      <c r="A4693" s="102" t="s">
        <v>4075</v>
      </c>
      <c r="B4693" s="102" t="s">
        <v>4204</v>
      </c>
      <c r="C4693" s="102" t="s">
        <v>3651</v>
      </c>
      <c r="D4693" s="102" t="s">
        <v>2795</v>
      </c>
      <c r="E4693" s="103">
        <v>9</v>
      </c>
      <c r="F4693" s="104" t="s">
        <v>44</v>
      </c>
      <c r="G4693" s="106"/>
      <c r="H4693" s="76" t="s">
        <v>1</v>
      </c>
      <c r="I4693" s="105"/>
      <c r="K4693" s="140" t="str">
        <f t="shared" si="222"/>
        <v>社政業務-社會福利-推行老人福利-獎補助費-對國內團體之捐助</v>
      </c>
      <c r="L4693" s="140" t="str">
        <f t="shared" si="223"/>
        <v>建立社區照顧關懷據點並設置巷弄長照站之充實設施設備費用</v>
      </c>
      <c r="M4693" s="40" t="str">
        <f t="shared" si="224"/>
        <v>台中市南區福順社區發展協會</v>
      </c>
    </row>
    <row r="4694" spans="1:13" ht="75">
      <c r="A4694" s="102" t="s">
        <v>4075</v>
      </c>
      <c r="B4694" s="102" t="s">
        <v>4137</v>
      </c>
      <c r="C4694" s="102" t="s">
        <v>411</v>
      </c>
      <c r="D4694" s="102" t="s">
        <v>2795</v>
      </c>
      <c r="E4694" s="103">
        <v>36</v>
      </c>
      <c r="F4694" s="104" t="s">
        <v>44</v>
      </c>
      <c r="G4694" s="106"/>
      <c r="H4694" s="76" t="s">
        <v>1</v>
      </c>
      <c r="I4694" s="105"/>
      <c r="K4694" s="140" t="str">
        <f t="shared" si="222"/>
        <v>社政業務-社會福利-推行老人福利-獎補助費-對國內團體之捐助</v>
      </c>
      <c r="L4694" s="140" t="str">
        <f t="shared" si="223"/>
        <v>建立社區照顧關懷據點並設置巷弄長照站之預防及延緩失能照護計畫</v>
      </c>
      <c r="M4694" s="40" t="str">
        <f t="shared" si="224"/>
        <v>臺中市好生活愛護關懷協會</v>
      </c>
    </row>
    <row r="4695" spans="1:13" ht="75">
      <c r="A4695" s="102" t="s">
        <v>4075</v>
      </c>
      <c r="B4695" s="102" t="s">
        <v>4137</v>
      </c>
      <c r="C4695" s="102" t="s">
        <v>3107</v>
      </c>
      <c r="D4695" s="102" t="s">
        <v>2795</v>
      </c>
      <c r="E4695" s="103">
        <v>29</v>
      </c>
      <c r="F4695" s="104" t="s">
        <v>44</v>
      </c>
      <c r="G4695" s="106"/>
      <c r="H4695" s="76" t="s">
        <v>1</v>
      </c>
      <c r="I4695" s="105"/>
      <c r="K4695" s="140" t="str">
        <f t="shared" si="222"/>
        <v>社政業務-社會福利-推行老人福利-獎補助費-對國內團體之捐助</v>
      </c>
      <c r="L4695" s="140" t="str">
        <f t="shared" si="223"/>
        <v>建立社區照顧關懷據點並設置巷弄長照站之預防及延緩失能照護計畫</v>
      </c>
      <c r="M4695" s="40" t="str">
        <f t="shared" si="224"/>
        <v>臺中市大甲區幸福社區發展協會</v>
      </c>
    </row>
    <row r="4696" spans="1:13" ht="56.25">
      <c r="A4696" s="102" t="s">
        <v>4075</v>
      </c>
      <c r="B4696" s="102" t="s">
        <v>4205</v>
      </c>
      <c r="C4696" s="102" t="s">
        <v>3611</v>
      </c>
      <c r="D4696" s="102" t="s">
        <v>2795</v>
      </c>
      <c r="E4696" s="103">
        <v>22</v>
      </c>
      <c r="F4696" s="104" t="s">
        <v>44</v>
      </c>
      <c r="G4696" s="106"/>
      <c r="H4696" s="76" t="s">
        <v>1</v>
      </c>
      <c r="I4696" s="105"/>
      <c r="K4696" s="140" t="str">
        <f t="shared" si="222"/>
        <v>社政業務-社會福利-推行老人福利-獎補助費-對國內團體之捐助</v>
      </c>
      <c r="L4696" s="140" t="str">
        <f t="shared" si="223"/>
        <v>建立社區照顧關懷據點之開辦費-資本門</v>
      </c>
      <c r="M4696" s="40" t="str">
        <f t="shared" si="224"/>
        <v>臺中市太平人文關懷協會吳慧娟</v>
      </c>
    </row>
    <row r="4697" spans="1:13" ht="56.25">
      <c r="A4697" s="102" t="s">
        <v>4075</v>
      </c>
      <c r="B4697" s="102" t="s">
        <v>4084</v>
      </c>
      <c r="C4697" s="102" t="s">
        <v>3638</v>
      </c>
      <c r="D4697" s="102" t="s">
        <v>2795</v>
      </c>
      <c r="E4697" s="103">
        <v>224</v>
      </c>
      <c r="F4697" s="104" t="s">
        <v>44</v>
      </c>
      <c r="G4697" s="106"/>
      <c r="H4697" s="76" t="s">
        <v>1</v>
      </c>
      <c r="I4697" s="105"/>
      <c r="K4697" s="140" t="str">
        <f t="shared" si="222"/>
        <v>社政業務-社會福利-推行老人福利-獎補助費-對國內團體之捐助</v>
      </c>
      <c r="L4697" s="140" t="str">
        <f t="shared" si="223"/>
        <v>建立社區照顧關懷據點並設置巷弄長照站</v>
      </c>
      <c r="M4697" s="40" t="str">
        <f t="shared" si="224"/>
        <v>台中市北屯區仁愛社區發展協會</v>
      </c>
    </row>
    <row r="4698" spans="1:13" ht="56.25">
      <c r="A4698" s="102" t="s">
        <v>4075</v>
      </c>
      <c r="B4698" s="102" t="s">
        <v>4084</v>
      </c>
      <c r="C4698" s="102" t="s">
        <v>1780</v>
      </c>
      <c r="D4698" s="102" t="s">
        <v>2795</v>
      </c>
      <c r="E4698" s="103">
        <v>323</v>
      </c>
      <c r="F4698" s="104" t="s">
        <v>44</v>
      </c>
      <c r="G4698" s="106"/>
      <c r="H4698" s="76" t="s">
        <v>1</v>
      </c>
      <c r="I4698" s="105"/>
      <c r="K4698" s="140" t="str">
        <f t="shared" si="222"/>
        <v>社政業務-社會福利-推行老人福利-獎補助費-對國內團體之捐助</v>
      </c>
      <c r="L4698" s="140" t="str">
        <f t="shared" si="223"/>
        <v>建立社區照顧關懷據點並設置巷弄長照站</v>
      </c>
      <c r="M4698" s="40" t="str">
        <f t="shared" si="224"/>
        <v>財團法人弘道老人福利基金會</v>
      </c>
    </row>
    <row r="4699" spans="1:13" ht="56.25">
      <c r="A4699" s="102" t="s">
        <v>4075</v>
      </c>
      <c r="B4699" s="102" t="s">
        <v>4090</v>
      </c>
      <c r="C4699" s="102" t="s">
        <v>4206</v>
      </c>
      <c r="D4699" s="102" t="s">
        <v>2795</v>
      </c>
      <c r="E4699" s="103">
        <v>224</v>
      </c>
      <c r="F4699" s="104" t="s">
        <v>44</v>
      </c>
      <c r="G4699" s="106"/>
      <c r="H4699" s="76" t="s">
        <v>1</v>
      </c>
      <c r="I4699" s="105"/>
      <c r="K4699" s="140" t="str">
        <f t="shared" si="222"/>
        <v>社政業務-社會福利-推行老人福利-獎補助費-對國內團體之捐助</v>
      </c>
      <c r="L4699" s="140" t="str">
        <f t="shared" si="223"/>
        <v>建立社區照顧關懷據點</v>
      </c>
      <c r="M4699" s="40" t="str">
        <f t="shared" si="224"/>
        <v>臺中市石岡區和盛社區發展協會簡金英</v>
      </c>
    </row>
    <row r="4700" spans="1:13" ht="56.25">
      <c r="A4700" s="102" t="s">
        <v>4075</v>
      </c>
      <c r="B4700" s="102" t="s">
        <v>4090</v>
      </c>
      <c r="C4700" s="102" t="s">
        <v>4207</v>
      </c>
      <c r="D4700" s="102" t="s">
        <v>2795</v>
      </c>
      <c r="E4700" s="103">
        <v>223</v>
      </c>
      <c r="F4700" s="104" t="s">
        <v>44</v>
      </c>
      <c r="G4700" s="106"/>
      <c r="H4700" s="76" t="s">
        <v>1</v>
      </c>
      <c r="I4700" s="105"/>
      <c r="K4700" s="140" t="str">
        <f t="shared" si="222"/>
        <v>社政業務-社會福利-推行老人福利-獎補助費-對國內團體之捐助</v>
      </c>
      <c r="L4700" s="140" t="str">
        <f t="shared" si="223"/>
        <v>建立社區照顧關懷據點</v>
      </c>
      <c r="M4700" s="40" t="str">
        <f t="shared" si="224"/>
        <v>臺中市東勢區福隆社區發展協會劉興健</v>
      </c>
    </row>
    <row r="4701" spans="1:13" ht="56.25">
      <c r="A4701" s="102" t="s">
        <v>4075</v>
      </c>
      <c r="B4701" s="102" t="s">
        <v>4208</v>
      </c>
      <c r="C4701" s="102" t="s">
        <v>3267</v>
      </c>
      <c r="D4701" s="102" t="s">
        <v>2795</v>
      </c>
      <c r="E4701" s="103">
        <v>8</v>
      </c>
      <c r="F4701" s="104" t="s">
        <v>44</v>
      </c>
      <c r="G4701" s="106"/>
      <c r="H4701" s="76" t="s">
        <v>1</v>
      </c>
      <c r="I4701" s="105"/>
      <c r="K4701" s="140" t="str">
        <f t="shared" si="222"/>
        <v>社政業務-社會福利-推行老人福利-獎補助費-對國內團體之捐助</v>
      </c>
      <c r="L4701" s="140" t="str">
        <f t="shared" si="223"/>
        <v>獨居老人關懷訪視服務計畫</v>
      </c>
      <c r="M4701" s="40" t="str">
        <f t="shared" si="224"/>
        <v>臺中市神岡區大社社區發展協會</v>
      </c>
    </row>
    <row r="4702" spans="1:13" ht="56.25">
      <c r="A4702" s="102" t="s">
        <v>4075</v>
      </c>
      <c r="B4702" s="102" t="s">
        <v>4176</v>
      </c>
      <c r="C4702" s="102" t="s">
        <v>3134</v>
      </c>
      <c r="D4702" s="102" t="s">
        <v>2795</v>
      </c>
      <c r="E4702" s="103">
        <v>7</v>
      </c>
      <c r="F4702" s="104" t="s">
        <v>44</v>
      </c>
      <c r="G4702" s="106"/>
      <c r="H4702" s="76" t="s">
        <v>1</v>
      </c>
      <c r="I4702" s="105"/>
      <c r="K4702" s="140" t="str">
        <f t="shared" si="222"/>
        <v>社政業務-社會福利-推行老人福利-獎補助費-對國內團體之捐助</v>
      </c>
      <c r="L4702" s="140" t="str">
        <f t="shared" si="223"/>
        <v>建立社區照顧關懷據點之租金水電費用</v>
      </c>
      <c r="M4702" s="40" t="str">
        <f t="shared" si="224"/>
        <v>臺中市正緣文教慈善會</v>
      </c>
    </row>
    <row r="4703" spans="1:13" ht="56.25">
      <c r="A4703" s="102" t="s">
        <v>4075</v>
      </c>
      <c r="B4703" s="102" t="s">
        <v>4084</v>
      </c>
      <c r="C4703" s="102" t="s">
        <v>4193</v>
      </c>
      <c r="D4703" s="102" t="s">
        <v>2795</v>
      </c>
      <c r="E4703" s="103">
        <v>108</v>
      </c>
      <c r="F4703" s="104" t="s">
        <v>44</v>
      </c>
      <c r="G4703" s="106"/>
      <c r="H4703" s="76" t="s">
        <v>1</v>
      </c>
      <c r="I4703" s="105"/>
      <c r="K4703" s="140" t="str">
        <f t="shared" si="222"/>
        <v>社政業務-社會福利-推行老人福利-獎補助費-對國內團體之捐助</v>
      </c>
      <c r="L4703" s="140" t="str">
        <f t="shared" si="223"/>
        <v>建立社區照顧關懷據點並設置巷弄長照站</v>
      </c>
      <c r="M4703" s="40" t="str">
        <f t="shared" si="224"/>
        <v>臺中市沙鹿區六路社區發展協會</v>
      </c>
    </row>
    <row r="4704" spans="1:13" ht="56.25">
      <c r="A4704" s="102" t="s">
        <v>4075</v>
      </c>
      <c r="B4704" s="102" t="s">
        <v>4084</v>
      </c>
      <c r="C4704" s="102" t="s">
        <v>3168</v>
      </c>
      <c r="D4704" s="102" t="s">
        <v>2795</v>
      </c>
      <c r="E4704" s="103">
        <v>108</v>
      </c>
      <c r="F4704" s="104" t="s">
        <v>44</v>
      </c>
      <c r="G4704" s="106"/>
      <c r="H4704" s="76" t="s">
        <v>1</v>
      </c>
      <c r="I4704" s="105"/>
      <c r="K4704" s="140" t="str">
        <f t="shared" si="222"/>
        <v>社政業務-社會福利-推行老人福利-獎補助費-對國內團體之捐助</v>
      </c>
      <c r="L4704" s="140" t="str">
        <f t="shared" si="223"/>
        <v>建立社區照顧關懷據點並設置巷弄長照站</v>
      </c>
      <c r="M4704" s="40" t="str">
        <f t="shared" si="224"/>
        <v>臺中市宜佳人文關懷協會</v>
      </c>
    </row>
    <row r="4705" spans="1:13" ht="56.25">
      <c r="A4705" s="102" t="s">
        <v>4075</v>
      </c>
      <c r="B4705" s="102" t="s">
        <v>4084</v>
      </c>
      <c r="C4705" s="102" t="s">
        <v>471</v>
      </c>
      <c r="D4705" s="102" t="s">
        <v>2795</v>
      </c>
      <c r="E4705" s="103">
        <v>323</v>
      </c>
      <c r="F4705" s="104" t="s">
        <v>44</v>
      </c>
      <c r="G4705" s="106"/>
      <c r="H4705" s="76" t="s">
        <v>1</v>
      </c>
      <c r="I4705" s="105"/>
      <c r="K4705" s="140" t="str">
        <f t="shared" si="222"/>
        <v>社政業務-社會福利-推行老人福利-獎補助費-對國內團體之捐助</v>
      </c>
      <c r="L4705" s="140" t="str">
        <f t="shared" si="223"/>
        <v>建立社區照顧關懷據點並設置巷弄長照站</v>
      </c>
      <c r="M4705" s="40" t="str">
        <f t="shared" si="224"/>
        <v>臺中市清水區武鹿社區發展協會</v>
      </c>
    </row>
    <row r="4706" spans="1:13" ht="56.25">
      <c r="A4706" s="102" t="s">
        <v>4075</v>
      </c>
      <c r="B4706" s="102" t="s">
        <v>4084</v>
      </c>
      <c r="C4706" s="102" t="s">
        <v>3724</v>
      </c>
      <c r="D4706" s="102" t="s">
        <v>2795</v>
      </c>
      <c r="E4706" s="103">
        <v>36</v>
      </c>
      <c r="F4706" s="104" t="s">
        <v>44</v>
      </c>
      <c r="G4706" s="106"/>
      <c r="H4706" s="76" t="s">
        <v>1</v>
      </c>
      <c r="I4706" s="105"/>
      <c r="K4706" s="140" t="str">
        <f t="shared" si="222"/>
        <v>社政業務-社會福利-推行老人福利-獎補助費-對國內團體之捐助</v>
      </c>
      <c r="L4706" s="140" t="str">
        <f t="shared" si="223"/>
        <v>建立社區照顧關懷據點並設置巷弄長照站</v>
      </c>
      <c r="M4706" s="40" t="str">
        <f t="shared" si="224"/>
        <v>臺中市新福樂齡關懷協會</v>
      </c>
    </row>
    <row r="4707" spans="1:13" ht="56.25">
      <c r="A4707" s="102" t="s">
        <v>4075</v>
      </c>
      <c r="B4707" s="102" t="s">
        <v>4090</v>
      </c>
      <c r="C4707" s="102" t="s">
        <v>3072</v>
      </c>
      <c r="D4707" s="102" t="s">
        <v>2795</v>
      </c>
      <c r="E4707" s="103">
        <v>224</v>
      </c>
      <c r="F4707" s="104" t="s">
        <v>44</v>
      </c>
      <c r="G4707" s="106"/>
      <c r="H4707" s="76" t="s">
        <v>1</v>
      </c>
      <c r="I4707" s="105"/>
      <c r="K4707" s="140" t="str">
        <f t="shared" si="222"/>
        <v>社政業務-社會福利-推行老人福利-獎補助費-對國內團體之捐助</v>
      </c>
      <c r="L4707" s="140" t="str">
        <f t="shared" si="223"/>
        <v>建立社區照顧關懷據點</v>
      </c>
      <c r="M4707" s="40" t="str">
        <f t="shared" si="224"/>
        <v>社團法人臺中市珍愛加恩關懷協會</v>
      </c>
    </row>
    <row r="4708" spans="1:13" ht="56.25">
      <c r="A4708" s="102" t="s">
        <v>4075</v>
      </c>
      <c r="B4708" s="102" t="s">
        <v>4090</v>
      </c>
      <c r="C4708" s="102" t="s">
        <v>3192</v>
      </c>
      <c r="D4708" s="102" t="s">
        <v>2795</v>
      </c>
      <c r="E4708" s="103">
        <v>30</v>
      </c>
      <c r="F4708" s="104" t="s">
        <v>44</v>
      </c>
      <c r="G4708" s="106"/>
      <c r="H4708" s="76" t="s">
        <v>1</v>
      </c>
      <c r="I4708" s="105"/>
      <c r="K4708" s="140" t="str">
        <f t="shared" si="222"/>
        <v>社政業務-社會福利-推行老人福利-獎補助費-對國內團體之捐助</v>
      </c>
      <c r="L4708" s="140" t="str">
        <f t="shared" si="223"/>
        <v>建立社區照顧關懷據點</v>
      </c>
      <c r="M4708" s="40" t="str">
        <f t="shared" si="224"/>
        <v>臺中市太平區頭汴社區發展協會</v>
      </c>
    </row>
    <row r="4709" spans="1:13" ht="56.25">
      <c r="A4709" s="102" t="s">
        <v>4075</v>
      </c>
      <c r="B4709" s="102" t="s">
        <v>4090</v>
      </c>
      <c r="C4709" s="102" t="s">
        <v>3121</v>
      </c>
      <c r="D4709" s="102" t="s">
        <v>2795</v>
      </c>
      <c r="E4709" s="103">
        <v>30</v>
      </c>
      <c r="F4709" s="104" t="s">
        <v>44</v>
      </c>
      <c r="G4709" s="106"/>
      <c r="H4709" s="76" t="s">
        <v>1</v>
      </c>
      <c r="I4709" s="105"/>
      <c r="K4709" s="140" t="str">
        <f t="shared" si="222"/>
        <v>社政業務-社會福利-推行老人福利-獎補助費-對國內團體之捐助</v>
      </c>
      <c r="L4709" s="140" t="str">
        <f t="shared" si="223"/>
        <v>建立社區照顧關懷據點</v>
      </c>
      <c r="M4709" s="40" t="str">
        <f t="shared" si="224"/>
        <v>臺中市大里區新仁社區發展協會</v>
      </c>
    </row>
    <row r="4710" spans="1:13" ht="56.25">
      <c r="A4710" s="102" t="s">
        <v>4075</v>
      </c>
      <c r="B4710" s="102" t="s">
        <v>4090</v>
      </c>
      <c r="C4710" s="102" t="s">
        <v>900</v>
      </c>
      <c r="D4710" s="102" t="s">
        <v>2795</v>
      </c>
      <c r="E4710" s="103">
        <v>224</v>
      </c>
      <c r="F4710" s="104" t="s">
        <v>44</v>
      </c>
      <c r="G4710" s="106"/>
      <c r="H4710" s="76" t="s">
        <v>1</v>
      </c>
      <c r="I4710" s="105"/>
      <c r="K4710" s="140" t="str">
        <f t="shared" si="222"/>
        <v>社政業務-社會福利-推行老人福利-獎補助費-對國內團體之捐助</v>
      </c>
      <c r="L4710" s="140" t="str">
        <f t="shared" si="223"/>
        <v>建立社區照顧關懷據點</v>
      </c>
      <c r="M4710" s="40" t="str">
        <f t="shared" si="224"/>
        <v>臺中市霧峰區本鄉社區發展協會</v>
      </c>
    </row>
    <row r="4711" spans="1:13" ht="56.25">
      <c r="A4711" s="102" t="s">
        <v>4075</v>
      </c>
      <c r="B4711" s="102" t="s">
        <v>4084</v>
      </c>
      <c r="C4711" s="102" t="s">
        <v>3103</v>
      </c>
      <c r="D4711" s="102" t="s">
        <v>2795</v>
      </c>
      <c r="E4711" s="103">
        <v>323</v>
      </c>
      <c r="F4711" s="104" t="s">
        <v>44</v>
      </c>
      <c r="G4711" s="106"/>
      <c r="H4711" s="76" t="s">
        <v>1</v>
      </c>
      <c r="I4711" s="105"/>
      <c r="K4711" s="140" t="str">
        <f t="shared" si="222"/>
        <v>社政業務-社會福利-推行老人福利-獎補助費-對國內團體之捐助</v>
      </c>
      <c r="L4711" s="140" t="str">
        <f t="shared" si="223"/>
        <v>建立社區照顧關懷據點並設置巷弄長照站</v>
      </c>
      <c r="M4711" s="40" t="str">
        <f t="shared" si="224"/>
        <v>社團法人台灣基督教好牧人全人關顧協會</v>
      </c>
    </row>
    <row r="4712" spans="1:13" ht="56.25">
      <c r="A4712" s="102" t="s">
        <v>4075</v>
      </c>
      <c r="B4712" s="102" t="s">
        <v>4090</v>
      </c>
      <c r="C4712" s="102" t="s">
        <v>803</v>
      </c>
      <c r="D4712" s="102" t="s">
        <v>2795</v>
      </c>
      <c r="E4712" s="65">
        <v>205</v>
      </c>
      <c r="F4712" s="104" t="s">
        <v>44</v>
      </c>
      <c r="G4712" s="106"/>
      <c r="H4712" s="76" t="s">
        <v>1</v>
      </c>
      <c r="I4712" s="105"/>
      <c r="K4712" s="140" t="str">
        <f t="shared" si="222"/>
        <v>社政業務-社會福利-推行老人福利-獎補助費-對國內團體之捐助</v>
      </c>
      <c r="L4712" s="140" t="str">
        <f t="shared" si="223"/>
        <v>建立社區照顧關懷據點</v>
      </c>
      <c r="M4712" s="40" t="str">
        <f t="shared" si="224"/>
        <v>臺中市霧峰區本堂社區發展協會</v>
      </c>
    </row>
    <row r="4713" spans="1:13" ht="56.25">
      <c r="A4713" s="102" t="s">
        <v>4075</v>
      </c>
      <c r="B4713" s="102" t="s">
        <v>4084</v>
      </c>
      <c r="C4713" s="102" t="s">
        <v>4144</v>
      </c>
      <c r="D4713" s="102" t="s">
        <v>2795</v>
      </c>
      <c r="E4713" s="103">
        <v>323</v>
      </c>
      <c r="F4713" s="104" t="s">
        <v>44</v>
      </c>
      <c r="G4713" s="106"/>
      <c r="H4713" s="76" t="s">
        <v>1</v>
      </c>
      <c r="I4713" s="105"/>
      <c r="K4713" s="140" t="str">
        <f t="shared" si="222"/>
        <v>社政業務-社會福利-推行老人福利-獎補助費-對國內團體之捐助</v>
      </c>
      <c r="L4713" s="140" t="str">
        <f t="shared" si="223"/>
        <v>建立社區照顧關懷據點並設置巷弄長照站</v>
      </c>
      <c r="M4713" s="40" t="str">
        <f t="shared" si="224"/>
        <v>臺中市大雅區上雅社區發展協會</v>
      </c>
    </row>
    <row r="4714" spans="1:13" ht="56.25">
      <c r="A4714" s="102" t="s">
        <v>4075</v>
      </c>
      <c r="B4714" s="102" t="s">
        <v>4084</v>
      </c>
      <c r="C4714" s="102" t="s">
        <v>3119</v>
      </c>
      <c r="D4714" s="102" t="s">
        <v>2795</v>
      </c>
      <c r="E4714" s="103">
        <v>323</v>
      </c>
      <c r="F4714" s="104" t="s">
        <v>44</v>
      </c>
      <c r="G4714" s="106"/>
      <c r="H4714" s="76" t="s">
        <v>1</v>
      </c>
      <c r="I4714" s="105"/>
      <c r="K4714" s="140" t="str">
        <f t="shared" si="222"/>
        <v>社政業務-社會福利-推行老人福利-獎補助費-對國內團體之捐助</v>
      </c>
      <c r="L4714" s="140" t="str">
        <f t="shared" si="223"/>
        <v>建立社區照顧關懷據點並設置巷弄長照站</v>
      </c>
      <c r="M4714" s="40" t="str">
        <f t="shared" si="224"/>
        <v>臺中市大雅區西寶社區發展協會</v>
      </c>
    </row>
    <row r="4715" spans="1:13" ht="56.25">
      <c r="A4715" s="102" t="s">
        <v>4075</v>
      </c>
      <c r="B4715" s="102" t="s">
        <v>4084</v>
      </c>
      <c r="C4715" s="102" t="s">
        <v>3094</v>
      </c>
      <c r="D4715" s="102" t="s">
        <v>2795</v>
      </c>
      <c r="E4715" s="103">
        <v>36</v>
      </c>
      <c r="F4715" s="104" t="s">
        <v>44</v>
      </c>
      <c r="G4715" s="106"/>
      <c r="H4715" s="76" t="s">
        <v>1</v>
      </c>
      <c r="I4715" s="105"/>
      <c r="K4715" s="140" t="str">
        <f t="shared" si="222"/>
        <v>社政業務-社會福利-推行老人福利-獎補助費-對國內團體之捐助</v>
      </c>
      <c r="L4715" s="140" t="str">
        <f t="shared" si="223"/>
        <v>建立社區照顧關懷據點並設置巷弄長照站</v>
      </c>
      <c r="M4715" s="40" t="str">
        <f t="shared" si="224"/>
        <v>臺中市霧峰區南柳社區發展協會</v>
      </c>
    </row>
    <row r="4716" spans="1:13" ht="56.25">
      <c r="A4716" s="102" t="s">
        <v>4075</v>
      </c>
      <c r="B4716" s="102" t="s">
        <v>4084</v>
      </c>
      <c r="C4716" s="102" t="s">
        <v>2592</v>
      </c>
      <c r="D4716" s="102" t="s">
        <v>2795</v>
      </c>
      <c r="E4716" s="103">
        <v>323</v>
      </c>
      <c r="F4716" s="104" t="s">
        <v>44</v>
      </c>
      <c r="G4716" s="106"/>
      <c r="H4716" s="76" t="s">
        <v>1</v>
      </c>
      <c r="I4716" s="105"/>
      <c r="K4716" s="140" t="str">
        <f t="shared" si="222"/>
        <v>社政業務-社會福利-推行老人福利-獎補助費-對國內團體之捐助</v>
      </c>
      <c r="L4716" s="140" t="str">
        <f t="shared" si="223"/>
        <v>建立社區照顧關懷據點並設置巷弄長照站</v>
      </c>
      <c r="M4716" s="40" t="str">
        <f t="shared" si="224"/>
        <v>臺中市霧峰區丁台社區發展協會</v>
      </c>
    </row>
    <row r="4717" spans="1:13" ht="56.25">
      <c r="A4717" s="102" t="s">
        <v>4075</v>
      </c>
      <c r="B4717" s="102" t="s">
        <v>4084</v>
      </c>
      <c r="C4717" s="102" t="s">
        <v>908</v>
      </c>
      <c r="D4717" s="102" t="s">
        <v>2795</v>
      </c>
      <c r="E4717" s="103">
        <v>323</v>
      </c>
      <c r="F4717" s="104" t="s">
        <v>44</v>
      </c>
      <c r="G4717" s="106"/>
      <c r="H4717" s="76" t="s">
        <v>1</v>
      </c>
      <c r="I4717" s="105"/>
      <c r="K4717" s="140" t="str">
        <f t="shared" si="222"/>
        <v>社政業務-社會福利-推行老人福利-獎補助費-對國內團體之捐助</v>
      </c>
      <c r="L4717" s="140" t="str">
        <f t="shared" si="223"/>
        <v>建立社區照顧關懷據點並設置巷弄長照站</v>
      </c>
      <c r="M4717" s="40" t="str">
        <f t="shared" si="224"/>
        <v>臺中市霧峰區桐林社區發展協會</v>
      </c>
    </row>
    <row r="4718" spans="1:13" ht="56.25">
      <c r="A4718" s="102" t="s">
        <v>4075</v>
      </c>
      <c r="B4718" s="102" t="s">
        <v>4084</v>
      </c>
      <c r="C4718" s="102" t="s">
        <v>3050</v>
      </c>
      <c r="D4718" s="102" t="s">
        <v>2795</v>
      </c>
      <c r="E4718" s="103">
        <v>323</v>
      </c>
      <c r="F4718" s="104" t="s">
        <v>44</v>
      </c>
      <c r="G4718" s="106"/>
      <c r="H4718" s="76" t="s">
        <v>1</v>
      </c>
      <c r="I4718" s="105"/>
      <c r="K4718" s="140" t="str">
        <f t="shared" si="222"/>
        <v>社政業務-社會福利-推行老人福利-獎補助費-對國內團體之捐助</v>
      </c>
      <c r="L4718" s="140" t="str">
        <f t="shared" si="223"/>
        <v>建立社區照顧關懷據點並設置巷弄長照站</v>
      </c>
      <c r="M4718" s="40" t="str">
        <f t="shared" si="224"/>
        <v>臺中市霧峰區萊園社區發展協會</v>
      </c>
    </row>
    <row r="4719" spans="1:13" ht="56.25">
      <c r="A4719" s="102" t="s">
        <v>4075</v>
      </c>
      <c r="B4719" s="102" t="s">
        <v>4084</v>
      </c>
      <c r="C4719" s="102" t="s">
        <v>2602</v>
      </c>
      <c r="D4719" s="102" t="s">
        <v>2795</v>
      </c>
      <c r="E4719" s="103">
        <v>611</v>
      </c>
      <c r="F4719" s="104" t="s">
        <v>44</v>
      </c>
      <c r="G4719" s="106"/>
      <c r="H4719" s="76" t="s">
        <v>1</v>
      </c>
      <c r="I4719" s="105"/>
      <c r="K4719" s="140" t="str">
        <f t="shared" si="222"/>
        <v>社政業務-社會福利-推行老人福利-獎補助費-對國內團體之捐助</v>
      </c>
      <c r="L4719" s="140" t="str">
        <f t="shared" si="223"/>
        <v>建立社區照顧關懷據點並設置巷弄長照站</v>
      </c>
      <c r="M4719" s="40" t="str">
        <f t="shared" si="224"/>
        <v>臺中市霧峰區舊正社區發展協會</v>
      </c>
    </row>
    <row r="4720" spans="1:13" ht="75">
      <c r="A4720" s="102" t="s">
        <v>4075</v>
      </c>
      <c r="B4720" s="102" t="s">
        <v>4119</v>
      </c>
      <c r="C4720" s="102" t="s">
        <v>4209</v>
      </c>
      <c r="D4720" s="102" t="s">
        <v>2795</v>
      </c>
      <c r="E4720" s="103">
        <v>108</v>
      </c>
      <c r="F4720" s="104" t="s">
        <v>44</v>
      </c>
      <c r="G4720" s="106"/>
      <c r="H4720" s="76" t="s">
        <v>1</v>
      </c>
      <c r="I4720" s="105"/>
      <c r="K4720" s="140" t="str">
        <f t="shared" si="222"/>
        <v>社政業務-社會福利-推行老人福利-獎補助費-對國內團體之捐助</v>
      </c>
      <c r="L4720" s="140" t="str">
        <f t="shared" si="223"/>
        <v>建立社區照顧關懷據點並設置巷弄長照站及建立社區照顧關懷據點</v>
      </c>
      <c r="M4720" s="40" t="str">
        <f t="shared" si="224"/>
        <v>台中市北區中達社區發展協會</v>
      </c>
    </row>
    <row r="4721" spans="1:13" ht="75">
      <c r="A4721" s="102" t="s">
        <v>4075</v>
      </c>
      <c r="B4721" s="102" t="s">
        <v>4119</v>
      </c>
      <c r="C4721" s="102" t="s">
        <v>3690</v>
      </c>
      <c r="D4721" s="102" t="s">
        <v>2795</v>
      </c>
      <c r="E4721" s="103">
        <v>323</v>
      </c>
      <c r="F4721" s="104" t="s">
        <v>44</v>
      </c>
      <c r="G4721" s="106"/>
      <c r="H4721" s="76" t="s">
        <v>1</v>
      </c>
      <c r="I4721" s="105"/>
      <c r="K4721" s="140" t="str">
        <f t="shared" si="222"/>
        <v>社政業務-社會福利-推行老人福利-獎補助費-對國內團體之捐助</v>
      </c>
      <c r="L4721" s="140" t="str">
        <f t="shared" si="223"/>
        <v>建立社區照顧關懷據點並設置巷弄長照站及建立社區照顧關懷據點</v>
      </c>
      <c r="M4721" s="40" t="str">
        <f t="shared" si="224"/>
        <v>台中市北區建成社區發展協會</v>
      </c>
    </row>
    <row r="4722" spans="1:13" ht="75">
      <c r="A4722" s="102" t="s">
        <v>4075</v>
      </c>
      <c r="B4722" s="102" t="s">
        <v>4119</v>
      </c>
      <c r="C4722" s="102" t="s">
        <v>778</v>
      </c>
      <c r="D4722" s="102" t="s">
        <v>2795</v>
      </c>
      <c r="E4722" s="103">
        <v>323</v>
      </c>
      <c r="F4722" s="104" t="s">
        <v>44</v>
      </c>
      <c r="G4722" s="106"/>
      <c r="H4722" s="76" t="s">
        <v>1</v>
      </c>
      <c r="I4722" s="105"/>
      <c r="K4722" s="140" t="str">
        <f t="shared" si="222"/>
        <v>社政業務-社會福利-推行老人福利-獎補助費-對國內團體之捐助</v>
      </c>
      <c r="L4722" s="140" t="str">
        <f t="shared" si="223"/>
        <v>建立社區照顧關懷據點並設置巷弄長照站及建立社區照顧關懷據點</v>
      </c>
      <c r="M4722" s="40" t="str">
        <f t="shared" si="224"/>
        <v>台中市北區賴興社區發展協會</v>
      </c>
    </row>
    <row r="4723" spans="1:13" ht="75">
      <c r="A4723" s="102" t="s">
        <v>4075</v>
      </c>
      <c r="B4723" s="102" t="s">
        <v>4119</v>
      </c>
      <c r="C4723" s="102" t="s">
        <v>4210</v>
      </c>
      <c r="D4723" s="102" t="s">
        <v>2795</v>
      </c>
      <c r="E4723" s="103">
        <v>108</v>
      </c>
      <c r="F4723" s="104" t="s">
        <v>44</v>
      </c>
      <c r="G4723" s="106"/>
      <c r="H4723" s="76" t="s">
        <v>1</v>
      </c>
      <c r="I4723" s="105"/>
      <c r="K4723" s="140" t="str">
        <f t="shared" si="222"/>
        <v>社政業務-社會福利-推行老人福利-獎補助費-對國內團體之捐助</v>
      </c>
      <c r="L4723" s="140" t="str">
        <f t="shared" si="223"/>
        <v>建立社區照顧關懷據點並設置巷弄長照站及建立社區照顧關懷據點</v>
      </c>
      <c r="M4723" s="40" t="str">
        <f t="shared" si="224"/>
        <v>臺中市好藤林健康促進關懷協會</v>
      </c>
    </row>
    <row r="4724" spans="1:13" ht="75">
      <c r="A4724" s="102" t="s">
        <v>4075</v>
      </c>
      <c r="B4724" s="102" t="s">
        <v>4119</v>
      </c>
      <c r="C4724" s="102" t="s">
        <v>3260</v>
      </c>
      <c r="D4724" s="102" t="s">
        <v>2795</v>
      </c>
      <c r="E4724" s="103">
        <v>323</v>
      </c>
      <c r="F4724" s="104" t="s">
        <v>44</v>
      </c>
      <c r="G4724" s="106"/>
      <c r="H4724" s="76" t="s">
        <v>1</v>
      </c>
      <c r="I4724" s="105"/>
      <c r="K4724" s="140" t="str">
        <f t="shared" si="222"/>
        <v>社政業務-社會福利-推行老人福利-獎補助費-對國內團體之捐助</v>
      </c>
      <c r="L4724" s="140" t="str">
        <f t="shared" si="223"/>
        <v>建立社區照顧關懷據點並設置巷弄長照站及建立社區照顧關懷據點</v>
      </c>
      <c r="M4724" s="40" t="str">
        <f t="shared" si="224"/>
        <v>財團法人天主教曉明社會福利基金會</v>
      </c>
    </row>
    <row r="4725" spans="1:13" ht="75">
      <c r="A4725" s="102" t="s">
        <v>4075</v>
      </c>
      <c r="B4725" s="102" t="s">
        <v>4119</v>
      </c>
      <c r="C4725" s="102" t="s">
        <v>3721</v>
      </c>
      <c r="D4725" s="102" t="s">
        <v>2795</v>
      </c>
      <c r="E4725" s="103">
        <v>323</v>
      </c>
      <c r="F4725" s="104" t="s">
        <v>44</v>
      </c>
      <c r="G4725" s="106"/>
      <c r="H4725" s="76" t="s">
        <v>1</v>
      </c>
      <c r="I4725" s="105"/>
      <c r="K4725" s="140" t="str">
        <f t="shared" si="222"/>
        <v>社政業務-社會福利-推行老人福利-獎補助費-對國內團體之捐助</v>
      </c>
      <c r="L4725" s="140" t="str">
        <f t="shared" si="223"/>
        <v>建立社區照顧關懷據點並設置巷弄長照站及建立社區照顧關懷據點</v>
      </c>
      <c r="M4725" s="40" t="str">
        <f t="shared" si="224"/>
        <v>社團法人臺中市篤行關懷協會</v>
      </c>
    </row>
    <row r="4726" spans="1:13" ht="75">
      <c r="A4726" s="102" t="s">
        <v>4075</v>
      </c>
      <c r="B4726" s="102" t="s">
        <v>4119</v>
      </c>
      <c r="C4726" s="102" t="s">
        <v>3662</v>
      </c>
      <c r="D4726" s="102" t="s">
        <v>2795</v>
      </c>
      <c r="E4726" s="103">
        <v>611</v>
      </c>
      <c r="F4726" s="104" t="s">
        <v>44</v>
      </c>
      <c r="G4726" s="106"/>
      <c r="H4726" s="76" t="s">
        <v>1</v>
      </c>
      <c r="I4726" s="105"/>
      <c r="K4726" s="140" t="str">
        <f t="shared" si="222"/>
        <v>社政業務-社會福利-推行老人福利-獎補助費-對國內團體之捐助</v>
      </c>
      <c r="L4726" s="140" t="str">
        <f t="shared" si="223"/>
        <v>建立社區照顧關懷據點並設置巷弄長照站及建立社區照顧關懷據點</v>
      </c>
      <c r="M4726" s="40" t="str">
        <f t="shared" si="224"/>
        <v>社團法人臺中市惠來關懷服務協會</v>
      </c>
    </row>
    <row r="4727" spans="1:13" ht="75">
      <c r="A4727" s="102" t="s">
        <v>4075</v>
      </c>
      <c r="B4727" s="102" t="s">
        <v>4119</v>
      </c>
      <c r="C4727" s="102" t="s">
        <v>3183</v>
      </c>
      <c r="D4727" s="102" t="s">
        <v>2795</v>
      </c>
      <c r="E4727" s="103">
        <v>323</v>
      </c>
      <c r="F4727" s="104" t="s">
        <v>44</v>
      </c>
      <c r="G4727" s="106"/>
      <c r="H4727" s="76" t="s">
        <v>1</v>
      </c>
      <c r="I4727" s="105"/>
      <c r="K4727" s="140" t="str">
        <f t="shared" si="222"/>
        <v>社政業務-社會福利-推行老人福利-獎補助費-對國內團體之捐助</v>
      </c>
      <c r="L4727" s="140" t="str">
        <f t="shared" si="223"/>
        <v>建立社區照顧關懷據點並設置巷弄長照站及建立社區照顧關懷據點</v>
      </c>
      <c r="M4727" s="40" t="str">
        <f t="shared" si="224"/>
        <v>台中市北區樂英社區發展協會</v>
      </c>
    </row>
    <row r="4728" spans="1:13" ht="75">
      <c r="A4728" s="102" t="s">
        <v>4075</v>
      </c>
      <c r="B4728" s="102" t="s">
        <v>4119</v>
      </c>
      <c r="C4728" s="102" t="s">
        <v>3619</v>
      </c>
      <c r="D4728" s="102" t="s">
        <v>2795</v>
      </c>
      <c r="E4728" s="103">
        <v>708</v>
      </c>
      <c r="F4728" s="104" t="s">
        <v>44</v>
      </c>
      <c r="G4728" s="106"/>
      <c r="H4728" s="76" t="s">
        <v>1</v>
      </c>
      <c r="I4728" s="105"/>
      <c r="K4728" s="140" t="str">
        <f t="shared" si="222"/>
        <v>社政業務-社會福利-推行老人福利-獎補助費-對國內團體之捐助</v>
      </c>
      <c r="L4728" s="140" t="str">
        <f t="shared" si="223"/>
        <v>建立社區照顧關懷據點並設置巷弄長照站及建立社區照顧關懷據點</v>
      </c>
      <c r="M4728" s="40" t="str">
        <f t="shared" si="224"/>
        <v>社團法人台中市健行關懷社區協會</v>
      </c>
    </row>
    <row r="4729" spans="1:13" ht="75">
      <c r="A4729" s="102" t="s">
        <v>4075</v>
      </c>
      <c r="B4729" s="102" t="s">
        <v>4119</v>
      </c>
      <c r="C4729" s="102" t="s">
        <v>3689</v>
      </c>
      <c r="D4729" s="102" t="s">
        <v>2795</v>
      </c>
      <c r="E4729" s="103">
        <v>323</v>
      </c>
      <c r="F4729" s="104" t="s">
        <v>44</v>
      </c>
      <c r="G4729" s="106"/>
      <c r="H4729" s="76" t="s">
        <v>1</v>
      </c>
      <c r="I4729" s="105"/>
      <c r="K4729" s="140" t="str">
        <f t="shared" si="222"/>
        <v>社政業務-社會福利-推行老人福利-獎補助費-對國內團體之捐助</v>
      </c>
      <c r="L4729" s="140" t="str">
        <f t="shared" si="223"/>
        <v>建立社區照顧關懷據點並設置巷弄長照站及建立社區照顧關懷據點</v>
      </c>
      <c r="M4729" s="40" t="str">
        <f t="shared" si="224"/>
        <v>台中市尾張仔文化發展協會</v>
      </c>
    </row>
    <row r="4730" spans="1:13" ht="75">
      <c r="A4730" s="102" t="s">
        <v>4075</v>
      </c>
      <c r="B4730" s="102" t="s">
        <v>4119</v>
      </c>
      <c r="C4730" s="102" t="s">
        <v>3183</v>
      </c>
      <c r="D4730" s="102" t="s">
        <v>2795</v>
      </c>
      <c r="E4730" s="103">
        <v>108</v>
      </c>
      <c r="F4730" s="104" t="s">
        <v>44</v>
      </c>
      <c r="G4730" s="106"/>
      <c r="H4730" s="76" t="s">
        <v>1</v>
      </c>
      <c r="I4730" s="105"/>
      <c r="K4730" s="140" t="str">
        <f t="shared" si="222"/>
        <v>社政業務-社會福利-推行老人福利-獎補助費-對國內團體之捐助</v>
      </c>
      <c r="L4730" s="140" t="str">
        <f t="shared" si="223"/>
        <v>建立社區照顧關懷據點並設置巷弄長照站及建立社區照顧關懷據點</v>
      </c>
      <c r="M4730" s="40" t="str">
        <f t="shared" si="224"/>
        <v>台中市北區樂英社區發展協會</v>
      </c>
    </row>
    <row r="4731" spans="1:13" ht="75">
      <c r="A4731" s="102" t="s">
        <v>4075</v>
      </c>
      <c r="B4731" s="102" t="s">
        <v>4119</v>
      </c>
      <c r="C4731" s="102" t="s">
        <v>4209</v>
      </c>
      <c r="D4731" s="102" t="s">
        <v>2795</v>
      </c>
      <c r="E4731" s="103">
        <v>323</v>
      </c>
      <c r="F4731" s="104" t="s">
        <v>44</v>
      </c>
      <c r="G4731" s="106"/>
      <c r="H4731" s="76" t="s">
        <v>1</v>
      </c>
      <c r="I4731" s="105"/>
      <c r="K4731" s="140" t="str">
        <f t="shared" si="222"/>
        <v>社政業務-社會福利-推行老人福利-獎補助費-對國內團體之捐助</v>
      </c>
      <c r="L4731" s="140" t="str">
        <f t="shared" si="223"/>
        <v>建立社區照顧關懷據點並設置巷弄長照站及建立社區照顧關懷據點</v>
      </c>
      <c r="M4731" s="40" t="str">
        <f t="shared" si="224"/>
        <v>台中市北區中達社區發展協會</v>
      </c>
    </row>
    <row r="4732" spans="1:13" ht="75">
      <c r="A4732" s="102" t="s">
        <v>4075</v>
      </c>
      <c r="B4732" s="102" t="s">
        <v>4119</v>
      </c>
      <c r="C4732" s="102" t="s">
        <v>4210</v>
      </c>
      <c r="D4732" s="102" t="s">
        <v>2795</v>
      </c>
      <c r="E4732" s="103">
        <v>611</v>
      </c>
      <c r="F4732" s="104" t="s">
        <v>44</v>
      </c>
      <c r="G4732" s="106"/>
      <c r="H4732" s="76" t="s">
        <v>1</v>
      </c>
      <c r="I4732" s="105"/>
      <c r="K4732" s="140" t="str">
        <f t="shared" si="222"/>
        <v>社政業務-社會福利-推行老人福利-獎補助費-對國內團體之捐助</v>
      </c>
      <c r="L4732" s="140" t="str">
        <f t="shared" si="223"/>
        <v>建立社區照顧關懷據點並設置巷弄長照站及建立社區照顧關懷據點</v>
      </c>
      <c r="M4732" s="40" t="str">
        <f t="shared" si="224"/>
        <v>臺中市好藤林健康促進關懷協會</v>
      </c>
    </row>
    <row r="4733" spans="1:13" ht="56.25">
      <c r="A4733" s="102" t="s">
        <v>4075</v>
      </c>
      <c r="B4733" s="102" t="s">
        <v>4084</v>
      </c>
      <c r="C4733" s="102" t="s">
        <v>3098</v>
      </c>
      <c r="D4733" s="102" t="s">
        <v>2795</v>
      </c>
      <c r="E4733" s="103">
        <v>72</v>
      </c>
      <c r="F4733" s="104" t="s">
        <v>44</v>
      </c>
      <c r="G4733" s="106"/>
      <c r="H4733" s="76" t="s">
        <v>1</v>
      </c>
      <c r="I4733" s="105"/>
      <c r="K4733" s="140" t="str">
        <f t="shared" si="222"/>
        <v>社政業務-社會福利-推行老人福利-獎補助費-對國內團體之捐助</v>
      </c>
      <c r="L4733" s="140" t="str">
        <f t="shared" si="223"/>
        <v>建立社區照顧關懷據點並設置巷弄長照站</v>
      </c>
      <c r="M4733" s="40" t="str">
        <f t="shared" si="224"/>
        <v>社團法人臺中市春天女性成長協會</v>
      </c>
    </row>
    <row r="4734" spans="1:13" ht="56.25">
      <c r="A4734" s="102" t="s">
        <v>4075</v>
      </c>
      <c r="B4734" s="102" t="s">
        <v>4084</v>
      </c>
      <c r="C4734" s="102" t="s">
        <v>2555</v>
      </c>
      <c r="D4734" s="102" t="s">
        <v>2795</v>
      </c>
      <c r="E4734" s="103">
        <v>611</v>
      </c>
      <c r="F4734" s="104" t="s">
        <v>44</v>
      </c>
      <c r="G4734" s="106"/>
      <c r="H4734" s="76" t="s">
        <v>1</v>
      </c>
      <c r="I4734" s="105"/>
      <c r="K4734" s="140" t="str">
        <f t="shared" si="222"/>
        <v>社政業務-社會福利-推行老人福利-獎補助費-對國內團體之捐助</v>
      </c>
      <c r="L4734" s="140" t="str">
        <f t="shared" si="223"/>
        <v>建立社區照顧關懷據點並設置巷弄長照站</v>
      </c>
      <c r="M4734" s="40" t="str">
        <f t="shared" si="224"/>
        <v>臺中市新社區東興社區發展協會</v>
      </c>
    </row>
    <row r="4735" spans="1:13" ht="56.25">
      <c r="A4735" s="102" t="s">
        <v>4075</v>
      </c>
      <c r="B4735" s="102" t="s">
        <v>4090</v>
      </c>
      <c r="C4735" s="102" t="s">
        <v>3526</v>
      </c>
      <c r="D4735" s="102" t="s">
        <v>2795</v>
      </c>
      <c r="E4735" s="103">
        <v>224</v>
      </c>
      <c r="F4735" s="104" t="s">
        <v>44</v>
      </c>
      <c r="G4735" s="106"/>
      <c r="H4735" s="76" t="s">
        <v>1</v>
      </c>
      <c r="I4735" s="105"/>
      <c r="K4735" s="140" t="str">
        <f t="shared" si="222"/>
        <v>社政業務-社會福利-推行老人福利-獎補助費-對國內團體之捐助</v>
      </c>
      <c r="L4735" s="140" t="str">
        <f t="shared" si="223"/>
        <v>建立社區照顧關懷據點</v>
      </c>
      <c r="M4735" s="40" t="str">
        <f t="shared" si="224"/>
        <v>台中市烏日區學田社區發展協會</v>
      </c>
    </row>
    <row r="4736" spans="1:13" ht="56.25">
      <c r="A4736" s="102" t="s">
        <v>4075</v>
      </c>
      <c r="B4736" s="102" t="s">
        <v>4090</v>
      </c>
      <c r="C4736" s="102" t="s">
        <v>4211</v>
      </c>
      <c r="D4736" s="102" t="s">
        <v>2795</v>
      </c>
      <c r="E4736" s="103">
        <v>224</v>
      </c>
      <c r="F4736" s="104" t="s">
        <v>44</v>
      </c>
      <c r="G4736" s="106"/>
      <c r="H4736" s="76" t="s">
        <v>1</v>
      </c>
      <c r="I4736" s="105"/>
      <c r="K4736" s="140" t="str">
        <f t="shared" si="222"/>
        <v>社政業務-社會福利-推行老人福利-獎補助費-對國內團體之捐助</v>
      </c>
      <c r="L4736" s="140" t="str">
        <f t="shared" si="223"/>
        <v>建立社區照顧關懷據點</v>
      </c>
      <c r="M4736" s="40" t="str">
        <f t="shared" si="224"/>
        <v>臺中市烏日區溪尾社區發展協會</v>
      </c>
    </row>
    <row r="4737" spans="1:13" ht="56.25">
      <c r="A4737" s="102" t="s">
        <v>4075</v>
      </c>
      <c r="B4737" s="102" t="s">
        <v>4090</v>
      </c>
      <c r="C4737" s="102" t="s">
        <v>4212</v>
      </c>
      <c r="D4737" s="102" t="s">
        <v>2795</v>
      </c>
      <c r="E4737" s="103">
        <v>224</v>
      </c>
      <c r="F4737" s="104" t="s">
        <v>44</v>
      </c>
      <c r="G4737" s="106"/>
      <c r="H4737" s="76" t="s">
        <v>1</v>
      </c>
      <c r="I4737" s="105"/>
      <c r="K4737" s="140" t="str">
        <f t="shared" si="222"/>
        <v>社政業務-社會福利-推行老人福利-獎補助費-對國內團體之捐助</v>
      </c>
      <c r="L4737" s="140" t="str">
        <f t="shared" si="223"/>
        <v>建立社區照顧關懷據點</v>
      </c>
      <c r="M4737" s="40" t="str">
        <f t="shared" si="224"/>
        <v>臺中市烏日區榮和社區發展協會</v>
      </c>
    </row>
    <row r="4738" spans="1:13" ht="56.25">
      <c r="A4738" s="102" t="s">
        <v>4075</v>
      </c>
      <c r="B4738" s="102" t="s">
        <v>4090</v>
      </c>
      <c r="C4738" s="102" t="s">
        <v>3221</v>
      </c>
      <c r="D4738" s="102" t="s">
        <v>2795</v>
      </c>
      <c r="E4738" s="103">
        <v>611</v>
      </c>
      <c r="F4738" s="104" t="s">
        <v>44</v>
      </c>
      <c r="G4738" s="106"/>
      <c r="H4738" s="76" t="s">
        <v>1</v>
      </c>
      <c r="I4738" s="105"/>
      <c r="K4738" s="140" t="str">
        <f t="shared" si="222"/>
        <v>社政業務-社會福利-推行老人福利-獎補助費-對國內團體之捐助</v>
      </c>
      <c r="L4738" s="140" t="str">
        <f t="shared" si="223"/>
        <v>建立社區照顧關懷據點</v>
      </c>
      <c r="M4738" s="40" t="str">
        <f t="shared" si="224"/>
        <v>臺中市大肚區磺溪社區發展協會</v>
      </c>
    </row>
    <row r="4739" spans="1:13" ht="56.25">
      <c r="A4739" s="102" t="s">
        <v>4075</v>
      </c>
      <c r="B4739" s="102" t="s">
        <v>4090</v>
      </c>
      <c r="C4739" s="102" t="s">
        <v>3692</v>
      </c>
      <c r="D4739" s="102" t="s">
        <v>2795</v>
      </c>
      <c r="E4739" s="103">
        <v>611</v>
      </c>
      <c r="F4739" s="104" t="s">
        <v>44</v>
      </c>
      <c r="G4739" s="106"/>
      <c r="H4739" s="76" t="s">
        <v>1</v>
      </c>
      <c r="I4739" s="105"/>
      <c r="K4739" s="140" t="str">
        <f t="shared" si="222"/>
        <v>社政業務-社會福利-推行老人福利-獎補助費-對國內團體之捐助</v>
      </c>
      <c r="L4739" s="140" t="str">
        <f t="shared" si="223"/>
        <v>建立社區照顧關懷據點</v>
      </c>
      <c r="M4739" s="40" t="str">
        <f t="shared" si="224"/>
        <v>臺中市大肚區蔗(庄-土+部)社區發展協會</v>
      </c>
    </row>
    <row r="4740" spans="1:13" ht="56.25">
      <c r="A4740" s="102" t="s">
        <v>4075</v>
      </c>
      <c r="B4740" s="102" t="s">
        <v>4090</v>
      </c>
      <c r="C4740" s="102" t="s">
        <v>3220</v>
      </c>
      <c r="D4740" s="102" t="s">
        <v>2795</v>
      </c>
      <c r="E4740" s="103">
        <v>611</v>
      </c>
      <c r="F4740" s="104" t="s">
        <v>44</v>
      </c>
      <c r="G4740" s="106"/>
      <c r="H4740" s="76" t="s">
        <v>1</v>
      </c>
      <c r="I4740" s="105"/>
      <c r="K4740" s="140" t="str">
        <f t="shared" ref="K4740:K4803" si="225">A4740</f>
        <v>社政業務-社會福利-推行老人福利-獎補助費-對國內團體之捐助</v>
      </c>
      <c r="L4740" s="140" t="str">
        <f t="shared" ref="L4740:L4803" si="226">B4740</f>
        <v>建立社區照顧關懷據點</v>
      </c>
      <c r="M4740" s="40" t="str">
        <f t="shared" ref="M4740:M4803" si="227">C4740</f>
        <v>臺中市幸福心志工協會</v>
      </c>
    </row>
    <row r="4741" spans="1:13" ht="56.25">
      <c r="A4741" s="102" t="s">
        <v>4075</v>
      </c>
      <c r="B4741" s="102" t="s">
        <v>4090</v>
      </c>
      <c r="C4741" s="102" t="s">
        <v>3203</v>
      </c>
      <c r="D4741" s="102" t="s">
        <v>2795</v>
      </c>
      <c r="E4741" s="103">
        <v>323</v>
      </c>
      <c r="F4741" s="104" t="s">
        <v>44</v>
      </c>
      <c r="G4741" s="106"/>
      <c r="H4741" s="76" t="s">
        <v>1</v>
      </c>
      <c r="I4741" s="105"/>
      <c r="K4741" s="140" t="str">
        <f t="shared" si="225"/>
        <v>社政業務-社會福利-推行老人福利-獎補助費-對國內團體之捐助</v>
      </c>
      <c r="L4741" s="140" t="str">
        <f t="shared" si="226"/>
        <v>建立社區照顧關懷據點</v>
      </c>
      <c r="M4741" s="40" t="str">
        <f t="shared" si="227"/>
        <v>臺中市大肚區成功社區發展協會</v>
      </c>
    </row>
    <row r="4742" spans="1:13" ht="56.25">
      <c r="A4742" s="102" t="s">
        <v>4075</v>
      </c>
      <c r="B4742" s="102" t="s">
        <v>4090</v>
      </c>
      <c r="C4742" s="102" t="s">
        <v>3691</v>
      </c>
      <c r="D4742" s="102" t="s">
        <v>2795</v>
      </c>
      <c r="E4742" s="103">
        <v>323</v>
      </c>
      <c r="F4742" s="104" t="s">
        <v>44</v>
      </c>
      <c r="G4742" s="106"/>
      <c r="H4742" s="76" t="s">
        <v>1</v>
      </c>
      <c r="I4742" s="105"/>
      <c r="K4742" s="140" t="str">
        <f t="shared" si="225"/>
        <v>社政業務-社會福利-推行老人福利-獎補助費-對國內團體之捐助</v>
      </c>
      <c r="L4742" s="140" t="str">
        <f t="shared" si="226"/>
        <v>建立社區照顧關懷據點</v>
      </c>
      <c r="M4742" s="40" t="str">
        <f t="shared" si="227"/>
        <v>臺中市大肚區萬興社區發展協會</v>
      </c>
    </row>
    <row r="4743" spans="1:13" ht="56.25">
      <c r="A4743" s="102" t="s">
        <v>4075</v>
      </c>
      <c r="B4743" s="102" t="s">
        <v>4090</v>
      </c>
      <c r="C4743" s="102" t="s">
        <v>3600</v>
      </c>
      <c r="D4743" s="102" t="s">
        <v>2795</v>
      </c>
      <c r="E4743" s="103">
        <v>323</v>
      </c>
      <c r="F4743" s="104" t="s">
        <v>44</v>
      </c>
      <c r="G4743" s="106"/>
      <c r="H4743" s="76" t="s">
        <v>1</v>
      </c>
      <c r="I4743" s="105"/>
      <c r="K4743" s="140" t="str">
        <f t="shared" si="225"/>
        <v>社政業務-社會福利-推行老人福利-獎補助費-對國內團體之捐助</v>
      </c>
      <c r="L4743" s="140" t="str">
        <f t="shared" si="226"/>
        <v>建立社區照顧關懷據點</v>
      </c>
      <c r="M4743" s="40" t="str">
        <f t="shared" si="227"/>
        <v>社團法人臺中市天恩社區關懷協會</v>
      </c>
    </row>
    <row r="4744" spans="1:13" ht="75">
      <c r="A4744" s="102" t="s">
        <v>4075</v>
      </c>
      <c r="B4744" s="102" t="s">
        <v>4119</v>
      </c>
      <c r="C4744" s="102" t="s">
        <v>4213</v>
      </c>
      <c r="D4744" s="102" t="s">
        <v>2795</v>
      </c>
      <c r="E4744" s="103">
        <v>224</v>
      </c>
      <c r="F4744" s="104" t="s">
        <v>44</v>
      </c>
      <c r="G4744" s="106"/>
      <c r="H4744" s="76" t="s">
        <v>1</v>
      </c>
      <c r="I4744" s="105"/>
      <c r="K4744" s="140" t="str">
        <f t="shared" si="225"/>
        <v>社政業務-社會福利-推行老人福利-獎補助費-對國內團體之捐助</v>
      </c>
      <c r="L4744" s="140" t="str">
        <f t="shared" si="226"/>
        <v>建立社區照顧關懷據點並設置巷弄長照站及建立社區照顧關懷據點</v>
      </c>
      <c r="M4744" s="40" t="str">
        <f t="shared" si="227"/>
        <v>台中市北區長青社區發展協會</v>
      </c>
    </row>
    <row r="4745" spans="1:13" ht="56.25">
      <c r="A4745" s="102" t="s">
        <v>4075</v>
      </c>
      <c r="B4745" s="102" t="s">
        <v>4090</v>
      </c>
      <c r="C4745" s="102" t="s">
        <v>4214</v>
      </c>
      <c r="D4745" s="102" t="s">
        <v>2795</v>
      </c>
      <c r="E4745" s="103">
        <v>224</v>
      </c>
      <c r="F4745" s="104" t="s">
        <v>44</v>
      </c>
      <c r="G4745" s="106"/>
      <c r="H4745" s="76" t="s">
        <v>1</v>
      </c>
      <c r="I4745" s="105"/>
      <c r="K4745" s="140" t="str">
        <f t="shared" si="225"/>
        <v>社政業務-社會福利-推行老人福利-獎補助費-對國內團體之捐助</v>
      </c>
      <c r="L4745" s="140" t="str">
        <f t="shared" si="226"/>
        <v>建立社區照顧關懷據點</v>
      </c>
      <c r="M4745" s="40" t="str">
        <f t="shared" si="227"/>
        <v>台中市北區錦洲社區發展協會</v>
      </c>
    </row>
    <row r="4746" spans="1:13" ht="56.25">
      <c r="A4746" s="102" t="s">
        <v>4075</v>
      </c>
      <c r="B4746" s="102" t="s">
        <v>4090</v>
      </c>
      <c r="C4746" s="102" t="s">
        <v>4170</v>
      </c>
      <c r="D4746" s="102" t="s">
        <v>2795</v>
      </c>
      <c r="E4746" s="103">
        <v>224</v>
      </c>
      <c r="F4746" s="104" t="s">
        <v>44</v>
      </c>
      <c r="G4746" s="106"/>
      <c r="H4746" s="76" t="s">
        <v>1</v>
      </c>
      <c r="I4746" s="105"/>
      <c r="K4746" s="140" t="str">
        <f t="shared" si="225"/>
        <v>社政業務-社會福利-推行老人福利-獎補助費-對國內團體之捐助</v>
      </c>
      <c r="L4746" s="140" t="str">
        <f t="shared" si="226"/>
        <v>建立社區照顧關懷據點</v>
      </c>
      <c r="M4746" s="40" t="str">
        <f t="shared" si="227"/>
        <v>台中市北區錦平社區發展協會</v>
      </c>
    </row>
    <row r="4747" spans="1:13" ht="56.25">
      <c r="A4747" s="102" t="s">
        <v>4075</v>
      </c>
      <c r="B4747" s="102" t="s">
        <v>4090</v>
      </c>
      <c r="C4747" s="102" t="s">
        <v>4215</v>
      </c>
      <c r="D4747" s="102" t="s">
        <v>2795</v>
      </c>
      <c r="E4747" s="103">
        <v>224</v>
      </c>
      <c r="F4747" s="104" t="s">
        <v>44</v>
      </c>
      <c r="G4747" s="106"/>
      <c r="H4747" s="76" t="s">
        <v>1</v>
      </c>
      <c r="I4747" s="105"/>
      <c r="K4747" s="140" t="str">
        <f t="shared" si="225"/>
        <v>社政業務-社會福利-推行老人福利-獎補助費-對國內團體之捐助</v>
      </c>
      <c r="L4747" s="140" t="str">
        <f t="shared" si="226"/>
        <v>建立社區照顧關懷據點</v>
      </c>
      <c r="M4747" s="40" t="str">
        <f t="shared" si="227"/>
        <v>臺中市豐原區南田社區發展協會</v>
      </c>
    </row>
    <row r="4748" spans="1:13" ht="56.25">
      <c r="A4748" s="102" t="s">
        <v>4075</v>
      </c>
      <c r="B4748" s="102" t="s">
        <v>4090</v>
      </c>
      <c r="C4748" s="102" t="s">
        <v>4216</v>
      </c>
      <c r="D4748" s="102" t="s">
        <v>2795</v>
      </c>
      <c r="E4748" s="103">
        <v>224</v>
      </c>
      <c r="F4748" s="104" t="s">
        <v>44</v>
      </c>
      <c r="G4748" s="106"/>
      <c r="H4748" s="76" t="s">
        <v>1</v>
      </c>
      <c r="I4748" s="105"/>
      <c r="K4748" s="140" t="str">
        <f t="shared" si="225"/>
        <v>社政業務-社會福利-推行老人福利-獎補助費-對國內團體之捐助</v>
      </c>
      <c r="L4748" s="140" t="str">
        <f t="shared" si="226"/>
        <v>建立社區照顧關懷據點</v>
      </c>
      <c r="M4748" s="40" t="str">
        <f t="shared" si="227"/>
        <v>中華興進文化關懷協會</v>
      </c>
    </row>
    <row r="4749" spans="1:13" ht="56.25">
      <c r="A4749" s="102" t="s">
        <v>4075</v>
      </c>
      <c r="B4749" s="102" t="s">
        <v>4084</v>
      </c>
      <c r="C4749" s="102" t="s">
        <v>3253</v>
      </c>
      <c r="D4749" s="102" t="s">
        <v>2795</v>
      </c>
      <c r="E4749" s="103">
        <v>36</v>
      </c>
      <c r="F4749" s="104" t="s">
        <v>44</v>
      </c>
      <c r="G4749" s="106"/>
      <c r="H4749" s="76" t="s">
        <v>1</v>
      </c>
      <c r="I4749" s="105"/>
      <c r="K4749" s="140" t="str">
        <f t="shared" si="225"/>
        <v>社政業務-社會福利-推行老人福利-獎補助費-對國內團體之捐助</v>
      </c>
      <c r="L4749" s="140" t="str">
        <f t="shared" si="226"/>
        <v>建立社區照顧關懷據點並設置巷弄長照站</v>
      </c>
      <c r="M4749" s="40" t="str">
        <f t="shared" si="227"/>
        <v>臺中市東勢區泰昌社區發展協會</v>
      </c>
    </row>
    <row r="4750" spans="1:13" ht="56.25">
      <c r="A4750" s="102" t="s">
        <v>4075</v>
      </c>
      <c r="B4750" s="102" t="s">
        <v>4084</v>
      </c>
      <c r="C4750" s="102" t="s">
        <v>3257</v>
      </c>
      <c r="D4750" s="102" t="s">
        <v>2795</v>
      </c>
      <c r="E4750" s="103">
        <v>36</v>
      </c>
      <c r="F4750" s="104" t="s">
        <v>44</v>
      </c>
      <c r="G4750" s="106"/>
      <c r="H4750" s="76" t="s">
        <v>1</v>
      </c>
      <c r="I4750" s="105"/>
      <c r="K4750" s="140" t="str">
        <f t="shared" si="225"/>
        <v>社政業務-社會福利-推行老人福利-獎補助費-對國內團體之捐助</v>
      </c>
      <c r="L4750" s="140" t="str">
        <f t="shared" si="226"/>
        <v>建立社區照顧關懷據點並設置巷弄長照站</v>
      </c>
      <c r="M4750" s="40" t="str">
        <f t="shared" si="227"/>
        <v>臺中市和平區健康促進推廣協會</v>
      </c>
    </row>
    <row r="4751" spans="1:13" ht="56.25">
      <c r="A4751" s="102" t="s">
        <v>4075</v>
      </c>
      <c r="B4751" s="102" t="s">
        <v>4084</v>
      </c>
      <c r="C4751" s="102" t="s">
        <v>3161</v>
      </c>
      <c r="D4751" s="102" t="s">
        <v>2795</v>
      </c>
      <c r="E4751" s="103">
        <v>108</v>
      </c>
      <c r="F4751" s="104" t="s">
        <v>44</v>
      </c>
      <c r="G4751" s="106"/>
      <c r="H4751" s="76" t="s">
        <v>1</v>
      </c>
      <c r="I4751" s="105"/>
      <c r="K4751" s="140" t="str">
        <f t="shared" si="225"/>
        <v>社政業務-社會福利-推行老人福利-獎補助費-對國內團體之捐助</v>
      </c>
      <c r="L4751" s="140" t="str">
        <f t="shared" si="226"/>
        <v>建立社區照顧關懷據點並設置巷弄長照站</v>
      </c>
      <c r="M4751" s="40" t="str">
        <f t="shared" si="227"/>
        <v>臺中市南區南門社區發展協會</v>
      </c>
    </row>
    <row r="4752" spans="1:13" ht="56.25">
      <c r="A4752" s="102" t="s">
        <v>4075</v>
      </c>
      <c r="B4752" s="102" t="s">
        <v>4084</v>
      </c>
      <c r="C4752" s="102" t="s">
        <v>3651</v>
      </c>
      <c r="D4752" s="102" t="s">
        <v>2795</v>
      </c>
      <c r="E4752" s="103">
        <v>611</v>
      </c>
      <c r="F4752" s="104" t="s">
        <v>44</v>
      </c>
      <c r="G4752" s="106"/>
      <c r="H4752" s="76" t="s">
        <v>1</v>
      </c>
      <c r="I4752" s="105"/>
      <c r="K4752" s="140" t="str">
        <f t="shared" si="225"/>
        <v>社政業務-社會福利-推行老人福利-獎補助費-對國內團體之捐助</v>
      </c>
      <c r="L4752" s="140" t="str">
        <f t="shared" si="226"/>
        <v>建立社區照顧關懷據點並設置巷弄長照站</v>
      </c>
      <c r="M4752" s="40" t="str">
        <f t="shared" si="227"/>
        <v>台中市南區福順社區發展協會</v>
      </c>
    </row>
    <row r="4753" spans="1:13" ht="56.25">
      <c r="A4753" s="102" t="s">
        <v>4075</v>
      </c>
      <c r="B4753" s="102" t="s">
        <v>4084</v>
      </c>
      <c r="C4753" s="102" t="s">
        <v>3110</v>
      </c>
      <c r="D4753" s="102" t="s">
        <v>2795</v>
      </c>
      <c r="E4753" s="103">
        <v>72</v>
      </c>
      <c r="F4753" s="104" t="s">
        <v>44</v>
      </c>
      <c r="G4753" s="106"/>
      <c r="H4753" s="76" t="s">
        <v>1</v>
      </c>
      <c r="I4753" s="105"/>
      <c r="K4753" s="140" t="str">
        <f t="shared" si="225"/>
        <v>社政業務-社會福利-推行老人福利-獎補助費-對國內團體之捐助</v>
      </c>
      <c r="L4753" s="140" t="str">
        <f t="shared" si="226"/>
        <v>建立社區照顧關懷據點並設置巷弄長照站</v>
      </c>
      <c r="M4753" s="40" t="str">
        <f t="shared" si="227"/>
        <v>臺中市弘馨社會福利關懷協會</v>
      </c>
    </row>
    <row r="4754" spans="1:13" ht="56.25">
      <c r="A4754" s="102" t="s">
        <v>4075</v>
      </c>
      <c r="B4754" s="102" t="s">
        <v>4084</v>
      </c>
      <c r="C4754" s="102" t="s">
        <v>3098</v>
      </c>
      <c r="D4754" s="102" t="s">
        <v>2795</v>
      </c>
      <c r="E4754" s="103">
        <v>323</v>
      </c>
      <c r="F4754" s="104" t="s">
        <v>44</v>
      </c>
      <c r="G4754" s="106"/>
      <c r="H4754" s="76" t="s">
        <v>1</v>
      </c>
      <c r="I4754" s="105"/>
      <c r="K4754" s="140" t="str">
        <f t="shared" si="225"/>
        <v>社政業務-社會福利-推行老人福利-獎補助費-對國內團體之捐助</v>
      </c>
      <c r="L4754" s="140" t="str">
        <f t="shared" si="226"/>
        <v>建立社區照顧關懷據點並設置巷弄長照站</v>
      </c>
      <c r="M4754" s="40" t="str">
        <f t="shared" si="227"/>
        <v>社團法人臺中市春天女性成長協會</v>
      </c>
    </row>
    <row r="4755" spans="1:13" ht="56.25">
      <c r="A4755" s="102" t="s">
        <v>4075</v>
      </c>
      <c r="B4755" s="102" t="s">
        <v>4091</v>
      </c>
      <c r="C4755" s="102" t="s">
        <v>3666</v>
      </c>
      <c r="D4755" s="102" t="s">
        <v>2795</v>
      </c>
      <c r="E4755" s="103">
        <v>611</v>
      </c>
      <c r="F4755" s="104" t="s">
        <v>44</v>
      </c>
      <c r="G4755" s="106"/>
      <c r="H4755" s="76" t="s">
        <v>1</v>
      </c>
      <c r="I4755" s="105"/>
      <c r="K4755" s="140" t="str">
        <f t="shared" si="225"/>
        <v>社政業務-社會福利-推行老人福利-獎補助費-對國內團體之捐助</v>
      </c>
      <c r="L4755" s="140" t="str">
        <f t="shared" si="226"/>
        <v>建立社區照顧關懷據點並設置巷弄站長照站</v>
      </c>
      <c r="M4755" s="40" t="str">
        <f t="shared" si="227"/>
        <v>財團法人臺中市私立童庭社會福利慈善事業基金會</v>
      </c>
    </row>
    <row r="4756" spans="1:13" ht="56.25">
      <c r="A4756" s="102" t="s">
        <v>4075</v>
      </c>
      <c r="B4756" s="102" t="s">
        <v>4091</v>
      </c>
      <c r="C4756" s="102" t="s">
        <v>4108</v>
      </c>
      <c r="D4756" s="102" t="s">
        <v>2795</v>
      </c>
      <c r="E4756" s="103">
        <v>611</v>
      </c>
      <c r="F4756" s="104" t="s">
        <v>44</v>
      </c>
      <c r="G4756" s="106"/>
      <c r="H4756" s="76" t="s">
        <v>1</v>
      </c>
      <c r="I4756" s="105"/>
      <c r="K4756" s="140" t="str">
        <f t="shared" si="225"/>
        <v>社政業務-社會福利-推行老人福利-獎補助費-對國內團體之捐助</v>
      </c>
      <c r="L4756" s="140" t="str">
        <f t="shared" si="226"/>
        <v>建立社區照顧關懷據點並設置巷弄站長照站</v>
      </c>
      <c r="M4756" s="40" t="str">
        <f t="shared" si="227"/>
        <v>台中市烏日區成功社區發展協會</v>
      </c>
    </row>
    <row r="4757" spans="1:13" ht="56.25">
      <c r="A4757" s="102" t="s">
        <v>4075</v>
      </c>
      <c r="B4757" s="102" t="s">
        <v>4091</v>
      </c>
      <c r="C4757" s="102" t="s">
        <v>3190</v>
      </c>
      <c r="D4757" s="102" t="s">
        <v>2795</v>
      </c>
      <c r="E4757" s="103">
        <v>611</v>
      </c>
      <c r="F4757" s="104" t="s">
        <v>44</v>
      </c>
      <c r="G4757" s="106"/>
      <c r="H4757" s="76" t="s">
        <v>1</v>
      </c>
      <c r="I4757" s="105"/>
      <c r="K4757" s="140" t="str">
        <f t="shared" si="225"/>
        <v>社政業務-社會福利-推行老人福利-獎補助費-對國內團體之捐助</v>
      </c>
      <c r="L4757" s="140" t="str">
        <f t="shared" si="226"/>
        <v>建立社區照顧關懷據點並設置巷弄站長照站</v>
      </c>
      <c r="M4757" s="40" t="str">
        <f t="shared" si="227"/>
        <v>臺中市烏日區湖日社區發展協會</v>
      </c>
    </row>
    <row r="4758" spans="1:13" ht="56.25">
      <c r="A4758" s="102" t="s">
        <v>4075</v>
      </c>
      <c r="B4758" s="102" t="s">
        <v>4091</v>
      </c>
      <c r="C4758" s="102" t="s">
        <v>2418</v>
      </c>
      <c r="D4758" s="102" t="s">
        <v>2795</v>
      </c>
      <c r="E4758" s="103">
        <v>323</v>
      </c>
      <c r="F4758" s="104" t="s">
        <v>44</v>
      </c>
      <c r="G4758" s="106"/>
      <c r="H4758" s="76" t="s">
        <v>1</v>
      </c>
      <c r="I4758" s="105"/>
      <c r="K4758" s="140" t="str">
        <f t="shared" si="225"/>
        <v>社政業務-社會福利-推行老人福利-獎補助費-對國內團體之捐助</v>
      </c>
      <c r="L4758" s="140" t="str">
        <f t="shared" si="226"/>
        <v>建立社區照顧關懷據點並設置巷弄站長照站</v>
      </c>
      <c r="M4758" s="40" t="str">
        <f t="shared" si="227"/>
        <v>台中市烏日區五光社區發展協會</v>
      </c>
    </row>
    <row r="4759" spans="1:13" ht="56.25">
      <c r="A4759" s="102" t="s">
        <v>4075</v>
      </c>
      <c r="B4759" s="102" t="s">
        <v>4091</v>
      </c>
      <c r="C4759" s="102" t="s">
        <v>3678</v>
      </c>
      <c r="D4759" s="102" t="s">
        <v>2795</v>
      </c>
      <c r="E4759" s="103">
        <v>323</v>
      </c>
      <c r="F4759" s="104" t="s">
        <v>44</v>
      </c>
      <c r="G4759" s="106"/>
      <c r="H4759" s="76" t="s">
        <v>1</v>
      </c>
      <c r="I4759" s="105"/>
      <c r="K4759" s="140" t="str">
        <f t="shared" si="225"/>
        <v>社政業務-社會福利-推行老人福利-獎補助費-對國內團體之捐助</v>
      </c>
      <c r="L4759" s="140" t="str">
        <f t="shared" si="226"/>
        <v>建立社區照顧關懷據點並設置巷弄站長照站</v>
      </c>
      <c r="M4759" s="40" t="str">
        <f t="shared" si="227"/>
        <v>臺中市烏日區九德社區發展協會</v>
      </c>
    </row>
    <row r="4760" spans="1:13" ht="56.25">
      <c r="A4760" s="102" t="s">
        <v>4075</v>
      </c>
      <c r="B4760" s="102" t="s">
        <v>4091</v>
      </c>
      <c r="C4760" s="102" t="s">
        <v>3127</v>
      </c>
      <c r="D4760" s="102" t="s">
        <v>2795</v>
      </c>
      <c r="E4760" s="103">
        <v>323</v>
      </c>
      <c r="F4760" s="104" t="s">
        <v>44</v>
      </c>
      <c r="G4760" s="106"/>
      <c r="H4760" s="76" t="s">
        <v>1</v>
      </c>
      <c r="I4760" s="105"/>
      <c r="K4760" s="140" t="str">
        <f t="shared" si="225"/>
        <v>社政業務-社會福利-推行老人福利-獎補助費-對國內團體之捐助</v>
      </c>
      <c r="L4760" s="140" t="str">
        <f t="shared" si="226"/>
        <v>建立社區照顧關懷據點並設置巷弄站長照站</v>
      </c>
      <c r="M4760" s="40" t="str">
        <f t="shared" si="227"/>
        <v>共生宅發展協會</v>
      </c>
    </row>
    <row r="4761" spans="1:13" ht="56.25">
      <c r="A4761" s="102" t="s">
        <v>4075</v>
      </c>
      <c r="B4761" s="102" t="s">
        <v>4091</v>
      </c>
      <c r="C4761" s="102" t="s">
        <v>3604</v>
      </c>
      <c r="D4761" s="102" t="s">
        <v>2795</v>
      </c>
      <c r="E4761" s="103">
        <v>323</v>
      </c>
      <c r="F4761" s="104" t="s">
        <v>44</v>
      </c>
      <c r="G4761" s="106"/>
      <c r="H4761" s="76" t="s">
        <v>1</v>
      </c>
      <c r="I4761" s="105"/>
      <c r="K4761" s="140" t="str">
        <f t="shared" si="225"/>
        <v>社政業務-社會福利-推行老人福利-獎補助費-對國內團體之捐助</v>
      </c>
      <c r="L4761" s="140" t="str">
        <f t="shared" si="226"/>
        <v>建立社區照顧關懷據點並設置巷弄站長照站</v>
      </c>
      <c r="M4761" s="40" t="str">
        <f t="shared" si="227"/>
        <v>臺中市烏日區光明社區發展協會</v>
      </c>
    </row>
    <row r="4762" spans="1:13" ht="56.25">
      <c r="A4762" s="102" t="s">
        <v>4075</v>
      </c>
      <c r="B4762" s="102" t="s">
        <v>4091</v>
      </c>
      <c r="C4762" s="102" t="s">
        <v>3594</v>
      </c>
      <c r="D4762" s="102" t="s">
        <v>2795</v>
      </c>
      <c r="E4762" s="103">
        <v>323</v>
      </c>
      <c r="F4762" s="104" t="s">
        <v>44</v>
      </c>
      <c r="G4762" s="106"/>
      <c r="H4762" s="76" t="s">
        <v>1</v>
      </c>
      <c r="I4762" s="105"/>
      <c r="K4762" s="140" t="str">
        <f t="shared" si="225"/>
        <v>社政業務-社會福利-推行老人福利-獎補助費-對國內團體之捐助</v>
      </c>
      <c r="L4762" s="140" t="str">
        <f t="shared" si="226"/>
        <v>建立社區照顧關懷據點並設置巷弄站長照站</v>
      </c>
      <c r="M4762" s="40" t="str">
        <f t="shared" si="227"/>
        <v>溪壩社區照顧關懷站</v>
      </c>
    </row>
    <row r="4763" spans="1:13" ht="56.25">
      <c r="A4763" s="102" t="s">
        <v>4075</v>
      </c>
      <c r="B4763" s="102" t="s">
        <v>4084</v>
      </c>
      <c r="C4763" s="102" t="s">
        <v>4150</v>
      </c>
      <c r="D4763" s="102" t="s">
        <v>2795</v>
      </c>
      <c r="E4763" s="103">
        <v>611</v>
      </c>
      <c r="F4763" s="104" t="s">
        <v>44</v>
      </c>
      <c r="G4763" s="106"/>
      <c r="H4763" s="76" t="s">
        <v>1</v>
      </c>
      <c r="I4763" s="105"/>
      <c r="K4763" s="140" t="str">
        <f t="shared" si="225"/>
        <v>社政業務-社會福利-推行老人福利-獎補助費-對國內團體之捐助</v>
      </c>
      <c r="L4763" s="140" t="str">
        <f t="shared" si="226"/>
        <v>建立社區照顧關懷據點並設置巷弄長照站</v>
      </c>
      <c r="M4763" s="40" t="str">
        <f t="shared" si="227"/>
        <v>台中市北區錦村社區發展協會</v>
      </c>
    </row>
    <row r="4764" spans="1:13" ht="56.25">
      <c r="A4764" s="102" t="s">
        <v>4075</v>
      </c>
      <c r="B4764" s="102" t="s">
        <v>4084</v>
      </c>
      <c r="C4764" s="102" t="s">
        <v>4177</v>
      </c>
      <c r="D4764" s="102" t="s">
        <v>2795</v>
      </c>
      <c r="E4764" s="103">
        <v>611</v>
      </c>
      <c r="F4764" s="104" t="s">
        <v>44</v>
      </c>
      <c r="G4764" s="106"/>
      <c r="H4764" s="76" t="s">
        <v>1</v>
      </c>
      <c r="I4764" s="105"/>
      <c r="K4764" s="140" t="str">
        <f t="shared" si="225"/>
        <v>社政業務-社會福利-推行老人福利-獎補助費-對國內團體之捐助</v>
      </c>
      <c r="L4764" s="140" t="str">
        <f t="shared" si="226"/>
        <v>建立社區照顧關懷據點並設置巷弄長照站</v>
      </c>
      <c r="M4764" s="40" t="str">
        <f t="shared" si="227"/>
        <v>台中市北區賴村社區發展協會</v>
      </c>
    </row>
    <row r="4765" spans="1:13" ht="56.25">
      <c r="A4765" s="102" t="s">
        <v>4075</v>
      </c>
      <c r="B4765" s="102" t="s">
        <v>4084</v>
      </c>
      <c r="C4765" s="102" t="s">
        <v>4217</v>
      </c>
      <c r="D4765" s="102" t="s">
        <v>2795</v>
      </c>
      <c r="E4765" s="103">
        <v>108</v>
      </c>
      <c r="F4765" s="104" t="s">
        <v>44</v>
      </c>
      <c r="G4765" s="106"/>
      <c r="H4765" s="76" t="s">
        <v>1</v>
      </c>
      <c r="I4765" s="105"/>
      <c r="K4765" s="140" t="str">
        <f t="shared" si="225"/>
        <v>社政業務-社會福利-推行老人福利-獎補助費-對國內團體之捐助</v>
      </c>
      <c r="L4765" s="140" t="str">
        <f t="shared" si="226"/>
        <v>建立社區照顧關懷據點並設置巷弄長照站</v>
      </c>
      <c r="M4765" s="40" t="str">
        <f t="shared" si="227"/>
        <v>臺中市北區健行社區發展協會</v>
      </c>
    </row>
    <row r="4766" spans="1:13" ht="56.25">
      <c r="A4766" s="102" t="s">
        <v>4075</v>
      </c>
      <c r="B4766" s="102" t="s">
        <v>4084</v>
      </c>
      <c r="C4766" s="102" t="s">
        <v>3109</v>
      </c>
      <c r="D4766" s="102" t="s">
        <v>2795</v>
      </c>
      <c r="E4766" s="103">
        <v>108</v>
      </c>
      <c r="F4766" s="104" t="s">
        <v>44</v>
      </c>
      <c r="G4766" s="106"/>
      <c r="H4766" s="76" t="s">
        <v>1</v>
      </c>
      <c r="I4766" s="105"/>
      <c r="K4766" s="140" t="str">
        <f t="shared" si="225"/>
        <v>社政業務-社會福利-推行老人福利-獎補助費-對國內團體之捐助</v>
      </c>
      <c r="L4766" s="140" t="str">
        <f t="shared" si="226"/>
        <v>建立社區照顧關懷據點並設置巷弄長照站</v>
      </c>
      <c r="M4766" s="40" t="str">
        <f t="shared" si="227"/>
        <v>社團法人中華傳愛社區服務協會</v>
      </c>
    </row>
    <row r="4767" spans="1:13" ht="56.25">
      <c r="A4767" s="102" t="s">
        <v>4075</v>
      </c>
      <c r="B4767" s="102" t="s">
        <v>4084</v>
      </c>
      <c r="C4767" s="102" t="s">
        <v>4151</v>
      </c>
      <c r="D4767" s="102" t="s">
        <v>2795</v>
      </c>
      <c r="E4767" s="103">
        <v>323</v>
      </c>
      <c r="F4767" s="104" t="s">
        <v>44</v>
      </c>
      <c r="G4767" s="106"/>
      <c r="H4767" s="76" t="s">
        <v>1</v>
      </c>
      <c r="I4767" s="105"/>
      <c r="K4767" s="140" t="str">
        <f t="shared" si="225"/>
        <v>社政業務-社會福利-推行老人福利-獎補助費-對國內團體之捐助</v>
      </c>
      <c r="L4767" s="140" t="str">
        <f t="shared" si="226"/>
        <v>建立社區照顧關懷據點並設置巷弄長照站</v>
      </c>
      <c r="M4767" s="40" t="str">
        <f t="shared" si="227"/>
        <v>臺中市北區育德社區發展協會</v>
      </c>
    </row>
    <row r="4768" spans="1:13" ht="56.25">
      <c r="A4768" s="102" t="s">
        <v>4075</v>
      </c>
      <c r="B4768" s="102" t="s">
        <v>4084</v>
      </c>
      <c r="C4768" s="102" t="s">
        <v>3623</v>
      </c>
      <c r="D4768" s="102" t="s">
        <v>2795</v>
      </c>
      <c r="E4768" s="103">
        <v>108</v>
      </c>
      <c r="F4768" s="104" t="s">
        <v>44</v>
      </c>
      <c r="G4768" s="106"/>
      <c r="H4768" s="76" t="s">
        <v>1</v>
      </c>
      <c r="I4768" s="105"/>
      <c r="K4768" s="140" t="str">
        <f t="shared" si="225"/>
        <v>社政業務-社會福利-推行老人福利-獎補助費-對國內團體之捐助</v>
      </c>
      <c r="L4768" s="140" t="str">
        <f t="shared" si="226"/>
        <v>建立社區照顧關懷據點並設置巷弄長照站</v>
      </c>
      <c r="M4768" s="40" t="str">
        <f t="shared" si="227"/>
        <v>財團法人台灣基督長老教會忠孝路教會</v>
      </c>
    </row>
    <row r="4769" spans="1:13" ht="56.25">
      <c r="A4769" s="102" t="s">
        <v>4075</v>
      </c>
      <c r="B4769" s="102" t="s">
        <v>4084</v>
      </c>
      <c r="C4769" s="102" t="s">
        <v>3136</v>
      </c>
      <c r="D4769" s="102" t="s">
        <v>2795</v>
      </c>
      <c r="E4769" s="103">
        <v>323</v>
      </c>
      <c r="F4769" s="104" t="s">
        <v>44</v>
      </c>
      <c r="G4769" s="106"/>
      <c r="H4769" s="76" t="s">
        <v>1</v>
      </c>
      <c r="I4769" s="105"/>
      <c r="K4769" s="140" t="str">
        <f t="shared" si="225"/>
        <v>社政業務-社會福利-推行老人福利-獎補助費-對國內團體之捐助</v>
      </c>
      <c r="L4769" s="140" t="str">
        <f t="shared" si="226"/>
        <v>建立社區照顧關懷據點並設置巷弄長照站</v>
      </c>
      <c r="M4769" s="40" t="str">
        <f t="shared" si="227"/>
        <v>臺中市豐原區南村社區發展協會</v>
      </c>
    </row>
    <row r="4770" spans="1:13" ht="56.25">
      <c r="A4770" s="102" t="s">
        <v>4075</v>
      </c>
      <c r="B4770" s="102" t="s">
        <v>4084</v>
      </c>
      <c r="C4770" s="102" t="s">
        <v>3080</v>
      </c>
      <c r="D4770" s="102" t="s">
        <v>2795</v>
      </c>
      <c r="E4770" s="103">
        <v>323</v>
      </c>
      <c r="F4770" s="104" t="s">
        <v>44</v>
      </c>
      <c r="G4770" s="106"/>
      <c r="H4770" s="76" t="s">
        <v>1</v>
      </c>
      <c r="I4770" s="105"/>
      <c r="K4770" s="140" t="str">
        <f t="shared" si="225"/>
        <v>社政業務-社會福利-推行老人福利-獎補助費-對國內團體之捐助</v>
      </c>
      <c r="L4770" s="140" t="str">
        <f t="shared" si="226"/>
        <v>建立社區照顧關懷據點並設置巷弄長照站</v>
      </c>
      <c r="M4770" s="40" t="str">
        <f t="shared" si="227"/>
        <v>臺中市豐原區翁子社區發展協會</v>
      </c>
    </row>
    <row r="4771" spans="1:13" ht="56.25">
      <c r="A4771" s="102" t="s">
        <v>4075</v>
      </c>
      <c r="B4771" s="102" t="s">
        <v>4084</v>
      </c>
      <c r="C4771" s="102" t="s">
        <v>3156</v>
      </c>
      <c r="D4771" s="102" t="s">
        <v>2795</v>
      </c>
      <c r="E4771" s="103">
        <v>323</v>
      </c>
      <c r="F4771" s="104" t="s">
        <v>44</v>
      </c>
      <c r="G4771" s="106"/>
      <c r="H4771" s="76" t="s">
        <v>1</v>
      </c>
      <c r="I4771" s="105"/>
      <c r="K4771" s="140" t="str">
        <f t="shared" si="225"/>
        <v>社政業務-社會福利-推行老人福利-獎補助費-對國內團體之捐助</v>
      </c>
      <c r="L4771" s="140" t="str">
        <f t="shared" si="226"/>
        <v>建立社區照顧關懷據點並設置巷弄長照站</v>
      </c>
      <c r="M4771" s="40" t="str">
        <f t="shared" si="227"/>
        <v>臺中市豐原區田心社區發展協會</v>
      </c>
    </row>
    <row r="4772" spans="1:13" ht="56.25">
      <c r="A4772" s="102" t="s">
        <v>4075</v>
      </c>
      <c r="B4772" s="102" t="s">
        <v>4084</v>
      </c>
      <c r="C4772" s="102" t="s">
        <v>3153</v>
      </c>
      <c r="D4772" s="102" t="s">
        <v>2795</v>
      </c>
      <c r="E4772" s="103">
        <v>323</v>
      </c>
      <c r="F4772" s="104" t="s">
        <v>44</v>
      </c>
      <c r="G4772" s="106"/>
      <c r="H4772" s="76" t="s">
        <v>1</v>
      </c>
      <c r="I4772" s="105"/>
      <c r="K4772" s="140" t="str">
        <f t="shared" si="225"/>
        <v>社政業務-社會福利-推行老人福利-獎補助費-對國內團體之捐助</v>
      </c>
      <c r="L4772" s="140" t="str">
        <f t="shared" si="226"/>
        <v>建立社區照顧關懷據點並設置巷弄長照站</v>
      </c>
      <c r="M4772" s="40" t="str">
        <f t="shared" si="227"/>
        <v>臺中市豐原區豐田社區發展協會</v>
      </c>
    </row>
    <row r="4773" spans="1:13" ht="56.25">
      <c r="A4773" s="102" t="s">
        <v>4075</v>
      </c>
      <c r="B4773" s="102" t="s">
        <v>4084</v>
      </c>
      <c r="C4773" s="102" t="s">
        <v>3124</v>
      </c>
      <c r="D4773" s="102" t="s">
        <v>2795</v>
      </c>
      <c r="E4773" s="103">
        <v>323</v>
      </c>
      <c r="F4773" s="104" t="s">
        <v>44</v>
      </c>
      <c r="G4773" s="106"/>
      <c r="H4773" s="76" t="s">
        <v>1</v>
      </c>
      <c r="I4773" s="105"/>
      <c r="K4773" s="140" t="str">
        <f t="shared" si="225"/>
        <v>社政業務-社會福利-推行老人福利-獎補助費-對國內團體之捐助</v>
      </c>
      <c r="L4773" s="140" t="str">
        <f t="shared" si="226"/>
        <v>建立社區照顧關懷據點並設置巷弄長照站</v>
      </c>
      <c r="M4773" s="40" t="str">
        <f t="shared" si="227"/>
        <v>台中市豐原區豐原社區發展協會</v>
      </c>
    </row>
    <row r="4774" spans="1:13" ht="56.25">
      <c r="A4774" s="102" t="s">
        <v>4075</v>
      </c>
      <c r="B4774" s="102" t="s">
        <v>4084</v>
      </c>
      <c r="C4774" s="102" t="s">
        <v>3245</v>
      </c>
      <c r="D4774" s="102" t="s">
        <v>2795</v>
      </c>
      <c r="E4774" s="103">
        <v>323</v>
      </c>
      <c r="F4774" s="104" t="s">
        <v>44</v>
      </c>
      <c r="G4774" s="106"/>
      <c r="H4774" s="76" t="s">
        <v>1</v>
      </c>
      <c r="I4774" s="105"/>
      <c r="K4774" s="140" t="str">
        <f t="shared" si="225"/>
        <v>社政業務-社會福利-推行老人福利-獎補助費-對國內團體之捐助</v>
      </c>
      <c r="L4774" s="140" t="str">
        <f t="shared" si="226"/>
        <v>建立社區照顧關懷據點並設置巷弄長照站</v>
      </c>
      <c r="M4774" s="40" t="str">
        <f t="shared" si="227"/>
        <v>臺中市豐原區豐榮社區發展協會</v>
      </c>
    </row>
    <row r="4775" spans="1:13" ht="75">
      <c r="A4775" s="102" t="s">
        <v>4075</v>
      </c>
      <c r="B4775" s="102" t="s">
        <v>4198</v>
      </c>
      <c r="C4775" s="102" t="s">
        <v>4218</v>
      </c>
      <c r="D4775" s="102" t="s">
        <v>2795</v>
      </c>
      <c r="E4775" s="103">
        <v>20</v>
      </c>
      <c r="F4775" s="104" t="s">
        <v>44</v>
      </c>
      <c r="G4775" s="106"/>
      <c r="H4775" s="76" t="s">
        <v>1</v>
      </c>
      <c r="I4775" s="105"/>
      <c r="K4775" s="140" t="str">
        <f t="shared" si="225"/>
        <v>社政業務-社會福利-推行老人福利-獎補助費-對國內團體之捐助</v>
      </c>
      <c r="L4775" s="140" t="str">
        <f t="shared" si="226"/>
        <v>社區照顧關懷據點整合性補助計畫之「潛力型單位試辦」</v>
      </c>
      <c r="M4775" s="40" t="str">
        <f t="shared" si="227"/>
        <v>臺中市豐原區西安社區發展協會</v>
      </c>
    </row>
    <row r="4776" spans="1:13" ht="56.25">
      <c r="A4776" s="102" t="s">
        <v>4075</v>
      </c>
      <c r="B4776" s="102" t="s">
        <v>4219</v>
      </c>
      <c r="C4776" s="102" t="s">
        <v>4220</v>
      </c>
      <c r="D4776" s="102" t="s">
        <v>2795</v>
      </c>
      <c r="E4776" s="103">
        <v>34</v>
      </c>
      <c r="F4776" s="104" t="s">
        <v>44</v>
      </c>
      <c r="G4776" s="106"/>
      <c r="H4776" s="76" t="s">
        <v>1</v>
      </c>
      <c r="I4776" s="105"/>
      <c r="K4776" s="140" t="str">
        <f t="shared" si="225"/>
        <v>社政業務-社會福利-推行老人福利-獎補助費-對國內團體之捐助</v>
      </c>
      <c r="L4776" s="140" t="str">
        <f t="shared" si="226"/>
        <v>建立社區照顧關懷據點之充實設施設備費用</v>
      </c>
      <c r="M4776" s="40" t="str">
        <f t="shared" si="227"/>
        <v>臺中市神岡區豐洲社區發展協會</v>
      </c>
    </row>
    <row r="4777" spans="1:13" ht="56.25">
      <c r="A4777" s="102" t="s">
        <v>4075</v>
      </c>
      <c r="B4777" s="102" t="s">
        <v>4172</v>
      </c>
      <c r="C4777" s="102" t="s">
        <v>3144</v>
      </c>
      <c r="D4777" s="102" t="s">
        <v>2795</v>
      </c>
      <c r="E4777" s="103">
        <v>48</v>
      </c>
      <c r="F4777" s="104" t="s">
        <v>44</v>
      </c>
      <c r="G4777" s="106"/>
      <c r="H4777" s="76" t="s">
        <v>1</v>
      </c>
      <c r="I4777" s="105"/>
      <c r="K4777" s="140" t="str">
        <f t="shared" si="225"/>
        <v>社政業務-社會福利-推行老人福利-獎補助費-對國內團體之捐助</v>
      </c>
      <c r="L4777" s="140" t="str">
        <f t="shared" si="226"/>
        <v>建立社區照顧關懷據點並設置巷弄長照站之租金水電</v>
      </c>
      <c r="M4777" s="40" t="str">
        <f t="shared" si="227"/>
        <v>財團法人環宇國際文化教育基金會</v>
      </c>
    </row>
    <row r="4778" spans="1:13" ht="56.25">
      <c r="A4778" s="102" t="s">
        <v>4075</v>
      </c>
      <c r="B4778" s="102" t="s">
        <v>4084</v>
      </c>
      <c r="C4778" s="102" t="s">
        <v>3266</v>
      </c>
      <c r="D4778" s="102" t="s">
        <v>2795</v>
      </c>
      <c r="E4778" s="103">
        <v>323</v>
      </c>
      <c r="F4778" s="104" t="s">
        <v>44</v>
      </c>
      <c r="G4778" s="106"/>
      <c r="H4778" s="76" t="s">
        <v>1</v>
      </c>
      <c r="I4778" s="105"/>
      <c r="K4778" s="140" t="str">
        <f t="shared" si="225"/>
        <v>社政業務-社會福利-推行老人福利-獎補助費-對國內團體之捐助</v>
      </c>
      <c r="L4778" s="140" t="str">
        <f t="shared" si="226"/>
        <v>建立社區照顧關懷據點並設置巷弄長照站</v>
      </c>
      <c r="M4778" s="40" t="str">
        <f t="shared" si="227"/>
        <v>臺中市神岡區社口社區發展協會關懷據點</v>
      </c>
    </row>
    <row r="4779" spans="1:13" ht="56.25">
      <c r="A4779" s="102" t="s">
        <v>4075</v>
      </c>
      <c r="B4779" s="102" t="s">
        <v>4084</v>
      </c>
      <c r="C4779" s="102" t="s">
        <v>3057</v>
      </c>
      <c r="D4779" s="102" t="s">
        <v>2795</v>
      </c>
      <c r="E4779" s="103">
        <v>323</v>
      </c>
      <c r="F4779" s="104" t="s">
        <v>44</v>
      </c>
      <c r="G4779" s="106"/>
      <c r="H4779" s="76" t="s">
        <v>1</v>
      </c>
      <c r="I4779" s="105"/>
      <c r="K4779" s="140" t="str">
        <f t="shared" si="225"/>
        <v>社政業務-社會福利-推行老人福利-獎補助費-對國內團體之捐助</v>
      </c>
      <c r="L4779" s="140" t="str">
        <f t="shared" si="226"/>
        <v>建立社區照顧關懷據點並設置巷弄長照站</v>
      </c>
      <c r="M4779" s="40" t="str">
        <f t="shared" si="227"/>
        <v>臺中市神岡區岸裡社區發展協會</v>
      </c>
    </row>
    <row r="4780" spans="1:13" ht="56.25">
      <c r="A4780" s="102" t="s">
        <v>4075</v>
      </c>
      <c r="B4780" s="102" t="s">
        <v>4208</v>
      </c>
      <c r="C4780" s="102" t="s">
        <v>2602</v>
      </c>
      <c r="D4780" s="102" t="s">
        <v>2795</v>
      </c>
      <c r="E4780" s="103">
        <v>36</v>
      </c>
      <c r="F4780" s="104" t="s">
        <v>44</v>
      </c>
      <c r="G4780" s="106"/>
      <c r="H4780" s="76" t="s">
        <v>1</v>
      </c>
      <c r="I4780" s="105"/>
      <c r="K4780" s="140" t="str">
        <f t="shared" si="225"/>
        <v>社政業務-社會福利-推行老人福利-獎補助費-對國內團體之捐助</v>
      </c>
      <c r="L4780" s="140" t="str">
        <f t="shared" si="226"/>
        <v>獨居老人關懷訪視服務計畫</v>
      </c>
      <c r="M4780" s="40" t="str">
        <f t="shared" si="227"/>
        <v>臺中市霧峰區舊正社區發展協會</v>
      </c>
    </row>
    <row r="4781" spans="1:13" ht="56.25">
      <c r="A4781" s="102" t="s">
        <v>4075</v>
      </c>
      <c r="B4781" s="102" t="s">
        <v>4208</v>
      </c>
      <c r="C4781" s="102" t="s">
        <v>3250</v>
      </c>
      <c r="D4781" s="102" t="s">
        <v>2795</v>
      </c>
      <c r="E4781" s="103">
        <v>6</v>
      </c>
      <c r="F4781" s="104" t="s">
        <v>44</v>
      </c>
      <c r="G4781" s="106"/>
      <c r="H4781" s="76" t="s">
        <v>1</v>
      </c>
      <c r="I4781" s="105"/>
      <c r="K4781" s="140" t="str">
        <f t="shared" si="225"/>
        <v>社政業務-社會福利-推行老人福利-獎補助費-對國內團體之捐助</v>
      </c>
      <c r="L4781" s="140" t="str">
        <f t="shared" si="226"/>
        <v>獨居老人關懷訪視服務計畫</v>
      </c>
      <c r="M4781" s="40" t="str">
        <f t="shared" si="227"/>
        <v>臺中市東勢區興隆社區發展協會</v>
      </c>
    </row>
    <row r="4782" spans="1:13" ht="56.25">
      <c r="A4782" s="102" t="s">
        <v>4075</v>
      </c>
      <c r="B4782" s="102" t="s">
        <v>4208</v>
      </c>
      <c r="C4782" s="102" t="s">
        <v>3064</v>
      </c>
      <c r="D4782" s="102" t="s">
        <v>2795</v>
      </c>
      <c r="E4782" s="103">
        <v>3</v>
      </c>
      <c r="F4782" s="104" t="s">
        <v>44</v>
      </c>
      <c r="G4782" s="106"/>
      <c r="H4782" s="76" t="s">
        <v>1</v>
      </c>
      <c r="I4782" s="105"/>
      <c r="K4782" s="140" t="str">
        <f t="shared" si="225"/>
        <v>社政業務-社會福利-推行老人福利-獎補助費-對國內團體之捐助</v>
      </c>
      <c r="L4782" s="140" t="str">
        <f t="shared" si="226"/>
        <v>獨居老人關懷訪視服務計畫</v>
      </c>
      <c r="M4782" s="40" t="str">
        <f t="shared" si="227"/>
        <v>臺中市東勢區石城社區發展協會詹勇助</v>
      </c>
    </row>
    <row r="4783" spans="1:13" ht="56.25">
      <c r="A4783" s="102" t="s">
        <v>4075</v>
      </c>
      <c r="B4783" s="102" t="s">
        <v>4208</v>
      </c>
      <c r="C4783" s="102" t="s">
        <v>3257</v>
      </c>
      <c r="D4783" s="102" t="s">
        <v>2795</v>
      </c>
      <c r="E4783" s="103">
        <v>54</v>
      </c>
      <c r="F4783" s="104" t="s">
        <v>44</v>
      </c>
      <c r="G4783" s="106"/>
      <c r="H4783" s="76" t="s">
        <v>1</v>
      </c>
      <c r="I4783" s="105"/>
      <c r="K4783" s="140" t="str">
        <f t="shared" si="225"/>
        <v>社政業務-社會福利-推行老人福利-獎補助費-對國內團體之捐助</v>
      </c>
      <c r="L4783" s="140" t="str">
        <f t="shared" si="226"/>
        <v>獨居老人關懷訪視服務計畫</v>
      </c>
      <c r="M4783" s="40" t="str">
        <f t="shared" si="227"/>
        <v>臺中市和平區健康促進推廣協會</v>
      </c>
    </row>
    <row r="4784" spans="1:13" ht="56.25">
      <c r="A4784" s="102" t="s">
        <v>4075</v>
      </c>
      <c r="B4784" s="102" t="s">
        <v>4208</v>
      </c>
      <c r="C4784" s="102" t="s">
        <v>3076</v>
      </c>
      <c r="D4784" s="102" t="s">
        <v>2795</v>
      </c>
      <c r="E4784" s="103">
        <v>42</v>
      </c>
      <c r="F4784" s="104" t="s">
        <v>44</v>
      </c>
      <c r="G4784" s="106"/>
      <c r="H4784" s="76" t="s">
        <v>1</v>
      </c>
      <c r="I4784" s="105"/>
      <c r="K4784" s="140" t="str">
        <f t="shared" si="225"/>
        <v>社政業務-社會福利-推行老人福利-獎補助費-對國內團體之捐助</v>
      </c>
      <c r="L4784" s="140" t="str">
        <f t="shared" si="226"/>
        <v>獨居老人關懷訪視服務計畫</v>
      </c>
      <c r="M4784" s="40" t="str">
        <f t="shared" si="227"/>
        <v>社團法人臺中市忘憂草協會</v>
      </c>
    </row>
    <row r="4785" spans="1:13" ht="56.25">
      <c r="A4785" s="102" t="s">
        <v>4075</v>
      </c>
      <c r="B4785" s="102" t="s">
        <v>4084</v>
      </c>
      <c r="C4785" s="102" t="s">
        <v>3155</v>
      </c>
      <c r="D4785" s="102" t="s">
        <v>2795</v>
      </c>
      <c r="E4785" s="103">
        <v>5</v>
      </c>
      <c r="F4785" s="104" t="s">
        <v>44</v>
      </c>
      <c r="G4785" s="106"/>
      <c r="H4785" s="76" t="s">
        <v>1</v>
      </c>
      <c r="I4785" s="105"/>
      <c r="K4785" s="140" t="str">
        <f t="shared" si="225"/>
        <v>社政業務-社會福利-推行老人福利-獎補助費-對國內團體之捐助</v>
      </c>
      <c r="L4785" s="140" t="str">
        <f t="shared" si="226"/>
        <v>建立社區照顧關懷據點並設置巷弄長照站</v>
      </c>
      <c r="M4785" s="40" t="str">
        <f t="shared" si="227"/>
        <v>臺中市霧峰區六股社區發展協會王原祥</v>
      </c>
    </row>
    <row r="4786" spans="1:13" ht="56.25">
      <c r="A4786" s="102" t="s">
        <v>4075</v>
      </c>
      <c r="B4786" s="102" t="s">
        <v>4084</v>
      </c>
      <c r="C4786" s="102" t="s">
        <v>3297</v>
      </c>
      <c r="D4786" s="102" t="s">
        <v>2795</v>
      </c>
      <c r="E4786" s="103">
        <v>323</v>
      </c>
      <c r="F4786" s="104" t="s">
        <v>44</v>
      </c>
      <c r="G4786" s="106"/>
      <c r="H4786" s="76" t="s">
        <v>1</v>
      </c>
      <c r="I4786" s="105"/>
      <c r="K4786" s="140" t="str">
        <f t="shared" si="225"/>
        <v>社政業務-社會福利-推行老人福利-獎補助費-對國內團體之捐助</v>
      </c>
      <c r="L4786" s="140" t="str">
        <f t="shared" si="226"/>
        <v>建立社區照顧關懷據點並設置巷弄長照站</v>
      </c>
      <c r="M4786" s="40" t="str">
        <f t="shared" si="227"/>
        <v>財團法人臺中市私立信望愛智能發展中心</v>
      </c>
    </row>
    <row r="4787" spans="1:13" ht="56.25">
      <c r="A4787" s="102" t="s">
        <v>4075</v>
      </c>
      <c r="B4787" s="102" t="s">
        <v>4084</v>
      </c>
      <c r="C4787" s="102" t="s">
        <v>3167</v>
      </c>
      <c r="D4787" s="102" t="s">
        <v>2795</v>
      </c>
      <c r="E4787" s="103">
        <v>323</v>
      </c>
      <c r="F4787" s="104" t="s">
        <v>44</v>
      </c>
      <c r="G4787" s="106"/>
      <c r="H4787" s="76" t="s">
        <v>1</v>
      </c>
      <c r="I4787" s="105"/>
      <c r="K4787" s="140" t="str">
        <f t="shared" si="225"/>
        <v>社政業務-社會福利-推行老人福利-獎補助費-對國內團體之捐助</v>
      </c>
      <c r="L4787" s="140" t="str">
        <f t="shared" si="226"/>
        <v>建立社區照顧關懷據點並設置巷弄長照站</v>
      </c>
      <c r="M4787" s="40" t="str">
        <f t="shared" si="227"/>
        <v>臺中市大雅區上楓社區發展協會</v>
      </c>
    </row>
    <row r="4788" spans="1:13" ht="56.25">
      <c r="A4788" s="102" t="s">
        <v>4075</v>
      </c>
      <c r="B4788" s="102" t="s">
        <v>4184</v>
      </c>
      <c r="C4788" s="102" t="s">
        <v>3141</v>
      </c>
      <c r="D4788" s="102" t="s">
        <v>2795</v>
      </c>
      <c r="E4788" s="103">
        <v>29</v>
      </c>
      <c r="F4788" s="104" t="s">
        <v>44</v>
      </c>
      <c r="G4788" s="106"/>
      <c r="H4788" s="76" t="s">
        <v>1</v>
      </c>
      <c r="I4788" s="105"/>
      <c r="K4788" s="140" t="str">
        <f t="shared" si="225"/>
        <v>社政業務-社會福利-推行老人福利-獎補助費-對國內團體之捐助</v>
      </c>
      <c r="L4788" s="140" t="str">
        <f t="shared" si="226"/>
        <v>社區照顧關懷據點整合性補助計畫之「據點觀摩」</v>
      </c>
      <c r="M4788" s="40" t="str">
        <f t="shared" si="227"/>
        <v>財團法人福智慈善基金會</v>
      </c>
    </row>
    <row r="4789" spans="1:13" ht="93.75">
      <c r="A4789" s="102" t="s">
        <v>4075</v>
      </c>
      <c r="B4789" s="102" t="s">
        <v>4087</v>
      </c>
      <c r="C4789" s="102" t="s">
        <v>3599</v>
      </c>
      <c r="D4789" s="102" t="s">
        <v>2795</v>
      </c>
      <c r="E4789" s="103">
        <v>34</v>
      </c>
      <c r="F4789" s="104" t="s">
        <v>44</v>
      </c>
      <c r="G4789" s="106"/>
      <c r="H4789" s="76" t="s">
        <v>1</v>
      </c>
      <c r="I4789" s="105"/>
      <c r="K4789" s="140" t="str">
        <f t="shared" si="225"/>
        <v>社政業務-社會福利-推行老人福利-獎補助費-對國內團體之捐助</v>
      </c>
      <c r="L4789" s="140" t="str">
        <f t="shared" si="226"/>
        <v>建立社區照顧關懷據點並設置巷弄長照站之「預防及延緩失能照護計畫費用」</v>
      </c>
      <c r="M4789" s="40" t="str">
        <f t="shared" si="227"/>
        <v>財團法人中華民國佛教慈濟慈善事業基金會</v>
      </c>
    </row>
    <row r="4790" spans="1:13" ht="93.75">
      <c r="A4790" s="102" t="s">
        <v>4075</v>
      </c>
      <c r="B4790" s="102" t="s">
        <v>4087</v>
      </c>
      <c r="C4790" s="102" t="s">
        <v>3186</v>
      </c>
      <c r="D4790" s="102" t="s">
        <v>2795</v>
      </c>
      <c r="E4790" s="103">
        <v>36</v>
      </c>
      <c r="F4790" s="104" t="s">
        <v>44</v>
      </c>
      <c r="G4790" s="106"/>
      <c r="H4790" s="76" t="s">
        <v>1</v>
      </c>
      <c r="I4790" s="105"/>
      <c r="K4790" s="140" t="str">
        <f t="shared" si="225"/>
        <v>社政業務-社會福利-推行老人福利-獎補助費-對國內團體之捐助</v>
      </c>
      <c r="L4790" s="140" t="str">
        <f t="shared" si="226"/>
        <v>建立社區照顧關懷據點並設置巷弄長照站之「預防及延緩失能照護計畫費用」</v>
      </c>
      <c r="M4790" s="40" t="str">
        <f t="shared" si="227"/>
        <v>社團法人臺中市沐風60長者之愛關懷協會</v>
      </c>
    </row>
    <row r="4791" spans="1:13" ht="56.25">
      <c r="A4791" s="102" t="s">
        <v>4075</v>
      </c>
      <c r="B4791" s="102" t="s">
        <v>4219</v>
      </c>
      <c r="C4791" s="102" t="s">
        <v>2528</v>
      </c>
      <c r="D4791" s="102" t="s">
        <v>2795</v>
      </c>
      <c r="E4791" s="65">
        <v>11</v>
      </c>
      <c r="F4791" s="104" t="s">
        <v>44</v>
      </c>
      <c r="G4791" s="106"/>
      <c r="H4791" s="76" t="s">
        <v>1</v>
      </c>
      <c r="I4791" s="105"/>
      <c r="K4791" s="140" t="str">
        <f t="shared" si="225"/>
        <v>社政業務-社會福利-推行老人福利-獎補助費-對國內團體之捐助</v>
      </c>
      <c r="L4791" s="140" t="str">
        <f t="shared" si="226"/>
        <v>建立社區照顧關懷據點之充實設施設備費用</v>
      </c>
      <c r="M4791" s="40" t="str">
        <f t="shared" si="227"/>
        <v>臺中市神岡區新庄社區發展協會</v>
      </c>
    </row>
    <row r="4792" spans="1:13" ht="75">
      <c r="A4792" s="102" t="s">
        <v>4075</v>
      </c>
      <c r="B4792" s="102" t="s">
        <v>4221</v>
      </c>
      <c r="C4792" s="102" t="s">
        <v>3089</v>
      </c>
      <c r="D4792" s="102" t="s">
        <v>2795</v>
      </c>
      <c r="E4792" s="103">
        <v>26</v>
      </c>
      <c r="F4792" s="104" t="s">
        <v>44</v>
      </c>
      <c r="G4792" s="106"/>
      <c r="H4792" s="76" t="s">
        <v>1</v>
      </c>
      <c r="I4792" s="105"/>
      <c r="K4792" s="140" t="str">
        <f t="shared" si="225"/>
        <v>社政業務-社會福利-推行老人福利-獎補助費-對國內團體之捐助</v>
      </c>
      <c r="L4792" s="140" t="str">
        <f t="shared" si="226"/>
        <v>社區照顧關懷據點整合性補助計畫之「據點租金水電費用補助」</v>
      </c>
      <c r="M4792" s="40" t="str">
        <f t="shared" si="227"/>
        <v>臺中市大里區塗城社區發展協會</v>
      </c>
    </row>
    <row r="4793" spans="1:13" ht="75">
      <c r="A4793" s="102" t="s">
        <v>4075</v>
      </c>
      <c r="B4793" s="102" t="s">
        <v>4139</v>
      </c>
      <c r="C4793" s="102" t="s">
        <v>2853</v>
      </c>
      <c r="D4793" s="102" t="s">
        <v>2795</v>
      </c>
      <c r="E4793" s="103">
        <v>84</v>
      </c>
      <c r="F4793" s="104" t="s">
        <v>44</v>
      </c>
      <c r="G4793" s="106"/>
      <c r="H4793" s="76" t="s">
        <v>1</v>
      </c>
      <c r="I4793" s="105"/>
      <c r="K4793" s="140" t="str">
        <f t="shared" si="225"/>
        <v>社政業務-社會福利-推行老人福利-獎補助費-對國內團體之捐助</v>
      </c>
      <c r="L4793" s="140" t="str">
        <f t="shared" si="226"/>
        <v>建立社區照顧關懷據點並設置巷弄長照站之「租金水電費用」</v>
      </c>
      <c r="M4793" s="40" t="str">
        <f t="shared" si="227"/>
        <v>臺中市港尾社區長青協會</v>
      </c>
    </row>
    <row r="4794" spans="1:13" ht="56.25">
      <c r="A4794" s="102" t="s">
        <v>4075</v>
      </c>
      <c r="B4794" s="102" t="s">
        <v>4090</v>
      </c>
      <c r="C4794" s="102" t="s">
        <v>3174</v>
      </c>
      <c r="D4794" s="102" t="s">
        <v>2795</v>
      </c>
      <c r="E4794" s="103">
        <v>224</v>
      </c>
      <c r="F4794" s="104" t="s">
        <v>44</v>
      </c>
      <c r="G4794" s="106"/>
      <c r="H4794" s="76" t="s">
        <v>1</v>
      </c>
      <c r="I4794" s="105"/>
      <c r="K4794" s="140" t="str">
        <f t="shared" si="225"/>
        <v>社政業務-社會福利-推行老人福利-獎補助費-對國內團體之捐助</v>
      </c>
      <c r="L4794" s="140" t="str">
        <f t="shared" si="226"/>
        <v>建立社區照顧關懷據點</v>
      </c>
      <c r="M4794" s="40" t="str">
        <f t="shared" si="227"/>
        <v>臺中市東勢區下新社區發展協會</v>
      </c>
    </row>
    <row r="4795" spans="1:13" ht="56.25">
      <c r="A4795" s="102" t="s">
        <v>4075</v>
      </c>
      <c r="B4795" s="102" t="s">
        <v>4084</v>
      </c>
      <c r="C4795" s="102" t="s">
        <v>2555</v>
      </c>
      <c r="D4795" s="102" t="s">
        <v>2795</v>
      </c>
      <c r="E4795" s="103">
        <v>36</v>
      </c>
      <c r="F4795" s="104" t="s">
        <v>44</v>
      </c>
      <c r="G4795" s="106"/>
      <c r="H4795" s="76" t="s">
        <v>1</v>
      </c>
      <c r="I4795" s="105"/>
      <c r="K4795" s="140" t="str">
        <f t="shared" si="225"/>
        <v>社政業務-社會福利-推行老人福利-獎補助費-對國內團體之捐助</v>
      </c>
      <c r="L4795" s="140" t="str">
        <f t="shared" si="226"/>
        <v>建立社區照顧關懷據點並設置巷弄長照站</v>
      </c>
      <c r="M4795" s="40" t="str">
        <f t="shared" si="227"/>
        <v>臺中市新社區東興社區發展協會</v>
      </c>
    </row>
    <row r="4796" spans="1:13" ht="75">
      <c r="A4796" s="102" t="s">
        <v>4075</v>
      </c>
      <c r="B4796" s="102" t="s">
        <v>4200</v>
      </c>
      <c r="C4796" s="102" t="s">
        <v>4222</v>
      </c>
      <c r="D4796" s="102" t="s">
        <v>2795</v>
      </c>
      <c r="E4796" s="103">
        <v>12</v>
      </c>
      <c r="F4796" s="104" t="s">
        <v>44</v>
      </c>
      <c r="G4796" s="106"/>
      <c r="H4796" s="76" t="s">
        <v>1</v>
      </c>
      <c r="I4796" s="105"/>
      <c r="K4796" s="140" t="str">
        <f t="shared" si="225"/>
        <v>社政業務-社會福利-推行老人福利-獎補助費-對國內團體之捐助</v>
      </c>
      <c r="L4796" s="140" t="str">
        <f t="shared" si="226"/>
        <v>建立社區照顧關懷據點並設置巷弄長照站之充實設施設備費</v>
      </c>
      <c r="M4796" s="40" t="str">
        <f t="shared" si="227"/>
        <v>臺中市福興在地人文關懷協會陳友龍</v>
      </c>
    </row>
    <row r="4797" spans="1:13" ht="56.25">
      <c r="A4797" s="102" t="s">
        <v>4075</v>
      </c>
      <c r="B4797" s="102" t="s">
        <v>4084</v>
      </c>
      <c r="C4797" s="102" t="s">
        <v>4223</v>
      </c>
      <c r="D4797" s="102" t="s">
        <v>2795</v>
      </c>
      <c r="E4797" s="103">
        <v>323</v>
      </c>
      <c r="F4797" s="104" t="s">
        <v>44</v>
      </c>
      <c r="G4797" s="106"/>
      <c r="H4797" s="76" t="s">
        <v>1</v>
      </c>
      <c r="I4797" s="105"/>
      <c r="K4797" s="140" t="str">
        <f t="shared" si="225"/>
        <v>社政業務-社會福利-推行老人福利-獎補助費-對國內團體之捐助</v>
      </c>
      <c r="L4797" s="140" t="str">
        <f t="shared" si="226"/>
        <v>建立社區照顧關懷據點並設置巷弄長照站</v>
      </c>
      <c r="M4797" s="40" t="str">
        <f t="shared" si="227"/>
        <v>臺中市太平區德隆社區發展協會</v>
      </c>
    </row>
    <row r="4798" spans="1:13" ht="56.25">
      <c r="A4798" s="102" t="s">
        <v>4075</v>
      </c>
      <c r="B4798" s="102" t="s">
        <v>4084</v>
      </c>
      <c r="C4798" s="102" t="s">
        <v>461</v>
      </c>
      <c r="D4798" s="102" t="s">
        <v>2795</v>
      </c>
      <c r="E4798" s="103">
        <v>36</v>
      </c>
      <c r="F4798" s="104" t="s">
        <v>44</v>
      </c>
      <c r="G4798" s="106"/>
      <c r="H4798" s="76" t="s">
        <v>1</v>
      </c>
      <c r="I4798" s="105"/>
      <c r="K4798" s="140" t="str">
        <f t="shared" si="225"/>
        <v>社政業務-社會福利-推行老人福利-獎補助費-對國內團體之捐助</v>
      </c>
      <c r="L4798" s="140" t="str">
        <f t="shared" si="226"/>
        <v>建立社區照顧關懷據點並設置巷弄長照站</v>
      </c>
      <c r="M4798" s="40" t="str">
        <f t="shared" si="227"/>
        <v>臺中市清水老人會</v>
      </c>
    </row>
    <row r="4799" spans="1:13" ht="56.25">
      <c r="A4799" s="102" t="s">
        <v>4075</v>
      </c>
      <c r="B4799" s="102" t="s">
        <v>4090</v>
      </c>
      <c r="C4799" s="102" t="s">
        <v>2528</v>
      </c>
      <c r="D4799" s="102" t="s">
        <v>2795</v>
      </c>
      <c r="E4799" s="103">
        <v>108</v>
      </c>
      <c r="F4799" s="104" t="s">
        <v>44</v>
      </c>
      <c r="G4799" s="106"/>
      <c r="H4799" s="76" t="s">
        <v>1</v>
      </c>
      <c r="I4799" s="105"/>
      <c r="K4799" s="140" t="str">
        <f t="shared" si="225"/>
        <v>社政業務-社會福利-推行老人福利-獎補助費-對國內團體之捐助</v>
      </c>
      <c r="L4799" s="140" t="str">
        <f t="shared" si="226"/>
        <v>建立社區照顧關懷據點</v>
      </c>
      <c r="M4799" s="40" t="str">
        <f t="shared" si="227"/>
        <v>臺中市神岡區新庄社區發展協會</v>
      </c>
    </row>
    <row r="4800" spans="1:13" ht="56.25">
      <c r="A4800" s="102" t="s">
        <v>4075</v>
      </c>
      <c r="B4800" s="102" t="s">
        <v>4090</v>
      </c>
      <c r="C4800" s="102" t="s">
        <v>4224</v>
      </c>
      <c r="D4800" s="102" t="s">
        <v>2795</v>
      </c>
      <c r="E4800" s="103">
        <v>224</v>
      </c>
      <c r="F4800" s="104" t="s">
        <v>44</v>
      </c>
      <c r="G4800" s="106"/>
      <c r="H4800" s="76" t="s">
        <v>1</v>
      </c>
      <c r="I4800" s="105"/>
      <c r="K4800" s="140" t="str">
        <f t="shared" si="225"/>
        <v>社政業務-社會福利-推行老人福利-獎補助費-對國內團體之捐助</v>
      </c>
      <c r="L4800" s="140" t="str">
        <f t="shared" si="226"/>
        <v>建立社區照顧關懷據點</v>
      </c>
      <c r="M4800" s="40" t="str">
        <f t="shared" si="227"/>
        <v>臺中市南區樹德社區發展協會</v>
      </c>
    </row>
    <row r="4801" spans="1:13" ht="56.25">
      <c r="A4801" s="102" t="s">
        <v>4075</v>
      </c>
      <c r="B4801" s="102" t="s">
        <v>4090</v>
      </c>
      <c r="C4801" s="102" t="s">
        <v>3134</v>
      </c>
      <c r="D4801" s="102" t="s">
        <v>2795</v>
      </c>
      <c r="E4801" s="103">
        <v>224</v>
      </c>
      <c r="F4801" s="104" t="s">
        <v>44</v>
      </c>
      <c r="G4801" s="106"/>
      <c r="H4801" s="76" t="s">
        <v>1</v>
      </c>
      <c r="I4801" s="105"/>
      <c r="K4801" s="140" t="str">
        <f t="shared" si="225"/>
        <v>社政業務-社會福利-推行老人福利-獎補助費-對國內團體之捐助</v>
      </c>
      <c r="L4801" s="140" t="str">
        <f t="shared" si="226"/>
        <v>建立社區照顧關懷據點</v>
      </c>
      <c r="M4801" s="40" t="str">
        <f t="shared" si="227"/>
        <v>臺中市正緣文教慈善會</v>
      </c>
    </row>
    <row r="4802" spans="1:13" ht="56.25">
      <c r="A4802" s="102" t="s">
        <v>4075</v>
      </c>
      <c r="B4802" s="102" t="s">
        <v>4084</v>
      </c>
      <c r="C4802" s="102" t="s">
        <v>3052</v>
      </c>
      <c r="D4802" s="102" t="s">
        <v>2795</v>
      </c>
      <c r="E4802" s="103">
        <v>323</v>
      </c>
      <c r="F4802" s="104" t="s">
        <v>44</v>
      </c>
      <c r="G4802" s="106"/>
      <c r="H4802" s="76" t="s">
        <v>1</v>
      </c>
      <c r="I4802" s="105"/>
      <c r="K4802" s="140" t="str">
        <f t="shared" si="225"/>
        <v>社政業務-社會福利-推行老人福利-獎補助費-對國內團體之捐助</v>
      </c>
      <c r="L4802" s="140" t="str">
        <f t="shared" si="226"/>
        <v>建立社區照顧關懷據點並設置巷弄長照站</v>
      </c>
      <c r="M4802" s="40" t="str">
        <f t="shared" si="227"/>
        <v>臺中市工學長青協進會</v>
      </c>
    </row>
    <row r="4803" spans="1:13" ht="56.25">
      <c r="A4803" s="102" t="s">
        <v>4075</v>
      </c>
      <c r="B4803" s="102" t="s">
        <v>4084</v>
      </c>
      <c r="C4803" s="102" t="s">
        <v>3686</v>
      </c>
      <c r="D4803" s="102" t="s">
        <v>2795</v>
      </c>
      <c r="E4803" s="103">
        <v>36</v>
      </c>
      <c r="F4803" s="104" t="s">
        <v>44</v>
      </c>
      <c r="G4803" s="106"/>
      <c r="H4803" s="76" t="s">
        <v>1</v>
      </c>
      <c r="I4803" s="105"/>
      <c r="K4803" s="140" t="str">
        <f t="shared" si="225"/>
        <v>社政業務-社會福利-推行老人福利-獎補助費-對國內團體之捐助</v>
      </c>
      <c r="L4803" s="140" t="str">
        <f t="shared" si="226"/>
        <v>建立社區照顧關懷據點並設置巷弄長照站</v>
      </c>
      <c r="M4803" s="40" t="str">
        <f t="shared" si="227"/>
        <v>台中市西屯區何安社區發展協會</v>
      </c>
    </row>
    <row r="4804" spans="1:13" ht="56.25">
      <c r="A4804" s="102" t="s">
        <v>4075</v>
      </c>
      <c r="B4804" s="102" t="s">
        <v>4091</v>
      </c>
      <c r="C4804" s="102" t="s">
        <v>3603</v>
      </c>
      <c r="D4804" s="102" t="s">
        <v>2795</v>
      </c>
      <c r="E4804" s="103">
        <v>323</v>
      </c>
      <c r="F4804" s="104" t="s">
        <v>44</v>
      </c>
      <c r="G4804" s="106"/>
      <c r="H4804" s="76" t="s">
        <v>1</v>
      </c>
      <c r="I4804" s="105"/>
      <c r="K4804" s="140" t="str">
        <f t="shared" ref="K4804:K4867" si="228">A4804</f>
        <v>社政業務-社會福利-推行老人福利-獎補助費-對國內團體之捐助</v>
      </c>
      <c r="L4804" s="140" t="str">
        <f t="shared" ref="L4804:L4867" si="229">B4804</f>
        <v>建立社區照顧關懷據點並設置巷弄站長照站</v>
      </c>
      <c r="M4804" s="40" t="str">
        <f t="shared" ref="M4804:M4867" si="230">C4804</f>
        <v>臺中市烏日區東園社區發展協會</v>
      </c>
    </row>
    <row r="4805" spans="1:13" ht="56.25">
      <c r="A4805" s="102" t="s">
        <v>4075</v>
      </c>
      <c r="B4805" s="102" t="s">
        <v>4091</v>
      </c>
      <c r="C4805" s="102" t="s">
        <v>3222</v>
      </c>
      <c r="D4805" s="102" t="s">
        <v>2795</v>
      </c>
      <c r="E4805" s="103">
        <v>611</v>
      </c>
      <c r="F4805" s="104" t="s">
        <v>44</v>
      </c>
      <c r="G4805" s="106"/>
      <c r="H4805" s="76" t="s">
        <v>1</v>
      </c>
      <c r="I4805" s="105"/>
      <c r="K4805" s="140" t="str">
        <f t="shared" si="228"/>
        <v>社政業務-社會福利-推行老人福利-獎補助費-對國內團體之捐助</v>
      </c>
      <c r="L4805" s="140" t="str">
        <f t="shared" si="229"/>
        <v>建立社區照顧關懷據點並設置巷弄站長照站</v>
      </c>
      <c r="M4805" s="40" t="str">
        <f t="shared" si="230"/>
        <v>臺中市烏日區烏日社區發展協會</v>
      </c>
    </row>
    <row r="4806" spans="1:13" ht="56.25">
      <c r="A4806" s="102" t="s">
        <v>4075</v>
      </c>
      <c r="B4806" s="102" t="s">
        <v>4091</v>
      </c>
      <c r="C4806" s="102" t="s">
        <v>3604</v>
      </c>
      <c r="D4806" s="102" t="s">
        <v>2795</v>
      </c>
      <c r="E4806" s="103">
        <v>36</v>
      </c>
      <c r="F4806" s="104" t="s">
        <v>44</v>
      </c>
      <c r="G4806" s="106"/>
      <c r="H4806" s="76" t="s">
        <v>1</v>
      </c>
      <c r="I4806" s="105"/>
      <c r="K4806" s="140" t="str">
        <f t="shared" si="228"/>
        <v>社政業務-社會福利-推行老人福利-獎補助費-對國內團體之捐助</v>
      </c>
      <c r="L4806" s="140" t="str">
        <f t="shared" si="229"/>
        <v>建立社區照顧關懷據點並設置巷弄站長照站</v>
      </c>
      <c r="M4806" s="40" t="str">
        <f t="shared" si="230"/>
        <v>臺中市烏日區光明社區發展協會</v>
      </c>
    </row>
    <row r="4807" spans="1:13" ht="75">
      <c r="A4807" s="102" t="s">
        <v>4075</v>
      </c>
      <c r="B4807" s="102" t="s">
        <v>4204</v>
      </c>
      <c r="C4807" s="102" t="s">
        <v>3137</v>
      </c>
      <c r="D4807" s="102" t="s">
        <v>2795</v>
      </c>
      <c r="E4807" s="103">
        <v>50</v>
      </c>
      <c r="F4807" s="104" t="s">
        <v>44</v>
      </c>
      <c r="G4807" s="106"/>
      <c r="H4807" s="76" t="s">
        <v>1</v>
      </c>
      <c r="I4807" s="105"/>
      <c r="K4807" s="140" t="str">
        <f t="shared" si="228"/>
        <v>社政業務-社會福利-推行老人福利-獎補助費-對國內團體之捐助</v>
      </c>
      <c r="L4807" s="140" t="str">
        <f t="shared" si="229"/>
        <v>建立社區照顧關懷據點並設置巷弄長照站之充實設施設備費用</v>
      </c>
      <c r="M4807" s="40" t="str">
        <f t="shared" si="230"/>
        <v>台中市南區平和社區發展協會</v>
      </c>
    </row>
    <row r="4808" spans="1:13" ht="56.25">
      <c r="A4808" s="102" t="s">
        <v>4075</v>
      </c>
      <c r="B4808" s="102" t="s">
        <v>4084</v>
      </c>
      <c r="C4808" s="102" t="s">
        <v>3528</v>
      </c>
      <c r="D4808" s="102" t="s">
        <v>2795</v>
      </c>
      <c r="E4808" s="103">
        <v>323</v>
      </c>
      <c r="F4808" s="104" t="s">
        <v>44</v>
      </c>
      <c r="G4808" s="106"/>
      <c r="H4808" s="76" t="s">
        <v>1</v>
      </c>
      <c r="I4808" s="105"/>
      <c r="K4808" s="140" t="str">
        <f t="shared" si="228"/>
        <v>社政業務-社會福利-推行老人福利-獎補助費-對國內團體之捐助</v>
      </c>
      <c r="L4808" s="140" t="str">
        <f t="shared" si="229"/>
        <v>建立社區照顧關懷據點並設置巷弄長照站</v>
      </c>
      <c r="M4808" s="40" t="str">
        <f t="shared" si="230"/>
        <v>臺中市西區忠明社區發展協會</v>
      </c>
    </row>
    <row r="4809" spans="1:13" ht="93.75">
      <c r="A4809" s="102" t="s">
        <v>4075</v>
      </c>
      <c r="B4809" s="102" t="s">
        <v>4087</v>
      </c>
      <c r="C4809" s="102" t="s">
        <v>3297</v>
      </c>
      <c r="D4809" s="102" t="s">
        <v>2795</v>
      </c>
      <c r="E4809" s="103">
        <v>36</v>
      </c>
      <c r="F4809" s="104" t="s">
        <v>44</v>
      </c>
      <c r="G4809" s="106"/>
      <c r="H4809" s="76" t="s">
        <v>1</v>
      </c>
      <c r="I4809" s="105"/>
      <c r="K4809" s="140" t="str">
        <f t="shared" si="228"/>
        <v>社政業務-社會福利-推行老人福利-獎補助費-對國內團體之捐助</v>
      </c>
      <c r="L4809" s="140" t="str">
        <f t="shared" si="229"/>
        <v>建立社區照顧關懷據點並設置巷弄長照站之「預防及延緩失能照護計畫費用」</v>
      </c>
      <c r="M4809" s="40" t="str">
        <f t="shared" si="230"/>
        <v>財團法人臺中市私立信望愛智能發展中心</v>
      </c>
    </row>
    <row r="4810" spans="1:13" ht="93.75">
      <c r="A4810" s="102" t="s">
        <v>4075</v>
      </c>
      <c r="B4810" s="102" t="s">
        <v>4087</v>
      </c>
      <c r="C4810" s="102" t="s">
        <v>3199</v>
      </c>
      <c r="D4810" s="102" t="s">
        <v>2795</v>
      </c>
      <c r="E4810" s="103">
        <v>36</v>
      </c>
      <c r="F4810" s="104" t="s">
        <v>44</v>
      </c>
      <c r="G4810" s="106"/>
      <c r="H4810" s="76" t="s">
        <v>1</v>
      </c>
      <c r="I4810" s="105"/>
      <c r="K4810" s="140" t="str">
        <f t="shared" si="228"/>
        <v>社政業務-社會福利-推行老人福利-獎補助費-對國內團體之捐助</v>
      </c>
      <c r="L4810" s="140" t="str">
        <f t="shared" si="229"/>
        <v>建立社區照顧關懷據點並設置巷弄長照站之「預防及延緩失能照護計畫費用」</v>
      </c>
      <c r="M4810" s="40" t="str">
        <f t="shared" si="230"/>
        <v>臺中市伯樂城鄉關懷協會蘇志蜂</v>
      </c>
    </row>
    <row r="4811" spans="1:13" ht="56.25">
      <c r="A4811" s="102" t="s">
        <v>4075</v>
      </c>
      <c r="B4811" s="102" t="s">
        <v>4176</v>
      </c>
      <c r="C4811" s="102" t="s">
        <v>3654</v>
      </c>
      <c r="D4811" s="102" t="s">
        <v>2795</v>
      </c>
      <c r="E4811" s="103">
        <v>6</v>
      </c>
      <c r="F4811" s="104" t="s">
        <v>44</v>
      </c>
      <c r="G4811" s="106"/>
      <c r="H4811" s="76" t="s">
        <v>1</v>
      </c>
      <c r="I4811" s="105"/>
      <c r="K4811" s="140" t="str">
        <f t="shared" si="228"/>
        <v>社政業務-社會福利-推行老人福利-獎補助費-對國內團體之捐助</v>
      </c>
      <c r="L4811" s="140" t="str">
        <f t="shared" si="229"/>
        <v>建立社區照顧關懷據點之租金水電費用</v>
      </c>
      <c r="M4811" s="40" t="str">
        <f t="shared" si="230"/>
        <v>臺中市成功愛心關懷協會</v>
      </c>
    </row>
    <row r="4812" spans="1:13" ht="56.25">
      <c r="A4812" s="102" t="s">
        <v>4075</v>
      </c>
      <c r="B4812" s="102" t="s">
        <v>4084</v>
      </c>
      <c r="C4812" s="102" t="s">
        <v>3622</v>
      </c>
      <c r="D4812" s="102" t="s">
        <v>2795</v>
      </c>
      <c r="E4812" s="103">
        <v>39</v>
      </c>
      <c r="F4812" s="104" t="s">
        <v>44</v>
      </c>
      <c r="G4812" s="106"/>
      <c r="H4812" s="76" t="s">
        <v>1</v>
      </c>
      <c r="I4812" s="105"/>
      <c r="K4812" s="140" t="str">
        <f t="shared" si="228"/>
        <v>社政業務-社會福利-推行老人福利-獎補助費-對國內團體之捐助</v>
      </c>
      <c r="L4812" s="140" t="str">
        <f t="shared" si="229"/>
        <v>建立社區照顧關懷據點並設置巷弄長照站</v>
      </c>
      <c r="M4812" s="40" t="str">
        <f t="shared" si="230"/>
        <v>社團法人台中市東區東信社區發展協會</v>
      </c>
    </row>
    <row r="4813" spans="1:13" ht="75">
      <c r="A4813" s="102" t="s">
        <v>4075</v>
      </c>
      <c r="B4813" s="102" t="s">
        <v>4204</v>
      </c>
      <c r="C4813" s="102" t="s">
        <v>3624</v>
      </c>
      <c r="D4813" s="102" t="s">
        <v>2795</v>
      </c>
      <c r="E4813" s="103">
        <v>7</v>
      </c>
      <c r="F4813" s="104" t="s">
        <v>44</v>
      </c>
      <c r="G4813" s="106"/>
      <c r="H4813" s="76" t="s">
        <v>1</v>
      </c>
      <c r="I4813" s="105"/>
      <c r="K4813" s="140" t="str">
        <f t="shared" si="228"/>
        <v>社政業務-社會福利-推行老人福利-獎補助費-對國內團體之捐助</v>
      </c>
      <c r="L4813" s="140" t="str">
        <f t="shared" si="229"/>
        <v>建立社區照顧關懷據點並設置巷弄長照站之充實設施設備費用</v>
      </c>
      <c r="M4813" s="40" t="str">
        <f t="shared" si="230"/>
        <v>臺中市太平區福隆社區發展協會</v>
      </c>
    </row>
    <row r="4814" spans="1:13" ht="75">
      <c r="A4814" s="102" t="s">
        <v>4075</v>
      </c>
      <c r="B4814" s="102" t="s">
        <v>4204</v>
      </c>
      <c r="C4814" s="102" t="s">
        <v>3287</v>
      </c>
      <c r="D4814" s="102" t="s">
        <v>2795</v>
      </c>
      <c r="E4814" s="103">
        <v>38</v>
      </c>
      <c r="F4814" s="104" t="s">
        <v>44</v>
      </c>
      <c r="G4814" s="106"/>
      <c r="H4814" s="76" t="s">
        <v>1</v>
      </c>
      <c r="I4814" s="105"/>
      <c r="K4814" s="140" t="str">
        <f t="shared" si="228"/>
        <v>社政業務-社會福利-推行老人福利-獎補助費-對國內團體之捐助</v>
      </c>
      <c r="L4814" s="140" t="str">
        <f t="shared" si="229"/>
        <v>建立社區照顧關懷據點並設置巷弄長照站之充實設施設備費用</v>
      </c>
      <c r="M4814" s="40" t="str">
        <f t="shared" si="230"/>
        <v>財團法人臺中市私立肯納自閉症社會福利基金會</v>
      </c>
    </row>
    <row r="4815" spans="1:13" ht="75">
      <c r="A4815" s="102" t="s">
        <v>4075</v>
      </c>
      <c r="B4815" s="102" t="s">
        <v>4204</v>
      </c>
      <c r="C4815" s="102" t="s">
        <v>3287</v>
      </c>
      <c r="D4815" s="102" t="s">
        <v>2795</v>
      </c>
      <c r="E4815" s="103">
        <v>10</v>
      </c>
      <c r="F4815" s="104" t="s">
        <v>44</v>
      </c>
      <c r="G4815" s="106"/>
      <c r="H4815" s="76" t="s">
        <v>1</v>
      </c>
      <c r="I4815" s="105"/>
      <c r="K4815" s="140" t="str">
        <f t="shared" si="228"/>
        <v>社政業務-社會福利-推行老人福利-獎補助費-對國內團體之捐助</v>
      </c>
      <c r="L4815" s="140" t="str">
        <f t="shared" si="229"/>
        <v>建立社區照顧關懷據點並設置巷弄長照站之充實設施設備費用</v>
      </c>
      <c r="M4815" s="40" t="str">
        <f t="shared" si="230"/>
        <v>財團法人臺中市私立肯納自閉症社會福利基金會</v>
      </c>
    </row>
    <row r="4816" spans="1:13" ht="56.25">
      <c r="A4816" s="102" t="s">
        <v>4075</v>
      </c>
      <c r="B4816" s="102" t="s">
        <v>4084</v>
      </c>
      <c r="C4816" s="102" t="s">
        <v>211</v>
      </c>
      <c r="D4816" s="102" t="s">
        <v>2795</v>
      </c>
      <c r="E4816" s="103">
        <v>36</v>
      </c>
      <c r="F4816" s="104" t="s">
        <v>44</v>
      </c>
      <c r="G4816" s="106"/>
      <c r="H4816" s="76" t="s">
        <v>1</v>
      </c>
      <c r="I4816" s="105"/>
      <c r="K4816" s="140" t="str">
        <f t="shared" si="228"/>
        <v>社政業務-社會福利-推行老人福利-獎補助費-對國內團體之捐助</v>
      </c>
      <c r="L4816" s="140" t="str">
        <f t="shared" si="229"/>
        <v>建立社區照顧關懷據點並設置巷弄長照站</v>
      </c>
      <c r="M4816" s="40" t="str">
        <f t="shared" si="230"/>
        <v>臺中市梧棲區草湳社區發展協會</v>
      </c>
    </row>
    <row r="4817" spans="1:13" ht="56.25">
      <c r="A4817" s="102" t="s">
        <v>4075</v>
      </c>
      <c r="B4817" s="102" t="s">
        <v>4084</v>
      </c>
      <c r="C4817" s="102" t="s">
        <v>3150</v>
      </c>
      <c r="D4817" s="102" t="s">
        <v>2795</v>
      </c>
      <c r="E4817" s="103">
        <v>323</v>
      </c>
      <c r="F4817" s="104" t="s">
        <v>44</v>
      </c>
      <c r="G4817" s="106"/>
      <c r="H4817" s="76" t="s">
        <v>1</v>
      </c>
      <c r="I4817" s="105"/>
      <c r="K4817" s="140" t="str">
        <f t="shared" si="228"/>
        <v>社政業務-社會福利-推行老人福利-獎補助費-對國內團體之捐助</v>
      </c>
      <c r="L4817" s="140" t="str">
        <f t="shared" si="229"/>
        <v>建立社區照顧關懷據點並設置巷弄長照站</v>
      </c>
      <c r="M4817" s="40" t="str">
        <f t="shared" si="230"/>
        <v>臺中市西屯區何明社區發展協會</v>
      </c>
    </row>
    <row r="4818" spans="1:13" ht="56.25">
      <c r="A4818" s="102" t="s">
        <v>4075</v>
      </c>
      <c r="B4818" s="102" t="s">
        <v>4084</v>
      </c>
      <c r="C4818" s="102" t="s">
        <v>3150</v>
      </c>
      <c r="D4818" s="102" t="s">
        <v>2795</v>
      </c>
      <c r="E4818" s="103">
        <v>323</v>
      </c>
      <c r="F4818" s="104" t="s">
        <v>44</v>
      </c>
      <c r="G4818" s="106"/>
      <c r="H4818" s="76" t="s">
        <v>1</v>
      </c>
      <c r="I4818" s="105"/>
      <c r="K4818" s="140" t="str">
        <f t="shared" si="228"/>
        <v>社政業務-社會福利-推行老人福利-獎補助費-對國內團體之捐助</v>
      </c>
      <c r="L4818" s="140" t="str">
        <f t="shared" si="229"/>
        <v>建立社區照顧關懷據點並設置巷弄長照站</v>
      </c>
      <c r="M4818" s="40" t="str">
        <f t="shared" si="230"/>
        <v>臺中市西屯區何明社區發展協會</v>
      </c>
    </row>
    <row r="4819" spans="1:13" ht="56.25">
      <c r="A4819" s="102" t="s">
        <v>4075</v>
      </c>
      <c r="B4819" s="102" t="s">
        <v>4084</v>
      </c>
      <c r="C4819" s="102" t="s">
        <v>3622</v>
      </c>
      <c r="D4819" s="102" t="s">
        <v>2795</v>
      </c>
      <c r="E4819" s="103">
        <v>747</v>
      </c>
      <c r="F4819" s="104" t="s">
        <v>44</v>
      </c>
      <c r="G4819" s="106"/>
      <c r="H4819" s="76" t="s">
        <v>1</v>
      </c>
      <c r="I4819" s="105"/>
      <c r="K4819" s="140" t="str">
        <f t="shared" si="228"/>
        <v>社政業務-社會福利-推行老人福利-獎補助費-對國內團體之捐助</v>
      </c>
      <c r="L4819" s="140" t="str">
        <f t="shared" si="229"/>
        <v>建立社區照顧關懷據點並設置巷弄長照站</v>
      </c>
      <c r="M4819" s="40" t="str">
        <f t="shared" si="230"/>
        <v>社團法人台中市東區東信社區發展協會</v>
      </c>
    </row>
    <row r="4820" spans="1:13" ht="56.25">
      <c r="A4820" s="102" t="s">
        <v>4075</v>
      </c>
      <c r="B4820" s="102" t="s">
        <v>4084</v>
      </c>
      <c r="C4820" s="102" t="s">
        <v>3622</v>
      </c>
      <c r="D4820" s="102" t="s">
        <v>2795</v>
      </c>
      <c r="E4820" s="103">
        <v>611</v>
      </c>
      <c r="F4820" s="104" t="s">
        <v>44</v>
      </c>
      <c r="G4820" s="106"/>
      <c r="H4820" s="76" t="s">
        <v>1</v>
      </c>
      <c r="I4820" s="105"/>
      <c r="K4820" s="140" t="str">
        <f t="shared" si="228"/>
        <v>社政業務-社會福利-推行老人福利-獎補助費-對國內團體之捐助</v>
      </c>
      <c r="L4820" s="140" t="str">
        <f t="shared" si="229"/>
        <v>建立社區照顧關懷據點並設置巷弄長照站</v>
      </c>
      <c r="M4820" s="40" t="str">
        <f t="shared" si="230"/>
        <v>社團法人台中市東區東信社區發展協會</v>
      </c>
    </row>
    <row r="4821" spans="1:13" ht="56.25">
      <c r="A4821" s="102" t="s">
        <v>4075</v>
      </c>
      <c r="B4821" s="102" t="s">
        <v>4084</v>
      </c>
      <c r="C4821" s="102" t="s">
        <v>4225</v>
      </c>
      <c r="D4821" s="102" t="s">
        <v>2795</v>
      </c>
      <c r="E4821" s="103">
        <v>108</v>
      </c>
      <c r="F4821" s="104" t="s">
        <v>44</v>
      </c>
      <c r="G4821" s="106"/>
      <c r="H4821" s="76" t="s">
        <v>1</v>
      </c>
      <c r="I4821" s="105"/>
      <c r="K4821" s="140" t="str">
        <f t="shared" si="228"/>
        <v>社政業務-社會福利-推行老人福利-獎補助費-對國內團體之捐助</v>
      </c>
      <c r="L4821" s="140" t="str">
        <f t="shared" si="229"/>
        <v>建立社區照顧關懷據點並設置巷弄長照站</v>
      </c>
      <c r="M4821" s="40" t="str">
        <f t="shared" si="230"/>
        <v>社團法人臺中市回生關懷協會</v>
      </c>
    </row>
    <row r="4822" spans="1:13" ht="56.25">
      <c r="A4822" s="102" t="s">
        <v>4075</v>
      </c>
      <c r="B4822" s="102" t="s">
        <v>4084</v>
      </c>
      <c r="C4822" s="102" t="s">
        <v>3518</v>
      </c>
      <c r="D4822" s="102" t="s">
        <v>2795</v>
      </c>
      <c r="E4822" s="103">
        <v>108</v>
      </c>
      <c r="F4822" s="104" t="s">
        <v>44</v>
      </c>
      <c r="G4822" s="106"/>
      <c r="H4822" s="76" t="s">
        <v>1</v>
      </c>
      <c r="I4822" s="105"/>
      <c r="K4822" s="140" t="str">
        <f t="shared" si="228"/>
        <v>社政業務-社會福利-推行老人福利-獎補助費-對國內團體之捐助</v>
      </c>
      <c r="L4822" s="140" t="str">
        <f t="shared" si="229"/>
        <v>建立社區照顧關懷據點並設置巷弄長照站</v>
      </c>
      <c r="M4822" s="40" t="str">
        <f t="shared" si="230"/>
        <v>臺中市沙鹿區沙鹿社區發展協會</v>
      </c>
    </row>
    <row r="4823" spans="1:13" ht="56.25">
      <c r="A4823" s="102" t="s">
        <v>4075</v>
      </c>
      <c r="B4823" s="102" t="s">
        <v>4084</v>
      </c>
      <c r="C4823" s="102" t="s">
        <v>3076</v>
      </c>
      <c r="D4823" s="102" t="s">
        <v>2795</v>
      </c>
      <c r="E4823" s="103">
        <v>36</v>
      </c>
      <c r="F4823" s="104" t="s">
        <v>44</v>
      </c>
      <c r="G4823" s="106"/>
      <c r="H4823" s="76" t="s">
        <v>1</v>
      </c>
      <c r="I4823" s="105"/>
      <c r="K4823" s="140" t="str">
        <f t="shared" si="228"/>
        <v>社政業務-社會福利-推行老人福利-獎補助費-對國內團體之捐助</v>
      </c>
      <c r="L4823" s="140" t="str">
        <f t="shared" si="229"/>
        <v>建立社區照顧關懷據點並設置巷弄長照站</v>
      </c>
      <c r="M4823" s="40" t="str">
        <f t="shared" si="230"/>
        <v>社團法人臺中市忘憂草協會</v>
      </c>
    </row>
    <row r="4824" spans="1:13" ht="56.25">
      <c r="A4824" s="102" t="s">
        <v>4075</v>
      </c>
      <c r="B4824" s="102" t="s">
        <v>4084</v>
      </c>
      <c r="C4824" s="102" t="s">
        <v>3240</v>
      </c>
      <c r="D4824" s="102" t="s">
        <v>2795</v>
      </c>
      <c r="E4824" s="103">
        <v>108</v>
      </c>
      <c r="F4824" s="104" t="s">
        <v>44</v>
      </c>
      <c r="G4824" s="106"/>
      <c r="H4824" s="76" t="s">
        <v>1</v>
      </c>
      <c r="I4824" s="105"/>
      <c r="K4824" s="140" t="str">
        <f t="shared" si="228"/>
        <v>社政業務-社會福利-推行老人福利-獎補助費-對國內團體之捐助</v>
      </c>
      <c r="L4824" s="140" t="str">
        <f t="shared" si="229"/>
        <v>建立社區照顧關懷據點並設置巷弄長照站</v>
      </c>
      <c r="M4824" s="40" t="str">
        <f t="shared" si="230"/>
        <v>臺中市十三寮聚落發展協會</v>
      </c>
    </row>
    <row r="4825" spans="1:13" ht="56.25">
      <c r="A4825" s="102" t="s">
        <v>4075</v>
      </c>
      <c r="B4825" s="102" t="s">
        <v>4084</v>
      </c>
      <c r="C4825" s="102" t="s">
        <v>3119</v>
      </c>
      <c r="D4825" s="102" t="s">
        <v>2795</v>
      </c>
      <c r="E4825" s="103">
        <v>108</v>
      </c>
      <c r="F4825" s="104" t="s">
        <v>44</v>
      </c>
      <c r="G4825" s="106"/>
      <c r="H4825" s="76" t="s">
        <v>1</v>
      </c>
      <c r="I4825" s="105"/>
      <c r="K4825" s="140" t="str">
        <f t="shared" si="228"/>
        <v>社政業務-社會福利-推行老人福利-獎補助費-對國內團體之捐助</v>
      </c>
      <c r="L4825" s="140" t="str">
        <f t="shared" si="229"/>
        <v>建立社區照顧關懷據點並設置巷弄長照站</v>
      </c>
      <c r="M4825" s="40" t="str">
        <f t="shared" si="230"/>
        <v>臺中市大雅區西寶社區發展協會</v>
      </c>
    </row>
    <row r="4826" spans="1:13" ht="56.25">
      <c r="A4826" s="102" t="s">
        <v>4075</v>
      </c>
      <c r="B4826" s="102" t="s">
        <v>4090</v>
      </c>
      <c r="C4826" s="102" t="s">
        <v>4101</v>
      </c>
      <c r="D4826" s="102" t="s">
        <v>2795</v>
      </c>
      <c r="E4826" s="103">
        <v>224</v>
      </c>
      <c r="F4826" s="104" t="s">
        <v>44</v>
      </c>
      <c r="G4826" s="106"/>
      <c r="H4826" s="76" t="s">
        <v>1</v>
      </c>
      <c r="I4826" s="105"/>
      <c r="K4826" s="140" t="str">
        <f t="shared" si="228"/>
        <v>社政業務-社會福利-推行老人福利-獎補助費-對國內團體之捐助</v>
      </c>
      <c r="L4826" s="140" t="str">
        <f t="shared" si="229"/>
        <v>建立社區照顧關懷據點</v>
      </c>
      <c r="M4826" s="40" t="str">
        <f t="shared" si="230"/>
        <v>臺中市豐原區北湳社區發展協會</v>
      </c>
    </row>
    <row r="4827" spans="1:13" ht="56.25">
      <c r="A4827" s="102" t="s">
        <v>4075</v>
      </c>
      <c r="B4827" s="102" t="s">
        <v>4090</v>
      </c>
      <c r="C4827" s="102" t="s">
        <v>2582</v>
      </c>
      <c r="D4827" s="102" t="s">
        <v>2795</v>
      </c>
      <c r="E4827" s="103">
        <v>224</v>
      </c>
      <c r="F4827" s="104" t="s">
        <v>44</v>
      </c>
      <c r="G4827" s="106"/>
      <c r="H4827" s="76" t="s">
        <v>1</v>
      </c>
      <c r="I4827" s="105"/>
      <c r="K4827" s="140" t="str">
        <f t="shared" si="228"/>
        <v>社政業務-社會福利-推行老人福利-獎補助費-對國內團體之捐助</v>
      </c>
      <c r="L4827" s="140" t="str">
        <f t="shared" si="229"/>
        <v>建立社區照顧關懷據點</v>
      </c>
      <c r="M4827" s="40" t="str">
        <f t="shared" si="230"/>
        <v>臺中市豐原區大南嵩社區發展協會</v>
      </c>
    </row>
    <row r="4828" spans="1:13" ht="56.25">
      <c r="A4828" s="102" t="s">
        <v>4075</v>
      </c>
      <c r="B4828" s="102" t="s">
        <v>4090</v>
      </c>
      <c r="C4828" s="102" t="s">
        <v>3593</v>
      </c>
      <c r="D4828" s="102" t="s">
        <v>2795</v>
      </c>
      <c r="E4828" s="103">
        <v>224</v>
      </c>
      <c r="F4828" s="104" t="s">
        <v>44</v>
      </c>
      <c r="G4828" s="106"/>
      <c r="H4828" s="76" t="s">
        <v>1</v>
      </c>
      <c r="I4828" s="105"/>
      <c r="K4828" s="140" t="str">
        <f t="shared" si="228"/>
        <v>社政業務-社會福利-推行老人福利-獎補助費-對國內團體之捐助</v>
      </c>
      <c r="L4828" s="140" t="str">
        <f t="shared" si="229"/>
        <v>建立社區照顧關懷據點</v>
      </c>
      <c r="M4828" s="40" t="str">
        <f t="shared" si="230"/>
        <v>台中市東區東門社區發展協會</v>
      </c>
    </row>
    <row r="4829" spans="1:13" ht="56.25">
      <c r="A4829" s="102" t="s">
        <v>4075</v>
      </c>
      <c r="B4829" s="102" t="s">
        <v>4090</v>
      </c>
      <c r="C4829" s="102" t="s">
        <v>4226</v>
      </c>
      <c r="D4829" s="102" t="s">
        <v>2795</v>
      </c>
      <c r="E4829" s="103">
        <v>224</v>
      </c>
      <c r="F4829" s="104" t="s">
        <v>44</v>
      </c>
      <c r="G4829" s="106"/>
      <c r="H4829" s="76" t="s">
        <v>1</v>
      </c>
      <c r="I4829" s="105"/>
      <c r="K4829" s="140" t="str">
        <f t="shared" si="228"/>
        <v>社政業務-社會福利-推行老人福利-獎補助費-對國內團體之捐助</v>
      </c>
      <c r="L4829" s="140" t="str">
        <f t="shared" si="229"/>
        <v>建立社區照顧關懷據點</v>
      </c>
      <c r="M4829" s="40" t="str">
        <f t="shared" si="230"/>
        <v>臺中市邱厝慈善協會</v>
      </c>
    </row>
    <row r="4830" spans="1:13" ht="56.25">
      <c r="A4830" s="102" t="s">
        <v>4075</v>
      </c>
      <c r="B4830" s="102" t="s">
        <v>4090</v>
      </c>
      <c r="C4830" s="102" t="s">
        <v>4227</v>
      </c>
      <c r="D4830" s="102" t="s">
        <v>2795</v>
      </c>
      <c r="E4830" s="103">
        <v>224</v>
      </c>
      <c r="F4830" s="104" t="s">
        <v>44</v>
      </c>
      <c r="G4830" s="106"/>
      <c r="H4830" s="76" t="s">
        <v>1</v>
      </c>
      <c r="I4830" s="105"/>
      <c r="K4830" s="140" t="str">
        <f t="shared" si="228"/>
        <v>社政業務-社會福利-推行老人福利-獎補助費-對國內團體之捐助</v>
      </c>
      <c r="L4830" s="140" t="str">
        <f t="shared" si="229"/>
        <v>建立社區照顧關懷據點</v>
      </c>
      <c r="M4830" s="40" t="str">
        <f t="shared" si="230"/>
        <v>台中市水噹噹關懷協會</v>
      </c>
    </row>
    <row r="4831" spans="1:13" ht="56.25">
      <c r="A4831" s="102" t="s">
        <v>4075</v>
      </c>
      <c r="B4831" s="102" t="s">
        <v>4084</v>
      </c>
      <c r="C4831" s="102" t="s">
        <v>3246</v>
      </c>
      <c r="D4831" s="102" t="s">
        <v>2795</v>
      </c>
      <c r="E4831" s="103">
        <v>323</v>
      </c>
      <c r="F4831" s="104" t="s">
        <v>44</v>
      </c>
      <c r="G4831" s="106"/>
      <c r="H4831" s="76" t="s">
        <v>1</v>
      </c>
      <c r="I4831" s="105"/>
      <c r="K4831" s="140" t="str">
        <f t="shared" si="228"/>
        <v>社政業務-社會福利-推行老人福利-獎補助費-對國內團體之捐助</v>
      </c>
      <c r="L4831" s="140" t="str">
        <f t="shared" si="229"/>
        <v>建立社區照顧關懷據點並設置巷弄長照站</v>
      </c>
      <c r="M4831" s="40" t="str">
        <f t="shared" si="230"/>
        <v>臺中市豐原區圳寮社區發展協會</v>
      </c>
    </row>
    <row r="4832" spans="1:13" ht="56.25">
      <c r="A4832" s="102" t="s">
        <v>4075</v>
      </c>
      <c r="B4832" s="102" t="s">
        <v>4084</v>
      </c>
      <c r="C4832" s="102" t="s">
        <v>3123</v>
      </c>
      <c r="D4832" s="102" t="s">
        <v>2795</v>
      </c>
      <c r="E4832" s="103">
        <v>323</v>
      </c>
      <c r="F4832" s="104" t="s">
        <v>44</v>
      </c>
      <c r="G4832" s="106"/>
      <c r="H4832" s="76" t="s">
        <v>1</v>
      </c>
      <c r="I4832" s="105"/>
      <c r="K4832" s="140" t="str">
        <f t="shared" si="228"/>
        <v>社政業務-社會福利-推行老人福利-獎補助費-對國內團體之捐助</v>
      </c>
      <c r="L4832" s="140" t="str">
        <f t="shared" si="229"/>
        <v>建立社區照顧關懷據點並設置巷弄長照站</v>
      </c>
      <c r="M4832" s="40" t="str">
        <f t="shared" si="230"/>
        <v>臺中市豐原區翁社社區發展協會</v>
      </c>
    </row>
    <row r="4833" spans="1:13" ht="56.25">
      <c r="A4833" s="102" t="s">
        <v>4075</v>
      </c>
      <c r="B4833" s="102" t="s">
        <v>4084</v>
      </c>
      <c r="C4833" s="102" t="s">
        <v>3090</v>
      </c>
      <c r="D4833" s="102" t="s">
        <v>2795</v>
      </c>
      <c r="E4833" s="103">
        <v>323</v>
      </c>
      <c r="F4833" s="104" t="s">
        <v>44</v>
      </c>
      <c r="G4833" s="106"/>
      <c r="H4833" s="76" t="s">
        <v>1</v>
      </c>
      <c r="I4833" s="105"/>
      <c r="K4833" s="140" t="str">
        <f t="shared" si="228"/>
        <v>社政業務-社會福利-推行老人福利-獎補助費-對國內團體之捐助</v>
      </c>
      <c r="L4833" s="140" t="str">
        <f t="shared" si="229"/>
        <v>建立社區照顧關懷據點並設置巷弄長照站</v>
      </c>
      <c r="M4833" s="40" t="str">
        <f t="shared" si="230"/>
        <v>臺中市豐原區翁明社區發展協會</v>
      </c>
    </row>
    <row r="4834" spans="1:13" ht="56.25">
      <c r="A4834" s="102" t="s">
        <v>4075</v>
      </c>
      <c r="B4834" s="102" t="s">
        <v>4084</v>
      </c>
      <c r="C4834" s="102" t="s">
        <v>3091</v>
      </c>
      <c r="D4834" s="102" t="s">
        <v>2795</v>
      </c>
      <c r="E4834" s="103">
        <v>708</v>
      </c>
      <c r="F4834" s="104" t="s">
        <v>44</v>
      </c>
      <c r="G4834" s="106"/>
      <c r="H4834" s="76" t="s">
        <v>1</v>
      </c>
      <c r="I4834" s="105"/>
      <c r="K4834" s="140" t="str">
        <f t="shared" si="228"/>
        <v>社政業務-社會福利-推行老人福利-獎補助費-對國內團體之捐助</v>
      </c>
      <c r="L4834" s="140" t="str">
        <f t="shared" si="229"/>
        <v>建立社區照顧關懷據點並設置巷弄長照站</v>
      </c>
      <c r="M4834" s="40" t="str">
        <f t="shared" si="230"/>
        <v>臺中市霧峰區北柳社區發展協會</v>
      </c>
    </row>
    <row r="4835" spans="1:13" ht="56.25">
      <c r="A4835" s="102" t="s">
        <v>4075</v>
      </c>
      <c r="B4835" s="102" t="s">
        <v>4084</v>
      </c>
      <c r="C4835" s="102" t="s">
        <v>3050</v>
      </c>
      <c r="D4835" s="102" t="s">
        <v>2795</v>
      </c>
      <c r="E4835" s="103">
        <v>36</v>
      </c>
      <c r="F4835" s="104" t="s">
        <v>44</v>
      </c>
      <c r="G4835" s="106"/>
      <c r="H4835" s="76" t="s">
        <v>1</v>
      </c>
      <c r="I4835" s="105"/>
      <c r="K4835" s="140" t="str">
        <f t="shared" si="228"/>
        <v>社政業務-社會福利-推行老人福利-獎補助費-對國內團體之捐助</v>
      </c>
      <c r="L4835" s="140" t="str">
        <f t="shared" si="229"/>
        <v>建立社區照顧關懷據點並設置巷弄長照站</v>
      </c>
      <c r="M4835" s="40" t="str">
        <f t="shared" si="230"/>
        <v>臺中市霧峰區萊園社區發展協會</v>
      </c>
    </row>
    <row r="4836" spans="1:13" ht="56.25">
      <c r="A4836" s="102" t="s">
        <v>4075</v>
      </c>
      <c r="B4836" s="102" t="s">
        <v>4084</v>
      </c>
      <c r="C4836" s="102" t="s">
        <v>2597</v>
      </c>
      <c r="D4836" s="102" t="s">
        <v>2795</v>
      </c>
      <c r="E4836" s="103">
        <v>708</v>
      </c>
      <c r="F4836" s="104" t="s">
        <v>44</v>
      </c>
      <c r="G4836" s="106"/>
      <c r="H4836" s="76" t="s">
        <v>1</v>
      </c>
      <c r="I4836" s="105"/>
      <c r="K4836" s="140" t="str">
        <f t="shared" si="228"/>
        <v>社政業務-社會福利-推行老人福利-獎補助費-對國內團體之捐助</v>
      </c>
      <c r="L4836" s="140" t="str">
        <f t="shared" si="229"/>
        <v>建立社區照顧關懷據點並設置巷弄長照站</v>
      </c>
      <c r="M4836" s="40" t="str">
        <f t="shared" si="230"/>
        <v>臺中市霧峰區六股社區發展協會</v>
      </c>
    </row>
    <row r="4837" spans="1:13" ht="56.25">
      <c r="A4837" s="102" t="s">
        <v>4075</v>
      </c>
      <c r="B4837" s="102" t="s">
        <v>4084</v>
      </c>
      <c r="C4837" s="102" t="s">
        <v>2597</v>
      </c>
      <c r="D4837" s="102" t="s">
        <v>2795</v>
      </c>
      <c r="E4837" s="103">
        <v>36</v>
      </c>
      <c r="F4837" s="104" t="s">
        <v>44</v>
      </c>
      <c r="G4837" s="106"/>
      <c r="H4837" s="76" t="s">
        <v>1</v>
      </c>
      <c r="I4837" s="105"/>
      <c r="K4837" s="140" t="str">
        <f t="shared" si="228"/>
        <v>社政業務-社會福利-推行老人福利-獎補助費-對國內團體之捐助</v>
      </c>
      <c r="L4837" s="140" t="str">
        <f t="shared" si="229"/>
        <v>建立社區照顧關懷據點並設置巷弄長照站</v>
      </c>
      <c r="M4837" s="40" t="str">
        <f t="shared" si="230"/>
        <v>臺中市霧峰區六股社區發展協會</v>
      </c>
    </row>
    <row r="4838" spans="1:13" ht="56.25">
      <c r="A4838" s="102" t="s">
        <v>4075</v>
      </c>
      <c r="B4838" s="102" t="s">
        <v>4090</v>
      </c>
      <c r="C4838" s="102" t="s">
        <v>4228</v>
      </c>
      <c r="D4838" s="102" t="s">
        <v>2795</v>
      </c>
      <c r="E4838" s="103">
        <v>224</v>
      </c>
      <c r="F4838" s="104" t="s">
        <v>44</v>
      </c>
      <c r="G4838" s="106"/>
      <c r="H4838" s="76" t="s">
        <v>1</v>
      </c>
      <c r="I4838" s="105"/>
      <c r="K4838" s="140" t="str">
        <f t="shared" si="228"/>
        <v>社政業務-社會福利-推行老人福利-獎補助費-對國內團體之捐助</v>
      </c>
      <c r="L4838" s="140" t="str">
        <f t="shared" si="229"/>
        <v>建立社區照顧關懷據點</v>
      </c>
      <c r="M4838" s="40" t="str">
        <f t="shared" si="230"/>
        <v>臺中市神岡區三角社區發展協會林淑貞</v>
      </c>
    </row>
    <row r="4839" spans="1:13" ht="56.25">
      <c r="A4839" s="102" t="s">
        <v>4075</v>
      </c>
      <c r="B4839" s="102" t="s">
        <v>4084</v>
      </c>
      <c r="C4839" s="102" t="s">
        <v>3184</v>
      </c>
      <c r="D4839" s="102" t="s">
        <v>2795</v>
      </c>
      <c r="E4839" s="103">
        <v>105</v>
      </c>
      <c r="F4839" s="104" t="s">
        <v>44</v>
      </c>
      <c r="G4839" s="106"/>
      <c r="H4839" s="76" t="s">
        <v>1</v>
      </c>
      <c r="I4839" s="105"/>
      <c r="K4839" s="140" t="str">
        <f t="shared" si="228"/>
        <v>社政業務-社會福利-推行老人福利-獎補助費-對國內團體之捐助</v>
      </c>
      <c r="L4839" s="140" t="str">
        <f t="shared" si="229"/>
        <v>建立社區照顧關懷據點並設置巷弄長照站</v>
      </c>
      <c r="M4839" s="40" t="str">
        <f t="shared" si="230"/>
        <v>臺中市霧峰區北柳社區發展協會廖招慈</v>
      </c>
    </row>
    <row r="4840" spans="1:13" ht="56.25">
      <c r="A4840" s="102" t="s">
        <v>4075</v>
      </c>
      <c r="B4840" s="102" t="s">
        <v>4084</v>
      </c>
      <c r="C4840" s="102" t="s">
        <v>3151</v>
      </c>
      <c r="D4840" s="102" t="s">
        <v>2795</v>
      </c>
      <c r="E4840" s="103">
        <v>53</v>
      </c>
      <c r="F4840" s="104" t="s">
        <v>44</v>
      </c>
      <c r="G4840" s="106"/>
      <c r="H4840" s="76" t="s">
        <v>1</v>
      </c>
      <c r="I4840" s="105"/>
      <c r="K4840" s="140" t="str">
        <f t="shared" si="228"/>
        <v>社政業務-社會福利-推行老人福利-獎補助費-對國內團體之捐助</v>
      </c>
      <c r="L4840" s="140" t="str">
        <f t="shared" si="229"/>
        <v>建立社區照顧關懷據點並設置巷弄長照站</v>
      </c>
      <c r="M4840" s="40" t="str">
        <f t="shared" si="230"/>
        <v>鎌村社區發展協會—鎌村社區照顧關懷據點</v>
      </c>
    </row>
    <row r="4841" spans="1:13" ht="93.75">
      <c r="A4841" s="102" t="s">
        <v>4075</v>
      </c>
      <c r="B4841" s="102" t="s">
        <v>4087</v>
      </c>
      <c r="C4841" s="102" t="s">
        <v>3202</v>
      </c>
      <c r="D4841" s="102" t="s">
        <v>2795</v>
      </c>
      <c r="E4841" s="103">
        <v>36</v>
      </c>
      <c r="F4841" s="104" t="s">
        <v>44</v>
      </c>
      <c r="G4841" s="106"/>
      <c r="H4841" s="76" t="s">
        <v>1</v>
      </c>
      <c r="I4841" s="105"/>
      <c r="K4841" s="140" t="str">
        <f t="shared" si="228"/>
        <v>社政業務-社會福利-推行老人福利-獎補助費-對國內團體之捐助</v>
      </c>
      <c r="L4841" s="140" t="str">
        <f t="shared" si="229"/>
        <v>建立社區照顧關懷據點並設置巷弄長照站之「預防及延緩失能照護計畫費用」</v>
      </c>
      <c r="M4841" s="40" t="str">
        <f t="shared" si="230"/>
        <v>財團法人臺中市私立宜家社會福利慈善基金會</v>
      </c>
    </row>
    <row r="4842" spans="1:13" ht="93.75">
      <c r="A4842" s="102" t="s">
        <v>4075</v>
      </c>
      <c r="B4842" s="102" t="s">
        <v>4087</v>
      </c>
      <c r="C4842" s="102" t="s">
        <v>3202</v>
      </c>
      <c r="D4842" s="102" t="s">
        <v>2795</v>
      </c>
      <c r="E4842" s="103">
        <v>32</v>
      </c>
      <c r="F4842" s="104" t="s">
        <v>44</v>
      </c>
      <c r="G4842" s="106"/>
      <c r="H4842" s="76" t="s">
        <v>1</v>
      </c>
      <c r="I4842" s="105"/>
      <c r="K4842" s="140" t="str">
        <f t="shared" si="228"/>
        <v>社政業務-社會福利-推行老人福利-獎補助費-對國內團體之捐助</v>
      </c>
      <c r="L4842" s="140" t="str">
        <f t="shared" si="229"/>
        <v>建立社區照顧關懷據點並設置巷弄長照站之「預防及延緩失能照護計畫費用」</v>
      </c>
      <c r="M4842" s="40" t="str">
        <f t="shared" si="230"/>
        <v>財團法人臺中市私立宜家社會福利慈善基金會</v>
      </c>
    </row>
    <row r="4843" spans="1:13" ht="56.25">
      <c r="A4843" s="102" t="s">
        <v>4075</v>
      </c>
      <c r="B4843" s="102" t="s">
        <v>4205</v>
      </c>
      <c r="C4843" s="102" t="s">
        <v>4156</v>
      </c>
      <c r="D4843" s="102" t="s">
        <v>2795</v>
      </c>
      <c r="E4843" s="103">
        <v>100</v>
      </c>
      <c r="F4843" s="104" t="s">
        <v>44</v>
      </c>
      <c r="G4843" s="106"/>
      <c r="H4843" s="76" t="s">
        <v>1</v>
      </c>
      <c r="I4843" s="105"/>
      <c r="K4843" s="140" t="str">
        <f t="shared" si="228"/>
        <v>社政業務-社會福利-推行老人福利-獎補助費-對國內團體之捐助</v>
      </c>
      <c r="L4843" s="140" t="str">
        <f t="shared" si="229"/>
        <v>建立社區照顧關懷據點之開辦費-資本門</v>
      </c>
      <c r="M4843" s="40" t="str">
        <f t="shared" si="230"/>
        <v>悠活長青全齡關懷照護協會</v>
      </c>
    </row>
    <row r="4844" spans="1:13" ht="56.25">
      <c r="A4844" s="102" t="s">
        <v>4075</v>
      </c>
      <c r="B4844" s="102" t="s">
        <v>4208</v>
      </c>
      <c r="C4844" s="102" t="s">
        <v>3084</v>
      </c>
      <c r="D4844" s="102" t="s">
        <v>2795</v>
      </c>
      <c r="E4844" s="103">
        <v>1</v>
      </c>
      <c r="F4844" s="104" t="s">
        <v>44</v>
      </c>
      <c r="G4844" s="106"/>
      <c r="H4844" s="76" t="s">
        <v>1</v>
      </c>
      <c r="I4844" s="105"/>
      <c r="K4844" s="140" t="str">
        <f t="shared" si="228"/>
        <v>社政業務-社會福利-推行老人福利-獎補助費-對國內團體之捐助</v>
      </c>
      <c r="L4844" s="140" t="str">
        <f t="shared" si="229"/>
        <v>獨居老人關懷訪視服務計畫</v>
      </c>
      <c r="M4844" s="40" t="str">
        <f t="shared" si="230"/>
        <v>臺中市豐原區南村社區發展協會林炎煌</v>
      </c>
    </row>
    <row r="4845" spans="1:13" ht="56.25">
      <c r="A4845" s="102" t="s">
        <v>4075</v>
      </c>
      <c r="B4845" s="102" t="s">
        <v>4208</v>
      </c>
      <c r="C4845" s="102" t="s">
        <v>2979</v>
      </c>
      <c r="D4845" s="102" t="s">
        <v>2795</v>
      </c>
      <c r="E4845" s="65">
        <v>64</v>
      </c>
      <c r="F4845" s="104" t="s">
        <v>44</v>
      </c>
      <c r="G4845" s="106"/>
      <c r="H4845" s="76" t="s">
        <v>1</v>
      </c>
      <c r="I4845" s="105"/>
      <c r="K4845" s="140" t="str">
        <f t="shared" si="228"/>
        <v>社政業務-社會福利-推行老人福利-獎補助費-對國內團體之捐助</v>
      </c>
      <c r="L4845" s="140" t="str">
        <f t="shared" si="229"/>
        <v>獨居老人關懷訪視服務計畫</v>
      </c>
      <c r="M4845" s="40" t="str">
        <f t="shared" si="230"/>
        <v>臺中市南區藍興堡發展協會蔡明昌</v>
      </c>
    </row>
    <row r="4846" spans="1:13" ht="56.25">
      <c r="A4846" s="102" t="s">
        <v>4075</v>
      </c>
      <c r="B4846" s="102" t="s">
        <v>4208</v>
      </c>
      <c r="C4846" s="102" t="s">
        <v>3060</v>
      </c>
      <c r="D4846" s="102" t="s">
        <v>2795</v>
      </c>
      <c r="E4846" s="103">
        <v>7</v>
      </c>
      <c r="F4846" s="104" t="s">
        <v>44</v>
      </c>
      <c r="G4846" s="106"/>
      <c r="H4846" s="76" t="s">
        <v>1</v>
      </c>
      <c r="I4846" s="105"/>
      <c r="K4846" s="140" t="str">
        <f t="shared" si="228"/>
        <v>社政業務-社會福利-推行老人福利-獎補助費-對國內團體之捐助</v>
      </c>
      <c r="L4846" s="140" t="str">
        <f t="shared" si="229"/>
        <v>獨居老人關懷訪視服務計畫</v>
      </c>
      <c r="M4846" s="40" t="str">
        <f t="shared" si="230"/>
        <v>臺中市神岡區北庄社區發展協會</v>
      </c>
    </row>
    <row r="4847" spans="1:13" ht="56.25">
      <c r="A4847" s="102" t="s">
        <v>4075</v>
      </c>
      <c r="B4847" s="102" t="s">
        <v>4208</v>
      </c>
      <c r="C4847" s="102" t="s">
        <v>2592</v>
      </c>
      <c r="D4847" s="102" t="s">
        <v>2795</v>
      </c>
      <c r="E4847" s="103">
        <v>5</v>
      </c>
      <c r="F4847" s="104" t="s">
        <v>44</v>
      </c>
      <c r="G4847" s="106"/>
      <c r="H4847" s="76" t="s">
        <v>1</v>
      </c>
      <c r="I4847" s="105"/>
      <c r="K4847" s="140" t="str">
        <f t="shared" si="228"/>
        <v>社政業務-社會福利-推行老人福利-獎補助費-對國內團體之捐助</v>
      </c>
      <c r="L4847" s="140" t="str">
        <f t="shared" si="229"/>
        <v>獨居老人關懷訪視服務計畫</v>
      </c>
      <c r="M4847" s="40" t="str">
        <f t="shared" si="230"/>
        <v>臺中市霧峰區丁台社區發展協會</v>
      </c>
    </row>
    <row r="4848" spans="1:13" ht="56.25">
      <c r="A4848" s="102" t="s">
        <v>4075</v>
      </c>
      <c r="B4848" s="102" t="s">
        <v>4084</v>
      </c>
      <c r="C4848" s="102" t="s">
        <v>3253</v>
      </c>
      <c r="D4848" s="102" t="s">
        <v>2795</v>
      </c>
      <c r="E4848" s="103">
        <v>42</v>
      </c>
      <c r="F4848" s="104" t="s">
        <v>44</v>
      </c>
      <c r="G4848" s="106"/>
      <c r="H4848" s="76" t="s">
        <v>1</v>
      </c>
      <c r="I4848" s="105"/>
      <c r="K4848" s="140" t="str">
        <f t="shared" si="228"/>
        <v>社政業務-社會福利-推行老人福利-獎補助費-對國內團體之捐助</v>
      </c>
      <c r="L4848" s="140" t="str">
        <f t="shared" si="229"/>
        <v>建立社區照顧關懷據點並設置巷弄長照站</v>
      </c>
      <c r="M4848" s="40" t="str">
        <f t="shared" si="230"/>
        <v>臺中市東勢區泰昌社區發展協會</v>
      </c>
    </row>
    <row r="4849" spans="1:13" ht="56.25">
      <c r="A4849" s="102" t="s">
        <v>4075</v>
      </c>
      <c r="B4849" s="102" t="s">
        <v>4208</v>
      </c>
      <c r="C4849" s="102" t="s">
        <v>1610</v>
      </c>
      <c r="D4849" s="102" t="s">
        <v>2795</v>
      </c>
      <c r="E4849" s="103">
        <v>3</v>
      </c>
      <c r="F4849" s="104" t="s">
        <v>44</v>
      </c>
      <c r="G4849" s="106"/>
      <c r="H4849" s="76" t="s">
        <v>1</v>
      </c>
      <c r="I4849" s="105"/>
      <c r="K4849" s="140" t="str">
        <f t="shared" si="228"/>
        <v>社政業務-社會福利-推行老人福利-獎補助費-對國內團體之捐助</v>
      </c>
      <c r="L4849" s="140" t="str">
        <f t="shared" si="229"/>
        <v>獨居老人關懷訪視服務計畫</v>
      </c>
      <c r="M4849" s="40" t="str">
        <f t="shared" si="230"/>
        <v>臺中市后里區泰安社區發展協會</v>
      </c>
    </row>
    <row r="4850" spans="1:13" ht="56.25">
      <c r="A4850" s="102" t="s">
        <v>4075</v>
      </c>
      <c r="B4850" s="102" t="s">
        <v>4208</v>
      </c>
      <c r="C4850" s="102" t="s">
        <v>3251</v>
      </c>
      <c r="D4850" s="102" t="s">
        <v>2795</v>
      </c>
      <c r="E4850" s="103">
        <v>4</v>
      </c>
      <c r="F4850" s="104" t="s">
        <v>44</v>
      </c>
      <c r="G4850" s="106"/>
      <c r="H4850" s="76" t="s">
        <v>1</v>
      </c>
      <c r="I4850" s="105"/>
      <c r="K4850" s="140" t="str">
        <f t="shared" si="228"/>
        <v>社政業務-社會福利-推行老人福利-獎補助費-對國內團體之捐助</v>
      </c>
      <c r="L4850" s="140" t="str">
        <f t="shared" si="229"/>
        <v>獨居老人關懷訪視服務計畫</v>
      </c>
      <c r="M4850" s="40" t="str">
        <f t="shared" si="230"/>
        <v>財團法人向上社會福利基金會</v>
      </c>
    </row>
    <row r="4851" spans="1:13" ht="56.25">
      <c r="A4851" s="102" t="s">
        <v>4075</v>
      </c>
      <c r="B4851" s="102" t="s">
        <v>4208</v>
      </c>
      <c r="C4851" s="102" t="s">
        <v>3114</v>
      </c>
      <c r="D4851" s="102" t="s">
        <v>2795</v>
      </c>
      <c r="E4851" s="103">
        <v>6</v>
      </c>
      <c r="F4851" s="104" t="s">
        <v>44</v>
      </c>
      <c r="G4851" s="106"/>
      <c r="H4851" s="76" t="s">
        <v>1</v>
      </c>
      <c r="I4851" s="105"/>
      <c r="K4851" s="140" t="str">
        <f t="shared" si="228"/>
        <v>社政業務-社會福利-推行老人福利-獎補助費-對國內團體之捐助</v>
      </c>
      <c r="L4851" s="140" t="str">
        <f t="shared" si="229"/>
        <v>獨居老人關懷訪視服務計畫</v>
      </c>
      <c r="M4851" s="40" t="str">
        <f t="shared" si="230"/>
        <v>中華民國紅心字會</v>
      </c>
    </row>
    <row r="4852" spans="1:13" ht="56.25">
      <c r="A4852" s="102" t="s">
        <v>4075</v>
      </c>
      <c r="B4852" s="102" t="s">
        <v>4208</v>
      </c>
      <c r="C4852" s="102" t="s">
        <v>3063</v>
      </c>
      <c r="D4852" s="102" t="s">
        <v>2795</v>
      </c>
      <c r="E4852" s="103">
        <v>15</v>
      </c>
      <c r="F4852" s="104" t="s">
        <v>44</v>
      </c>
      <c r="G4852" s="106"/>
      <c r="H4852" s="76" t="s">
        <v>1</v>
      </c>
      <c r="I4852" s="105"/>
      <c r="K4852" s="140" t="str">
        <f t="shared" si="228"/>
        <v>社政業務-社會福利-推行老人福利-獎補助費-對國內團體之捐助</v>
      </c>
      <c r="L4852" s="140" t="str">
        <f t="shared" si="229"/>
        <v>獨居老人關懷訪視服務計畫</v>
      </c>
      <c r="M4852" s="40" t="str">
        <f t="shared" si="230"/>
        <v>台中市西屯區上德社區發展協會楊琇媛</v>
      </c>
    </row>
    <row r="4853" spans="1:13" ht="56.25">
      <c r="A4853" s="102" t="s">
        <v>4075</v>
      </c>
      <c r="B4853" s="102" t="s">
        <v>4208</v>
      </c>
      <c r="C4853" s="102" t="s">
        <v>4229</v>
      </c>
      <c r="D4853" s="102" t="s">
        <v>2795</v>
      </c>
      <c r="E4853" s="103">
        <v>4</v>
      </c>
      <c r="F4853" s="104" t="s">
        <v>44</v>
      </c>
      <c r="G4853" s="106"/>
      <c r="H4853" s="76" t="s">
        <v>1</v>
      </c>
      <c r="I4853" s="105"/>
      <c r="K4853" s="140" t="str">
        <f t="shared" si="228"/>
        <v>社政業務-社會福利-推行老人福利-獎補助費-對國內團體之捐助</v>
      </c>
      <c r="L4853" s="140" t="str">
        <f t="shared" si="229"/>
        <v>獨居老人關懷訪視服務計畫</v>
      </c>
      <c r="M4853" s="40" t="str">
        <f t="shared" si="230"/>
        <v>臺中市文創經紀發展協會林詠琁</v>
      </c>
    </row>
    <row r="4854" spans="1:13" ht="56.25">
      <c r="A4854" s="102" t="s">
        <v>4075</v>
      </c>
      <c r="B4854" s="102" t="s">
        <v>4208</v>
      </c>
      <c r="C4854" s="102" t="s">
        <v>2588</v>
      </c>
      <c r="D4854" s="102" t="s">
        <v>2795</v>
      </c>
      <c r="E4854" s="103">
        <v>12</v>
      </c>
      <c r="F4854" s="104" t="s">
        <v>44</v>
      </c>
      <c r="G4854" s="106"/>
      <c r="H4854" s="76" t="s">
        <v>1</v>
      </c>
      <c r="I4854" s="105"/>
      <c r="K4854" s="140" t="str">
        <f t="shared" si="228"/>
        <v>社政業務-社會福利-推行老人福利-獎補助費-對國內團體之捐助</v>
      </c>
      <c r="L4854" s="140" t="str">
        <f t="shared" si="229"/>
        <v>獨居老人關懷訪視服務計畫</v>
      </c>
      <c r="M4854" s="40" t="str">
        <f t="shared" si="230"/>
        <v>臺中市豐原區鎌村社區發展協會</v>
      </c>
    </row>
    <row r="4855" spans="1:13" ht="56.25">
      <c r="A4855" s="102" t="s">
        <v>4075</v>
      </c>
      <c r="B4855" s="102" t="s">
        <v>4208</v>
      </c>
      <c r="C4855" s="102" t="s">
        <v>3262</v>
      </c>
      <c r="D4855" s="102" t="s">
        <v>2795</v>
      </c>
      <c r="E4855" s="65">
        <v>34</v>
      </c>
      <c r="F4855" s="104" t="s">
        <v>44</v>
      </c>
      <c r="G4855" s="106"/>
      <c r="H4855" s="76" t="s">
        <v>1</v>
      </c>
      <c r="I4855" s="105"/>
      <c r="K4855" s="140" t="str">
        <f t="shared" si="228"/>
        <v>社政業務-社會福利-推行老人福利-獎補助費-對國內團體之捐助</v>
      </c>
      <c r="L4855" s="140" t="str">
        <f t="shared" si="229"/>
        <v>獨居老人關懷訪視服務計畫</v>
      </c>
      <c r="M4855" s="40" t="str">
        <f t="shared" si="230"/>
        <v>社團法人臺中市東勢農民老人會</v>
      </c>
    </row>
    <row r="4856" spans="1:13" ht="56.25">
      <c r="A4856" s="102" t="s">
        <v>4075</v>
      </c>
      <c r="B4856" s="102" t="s">
        <v>4208</v>
      </c>
      <c r="C4856" s="102" t="s">
        <v>3263</v>
      </c>
      <c r="D4856" s="102" t="s">
        <v>2795</v>
      </c>
      <c r="E4856" s="103">
        <v>9</v>
      </c>
      <c r="F4856" s="104" t="s">
        <v>44</v>
      </c>
      <c r="G4856" s="106"/>
      <c r="H4856" s="76" t="s">
        <v>1</v>
      </c>
      <c r="I4856" s="105"/>
      <c r="K4856" s="140" t="str">
        <f t="shared" si="228"/>
        <v>社政業務-社會福利-推行老人福利-獎補助費-對國內團體之捐助</v>
      </c>
      <c r="L4856" s="140" t="str">
        <f t="shared" si="229"/>
        <v>獨居老人關懷訪視服務計畫</v>
      </c>
      <c r="M4856" s="40" t="str">
        <f t="shared" si="230"/>
        <v>臺中市豐原區翁明社區發展協會張林(悅-兌+V+兄)容</v>
      </c>
    </row>
    <row r="4857" spans="1:13" ht="56.25">
      <c r="A4857" s="102" t="s">
        <v>4075</v>
      </c>
      <c r="B4857" s="102" t="s">
        <v>4208</v>
      </c>
      <c r="C4857" s="102" t="s">
        <v>2918</v>
      </c>
      <c r="D4857" s="102" t="s">
        <v>2795</v>
      </c>
      <c r="E4857" s="103">
        <v>27</v>
      </c>
      <c r="F4857" s="104" t="s">
        <v>44</v>
      </c>
      <c r="G4857" s="106"/>
      <c r="H4857" s="76" t="s">
        <v>1</v>
      </c>
      <c r="I4857" s="105"/>
      <c r="K4857" s="140" t="str">
        <f t="shared" si="228"/>
        <v>社政業務-社會福利-推行老人福利-獎補助費-對國內團體之捐助</v>
      </c>
      <c r="L4857" s="140" t="str">
        <f t="shared" si="229"/>
        <v>獨居老人關懷訪視服務計畫</v>
      </c>
      <c r="M4857" s="40" t="str">
        <f t="shared" si="230"/>
        <v>社團法人臺中市復興產業協會</v>
      </c>
    </row>
    <row r="4858" spans="1:13" ht="56.25">
      <c r="A4858" s="102" t="s">
        <v>4075</v>
      </c>
      <c r="B4858" s="102" t="s">
        <v>4208</v>
      </c>
      <c r="C4858" s="102" t="s">
        <v>3107</v>
      </c>
      <c r="D4858" s="102" t="s">
        <v>2795</v>
      </c>
      <c r="E4858" s="103">
        <v>4</v>
      </c>
      <c r="F4858" s="104" t="s">
        <v>44</v>
      </c>
      <c r="G4858" s="106"/>
      <c r="H4858" s="76" t="s">
        <v>1</v>
      </c>
      <c r="I4858" s="105"/>
      <c r="K4858" s="140" t="str">
        <f t="shared" si="228"/>
        <v>社政業務-社會福利-推行老人福利-獎補助費-對國內團體之捐助</v>
      </c>
      <c r="L4858" s="140" t="str">
        <f t="shared" si="229"/>
        <v>獨居老人關懷訪視服務計畫</v>
      </c>
      <c r="M4858" s="40" t="str">
        <f t="shared" si="230"/>
        <v>臺中市大甲區幸福社區發展協會</v>
      </c>
    </row>
    <row r="4859" spans="1:13" ht="56.25">
      <c r="A4859" s="102" t="s">
        <v>4075</v>
      </c>
      <c r="B4859" s="102" t="s">
        <v>4208</v>
      </c>
      <c r="C4859" s="102" t="s">
        <v>2424</v>
      </c>
      <c r="D4859" s="102" t="s">
        <v>2795</v>
      </c>
      <c r="E4859" s="103">
        <v>1</v>
      </c>
      <c r="F4859" s="104" t="s">
        <v>44</v>
      </c>
      <c r="G4859" s="106"/>
      <c r="H4859" s="76" t="s">
        <v>1</v>
      </c>
      <c r="I4859" s="105"/>
      <c r="K4859" s="140" t="str">
        <f t="shared" si="228"/>
        <v>社政業務-社會福利-推行老人福利-獎補助費-對國內團體之捐助</v>
      </c>
      <c r="L4859" s="140" t="str">
        <f t="shared" si="229"/>
        <v>獨居老人關懷訪視服務計畫</v>
      </c>
      <c r="M4859" s="40" t="str">
        <f t="shared" si="230"/>
        <v>社團法人臺中市神岡區溪洲社區發展協會</v>
      </c>
    </row>
    <row r="4860" spans="1:13" ht="56.25">
      <c r="A4860" s="102" t="s">
        <v>4075</v>
      </c>
      <c r="B4860" s="102" t="s">
        <v>4208</v>
      </c>
      <c r="C4860" s="102" t="s">
        <v>3270</v>
      </c>
      <c r="D4860" s="102" t="s">
        <v>2795</v>
      </c>
      <c r="E4860" s="103">
        <v>2</v>
      </c>
      <c r="F4860" s="104" t="s">
        <v>44</v>
      </c>
      <c r="G4860" s="106"/>
      <c r="H4860" s="76" t="s">
        <v>1</v>
      </c>
      <c r="I4860" s="105"/>
      <c r="K4860" s="140" t="str">
        <f t="shared" si="228"/>
        <v>社政業務-社會福利-推行老人福利-獎補助費-對國內團體之捐助</v>
      </c>
      <c r="L4860" s="140" t="str">
        <f t="shared" si="229"/>
        <v>獨居老人關懷訪視服務計畫</v>
      </c>
      <c r="M4860" s="40" t="str">
        <f t="shared" si="230"/>
        <v>臺中市新社區大南社區發展協會</v>
      </c>
    </row>
    <row r="4861" spans="1:13" ht="56.25">
      <c r="A4861" s="102" t="s">
        <v>4075</v>
      </c>
      <c r="B4861" s="102" t="s">
        <v>4208</v>
      </c>
      <c r="C4861" s="102" t="s">
        <v>3271</v>
      </c>
      <c r="D4861" s="102" t="s">
        <v>2795</v>
      </c>
      <c r="E4861" s="103">
        <v>1</v>
      </c>
      <c r="F4861" s="104" t="s">
        <v>44</v>
      </c>
      <c r="G4861" s="106"/>
      <c r="H4861" s="76" t="s">
        <v>1</v>
      </c>
      <c r="I4861" s="105"/>
      <c r="K4861" s="140" t="str">
        <f t="shared" si="228"/>
        <v>社政業務-社會福利-推行老人福利-獎補助費-對國內團體之捐助</v>
      </c>
      <c r="L4861" s="140" t="str">
        <f t="shared" si="229"/>
        <v>獨居老人關懷訪視服務計畫</v>
      </c>
      <c r="M4861" s="40" t="str">
        <f t="shared" si="230"/>
        <v>吳榮益台中市北區錦村社區發展協會</v>
      </c>
    </row>
    <row r="4862" spans="1:13" ht="56.25">
      <c r="A4862" s="102" t="s">
        <v>4075</v>
      </c>
      <c r="B4862" s="102" t="s">
        <v>4208</v>
      </c>
      <c r="C4862" s="102" t="s">
        <v>2511</v>
      </c>
      <c r="D4862" s="102" t="s">
        <v>2795</v>
      </c>
      <c r="E4862" s="103">
        <v>3</v>
      </c>
      <c r="F4862" s="104" t="s">
        <v>44</v>
      </c>
      <c r="G4862" s="106"/>
      <c r="H4862" s="76" t="s">
        <v>1</v>
      </c>
      <c r="I4862" s="105"/>
      <c r="K4862" s="140" t="str">
        <f t="shared" si="228"/>
        <v>社政業務-社會福利-推行老人福利-獎補助費-對國內團體之捐助</v>
      </c>
      <c r="L4862" s="140" t="str">
        <f t="shared" si="229"/>
        <v>獨居老人關懷訪視服務計畫</v>
      </c>
      <c r="M4862" s="40" t="str">
        <f t="shared" si="230"/>
        <v>臺中市東勢區中嵙社區發展協會</v>
      </c>
    </row>
    <row r="4863" spans="1:13" ht="56.25">
      <c r="A4863" s="102" t="s">
        <v>4075</v>
      </c>
      <c r="B4863" s="102" t="s">
        <v>4208</v>
      </c>
      <c r="C4863" s="102" t="s">
        <v>2557</v>
      </c>
      <c r="D4863" s="102" t="s">
        <v>2795</v>
      </c>
      <c r="E4863" s="103">
        <v>4</v>
      </c>
      <c r="F4863" s="104" t="s">
        <v>44</v>
      </c>
      <c r="G4863" s="106"/>
      <c r="H4863" s="76" t="s">
        <v>1</v>
      </c>
      <c r="I4863" s="105"/>
      <c r="K4863" s="140" t="str">
        <f t="shared" si="228"/>
        <v>社政業務-社會福利-推行老人福利-獎補助費-對國內團體之捐助</v>
      </c>
      <c r="L4863" s="140" t="str">
        <f t="shared" si="229"/>
        <v>獨居老人關懷訪視服務計畫</v>
      </c>
      <c r="M4863" s="40" t="str">
        <f t="shared" si="230"/>
        <v>臺中市新社區崑南社區發展協會</v>
      </c>
    </row>
    <row r="4864" spans="1:13" ht="56.25">
      <c r="A4864" s="102" t="s">
        <v>4075</v>
      </c>
      <c r="B4864" s="102" t="s">
        <v>4208</v>
      </c>
      <c r="C4864" s="102" t="s">
        <v>3273</v>
      </c>
      <c r="D4864" s="102" t="s">
        <v>2795</v>
      </c>
      <c r="E4864" s="103">
        <v>23</v>
      </c>
      <c r="F4864" s="104" t="s">
        <v>44</v>
      </c>
      <c r="G4864" s="106"/>
      <c r="H4864" s="76" t="s">
        <v>1</v>
      </c>
      <c r="I4864" s="105"/>
      <c r="K4864" s="140" t="str">
        <f t="shared" si="228"/>
        <v>社政業務-社會福利-推行老人福利-獎補助費-對國內團體之捐助</v>
      </c>
      <c r="L4864" s="140" t="str">
        <f t="shared" si="229"/>
        <v>獨居老人關懷訪視服務計畫</v>
      </c>
      <c r="M4864" s="40" t="str">
        <f t="shared" si="230"/>
        <v>台中市何成長青協會</v>
      </c>
    </row>
    <row r="4865" spans="1:13" ht="56.25">
      <c r="A4865" s="102" t="s">
        <v>4075</v>
      </c>
      <c r="B4865" s="102" t="s">
        <v>4208</v>
      </c>
      <c r="C4865" s="102" t="s">
        <v>2460</v>
      </c>
      <c r="D4865" s="102" t="s">
        <v>2795</v>
      </c>
      <c r="E4865" s="103">
        <v>15</v>
      </c>
      <c r="F4865" s="104" t="s">
        <v>44</v>
      </c>
      <c r="G4865" s="106"/>
      <c r="H4865" s="76" t="s">
        <v>1</v>
      </c>
      <c r="I4865" s="105"/>
      <c r="K4865" s="140" t="str">
        <f t="shared" si="228"/>
        <v>社政業務-社會福利-推行老人福利-獎補助費-對國內團體之捐助</v>
      </c>
      <c r="L4865" s="140" t="str">
        <f t="shared" si="229"/>
        <v>獨居老人關懷訪視服務計畫</v>
      </c>
      <c r="M4865" s="40" t="str">
        <f t="shared" si="230"/>
        <v>臺中市太平區興隆社區發展協會</v>
      </c>
    </row>
    <row r="4866" spans="1:13" ht="56.25">
      <c r="A4866" s="102" t="s">
        <v>4075</v>
      </c>
      <c r="B4866" s="102" t="s">
        <v>4208</v>
      </c>
      <c r="C4866" s="102" t="s">
        <v>3062</v>
      </c>
      <c r="D4866" s="102" t="s">
        <v>2795</v>
      </c>
      <c r="E4866" s="103">
        <v>4</v>
      </c>
      <c r="F4866" s="104" t="s">
        <v>44</v>
      </c>
      <c r="G4866" s="106"/>
      <c r="H4866" s="76" t="s">
        <v>1</v>
      </c>
      <c r="I4866" s="105"/>
      <c r="K4866" s="140" t="str">
        <f t="shared" si="228"/>
        <v>社政業務-社會福利-推行老人福利-獎補助費-對國內團體之捐助</v>
      </c>
      <c r="L4866" s="140" t="str">
        <f t="shared" si="229"/>
        <v>獨居老人關懷訪視服務計畫</v>
      </c>
      <c r="M4866" s="40" t="str">
        <f t="shared" si="230"/>
        <v>臺中市新社區東興社區發展協會彭玄法</v>
      </c>
    </row>
    <row r="4867" spans="1:13" ht="56.25">
      <c r="A4867" s="102" t="s">
        <v>4075</v>
      </c>
      <c r="B4867" s="102" t="s">
        <v>4208</v>
      </c>
      <c r="C4867" s="102" t="s">
        <v>3272</v>
      </c>
      <c r="D4867" s="102" t="s">
        <v>2795</v>
      </c>
      <c r="E4867" s="103">
        <v>5</v>
      </c>
      <c r="F4867" s="104" t="s">
        <v>44</v>
      </c>
      <c r="G4867" s="106"/>
      <c r="H4867" s="76" t="s">
        <v>1</v>
      </c>
      <c r="I4867" s="105"/>
      <c r="K4867" s="140" t="str">
        <f t="shared" si="228"/>
        <v>社政業務-社會福利-推行老人福利-獎補助費-對國內團體之捐助</v>
      </c>
      <c r="L4867" s="140" t="str">
        <f t="shared" si="229"/>
        <v>獨居老人關懷訪視服務計畫</v>
      </c>
      <c r="M4867" s="40" t="str">
        <f t="shared" si="230"/>
        <v>台中市西區大忠社區發展協會</v>
      </c>
    </row>
    <row r="4868" spans="1:13" ht="56.25">
      <c r="A4868" s="102" t="s">
        <v>4075</v>
      </c>
      <c r="B4868" s="102" t="s">
        <v>4208</v>
      </c>
      <c r="C4868" s="102" t="s">
        <v>372</v>
      </c>
      <c r="D4868" s="102" t="s">
        <v>2795</v>
      </c>
      <c r="E4868" s="65">
        <v>4</v>
      </c>
      <c r="F4868" s="104" t="s">
        <v>44</v>
      </c>
      <c r="G4868" s="106"/>
      <c r="H4868" s="76" t="s">
        <v>1</v>
      </c>
      <c r="I4868" s="105"/>
      <c r="K4868" s="140" t="str">
        <f t="shared" ref="K4868:K4931" si="231">A4868</f>
        <v>社政業務-社會福利-推行老人福利-獎補助費-對國內團體之捐助</v>
      </c>
      <c r="L4868" s="140" t="str">
        <f t="shared" ref="L4868:L4931" si="232">B4868</f>
        <v>獨居老人關懷訪視服務計畫</v>
      </c>
      <c r="M4868" s="40" t="str">
        <f t="shared" ref="M4868:M4931" si="233">C4868</f>
        <v>臺中市石岡區萬安社區發展協會</v>
      </c>
    </row>
    <row r="4869" spans="1:13" ht="56.25">
      <c r="A4869" s="102" t="s">
        <v>4075</v>
      </c>
      <c r="B4869" s="102" t="s">
        <v>4208</v>
      </c>
      <c r="C4869" s="102" t="s">
        <v>3256</v>
      </c>
      <c r="D4869" s="102" t="s">
        <v>2795</v>
      </c>
      <c r="E4869" s="103">
        <v>6</v>
      </c>
      <c r="F4869" s="104" t="s">
        <v>44</v>
      </c>
      <c r="G4869" s="106"/>
      <c r="H4869" s="76" t="s">
        <v>1</v>
      </c>
      <c r="I4869" s="105"/>
      <c r="K4869" s="140" t="str">
        <f t="shared" si="231"/>
        <v>社政業務-社會福利-推行老人福利-獎補助費-對國內團體之捐助</v>
      </c>
      <c r="L4869" s="140" t="str">
        <f t="shared" si="232"/>
        <v>獨居老人關懷訪視服務計畫</v>
      </c>
      <c r="M4869" s="40" t="str">
        <f t="shared" si="233"/>
        <v>社團法人台中市愛鄰社區服務協會</v>
      </c>
    </row>
    <row r="4870" spans="1:13" ht="56.25">
      <c r="A4870" s="102" t="s">
        <v>4075</v>
      </c>
      <c r="B4870" s="102" t="s">
        <v>4208</v>
      </c>
      <c r="C4870" s="102" t="s">
        <v>3131</v>
      </c>
      <c r="D4870" s="102" t="s">
        <v>2795</v>
      </c>
      <c r="E4870" s="103">
        <v>6</v>
      </c>
      <c r="F4870" s="104" t="s">
        <v>44</v>
      </c>
      <c r="G4870" s="106"/>
      <c r="H4870" s="76" t="s">
        <v>1</v>
      </c>
      <c r="I4870" s="105"/>
      <c r="K4870" s="140" t="str">
        <f t="shared" si="231"/>
        <v>社政業務-社會福利-推行老人福利-獎補助費-對國內團體之捐助</v>
      </c>
      <c r="L4870" s="140" t="str">
        <f t="shared" si="232"/>
        <v>獨居老人關懷訪視服務計畫</v>
      </c>
      <c r="M4870" s="40" t="str">
        <f t="shared" si="233"/>
        <v>臺中市豐原區南村里愛護您關照協會謝見忠</v>
      </c>
    </row>
    <row r="4871" spans="1:13" ht="56.25">
      <c r="A4871" s="102" t="s">
        <v>4075</v>
      </c>
      <c r="B4871" s="102" t="s">
        <v>4084</v>
      </c>
      <c r="C4871" s="102" t="s">
        <v>3623</v>
      </c>
      <c r="D4871" s="102" t="s">
        <v>2795</v>
      </c>
      <c r="E4871" s="103">
        <v>708</v>
      </c>
      <c r="F4871" s="104" t="s">
        <v>44</v>
      </c>
      <c r="G4871" s="106"/>
      <c r="H4871" s="76" t="s">
        <v>1</v>
      </c>
      <c r="I4871" s="105"/>
      <c r="K4871" s="140" t="str">
        <f t="shared" si="231"/>
        <v>社政業務-社會福利-推行老人福利-獎補助費-對國內團體之捐助</v>
      </c>
      <c r="L4871" s="140" t="str">
        <f t="shared" si="232"/>
        <v>建立社區照顧關懷據點並設置巷弄長照站</v>
      </c>
      <c r="M4871" s="40" t="str">
        <f t="shared" si="233"/>
        <v>財團法人台灣基督長老教會忠孝路教會</v>
      </c>
    </row>
    <row r="4872" spans="1:13" ht="56.25">
      <c r="A4872" s="102" t="s">
        <v>4075</v>
      </c>
      <c r="B4872" s="102" t="s">
        <v>4084</v>
      </c>
      <c r="C4872" s="102" t="s">
        <v>3620</v>
      </c>
      <c r="D4872" s="102" t="s">
        <v>2795</v>
      </c>
      <c r="E4872" s="103">
        <v>708</v>
      </c>
      <c r="F4872" s="104" t="s">
        <v>44</v>
      </c>
      <c r="G4872" s="106"/>
      <c r="H4872" s="76" t="s">
        <v>1</v>
      </c>
      <c r="I4872" s="105"/>
      <c r="K4872" s="140" t="str">
        <f t="shared" si="231"/>
        <v>社政業務-社會福利-推行老人福利-獎補助費-對國內團體之捐助</v>
      </c>
      <c r="L4872" s="140" t="str">
        <f t="shared" si="232"/>
        <v>建立社區照顧關懷據點並設置巷弄長照站</v>
      </c>
      <c r="M4872" s="40" t="str">
        <f t="shared" si="233"/>
        <v>社團法人台中市啟明重建福利協會</v>
      </c>
    </row>
    <row r="4873" spans="1:13" ht="56.25">
      <c r="A4873" s="102" t="s">
        <v>4075</v>
      </c>
      <c r="B4873" s="102" t="s">
        <v>4084</v>
      </c>
      <c r="C4873" s="102" t="s">
        <v>3693</v>
      </c>
      <c r="D4873" s="102" t="s">
        <v>2795</v>
      </c>
      <c r="E4873" s="103">
        <v>708</v>
      </c>
      <c r="F4873" s="104" t="s">
        <v>44</v>
      </c>
      <c r="G4873" s="106"/>
      <c r="H4873" s="76" t="s">
        <v>1</v>
      </c>
      <c r="I4873" s="105"/>
      <c r="K4873" s="140" t="str">
        <f t="shared" si="231"/>
        <v>社政業務-社會福利-推行老人福利-獎補助費-對國內團體之捐助</v>
      </c>
      <c r="L4873" s="140" t="str">
        <f t="shared" si="232"/>
        <v>建立社區照顧關懷據點並設置巷弄長照站</v>
      </c>
      <c r="M4873" s="40" t="str">
        <f t="shared" si="233"/>
        <v>台中市東勢區上城社區發展協會</v>
      </c>
    </row>
    <row r="4874" spans="1:13" ht="56.25">
      <c r="A4874" s="102" t="s">
        <v>4075</v>
      </c>
      <c r="B4874" s="102" t="s">
        <v>4084</v>
      </c>
      <c r="C4874" s="102" t="s">
        <v>3257</v>
      </c>
      <c r="D4874" s="102" t="s">
        <v>2795</v>
      </c>
      <c r="E4874" s="103">
        <v>711</v>
      </c>
      <c r="F4874" s="104" t="s">
        <v>44</v>
      </c>
      <c r="G4874" s="106"/>
      <c r="H4874" s="76" t="s">
        <v>1</v>
      </c>
      <c r="I4874" s="105"/>
      <c r="K4874" s="140" t="str">
        <f t="shared" si="231"/>
        <v>社政業務-社會福利-推行老人福利-獎補助費-對國內團體之捐助</v>
      </c>
      <c r="L4874" s="140" t="str">
        <f t="shared" si="232"/>
        <v>建立社區照顧關懷據點並設置巷弄長照站</v>
      </c>
      <c r="M4874" s="40" t="str">
        <f t="shared" si="233"/>
        <v>臺中市和平區健康促進推廣協會</v>
      </c>
    </row>
    <row r="4875" spans="1:13" ht="56.25">
      <c r="A4875" s="102" t="s">
        <v>4075</v>
      </c>
      <c r="B4875" s="102" t="s">
        <v>4084</v>
      </c>
      <c r="C4875" s="102" t="s">
        <v>3253</v>
      </c>
      <c r="D4875" s="102" t="s">
        <v>2795</v>
      </c>
      <c r="E4875" s="103">
        <v>747</v>
      </c>
      <c r="F4875" s="104" t="s">
        <v>44</v>
      </c>
      <c r="G4875" s="106"/>
      <c r="H4875" s="76" t="s">
        <v>1</v>
      </c>
      <c r="I4875" s="105"/>
      <c r="K4875" s="140" t="str">
        <f t="shared" si="231"/>
        <v>社政業務-社會福利-推行老人福利-獎補助費-對國內團體之捐助</v>
      </c>
      <c r="L4875" s="140" t="str">
        <f t="shared" si="232"/>
        <v>建立社區照顧關懷據點並設置巷弄長照站</v>
      </c>
      <c r="M4875" s="40" t="str">
        <f t="shared" si="233"/>
        <v>臺中市東勢區泰昌社區發展協會</v>
      </c>
    </row>
    <row r="4876" spans="1:13" ht="56.25">
      <c r="A4876" s="102" t="s">
        <v>4075</v>
      </c>
      <c r="B4876" s="102" t="s">
        <v>4084</v>
      </c>
      <c r="C4876" s="102" t="s">
        <v>3178</v>
      </c>
      <c r="D4876" s="102" t="s">
        <v>2795</v>
      </c>
      <c r="E4876" s="103">
        <v>323</v>
      </c>
      <c r="F4876" s="104" t="s">
        <v>44</v>
      </c>
      <c r="G4876" s="106"/>
      <c r="H4876" s="76" t="s">
        <v>1</v>
      </c>
      <c r="I4876" s="105"/>
      <c r="K4876" s="140" t="str">
        <f t="shared" si="231"/>
        <v>社政業務-社會福利-推行老人福利-獎補助費-對國內團體之捐助</v>
      </c>
      <c r="L4876" s="140" t="str">
        <f t="shared" si="232"/>
        <v>建立社區照顧關懷據點並設置巷弄長照站</v>
      </c>
      <c r="M4876" s="40" t="str">
        <f t="shared" si="233"/>
        <v>臺中市太平區新城社區發展協會</v>
      </c>
    </row>
    <row r="4877" spans="1:13" ht="56.25">
      <c r="A4877" s="102" t="s">
        <v>4075</v>
      </c>
      <c r="B4877" s="102" t="s">
        <v>4084</v>
      </c>
      <c r="C4877" s="102" t="s">
        <v>3521</v>
      </c>
      <c r="D4877" s="102" t="s">
        <v>2795</v>
      </c>
      <c r="E4877" s="103">
        <v>323</v>
      </c>
      <c r="F4877" s="104" t="s">
        <v>44</v>
      </c>
      <c r="G4877" s="106"/>
      <c r="H4877" s="76" t="s">
        <v>1</v>
      </c>
      <c r="I4877" s="105"/>
      <c r="K4877" s="140" t="str">
        <f t="shared" si="231"/>
        <v>社政業務-社會福利-推行老人福利-獎補助費-對國內團體之捐助</v>
      </c>
      <c r="L4877" s="140" t="str">
        <f t="shared" si="232"/>
        <v>建立社區照顧關懷據點並設置巷弄長照站</v>
      </c>
      <c r="M4877" s="40" t="str">
        <f t="shared" si="233"/>
        <v>臺中市太平區光隆社區發展協會</v>
      </c>
    </row>
    <row r="4878" spans="1:13" ht="56.25">
      <c r="A4878" s="102" t="s">
        <v>4075</v>
      </c>
      <c r="B4878" s="102" t="s">
        <v>4084</v>
      </c>
      <c r="C4878" s="102" t="s">
        <v>3623</v>
      </c>
      <c r="D4878" s="102" t="s">
        <v>2795</v>
      </c>
      <c r="E4878" s="103">
        <v>26</v>
      </c>
      <c r="F4878" s="104" t="s">
        <v>44</v>
      </c>
      <c r="G4878" s="106"/>
      <c r="H4878" s="76" t="s">
        <v>1</v>
      </c>
      <c r="I4878" s="105"/>
      <c r="K4878" s="140" t="str">
        <f t="shared" si="231"/>
        <v>社政業務-社會福利-推行老人福利-獎補助費-對國內團體之捐助</v>
      </c>
      <c r="L4878" s="140" t="str">
        <f t="shared" si="232"/>
        <v>建立社區照顧關懷據點並設置巷弄長照站</v>
      </c>
      <c r="M4878" s="40" t="str">
        <f t="shared" si="233"/>
        <v>財團法人台灣基督長老教會忠孝路教會</v>
      </c>
    </row>
    <row r="4879" spans="1:13" ht="75">
      <c r="A4879" s="102" t="s">
        <v>4075</v>
      </c>
      <c r="B4879" s="102" t="s">
        <v>4140</v>
      </c>
      <c r="C4879" s="102" t="s">
        <v>4230</v>
      </c>
      <c r="D4879" s="102" t="s">
        <v>2795</v>
      </c>
      <c r="E4879" s="103">
        <v>36</v>
      </c>
      <c r="F4879" s="104" t="s">
        <v>44</v>
      </c>
      <c r="G4879" s="106"/>
      <c r="H4879" s="76" t="s">
        <v>1</v>
      </c>
      <c r="I4879" s="105"/>
      <c r="K4879" s="140" t="str">
        <f t="shared" si="231"/>
        <v>社政業務-社會福利-推行老人福利-獎補助費-對國內團體之捐助</v>
      </c>
      <c r="L4879" s="140" t="str">
        <f t="shared" si="232"/>
        <v>建立社區照顧關懷據點暨巷弄長照站之「租金水電費用」</v>
      </c>
      <c r="M4879" s="40" t="str">
        <f t="shared" si="233"/>
        <v>財團法人基督教中華聖潔會</v>
      </c>
    </row>
    <row r="4880" spans="1:13" ht="56.25">
      <c r="A4880" s="102" t="s">
        <v>4075</v>
      </c>
      <c r="B4880" s="102" t="s">
        <v>4084</v>
      </c>
      <c r="C4880" s="102" t="s">
        <v>3620</v>
      </c>
      <c r="D4880" s="102" t="s">
        <v>2795</v>
      </c>
      <c r="E4880" s="103">
        <v>30</v>
      </c>
      <c r="F4880" s="104" t="s">
        <v>44</v>
      </c>
      <c r="G4880" s="106"/>
      <c r="H4880" s="76" t="s">
        <v>1</v>
      </c>
      <c r="I4880" s="105"/>
      <c r="K4880" s="140" t="str">
        <f t="shared" si="231"/>
        <v>社政業務-社會福利-推行老人福利-獎補助費-對國內團體之捐助</v>
      </c>
      <c r="L4880" s="140" t="str">
        <f t="shared" si="232"/>
        <v>建立社區照顧關懷據點並設置巷弄長照站</v>
      </c>
      <c r="M4880" s="40" t="str">
        <f t="shared" si="233"/>
        <v>社團法人台中市啟明重建福利協會</v>
      </c>
    </row>
    <row r="4881" spans="1:13" ht="56.25">
      <c r="A4881" s="102" t="s">
        <v>4075</v>
      </c>
      <c r="B4881" s="102" t="s">
        <v>4090</v>
      </c>
      <c r="C4881" s="102" t="s">
        <v>4231</v>
      </c>
      <c r="D4881" s="102" t="s">
        <v>2795</v>
      </c>
      <c r="E4881" s="103">
        <v>224</v>
      </c>
      <c r="F4881" s="104" t="s">
        <v>44</v>
      </c>
      <c r="G4881" s="106"/>
      <c r="H4881" s="76" t="s">
        <v>1</v>
      </c>
      <c r="I4881" s="105"/>
      <c r="K4881" s="140" t="str">
        <f t="shared" si="231"/>
        <v>社政業務-社會福利-推行老人福利-獎補助費-對國內團體之捐助</v>
      </c>
      <c r="L4881" s="140" t="str">
        <f t="shared" si="232"/>
        <v>建立社區照顧關懷據點</v>
      </c>
      <c r="M4881" s="40" t="str">
        <f t="shared" si="233"/>
        <v>台中市永恆愛心關懷協會</v>
      </c>
    </row>
    <row r="4882" spans="1:13" ht="56.25">
      <c r="A4882" s="102" t="s">
        <v>4075</v>
      </c>
      <c r="B4882" s="102" t="s">
        <v>4090</v>
      </c>
      <c r="C4882" s="102" t="s">
        <v>3511</v>
      </c>
      <c r="D4882" s="102" t="s">
        <v>2795</v>
      </c>
      <c r="E4882" s="103">
        <v>224</v>
      </c>
      <c r="F4882" s="104" t="s">
        <v>44</v>
      </c>
      <c r="G4882" s="106"/>
      <c r="H4882" s="76" t="s">
        <v>1</v>
      </c>
      <c r="I4882" s="105"/>
      <c r="K4882" s="140" t="str">
        <f t="shared" si="231"/>
        <v>社政業務-社會福利-推行老人福利-獎補助費-對國內團體之捐助</v>
      </c>
      <c r="L4882" s="140" t="str">
        <f t="shared" si="232"/>
        <v>建立社區照顧關懷據點</v>
      </c>
      <c r="M4882" s="40" t="str">
        <f t="shared" si="233"/>
        <v>台中市東區東興社區發展協會</v>
      </c>
    </row>
    <row r="4883" spans="1:13" ht="56.25">
      <c r="A4883" s="102" t="s">
        <v>4075</v>
      </c>
      <c r="B4883" s="102" t="s">
        <v>4084</v>
      </c>
      <c r="C4883" s="102" t="s">
        <v>4232</v>
      </c>
      <c r="D4883" s="102" t="s">
        <v>2795</v>
      </c>
      <c r="E4883" s="103">
        <v>708</v>
      </c>
      <c r="F4883" s="104" t="s">
        <v>44</v>
      </c>
      <c r="G4883" s="106"/>
      <c r="H4883" s="76" t="s">
        <v>1</v>
      </c>
      <c r="I4883" s="105"/>
      <c r="K4883" s="140" t="str">
        <f t="shared" si="231"/>
        <v>社政業務-社會福利-推行老人福利-獎補助費-對國內團體之捐助</v>
      </c>
      <c r="L4883" s="140" t="str">
        <f t="shared" si="232"/>
        <v>建立社區照顧關懷據點並設置巷弄長照站</v>
      </c>
      <c r="M4883" s="40" t="str">
        <f t="shared" si="233"/>
        <v>鎌村社區發展協會</v>
      </c>
    </row>
    <row r="4884" spans="1:13" ht="56.25">
      <c r="A4884" s="102" t="s">
        <v>4075</v>
      </c>
      <c r="B4884" s="102" t="s">
        <v>4084</v>
      </c>
      <c r="C4884" s="102" t="s">
        <v>3230</v>
      </c>
      <c r="D4884" s="102" t="s">
        <v>2795</v>
      </c>
      <c r="E4884" s="103">
        <v>323</v>
      </c>
      <c r="F4884" s="104" t="s">
        <v>44</v>
      </c>
      <c r="G4884" s="106"/>
      <c r="H4884" s="76" t="s">
        <v>1</v>
      </c>
      <c r="I4884" s="105"/>
      <c r="K4884" s="140" t="str">
        <f t="shared" si="231"/>
        <v>社政業務-社會福利-推行老人福利-獎補助費-對國內團體之捐助</v>
      </c>
      <c r="L4884" s="140" t="str">
        <f t="shared" si="232"/>
        <v>建立社區照顧關懷據點並設置巷弄長照站</v>
      </c>
      <c r="M4884" s="40" t="str">
        <f t="shared" si="233"/>
        <v>臺中市潭子區大豐社區發展協會</v>
      </c>
    </row>
    <row r="4885" spans="1:13" ht="56.25">
      <c r="A4885" s="102" t="s">
        <v>4075</v>
      </c>
      <c r="B4885" s="102" t="s">
        <v>4084</v>
      </c>
      <c r="C4885" s="102" t="s">
        <v>4125</v>
      </c>
      <c r="D4885" s="102" t="s">
        <v>2795</v>
      </c>
      <c r="E4885" s="103">
        <v>611</v>
      </c>
      <c r="F4885" s="104" t="s">
        <v>44</v>
      </c>
      <c r="G4885" s="106"/>
      <c r="H4885" s="76" t="s">
        <v>1</v>
      </c>
      <c r="I4885" s="105"/>
      <c r="K4885" s="140" t="str">
        <f t="shared" si="231"/>
        <v>社政業務-社會福利-推行老人福利-獎補助費-對國內團體之捐助</v>
      </c>
      <c r="L4885" s="140" t="str">
        <f t="shared" si="232"/>
        <v>建立社區照顧關懷據點並設置巷弄長照站</v>
      </c>
      <c r="M4885" s="40" t="str">
        <f t="shared" si="233"/>
        <v>臺中市感恩關懷協會</v>
      </c>
    </row>
    <row r="4886" spans="1:13" ht="56.25">
      <c r="A4886" s="102" t="s">
        <v>4075</v>
      </c>
      <c r="B4886" s="102" t="s">
        <v>4084</v>
      </c>
      <c r="C4886" s="102" t="s">
        <v>3125</v>
      </c>
      <c r="D4886" s="102" t="s">
        <v>2795</v>
      </c>
      <c r="E4886" s="103">
        <v>323</v>
      </c>
      <c r="F4886" s="104" t="s">
        <v>44</v>
      </c>
      <c r="G4886" s="106"/>
      <c r="H4886" s="76" t="s">
        <v>1</v>
      </c>
      <c r="I4886" s="105"/>
      <c r="K4886" s="140" t="str">
        <f t="shared" si="231"/>
        <v>社政業務-社會福利-推行老人福利-獎補助費-對國內團體之捐助</v>
      </c>
      <c r="L4886" s="140" t="str">
        <f t="shared" si="232"/>
        <v>建立社區照顧關懷據點並設置巷弄長照站</v>
      </c>
      <c r="M4886" s="40" t="str">
        <f t="shared" si="233"/>
        <v>臺中市幸福關懷發展協會</v>
      </c>
    </row>
    <row r="4887" spans="1:13" ht="93.75">
      <c r="A4887" s="102" t="s">
        <v>4075</v>
      </c>
      <c r="B4887" s="102" t="s">
        <v>4087</v>
      </c>
      <c r="C4887" s="102" t="s">
        <v>1124</v>
      </c>
      <c r="D4887" s="102" t="s">
        <v>2795</v>
      </c>
      <c r="E4887" s="103">
        <v>36</v>
      </c>
      <c r="F4887" s="104" t="s">
        <v>44</v>
      </c>
      <c r="G4887" s="106"/>
      <c r="H4887" s="76" t="s">
        <v>1</v>
      </c>
      <c r="I4887" s="105"/>
      <c r="K4887" s="140" t="str">
        <f t="shared" si="231"/>
        <v>社政業務-社會福利-推行老人福利-獎補助費-對國內團體之捐助</v>
      </c>
      <c r="L4887" s="140" t="str">
        <f t="shared" si="232"/>
        <v>建立社區照顧關懷據點並設置巷弄長照站之「預防及延緩失能照護計畫費用」</v>
      </c>
      <c r="M4887" s="40" t="str">
        <f t="shared" si="233"/>
        <v>臺中市龍井區山腳社區發展協會</v>
      </c>
    </row>
    <row r="4888" spans="1:13" ht="75">
      <c r="A4888" s="102" t="s">
        <v>4075</v>
      </c>
      <c r="B4888" s="102" t="s">
        <v>4139</v>
      </c>
      <c r="C4888" s="102" t="s">
        <v>3241</v>
      </c>
      <c r="D4888" s="102" t="s">
        <v>2795</v>
      </c>
      <c r="E4888" s="103">
        <v>162</v>
      </c>
      <c r="F4888" s="104" t="s">
        <v>44</v>
      </c>
      <c r="G4888" s="106"/>
      <c r="H4888" s="76" t="s">
        <v>1</v>
      </c>
      <c r="I4888" s="105"/>
      <c r="K4888" s="140" t="str">
        <f t="shared" si="231"/>
        <v>社政業務-社會福利-推行老人福利-獎補助費-對國內團體之捐助</v>
      </c>
      <c r="L4888" s="140" t="str">
        <f t="shared" si="232"/>
        <v>建立社區照顧關懷據點並設置巷弄長照站之「租金水電費用」</v>
      </c>
      <c r="M4888" s="40" t="str">
        <f t="shared" si="233"/>
        <v>社團法人台中市婦幼關懷成長協會</v>
      </c>
    </row>
    <row r="4889" spans="1:13" ht="75">
      <c r="A4889" s="102" t="s">
        <v>4075</v>
      </c>
      <c r="B4889" s="102" t="s">
        <v>4139</v>
      </c>
      <c r="C4889" s="102" t="s">
        <v>4233</v>
      </c>
      <c r="D4889" s="102" t="s">
        <v>2795</v>
      </c>
      <c r="E4889" s="65">
        <v>60</v>
      </c>
      <c r="F4889" s="104" t="s">
        <v>44</v>
      </c>
      <c r="G4889" s="106"/>
      <c r="H4889" s="76" t="s">
        <v>1</v>
      </c>
      <c r="I4889" s="105"/>
      <c r="K4889" s="140" t="str">
        <f t="shared" si="231"/>
        <v>社政業務-社會福利-推行老人福利-獎補助費-對國內團體之捐助</v>
      </c>
      <c r="L4889" s="140" t="str">
        <f t="shared" si="232"/>
        <v>建立社區照顧關懷據點並設置巷弄長照站之「租金水電費用」</v>
      </c>
      <c r="M4889" s="40" t="str">
        <f t="shared" si="233"/>
        <v>臺中市東海恩福關懷協會方菲</v>
      </c>
    </row>
    <row r="4890" spans="1:13" ht="75">
      <c r="A4890" s="102" t="s">
        <v>4075</v>
      </c>
      <c r="B4890" s="102" t="s">
        <v>4137</v>
      </c>
      <c r="C4890" s="102" t="s">
        <v>3599</v>
      </c>
      <c r="D4890" s="102" t="s">
        <v>2795</v>
      </c>
      <c r="E4890" s="103">
        <v>22</v>
      </c>
      <c r="F4890" s="104" t="s">
        <v>44</v>
      </c>
      <c r="G4890" s="106"/>
      <c r="H4890" s="76" t="s">
        <v>1</v>
      </c>
      <c r="I4890" s="105"/>
      <c r="K4890" s="140" t="str">
        <f t="shared" si="231"/>
        <v>社政業務-社會福利-推行老人福利-獎補助費-對國內團體之捐助</v>
      </c>
      <c r="L4890" s="140" t="str">
        <f t="shared" si="232"/>
        <v>建立社區照顧關懷據點並設置巷弄長照站之預防及延緩失能照護計畫</v>
      </c>
      <c r="M4890" s="40" t="str">
        <f t="shared" si="233"/>
        <v>財團法人中華民國佛教慈濟慈善事業基金會</v>
      </c>
    </row>
    <row r="4891" spans="1:13" ht="56.25">
      <c r="A4891" s="102" t="s">
        <v>4075</v>
      </c>
      <c r="B4891" s="102" t="s">
        <v>4172</v>
      </c>
      <c r="C4891" s="102" t="s">
        <v>3581</v>
      </c>
      <c r="D4891" s="102" t="s">
        <v>2795</v>
      </c>
      <c r="E4891" s="103">
        <v>25</v>
      </c>
      <c r="F4891" s="104" t="s">
        <v>44</v>
      </c>
      <c r="G4891" s="106"/>
      <c r="H4891" s="76" t="s">
        <v>1</v>
      </c>
      <c r="I4891" s="105"/>
      <c r="K4891" s="140" t="str">
        <f t="shared" si="231"/>
        <v>社政業務-社會福利-推行老人福利-獎補助費-對國內團體之捐助</v>
      </c>
      <c r="L4891" s="140" t="str">
        <f t="shared" si="232"/>
        <v>建立社區照顧關懷據點並設置巷弄長照站之租金水電</v>
      </c>
      <c r="M4891" s="40" t="str">
        <f t="shared" si="233"/>
        <v>台中市南區長春社區發展協會</v>
      </c>
    </row>
    <row r="4892" spans="1:13" ht="56.25">
      <c r="A4892" s="102" t="s">
        <v>4075</v>
      </c>
      <c r="B4892" s="102" t="s">
        <v>4172</v>
      </c>
      <c r="C4892" s="102" t="s">
        <v>3138</v>
      </c>
      <c r="D4892" s="102" t="s">
        <v>2795</v>
      </c>
      <c r="E4892" s="103">
        <v>24</v>
      </c>
      <c r="F4892" s="104" t="s">
        <v>44</v>
      </c>
      <c r="G4892" s="106"/>
      <c r="H4892" s="76" t="s">
        <v>1</v>
      </c>
      <c r="I4892" s="105"/>
      <c r="K4892" s="140" t="str">
        <f t="shared" si="231"/>
        <v>社政業務-社會福利-推行老人福利-獎補助費-對國內團體之捐助</v>
      </c>
      <c r="L4892" s="140" t="str">
        <f t="shared" si="232"/>
        <v>建立社區照顧關懷據點並設置巷弄長照站之租金水電</v>
      </c>
      <c r="M4892" s="40" t="str">
        <f t="shared" si="233"/>
        <v>社團法人臺中市仁和樂活長青協會</v>
      </c>
    </row>
    <row r="4893" spans="1:13" ht="75">
      <c r="A4893" s="102" t="s">
        <v>4075</v>
      </c>
      <c r="B4893" s="102" t="s">
        <v>4204</v>
      </c>
      <c r="C4893" s="102" t="s">
        <v>3196</v>
      </c>
      <c r="D4893" s="102" t="s">
        <v>2795</v>
      </c>
      <c r="E4893" s="103">
        <v>50</v>
      </c>
      <c r="F4893" s="104" t="s">
        <v>44</v>
      </c>
      <c r="G4893" s="106"/>
      <c r="H4893" s="76" t="s">
        <v>1</v>
      </c>
      <c r="I4893" s="105"/>
      <c r="K4893" s="140" t="str">
        <f t="shared" si="231"/>
        <v>社政業務-社會福利-推行老人福利-獎補助費-對國內團體之捐助</v>
      </c>
      <c r="L4893" s="140" t="str">
        <f t="shared" si="232"/>
        <v>建立社區照顧關懷據點並設置巷弄長照站之充實設施設備費用</v>
      </c>
      <c r="M4893" s="40" t="str">
        <f t="shared" si="233"/>
        <v>社團法人台灣優質生命協會</v>
      </c>
    </row>
    <row r="4894" spans="1:13" ht="75">
      <c r="A4894" s="102" t="s">
        <v>4075</v>
      </c>
      <c r="B4894" s="102" t="s">
        <v>4201</v>
      </c>
      <c r="C4894" s="102" t="s">
        <v>3196</v>
      </c>
      <c r="D4894" s="102" t="s">
        <v>2795</v>
      </c>
      <c r="E4894" s="103">
        <v>30</v>
      </c>
      <c r="F4894" s="104" t="s">
        <v>44</v>
      </c>
      <c r="G4894" s="106"/>
      <c r="H4894" s="76" t="s">
        <v>1</v>
      </c>
      <c r="I4894" s="105"/>
      <c r="K4894" s="140" t="str">
        <f t="shared" si="231"/>
        <v>社政業務-社會福利-推行老人福利-獎補助費-對國內團體之捐助</v>
      </c>
      <c r="L4894" s="140" t="str">
        <f t="shared" si="232"/>
        <v>建立社區照顧關懷據點並設置巷弄長照站之充實廚房設備費</v>
      </c>
      <c r="M4894" s="40" t="str">
        <f t="shared" si="233"/>
        <v>社團法人台灣優質生命協會</v>
      </c>
    </row>
    <row r="4895" spans="1:13" ht="69">
      <c r="A4895" s="102" t="s">
        <v>4075</v>
      </c>
      <c r="B4895" s="102" t="s">
        <v>4172</v>
      </c>
      <c r="C4895" s="102" t="s">
        <v>3074</v>
      </c>
      <c r="D4895" s="102" t="s">
        <v>2795</v>
      </c>
      <c r="E4895" s="103">
        <v>24</v>
      </c>
      <c r="F4895" s="104" t="s">
        <v>44</v>
      </c>
      <c r="G4895" s="106"/>
      <c r="H4895" s="76" t="s">
        <v>1</v>
      </c>
      <c r="I4895" s="105"/>
      <c r="K4895" s="140" t="str">
        <f t="shared" si="231"/>
        <v>社政業務-社會福利-推行老人福利-獎補助費-對國內團體之捐助</v>
      </c>
      <c r="L4895" s="140" t="str">
        <f t="shared" si="232"/>
        <v>建立社區照顧關懷據點並設置巷弄長照站之租金水電</v>
      </c>
      <c r="M4895" s="40" t="str">
        <f t="shared" si="233"/>
        <v>財團法人台中市私立無極證道院社會福利慈善事業基金會</v>
      </c>
    </row>
    <row r="4896" spans="1:13" ht="75">
      <c r="A4896" s="102" t="s">
        <v>4075</v>
      </c>
      <c r="B4896" s="102" t="s">
        <v>4221</v>
      </c>
      <c r="C4896" s="102" t="s">
        <v>3049</v>
      </c>
      <c r="D4896" s="102" t="s">
        <v>2795</v>
      </c>
      <c r="E4896" s="103">
        <v>36</v>
      </c>
      <c r="F4896" s="104" t="s">
        <v>44</v>
      </c>
      <c r="G4896" s="106"/>
      <c r="H4896" s="76" t="s">
        <v>1</v>
      </c>
      <c r="I4896" s="105"/>
      <c r="K4896" s="140" t="str">
        <f t="shared" si="231"/>
        <v>社政業務-社會福利-推行老人福利-獎補助費-對國內團體之捐助</v>
      </c>
      <c r="L4896" s="140" t="str">
        <f t="shared" si="232"/>
        <v>社區照顧關懷據點整合性補助計畫之「據點租金水電費用補助」</v>
      </c>
      <c r="M4896" s="40" t="str">
        <f t="shared" si="233"/>
        <v>臺中市大里區中新社區發展協會(關懷據點)</v>
      </c>
    </row>
    <row r="4897" spans="1:13" ht="93.75">
      <c r="A4897" s="102" t="s">
        <v>4075</v>
      </c>
      <c r="B4897" s="102" t="s">
        <v>4087</v>
      </c>
      <c r="C4897" s="102" t="s">
        <v>3513</v>
      </c>
      <c r="D4897" s="102" t="s">
        <v>2795</v>
      </c>
      <c r="E4897" s="103">
        <v>36</v>
      </c>
      <c r="F4897" s="104" t="s">
        <v>44</v>
      </c>
      <c r="G4897" s="106"/>
      <c r="H4897" s="76" t="s">
        <v>1</v>
      </c>
      <c r="I4897" s="105"/>
      <c r="K4897" s="140" t="str">
        <f t="shared" si="231"/>
        <v>社政業務-社會福利-推行老人福利-獎補助費-對國內團體之捐助</v>
      </c>
      <c r="L4897" s="140" t="str">
        <f t="shared" si="232"/>
        <v>建立社區照顧關懷據點並設置巷弄長照站之「預防及延緩失能照護計畫費用」</v>
      </c>
      <c r="M4897" s="40" t="str">
        <f t="shared" si="233"/>
        <v>臺中市后里區聯合社區發展協會關懷據點</v>
      </c>
    </row>
    <row r="4898" spans="1:13" ht="93.75">
      <c r="A4898" s="102" t="s">
        <v>4075</v>
      </c>
      <c r="B4898" s="102" t="s">
        <v>4087</v>
      </c>
      <c r="C4898" s="102" t="s">
        <v>3513</v>
      </c>
      <c r="D4898" s="102" t="s">
        <v>2795</v>
      </c>
      <c r="E4898" s="103">
        <v>36</v>
      </c>
      <c r="F4898" s="104" t="s">
        <v>44</v>
      </c>
      <c r="G4898" s="106"/>
      <c r="H4898" s="76" t="s">
        <v>1</v>
      </c>
      <c r="I4898" s="105"/>
      <c r="K4898" s="140" t="str">
        <f t="shared" si="231"/>
        <v>社政業務-社會福利-推行老人福利-獎補助費-對國內團體之捐助</v>
      </c>
      <c r="L4898" s="140" t="str">
        <f t="shared" si="232"/>
        <v>建立社區照顧關懷據點並設置巷弄長照站之「預防及延緩失能照護計畫費用」</v>
      </c>
      <c r="M4898" s="40" t="str">
        <f t="shared" si="233"/>
        <v>臺中市后里區聯合社區發展協會關懷據點</v>
      </c>
    </row>
    <row r="4899" spans="1:13" ht="75">
      <c r="A4899" s="102" t="s">
        <v>4075</v>
      </c>
      <c r="B4899" s="102" t="s">
        <v>4086</v>
      </c>
      <c r="C4899" s="102" t="s">
        <v>4093</v>
      </c>
      <c r="D4899" s="102" t="s">
        <v>2795</v>
      </c>
      <c r="E4899" s="103">
        <v>14</v>
      </c>
      <c r="F4899" s="104" t="s">
        <v>44</v>
      </c>
      <c r="G4899" s="106"/>
      <c r="H4899" s="76" t="s">
        <v>1</v>
      </c>
      <c r="I4899" s="105"/>
      <c r="K4899" s="140" t="str">
        <f t="shared" si="231"/>
        <v>社政業務-社會福利-推行老人福利-獎補助費-對國內團體之捐助</v>
      </c>
      <c r="L4899" s="140" t="str">
        <f t="shared" si="232"/>
        <v>建立社區照顧關懷據點並設置巷弄長照站之充實設施設備費用-經常門</v>
      </c>
      <c r="M4899" s="40" t="str">
        <f t="shared" si="233"/>
        <v>臺中市福雅長青關懷協會</v>
      </c>
    </row>
    <row r="4900" spans="1:13" ht="75">
      <c r="A4900" s="102" t="s">
        <v>4075</v>
      </c>
      <c r="B4900" s="102" t="s">
        <v>4234</v>
      </c>
      <c r="C4900" s="102" t="s">
        <v>4235</v>
      </c>
      <c r="D4900" s="102" t="s">
        <v>2795</v>
      </c>
      <c r="E4900" s="103">
        <v>18</v>
      </c>
      <c r="F4900" s="104" t="s">
        <v>44</v>
      </c>
      <c r="G4900" s="106"/>
      <c r="H4900" s="76" t="s">
        <v>1</v>
      </c>
      <c r="I4900" s="105"/>
      <c r="K4900" s="140" t="str">
        <f t="shared" si="231"/>
        <v>社政業務-社會福利-推行老人福利-獎補助費-對國內團體之捐助</v>
      </c>
      <c r="L4900" s="140" t="str">
        <f t="shared" si="232"/>
        <v>建立社區照顧關懷據點並設置巷弄長照站之開辦設施設備費用</v>
      </c>
      <c r="M4900" s="40" t="str">
        <f t="shared" si="233"/>
        <v>社團法人台灣關懷輔導弱勢職能發展協會</v>
      </c>
    </row>
    <row r="4901" spans="1:13" ht="75">
      <c r="A4901" s="102" t="s">
        <v>4075</v>
      </c>
      <c r="B4901" s="102" t="s">
        <v>4128</v>
      </c>
      <c r="C4901" s="102" t="s">
        <v>3196</v>
      </c>
      <c r="D4901" s="102" t="s">
        <v>2795</v>
      </c>
      <c r="E4901" s="103">
        <v>90</v>
      </c>
      <c r="F4901" s="104" t="s">
        <v>44</v>
      </c>
      <c r="G4901" s="106"/>
      <c r="H4901" s="76" t="s">
        <v>1</v>
      </c>
      <c r="I4901" s="105"/>
      <c r="K4901" s="140" t="str">
        <f t="shared" si="231"/>
        <v>社政業務-社會福利-推行老人福利-獎補助費-對國內團體之捐助</v>
      </c>
      <c r="L4901" s="140" t="str">
        <f t="shared" si="232"/>
        <v>建立社區照顧關懷據點並設置巷弄長照站之租金水電費用</v>
      </c>
      <c r="M4901" s="40" t="str">
        <f t="shared" si="233"/>
        <v>社團法人台灣優質生命協會</v>
      </c>
    </row>
    <row r="4902" spans="1:13" ht="56.25">
      <c r="A4902" s="102" t="s">
        <v>4075</v>
      </c>
      <c r="B4902" s="102" t="s">
        <v>4208</v>
      </c>
      <c r="C4902" s="102" t="s">
        <v>3041</v>
      </c>
      <c r="D4902" s="102" t="s">
        <v>2795</v>
      </c>
      <c r="E4902" s="103">
        <v>12</v>
      </c>
      <c r="F4902" s="104" t="s">
        <v>44</v>
      </c>
      <c r="G4902" s="106"/>
      <c r="H4902" s="76" t="s">
        <v>1</v>
      </c>
      <c r="I4902" s="105"/>
      <c r="K4902" s="140" t="str">
        <f t="shared" si="231"/>
        <v>社政業務-社會福利-推行老人福利-獎補助費-對國內團體之捐助</v>
      </c>
      <c r="L4902" s="140" t="str">
        <f t="shared" si="232"/>
        <v>獨居老人關懷訪視服務計畫</v>
      </c>
      <c r="M4902" s="40" t="str">
        <f t="shared" si="233"/>
        <v>臺中市大雅區文雅社區發展協會劉亦銘</v>
      </c>
    </row>
    <row r="4903" spans="1:13" ht="56.25">
      <c r="A4903" s="102" t="s">
        <v>4075</v>
      </c>
      <c r="B4903" s="102" t="s">
        <v>4090</v>
      </c>
      <c r="C4903" s="102" t="s">
        <v>4236</v>
      </c>
      <c r="D4903" s="102" t="s">
        <v>2795</v>
      </c>
      <c r="E4903" s="103">
        <v>224</v>
      </c>
      <c r="F4903" s="104" t="s">
        <v>44</v>
      </c>
      <c r="G4903" s="106"/>
      <c r="H4903" s="76" t="s">
        <v>1</v>
      </c>
      <c r="I4903" s="105"/>
      <c r="K4903" s="140" t="str">
        <f t="shared" si="231"/>
        <v>社政業務-社會福利-推行老人福利-獎補助費-對國內團體之捐助</v>
      </c>
      <c r="L4903" s="140" t="str">
        <f t="shared" si="232"/>
        <v>建立社區照顧關懷據點</v>
      </c>
      <c r="M4903" s="40" t="str">
        <f t="shared" si="233"/>
        <v>臺中市新社區月湖社區發展協會</v>
      </c>
    </row>
    <row r="4904" spans="1:13" ht="56.25">
      <c r="A4904" s="102" t="s">
        <v>4075</v>
      </c>
      <c r="B4904" s="102" t="s">
        <v>4090</v>
      </c>
      <c r="C4904" s="102" t="s">
        <v>4237</v>
      </c>
      <c r="D4904" s="102" t="s">
        <v>2795</v>
      </c>
      <c r="E4904" s="103">
        <v>224</v>
      </c>
      <c r="F4904" s="104" t="s">
        <v>44</v>
      </c>
      <c r="G4904" s="106"/>
      <c r="H4904" s="76" t="s">
        <v>1</v>
      </c>
      <c r="I4904" s="105"/>
      <c r="K4904" s="140" t="str">
        <f t="shared" si="231"/>
        <v>社政業務-社會福利-推行老人福利-獎補助費-對國內團體之捐助</v>
      </c>
      <c r="L4904" s="140" t="str">
        <f t="shared" si="232"/>
        <v>建立社區照顧關懷據點</v>
      </c>
      <c r="M4904" s="40" t="str">
        <f t="shared" si="233"/>
        <v>台中市東勢區埤頭社區發展協會</v>
      </c>
    </row>
    <row r="4905" spans="1:13" ht="56.25">
      <c r="A4905" s="102" t="s">
        <v>4075</v>
      </c>
      <c r="B4905" s="102" t="s">
        <v>4090</v>
      </c>
      <c r="C4905" s="102" t="s">
        <v>2515</v>
      </c>
      <c r="D4905" s="102" t="s">
        <v>2795</v>
      </c>
      <c r="E4905" s="103">
        <v>224</v>
      </c>
      <c r="F4905" s="104" t="s">
        <v>44</v>
      </c>
      <c r="G4905" s="106"/>
      <c r="H4905" s="76" t="s">
        <v>1</v>
      </c>
      <c r="I4905" s="105"/>
      <c r="K4905" s="140" t="str">
        <f t="shared" si="231"/>
        <v>社政業務-社會福利-推行老人福利-獎補助費-對國內團體之捐助</v>
      </c>
      <c r="L4905" s="140" t="str">
        <f t="shared" si="232"/>
        <v>建立社區照顧關懷據點</v>
      </c>
      <c r="M4905" s="40" t="str">
        <f t="shared" si="233"/>
        <v>臺中市東勢區明正社區發展協會</v>
      </c>
    </row>
    <row r="4906" spans="1:13" ht="56.25">
      <c r="A4906" s="102" t="s">
        <v>4075</v>
      </c>
      <c r="B4906" s="102" t="s">
        <v>4090</v>
      </c>
      <c r="C4906" s="102" t="s">
        <v>3262</v>
      </c>
      <c r="D4906" s="102" t="s">
        <v>2795</v>
      </c>
      <c r="E4906" s="103">
        <v>224</v>
      </c>
      <c r="F4906" s="104" t="s">
        <v>44</v>
      </c>
      <c r="G4906" s="106"/>
      <c r="H4906" s="76" t="s">
        <v>1</v>
      </c>
      <c r="I4906" s="105"/>
      <c r="K4906" s="140" t="str">
        <f t="shared" si="231"/>
        <v>社政業務-社會福利-推行老人福利-獎補助費-對國內團體之捐助</v>
      </c>
      <c r="L4906" s="140" t="str">
        <f t="shared" si="232"/>
        <v>建立社區照顧關懷據點</v>
      </c>
      <c r="M4906" s="40" t="str">
        <f t="shared" si="233"/>
        <v>社團法人臺中市東勢農民老人會</v>
      </c>
    </row>
    <row r="4907" spans="1:13" ht="56.25">
      <c r="A4907" s="102" t="s">
        <v>4075</v>
      </c>
      <c r="B4907" s="102" t="s">
        <v>4172</v>
      </c>
      <c r="C4907" s="102" t="s">
        <v>3162</v>
      </c>
      <c r="D4907" s="102" t="s">
        <v>2795</v>
      </c>
      <c r="E4907" s="103">
        <v>42</v>
      </c>
      <c r="F4907" s="104" t="s">
        <v>44</v>
      </c>
      <c r="G4907" s="106"/>
      <c r="H4907" s="76" t="s">
        <v>1</v>
      </c>
      <c r="I4907" s="105"/>
      <c r="K4907" s="140" t="str">
        <f t="shared" si="231"/>
        <v>社政業務-社會福利-推行老人福利-獎補助費-對國內團體之捐助</v>
      </c>
      <c r="L4907" s="140" t="str">
        <f t="shared" si="232"/>
        <v>建立社區照顧關懷據點並設置巷弄長照站之租金水電</v>
      </c>
      <c r="M4907" s="40" t="str">
        <f t="shared" si="233"/>
        <v>臺中市北屯區松和社區發展協會</v>
      </c>
    </row>
    <row r="4908" spans="1:13" ht="56.25">
      <c r="A4908" s="102" t="s">
        <v>4075</v>
      </c>
      <c r="B4908" s="102" t="s">
        <v>4084</v>
      </c>
      <c r="C4908" s="102" t="s">
        <v>3268</v>
      </c>
      <c r="D4908" s="102" t="s">
        <v>2795</v>
      </c>
      <c r="E4908" s="103">
        <v>708</v>
      </c>
      <c r="F4908" s="104" t="s">
        <v>44</v>
      </c>
      <c r="G4908" s="106"/>
      <c r="H4908" s="76" t="s">
        <v>1</v>
      </c>
      <c r="I4908" s="105"/>
      <c r="K4908" s="140" t="str">
        <f t="shared" si="231"/>
        <v>社政業務-社會福利-推行老人福利-獎補助費-對國內團體之捐助</v>
      </c>
      <c r="L4908" s="140" t="str">
        <f t="shared" si="232"/>
        <v>建立社區照顧關懷據點並設置巷弄長照站</v>
      </c>
      <c r="M4908" s="40" t="str">
        <f t="shared" si="233"/>
        <v>臺中市東勢區慶東社區發展協會</v>
      </c>
    </row>
    <row r="4909" spans="1:13" ht="56.25">
      <c r="A4909" s="102" t="s">
        <v>4075</v>
      </c>
      <c r="B4909" s="102" t="s">
        <v>4084</v>
      </c>
      <c r="C4909" s="102" t="s">
        <v>2511</v>
      </c>
      <c r="D4909" s="102" t="s">
        <v>2795</v>
      </c>
      <c r="E4909" s="103">
        <v>323</v>
      </c>
      <c r="F4909" s="104" t="s">
        <v>44</v>
      </c>
      <c r="G4909" s="106"/>
      <c r="H4909" s="76" t="s">
        <v>1</v>
      </c>
      <c r="I4909" s="105"/>
      <c r="K4909" s="140" t="str">
        <f t="shared" si="231"/>
        <v>社政業務-社會福利-推行老人福利-獎補助費-對國內團體之捐助</v>
      </c>
      <c r="L4909" s="140" t="str">
        <f t="shared" si="232"/>
        <v>建立社區照顧關懷據點並設置巷弄長照站</v>
      </c>
      <c r="M4909" s="40" t="str">
        <f t="shared" si="233"/>
        <v>臺中市東勢區中嵙社區發展協會</v>
      </c>
    </row>
    <row r="4910" spans="1:13" ht="56.25">
      <c r="A4910" s="102" t="s">
        <v>4075</v>
      </c>
      <c r="B4910" s="102" t="s">
        <v>4084</v>
      </c>
      <c r="C4910" s="102" t="s">
        <v>2557</v>
      </c>
      <c r="D4910" s="102" t="s">
        <v>2795</v>
      </c>
      <c r="E4910" s="103">
        <v>708</v>
      </c>
      <c r="F4910" s="104" t="s">
        <v>44</v>
      </c>
      <c r="G4910" s="106"/>
      <c r="H4910" s="76" t="s">
        <v>1</v>
      </c>
      <c r="I4910" s="105"/>
      <c r="K4910" s="140" t="str">
        <f t="shared" si="231"/>
        <v>社政業務-社會福利-推行老人福利-獎補助費-對國內團體之捐助</v>
      </c>
      <c r="L4910" s="140" t="str">
        <f t="shared" si="232"/>
        <v>建立社區照顧關懷據點並設置巷弄長照站</v>
      </c>
      <c r="M4910" s="40" t="str">
        <f t="shared" si="233"/>
        <v>臺中市新社區崑南社區發展協會</v>
      </c>
    </row>
    <row r="4911" spans="1:13" ht="56.25">
      <c r="A4911" s="102" t="s">
        <v>4075</v>
      </c>
      <c r="B4911" s="102" t="s">
        <v>4084</v>
      </c>
      <c r="C4911" s="102" t="s">
        <v>3255</v>
      </c>
      <c r="D4911" s="102" t="s">
        <v>2795</v>
      </c>
      <c r="E4911" s="103">
        <v>323</v>
      </c>
      <c r="F4911" s="104" t="s">
        <v>44</v>
      </c>
      <c r="G4911" s="106"/>
      <c r="H4911" s="76" t="s">
        <v>1</v>
      </c>
      <c r="I4911" s="105"/>
      <c r="K4911" s="140" t="str">
        <f t="shared" si="231"/>
        <v>社政業務-社會福利-推行老人福利-獎補助費-對國內團體之捐助</v>
      </c>
      <c r="L4911" s="140" t="str">
        <f t="shared" si="232"/>
        <v>建立社區照顧關懷據點並設置巷弄長照站</v>
      </c>
      <c r="M4911" s="40" t="str">
        <f t="shared" si="233"/>
        <v>臺中市東勢區詒福社區發展協會</v>
      </c>
    </row>
    <row r="4912" spans="1:13" ht="56.25">
      <c r="A4912" s="102" t="s">
        <v>4075</v>
      </c>
      <c r="B4912" s="102" t="s">
        <v>4084</v>
      </c>
      <c r="C4912" s="102" t="s">
        <v>2500</v>
      </c>
      <c r="D4912" s="102" t="s">
        <v>2795</v>
      </c>
      <c r="E4912" s="103">
        <v>711</v>
      </c>
      <c r="F4912" s="104" t="s">
        <v>44</v>
      </c>
      <c r="G4912" s="106"/>
      <c r="H4912" s="76" t="s">
        <v>1</v>
      </c>
      <c r="I4912" s="105"/>
      <c r="K4912" s="140" t="str">
        <f t="shared" si="231"/>
        <v>社政業務-社會福利-推行老人福利-獎補助費-對國內團體之捐助</v>
      </c>
      <c r="L4912" s="140" t="str">
        <f t="shared" si="232"/>
        <v>建立社區照顧關懷據點並設置巷弄長照站</v>
      </c>
      <c r="M4912" s="40" t="str">
        <f t="shared" si="233"/>
        <v>臺中市和平區和平社區發展協會</v>
      </c>
    </row>
    <row r="4913" spans="1:13" ht="56.25">
      <c r="A4913" s="102" t="s">
        <v>4075</v>
      </c>
      <c r="B4913" s="102" t="s">
        <v>4084</v>
      </c>
      <c r="C4913" s="102" t="s">
        <v>2500</v>
      </c>
      <c r="D4913" s="102" t="s">
        <v>2795</v>
      </c>
      <c r="E4913" s="103">
        <v>36</v>
      </c>
      <c r="F4913" s="104" t="s">
        <v>44</v>
      </c>
      <c r="G4913" s="106"/>
      <c r="H4913" s="76" t="s">
        <v>1</v>
      </c>
      <c r="I4913" s="105"/>
      <c r="K4913" s="140" t="str">
        <f t="shared" si="231"/>
        <v>社政業務-社會福利-推行老人福利-獎補助費-對國內團體之捐助</v>
      </c>
      <c r="L4913" s="140" t="str">
        <f t="shared" si="232"/>
        <v>建立社區照顧關懷據點並設置巷弄長照站</v>
      </c>
      <c r="M4913" s="40" t="str">
        <f t="shared" si="233"/>
        <v>臺中市和平區和平社區發展協會</v>
      </c>
    </row>
    <row r="4914" spans="1:13" ht="56.25">
      <c r="A4914" s="102" t="s">
        <v>4075</v>
      </c>
      <c r="B4914" s="102" t="s">
        <v>4084</v>
      </c>
      <c r="C4914" s="102" t="s">
        <v>3255</v>
      </c>
      <c r="D4914" s="102" t="s">
        <v>2795</v>
      </c>
      <c r="E4914" s="103">
        <v>36</v>
      </c>
      <c r="F4914" s="104" t="s">
        <v>44</v>
      </c>
      <c r="G4914" s="106"/>
      <c r="H4914" s="76" t="s">
        <v>1</v>
      </c>
      <c r="I4914" s="105"/>
      <c r="K4914" s="140" t="str">
        <f t="shared" si="231"/>
        <v>社政業務-社會福利-推行老人福利-獎補助費-對國內團體之捐助</v>
      </c>
      <c r="L4914" s="140" t="str">
        <f t="shared" si="232"/>
        <v>建立社區照顧關懷據點並設置巷弄長照站</v>
      </c>
      <c r="M4914" s="40" t="str">
        <f t="shared" si="233"/>
        <v>臺中市東勢區詒福社區發展協會</v>
      </c>
    </row>
    <row r="4915" spans="1:13" ht="56.25">
      <c r="A4915" s="102" t="s">
        <v>4075</v>
      </c>
      <c r="B4915" s="102" t="s">
        <v>4090</v>
      </c>
      <c r="C4915" s="102" t="s">
        <v>4238</v>
      </c>
      <c r="D4915" s="102" t="s">
        <v>2795</v>
      </c>
      <c r="E4915" s="103">
        <v>224</v>
      </c>
      <c r="F4915" s="104" t="s">
        <v>44</v>
      </c>
      <c r="G4915" s="106"/>
      <c r="H4915" s="76" t="s">
        <v>1</v>
      </c>
      <c r="I4915" s="105"/>
      <c r="K4915" s="140" t="str">
        <f t="shared" si="231"/>
        <v>社政業務-社會福利-推行老人福利-獎補助費-對國內團體之捐助</v>
      </c>
      <c r="L4915" s="140" t="str">
        <f t="shared" si="232"/>
        <v>建立社區照顧關懷據點</v>
      </c>
      <c r="M4915" s="40" t="str">
        <f t="shared" si="233"/>
        <v>臺中市潭子區聚興社區發展協會</v>
      </c>
    </row>
    <row r="4916" spans="1:13" ht="56.25">
      <c r="A4916" s="102" t="s">
        <v>4075</v>
      </c>
      <c r="B4916" s="102" t="s">
        <v>4090</v>
      </c>
      <c r="C4916" s="102" t="s">
        <v>3249</v>
      </c>
      <c r="D4916" s="102" t="s">
        <v>2795</v>
      </c>
      <c r="E4916" s="103">
        <v>224</v>
      </c>
      <c r="F4916" s="104" t="s">
        <v>44</v>
      </c>
      <c r="G4916" s="106"/>
      <c r="H4916" s="76" t="s">
        <v>1</v>
      </c>
      <c r="I4916" s="105"/>
      <c r="K4916" s="140" t="str">
        <f t="shared" si="231"/>
        <v>社政業務-社會福利-推行老人福利-獎補助費-對國內團體之捐助</v>
      </c>
      <c r="L4916" s="140" t="str">
        <f t="shared" si="232"/>
        <v>建立社區照顧關懷據點</v>
      </c>
      <c r="M4916" s="40" t="str">
        <f t="shared" si="233"/>
        <v>臺中市潭子區東寶社區發展協會</v>
      </c>
    </row>
    <row r="4917" spans="1:13" ht="56.25">
      <c r="A4917" s="102" t="s">
        <v>4075</v>
      </c>
      <c r="B4917" s="102" t="s">
        <v>4090</v>
      </c>
      <c r="C4917" s="102" t="s">
        <v>4239</v>
      </c>
      <c r="D4917" s="102" t="s">
        <v>2795</v>
      </c>
      <c r="E4917" s="103">
        <v>224</v>
      </c>
      <c r="F4917" s="104" t="s">
        <v>44</v>
      </c>
      <c r="G4917" s="106"/>
      <c r="H4917" s="76" t="s">
        <v>1</v>
      </c>
      <c r="I4917" s="105"/>
      <c r="K4917" s="140" t="str">
        <f t="shared" si="231"/>
        <v>社政業務-社會福利-推行老人福利-獎補助費-對國內團體之捐助</v>
      </c>
      <c r="L4917" s="140" t="str">
        <f t="shared" si="232"/>
        <v>建立社區照顧關懷據點</v>
      </c>
      <c r="M4917" s="40" t="str">
        <f t="shared" si="233"/>
        <v>臺中市潭子區大富社區發展協會</v>
      </c>
    </row>
    <row r="4918" spans="1:13" ht="56.25">
      <c r="A4918" s="102" t="s">
        <v>4075</v>
      </c>
      <c r="B4918" s="102" t="s">
        <v>4090</v>
      </c>
      <c r="C4918" s="102" t="s">
        <v>3078</v>
      </c>
      <c r="D4918" s="102" t="s">
        <v>2795</v>
      </c>
      <c r="E4918" s="103">
        <v>224</v>
      </c>
      <c r="F4918" s="104" t="s">
        <v>44</v>
      </c>
      <c r="G4918" s="106"/>
      <c r="H4918" s="76" t="s">
        <v>1</v>
      </c>
      <c r="I4918" s="105"/>
      <c r="K4918" s="140" t="str">
        <f t="shared" si="231"/>
        <v>社政業務-社會福利-推行老人福利-獎補助費-對國內團體之捐助</v>
      </c>
      <c r="L4918" s="140" t="str">
        <f t="shared" si="232"/>
        <v>建立社區照顧關懷據點</v>
      </c>
      <c r="M4918" s="40" t="str">
        <f t="shared" si="233"/>
        <v>臺中市潭子區甘蔗社區發展協會</v>
      </c>
    </row>
    <row r="4919" spans="1:13" ht="56.25">
      <c r="A4919" s="102" t="s">
        <v>4075</v>
      </c>
      <c r="B4919" s="102" t="s">
        <v>4090</v>
      </c>
      <c r="C4919" s="102" t="s">
        <v>4240</v>
      </c>
      <c r="D4919" s="102" t="s">
        <v>2795</v>
      </c>
      <c r="E4919" s="103">
        <v>224</v>
      </c>
      <c r="F4919" s="104" t="s">
        <v>44</v>
      </c>
      <c r="G4919" s="106"/>
      <c r="H4919" s="76" t="s">
        <v>1</v>
      </c>
      <c r="I4919" s="105"/>
      <c r="K4919" s="140" t="str">
        <f t="shared" si="231"/>
        <v>社政業務-社會福利-推行老人福利-獎補助費-對國內團體之捐助</v>
      </c>
      <c r="L4919" s="140" t="str">
        <f t="shared" si="232"/>
        <v>建立社區照顧關懷據點</v>
      </c>
      <c r="M4919" s="40" t="str">
        <f t="shared" si="233"/>
        <v>臺中市豐原區朴子社區發展協會</v>
      </c>
    </row>
    <row r="4920" spans="1:13" ht="75">
      <c r="A4920" s="102" t="s">
        <v>4075</v>
      </c>
      <c r="B4920" s="102" t="s">
        <v>4241</v>
      </c>
      <c r="C4920" s="102" t="s">
        <v>2439</v>
      </c>
      <c r="D4920" s="102" t="s">
        <v>2795</v>
      </c>
      <c r="E4920" s="103">
        <v>35</v>
      </c>
      <c r="F4920" s="104" t="s">
        <v>44</v>
      </c>
      <c r="G4920" s="106"/>
      <c r="H4920" s="76" t="s">
        <v>1</v>
      </c>
      <c r="I4920" s="105"/>
      <c r="K4920" s="140" t="str">
        <f t="shared" si="231"/>
        <v>社政業務-社會福利-推行老人福利-獎補助費-對國內團體之捐助</v>
      </c>
      <c r="L4920" s="140" t="str">
        <f t="shared" si="232"/>
        <v>建立社區照顧關懷據點並設置巷弄長照站之充實設施設備</v>
      </c>
      <c r="M4920" s="40" t="str">
        <f t="shared" si="233"/>
        <v>臺中市大里區竹仔坑社區發展協會</v>
      </c>
    </row>
    <row r="4921" spans="1:13" ht="56.25">
      <c r="A4921" s="102" t="s">
        <v>4075</v>
      </c>
      <c r="B4921" s="102" t="s">
        <v>4084</v>
      </c>
      <c r="C4921" s="102" t="s">
        <v>3671</v>
      </c>
      <c r="D4921" s="102" t="s">
        <v>2795</v>
      </c>
      <c r="E4921" s="103">
        <v>323</v>
      </c>
      <c r="F4921" s="104" t="s">
        <v>44</v>
      </c>
      <c r="G4921" s="106"/>
      <c r="H4921" s="76" t="s">
        <v>1</v>
      </c>
      <c r="I4921" s="105"/>
      <c r="K4921" s="140" t="str">
        <f t="shared" si="231"/>
        <v>社政業務-社會福利-推行老人福利-獎補助費-對國內團體之捐助</v>
      </c>
      <c r="L4921" s="140" t="str">
        <f t="shared" si="232"/>
        <v>建立社區照顧關懷據點並設置巷弄長照站</v>
      </c>
      <c r="M4921" s="40" t="str">
        <f t="shared" si="233"/>
        <v>臺中市潭仔墘社區文化協會</v>
      </c>
    </row>
    <row r="4922" spans="1:13" ht="56.25">
      <c r="A4922" s="102" t="s">
        <v>4075</v>
      </c>
      <c r="B4922" s="102" t="s">
        <v>4084</v>
      </c>
      <c r="C4922" s="102" t="s">
        <v>3679</v>
      </c>
      <c r="D4922" s="102" t="s">
        <v>2795</v>
      </c>
      <c r="E4922" s="103">
        <v>708</v>
      </c>
      <c r="F4922" s="104" t="s">
        <v>44</v>
      </c>
      <c r="G4922" s="106"/>
      <c r="H4922" s="76" t="s">
        <v>1</v>
      </c>
      <c r="I4922" s="105"/>
      <c r="K4922" s="140" t="str">
        <f t="shared" si="231"/>
        <v>社政業務-社會福利-推行老人福利-獎補助費-對國內團體之捐助</v>
      </c>
      <c r="L4922" s="140" t="str">
        <f t="shared" si="232"/>
        <v>建立社區照顧關懷據點並設置巷弄長照站</v>
      </c>
      <c r="M4922" s="40" t="str">
        <f t="shared" si="233"/>
        <v>臺中市豐原區南村里愛護您關照協會</v>
      </c>
    </row>
    <row r="4923" spans="1:13" ht="56.25">
      <c r="A4923" s="102" t="s">
        <v>4075</v>
      </c>
      <c r="B4923" s="102" t="s">
        <v>4084</v>
      </c>
      <c r="C4923" s="102" t="s">
        <v>3154</v>
      </c>
      <c r="D4923" s="102" t="s">
        <v>2795</v>
      </c>
      <c r="E4923" s="103">
        <v>611</v>
      </c>
      <c r="F4923" s="104" t="s">
        <v>44</v>
      </c>
      <c r="G4923" s="106"/>
      <c r="H4923" s="76" t="s">
        <v>1</v>
      </c>
      <c r="I4923" s="105"/>
      <c r="K4923" s="140" t="str">
        <f t="shared" si="231"/>
        <v>社政業務-社會福利-推行老人福利-獎補助費-對國內團體之捐助</v>
      </c>
      <c r="L4923" s="140" t="str">
        <f t="shared" si="232"/>
        <v>建立社區照顧關懷據點並設置巷弄長照站</v>
      </c>
      <c r="M4923" s="40" t="str">
        <f t="shared" si="233"/>
        <v>社團法人中華民國紫宸運動文教協會</v>
      </c>
    </row>
    <row r="4924" spans="1:13" ht="56.25">
      <c r="A4924" s="102" t="s">
        <v>4075</v>
      </c>
      <c r="B4924" s="102" t="s">
        <v>4084</v>
      </c>
      <c r="C4924" s="102" t="s">
        <v>3154</v>
      </c>
      <c r="D4924" s="102" t="s">
        <v>2795</v>
      </c>
      <c r="E4924" s="103">
        <v>10</v>
      </c>
      <c r="F4924" s="104" t="s">
        <v>44</v>
      </c>
      <c r="G4924" s="106"/>
      <c r="H4924" s="76" t="s">
        <v>1</v>
      </c>
      <c r="I4924" s="105"/>
      <c r="K4924" s="140" t="str">
        <f t="shared" si="231"/>
        <v>社政業務-社會福利-推行老人福利-獎補助費-對國內團體之捐助</v>
      </c>
      <c r="L4924" s="140" t="str">
        <f t="shared" si="232"/>
        <v>建立社區照顧關懷據點並設置巷弄長照站</v>
      </c>
      <c r="M4924" s="40" t="str">
        <f t="shared" si="233"/>
        <v>社團法人中華民國紫宸運動文教協會</v>
      </c>
    </row>
    <row r="4925" spans="1:13" ht="75">
      <c r="A4925" s="102" t="s">
        <v>4075</v>
      </c>
      <c r="B4925" s="102" t="s">
        <v>4242</v>
      </c>
      <c r="C4925" s="102" t="s">
        <v>2804</v>
      </c>
      <c r="D4925" s="102" t="s">
        <v>2795</v>
      </c>
      <c r="E4925" s="103">
        <v>881</v>
      </c>
      <c r="F4925" s="104" t="s">
        <v>44</v>
      </c>
      <c r="G4925" s="106"/>
      <c r="H4925" s="76" t="s">
        <v>1</v>
      </c>
      <c r="I4925" s="105"/>
      <c r="K4925" s="140" t="str">
        <f t="shared" si="231"/>
        <v>社政業務-社會福利-推行老人福利-獎補助費-對國內團體之捐助</v>
      </c>
      <c r="L4925" s="140" t="str">
        <f t="shared" si="232"/>
        <v>臺中市政府社會局推動日間托老服務(長青快樂學堂)補助計畫</v>
      </c>
      <c r="M4925" s="40" t="str">
        <f t="shared" si="233"/>
        <v>財團法人臺灣省私立永信社會福利基金會</v>
      </c>
    </row>
    <row r="4926" spans="1:13" ht="56.25">
      <c r="A4926" s="102" t="s">
        <v>4075</v>
      </c>
      <c r="B4926" s="102" t="s">
        <v>4084</v>
      </c>
      <c r="C4926" s="102" t="s">
        <v>3287</v>
      </c>
      <c r="D4926" s="102" t="s">
        <v>2795</v>
      </c>
      <c r="E4926" s="103">
        <v>323</v>
      </c>
      <c r="F4926" s="104" t="s">
        <v>44</v>
      </c>
      <c r="G4926" s="106"/>
      <c r="H4926" s="76" t="s">
        <v>1</v>
      </c>
      <c r="I4926" s="105"/>
      <c r="K4926" s="140" t="str">
        <f t="shared" si="231"/>
        <v>社政業務-社會福利-推行老人福利-獎補助費-對國內團體之捐助</v>
      </c>
      <c r="L4926" s="140" t="str">
        <f t="shared" si="232"/>
        <v>建立社區照顧關懷據點並設置巷弄長照站</v>
      </c>
      <c r="M4926" s="40" t="str">
        <f t="shared" si="233"/>
        <v>財團法人臺中市私立肯納自閉症社會福利基金會</v>
      </c>
    </row>
    <row r="4927" spans="1:13" ht="56.25">
      <c r="A4927" s="102" t="s">
        <v>4075</v>
      </c>
      <c r="B4927" s="102" t="s">
        <v>4084</v>
      </c>
      <c r="C4927" s="102" t="s">
        <v>3092</v>
      </c>
      <c r="D4927" s="102" t="s">
        <v>2795</v>
      </c>
      <c r="E4927" s="103">
        <v>708</v>
      </c>
      <c r="F4927" s="104" t="s">
        <v>44</v>
      </c>
      <c r="G4927" s="106"/>
      <c r="H4927" s="76" t="s">
        <v>1</v>
      </c>
      <c r="I4927" s="105"/>
      <c r="K4927" s="140" t="str">
        <f t="shared" si="231"/>
        <v>社政業務-社會福利-推行老人福利-獎補助費-對國內團體之捐助</v>
      </c>
      <c r="L4927" s="140" t="str">
        <f t="shared" si="232"/>
        <v>建立社區照顧關懷據點並設置巷弄長照站</v>
      </c>
      <c r="M4927" s="40" t="str">
        <f t="shared" si="233"/>
        <v>財團法人台中市私立甘霖社會福利慈善事業基金會</v>
      </c>
    </row>
    <row r="4928" spans="1:13" ht="56.25">
      <c r="A4928" s="102" t="s">
        <v>4075</v>
      </c>
      <c r="B4928" s="102" t="s">
        <v>4084</v>
      </c>
      <c r="C4928" s="102" t="s">
        <v>4152</v>
      </c>
      <c r="D4928" s="102" t="s">
        <v>2795</v>
      </c>
      <c r="E4928" s="103">
        <v>323</v>
      </c>
      <c r="F4928" s="104" t="s">
        <v>44</v>
      </c>
      <c r="G4928" s="106"/>
      <c r="H4928" s="76" t="s">
        <v>1</v>
      </c>
      <c r="I4928" s="105"/>
      <c r="K4928" s="140" t="str">
        <f t="shared" si="231"/>
        <v>社政業務-社會福利-推行老人福利-獎補助費-對國內團體之捐助</v>
      </c>
      <c r="L4928" s="140" t="str">
        <f t="shared" si="232"/>
        <v>建立社區照顧關懷據點並設置巷弄長照站</v>
      </c>
      <c r="M4928" s="40" t="str">
        <f t="shared" si="233"/>
        <v>臺中市南區樹義社區發展協會</v>
      </c>
    </row>
    <row r="4929" spans="1:13" ht="56.25">
      <c r="A4929" s="102" t="s">
        <v>4075</v>
      </c>
      <c r="B4929" s="102" t="s">
        <v>4084</v>
      </c>
      <c r="C4929" s="102" t="s">
        <v>3161</v>
      </c>
      <c r="D4929" s="102" t="s">
        <v>2795</v>
      </c>
      <c r="E4929" s="103">
        <v>323</v>
      </c>
      <c r="F4929" s="104" t="s">
        <v>44</v>
      </c>
      <c r="G4929" s="106"/>
      <c r="H4929" s="76" t="s">
        <v>1</v>
      </c>
      <c r="I4929" s="105"/>
      <c r="K4929" s="140" t="str">
        <f t="shared" si="231"/>
        <v>社政業務-社會福利-推行老人福利-獎補助費-對國內團體之捐助</v>
      </c>
      <c r="L4929" s="140" t="str">
        <f t="shared" si="232"/>
        <v>建立社區照顧關懷據點並設置巷弄長照站</v>
      </c>
      <c r="M4929" s="40" t="str">
        <f t="shared" si="233"/>
        <v>臺中市南區南門社區發展協會</v>
      </c>
    </row>
    <row r="4930" spans="1:13" ht="56.25">
      <c r="A4930" s="102" t="s">
        <v>4075</v>
      </c>
      <c r="B4930" s="102" t="s">
        <v>4084</v>
      </c>
      <c r="C4930" s="102" t="s">
        <v>3053</v>
      </c>
      <c r="D4930" s="102" t="s">
        <v>2795</v>
      </c>
      <c r="E4930" s="103">
        <v>708</v>
      </c>
      <c r="F4930" s="104" t="s">
        <v>44</v>
      </c>
      <c r="G4930" s="106"/>
      <c r="H4930" s="76" t="s">
        <v>1</v>
      </c>
      <c r="I4930" s="105"/>
      <c r="K4930" s="140" t="str">
        <f t="shared" si="231"/>
        <v>社政業務-社會福利-推行老人福利-獎補助費-對國內團體之捐助</v>
      </c>
      <c r="L4930" s="140" t="str">
        <f t="shared" si="232"/>
        <v>建立社區照顧關懷據點並設置巷弄長照站</v>
      </c>
      <c r="M4930" s="40" t="str">
        <f t="shared" si="233"/>
        <v>臺中市南區西川社區發展協會</v>
      </c>
    </row>
    <row r="4931" spans="1:13" ht="56.25">
      <c r="A4931" s="102" t="s">
        <v>4075</v>
      </c>
      <c r="B4931" s="102" t="s">
        <v>4084</v>
      </c>
      <c r="C4931" s="102" t="s">
        <v>3054</v>
      </c>
      <c r="D4931" s="102" t="s">
        <v>2795</v>
      </c>
      <c r="E4931" s="103">
        <v>108</v>
      </c>
      <c r="F4931" s="104" t="s">
        <v>44</v>
      </c>
      <c r="G4931" s="106"/>
      <c r="H4931" s="76" t="s">
        <v>1</v>
      </c>
      <c r="I4931" s="105"/>
      <c r="K4931" s="140" t="str">
        <f t="shared" si="231"/>
        <v>社政業務-社會福利-推行老人福利-獎補助費-對國內團體之捐助</v>
      </c>
      <c r="L4931" s="140" t="str">
        <f t="shared" si="232"/>
        <v>建立社區照顧關懷據點並設置巷弄長照站</v>
      </c>
      <c r="M4931" s="40" t="str">
        <f t="shared" si="233"/>
        <v>台中市南區江川社區發展協會</v>
      </c>
    </row>
    <row r="4932" spans="1:13" ht="56.25">
      <c r="A4932" s="102" t="s">
        <v>4075</v>
      </c>
      <c r="B4932" s="102" t="s">
        <v>4084</v>
      </c>
      <c r="C4932" s="102" t="s">
        <v>3651</v>
      </c>
      <c r="D4932" s="102" t="s">
        <v>2795</v>
      </c>
      <c r="E4932" s="103">
        <v>108</v>
      </c>
      <c r="F4932" s="104" t="s">
        <v>44</v>
      </c>
      <c r="G4932" s="106"/>
      <c r="H4932" s="76" t="s">
        <v>1</v>
      </c>
      <c r="I4932" s="105"/>
      <c r="K4932" s="140" t="str">
        <f t="shared" ref="K4932:K4995" si="234">A4932</f>
        <v>社政業務-社會福利-推行老人福利-獎補助費-對國內團體之捐助</v>
      </c>
      <c r="L4932" s="140" t="str">
        <f t="shared" ref="L4932:L4995" si="235">B4932</f>
        <v>建立社區照顧關懷據點並設置巷弄長照站</v>
      </c>
      <c r="M4932" s="40" t="str">
        <f t="shared" ref="M4932:M4995" si="236">C4932</f>
        <v>台中市南區福順社區發展協會</v>
      </c>
    </row>
    <row r="4933" spans="1:13" ht="93.75">
      <c r="A4933" s="102" t="s">
        <v>4075</v>
      </c>
      <c r="B4933" s="102" t="s">
        <v>4243</v>
      </c>
      <c r="C4933" s="102" t="s">
        <v>3059</v>
      </c>
      <c r="D4933" s="102" t="s">
        <v>2795</v>
      </c>
      <c r="E4933" s="103">
        <v>823</v>
      </c>
      <c r="F4933" s="104" t="s">
        <v>44</v>
      </c>
      <c r="G4933" s="106"/>
      <c r="H4933" s="76" t="s">
        <v>1</v>
      </c>
      <c r="I4933" s="105"/>
      <c r="K4933" s="140" t="str">
        <f t="shared" si="234"/>
        <v>社政業務-社會福利-推行老人福利-獎補助費-對國內團體之捐助</v>
      </c>
      <c r="L4933" s="140" t="str">
        <f t="shared" si="235"/>
        <v>臺中市日間托老服務(長青快樂學堂)補助計畫暨建立社區照顧關懷據點並設置巷弄長照站</v>
      </c>
      <c r="M4933" s="40" t="str">
        <f t="shared" si="236"/>
        <v>財團法人天主教聖母聖心修女會</v>
      </c>
    </row>
    <row r="4934" spans="1:13" ht="56.25">
      <c r="A4934" s="102" t="s">
        <v>4075</v>
      </c>
      <c r="B4934" s="102" t="s">
        <v>4084</v>
      </c>
      <c r="C4934" s="102" t="s">
        <v>3651</v>
      </c>
      <c r="D4934" s="102" t="s">
        <v>2795</v>
      </c>
      <c r="E4934" s="103">
        <v>10</v>
      </c>
      <c r="F4934" s="104" t="s">
        <v>44</v>
      </c>
      <c r="G4934" s="106"/>
      <c r="H4934" s="76" t="s">
        <v>1</v>
      </c>
      <c r="I4934" s="105"/>
      <c r="K4934" s="140" t="str">
        <f t="shared" si="234"/>
        <v>社政業務-社會福利-推行老人福利-獎補助費-對國內團體之捐助</v>
      </c>
      <c r="L4934" s="140" t="str">
        <f t="shared" si="235"/>
        <v>建立社區照顧關懷據點並設置巷弄長照站</v>
      </c>
      <c r="M4934" s="40" t="str">
        <f t="shared" si="236"/>
        <v>台中市南區福順社區發展協會</v>
      </c>
    </row>
    <row r="4935" spans="1:13" ht="56.25">
      <c r="A4935" s="102" t="s">
        <v>4075</v>
      </c>
      <c r="B4935" s="102" t="s">
        <v>4084</v>
      </c>
      <c r="C4935" s="102" t="s">
        <v>3053</v>
      </c>
      <c r="D4935" s="102" t="s">
        <v>2795</v>
      </c>
      <c r="E4935" s="103">
        <v>108</v>
      </c>
      <c r="F4935" s="104" t="s">
        <v>44</v>
      </c>
      <c r="G4935" s="106"/>
      <c r="H4935" s="76" t="s">
        <v>1</v>
      </c>
      <c r="I4935" s="105"/>
      <c r="K4935" s="140" t="str">
        <f t="shared" si="234"/>
        <v>社政業務-社會福利-推行老人福利-獎補助費-對國內團體之捐助</v>
      </c>
      <c r="L4935" s="140" t="str">
        <f t="shared" si="235"/>
        <v>建立社區照顧關懷據點並設置巷弄長照站</v>
      </c>
      <c r="M4935" s="40" t="str">
        <f t="shared" si="236"/>
        <v>臺中市南區西川社區發展協會</v>
      </c>
    </row>
    <row r="4936" spans="1:13" ht="56.25">
      <c r="A4936" s="102" t="s">
        <v>4075</v>
      </c>
      <c r="B4936" s="102" t="s">
        <v>4084</v>
      </c>
      <c r="C4936" s="102" t="s">
        <v>3137</v>
      </c>
      <c r="D4936" s="102" t="s">
        <v>2795</v>
      </c>
      <c r="E4936" s="103">
        <v>323</v>
      </c>
      <c r="F4936" s="104" t="s">
        <v>44</v>
      </c>
      <c r="G4936" s="106"/>
      <c r="H4936" s="76" t="s">
        <v>1</v>
      </c>
      <c r="I4936" s="105"/>
      <c r="K4936" s="140" t="str">
        <f t="shared" si="234"/>
        <v>社政業務-社會福利-推行老人福利-獎補助費-對國內團體之捐助</v>
      </c>
      <c r="L4936" s="140" t="str">
        <f t="shared" si="235"/>
        <v>建立社區照顧關懷據點並設置巷弄長照站</v>
      </c>
      <c r="M4936" s="40" t="str">
        <f t="shared" si="236"/>
        <v>台中市南區平和社區發展協會</v>
      </c>
    </row>
    <row r="4937" spans="1:13" ht="56.25">
      <c r="A4937" s="102" t="s">
        <v>4075</v>
      </c>
      <c r="B4937" s="102" t="s">
        <v>4084</v>
      </c>
      <c r="C4937" s="102" t="s">
        <v>3137</v>
      </c>
      <c r="D4937" s="102" t="s">
        <v>2795</v>
      </c>
      <c r="E4937" s="103">
        <v>108</v>
      </c>
      <c r="F4937" s="104" t="s">
        <v>44</v>
      </c>
      <c r="G4937" s="106"/>
      <c r="H4937" s="76" t="s">
        <v>1</v>
      </c>
      <c r="I4937" s="105"/>
      <c r="K4937" s="140" t="str">
        <f t="shared" si="234"/>
        <v>社政業務-社會福利-推行老人福利-獎補助費-對國內團體之捐助</v>
      </c>
      <c r="L4937" s="140" t="str">
        <f t="shared" si="235"/>
        <v>建立社區照顧關懷據點並設置巷弄長照站</v>
      </c>
      <c r="M4937" s="40" t="str">
        <f t="shared" si="236"/>
        <v>台中市南區平和社區發展協會</v>
      </c>
    </row>
    <row r="4938" spans="1:13" ht="56.25">
      <c r="A4938" s="102" t="s">
        <v>4075</v>
      </c>
      <c r="B4938" s="102" t="s">
        <v>4084</v>
      </c>
      <c r="C4938" s="102" t="s">
        <v>3137</v>
      </c>
      <c r="D4938" s="102" t="s">
        <v>2795</v>
      </c>
      <c r="E4938" s="103">
        <v>30</v>
      </c>
      <c r="F4938" s="104" t="s">
        <v>44</v>
      </c>
      <c r="G4938" s="106"/>
      <c r="H4938" s="76" t="s">
        <v>1</v>
      </c>
      <c r="I4938" s="105"/>
      <c r="K4938" s="140" t="str">
        <f t="shared" si="234"/>
        <v>社政業務-社會福利-推行老人福利-獎補助費-對國內團體之捐助</v>
      </c>
      <c r="L4938" s="140" t="str">
        <f t="shared" si="235"/>
        <v>建立社區照顧關懷據點並設置巷弄長照站</v>
      </c>
      <c r="M4938" s="40" t="str">
        <f t="shared" si="236"/>
        <v>台中市南區平和社區發展協會</v>
      </c>
    </row>
    <row r="4939" spans="1:13" ht="112.5">
      <c r="A4939" s="102" t="s">
        <v>4075</v>
      </c>
      <c r="B4939" s="102" t="s">
        <v>4244</v>
      </c>
      <c r="C4939" s="102" t="s">
        <v>1780</v>
      </c>
      <c r="D4939" s="102" t="s">
        <v>2795</v>
      </c>
      <c r="E4939" s="103">
        <v>735</v>
      </c>
      <c r="F4939" s="104" t="s">
        <v>44</v>
      </c>
      <c r="G4939" s="106"/>
      <c r="H4939" s="76" t="s">
        <v>1</v>
      </c>
      <c r="I4939" s="105"/>
      <c r="K4939" s="140" t="str">
        <f t="shared" si="234"/>
        <v>社政業務-社會福利-推行老人福利-獎補助費-對國內團體之捐助</v>
      </c>
      <c r="L4939" s="140" t="str">
        <f t="shared" si="235"/>
        <v>臺中市政府社會局推動日間托老服務(長青快樂學堂)計畫暨建立社區照顧關懷據點並設置巷弄長照站</v>
      </c>
      <c r="M4939" s="40" t="str">
        <f t="shared" si="236"/>
        <v>財團法人弘道老人福利基金會</v>
      </c>
    </row>
    <row r="4940" spans="1:13" ht="56.25">
      <c r="A4940" s="102" t="s">
        <v>4075</v>
      </c>
      <c r="B4940" s="102" t="s">
        <v>4084</v>
      </c>
      <c r="C4940" s="102" t="s">
        <v>4225</v>
      </c>
      <c r="D4940" s="102" t="s">
        <v>2795</v>
      </c>
      <c r="E4940" s="103">
        <v>108</v>
      </c>
      <c r="F4940" s="104" t="s">
        <v>44</v>
      </c>
      <c r="G4940" s="106"/>
      <c r="H4940" s="76" t="s">
        <v>1</v>
      </c>
      <c r="I4940" s="105"/>
      <c r="K4940" s="140" t="str">
        <f t="shared" si="234"/>
        <v>社政業務-社會福利-推行老人福利-獎補助費-對國內團體之捐助</v>
      </c>
      <c r="L4940" s="140" t="str">
        <f t="shared" si="235"/>
        <v>建立社區照顧關懷據點並設置巷弄長照站</v>
      </c>
      <c r="M4940" s="40" t="str">
        <f t="shared" si="236"/>
        <v>社團法人臺中市回生關懷協會</v>
      </c>
    </row>
    <row r="4941" spans="1:13" ht="56.25">
      <c r="A4941" s="102" t="s">
        <v>4075</v>
      </c>
      <c r="B4941" s="102" t="s">
        <v>4084</v>
      </c>
      <c r="C4941" s="102" t="s">
        <v>512</v>
      </c>
      <c r="D4941" s="102" t="s">
        <v>2795</v>
      </c>
      <c r="E4941" s="103">
        <v>611</v>
      </c>
      <c r="F4941" s="104" t="s">
        <v>44</v>
      </c>
      <c r="G4941" s="106"/>
      <c r="H4941" s="76" t="s">
        <v>1</v>
      </c>
      <c r="I4941" s="105"/>
      <c r="K4941" s="140" t="str">
        <f t="shared" si="234"/>
        <v>社政業務-社會福利-推行老人福利-獎補助費-對國內團體之捐助</v>
      </c>
      <c r="L4941" s="140" t="str">
        <f t="shared" si="235"/>
        <v>建立社區照顧關懷據點並設置巷弄長照站</v>
      </c>
      <c r="M4941" s="40" t="str">
        <f t="shared" si="236"/>
        <v>臺中市清水區南社社區發展協會</v>
      </c>
    </row>
    <row r="4942" spans="1:13" ht="56.25">
      <c r="A4942" s="102" t="s">
        <v>4075</v>
      </c>
      <c r="B4942" s="102" t="s">
        <v>4084</v>
      </c>
      <c r="C4942" s="102" t="s">
        <v>461</v>
      </c>
      <c r="D4942" s="102" t="s">
        <v>2795</v>
      </c>
      <c r="E4942" s="103">
        <v>323</v>
      </c>
      <c r="F4942" s="104" t="s">
        <v>44</v>
      </c>
      <c r="G4942" s="106"/>
      <c r="H4942" s="76" t="s">
        <v>1</v>
      </c>
      <c r="I4942" s="105"/>
      <c r="K4942" s="140" t="str">
        <f t="shared" si="234"/>
        <v>社政業務-社會福利-推行老人福利-獎補助費-對國內團體之捐助</v>
      </c>
      <c r="L4942" s="140" t="str">
        <f t="shared" si="235"/>
        <v>建立社區照顧關懷據點並設置巷弄長照站</v>
      </c>
      <c r="M4942" s="40" t="str">
        <f t="shared" si="236"/>
        <v>臺中市清水老人會</v>
      </c>
    </row>
    <row r="4943" spans="1:13" ht="56.25">
      <c r="A4943" s="102" t="s">
        <v>4075</v>
      </c>
      <c r="B4943" s="102" t="s">
        <v>4084</v>
      </c>
      <c r="C4943" s="102" t="s">
        <v>3348</v>
      </c>
      <c r="D4943" s="102" t="s">
        <v>2795</v>
      </c>
      <c r="E4943" s="103">
        <v>323</v>
      </c>
      <c r="F4943" s="104" t="s">
        <v>44</v>
      </c>
      <c r="G4943" s="106"/>
      <c r="H4943" s="76" t="s">
        <v>1</v>
      </c>
      <c r="I4943" s="105"/>
      <c r="K4943" s="140" t="str">
        <f t="shared" si="234"/>
        <v>社政業務-社會福利-推行老人福利-獎補助費-對國內團體之捐助</v>
      </c>
      <c r="L4943" s="140" t="str">
        <f t="shared" si="235"/>
        <v>建立社區照顧關懷據點並設置巷弄長照站</v>
      </c>
      <c r="M4943" s="40" t="str">
        <f t="shared" si="236"/>
        <v>臺中市國姓里關懷協會</v>
      </c>
    </row>
    <row r="4944" spans="1:13" ht="56.25">
      <c r="A4944" s="102" t="s">
        <v>4075</v>
      </c>
      <c r="B4944" s="102" t="s">
        <v>4084</v>
      </c>
      <c r="C4944" s="102" t="s">
        <v>2432</v>
      </c>
      <c r="D4944" s="102" t="s">
        <v>2795</v>
      </c>
      <c r="E4944" s="103">
        <v>323</v>
      </c>
      <c r="F4944" s="104" t="s">
        <v>44</v>
      </c>
      <c r="G4944" s="106"/>
      <c r="H4944" s="76" t="s">
        <v>1</v>
      </c>
      <c r="I4944" s="105"/>
      <c r="K4944" s="140" t="str">
        <f t="shared" si="234"/>
        <v>社政業務-社會福利-推行老人福利-獎補助費-對國內團體之捐助</v>
      </c>
      <c r="L4944" s="140" t="str">
        <f t="shared" si="235"/>
        <v>建立社區照顧關懷據點並設置巷弄長照站</v>
      </c>
      <c r="M4944" s="40" t="str">
        <f t="shared" si="236"/>
        <v>臺中市大安區頂安社區發展協會</v>
      </c>
    </row>
    <row r="4945" spans="1:13" ht="56.25">
      <c r="A4945" s="102" t="s">
        <v>4075</v>
      </c>
      <c r="B4945" s="102" t="s">
        <v>4084</v>
      </c>
      <c r="C4945" s="102" t="s">
        <v>2432</v>
      </c>
      <c r="D4945" s="102" t="s">
        <v>2795</v>
      </c>
      <c r="E4945" s="103">
        <v>36</v>
      </c>
      <c r="F4945" s="104" t="s">
        <v>44</v>
      </c>
      <c r="G4945" s="106"/>
      <c r="H4945" s="76" t="s">
        <v>1</v>
      </c>
      <c r="I4945" s="105"/>
      <c r="K4945" s="140" t="str">
        <f t="shared" si="234"/>
        <v>社政業務-社會福利-推行老人福利-獎補助費-對國內團體之捐助</v>
      </c>
      <c r="L4945" s="140" t="str">
        <f t="shared" si="235"/>
        <v>建立社區照顧關懷據點並設置巷弄長照站</v>
      </c>
      <c r="M4945" s="40" t="str">
        <f t="shared" si="236"/>
        <v>臺中市大安區頂安社區發展協會</v>
      </c>
    </row>
    <row r="4946" spans="1:13" ht="56.25">
      <c r="A4946" s="102" t="s">
        <v>4075</v>
      </c>
      <c r="B4946" s="102" t="s">
        <v>4084</v>
      </c>
      <c r="C4946" s="102" t="s">
        <v>3618</v>
      </c>
      <c r="D4946" s="102" t="s">
        <v>2795</v>
      </c>
      <c r="E4946" s="103">
        <v>323</v>
      </c>
      <c r="F4946" s="104" t="s">
        <v>44</v>
      </c>
      <c r="G4946" s="106"/>
      <c r="H4946" s="76" t="s">
        <v>1</v>
      </c>
      <c r="I4946" s="105"/>
      <c r="K4946" s="140" t="str">
        <f t="shared" si="234"/>
        <v>社政業務-社會福利-推行老人福利-獎補助費-對國內團體之捐助</v>
      </c>
      <c r="L4946" s="140" t="str">
        <f t="shared" si="235"/>
        <v>建立社區照顧關懷據點並設置巷弄長照站</v>
      </c>
      <c r="M4946" s="40" t="str">
        <f t="shared" si="236"/>
        <v>臺中市樂活銀髮族交流協會</v>
      </c>
    </row>
    <row r="4947" spans="1:13" ht="56.25">
      <c r="A4947" s="102" t="s">
        <v>4075</v>
      </c>
      <c r="B4947" s="102" t="s">
        <v>4084</v>
      </c>
      <c r="C4947" s="102" t="s">
        <v>3163</v>
      </c>
      <c r="D4947" s="102" t="s">
        <v>2795</v>
      </c>
      <c r="E4947" s="103">
        <v>323</v>
      </c>
      <c r="F4947" s="104" t="s">
        <v>44</v>
      </c>
      <c r="G4947" s="106"/>
      <c r="H4947" s="76" t="s">
        <v>1</v>
      </c>
      <c r="I4947" s="105"/>
      <c r="K4947" s="140" t="str">
        <f t="shared" si="234"/>
        <v>社政業務-社會福利-推行老人福利-獎補助費-對國內團體之捐助</v>
      </c>
      <c r="L4947" s="140" t="str">
        <f t="shared" si="235"/>
        <v>建立社區照顧關懷據點並設置巷弄長照站</v>
      </c>
      <c r="M4947" s="40" t="str">
        <f t="shared" si="236"/>
        <v>財團法人伽耶山基金會</v>
      </c>
    </row>
    <row r="4948" spans="1:13" ht="56.25">
      <c r="A4948" s="102" t="s">
        <v>4075</v>
      </c>
      <c r="B4948" s="102" t="s">
        <v>4084</v>
      </c>
      <c r="C4948" s="102" t="s">
        <v>3709</v>
      </c>
      <c r="D4948" s="102" t="s">
        <v>2795</v>
      </c>
      <c r="E4948" s="103">
        <v>36</v>
      </c>
      <c r="F4948" s="104" t="s">
        <v>44</v>
      </c>
      <c r="G4948" s="106"/>
      <c r="H4948" s="76" t="s">
        <v>1</v>
      </c>
      <c r="I4948" s="105"/>
      <c r="K4948" s="140" t="str">
        <f t="shared" si="234"/>
        <v>社政業務-社會福利-推行老人福利-獎補助費-對國內團體之捐助</v>
      </c>
      <c r="L4948" s="140" t="str">
        <f t="shared" si="235"/>
        <v>建立社區照顧關懷據點並設置巷弄長照站</v>
      </c>
      <c r="M4948" s="40" t="str">
        <f t="shared" si="236"/>
        <v>社團法人台中市活出美好關懷協會</v>
      </c>
    </row>
    <row r="4949" spans="1:13" ht="56.25">
      <c r="A4949" s="102" t="s">
        <v>4075</v>
      </c>
      <c r="B4949" s="102" t="s">
        <v>4090</v>
      </c>
      <c r="C4949" s="102" t="s">
        <v>2906</v>
      </c>
      <c r="D4949" s="102" t="s">
        <v>2795</v>
      </c>
      <c r="E4949" s="103">
        <v>224</v>
      </c>
      <c r="F4949" s="104" t="s">
        <v>44</v>
      </c>
      <c r="G4949" s="106"/>
      <c r="H4949" s="76" t="s">
        <v>1</v>
      </c>
      <c r="I4949" s="105"/>
      <c r="K4949" s="140" t="str">
        <f t="shared" si="234"/>
        <v>社政業務-社會福利-推行老人福利-獎補助費-對國內團體之捐助</v>
      </c>
      <c r="L4949" s="140" t="str">
        <f t="shared" si="235"/>
        <v>建立社區照顧關懷據點</v>
      </c>
      <c r="M4949" s="40" t="str">
        <f t="shared" si="236"/>
        <v>財團法人臺中市私立永耕社會福利基金會</v>
      </c>
    </row>
    <row r="4950" spans="1:13" ht="56.25">
      <c r="A4950" s="102" t="s">
        <v>4075</v>
      </c>
      <c r="B4950" s="102" t="s">
        <v>4090</v>
      </c>
      <c r="C4950" s="102" t="s">
        <v>4245</v>
      </c>
      <c r="D4950" s="102" t="s">
        <v>2795</v>
      </c>
      <c r="E4950" s="103">
        <v>224</v>
      </c>
      <c r="F4950" s="104" t="s">
        <v>44</v>
      </c>
      <c r="G4950" s="106"/>
      <c r="H4950" s="76" t="s">
        <v>1</v>
      </c>
      <c r="I4950" s="105"/>
      <c r="K4950" s="140" t="str">
        <f t="shared" si="234"/>
        <v>社政業務-社會福利-推行老人福利-獎補助費-對國內團體之捐助</v>
      </c>
      <c r="L4950" s="140" t="str">
        <f t="shared" si="235"/>
        <v>建立社區照顧關懷據點</v>
      </c>
      <c r="M4950" s="40" t="str">
        <f t="shared" si="236"/>
        <v>台中市南區工學社區發展協會</v>
      </c>
    </row>
    <row r="4951" spans="1:13" ht="56.25">
      <c r="A4951" s="102" t="s">
        <v>4075</v>
      </c>
      <c r="B4951" s="102" t="s">
        <v>4090</v>
      </c>
      <c r="C4951" s="102" t="s">
        <v>3524</v>
      </c>
      <c r="D4951" s="102" t="s">
        <v>2795</v>
      </c>
      <c r="E4951" s="103">
        <v>224</v>
      </c>
      <c r="F4951" s="104" t="s">
        <v>44</v>
      </c>
      <c r="G4951" s="106"/>
      <c r="H4951" s="76" t="s">
        <v>1</v>
      </c>
      <c r="I4951" s="105"/>
      <c r="K4951" s="140" t="str">
        <f t="shared" si="234"/>
        <v>社政業務-社會福利-推行老人福利-獎補助費-對國內團體之捐助</v>
      </c>
      <c r="L4951" s="140" t="str">
        <f t="shared" si="235"/>
        <v>建立社區照顧關懷據點</v>
      </c>
      <c r="M4951" s="40" t="str">
        <f t="shared" si="236"/>
        <v>台中市南區崇倫社區發展協會</v>
      </c>
    </row>
    <row r="4952" spans="1:13" ht="56.25">
      <c r="A4952" s="102" t="s">
        <v>4075</v>
      </c>
      <c r="B4952" s="102" t="s">
        <v>4090</v>
      </c>
      <c r="C4952" s="102" t="s">
        <v>4246</v>
      </c>
      <c r="D4952" s="102" t="s">
        <v>2795</v>
      </c>
      <c r="E4952" s="103">
        <v>224</v>
      </c>
      <c r="F4952" s="104" t="s">
        <v>44</v>
      </c>
      <c r="G4952" s="106"/>
      <c r="H4952" s="76" t="s">
        <v>1</v>
      </c>
      <c r="I4952" s="105"/>
      <c r="K4952" s="140" t="str">
        <f t="shared" si="234"/>
        <v>社政業務-社會福利-推行老人福利-獎補助費-對國內團體之捐助</v>
      </c>
      <c r="L4952" s="140" t="str">
        <f t="shared" si="235"/>
        <v>建立社區照顧關懷據點</v>
      </c>
      <c r="M4952" s="40" t="str">
        <f t="shared" si="236"/>
        <v>臺中市南區藍興堡發展協會</v>
      </c>
    </row>
    <row r="4953" spans="1:13" ht="56.25">
      <c r="A4953" s="102" t="s">
        <v>4075</v>
      </c>
      <c r="B4953" s="102" t="s">
        <v>4090</v>
      </c>
      <c r="C4953" s="102" t="s">
        <v>4247</v>
      </c>
      <c r="D4953" s="102" t="s">
        <v>2795</v>
      </c>
      <c r="E4953" s="103">
        <v>224</v>
      </c>
      <c r="F4953" s="104" t="s">
        <v>44</v>
      </c>
      <c r="G4953" s="106"/>
      <c r="H4953" s="76" t="s">
        <v>1</v>
      </c>
      <c r="I4953" s="105"/>
      <c r="K4953" s="140" t="str">
        <f t="shared" si="234"/>
        <v>社政業務-社會福利-推行老人福利-獎補助費-對國內團體之捐助</v>
      </c>
      <c r="L4953" s="140" t="str">
        <f t="shared" si="235"/>
        <v>建立社區照顧關懷據點</v>
      </c>
      <c r="M4953" s="40" t="str">
        <f t="shared" si="236"/>
        <v>台中市南區和平社區發展協會</v>
      </c>
    </row>
    <row r="4954" spans="1:13" ht="56.25">
      <c r="A4954" s="102" t="s">
        <v>4075</v>
      </c>
      <c r="B4954" s="102" t="s">
        <v>4084</v>
      </c>
      <c r="C4954" s="102" t="s">
        <v>3043</v>
      </c>
      <c r="D4954" s="102" t="s">
        <v>2795</v>
      </c>
      <c r="E4954" s="103">
        <v>323</v>
      </c>
      <c r="F4954" s="104" t="s">
        <v>44</v>
      </c>
      <c r="G4954" s="106"/>
      <c r="H4954" s="76" t="s">
        <v>1</v>
      </c>
      <c r="I4954" s="105"/>
      <c r="K4954" s="140" t="str">
        <f t="shared" si="234"/>
        <v>社政業務-社會福利-推行老人福利-獎補助費-對國內團體之捐助</v>
      </c>
      <c r="L4954" s="140" t="str">
        <f t="shared" si="235"/>
        <v>建立社區照顧關懷據點並設置巷弄長照站</v>
      </c>
      <c r="M4954" s="40" t="str">
        <f t="shared" si="236"/>
        <v>社團法人臺中市大雅區橫山社區發展協會</v>
      </c>
    </row>
    <row r="4955" spans="1:13" ht="56.25">
      <c r="A4955" s="102" t="s">
        <v>4075</v>
      </c>
      <c r="B4955" s="102" t="s">
        <v>4084</v>
      </c>
      <c r="C4955" s="102" t="s">
        <v>4178</v>
      </c>
      <c r="D4955" s="102" t="s">
        <v>2795</v>
      </c>
      <c r="E4955" s="103">
        <v>323</v>
      </c>
      <c r="F4955" s="104" t="s">
        <v>44</v>
      </c>
      <c r="G4955" s="106"/>
      <c r="H4955" s="76" t="s">
        <v>1</v>
      </c>
      <c r="I4955" s="105"/>
      <c r="K4955" s="140" t="str">
        <f t="shared" si="234"/>
        <v>社政業務-社會福利-推行老人福利-獎補助費-對國內團體之捐助</v>
      </c>
      <c r="L4955" s="140" t="str">
        <f t="shared" si="235"/>
        <v>建立社區照顧關懷據點並設置巷弄長照站</v>
      </c>
      <c r="M4955" s="40" t="str">
        <f t="shared" si="236"/>
        <v>臺中市大雅區文雅社區發展協會</v>
      </c>
    </row>
    <row r="4956" spans="1:13" ht="56.25">
      <c r="A4956" s="102" t="s">
        <v>4075</v>
      </c>
      <c r="B4956" s="102" t="s">
        <v>4090</v>
      </c>
      <c r="C4956" s="102" t="s">
        <v>3089</v>
      </c>
      <c r="D4956" s="102" t="s">
        <v>2795</v>
      </c>
      <c r="E4956" s="103">
        <v>224</v>
      </c>
      <c r="F4956" s="104" t="s">
        <v>44</v>
      </c>
      <c r="G4956" s="106"/>
      <c r="H4956" s="76" t="s">
        <v>1</v>
      </c>
      <c r="I4956" s="105"/>
      <c r="K4956" s="140" t="str">
        <f t="shared" si="234"/>
        <v>社政業務-社會福利-推行老人福利-獎補助費-對國內團體之捐助</v>
      </c>
      <c r="L4956" s="140" t="str">
        <f t="shared" si="235"/>
        <v>建立社區照顧關懷據點</v>
      </c>
      <c r="M4956" s="40" t="str">
        <f t="shared" si="236"/>
        <v>臺中市大里區塗城社區發展協會</v>
      </c>
    </row>
    <row r="4957" spans="1:13" ht="56.25">
      <c r="A4957" s="102" t="s">
        <v>4075</v>
      </c>
      <c r="B4957" s="102" t="s">
        <v>4090</v>
      </c>
      <c r="C4957" s="102" t="s">
        <v>4248</v>
      </c>
      <c r="D4957" s="102" t="s">
        <v>2795</v>
      </c>
      <c r="E4957" s="103">
        <v>20</v>
      </c>
      <c r="F4957" s="104" t="s">
        <v>44</v>
      </c>
      <c r="G4957" s="106"/>
      <c r="H4957" s="76" t="s">
        <v>1</v>
      </c>
      <c r="I4957" s="105"/>
      <c r="K4957" s="140" t="str">
        <f t="shared" si="234"/>
        <v>社政業務-社會福利-推行老人福利-獎補助費-對國內團體之捐助</v>
      </c>
      <c r="L4957" s="140" t="str">
        <f t="shared" si="235"/>
        <v>建立社區照顧關懷據點</v>
      </c>
      <c r="M4957" s="40" t="str">
        <f t="shared" si="236"/>
        <v>臺中市草湖長青關懷協會</v>
      </c>
    </row>
    <row r="4958" spans="1:13" ht="56.25">
      <c r="A4958" s="102" t="s">
        <v>4075</v>
      </c>
      <c r="B4958" s="102" t="s">
        <v>4084</v>
      </c>
      <c r="C4958" s="102" t="s">
        <v>4230</v>
      </c>
      <c r="D4958" s="102" t="s">
        <v>2795</v>
      </c>
      <c r="E4958" s="103">
        <v>323</v>
      </c>
      <c r="F4958" s="104" t="s">
        <v>44</v>
      </c>
      <c r="G4958" s="106"/>
      <c r="H4958" s="76" t="s">
        <v>1</v>
      </c>
      <c r="I4958" s="105"/>
      <c r="K4958" s="140" t="str">
        <f t="shared" si="234"/>
        <v>社政業務-社會福利-推行老人福利-獎補助費-對國內團體之捐助</v>
      </c>
      <c r="L4958" s="140" t="str">
        <f t="shared" si="235"/>
        <v>建立社區照顧關懷據點並設置巷弄長照站</v>
      </c>
      <c r="M4958" s="40" t="str">
        <f t="shared" si="236"/>
        <v>財團法人基督教中華聖潔會</v>
      </c>
    </row>
    <row r="4959" spans="1:13" ht="56.25">
      <c r="A4959" s="102" t="s">
        <v>4075</v>
      </c>
      <c r="B4959" s="102" t="s">
        <v>4084</v>
      </c>
      <c r="C4959" s="102" t="s">
        <v>3131</v>
      </c>
      <c r="D4959" s="102" t="s">
        <v>2795</v>
      </c>
      <c r="E4959" s="103">
        <v>13</v>
      </c>
      <c r="F4959" s="104" t="s">
        <v>44</v>
      </c>
      <c r="G4959" s="106"/>
      <c r="H4959" s="76" t="s">
        <v>1</v>
      </c>
      <c r="I4959" s="105"/>
      <c r="K4959" s="140" t="str">
        <f t="shared" si="234"/>
        <v>社政業務-社會福利-推行老人福利-獎補助費-對國內團體之捐助</v>
      </c>
      <c r="L4959" s="140" t="str">
        <f t="shared" si="235"/>
        <v>建立社區照顧關懷據點並設置巷弄長照站</v>
      </c>
      <c r="M4959" s="40" t="str">
        <f t="shared" si="236"/>
        <v>臺中市豐原區南村里愛護您關照協會謝見忠</v>
      </c>
    </row>
    <row r="4960" spans="1:13" ht="56.25">
      <c r="A4960" s="102" t="s">
        <v>4075</v>
      </c>
      <c r="B4960" s="102" t="s">
        <v>4249</v>
      </c>
      <c r="C4960" s="102" t="s">
        <v>4250</v>
      </c>
      <c r="D4960" s="102" t="s">
        <v>2795</v>
      </c>
      <c r="E4960" s="103">
        <v>8</v>
      </c>
      <c r="F4960" s="104" t="s">
        <v>44</v>
      </c>
      <c r="G4960" s="106"/>
      <c r="H4960" s="76" t="s">
        <v>1</v>
      </c>
      <c r="I4960" s="105"/>
      <c r="K4960" s="140" t="str">
        <f t="shared" si="234"/>
        <v>社政業務-社會福利-推行老人福利-獎補助費-對國內團體之捐助</v>
      </c>
      <c r="L4960" s="140" t="str">
        <f t="shared" si="235"/>
        <v>建立社區照顧關懷據點之充實設施設備</v>
      </c>
      <c r="M4960" s="40" t="str">
        <f t="shared" si="236"/>
        <v>臺中市西區平和社區發展協會張洪惠雪</v>
      </c>
    </row>
    <row r="4961" spans="1:13" ht="75">
      <c r="A4961" s="102" t="s">
        <v>4075</v>
      </c>
      <c r="B4961" s="102" t="s">
        <v>4221</v>
      </c>
      <c r="C4961" s="102" t="s">
        <v>4248</v>
      </c>
      <c r="D4961" s="102" t="s">
        <v>2795</v>
      </c>
      <c r="E4961" s="103">
        <v>180</v>
      </c>
      <c r="F4961" s="104" t="s">
        <v>44</v>
      </c>
      <c r="G4961" s="106"/>
      <c r="H4961" s="76" t="s">
        <v>1</v>
      </c>
      <c r="I4961" s="105"/>
      <c r="K4961" s="140" t="str">
        <f t="shared" si="234"/>
        <v>社政業務-社會福利-推行老人福利-獎補助費-對國內團體之捐助</v>
      </c>
      <c r="L4961" s="140" t="str">
        <f t="shared" si="235"/>
        <v>社區照顧關懷據點整合性補助計畫之「據點租金水電費用補助」</v>
      </c>
      <c r="M4961" s="40" t="str">
        <f t="shared" si="236"/>
        <v>臺中市草湖長青關懷協會</v>
      </c>
    </row>
    <row r="4962" spans="1:13" ht="56.25">
      <c r="A4962" s="102" t="s">
        <v>4075</v>
      </c>
      <c r="B4962" s="102" t="s">
        <v>4084</v>
      </c>
      <c r="C4962" s="102" t="s">
        <v>3643</v>
      </c>
      <c r="D4962" s="102" t="s">
        <v>2795</v>
      </c>
      <c r="E4962" s="103">
        <v>4</v>
      </c>
      <c r="F4962" s="104" t="s">
        <v>44</v>
      </c>
      <c r="G4962" s="106"/>
      <c r="H4962" s="76" t="s">
        <v>1</v>
      </c>
      <c r="I4962" s="105"/>
      <c r="K4962" s="140" t="str">
        <f t="shared" si="234"/>
        <v>社政業務-社會福利-推行老人福利-獎補助費-對國內團體之捐助</v>
      </c>
      <c r="L4962" s="140" t="str">
        <f t="shared" si="235"/>
        <v>建立社區照顧關懷據點並設置巷弄長照站</v>
      </c>
      <c r="M4962" s="40" t="str">
        <f t="shared" si="236"/>
        <v>臺中市和平區和平社區發展協會陳奕正</v>
      </c>
    </row>
    <row r="4963" spans="1:13" ht="56.25">
      <c r="A4963" s="102" t="s">
        <v>4075</v>
      </c>
      <c r="B4963" s="102" t="s">
        <v>4090</v>
      </c>
      <c r="C4963" s="102" t="s">
        <v>3636</v>
      </c>
      <c r="D4963" s="102" t="s">
        <v>2795</v>
      </c>
      <c r="E4963" s="103">
        <v>224</v>
      </c>
      <c r="F4963" s="104" t="s">
        <v>44</v>
      </c>
      <c r="G4963" s="106"/>
      <c r="H4963" s="76" t="s">
        <v>1</v>
      </c>
      <c r="I4963" s="105"/>
      <c r="K4963" s="140" t="str">
        <f t="shared" si="234"/>
        <v>社政業務-社會福利-推行老人福利-獎補助費-對國內團體之捐助</v>
      </c>
      <c r="L4963" s="140" t="str">
        <f t="shared" si="235"/>
        <v>建立社區照顧關懷據點</v>
      </c>
      <c r="M4963" s="40" t="str">
        <f t="shared" si="236"/>
        <v>臺中市大甲區德化社區發展協會</v>
      </c>
    </row>
    <row r="4964" spans="1:13" ht="56.25">
      <c r="A4964" s="102" t="s">
        <v>4075</v>
      </c>
      <c r="B4964" s="102" t="s">
        <v>4084</v>
      </c>
      <c r="C4964" s="102" t="s">
        <v>784</v>
      </c>
      <c r="D4964" s="102" t="s">
        <v>2795</v>
      </c>
      <c r="E4964" s="103">
        <v>304</v>
      </c>
      <c r="F4964" s="104" t="s">
        <v>44</v>
      </c>
      <c r="G4964" s="106"/>
      <c r="H4964" s="76" t="s">
        <v>1</v>
      </c>
      <c r="I4964" s="105"/>
      <c r="K4964" s="140" t="str">
        <f t="shared" si="234"/>
        <v>社政業務-社會福利-推行老人福利-獎補助費-對國內團體之捐助</v>
      </c>
      <c r="L4964" s="140" t="str">
        <f t="shared" si="235"/>
        <v>建立社區照顧關懷據點並設置巷弄長照站</v>
      </c>
      <c r="M4964" s="40" t="str">
        <f t="shared" si="236"/>
        <v>臺中市大甲區日南社區發展協會</v>
      </c>
    </row>
    <row r="4965" spans="1:13" ht="56.25">
      <c r="A4965" s="102" t="s">
        <v>4075</v>
      </c>
      <c r="B4965" s="102" t="s">
        <v>4084</v>
      </c>
      <c r="C4965" s="102" t="s">
        <v>3632</v>
      </c>
      <c r="D4965" s="102" t="s">
        <v>2795</v>
      </c>
      <c r="E4965" s="103">
        <v>321</v>
      </c>
      <c r="F4965" s="104" t="s">
        <v>44</v>
      </c>
      <c r="G4965" s="106"/>
      <c r="H4965" s="76" t="s">
        <v>1</v>
      </c>
      <c r="I4965" s="105"/>
      <c r="K4965" s="140" t="str">
        <f t="shared" si="234"/>
        <v>社政業務-社會福利-推行老人福利-獎補助費-對國內團體之捐助</v>
      </c>
      <c r="L4965" s="140" t="str">
        <f t="shared" si="235"/>
        <v>建立社區照顧關懷據點並設置巷弄長照站</v>
      </c>
      <c r="M4965" s="40" t="str">
        <f t="shared" si="236"/>
        <v>臺中市外埔區永豐社區發展協會</v>
      </c>
    </row>
    <row r="4966" spans="1:13" ht="56.25">
      <c r="A4966" s="102" t="s">
        <v>4075</v>
      </c>
      <c r="B4966" s="102" t="s">
        <v>4084</v>
      </c>
      <c r="C4966" s="102" t="s">
        <v>3092</v>
      </c>
      <c r="D4966" s="102" t="s">
        <v>2795</v>
      </c>
      <c r="E4966" s="103">
        <v>86</v>
      </c>
      <c r="F4966" s="104" t="s">
        <v>44</v>
      </c>
      <c r="G4966" s="106"/>
      <c r="H4966" s="76" t="s">
        <v>1</v>
      </c>
      <c r="I4966" s="105"/>
      <c r="K4966" s="140" t="str">
        <f t="shared" si="234"/>
        <v>社政業務-社會福利-推行老人福利-獎補助費-對國內團體之捐助</v>
      </c>
      <c r="L4966" s="140" t="str">
        <f t="shared" si="235"/>
        <v>建立社區照顧關懷據點並設置巷弄長照站</v>
      </c>
      <c r="M4966" s="40" t="str">
        <f t="shared" si="236"/>
        <v>財團法人台中市私立甘霖社會福利慈善事業基金會</v>
      </c>
    </row>
    <row r="4967" spans="1:13" ht="56.25">
      <c r="A4967" s="102" t="s">
        <v>4075</v>
      </c>
      <c r="B4967" s="102" t="s">
        <v>4084</v>
      </c>
      <c r="C4967" s="102" t="s">
        <v>3523</v>
      </c>
      <c r="D4967" s="102" t="s">
        <v>2795</v>
      </c>
      <c r="E4967" s="103">
        <v>323</v>
      </c>
      <c r="F4967" s="104" t="s">
        <v>44</v>
      </c>
      <c r="G4967" s="106"/>
      <c r="H4967" s="76" t="s">
        <v>1</v>
      </c>
      <c r="I4967" s="105"/>
      <c r="K4967" s="140" t="str">
        <f t="shared" si="234"/>
        <v>社政業務-社會福利-推行老人福利-獎補助費-對國內團體之捐助</v>
      </c>
      <c r="L4967" s="140" t="str">
        <f t="shared" si="235"/>
        <v>建立社區照顧關懷據點並設置巷弄長照站</v>
      </c>
      <c r="M4967" s="40" t="str">
        <f t="shared" si="236"/>
        <v>臺中市沙鹿區洛泉社區發展協會</v>
      </c>
    </row>
    <row r="4968" spans="1:13" ht="56.25">
      <c r="A4968" s="102" t="s">
        <v>4075</v>
      </c>
      <c r="B4968" s="102" t="s">
        <v>4084</v>
      </c>
      <c r="C4968" s="102" t="s">
        <v>3196</v>
      </c>
      <c r="D4968" s="102" t="s">
        <v>2795</v>
      </c>
      <c r="E4968" s="103">
        <v>439</v>
      </c>
      <c r="F4968" s="104" t="s">
        <v>44</v>
      </c>
      <c r="G4968" s="106"/>
      <c r="H4968" s="76" t="s">
        <v>1</v>
      </c>
      <c r="I4968" s="105"/>
      <c r="K4968" s="140" t="str">
        <f t="shared" si="234"/>
        <v>社政業務-社會福利-推行老人福利-獎補助費-對國內團體之捐助</v>
      </c>
      <c r="L4968" s="140" t="str">
        <f t="shared" si="235"/>
        <v>建立社區照顧關懷據點並設置巷弄長照站</v>
      </c>
      <c r="M4968" s="40" t="str">
        <f t="shared" si="236"/>
        <v>社團法人台灣優質生命協會</v>
      </c>
    </row>
    <row r="4969" spans="1:13" ht="56.25">
      <c r="A4969" s="102" t="s">
        <v>4075</v>
      </c>
      <c r="B4969" s="102" t="s">
        <v>4208</v>
      </c>
      <c r="C4969" s="102" t="s">
        <v>3059</v>
      </c>
      <c r="D4969" s="102" t="s">
        <v>2795</v>
      </c>
      <c r="E4969" s="103">
        <v>18</v>
      </c>
      <c r="F4969" s="104" t="s">
        <v>44</v>
      </c>
      <c r="G4969" s="106"/>
      <c r="H4969" s="76" t="s">
        <v>1</v>
      </c>
      <c r="I4969" s="105"/>
      <c r="K4969" s="140" t="str">
        <f t="shared" si="234"/>
        <v>社政業務-社會福利-推行老人福利-獎補助費-對國內團體之捐助</v>
      </c>
      <c r="L4969" s="140" t="str">
        <f t="shared" si="235"/>
        <v>獨居老人關懷訪視服務計畫</v>
      </c>
      <c r="M4969" s="40" t="str">
        <f t="shared" si="236"/>
        <v>財團法人天主教聖母聖心修女會</v>
      </c>
    </row>
    <row r="4970" spans="1:13" ht="56.25">
      <c r="A4970" s="102" t="s">
        <v>4075</v>
      </c>
      <c r="B4970" s="102" t="s">
        <v>4208</v>
      </c>
      <c r="C4970" s="102" t="s">
        <v>3607</v>
      </c>
      <c r="D4970" s="102" t="s">
        <v>2795</v>
      </c>
      <c r="E4970" s="103">
        <v>4</v>
      </c>
      <c r="F4970" s="104" t="s">
        <v>44</v>
      </c>
      <c r="G4970" s="106"/>
      <c r="H4970" s="76" t="s">
        <v>1</v>
      </c>
      <c r="I4970" s="105"/>
      <c r="K4970" s="140" t="str">
        <f t="shared" si="234"/>
        <v>社政業務-社會福利-推行老人福利-獎補助費-對國內團體之捐助</v>
      </c>
      <c r="L4970" s="140" t="str">
        <f t="shared" si="235"/>
        <v>獨居老人關懷訪視服務計畫</v>
      </c>
      <c r="M4970" s="40" t="str">
        <f t="shared" si="236"/>
        <v>臺中市神岡區神岡社區發展協會關懷據點</v>
      </c>
    </row>
    <row r="4971" spans="1:13" ht="56.25">
      <c r="A4971" s="102" t="s">
        <v>4075</v>
      </c>
      <c r="B4971" s="102" t="s">
        <v>4208</v>
      </c>
      <c r="C4971" s="102" t="s">
        <v>3061</v>
      </c>
      <c r="D4971" s="102" t="s">
        <v>2795</v>
      </c>
      <c r="E4971" s="103">
        <v>329</v>
      </c>
      <c r="F4971" s="104" t="s">
        <v>44</v>
      </c>
      <c r="G4971" s="106"/>
      <c r="H4971" s="76" t="s">
        <v>1</v>
      </c>
      <c r="I4971" s="105"/>
      <c r="K4971" s="140" t="str">
        <f t="shared" si="234"/>
        <v>社政業務-社會福利-推行老人福利-獎補助費-對國內團體之捐助</v>
      </c>
      <c r="L4971" s="140" t="str">
        <f t="shared" si="235"/>
        <v>獨居老人關懷訪視服務計畫</v>
      </c>
      <c r="M4971" s="40" t="str">
        <f t="shared" si="236"/>
        <v>財團法人全成社會福利基金會</v>
      </c>
    </row>
    <row r="4972" spans="1:13" ht="56.25">
      <c r="A4972" s="102" t="s">
        <v>4075</v>
      </c>
      <c r="B4972" s="102" t="s">
        <v>4208</v>
      </c>
      <c r="C4972" s="102" t="s">
        <v>2804</v>
      </c>
      <c r="D4972" s="102" t="s">
        <v>2795</v>
      </c>
      <c r="E4972" s="103">
        <v>32</v>
      </c>
      <c r="F4972" s="104" t="s">
        <v>44</v>
      </c>
      <c r="G4972" s="106"/>
      <c r="H4972" s="76" t="s">
        <v>1</v>
      </c>
      <c r="I4972" s="105"/>
      <c r="K4972" s="140" t="str">
        <f t="shared" si="234"/>
        <v>社政業務-社會福利-推行老人福利-獎補助費-對國內團體之捐助</v>
      </c>
      <c r="L4972" s="140" t="str">
        <f t="shared" si="235"/>
        <v>獨居老人關懷訪視服務計畫</v>
      </c>
      <c r="M4972" s="40" t="str">
        <f t="shared" si="236"/>
        <v>財團法人臺灣省私立永信社會福利基金會</v>
      </c>
    </row>
    <row r="4973" spans="1:13" ht="56.25">
      <c r="A4973" s="102" t="s">
        <v>4075</v>
      </c>
      <c r="B4973" s="102" t="s">
        <v>4208</v>
      </c>
      <c r="C4973" s="102" t="s">
        <v>3092</v>
      </c>
      <c r="D4973" s="102" t="s">
        <v>2795</v>
      </c>
      <c r="E4973" s="65">
        <v>5</v>
      </c>
      <c r="F4973" s="104" t="s">
        <v>44</v>
      </c>
      <c r="G4973" s="106"/>
      <c r="H4973" s="76" t="s">
        <v>1</v>
      </c>
      <c r="I4973" s="105"/>
      <c r="K4973" s="140" t="str">
        <f t="shared" si="234"/>
        <v>社政業務-社會福利-推行老人福利-獎補助費-對國內團體之捐助</v>
      </c>
      <c r="L4973" s="140" t="str">
        <f t="shared" si="235"/>
        <v>獨居老人關懷訪視服務計畫</v>
      </c>
      <c r="M4973" s="40" t="str">
        <f t="shared" si="236"/>
        <v>財團法人台中市私立甘霖社會福利慈善事業基金會</v>
      </c>
    </row>
    <row r="4974" spans="1:13" ht="56.25">
      <c r="A4974" s="102" t="s">
        <v>4075</v>
      </c>
      <c r="B4974" s="102" t="s">
        <v>4208</v>
      </c>
      <c r="C4974" s="102" t="s">
        <v>3253</v>
      </c>
      <c r="D4974" s="102" t="s">
        <v>2795</v>
      </c>
      <c r="E4974" s="103">
        <v>4</v>
      </c>
      <c r="F4974" s="104" t="s">
        <v>44</v>
      </c>
      <c r="G4974" s="106"/>
      <c r="H4974" s="76" t="s">
        <v>1</v>
      </c>
      <c r="I4974" s="105"/>
      <c r="K4974" s="140" t="str">
        <f t="shared" si="234"/>
        <v>社政業務-社會福利-推行老人福利-獎補助費-對國內團體之捐助</v>
      </c>
      <c r="L4974" s="140" t="str">
        <f t="shared" si="235"/>
        <v>獨居老人關懷訪視服務計畫</v>
      </c>
      <c r="M4974" s="40" t="str">
        <f t="shared" si="236"/>
        <v>臺中市東勢區泰昌社區發展協會</v>
      </c>
    </row>
    <row r="4975" spans="1:13" ht="56.25">
      <c r="A4975" s="102" t="s">
        <v>4075</v>
      </c>
      <c r="B4975" s="102" t="s">
        <v>4208</v>
      </c>
      <c r="C4975" s="102" t="s">
        <v>3218</v>
      </c>
      <c r="D4975" s="102" t="s">
        <v>2795</v>
      </c>
      <c r="E4975" s="103">
        <v>12</v>
      </c>
      <c r="F4975" s="104" t="s">
        <v>44</v>
      </c>
      <c r="G4975" s="106"/>
      <c r="H4975" s="76" t="s">
        <v>1</v>
      </c>
      <c r="I4975" s="105"/>
      <c r="K4975" s="140" t="str">
        <f t="shared" si="234"/>
        <v>社政業務-社會福利-推行老人福利-獎補助費-對國內團體之捐助</v>
      </c>
      <c r="L4975" s="140" t="str">
        <f t="shared" si="235"/>
        <v>獨居老人關懷訪視服務計畫</v>
      </c>
      <c r="M4975" s="40" t="str">
        <f t="shared" si="236"/>
        <v>社團法人臺中市福康關懷協會</v>
      </c>
    </row>
    <row r="4976" spans="1:13" ht="56.25">
      <c r="A4976" s="102" t="s">
        <v>4075</v>
      </c>
      <c r="B4976" s="102" t="s">
        <v>4208</v>
      </c>
      <c r="C4976" s="102" t="s">
        <v>3260</v>
      </c>
      <c r="D4976" s="102" t="s">
        <v>2795</v>
      </c>
      <c r="E4976" s="103">
        <v>5</v>
      </c>
      <c r="F4976" s="104" t="s">
        <v>44</v>
      </c>
      <c r="G4976" s="106"/>
      <c r="H4976" s="76" t="s">
        <v>1</v>
      </c>
      <c r="I4976" s="105"/>
      <c r="K4976" s="140" t="str">
        <f t="shared" si="234"/>
        <v>社政業務-社會福利-推行老人福利-獎補助費-對國內團體之捐助</v>
      </c>
      <c r="L4976" s="140" t="str">
        <f t="shared" si="235"/>
        <v>獨居老人關懷訪視服務計畫</v>
      </c>
      <c r="M4976" s="40" t="str">
        <f t="shared" si="236"/>
        <v>財團法人天主教曉明社會福利基金會</v>
      </c>
    </row>
    <row r="4977" spans="1:13" ht="56.25">
      <c r="A4977" s="102" t="s">
        <v>4075</v>
      </c>
      <c r="B4977" s="102" t="s">
        <v>4208</v>
      </c>
      <c r="C4977" s="102" t="s">
        <v>3065</v>
      </c>
      <c r="D4977" s="102" t="s">
        <v>2795</v>
      </c>
      <c r="E4977" s="103">
        <v>22</v>
      </c>
      <c r="F4977" s="104" t="s">
        <v>44</v>
      </c>
      <c r="G4977" s="106"/>
      <c r="H4977" s="76" t="s">
        <v>1</v>
      </c>
      <c r="I4977" s="105"/>
      <c r="K4977" s="140" t="str">
        <f t="shared" si="234"/>
        <v>社政業務-社會福利-推行老人福利-獎補助費-對國內團體之捐助</v>
      </c>
      <c r="L4977" s="140" t="str">
        <f t="shared" si="235"/>
        <v>獨居老人關懷訪視服務計畫</v>
      </c>
      <c r="M4977" s="40" t="str">
        <f t="shared" si="236"/>
        <v>台中市神岡區豐洲社區發展協會</v>
      </c>
    </row>
    <row r="4978" spans="1:13" ht="56.25">
      <c r="A4978" s="102" t="s">
        <v>4075</v>
      </c>
      <c r="B4978" s="102" t="s">
        <v>4208</v>
      </c>
      <c r="C4978" s="102" t="s">
        <v>3265</v>
      </c>
      <c r="D4978" s="102" t="s">
        <v>2795</v>
      </c>
      <c r="E4978" s="103">
        <v>25</v>
      </c>
      <c r="F4978" s="104" t="s">
        <v>44</v>
      </c>
      <c r="G4978" s="106"/>
      <c r="H4978" s="76" t="s">
        <v>1</v>
      </c>
      <c r="I4978" s="105"/>
      <c r="K4978" s="140" t="str">
        <f t="shared" si="234"/>
        <v>社政業務-社會福利-推行老人福利-獎補助費-對國內團體之捐助</v>
      </c>
      <c r="L4978" s="140" t="str">
        <f t="shared" si="235"/>
        <v>獨居老人關懷訪視服務計畫</v>
      </c>
      <c r="M4978" s="40" t="str">
        <f t="shared" si="236"/>
        <v>長春居家護理所廖子瑩</v>
      </c>
    </row>
    <row r="4979" spans="1:13" ht="56.25">
      <c r="A4979" s="102" t="s">
        <v>4075</v>
      </c>
      <c r="B4979" s="102" t="s">
        <v>4208</v>
      </c>
      <c r="C4979" s="102" t="s">
        <v>3172</v>
      </c>
      <c r="D4979" s="102" t="s">
        <v>2795</v>
      </c>
      <c r="E4979" s="103">
        <v>16</v>
      </c>
      <c r="F4979" s="104" t="s">
        <v>44</v>
      </c>
      <c r="G4979" s="106"/>
      <c r="H4979" s="76" t="s">
        <v>1</v>
      </c>
      <c r="I4979" s="105"/>
      <c r="K4979" s="140" t="str">
        <f t="shared" si="234"/>
        <v>社政業務-社會福利-推行老人福利-獎補助費-對國內團體之捐助</v>
      </c>
      <c r="L4979" s="140" t="str">
        <f t="shared" si="235"/>
        <v>獨居老人關懷訪視服務計畫</v>
      </c>
      <c r="M4979" s="40" t="str">
        <f t="shared" si="236"/>
        <v>臺中市石岡區萬興社區發展協會</v>
      </c>
    </row>
    <row r="4980" spans="1:13" ht="56.25">
      <c r="A4980" s="102" t="s">
        <v>4075</v>
      </c>
      <c r="B4980" s="102" t="s">
        <v>4208</v>
      </c>
      <c r="C4980" s="102" t="s">
        <v>3249</v>
      </c>
      <c r="D4980" s="102" t="s">
        <v>2795</v>
      </c>
      <c r="E4980" s="103">
        <v>3</v>
      </c>
      <c r="F4980" s="104" t="s">
        <v>44</v>
      </c>
      <c r="G4980" s="106"/>
      <c r="H4980" s="76" t="s">
        <v>1</v>
      </c>
      <c r="I4980" s="105"/>
      <c r="K4980" s="140" t="str">
        <f t="shared" si="234"/>
        <v>社政業務-社會福利-推行老人福利-獎補助費-對國內團體之捐助</v>
      </c>
      <c r="L4980" s="140" t="str">
        <f t="shared" si="235"/>
        <v>獨居老人關懷訪視服務計畫</v>
      </c>
      <c r="M4980" s="40" t="str">
        <f t="shared" si="236"/>
        <v>臺中市潭子區東寶社區發展協會</v>
      </c>
    </row>
    <row r="4981" spans="1:13" ht="56.25">
      <c r="A4981" s="102" t="s">
        <v>4075</v>
      </c>
      <c r="B4981" s="102" t="s">
        <v>4208</v>
      </c>
      <c r="C4981" s="102" t="s">
        <v>3252</v>
      </c>
      <c r="D4981" s="102" t="s">
        <v>2795</v>
      </c>
      <c r="E4981" s="103">
        <v>16</v>
      </c>
      <c r="F4981" s="104" t="s">
        <v>44</v>
      </c>
      <c r="G4981" s="106"/>
      <c r="H4981" s="76" t="s">
        <v>1</v>
      </c>
      <c r="I4981" s="105"/>
      <c r="K4981" s="140" t="str">
        <f t="shared" si="234"/>
        <v>社政業務-社會福利-推行老人福利-獎補助費-對國內團體之捐助</v>
      </c>
      <c r="L4981" s="140" t="str">
        <f t="shared" si="235"/>
        <v>獨居老人關懷訪視服務計畫</v>
      </c>
      <c r="M4981" s="40" t="str">
        <f t="shared" si="236"/>
        <v>臺中市西屯區何明社區發展協會趙淑妙</v>
      </c>
    </row>
    <row r="4982" spans="1:13" ht="56.25">
      <c r="A4982" s="102" t="s">
        <v>4075</v>
      </c>
      <c r="B4982" s="102" t="s">
        <v>4208</v>
      </c>
      <c r="C4982" s="102" t="s">
        <v>3626</v>
      </c>
      <c r="D4982" s="102" t="s">
        <v>2795</v>
      </c>
      <c r="E4982" s="103">
        <v>2</v>
      </c>
      <c r="F4982" s="104" t="s">
        <v>44</v>
      </c>
      <c r="G4982" s="106"/>
      <c r="H4982" s="76" t="s">
        <v>1</v>
      </c>
      <c r="I4982" s="105"/>
      <c r="K4982" s="140" t="str">
        <f t="shared" si="234"/>
        <v>社政業務-社會福利-推行老人福利-獎補助費-對國內團體之捐助</v>
      </c>
      <c r="L4982" s="140" t="str">
        <f t="shared" si="235"/>
        <v>獨居老人關懷訪視服務計畫</v>
      </c>
      <c r="M4982" s="40" t="str">
        <f t="shared" si="236"/>
        <v>臺中市神岡區圳堵社區發展協會</v>
      </c>
    </row>
    <row r="4983" spans="1:13" ht="56.25">
      <c r="A4983" s="102" t="s">
        <v>4075</v>
      </c>
      <c r="B4983" s="102" t="s">
        <v>4208</v>
      </c>
      <c r="C4983" s="102" t="s">
        <v>3255</v>
      </c>
      <c r="D4983" s="102" t="s">
        <v>2795</v>
      </c>
      <c r="E4983" s="103">
        <v>6</v>
      </c>
      <c r="F4983" s="104" t="s">
        <v>44</v>
      </c>
      <c r="G4983" s="106"/>
      <c r="H4983" s="76" t="s">
        <v>1</v>
      </c>
      <c r="I4983" s="105"/>
      <c r="K4983" s="140" t="str">
        <f t="shared" si="234"/>
        <v>社政業務-社會福利-推行老人福利-獎補助費-對國內團體之捐助</v>
      </c>
      <c r="L4983" s="140" t="str">
        <f t="shared" si="235"/>
        <v>獨居老人關懷訪視服務計畫</v>
      </c>
      <c r="M4983" s="40" t="str">
        <f t="shared" si="236"/>
        <v>臺中市東勢區詒福社區發展協會</v>
      </c>
    </row>
    <row r="4984" spans="1:13" ht="93.75">
      <c r="A4984" s="102" t="s">
        <v>4075</v>
      </c>
      <c r="B4984" s="102" t="s">
        <v>4087</v>
      </c>
      <c r="C4984" s="102" t="s">
        <v>3704</v>
      </c>
      <c r="D4984" s="102" t="s">
        <v>2795</v>
      </c>
      <c r="E4984" s="103">
        <v>36</v>
      </c>
      <c r="F4984" s="104" t="s">
        <v>44</v>
      </c>
      <c r="G4984" s="106"/>
      <c r="H4984" s="76" t="s">
        <v>1</v>
      </c>
      <c r="I4984" s="105"/>
      <c r="K4984" s="140" t="str">
        <f t="shared" si="234"/>
        <v>社政業務-社會福利-推行老人福利-獎補助費-對國內團體之捐助</v>
      </c>
      <c r="L4984" s="140" t="str">
        <f t="shared" si="235"/>
        <v>建立社區照顧關懷據點並設置巷弄長照站之「預防及延緩失能照護計畫費用」</v>
      </c>
      <c r="M4984" s="40" t="str">
        <f t="shared" si="236"/>
        <v>臺中市梧棲區大庄社區發展協會林聖雄</v>
      </c>
    </row>
    <row r="4985" spans="1:13" ht="75">
      <c r="A4985" s="102" t="s">
        <v>4075</v>
      </c>
      <c r="B4985" s="102" t="s">
        <v>4098</v>
      </c>
      <c r="C4985" s="102" t="s">
        <v>3141</v>
      </c>
      <c r="D4985" s="102" t="s">
        <v>2795</v>
      </c>
      <c r="E4985" s="103">
        <v>108</v>
      </c>
      <c r="F4985" s="104" t="s">
        <v>44</v>
      </c>
      <c r="G4985" s="106"/>
      <c r="H4985" s="76" t="s">
        <v>1</v>
      </c>
      <c r="I4985" s="105"/>
      <c r="K4985" s="140" t="str">
        <f t="shared" si="234"/>
        <v>社政業務-社會福利-推行老人福利-獎補助費-對國內團體之捐助</v>
      </c>
      <c r="L4985" s="140" t="str">
        <f t="shared" si="235"/>
        <v>建立社區照顧關懷據點並設置巷弄站之「預防及延緩失能照護計畫費用」</v>
      </c>
      <c r="M4985" s="40" t="str">
        <f t="shared" si="236"/>
        <v>財團法人福智慈善基金會</v>
      </c>
    </row>
    <row r="4986" spans="1:13" ht="75">
      <c r="A4986" s="102" t="s">
        <v>4075</v>
      </c>
      <c r="B4986" s="102" t="s">
        <v>4098</v>
      </c>
      <c r="C4986" s="102" t="s">
        <v>3599</v>
      </c>
      <c r="D4986" s="102" t="s">
        <v>2795</v>
      </c>
      <c r="E4986" s="103">
        <v>36</v>
      </c>
      <c r="F4986" s="104" t="s">
        <v>44</v>
      </c>
      <c r="G4986" s="106"/>
      <c r="H4986" s="76" t="s">
        <v>1</v>
      </c>
      <c r="I4986" s="105"/>
      <c r="K4986" s="140" t="str">
        <f t="shared" si="234"/>
        <v>社政業務-社會福利-推行老人福利-獎補助費-對國內團體之捐助</v>
      </c>
      <c r="L4986" s="140" t="str">
        <f t="shared" si="235"/>
        <v>建立社區照顧關懷據點並設置巷弄站之「預防及延緩失能照護計畫費用」</v>
      </c>
      <c r="M4986" s="40" t="str">
        <f t="shared" si="236"/>
        <v>財團法人中華民國佛教慈濟慈善事業基金會</v>
      </c>
    </row>
    <row r="4987" spans="1:13" ht="75">
      <c r="A4987" s="102" t="s">
        <v>4075</v>
      </c>
      <c r="B4987" s="102" t="s">
        <v>4251</v>
      </c>
      <c r="C4987" s="102" t="s">
        <v>3141</v>
      </c>
      <c r="D4987" s="102" t="s">
        <v>2795</v>
      </c>
      <c r="E4987" s="103">
        <v>15</v>
      </c>
      <c r="F4987" s="104" t="s">
        <v>44</v>
      </c>
      <c r="G4987" s="106"/>
      <c r="H4987" s="76" t="s">
        <v>1</v>
      </c>
      <c r="I4987" s="105"/>
      <c r="K4987" s="140" t="str">
        <f t="shared" si="234"/>
        <v>社政業務-社會福利-推行老人福利-獎補助費-對國內團體之捐助</v>
      </c>
      <c r="L4987" s="140" t="str">
        <f t="shared" si="235"/>
        <v>建立社區照顧關懷據點並設立巷弄長照站-充實設施設備費用</v>
      </c>
      <c r="M4987" s="40" t="str">
        <f t="shared" si="236"/>
        <v>財團法人福智慈善基金會</v>
      </c>
    </row>
    <row r="4988" spans="1:13" ht="56.25">
      <c r="A4988" s="102" t="s">
        <v>4075</v>
      </c>
      <c r="B4988" s="102" t="s">
        <v>4208</v>
      </c>
      <c r="C4988" s="102" t="s">
        <v>4101</v>
      </c>
      <c r="D4988" s="102" t="s">
        <v>2795</v>
      </c>
      <c r="E4988" s="103">
        <v>7</v>
      </c>
      <c r="F4988" s="104" t="s">
        <v>44</v>
      </c>
      <c r="G4988" s="106"/>
      <c r="H4988" s="76" t="s">
        <v>1</v>
      </c>
      <c r="I4988" s="105"/>
      <c r="K4988" s="140" t="str">
        <f t="shared" si="234"/>
        <v>社政業務-社會福利-推行老人福利-獎補助費-對國內團體之捐助</v>
      </c>
      <c r="L4988" s="140" t="str">
        <f t="shared" si="235"/>
        <v>獨居老人關懷訪視服務計畫</v>
      </c>
      <c r="M4988" s="40" t="str">
        <f t="shared" si="236"/>
        <v>臺中市豐原區北湳社區發展協會</v>
      </c>
    </row>
    <row r="4989" spans="1:13" ht="56.25">
      <c r="A4989" s="102" t="s">
        <v>4075</v>
      </c>
      <c r="B4989" s="102" t="s">
        <v>4208</v>
      </c>
      <c r="C4989" s="102" t="s">
        <v>3157</v>
      </c>
      <c r="D4989" s="102" t="s">
        <v>2795</v>
      </c>
      <c r="E4989" s="103">
        <v>7</v>
      </c>
      <c r="F4989" s="104" t="s">
        <v>44</v>
      </c>
      <c r="G4989" s="106"/>
      <c r="H4989" s="76" t="s">
        <v>1</v>
      </c>
      <c r="I4989" s="105"/>
      <c r="K4989" s="140" t="str">
        <f t="shared" si="234"/>
        <v>社政業務-社會福利-推行老人福利-獎補助費-對國內團體之捐助</v>
      </c>
      <c r="L4989" s="140" t="str">
        <f t="shared" si="235"/>
        <v>獨居老人關懷訪視服務計畫</v>
      </c>
      <c r="M4989" s="40" t="str">
        <f t="shared" si="236"/>
        <v>臺中市霧峰區吉峰社區發展協會</v>
      </c>
    </row>
    <row r="4990" spans="1:13" ht="56.25">
      <c r="A4990" s="102" t="s">
        <v>4075</v>
      </c>
      <c r="B4990" s="102" t="s">
        <v>4208</v>
      </c>
      <c r="C4990" s="102" t="s">
        <v>3264</v>
      </c>
      <c r="D4990" s="102" t="s">
        <v>2795</v>
      </c>
      <c r="E4990" s="103">
        <v>8</v>
      </c>
      <c r="F4990" s="104" t="s">
        <v>44</v>
      </c>
      <c r="G4990" s="106"/>
      <c r="H4990" s="76" t="s">
        <v>1</v>
      </c>
      <c r="I4990" s="105"/>
      <c r="K4990" s="140" t="str">
        <f t="shared" si="234"/>
        <v>社政業務-社會福利-推行老人福利-獎補助費-對國內團體之捐助</v>
      </c>
      <c r="L4990" s="140" t="str">
        <f t="shared" si="235"/>
        <v>獨居老人關懷訪視服務計畫</v>
      </c>
      <c r="M4990" s="40" t="str">
        <f t="shared" si="236"/>
        <v>財團法人老五老基金會</v>
      </c>
    </row>
    <row r="4991" spans="1:13" ht="56.25">
      <c r="A4991" s="102" t="s">
        <v>4075</v>
      </c>
      <c r="B4991" s="102" t="s">
        <v>4208</v>
      </c>
      <c r="C4991" s="102" t="s">
        <v>3232</v>
      </c>
      <c r="D4991" s="102" t="s">
        <v>2795</v>
      </c>
      <c r="E4991" s="103">
        <v>13</v>
      </c>
      <c r="F4991" s="104" t="s">
        <v>44</v>
      </c>
      <c r="G4991" s="106"/>
      <c r="H4991" s="76" t="s">
        <v>1</v>
      </c>
      <c r="I4991" s="105"/>
      <c r="K4991" s="140" t="str">
        <f t="shared" si="234"/>
        <v>社政業務-社會福利-推行老人福利-獎補助費-對國內團體之捐助</v>
      </c>
      <c r="L4991" s="140" t="str">
        <f t="shared" si="235"/>
        <v>獨居老人關懷訪視服務計畫</v>
      </c>
      <c r="M4991" s="40" t="str">
        <f t="shared" si="236"/>
        <v>臺中市藍興長青協會蔡垂峰</v>
      </c>
    </row>
    <row r="4992" spans="1:13" ht="56.25">
      <c r="A4992" s="102" t="s">
        <v>4075</v>
      </c>
      <c r="B4992" s="102" t="s">
        <v>4208</v>
      </c>
      <c r="C4992" s="102" t="s">
        <v>1780</v>
      </c>
      <c r="D4992" s="102" t="s">
        <v>2795</v>
      </c>
      <c r="E4992" s="103">
        <v>10</v>
      </c>
      <c r="F4992" s="104" t="s">
        <v>44</v>
      </c>
      <c r="G4992" s="106"/>
      <c r="H4992" s="76" t="s">
        <v>1</v>
      </c>
      <c r="I4992" s="105"/>
      <c r="K4992" s="140" t="str">
        <f t="shared" si="234"/>
        <v>社政業務-社會福利-推行老人福利-獎補助費-對國內團體之捐助</v>
      </c>
      <c r="L4992" s="140" t="str">
        <f t="shared" si="235"/>
        <v>獨居老人關懷訪視服務計畫</v>
      </c>
      <c r="M4992" s="40" t="str">
        <f t="shared" si="236"/>
        <v>財團法人弘道老人福利基金會</v>
      </c>
    </row>
    <row r="4993" spans="1:13" ht="56.25">
      <c r="A4993" s="102" t="s">
        <v>4075</v>
      </c>
      <c r="B4993" s="102" t="s">
        <v>4090</v>
      </c>
      <c r="C4993" s="102" t="s">
        <v>3141</v>
      </c>
      <c r="D4993" s="102" t="s">
        <v>2795</v>
      </c>
      <c r="E4993" s="103">
        <v>202</v>
      </c>
      <c r="F4993" s="104" t="s">
        <v>44</v>
      </c>
      <c r="G4993" s="106"/>
      <c r="H4993" s="76" t="s">
        <v>1</v>
      </c>
      <c r="I4993" s="105"/>
      <c r="K4993" s="140" t="str">
        <f t="shared" si="234"/>
        <v>社政業務-社會福利-推行老人福利-獎補助費-對國內團體之捐助</v>
      </c>
      <c r="L4993" s="140" t="str">
        <f t="shared" si="235"/>
        <v>建立社區照顧關懷據點</v>
      </c>
      <c r="M4993" s="40" t="str">
        <f t="shared" si="236"/>
        <v>財團法人福智慈善基金會</v>
      </c>
    </row>
    <row r="4994" spans="1:13" ht="93.75">
      <c r="A4994" s="102" t="s">
        <v>4075</v>
      </c>
      <c r="B4994" s="102" t="s">
        <v>4087</v>
      </c>
      <c r="C4994" s="102" t="s">
        <v>1780</v>
      </c>
      <c r="D4994" s="102" t="s">
        <v>2795</v>
      </c>
      <c r="E4994" s="103">
        <v>48</v>
      </c>
      <c r="F4994" s="104" t="s">
        <v>44</v>
      </c>
      <c r="G4994" s="106"/>
      <c r="H4994" s="76" t="s">
        <v>1</v>
      </c>
      <c r="I4994" s="105"/>
      <c r="K4994" s="140" t="str">
        <f t="shared" si="234"/>
        <v>社政業務-社會福利-推行老人福利-獎補助費-對國內團體之捐助</v>
      </c>
      <c r="L4994" s="140" t="str">
        <f t="shared" si="235"/>
        <v>建立社區照顧關懷據點並設置巷弄長照站之「預防及延緩失能照護計畫費用」</v>
      </c>
      <c r="M4994" s="40" t="str">
        <f t="shared" si="236"/>
        <v>財團法人弘道老人福利基金會</v>
      </c>
    </row>
    <row r="4995" spans="1:13" ht="56.25">
      <c r="A4995" s="102" t="s">
        <v>4075</v>
      </c>
      <c r="B4995" s="102" t="s">
        <v>4084</v>
      </c>
      <c r="C4995" s="102" t="s">
        <v>369</v>
      </c>
      <c r="D4995" s="102" t="s">
        <v>2795</v>
      </c>
      <c r="E4995" s="103">
        <v>36</v>
      </c>
      <c r="F4995" s="104" t="s">
        <v>44</v>
      </c>
      <c r="G4995" s="106"/>
      <c r="H4995" s="76" t="s">
        <v>1</v>
      </c>
      <c r="I4995" s="105"/>
      <c r="K4995" s="140" t="str">
        <f t="shared" si="234"/>
        <v>社政業務-社會福利-推行老人福利-獎補助費-對國內團體之捐助</v>
      </c>
      <c r="L4995" s="140" t="str">
        <f t="shared" si="235"/>
        <v>建立社區照顧關懷據點並設置巷弄長照站</v>
      </c>
      <c r="M4995" s="40" t="str">
        <f t="shared" si="236"/>
        <v>臺中市石岡區金星社區發展協會</v>
      </c>
    </row>
    <row r="4996" spans="1:13" ht="56.25">
      <c r="A4996" s="102" t="s">
        <v>4075</v>
      </c>
      <c r="B4996" s="102" t="s">
        <v>4084</v>
      </c>
      <c r="C4996" s="102" t="s">
        <v>3225</v>
      </c>
      <c r="D4996" s="102" t="s">
        <v>2795</v>
      </c>
      <c r="E4996" s="103">
        <v>72</v>
      </c>
      <c r="F4996" s="104" t="s">
        <v>44</v>
      </c>
      <c r="G4996" s="106"/>
      <c r="H4996" s="76" t="s">
        <v>1</v>
      </c>
      <c r="I4996" s="105"/>
      <c r="K4996" s="140" t="str">
        <f t="shared" ref="K4996:K5059" si="237">A4996</f>
        <v>社政業務-社會福利-推行老人福利-獎補助費-對國內團體之捐助</v>
      </c>
      <c r="L4996" s="140" t="str">
        <f t="shared" ref="L4996:L5059" si="238">B4996</f>
        <v>建立社區照顧關懷據點並設置巷弄長照站</v>
      </c>
      <c r="M4996" s="40" t="str">
        <f t="shared" ref="M4996:M5059" si="239">C4996</f>
        <v>臺中市墩仔腳庄文化創生發展協會</v>
      </c>
    </row>
    <row r="4997" spans="1:13" ht="56.25">
      <c r="A4997" s="102" t="s">
        <v>4075</v>
      </c>
      <c r="B4997" s="102" t="s">
        <v>4084</v>
      </c>
      <c r="C4997" s="102" t="s">
        <v>3189</v>
      </c>
      <c r="D4997" s="102" t="s">
        <v>2795</v>
      </c>
      <c r="E4997" s="103">
        <v>72</v>
      </c>
      <c r="F4997" s="104" t="s">
        <v>44</v>
      </c>
      <c r="G4997" s="106"/>
      <c r="H4997" s="76" t="s">
        <v>1</v>
      </c>
      <c r="I4997" s="105"/>
      <c r="K4997" s="140" t="str">
        <f t="shared" si="237"/>
        <v>社政業務-社會福利-推行老人福利-獎補助費-對國內團體之捐助</v>
      </c>
      <c r="L4997" s="140" t="str">
        <f t="shared" si="238"/>
        <v>建立社區照顧關懷據點並設置巷弄長照站</v>
      </c>
      <c r="M4997" s="40" t="str">
        <f t="shared" si="239"/>
        <v>臺中市浩德人文關懷協會</v>
      </c>
    </row>
    <row r="4998" spans="1:13" ht="56.25">
      <c r="A4998" s="102" t="s">
        <v>4075</v>
      </c>
      <c r="B4998" s="102" t="s">
        <v>4084</v>
      </c>
      <c r="C4998" s="102" t="s">
        <v>4252</v>
      </c>
      <c r="D4998" s="102" t="s">
        <v>2795</v>
      </c>
      <c r="E4998" s="103">
        <v>108</v>
      </c>
      <c r="F4998" s="104" t="s">
        <v>44</v>
      </c>
      <c r="G4998" s="106"/>
      <c r="H4998" s="76" t="s">
        <v>1</v>
      </c>
      <c r="I4998" s="105"/>
      <c r="K4998" s="140" t="str">
        <f t="shared" si="237"/>
        <v>社政業務-社會福利-推行老人福利-獎補助費-對國內團體之捐助</v>
      </c>
      <c r="L4998" s="140" t="str">
        <f t="shared" si="238"/>
        <v>建立社區照顧關懷據點並設置巷弄長照站</v>
      </c>
      <c r="M4998" s="40" t="str">
        <f t="shared" si="239"/>
        <v>臺中市沙鹿區西勢寮社區發展協會</v>
      </c>
    </row>
    <row r="4999" spans="1:13" ht="56.25">
      <c r="A4999" s="102" t="s">
        <v>4075</v>
      </c>
      <c r="B4999" s="102" t="s">
        <v>4084</v>
      </c>
      <c r="C4999" s="102" t="s">
        <v>4173</v>
      </c>
      <c r="D4999" s="102" t="s">
        <v>2795</v>
      </c>
      <c r="E4999" s="103">
        <v>36</v>
      </c>
      <c r="F4999" s="104" t="s">
        <v>44</v>
      </c>
      <c r="G4999" s="106"/>
      <c r="H4999" s="76" t="s">
        <v>1</v>
      </c>
      <c r="I4999" s="105"/>
      <c r="K4999" s="140" t="str">
        <f t="shared" si="237"/>
        <v>社政業務-社會福利-推行老人福利-獎補助費-對國內團體之捐助</v>
      </c>
      <c r="L4999" s="140" t="str">
        <f t="shared" si="238"/>
        <v>建立社區照顧關懷據點並設置巷弄長照站</v>
      </c>
      <c r="M4999" s="40" t="str">
        <f t="shared" si="239"/>
        <v>臺中市沙鹿區南勢社區發展協會</v>
      </c>
    </row>
    <row r="5000" spans="1:13" ht="56.25">
      <c r="A5000" s="102" t="s">
        <v>4075</v>
      </c>
      <c r="B5000" s="102" t="s">
        <v>4084</v>
      </c>
      <c r="C5000" s="102" t="s">
        <v>4230</v>
      </c>
      <c r="D5000" s="102" t="s">
        <v>2795</v>
      </c>
      <c r="E5000" s="103">
        <v>72</v>
      </c>
      <c r="F5000" s="104" t="s">
        <v>44</v>
      </c>
      <c r="G5000" s="106"/>
      <c r="H5000" s="76" t="s">
        <v>1</v>
      </c>
      <c r="I5000" s="105"/>
      <c r="K5000" s="140" t="str">
        <f t="shared" si="237"/>
        <v>社政業務-社會福利-推行老人福利-獎補助費-對國內團體之捐助</v>
      </c>
      <c r="L5000" s="140" t="str">
        <f t="shared" si="238"/>
        <v>建立社區照顧關懷據點並設置巷弄長照站</v>
      </c>
      <c r="M5000" s="40" t="str">
        <f t="shared" si="239"/>
        <v>財團法人基督教中華聖潔會</v>
      </c>
    </row>
    <row r="5001" spans="1:13" ht="56.25">
      <c r="A5001" s="102" t="s">
        <v>4075</v>
      </c>
      <c r="B5001" s="102" t="s">
        <v>4084</v>
      </c>
      <c r="C5001" s="102" t="s">
        <v>3043</v>
      </c>
      <c r="D5001" s="102" t="s">
        <v>2795</v>
      </c>
      <c r="E5001" s="103">
        <v>108</v>
      </c>
      <c r="F5001" s="104" t="s">
        <v>44</v>
      </c>
      <c r="G5001" s="106"/>
      <c r="H5001" s="76" t="s">
        <v>1</v>
      </c>
      <c r="I5001" s="105"/>
      <c r="K5001" s="140" t="str">
        <f t="shared" si="237"/>
        <v>社政業務-社會福利-推行老人福利-獎補助費-對國內團體之捐助</v>
      </c>
      <c r="L5001" s="140" t="str">
        <f t="shared" si="238"/>
        <v>建立社區照顧關懷據點並設置巷弄長照站</v>
      </c>
      <c r="M5001" s="40" t="str">
        <f t="shared" si="239"/>
        <v>社團法人臺中市大雅區橫山社區發展協會</v>
      </c>
    </row>
    <row r="5002" spans="1:13" ht="56.25">
      <c r="A5002" s="102" t="s">
        <v>4075</v>
      </c>
      <c r="B5002" s="102" t="s">
        <v>4090</v>
      </c>
      <c r="C5002" s="102" t="s">
        <v>4253</v>
      </c>
      <c r="D5002" s="102" t="s">
        <v>2795</v>
      </c>
      <c r="E5002" s="103">
        <v>224</v>
      </c>
      <c r="F5002" s="104" t="s">
        <v>44</v>
      </c>
      <c r="G5002" s="106"/>
      <c r="H5002" s="76" t="s">
        <v>1</v>
      </c>
      <c r="I5002" s="105"/>
      <c r="K5002" s="140" t="str">
        <f t="shared" si="237"/>
        <v>社政業務-社會福利-推行老人福利-獎補助費-對國內團體之捐助</v>
      </c>
      <c r="L5002" s="140" t="str">
        <f t="shared" si="238"/>
        <v>建立社區照顧關懷據點</v>
      </c>
      <c r="M5002" s="40" t="str">
        <f t="shared" si="239"/>
        <v>臺中市潭子區家興社區發展協會</v>
      </c>
    </row>
    <row r="5003" spans="1:13" ht="56.25">
      <c r="A5003" s="102" t="s">
        <v>4075</v>
      </c>
      <c r="B5003" s="102" t="s">
        <v>4090</v>
      </c>
      <c r="C5003" s="102" t="s">
        <v>4254</v>
      </c>
      <c r="D5003" s="102" t="s">
        <v>2795</v>
      </c>
      <c r="E5003" s="103">
        <v>224</v>
      </c>
      <c r="F5003" s="104" t="s">
        <v>44</v>
      </c>
      <c r="G5003" s="106"/>
      <c r="H5003" s="76" t="s">
        <v>1</v>
      </c>
      <c r="I5003" s="105"/>
      <c r="K5003" s="140" t="str">
        <f t="shared" si="237"/>
        <v>社政業務-社會福利-推行老人福利-獎補助費-對國內團體之捐助</v>
      </c>
      <c r="L5003" s="140" t="str">
        <f t="shared" si="238"/>
        <v>建立社區照顧關懷據點</v>
      </c>
      <c r="M5003" s="40" t="str">
        <f t="shared" si="239"/>
        <v>臺中市潭子區家福社區發展協會</v>
      </c>
    </row>
    <row r="5004" spans="1:13" ht="56.25">
      <c r="A5004" s="102" t="s">
        <v>4075</v>
      </c>
      <c r="B5004" s="102" t="s">
        <v>4084</v>
      </c>
      <c r="C5004" s="102" t="s">
        <v>3730</v>
      </c>
      <c r="D5004" s="102" t="s">
        <v>2795</v>
      </c>
      <c r="E5004" s="103">
        <v>323</v>
      </c>
      <c r="F5004" s="104" t="s">
        <v>44</v>
      </c>
      <c r="G5004" s="106"/>
      <c r="H5004" s="76" t="s">
        <v>1</v>
      </c>
      <c r="I5004" s="105"/>
      <c r="K5004" s="140" t="str">
        <f t="shared" si="237"/>
        <v>社政業務-社會福利-推行老人福利-獎補助費-對國內團體之捐助</v>
      </c>
      <c r="L5004" s="140" t="str">
        <f t="shared" si="238"/>
        <v>建立社區照顧關懷據點並設置巷弄長照站</v>
      </c>
      <c r="M5004" s="40" t="str">
        <f t="shared" si="239"/>
        <v>臺中市龍井區新庄社區發展協會</v>
      </c>
    </row>
    <row r="5005" spans="1:13" ht="56.25">
      <c r="A5005" s="102" t="s">
        <v>4075</v>
      </c>
      <c r="B5005" s="102" t="s">
        <v>4084</v>
      </c>
      <c r="C5005" s="102" t="s">
        <v>4188</v>
      </c>
      <c r="D5005" s="102" t="s">
        <v>2795</v>
      </c>
      <c r="E5005" s="103">
        <v>323</v>
      </c>
      <c r="F5005" s="104" t="s">
        <v>44</v>
      </c>
      <c r="G5005" s="106"/>
      <c r="H5005" s="76" t="s">
        <v>1</v>
      </c>
      <c r="I5005" s="105"/>
      <c r="K5005" s="140" t="str">
        <f t="shared" si="237"/>
        <v>社政業務-社會福利-推行老人福利-獎補助費-對國內團體之捐助</v>
      </c>
      <c r="L5005" s="140" t="str">
        <f t="shared" si="238"/>
        <v>建立社區照顧關懷據點並設置巷弄長照站</v>
      </c>
      <c r="M5005" s="40" t="str">
        <f t="shared" si="239"/>
        <v>臺中市廣福關懷協會</v>
      </c>
    </row>
    <row r="5006" spans="1:13" ht="56.25">
      <c r="A5006" s="102" t="s">
        <v>4075</v>
      </c>
      <c r="B5006" s="102" t="s">
        <v>4084</v>
      </c>
      <c r="C5006" s="102" t="s">
        <v>3590</v>
      </c>
      <c r="D5006" s="102" t="s">
        <v>2795</v>
      </c>
      <c r="E5006" s="103">
        <v>323</v>
      </c>
      <c r="F5006" s="104" t="s">
        <v>44</v>
      </c>
      <c r="G5006" s="106"/>
      <c r="H5006" s="76" t="s">
        <v>1</v>
      </c>
      <c r="I5006" s="105"/>
      <c r="K5006" s="140" t="str">
        <f t="shared" si="237"/>
        <v>社政業務-社會福利-推行老人福利-獎補助費-對國內團體之捐助</v>
      </c>
      <c r="L5006" s="140" t="str">
        <f t="shared" si="238"/>
        <v>建立社區照顧關懷據點並設置巷弄長照站</v>
      </c>
      <c r="M5006" s="40" t="str">
        <f t="shared" si="239"/>
        <v>台中市西屯區協和社區發展協會</v>
      </c>
    </row>
    <row r="5007" spans="1:13" ht="56.25">
      <c r="A5007" s="102" t="s">
        <v>4075</v>
      </c>
      <c r="B5007" s="102" t="s">
        <v>4084</v>
      </c>
      <c r="C5007" s="102" t="s">
        <v>3590</v>
      </c>
      <c r="D5007" s="102" t="s">
        <v>2795</v>
      </c>
      <c r="E5007" s="103">
        <v>36</v>
      </c>
      <c r="F5007" s="104" t="s">
        <v>44</v>
      </c>
      <c r="G5007" s="106"/>
      <c r="H5007" s="76" t="s">
        <v>1</v>
      </c>
      <c r="I5007" s="105"/>
      <c r="K5007" s="140" t="str">
        <f t="shared" si="237"/>
        <v>社政業務-社會福利-推行老人福利-獎補助費-對國內團體之捐助</v>
      </c>
      <c r="L5007" s="140" t="str">
        <f t="shared" si="238"/>
        <v>建立社區照顧關懷據點並設置巷弄長照站</v>
      </c>
      <c r="M5007" s="40" t="str">
        <f t="shared" si="239"/>
        <v>台中市西屯區協和社區發展協會</v>
      </c>
    </row>
    <row r="5008" spans="1:13" ht="56.25">
      <c r="A5008" s="102" t="s">
        <v>4075</v>
      </c>
      <c r="B5008" s="102" t="s">
        <v>4090</v>
      </c>
      <c r="C5008" s="102" t="s">
        <v>4255</v>
      </c>
      <c r="D5008" s="102" t="s">
        <v>2795</v>
      </c>
      <c r="E5008" s="103">
        <v>224</v>
      </c>
      <c r="F5008" s="104" t="s">
        <v>44</v>
      </c>
      <c r="G5008" s="106"/>
      <c r="H5008" s="76" t="s">
        <v>1</v>
      </c>
      <c r="I5008" s="105"/>
      <c r="K5008" s="140" t="str">
        <f t="shared" si="237"/>
        <v>社政業務-社會福利-推行老人福利-獎補助費-對國內團體之捐助</v>
      </c>
      <c r="L5008" s="140" t="str">
        <f t="shared" si="238"/>
        <v>建立社區照顧關懷據點</v>
      </c>
      <c r="M5008" s="40" t="str">
        <f t="shared" si="239"/>
        <v>臺中市西屯區何德社區發展協會</v>
      </c>
    </row>
    <row r="5009" spans="1:13" ht="56.25">
      <c r="A5009" s="102" t="s">
        <v>4075</v>
      </c>
      <c r="B5009" s="102" t="s">
        <v>4090</v>
      </c>
      <c r="C5009" s="102" t="s">
        <v>4256</v>
      </c>
      <c r="D5009" s="102" t="s">
        <v>2795</v>
      </c>
      <c r="E5009" s="103">
        <v>224</v>
      </c>
      <c r="F5009" s="104" t="s">
        <v>44</v>
      </c>
      <c r="G5009" s="106"/>
      <c r="H5009" s="76" t="s">
        <v>1</v>
      </c>
      <c r="I5009" s="105"/>
      <c r="K5009" s="140" t="str">
        <f t="shared" si="237"/>
        <v>社政業務-社會福利-推行老人福利-獎補助費-對國內團體之捐助</v>
      </c>
      <c r="L5009" s="140" t="str">
        <f t="shared" si="238"/>
        <v>建立社區照顧關懷據點</v>
      </c>
      <c r="M5009" s="40" t="str">
        <f t="shared" si="239"/>
        <v>台中市西屯區惠來社區發展協會</v>
      </c>
    </row>
    <row r="5010" spans="1:13" ht="56.25">
      <c r="A5010" s="102" t="s">
        <v>4075</v>
      </c>
      <c r="B5010" s="102" t="s">
        <v>4090</v>
      </c>
      <c r="C5010" s="102" t="s">
        <v>1122</v>
      </c>
      <c r="D5010" s="102" t="s">
        <v>2795</v>
      </c>
      <c r="E5010" s="103">
        <v>224</v>
      </c>
      <c r="F5010" s="104" t="s">
        <v>44</v>
      </c>
      <c r="G5010" s="106"/>
      <c r="H5010" s="76" t="s">
        <v>1</v>
      </c>
      <c r="I5010" s="105"/>
      <c r="K5010" s="140" t="str">
        <f t="shared" si="237"/>
        <v>社政業務-社會福利-推行老人福利-獎補助費-對國內團體之捐助</v>
      </c>
      <c r="L5010" s="140" t="str">
        <f t="shared" si="238"/>
        <v>建立社區照顧關懷據點</v>
      </c>
      <c r="M5010" s="40" t="str">
        <f t="shared" si="239"/>
        <v>臺中市環保慈善會</v>
      </c>
    </row>
    <row r="5011" spans="1:13" ht="56.25">
      <c r="A5011" s="102" t="s">
        <v>4075</v>
      </c>
      <c r="B5011" s="102" t="s">
        <v>4090</v>
      </c>
      <c r="C5011" s="102" t="s">
        <v>4257</v>
      </c>
      <c r="D5011" s="102" t="s">
        <v>2795</v>
      </c>
      <c r="E5011" s="103">
        <v>224</v>
      </c>
      <c r="F5011" s="104" t="s">
        <v>44</v>
      </c>
      <c r="G5011" s="106"/>
      <c r="H5011" s="76" t="s">
        <v>1</v>
      </c>
      <c r="I5011" s="105"/>
      <c r="K5011" s="140" t="str">
        <f t="shared" si="237"/>
        <v>社政業務-社會福利-推行老人福利-獎補助費-對國內團體之捐助</v>
      </c>
      <c r="L5011" s="140" t="str">
        <f t="shared" si="238"/>
        <v>建立社區照顧關懷據點</v>
      </c>
      <c r="M5011" s="40" t="str">
        <f t="shared" si="239"/>
        <v>臺中市龍井區南寮社區發展協會</v>
      </c>
    </row>
    <row r="5012" spans="1:13" ht="56.25">
      <c r="A5012" s="102" t="s">
        <v>4075</v>
      </c>
      <c r="B5012" s="102" t="s">
        <v>4090</v>
      </c>
      <c r="C5012" s="102" t="s">
        <v>3641</v>
      </c>
      <c r="D5012" s="102" t="s">
        <v>2795</v>
      </c>
      <c r="E5012" s="103">
        <v>224</v>
      </c>
      <c r="F5012" s="104" t="s">
        <v>44</v>
      </c>
      <c r="G5012" s="106"/>
      <c r="H5012" s="76" t="s">
        <v>1</v>
      </c>
      <c r="I5012" s="105"/>
      <c r="K5012" s="140" t="str">
        <f t="shared" si="237"/>
        <v>社政業務-社會福利-推行老人福利-獎補助費-對國內團體之捐助</v>
      </c>
      <c r="L5012" s="140" t="str">
        <f t="shared" si="238"/>
        <v>建立社區照顧關懷據點</v>
      </c>
      <c r="M5012" s="40" t="str">
        <f t="shared" si="239"/>
        <v>台中市西屯區福和社區發展協會</v>
      </c>
    </row>
    <row r="5013" spans="1:13" ht="56.25">
      <c r="A5013" s="102" t="s">
        <v>4075</v>
      </c>
      <c r="B5013" s="102" t="s">
        <v>4084</v>
      </c>
      <c r="C5013" s="102" t="s">
        <v>4232</v>
      </c>
      <c r="D5013" s="102" t="s">
        <v>2795</v>
      </c>
      <c r="E5013" s="103">
        <v>36</v>
      </c>
      <c r="F5013" s="104" t="s">
        <v>44</v>
      </c>
      <c r="G5013" s="106"/>
      <c r="H5013" s="76" t="s">
        <v>1</v>
      </c>
      <c r="I5013" s="105"/>
      <c r="K5013" s="140" t="str">
        <f t="shared" si="237"/>
        <v>社政業務-社會福利-推行老人福利-獎補助費-對國內團體之捐助</v>
      </c>
      <c r="L5013" s="140" t="str">
        <f t="shared" si="238"/>
        <v>建立社區照顧關懷據點並設置巷弄長照站</v>
      </c>
      <c r="M5013" s="40" t="str">
        <f t="shared" si="239"/>
        <v>鎌村社區發展協會</v>
      </c>
    </row>
    <row r="5014" spans="1:13" ht="56.25">
      <c r="A5014" s="102" t="s">
        <v>4075</v>
      </c>
      <c r="B5014" s="102" t="s">
        <v>4084</v>
      </c>
      <c r="C5014" s="102" t="s">
        <v>4258</v>
      </c>
      <c r="D5014" s="102" t="s">
        <v>2795</v>
      </c>
      <c r="E5014" s="103">
        <v>323</v>
      </c>
      <c r="F5014" s="104" t="s">
        <v>44</v>
      </c>
      <c r="G5014" s="106"/>
      <c r="H5014" s="76" t="s">
        <v>1</v>
      </c>
      <c r="I5014" s="105"/>
      <c r="K5014" s="140" t="str">
        <f t="shared" si="237"/>
        <v>社政業務-社會福利-推行老人福利-獎補助費-對國內團體之捐助</v>
      </c>
      <c r="L5014" s="140" t="str">
        <f t="shared" si="238"/>
        <v>建立社區照顧關懷據點並設置巷弄長照站</v>
      </c>
      <c r="M5014" s="40" t="str">
        <f t="shared" si="239"/>
        <v>中市潭子區家福健康促進協會</v>
      </c>
    </row>
    <row r="5015" spans="1:13" ht="56.25">
      <c r="A5015" s="102" t="s">
        <v>4075</v>
      </c>
      <c r="B5015" s="102" t="s">
        <v>4084</v>
      </c>
      <c r="C5015" s="102" t="s">
        <v>3679</v>
      </c>
      <c r="D5015" s="102" t="s">
        <v>2795</v>
      </c>
      <c r="E5015" s="103">
        <v>36</v>
      </c>
      <c r="F5015" s="104" t="s">
        <v>44</v>
      </c>
      <c r="G5015" s="106"/>
      <c r="H5015" s="76" t="s">
        <v>1</v>
      </c>
      <c r="I5015" s="105"/>
      <c r="K5015" s="140" t="str">
        <f t="shared" si="237"/>
        <v>社政業務-社會福利-推行老人福利-獎補助費-對國內團體之捐助</v>
      </c>
      <c r="L5015" s="140" t="str">
        <f t="shared" si="238"/>
        <v>建立社區照顧關懷據點並設置巷弄長照站</v>
      </c>
      <c r="M5015" s="40" t="str">
        <f t="shared" si="239"/>
        <v>臺中市豐原區南村里愛護您關照協會</v>
      </c>
    </row>
    <row r="5016" spans="1:13" ht="56.25">
      <c r="A5016" s="102" t="s">
        <v>4075</v>
      </c>
      <c r="B5016" s="102" t="s">
        <v>4084</v>
      </c>
      <c r="C5016" s="102" t="s">
        <v>3109</v>
      </c>
      <c r="D5016" s="102" t="s">
        <v>2795</v>
      </c>
      <c r="E5016" s="103">
        <v>611</v>
      </c>
      <c r="F5016" s="104" t="s">
        <v>44</v>
      </c>
      <c r="G5016" s="106"/>
      <c r="H5016" s="76" t="s">
        <v>1</v>
      </c>
      <c r="I5016" s="105"/>
      <c r="K5016" s="140" t="str">
        <f t="shared" si="237"/>
        <v>社政業務-社會福利-推行老人福利-獎補助費-對國內團體之捐助</v>
      </c>
      <c r="L5016" s="140" t="str">
        <f t="shared" si="238"/>
        <v>建立社區照顧關懷據點並設置巷弄長照站</v>
      </c>
      <c r="M5016" s="40" t="str">
        <f t="shared" si="239"/>
        <v>社團法人中華傳愛社區服務協會</v>
      </c>
    </row>
    <row r="5017" spans="1:13" ht="56.25">
      <c r="A5017" s="102" t="s">
        <v>4075</v>
      </c>
      <c r="B5017" s="102" t="s">
        <v>4084</v>
      </c>
      <c r="C5017" s="102" t="s">
        <v>3109</v>
      </c>
      <c r="D5017" s="102" t="s">
        <v>2795</v>
      </c>
      <c r="E5017" s="103">
        <v>108</v>
      </c>
      <c r="F5017" s="104" t="s">
        <v>44</v>
      </c>
      <c r="G5017" s="106"/>
      <c r="H5017" s="76" t="s">
        <v>1</v>
      </c>
      <c r="I5017" s="105"/>
      <c r="K5017" s="140" t="str">
        <f t="shared" si="237"/>
        <v>社政業務-社會福利-推行老人福利-獎補助費-對國內團體之捐助</v>
      </c>
      <c r="L5017" s="140" t="str">
        <f t="shared" si="238"/>
        <v>建立社區照顧關懷據點並設置巷弄長照站</v>
      </c>
      <c r="M5017" s="40" t="str">
        <f t="shared" si="239"/>
        <v>社團法人中華傳愛社區服務協會</v>
      </c>
    </row>
    <row r="5018" spans="1:13" ht="56.25">
      <c r="A5018" s="102" t="s">
        <v>4075</v>
      </c>
      <c r="B5018" s="102" t="s">
        <v>4084</v>
      </c>
      <c r="C5018" s="102" t="s">
        <v>4217</v>
      </c>
      <c r="D5018" s="102" t="s">
        <v>2795</v>
      </c>
      <c r="E5018" s="103">
        <v>323</v>
      </c>
      <c r="F5018" s="104" t="s">
        <v>44</v>
      </c>
      <c r="G5018" s="106"/>
      <c r="H5018" s="76" t="s">
        <v>1</v>
      </c>
      <c r="I5018" s="105"/>
      <c r="K5018" s="140" t="str">
        <f t="shared" si="237"/>
        <v>社政業務-社會福利-推行老人福利-獎補助費-對國內團體之捐助</v>
      </c>
      <c r="L5018" s="140" t="str">
        <f t="shared" si="238"/>
        <v>建立社區照顧關懷據點並設置巷弄長照站</v>
      </c>
      <c r="M5018" s="40" t="str">
        <f t="shared" si="239"/>
        <v>臺中市北區健行社區發展協會</v>
      </c>
    </row>
    <row r="5019" spans="1:13" ht="56.25">
      <c r="A5019" s="102" t="s">
        <v>4075</v>
      </c>
      <c r="B5019" s="102" t="s">
        <v>4084</v>
      </c>
      <c r="C5019" s="102" t="s">
        <v>3728</v>
      </c>
      <c r="D5019" s="102" t="s">
        <v>2795</v>
      </c>
      <c r="E5019" s="103">
        <v>36</v>
      </c>
      <c r="F5019" s="104" t="s">
        <v>44</v>
      </c>
      <c r="G5019" s="106"/>
      <c r="H5019" s="76" t="s">
        <v>1</v>
      </c>
      <c r="I5019" s="105"/>
      <c r="K5019" s="140" t="str">
        <f t="shared" si="237"/>
        <v>社政業務-社會福利-推行老人福利-獎補助費-對國內團體之捐助</v>
      </c>
      <c r="L5019" s="140" t="str">
        <f t="shared" si="238"/>
        <v>建立社區照顧關懷據點並設置巷弄長照站</v>
      </c>
      <c r="M5019" s="40" t="str">
        <f t="shared" si="239"/>
        <v>社團法人臺中市東區富仁社區發展協會</v>
      </c>
    </row>
    <row r="5020" spans="1:13" ht="56.25">
      <c r="A5020" s="102" t="s">
        <v>4075</v>
      </c>
      <c r="B5020" s="102" t="s">
        <v>4084</v>
      </c>
      <c r="C5020" s="102" t="s">
        <v>3525</v>
      </c>
      <c r="D5020" s="102" t="s">
        <v>2795</v>
      </c>
      <c r="E5020" s="103">
        <v>108</v>
      </c>
      <c r="F5020" s="104" t="s">
        <v>44</v>
      </c>
      <c r="G5020" s="106"/>
      <c r="H5020" s="76" t="s">
        <v>1</v>
      </c>
      <c r="I5020" s="105"/>
      <c r="K5020" s="140" t="str">
        <f t="shared" si="237"/>
        <v>社政業務-社會福利-推行老人福利-獎補助費-對國內團體之捐助</v>
      </c>
      <c r="L5020" s="140" t="str">
        <f t="shared" si="238"/>
        <v>建立社區照顧關懷據點並設置巷弄長照站</v>
      </c>
      <c r="M5020" s="40" t="str">
        <f t="shared" si="239"/>
        <v>臺中市太平區新高社區發展協會</v>
      </c>
    </row>
    <row r="5021" spans="1:13" ht="56.25">
      <c r="A5021" s="102" t="s">
        <v>4075</v>
      </c>
      <c r="B5021" s="102" t="s">
        <v>4084</v>
      </c>
      <c r="C5021" s="102" t="s">
        <v>4259</v>
      </c>
      <c r="D5021" s="102" t="s">
        <v>2795</v>
      </c>
      <c r="E5021" s="103">
        <v>72</v>
      </c>
      <c r="F5021" s="104" t="s">
        <v>44</v>
      </c>
      <c r="G5021" s="106"/>
      <c r="H5021" s="76" t="s">
        <v>1</v>
      </c>
      <c r="I5021" s="105"/>
      <c r="K5021" s="140" t="str">
        <f t="shared" si="237"/>
        <v>社政業務-社會福利-推行老人福利-獎補助費-對國內團體之捐助</v>
      </c>
      <c r="L5021" s="140" t="str">
        <f t="shared" si="238"/>
        <v>建立社區照顧關懷據點並設置巷弄長照站</v>
      </c>
      <c r="M5021" s="40" t="str">
        <f t="shared" si="239"/>
        <v>臺中市太平區豐年社區發展協會</v>
      </c>
    </row>
    <row r="5022" spans="1:13" ht="56.25">
      <c r="A5022" s="102" t="s">
        <v>4075</v>
      </c>
      <c r="B5022" s="102" t="s">
        <v>4084</v>
      </c>
      <c r="C5022" s="102" t="s">
        <v>3624</v>
      </c>
      <c r="D5022" s="102" t="s">
        <v>2795</v>
      </c>
      <c r="E5022" s="103">
        <v>108</v>
      </c>
      <c r="F5022" s="104" t="s">
        <v>44</v>
      </c>
      <c r="G5022" s="106"/>
      <c r="H5022" s="76" t="s">
        <v>1</v>
      </c>
      <c r="I5022" s="105"/>
      <c r="K5022" s="140" t="str">
        <f t="shared" si="237"/>
        <v>社政業務-社會福利-推行老人福利-獎補助費-對國內團體之捐助</v>
      </c>
      <c r="L5022" s="140" t="str">
        <f t="shared" si="238"/>
        <v>建立社區照顧關懷據點並設置巷弄長照站</v>
      </c>
      <c r="M5022" s="40" t="str">
        <f t="shared" si="239"/>
        <v>臺中市太平區福隆社區發展協會</v>
      </c>
    </row>
    <row r="5023" spans="1:13" ht="56.25">
      <c r="A5023" s="102" t="s">
        <v>4075</v>
      </c>
      <c r="B5023" s="102" t="s">
        <v>4084</v>
      </c>
      <c r="C5023" s="102" t="s">
        <v>3109</v>
      </c>
      <c r="D5023" s="102" t="s">
        <v>2795</v>
      </c>
      <c r="E5023" s="103">
        <v>72</v>
      </c>
      <c r="F5023" s="104" t="s">
        <v>44</v>
      </c>
      <c r="G5023" s="106"/>
      <c r="H5023" s="76" t="s">
        <v>1</v>
      </c>
      <c r="I5023" s="105"/>
      <c r="K5023" s="140" t="str">
        <f t="shared" si="237"/>
        <v>社政業務-社會福利-推行老人福利-獎補助費-對國內團體之捐助</v>
      </c>
      <c r="L5023" s="140" t="str">
        <f t="shared" si="238"/>
        <v>建立社區照顧關懷據點並設置巷弄長照站</v>
      </c>
      <c r="M5023" s="40" t="str">
        <f t="shared" si="239"/>
        <v>社團法人中華傳愛社區服務協會</v>
      </c>
    </row>
    <row r="5024" spans="1:13" ht="56.25">
      <c r="A5024" s="102" t="s">
        <v>4075</v>
      </c>
      <c r="B5024" s="102" t="s">
        <v>4084</v>
      </c>
      <c r="C5024" s="102" t="s">
        <v>2460</v>
      </c>
      <c r="D5024" s="102" t="s">
        <v>2795</v>
      </c>
      <c r="E5024" s="103">
        <v>708</v>
      </c>
      <c r="F5024" s="104" t="s">
        <v>44</v>
      </c>
      <c r="G5024" s="106"/>
      <c r="H5024" s="76" t="s">
        <v>1</v>
      </c>
      <c r="I5024" s="105"/>
      <c r="K5024" s="140" t="str">
        <f t="shared" si="237"/>
        <v>社政業務-社會福利-推行老人福利-獎補助費-對國內團體之捐助</v>
      </c>
      <c r="L5024" s="140" t="str">
        <f t="shared" si="238"/>
        <v>建立社區照顧關懷據點並設置巷弄長照站</v>
      </c>
      <c r="M5024" s="40" t="str">
        <f t="shared" si="239"/>
        <v>臺中市太平區興隆社區發展協會</v>
      </c>
    </row>
    <row r="5025" spans="1:13" ht="56.25">
      <c r="A5025" s="102" t="s">
        <v>4075</v>
      </c>
      <c r="B5025" s="102" t="s">
        <v>4084</v>
      </c>
      <c r="C5025" s="102" t="s">
        <v>2460</v>
      </c>
      <c r="D5025" s="102" t="s">
        <v>2795</v>
      </c>
      <c r="E5025" s="103">
        <v>108</v>
      </c>
      <c r="F5025" s="104" t="s">
        <v>44</v>
      </c>
      <c r="G5025" s="106"/>
      <c r="H5025" s="76" t="s">
        <v>1</v>
      </c>
      <c r="I5025" s="105"/>
      <c r="K5025" s="140" t="str">
        <f t="shared" si="237"/>
        <v>社政業務-社會福利-推行老人福利-獎補助費-對國內團體之捐助</v>
      </c>
      <c r="L5025" s="140" t="str">
        <f t="shared" si="238"/>
        <v>建立社區照顧關懷據點並設置巷弄長照站</v>
      </c>
      <c r="M5025" s="40" t="str">
        <f t="shared" si="239"/>
        <v>臺中市太平區興隆社區發展協會</v>
      </c>
    </row>
    <row r="5026" spans="1:13" ht="56.25">
      <c r="A5026" s="102" t="s">
        <v>4075</v>
      </c>
      <c r="B5026" s="102" t="s">
        <v>4084</v>
      </c>
      <c r="C5026" s="102" t="s">
        <v>3178</v>
      </c>
      <c r="D5026" s="102" t="s">
        <v>2795</v>
      </c>
      <c r="E5026" s="103">
        <v>611</v>
      </c>
      <c r="F5026" s="104" t="s">
        <v>44</v>
      </c>
      <c r="G5026" s="106"/>
      <c r="H5026" s="76" t="s">
        <v>1</v>
      </c>
      <c r="I5026" s="105"/>
      <c r="K5026" s="140" t="str">
        <f t="shared" si="237"/>
        <v>社政業務-社會福利-推行老人福利-獎補助費-對國內團體之捐助</v>
      </c>
      <c r="L5026" s="140" t="str">
        <f t="shared" si="238"/>
        <v>建立社區照顧關懷據點並設置巷弄長照站</v>
      </c>
      <c r="M5026" s="40" t="str">
        <f t="shared" si="239"/>
        <v>臺中市太平區新城社區發展協會</v>
      </c>
    </row>
    <row r="5027" spans="1:13" ht="56.25">
      <c r="A5027" s="102" t="s">
        <v>4075</v>
      </c>
      <c r="B5027" s="102" t="s">
        <v>4084</v>
      </c>
      <c r="C5027" s="102" t="s">
        <v>4260</v>
      </c>
      <c r="D5027" s="102" t="s">
        <v>2795</v>
      </c>
      <c r="E5027" s="103">
        <v>323</v>
      </c>
      <c r="F5027" s="104" t="s">
        <v>44</v>
      </c>
      <c r="G5027" s="106"/>
      <c r="H5027" s="76" t="s">
        <v>1</v>
      </c>
      <c r="I5027" s="105"/>
      <c r="K5027" s="140" t="str">
        <f t="shared" si="237"/>
        <v>社政業務-社會福利-推行老人福利-獎補助費-對國內團體之捐助</v>
      </c>
      <c r="L5027" s="140" t="str">
        <f t="shared" si="238"/>
        <v>建立社區照顧關懷據點並設置巷弄長照站</v>
      </c>
      <c r="M5027" s="40" t="str">
        <f t="shared" si="239"/>
        <v>臺中市太平區長億社區發展協會</v>
      </c>
    </row>
    <row r="5028" spans="1:13" ht="56.25">
      <c r="A5028" s="102" t="s">
        <v>4075</v>
      </c>
      <c r="B5028" s="102" t="s">
        <v>4084</v>
      </c>
      <c r="C5028" s="102" t="s">
        <v>4260</v>
      </c>
      <c r="D5028" s="102" t="s">
        <v>2795</v>
      </c>
      <c r="E5028" s="103">
        <v>108</v>
      </c>
      <c r="F5028" s="104" t="s">
        <v>44</v>
      </c>
      <c r="G5028" s="106"/>
      <c r="H5028" s="76" t="s">
        <v>1</v>
      </c>
      <c r="I5028" s="105"/>
      <c r="K5028" s="140" t="str">
        <f t="shared" si="237"/>
        <v>社政業務-社會福利-推行老人福利-獎補助費-對國內團體之捐助</v>
      </c>
      <c r="L5028" s="140" t="str">
        <f t="shared" si="238"/>
        <v>建立社區照顧關懷據點並設置巷弄長照站</v>
      </c>
      <c r="M5028" s="40" t="str">
        <f t="shared" si="239"/>
        <v>臺中市太平區長億社區發展協會</v>
      </c>
    </row>
    <row r="5029" spans="1:13" ht="56.25">
      <c r="A5029" s="102" t="s">
        <v>4075</v>
      </c>
      <c r="B5029" s="102" t="s">
        <v>4084</v>
      </c>
      <c r="C5029" s="102" t="s">
        <v>3650</v>
      </c>
      <c r="D5029" s="102" t="s">
        <v>2795</v>
      </c>
      <c r="E5029" s="103">
        <v>36</v>
      </c>
      <c r="F5029" s="104" t="s">
        <v>44</v>
      </c>
      <c r="G5029" s="106"/>
      <c r="H5029" s="76" t="s">
        <v>1</v>
      </c>
      <c r="I5029" s="105"/>
      <c r="K5029" s="140" t="str">
        <f t="shared" si="237"/>
        <v>社政業務-社會福利-推行老人福利-獎補助費-對國內團體之捐助</v>
      </c>
      <c r="L5029" s="140" t="str">
        <f t="shared" si="238"/>
        <v>建立社區照顧關懷據點並設置巷弄長照站</v>
      </c>
      <c r="M5029" s="40" t="str">
        <f t="shared" si="239"/>
        <v>臺中市武陵長壽關懷協會</v>
      </c>
    </row>
    <row r="5030" spans="1:13" ht="56.25">
      <c r="A5030" s="102" t="s">
        <v>4075</v>
      </c>
      <c r="B5030" s="102" t="s">
        <v>4084</v>
      </c>
      <c r="C5030" s="102" t="s">
        <v>3188</v>
      </c>
      <c r="D5030" s="102" t="s">
        <v>2795</v>
      </c>
      <c r="E5030" s="103">
        <v>323</v>
      </c>
      <c r="F5030" s="104" t="s">
        <v>44</v>
      </c>
      <c r="G5030" s="106"/>
      <c r="H5030" s="76" t="s">
        <v>1</v>
      </c>
      <c r="I5030" s="105"/>
      <c r="K5030" s="140" t="str">
        <f t="shared" si="237"/>
        <v>社政業務-社會福利-推行老人福利-獎補助費-對國內團體之捐助</v>
      </c>
      <c r="L5030" s="140" t="str">
        <f t="shared" si="238"/>
        <v>建立社區照顧關懷據點並設置巷弄長照站</v>
      </c>
      <c r="M5030" s="40" t="str">
        <f t="shared" si="239"/>
        <v>臺中市大甲區聖母發展協會</v>
      </c>
    </row>
    <row r="5031" spans="1:13" ht="56.25">
      <c r="A5031" s="102" t="s">
        <v>4075</v>
      </c>
      <c r="B5031" s="102" t="s">
        <v>4084</v>
      </c>
      <c r="C5031" s="102" t="s">
        <v>3200</v>
      </c>
      <c r="D5031" s="102" t="s">
        <v>2795</v>
      </c>
      <c r="E5031" s="103">
        <v>323</v>
      </c>
      <c r="F5031" s="104" t="s">
        <v>44</v>
      </c>
      <c r="G5031" s="106"/>
      <c r="H5031" s="76" t="s">
        <v>1</v>
      </c>
      <c r="I5031" s="105"/>
      <c r="K5031" s="140" t="str">
        <f t="shared" si="237"/>
        <v>社政業務-社會福利-推行老人福利-獎補助費-對國內團體之捐助</v>
      </c>
      <c r="L5031" s="140" t="str">
        <f t="shared" si="238"/>
        <v>建立社區照顧關懷據點並設置巷弄長照站</v>
      </c>
      <c r="M5031" s="40" t="str">
        <f t="shared" si="239"/>
        <v>臺中市大甲區文曲社區發展協會</v>
      </c>
    </row>
    <row r="5032" spans="1:13" ht="56.25">
      <c r="A5032" s="102" t="s">
        <v>4075</v>
      </c>
      <c r="B5032" s="102" t="s">
        <v>4084</v>
      </c>
      <c r="C5032" s="102" t="s">
        <v>797</v>
      </c>
      <c r="D5032" s="102" t="s">
        <v>2795</v>
      </c>
      <c r="E5032" s="103">
        <v>323</v>
      </c>
      <c r="F5032" s="104" t="s">
        <v>44</v>
      </c>
      <c r="G5032" s="106"/>
      <c r="H5032" s="76" t="s">
        <v>1</v>
      </c>
      <c r="I5032" s="105"/>
      <c r="K5032" s="140" t="str">
        <f t="shared" si="237"/>
        <v>社政業務-社會福利-推行老人福利-獎補助費-對國內團體之捐助</v>
      </c>
      <c r="L5032" s="140" t="str">
        <f t="shared" si="238"/>
        <v>建立社區照顧關懷據點並設置巷弄長照站</v>
      </c>
      <c r="M5032" s="40" t="str">
        <f t="shared" si="239"/>
        <v>臺中市大甲區文武社區發展協會</v>
      </c>
    </row>
    <row r="5033" spans="1:13" ht="56.25">
      <c r="A5033" s="102" t="s">
        <v>4075</v>
      </c>
      <c r="B5033" s="102" t="s">
        <v>4090</v>
      </c>
      <c r="C5033" s="102" t="s">
        <v>3192</v>
      </c>
      <c r="D5033" s="102" t="s">
        <v>2795</v>
      </c>
      <c r="E5033" s="103">
        <v>224</v>
      </c>
      <c r="F5033" s="104" t="s">
        <v>44</v>
      </c>
      <c r="G5033" s="106"/>
      <c r="H5033" s="76" t="s">
        <v>1</v>
      </c>
      <c r="I5033" s="105"/>
      <c r="K5033" s="140" t="str">
        <f t="shared" si="237"/>
        <v>社政業務-社會福利-推行老人福利-獎補助費-對國內團體之捐助</v>
      </c>
      <c r="L5033" s="140" t="str">
        <f t="shared" si="238"/>
        <v>建立社區照顧關懷據點</v>
      </c>
      <c r="M5033" s="40" t="str">
        <f t="shared" si="239"/>
        <v>臺中市太平區頭汴社區發展協會</v>
      </c>
    </row>
    <row r="5034" spans="1:13" ht="56.25">
      <c r="A5034" s="102" t="s">
        <v>4075</v>
      </c>
      <c r="B5034" s="102" t="s">
        <v>4090</v>
      </c>
      <c r="C5034" s="102" t="s">
        <v>3654</v>
      </c>
      <c r="D5034" s="102" t="s">
        <v>2795</v>
      </c>
      <c r="E5034" s="103">
        <v>224</v>
      </c>
      <c r="F5034" s="104" t="s">
        <v>44</v>
      </c>
      <c r="G5034" s="106"/>
      <c r="H5034" s="76" t="s">
        <v>1</v>
      </c>
      <c r="I5034" s="105"/>
      <c r="K5034" s="140" t="str">
        <f t="shared" si="237"/>
        <v>社政業務-社會福利-推行老人福利-獎補助費-對國內團體之捐助</v>
      </c>
      <c r="L5034" s="140" t="str">
        <f t="shared" si="238"/>
        <v>建立社區照顧關懷據點</v>
      </c>
      <c r="M5034" s="40" t="str">
        <f t="shared" si="239"/>
        <v>臺中市成功愛心關懷協會</v>
      </c>
    </row>
    <row r="5035" spans="1:13" ht="56.25">
      <c r="A5035" s="102" t="s">
        <v>4075</v>
      </c>
      <c r="B5035" s="102" t="s">
        <v>4090</v>
      </c>
      <c r="C5035" s="102" t="s">
        <v>3191</v>
      </c>
      <c r="D5035" s="102" t="s">
        <v>2795</v>
      </c>
      <c r="E5035" s="103">
        <v>224</v>
      </c>
      <c r="F5035" s="104" t="s">
        <v>44</v>
      </c>
      <c r="G5035" s="106"/>
      <c r="H5035" s="76" t="s">
        <v>1</v>
      </c>
      <c r="I5035" s="105"/>
      <c r="K5035" s="140" t="str">
        <f t="shared" si="237"/>
        <v>社政業務-社會福利-推行老人福利-獎補助費-對國內團體之捐助</v>
      </c>
      <c r="L5035" s="140" t="str">
        <f t="shared" si="238"/>
        <v>建立社區照顧關懷據點</v>
      </c>
      <c r="M5035" s="40" t="str">
        <f t="shared" si="239"/>
        <v>臺中市太平區太平社區發展協會</v>
      </c>
    </row>
    <row r="5036" spans="1:13" ht="56.25">
      <c r="A5036" s="102" t="s">
        <v>4075</v>
      </c>
      <c r="B5036" s="102" t="s">
        <v>4090</v>
      </c>
      <c r="C5036" s="102" t="s">
        <v>3179</v>
      </c>
      <c r="D5036" s="102" t="s">
        <v>2795</v>
      </c>
      <c r="E5036" s="103">
        <v>224</v>
      </c>
      <c r="F5036" s="104" t="s">
        <v>44</v>
      </c>
      <c r="G5036" s="106"/>
      <c r="H5036" s="76" t="s">
        <v>1</v>
      </c>
      <c r="I5036" s="105"/>
      <c r="K5036" s="140" t="str">
        <f t="shared" si="237"/>
        <v>社政業務-社會福利-推行老人福利-獎補助費-對國內團體之捐助</v>
      </c>
      <c r="L5036" s="140" t="str">
        <f t="shared" si="238"/>
        <v>建立社區照顧關懷據點</v>
      </c>
      <c r="M5036" s="40" t="str">
        <f t="shared" si="239"/>
        <v>臺中市太平區永平社區發展協會</v>
      </c>
    </row>
    <row r="5037" spans="1:13" ht="56.25">
      <c r="A5037" s="102" t="s">
        <v>4075</v>
      </c>
      <c r="B5037" s="102" t="s">
        <v>4090</v>
      </c>
      <c r="C5037" s="102" t="s">
        <v>3117</v>
      </c>
      <c r="D5037" s="102" t="s">
        <v>2795</v>
      </c>
      <c r="E5037" s="103">
        <v>224</v>
      </c>
      <c r="F5037" s="104" t="s">
        <v>44</v>
      </c>
      <c r="G5037" s="106"/>
      <c r="H5037" s="76" t="s">
        <v>1</v>
      </c>
      <c r="I5037" s="105"/>
      <c r="K5037" s="140" t="str">
        <f t="shared" si="237"/>
        <v>社政業務-社會福利-推行老人福利-獎補助費-對國內團體之捐助</v>
      </c>
      <c r="L5037" s="140" t="str">
        <f t="shared" si="238"/>
        <v>建立社區照顧關懷據點</v>
      </c>
      <c r="M5037" s="40" t="str">
        <f t="shared" si="239"/>
        <v>臺中市太平區永隆社區發展協會</v>
      </c>
    </row>
    <row r="5038" spans="1:13" ht="56.25">
      <c r="A5038" s="102" t="s">
        <v>4075</v>
      </c>
      <c r="B5038" s="102" t="s">
        <v>4084</v>
      </c>
      <c r="C5038" s="102" t="s">
        <v>3180</v>
      </c>
      <c r="D5038" s="102" t="s">
        <v>2795</v>
      </c>
      <c r="E5038" s="103">
        <v>36</v>
      </c>
      <c r="F5038" s="104" t="s">
        <v>44</v>
      </c>
      <c r="G5038" s="106"/>
      <c r="H5038" s="76" t="s">
        <v>1</v>
      </c>
      <c r="I5038" s="105"/>
      <c r="K5038" s="140" t="str">
        <f t="shared" si="237"/>
        <v>社政業務-社會福利-推行老人福利-獎補助費-對國內團體之捐助</v>
      </c>
      <c r="L5038" s="140" t="str">
        <f t="shared" si="238"/>
        <v>建立社區照顧關懷據點並設置巷弄長照站</v>
      </c>
      <c r="M5038" s="40" t="str">
        <f t="shared" si="239"/>
        <v>臺中市太平區永成社區發展協會</v>
      </c>
    </row>
    <row r="5039" spans="1:13" ht="75">
      <c r="A5039" s="102" t="s">
        <v>4075</v>
      </c>
      <c r="B5039" s="102" t="s">
        <v>4086</v>
      </c>
      <c r="C5039" s="102" t="s">
        <v>4233</v>
      </c>
      <c r="D5039" s="102" t="s">
        <v>2795</v>
      </c>
      <c r="E5039" s="103">
        <v>20</v>
      </c>
      <c r="F5039" s="104" t="s">
        <v>44</v>
      </c>
      <c r="G5039" s="106"/>
      <c r="H5039" s="76" t="s">
        <v>1</v>
      </c>
      <c r="I5039" s="105"/>
      <c r="K5039" s="140" t="str">
        <f t="shared" si="237"/>
        <v>社政業務-社會福利-推行老人福利-獎補助費-對國內團體之捐助</v>
      </c>
      <c r="L5039" s="140" t="str">
        <f t="shared" si="238"/>
        <v>建立社區照顧關懷據點並設置巷弄長照站之充實設施設備費用-經常門</v>
      </c>
      <c r="M5039" s="40" t="str">
        <f t="shared" si="239"/>
        <v>臺中市東海恩福關懷協會方菲</v>
      </c>
    </row>
    <row r="5040" spans="1:13" ht="75">
      <c r="A5040" s="102" t="s">
        <v>4075</v>
      </c>
      <c r="B5040" s="102" t="s">
        <v>4147</v>
      </c>
      <c r="C5040" s="102" t="s">
        <v>4097</v>
      </c>
      <c r="D5040" s="102" t="s">
        <v>2795</v>
      </c>
      <c r="E5040" s="65">
        <v>17</v>
      </c>
      <c r="F5040" s="104" t="s">
        <v>44</v>
      </c>
      <c r="G5040" s="106"/>
      <c r="H5040" s="76" t="s">
        <v>1</v>
      </c>
      <c r="I5040" s="105"/>
      <c r="K5040" s="140" t="str">
        <f t="shared" si="237"/>
        <v>社政業務-社會福利-推行老人福利-獎補助費-對國內團體之捐助</v>
      </c>
      <c r="L5040" s="140" t="str">
        <f t="shared" si="238"/>
        <v>建立社區照顧關懷據點並設置巷弄長照站之充實設施設備-經常門</v>
      </c>
      <c r="M5040" s="40" t="str">
        <f t="shared" si="239"/>
        <v>大砌四方社區管理委員會</v>
      </c>
    </row>
    <row r="5041" spans="1:13" ht="56.25">
      <c r="A5041" s="102" t="s">
        <v>4075</v>
      </c>
      <c r="B5041" s="102" t="s">
        <v>4172</v>
      </c>
      <c r="C5041" s="102" t="s">
        <v>3139</v>
      </c>
      <c r="D5041" s="102" t="s">
        <v>2795</v>
      </c>
      <c r="E5041" s="103">
        <v>58</v>
      </c>
      <c r="F5041" s="104" t="s">
        <v>44</v>
      </c>
      <c r="G5041" s="106"/>
      <c r="H5041" s="76" t="s">
        <v>1</v>
      </c>
      <c r="I5041" s="105"/>
      <c r="K5041" s="140" t="str">
        <f t="shared" si="237"/>
        <v>社政業務-社會福利-推行老人福利-獎補助費-對國內團體之捐助</v>
      </c>
      <c r="L5041" s="140" t="str">
        <f t="shared" si="238"/>
        <v>建立社區照顧關懷據點並設置巷弄長照站之租金水電</v>
      </c>
      <c r="M5041" s="40" t="str">
        <f t="shared" si="239"/>
        <v>財團法人天主教聖心基金會</v>
      </c>
    </row>
    <row r="5042" spans="1:13" ht="56.25">
      <c r="A5042" s="102" t="s">
        <v>4075</v>
      </c>
      <c r="B5042" s="102" t="s">
        <v>4084</v>
      </c>
      <c r="C5042" s="102" t="s">
        <v>4092</v>
      </c>
      <c r="D5042" s="102" t="s">
        <v>2795</v>
      </c>
      <c r="E5042" s="103">
        <v>36</v>
      </c>
      <c r="F5042" s="104" t="s">
        <v>44</v>
      </c>
      <c r="G5042" s="106"/>
      <c r="H5042" s="76" t="s">
        <v>1</v>
      </c>
      <c r="I5042" s="105"/>
      <c r="K5042" s="140" t="str">
        <f t="shared" si="237"/>
        <v>社政業務-社會福利-推行老人福利-獎補助費-對國內團體之捐助</v>
      </c>
      <c r="L5042" s="140" t="str">
        <f t="shared" si="238"/>
        <v>建立社區照顧關懷據點並設置巷弄長照站</v>
      </c>
      <c r="M5042" s="40" t="str">
        <f t="shared" si="239"/>
        <v>臺中市南屯區三和社區發展協會</v>
      </c>
    </row>
    <row r="5043" spans="1:13" ht="56.25">
      <c r="A5043" s="102" t="s">
        <v>4075</v>
      </c>
      <c r="B5043" s="102" t="s">
        <v>4084</v>
      </c>
      <c r="C5043" s="102" t="s">
        <v>3683</v>
      </c>
      <c r="D5043" s="102" t="s">
        <v>2795</v>
      </c>
      <c r="E5043" s="103">
        <v>108</v>
      </c>
      <c r="F5043" s="104" t="s">
        <v>44</v>
      </c>
      <c r="G5043" s="106"/>
      <c r="H5043" s="76" t="s">
        <v>1</v>
      </c>
      <c r="I5043" s="105"/>
      <c r="K5043" s="140" t="str">
        <f t="shared" si="237"/>
        <v>社政業務-社會福利-推行老人福利-獎補助費-對國內團體之捐助</v>
      </c>
      <c r="L5043" s="140" t="str">
        <f t="shared" si="238"/>
        <v>建立社區照顧關懷據點並設置巷弄長照站</v>
      </c>
      <c r="M5043" s="40" t="str">
        <f t="shared" si="239"/>
        <v>社團法人臺中市豐富幸福社區關懷協會</v>
      </c>
    </row>
    <row r="5044" spans="1:13" ht="56.25">
      <c r="A5044" s="102" t="s">
        <v>4075</v>
      </c>
      <c r="B5044" s="102" t="s">
        <v>4084</v>
      </c>
      <c r="C5044" s="102" t="s">
        <v>3061</v>
      </c>
      <c r="D5044" s="102" t="s">
        <v>2795</v>
      </c>
      <c r="E5044" s="103">
        <v>36</v>
      </c>
      <c r="F5044" s="104" t="s">
        <v>44</v>
      </c>
      <c r="G5044" s="106"/>
      <c r="H5044" s="76" t="s">
        <v>1</v>
      </c>
      <c r="I5044" s="105"/>
      <c r="K5044" s="140" t="str">
        <f t="shared" si="237"/>
        <v>社政業務-社會福利-推行老人福利-獎補助費-對國內團體之捐助</v>
      </c>
      <c r="L5044" s="140" t="str">
        <f t="shared" si="238"/>
        <v>建立社區照顧關懷據點並設置巷弄長照站</v>
      </c>
      <c r="M5044" s="40" t="str">
        <f t="shared" si="239"/>
        <v>財團法人全成社會福利基金會</v>
      </c>
    </row>
    <row r="5045" spans="1:13" ht="56.25">
      <c r="A5045" s="102" t="s">
        <v>4075</v>
      </c>
      <c r="B5045" s="102" t="s">
        <v>4084</v>
      </c>
      <c r="C5045" s="102" t="s">
        <v>3087</v>
      </c>
      <c r="D5045" s="102" t="s">
        <v>2795</v>
      </c>
      <c r="E5045" s="103">
        <v>36</v>
      </c>
      <c r="F5045" s="104" t="s">
        <v>44</v>
      </c>
      <c r="G5045" s="106"/>
      <c r="H5045" s="76" t="s">
        <v>1</v>
      </c>
      <c r="I5045" s="105"/>
      <c r="K5045" s="140" t="str">
        <f t="shared" si="237"/>
        <v>社政業務-社會福利-推行老人福利-獎補助費-對國內團體之捐助</v>
      </c>
      <c r="L5045" s="140" t="str">
        <f t="shared" si="238"/>
        <v>建立社區照顧關懷據點並設置巷弄長照站</v>
      </c>
      <c r="M5045" s="40" t="str">
        <f t="shared" si="239"/>
        <v>社團法人台中市興福關懷協會</v>
      </c>
    </row>
    <row r="5046" spans="1:13" ht="56.25">
      <c r="A5046" s="102" t="s">
        <v>4075</v>
      </c>
      <c r="B5046" s="102" t="s">
        <v>4084</v>
      </c>
      <c r="C5046" s="102" t="s">
        <v>3247</v>
      </c>
      <c r="D5046" s="102" t="s">
        <v>2795</v>
      </c>
      <c r="E5046" s="103">
        <v>323</v>
      </c>
      <c r="F5046" s="104" t="s">
        <v>44</v>
      </c>
      <c r="G5046" s="106"/>
      <c r="H5046" s="76" t="s">
        <v>1</v>
      </c>
      <c r="I5046" s="105"/>
      <c r="K5046" s="140" t="str">
        <f t="shared" si="237"/>
        <v>社政業務-社會福利-推行老人福利-獎補助費-對國內團體之捐助</v>
      </c>
      <c r="L5046" s="140" t="str">
        <f t="shared" si="238"/>
        <v>建立社區照顧關懷據點並設置巷弄長照站</v>
      </c>
      <c r="M5046" s="40" t="str">
        <f t="shared" si="239"/>
        <v>財團法人臺中市私立豐盛社會福利慈善事業基金會</v>
      </c>
    </row>
    <row r="5047" spans="1:13" ht="56.25">
      <c r="A5047" s="102" t="s">
        <v>4075</v>
      </c>
      <c r="B5047" s="102" t="s">
        <v>4084</v>
      </c>
      <c r="C5047" s="102" t="s">
        <v>3247</v>
      </c>
      <c r="D5047" s="102" t="s">
        <v>2795</v>
      </c>
      <c r="E5047" s="103">
        <v>36</v>
      </c>
      <c r="F5047" s="104" t="s">
        <v>44</v>
      </c>
      <c r="G5047" s="106"/>
      <c r="H5047" s="76" t="s">
        <v>1</v>
      </c>
      <c r="I5047" s="105"/>
      <c r="K5047" s="140" t="str">
        <f t="shared" si="237"/>
        <v>社政業務-社會福利-推行老人福利-獎補助費-對國內團體之捐助</v>
      </c>
      <c r="L5047" s="140" t="str">
        <f t="shared" si="238"/>
        <v>建立社區照顧關懷據點並設置巷弄長照站</v>
      </c>
      <c r="M5047" s="40" t="str">
        <f t="shared" si="239"/>
        <v>財團法人臺中市私立豐盛社會福利慈善事業基金會</v>
      </c>
    </row>
    <row r="5048" spans="1:13" ht="56.25">
      <c r="A5048" s="102" t="s">
        <v>4075</v>
      </c>
      <c r="B5048" s="102" t="s">
        <v>4084</v>
      </c>
      <c r="C5048" s="102" t="s">
        <v>3108</v>
      </c>
      <c r="D5048" s="102" t="s">
        <v>2795</v>
      </c>
      <c r="E5048" s="103">
        <v>36</v>
      </c>
      <c r="F5048" s="104" t="s">
        <v>44</v>
      </c>
      <c r="G5048" s="106"/>
      <c r="H5048" s="76" t="s">
        <v>1</v>
      </c>
      <c r="I5048" s="105"/>
      <c r="K5048" s="140" t="str">
        <f t="shared" si="237"/>
        <v>社政業務-社會福利-推行老人福利-獎補助費-對國內團體之捐助</v>
      </c>
      <c r="L5048" s="140" t="str">
        <f t="shared" si="238"/>
        <v>建立社區照顧關懷據點並設置巷弄長照站</v>
      </c>
      <c r="M5048" s="40" t="str">
        <f t="shared" si="239"/>
        <v>臺中市沙鹿區斗抵社區發展協會</v>
      </c>
    </row>
    <row r="5049" spans="1:13" ht="56.25">
      <c r="A5049" s="102" t="s">
        <v>4075</v>
      </c>
      <c r="B5049" s="102" t="s">
        <v>4084</v>
      </c>
      <c r="C5049" s="102" t="s">
        <v>4261</v>
      </c>
      <c r="D5049" s="102" t="s">
        <v>2795</v>
      </c>
      <c r="E5049" s="103">
        <v>323</v>
      </c>
      <c r="F5049" s="104" t="s">
        <v>44</v>
      </c>
      <c r="G5049" s="106"/>
      <c r="H5049" s="76" t="s">
        <v>1</v>
      </c>
      <c r="I5049" s="105"/>
      <c r="K5049" s="140" t="str">
        <f t="shared" si="237"/>
        <v>社政業務-社會福利-推行老人福利-獎補助費-對國內團體之捐助</v>
      </c>
      <c r="L5049" s="140" t="str">
        <f t="shared" si="238"/>
        <v>建立社區照顧關懷據點並設置巷弄長照站</v>
      </c>
      <c r="M5049" s="40" t="str">
        <f t="shared" si="239"/>
        <v>臺中市沙鹿區竹林社區發展協會</v>
      </c>
    </row>
    <row r="5050" spans="1:13" ht="56.25">
      <c r="A5050" s="102" t="s">
        <v>4075</v>
      </c>
      <c r="B5050" s="102" t="s">
        <v>4084</v>
      </c>
      <c r="C5050" s="102" t="s">
        <v>4261</v>
      </c>
      <c r="D5050" s="102" t="s">
        <v>2795</v>
      </c>
      <c r="E5050" s="103">
        <v>108</v>
      </c>
      <c r="F5050" s="104" t="s">
        <v>44</v>
      </c>
      <c r="G5050" s="106"/>
      <c r="H5050" s="76" t="s">
        <v>1</v>
      </c>
      <c r="I5050" s="105"/>
      <c r="K5050" s="140" t="str">
        <f t="shared" si="237"/>
        <v>社政業務-社會福利-推行老人福利-獎補助費-對國內團體之捐助</v>
      </c>
      <c r="L5050" s="140" t="str">
        <f t="shared" si="238"/>
        <v>建立社區照顧關懷據點並設置巷弄長照站</v>
      </c>
      <c r="M5050" s="40" t="str">
        <f t="shared" si="239"/>
        <v>臺中市沙鹿區竹林社區發展協會</v>
      </c>
    </row>
    <row r="5051" spans="1:13" ht="56.25">
      <c r="A5051" s="102" t="s">
        <v>4075</v>
      </c>
      <c r="B5051" s="102" t="s">
        <v>4084</v>
      </c>
      <c r="C5051" s="102" t="s">
        <v>4223</v>
      </c>
      <c r="D5051" s="102" t="s">
        <v>2795</v>
      </c>
      <c r="E5051" s="103">
        <v>108</v>
      </c>
      <c r="F5051" s="104" t="s">
        <v>44</v>
      </c>
      <c r="G5051" s="106"/>
      <c r="H5051" s="76" t="s">
        <v>1</v>
      </c>
      <c r="I5051" s="105"/>
      <c r="K5051" s="140" t="str">
        <f t="shared" si="237"/>
        <v>社政業務-社會福利-推行老人福利-獎補助費-對國內團體之捐助</v>
      </c>
      <c r="L5051" s="140" t="str">
        <f t="shared" si="238"/>
        <v>建立社區照顧關懷據點並設置巷弄長照站</v>
      </c>
      <c r="M5051" s="40" t="str">
        <f t="shared" si="239"/>
        <v>臺中市太平區德隆社區發展協會</v>
      </c>
    </row>
    <row r="5052" spans="1:13" ht="56.25">
      <c r="A5052" s="102" t="s">
        <v>4075</v>
      </c>
      <c r="B5052" s="102" t="s">
        <v>4084</v>
      </c>
      <c r="C5052" s="102" t="s">
        <v>4262</v>
      </c>
      <c r="D5052" s="102" t="s">
        <v>2795</v>
      </c>
      <c r="E5052" s="103">
        <v>108</v>
      </c>
      <c r="F5052" s="104" t="s">
        <v>44</v>
      </c>
      <c r="G5052" s="106"/>
      <c r="H5052" s="76" t="s">
        <v>1</v>
      </c>
      <c r="I5052" s="105"/>
      <c r="K5052" s="140" t="str">
        <f t="shared" si="237"/>
        <v>社政業務-社會福利-推行老人福利-獎補助費-對國內團體之捐助</v>
      </c>
      <c r="L5052" s="140" t="str">
        <f t="shared" si="238"/>
        <v>建立社區照顧關懷據點並設置巷弄長照站</v>
      </c>
      <c r="M5052" s="40" t="str">
        <f t="shared" si="239"/>
        <v>臺中市太平區中政社區發展協會</v>
      </c>
    </row>
    <row r="5053" spans="1:13" ht="56.25">
      <c r="A5053" s="102" t="s">
        <v>4075</v>
      </c>
      <c r="B5053" s="102" t="s">
        <v>4084</v>
      </c>
      <c r="C5053" s="102" t="s">
        <v>4079</v>
      </c>
      <c r="D5053" s="102" t="s">
        <v>2795</v>
      </c>
      <c r="E5053" s="103">
        <v>72</v>
      </c>
      <c r="F5053" s="104" t="s">
        <v>44</v>
      </c>
      <c r="G5053" s="106"/>
      <c r="H5053" s="76" t="s">
        <v>1</v>
      </c>
      <c r="I5053" s="105"/>
      <c r="K5053" s="140" t="str">
        <f t="shared" si="237"/>
        <v>社政業務-社會福利-推行老人福利-獎補助費-對國內團體之捐助</v>
      </c>
      <c r="L5053" s="140" t="str">
        <f t="shared" si="238"/>
        <v>建立社區照顧關懷據點並設置巷弄長照站</v>
      </c>
      <c r="M5053" s="40" t="str">
        <f t="shared" si="239"/>
        <v>臺中市太平區中興社區發展協會</v>
      </c>
    </row>
    <row r="5054" spans="1:13" ht="56.25">
      <c r="A5054" s="102" t="s">
        <v>4075</v>
      </c>
      <c r="B5054" s="102" t="s">
        <v>4084</v>
      </c>
      <c r="C5054" s="102" t="s">
        <v>3525</v>
      </c>
      <c r="D5054" s="102" t="s">
        <v>2795</v>
      </c>
      <c r="E5054" s="103">
        <v>36</v>
      </c>
      <c r="F5054" s="104" t="s">
        <v>44</v>
      </c>
      <c r="G5054" s="106"/>
      <c r="H5054" s="76" t="s">
        <v>1</v>
      </c>
      <c r="I5054" s="105"/>
      <c r="K5054" s="140" t="str">
        <f t="shared" si="237"/>
        <v>社政業務-社會福利-推行老人福利-獎補助費-對國內團體之捐助</v>
      </c>
      <c r="L5054" s="140" t="str">
        <f t="shared" si="238"/>
        <v>建立社區照顧關懷據點並設置巷弄長照站</v>
      </c>
      <c r="M5054" s="40" t="str">
        <f t="shared" si="239"/>
        <v>臺中市太平區新高社區發展協會</v>
      </c>
    </row>
    <row r="5055" spans="1:13" ht="56.25">
      <c r="A5055" s="102" t="s">
        <v>4075</v>
      </c>
      <c r="B5055" s="102" t="s">
        <v>4084</v>
      </c>
      <c r="C5055" s="102" t="s">
        <v>4235</v>
      </c>
      <c r="D5055" s="102" t="s">
        <v>2795</v>
      </c>
      <c r="E5055" s="103">
        <v>323</v>
      </c>
      <c r="F5055" s="104" t="s">
        <v>44</v>
      </c>
      <c r="G5055" s="106"/>
      <c r="H5055" s="76" t="s">
        <v>1</v>
      </c>
      <c r="I5055" s="105"/>
      <c r="K5055" s="140" t="str">
        <f t="shared" si="237"/>
        <v>社政業務-社會福利-推行老人福利-獎補助費-對國內團體之捐助</v>
      </c>
      <c r="L5055" s="140" t="str">
        <f t="shared" si="238"/>
        <v>建立社區照顧關懷據點並設置巷弄長照站</v>
      </c>
      <c r="M5055" s="40" t="str">
        <f t="shared" si="239"/>
        <v>社團法人台灣關懷輔導弱勢職能發展協會</v>
      </c>
    </row>
    <row r="5056" spans="1:13" ht="56.25">
      <c r="A5056" s="102" t="s">
        <v>4075</v>
      </c>
      <c r="B5056" s="102" t="s">
        <v>4084</v>
      </c>
      <c r="C5056" s="102" t="s">
        <v>4235</v>
      </c>
      <c r="D5056" s="102" t="s">
        <v>2795</v>
      </c>
      <c r="E5056" s="103">
        <v>72</v>
      </c>
      <c r="F5056" s="104" t="s">
        <v>44</v>
      </c>
      <c r="G5056" s="106"/>
      <c r="H5056" s="76" t="s">
        <v>1</v>
      </c>
      <c r="I5056" s="105"/>
      <c r="K5056" s="140" t="str">
        <f t="shared" si="237"/>
        <v>社政業務-社會福利-推行老人福利-獎補助費-對國內團體之捐助</v>
      </c>
      <c r="L5056" s="140" t="str">
        <f t="shared" si="238"/>
        <v>建立社區照顧關懷據點並設置巷弄長照站</v>
      </c>
      <c r="M5056" s="40" t="str">
        <f t="shared" si="239"/>
        <v>社團法人台灣關懷輔導弱勢職能發展協會</v>
      </c>
    </row>
    <row r="5057" spans="1:13" ht="56.25">
      <c r="A5057" s="102" t="s">
        <v>4075</v>
      </c>
      <c r="B5057" s="102" t="s">
        <v>4084</v>
      </c>
      <c r="C5057" s="102" t="s">
        <v>3655</v>
      </c>
      <c r="D5057" s="102" t="s">
        <v>2795</v>
      </c>
      <c r="E5057" s="103">
        <v>36</v>
      </c>
      <c r="F5057" s="104" t="s">
        <v>44</v>
      </c>
      <c r="G5057" s="106"/>
      <c r="H5057" s="76" t="s">
        <v>1</v>
      </c>
      <c r="I5057" s="105"/>
      <c r="K5057" s="140" t="str">
        <f t="shared" si="237"/>
        <v>社政業務-社會福利-推行老人福利-獎補助費-對國內團體之捐助</v>
      </c>
      <c r="L5057" s="140" t="str">
        <f t="shared" si="238"/>
        <v>建立社區照顧關懷據點並設置巷弄長照站</v>
      </c>
      <c r="M5057" s="40" t="str">
        <f t="shared" si="239"/>
        <v>臺中市大里區永隆社區發展協會</v>
      </c>
    </row>
    <row r="5058" spans="1:13" ht="56.25">
      <c r="A5058" s="102" t="s">
        <v>4075</v>
      </c>
      <c r="B5058" s="102" t="s">
        <v>4084</v>
      </c>
      <c r="C5058" s="102" t="s">
        <v>3707</v>
      </c>
      <c r="D5058" s="102" t="s">
        <v>2795</v>
      </c>
      <c r="E5058" s="103">
        <v>36</v>
      </c>
      <c r="F5058" s="104" t="s">
        <v>44</v>
      </c>
      <c r="G5058" s="106"/>
      <c r="H5058" s="76" t="s">
        <v>1</v>
      </c>
      <c r="I5058" s="105"/>
      <c r="K5058" s="140" t="str">
        <f t="shared" si="237"/>
        <v>社政業務-社會福利-推行老人福利-獎補助費-對國內團體之捐助</v>
      </c>
      <c r="L5058" s="140" t="str">
        <f t="shared" si="238"/>
        <v>建立社區照顧關懷據點並設置巷弄長照站</v>
      </c>
      <c r="M5058" s="40" t="str">
        <f t="shared" si="239"/>
        <v>臺中市人文關懷協會</v>
      </c>
    </row>
    <row r="5059" spans="1:13" ht="56.25">
      <c r="A5059" s="102" t="s">
        <v>4075</v>
      </c>
      <c r="B5059" s="102" t="s">
        <v>4088</v>
      </c>
      <c r="C5059" s="102" t="s">
        <v>3165</v>
      </c>
      <c r="D5059" s="102" t="s">
        <v>2795</v>
      </c>
      <c r="E5059" s="103">
        <v>22</v>
      </c>
      <c r="F5059" s="104" t="s">
        <v>44</v>
      </c>
      <c r="G5059" s="106"/>
      <c r="H5059" s="76" t="s">
        <v>1</v>
      </c>
      <c r="I5059" s="105"/>
      <c r="K5059" s="140" t="str">
        <f t="shared" si="237"/>
        <v>社政業務-社會福利-推行老人福利-獎補助費-對國內團體之捐助</v>
      </c>
      <c r="L5059" s="140" t="str">
        <f t="shared" si="238"/>
        <v>建立社區照顧關懷據點之充實設施設備費用-經常門</v>
      </c>
      <c r="M5059" s="40" t="str">
        <f t="shared" si="239"/>
        <v>海墘社區照顧關懷據點</v>
      </c>
    </row>
    <row r="5060" spans="1:13" ht="56.25">
      <c r="A5060" s="102" t="s">
        <v>4075</v>
      </c>
      <c r="B5060" s="102" t="s">
        <v>4090</v>
      </c>
      <c r="C5060" s="102" t="s">
        <v>2528</v>
      </c>
      <c r="D5060" s="102" t="s">
        <v>2795</v>
      </c>
      <c r="E5060" s="103">
        <v>323</v>
      </c>
      <c r="F5060" s="104" t="s">
        <v>44</v>
      </c>
      <c r="G5060" s="106"/>
      <c r="H5060" s="76" t="s">
        <v>1</v>
      </c>
      <c r="I5060" s="105"/>
      <c r="K5060" s="140" t="str">
        <f t="shared" ref="K5060:K5123" si="240">A5060</f>
        <v>社政業務-社會福利-推行老人福利-獎補助費-對國內團體之捐助</v>
      </c>
      <c r="L5060" s="140" t="str">
        <f t="shared" ref="L5060:L5123" si="241">B5060</f>
        <v>建立社區照顧關懷據點</v>
      </c>
      <c r="M5060" s="40" t="str">
        <f t="shared" ref="M5060:M5123" si="242">C5060</f>
        <v>臺中市神岡區新庄社區發展協會</v>
      </c>
    </row>
    <row r="5061" spans="1:13" ht="56.25">
      <c r="A5061" s="102" t="s">
        <v>4075</v>
      </c>
      <c r="B5061" s="102" t="s">
        <v>4090</v>
      </c>
      <c r="C5061" s="102" t="s">
        <v>4180</v>
      </c>
      <c r="D5061" s="102" t="s">
        <v>2795</v>
      </c>
      <c r="E5061" s="103">
        <v>323</v>
      </c>
      <c r="F5061" s="104" t="s">
        <v>44</v>
      </c>
      <c r="G5061" s="106"/>
      <c r="H5061" s="76" t="s">
        <v>1</v>
      </c>
      <c r="I5061" s="105"/>
      <c r="K5061" s="140" t="str">
        <f t="shared" si="240"/>
        <v>社政業務-社會福利-推行老人福利-獎補助費-對國內團體之捐助</v>
      </c>
      <c r="L5061" s="140" t="str">
        <f t="shared" si="241"/>
        <v>建立社區照顧關懷據點</v>
      </c>
      <c r="M5061" s="40" t="str">
        <f t="shared" si="242"/>
        <v>臺中市神岡區圳前社區發展協會</v>
      </c>
    </row>
    <row r="5062" spans="1:13" ht="56.25">
      <c r="A5062" s="102" t="s">
        <v>4075</v>
      </c>
      <c r="B5062" s="102" t="s">
        <v>4090</v>
      </c>
      <c r="C5062" s="102" t="s">
        <v>3060</v>
      </c>
      <c r="D5062" s="102" t="s">
        <v>2795</v>
      </c>
      <c r="E5062" s="103">
        <v>108</v>
      </c>
      <c r="F5062" s="104" t="s">
        <v>44</v>
      </c>
      <c r="G5062" s="106"/>
      <c r="H5062" s="76" t="s">
        <v>1</v>
      </c>
      <c r="I5062" s="105"/>
      <c r="K5062" s="140" t="str">
        <f t="shared" si="240"/>
        <v>社政業務-社會福利-推行老人福利-獎補助費-對國內團體之捐助</v>
      </c>
      <c r="L5062" s="140" t="str">
        <f t="shared" si="241"/>
        <v>建立社區照顧關懷據點</v>
      </c>
      <c r="M5062" s="40" t="str">
        <f t="shared" si="242"/>
        <v>臺中市神岡區北庄社區發展協會</v>
      </c>
    </row>
    <row r="5063" spans="1:13" ht="56.25">
      <c r="A5063" s="102" t="s">
        <v>4075</v>
      </c>
      <c r="B5063" s="102" t="s">
        <v>4090</v>
      </c>
      <c r="C5063" s="102" t="s">
        <v>3626</v>
      </c>
      <c r="D5063" s="102" t="s">
        <v>2795</v>
      </c>
      <c r="E5063" s="103">
        <v>108</v>
      </c>
      <c r="F5063" s="104" t="s">
        <v>44</v>
      </c>
      <c r="G5063" s="106"/>
      <c r="H5063" s="76" t="s">
        <v>1</v>
      </c>
      <c r="I5063" s="105"/>
      <c r="K5063" s="140" t="str">
        <f t="shared" si="240"/>
        <v>社政業務-社會福利-推行老人福利-獎補助費-對國內團體之捐助</v>
      </c>
      <c r="L5063" s="140" t="str">
        <f t="shared" si="241"/>
        <v>建立社區照顧關懷據點</v>
      </c>
      <c r="M5063" s="40" t="str">
        <f t="shared" si="242"/>
        <v>臺中市神岡區圳堵社區發展協會</v>
      </c>
    </row>
    <row r="5064" spans="1:13" ht="56.25">
      <c r="A5064" s="102" t="s">
        <v>4075</v>
      </c>
      <c r="B5064" s="102" t="s">
        <v>4090</v>
      </c>
      <c r="C5064" s="102" t="s">
        <v>4263</v>
      </c>
      <c r="D5064" s="102" t="s">
        <v>2795</v>
      </c>
      <c r="E5064" s="103">
        <v>108</v>
      </c>
      <c r="F5064" s="104" t="s">
        <v>44</v>
      </c>
      <c r="G5064" s="106"/>
      <c r="H5064" s="76" t="s">
        <v>1</v>
      </c>
      <c r="I5064" s="105"/>
      <c r="K5064" s="140" t="str">
        <f t="shared" si="240"/>
        <v>社政業務-社會福利-推行老人福利-獎補助費-對國內團體之捐助</v>
      </c>
      <c r="L5064" s="140" t="str">
        <f t="shared" si="241"/>
        <v>建立社區照顧關懷據點</v>
      </c>
      <c r="M5064" s="40" t="str">
        <f t="shared" si="242"/>
        <v>臺中市神岡區庄前社區發展協會</v>
      </c>
    </row>
    <row r="5065" spans="1:13" ht="56.25">
      <c r="A5065" s="102" t="s">
        <v>4075</v>
      </c>
      <c r="B5065" s="102" t="s">
        <v>4084</v>
      </c>
      <c r="C5065" s="102" t="s">
        <v>3827</v>
      </c>
      <c r="D5065" s="102" t="s">
        <v>2795</v>
      </c>
      <c r="E5065" s="103">
        <v>72</v>
      </c>
      <c r="F5065" s="104" t="s">
        <v>44</v>
      </c>
      <c r="G5065" s="106"/>
      <c r="H5065" s="76" t="s">
        <v>1</v>
      </c>
      <c r="I5065" s="105"/>
      <c r="K5065" s="140" t="str">
        <f t="shared" si="240"/>
        <v>社政業務-社會福利-推行老人福利-獎補助費-對國內團體之捐助</v>
      </c>
      <c r="L5065" s="140" t="str">
        <f t="shared" si="241"/>
        <v>建立社區照顧關懷據點並設置巷弄長照站</v>
      </c>
      <c r="M5065" s="40" t="str">
        <f t="shared" si="242"/>
        <v>社團法人台中市婦女發展協會</v>
      </c>
    </row>
    <row r="5066" spans="1:13" ht="56.25">
      <c r="A5066" s="102" t="s">
        <v>4075</v>
      </c>
      <c r="B5066" s="102" t="s">
        <v>4084</v>
      </c>
      <c r="C5066" s="102" t="s">
        <v>4096</v>
      </c>
      <c r="D5066" s="102" t="s">
        <v>2795</v>
      </c>
      <c r="E5066" s="103">
        <v>108</v>
      </c>
      <c r="F5066" s="104" t="s">
        <v>44</v>
      </c>
      <c r="G5066" s="106"/>
      <c r="H5066" s="76" t="s">
        <v>1</v>
      </c>
      <c r="I5066" s="105"/>
      <c r="K5066" s="140" t="str">
        <f t="shared" si="240"/>
        <v>社政業務-社會福利-推行老人福利-獎補助費-對國內團體之捐助</v>
      </c>
      <c r="L5066" s="140" t="str">
        <f t="shared" si="241"/>
        <v>建立社區照顧關懷據點並設置巷弄長照站</v>
      </c>
      <c r="M5066" s="40" t="str">
        <f t="shared" si="242"/>
        <v>臺中市土庫長青關懷協會</v>
      </c>
    </row>
    <row r="5067" spans="1:13" ht="75">
      <c r="A5067" s="102" t="s">
        <v>4075</v>
      </c>
      <c r="B5067" s="102" t="s">
        <v>4264</v>
      </c>
      <c r="C5067" s="102" t="s">
        <v>4265</v>
      </c>
      <c r="D5067" s="102" t="s">
        <v>2795</v>
      </c>
      <c r="E5067" s="103">
        <v>33</v>
      </c>
      <c r="F5067" s="104" t="s">
        <v>44</v>
      </c>
      <c r="G5067" s="106"/>
      <c r="H5067" s="76" t="s">
        <v>1</v>
      </c>
      <c r="I5067" s="105"/>
      <c r="K5067" s="140" t="str">
        <f t="shared" si="240"/>
        <v>社政業務-社會福利-推行老人福利-獎補助費-對國內團體之捐助</v>
      </c>
      <c r="L5067" s="140" t="str">
        <f t="shared" si="241"/>
        <v>建立社區照顧關懷據點並設置巷弄長照站之設施設備費-經常</v>
      </c>
      <c r="M5067" s="40" t="str">
        <f t="shared" si="242"/>
        <v>台中市南區城隍社區發展協會</v>
      </c>
    </row>
    <row r="5068" spans="1:13" ht="56.25">
      <c r="A5068" s="102" t="s">
        <v>4075</v>
      </c>
      <c r="B5068" s="102" t="s">
        <v>4208</v>
      </c>
      <c r="C5068" s="102" t="s">
        <v>3266</v>
      </c>
      <c r="D5068" s="102" t="s">
        <v>2795</v>
      </c>
      <c r="E5068" s="103">
        <v>6</v>
      </c>
      <c r="F5068" s="104" t="s">
        <v>44</v>
      </c>
      <c r="G5068" s="106"/>
      <c r="H5068" s="76" t="s">
        <v>1</v>
      </c>
      <c r="I5068" s="105"/>
      <c r="K5068" s="140" t="str">
        <f t="shared" si="240"/>
        <v>社政業務-社會福利-推行老人福利-獎補助費-對國內團體之捐助</v>
      </c>
      <c r="L5068" s="140" t="str">
        <f t="shared" si="241"/>
        <v>獨居老人關懷訪視服務計畫</v>
      </c>
      <c r="M5068" s="40" t="str">
        <f t="shared" si="242"/>
        <v>臺中市神岡區社口社區發展協會關懷據點</v>
      </c>
    </row>
    <row r="5069" spans="1:13" ht="75">
      <c r="A5069" s="102" t="s">
        <v>4075</v>
      </c>
      <c r="B5069" s="102" t="s">
        <v>4242</v>
      </c>
      <c r="C5069" s="102" t="s">
        <v>3716</v>
      </c>
      <c r="D5069" s="102" t="s">
        <v>2795</v>
      </c>
      <c r="E5069" s="103">
        <v>22</v>
      </c>
      <c r="F5069" s="104" t="s">
        <v>44</v>
      </c>
      <c r="G5069" s="106"/>
      <c r="H5069" s="76" t="s">
        <v>1</v>
      </c>
      <c r="I5069" s="105"/>
      <c r="K5069" s="140" t="str">
        <f t="shared" si="240"/>
        <v>社政業務-社會福利-推行老人福利-獎補助費-對國內團體之捐助</v>
      </c>
      <c r="L5069" s="140" t="str">
        <f t="shared" si="241"/>
        <v>臺中市政府社會局推動日間托老服務(長青快樂學堂)補助計畫</v>
      </c>
      <c r="M5069" s="40" t="str">
        <f t="shared" si="242"/>
        <v>社團法人中華傳愛社區服務協會杜明達</v>
      </c>
    </row>
    <row r="5070" spans="1:13" ht="93.75">
      <c r="A5070" s="102" t="s">
        <v>4075</v>
      </c>
      <c r="B5070" s="102" t="s">
        <v>4243</v>
      </c>
      <c r="C5070" s="102" t="s">
        <v>3059</v>
      </c>
      <c r="D5070" s="102" t="s">
        <v>2795</v>
      </c>
      <c r="E5070" s="103">
        <v>873</v>
      </c>
      <c r="F5070" s="104" t="s">
        <v>44</v>
      </c>
      <c r="G5070" s="106"/>
      <c r="H5070" s="76" t="s">
        <v>1</v>
      </c>
      <c r="I5070" s="105"/>
      <c r="K5070" s="140" t="str">
        <f t="shared" si="240"/>
        <v>社政業務-社會福利-推行老人福利-獎補助費-對國內團體之捐助</v>
      </c>
      <c r="L5070" s="140" t="str">
        <f t="shared" si="241"/>
        <v>臺中市日間托老服務(長青快樂學堂)補助計畫暨建立社區照顧關懷據點並設置巷弄長照站</v>
      </c>
      <c r="M5070" s="40" t="str">
        <f t="shared" si="242"/>
        <v>財團法人天主教聖母聖心修女會</v>
      </c>
    </row>
    <row r="5071" spans="1:13" ht="56.25">
      <c r="A5071" s="102" t="s">
        <v>4075</v>
      </c>
      <c r="B5071" s="102" t="s">
        <v>4084</v>
      </c>
      <c r="C5071" s="102" t="s">
        <v>3114</v>
      </c>
      <c r="D5071" s="102" t="s">
        <v>2795</v>
      </c>
      <c r="E5071" s="103">
        <v>59</v>
      </c>
      <c r="F5071" s="104" t="s">
        <v>44</v>
      </c>
      <c r="G5071" s="106"/>
      <c r="H5071" s="76" t="s">
        <v>1</v>
      </c>
      <c r="I5071" s="105"/>
      <c r="K5071" s="140" t="str">
        <f t="shared" si="240"/>
        <v>社政業務-社會福利-推行老人福利-獎補助費-對國內團體之捐助</v>
      </c>
      <c r="L5071" s="140" t="str">
        <f t="shared" si="241"/>
        <v>建立社區照顧關懷據點並設置巷弄長照站</v>
      </c>
      <c r="M5071" s="40" t="str">
        <f t="shared" si="242"/>
        <v>中華民國紅心字會</v>
      </c>
    </row>
    <row r="5072" spans="1:13" ht="75">
      <c r="A5072" s="102" t="s">
        <v>4075</v>
      </c>
      <c r="B5072" s="102" t="s">
        <v>4137</v>
      </c>
      <c r="C5072" s="102" t="s">
        <v>3523</v>
      </c>
      <c r="D5072" s="102" t="s">
        <v>2795</v>
      </c>
      <c r="E5072" s="103">
        <v>36</v>
      </c>
      <c r="F5072" s="104" t="s">
        <v>44</v>
      </c>
      <c r="G5072" s="106"/>
      <c r="H5072" s="76" t="s">
        <v>1</v>
      </c>
      <c r="I5072" s="105"/>
      <c r="K5072" s="140" t="str">
        <f t="shared" si="240"/>
        <v>社政業務-社會福利-推行老人福利-獎補助費-對國內團體之捐助</v>
      </c>
      <c r="L5072" s="140" t="str">
        <f t="shared" si="241"/>
        <v>建立社區照顧關懷據點並設置巷弄長照站之預防及延緩失能照護計畫</v>
      </c>
      <c r="M5072" s="40" t="str">
        <f t="shared" si="242"/>
        <v>臺中市沙鹿區洛泉社區發展協會</v>
      </c>
    </row>
    <row r="5073" spans="1:13" ht="93.75">
      <c r="A5073" s="102" t="s">
        <v>4075</v>
      </c>
      <c r="B5073" s="102" t="s">
        <v>4087</v>
      </c>
      <c r="C5073" s="102" t="s">
        <v>3141</v>
      </c>
      <c r="D5073" s="102" t="s">
        <v>2795</v>
      </c>
      <c r="E5073" s="103">
        <v>108</v>
      </c>
      <c r="F5073" s="104" t="s">
        <v>44</v>
      </c>
      <c r="G5073" s="106"/>
      <c r="H5073" s="76" t="s">
        <v>1</v>
      </c>
      <c r="I5073" s="105"/>
      <c r="K5073" s="140" t="str">
        <f t="shared" si="240"/>
        <v>社政業務-社會福利-推行老人福利-獎補助費-對國內團體之捐助</v>
      </c>
      <c r="L5073" s="140" t="str">
        <f t="shared" si="241"/>
        <v>建立社區照顧關懷據點並設置巷弄長照站之「預防及延緩失能照護計畫費用」</v>
      </c>
      <c r="M5073" s="40" t="str">
        <f t="shared" si="242"/>
        <v>財團法人福智慈善基金會</v>
      </c>
    </row>
    <row r="5074" spans="1:13" ht="75">
      <c r="A5074" s="102" t="s">
        <v>4075</v>
      </c>
      <c r="B5074" s="102" t="s">
        <v>4266</v>
      </c>
      <c r="C5074" s="102" t="s">
        <v>3132</v>
      </c>
      <c r="D5074" s="102" t="s">
        <v>2795</v>
      </c>
      <c r="E5074" s="103">
        <v>36</v>
      </c>
      <c r="F5074" s="104" t="s">
        <v>44</v>
      </c>
      <c r="G5074" s="106"/>
      <c r="H5074" s="76" t="s">
        <v>1</v>
      </c>
      <c r="I5074" s="105"/>
      <c r="K5074" s="140" t="str">
        <f t="shared" si="240"/>
        <v>社政業務-社會福利-推行老人福利-獎補助費-對國內團體之捐助</v>
      </c>
      <c r="L5074" s="140" t="str">
        <f t="shared" si="241"/>
        <v>建立社區照顧關懷據點並設置巷弄長照站之預防及延緩失能照護計畫)</v>
      </c>
      <c r="M5074" s="40" t="str">
        <f t="shared" si="242"/>
        <v>臺中市沙鹿區鹿寮社區發展協會</v>
      </c>
    </row>
    <row r="5075" spans="1:13" ht="56.25">
      <c r="A5075" s="102" t="s">
        <v>4075</v>
      </c>
      <c r="B5075" s="102" t="s">
        <v>4090</v>
      </c>
      <c r="C5075" s="102" t="s">
        <v>3290</v>
      </c>
      <c r="D5075" s="102" t="s">
        <v>2795</v>
      </c>
      <c r="E5075" s="103">
        <v>224</v>
      </c>
      <c r="F5075" s="104" t="s">
        <v>44</v>
      </c>
      <c r="G5075" s="106"/>
      <c r="H5075" s="76" t="s">
        <v>1</v>
      </c>
      <c r="I5075" s="105"/>
      <c r="K5075" s="140" t="str">
        <f t="shared" si="240"/>
        <v>社政業務-社會福利-推行老人福利-獎補助費-對國內團體之捐助</v>
      </c>
      <c r="L5075" s="140" t="str">
        <f t="shared" si="241"/>
        <v>建立社區照顧關懷據點</v>
      </c>
      <c r="M5075" s="40" t="str">
        <f t="shared" si="242"/>
        <v>社團法人臺灣省社區關懷協會</v>
      </c>
    </row>
    <row r="5076" spans="1:13" ht="56.25">
      <c r="A5076" s="102" t="s">
        <v>4075</v>
      </c>
      <c r="B5076" s="102" t="s">
        <v>4267</v>
      </c>
      <c r="C5076" s="102" t="s">
        <v>4268</v>
      </c>
      <c r="D5076" s="102" t="s">
        <v>2795</v>
      </c>
      <c r="E5076" s="103">
        <v>224</v>
      </c>
      <c r="F5076" s="104" t="s">
        <v>44</v>
      </c>
      <c r="G5076" s="106"/>
      <c r="H5076" s="76" t="s">
        <v>1</v>
      </c>
      <c r="I5076" s="105"/>
      <c r="K5076" s="140" t="str">
        <f t="shared" si="240"/>
        <v>社政業務-社會福利-推行老人福利-獎補助費-對國內團體之捐助</v>
      </c>
      <c r="L5076" s="140" t="str">
        <f t="shared" si="241"/>
        <v>113年度臺中市建立社區照顧關懷據點</v>
      </c>
      <c r="M5076" s="40" t="str">
        <f t="shared" si="242"/>
        <v>臺中市后里區太平社區發展協會關懷據點</v>
      </c>
    </row>
    <row r="5077" spans="1:13" ht="56.25">
      <c r="A5077" s="102" t="s">
        <v>4075</v>
      </c>
      <c r="B5077" s="102" t="s">
        <v>4267</v>
      </c>
      <c r="C5077" s="102" t="s">
        <v>3513</v>
      </c>
      <c r="D5077" s="102" t="s">
        <v>2795</v>
      </c>
      <c r="E5077" s="103">
        <v>323</v>
      </c>
      <c r="F5077" s="104" t="s">
        <v>44</v>
      </c>
      <c r="G5077" s="106"/>
      <c r="H5077" s="76" t="s">
        <v>1</v>
      </c>
      <c r="I5077" s="105"/>
      <c r="K5077" s="140" t="str">
        <f t="shared" si="240"/>
        <v>社政業務-社會福利-推行老人福利-獎補助費-對國內團體之捐助</v>
      </c>
      <c r="L5077" s="140" t="str">
        <f t="shared" si="241"/>
        <v>113年度臺中市建立社區照顧關懷據點</v>
      </c>
      <c r="M5077" s="40" t="str">
        <f t="shared" si="242"/>
        <v>臺中市后里區聯合社區發展協會關懷據點</v>
      </c>
    </row>
    <row r="5078" spans="1:13" ht="56.25">
      <c r="A5078" s="102" t="s">
        <v>4075</v>
      </c>
      <c r="B5078" s="102" t="s">
        <v>4267</v>
      </c>
      <c r="C5078" s="102" t="s">
        <v>4269</v>
      </c>
      <c r="D5078" s="102" t="s">
        <v>2795</v>
      </c>
      <c r="E5078" s="103">
        <v>187</v>
      </c>
      <c r="F5078" s="104" t="s">
        <v>44</v>
      </c>
      <c r="G5078" s="106"/>
      <c r="H5078" s="76" t="s">
        <v>1</v>
      </c>
      <c r="I5078" s="105"/>
      <c r="K5078" s="140" t="str">
        <f t="shared" si="240"/>
        <v>社政業務-社會福利-推行老人福利-獎補助費-對國內團體之捐助</v>
      </c>
      <c r="L5078" s="140" t="str">
        <f t="shared" si="241"/>
        <v>113年度臺中市建立社區照顧關懷據點</v>
      </c>
      <c r="M5078" s="40" t="str">
        <f t="shared" si="242"/>
        <v>臺中市后里區新舊社社區發展協會關懷據點專戶</v>
      </c>
    </row>
    <row r="5079" spans="1:13" ht="56.25">
      <c r="A5079" s="102" t="s">
        <v>4075</v>
      </c>
      <c r="B5079" s="102" t="s">
        <v>4084</v>
      </c>
      <c r="C5079" s="102" t="s">
        <v>1780</v>
      </c>
      <c r="D5079" s="102" t="s">
        <v>2795</v>
      </c>
      <c r="E5079" s="103">
        <v>554</v>
      </c>
      <c r="F5079" s="104" t="s">
        <v>44</v>
      </c>
      <c r="G5079" s="106"/>
      <c r="H5079" s="76" t="s">
        <v>1</v>
      </c>
      <c r="I5079" s="105"/>
      <c r="K5079" s="140" t="str">
        <f t="shared" si="240"/>
        <v>社政業務-社會福利-推行老人福利-獎補助費-對國內團體之捐助</v>
      </c>
      <c r="L5079" s="140" t="str">
        <f t="shared" si="241"/>
        <v>建立社區照顧關懷據點並設置巷弄長照站</v>
      </c>
      <c r="M5079" s="40" t="str">
        <f t="shared" si="242"/>
        <v>財團法人弘道老人福利基金會</v>
      </c>
    </row>
    <row r="5080" spans="1:13" ht="56.25">
      <c r="A5080" s="102" t="s">
        <v>4075</v>
      </c>
      <c r="B5080" s="102" t="s">
        <v>4090</v>
      </c>
      <c r="C5080" s="102" t="s">
        <v>3235</v>
      </c>
      <c r="D5080" s="102" t="s">
        <v>2795</v>
      </c>
      <c r="E5080" s="103">
        <v>224</v>
      </c>
      <c r="F5080" s="104" t="s">
        <v>44</v>
      </c>
      <c r="G5080" s="106"/>
      <c r="H5080" s="76" t="s">
        <v>1</v>
      </c>
      <c r="I5080" s="105"/>
      <c r="K5080" s="140" t="str">
        <f t="shared" si="240"/>
        <v>社政業務-社會福利-推行老人福利-獎補助費-對國內團體之捐助</v>
      </c>
      <c r="L5080" s="140" t="str">
        <f t="shared" si="241"/>
        <v>建立社區照顧關懷據點</v>
      </c>
      <c r="M5080" s="40" t="str">
        <f t="shared" si="242"/>
        <v>社團法人台灣省慈心協會</v>
      </c>
    </row>
    <row r="5081" spans="1:13" ht="56.25">
      <c r="A5081" s="102" t="s">
        <v>4075</v>
      </c>
      <c r="B5081" s="102" t="s">
        <v>4208</v>
      </c>
      <c r="C5081" s="102" t="s">
        <v>3174</v>
      </c>
      <c r="D5081" s="102" t="s">
        <v>2795</v>
      </c>
      <c r="E5081" s="103">
        <v>5</v>
      </c>
      <c r="F5081" s="104" t="s">
        <v>44</v>
      </c>
      <c r="G5081" s="106"/>
      <c r="H5081" s="76" t="s">
        <v>1</v>
      </c>
      <c r="I5081" s="105"/>
      <c r="K5081" s="140" t="str">
        <f t="shared" si="240"/>
        <v>社政業務-社會福利-推行老人福利-獎補助費-對國內團體之捐助</v>
      </c>
      <c r="L5081" s="140" t="str">
        <f t="shared" si="241"/>
        <v>獨居老人關懷訪視服務計畫</v>
      </c>
      <c r="M5081" s="40" t="str">
        <f t="shared" si="242"/>
        <v>臺中市東勢區下新社區發展協會</v>
      </c>
    </row>
    <row r="5082" spans="1:13" ht="56.25">
      <c r="A5082" s="102" t="s">
        <v>4075</v>
      </c>
      <c r="B5082" s="102" t="s">
        <v>4208</v>
      </c>
      <c r="C5082" s="102" t="s">
        <v>3180</v>
      </c>
      <c r="D5082" s="102" t="s">
        <v>2795</v>
      </c>
      <c r="E5082" s="103">
        <v>7</v>
      </c>
      <c r="F5082" s="104" t="s">
        <v>44</v>
      </c>
      <c r="G5082" s="106"/>
      <c r="H5082" s="76" t="s">
        <v>1</v>
      </c>
      <c r="I5082" s="105"/>
      <c r="K5082" s="140" t="str">
        <f t="shared" si="240"/>
        <v>社政業務-社會福利-推行老人福利-獎補助費-對國內團體之捐助</v>
      </c>
      <c r="L5082" s="140" t="str">
        <f t="shared" si="241"/>
        <v>獨居老人關懷訪視服務計畫</v>
      </c>
      <c r="M5082" s="40" t="str">
        <f t="shared" si="242"/>
        <v>臺中市太平區永成社區發展協會</v>
      </c>
    </row>
    <row r="5083" spans="1:13" ht="56.25">
      <c r="A5083" s="102" t="s">
        <v>4075</v>
      </c>
      <c r="B5083" s="102" t="s">
        <v>4208</v>
      </c>
      <c r="C5083" s="102" t="s">
        <v>3268</v>
      </c>
      <c r="D5083" s="102" t="s">
        <v>2795</v>
      </c>
      <c r="E5083" s="103">
        <v>7</v>
      </c>
      <c r="F5083" s="104" t="s">
        <v>44</v>
      </c>
      <c r="G5083" s="106"/>
      <c r="H5083" s="76" t="s">
        <v>1</v>
      </c>
      <c r="I5083" s="105"/>
      <c r="K5083" s="140" t="str">
        <f t="shared" si="240"/>
        <v>社政業務-社會福利-推行老人福利-獎補助費-對國內團體之捐助</v>
      </c>
      <c r="L5083" s="140" t="str">
        <f t="shared" si="241"/>
        <v>獨居老人關懷訪視服務計畫</v>
      </c>
      <c r="M5083" s="40" t="str">
        <f t="shared" si="242"/>
        <v>臺中市東勢區慶東社區發展協會</v>
      </c>
    </row>
    <row r="5084" spans="1:13" ht="56.25">
      <c r="A5084" s="102" t="s">
        <v>4075</v>
      </c>
      <c r="B5084" s="102" t="s">
        <v>4084</v>
      </c>
      <c r="C5084" s="102" t="s">
        <v>3196</v>
      </c>
      <c r="D5084" s="102" t="s">
        <v>2795</v>
      </c>
      <c r="E5084" s="103">
        <v>571</v>
      </c>
      <c r="F5084" s="104" t="s">
        <v>44</v>
      </c>
      <c r="G5084" s="106"/>
      <c r="H5084" s="76" t="s">
        <v>1</v>
      </c>
      <c r="I5084" s="105"/>
      <c r="K5084" s="140" t="str">
        <f t="shared" si="240"/>
        <v>社政業務-社會福利-推行老人福利-獎補助費-對國內團體之捐助</v>
      </c>
      <c r="L5084" s="140" t="str">
        <f t="shared" si="241"/>
        <v>建立社區照顧關懷據點並設置巷弄長照站</v>
      </c>
      <c r="M5084" s="40" t="str">
        <f t="shared" si="242"/>
        <v>社團法人台灣優質生命協會</v>
      </c>
    </row>
    <row r="5085" spans="1:13" ht="56.25">
      <c r="A5085" s="102" t="s">
        <v>4075</v>
      </c>
      <c r="B5085" s="102" t="s">
        <v>4084</v>
      </c>
      <c r="C5085" s="102" t="s">
        <v>75</v>
      </c>
      <c r="D5085" s="102" t="s">
        <v>2795</v>
      </c>
      <c r="E5085" s="103">
        <v>323</v>
      </c>
      <c r="F5085" s="104" t="s">
        <v>44</v>
      </c>
      <c r="G5085" s="106"/>
      <c r="H5085" s="76" t="s">
        <v>1</v>
      </c>
      <c r="I5085" s="105"/>
      <c r="K5085" s="140" t="str">
        <f t="shared" si="240"/>
        <v>社政業務-社會福利-推行老人福利-獎補助費-對國內團體之捐助</v>
      </c>
      <c r="L5085" s="140" t="str">
        <f t="shared" si="241"/>
        <v>建立社區照顧關懷據點並設置巷弄長照站</v>
      </c>
      <c r="M5085" s="40" t="str">
        <f t="shared" si="242"/>
        <v>臺中市大甲區建興社區發展協會</v>
      </c>
    </row>
    <row r="5086" spans="1:13" ht="56.25">
      <c r="A5086" s="102" t="s">
        <v>4075</v>
      </c>
      <c r="B5086" s="102" t="s">
        <v>4084</v>
      </c>
      <c r="C5086" s="102" t="s">
        <v>198</v>
      </c>
      <c r="D5086" s="102" t="s">
        <v>2795</v>
      </c>
      <c r="E5086" s="103">
        <v>108</v>
      </c>
      <c r="F5086" s="104" t="s">
        <v>44</v>
      </c>
      <c r="G5086" s="106"/>
      <c r="H5086" s="76" t="s">
        <v>1</v>
      </c>
      <c r="I5086" s="105"/>
      <c r="K5086" s="140" t="str">
        <f t="shared" si="240"/>
        <v>社政業務-社會福利-推行老人福利-獎補助費-對國內團體之捐助</v>
      </c>
      <c r="L5086" s="140" t="str">
        <f t="shared" si="241"/>
        <v>建立社區照顧關懷據點並設置巷弄長照站</v>
      </c>
      <c r="M5086" s="40" t="str">
        <f t="shared" si="242"/>
        <v>臺中市梧棲區大村社區發展協會</v>
      </c>
    </row>
    <row r="5087" spans="1:13" ht="56.25">
      <c r="A5087" s="102" t="s">
        <v>4075</v>
      </c>
      <c r="B5087" s="102" t="s">
        <v>4084</v>
      </c>
      <c r="C5087" s="102" t="s">
        <v>198</v>
      </c>
      <c r="D5087" s="102" t="s">
        <v>2795</v>
      </c>
      <c r="E5087" s="103">
        <v>323</v>
      </c>
      <c r="F5087" s="104" t="s">
        <v>44</v>
      </c>
      <c r="G5087" s="106"/>
      <c r="H5087" s="76" t="s">
        <v>1</v>
      </c>
      <c r="I5087" s="105"/>
      <c r="K5087" s="140" t="str">
        <f t="shared" si="240"/>
        <v>社政業務-社會福利-推行老人福利-獎補助費-對國內團體之捐助</v>
      </c>
      <c r="L5087" s="140" t="str">
        <f t="shared" si="241"/>
        <v>建立社區照顧關懷據點並設置巷弄長照站</v>
      </c>
      <c r="M5087" s="40" t="str">
        <f t="shared" si="242"/>
        <v>臺中市梧棲區大村社區發展協會</v>
      </c>
    </row>
    <row r="5088" spans="1:13" ht="56.25">
      <c r="A5088" s="102" t="s">
        <v>4075</v>
      </c>
      <c r="B5088" s="102" t="s">
        <v>4084</v>
      </c>
      <c r="C5088" s="102" t="s">
        <v>3092</v>
      </c>
      <c r="D5088" s="102" t="s">
        <v>2795</v>
      </c>
      <c r="E5088" s="103">
        <v>611</v>
      </c>
      <c r="F5088" s="104" t="s">
        <v>44</v>
      </c>
      <c r="G5088" s="106"/>
      <c r="H5088" s="76" t="s">
        <v>1</v>
      </c>
      <c r="I5088" s="105"/>
      <c r="K5088" s="140" t="str">
        <f t="shared" si="240"/>
        <v>社政業務-社會福利-推行老人福利-獎補助費-對國內團體之捐助</v>
      </c>
      <c r="L5088" s="140" t="str">
        <f t="shared" si="241"/>
        <v>建立社區照顧關懷據點並設置巷弄長照站</v>
      </c>
      <c r="M5088" s="40" t="str">
        <f t="shared" si="242"/>
        <v>財團法人台中市私立甘霖社會福利慈善事業基金會</v>
      </c>
    </row>
    <row r="5089" spans="1:13" ht="56.25">
      <c r="A5089" s="102" t="s">
        <v>4075</v>
      </c>
      <c r="B5089" s="102" t="s">
        <v>4084</v>
      </c>
      <c r="C5089" s="102" t="s">
        <v>3092</v>
      </c>
      <c r="D5089" s="102" t="s">
        <v>2795</v>
      </c>
      <c r="E5089" s="103">
        <v>72</v>
      </c>
      <c r="F5089" s="104" t="s">
        <v>44</v>
      </c>
      <c r="G5089" s="106"/>
      <c r="H5089" s="76" t="s">
        <v>1</v>
      </c>
      <c r="I5089" s="105"/>
      <c r="K5089" s="140" t="str">
        <f t="shared" si="240"/>
        <v>社政業務-社會福利-推行老人福利-獎補助費-對國內團體之捐助</v>
      </c>
      <c r="L5089" s="140" t="str">
        <f t="shared" si="241"/>
        <v>建立社區照顧關懷據點並設置巷弄長照站</v>
      </c>
      <c r="M5089" s="40" t="str">
        <f t="shared" si="242"/>
        <v>財團法人台中市私立甘霖社會福利慈善事業基金會</v>
      </c>
    </row>
    <row r="5090" spans="1:13" ht="56.25">
      <c r="A5090" s="102" t="s">
        <v>4075</v>
      </c>
      <c r="B5090" s="102" t="s">
        <v>4084</v>
      </c>
      <c r="C5090" s="102" t="s">
        <v>3827</v>
      </c>
      <c r="D5090" s="102" t="s">
        <v>2795</v>
      </c>
      <c r="E5090" s="103">
        <v>323</v>
      </c>
      <c r="F5090" s="104" t="s">
        <v>44</v>
      </c>
      <c r="G5090" s="106"/>
      <c r="H5090" s="76" t="s">
        <v>1</v>
      </c>
      <c r="I5090" s="105"/>
      <c r="K5090" s="140" t="str">
        <f t="shared" si="240"/>
        <v>社政業務-社會福利-推行老人福利-獎補助費-對國內團體之捐助</v>
      </c>
      <c r="L5090" s="140" t="str">
        <f t="shared" si="241"/>
        <v>建立社區照顧關懷據點並設置巷弄長照站</v>
      </c>
      <c r="M5090" s="40" t="str">
        <f t="shared" si="242"/>
        <v>社團法人台中市婦女發展協會</v>
      </c>
    </row>
    <row r="5091" spans="1:13" ht="56.25">
      <c r="A5091" s="102" t="s">
        <v>4075</v>
      </c>
      <c r="B5091" s="102" t="s">
        <v>4084</v>
      </c>
      <c r="C5091" s="102" t="s">
        <v>3699</v>
      </c>
      <c r="D5091" s="102" t="s">
        <v>2795</v>
      </c>
      <c r="E5091" s="103">
        <v>611</v>
      </c>
      <c r="F5091" s="104" t="s">
        <v>44</v>
      </c>
      <c r="G5091" s="106"/>
      <c r="H5091" s="76" t="s">
        <v>1</v>
      </c>
      <c r="I5091" s="105"/>
      <c r="K5091" s="140" t="str">
        <f t="shared" si="240"/>
        <v>社政業務-社會福利-推行老人福利-獎補助費-對國內團體之捐助</v>
      </c>
      <c r="L5091" s="140" t="str">
        <f t="shared" si="241"/>
        <v>建立社區照顧關懷據點並設置巷弄長照站</v>
      </c>
      <c r="M5091" s="40" t="str">
        <f t="shared" si="242"/>
        <v>台中市西區藍興社區發展協會</v>
      </c>
    </row>
    <row r="5092" spans="1:13" ht="56.25">
      <c r="A5092" s="102" t="s">
        <v>4075</v>
      </c>
      <c r="B5092" s="102" t="s">
        <v>4084</v>
      </c>
      <c r="C5092" s="102" t="s">
        <v>4270</v>
      </c>
      <c r="D5092" s="102" t="s">
        <v>2795</v>
      </c>
      <c r="E5092" s="103">
        <v>323</v>
      </c>
      <c r="F5092" s="104" t="s">
        <v>44</v>
      </c>
      <c r="G5092" s="106"/>
      <c r="H5092" s="76" t="s">
        <v>1</v>
      </c>
      <c r="I5092" s="105"/>
      <c r="K5092" s="140" t="str">
        <f t="shared" si="240"/>
        <v>社政業務-社會福利-推行老人福利-獎補助費-對國內團體之捐助</v>
      </c>
      <c r="L5092" s="140" t="str">
        <f t="shared" si="241"/>
        <v>建立社區照顧關懷據點並設置巷弄長照站</v>
      </c>
      <c r="M5092" s="40" t="str">
        <f t="shared" si="242"/>
        <v>台中市和樂關懷協會</v>
      </c>
    </row>
    <row r="5093" spans="1:13" ht="56.25">
      <c r="A5093" s="102" t="s">
        <v>4075</v>
      </c>
      <c r="B5093" s="102" t="s">
        <v>4084</v>
      </c>
      <c r="C5093" s="102" t="s">
        <v>4153</v>
      </c>
      <c r="D5093" s="102" t="s">
        <v>2795</v>
      </c>
      <c r="E5093" s="103">
        <v>323</v>
      </c>
      <c r="F5093" s="104" t="s">
        <v>44</v>
      </c>
      <c r="G5093" s="106"/>
      <c r="H5093" s="76" t="s">
        <v>1</v>
      </c>
      <c r="I5093" s="105"/>
      <c r="K5093" s="140" t="str">
        <f t="shared" si="240"/>
        <v>社政業務-社會福利-推行老人福利-獎補助費-對國內團體之捐助</v>
      </c>
      <c r="L5093" s="140" t="str">
        <f t="shared" si="241"/>
        <v>建立社區照顧關懷據點並設置巷弄長照站</v>
      </c>
      <c r="M5093" s="40" t="str">
        <f t="shared" si="242"/>
        <v>臺灣銀髮族培力協會</v>
      </c>
    </row>
    <row r="5094" spans="1:13" ht="56.25">
      <c r="A5094" s="102" t="s">
        <v>4075</v>
      </c>
      <c r="B5094" s="102" t="s">
        <v>4090</v>
      </c>
      <c r="C5094" s="102" t="s">
        <v>3931</v>
      </c>
      <c r="D5094" s="102" t="s">
        <v>2795</v>
      </c>
      <c r="E5094" s="103">
        <v>224</v>
      </c>
      <c r="F5094" s="104" t="s">
        <v>44</v>
      </c>
      <c r="G5094" s="106"/>
      <c r="H5094" s="76" t="s">
        <v>1</v>
      </c>
      <c r="I5094" s="105"/>
      <c r="K5094" s="140" t="str">
        <f t="shared" si="240"/>
        <v>社政業務-社會福利-推行老人福利-獎補助費-對國內團體之捐助</v>
      </c>
      <c r="L5094" s="140" t="str">
        <f t="shared" si="241"/>
        <v>建立社區照顧關懷據點</v>
      </c>
      <c r="M5094" s="40" t="str">
        <f t="shared" si="242"/>
        <v>臺中市大安區西安社區發展協會</v>
      </c>
    </row>
    <row r="5095" spans="1:13" ht="56.25">
      <c r="A5095" s="102" t="s">
        <v>4075</v>
      </c>
      <c r="B5095" s="102" t="s">
        <v>4090</v>
      </c>
      <c r="C5095" s="102" t="s">
        <v>3792</v>
      </c>
      <c r="D5095" s="102" t="s">
        <v>2795</v>
      </c>
      <c r="E5095" s="103">
        <v>224</v>
      </c>
      <c r="F5095" s="104" t="s">
        <v>44</v>
      </c>
      <c r="G5095" s="106"/>
      <c r="H5095" s="76" t="s">
        <v>1</v>
      </c>
      <c r="I5095" s="105"/>
      <c r="K5095" s="140" t="str">
        <f t="shared" si="240"/>
        <v>社政業務-社會福利-推行老人福利-獎補助費-對國內團體之捐助</v>
      </c>
      <c r="L5095" s="140" t="str">
        <f t="shared" si="241"/>
        <v>建立社區照顧關懷據點</v>
      </c>
      <c r="M5095" s="40" t="str">
        <f t="shared" si="242"/>
        <v>臺中市外埔區安定關懷協進會</v>
      </c>
    </row>
    <row r="5096" spans="1:13" ht="56.25">
      <c r="A5096" s="102" t="s">
        <v>4075</v>
      </c>
      <c r="B5096" s="102" t="s">
        <v>4090</v>
      </c>
      <c r="C5096" s="102" t="s">
        <v>4271</v>
      </c>
      <c r="D5096" s="102" t="s">
        <v>2795</v>
      </c>
      <c r="E5096" s="103">
        <v>224</v>
      </c>
      <c r="F5096" s="104" t="s">
        <v>44</v>
      </c>
      <c r="G5096" s="106"/>
      <c r="H5096" s="76" t="s">
        <v>1</v>
      </c>
      <c r="I5096" s="105"/>
      <c r="K5096" s="140" t="str">
        <f t="shared" si="240"/>
        <v>社政業務-社會福利-推行老人福利-獎補助費-對國內團體之捐助</v>
      </c>
      <c r="L5096" s="140" t="str">
        <f t="shared" si="241"/>
        <v>建立社區照顧關懷據點</v>
      </c>
      <c r="M5096" s="40" t="str">
        <f t="shared" si="242"/>
        <v>臺中市外埔區福興關懷協會</v>
      </c>
    </row>
    <row r="5097" spans="1:13" ht="56.25">
      <c r="A5097" s="102" t="s">
        <v>4075</v>
      </c>
      <c r="B5097" s="102" t="s">
        <v>4084</v>
      </c>
      <c r="C5097" s="102" t="s">
        <v>3669</v>
      </c>
      <c r="D5097" s="102" t="s">
        <v>2795</v>
      </c>
      <c r="E5097" s="103">
        <v>323</v>
      </c>
      <c r="F5097" s="104" t="s">
        <v>44</v>
      </c>
      <c r="G5097" s="106"/>
      <c r="H5097" s="76" t="s">
        <v>1</v>
      </c>
      <c r="I5097" s="105"/>
      <c r="K5097" s="140" t="str">
        <f t="shared" si="240"/>
        <v>社政業務-社會福利-推行老人福利-獎補助費-對國內團體之捐助</v>
      </c>
      <c r="L5097" s="140" t="str">
        <f t="shared" si="241"/>
        <v>建立社區照顧關懷據點並設置巷弄長照站</v>
      </c>
      <c r="M5097" s="40" t="str">
        <f t="shared" si="242"/>
        <v>台中市西屯區上石社區發展協會</v>
      </c>
    </row>
    <row r="5098" spans="1:13" ht="56.25">
      <c r="A5098" s="102" t="s">
        <v>4075</v>
      </c>
      <c r="B5098" s="102" t="s">
        <v>4084</v>
      </c>
      <c r="C5098" s="102" t="s">
        <v>1132</v>
      </c>
      <c r="D5098" s="102" t="s">
        <v>2795</v>
      </c>
      <c r="E5098" s="103">
        <v>323</v>
      </c>
      <c r="F5098" s="104" t="s">
        <v>44</v>
      </c>
      <c r="G5098" s="106"/>
      <c r="H5098" s="76" t="s">
        <v>1</v>
      </c>
      <c r="I5098" s="105"/>
      <c r="K5098" s="140" t="str">
        <f t="shared" si="240"/>
        <v>社政業務-社會福利-推行老人福利-獎補助費-對國內團體之捐助</v>
      </c>
      <c r="L5098" s="140" t="str">
        <f t="shared" si="241"/>
        <v>建立社區照顧關懷據點並設置巷弄長照站</v>
      </c>
      <c r="M5098" s="40" t="str">
        <f t="shared" si="242"/>
        <v>臺中市龍井區田中社區發展協會</v>
      </c>
    </row>
    <row r="5099" spans="1:13" ht="56.25">
      <c r="A5099" s="102" t="s">
        <v>4075</v>
      </c>
      <c r="B5099" s="102" t="s">
        <v>4084</v>
      </c>
      <c r="C5099" s="102" t="s">
        <v>3080</v>
      </c>
      <c r="D5099" s="102" t="s">
        <v>2795</v>
      </c>
      <c r="E5099" s="103">
        <v>36</v>
      </c>
      <c r="F5099" s="104" t="s">
        <v>44</v>
      </c>
      <c r="G5099" s="106"/>
      <c r="H5099" s="76" t="s">
        <v>1</v>
      </c>
      <c r="I5099" s="105"/>
      <c r="K5099" s="140" t="str">
        <f t="shared" si="240"/>
        <v>社政業務-社會福利-推行老人福利-獎補助費-對國內團體之捐助</v>
      </c>
      <c r="L5099" s="140" t="str">
        <f t="shared" si="241"/>
        <v>建立社區照顧關懷據點並設置巷弄長照站</v>
      </c>
      <c r="M5099" s="40" t="str">
        <f t="shared" si="242"/>
        <v>臺中市豐原區翁子社區發展協會</v>
      </c>
    </row>
    <row r="5100" spans="1:13" ht="56.25">
      <c r="A5100" s="102" t="s">
        <v>4075</v>
      </c>
      <c r="B5100" s="102" t="s">
        <v>4084</v>
      </c>
      <c r="C5100" s="102" t="s">
        <v>3154</v>
      </c>
      <c r="D5100" s="102" t="s">
        <v>2795</v>
      </c>
      <c r="E5100" s="103">
        <v>36</v>
      </c>
      <c r="F5100" s="104" t="s">
        <v>44</v>
      </c>
      <c r="G5100" s="106"/>
      <c r="H5100" s="76" t="s">
        <v>1</v>
      </c>
      <c r="I5100" s="105"/>
      <c r="K5100" s="140" t="str">
        <f t="shared" si="240"/>
        <v>社政業務-社會福利-推行老人福利-獎補助費-對國內團體之捐助</v>
      </c>
      <c r="L5100" s="140" t="str">
        <f t="shared" si="241"/>
        <v>建立社區照顧關懷據點並設置巷弄長照站</v>
      </c>
      <c r="M5100" s="40" t="str">
        <f t="shared" si="242"/>
        <v>社團法人中華民國紫宸運動文教協會</v>
      </c>
    </row>
    <row r="5101" spans="1:13" ht="56.25">
      <c r="A5101" s="102" t="s">
        <v>4075</v>
      </c>
      <c r="B5101" s="102" t="s">
        <v>4084</v>
      </c>
      <c r="C5101" s="102" t="s">
        <v>3156</v>
      </c>
      <c r="D5101" s="102" t="s">
        <v>2795</v>
      </c>
      <c r="E5101" s="103">
        <v>36</v>
      </c>
      <c r="F5101" s="104" t="s">
        <v>44</v>
      </c>
      <c r="G5101" s="106"/>
      <c r="H5101" s="76" t="s">
        <v>1</v>
      </c>
      <c r="I5101" s="105"/>
      <c r="K5101" s="140" t="str">
        <f t="shared" si="240"/>
        <v>社政業務-社會福利-推行老人福利-獎補助費-對國內團體之捐助</v>
      </c>
      <c r="L5101" s="140" t="str">
        <f t="shared" si="241"/>
        <v>建立社區照顧關懷據點並設置巷弄長照站</v>
      </c>
      <c r="M5101" s="40" t="str">
        <f t="shared" si="242"/>
        <v>臺中市豐原區田心社區發展協會</v>
      </c>
    </row>
    <row r="5102" spans="1:13" ht="56.25">
      <c r="A5102" s="102" t="s">
        <v>4075</v>
      </c>
      <c r="B5102" s="102" t="s">
        <v>4084</v>
      </c>
      <c r="C5102" s="102" t="s">
        <v>3245</v>
      </c>
      <c r="D5102" s="102" t="s">
        <v>2795</v>
      </c>
      <c r="E5102" s="103">
        <v>36</v>
      </c>
      <c r="F5102" s="104" t="s">
        <v>44</v>
      </c>
      <c r="G5102" s="106"/>
      <c r="H5102" s="76" t="s">
        <v>1</v>
      </c>
      <c r="I5102" s="105"/>
      <c r="K5102" s="140" t="str">
        <f t="shared" si="240"/>
        <v>社政業務-社會福利-推行老人福利-獎補助費-對國內團體之捐助</v>
      </c>
      <c r="L5102" s="140" t="str">
        <f t="shared" si="241"/>
        <v>建立社區照顧關懷據點並設置巷弄長照站</v>
      </c>
      <c r="M5102" s="40" t="str">
        <f t="shared" si="242"/>
        <v>臺中市豐原區豐榮社區發展協會</v>
      </c>
    </row>
    <row r="5103" spans="1:13" ht="56.25">
      <c r="A5103" s="102" t="s">
        <v>4075</v>
      </c>
      <c r="B5103" s="102" t="s">
        <v>4084</v>
      </c>
      <c r="C5103" s="102" t="s">
        <v>3124</v>
      </c>
      <c r="D5103" s="102" t="s">
        <v>2795</v>
      </c>
      <c r="E5103" s="103">
        <v>108</v>
      </c>
      <c r="F5103" s="104" t="s">
        <v>44</v>
      </c>
      <c r="G5103" s="106"/>
      <c r="H5103" s="76" t="s">
        <v>1</v>
      </c>
      <c r="I5103" s="105"/>
      <c r="K5103" s="140" t="str">
        <f t="shared" si="240"/>
        <v>社政業務-社會福利-推行老人福利-獎補助費-對國內團體之捐助</v>
      </c>
      <c r="L5103" s="140" t="str">
        <f t="shared" si="241"/>
        <v>建立社區照顧關懷據點並設置巷弄長照站</v>
      </c>
      <c r="M5103" s="40" t="str">
        <f t="shared" si="242"/>
        <v>台中市豐原區豐原社區發展協會</v>
      </c>
    </row>
    <row r="5104" spans="1:13" ht="56.25">
      <c r="A5104" s="102" t="s">
        <v>4075</v>
      </c>
      <c r="B5104" s="102" t="s">
        <v>4084</v>
      </c>
      <c r="C5104" s="102" t="s">
        <v>3686</v>
      </c>
      <c r="D5104" s="102" t="s">
        <v>2795</v>
      </c>
      <c r="E5104" s="103">
        <v>323</v>
      </c>
      <c r="F5104" s="104" t="s">
        <v>44</v>
      </c>
      <c r="G5104" s="106"/>
      <c r="H5104" s="76" t="s">
        <v>1</v>
      </c>
      <c r="I5104" s="105"/>
      <c r="K5104" s="140" t="str">
        <f t="shared" si="240"/>
        <v>社政業務-社會福利-推行老人福利-獎補助費-對國內團體之捐助</v>
      </c>
      <c r="L5104" s="140" t="str">
        <f t="shared" si="241"/>
        <v>建立社區照顧關懷據點並設置巷弄長照站</v>
      </c>
      <c r="M5104" s="40" t="str">
        <f t="shared" si="242"/>
        <v>台中市西屯區何安社區發展協會</v>
      </c>
    </row>
    <row r="5105" spans="1:13" ht="56.25">
      <c r="A5105" s="102" t="s">
        <v>4075</v>
      </c>
      <c r="B5105" s="102" t="s">
        <v>4208</v>
      </c>
      <c r="C5105" s="102" t="s">
        <v>3139</v>
      </c>
      <c r="D5105" s="102" t="s">
        <v>2795</v>
      </c>
      <c r="E5105" s="103">
        <v>4</v>
      </c>
      <c r="F5105" s="104" t="s">
        <v>44</v>
      </c>
      <c r="G5105" s="106"/>
      <c r="H5105" s="76" t="s">
        <v>1</v>
      </c>
      <c r="I5105" s="105"/>
      <c r="K5105" s="140" t="str">
        <f t="shared" si="240"/>
        <v>社政業務-社會福利-推行老人福利-獎補助費-對國內團體之捐助</v>
      </c>
      <c r="L5105" s="140" t="str">
        <f t="shared" si="241"/>
        <v>獨居老人關懷訪視服務計畫</v>
      </c>
      <c r="M5105" s="40" t="str">
        <f t="shared" si="242"/>
        <v>財團法人天主教聖心基金會</v>
      </c>
    </row>
    <row r="5106" spans="1:13" ht="56.25">
      <c r="A5106" s="102" t="s">
        <v>4075</v>
      </c>
      <c r="B5106" s="102" t="s">
        <v>4090</v>
      </c>
      <c r="C5106" s="102" t="s">
        <v>4272</v>
      </c>
      <c r="D5106" s="102" t="s">
        <v>2795</v>
      </c>
      <c r="E5106" s="103">
        <v>224</v>
      </c>
      <c r="F5106" s="104" t="s">
        <v>44</v>
      </c>
      <c r="G5106" s="106"/>
      <c r="H5106" s="76" t="s">
        <v>1</v>
      </c>
      <c r="I5106" s="105"/>
      <c r="K5106" s="140" t="str">
        <f t="shared" si="240"/>
        <v>社政業務-社會福利-推行老人福利-獎補助費-對國內團體之捐助</v>
      </c>
      <c r="L5106" s="140" t="str">
        <f t="shared" si="241"/>
        <v>建立社區照顧關懷據點</v>
      </c>
      <c r="M5106" s="40" t="str">
        <f t="shared" si="242"/>
        <v>臺中市南屯區豐樂社區發展協會</v>
      </c>
    </row>
    <row r="5107" spans="1:13" ht="56.25">
      <c r="A5107" s="102" t="s">
        <v>4075</v>
      </c>
      <c r="B5107" s="102" t="s">
        <v>4090</v>
      </c>
      <c r="C5107" s="102" t="s">
        <v>232</v>
      </c>
      <c r="D5107" s="102" t="s">
        <v>2795</v>
      </c>
      <c r="E5107" s="103">
        <v>224</v>
      </c>
      <c r="F5107" s="104" t="s">
        <v>44</v>
      </c>
      <c r="G5107" s="106"/>
      <c r="H5107" s="76" t="s">
        <v>1</v>
      </c>
      <c r="I5107" s="105"/>
      <c r="K5107" s="140" t="str">
        <f t="shared" si="240"/>
        <v>社政業務-社會福利-推行老人福利-獎補助費-對國內團體之捐助</v>
      </c>
      <c r="L5107" s="140" t="str">
        <f t="shared" si="241"/>
        <v>建立社區照顧關懷據點</v>
      </c>
      <c r="M5107" s="40" t="str">
        <f t="shared" si="242"/>
        <v>臺中市梧棲區下寮社區發展協會</v>
      </c>
    </row>
    <row r="5108" spans="1:13" ht="56.25">
      <c r="A5108" s="102" t="s">
        <v>4075</v>
      </c>
      <c r="B5108" s="102" t="s">
        <v>4090</v>
      </c>
      <c r="C5108" s="102" t="s">
        <v>3210</v>
      </c>
      <c r="D5108" s="102" t="s">
        <v>2795</v>
      </c>
      <c r="E5108" s="103">
        <v>224</v>
      </c>
      <c r="F5108" s="104" t="s">
        <v>44</v>
      </c>
      <c r="G5108" s="106"/>
      <c r="H5108" s="76" t="s">
        <v>1</v>
      </c>
      <c r="I5108" s="105"/>
      <c r="K5108" s="140" t="str">
        <f t="shared" si="240"/>
        <v>社政業務-社會福利-推行老人福利-獎補助費-對國內團體之捐助</v>
      </c>
      <c r="L5108" s="140" t="str">
        <f t="shared" si="241"/>
        <v>建立社區照顧關懷據點</v>
      </c>
      <c r="M5108" s="40" t="str">
        <f t="shared" si="242"/>
        <v>台中市南屯區寶山社區發展協會</v>
      </c>
    </row>
    <row r="5109" spans="1:13" ht="56.25">
      <c r="A5109" s="102" t="s">
        <v>4075</v>
      </c>
      <c r="B5109" s="102" t="s">
        <v>4090</v>
      </c>
      <c r="C5109" s="102" t="s">
        <v>227</v>
      </c>
      <c r="D5109" s="102" t="s">
        <v>2795</v>
      </c>
      <c r="E5109" s="103">
        <v>224</v>
      </c>
      <c r="F5109" s="104" t="s">
        <v>44</v>
      </c>
      <c r="G5109" s="106"/>
      <c r="H5109" s="76" t="s">
        <v>1</v>
      </c>
      <c r="I5109" s="105"/>
      <c r="K5109" s="140" t="str">
        <f t="shared" si="240"/>
        <v>社政業務-社會福利-推行老人福利-獎補助費-對國內團體之捐助</v>
      </c>
      <c r="L5109" s="140" t="str">
        <f t="shared" si="241"/>
        <v>建立社區照顧關懷據點</v>
      </c>
      <c r="M5109" s="40" t="str">
        <f t="shared" si="242"/>
        <v>臺中市梧棲區南簡社區發展協會</v>
      </c>
    </row>
    <row r="5110" spans="1:13" ht="56.25">
      <c r="A5110" s="102" t="s">
        <v>4075</v>
      </c>
      <c r="B5110" s="102" t="s">
        <v>4084</v>
      </c>
      <c r="C5110" s="102" t="s">
        <v>3597</v>
      </c>
      <c r="D5110" s="102" t="s">
        <v>2795</v>
      </c>
      <c r="E5110" s="103">
        <v>323</v>
      </c>
      <c r="F5110" s="104" t="s">
        <v>44</v>
      </c>
      <c r="G5110" s="106"/>
      <c r="H5110" s="76" t="s">
        <v>1</v>
      </c>
      <c r="I5110" s="105"/>
      <c r="K5110" s="140" t="str">
        <f t="shared" si="240"/>
        <v>社政業務-社會福利-推行老人福利-獎補助費-對國內團體之捐助</v>
      </c>
      <c r="L5110" s="140" t="str">
        <f t="shared" si="241"/>
        <v>建立社區照顧關懷據點並設置巷弄長照站</v>
      </c>
      <c r="M5110" s="40" t="str">
        <f t="shared" si="242"/>
        <v>臺中市大甲區中山社區發展協會</v>
      </c>
    </row>
    <row r="5111" spans="1:13" ht="56.25">
      <c r="A5111" s="102" t="s">
        <v>4075</v>
      </c>
      <c r="B5111" s="102" t="s">
        <v>4084</v>
      </c>
      <c r="C5111" s="102" t="s">
        <v>76</v>
      </c>
      <c r="D5111" s="102" t="s">
        <v>2795</v>
      </c>
      <c r="E5111" s="103">
        <v>323</v>
      </c>
      <c r="F5111" s="104" t="s">
        <v>44</v>
      </c>
      <c r="G5111" s="106"/>
      <c r="H5111" s="76" t="s">
        <v>1</v>
      </c>
      <c r="I5111" s="105"/>
      <c r="K5111" s="140" t="str">
        <f t="shared" si="240"/>
        <v>社政業務-社會福利-推行老人福利-獎補助費-對國內團體之捐助</v>
      </c>
      <c r="L5111" s="140" t="str">
        <f t="shared" si="241"/>
        <v>建立社區照顧關懷據點並設置巷弄長照站</v>
      </c>
      <c r="M5111" s="40" t="str">
        <f t="shared" si="242"/>
        <v>臺中市大甲區福德社區發展協會</v>
      </c>
    </row>
    <row r="5112" spans="1:13" ht="56.25">
      <c r="A5112" s="102" t="s">
        <v>4075</v>
      </c>
      <c r="B5112" s="102" t="s">
        <v>4084</v>
      </c>
      <c r="C5112" s="102" t="s">
        <v>797</v>
      </c>
      <c r="D5112" s="102" t="s">
        <v>2795</v>
      </c>
      <c r="E5112" s="103">
        <v>36</v>
      </c>
      <c r="F5112" s="104" t="s">
        <v>44</v>
      </c>
      <c r="G5112" s="106"/>
      <c r="H5112" s="76" t="s">
        <v>1</v>
      </c>
      <c r="I5112" s="105"/>
      <c r="K5112" s="140" t="str">
        <f t="shared" si="240"/>
        <v>社政業務-社會福利-推行老人福利-獎補助費-對國內團體之捐助</v>
      </c>
      <c r="L5112" s="140" t="str">
        <f t="shared" si="241"/>
        <v>建立社區照顧關懷據點並設置巷弄長照站</v>
      </c>
      <c r="M5112" s="40" t="str">
        <f t="shared" si="242"/>
        <v>臺中市大甲區文武社區發展協會</v>
      </c>
    </row>
    <row r="5113" spans="1:13" ht="56.25">
      <c r="A5113" s="102" t="s">
        <v>4075</v>
      </c>
      <c r="B5113" s="102" t="s">
        <v>4084</v>
      </c>
      <c r="C5113" s="102" t="s">
        <v>3598</v>
      </c>
      <c r="D5113" s="102" t="s">
        <v>2795</v>
      </c>
      <c r="E5113" s="103">
        <v>708</v>
      </c>
      <c r="F5113" s="104" t="s">
        <v>44</v>
      </c>
      <c r="G5113" s="106"/>
      <c r="H5113" s="76" t="s">
        <v>1</v>
      </c>
      <c r="I5113" s="105"/>
      <c r="K5113" s="140" t="str">
        <f t="shared" si="240"/>
        <v>社政業務-社會福利-推行老人福利-獎補助費-對國內團體之捐助</v>
      </c>
      <c r="L5113" s="140" t="str">
        <f t="shared" si="241"/>
        <v>建立社區照顧關懷據點並設置巷弄長照站</v>
      </c>
      <c r="M5113" s="40" t="str">
        <f t="shared" si="242"/>
        <v>臺中市大甲區頂店社區發展協會</v>
      </c>
    </row>
    <row r="5114" spans="1:13" ht="56.25">
      <c r="A5114" s="102" t="s">
        <v>4075</v>
      </c>
      <c r="B5114" s="102" t="s">
        <v>4084</v>
      </c>
      <c r="C5114" s="102" t="s">
        <v>3650</v>
      </c>
      <c r="D5114" s="102" t="s">
        <v>2795</v>
      </c>
      <c r="E5114" s="103">
        <v>323</v>
      </c>
      <c r="F5114" s="104" t="s">
        <v>44</v>
      </c>
      <c r="G5114" s="106"/>
      <c r="H5114" s="76" t="s">
        <v>1</v>
      </c>
      <c r="I5114" s="105"/>
      <c r="K5114" s="140" t="str">
        <f t="shared" si="240"/>
        <v>社政業務-社會福利-推行老人福利-獎補助費-對國內團體之捐助</v>
      </c>
      <c r="L5114" s="140" t="str">
        <f t="shared" si="241"/>
        <v>建立社區照顧關懷據點並設置巷弄長照站</v>
      </c>
      <c r="M5114" s="40" t="str">
        <f t="shared" si="242"/>
        <v>臺中市武陵長壽關懷協會</v>
      </c>
    </row>
    <row r="5115" spans="1:13" ht="56.25">
      <c r="A5115" s="102" t="s">
        <v>4075</v>
      </c>
      <c r="B5115" s="102" t="s">
        <v>4084</v>
      </c>
      <c r="C5115" s="102" t="s">
        <v>3194</v>
      </c>
      <c r="D5115" s="102" t="s">
        <v>2795</v>
      </c>
      <c r="E5115" s="103">
        <v>323</v>
      </c>
      <c r="F5115" s="104" t="s">
        <v>44</v>
      </c>
      <c r="G5115" s="106"/>
      <c r="H5115" s="76" t="s">
        <v>1</v>
      </c>
      <c r="I5115" s="105"/>
      <c r="K5115" s="140" t="str">
        <f t="shared" si="240"/>
        <v>社政業務-社會福利-推行老人福利-獎補助費-對國內團體之捐助</v>
      </c>
      <c r="L5115" s="140" t="str">
        <f t="shared" si="241"/>
        <v>建立社區照顧關懷據點並設置巷弄長照站</v>
      </c>
      <c r="M5115" s="40" t="str">
        <f t="shared" si="242"/>
        <v>臺中市大甲區銅安社區發展協會</v>
      </c>
    </row>
    <row r="5116" spans="1:13" ht="56.25">
      <c r="A5116" s="102" t="s">
        <v>4075</v>
      </c>
      <c r="B5116" s="102" t="s">
        <v>4090</v>
      </c>
      <c r="C5116" s="102" t="s">
        <v>4273</v>
      </c>
      <c r="D5116" s="102" t="s">
        <v>2795</v>
      </c>
      <c r="E5116" s="103">
        <v>224</v>
      </c>
      <c r="F5116" s="104" t="s">
        <v>44</v>
      </c>
      <c r="G5116" s="106"/>
      <c r="H5116" s="76" t="s">
        <v>1</v>
      </c>
      <c r="I5116" s="105"/>
      <c r="K5116" s="140" t="str">
        <f t="shared" si="240"/>
        <v>社政業務-社會福利-推行老人福利-獎補助費-對國內團體之捐助</v>
      </c>
      <c r="L5116" s="140" t="str">
        <f t="shared" si="241"/>
        <v>建立社區照顧關懷據點</v>
      </c>
      <c r="M5116" s="40" t="str">
        <f t="shared" si="242"/>
        <v>臺中市神岡區神岡社區發展協會</v>
      </c>
    </row>
    <row r="5117" spans="1:13" ht="56.25">
      <c r="A5117" s="102" t="s">
        <v>4075</v>
      </c>
      <c r="B5117" s="102" t="s">
        <v>4090</v>
      </c>
      <c r="C5117" s="102" t="s">
        <v>4274</v>
      </c>
      <c r="D5117" s="102" t="s">
        <v>2795</v>
      </c>
      <c r="E5117" s="103">
        <v>224</v>
      </c>
      <c r="F5117" s="104" t="s">
        <v>44</v>
      </c>
      <c r="G5117" s="106"/>
      <c r="H5117" s="76" t="s">
        <v>1</v>
      </c>
      <c r="I5117" s="105"/>
      <c r="K5117" s="140" t="str">
        <f t="shared" si="240"/>
        <v>社政業務-社會福利-推行老人福利-獎補助費-對國內團體之捐助</v>
      </c>
      <c r="L5117" s="140" t="str">
        <f t="shared" si="241"/>
        <v>建立社區照顧關懷據點</v>
      </c>
      <c r="M5117" s="40" t="str">
        <f t="shared" si="242"/>
        <v>臺中市大雅區忠義社區發展協會</v>
      </c>
    </row>
    <row r="5118" spans="1:13" ht="56.25">
      <c r="A5118" s="102" t="s">
        <v>4075</v>
      </c>
      <c r="B5118" s="102" t="s">
        <v>4084</v>
      </c>
      <c r="C5118" s="102" t="s">
        <v>3069</v>
      </c>
      <c r="D5118" s="102" t="s">
        <v>2795</v>
      </c>
      <c r="E5118" s="103">
        <v>108</v>
      </c>
      <c r="F5118" s="104" t="s">
        <v>44</v>
      </c>
      <c r="G5118" s="106"/>
      <c r="H5118" s="76" t="s">
        <v>1</v>
      </c>
      <c r="I5118" s="105"/>
      <c r="K5118" s="140" t="str">
        <f t="shared" si="240"/>
        <v>社政業務-社會福利-推行老人福利-獎補助費-對國內團體之捐助</v>
      </c>
      <c r="L5118" s="140" t="str">
        <f t="shared" si="241"/>
        <v>建立社區照顧關懷據點並設置巷弄長照站</v>
      </c>
      <c r="M5118" s="40" t="str">
        <f t="shared" si="242"/>
        <v>臺中市北屯區四民社區發展協會</v>
      </c>
    </row>
    <row r="5119" spans="1:13" ht="56.25">
      <c r="A5119" s="102" t="s">
        <v>4075</v>
      </c>
      <c r="B5119" s="102" t="s">
        <v>4084</v>
      </c>
      <c r="C5119" s="102" t="s">
        <v>3114</v>
      </c>
      <c r="D5119" s="102" t="s">
        <v>2795</v>
      </c>
      <c r="E5119" s="103">
        <v>72</v>
      </c>
      <c r="F5119" s="104" t="s">
        <v>44</v>
      </c>
      <c r="G5119" s="106"/>
      <c r="H5119" s="76" t="s">
        <v>1</v>
      </c>
      <c r="I5119" s="105"/>
      <c r="K5119" s="140" t="str">
        <f t="shared" si="240"/>
        <v>社政業務-社會福利-推行老人福利-獎補助費-對國內團體之捐助</v>
      </c>
      <c r="L5119" s="140" t="str">
        <f t="shared" si="241"/>
        <v>建立社區照顧關懷據點並設置巷弄長照站</v>
      </c>
      <c r="M5119" s="40" t="str">
        <f t="shared" si="242"/>
        <v>中華民國紅心字會</v>
      </c>
    </row>
    <row r="5120" spans="1:13" ht="56.25">
      <c r="A5120" s="102" t="s">
        <v>4075</v>
      </c>
      <c r="B5120" s="102" t="s">
        <v>4084</v>
      </c>
      <c r="C5120" s="102" t="s">
        <v>3114</v>
      </c>
      <c r="D5120" s="102" t="s">
        <v>2795</v>
      </c>
      <c r="E5120" s="103">
        <v>740</v>
      </c>
      <c r="F5120" s="104" t="s">
        <v>44</v>
      </c>
      <c r="G5120" s="106"/>
      <c r="H5120" s="76" t="s">
        <v>1</v>
      </c>
      <c r="I5120" s="105"/>
      <c r="K5120" s="140" t="str">
        <f t="shared" si="240"/>
        <v>社政業務-社會福利-推行老人福利-獎補助費-對國內團體之捐助</v>
      </c>
      <c r="L5120" s="140" t="str">
        <f t="shared" si="241"/>
        <v>建立社區照顧關懷據點並設置巷弄長照站</v>
      </c>
      <c r="M5120" s="40" t="str">
        <f t="shared" si="242"/>
        <v>中華民國紅心字會</v>
      </c>
    </row>
    <row r="5121" spans="1:13" ht="93.75">
      <c r="A5121" s="102" t="s">
        <v>4075</v>
      </c>
      <c r="B5121" s="102" t="s">
        <v>4275</v>
      </c>
      <c r="C5121" s="102" t="s">
        <v>3713</v>
      </c>
      <c r="D5121" s="102" t="s">
        <v>2795</v>
      </c>
      <c r="E5121" s="103">
        <v>168</v>
      </c>
      <c r="F5121" s="104" t="s">
        <v>44</v>
      </c>
      <c r="G5121" s="106"/>
      <c r="H5121" s="76" t="s">
        <v>1</v>
      </c>
      <c r="I5121" s="105"/>
      <c r="K5121" s="140" t="str">
        <f t="shared" si="240"/>
        <v>社政業務-社會福利-推行老人福利-獎補助費-對國內團體之捐助</v>
      </c>
      <c r="L5121" s="140" t="str">
        <f t="shared" si="241"/>
        <v>臺中市日間托老服務(長青快樂學堂)計畫暨建立社區照顧關懷據點並設置巷弄長照站</v>
      </c>
      <c r="M5121" s="40" t="str">
        <f t="shared" si="242"/>
        <v>社團法人臺中市清心社區福祉發展協會柯文卿</v>
      </c>
    </row>
    <row r="5122" spans="1:13" ht="93.75">
      <c r="A5122" s="102" t="s">
        <v>4075</v>
      </c>
      <c r="B5122" s="102" t="s">
        <v>4087</v>
      </c>
      <c r="C5122" s="102" t="s">
        <v>3599</v>
      </c>
      <c r="D5122" s="102" t="s">
        <v>2795</v>
      </c>
      <c r="E5122" s="103">
        <v>24</v>
      </c>
      <c r="F5122" s="104" t="s">
        <v>44</v>
      </c>
      <c r="G5122" s="106"/>
      <c r="H5122" s="76" t="s">
        <v>1</v>
      </c>
      <c r="I5122" s="105"/>
      <c r="K5122" s="140" t="str">
        <f t="shared" si="240"/>
        <v>社政業務-社會福利-推行老人福利-獎補助費-對國內團體之捐助</v>
      </c>
      <c r="L5122" s="140" t="str">
        <f t="shared" si="241"/>
        <v>建立社區照顧關懷據點並設置巷弄長照站之「預防及延緩失能照護計畫費用」</v>
      </c>
      <c r="M5122" s="40" t="str">
        <f t="shared" si="242"/>
        <v>財團法人中華民國佛教慈濟慈善事業基金會</v>
      </c>
    </row>
    <row r="5123" spans="1:13" ht="75">
      <c r="A5123" s="102" t="s">
        <v>4075</v>
      </c>
      <c r="B5123" s="102" t="s">
        <v>4086</v>
      </c>
      <c r="C5123" s="102" t="s">
        <v>4229</v>
      </c>
      <c r="D5123" s="102" t="s">
        <v>2795</v>
      </c>
      <c r="E5123" s="103">
        <v>32</v>
      </c>
      <c r="F5123" s="104" t="s">
        <v>44</v>
      </c>
      <c r="G5123" s="106"/>
      <c r="H5123" s="76" t="s">
        <v>1</v>
      </c>
      <c r="I5123" s="105"/>
      <c r="K5123" s="140" t="str">
        <f t="shared" si="240"/>
        <v>社政業務-社會福利-推行老人福利-獎補助費-對國內團體之捐助</v>
      </c>
      <c r="L5123" s="140" t="str">
        <f t="shared" si="241"/>
        <v>建立社區照顧關懷據點並設置巷弄長照站之充實設施設備費用-經常門</v>
      </c>
      <c r="M5123" s="40" t="str">
        <f t="shared" si="242"/>
        <v>臺中市文創經紀發展協會林詠琁</v>
      </c>
    </row>
    <row r="5124" spans="1:13" ht="75">
      <c r="A5124" s="102" t="s">
        <v>4075</v>
      </c>
      <c r="B5124" s="102" t="s">
        <v>4140</v>
      </c>
      <c r="C5124" s="102" t="s">
        <v>3120</v>
      </c>
      <c r="D5124" s="102" t="s">
        <v>2795</v>
      </c>
      <c r="E5124" s="103">
        <v>36</v>
      </c>
      <c r="F5124" s="104" t="s">
        <v>44</v>
      </c>
      <c r="G5124" s="106"/>
      <c r="H5124" s="76" t="s">
        <v>1</v>
      </c>
      <c r="I5124" s="105"/>
      <c r="K5124" s="140" t="str">
        <f t="shared" ref="K5124:K5187" si="243">A5124</f>
        <v>社政業務-社會福利-推行老人福利-獎補助費-對國內團體之捐助</v>
      </c>
      <c r="L5124" s="140" t="str">
        <f t="shared" ref="L5124:L5187" si="244">B5124</f>
        <v>建立社區照顧關懷據點暨巷弄長照站之「租金水電費用」</v>
      </c>
      <c r="M5124" s="40" t="str">
        <f t="shared" ref="M5124:M5187" si="245">C5124</f>
        <v>臺中市大雅區大楓社區發展協會</v>
      </c>
    </row>
    <row r="5125" spans="1:13" ht="75">
      <c r="A5125" s="102" t="s">
        <v>4075</v>
      </c>
      <c r="B5125" s="102" t="s">
        <v>4276</v>
      </c>
      <c r="C5125" s="102" t="s">
        <v>3057</v>
      </c>
      <c r="D5125" s="102" t="s">
        <v>2795</v>
      </c>
      <c r="E5125" s="103">
        <v>99</v>
      </c>
      <c r="F5125" s="104" t="s">
        <v>44</v>
      </c>
      <c r="G5125" s="106"/>
      <c r="H5125" s="76" t="s">
        <v>1</v>
      </c>
      <c r="I5125" s="105"/>
      <c r="K5125" s="140" t="str">
        <f t="shared" si="243"/>
        <v>社政業務-社會福利-推行老人福利-獎補助費-對國內團體之捐助</v>
      </c>
      <c r="L5125" s="140" t="str">
        <f t="shared" si="244"/>
        <v>建立社區照顧關懷據點-「預防及延緩失能照護計畫費用」</v>
      </c>
      <c r="M5125" s="40" t="str">
        <f t="shared" si="245"/>
        <v>臺中市神岡區岸裡社區發展協會</v>
      </c>
    </row>
    <row r="5126" spans="1:13" ht="93.75">
      <c r="A5126" s="102" t="s">
        <v>4075</v>
      </c>
      <c r="B5126" s="102" t="s">
        <v>4087</v>
      </c>
      <c r="C5126" s="102" t="s">
        <v>3141</v>
      </c>
      <c r="D5126" s="102" t="s">
        <v>2795</v>
      </c>
      <c r="E5126" s="103">
        <v>108</v>
      </c>
      <c r="F5126" s="104" t="s">
        <v>44</v>
      </c>
      <c r="G5126" s="106"/>
      <c r="H5126" s="76" t="s">
        <v>1</v>
      </c>
      <c r="I5126" s="105"/>
      <c r="K5126" s="140" t="str">
        <f t="shared" si="243"/>
        <v>社政業務-社會福利-推行老人福利-獎補助費-對國內團體之捐助</v>
      </c>
      <c r="L5126" s="140" t="str">
        <f t="shared" si="244"/>
        <v>建立社區照顧關懷據點並設置巷弄長照站之「預防及延緩失能照護計畫費用」</v>
      </c>
      <c r="M5126" s="40" t="str">
        <f t="shared" si="245"/>
        <v>財團法人福智慈善基金會</v>
      </c>
    </row>
    <row r="5127" spans="1:13" ht="93.75">
      <c r="A5127" s="102" t="s">
        <v>4075</v>
      </c>
      <c r="B5127" s="102" t="s">
        <v>4243</v>
      </c>
      <c r="C5127" s="102" t="s">
        <v>1780</v>
      </c>
      <c r="D5127" s="102" t="s">
        <v>2795</v>
      </c>
      <c r="E5127" s="103">
        <v>246</v>
      </c>
      <c r="F5127" s="104" t="s">
        <v>44</v>
      </c>
      <c r="G5127" s="106"/>
      <c r="H5127" s="76" t="s">
        <v>1</v>
      </c>
      <c r="I5127" s="105"/>
      <c r="K5127" s="140" t="str">
        <f t="shared" si="243"/>
        <v>社政業務-社會福利-推行老人福利-獎補助費-對國內團體之捐助</v>
      </c>
      <c r="L5127" s="140" t="str">
        <f t="shared" si="244"/>
        <v>臺中市日間托老服務(長青快樂學堂)補助計畫暨建立社區照顧關懷據點並設置巷弄長照站</v>
      </c>
      <c r="M5127" s="40" t="str">
        <f t="shared" si="245"/>
        <v>財團法人弘道老人福利基金會</v>
      </c>
    </row>
    <row r="5128" spans="1:13" ht="56.25">
      <c r="A5128" s="102" t="s">
        <v>4075</v>
      </c>
      <c r="B5128" s="102" t="s">
        <v>4090</v>
      </c>
      <c r="C5128" s="102" t="s">
        <v>4277</v>
      </c>
      <c r="D5128" s="102" t="s">
        <v>2795</v>
      </c>
      <c r="E5128" s="103">
        <v>177</v>
      </c>
      <c r="F5128" s="104" t="s">
        <v>44</v>
      </c>
      <c r="G5128" s="106"/>
      <c r="H5128" s="76" t="s">
        <v>1</v>
      </c>
      <c r="I5128" s="105"/>
      <c r="K5128" s="140" t="str">
        <f t="shared" si="243"/>
        <v>社政業務-社會福利-推行老人福利-獎補助費-對國內團體之捐助</v>
      </c>
      <c r="L5128" s="140" t="str">
        <f t="shared" si="244"/>
        <v>建立社區照顧關懷據點</v>
      </c>
      <c r="M5128" s="40" t="str">
        <f t="shared" si="245"/>
        <v>臺中市豐原區新南陽社區發展協會</v>
      </c>
    </row>
    <row r="5129" spans="1:13" ht="56.25">
      <c r="A5129" s="102" t="s">
        <v>4075</v>
      </c>
      <c r="B5129" s="102" t="s">
        <v>4084</v>
      </c>
      <c r="C5129" s="102" t="s">
        <v>3250</v>
      </c>
      <c r="D5129" s="102" t="s">
        <v>2795</v>
      </c>
      <c r="E5129" s="103">
        <v>306</v>
      </c>
      <c r="F5129" s="104" t="s">
        <v>44</v>
      </c>
      <c r="G5129" s="106"/>
      <c r="H5129" s="76" t="s">
        <v>1</v>
      </c>
      <c r="I5129" s="105"/>
      <c r="K5129" s="140" t="str">
        <f t="shared" si="243"/>
        <v>社政業務-社會福利-推行老人福利-獎補助費-對國內團體之捐助</v>
      </c>
      <c r="L5129" s="140" t="str">
        <f t="shared" si="244"/>
        <v>建立社區照顧關懷據點並設置巷弄長照站</v>
      </c>
      <c r="M5129" s="40" t="str">
        <f t="shared" si="245"/>
        <v>臺中市東勢區興隆社區發展協會</v>
      </c>
    </row>
    <row r="5130" spans="1:13" ht="56.25">
      <c r="A5130" s="102" t="s">
        <v>4075</v>
      </c>
      <c r="B5130" s="102" t="s">
        <v>4084</v>
      </c>
      <c r="C5130" s="102" t="s">
        <v>3348</v>
      </c>
      <c r="D5130" s="102" t="s">
        <v>2795</v>
      </c>
      <c r="E5130" s="103">
        <v>95</v>
      </c>
      <c r="F5130" s="104" t="s">
        <v>44</v>
      </c>
      <c r="G5130" s="106"/>
      <c r="H5130" s="76" t="s">
        <v>1</v>
      </c>
      <c r="I5130" s="105"/>
      <c r="K5130" s="140" t="str">
        <f t="shared" si="243"/>
        <v>社政業務-社會福利-推行老人福利-獎補助費-對國內團體之捐助</v>
      </c>
      <c r="L5130" s="140" t="str">
        <f t="shared" si="244"/>
        <v>建立社區照顧關懷據點並設置巷弄長照站</v>
      </c>
      <c r="M5130" s="40" t="str">
        <f t="shared" si="245"/>
        <v>臺中市國姓里關懷協會</v>
      </c>
    </row>
    <row r="5131" spans="1:13" ht="56.25">
      <c r="A5131" s="102" t="s">
        <v>4075</v>
      </c>
      <c r="B5131" s="102" t="s">
        <v>4084</v>
      </c>
      <c r="C5131" s="102" t="s">
        <v>3596</v>
      </c>
      <c r="D5131" s="102" t="s">
        <v>2795</v>
      </c>
      <c r="E5131" s="103">
        <v>86</v>
      </c>
      <c r="F5131" s="104" t="s">
        <v>44</v>
      </c>
      <c r="G5131" s="106"/>
      <c r="H5131" s="76" t="s">
        <v>1</v>
      </c>
      <c r="I5131" s="105"/>
      <c r="K5131" s="140" t="str">
        <f t="shared" si="243"/>
        <v>社政業務-社會福利-推行老人福利-獎補助費-對國內團體之捐助</v>
      </c>
      <c r="L5131" s="140" t="str">
        <f t="shared" si="244"/>
        <v>建立社區照顧關懷據點並設置巷弄長照站</v>
      </c>
      <c r="M5131" s="40" t="str">
        <f t="shared" si="245"/>
        <v>社團法人中華民國失智者照顧協會</v>
      </c>
    </row>
    <row r="5132" spans="1:13" ht="56.25">
      <c r="A5132" s="102" t="s">
        <v>4075</v>
      </c>
      <c r="B5132" s="102" t="s">
        <v>4084</v>
      </c>
      <c r="C5132" s="102" t="s">
        <v>3699</v>
      </c>
      <c r="D5132" s="102" t="s">
        <v>2795</v>
      </c>
      <c r="E5132" s="65">
        <v>30</v>
      </c>
      <c r="F5132" s="104" t="s">
        <v>44</v>
      </c>
      <c r="G5132" s="106"/>
      <c r="H5132" s="76" t="s">
        <v>1</v>
      </c>
      <c r="I5132" s="105"/>
      <c r="K5132" s="140" t="str">
        <f t="shared" si="243"/>
        <v>社政業務-社會福利-推行老人福利-獎補助費-對國內團體之捐助</v>
      </c>
      <c r="L5132" s="140" t="str">
        <f t="shared" si="244"/>
        <v>建立社區照顧關懷據點並設置巷弄長照站</v>
      </c>
      <c r="M5132" s="40" t="str">
        <f t="shared" si="245"/>
        <v>台中市西區藍興社區發展協會</v>
      </c>
    </row>
    <row r="5133" spans="1:13" ht="56.25">
      <c r="A5133" s="102" t="s">
        <v>4075</v>
      </c>
      <c r="B5133" s="102" t="s">
        <v>4084</v>
      </c>
      <c r="C5133" s="102" t="s">
        <v>3199</v>
      </c>
      <c r="D5133" s="102" t="s">
        <v>2795</v>
      </c>
      <c r="E5133" s="103">
        <v>323</v>
      </c>
      <c r="F5133" s="104" t="s">
        <v>44</v>
      </c>
      <c r="G5133" s="106"/>
      <c r="H5133" s="76" t="s">
        <v>1</v>
      </c>
      <c r="I5133" s="105"/>
      <c r="K5133" s="140" t="str">
        <f t="shared" si="243"/>
        <v>社政業務-社會福利-推行老人福利-獎補助費-對國內團體之捐助</v>
      </c>
      <c r="L5133" s="140" t="str">
        <f t="shared" si="244"/>
        <v>建立社區照顧關懷據點並設置巷弄長照站</v>
      </c>
      <c r="M5133" s="40" t="str">
        <f t="shared" si="245"/>
        <v>臺中市伯樂城鄉關懷協會蘇志蜂</v>
      </c>
    </row>
    <row r="5134" spans="1:13" ht="56.25">
      <c r="A5134" s="102" t="s">
        <v>4075</v>
      </c>
      <c r="B5134" s="102" t="s">
        <v>4090</v>
      </c>
      <c r="C5134" s="102" t="s">
        <v>3637</v>
      </c>
      <c r="D5134" s="102" t="s">
        <v>2795</v>
      </c>
      <c r="E5134" s="103">
        <v>224</v>
      </c>
      <c r="F5134" s="104" t="s">
        <v>44</v>
      </c>
      <c r="G5134" s="106"/>
      <c r="H5134" s="76" t="s">
        <v>1</v>
      </c>
      <c r="I5134" s="105"/>
      <c r="K5134" s="140" t="str">
        <f t="shared" si="243"/>
        <v>社政業務-社會福利-推行老人福利-獎補助費-對國內團體之捐助</v>
      </c>
      <c r="L5134" s="140" t="str">
        <f t="shared" si="244"/>
        <v>建立社區照顧關懷據點</v>
      </c>
      <c r="M5134" s="40" t="str">
        <f t="shared" si="245"/>
        <v>財團法人水源地文教基金會</v>
      </c>
    </row>
    <row r="5135" spans="1:13" ht="75">
      <c r="A5135" s="102" t="s">
        <v>4075</v>
      </c>
      <c r="B5135" s="102" t="s">
        <v>4076</v>
      </c>
      <c r="C5135" s="102" t="s">
        <v>498</v>
      </c>
      <c r="D5135" s="102" t="s">
        <v>2795</v>
      </c>
      <c r="E5135" s="103">
        <v>93</v>
      </c>
      <c r="F5135" s="104" t="s">
        <v>44</v>
      </c>
      <c r="G5135" s="106"/>
      <c r="H5135" s="76" t="s">
        <v>1</v>
      </c>
      <c r="I5135" s="105"/>
      <c r="K5135" s="140" t="str">
        <f t="shared" si="243"/>
        <v>社政業務-社會福利-推行老人福利-獎補助費-對國內團體之捐助</v>
      </c>
      <c r="L5135" s="140" t="str">
        <f t="shared" si="244"/>
        <v>建立社區照顧關懷據點並設置巷弄長照站之充實設施設備費用-資本門</v>
      </c>
      <c r="M5135" s="40" t="str">
        <f t="shared" si="245"/>
        <v>臺中市清水區田寮社區發展協會</v>
      </c>
    </row>
    <row r="5136" spans="1:13" ht="75">
      <c r="A5136" s="102" t="s">
        <v>4075</v>
      </c>
      <c r="B5136" s="102" t="s">
        <v>4086</v>
      </c>
      <c r="C5136" s="102" t="s">
        <v>498</v>
      </c>
      <c r="D5136" s="102" t="s">
        <v>2795</v>
      </c>
      <c r="E5136" s="65">
        <v>6</v>
      </c>
      <c r="F5136" s="104" t="s">
        <v>44</v>
      </c>
      <c r="G5136" s="106"/>
      <c r="H5136" s="76" t="s">
        <v>1</v>
      </c>
      <c r="I5136" s="105"/>
      <c r="K5136" s="140" t="str">
        <f t="shared" si="243"/>
        <v>社政業務-社會福利-推行老人福利-獎補助費-對國內團體之捐助</v>
      </c>
      <c r="L5136" s="140" t="str">
        <f t="shared" si="244"/>
        <v>建立社區照顧關懷據點並設置巷弄長照站之充實設施設備費用-經常門</v>
      </c>
      <c r="M5136" s="40" t="str">
        <f t="shared" si="245"/>
        <v>臺中市清水區田寮社區發展協會</v>
      </c>
    </row>
    <row r="5137" spans="1:13" ht="56.25">
      <c r="A5137" s="102" t="s">
        <v>4075</v>
      </c>
      <c r="B5137" s="102" t="s">
        <v>4090</v>
      </c>
      <c r="C5137" s="102" t="s">
        <v>3264</v>
      </c>
      <c r="D5137" s="102" t="s">
        <v>2795</v>
      </c>
      <c r="E5137" s="103">
        <v>224</v>
      </c>
      <c r="F5137" s="104" t="s">
        <v>44</v>
      </c>
      <c r="G5137" s="106"/>
      <c r="H5137" s="76" t="s">
        <v>1</v>
      </c>
      <c r="I5137" s="105"/>
      <c r="K5137" s="140" t="str">
        <f t="shared" si="243"/>
        <v>社政業務-社會福利-推行老人福利-獎補助費-對國內團體之捐助</v>
      </c>
      <c r="L5137" s="140" t="str">
        <f t="shared" si="244"/>
        <v>建立社區照顧關懷據點</v>
      </c>
      <c r="M5137" s="40" t="str">
        <f t="shared" si="245"/>
        <v>財團法人老五老基金會</v>
      </c>
    </row>
    <row r="5138" spans="1:13" ht="56.25">
      <c r="A5138" s="102" t="s">
        <v>4075</v>
      </c>
      <c r="B5138" s="102" t="s">
        <v>4084</v>
      </c>
      <c r="C5138" s="102" t="s">
        <v>2837</v>
      </c>
      <c r="D5138" s="102" t="s">
        <v>2795</v>
      </c>
      <c r="E5138" s="103">
        <v>25</v>
      </c>
      <c r="F5138" s="104" t="s">
        <v>44</v>
      </c>
      <c r="G5138" s="106"/>
      <c r="H5138" s="76" t="s">
        <v>1</v>
      </c>
      <c r="I5138" s="105"/>
      <c r="K5138" s="140" t="str">
        <f t="shared" si="243"/>
        <v>社政業務-社會福利-推行老人福利-獎補助費-對國內團體之捐助</v>
      </c>
      <c r="L5138" s="140" t="str">
        <f t="shared" si="244"/>
        <v>建立社區照顧關懷據點並設置巷弄長照站</v>
      </c>
      <c r="M5138" s="40" t="str">
        <f t="shared" si="245"/>
        <v>社團法人臺中市好伴照顧協會</v>
      </c>
    </row>
    <row r="5139" spans="1:13" ht="56.25">
      <c r="A5139" s="102" t="s">
        <v>4075</v>
      </c>
      <c r="B5139" s="102" t="s">
        <v>4278</v>
      </c>
      <c r="C5139" s="102" t="s">
        <v>3296</v>
      </c>
      <c r="D5139" s="102" t="s">
        <v>2795</v>
      </c>
      <c r="E5139" s="65">
        <v>10</v>
      </c>
      <c r="F5139" s="104" t="s">
        <v>44</v>
      </c>
      <c r="G5139" s="106"/>
      <c r="H5139" s="76" t="s">
        <v>1</v>
      </c>
      <c r="I5139" s="105"/>
      <c r="K5139" s="140" t="str">
        <f t="shared" si="243"/>
        <v>社政業務-社會福利-推行老人福利-獎補助費-對國內團體之捐助</v>
      </c>
      <c r="L5139" s="140" t="str">
        <f t="shared" si="244"/>
        <v>充實設施設備-經常門</v>
      </c>
      <c r="M5139" s="40" t="str">
        <f t="shared" si="245"/>
        <v>社團法人台灣福氣社區關懷協會</v>
      </c>
    </row>
    <row r="5140" spans="1:13" ht="56.25">
      <c r="A5140" s="102" t="s">
        <v>4075</v>
      </c>
      <c r="B5140" s="102" t="s">
        <v>4090</v>
      </c>
      <c r="C5140" s="102" t="s">
        <v>4279</v>
      </c>
      <c r="D5140" s="102" t="s">
        <v>2795</v>
      </c>
      <c r="E5140" s="103">
        <v>224</v>
      </c>
      <c r="F5140" s="104" t="s">
        <v>44</v>
      </c>
      <c r="G5140" s="106"/>
      <c r="H5140" s="76" t="s">
        <v>1</v>
      </c>
      <c r="I5140" s="105"/>
      <c r="K5140" s="140" t="str">
        <f t="shared" si="243"/>
        <v>社政業務-社會福利-推行老人福利-獎補助費-對國內團體之捐助</v>
      </c>
      <c r="L5140" s="140" t="str">
        <f t="shared" si="244"/>
        <v>建立社區照顧關懷據點</v>
      </c>
      <c r="M5140" s="40" t="str">
        <f t="shared" si="245"/>
        <v>臺中市外埔社區健康協會</v>
      </c>
    </row>
    <row r="5141" spans="1:13" ht="56.25">
      <c r="A5141" s="102" t="s">
        <v>4075</v>
      </c>
      <c r="B5141" s="102" t="s">
        <v>4084</v>
      </c>
      <c r="C5141" s="102" t="s">
        <v>3107</v>
      </c>
      <c r="D5141" s="102" t="s">
        <v>2795</v>
      </c>
      <c r="E5141" s="103">
        <v>323</v>
      </c>
      <c r="F5141" s="104" t="s">
        <v>44</v>
      </c>
      <c r="G5141" s="106"/>
      <c r="H5141" s="76" t="s">
        <v>1</v>
      </c>
      <c r="I5141" s="105"/>
      <c r="K5141" s="140" t="str">
        <f t="shared" si="243"/>
        <v>社政業務-社會福利-推行老人福利-獎補助費-對國內團體之捐助</v>
      </c>
      <c r="L5141" s="140" t="str">
        <f t="shared" si="244"/>
        <v>建立社區照顧關懷據點並設置巷弄長照站</v>
      </c>
      <c r="M5141" s="40" t="str">
        <f t="shared" si="245"/>
        <v>臺中市大甲區幸福社區發展協會</v>
      </c>
    </row>
    <row r="5142" spans="1:13" ht="56.25">
      <c r="A5142" s="102" t="s">
        <v>4075</v>
      </c>
      <c r="B5142" s="102" t="s">
        <v>4084</v>
      </c>
      <c r="C5142" s="102" t="s">
        <v>3202</v>
      </c>
      <c r="D5142" s="102" t="s">
        <v>2795</v>
      </c>
      <c r="E5142" s="103">
        <v>323</v>
      </c>
      <c r="F5142" s="104" t="s">
        <v>44</v>
      </c>
      <c r="G5142" s="106"/>
      <c r="H5142" s="76" t="s">
        <v>1</v>
      </c>
      <c r="I5142" s="105"/>
      <c r="K5142" s="140" t="str">
        <f t="shared" si="243"/>
        <v>社政業務-社會福利-推行老人福利-獎補助費-對國內團體之捐助</v>
      </c>
      <c r="L5142" s="140" t="str">
        <f t="shared" si="244"/>
        <v>建立社區照顧關懷據點並設置巷弄長照站</v>
      </c>
      <c r="M5142" s="40" t="str">
        <f t="shared" si="245"/>
        <v>財團法人臺中市私立宜家社會福利慈善基金會</v>
      </c>
    </row>
    <row r="5143" spans="1:13" ht="56.25">
      <c r="A5143" s="102" t="s">
        <v>4075</v>
      </c>
      <c r="B5143" s="102" t="s">
        <v>4090</v>
      </c>
      <c r="C5143" s="102" t="s">
        <v>4280</v>
      </c>
      <c r="D5143" s="102" t="s">
        <v>2795</v>
      </c>
      <c r="E5143" s="103">
        <v>224</v>
      </c>
      <c r="F5143" s="104" t="s">
        <v>44</v>
      </c>
      <c r="G5143" s="106"/>
      <c r="H5143" s="76" t="s">
        <v>1</v>
      </c>
      <c r="I5143" s="105"/>
      <c r="K5143" s="140" t="str">
        <f t="shared" si="243"/>
        <v>社政業務-社會福利-推行老人福利-獎補助費-對國內團體之捐助</v>
      </c>
      <c r="L5143" s="140" t="str">
        <f t="shared" si="244"/>
        <v>建立社區照顧關懷據點</v>
      </c>
      <c r="M5143" s="40" t="str">
        <f t="shared" si="245"/>
        <v>臺中市友緣歌友協進會</v>
      </c>
    </row>
    <row r="5144" spans="1:13" ht="56.25">
      <c r="A5144" s="102" t="s">
        <v>4075</v>
      </c>
      <c r="B5144" s="102" t="s">
        <v>4084</v>
      </c>
      <c r="C5144" s="102" t="s">
        <v>3518</v>
      </c>
      <c r="D5144" s="102" t="s">
        <v>2795</v>
      </c>
      <c r="E5144" s="103">
        <v>26</v>
      </c>
      <c r="F5144" s="104" t="s">
        <v>44</v>
      </c>
      <c r="G5144" s="106"/>
      <c r="H5144" s="76" t="s">
        <v>1</v>
      </c>
      <c r="I5144" s="105"/>
      <c r="K5144" s="140" t="str">
        <f t="shared" si="243"/>
        <v>社政業務-社會福利-推行老人福利-獎補助費-對國內團體之捐助</v>
      </c>
      <c r="L5144" s="140" t="str">
        <f t="shared" si="244"/>
        <v>建立社區照顧關懷據點並設置巷弄長照站</v>
      </c>
      <c r="M5144" s="40" t="str">
        <f t="shared" si="245"/>
        <v>臺中市沙鹿區沙鹿社區發展協會</v>
      </c>
    </row>
    <row r="5145" spans="1:13" ht="56.25">
      <c r="A5145" s="102" t="s">
        <v>4075</v>
      </c>
      <c r="B5145" s="102" t="s">
        <v>4099</v>
      </c>
      <c r="C5145" s="102" t="s">
        <v>3259</v>
      </c>
      <c r="D5145" s="102" t="s">
        <v>2795</v>
      </c>
      <c r="E5145" s="103">
        <v>95</v>
      </c>
      <c r="F5145" s="104" t="s">
        <v>44</v>
      </c>
      <c r="G5145" s="106"/>
      <c r="H5145" s="76" t="s">
        <v>1</v>
      </c>
      <c r="I5145" s="105"/>
      <c r="K5145" s="140" t="str">
        <f t="shared" si="243"/>
        <v>社政業務-社會福利-推行老人福利-獎補助費-對國內團體之捐助</v>
      </c>
      <c r="L5145" s="140" t="str">
        <f t="shared" si="244"/>
        <v>預防走失愛心手鍊暨失蹤協尋計畫</v>
      </c>
      <c r="M5145" s="40" t="str">
        <f t="shared" si="245"/>
        <v>中華民國老人福利推動聯盟</v>
      </c>
    </row>
    <row r="5146" spans="1:13" ht="56.25">
      <c r="A5146" s="102" t="s">
        <v>4075</v>
      </c>
      <c r="B5146" s="102" t="s">
        <v>4084</v>
      </c>
      <c r="C5146" s="102" t="s">
        <v>3704</v>
      </c>
      <c r="D5146" s="102" t="s">
        <v>2795</v>
      </c>
      <c r="E5146" s="103">
        <v>611</v>
      </c>
      <c r="F5146" s="104" t="s">
        <v>44</v>
      </c>
      <c r="G5146" s="106"/>
      <c r="H5146" s="76" t="s">
        <v>1</v>
      </c>
      <c r="I5146" s="105"/>
      <c r="K5146" s="140" t="str">
        <f t="shared" si="243"/>
        <v>社政業務-社會福利-推行老人福利-獎補助費-對國內團體之捐助</v>
      </c>
      <c r="L5146" s="140" t="str">
        <f t="shared" si="244"/>
        <v>建立社區照顧關懷據點並設置巷弄長照站</v>
      </c>
      <c r="M5146" s="40" t="str">
        <f t="shared" si="245"/>
        <v>臺中市梧棲區大庄社區發展協會林聖雄</v>
      </c>
    </row>
    <row r="5147" spans="1:13" ht="56.25">
      <c r="A5147" s="102" t="s">
        <v>4075</v>
      </c>
      <c r="B5147" s="102" t="s">
        <v>4090</v>
      </c>
      <c r="C5147" s="102" t="s">
        <v>3722</v>
      </c>
      <c r="D5147" s="102" t="s">
        <v>2795</v>
      </c>
      <c r="E5147" s="103">
        <v>36</v>
      </c>
      <c r="F5147" s="104" t="s">
        <v>44</v>
      </c>
      <c r="G5147" s="106"/>
      <c r="H5147" s="76" t="s">
        <v>1</v>
      </c>
      <c r="I5147" s="105"/>
      <c r="K5147" s="140" t="str">
        <f t="shared" si="243"/>
        <v>社政業務-社會福利-推行老人福利-獎補助費-對國內團體之捐助</v>
      </c>
      <c r="L5147" s="140" t="str">
        <f t="shared" si="244"/>
        <v>建立社區照顧關懷據點</v>
      </c>
      <c r="M5147" s="40" t="str">
        <f t="shared" si="245"/>
        <v>臺中市大肚區瑞井社區發展協會</v>
      </c>
    </row>
    <row r="5148" spans="1:13" ht="56.25">
      <c r="A5148" s="102" t="s">
        <v>4075</v>
      </c>
      <c r="B5148" s="102" t="s">
        <v>4090</v>
      </c>
      <c r="C5148" s="102" t="s">
        <v>3600</v>
      </c>
      <c r="D5148" s="102" t="s">
        <v>2795</v>
      </c>
      <c r="E5148" s="103">
        <v>36</v>
      </c>
      <c r="F5148" s="104" t="s">
        <v>44</v>
      </c>
      <c r="G5148" s="106"/>
      <c r="H5148" s="76" t="s">
        <v>1</v>
      </c>
      <c r="I5148" s="105"/>
      <c r="K5148" s="140" t="str">
        <f t="shared" si="243"/>
        <v>社政業務-社會福利-推行老人福利-獎補助費-對國內團體之捐助</v>
      </c>
      <c r="L5148" s="140" t="str">
        <f t="shared" si="244"/>
        <v>建立社區照顧關懷據點</v>
      </c>
      <c r="M5148" s="40" t="str">
        <f t="shared" si="245"/>
        <v>社團法人臺中市天恩社區關懷協會</v>
      </c>
    </row>
    <row r="5149" spans="1:13" ht="56.25">
      <c r="A5149" s="102" t="s">
        <v>4075</v>
      </c>
      <c r="B5149" s="102" t="s">
        <v>4090</v>
      </c>
      <c r="C5149" s="102" t="s">
        <v>3723</v>
      </c>
      <c r="D5149" s="102" t="s">
        <v>2795</v>
      </c>
      <c r="E5149" s="103">
        <v>36</v>
      </c>
      <c r="F5149" s="104" t="s">
        <v>44</v>
      </c>
      <c r="G5149" s="106"/>
      <c r="H5149" s="76" t="s">
        <v>1</v>
      </c>
      <c r="I5149" s="105"/>
      <c r="K5149" s="140" t="str">
        <f t="shared" si="243"/>
        <v>社政業務-社會福利-推行老人福利-獎補助費-對國內團體之捐助</v>
      </c>
      <c r="L5149" s="140" t="str">
        <f t="shared" si="244"/>
        <v>建立社區照顧關懷據點</v>
      </c>
      <c r="M5149" s="40" t="str">
        <f t="shared" si="245"/>
        <v>臺中市大肚區營埔社區發展協會</v>
      </c>
    </row>
    <row r="5150" spans="1:13" ht="56.25">
      <c r="A5150" s="102" t="s">
        <v>4075</v>
      </c>
      <c r="B5150" s="102" t="s">
        <v>4090</v>
      </c>
      <c r="C5150" s="102" t="s">
        <v>2837</v>
      </c>
      <c r="D5150" s="102" t="s">
        <v>2795</v>
      </c>
      <c r="E5150" s="103">
        <v>708</v>
      </c>
      <c r="F5150" s="104" t="s">
        <v>44</v>
      </c>
      <c r="G5150" s="106"/>
      <c r="H5150" s="76" t="s">
        <v>1</v>
      </c>
      <c r="I5150" s="105"/>
      <c r="K5150" s="140" t="str">
        <f t="shared" si="243"/>
        <v>社政業務-社會福利-推行老人福利-獎補助費-對國內團體之捐助</v>
      </c>
      <c r="L5150" s="140" t="str">
        <f t="shared" si="244"/>
        <v>建立社區照顧關懷據點</v>
      </c>
      <c r="M5150" s="40" t="str">
        <f t="shared" si="245"/>
        <v>社團法人臺中市好伴照顧協會</v>
      </c>
    </row>
    <row r="5151" spans="1:13" ht="56.25">
      <c r="A5151" s="102" t="s">
        <v>4075</v>
      </c>
      <c r="B5151" s="102" t="s">
        <v>4090</v>
      </c>
      <c r="C5151" s="102" t="s">
        <v>3234</v>
      </c>
      <c r="D5151" s="102" t="s">
        <v>2795</v>
      </c>
      <c r="E5151" s="103">
        <v>224</v>
      </c>
      <c r="F5151" s="104" t="s">
        <v>44</v>
      </c>
      <c r="G5151" s="106"/>
      <c r="H5151" s="76" t="s">
        <v>1</v>
      </c>
      <c r="I5151" s="105"/>
      <c r="K5151" s="140" t="str">
        <f t="shared" si="243"/>
        <v>社政業務-社會福利-推行老人福利-獎補助費-對國內團體之捐助</v>
      </c>
      <c r="L5151" s="140" t="str">
        <f t="shared" si="244"/>
        <v>建立社區照顧關懷據點</v>
      </c>
      <c r="M5151" s="40" t="str">
        <f t="shared" si="245"/>
        <v>臺中市西區民龍社區發展協會</v>
      </c>
    </row>
    <row r="5152" spans="1:13" ht="56.25">
      <c r="A5152" s="102" t="s">
        <v>4075</v>
      </c>
      <c r="B5152" s="102" t="s">
        <v>4084</v>
      </c>
      <c r="C5152" s="102" t="s">
        <v>502</v>
      </c>
      <c r="D5152" s="102" t="s">
        <v>2795</v>
      </c>
      <c r="E5152" s="103">
        <v>108</v>
      </c>
      <c r="F5152" s="104" t="s">
        <v>44</v>
      </c>
      <c r="G5152" s="106"/>
      <c r="H5152" s="76" t="s">
        <v>1</v>
      </c>
      <c r="I5152" s="105"/>
      <c r="K5152" s="140" t="str">
        <f t="shared" si="243"/>
        <v>社政業務-社會福利-推行老人福利-獎補助費-對國內團體之捐助</v>
      </c>
      <c r="L5152" s="140" t="str">
        <f t="shared" si="244"/>
        <v>建立社區照顧關懷據點並設置巷弄長照站</v>
      </c>
      <c r="M5152" s="40" t="str">
        <f t="shared" si="245"/>
        <v>臺中市清水區秀水社區發展協會</v>
      </c>
    </row>
    <row r="5153" spans="1:13" ht="56.25">
      <c r="A5153" s="102" t="s">
        <v>4075</v>
      </c>
      <c r="B5153" s="102" t="s">
        <v>4084</v>
      </c>
      <c r="C5153" s="102" t="s">
        <v>512</v>
      </c>
      <c r="D5153" s="102" t="s">
        <v>2795</v>
      </c>
      <c r="E5153" s="103">
        <v>36</v>
      </c>
      <c r="F5153" s="104" t="s">
        <v>44</v>
      </c>
      <c r="G5153" s="106"/>
      <c r="H5153" s="76" t="s">
        <v>1</v>
      </c>
      <c r="I5153" s="105"/>
      <c r="K5153" s="140" t="str">
        <f t="shared" si="243"/>
        <v>社政業務-社會福利-推行老人福利-獎補助費-對國內團體之捐助</v>
      </c>
      <c r="L5153" s="140" t="str">
        <f t="shared" si="244"/>
        <v>建立社區照顧關懷據點並設置巷弄長照站</v>
      </c>
      <c r="M5153" s="40" t="str">
        <f t="shared" si="245"/>
        <v>臺中市清水區南社社區發展協會</v>
      </c>
    </row>
    <row r="5154" spans="1:13" ht="56.25">
      <c r="A5154" s="102" t="s">
        <v>4075</v>
      </c>
      <c r="B5154" s="102" t="s">
        <v>4084</v>
      </c>
      <c r="C5154" s="102" t="s">
        <v>3698</v>
      </c>
      <c r="D5154" s="102" t="s">
        <v>2795</v>
      </c>
      <c r="E5154" s="103">
        <v>323</v>
      </c>
      <c r="F5154" s="104" t="s">
        <v>44</v>
      </c>
      <c r="G5154" s="106"/>
      <c r="H5154" s="76" t="s">
        <v>1</v>
      </c>
      <c r="I5154" s="105"/>
      <c r="K5154" s="140" t="str">
        <f t="shared" si="243"/>
        <v>社政業務-社會福利-推行老人福利-獎補助費-對國內團體之捐助</v>
      </c>
      <c r="L5154" s="140" t="str">
        <f t="shared" si="244"/>
        <v>建立社區照顧關懷據點並設置巷弄長照站</v>
      </c>
      <c r="M5154" s="40" t="str">
        <f t="shared" si="245"/>
        <v>臺中市清水區橋頭社區發展協會</v>
      </c>
    </row>
    <row r="5155" spans="1:13" ht="56.25">
      <c r="A5155" s="102" t="s">
        <v>4075</v>
      </c>
      <c r="B5155" s="102" t="s">
        <v>4084</v>
      </c>
      <c r="C5155" s="102" t="s">
        <v>4225</v>
      </c>
      <c r="D5155" s="102" t="s">
        <v>2795</v>
      </c>
      <c r="E5155" s="103">
        <v>323</v>
      </c>
      <c r="F5155" s="104" t="s">
        <v>44</v>
      </c>
      <c r="G5155" s="106"/>
      <c r="H5155" s="76" t="s">
        <v>1</v>
      </c>
      <c r="I5155" s="105"/>
      <c r="K5155" s="140" t="str">
        <f t="shared" si="243"/>
        <v>社政業務-社會福利-推行老人福利-獎補助費-對國內團體之捐助</v>
      </c>
      <c r="L5155" s="140" t="str">
        <f t="shared" si="244"/>
        <v>建立社區照顧關懷據點並設置巷弄長照站</v>
      </c>
      <c r="M5155" s="40" t="str">
        <f t="shared" si="245"/>
        <v>社團法人臺中市回生關懷協會</v>
      </c>
    </row>
    <row r="5156" spans="1:13" ht="56.25">
      <c r="A5156" s="102" t="s">
        <v>4075</v>
      </c>
      <c r="B5156" s="102" t="s">
        <v>4084</v>
      </c>
      <c r="C5156" s="102" t="s">
        <v>372</v>
      </c>
      <c r="D5156" s="102" t="s">
        <v>2795</v>
      </c>
      <c r="E5156" s="103">
        <v>36</v>
      </c>
      <c r="F5156" s="104" t="s">
        <v>44</v>
      </c>
      <c r="G5156" s="106"/>
      <c r="H5156" s="76" t="s">
        <v>1</v>
      </c>
      <c r="I5156" s="105"/>
      <c r="K5156" s="140" t="str">
        <f t="shared" si="243"/>
        <v>社政業務-社會福利-推行老人福利-獎補助費-對國內團體之捐助</v>
      </c>
      <c r="L5156" s="140" t="str">
        <f t="shared" si="244"/>
        <v>建立社區照顧關懷據點並設置巷弄長照站</v>
      </c>
      <c r="M5156" s="40" t="str">
        <f t="shared" si="245"/>
        <v>臺中市石岡區萬安社區發展協會</v>
      </c>
    </row>
    <row r="5157" spans="1:13" ht="56.25">
      <c r="A5157" s="102" t="s">
        <v>4075</v>
      </c>
      <c r="B5157" s="102" t="s">
        <v>4084</v>
      </c>
      <c r="C5157" s="102" t="s">
        <v>2485</v>
      </c>
      <c r="D5157" s="102" t="s">
        <v>2795</v>
      </c>
      <c r="E5157" s="103">
        <v>323</v>
      </c>
      <c r="F5157" s="104" t="s">
        <v>44</v>
      </c>
      <c r="G5157" s="106"/>
      <c r="H5157" s="76" t="s">
        <v>1</v>
      </c>
      <c r="I5157" s="105"/>
      <c r="K5157" s="140" t="str">
        <f t="shared" si="243"/>
        <v>社政業務-社會福利-推行老人福利-獎補助費-對國內團體之捐助</v>
      </c>
      <c r="L5157" s="140" t="str">
        <f t="shared" si="244"/>
        <v>建立社區照顧關懷據點並設置巷弄長照站</v>
      </c>
      <c r="M5157" s="40" t="str">
        <f t="shared" si="245"/>
        <v>臺中市后里區眉山社區發展協會</v>
      </c>
    </row>
    <row r="5158" spans="1:13" ht="56.25">
      <c r="A5158" s="102" t="s">
        <v>4075</v>
      </c>
      <c r="B5158" s="102" t="s">
        <v>4084</v>
      </c>
      <c r="C5158" s="102" t="s">
        <v>3172</v>
      </c>
      <c r="D5158" s="102" t="s">
        <v>2795</v>
      </c>
      <c r="E5158" s="103">
        <v>36</v>
      </c>
      <c r="F5158" s="104" t="s">
        <v>44</v>
      </c>
      <c r="G5158" s="106"/>
      <c r="H5158" s="76" t="s">
        <v>1</v>
      </c>
      <c r="I5158" s="105"/>
      <c r="K5158" s="140" t="str">
        <f t="shared" si="243"/>
        <v>社政業務-社會福利-推行老人福利-獎補助費-對國內團體之捐助</v>
      </c>
      <c r="L5158" s="140" t="str">
        <f t="shared" si="244"/>
        <v>建立社區照顧關懷據點並設置巷弄長照站</v>
      </c>
      <c r="M5158" s="40" t="str">
        <f t="shared" si="245"/>
        <v>臺中市石岡區萬興社區發展協會</v>
      </c>
    </row>
    <row r="5159" spans="1:13" ht="56.25">
      <c r="A5159" s="102" t="s">
        <v>4075</v>
      </c>
      <c r="B5159" s="102" t="s">
        <v>4084</v>
      </c>
      <c r="C5159" s="102" t="s">
        <v>3162</v>
      </c>
      <c r="D5159" s="102" t="s">
        <v>2795</v>
      </c>
      <c r="E5159" s="103">
        <v>36</v>
      </c>
      <c r="F5159" s="104" t="s">
        <v>44</v>
      </c>
      <c r="G5159" s="106"/>
      <c r="H5159" s="76" t="s">
        <v>1</v>
      </c>
      <c r="I5159" s="105"/>
      <c r="K5159" s="140" t="str">
        <f t="shared" si="243"/>
        <v>社政業務-社會福利-推行老人福利-獎補助費-對國內團體之捐助</v>
      </c>
      <c r="L5159" s="140" t="str">
        <f t="shared" si="244"/>
        <v>建立社區照顧關懷據點並設置巷弄長照站</v>
      </c>
      <c r="M5159" s="40" t="str">
        <f t="shared" si="245"/>
        <v>臺中市北屯區松和社區發展協會</v>
      </c>
    </row>
    <row r="5160" spans="1:13" ht="56.25">
      <c r="A5160" s="102" t="s">
        <v>4075</v>
      </c>
      <c r="B5160" s="102" t="s">
        <v>4084</v>
      </c>
      <c r="C5160" s="102" t="s">
        <v>3075</v>
      </c>
      <c r="D5160" s="102" t="s">
        <v>2795</v>
      </c>
      <c r="E5160" s="103">
        <v>72</v>
      </c>
      <c r="F5160" s="104" t="s">
        <v>44</v>
      </c>
      <c r="G5160" s="106"/>
      <c r="H5160" s="76" t="s">
        <v>1</v>
      </c>
      <c r="I5160" s="105"/>
      <c r="K5160" s="140" t="str">
        <f t="shared" si="243"/>
        <v>社政業務-社會福利-推行老人福利-獎補助費-對國內團體之捐助</v>
      </c>
      <c r="L5160" s="140" t="str">
        <f t="shared" si="244"/>
        <v>建立社區照顧關懷據點並設置巷弄長照站</v>
      </c>
      <c r="M5160" s="40" t="str">
        <f t="shared" si="245"/>
        <v>臺中市北屯區水湳社區發展協會</v>
      </c>
    </row>
    <row r="5161" spans="1:13" ht="56.25">
      <c r="A5161" s="102" t="s">
        <v>4075</v>
      </c>
      <c r="B5161" s="102" t="s">
        <v>4084</v>
      </c>
      <c r="C5161" s="102" t="s">
        <v>3586</v>
      </c>
      <c r="D5161" s="102" t="s">
        <v>2795</v>
      </c>
      <c r="E5161" s="103">
        <v>36</v>
      </c>
      <c r="F5161" s="104" t="s">
        <v>44</v>
      </c>
      <c r="G5161" s="106"/>
      <c r="H5161" s="76" t="s">
        <v>1</v>
      </c>
      <c r="I5161" s="105"/>
      <c r="K5161" s="140" t="str">
        <f t="shared" si="243"/>
        <v>社政業務-社會福利-推行老人福利-獎補助費-對國內團體之捐助</v>
      </c>
      <c r="L5161" s="140" t="str">
        <f t="shared" si="244"/>
        <v>建立社區照顧關懷據點並設置巷弄長照站</v>
      </c>
      <c r="M5161" s="40" t="str">
        <f t="shared" si="245"/>
        <v>社團法人台中市厝邊關懷協會</v>
      </c>
    </row>
    <row r="5162" spans="1:13" ht="56.25">
      <c r="A5162" s="102" t="s">
        <v>4075</v>
      </c>
      <c r="B5162" s="102" t="s">
        <v>4084</v>
      </c>
      <c r="C5162" s="102" t="s">
        <v>3587</v>
      </c>
      <c r="D5162" s="102" t="s">
        <v>2795</v>
      </c>
      <c r="E5162" s="103">
        <v>36</v>
      </c>
      <c r="F5162" s="104" t="s">
        <v>44</v>
      </c>
      <c r="G5162" s="106"/>
      <c r="H5162" s="76" t="s">
        <v>1</v>
      </c>
      <c r="I5162" s="105"/>
      <c r="K5162" s="140" t="str">
        <f t="shared" si="243"/>
        <v>社政業務-社會福利-推行老人福利-獎補助費-對國內團體之捐助</v>
      </c>
      <c r="L5162" s="140" t="str">
        <f t="shared" si="244"/>
        <v>建立社區照顧關懷據點並設置巷弄長照站</v>
      </c>
      <c r="M5162" s="40" t="str">
        <f t="shared" si="245"/>
        <v>社團法人臺中市北屯區三光社區發展協會</v>
      </c>
    </row>
    <row r="5163" spans="1:13" ht="56.25">
      <c r="A5163" s="102" t="s">
        <v>4075</v>
      </c>
      <c r="B5163" s="102" t="s">
        <v>4084</v>
      </c>
      <c r="C5163" s="102" t="s">
        <v>4149</v>
      </c>
      <c r="D5163" s="102" t="s">
        <v>2795</v>
      </c>
      <c r="E5163" s="103">
        <v>108</v>
      </c>
      <c r="F5163" s="104" t="s">
        <v>44</v>
      </c>
      <c r="G5163" s="106"/>
      <c r="H5163" s="76" t="s">
        <v>1</v>
      </c>
      <c r="I5163" s="105"/>
      <c r="K5163" s="140" t="str">
        <f t="shared" si="243"/>
        <v>社政業務-社會福利-推行老人福利-獎補助費-對國內團體之捐助</v>
      </c>
      <c r="L5163" s="140" t="str">
        <f t="shared" si="244"/>
        <v>建立社區照顧關懷據點並設置巷弄長照站</v>
      </c>
      <c r="M5163" s="40" t="str">
        <f t="shared" si="245"/>
        <v>社團法人臺灣家庭關懷協會</v>
      </c>
    </row>
    <row r="5164" spans="1:13" ht="56.25">
      <c r="A5164" s="102" t="s">
        <v>4075</v>
      </c>
      <c r="B5164" s="102" t="s">
        <v>4084</v>
      </c>
      <c r="C5164" s="102" t="s">
        <v>3710</v>
      </c>
      <c r="D5164" s="102" t="s">
        <v>2795</v>
      </c>
      <c r="E5164" s="103">
        <v>72</v>
      </c>
      <c r="F5164" s="104" t="s">
        <v>44</v>
      </c>
      <c r="G5164" s="106"/>
      <c r="H5164" s="76" t="s">
        <v>1</v>
      </c>
      <c r="I5164" s="105"/>
      <c r="K5164" s="140" t="str">
        <f t="shared" si="243"/>
        <v>社政業務-社會福利-推行老人福利-獎補助費-對國內團體之捐助</v>
      </c>
      <c r="L5164" s="140" t="str">
        <f t="shared" si="244"/>
        <v>建立社區照顧關懷據點並設置巷弄長照站</v>
      </c>
      <c r="M5164" s="40" t="str">
        <f t="shared" si="245"/>
        <v>臺中市北屯區(庄-土+部)子社區發展協會</v>
      </c>
    </row>
    <row r="5165" spans="1:13" ht="56.25">
      <c r="A5165" s="102" t="s">
        <v>4075</v>
      </c>
      <c r="B5165" s="102" t="s">
        <v>4084</v>
      </c>
      <c r="C5165" s="102" t="s">
        <v>3109</v>
      </c>
      <c r="D5165" s="102" t="s">
        <v>2795</v>
      </c>
      <c r="E5165" s="103">
        <v>108</v>
      </c>
      <c r="F5165" s="104" t="s">
        <v>44</v>
      </c>
      <c r="G5165" s="106"/>
      <c r="H5165" s="76" t="s">
        <v>1</v>
      </c>
      <c r="I5165" s="105"/>
      <c r="K5165" s="140" t="str">
        <f t="shared" si="243"/>
        <v>社政業務-社會福利-推行老人福利-獎補助費-對國內團體之捐助</v>
      </c>
      <c r="L5165" s="140" t="str">
        <f t="shared" si="244"/>
        <v>建立社區照顧關懷據點並設置巷弄長照站</v>
      </c>
      <c r="M5165" s="40" t="str">
        <f t="shared" si="245"/>
        <v>社團法人中華傳愛社區服務協會</v>
      </c>
    </row>
    <row r="5166" spans="1:13" ht="69">
      <c r="A5166" s="102" t="s">
        <v>4075</v>
      </c>
      <c r="B5166" s="102" t="s">
        <v>4084</v>
      </c>
      <c r="C5166" s="102" t="s">
        <v>3074</v>
      </c>
      <c r="D5166" s="102" t="s">
        <v>2795</v>
      </c>
      <c r="E5166" s="103">
        <v>108</v>
      </c>
      <c r="F5166" s="104" t="s">
        <v>44</v>
      </c>
      <c r="G5166" s="106"/>
      <c r="H5166" s="76" t="s">
        <v>1</v>
      </c>
      <c r="I5166" s="105"/>
      <c r="K5166" s="140" t="str">
        <f t="shared" si="243"/>
        <v>社政業務-社會福利-推行老人福利-獎補助費-對國內團體之捐助</v>
      </c>
      <c r="L5166" s="140" t="str">
        <f t="shared" si="244"/>
        <v>建立社區照顧關懷據點並設置巷弄長照站</v>
      </c>
      <c r="M5166" s="40" t="str">
        <f t="shared" si="245"/>
        <v>財團法人台中市私立無極證道院社會福利慈善事業基金會</v>
      </c>
    </row>
    <row r="5167" spans="1:13" ht="56.25">
      <c r="A5167" s="102" t="s">
        <v>4075</v>
      </c>
      <c r="B5167" s="102" t="s">
        <v>4084</v>
      </c>
      <c r="C5167" s="102" t="s">
        <v>3138</v>
      </c>
      <c r="D5167" s="102" t="s">
        <v>2795</v>
      </c>
      <c r="E5167" s="103">
        <v>72</v>
      </c>
      <c r="F5167" s="104" t="s">
        <v>44</v>
      </c>
      <c r="G5167" s="106"/>
      <c r="H5167" s="76" t="s">
        <v>1</v>
      </c>
      <c r="I5167" s="105"/>
      <c r="K5167" s="140" t="str">
        <f t="shared" si="243"/>
        <v>社政業務-社會福利-推行老人福利-獎補助費-對國內團體之捐助</v>
      </c>
      <c r="L5167" s="140" t="str">
        <f t="shared" si="244"/>
        <v>建立社區照顧關懷據點並設置巷弄長照站</v>
      </c>
      <c r="M5167" s="40" t="str">
        <f t="shared" si="245"/>
        <v>社團法人臺中市仁和樂活長青協會</v>
      </c>
    </row>
    <row r="5168" spans="1:13" ht="56.25">
      <c r="A5168" s="102" t="s">
        <v>4075</v>
      </c>
      <c r="B5168" s="102" t="s">
        <v>4084</v>
      </c>
      <c r="C5168" s="102" t="s">
        <v>3596</v>
      </c>
      <c r="D5168" s="102" t="s">
        <v>2795</v>
      </c>
      <c r="E5168" s="103">
        <v>61</v>
      </c>
      <c r="F5168" s="104" t="s">
        <v>44</v>
      </c>
      <c r="G5168" s="106"/>
      <c r="H5168" s="76" t="s">
        <v>1</v>
      </c>
      <c r="I5168" s="105"/>
      <c r="K5168" s="140" t="str">
        <f t="shared" si="243"/>
        <v>社政業務-社會福利-推行老人福利-獎補助費-對國內團體之捐助</v>
      </c>
      <c r="L5168" s="140" t="str">
        <f t="shared" si="244"/>
        <v>建立社區照顧關懷據點並設置巷弄長照站</v>
      </c>
      <c r="M5168" s="40" t="str">
        <f t="shared" si="245"/>
        <v>社團法人中華民國失智者照顧協會</v>
      </c>
    </row>
    <row r="5169" spans="1:13" ht="56.25">
      <c r="A5169" s="102" t="s">
        <v>4075</v>
      </c>
      <c r="B5169" s="102" t="s">
        <v>4084</v>
      </c>
      <c r="C5169" s="102" t="s">
        <v>3092</v>
      </c>
      <c r="D5169" s="102" t="s">
        <v>2795</v>
      </c>
      <c r="E5169" s="103">
        <v>29</v>
      </c>
      <c r="F5169" s="104" t="s">
        <v>44</v>
      </c>
      <c r="G5169" s="106"/>
      <c r="H5169" s="76" t="s">
        <v>1</v>
      </c>
      <c r="I5169" s="105"/>
      <c r="K5169" s="140" t="str">
        <f t="shared" si="243"/>
        <v>社政業務-社會福利-推行老人福利-獎補助費-對國內團體之捐助</v>
      </c>
      <c r="L5169" s="140" t="str">
        <f t="shared" si="244"/>
        <v>建立社區照顧關懷據點並設置巷弄長照站</v>
      </c>
      <c r="M5169" s="40" t="str">
        <f t="shared" si="245"/>
        <v>財團法人台中市私立甘霖社會福利慈善事業基金會</v>
      </c>
    </row>
    <row r="5170" spans="1:13" ht="56.25">
      <c r="A5170" s="102" t="s">
        <v>4075</v>
      </c>
      <c r="B5170" s="102" t="s">
        <v>4084</v>
      </c>
      <c r="C5170" s="102" t="s">
        <v>3660</v>
      </c>
      <c r="D5170" s="102" t="s">
        <v>2795</v>
      </c>
      <c r="E5170" s="103">
        <v>708</v>
      </c>
      <c r="F5170" s="104" t="s">
        <v>44</v>
      </c>
      <c r="G5170" s="106"/>
      <c r="H5170" s="76" t="s">
        <v>1</v>
      </c>
      <c r="I5170" s="105"/>
      <c r="K5170" s="140" t="str">
        <f t="shared" si="243"/>
        <v>社政業務-社會福利-推行老人福利-獎補助費-對國內團體之捐助</v>
      </c>
      <c r="L5170" s="140" t="str">
        <f t="shared" si="244"/>
        <v>建立社區照顧關懷據點並設置巷弄長照站</v>
      </c>
      <c r="M5170" s="40" t="str">
        <f t="shared" si="245"/>
        <v>臺中市東勢區石城社區發展協會</v>
      </c>
    </row>
    <row r="5171" spans="1:13" ht="56.25">
      <c r="A5171" s="102" t="s">
        <v>4075</v>
      </c>
      <c r="B5171" s="102" t="s">
        <v>4084</v>
      </c>
      <c r="C5171" s="102" t="s">
        <v>3270</v>
      </c>
      <c r="D5171" s="102" t="s">
        <v>2795</v>
      </c>
      <c r="E5171" s="103">
        <v>611</v>
      </c>
      <c r="F5171" s="104" t="s">
        <v>44</v>
      </c>
      <c r="G5171" s="106"/>
      <c r="H5171" s="76" t="s">
        <v>1</v>
      </c>
      <c r="I5171" s="105"/>
      <c r="K5171" s="140" t="str">
        <f t="shared" si="243"/>
        <v>社政業務-社會福利-推行老人福利-獎補助費-對國內團體之捐助</v>
      </c>
      <c r="L5171" s="140" t="str">
        <f t="shared" si="244"/>
        <v>建立社區照顧關懷據點並設置巷弄長照站</v>
      </c>
      <c r="M5171" s="40" t="str">
        <f t="shared" si="245"/>
        <v>臺中市新社區大南社區發展協會</v>
      </c>
    </row>
    <row r="5172" spans="1:13" ht="56.25">
      <c r="A5172" s="102" t="s">
        <v>4075</v>
      </c>
      <c r="B5172" s="102" t="s">
        <v>4090</v>
      </c>
      <c r="C5172" s="102" t="s">
        <v>3657</v>
      </c>
      <c r="D5172" s="102" t="s">
        <v>2795</v>
      </c>
      <c r="E5172" s="103">
        <v>224</v>
      </c>
      <c r="F5172" s="104" t="s">
        <v>44</v>
      </c>
      <c r="G5172" s="106"/>
      <c r="H5172" s="76" t="s">
        <v>1</v>
      </c>
      <c r="I5172" s="105"/>
      <c r="K5172" s="140" t="str">
        <f t="shared" si="243"/>
        <v>社政業務-社會福利-推行老人福利-獎補助費-對國內團體之捐助</v>
      </c>
      <c r="L5172" s="140" t="str">
        <f t="shared" si="244"/>
        <v>建立社區照顧關懷據點</v>
      </c>
      <c r="M5172" s="40" t="str">
        <f t="shared" si="245"/>
        <v>臺中市沙鹿區晉江社區發展協會</v>
      </c>
    </row>
    <row r="5173" spans="1:13" ht="56.25">
      <c r="A5173" s="102" t="s">
        <v>4075</v>
      </c>
      <c r="B5173" s="102" t="s">
        <v>4090</v>
      </c>
      <c r="C5173" s="102" t="s">
        <v>4281</v>
      </c>
      <c r="D5173" s="102" t="s">
        <v>2795</v>
      </c>
      <c r="E5173" s="103">
        <v>224</v>
      </c>
      <c r="F5173" s="104" t="s">
        <v>44</v>
      </c>
      <c r="G5173" s="106"/>
      <c r="H5173" s="76" t="s">
        <v>1</v>
      </c>
      <c r="I5173" s="105"/>
      <c r="K5173" s="140" t="str">
        <f t="shared" si="243"/>
        <v>社政業務-社會福利-推行老人福利-獎補助費-對國內團體之捐助</v>
      </c>
      <c r="L5173" s="140" t="str">
        <f t="shared" si="244"/>
        <v>建立社區照顧關懷據點</v>
      </c>
      <c r="M5173" s="40" t="str">
        <f t="shared" si="245"/>
        <v>臺中市沙鹿區福興社區發展協會</v>
      </c>
    </row>
    <row r="5174" spans="1:13" ht="56.25">
      <c r="A5174" s="102" t="s">
        <v>4075</v>
      </c>
      <c r="B5174" s="102" t="s">
        <v>4084</v>
      </c>
      <c r="C5174" s="102" t="s">
        <v>3729</v>
      </c>
      <c r="D5174" s="102" t="s">
        <v>2795</v>
      </c>
      <c r="E5174" s="103">
        <v>323</v>
      </c>
      <c r="F5174" s="104" t="s">
        <v>44</v>
      </c>
      <c r="G5174" s="106"/>
      <c r="H5174" s="76" t="s">
        <v>1</v>
      </c>
      <c r="I5174" s="105"/>
      <c r="K5174" s="140" t="str">
        <f t="shared" si="243"/>
        <v>社政業務-社會福利-推行老人福利-獎補助費-對國內團體之捐助</v>
      </c>
      <c r="L5174" s="140" t="str">
        <f t="shared" si="244"/>
        <v>建立社區照顧關懷據點並設置巷弄長照站</v>
      </c>
      <c r="M5174" s="40" t="str">
        <f t="shared" si="245"/>
        <v>臺中市黎明城鄉發展協會</v>
      </c>
    </row>
    <row r="5175" spans="1:13" ht="56.25">
      <c r="A5175" s="102" t="s">
        <v>4075</v>
      </c>
      <c r="B5175" s="102" t="s">
        <v>4084</v>
      </c>
      <c r="C5175" s="102" t="s">
        <v>3517</v>
      </c>
      <c r="D5175" s="102" t="s">
        <v>2795</v>
      </c>
      <c r="E5175" s="103">
        <v>323</v>
      </c>
      <c r="F5175" s="104" t="s">
        <v>44</v>
      </c>
      <c r="G5175" s="106"/>
      <c r="H5175" s="76" t="s">
        <v>1</v>
      </c>
      <c r="I5175" s="105"/>
      <c r="K5175" s="140" t="str">
        <f t="shared" si="243"/>
        <v>社政業務-社會福利-推行老人福利-獎補助費-對國內團體之捐助</v>
      </c>
      <c r="L5175" s="140" t="str">
        <f t="shared" si="244"/>
        <v>建立社區照顧關懷據點並設置巷弄長照站</v>
      </c>
      <c r="M5175" s="40" t="str">
        <f t="shared" si="245"/>
        <v>台中市南屯區向心社區發展協會</v>
      </c>
    </row>
    <row r="5176" spans="1:13" ht="56.25">
      <c r="A5176" s="102" t="s">
        <v>4075</v>
      </c>
      <c r="B5176" s="102" t="s">
        <v>4084</v>
      </c>
      <c r="C5176" s="102" t="s">
        <v>3171</v>
      </c>
      <c r="D5176" s="102" t="s">
        <v>2795</v>
      </c>
      <c r="E5176" s="103">
        <v>611</v>
      </c>
      <c r="F5176" s="104" t="s">
        <v>44</v>
      </c>
      <c r="G5176" s="106"/>
      <c r="H5176" s="76" t="s">
        <v>1</v>
      </c>
      <c r="I5176" s="105"/>
      <c r="K5176" s="140" t="str">
        <f t="shared" si="243"/>
        <v>社政業務-社會福利-推行老人福利-獎補助費-對國內團體之捐助</v>
      </c>
      <c r="L5176" s="140" t="str">
        <f t="shared" si="244"/>
        <v>建立社區照顧關懷據點並設置巷弄長照站</v>
      </c>
      <c r="M5176" s="40" t="str">
        <f t="shared" si="245"/>
        <v>臺中市沙鹿區清泉社區發展協會</v>
      </c>
    </row>
    <row r="5177" spans="1:13" ht="56.25">
      <c r="A5177" s="102" t="s">
        <v>4075</v>
      </c>
      <c r="B5177" s="102" t="s">
        <v>4084</v>
      </c>
      <c r="C5177" s="102" t="s">
        <v>3518</v>
      </c>
      <c r="D5177" s="102" t="s">
        <v>2795</v>
      </c>
      <c r="E5177" s="103">
        <v>747</v>
      </c>
      <c r="F5177" s="104" t="s">
        <v>44</v>
      </c>
      <c r="G5177" s="106"/>
      <c r="H5177" s="76" t="s">
        <v>1</v>
      </c>
      <c r="I5177" s="105"/>
      <c r="K5177" s="140" t="str">
        <f t="shared" si="243"/>
        <v>社政業務-社會福利-推行老人福利-獎補助費-對國內團體之捐助</v>
      </c>
      <c r="L5177" s="140" t="str">
        <f t="shared" si="244"/>
        <v>建立社區照顧關懷據點並設置巷弄長照站</v>
      </c>
      <c r="M5177" s="40" t="str">
        <f t="shared" si="245"/>
        <v>臺中市沙鹿區沙鹿社區發展協會</v>
      </c>
    </row>
    <row r="5178" spans="1:13" ht="56.25">
      <c r="A5178" s="102" t="s">
        <v>4075</v>
      </c>
      <c r="B5178" s="102" t="s">
        <v>4084</v>
      </c>
      <c r="C5178" s="102" t="s">
        <v>4173</v>
      </c>
      <c r="D5178" s="102" t="s">
        <v>2795</v>
      </c>
      <c r="E5178" s="103">
        <v>323</v>
      </c>
      <c r="F5178" s="104" t="s">
        <v>44</v>
      </c>
      <c r="G5178" s="106"/>
      <c r="H5178" s="76" t="s">
        <v>1</v>
      </c>
      <c r="I5178" s="105"/>
      <c r="K5178" s="140" t="str">
        <f t="shared" si="243"/>
        <v>社政業務-社會福利-推行老人福利-獎補助費-對國內團體之捐助</v>
      </c>
      <c r="L5178" s="140" t="str">
        <f t="shared" si="244"/>
        <v>建立社區照顧關懷據點並設置巷弄長照站</v>
      </c>
      <c r="M5178" s="40" t="str">
        <f t="shared" si="245"/>
        <v>臺中市沙鹿區南勢社區發展協會</v>
      </c>
    </row>
    <row r="5179" spans="1:13" ht="56.25">
      <c r="A5179" s="102" t="s">
        <v>4075</v>
      </c>
      <c r="B5179" s="102" t="s">
        <v>4084</v>
      </c>
      <c r="C5179" s="102" t="s">
        <v>3108</v>
      </c>
      <c r="D5179" s="102" t="s">
        <v>2795</v>
      </c>
      <c r="E5179" s="103">
        <v>611</v>
      </c>
      <c r="F5179" s="104" t="s">
        <v>44</v>
      </c>
      <c r="G5179" s="106"/>
      <c r="H5179" s="76" t="s">
        <v>1</v>
      </c>
      <c r="I5179" s="105"/>
      <c r="K5179" s="140" t="str">
        <f t="shared" si="243"/>
        <v>社政業務-社會福利-推行老人福利-獎補助費-對國內團體之捐助</v>
      </c>
      <c r="L5179" s="140" t="str">
        <f t="shared" si="244"/>
        <v>建立社區照顧關懷據點並設置巷弄長照站</v>
      </c>
      <c r="M5179" s="40" t="str">
        <f t="shared" si="245"/>
        <v>臺中市沙鹿區斗抵社區發展協會</v>
      </c>
    </row>
    <row r="5180" spans="1:13" ht="56.25">
      <c r="A5180" s="102" t="s">
        <v>4075</v>
      </c>
      <c r="B5180" s="102" t="s">
        <v>4084</v>
      </c>
      <c r="C5180" s="102" t="s">
        <v>3515</v>
      </c>
      <c r="D5180" s="102" t="s">
        <v>2795</v>
      </c>
      <c r="E5180" s="103">
        <v>611</v>
      </c>
      <c r="F5180" s="104" t="s">
        <v>44</v>
      </c>
      <c r="G5180" s="106"/>
      <c r="H5180" s="76" t="s">
        <v>1</v>
      </c>
      <c r="I5180" s="105"/>
      <c r="K5180" s="140" t="str">
        <f t="shared" si="243"/>
        <v>社政業務-社會福利-推行老人福利-獎補助費-對國內團體之捐助</v>
      </c>
      <c r="L5180" s="140" t="str">
        <f t="shared" si="244"/>
        <v>建立社區照顧關懷據點並設置巷弄長照站</v>
      </c>
      <c r="M5180" s="40" t="str">
        <f t="shared" si="245"/>
        <v>臺中市沙鹿區公明社區發展協會</v>
      </c>
    </row>
    <row r="5181" spans="1:13" ht="56.25">
      <c r="A5181" s="102" t="s">
        <v>4075</v>
      </c>
      <c r="B5181" s="102" t="s">
        <v>4084</v>
      </c>
      <c r="C5181" s="102" t="s">
        <v>4225</v>
      </c>
      <c r="D5181" s="102" t="s">
        <v>2795</v>
      </c>
      <c r="E5181" s="103">
        <v>323</v>
      </c>
      <c r="F5181" s="104" t="s">
        <v>44</v>
      </c>
      <c r="G5181" s="106"/>
      <c r="H5181" s="76" t="s">
        <v>1</v>
      </c>
      <c r="I5181" s="105"/>
      <c r="K5181" s="140" t="str">
        <f t="shared" si="243"/>
        <v>社政業務-社會福利-推行老人福利-獎補助費-對國內團體之捐助</v>
      </c>
      <c r="L5181" s="140" t="str">
        <f t="shared" si="244"/>
        <v>建立社區照顧關懷據點並設置巷弄長照站</v>
      </c>
      <c r="M5181" s="40" t="str">
        <f t="shared" si="245"/>
        <v>社團法人臺中市回生關懷協會</v>
      </c>
    </row>
    <row r="5182" spans="1:13" ht="56.25">
      <c r="A5182" s="102" t="s">
        <v>4075</v>
      </c>
      <c r="B5182" s="102" t="s">
        <v>4084</v>
      </c>
      <c r="C5182" s="102" t="s">
        <v>4252</v>
      </c>
      <c r="D5182" s="102" t="s">
        <v>2795</v>
      </c>
      <c r="E5182" s="103">
        <v>611</v>
      </c>
      <c r="F5182" s="104" t="s">
        <v>44</v>
      </c>
      <c r="G5182" s="106"/>
      <c r="H5182" s="76" t="s">
        <v>1</v>
      </c>
      <c r="I5182" s="105"/>
      <c r="K5182" s="140" t="str">
        <f t="shared" si="243"/>
        <v>社政業務-社會福利-推行老人福利-獎補助費-對國內團體之捐助</v>
      </c>
      <c r="L5182" s="140" t="str">
        <f t="shared" si="244"/>
        <v>建立社區照顧關懷據點並設置巷弄長照站</v>
      </c>
      <c r="M5182" s="40" t="str">
        <f t="shared" si="245"/>
        <v>臺中市沙鹿區西勢寮社區發展協會</v>
      </c>
    </row>
    <row r="5183" spans="1:13" ht="56.25">
      <c r="A5183" s="102" t="s">
        <v>4075</v>
      </c>
      <c r="B5183" s="102" t="s">
        <v>4084</v>
      </c>
      <c r="C5183" s="102" t="s">
        <v>4109</v>
      </c>
      <c r="D5183" s="102" t="s">
        <v>2795</v>
      </c>
      <c r="E5183" s="103">
        <v>36</v>
      </c>
      <c r="F5183" s="104" t="s">
        <v>44</v>
      </c>
      <c r="G5183" s="106"/>
      <c r="H5183" s="76" t="s">
        <v>1</v>
      </c>
      <c r="I5183" s="105"/>
      <c r="K5183" s="140" t="str">
        <f t="shared" si="243"/>
        <v>社政業務-社會福利-推行老人福利-獎補助費-對國內團體之捐助</v>
      </c>
      <c r="L5183" s="140" t="str">
        <f t="shared" si="244"/>
        <v>建立社區照顧關懷據點並設置巷弄長照站</v>
      </c>
      <c r="M5183" s="40" t="str">
        <f t="shared" si="245"/>
        <v>臺中市沙鹿區埔子社區發展協會</v>
      </c>
    </row>
    <row r="5184" spans="1:13" ht="56.25">
      <c r="A5184" s="102" t="s">
        <v>4075</v>
      </c>
      <c r="B5184" s="102" t="s">
        <v>4084</v>
      </c>
      <c r="C5184" s="102" t="s">
        <v>471</v>
      </c>
      <c r="D5184" s="102" t="s">
        <v>2795</v>
      </c>
      <c r="E5184" s="103">
        <v>36</v>
      </c>
      <c r="F5184" s="104" t="s">
        <v>44</v>
      </c>
      <c r="G5184" s="106"/>
      <c r="H5184" s="76" t="s">
        <v>1</v>
      </c>
      <c r="I5184" s="105"/>
      <c r="K5184" s="140" t="str">
        <f t="shared" si="243"/>
        <v>社政業務-社會福利-推行老人福利-獎補助費-對國內團體之捐助</v>
      </c>
      <c r="L5184" s="140" t="str">
        <f t="shared" si="244"/>
        <v>建立社區照顧關懷據點並設置巷弄長照站</v>
      </c>
      <c r="M5184" s="40" t="str">
        <f t="shared" si="245"/>
        <v>臺中市清水區武鹿社區發展協會</v>
      </c>
    </row>
    <row r="5185" spans="1:13" ht="56.25">
      <c r="A5185" s="102" t="s">
        <v>4075</v>
      </c>
      <c r="B5185" s="102" t="s">
        <v>4084</v>
      </c>
      <c r="C5185" s="102" t="s">
        <v>498</v>
      </c>
      <c r="D5185" s="102" t="s">
        <v>2795</v>
      </c>
      <c r="E5185" s="103">
        <v>36</v>
      </c>
      <c r="F5185" s="104" t="s">
        <v>44</v>
      </c>
      <c r="G5185" s="106"/>
      <c r="H5185" s="76" t="s">
        <v>1</v>
      </c>
      <c r="I5185" s="105"/>
      <c r="K5185" s="140" t="str">
        <f t="shared" si="243"/>
        <v>社政業務-社會福利-推行老人福利-獎補助費-對國內團體之捐助</v>
      </c>
      <c r="L5185" s="140" t="str">
        <f t="shared" si="244"/>
        <v>建立社區照顧關懷據點並設置巷弄長照站</v>
      </c>
      <c r="M5185" s="40" t="str">
        <f t="shared" si="245"/>
        <v>臺中市清水區田寮社區發展協會</v>
      </c>
    </row>
    <row r="5186" spans="1:13" ht="56.25">
      <c r="A5186" s="102" t="s">
        <v>4075</v>
      </c>
      <c r="B5186" s="102" t="s">
        <v>4084</v>
      </c>
      <c r="C5186" s="102" t="s">
        <v>4108</v>
      </c>
      <c r="D5186" s="102" t="s">
        <v>2795</v>
      </c>
      <c r="E5186" s="103">
        <v>36</v>
      </c>
      <c r="F5186" s="104" t="s">
        <v>44</v>
      </c>
      <c r="G5186" s="106"/>
      <c r="H5186" s="76" t="s">
        <v>1</v>
      </c>
      <c r="I5186" s="105"/>
      <c r="K5186" s="140" t="str">
        <f t="shared" si="243"/>
        <v>社政業務-社會福利-推行老人福利-獎補助費-對國內團體之捐助</v>
      </c>
      <c r="L5186" s="140" t="str">
        <f t="shared" si="244"/>
        <v>建立社區照顧關懷據點並設置巷弄長照站</v>
      </c>
      <c r="M5186" s="40" t="str">
        <f t="shared" si="245"/>
        <v>台中市烏日區成功社區發展協會</v>
      </c>
    </row>
    <row r="5187" spans="1:13" ht="56.25">
      <c r="A5187" s="102" t="s">
        <v>4075</v>
      </c>
      <c r="B5187" s="102" t="s">
        <v>4084</v>
      </c>
      <c r="C5187" s="102" t="s">
        <v>3149</v>
      </c>
      <c r="D5187" s="102" t="s">
        <v>2795</v>
      </c>
      <c r="E5187" s="103">
        <v>611</v>
      </c>
      <c r="F5187" s="104" t="s">
        <v>44</v>
      </c>
      <c r="G5187" s="106"/>
      <c r="H5187" s="76" t="s">
        <v>1</v>
      </c>
      <c r="I5187" s="105"/>
      <c r="K5187" s="140" t="str">
        <f t="shared" si="243"/>
        <v>社政業務-社會福利-推行老人福利-獎補助費-對國內團體之捐助</v>
      </c>
      <c r="L5187" s="140" t="str">
        <f t="shared" si="244"/>
        <v>建立社區照顧關懷據點並設置巷弄長照站</v>
      </c>
      <c r="M5187" s="40" t="str">
        <f t="shared" si="245"/>
        <v>臺中市烏日區三和社區發展協會</v>
      </c>
    </row>
    <row r="5188" spans="1:13" ht="56.25">
      <c r="A5188" s="102" t="s">
        <v>4075</v>
      </c>
      <c r="B5188" s="102" t="s">
        <v>4084</v>
      </c>
      <c r="C5188" s="102" t="s">
        <v>4270</v>
      </c>
      <c r="D5188" s="102" t="s">
        <v>2795</v>
      </c>
      <c r="E5188" s="103">
        <v>108</v>
      </c>
      <c r="F5188" s="104" t="s">
        <v>44</v>
      </c>
      <c r="G5188" s="106"/>
      <c r="H5188" s="76" t="s">
        <v>1</v>
      </c>
      <c r="I5188" s="105"/>
      <c r="K5188" s="140" t="str">
        <f t="shared" ref="K5188:K5251" si="246">A5188</f>
        <v>社政業務-社會福利-推行老人福利-獎補助費-對國內團體之捐助</v>
      </c>
      <c r="L5188" s="140" t="str">
        <f t="shared" ref="L5188:L5251" si="247">B5188</f>
        <v>建立社區照顧關懷據點並設置巷弄長照站</v>
      </c>
      <c r="M5188" s="40" t="str">
        <f t="shared" ref="M5188:M5251" si="248">C5188</f>
        <v>台中市和樂關懷協會</v>
      </c>
    </row>
    <row r="5189" spans="1:13" ht="56.25">
      <c r="A5189" s="102" t="s">
        <v>4075</v>
      </c>
      <c r="B5189" s="102" t="s">
        <v>4084</v>
      </c>
      <c r="C5189" s="102" t="s">
        <v>4282</v>
      </c>
      <c r="D5189" s="102" t="s">
        <v>2795</v>
      </c>
      <c r="E5189" s="103">
        <v>108</v>
      </c>
      <c r="F5189" s="104" t="s">
        <v>44</v>
      </c>
      <c r="G5189" s="106"/>
      <c r="H5189" s="76" t="s">
        <v>1</v>
      </c>
      <c r="I5189" s="105"/>
      <c r="K5189" s="140" t="str">
        <f t="shared" si="246"/>
        <v>社政業務-社會福利-推行老人福利-獎補助費-對國內團體之捐助</v>
      </c>
      <c r="L5189" s="140" t="str">
        <f t="shared" si="247"/>
        <v>建立社區照顧關懷據點並設置巷弄長照站</v>
      </c>
      <c r="M5189" s="40" t="str">
        <f t="shared" si="248"/>
        <v>臺中市西區忠誠社區發展協會</v>
      </c>
    </row>
    <row r="5190" spans="1:13" ht="56.25">
      <c r="A5190" s="102" t="s">
        <v>4075</v>
      </c>
      <c r="B5190" s="102" t="s">
        <v>4084</v>
      </c>
      <c r="C5190" s="102" t="s">
        <v>3688</v>
      </c>
      <c r="D5190" s="102" t="s">
        <v>2795</v>
      </c>
      <c r="E5190" s="103">
        <v>108</v>
      </c>
      <c r="F5190" s="104" t="s">
        <v>44</v>
      </c>
      <c r="G5190" s="106"/>
      <c r="H5190" s="76" t="s">
        <v>1</v>
      </c>
      <c r="I5190" s="105"/>
      <c r="K5190" s="140" t="str">
        <f t="shared" si="246"/>
        <v>社政業務-社會福利-推行老人福利-獎補助費-對國內團體之捐助</v>
      </c>
      <c r="L5190" s="140" t="str">
        <f t="shared" si="247"/>
        <v>建立社區照顧關懷據點並設置巷弄長照站</v>
      </c>
      <c r="M5190" s="40" t="str">
        <f t="shared" si="248"/>
        <v>社團法人臺中市紅十字會</v>
      </c>
    </row>
    <row r="5191" spans="1:13" ht="56.25">
      <c r="A5191" s="102" t="s">
        <v>4075</v>
      </c>
      <c r="B5191" s="102" t="s">
        <v>4090</v>
      </c>
      <c r="C5191" s="102" t="s">
        <v>4148</v>
      </c>
      <c r="D5191" s="102" t="s">
        <v>2795</v>
      </c>
      <c r="E5191" s="103">
        <v>224</v>
      </c>
      <c r="F5191" s="104" t="s">
        <v>44</v>
      </c>
      <c r="G5191" s="106"/>
      <c r="H5191" s="76" t="s">
        <v>1</v>
      </c>
      <c r="I5191" s="105"/>
      <c r="K5191" s="140" t="str">
        <f t="shared" si="246"/>
        <v>社政業務-社會福利-推行老人福利-獎補助費-對國內團體之捐助</v>
      </c>
      <c r="L5191" s="140" t="str">
        <f t="shared" si="247"/>
        <v>建立社區照顧關懷據點</v>
      </c>
      <c r="M5191" s="40" t="str">
        <f t="shared" si="248"/>
        <v>臺中市大里區中新社區發展協會</v>
      </c>
    </row>
    <row r="5192" spans="1:13" ht="56.25">
      <c r="A5192" s="102" t="s">
        <v>4075</v>
      </c>
      <c r="B5192" s="102" t="s">
        <v>4090</v>
      </c>
      <c r="C5192" s="102" t="s">
        <v>3135</v>
      </c>
      <c r="D5192" s="102" t="s">
        <v>2795</v>
      </c>
      <c r="E5192" s="103">
        <v>224</v>
      </c>
      <c r="F5192" s="104" t="s">
        <v>44</v>
      </c>
      <c r="G5192" s="106"/>
      <c r="H5192" s="76" t="s">
        <v>1</v>
      </c>
      <c r="I5192" s="105"/>
      <c r="K5192" s="140" t="str">
        <f t="shared" si="246"/>
        <v>社政業務-社會福利-推行老人福利-獎補助費-對國內團體之捐助</v>
      </c>
      <c r="L5192" s="140" t="str">
        <f t="shared" si="247"/>
        <v>建立社區照顧關懷據點</v>
      </c>
      <c r="M5192" s="40" t="str">
        <f t="shared" si="248"/>
        <v>社團法人臺中市長幼關懷協會</v>
      </c>
    </row>
    <row r="5193" spans="1:13" ht="56.25">
      <c r="A5193" s="102" t="s">
        <v>4075</v>
      </c>
      <c r="B5193" s="102" t="s">
        <v>4090</v>
      </c>
      <c r="C5193" s="102" t="s">
        <v>4283</v>
      </c>
      <c r="D5193" s="102" t="s">
        <v>2795</v>
      </c>
      <c r="E5193" s="103">
        <v>224</v>
      </c>
      <c r="F5193" s="104" t="s">
        <v>44</v>
      </c>
      <c r="G5193" s="106"/>
      <c r="H5193" s="76" t="s">
        <v>1</v>
      </c>
      <c r="I5193" s="105"/>
      <c r="K5193" s="140" t="str">
        <f t="shared" si="246"/>
        <v>社政業務-社會福利-推行老人福利-獎補助費-對國內團體之捐助</v>
      </c>
      <c r="L5193" s="140" t="str">
        <f t="shared" si="247"/>
        <v>建立社區照顧關懷據點</v>
      </c>
      <c r="M5193" s="40" t="str">
        <f t="shared" si="248"/>
        <v>臺中市西區平和社區發展協會</v>
      </c>
    </row>
    <row r="5194" spans="1:13" ht="56.25">
      <c r="A5194" s="102" t="s">
        <v>4075</v>
      </c>
      <c r="B5194" s="102" t="s">
        <v>4090</v>
      </c>
      <c r="C5194" s="102" t="s">
        <v>4284</v>
      </c>
      <c r="D5194" s="102" t="s">
        <v>2795</v>
      </c>
      <c r="E5194" s="103">
        <v>224</v>
      </c>
      <c r="F5194" s="104" t="s">
        <v>44</v>
      </c>
      <c r="G5194" s="106"/>
      <c r="H5194" s="76" t="s">
        <v>1</v>
      </c>
      <c r="I5194" s="105"/>
      <c r="K5194" s="140" t="str">
        <f t="shared" si="246"/>
        <v>社政業務-社會福利-推行老人福利-獎補助費-對國內團體之捐助</v>
      </c>
      <c r="L5194" s="140" t="str">
        <f t="shared" si="247"/>
        <v>建立社區照顧關懷據點</v>
      </c>
      <c r="M5194" s="40" t="str">
        <f t="shared" si="248"/>
        <v>臺中市藍興長青協會</v>
      </c>
    </row>
    <row r="5195" spans="1:13" ht="56.25">
      <c r="A5195" s="102" t="s">
        <v>4075</v>
      </c>
      <c r="B5195" s="102" t="s">
        <v>4084</v>
      </c>
      <c r="C5195" s="102" t="s">
        <v>3087</v>
      </c>
      <c r="D5195" s="102" t="s">
        <v>2795</v>
      </c>
      <c r="E5195" s="103">
        <v>323</v>
      </c>
      <c r="F5195" s="104" t="s">
        <v>44</v>
      </c>
      <c r="G5195" s="106"/>
      <c r="H5195" s="76" t="s">
        <v>1</v>
      </c>
      <c r="I5195" s="105"/>
      <c r="K5195" s="140" t="str">
        <f t="shared" si="246"/>
        <v>社政業務-社會福利-推行老人福利-獎補助費-對國內團體之捐助</v>
      </c>
      <c r="L5195" s="140" t="str">
        <f t="shared" si="247"/>
        <v>建立社區照顧關懷據點並設置巷弄長照站</v>
      </c>
      <c r="M5195" s="40" t="str">
        <f t="shared" si="248"/>
        <v>社團法人台中市興福關懷協會</v>
      </c>
    </row>
    <row r="5196" spans="1:13" ht="56.25">
      <c r="A5196" s="102" t="s">
        <v>4075</v>
      </c>
      <c r="B5196" s="102" t="s">
        <v>4084</v>
      </c>
      <c r="C5196" s="102" t="s">
        <v>4124</v>
      </c>
      <c r="D5196" s="102" t="s">
        <v>2795</v>
      </c>
      <c r="E5196" s="103">
        <v>36</v>
      </c>
      <c r="F5196" s="104" t="s">
        <v>44</v>
      </c>
      <c r="G5196" s="106"/>
      <c r="H5196" s="76" t="s">
        <v>1</v>
      </c>
      <c r="I5196" s="105"/>
      <c r="K5196" s="140" t="str">
        <f t="shared" si="246"/>
        <v>社政業務-社會福利-推行老人福利-獎補助費-對國內團體之捐助</v>
      </c>
      <c r="L5196" s="140" t="str">
        <f t="shared" si="247"/>
        <v>建立社區照顧關懷據點並設置巷弄長照站</v>
      </c>
      <c r="M5196" s="40" t="str">
        <f t="shared" si="248"/>
        <v>台中市南屯區中台社區發展協會</v>
      </c>
    </row>
    <row r="5197" spans="1:13" ht="56.25">
      <c r="A5197" s="102" t="s">
        <v>4075</v>
      </c>
      <c r="B5197" s="102" t="s">
        <v>4084</v>
      </c>
      <c r="C5197" s="102" t="s">
        <v>3289</v>
      </c>
      <c r="D5197" s="102" t="s">
        <v>2795</v>
      </c>
      <c r="E5197" s="103">
        <v>108</v>
      </c>
      <c r="F5197" s="104" t="s">
        <v>44</v>
      </c>
      <c r="G5197" s="106"/>
      <c r="H5197" s="76" t="s">
        <v>1</v>
      </c>
      <c r="I5197" s="105"/>
      <c r="K5197" s="140" t="str">
        <f t="shared" si="246"/>
        <v>社政業務-社會福利-推行老人福利-獎補助費-對國內團體之捐助</v>
      </c>
      <c r="L5197" s="140" t="str">
        <f t="shared" si="247"/>
        <v>建立社區照顧關懷據點並設置巷弄長照站</v>
      </c>
      <c r="M5197" s="40" t="str">
        <f t="shared" si="248"/>
        <v>社團法人臺中市大恆樂齡協會</v>
      </c>
    </row>
    <row r="5198" spans="1:13" ht="56.25">
      <c r="A5198" s="102" t="s">
        <v>4075</v>
      </c>
      <c r="B5198" s="102" t="s">
        <v>4084</v>
      </c>
      <c r="C5198" s="102" t="s">
        <v>3178</v>
      </c>
      <c r="D5198" s="102" t="s">
        <v>2795</v>
      </c>
      <c r="E5198" s="103">
        <v>108</v>
      </c>
      <c r="F5198" s="104" t="s">
        <v>44</v>
      </c>
      <c r="G5198" s="106"/>
      <c r="H5198" s="76" t="s">
        <v>1</v>
      </c>
      <c r="I5198" s="105"/>
      <c r="K5198" s="140" t="str">
        <f t="shared" si="246"/>
        <v>社政業務-社會福利-推行老人福利-獎補助費-對國內團體之捐助</v>
      </c>
      <c r="L5198" s="140" t="str">
        <f t="shared" si="247"/>
        <v>建立社區照顧關懷據點並設置巷弄長照站</v>
      </c>
      <c r="M5198" s="40" t="str">
        <f t="shared" si="248"/>
        <v>臺中市太平區新城社區發展協會</v>
      </c>
    </row>
    <row r="5199" spans="1:13" ht="56.25">
      <c r="A5199" s="102" t="s">
        <v>4075</v>
      </c>
      <c r="B5199" s="102" t="s">
        <v>4084</v>
      </c>
      <c r="C5199" s="102" t="s">
        <v>3525</v>
      </c>
      <c r="D5199" s="102" t="s">
        <v>2795</v>
      </c>
      <c r="E5199" s="103">
        <v>611</v>
      </c>
      <c r="F5199" s="104" t="s">
        <v>44</v>
      </c>
      <c r="G5199" s="106"/>
      <c r="H5199" s="76" t="s">
        <v>1</v>
      </c>
      <c r="I5199" s="105"/>
      <c r="K5199" s="140" t="str">
        <f t="shared" si="246"/>
        <v>社政業務-社會福利-推行老人福利-獎補助費-對國內團體之捐助</v>
      </c>
      <c r="L5199" s="140" t="str">
        <f t="shared" si="247"/>
        <v>建立社區照顧關懷據點並設置巷弄長照站</v>
      </c>
      <c r="M5199" s="40" t="str">
        <f t="shared" si="248"/>
        <v>臺中市太平區新高社區發展協會</v>
      </c>
    </row>
    <row r="5200" spans="1:13" ht="56.25">
      <c r="A5200" s="102" t="s">
        <v>4075</v>
      </c>
      <c r="B5200" s="102" t="s">
        <v>4084</v>
      </c>
      <c r="C5200" s="102" t="s">
        <v>4079</v>
      </c>
      <c r="D5200" s="102" t="s">
        <v>2795</v>
      </c>
      <c r="E5200" s="103">
        <v>539</v>
      </c>
      <c r="F5200" s="104" t="s">
        <v>44</v>
      </c>
      <c r="G5200" s="106"/>
      <c r="H5200" s="76" t="s">
        <v>1</v>
      </c>
      <c r="I5200" s="105"/>
      <c r="K5200" s="140" t="str">
        <f t="shared" si="246"/>
        <v>社政業務-社會福利-推行老人福利-獎補助費-對國內團體之捐助</v>
      </c>
      <c r="L5200" s="140" t="str">
        <f t="shared" si="247"/>
        <v>建立社區照顧關懷據點並設置巷弄長照站</v>
      </c>
      <c r="M5200" s="40" t="str">
        <f t="shared" si="248"/>
        <v>臺中市太平區中興社區發展協會</v>
      </c>
    </row>
    <row r="5201" spans="1:13" ht="56.25">
      <c r="A5201" s="102" t="s">
        <v>4075</v>
      </c>
      <c r="B5201" s="102" t="s">
        <v>4084</v>
      </c>
      <c r="C5201" s="102" t="s">
        <v>3724</v>
      </c>
      <c r="D5201" s="102" t="s">
        <v>2795</v>
      </c>
      <c r="E5201" s="103">
        <v>323</v>
      </c>
      <c r="F5201" s="104" t="s">
        <v>44</v>
      </c>
      <c r="G5201" s="106"/>
      <c r="H5201" s="76" t="s">
        <v>1</v>
      </c>
      <c r="I5201" s="105"/>
      <c r="K5201" s="140" t="str">
        <f t="shared" si="246"/>
        <v>社政業務-社會福利-推行老人福利-獎補助費-對國內團體之捐助</v>
      </c>
      <c r="L5201" s="140" t="str">
        <f t="shared" si="247"/>
        <v>建立社區照顧關懷據點並設置巷弄長照站</v>
      </c>
      <c r="M5201" s="40" t="str">
        <f t="shared" si="248"/>
        <v>臺中市新福樂齡關懷協會</v>
      </c>
    </row>
    <row r="5202" spans="1:13" ht="56.25">
      <c r="A5202" s="102" t="s">
        <v>4075</v>
      </c>
      <c r="B5202" s="102" t="s">
        <v>4084</v>
      </c>
      <c r="C5202" s="102" t="s">
        <v>4262</v>
      </c>
      <c r="D5202" s="102" t="s">
        <v>2795</v>
      </c>
      <c r="E5202" s="103">
        <v>323</v>
      </c>
      <c r="F5202" s="104" t="s">
        <v>44</v>
      </c>
      <c r="G5202" s="106"/>
      <c r="H5202" s="76" t="s">
        <v>1</v>
      </c>
      <c r="I5202" s="105"/>
      <c r="K5202" s="140" t="str">
        <f t="shared" si="246"/>
        <v>社政業務-社會福利-推行老人福利-獎補助費-對國內團體之捐助</v>
      </c>
      <c r="L5202" s="140" t="str">
        <f t="shared" si="247"/>
        <v>建立社區照顧關懷據點並設置巷弄長照站</v>
      </c>
      <c r="M5202" s="40" t="str">
        <f t="shared" si="248"/>
        <v>臺中市太平區中政社區發展協會</v>
      </c>
    </row>
    <row r="5203" spans="1:13" ht="56.25">
      <c r="A5203" s="102" t="s">
        <v>4075</v>
      </c>
      <c r="B5203" s="102" t="s">
        <v>4084</v>
      </c>
      <c r="C5203" s="102" t="s">
        <v>3194</v>
      </c>
      <c r="D5203" s="102" t="s">
        <v>2795</v>
      </c>
      <c r="E5203" s="103">
        <v>36</v>
      </c>
      <c r="F5203" s="104" t="s">
        <v>44</v>
      </c>
      <c r="G5203" s="106"/>
      <c r="H5203" s="76" t="s">
        <v>1</v>
      </c>
      <c r="I5203" s="105"/>
      <c r="K5203" s="140" t="str">
        <f t="shared" si="246"/>
        <v>社政業務-社會福利-推行老人福利-獎補助費-對國內團體之捐助</v>
      </c>
      <c r="L5203" s="140" t="str">
        <f t="shared" si="247"/>
        <v>建立社區照顧關懷據點並設置巷弄長照站</v>
      </c>
      <c r="M5203" s="40" t="str">
        <f t="shared" si="248"/>
        <v>臺中市大甲區銅安社區發展協會</v>
      </c>
    </row>
    <row r="5204" spans="1:13" ht="56.25">
      <c r="A5204" s="102" t="s">
        <v>4075</v>
      </c>
      <c r="B5204" s="102" t="s">
        <v>4084</v>
      </c>
      <c r="C5204" s="102" t="s">
        <v>4203</v>
      </c>
      <c r="D5204" s="102" t="s">
        <v>2795</v>
      </c>
      <c r="E5204" s="103">
        <v>108</v>
      </c>
      <c r="F5204" s="104" t="s">
        <v>44</v>
      </c>
      <c r="G5204" s="106"/>
      <c r="H5204" s="76" t="s">
        <v>1</v>
      </c>
      <c r="I5204" s="105"/>
      <c r="K5204" s="140" t="str">
        <f t="shared" si="246"/>
        <v>社政業務-社會福利-推行老人福利-獎補助費-對國內團體之捐助</v>
      </c>
      <c r="L5204" s="140" t="str">
        <f t="shared" si="247"/>
        <v>建立社區照顧關懷據點並設置巷弄長照站</v>
      </c>
      <c r="M5204" s="40" t="str">
        <f t="shared" si="248"/>
        <v>台中縣愛加倍關懷協會</v>
      </c>
    </row>
    <row r="5205" spans="1:13" ht="56.25">
      <c r="A5205" s="102" t="s">
        <v>4075</v>
      </c>
      <c r="B5205" s="102" t="s">
        <v>4090</v>
      </c>
      <c r="C5205" s="102" t="s">
        <v>4285</v>
      </c>
      <c r="D5205" s="102" t="s">
        <v>2795</v>
      </c>
      <c r="E5205" s="103">
        <v>224</v>
      </c>
      <c r="F5205" s="104" t="s">
        <v>44</v>
      </c>
      <c r="G5205" s="106"/>
      <c r="H5205" s="76" t="s">
        <v>1</v>
      </c>
      <c r="I5205" s="105"/>
      <c r="K5205" s="140" t="str">
        <f t="shared" si="246"/>
        <v>社政業務-社會福利-推行老人福利-獎補助費-對國內團體之捐助</v>
      </c>
      <c r="L5205" s="140" t="str">
        <f t="shared" si="247"/>
        <v>建立社區照顧關懷據點</v>
      </c>
      <c r="M5205" s="40" t="str">
        <f t="shared" si="248"/>
        <v>臺中市大雅區秀山社區發展協會</v>
      </c>
    </row>
    <row r="5206" spans="1:13" ht="56.25">
      <c r="A5206" s="102" t="s">
        <v>4075</v>
      </c>
      <c r="B5206" s="102" t="s">
        <v>4090</v>
      </c>
      <c r="C5206" s="102" t="s">
        <v>1610</v>
      </c>
      <c r="D5206" s="102" t="s">
        <v>2795</v>
      </c>
      <c r="E5206" s="103">
        <v>224</v>
      </c>
      <c r="F5206" s="104" t="s">
        <v>44</v>
      </c>
      <c r="G5206" s="106"/>
      <c r="H5206" s="76" t="s">
        <v>1</v>
      </c>
      <c r="I5206" s="105"/>
      <c r="K5206" s="140" t="str">
        <f t="shared" si="246"/>
        <v>社政業務-社會福利-推行老人福利-獎補助費-對國內團體之捐助</v>
      </c>
      <c r="L5206" s="140" t="str">
        <f t="shared" si="247"/>
        <v>建立社區照顧關懷據點</v>
      </c>
      <c r="M5206" s="40" t="str">
        <f t="shared" si="248"/>
        <v>臺中市后里區泰安社區發展協會</v>
      </c>
    </row>
    <row r="5207" spans="1:13" ht="56.25">
      <c r="A5207" s="102" t="s">
        <v>4075</v>
      </c>
      <c r="B5207" s="102" t="s">
        <v>4084</v>
      </c>
      <c r="C5207" s="102" t="s">
        <v>3596</v>
      </c>
      <c r="D5207" s="102" t="s">
        <v>2795</v>
      </c>
      <c r="E5207" s="103">
        <v>781</v>
      </c>
      <c r="F5207" s="104" t="s">
        <v>44</v>
      </c>
      <c r="G5207" s="106"/>
      <c r="H5207" s="76" t="s">
        <v>1</v>
      </c>
      <c r="I5207" s="105"/>
      <c r="K5207" s="140" t="str">
        <f t="shared" si="246"/>
        <v>社政業務-社會福利-推行老人福利-獎補助費-對國內團體之捐助</v>
      </c>
      <c r="L5207" s="140" t="str">
        <f t="shared" si="247"/>
        <v>建立社區照顧關懷據點並設置巷弄長照站</v>
      </c>
      <c r="M5207" s="40" t="str">
        <f t="shared" si="248"/>
        <v>社團法人中華民國失智者照顧協會</v>
      </c>
    </row>
    <row r="5208" spans="1:13" ht="56.25">
      <c r="A5208" s="102" t="s">
        <v>4075</v>
      </c>
      <c r="B5208" s="102" t="s">
        <v>4084</v>
      </c>
      <c r="C5208" s="102" t="s">
        <v>3709</v>
      </c>
      <c r="D5208" s="102" t="s">
        <v>2795</v>
      </c>
      <c r="E5208" s="103">
        <v>611</v>
      </c>
      <c r="F5208" s="104" t="s">
        <v>44</v>
      </c>
      <c r="G5208" s="106"/>
      <c r="H5208" s="76" t="s">
        <v>1</v>
      </c>
      <c r="I5208" s="105"/>
      <c r="K5208" s="140" t="str">
        <f t="shared" si="246"/>
        <v>社政業務-社會福利-推行老人福利-獎補助費-對國內團體之捐助</v>
      </c>
      <c r="L5208" s="140" t="str">
        <f t="shared" si="247"/>
        <v>建立社區照顧關懷據點並設置巷弄長照站</v>
      </c>
      <c r="M5208" s="40" t="str">
        <f t="shared" si="248"/>
        <v>社團法人台中市活出美好關懷協會</v>
      </c>
    </row>
    <row r="5209" spans="1:13" ht="56.25">
      <c r="A5209" s="102" t="s">
        <v>4075</v>
      </c>
      <c r="B5209" s="102" t="s">
        <v>4084</v>
      </c>
      <c r="C5209" s="102" t="s">
        <v>4096</v>
      </c>
      <c r="D5209" s="102" t="s">
        <v>2795</v>
      </c>
      <c r="E5209" s="103">
        <v>323</v>
      </c>
      <c r="F5209" s="104" t="s">
        <v>44</v>
      </c>
      <c r="G5209" s="106"/>
      <c r="H5209" s="76" t="s">
        <v>1</v>
      </c>
      <c r="I5209" s="105"/>
      <c r="K5209" s="140" t="str">
        <f t="shared" si="246"/>
        <v>社政業務-社會福利-推行老人福利-獎補助費-對國內團體之捐助</v>
      </c>
      <c r="L5209" s="140" t="str">
        <f t="shared" si="247"/>
        <v>建立社區照顧關懷據點並設置巷弄長照站</v>
      </c>
      <c r="M5209" s="40" t="str">
        <f t="shared" si="248"/>
        <v>臺中市土庫長青關懷協會</v>
      </c>
    </row>
    <row r="5210" spans="1:13" ht="56.25">
      <c r="A5210" s="102" t="s">
        <v>4075</v>
      </c>
      <c r="B5210" s="102" t="s">
        <v>4084</v>
      </c>
      <c r="C5210" s="102" t="s">
        <v>3058</v>
      </c>
      <c r="D5210" s="102" t="s">
        <v>2795</v>
      </c>
      <c r="E5210" s="103">
        <v>323</v>
      </c>
      <c r="F5210" s="104" t="s">
        <v>44</v>
      </c>
      <c r="G5210" s="106"/>
      <c r="H5210" s="76" t="s">
        <v>1</v>
      </c>
      <c r="I5210" s="105"/>
      <c r="K5210" s="140" t="str">
        <f t="shared" si="246"/>
        <v>社政業務-社會福利-推行老人福利-獎補助費-對國內團體之捐助</v>
      </c>
      <c r="L5210" s="140" t="str">
        <f t="shared" si="247"/>
        <v>建立社區照顧關懷據點並設置巷弄長照站</v>
      </c>
      <c r="M5210" s="40" t="str">
        <f t="shared" si="248"/>
        <v>臺中市西屯區林厝社區發展協會</v>
      </c>
    </row>
    <row r="5211" spans="1:13" ht="56.25">
      <c r="A5211" s="102" t="s">
        <v>4075</v>
      </c>
      <c r="B5211" s="102" t="s">
        <v>4084</v>
      </c>
      <c r="C5211" s="102" t="s">
        <v>1132</v>
      </c>
      <c r="D5211" s="102" t="s">
        <v>2795</v>
      </c>
      <c r="E5211" s="103">
        <v>36</v>
      </c>
      <c r="F5211" s="104" t="s">
        <v>44</v>
      </c>
      <c r="G5211" s="106"/>
      <c r="H5211" s="76" t="s">
        <v>1</v>
      </c>
      <c r="I5211" s="105"/>
      <c r="K5211" s="140" t="str">
        <f t="shared" si="246"/>
        <v>社政業務-社會福利-推行老人福利-獎補助費-對國內團體之捐助</v>
      </c>
      <c r="L5211" s="140" t="str">
        <f t="shared" si="247"/>
        <v>建立社區照顧關懷據點並設置巷弄長照站</v>
      </c>
      <c r="M5211" s="40" t="str">
        <f t="shared" si="248"/>
        <v>臺中市龍井區田中社區發展協會</v>
      </c>
    </row>
    <row r="5212" spans="1:13" ht="56.25">
      <c r="A5212" s="102" t="s">
        <v>4075</v>
      </c>
      <c r="B5212" s="102" t="s">
        <v>4084</v>
      </c>
      <c r="C5212" s="102" t="s">
        <v>3730</v>
      </c>
      <c r="D5212" s="102" t="s">
        <v>2795</v>
      </c>
      <c r="E5212" s="103">
        <v>36</v>
      </c>
      <c r="F5212" s="104" t="s">
        <v>44</v>
      </c>
      <c r="G5212" s="106"/>
      <c r="H5212" s="76" t="s">
        <v>1</v>
      </c>
      <c r="I5212" s="105"/>
      <c r="K5212" s="140" t="str">
        <f t="shared" si="246"/>
        <v>社政業務-社會福利-推行老人福利-獎補助費-對國內團體之捐助</v>
      </c>
      <c r="L5212" s="140" t="str">
        <f t="shared" si="247"/>
        <v>建立社區照顧關懷據點並設置巷弄長照站</v>
      </c>
      <c r="M5212" s="40" t="str">
        <f t="shared" si="248"/>
        <v>臺中市龍井區新庄社區發展協會</v>
      </c>
    </row>
    <row r="5213" spans="1:13" ht="56.25">
      <c r="A5213" s="102" t="s">
        <v>4075</v>
      </c>
      <c r="B5213" s="102" t="s">
        <v>4084</v>
      </c>
      <c r="C5213" s="102" t="s">
        <v>1136</v>
      </c>
      <c r="D5213" s="102" t="s">
        <v>2795</v>
      </c>
      <c r="E5213" s="103">
        <v>36</v>
      </c>
      <c r="F5213" s="104" t="s">
        <v>44</v>
      </c>
      <c r="G5213" s="106"/>
      <c r="H5213" s="76" t="s">
        <v>1</v>
      </c>
      <c r="I5213" s="105"/>
      <c r="K5213" s="140" t="str">
        <f t="shared" si="246"/>
        <v>社政業務-社會福利-推行老人福利-獎補助費-對國內團體之捐助</v>
      </c>
      <c r="L5213" s="140" t="str">
        <f t="shared" si="247"/>
        <v>建立社區照顧關懷據點並設置巷弄長照站</v>
      </c>
      <c r="M5213" s="40" t="str">
        <f t="shared" si="248"/>
        <v>台中市龍龍社區關懷協會</v>
      </c>
    </row>
    <row r="5214" spans="1:13" ht="56.25">
      <c r="A5214" s="102" t="s">
        <v>4075</v>
      </c>
      <c r="B5214" s="102" t="s">
        <v>4084</v>
      </c>
      <c r="C5214" s="102" t="s">
        <v>4093</v>
      </c>
      <c r="D5214" s="102" t="s">
        <v>2795</v>
      </c>
      <c r="E5214" s="103">
        <v>36</v>
      </c>
      <c r="F5214" s="104" t="s">
        <v>44</v>
      </c>
      <c r="G5214" s="106"/>
      <c r="H5214" s="76" t="s">
        <v>1</v>
      </c>
      <c r="I5214" s="105"/>
      <c r="K5214" s="140" t="str">
        <f t="shared" si="246"/>
        <v>社政業務-社會福利-推行老人福利-獎補助費-對國內團體之捐助</v>
      </c>
      <c r="L5214" s="140" t="str">
        <f t="shared" si="247"/>
        <v>建立社區照顧關懷據點並設置巷弄長照站</v>
      </c>
      <c r="M5214" s="40" t="str">
        <f t="shared" si="248"/>
        <v>臺中市福雅長青關懷協會</v>
      </c>
    </row>
    <row r="5215" spans="1:13" ht="56.25">
      <c r="A5215" s="102" t="s">
        <v>4075</v>
      </c>
      <c r="B5215" s="102" t="s">
        <v>4084</v>
      </c>
      <c r="C5215" s="102" t="s">
        <v>3206</v>
      </c>
      <c r="D5215" s="102" t="s">
        <v>2795</v>
      </c>
      <c r="E5215" s="103">
        <v>36</v>
      </c>
      <c r="F5215" s="104" t="s">
        <v>44</v>
      </c>
      <c r="G5215" s="106"/>
      <c r="H5215" s="76" t="s">
        <v>1</v>
      </c>
      <c r="I5215" s="105"/>
      <c r="K5215" s="140" t="str">
        <f t="shared" si="246"/>
        <v>社政業務-社會福利-推行老人福利-獎補助費-對國內團體之捐助</v>
      </c>
      <c r="L5215" s="140" t="str">
        <f t="shared" si="247"/>
        <v>建立社區照顧關懷據點並設置巷弄長照站</v>
      </c>
      <c r="M5215" s="40" t="str">
        <f t="shared" si="248"/>
        <v>臺中市東海恩福關懷協會</v>
      </c>
    </row>
    <row r="5216" spans="1:13" ht="56.25">
      <c r="A5216" s="102" t="s">
        <v>4075</v>
      </c>
      <c r="B5216" s="102" t="s">
        <v>4084</v>
      </c>
      <c r="C5216" s="102" t="s">
        <v>3241</v>
      </c>
      <c r="D5216" s="102" t="s">
        <v>2795</v>
      </c>
      <c r="E5216" s="103">
        <v>36</v>
      </c>
      <c r="F5216" s="104" t="s">
        <v>44</v>
      </c>
      <c r="G5216" s="106"/>
      <c r="H5216" s="76" t="s">
        <v>1</v>
      </c>
      <c r="I5216" s="105"/>
      <c r="K5216" s="140" t="str">
        <f t="shared" si="246"/>
        <v>社政業務-社會福利-推行老人福利-獎補助費-對國內團體之捐助</v>
      </c>
      <c r="L5216" s="140" t="str">
        <f t="shared" si="247"/>
        <v>建立社區照顧關懷據點並設置巷弄長照站</v>
      </c>
      <c r="M5216" s="40" t="str">
        <f t="shared" si="248"/>
        <v>社團法人台中市婦幼關懷成長協會</v>
      </c>
    </row>
    <row r="5217" spans="1:13" ht="56.25">
      <c r="A5217" s="102" t="s">
        <v>4075</v>
      </c>
      <c r="B5217" s="102" t="s">
        <v>4090</v>
      </c>
      <c r="C5217" s="102" t="s">
        <v>4175</v>
      </c>
      <c r="D5217" s="102" t="s">
        <v>2795</v>
      </c>
      <c r="E5217" s="103">
        <v>224</v>
      </c>
      <c r="F5217" s="104" t="s">
        <v>44</v>
      </c>
      <c r="G5217" s="106"/>
      <c r="H5217" s="76" t="s">
        <v>1</v>
      </c>
      <c r="I5217" s="105"/>
      <c r="K5217" s="140" t="str">
        <f t="shared" si="246"/>
        <v>社政業務-社會福利-推行老人福利-獎補助費-對國內團體之捐助</v>
      </c>
      <c r="L5217" s="140" t="str">
        <f t="shared" si="247"/>
        <v>建立社區照顧關懷據點</v>
      </c>
      <c r="M5217" s="40" t="str">
        <f t="shared" si="248"/>
        <v>臺中市外埔區(庄-土+部)子社區發展協會</v>
      </c>
    </row>
    <row r="5218" spans="1:13" ht="56.25">
      <c r="A5218" s="102" t="s">
        <v>4075</v>
      </c>
      <c r="B5218" s="102" t="s">
        <v>4090</v>
      </c>
      <c r="C5218" s="102" t="s">
        <v>3165</v>
      </c>
      <c r="D5218" s="102" t="s">
        <v>2795</v>
      </c>
      <c r="E5218" s="103">
        <v>224</v>
      </c>
      <c r="F5218" s="104" t="s">
        <v>44</v>
      </c>
      <c r="G5218" s="106"/>
      <c r="H5218" s="76" t="s">
        <v>1</v>
      </c>
      <c r="I5218" s="105"/>
      <c r="K5218" s="140" t="str">
        <f t="shared" si="246"/>
        <v>社政業務-社會福利-推行老人福利-獎補助費-對國內團體之捐助</v>
      </c>
      <c r="L5218" s="140" t="str">
        <f t="shared" si="247"/>
        <v>建立社區照顧關懷據點</v>
      </c>
      <c r="M5218" s="40" t="str">
        <f t="shared" si="248"/>
        <v>海墘社區照顧關懷據點</v>
      </c>
    </row>
    <row r="5219" spans="1:13" ht="56.25">
      <c r="A5219" s="102" t="s">
        <v>4075</v>
      </c>
      <c r="B5219" s="102" t="s">
        <v>4090</v>
      </c>
      <c r="C5219" s="102" t="s">
        <v>3118</v>
      </c>
      <c r="D5219" s="102" t="s">
        <v>2795</v>
      </c>
      <c r="E5219" s="103">
        <v>224</v>
      </c>
      <c r="F5219" s="104" t="s">
        <v>44</v>
      </c>
      <c r="G5219" s="106"/>
      <c r="H5219" s="76" t="s">
        <v>1</v>
      </c>
      <c r="I5219" s="105"/>
      <c r="K5219" s="140" t="str">
        <f t="shared" si="246"/>
        <v>社政業務-社會福利-推行老人福利-獎補助費-對國內團體之捐助</v>
      </c>
      <c r="L5219" s="140" t="str">
        <f t="shared" si="247"/>
        <v>建立社區照顧關懷據點</v>
      </c>
      <c r="M5219" s="40" t="str">
        <f t="shared" si="248"/>
        <v>臺中市太平區平安社區發展協會</v>
      </c>
    </row>
    <row r="5220" spans="1:13" ht="56.25">
      <c r="A5220" s="102" t="s">
        <v>4075</v>
      </c>
      <c r="B5220" s="102" t="s">
        <v>4090</v>
      </c>
      <c r="C5220" s="102" t="s">
        <v>4146</v>
      </c>
      <c r="D5220" s="102" t="s">
        <v>2795</v>
      </c>
      <c r="E5220" s="103">
        <v>224</v>
      </c>
      <c r="F5220" s="104" t="s">
        <v>44</v>
      </c>
      <c r="G5220" s="106"/>
      <c r="H5220" s="76" t="s">
        <v>1</v>
      </c>
      <c r="I5220" s="105"/>
      <c r="K5220" s="140" t="str">
        <f t="shared" si="246"/>
        <v>社政業務-社會福利-推行老人福利-獎補助費-對國內團體之捐助</v>
      </c>
      <c r="L5220" s="140" t="str">
        <f t="shared" si="247"/>
        <v>建立社區照顧關懷據點</v>
      </c>
      <c r="M5220" s="40" t="str">
        <f t="shared" si="248"/>
        <v>財團法人一貫道崇正基金會</v>
      </c>
    </row>
    <row r="5221" spans="1:13" ht="56.25">
      <c r="A5221" s="102" t="s">
        <v>4075</v>
      </c>
      <c r="B5221" s="102" t="s">
        <v>4084</v>
      </c>
      <c r="C5221" s="102" t="s">
        <v>3581</v>
      </c>
      <c r="D5221" s="102" t="s">
        <v>2795</v>
      </c>
      <c r="E5221" s="103">
        <v>611</v>
      </c>
      <c r="F5221" s="104" t="s">
        <v>44</v>
      </c>
      <c r="G5221" s="106"/>
      <c r="H5221" s="76" t="s">
        <v>1</v>
      </c>
      <c r="I5221" s="105"/>
      <c r="K5221" s="140" t="str">
        <f t="shared" si="246"/>
        <v>社政業務-社會福利-推行老人福利-獎補助費-對國內團體之捐助</v>
      </c>
      <c r="L5221" s="140" t="str">
        <f t="shared" si="247"/>
        <v>建立社區照顧關懷據點並設置巷弄長照站</v>
      </c>
      <c r="M5221" s="40" t="str">
        <f t="shared" si="248"/>
        <v>台中市南區長春社區發展協會</v>
      </c>
    </row>
    <row r="5222" spans="1:13" ht="56.25">
      <c r="A5222" s="102" t="s">
        <v>4075</v>
      </c>
      <c r="B5222" s="102" t="s">
        <v>4084</v>
      </c>
      <c r="C5222" s="102" t="s">
        <v>3581</v>
      </c>
      <c r="D5222" s="102" t="s">
        <v>2795</v>
      </c>
      <c r="E5222" s="103">
        <v>108</v>
      </c>
      <c r="F5222" s="104" t="s">
        <v>44</v>
      </c>
      <c r="G5222" s="106"/>
      <c r="H5222" s="76" t="s">
        <v>1</v>
      </c>
      <c r="I5222" s="105"/>
      <c r="K5222" s="140" t="str">
        <f t="shared" si="246"/>
        <v>社政業務-社會福利-推行老人福利-獎補助費-對國內團體之捐助</v>
      </c>
      <c r="L5222" s="140" t="str">
        <f t="shared" si="247"/>
        <v>建立社區照顧關懷據點並設置巷弄長照站</v>
      </c>
      <c r="M5222" s="40" t="str">
        <f t="shared" si="248"/>
        <v>台中市南區長春社區發展協會</v>
      </c>
    </row>
    <row r="5223" spans="1:13" ht="56.25">
      <c r="A5223" s="102" t="s">
        <v>4075</v>
      </c>
      <c r="B5223" s="102" t="s">
        <v>4090</v>
      </c>
      <c r="C5223" s="102" t="s">
        <v>3109</v>
      </c>
      <c r="D5223" s="102" t="s">
        <v>2795</v>
      </c>
      <c r="E5223" s="103">
        <v>224</v>
      </c>
      <c r="F5223" s="104" t="s">
        <v>44</v>
      </c>
      <c r="G5223" s="106"/>
      <c r="H5223" s="76" t="s">
        <v>1</v>
      </c>
      <c r="I5223" s="105"/>
      <c r="K5223" s="140" t="str">
        <f t="shared" si="246"/>
        <v>社政業務-社會福利-推行老人福利-獎補助費-對國內團體之捐助</v>
      </c>
      <c r="L5223" s="140" t="str">
        <f t="shared" si="247"/>
        <v>建立社區照顧關懷據點</v>
      </c>
      <c r="M5223" s="40" t="str">
        <f t="shared" si="248"/>
        <v>社團法人中華傳愛社區服務協會</v>
      </c>
    </row>
    <row r="5224" spans="1:13" ht="56.25">
      <c r="A5224" s="102" t="s">
        <v>4075</v>
      </c>
      <c r="B5224" s="102" t="s">
        <v>4090</v>
      </c>
      <c r="C5224" s="102" t="s">
        <v>3216</v>
      </c>
      <c r="D5224" s="102" t="s">
        <v>2795</v>
      </c>
      <c r="E5224" s="103">
        <v>224</v>
      </c>
      <c r="F5224" s="104" t="s">
        <v>44</v>
      </c>
      <c r="G5224" s="106"/>
      <c r="H5224" s="76" t="s">
        <v>1</v>
      </c>
      <c r="I5224" s="105"/>
      <c r="K5224" s="140" t="str">
        <f t="shared" si="246"/>
        <v>社政業務-社會福利-推行老人福利-獎補助費-對國內團體之捐助</v>
      </c>
      <c r="L5224" s="140" t="str">
        <f t="shared" si="247"/>
        <v>建立社區照顧關懷據點</v>
      </c>
      <c r="M5224" s="40" t="str">
        <f t="shared" si="248"/>
        <v>臺中市北屯區新平社區發展協會</v>
      </c>
    </row>
    <row r="5225" spans="1:13" ht="56.25">
      <c r="A5225" s="102" t="s">
        <v>4075</v>
      </c>
      <c r="B5225" s="102" t="s">
        <v>4090</v>
      </c>
      <c r="C5225" s="102" t="s">
        <v>4286</v>
      </c>
      <c r="D5225" s="102" t="s">
        <v>2795</v>
      </c>
      <c r="E5225" s="103">
        <v>224</v>
      </c>
      <c r="F5225" s="104" t="s">
        <v>44</v>
      </c>
      <c r="G5225" s="106"/>
      <c r="H5225" s="76" t="s">
        <v>1</v>
      </c>
      <c r="I5225" s="105"/>
      <c r="K5225" s="140" t="str">
        <f t="shared" si="246"/>
        <v>社政業務-社會福利-推行老人福利-獎補助費-對國內團體之捐助</v>
      </c>
      <c r="L5225" s="140" t="str">
        <f t="shared" si="247"/>
        <v>建立社區照顧關懷據點</v>
      </c>
      <c r="M5225" s="40" t="str">
        <f t="shared" si="248"/>
        <v>台中市北屯區軍功社區發展協會</v>
      </c>
    </row>
    <row r="5226" spans="1:13" ht="56.25">
      <c r="A5226" s="102" t="s">
        <v>4075</v>
      </c>
      <c r="B5226" s="102" t="s">
        <v>4090</v>
      </c>
      <c r="C5226" s="102" t="s">
        <v>3160</v>
      </c>
      <c r="D5226" s="102" t="s">
        <v>2795</v>
      </c>
      <c r="E5226" s="103">
        <v>224</v>
      </c>
      <c r="F5226" s="104" t="s">
        <v>44</v>
      </c>
      <c r="G5226" s="106"/>
      <c r="H5226" s="76" t="s">
        <v>1</v>
      </c>
      <c r="I5226" s="105"/>
      <c r="K5226" s="140" t="str">
        <f t="shared" si="246"/>
        <v>社政業務-社會福利-推行老人福利-獎補助費-對國內團體之捐助</v>
      </c>
      <c r="L5226" s="140" t="str">
        <f t="shared" si="247"/>
        <v>建立社區照顧關懷據點</v>
      </c>
      <c r="M5226" s="40" t="str">
        <f t="shared" si="248"/>
        <v>臺中市北屯社區文化推廣協會</v>
      </c>
    </row>
    <row r="5227" spans="1:13" ht="56.25">
      <c r="A5227" s="102" t="s">
        <v>4075</v>
      </c>
      <c r="B5227" s="102" t="s">
        <v>4090</v>
      </c>
      <c r="C5227" s="102" t="s">
        <v>3116</v>
      </c>
      <c r="D5227" s="102" t="s">
        <v>2795</v>
      </c>
      <c r="E5227" s="103">
        <v>224</v>
      </c>
      <c r="F5227" s="104" t="s">
        <v>44</v>
      </c>
      <c r="G5227" s="106"/>
      <c r="H5227" s="76" t="s">
        <v>1</v>
      </c>
      <c r="I5227" s="105"/>
      <c r="K5227" s="140" t="str">
        <f t="shared" si="246"/>
        <v>社政業務-社會福利-推行老人福利-獎補助費-對國內團體之捐助</v>
      </c>
      <c r="L5227" s="140" t="str">
        <f t="shared" si="247"/>
        <v>建立社區照顧關懷據點</v>
      </c>
      <c r="M5227" s="40" t="str">
        <f t="shared" si="248"/>
        <v>台中市北屯區松勇社區發展協會</v>
      </c>
    </row>
    <row r="5228" spans="1:13" ht="56.25">
      <c r="A5228" s="102" t="s">
        <v>4075</v>
      </c>
      <c r="B5228" s="102" t="s">
        <v>4090</v>
      </c>
      <c r="C5228" s="102" t="s">
        <v>3071</v>
      </c>
      <c r="D5228" s="102" t="s">
        <v>2795</v>
      </c>
      <c r="E5228" s="103">
        <v>224</v>
      </c>
      <c r="F5228" s="104" t="s">
        <v>44</v>
      </c>
      <c r="G5228" s="106"/>
      <c r="H5228" s="76" t="s">
        <v>1</v>
      </c>
      <c r="I5228" s="105"/>
      <c r="K5228" s="140" t="str">
        <f t="shared" si="246"/>
        <v>社政業務-社會福利-推行老人福利-獎補助費-對國內團體之捐助</v>
      </c>
      <c r="L5228" s="140" t="str">
        <f t="shared" si="247"/>
        <v>建立社區照顧關懷據點</v>
      </c>
      <c r="M5228" s="40" t="str">
        <f t="shared" si="248"/>
        <v>台中市北屯區后庄社區發展協會</v>
      </c>
    </row>
    <row r="5229" spans="1:13" ht="56.25">
      <c r="A5229" s="102" t="s">
        <v>4075</v>
      </c>
      <c r="B5229" s="102" t="s">
        <v>4090</v>
      </c>
      <c r="C5229" s="102" t="s">
        <v>3068</v>
      </c>
      <c r="D5229" s="102" t="s">
        <v>2795</v>
      </c>
      <c r="E5229" s="103">
        <v>224</v>
      </c>
      <c r="F5229" s="104" t="s">
        <v>44</v>
      </c>
      <c r="G5229" s="106"/>
      <c r="H5229" s="76" t="s">
        <v>1</v>
      </c>
      <c r="I5229" s="105"/>
      <c r="K5229" s="140" t="str">
        <f t="shared" si="246"/>
        <v>社政業務-社會福利-推行老人福利-獎補助費-對國內團體之捐助</v>
      </c>
      <c r="L5229" s="140" t="str">
        <f t="shared" si="247"/>
        <v>建立社區照顧關懷據點</v>
      </c>
      <c r="M5229" s="40" t="str">
        <f t="shared" si="248"/>
        <v>台中市北屯區松茂社區發展協會</v>
      </c>
    </row>
    <row r="5230" spans="1:13" ht="56.25">
      <c r="A5230" s="102" t="s">
        <v>4075</v>
      </c>
      <c r="B5230" s="102" t="s">
        <v>4090</v>
      </c>
      <c r="C5230" s="102" t="s">
        <v>3159</v>
      </c>
      <c r="D5230" s="102" t="s">
        <v>2795</v>
      </c>
      <c r="E5230" s="103">
        <v>224</v>
      </c>
      <c r="F5230" s="104" t="s">
        <v>44</v>
      </c>
      <c r="G5230" s="106"/>
      <c r="H5230" s="76" t="s">
        <v>1</v>
      </c>
      <c r="I5230" s="105"/>
      <c r="K5230" s="140" t="str">
        <f t="shared" si="246"/>
        <v>社政業務-社會福利-推行老人福利-獎補助費-對國內團體之捐助</v>
      </c>
      <c r="L5230" s="140" t="str">
        <f t="shared" si="247"/>
        <v>建立社區照顧關懷據點</v>
      </c>
      <c r="M5230" s="40" t="str">
        <f t="shared" si="248"/>
        <v>臺中市興安柳陽關懷協會</v>
      </c>
    </row>
    <row r="5231" spans="1:13" ht="56.25">
      <c r="A5231" s="102" t="s">
        <v>4075</v>
      </c>
      <c r="B5231" s="102" t="s">
        <v>4090</v>
      </c>
      <c r="C5231" s="102" t="s">
        <v>3115</v>
      </c>
      <c r="D5231" s="102" t="s">
        <v>2795</v>
      </c>
      <c r="E5231" s="103">
        <v>224</v>
      </c>
      <c r="F5231" s="104" t="s">
        <v>44</v>
      </c>
      <c r="G5231" s="106"/>
      <c r="H5231" s="76" t="s">
        <v>1</v>
      </c>
      <c r="I5231" s="105"/>
      <c r="K5231" s="140" t="str">
        <f t="shared" si="246"/>
        <v>社政業務-社會福利-推行老人福利-獎補助費-對國內團體之捐助</v>
      </c>
      <c r="L5231" s="140" t="str">
        <f t="shared" si="247"/>
        <v>建立社區照顧關懷據點</v>
      </c>
      <c r="M5231" s="40" t="str">
        <f t="shared" si="248"/>
        <v>財團法人基督教台灣信義會</v>
      </c>
    </row>
    <row r="5232" spans="1:13" ht="56.25">
      <c r="A5232" s="102" t="s">
        <v>4075</v>
      </c>
      <c r="B5232" s="102" t="s">
        <v>4084</v>
      </c>
      <c r="C5232" s="102" t="s">
        <v>3109</v>
      </c>
      <c r="D5232" s="102" t="s">
        <v>2795</v>
      </c>
      <c r="E5232" s="103">
        <v>323</v>
      </c>
      <c r="F5232" s="104" t="s">
        <v>44</v>
      </c>
      <c r="G5232" s="106"/>
      <c r="H5232" s="76" t="s">
        <v>1</v>
      </c>
      <c r="I5232" s="105"/>
      <c r="K5232" s="140" t="str">
        <f t="shared" si="246"/>
        <v>社政業務-社會福利-推行老人福利-獎補助費-對國內團體之捐助</v>
      </c>
      <c r="L5232" s="140" t="str">
        <f t="shared" si="247"/>
        <v>建立社區照顧關懷據點並設置巷弄長照站</v>
      </c>
      <c r="M5232" s="40" t="str">
        <f t="shared" si="248"/>
        <v>社團法人中華傳愛社區服務協會</v>
      </c>
    </row>
    <row r="5233" spans="1:13" ht="69">
      <c r="A5233" s="102" t="s">
        <v>4075</v>
      </c>
      <c r="B5233" s="102" t="s">
        <v>4084</v>
      </c>
      <c r="C5233" s="102" t="s">
        <v>3074</v>
      </c>
      <c r="D5233" s="102" t="s">
        <v>2795</v>
      </c>
      <c r="E5233" s="103">
        <v>323</v>
      </c>
      <c r="F5233" s="104" t="s">
        <v>44</v>
      </c>
      <c r="G5233" s="106"/>
      <c r="H5233" s="76" t="s">
        <v>1</v>
      </c>
      <c r="I5233" s="105"/>
      <c r="K5233" s="140" t="str">
        <f t="shared" si="246"/>
        <v>社政業務-社會福利-推行老人福利-獎補助費-對國內團體之捐助</v>
      </c>
      <c r="L5233" s="140" t="str">
        <f t="shared" si="247"/>
        <v>建立社區照顧關懷據點並設置巷弄長照站</v>
      </c>
      <c r="M5233" s="40" t="str">
        <f t="shared" si="248"/>
        <v>財團法人台中市私立無極證道院社會福利慈善事業基金會</v>
      </c>
    </row>
    <row r="5234" spans="1:13" ht="56.25">
      <c r="A5234" s="102" t="s">
        <v>4075</v>
      </c>
      <c r="B5234" s="102" t="s">
        <v>4084</v>
      </c>
      <c r="C5234" s="102" t="s">
        <v>3069</v>
      </c>
      <c r="D5234" s="102" t="s">
        <v>2795</v>
      </c>
      <c r="E5234" s="103">
        <v>323</v>
      </c>
      <c r="F5234" s="104" t="s">
        <v>44</v>
      </c>
      <c r="G5234" s="106"/>
      <c r="H5234" s="76" t="s">
        <v>1</v>
      </c>
      <c r="I5234" s="105"/>
      <c r="K5234" s="140" t="str">
        <f t="shared" si="246"/>
        <v>社政業務-社會福利-推行老人福利-獎補助費-對國內團體之捐助</v>
      </c>
      <c r="L5234" s="140" t="str">
        <f t="shared" si="247"/>
        <v>建立社區照顧關懷據點並設置巷弄長照站</v>
      </c>
      <c r="M5234" s="40" t="str">
        <f t="shared" si="248"/>
        <v>臺中市北屯區四民社區發展協會</v>
      </c>
    </row>
    <row r="5235" spans="1:13" ht="56.25">
      <c r="A5235" s="102" t="s">
        <v>4075</v>
      </c>
      <c r="B5235" s="102" t="s">
        <v>4084</v>
      </c>
      <c r="C5235" s="102" t="s">
        <v>3217</v>
      </c>
      <c r="D5235" s="102" t="s">
        <v>2795</v>
      </c>
      <c r="E5235" s="103">
        <v>323</v>
      </c>
      <c r="F5235" s="104" t="s">
        <v>44</v>
      </c>
      <c r="G5235" s="106"/>
      <c r="H5235" s="76" t="s">
        <v>1</v>
      </c>
      <c r="I5235" s="105"/>
      <c r="K5235" s="140" t="str">
        <f t="shared" si="246"/>
        <v>社政業務-社會福利-推行老人福利-獎補助費-對國內團體之捐助</v>
      </c>
      <c r="L5235" s="140" t="str">
        <f t="shared" si="247"/>
        <v>建立社區照顧關懷據點並設置巷弄長照站</v>
      </c>
      <c r="M5235" s="40" t="str">
        <f t="shared" si="248"/>
        <v>臺中市三和社區福利發展協進會</v>
      </c>
    </row>
    <row r="5236" spans="1:13" ht="56.25">
      <c r="A5236" s="102" t="s">
        <v>4075</v>
      </c>
      <c r="B5236" s="102" t="s">
        <v>4084</v>
      </c>
      <c r="C5236" s="102" t="s">
        <v>3586</v>
      </c>
      <c r="D5236" s="102" t="s">
        <v>2795</v>
      </c>
      <c r="E5236" s="103">
        <v>323</v>
      </c>
      <c r="F5236" s="104" t="s">
        <v>44</v>
      </c>
      <c r="G5236" s="106"/>
      <c r="H5236" s="76" t="s">
        <v>1</v>
      </c>
      <c r="I5236" s="105"/>
      <c r="K5236" s="140" t="str">
        <f t="shared" si="246"/>
        <v>社政業務-社會福利-推行老人福利-獎補助費-對國內團體之捐助</v>
      </c>
      <c r="L5236" s="140" t="str">
        <f t="shared" si="247"/>
        <v>建立社區照顧關懷據點並設置巷弄長照站</v>
      </c>
      <c r="M5236" s="40" t="str">
        <f t="shared" si="248"/>
        <v>社團法人台中市厝邊關懷協會</v>
      </c>
    </row>
    <row r="5237" spans="1:13" ht="56.25">
      <c r="A5237" s="102" t="s">
        <v>4075</v>
      </c>
      <c r="B5237" s="102" t="s">
        <v>4084</v>
      </c>
      <c r="C5237" s="102" t="s">
        <v>4149</v>
      </c>
      <c r="D5237" s="102" t="s">
        <v>2795</v>
      </c>
      <c r="E5237" s="103">
        <v>323</v>
      </c>
      <c r="F5237" s="104" t="s">
        <v>44</v>
      </c>
      <c r="G5237" s="106"/>
      <c r="H5237" s="76" t="s">
        <v>1</v>
      </c>
      <c r="I5237" s="105"/>
      <c r="K5237" s="140" t="str">
        <f t="shared" si="246"/>
        <v>社政業務-社會福利-推行老人福利-獎補助費-對國內團體之捐助</v>
      </c>
      <c r="L5237" s="140" t="str">
        <f t="shared" si="247"/>
        <v>建立社區照顧關懷據點並設置巷弄長照站</v>
      </c>
      <c r="M5237" s="40" t="str">
        <f t="shared" si="248"/>
        <v>社團法人臺灣家庭關懷協會</v>
      </c>
    </row>
    <row r="5238" spans="1:13" ht="56.25">
      <c r="A5238" s="102" t="s">
        <v>4075</v>
      </c>
      <c r="B5238" s="102" t="s">
        <v>4084</v>
      </c>
      <c r="C5238" s="102" t="s">
        <v>3138</v>
      </c>
      <c r="D5238" s="102" t="s">
        <v>2795</v>
      </c>
      <c r="E5238" s="103">
        <v>323</v>
      </c>
      <c r="F5238" s="104" t="s">
        <v>44</v>
      </c>
      <c r="G5238" s="106"/>
      <c r="H5238" s="76" t="s">
        <v>1</v>
      </c>
      <c r="I5238" s="105"/>
      <c r="K5238" s="140" t="str">
        <f t="shared" si="246"/>
        <v>社政業務-社會福利-推行老人福利-獎補助費-對國內團體之捐助</v>
      </c>
      <c r="L5238" s="140" t="str">
        <f t="shared" si="247"/>
        <v>建立社區照顧關懷據點並設置巷弄長照站</v>
      </c>
      <c r="M5238" s="40" t="str">
        <f t="shared" si="248"/>
        <v>社團法人臺中市仁和樂活長青協會</v>
      </c>
    </row>
    <row r="5239" spans="1:13" ht="56.25">
      <c r="A5239" s="102" t="s">
        <v>4075</v>
      </c>
      <c r="B5239" s="102" t="s">
        <v>4084</v>
      </c>
      <c r="C5239" s="102" t="s">
        <v>3710</v>
      </c>
      <c r="D5239" s="102" t="s">
        <v>2795</v>
      </c>
      <c r="E5239" s="103">
        <v>323</v>
      </c>
      <c r="F5239" s="104" t="s">
        <v>44</v>
      </c>
      <c r="G5239" s="106"/>
      <c r="H5239" s="76" t="s">
        <v>1</v>
      </c>
      <c r="I5239" s="105"/>
      <c r="K5239" s="140" t="str">
        <f t="shared" si="246"/>
        <v>社政業務-社會福利-推行老人福利-獎補助費-對國內團體之捐助</v>
      </c>
      <c r="L5239" s="140" t="str">
        <f t="shared" si="247"/>
        <v>建立社區照顧關懷據點並設置巷弄長照站</v>
      </c>
      <c r="M5239" s="40" t="str">
        <f t="shared" si="248"/>
        <v>臺中市北屯區(庄-土+部)子社區發展協會</v>
      </c>
    </row>
    <row r="5240" spans="1:13" ht="56.25">
      <c r="A5240" s="102" t="s">
        <v>4075</v>
      </c>
      <c r="B5240" s="102" t="s">
        <v>4084</v>
      </c>
      <c r="C5240" s="102" t="s">
        <v>3162</v>
      </c>
      <c r="D5240" s="102" t="s">
        <v>2795</v>
      </c>
      <c r="E5240" s="103">
        <v>323</v>
      </c>
      <c r="F5240" s="104" t="s">
        <v>44</v>
      </c>
      <c r="G5240" s="106"/>
      <c r="H5240" s="76" t="s">
        <v>1</v>
      </c>
      <c r="I5240" s="105"/>
      <c r="K5240" s="140" t="str">
        <f t="shared" si="246"/>
        <v>社政業務-社會福利-推行老人福利-獎補助費-對國內團體之捐助</v>
      </c>
      <c r="L5240" s="140" t="str">
        <f t="shared" si="247"/>
        <v>建立社區照顧關懷據點並設置巷弄長照站</v>
      </c>
      <c r="M5240" s="40" t="str">
        <f t="shared" si="248"/>
        <v>臺中市北屯區松和社區發展協會</v>
      </c>
    </row>
    <row r="5241" spans="1:13" ht="56.25">
      <c r="A5241" s="102" t="s">
        <v>4075</v>
      </c>
      <c r="B5241" s="102" t="s">
        <v>4090</v>
      </c>
      <c r="C5241" s="102" t="s">
        <v>3116</v>
      </c>
      <c r="D5241" s="102" t="s">
        <v>2795</v>
      </c>
      <c r="E5241" s="103">
        <v>30</v>
      </c>
      <c r="F5241" s="104" t="s">
        <v>44</v>
      </c>
      <c r="G5241" s="106"/>
      <c r="H5241" s="76" t="s">
        <v>1</v>
      </c>
      <c r="I5241" s="105"/>
      <c r="K5241" s="140" t="str">
        <f t="shared" si="246"/>
        <v>社政業務-社會福利-推行老人福利-獎補助費-對國內團體之捐助</v>
      </c>
      <c r="L5241" s="140" t="str">
        <f t="shared" si="247"/>
        <v>建立社區照顧關懷據點</v>
      </c>
      <c r="M5241" s="40" t="str">
        <f t="shared" si="248"/>
        <v>台中市北屯區松勇社區發展協會</v>
      </c>
    </row>
    <row r="5242" spans="1:13" ht="56.25">
      <c r="A5242" s="102" t="s">
        <v>4075</v>
      </c>
      <c r="B5242" s="102" t="s">
        <v>4084</v>
      </c>
      <c r="C5242" s="102" t="s">
        <v>3624</v>
      </c>
      <c r="D5242" s="102" t="s">
        <v>2795</v>
      </c>
      <c r="E5242" s="103">
        <v>708</v>
      </c>
      <c r="F5242" s="104" t="s">
        <v>44</v>
      </c>
      <c r="G5242" s="106"/>
      <c r="H5242" s="76" t="s">
        <v>1</v>
      </c>
      <c r="I5242" s="105"/>
      <c r="K5242" s="140" t="str">
        <f t="shared" si="246"/>
        <v>社政業務-社會福利-推行老人福利-獎補助費-對國內團體之捐助</v>
      </c>
      <c r="L5242" s="140" t="str">
        <f t="shared" si="247"/>
        <v>建立社區照顧關懷據點並設置巷弄長照站</v>
      </c>
      <c r="M5242" s="40" t="str">
        <f t="shared" si="248"/>
        <v>臺中市太平區福隆社區發展協會</v>
      </c>
    </row>
    <row r="5243" spans="1:13" ht="56.25">
      <c r="A5243" s="102" t="s">
        <v>4075</v>
      </c>
      <c r="B5243" s="102" t="s">
        <v>4084</v>
      </c>
      <c r="C5243" s="102" t="s">
        <v>3109</v>
      </c>
      <c r="D5243" s="102" t="s">
        <v>2795</v>
      </c>
      <c r="E5243" s="103">
        <v>323</v>
      </c>
      <c r="F5243" s="104" t="s">
        <v>44</v>
      </c>
      <c r="G5243" s="106"/>
      <c r="H5243" s="76" t="s">
        <v>1</v>
      </c>
      <c r="I5243" s="105"/>
      <c r="K5243" s="140" t="str">
        <f t="shared" si="246"/>
        <v>社政業務-社會福利-推行老人福利-獎補助費-對國內團體之捐助</v>
      </c>
      <c r="L5243" s="140" t="str">
        <f t="shared" si="247"/>
        <v>建立社區照顧關懷據點並設置巷弄長照站</v>
      </c>
      <c r="M5243" s="40" t="str">
        <f t="shared" si="248"/>
        <v>社團法人中華傳愛社區服務協會</v>
      </c>
    </row>
    <row r="5244" spans="1:13" ht="56.25">
      <c r="A5244" s="102" t="s">
        <v>4075</v>
      </c>
      <c r="B5244" s="102" t="s">
        <v>4084</v>
      </c>
      <c r="C5244" s="102" t="s">
        <v>3525</v>
      </c>
      <c r="D5244" s="102" t="s">
        <v>2795</v>
      </c>
      <c r="E5244" s="103">
        <v>611</v>
      </c>
      <c r="F5244" s="104" t="s">
        <v>44</v>
      </c>
      <c r="G5244" s="106"/>
      <c r="H5244" s="76" t="s">
        <v>1</v>
      </c>
      <c r="I5244" s="105"/>
      <c r="K5244" s="140" t="str">
        <f t="shared" si="246"/>
        <v>社政業務-社會福利-推行老人福利-獎補助費-對國內團體之捐助</v>
      </c>
      <c r="L5244" s="140" t="str">
        <f t="shared" si="247"/>
        <v>建立社區照顧關懷據點並設置巷弄長照站</v>
      </c>
      <c r="M5244" s="40" t="str">
        <f t="shared" si="248"/>
        <v>臺中市太平區新高社區發展協會</v>
      </c>
    </row>
    <row r="5245" spans="1:13" ht="56.25">
      <c r="A5245" s="102" t="s">
        <v>4075</v>
      </c>
      <c r="B5245" s="102" t="s">
        <v>4084</v>
      </c>
      <c r="C5245" s="102" t="s">
        <v>3178</v>
      </c>
      <c r="D5245" s="102" t="s">
        <v>2795</v>
      </c>
      <c r="E5245" s="103">
        <v>108</v>
      </c>
      <c r="F5245" s="104" t="s">
        <v>44</v>
      </c>
      <c r="G5245" s="106"/>
      <c r="H5245" s="76" t="s">
        <v>1</v>
      </c>
      <c r="I5245" s="105"/>
      <c r="K5245" s="140" t="str">
        <f t="shared" si="246"/>
        <v>社政業務-社會福利-推行老人福利-獎補助費-對國內團體之捐助</v>
      </c>
      <c r="L5245" s="140" t="str">
        <f t="shared" si="247"/>
        <v>建立社區照顧關懷據點並設置巷弄長照站</v>
      </c>
      <c r="M5245" s="40" t="str">
        <f t="shared" si="248"/>
        <v>臺中市太平區新城社區發展協會</v>
      </c>
    </row>
    <row r="5246" spans="1:13" ht="56.25">
      <c r="A5246" s="102" t="s">
        <v>4075</v>
      </c>
      <c r="B5246" s="102" t="s">
        <v>4084</v>
      </c>
      <c r="C5246" s="102" t="s">
        <v>4157</v>
      </c>
      <c r="D5246" s="102" t="s">
        <v>2795</v>
      </c>
      <c r="E5246" s="103">
        <v>611</v>
      </c>
      <c r="F5246" s="104" t="s">
        <v>44</v>
      </c>
      <c r="G5246" s="106"/>
      <c r="H5246" s="76" t="s">
        <v>1</v>
      </c>
      <c r="I5246" s="105"/>
      <c r="K5246" s="140" t="str">
        <f t="shared" si="246"/>
        <v>社政業務-社會福利-推行老人福利-獎補助費-對國內團體之捐助</v>
      </c>
      <c r="L5246" s="140" t="str">
        <f t="shared" si="247"/>
        <v>建立社區照顧關懷據點並設置巷弄長照站</v>
      </c>
      <c r="M5246" s="40" t="str">
        <f t="shared" si="248"/>
        <v>財團法人桃園市亮詮公益慈善基金會</v>
      </c>
    </row>
    <row r="5247" spans="1:13" ht="56.25">
      <c r="A5247" s="102" t="s">
        <v>4075</v>
      </c>
      <c r="B5247" s="102" t="s">
        <v>4084</v>
      </c>
      <c r="C5247" s="102" t="s">
        <v>2453</v>
      </c>
      <c r="D5247" s="102" t="s">
        <v>2795</v>
      </c>
      <c r="E5247" s="103">
        <v>108</v>
      </c>
      <c r="F5247" s="104" t="s">
        <v>44</v>
      </c>
      <c r="G5247" s="106"/>
      <c r="H5247" s="76" t="s">
        <v>1</v>
      </c>
      <c r="I5247" s="105"/>
      <c r="K5247" s="140" t="str">
        <f t="shared" si="246"/>
        <v>社政業務-社會福利-推行老人福利-獎補助費-對國內團體之捐助</v>
      </c>
      <c r="L5247" s="140" t="str">
        <f t="shared" si="247"/>
        <v>建立社區照顧關懷據點並設置巷弄長照站</v>
      </c>
      <c r="M5247" s="40" t="str">
        <f t="shared" si="248"/>
        <v>臺中市太平區車籠埔文化發展協會</v>
      </c>
    </row>
    <row r="5248" spans="1:13" ht="56.25">
      <c r="A5248" s="102" t="s">
        <v>4075</v>
      </c>
      <c r="B5248" s="102" t="s">
        <v>4090</v>
      </c>
      <c r="C5248" s="102" t="s">
        <v>4287</v>
      </c>
      <c r="D5248" s="102" t="s">
        <v>2795</v>
      </c>
      <c r="E5248" s="103">
        <v>224</v>
      </c>
      <c r="F5248" s="104" t="s">
        <v>44</v>
      </c>
      <c r="G5248" s="106"/>
      <c r="H5248" s="76" t="s">
        <v>1</v>
      </c>
      <c r="I5248" s="105"/>
      <c r="K5248" s="140" t="str">
        <f t="shared" si="246"/>
        <v>社政業務-社會福利-推行老人福利-獎補助費-對國內團體之捐助</v>
      </c>
      <c r="L5248" s="140" t="str">
        <f t="shared" si="247"/>
        <v>建立社區照顧關懷據點</v>
      </c>
      <c r="M5248" s="40" t="str">
        <f t="shared" si="248"/>
        <v>臺中市大肚區中和社區發展協會</v>
      </c>
    </row>
    <row r="5249" spans="1:13" ht="56.25">
      <c r="A5249" s="102" t="s">
        <v>4075</v>
      </c>
      <c r="B5249" s="102" t="s">
        <v>4090</v>
      </c>
      <c r="C5249" s="102" t="s">
        <v>4288</v>
      </c>
      <c r="D5249" s="102" t="s">
        <v>2795</v>
      </c>
      <c r="E5249" s="103">
        <v>224</v>
      </c>
      <c r="F5249" s="104" t="s">
        <v>44</v>
      </c>
      <c r="G5249" s="106"/>
      <c r="H5249" s="76" t="s">
        <v>1</v>
      </c>
      <c r="I5249" s="105"/>
      <c r="K5249" s="140" t="str">
        <f t="shared" si="246"/>
        <v>社政業務-社會福利-推行老人福利-獎補助費-對國內團體之捐助</v>
      </c>
      <c r="L5249" s="140" t="str">
        <f t="shared" si="247"/>
        <v>建立社區照顧關懷據點</v>
      </c>
      <c r="M5249" s="40" t="str">
        <f t="shared" si="248"/>
        <v>財團法人中華基督教行道會卓越希望教會</v>
      </c>
    </row>
    <row r="5250" spans="1:13" ht="56.25">
      <c r="A5250" s="102" t="s">
        <v>4075</v>
      </c>
      <c r="B5250" s="102" t="s">
        <v>4090</v>
      </c>
      <c r="C5250" s="102" t="s">
        <v>4289</v>
      </c>
      <c r="D5250" s="102" t="s">
        <v>2795</v>
      </c>
      <c r="E5250" s="103">
        <v>224</v>
      </c>
      <c r="F5250" s="104" t="s">
        <v>44</v>
      </c>
      <c r="G5250" s="106"/>
      <c r="H5250" s="76" t="s">
        <v>1</v>
      </c>
      <c r="I5250" s="105"/>
      <c r="K5250" s="140" t="str">
        <f t="shared" si="246"/>
        <v>社政業務-社會福利-推行老人福利-獎補助費-對國內團體之捐助</v>
      </c>
      <c r="L5250" s="140" t="str">
        <f t="shared" si="247"/>
        <v>建立社區照顧關懷據點</v>
      </c>
      <c r="M5250" s="40" t="str">
        <f t="shared" si="248"/>
        <v>台中市東南長青會</v>
      </c>
    </row>
    <row r="5251" spans="1:13" ht="56.25">
      <c r="A5251" s="102" t="s">
        <v>4075</v>
      </c>
      <c r="B5251" s="102" t="s">
        <v>4084</v>
      </c>
      <c r="C5251" s="102" t="s">
        <v>3935</v>
      </c>
      <c r="D5251" s="102" t="s">
        <v>2795</v>
      </c>
      <c r="E5251" s="103">
        <v>323</v>
      </c>
      <c r="F5251" s="104" t="s">
        <v>44</v>
      </c>
      <c r="G5251" s="106"/>
      <c r="H5251" s="76" t="s">
        <v>1</v>
      </c>
      <c r="I5251" s="105"/>
      <c r="K5251" s="140" t="str">
        <f t="shared" si="246"/>
        <v>社政業務-社會福利-推行老人福利-獎補助費-對國內團體之捐助</v>
      </c>
      <c r="L5251" s="140" t="str">
        <f t="shared" si="247"/>
        <v>建立社區照顧關懷據點並設置巷弄長照站</v>
      </c>
      <c r="M5251" s="40" t="str">
        <f t="shared" si="248"/>
        <v>財團法人中華基督教浸信宣道會台中教會</v>
      </c>
    </row>
    <row r="5252" spans="1:13" ht="56.25">
      <c r="A5252" s="102" t="s">
        <v>4075</v>
      </c>
      <c r="B5252" s="102" t="s">
        <v>4084</v>
      </c>
      <c r="C5252" s="102" t="s">
        <v>211</v>
      </c>
      <c r="D5252" s="102" t="s">
        <v>2795</v>
      </c>
      <c r="E5252" s="103">
        <v>323</v>
      </c>
      <c r="F5252" s="104" t="s">
        <v>44</v>
      </c>
      <c r="G5252" s="106"/>
      <c r="H5252" s="76" t="s">
        <v>1</v>
      </c>
      <c r="I5252" s="105"/>
      <c r="K5252" s="140" t="str">
        <f t="shared" ref="K5252:K5315" si="249">A5252</f>
        <v>社政業務-社會福利-推行老人福利-獎補助費-對國內團體之捐助</v>
      </c>
      <c r="L5252" s="140" t="str">
        <f t="shared" ref="L5252:L5315" si="250">B5252</f>
        <v>建立社區照顧關懷據點並設置巷弄長照站</v>
      </c>
      <c r="M5252" s="40" t="str">
        <f t="shared" ref="M5252:M5315" si="251">C5252</f>
        <v>臺中市梧棲區草湳社區發展協會</v>
      </c>
    </row>
    <row r="5253" spans="1:13" ht="56.25">
      <c r="A5253" s="102" t="s">
        <v>4075</v>
      </c>
      <c r="B5253" s="102" t="s">
        <v>4090</v>
      </c>
      <c r="C5253" s="102" t="s">
        <v>2531</v>
      </c>
      <c r="D5253" s="102" t="s">
        <v>2795</v>
      </c>
      <c r="E5253" s="103">
        <v>611</v>
      </c>
      <c r="F5253" s="104" t="s">
        <v>44</v>
      </c>
      <c r="G5253" s="106"/>
      <c r="H5253" s="76" t="s">
        <v>1</v>
      </c>
      <c r="I5253" s="105"/>
      <c r="K5253" s="140" t="str">
        <f t="shared" si="249"/>
        <v>社政業務-社會福利-推行老人福利-獎補助費-對國內團體之捐助</v>
      </c>
      <c r="L5253" s="140" t="str">
        <f t="shared" si="250"/>
        <v>建立社區照顧關懷據點</v>
      </c>
      <c r="M5253" s="40" t="str">
        <f t="shared" si="251"/>
        <v>臺中市神岡區溪洲社區發展協會</v>
      </c>
    </row>
    <row r="5254" spans="1:13" ht="56.25">
      <c r="A5254" s="102" t="s">
        <v>4075</v>
      </c>
      <c r="B5254" s="102" t="s">
        <v>4090</v>
      </c>
      <c r="C5254" s="102" t="s">
        <v>4265</v>
      </c>
      <c r="D5254" s="102" t="s">
        <v>2795</v>
      </c>
      <c r="E5254" s="103">
        <v>224</v>
      </c>
      <c r="F5254" s="104" t="s">
        <v>44</v>
      </c>
      <c r="G5254" s="106"/>
      <c r="H5254" s="76" t="s">
        <v>1</v>
      </c>
      <c r="I5254" s="105"/>
      <c r="K5254" s="140" t="str">
        <f t="shared" si="249"/>
        <v>社政業務-社會福利-推行老人福利-獎補助費-對國內團體之捐助</v>
      </c>
      <c r="L5254" s="140" t="str">
        <f t="shared" si="250"/>
        <v>建立社區照顧關懷據點</v>
      </c>
      <c r="M5254" s="40" t="str">
        <f t="shared" si="251"/>
        <v>台中市南區城隍社區發展協會</v>
      </c>
    </row>
    <row r="5255" spans="1:13" ht="56.25">
      <c r="A5255" s="102" t="s">
        <v>4075</v>
      </c>
      <c r="B5255" s="102" t="s">
        <v>4090</v>
      </c>
      <c r="C5255" s="102" t="s">
        <v>4146</v>
      </c>
      <c r="D5255" s="102" t="s">
        <v>2795</v>
      </c>
      <c r="E5255" s="103">
        <v>224</v>
      </c>
      <c r="F5255" s="104" t="s">
        <v>44</v>
      </c>
      <c r="G5255" s="106"/>
      <c r="H5255" s="76" t="s">
        <v>1</v>
      </c>
      <c r="I5255" s="105"/>
      <c r="K5255" s="140" t="str">
        <f t="shared" si="249"/>
        <v>社政業務-社會福利-推行老人福利-獎補助費-對國內團體之捐助</v>
      </c>
      <c r="L5255" s="140" t="str">
        <f t="shared" si="250"/>
        <v>建立社區照顧關懷據點</v>
      </c>
      <c r="M5255" s="40" t="str">
        <f t="shared" si="251"/>
        <v>財團法人一貫道崇正基金會</v>
      </c>
    </row>
    <row r="5256" spans="1:13" ht="56.25">
      <c r="A5256" s="102" t="s">
        <v>4075</v>
      </c>
      <c r="B5256" s="102" t="s">
        <v>4084</v>
      </c>
      <c r="C5256" s="102" t="s">
        <v>3651</v>
      </c>
      <c r="D5256" s="102" t="s">
        <v>2795</v>
      </c>
      <c r="E5256" s="103">
        <v>20</v>
      </c>
      <c r="F5256" s="104" t="s">
        <v>44</v>
      </c>
      <c r="G5256" s="106"/>
      <c r="H5256" s="76" t="s">
        <v>1</v>
      </c>
      <c r="I5256" s="105"/>
      <c r="K5256" s="140" t="str">
        <f t="shared" si="249"/>
        <v>社政業務-社會福利-推行老人福利-獎補助費-對國內團體之捐助</v>
      </c>
      <c r="L5256" s="140" t="str">
        <f t="shared" si="250"/>
        <v>建立社區照顧關懷據點並設置巷弄長照站</v>
      </c>
      <c r="M5256" s="40" t="str">
        <f t="shared" si="251"/>
        <v>台中市南區福順社區發展協會</v>
      </c>
    </row>
    <row r="5257" spans="1:13" ht="56.25">
      <c r="A5257" s="102" t="s">
        <v>4075</v>
      </c>
      <c r="B5257" s="102" t="s">
        <v>4084</v>
      </c>
      <c r="C5257" s="102" t="s">
        <v>3139</v>
      </c>
      <c r="D5257" s="102" t="s">
        <v>2795</v>
      </c>
      <c r="E5257" s="103">
        <v>30</v>
      </c>
      <c r="F5257" s="104" t="s">
        <v>44</v>
      </c>
      <c r="G5257" s="106"/>
      <c r="H5257" s="76" t="s">
        <v>1</v>
      </c>
      <c r="I5257" s="105"/>
      <c r="K5257" s="140" t="str">
        <f t="shared" si="249"/>
        <v>社政業務-社會福利-推行老人福利-獎補助費-對國內團體之捐助</v>
      </c>
      <c r="L5257" s="140" t="str">
        <f t="shared" si="250"/>
        <v>建立社區照顧關懷據點並設置巷弄長照站</v>
      </c>
      <c r="M5257" s="40" t="str">
        <f t="shared" si="251"/>
        <v>財團法人天主教聖心基金會</v>
      </c>
    </row>
    <row r="5258" spans="1:13" ht="56.25">
      <c r="A5258" s="102" t="s">
        <v>4075</v>
      </c>
      <c r="B5258" s="102" t="s">
        <v>4084</v>
      </c>
      <c r="C5258" s="102" t="s">
        <v>3237</v>
      </c>
      <c r="D5258" s="102" t="s">
        <v>2795</v>
      </c>
      <c r="E5258" s="103">
        <v>108</v>
      </c>
      <c r="F5258" s="104" t="s">
        <v>44</v>
      </c>
      <c r="G5258" s="106"/>
      <c r="H5258" s="76" t="s">
        <v>1</v>
      </c>
      <c r="I5258" s="105"/>
      <c r="K5258" s="140" t="str">
        <f t="shared" si="249"/>
        <v>社政業務-社會福利-推行老人福利-獎補助費-對國內團體之捐助</v>
      </c>
      <c r="L5258" s="140" t="str">
        <f t="shared" si="250"/>
        <v>建立社區照顧關懷據點並設置巷弄長照站</v>
      </c>
      <c r="M5258" s="40" t="str">
        <f t="shared" si="251"/>
        <v>臺中市大雅區大雅社區發展協會</v>
      </c>
    </row>
    <row r="5259" spans="1:13" ht="75">
      <c r="A5259" s="102" t="s">
        <v>4075</v>
      </c>
      <c r="B5259" s="102" t="s">
        <v>4290</v>
      </c>
      <c r="C5259" s="102" t="s">
        <v>3703</v>
      </c>
      <c r="D5259" s="102" t="s">
        <v>2795</v>
      </c>
      <c r="E5259" s="103">
        <v>762</v>
      </c>
      <c r="F5259" s="104" t="s">
        <v>44</v>
      </c>
      <c r="G5259" s="106"/>
      <c r="H5259" s="76" t="s">
        <v>1</v>
      </c>
      <c r="I5259" s="105"/>
      <c r="K5259" s="140" t="str">
        <f t="shared" si="249"/>
        <v>社政業務-社會福利-推行老人福利-獎補助費-對國內團體之捐助</v>
      </c>
      <c r="L5259" s="140" t="str">
        <f t="shared" si="250"/>
        <v>本市日間托老服務計畫暨建立社區照顧關懷據點並設置巷弄長照站</v>
      </c>
      <c r="M5259" s="40" t="str">
        <f t="shared" si="251"/>
        <v>社團法人臺中市清心社區福祉發展協會</v>
      </c>
    </row>
    <row r="5260" spans="1:13" ht="75">
      <c r="A5260" s="102" t="s">
        <v>4075</v>
      </c>
      <c r="B5260" s="102" t="s">
        <v>4291</v>
      </c>
      <c r="C5260" s="102" t="s">
        <v>3109</v>
      </c>
      <c r="D5260" s="102" t="s">
        <v>2795</v>
      </c>
      <c r="E5260" s="103">
        <v>799</v>
      </c>
      <c r="F5260" s="104" t="s">
        <v>44</v>
      </c>
      <c r="G5260" s="106"/>
      <c r="H5260" s="76" t="s">
        <v>1</v>
      </c>
      <c r="I5260" s="105"/>
      <c r="K5260" s="140" t="str">
        <f t="shared" si="249"/>
        <v>社政業務-社會福利-推行老人福利-獎補助費-對國內團體之捐助</v>
      </c>
      <c r="L5260" s="140" t="str">
        <f t="shared" si="250"/>
        <v>日間托老服務計畫暨建立社區照顧關懷據點並設置巷弄長照站</v>
      </c>
      <c r="M5260" s="40" t="str">
        <f t="shared" si="251"/>
        <v>社團法人中華傳愛社區服務協會</v>
      </c>
    </row>
    <row r="5261" spans="1:13" ht="56.25">
      <c r="A5261" s="102" t="s">
        <v>4075</v>
      </c>
      <c r="B5261" s="102" t="s">
        <v>4090</v>
      </c>
      <c r="C5261" s="102" t="s">
        <v>367</v>
      </c>
      <c r="D5261" s="102" t="s">
        <v>2795</v>
      </c>
      <c r="E5261" s="103">
        <v>224</v>
      </c>
      <c r="F5261" s="104" t="s">
        <v>44</v>
      </c>
      <c r="G5261" s="106"/>
      <c r="H5261" s="76" t="s">
        <v>1</v>
      </c>
      <c r="I5261" s="105"/>
      <c r="K5261" s="140" t="str">
        <f t="shared" si="249"/>
        <v>社政業務-社會福利-推行老人福利-獎補助費-對國內團體之捐助</v>
      </c>
      <c r="L5261" s="140" t="str">
        <f t="shared" si="250"/>
        <v>建立社區照顧關懷據點</v>
      </c>
      <c r="M5261" s="40" t="str">
        <f t="shared" si="251"/>
        <v>臺中市石岡區南眉文化促進會</v>
      </c>
    </row>
    <row r="5262" spans="1:13" ht="56.25">
      <c r="A5262" s="102" t="s">
        <v>4075</v>
      </c>
      <c r="B5262" s="102" t="s">
        <v>4084</v>
      </c>
      <c r="C5262" s="102" t="s">
        <v>372</v>
      </c>
      <c r="D5262" s="102" t="s">
        <v>2795</v>
      </c>
      <c r="E5262" s="103">
        <v>623</v>
      </c>
      <c r="F5262" s="104" t="s">
        <v>44</v>
      </c>
      <c r="G5262" s="106"/>
      <c r="H5262" s="76" t="s">
        <v>1</v>
      </c>
      <c r="I5262" s="105"/>
      <c r="K5262" s="140" t="str">
        <f t="shared" si="249"/>
        <v>社政業務-社會福利-推行老人福利-獎補助費-對國內團體之捐助</v>
      </c>
      <c r="L5262" s="140" t="str">
        <f t="shared" si="250"/>
        <v>建立社區照顧關懷據點並設置巷弄長照站</v>
      </c>
      <c r="M5262" s="40" t="str">
        <f t="shared" si="251"/>
        <v>臺中市石岡區萬安社區發展協會</v>
      </c>
    </row>
    <row r="5263" spans="1:13" ht="56.25">
      <c r="A5263" s="102" t="s">
        <v>4075</v>
      </c>
      <c r="B5263" s="102" t="s">
        <v>4090</v>
      </c>
      <c r="C5263" s="102" t="s">
        <v>358</v>
      </c>
      <c r="D5263" s="102" t="s">
        <v>2795</v>
      </c>
      <c r="E5263" s="103">
        <v>224</v>
      </c>
      <c r="F5263" s="104" t="s">
        <v>44</v>
      </c>
      <c r="G5263" s="106"/>
      <c r="H5263" s="76" t="s">
        <v>1</v>
      </c>
      <c r="I5263" s="105"/>
      <c r="K5263" s="140" t="str">
        <f t="shared" si="249"/>
        <v>社政業務-社會福利-推行老人福利-獎補助費-對國內團體之捐助</v>
      </c>
      <c r="L5263" s="140" t="str">
        <f t="shared" si="250"/>
        <v>建立社區照顧關懷據點</v>
      </c>
      <c r="M5263" s="40" t="str">
        <f t="shared" si="251"/>
        <v>臺中市石岡區傳統美食文化推廣協會</v>
      </c>
    </row>
    <row r="5264" spans="1:13" ht="56.25">
      <c r="A5264" s="102" t="s">
        <v>4075</v>
      </c>
      <c r="B5264" s="102" t="s">
        <v>4084</v>
      </c>
      <c r="C5264" s="102" t="s">
        <v>3172</v>
      </c>
      <c r="D5264" s="102" t="s">
        <v>2795</v>
      </c>
      <c r="E5264" s="103">
        <v>611</v>
      </c>
      <c r="F5264" s="104" t="s">
        <v>44</v>
      </c>
      <c r="G5264" s="106"/>
      <c r="H5264" s="76" t="s">
        <v>1</v>
      </c>
      <c r="I5264" s="105"/>
      <c r="K5264" s="140" t="str">
        <f t="shared" si="249"/>
        <v>社政業務-社會福利-推行老人福利-獎補助費-對國內團體之捐助</v>
      </c>
      <c r="L5264" s="140" t="str">
        <f t="shared" si="250"/>
        <v>建立社區照顧關懷據點並設置巷弄長照站</v>
      </c>
      <c r="M5264" s="40" t="str">
        <f t="shared" si="251"/>
        <v>臺中市石岡區萬興社區發展協會</v>
      </c>
    </row>
    <row r="5265" spans="1:13" ht="56.25">
      <c r="A5265" s="102" t="s">
        <v>4075</v>
      </c>
      <c r="B5265" s="102" t="s">
        <v>4084</v>
      </c>
      <c r="C5265" s="102" t="s">
        <v>186</v>
      </c>
      <c r="D5265" s="102" t="s">
        <v>2795</v>
      </c>
      <c r="E5265" s="103">
        <v>85</v>
      </c>
      <c r="F5265" s="104" t="s">
        <v>44</v>
      </c>
      <c r="G5265" s="106"/>
      <c r="H5265" s="76" t="s">
        <v>1</v>
      </c>
      <c r="I5265" s="105"/>
      <c r="K5265" s="140" t="str">
        <f t="shared" si="249"/>
        <v>社政業務-社會福利-推行老人福利-獎補助費-對國內團體之捐助</v>
      </c>
      <c r="L5265" s="140" t="str">
        <f t="shared" si="250"/>
        <v>建立社區照顧關懷據點並設置巷弄長照站</v>
      </c>
      <c r="M5265" s="40" t="str">
        <f t="shared" si="251"/>
        <v>臺中市梧棲區福德社區發展協會</v>
      </c>
    </row>
    <row r="5266" spans="1:13" ht="56.25">
      <c r="A5266" s="102" t="s">
        <v>4075</v>
      </c>
      <c r="B5266" s="102" t="s">
        <v>4084</v>
      </c>
      <c r="C5266" s="102" t="s">
        <v>3296</v>
      </c>
      <c r="D5266" s="102" t="s">
        <v>2795</v>
      </c>
      <c r="E5266" s="103">
        <v>94</v>
      </c>
      <c r="F5266" s="104" t="s">
        <v>44</v>
      </c>
      <c r="G5266" s="106"/>
      <c r="H5266" s="76" t="s">
        <v>1</v>
      </c>
      <c r="I5266" s="105"/>
      <c r="K5266" s="140" t="str">
        <f t="shared" si="249"/>
        <v>社政業務-社會福利-推行老人福利-獎補助費-對國內團體之捐助</v>
      </c>
      <c r="L5266" s="140" t="str">
        <f t="shared" si="250"/>
        <v>建立社區照顧關懷據點並設置巷弄長照站</v>
      </c>
      <c r="M5266" s="40" t="str">
        <f t="shared" si="251"/>
        <v>社團法人台灣福氣社區關懷協會</v>
      </c>
    </row>
    <row r="5267" spans="1:13" ht="56.25">
      <c r="A5267" s="102" t="s">
        <v>4075</v>
      </c>
      <c r="B5267" s="102" t="s">
        <v>4084</v>
      </c>
      <c r="C5267" s="102" t="s">
        <v>3073</v>
      </c>
      <c r="D5267" s="102" t="s">
        <v>2795</v>
      </c>
      <c r="E5267" s="103">
        <v>65</v>
      </c>
      <c r="F5267" s="104" t="s">
        <v>44</v>
      </c>
      <c r="G5267" s="106"/>
      <c r="H5267" s="76" t="s">
        <v>1</v>
      </c>
      <c r="I5267" s="105"/>
      <c r="K5267" s="140" t="str">
        <f t="shared" si="249"/>
        <v>社政業務-社會福利-推行老人福利-獎補助費-對國內團體之捐助</v>
      </c>
      <c r="L5267" s="140" t="str">
        <f t="shared" si="250"/>
        <v>建立社區照顧關懷據點並設置巷弄長照站</v>
      </c>
      <c r="M5267" s="40" t="str">
        <f t="shared" si="251"/>
        <v>台中市北屯區和平社區發展協會</v>
      </c>
    </row>
    <row r="5268" spans="1:13" ht="56.25">
      <c r="A5268" s="102" t="s">
        <v>4075</v>
      </c>
      <c r="B5268" s="102" t="s">
        <v>4090</v>
      </c>
      <c r="C5268" s="102" t="s">
        <v>3675</v>
      </c>
      <c r="D5268" s="102" t="s">
        <v>2795</v>
      </c>
      <c r="E5268" s="103">
        <v>36</v>
      </c>
      <c r="F5268" s="104" t="s">
        <v>44</v>
      </c>
      <c r="G5268" s="106"/>
      <c r="H5268" s="76" t="s">
        <v>1</v>
      </c>
      <c r="I5268" s="105"/>
      <c r="K5268" s="140" t="str">
        <f t="shared" si="249"/>
        <v>社政業務-社會福利-推行老人福利-獎補助費-對國內團體之捐助</v>
      </c>
      <c r="L5268" s="140" t="str">
        <f t="shared" si="250"/>
        <v>建立社區照顧關懷據點</v>
      </c>
      <c r="M5268" s="40" t="str">
        <f t="shared" si="251"/>
        <v>臺中市大肚區新興社區發展協會</v>
      </c>
    </row>
    <row r="5269" spans="1:13" ht="56.25">
      <c r="A5269" s="102" t="s">
        <v>4075</v>
      </c>
      <c r="B5269" s="102" t="s">
        <v>4091</v>
      </c>
      <c r="C5269" s="102" t="s">
        <v>3666</v>
      </c>
      <c r="D5269" s="102" t="s">
        <v>2795</v>
      </c>
      <c r="E5269" s="103">
        <v>36</v>
      </c>
      <c r="F5269" s="104" t="s">
        <v>44</v>
      </c>
      <c r="G5269" s="106"/>
      <c r="H5269" s="76" t="s">
        <v>1</v>
      </c>
      <c r="I5269" s="105"/>
      <c r="K5269" s="140" t="str">
        <f t="shared" si="249"/>
        <v>社政業務-社會福利-推行老人福利-獎補助費-對國內團體之捐助</v>
      </c>
      <c r="L5269" s="140" t="str">
        <f t="shared" si="250"/>
        <v>建立社區照顧關懷據點並設置巷弄站長照站</v>
      </c>
      <c r="M5269" s="40" t="str">
        <f t="shared" si="251"/>
        <v>財團法人臺中市私立童庭社會福利慈善事業基金會</v>
      </c>
    </row>
    <row r="5270" spans="1:13" ht="56.25">
      <c r="A5270" s="102" t="s">
        <v>4075</v>
      </c>
      <c r="B5270" s="102" t="s">
        <v>4084</v>
      </c>
      <c r="C5270" s="102" t="s">
        <v>2485</v>
      </c>
      <c r="D5270" s="102" t="s">
        <v>2795</v>
      </c>
      <c r="E5270" s="103">
        <v>36</v>
      </c>
      <c r="F5270" s="104" t="s">
        <v>44</v>
      </c>
      <c r="G5270" s="106"/>
      <c r="H5270" s="76" t="s">
        <v>1</v>
      </c>
      <c r="I5270" s="105"/>
      <c r="K5270" s="140" t="str">
        <f t="shared" si="249"/>
        <v>社政業務-社會福利-推行老人福利-獎補助費-對國內團體之捐助</v>
      </c>
      <c r="L5270" s="140" t="str">
        <f t="shared" si="250"/>
        <v>建立社區照顧關懷據點並設置巷弄長照站</v>
      </c>
      <c r="M5270" s="40" t="str">
        <f t="shared" si="251"/>
        <v>臺中市后里區眉山社區發展協會</v>
      </c>
    </row>
    <row r="5271" spans="1:13" ht="56.25">
      <c r="A5271" s="102" t="s">
        <v>4075</v>
      </c>
      <c r="B5271" s="102" t="s">
        <v>4084</v>
      </c>
      <c r="C5271" s="102" t="s">
        <v>3120</v>
      </c>
      <c r="D5271" s="102" t="s">
        <v>2795</v>
      </c>
      <c r="E5271" s="103">
        <v>36</v>
      </c>
      <c r="F5271" s="104" t="s">
        <v>44</v>
      </c>
      <c r="G5271" s="106"/>
      <c r="H5271" s="76" t="s">
        <v>1</v>
      </c>
      <c r="I5271" s="105"/>
      <c r="K5271" s="140" t="str">
        <f t="shared" si="249"/>
        <v>社政業務-社會福利-推行老人福利-獎補助費-對國內團體之捐助</v>
      </c>
      <c r="L5271" s="140" t="str">
        <f t="shared" si="250"/>
        <v>建立社區照顧關懷據點並設置巷弄長照站</v>
      </c>
      <c r="M5271" s="40" t="str">
        <f t="shared" si="251"/>
        <v>臺中市大雅區大楓社區發展協會</v>
      </c>
    </row>
    <row r="5272" spans="1:13" ht="56.25">
      <c r="A5272" s="102" t="s">
        <v>4075</v>
      </c>
      <c r="B5272" s="102" t="s">
        <v>4084</v>
      </c>
      <c r="C5272" s="102" t="s">
        <v>3581</v>
      </c>
      <c r="D5272" s="102" t="s">
        <v>2795</v>
      </c>
      <c r="E5272" s="103">
        <v>10</v>
      </c>
      <c r="F5272" s="104" t="s">
        <v>44</v>
      </c>
      <c r="G5272" s="106"/>
      <c r="H5272" s="76" t="s">
        <v>1</v>
      </c>
      <c r="I5272" s="105"/>
      <c r="K5272" s="140" t="str">
        <f t="shared" si="249"/>
        <v>社政業務-社會福利-推行老人福利-獎補助費-對國內團體之捐助</v>
      </c>
      <c r="L5272" s="140" t="str">
        <f t="shared" si="250"/>
        <v>建立社區照顧關懷據點並設置巷弄長照站</v>
      </c>
      <c r="M5272" s="40" t="str">
        <f t="shared" si="251"/>
        <v>台中市南區長春社區發展協會</v>
      </c>
    </row>
    <row r="5273" spans="1:13" ht="56.25">
      <c r="A5273" s="102" t="s">
        <v>4075</v>
      </c>
      <c r="B5273" s="102" t="s">
        <v>4084</v>
      </c>
      <c r="C5273" s="102" t="s">
        <v>3092</v>
      </c>
      <c r="D5273" s="102" t="s">
        <v>2795</v>
      </c>
      <c r="E5273" s="103">
        <v>108</v>
      </c>
      <c r="F5273" s="104" t="s">
        <v>44</v>
      </c>
      <c r="G5273" s="106"/>
      <c r="H5273" s="76" t="s">
        <v>1</v>
      </c>
      <c r="I5273" s="105"/>
      <c r="K5273" s="140" t="str">
        <f t="shared" si="249"/>
        <v>社政業務-社會福利-推行老人福利-獎補助費-對國內團體之捐助</v>
      </c>
      <c r="L5273" s="140" t="str">
        <f t="shared" si="250"/>
        <v>建立社區照顧關懷據點並設置巷弄長照站</v>
      </c>
      <c r="M5273" s="40" t="str">
        <f t="shared" si="251"/>
        <v>財團法人台中市私立甘霖社會福利慈善事業基金會</v>
      </c>
    </row>
    <row r="5274" spans="1:13" ht="56.25">
      <c r="A5274" s="102" t="s">
        <v>4075</v>
      </c>
      <c r="B5274" s="102" t="s">
        <v>4084</v>
      </c>
      <c r="C5274" s="102" t="s">
        <v>4093</v>
      </c>
      <c r="D5274" s="102" t="s">
        <v>2795</v>
      </c>
      <c r="E5274" s="103">
        <v>323</v>
      </c>
      <c r="F5274" s="104" t="s">
        <v>44</v>
      </c>
      <c r="G5274" s="106"/>
      <c r="H5274" s="76" t="s">
        <v>1</v>
      </c>
      <c r="I5274" s="105"/>
      <c r="K5274" s="140" t="str">
        <f t="shared" si="249"/>
        <v>社政業務-社會福利-推行老人福利-獎補助費-對國內團體之捐助</v>
      </c>
      <c r="L5274" s="140" t="str">
        <f t="shared" si="250"/>
        <v>建立社區照顧關懷據點並設置巷弄長照站</v>
      </c>
      <c r="M5274" s="40" t="str">
        <f t="shared" si="251"/>
        <v>臺中市福雅長青關懷協會</v>
      </c>
    </row>
    <row r="5275" spans="1:13" ht="56.25">
      <c r="A5275" s="102" t="s">
        <v>4075</v>
      </c>
      <c r="B5275" s="102" t="s">
        <v>4084</v>
      </c>
      <c r="C5275" s="102" t="s">
        <v>4188</v>
      </c>
      <c r="D5275" s="102" t="s">
        <v>2795</v>
      </c>
      <c r="E5275" s="103">
        <v>36</v>
      </c>
      <c r="F5275" s="104" t="s">
        <v>44</v>
      </c>
      <c r="G5275" s="106"/>
      <c r="H5275" s="76" t="s">
        <v>1</v>
      </c>
      <c r="I5275" s="105"/>
      <c r="K5275" s="140" t="str">
        <f t="shared" si="249"/>
        <v>社政業務-社會福利-推行老人福利-獎補助費-對國內團體之捐助</v>
      </c>
      <c r="L5275" s="140" t="str">
        <f t="shared" si="250"/>
        <v>建立社區照顧關懷據點並設置巷弄長照站</v>
      </c>
      <c r="M5275" s="40" t="str">
        <f t="shared" si="251"/>
        <v>臺中市廣福關懷協會</v>
      </c>
    </row>
    <row r="5276" spans="1:13" ht="56.25">
      <c r="A5276" s="102" t="s">
        <v>4075</v>
      </c>
      <c r="B5276" s="102" t="s">
        <v>4084</v>
      </c>
      <c r="C5276" s="102" t="s">
        <v>4110</v>
      </c>
      <c r="D5276" s="102" t="s">
        <v>2795</v>
      </c>
      <c r="E5276" s="103">
        <v>36</v>
      </c>
      <c r="F5276" s="104" t="s">
        <v>44</v>
      </c>
      <c r="G5276" s="106"/>
      <c r="H5276" s="76" t="s">
        <v>1</v>
      </c>
      <c r="I5276" s="105"/>
      <c r="K5276" s="140" t="str">
        <f t="shared" si="249"/>
        <v>社政業務-社會福利-推行老人福利-獎補助費-對國內團體之捐助</v>
      </c>
      <c r="L5276" s="140" t="str">
        <f t="shared" si="250"/>
        <v>建立社區照顧關懷據點並設置巷弄長照站</v>
      </c>
      <c r="M5276" s="40" t="str">
        <f t="shared" si="251"/>
        <v>台中市東榮八福社區關懷協會</v>
      </c>
    </row>
    <row r="5277" spans="1:13" ht="56.25">
      <c r="A5277" s="102" t="s">
        <v>4075</v>
      </c>
      <c r="B5277" s="102" t="s">
        <v>4084</v>
      </c>
      <c r="C5277" s="102" t="s">
        <v>3669</v>
      </c>
      <c r="D5277" s="102" t="s">
        <v>2795</v>
      </c>
      <c r="E5277" s="103">
        <v>36</v>
      </c>
      <c r="F5277" s="104" t="s">
        <v>44</v>
      </c>
      <c r="G5277" s="106"/>
      <c r="H5277" s="76" t="s">
        <v>1</v>
      </c>
      <c r="I5277" s="105"/>
      <c r="K5277" s="140" t="str">
        <f t="shared" si="249"/>
        <v>社政業務-社會福利-推行老人福利-獎補助費-對國內團體之捐助</v>
      </c>
      <c r="L5277" s="140" t="str">
        <f t="shared" si="250"/>
        <v>建立社區照顧關懷據點並設置巷弄長照站</v>
      </c>
      <c r="M5277" s="40" t="str">
        <f t="shared" si="251"/>
        <v>台中市西屯區上石社區發展協會</v>
      </c>
    </row>
    <row r="5278" spans="1:13" ht="56.25">
      <c r="A5278" s="102" t="s">
        <v>4075</v>
      </c>
      <c r="B5278" s="102" t="s">
        <v>4084</v>
      </c>
      <c r="C5278" s="102" t="s">
        <v>3058</v>
      </c>
      <c r="D5278" s="102" t="s">
        <v>2795</v>
      </c>
      <c r="E5278" s="103">
        <v>36</v>
      </c>
      <c r="F5278" s="104" t="s">
        <v>44</v>
      </c>
      <c r="G5278" s="106"/>
      <c r="H5278" s="76" t="s">
        <v>1</v>
      </c>
      <c r="I5278" s="105"/>
      <c r="K5278" s="140" t="str">
        <f t="shared" si="249"/>
        <v>社政業務-社會福利-推行老人福利-獎補助費-對國內團體之捐助</v>
      </c>
      <c r="L5278" s="140" t="str">
        <f t="shared" si="250"/>
        <v>建立社區照顧關懷據點並設置巷弄長照站</v>
      </c>
      <c r="M5278" s="40" t="str">
        <f t="shared" si="251"/>
        <v>臺中市西屯區林厝社區發展協會</v>
      </c>
    </row>
    <row r="5279" spans="1:13" ht="56.25">
      <c r="A5279" s="102" t="s">
        <v>4075</v>
      </c>
      <c r="B5279" s="102" t="s">
        <v>4084</v>
      </c>
      <c r="C5279" s="102" t="s">
        <v>3150</v>
      </c>
      <c r="D5279" s="102" t="s">
        <v>2795</v>
      </c>
      <c r="E5279" s="103">
        <v>36</v>
      </c>
      <c r="F5279" s="104" t="s">
        <v>44</v>
      </c>
      <c r="G5279" s="106"/>
      <c r="H5279" s="76" t="s">
        <v>1</v>
      </c>
      <c r="I5279" s="105"/>
      <c r="K5279" s="140" t="str">
        <f t="shared" si="249"/>
        <v>社政業務-社會福利-推行老人福利-獎補助費-對國內團體之捐助</v>
      </c>
      <c r="L5279" s="140" t="str">
        <f t="shared" si="250"/>
        <v>建立社區照顧關懷據點並設置巷弄長照站</v>
      </c>
      <c r="M5279" s="40" t="str">
        <f t="shared" si="251"/>
        <v>臺中市西屯區何明社區發展協會</v>
      </c>
    </row>
    <row r="5280" spans="1:13" ht="56.25">
      <c r="A5280" s="102" t="s">
        <v>4075</v>
      </c>
      <c r="B5280" s="102" t="s">
        <v>4084</v>
      </c>
      <c r="C5280" s="102" t="s">
        <v>1242</v>
      </c>
      <c r="D5280" s="102" t="s">
        <v>2795</v>
      </c>
      <c r="E5280" s="103">
        <v>36</v>
      </c>
      <c r="F5280" s="104" t="s">
        <v>44</v>
      </c>
      <c r="G5280" s="106"/>
      <c r="H5280" s="76" t="s">
        <v>1</v>
      </c>
      <c r="I5280" s="105"/>
      <c r="K5280" s="140" t="str">
        <f t="shared" si="249"/>
        <v>社政業務-社會福利-推行老人福利-獎補助費-對國內團體之捐助</v>
      </c>
      <c r="L5280" s="140" t="str">
        <f t="shared" si="250"/>
        <v>建立社區照顧關懷據點並設置巷弄長照站</v>
      </c>
      <c r="M5280" s="40" t="str">
        <f t="shared" si="251"/>
        <v>臺中市龍井區新東社區發展協會</v>
      </c>
    </row>
    <row r="5281" spans="1:13" ht="56.25">
      <c r="A5281" s="102" t="s">
        <v>4075</v>
      </c>
      <c r="B5281" s="102" t="s">
        <v>4084</v>
      </c>
      <c r="C5281" s="102" t="s">
        <v>1234</v>
      </c>
      <c r="D5281" s="102" t="s">
        <v>2795</v>
      </c>
      <c r="E5281" s="103">
        <v>323</v>
      </c>
      <c r="F5281" s="104" t="s">
        <v>44</v>
      </c>
      <c r="G5281" s="106"/>
      <c r="H5281" s="76" t="s">
        <v>1</v>
      </c>
      <c r="I5281" s="105"/>
      <c r="K5281" s="140" t="str">
        <f t="shared" si="249"/>
        <v>社政業務-社會福利-推行老人福利-獎補助費-對國內團體之捐助</v>
      </c>
      <c r="L5281" s="140" t="str">
        <f t="shared" si="250"/>
        <v>建立社區照顧關懷據點並設置巷弄長照站</v>
      </c>
      <c r="M5281" s="40" t="str">
        <f t="shared" si="251"/>
        <v>臺中市龍井區龍東社區發展協會</v>
      </c>
    </row>
    <row r="5282" spans="1:13" ht="56.25">
      <c r="A5282" s="102" t="s">
        <v>4075</v>
      </c>
      <c r="B5282" s="102" t="s">
        <v>4084</v>
      </c>
      <c r="C5282" s="102" t="s">
        <v>1234</v>
      </c>
      <c r="D5282" s="102" t="s">
        <v>2795</v>
      </c>
      <c r="E5282" s="103">
        <v>36</v>
      </c>
      <c r="F5282" s="104" t="s">
        <v>44</v>
      </c>
      <c r="G5282" s="106"/>
      <c r="H5282" s="76" t="s">
        <v>1</v>
      </c>
      <c r="I5282" s="105"/>
      <c r="K5282" s="140" t="str">
        <f t="shared" si="249"/>
        <v>社政業務-社會福利-推行老人福利-獎補助費-對國內團體之捐助</v>
      </c>
      <c r="L5282" s="140" t="str">
        <f t="shared" si="250"/>
        <v>建立社區照顧關懷據點並設置巷弄長照站</v>
      </c>
      <c r="M5282" s="40" t="str">
        <f t="shared" si="251"/>
        <v>臺中市龍井區龍東社區發展協會</v>
      </c>
    </row>
    <row r="5283" spans="1:13" ht="56.25">
      <c r="A5283" s="102" t="s">
        <v>4075</v>
      </c>
      <c r="B5283" s="102" t="s">
        <v>4084</v>
      </c>
      <c r="C5283" s="102" t="s">
        <v>3046</v>
      </c>
      <c r="D5283" s="102" t="s">
        <v>2795</v>
      </c>
      <c r="E5283" s="103">
        <v>36</v>
      </c>
      <c r="F5283" s="104" t="s">
        <v>44</v>
      </c>
      <c r="G5283" s="106"/>
      <c r="H5283" s="76" t="s">
        <v>1</v>
      </c>
      <c r="I5283" s="105"/>
      <c r="K5283" s="140" t="str">
        <f t="shared" si="249"/>
        <v>社政業務-社會福利-推行老人福利-獎補助費-對國內團體之捐助</v>
      </c>
      <c r="L5283" s="140" t="str">
        <f t="shared" si="250"/>
        <v>建立社區照顧關懷據點並設置巷弄長照站</v>
      </c>
      <c r="M5283" s="40" t="str">
        <f t="shared" si="251"/>
        <v>台中市西屯區福瑞社區發展協會</v>
      </c>
    </row>
    <row r="5284" spans="1:13" ht="56.25">
      <c r="A5284" s="102" t="s">
        <v>4075</v>
      </c>
      <c r="B5284" s="102" t="s">
        <v>4084</v>
      </c>
      <c r="C5284" s="102" t="s">
        <v>3599</v>
      </c>
      <c r="D5284" s="102" t="s">
        <v>2795</v>
      </c>
      <c r="E5284" s="103">
        <v>726</v>
      </c>
      <c r="F5284" s="104" t="s">
        <v>44</v>
      </c>
      <c r="G5284" s="106"/>
      <c r="H5284" s="76" t="s">
        <v>1</v>
      </c>
      <c r="I5284" s="105"/>
      <c r="K5284" s="140" t="str">
        <f t="shared" si="249"/>
        <v>社政業務-社會福利-推行老人福利-獎補助費-對國內團體之捐助</v>
      </c>
      <c r="L5284" s="140" t="str">
        <f t="shared" si="250"/>
        <v>建立社區照顧關懷據點並設置巷弄長照站</v>
      </c>
      <c r="M5284" s="40" t="str">
        <f t="shared" si="251"/>
        <v>財團法人中華民國佛教慈濟慈善事業基金會</v>
      </c>
    </row>
    <row r="5285" spans="1:13" ht="56.25">
      <c r="A5285" s="102" t="s">
        <v>4075</v>
      </c>
      <c r="B5285" s="102" t="s">
        <v>4095</v>
      </c>
      <c r="C5285" s="102" t="s">
        <v>3688</v>
      </c>
      <c r="D5285" s="102" t="s">
        <v>2795</v>
      </c>
      <c r="E5285" s="65">
        <v>12</v>
      </c>
      <c r="F5285" s="104" t="s">
        <v>44</v>
      </c>
      <c r="G5285" s="106"/>
      <c r="H5285" s="76" t="s">
        <v>1</v>
      </c>
      <c r="I5285" s="105"/>
      <c r="K5285" s="140" t="str">
        <f t="shared" si="249"/>
        <v>社政業務-社會福利-推行老人福利-獎補助費-對國內團體之捐助</v>
      </c>
      <c r="L5285" s="140" t="str">
        <f t="shared" si="250"/>
        <v>建立社區照顧關懷據點之充實設施設備-經常門</v>
      </c>
      <c r="M5285" s="40" t="str">
        <f t="shared" si="251"/>
        <v>社團法人臺中市紅十字會</v>
      </c>
    </row>
    <row r="5286" spans="1:13" ht="56.25">
      <c r="A5286" s="102" t="s">
        <v>4075</v>
      </c>
      <c r="B5286" s="102" t="s">
        <v>4084</v>
      </c>
      <c r="C5286" s="102" t="s">
        <v>3125</v>
      </c>
      <c r="D5286" s="102" t="s">
        <v>2795</v>
      </c>
      <c r="E5286" s="103">
        <v>36</v>
      </c>
      <c r="F5286" s="104" t="s">
        <v>44</v>
      </c>
      <c r="G5286" s="106"/>
      <c r="H5286" s="76" t="s">
        <v>1</v>
      </c>
      <c r="I5286" s="105"/>
      <c r="K5286" s="140" t="str">
        <f t="shared" si="249"/>
        <v>社政業務-社會福利-推行老人福利-獎補助費-對國內團體之捐助</v>
      </c>
      <c r="L5286" s="140" t="str">
        <f t="shared" si="250"/>
        <v>建立社區照顧關懷據點並設置巷弄長照站</v>
      </c>
      <c r="M5286" s="40" t="str">
        <f t="shared" si="251"/>
        <v>臺中市幸福關懷發展協會</v>
      </c>
    </row>
    <row r="5287" spans="1:13" ht="56.25">
      <c r="A5287" s="102" t="s">
        <v>4075</v>
      </c>
      <c r="B5287" s="102" t="s">
        <v>4084</v>
      </c>
      <c r="C5287" s="102" t="s">
        <v>3671</v>
      </c>
      <c r="D5287" s="102" t="s">
        <v>2795</v>
      </c>
      <c r="E5287" s="103">
        <v>36</v>
      </c>
      <c r="F5287" s="104" t="s">
        <v>44</v>
      </c>
      <c r="G5287" s="106"/>
      <c r="H5287" s="76" t="s">
        <v>1</v>
      </c>
      <c r="I5287" s="105"/>
      <c r="K5287" s="140" t="str">
        <f t="shared" si="249"/>
        <v>社政業務-社會福利-推行老人福利-獎補助費-對國內團體之捐助</v>
      </c>
      <c r="L5287" s="140" t="str">
        <f t="shared" si="250"/>
        <v>建立社區照顧關懷據點並設置巷弄長照站</v>
      </c>
      <c r="M5287" s="40" t="str">
        <f t="shared" si="251"/>
        <v>臺中市潭仔墘社區文化協會</v>
      </c>
    </row>
    <row r="5288" spans="1:13" ht="56.25">
      <c r="A5288" s="102" t="s">
        <v>4075</v>
      </c>
      <c r="B5288" s="102" t="s">
        <v>4084</v>
      </c>
      <c r="C5288" s="102" t="s">
        <v>3230</v>
      </c>
      <c r="D5288" s="102" t="s">
        <v>2795</v>
      </c>
      <c r="E5288" s="103">
        <v>36</v>
      </c>
      <c r="F5288" s="104" t="s">
        <v>44</v>
      </c>
      <c r="G5288" s="106"/>
      <c r="H5288" s="76" t="s">
        <v>1</v>
      </c>
      <c r="I5288" s="105"/>
      <c r="K5288" s="140" t="str">
        <f t="shared" si="249"/>
        <v>社政業務-社會福利-推行老人福利-獎補助費-對國內團體之捐助</v>
      </c>
      <c r="L5288" s="140" t="str">
        <f t="shared" si="250"/>
        <v>建立社區照顧關懷據點並設置巷弄長照站</v>
      </c>
      <c r="M5288" s="40" t="str">
        <f t="shared" si="251"/>
        <v>臺中市潭子區大豐社區發展協會</v>
      </c>
    </row>
    <row r="5289" spans="1:13" ht="75">
      <c r="A5289" s="102" t="s">
        <v>4075</v>
      </c>
      <c r="B5289" s="102" t="s">
        <v>4292</v>
      </c>
      <c r="C5289" s="102" t="s">
        <v>2853</v>
      </c>
      <c r="D5289" s="102" t="s">
        <v>2795</v>
      </c>
      <c r="E5289" s="103">
        <v>29</v>
      </c>
      <c r="F5289" s="104" t="s">
        <v>44</v>
      </c>
      <c r="G5289" s="106"/>
      <c r="H5289" s="76" t="s">
        <v>1</v>
      </c>
      <c r="I5289" s="105"/>
      <c r="K5289" s="140" t="str">
        <f t="shared" si="249"/>
        <v>社政業務-社會福利-推行老人福利-獎補助費-對國內團體之捐助</v>
      </c>
      <c r="L5289" s="140" t="str">
        <f t="shared" si="250"/>
        <v>社區照顧關懷據點整合性補助計畫之充實廚房設備費用-資本門</v>
      </c>
      <c r="M5289" s="40" t="str">
        <f t="shared" si="251"/>
        <v>臺中市港尾社區長青協會</v>
      </c>
    </row>
    <row r="5290" spans="1:13" ht="93.75">
      <c r="A5290" s="102" t="s">
        <v>4075</v>
      </c>
      <c r="B5290" s="102" t="s">
        <v>4087</v>
      </c>
      <c r="C5290" s="102" t="s">
        <v>3141</v>
      </c>
      <c r="D5290" s="102" t="s">
        <v>2795</v>
      </c>
      <c r="E5290" s="103">
        <v>108</v>
      </c>
      <c r="F5290" s="104" t="s">
        <v>44</v>
      </c>
      <c r="G5290" s="106"/>
      <c r="H5290" s="76" t="s">
        <v>1</v>
      </c>
      <c r="I5290" s="105"/>
      <c r="K5290" s="140" t="str">
        <f t="shared" si="249"/>
        <v>社政業務-社會福利-推行老人福利-獎補助費-對國內團體之捐助</v>
      </c>
      <c r="L5290" s="140" t="str">
        <f t="shared" si="250"/>
        <v>建立社區照顧關懷據點並設置巷弄長照站之「預防及延緩失能照護計畫費用」</v>
      </c>
      <c r="M5290" s="40" t="str">
        <f t="shared" si="251"/>
        <v>財團法人福智慈善基金會</v>
      </c>
    </row>
    <row r="5291" spans="1:13" ht="56.25">
      <c r="A5291" s="102" t="s">
        <v>4075</v>
      </c>
      <c r="B5291" s="102" t="s">
        <v>4293</v>
      </c>
      <c r="C5291" s="102" t="s">
        <v>3628</v>
      </c>
      <c r="D5291" s="102" t="s">
        <v>2795</v>
      </c>
      <c r="E5291" s="103">
        <v>65</v>
      </c>
      <c r="F5291" s="104" t="s">
        <v>44</v>
      </c>
      <c r="G5291" s="106"/>
      <c r="H5291" s="76" t="s">
        <v>1</v>
      </c>
      <c r="I5291" s="105"/>
      <c r="K5291" s="140" t="str">
        <f t="shared" si="249"/>
        <v>社政業務-社會福利-推行老人福利-獎補助費-對國內團體之捐助</v>
      </c>
      <c r="L5291" s="140" t="str">
        <f t="shared" si="250"/>
        <v>建立社區照顧關懷據點之充實設施設備費用-資本門</v>
      </c>
      <c r="M5291" s="40" t="str">
        <f t="shared" si="251"/>
        <v>社團法人中華起初全人教育關懷協會</v>
      </c>
    </row>
    <row r="5292" spans="1:13" ht="56.25">
      <c r="A5292" s="102" t="s">
        <v>4075</v>
      </c>
      <c r="B5292" s="102" t="s">
        <v>4084</v>
      </c>
      <c r="C5292" s="102" t="s">
        <v>1124</v>
      </c>
      <c r="D5292" s="102" t="s">
        <v>2795</v>
      </c>
      <c r="E5292" s="103">
        <v>323</v>
      </c>
      <c r="F5292" s="104" t="s">
        <v>44</v>
      </c>
      <c r="G5292" s="106"/>
      <c r="H5292" s="76" t="s">
        <v>1</v>
      </c>
      <c r="I5292" s="105"/>
      <c r="K5292" s="140" t="str">
        <f t="shared" si="249"/>
        <v>社政業務-社會福利-推行老人福利-獎補助費-對國內團體之捐助</v>
      </c>
      <c r="L5292" s="140" t="str">
        <f t="shared" si="250"/>
        <v>建立社區照顧關懷據點並設置巷弄長照站</v>
      </c>
      <c r="M5292" s="40" t="str">
        <f t="shared" si="251"/>
        <v>臺中市龍井區山腳社區發展協會</v>
      </c>
    </row>
    <row r="5293" spans="1:13" ht="75">
      <c r="A5293" s="102" t="s">
        <v>4075</v>
      </c>
      <c r="B5293" s="102" t="s">
        <v>4294</v>
      </c>
      <c r="C5293" s="102" t="s">
        <v>4248</v>
      </c>
      <c r="D5293" s="102" t="s">
        <v>2795</v>
      </c>
      <c r="E5293" s="103">
        <v>28</v>
      </c>
      <c r="F5293" s="104" t="s">
        <v>44</v>
      </c>
      <c r="G5293" s="106"/>
      <c r="H5293" s="76" t="s">
        <v>1</v>
      </c>
      <c r="I5293" s="105"/>
      <c r="K5293" s="140" t="str">
        <f t="shared" si="249"/>
        <v>社政業務-社會福利-推行老人福利-獎補助費-對國內團體之捐助</v>
      </c>
      <c r="L5293" s="140" t="str">
        <f t="shared" si="250"/>
        <v>建立社區照顧關懷據點並設置巷弄長照站之充實廚房設施設備-資本門</v>
      </c>
      <c r="M5293" s="40" t="str">
        <f t="shared" si="251"/>
        <v>臺中市草湖長青關懷協會</v>
      </c>
    </row>
    <row r="5294" spans="1:13" ht="75">
      <c r="A5294" s="102" t="s">
        <v>4075</v>
      </c>
      <c r="B5294" s="102" t="s">
        <v>4145</v>
      </c>
      <c r="C5294" s="102" t="s">
        <v>4248</v>
      </c>
      <c r="D5294" s="102" t="s">
        <v>2795</v>
      </c>
      <c r="E5294" s="103">
        <v>35</v>
      </c>
      <c r="F5294" s="104" t="s">
        <v>44</v>
      </c>
      <c r="G5294" s="106"/>
      <c r="H5294" s="76" t="s">
        <v>1</v>
      </c>
      <c r="I5294" s="105"/>
      <c r="K5294" s="140" t="str">
        <f t="shared" si="249"/>
        <v>社政業務-社會福利-推行老人福利-獎補助費-對國內團體之捐助</v>
      </c>
      <c r="L5294" s="140" t="str">
        <f t="shared" si="250"/>
        <v>建立社區照顧關懷據點並設置巷弄長照站之充實設施設備-資本門</v>
      </c>
      <c r="M5294" s="40" t="str">
        <f t="shared" si="251"/>
        <v>臺中市草湖長青關懷協會</v>
      </c>
    </row>
    <row r="5295" spans="1:13" ht="75">
      <c r="A5295" s="102" t="s">
        <v>4075</v>
      </c>
      <c r="B5295" s="102" t="s">
        <v>4147</v>
      </c>
      <c r="C5295" s="102" t="s">
        <v>4248</v>
      </c>
      <c r="D5295" s="102" t="s">
        <v>2795</v>
      </c>
      <c r="E5295" s="103">
        <v>12</v>
      </c>
      <c r="F5295" s="104" t="s">
        <v>44</v>
      </c>
      <c r="G5295" s="106"/>
      <c r="H5295" s="76" t="s">
        <v>1</v>
      </c>
      <c r="I5295" s="105"/>
      <c r="K5295" s="140" t="str">
        <f t="shared" si="249"/>
        <v>社政業務-社會福利-推行老人福利-獎補助費-對國內團體之捐助</v>
      </c>
      <c r="L5295" s="140" t="str">
        <f t="shared" si="250"/>
        <v>建立社區照顧關懷據點並設置巷弄長照站之充實設施設備-經常門</v>
      </c>
      <c r="M5295" s="40" t="str">
        <f t="shared" si="251"/>
        <v>臺中市草湖長青關懷協會</v>
      </c>
    </row>
    <row r="5296" spans="1:13" ht="56.25">
      <c r="A5296" s="102" t="s">
        <v>4075</v>
      </c>
      <c r="B5296" s="102" t="s">
        <v>4084</v>
      </c>
      <c r="C5296" s="102" t="s">
        <v>3715</v>
      </c>
      <c r="D5296" s="102" t="s">
        <v>2795</v>
      </c>
      <c r="E5296" s="103">
        <v>323</v>
      </c>
      <c r="F5296" s="104" t="s">
        <v>44</v>
      </c>
      <c r="G5296" s="106"/>
      <c r="H5296" s="76" t="s">
        <v>1</v>
      </c>
      <c r="I5296" s="105"/>
      <c r="K5296" s="140" t="str">
        <f t="shared" si="249"/>
        <v>社政業務-社會福利-推行老人福利-獎補助費-對國內團體之捐助</v>
      </c>
      <c r="L5296" s="140" t="str">
        <f t="shared" si="250"/>
        <v>建立社區照顧關懷據點並設置巷弄長照站</v>
      </c>
      <c r="M5296" s="40" t="str">
        <f t="shared" si="251"/>
        <v>臺中市新社區馬力埔社區發展協會</v>
      </c>
    </row>
    <row r="5297" spans="1:13" ht="56.25">
      <c r="A5297" s="102" t="s">
        <v>4075</v>
      </c>
      <c r="B5297" s="102" t="s">
        <v>4090</v>
      </c>
      <c r="C5297" s="102" t="s">
        <v>3147</v>
      </c>
      <c r="D5297" s="102" t="s">
        <v>2795</v>
      </c>
      <c r="E5297" s="103">
        <v>224</v>
      </c>
      <c r="F5297" s="104" t="s">
        <v>44</v>
      </c>
      <c r="G5297" s="106"/>
      <c r="H5297" s="76" t="s">
        <v>1</v>
      </c>
      <c r="I5297" s="105"/>
      <c r="K5297" s="140" t="str">
        <f t="shared" si="249"/>
        <v>社政業務-社會福利-推行老人福利-獎補助費-對國內團體之捐助</v>
      </c>
      <c r="L5297" s="140" t="str">
        <f t="shared" si="250"/>
        <v>建立社區照顧關懷據點</v>
      </c>
      <c r="M5297" s="40" t="str">
        <f t="shared" si="251"/>
        <v>臺中市潭子區新田社區發展協會</v>
      </c>
    </row>
    <row r="5298" spans="1:13" ht="56.25">
      <c r="A5298" s="102" t="s">
        <v>4075</v>
      </c>
      <c r="B5298" s="102" t="s">
        <v>4084</v>
      </c>
      <c r="C5298" s="102" t="s">
        <v>498</v>
      </c>
      <c r="D5298" s="102" t="s">
        <v>2795</v>
      </c>
      <c r="E5298" s="103">
        <v>323</v>
      </c>
      <c r="F5298" s="104" t="s">
        <v>44</v>
      </c>
      <c r="G5298" s="106"/>
      <c r="H5298" s="76" t="s">
        <v>1</v>
      </c>
      <c r="I5298" s="105"/>
      <c r="K5298" s="140" t="str">
        <f t="shared" si="249"/>
        <v>社政業務-社會福利-推行老人福利-獎補助費-對國內團體之捐助</v>
      </c>
      <c r="L5298" s="140" t="str">
        <f t="shared" si="250"/>
        <v>建立社區照顧關懷據點並設置巷弄長照站</v>
      </c>
      <c r="M5298" s="40" t="str">
        <f t="shared" si="251"/>
        <v>臺中市清水區田寮社區發展協會</v>
      </c>
    </row>
    <row r="5299" spans="1:13" ht="56.25">
      <c r="A5299" s="102" t="s">
        <v>4075</v>
      </c>
      <c r="B5299" s="102" t="s">
        <v>4084</v>
      </c>
      <c r="C5299" s="102" t="s">
        <v>4282</v>
      </c>
      <c r="D5299" s="102" t="s">
        <v>2795</v>
      </c>
      <c r="E5299" s="103">
        <v>323</v>
      </c>
      <c r="F5299" s="104" t="s">
        <v>44</v>
      </c>
      <c r="G5299" s="106"/>
      <c r="H5299" s="76" t="s">
        <v>1</v>
      </c>
      <c r="I5299" s="105"/>
      <c r="K5299" s="140" t="str">
        <f t="shared" si="249"/>
        <v>社政業務-社會福利-推行老人福利-獎補助費-對國內團體之捐助</v>
      </c>
      <c r="L5299" s="140" t="str">
        <f t="shared" si="250"/>
        <v>建立社區照顧關懷據點並設置巷弄長照站</v>
      </c>
      <c r="M5299" s="40" t="str">
        <f t="shared" si="251"/>
        <v>臺中市西區忠誠社區發展協會</v>
      </c>
    </row>
    <row r="5300" spans="1:13" ht="56.25">
      <c r="A5300" s="102" t="s">
        <v>4075</v>
      </c>
      <c r="B5300" s="102" t="s">
        <v>4084</v>
      </c>
      <c r="C5300" s="102" t="s">
        <v>1136</v>
      </c>
      <c r="D5300" s="102" t="s">
        <v>2795</v>
      </c>
      <c r="E5300" s="103">
        <v>323</v>
      </c>
      <c r="F5300" s="104" t="s">
        <v>44</v>
      </c>
      <c r="G5300" s="106"/>
      <c r="H5300" s="76" t="s">
        <v>1</v>
      </c>
      <c r="I5300" s="105"/>
      <c r="K5300" s="140" t="str">
        <f t="shared" si="249"/>
        <v>社政業務-社會福利-推行老人福利-獎補助費-對國內團體之捐助</v>
      </c>
      <c r="L5300" s="140" t="str">
        <f t="shared" si="250"/>
        <v>建立社區照顧關懷據點並設置巷弄長照站</v>
      </c>
      <c r="M5300" s="40" t="str">
        <f t="shared" si="251"/>
        <v>台中市龍龍社區關懷協會</v>
      </c>
    </row>
    <row r="5301" spans="1:13" ht="56.25">
      <c r="A5301" s="102" t="s">
        <v>4075</v>
      </c>
      <c r="B5301" s="102" t="s">
        <v>4090</v>
      </c>
      <c r="C5301" s="102" t="s">
        <v>4295</v>
      </c>
      <c r="D5301" s="102" t="s">
        <v>2795</v>
      </c>
      <c r="E5301" s="103">
        <v>224</v>
      </c>
      <c r="F5301" s="104" t="s">
        <v>44</v>
      </c>
      <c r="G5301" s="106"/>
      <c r="H5301" s="76" t="s">
        <v>1</v>
      </c>
      <c r="I5301" s="105"/>
      <c r="K5301" s="140" t="str">
        <f t="shared" si="249"/>
        <v>社政業務-社會福利-推行老人福利-獎補助費-對國內團體之捐助</v>
      </c>
      <c r="L5301" s="140" t="str">
        <f t="shared" si="250"/>
        <v>建立社區照顧關懷據點</v>
      </c>
      <c r="M5301" s="40" t="str">
        <f t="shared" si="251"/>
        <v>臺中市東海愛鄰社區服務協會</v>
      </c>
    </row>
    <row r="5302" spans="1:13" ht="56.25">
      <c r="A5302" s="102" t="s">
        <v>4075</v>
      </c>
      <c r="B5302" s="102" t="s">
        <v>4090</v>
      </c>
      <c r="C5302" s="102" t="s">
        <v>3586</v>
      </c>
      <c r="D5302" s="102" t="s">
        <v>2795</v>
      </c>
      <c r="E5302" s="103">
        <v>224</v>
      </c>
      <c r="F5302" s="104" t="s">
        <v>44</v>
      </c>
      <c r="G5302" s="106"/>
      <c r="H5302" s="76" t="s">
        <v>1</v>
      </c>
      <c r="I5302" s="105"/>
      <c r="K5302" s="140" t="str">
        <f t="shared" si="249"/>
        <v>社政業務-社會福利-推行老人福利-獎補助費-對國內團體之捐助</v>
      </c>
      <c r="L5302" s="140" t="str">
        <f t="shared" si="250"/>
        <v>建立社區照顧關懷據點</v>
      </c>
      <c r="M5302" s="40" t="str">
        <f t="shared" si="251"/>
        <v>社團法人台中市厝邊關懷協會</v>
      </c>
    </row>
    <row r="5303" spans="1:13" ht="56.25">
      <c r="A5303" s="102" t="s">
        <v>4075</v>
      </c>
      <c r="B5303" s="102" t="s">
        <v>4084</v>
      </c>
      <c r="C5303" s="102" t="s">
        <v>1145</v>
      </c>
      <c r="D5303" s="102" t="s">
        <v>2795</v>
      </c>
      <c r="E5303" s="103">
        <v>708</v>
      </c>
      <c r="F5303" s="104" t="s">
        <v>44</v>
      </c>
      <c r="G5303" s="106"/>
      <c r="H5303" s="76" t="s">
        <v>1</v>
      </c>
      <c r="I5303" s="105"/>
      <c r="K5303" s="140" t="str">
        <f t="shared" si="249"/>
        <v>社政業務-社會福利-推行老人福利-獎補助費-對國內團體之捐助</v>
      </c>
      <c r="L5303" s="140" t="str">
        <f t="shared" si="250"/>
        <v>建立社區照顧關懷據點並設置巷弄長照站</v>
      </c>
      <c r="M5303" s="40" t="str">
        <f t="shared" si="251"/>
        <v>臺中市龍井區東海社區發展協會</v>
      </c>
    </row>
    <row r="5304" spans="1:13" ht="56.25">
      <c r="A5304" s="102" t="s">
        <v>4075</v>
      </c>
      <c r="B5304" s="102" t="s">
        <v>4084</v>
      </c>
      <c r="C5304" s="102" t="s">
        <v>369</v>
      </c>
      <c r="D5304" s="102" t="s">
        <v>2795</v>
      </c>
      <c r="E5304" s="103">
        <v>323</v>
      </c>
      <c r="F5304" s="104" t="s">
        <v>44</v>
      </c>
      <c r="G5304" s="106"/>
      <c r="H5304" s="76" t="s">
        <v>1</v>
      </c>
      <c r="I5304" s="105"/>
      <c r="K5304" s="140" t="str">
        <f t="shared" si="249"/>
        <v>社政業務-社會福利-推行老人福利-獎補助費-對國內團體之捐助</v>
      </c>
      <c r="L5304" s="140" t="str">
        <f t="shared" si="250"/>
        <v>建立社區照顧關懷據點並設置巷弄長照站</v>
      </c>
      <c r="M5304" s="40" t="str">
        <f t="shared" si="251"/>
        <v>臺中市石岡區金星社區發展協會</v>
      </c>
    </row>
    <row r="5305" spans="1:13" ht="56.25">
      <c r="A5305" s="102" t="s">
        <v>4075</v>
      </c>
      <c r="B5305" s="102" t="s">
        <v>4090</v>
      </c>
      <c r="C5305" s="102" t="s">
        <v>4296</v>
      </c>
      <c r="D5305" s="102" t="s">
        <v>2795</v>
      </c>
      <c r="E5305" s="103">
        <v>224</v>
      </c>
      <c r="F5305" s="104" t="s">
        <v>44</v>
      </c>
      <c r="G5305" s="106"/>
      <c r="H5305" s="76" t="s">
        <v>1</v>
      </c>
      <c r="I5305" s="105"/>
      <c r="K5305" s="140" t="str">
        <f t="shared" si="249"/>
        <v>社政業務-社會福利-推行老人福利-獎補助費-對國內團體之捐助</v>
      </c>
      <c r="L5305" s="140" t="str">
        <f t="shared" si="250"/>
        <v>建立社區照顧關懷據點</v>
      </c>
      <c r="M5305" s="40" t="str">
        <f t="shared" si="251"/>
        <v>台中市南屯區永定社區發展協會</v>
      </c>
    </row>
    <row r="5306" spans="1:13" ht="56.25">
      <c r="A5306" s="102" t="s">
        <v>4075</v>
      </c>
      <c r="B5306" s="102" t="s">
        <v>4090</v>
      </c>
      <c r="C5306" s="102" t="s">
        <v>4297</v>
      </c>
      <c r="D5306" s="102" t="s">
        <v>2795</v>
      </c>
      <c r="E5306" s="103">
        <v>224</v>
      </c>
      <c r="F5306" s="104" t="s">
        <v>44</v>
      </c>
      <c r="G5306" s="106"/>
      <c r="H5306" s="76" t="s">
        <v>1</v>
      </c>
      <c r="I5306" s="105"/>
      <c r="K5306" s="140" t="str">
        <f t="shared" si="249"/>
        <v>社政業務-社會福利-推行老人福利-獎補助費-對國內團體之捐助</v>
      </c>
      <c r="L5306" s="140" t="str">
        <f t="shared" si="250"/>
        <v>建立社區照顧關懷據點</v>
      </c>
      <c r="M5306" s="40" t="str">
        <f t="shared" si="251"/>
        <v>臺中市菘苑樂齡發展促進協會</v>
      </c>
    </row>
    <row r="5307" spans="1:13" ht="56.25">
      <c r="A5307" s="102" t="s">
        <v>4075</v>
      </c>
      <c r="B5307" s="102" t="s">
        <v>4084</v>
      </c>
      <c r="C5307" s="102" t="s">
        <v>3683</v>
      </c>
      <c r="D5307" s="102" t="s">
        <v>2795</v>
      </c>
      <c r="E5307" s="103">
        <v>323</v>
      </c>
      <c r="F5307" s="104" t="s">
        <v>44</v>
      </c>
      <c r="G5307" s="106"/>
      <c r="H5307" s="76" t="s">
        <v>1</v>
      </c>
      <c r="I5307" s="105"/>
      <c r="K5307" s="140" t="str">
        <f t="shared" si="249"/>
        <v>社政業務-社會福利-推行老人福利-獎補助費-對國內團體之捐助</v>
      </c>
      <c r="L5307" s="140" t="str">
        <f t="shared" si="250"/>
        <v>建立社區照顧關懷據點並設置巷弄長照站</v>
      </c>
      <c r="M5307" s="40" t="str">
        <f t="shared" si="251"/>
        <v>社團法人臺中市豐富幸福社區關懷協會</v>
      </c>
    </row>
    <row r="5308" spans="1:13" ht="56.25">
      <c r="A5308" s="102" t="s">
        <v>4075</v>
      </c>
      <c r="B5308" s="102" t="s">
        <v>4084</v>
      </c>
      <c r="C5308" s="102" t="s">
        <v>4092</v>
      </c>
      <c r="D5308" s="102" t="s">
        <v>2795</v>
      </c>
      <c r="E5308" s="103">
        <v>323</v>
      </c>
      <c r="F5308" s="104" t="s">
        <v>44</v>
      </c>
      <c r="G5308" s="106"/>
      <c r="H5308" s="76" t="s">
        <v>1</v>
      </c>
      <c r="I5308" s="105"/>
      <c r="K5308" s="140" t="str">
        <f t="shared" si="249"/>
        <v>社政業務-社會福利-推行老人福利-獎補助費-對國內團體之捐助</v>
      </c>
      <c r="L5308" s="140" t="str">
        <f t="shared" si="250"/>
        <v>建立社區照顧關懷據點並設置巷弄長照站</v>
      </c>
      <c r="M5308" s="40" t="str">
        <f t="shared" si="251"/>
        <v>臺中市南屯區三和社區發展協會</v>
      </c>
    </row>
    <row r="5309" spans="1:13" ht="56.25">
      <c r="A5309" s="102" t="s">
        <v>4075</v>
      </c>
      <c r="B5309" s="102" t="s">
        <v>4084</v>
      </c>
      <c r="C5309" s="102" t="s">
        <v>3289</v>
      </c>
      <c r="D5309" s="102" t="s">
        <v>2795</v>
      </c>
      <c r="E5309" s="103">
        <v>708</v>
      </c>
      <c r="F5309" s="104" t="s">
        <v>44</v>
      </c>
      <c r="G5309" s="106"/>
      <c r="H5309" s="76" t="s">
        <v>1</v>
      </c>
      <c r="I5309" s="105"/>
      <c r="K5309" s="140" t="str">
        <f t="shared" si="249"/>
        <v>社政業務-社會福利-推行老人福利-獎補助費-對國內團體之捐助</v>
      </c>
      <c r="L5309" s="140" t="str">
        <f t="shared" si="250"/>
        <v>建立社區照顧關懷據點並設置巷弄長照站</v>
      </c>
      <c r="M5309" s="40" t="str">
        <f t="shared" si="251"/>
        <v>社團法人臺中市大恆樂齡協會</v>
      </c>
    </row>
    <row r="5310" spans="1:13" ht="56.25">
      <c r="A5310" s="102" t="s">
        <v>4075</v>
      </c>
      <c r="B5310" s="102" t="s">
        <v>4084</v>
      </c>
      <c r="C5310" s="102" t="s">
        <v>3224</v>
      </c>
      <c r="D5310" s="102" t="s">
        <v>2795</v>
      </c>
      <c r="E5310" s="103">
        <v>611</v>
      </c>
      <c r="F5310" s="104" t="s">
        <v>44</v>
      </c>
      <c r="G5310" s="106"/>
      <c r="H5310" s="76" t="s">
        <v>1</v>
      </c>
      <c r="I5310" s="105"/>
      <c r="K5310" s="140" t="str">
        <f t="shared" si="249"/>
        <v>社政業務-社會福利-推行老人福利-獎補助費-對國內團體之捐助</v>
      </c>
      <c r="L5310" s="140" t="str">
        <f t="shared" si="250"/>
        <v>建立社區照顧關懷據點並設置巷弄長照站</v>
      </c>
      <c r="M5310" s="40" t="str">
        <f t="shared" si="251"/>
        <v>臺中市沙鹿區興安社區發展協會</v>
      </c>
    </row>
    <row r="5311" spans="1:13" ht="56.25">
      <c r="A5311" s="102" t="s">
        <v>4075</v>
      </c>
      <c r="B5311" s="102" t="s">
        <v>4084</v>
      </c>
      <c r="C5311" s="102" t="s">
        <v>4109</v>
      </c>
      <c r="D5311" s="102" t="s">
        <v>2795</v>
      </c>
      <c r="E5311" s="103">
        <v>323</v>
      </c>
      <c r="F5311" s="104" t="s">
        <v>44</v>
      </c>
      <c r="G5311" s="106"/>
      <c r="H5311" s="76" t="s">
        <v>1</v>
      </c>
      <c r="I5311" s="105"/>
      <c r="K5311" s="140" t="str">
        <f t="shared" si="249"/>
        <v>社政業務-社會福利-推行老人福利-獎補助費-對國內團體之捐助</v>
      </c>
      <c r="L5311" s="140" t="str">
        <f t="shared" si="250"/>
        <v>建立社區照顧關懷據點並設置巷弄長照站</v>
      </c>
      <c r="M5311" s="40" t="str">
        <f t="shared" si="251"/>
        <v>臺中市沙鹿區埔子社區發展協會</v>
      </c>
    </row>
    <row r="5312" spans="1:13" ht="56.25">
      <c r="A5312" s="102" t="s">
        <v>4075</v>
      </c>
      <c r="B5312" s="102" t="s">
        <v>4084</v>
      </c>
      <c r="C5312" s="102" t="s">
        <v>3076</v>
      </c>
      <c r="D5312" s="102" t="s">
        <v>2795</v>
      </c>
      <c r="E5312" s="103">
        <v>611</v>
      </c>
      <c r="F5312" s="104" t="s">
        <v>44</v>
      </c>
      <c r="G5312" s="106"/>
      <c r="H5312" s="76" t="s">
        <v>1</v>
      </c>
      <c r="I5312" s="105"/>
      <c r="K5312" s="140" t="str">
        <f t="shared" si="249"/>
        <v>社政業務-社會福利-推行老人福利-獎補助費-對國內團體之捐助</v>
      </c>
      <c r="L5312" s="140" t="str">
        <f t="shared" si="250"/>
        <v>建立社區照顧關懷據點並設置巷弄長照站</v>
      </c>
      <c r="M5312" s="40" t="str">
        <f t="shared" si="251"/>
        <v>社團法人臺中市忘憂草協會</v>
      </c>
    </row>
    <row r="5313" spans="1:13" ht="56.25">
      <c r="A5313" s="102" t="s">
        <v>4075</v>
      </c>
      <c r="B5313" s="102" t="s">
        <v>4084</v>
      </c>
      <c r="C5313" s="102" t="s">
        <v>2453</v>
      </c>
      <c r="D5313" s="102" t="s">
        <v>2795</v>
      </c>
      <c r="E5313" s="103">
        <v>611</v>
      </c>
      <c r="F5313" s="104" t="s">
        <v>44</v>
      </c>
      <c r="G5313" s="106"/>
      <c r="H5313" s="76" t="s">
        <v>1</v>
      </c>
      <c r="I5313" s="105"/>
      <c r="K5313" s="140" t="str">
        <f t="shared" si="249"/>
        <v>社政業務-社會福利-推行老人福利-獎補助費-對國內團體之捐助</v>
      </c>
      <c r="L5313" s="140" t="str">
        <f t="shared" si="250"/>
        <v>建立社區照顧關懷據點並設置巷弄長照站</v>
      </c>
      <c r="M5313" s="40" t="str">
        <f t="shared" si="251"/>
        <v>臺中市太平區車籠埔文化發展協會</v>
      </c>
    </row>
    <row r="5314" spans="1:13" ht="56.25">
      <c r="A5314" s="102" t="s">
        <v>4075</v>
      </c>
      <c r="B5314" s="102" t="s">
        <v>4084</v>
      </c>
      <c r="C5314" s="102" t="s">
        <v>3180</v>
      </c>
      <c r="D5314" s="102" t="s">
        <v>2795</v>
      </c>
      <c r="E5314" s="103">
        <v>611</v>
      </c>
      <c r="F5314" s="104" t="s">
        <v>44</v>
      </c>
      <c r="G5314" s="106"/>
      <c r="H5314" s="76" t="s">
        <v>1</v>
      </c>
      <c r="I5314" s="105"/>
      <c r="K5314" s="140" t="str">
        <f t="shared" si="249"/>
        <v>社政業務-社會福利-推行老人福利-獎補助費-對國內團體之捐助</v>
      </c>
      <c r="L5314" s="140" t="str">
        <f t="shared" si="250"/>
        <v>建立社區照顧關懷據點並設置巷弄長照站</v>
      </c>
      <c r="M5314" s="40" t="str">
        <f t="shared" si="251"/>
        <v>臺中市太平區永成社區發展協會</v>
      </c>
    </row>
    <row r="5315" spans="1:13" ht="56.25">
      <c r="A5315" s="102" t="s">
        <v>4075</v>
      </c>
      <c r="B5315" s="102" t="s">
        <v>4090</v>
      </c>
      <c r="C5315" s="102" t="s">
        <v>3060</v>
      </c>
      <c r="D5315" s="102" t="s">
        <v>2795</v>
      </c>
      <c r="E5315" s="103">
        <v>754</v>
      </c>
      <c r="F5315" s="104" t="s">
        <v>44</v>
      </c>
      <c r="G5315" s="106"/>
      <c r="H5315" s="76" t="s">
        <v>1</v>
      </c>
      <c r="I5315" s="105"/>
      <c r="K5315" s="140" t="str">
        <f t="shared" si="249"/>
        <v>社政業務-社會福利-推行老人福利-獎補助費-對國內團體之捐助</v>
      </c>
      <c r="L5315" s="140" t="str">
        <f t="shared" si="250"/>
        <v>建立社區照顧關懷據點</v>
      </c>
      <c r="M5315" s="40" t="str">
        <f t="shared" si="251"/>
        <v>臺中市神岡區北庄社區發展協會</v>
      </c>
    </row>
    <row r="5316" spans="1:13" ht="56.25">
      <c r="A5316" s="102" t="s">
        <v>4075</v>
      </c>
      <c r="B5316" s="102" t="s">
        <v>4090</v>
      </c>
      <c r="C5316" s="102" t="s">
        <v>4263</v>
      </c>
      <c r="D5316" s="102" t="s">
        <v>2795</v>
      </c>
      <c r="E5316" s="103">
        <v>323</v>
      </c>
      <c r="F5316" s="104" t="s">
        <v>44</v>
      </c>
      <c r="G5316" s="106"/>
      <c r="H5316" s="76" t="s">
        <v>1</v>
      </c>
      <c r="I5316" s="105"/>
      <c r="K5316" s="140" t="str">
        <f t="shared" ref="K5316:K5379" si="252">A5316</f>
        <v>社政業務-社會福利-推行老人福利-獎補助費-對國內團體之捐助</v>
      </c>
      <c r="L5316" s="140" t="str">
        <f t="shared" ref="L5316:L5379" si="253">B5316</f>
        <v>建立社區照顧關懷據點</v>
      </c>
      <c r="M5316" s="40" t="str">
        <f t="shared" ref="M5316:M5379" si="254">C5316</f>
        <v>臺中市神岡區庄前社區發展協會</v>
      </c>
    </row>
    <row r="5317" spans="1:13" ht="56.25">
      <c r="A5317" s="102" t="s">
        <v>4075</v>
      </c>
      <c r="B5317" s="102" t="s">
        <v>4084</v>
      </c>
      <c r="C5317" s="102" t="s">
        <v>3218</v>
      </c>
      <c r="D5317" s="102" t="s">
        <v>2795</v>
      </c>
      <c r="E5317" s="103">
        <v>323</v>
      </c>
      <c r="F5317" s="104" t="s">
        <v>44</v>
      </c>
      <c r="G5317" s="106"/>
      <c r="H5317" s="76" t="s">
        <v>1</v>
      </c>
      <c r="I5317" s="105"/>
      <c r="K5317" s="140" t="str">
        <f t="shared" si="252"/>
        <v>社政業務-社會福利-推行老人福利-獎補助費-對國內團體之捐助</v>
      </c>
      <c r="L5317" s="140" t="str">
        <f t="shared" si="253"/>
        <v>建立社區照顧關懷據點並設置巷弄長照站</v>
      </c>
      <c r="M5317" s="40" t="str">
        <f t="shared" si="254"/>
        <v>社團法人臺中市福康關懷協會</v>
      </c>
    </row>
    <row r="5318" spans="1:13" ht="56.25">
      <c r="A5318" s="102" t="s">
        <v>4075</v>
      </c>
      <c r="B5318" s="102" t="s">
        <v>4084</v>
      </c>
      <c r="C5318" s="102" t="s">
        <v>3226</v>
      </c>
      <c r="D5318" s="102" t="s">
        <v>2795</v>
      </c>
      <c r="E5318" s="103">
        <v>323</v>
      </c>
      <c r="F5318" s="104" t="s">
        <v>44</v>
      </c>
      <c r="G5318" s="106"/>
      <c r="H5318" s="76" t="s">
        <v>1</v>
      </c>
      <c r="I5318" s="105"/>
      <c r="K5318" s="140" t="str">
        <f t="shared" si="252"/>
        <v>社政業務-社會福利-推行老人福利-獎補助費-對國內團體之捐助</v>
      </c>
      <c r="L5318" s="140" t="str">
        <f t="shared" si="253"/>
        <v>建立社區照顧關懷據點並設置巷弄長照站</v>
      </c>
      <c r="M5318" s="40" t="str">
        <f t="shared" si="254"/>
        <v>臺中市后里區墩東社區發展協會</v>
      </c>
    </row>
    <row r="5319" spans="1:13" ht="56.25">
      <c r="A5319" s="102" t="s">
        <v>4075</v>
      </c>
      <c r="B5319" s="102" t="s">
        <v>4084</v>
      </c>
      <c r="C5319" s="102" t="s">
        <v>3236</v>
      </c>
      <c r="D5319" s="102" t="s">
        <v>2795</v>
      </c>
      <c r="E5319" s="103">
        <v>323</v>
      </c>
      <c r="F5319" s="104" t="s">
        <v>44</v>
      </c>
      <c r="G5319" s="106"/>
      <c r="H5319" s="76" t="s">
        <v>1</v>
      </c>
      <c r="I5319" s="105"/>
      <c r="K5319" s="140" t="str">
        <f t="shared" si="252"/>
        <v>社政業務-社會福利-推行老人福利-獎補助費-對國內團體之捐助</v>
      </c>
      <c r="L5319" s="140" t="str">
        <f t="shared" si="253"/>
        <v>建立社區照顧關懷據點並設置巷弄長照站</v>
      </c>
      <c r="M5319" s="40" t="str">
        <f t="shared" si="254"/>
        <v>臺中市敦親睦鄰藝術文化協會</v>
      </c>
    </row>
    <row r="5320" spans="1:13" ht="56.25">
      <c r="A5320" s="102" t="s">
        <v>4075</v>
      </c>
      <c r="B5320" s="102" t="s">
        <v>4084</v>
      </c>
      <c r="C5320" s="102" t="s">
        <v>3120</v>
      </c>
      <c r="D5320" s="102" t="s">
        <v>2795</v>
      </c>
      <c r="E5320" s="103">
        <v>323</v>
      </c>
      <c r="F5320" s="104" t="s">
        <v>44</v>
      </c>
      <c r="G5320" s="106"/>
      <c r="H5320" s="76" t="s">
        <v>1</v>
      </c>
      <c r="I5320" s="105"/>
      <c r="K5320" s="140" t="str">
        <f t="shared" si="252"/>
        <v>社政業務-社會福利-推行老人福利-獎補助費-對國內團體之捐助</v>
      </c>
      <c r="L5320" s="140" t="str">
        <f t="shared" si="253"/>
        <v>建立社區照顧關懷據點並設置巷弄長照站</v>
      </c>
      <c r="M5320" s="40" t="str">
        <f t="shared" si="254"/>
        <v>臺中市大雅區大楓社區發展協會</v>
      </c>
    </row>
    <row r="5321" spans="1:13" ht="56.25">
      <c r="A5321" s="102" t="s">
        <v>4075</v>
      </c>
      <c r="B5321" s="102" t="s">
        <v>4084</v>
      </c>
      <c r="C5321" s="102" t="s">
        <v>3587</v>
      </c>
      <c r="D5321" s="102" t="s">
        <v>2795</v>
      </c>
      <c r="E5321" s="103">
        <v>323</v>
      </c>
      <c r="F5321" s="104" t="s">
        <v>44</v>
      </c>
      <c r="G5321" s="106"/>
      <c r="H5321" s="76" t="s">
        <v>1</v>
      </c>
      <c r="I5321" s="105"/>
      <c r="K5321" s="140" t="str">
        <f t="shared" si="252"/>
        <v>社政業務-社會福利-推行老人福利-獎補助費-對國內團體之捐助</v>
      </c>
      <c r="L5321" s="140" t="str">
        <f t="shared" si="253"/>
        <v>建立社區照顧關懷據點並設置巷弄長照站</v>
      </c>
      <c r="M5321" s="40" t="str">
        <f t="shared" si="254"/>
        <v>社團法人臺中市北屯區三光社區發展協會</v>
      </c>
    </row>
    <row r="5322" spans="1:13" ht="56.25">
      <c r="A5322" s="102" t="s">
        <v>4075</v>
      </c>
      <c r="B5322" s="102" t="s">
        <v>4084</v>
      </c>
      <c r="C5322" s="102" t="s">
        <v>3075</v>
      </c>
      <c r="D5322" s="102" t="s">
        <v>2795</v>
      </c>
      <c r="E5322" s="103">
        <v>323</v>
      </c>
      <c r="F5322" s="104" t="s">
        <v>44</v>
      </c>
      <c r="G5322" s="106"/>
      <c r="H5322" s="76" t="s">
        <v>1</v>
      </c>
      <c r="I5322" s="105"/>
      <c r="K5322" s="140" t="str">
        <f t="shared" si="252"/>
        <v>社政業務-社會福利-推行老人福利-獎補助費-對國內團體之捐助</v>
      </c>
      <c r="L5322" s="140" t="str">
        <f t="shared" si="253"/>
        <v>建立社區照顧關懷據點並設置巷弄長照站</v>
      </c>
      <c r="M5322" s="40" t="str">
        <f t="shared" si="254"/>
        <v>臺中市北屯區水湳社區發展協會</v>
      </c>
    </row>
    <row r="5323" spans="1:13" ht="56.25">
      <c r="A5323" s="102" t="s">
        <v>4075</v>
      </c>
      <c r="B5323" s="102" t="s">
        <v>4084</v>
      </c>
      <c r="C5323" s="102" t="s">
        <v>3289</v>
      </c>
      <c r="D5323" s="102" t="s">
        <v>2795</v>
      </c>
      <c r="E5323" s="103">
        <v>75</v>
      </c>
      <c r="F5323" s="104" t="s">
        <v>44</v>
      </c>
      <c r="G5323" s="106"/>
      <c r="H5323" s="76" t="s">
        <v>1</v>
      </c>
      <c r="I5323" s="105"/>
      <c r="K5323" s="140" t="str">
        <f t="shared" si="252"/>
        <v>社政業務-社會福利-推行老人福利-獎補助費-對國內團體之捐助</v>
      </c>
      <c r="L5323" s="140" t="str">
        <f t="shared" si="253"/>
        <v>建立社區照顧關懷據點並設置巷弄長照站</v>
      </c>
      <c r="M5323" s="40" t="str">
        <f t="shared" si="254"/>
        <v>社團法人臺中市大恆樂齡協會</v>
      </c>
    </row>
    <row r="5324" spans="1:13" ht="56.25">
      <c r="A5324" s="102" t="s">
        <v>4075</v>
      </c>
      <c r="B5324" s="102" t="s">
        <v>4298</v>
      </c>
      <c r="C5324" s="102" t="s">
        <v>3067</v>
      </c>
      <c r="D5324" s="102" t="s">
        <v>2795</v>
      </c>
      <c r="E5324" s="103">
        <v>383</v>
      </c>
      <c r="F5324" s="104" t="s">
        <v>44</v>
      </c>
      <c r="G5324" s="106"/>
      <c r="H5324" s="76" t="s">
        <v>1</v>
      </c>
      <c r="I5324" s="105"/>
      <c r="K5324" s="140" t="str">
        <f t="shared" si="252"/>
        <v>社政業務-社會福利-推行老人福利-獎補助費-對國內團體之捐助</v>
      </c>
      <c r="L5324" s="140" t="str">
        <f t="shared" si="253"/>
        <v>多功能日間托老中心計畫</v>
      </c>
      <c r="M5324" s="40" t="str">
        <f t="shared" si="254"/>
        <v>財團法人彭婉如文教基金會</v>
      </c>
    </row>
    <row r="5325" spans="1:13" ht="56.25">
      <c r="A5325" s="102" t="s">
        <v>4075</v>
      </c>
      <c r="B5325" s="102" t="s">
        <v>4084</v>
      </c>
      <c r="C5325" s="102" t="s">
        <v>1780</v>
      </c>
      <c r="D5325" s="102" t="s">
        <v>2795</v>
      </c>
      <c r="E5325" s="103">
        <v>771</v>
      </c>
      <c r="F5325" s="104" t="s">
        <v>44</v>
      </c>
      <c r="G5325" s="106"/>
      <c r="H5325" s="76" t="s">
        <v>1</v>
      </c>
      <c r="I5325" s="105"/>
      <c r="K5325" s="140" t="str">
        <f t="shared" si="252"/>
        <v>社政業務-社會福利-推行老人福利-獎補助費-對國內團體之捐助</v>
      </c>
      <c r="L5325" s="140" t="str">
        <f t="shared" si="253"/>
        <v>建立社區照顧關懷據點並設置巷弄長照站</v>
      </c>
      <c r="M5325" s="40" t="str">
        <f t="shared" si="254"/>
        <v>財團法人弘道老人福利基金會</v>
      </c>
    </row>
    <row r="5326" spans="1:13" ht="56.25">
      <c r="A5326" s="102" t="s">
        <v>4075</v>
      </c>
      <c r="B5326" s="102" t="s">
        <v>4084</v>
      </c>
      <c r="C5326" s="102" t="s">
        <v>3141</v>
      </c>
      <c r="D5326" s="102" t="s">
        <v>2795</v>
      </c>
      <c r="E5326" s="103">
        <v>323</v>
      </c>
      <c r="F5326" s="104" t="s">
        <v>44</v>
      </c>
      <c r="G5326" s="106"/>
      <c r="H5326" s="76" t="s">
        <v>1</v>
      </c>
      <c r="I5326" s="105"/>
      <c r="K5326" s="140" t="str">
        <f t="shared" si="252"/>
        <v>社政業務-社會福利-推行老人福利-獎補助費-對國內團體之捐助</v>
      </c>
      <c r="L5326" s="140" t="str">
        <f t="shared" si="253"/>
        <v>建立社區照顧關懷據點並設置巷弄長照站</v>
      </c>
      <c r="M5326" s="40" t="str">
        <f t="shared" si="254"/>
        <v>財團法人福智慈善基金會</v>
      </c>
    </row>
    <row r="5327" spans="1:13" ht="56.25">
      <c r="A5327" s="102" t="s">
        <v>4075</v>
      </c>
      <c r="B5327" s="102" t="s">
        <v>4084</v>
      </c>
      <c r="C5327" s="102" t="s">
        <v>3168</v>
      </c>
      <c r="D5327" s="102" t="s">
        <v>2795</v>
      </c>
      <c r="E5327" s="103">
        <v>323</v>
      </c>
      <c r="F5327" s="104" t="s">
        <v>44</v>
      </c>
      <c r="G5327" s="106"/>
      <c r="H5327" s="76" t="s">
        <v>1</v>
      </c>
      <c r="I5327" s="105"/>
      <c r="K5327" s="140" t="str">
        <f t="shared" si="252"/>
        <v>社政業務-社會福利-推行老人福利-獎補助費-對國內團體之捐助</v>
      </c>
      <c r="L5327" s="140" t="str">
        <f t="shared" si="253"/>
        <v>建立社區照顧關懷據點並設置巷弄長照站</v>
      </c>
      <c r="M5327" s="40" t="str">
        <f t="shared" si="254"/>
        <v>臺中市宜佳人文關懷協會</v>
      </c>
    </row>
    <row r="5328" spans="1:13" ht="56.25">
      <c r="A5328" s="102" t="s">
        <v>4075</v>
      </c>
      <c r="B5328" s="102" t="s">
        <v>4084</v>
      </c>
      <c r="C5328" s="102" t="s">
        <v>3254</v>
      </c>
      <c r="D5328" s="102" t="s">
        <v>2795</v>
      </c>
      <c r="E5328" s="103">
        <v>36</v>
      </c>
      <c r="F5328" s="104" t="s">
        <v>44</v>
      </c>
      <c r="G5328" s="106"/>
      <c r="H5328" s="76" t="s">
        <v>1</v>
      </c>
      <c r="I5328" s="105"/>
      <c r="K5328" s="140" t="str">
        <f t="shared" si="252"/>
        <v>社政業務-社會福利-推行老人福利-獎補助費-對國內團體之捐助</v>
      </c>
      <c r="L5328" s="140" t="str">
        <f t="shared" si="253"/>
        <v>建立社區照顧關懷據點並設置巷弄長照站</v>
      </c>
      <c r="M5328" s="40" t="str">
        <f t="shared" si="254"/>
        <v>臺中市后里元極舞協會</v>
      </c>
    </row>
    <row r="5329" spans="1:13" ht="56.25">
      <c r="A5329" s="102" t="s">
        <v>4075</v>
      </c>
      <c r="B5329" s="102" t="s">
        <v>4084</v>
      </c>
      <c r="C5329" s="102" t="s">
        <v>3703</v>
      </c>
      <c r="D5329" s="102" t="s">
        <v>2795</v>
      </c>
      <c r="E5329" s="103">
        <v>108</v>
      </c>
      <c r="F5329" s="104" t="s">
        <v>44</v>
      </c>
      <c r="G5329" s="106"/>
      <c r="H5329" s="76" t="s">
        <v>1</v>
      </c>
      <c r="I5329" s="105"/>
      <c r="K5329" s="140" t="str">
        <f t="shared" si="252"/>
        <v>社政業務-社會福利-推行老人福利-獎補助費-對國內團體之捐助</v>
      </c>
      <c r="L5329" s="140" t="str">
        <f t="shared" si="253"/>
        <v>建立社區照顧關懷據點並設置巷弄長照站</v>
      </c>
      <c r="M5329" s="40" t="str">
        <f t="shared" si="254"/>
        <v>社團法人臺中市清心社區福祉發展協會</v>
      </c>
    </row>
    <row r="5330" spans="1:13" ht="56.25">
      <c r="A5330" s="102" t="s">
        <v>4075</v>
      </c>
      <c r="B5330" s="102" t="s">
        <v>4084</v>
      </c>
      <c r="C5330" s="102" t="s">
        <v>3173</v>
      </c>
      <c r="D5330" s="102" t="s">
        <v>2795</v>
      </c>
      <c r="E5330" s="103">
        <v>36</v>
      </c>
      <c r="F5330" s="104" t="s">
        <v>44</v>
      </c>
      <c r="G5330" s="106"/>
      <c r="H5330" s="76" t="s">
        <v>1</v>
      </c>
      <c r="I5330" s="105"/>
      <c r="K5330" s="140" t="str">
        <f t="shared" si="252"/>
        <v>社政業務-社會福利-推行老人福利-獎補助費-對國內團體之捐助</v>
      </c>
      <c r="L5330" s="140" t="str">
        <f t="shared" si="253"/>
        <v>建立社區照顧關懷據點並設置巷弄長照站</v>
      </c>
      <c r="M5330" s="40" t="str">
        <f t="shared" si="254"/>
        <v>臺中市大里區仁德社區發展協會</v>
      </c>
    </row>
    <row r="5331" spans="1:13" ht="56.25">
      <c r="A5331" s="102" t="s">
        <v>4075</v>
      </c>
      <c r="B5331" s="102" t="s">
        <v>4084</v>
      </c>
      <c r="C5331" s="102" t="s">
        <v>2439</v>
      </c>
      <c r="D5331" s="102" t="s">
        <v>2795</v>
      </c>
      <c r="E5331" s="103">
        <v>108</v>
      </c>
      <c r="F5331" s="104" t="s">
        <v>44</v>
      </c>
      <c r="G5331" s="106"/>
      <c r="H5331" s="76" t="s">
        <v>1</v>
      </c>
      <c r="I5331" s="105"/>
      <c r="K5331" s="140" t="str">
        <f t="shared" si="252"/>
        <v>社政業務-社會福利-推行老人福利-獎補助費-對國內團體之捐助</v>
      </c>
      <c r="L5331" s="140" t="str">
        <f t="shared" si="253"/>
        <v>建立社區照顧關懷據點並設置巷弄長照站</v>
      </c>
      <c r="M5331" s="40" t="str">
        <f t="shared" si="254"/>
        <v>臺中市大里區竹仔坑社區發展協會</v>
      </c>
    </row>
    <row r="5332" spans="1:13" ht="56.25">
      <c r="A5332" s="102" t="s">
        <v>4075</v>
      </c>
      <c r="B5332" s="102" t="s">
        <v>4084</v>
      </c>
      <c r="C5332" s="102" t="s">
        <v>3103</v>
      </c>
      <c r="D5332" s="102" t="s">
        <v>2795</v>
      </c>
      <c r="E5332" s="103">
        <v>108</v>
      </c>
      <c r="F5332" s="104" t="s">
        <v>44</v>
      </c>
      <c r="G5332" s="106"/>
      <c r="H5332" s="76" t="s">
        <v>1</v>
      </c>
      <c r="I5332" s="105"/>
      <c r="K5332" s="140" t="str">
        <f t="shared" si="252"/>
        <v>社政業務-社會福利-推行老人福利-獎補助費-對國內團體之捐助</v>
      </c>
      <c r="L5332" s="140" t="str">
        <f t="shared" si="253"/>
        <v>建立社區照顧關懷據點並設置巷弄長照站</v>
      </c>
      <c r="M5332" s="40" t="str">
        <f t="shared" si="254"/>
        <v>社團法人台灣基督教好牧人全人關顧協會</v>
      </c>
    </row>
    <row r="5333" spans="1:13" ht="56.25">
      <c r="A5333" s="102" t="s">
        <v>4075</v>
      </c>
      <c r="B5333" s="102" t="s">
        <v>4090</v>
      </c>
      <c r="C5333" s="102" t="s">
        <v>3122</v>
      </c>
      <c r="D5333" s="102" t="s">
        <v>2795</v>
      </c>
      <c r="E5333" s="103">
        <v>224</v>
      </c>
      <c r="F5333" s="104" t="s">
        <v>44</v>
      </c>
      <c r="G5333" s="106"/>
      <c r="H5333" s="76" t="s">
        <v>1</v>
      </c>
      <c r="I5333" s="105"/>
      <c r="K5333" s="140" t="str">
        <f t="shared" si="252"/>
        <v>社政業務-社會福利-推行老人福利-獎補助費-對國內團體之捐助</v>
      </c>
      <c r="L5333" s="140" t="str">
        <f t="shared" si="253"/>
        <v>建立社區照顧關懷據點</v>
      </c>
      <c r="M5333" s="40" t="str">
        <f t="shared" si="254"/>
        <v>臺中市大里區瑞城社區發展協會</v>
      </c>
    </row>
    <row r="5334" spans="1:13" ht="56.25">
      <c r="A5334" s="102" t="s">
        <v>4075</v>
      </c>
      <c r="B5334" s="102" t="s">
        <v>4090</v>
      </c>
      <c r="C5334" s="102" t="s">
        <v>4248</v>
      </c>
      <c r="D5334" s="102" t="s">
        <v>2795</v>
      </c>
      <c r="E5334" s="103">
        <v>30</v>
      </c>
      <c r="F5334" s="104" t="s">
        <v>44</v>
      </c>
      <c r="G5334" s="106"/>
      <c r="H5334" s="76" t="s">
        <v>1</v>
      </c>
      <c r="I5334" s="105"/>
      <c r="K5334" s="140" t="str">
        <f t="shared" si="252"/>
        <v>社政業務-社會福利-推行老人福利-獎補助費-對國內團體之捐助</v>
      </c>
      <c r="L5334" s="140" t="str">
        <f t="shared" si="253"/>
        <v>建立社區照顧關懷據點</v>
      </c>
      <c r="M5334" s="40" t="str">
        <f t="shared" si="254"/>
        <v>臺中市草湖長青關懷協會</v>
      </c>
    </row>
    <row r="5335" spans="1:13" ht="56.25">
      <c r="A5335" s="102" t="s">
        <v>4075</v>
      </c>
      <c r="B5335" s="102" t="s">
        <v>4172</v>
      </c>
      <c r="C5335" s="102" t="s">
        <v>3053</v>
      </c>
      <c r="D5335" s="102" t="s">
        <v>2795</v>
      </c>
      <c r="E5335" s="103">
        <v>95</v>
      </c>
      <c r="F5335" s="104" t="s">
        <v>44</v>
      </c>
      <c r="G5335" s="106"/>
      <c r="H5335" s="76" t="s">
        <v>1</v>
      </c>
      <c r="I5335" s="105"/>
      <c r="K5335" s="140" t="str">
        <f t="shared" si="252"/>
        <v>社政業務-社會福利-推行老人福利-獎補助費-對國內團體之捐助</v>
      </c>
      <c r="L5335" s="140" t="str">
        <f t="shared" si="253"/>
        <v>建立社區照顧關懷據點並設置巷弄長照站之租金水電</v>
      </c>
      <c r="M5335" s="40" t="str">
        <f t="shared" si="254"/>
        <v>臺中市南區西川社區發展協會</v>
      </c>
    </row>
    <row r="5336" spans="1:13" ht="56.25">
      <c r="A5336" s="102" t="s">
        <v>4075</v>
      </c>
      <c r="B5336" s="102" t="s">
        <v>4084</v>
      </c>
      <c r="C5336" s="102" t="s">
        <v>4299</v>
      </c>
      <c r="D5336" s="102" t="s">
        <v>2795</v>
      </c>
      <c r="E5336" s="103">
        <v>300</v>
      </c>
      <c r="F5336" s="104" t="s">
        <v>44</v>
      </c>
      <c r="G5336" s="106"/>
      <c r="H5336" s="76" t="s">
        <v>1</v>
      </c>
      <c r="I5336" s="105"/>
      <c r="K5336" s="140" t="str">
        <f t="shared" si="252"/>
        <v>社政業務-社會福利-推行老人福利-獎補助費-對國內團體之捐助</v>
      </c>
      <c r="L5336" s="140" t="str">
        <f t="shared" si="253"/>
        <v>建立社區照顧關懷據點並設置巷弄長照站</v>
      </c>
      <c r="M5336" s="40" t="str">
        <f t="shared" si="254"/>
        <v>臺中市梧棲區福德社區發展協會關懷據點</v>
      </c>
    </row>
    <row r="5337" spans="1:13" ht="56.25">
      <c r="A5337" s="102" t="s">
        <v>4075</v>
      </c>
      <c r="B5337" s="102" t="s">
        <v>4084</v>
      </c>
      <c r="C5337" s="102" t="s">
        <v>3296</v>
      </c>
      <c r="D5337" s="102" t="s">
        <v>2795</v>
      </c>
      <c r="E5337" s="103">
        <v>259</v>
      </c>
      <c r="F5337" s="104" t="s">
        <v>44</v>
      </c>
      <c r="G5337" s="106"/>
      <c r="H5337" s="76" t="s">
        <v>1</v>
      </c>
      <c r="I5337" s="105"/>
      <c r="K5337" s="140" t="str">
        <f t="shared" si="252"/>
        <v>社政業務-社會福利-推行老人福利-獎補助費-對國內團體之捐助</v>
      </c>
      <c r="L5337" s="140" t="str">
        <f t="shared" si="253"/>
        <v>建立社區照顧關懷據點並設置巷弄長照站</v>
      </c>
      <c r="M5337" s="40" t="str">
        <f t="shared" si="254"/>
        <v>社團法人台灣福氣社區關懷協會</v>
      </c>
    </row>
    <row r="5338" spans="1:13" ht="56.25">
      <c r="A5338" s="102" t="s">
        <v>4075</v>
      </c>
      <c r="B5338" s="102" t="s">
        <v>4084</v>
      </c>
      <c r="C5338" s="102" t="s">
        <v>3521</v>
      </c>
      <c r="D5338" s="102" t="s">
        <v>2795</v>
      </c>
      <c r="E5338" s="103">
        <v>108</v>
      </c>
      <c r="F5338" s="104" t="s">
        <v>44</v>
      </c>
      <c r="G5338" s="106"/>
      <c r="H5338" s="76" t="s">
        <v>1</v>
      </c>
      <c r="I5338" s="105"/>
      <c r="K5338" s="140" t="str">
        <f t="shared" si="252"/>
        <v>社政業務-社會福利-推行老人福利-獎補助費-對國內團體之捐助</v>
      </c>
      <c r="L5338" s="140" t="str">
        <f t="shared" si="253"/>
        <v>建立社區照顧關懷據點並設置巷弄長照站</v>
      </c>
      <c r="M5338" s="40" t="str">
        <f t="shared" si="254"/>
        <v>臺中市太平區光隆社區發展協會</v>
      </c>
    </row>
    <row r="5339" spans="1:13" ht="56.25">
      <c r="A5339" s="102" t="s">
        <v>4075</v>
      </c>
      <c r="B5339" s="102" t="s">
        <v>4084</v>
      </c>
      <c r="C5339" s="102" t="s">
        <v>3173</v>
      </c>
      <c r="D5339" s="102" t="s">
        <v>2795</v>
      </c>
      <c r="E5339" s="103">
        <v>323</v>
      </c>
      <c r="F5339" s="104" t="s">
        <v>44</v>
      </c>
      <c r="G5339" s="106"/>
      <c r="H5339" s="76" t="s">
        <v>1</v>
      </c>
      <c r="I5339" s="105"/>
      <c r="K5339" s="140" t="str">
        <f t="shared" si="252"/>
        <v>社政業務-社會福利-推行老人福利-獎補助費-對國內團體之捐助</v>
      </c>
      <c r="L5339" s="140" t="str">
        <f t="shared" si="253"/>
        <v>建立社區照顧關懷據點並設置巷弄長照站</v>
      </c>
      <c r="M5339" s="40" t="str">
        <f t="shared" si="254"/>
        <v>臺中市大里區仁德社區發展協會</v>
      </c>
    </row>
    <row r="5340" spans="1:13" ht="56.25">
      <c r="A5340" s="102" t="s">
        <v>4075</v>
      </c>
      <c r="B5340" s="102" t="s">
        <v>4084</v>
      </c>
      <c r="C5340" s="102" t="s">
        <v>3711</v>
      </c>
      <c r="D5340" s="102" t="s">
        <v>2795</v>
      </c>
      <c r="E5340" s="103">
        <v>708</v>
      </c>
      <c r="F5340" s="104" t="s">
        <v>44</v>
      </c>
      <c r="G5340" s="106"/>
      <c r="H5340" s="76" t="s">
        <v>1</v>
      </c>
      <c r="I5340" s="105"/>
      <c r="K5340" s="140" t="str">
        <f t="shared" si="252"/>
        <v>社政業務-社會福利-推行老人福利-獎補助費-對國內團體之捐助</v>
      </c>
      <c r="L5340" s="140" t="str">
        <f t="shared" si="253"/>
        <v>建立社區照顧關懷據點並設置巷弄長照站</v>
      </c>
      <c r="M5340" s="40" t="str">
        <f t="shared" si="254"/>
        <v>臺中市大里區立德社區發展協會</v>
      </c>
    </row>
    <row r="5341" spans="1:13" ht="56.25">
      <c r="A5341" s="102" t="s">
        <v>4075</v>
      </c>
      <c r="B5341" s="102" t="s">
        <v>4090</v>
      </c>
      <c r="C5341" s="102" t="s">
        <v>3218</v>
      </c>
      <c r="D5341" s="102" t="s">
        <v>2795</v>
      </c>
      <c r="E5341" s="103">
        <v>224</v>
      </c>
      <c r="F5341" s="104" t="s">
        <v>44</v>
      </c>
      <c r="G5341" s="106"/>
      <c r="H5341" s="76" t="s">
        <v>1</v>
      </c>
      <c r="I5341" s="105"/>
      <c r="K5341" s="140" t="str">
        <f t="shared" si="252"/>
        <v>社政業務-社會福利-推行老人福利-獎補助費-對國內團體之捐助</v>
      </c>
      <c r="L5341" s="140" t="str">
        <f t="shared" si="253"/>
        <v>建立社區照顧關懷據點</v>
      </c>
      <c r="M5341" s="40" t="str">
        <f t="shared" si="254"/>
        <v>社團法人臺中市福康關懷協會</v>
      </c>
    </row>
    <row r="5342" spans="1:13" ht="56.25">
      <c r="A5342" s="102" t="s">
        <v>4075</v>
      </c>
      <c r="B5342" s="102" t="s">
        <v>4090</v>
      </c>
      <c r="C5342" s="102" t="s">
        <v>3267</v>
      </c>
      <c r="D5342" s="102" t="s">
        <v>2795</v>
      </c>
      <c r="E5342" s="103">
        <v>323</v>
      </c>
      <c r="F5342" s="104" t="s">
        <v>44</v>
      </c>
      <c r="G5342" s="106"/>
      <c r="H5342" s="76" t="s">
        <v>1</v>
      </c>
      <c r="I5342" s="105"/>
      <c r="K5342" s="140" t="str">
        <f t="shared" si="252"/>
        <v>社政業務-社會福利-推行老人福利-獎補助費-對國內團體之捐助</v>
      </c>
      <c r="L5342" s="140" t="str">
        <f t="shared" si="253"/>
        <v>建立社區照顧關懷據點</v>
      </c>
      <c r="M5342" s="40" t="str">
        <f t="shared" si="254"/>
        <v>臺中市神岡區大社社區發展協會</v>
      </c>
    </row>
    <row r="5343" spans="1:13" ht="56.25">
      <c r="A5343" s="102" t="s">
        <v>4075</v>
      </c>
      <c r="B5343" s="102" t="s">
        <v>4090</v>
      </c>
      <c r="C5343" s="102" t="s">
        <v>3626</v>
      </c>
      <c r="D5343" s="102" t="s">
        <v>2795</v>
      </c>
      <c r="E5343" s="103">
        <v>708</v>
      </c>
      <c r="F5343" s="104" t="s">
        <v>44</v>
      </c>
      <c r="G5343" s="106"/>
      <c r="H5343" s="76" t="s">
        <v>1</v>
      </c>
      <c r="I5343" s="105"/>
      <c r="K5343" s="140" t="str">
        <f t="shared" si="252"/>
        <v>社政業務-社會福利-推行老人福利-獎補助費-對國內團體之捐助</v>
      </c>
      <c r="L5343" s="140" t="str">
        <f t="shared" si="253"/>
        <v>建立社區照顧關懷據點</v>
      </c>
      <c r="M5343" s="40" t="str">
        <f t="shared" si="254"/>
        <v>臺中市神岡區圳堵社區發展協會</v>
      </c>
    </row>
    <row r="5344" spans="1:13" ht="56.25">
      <c r="A5344" s="102" t="s">
        <v>4075</v>
      </c>
      <c r="B5344" s="102" t="s">
        <v>4084</v>
      </c>
      <c r="C5344" s="102" t="s">
        <v>3111</v>
      </c>
      <c r="D5344" s="102" t="s">
        <v>2795</v>
      </c>
      <c r="E5344" s="103">
        <v>611</v>
      </c>
      <c r="F5344" s="104" t="s">
        <v>44</v>
      </c>
      <c r="G5344" s="106"/>
      <c r="H5344" s="76" t="s">
        <v>1</v>
      </c>
      <c r="I5344" s="105"/>
      <c r="K5344" s="140" t="str">
        <f t="shared" si="252"/>
        <v>社政業務-社會福利-推行老人福利-獎補助費-對國內團體之捐助</v>
      </c>
      <c r="L5344" s="140" t="str">
        <f t="shared" si="253"/>
        <v>建立社區照顧關懷據點並設置巷弄長照站</v>
      </c>
      <c r="M5344" s="40" t="str">
        <f t="shared" si="254"/>
        <v>社團法人臺中市基督教豐盛協會</v>
      </c>
    </row>
    <row r="5345" spans="1:13" ht="56.25">
      <c r="A5345" s="102" t="s">
        <v>4075</v>
      </c>
      <c r="B5345" s="102" t="s">
        <v>4084</v>
      </c>
      <c r="C5345" s="102" t="s">
        <v>3189</v>
      </c>
      <c r="D5345" s="102" t="s">
        <v>2795</v>
      </c>
      <c r="E5345" s="103">
        <v>323</v>
      </c>
      <c r="F5345" s="104" t="s">
        <v>44</v>
      </c>
      <c r="G5345" s="106"/>
      <c r="H5345" s="76" t="s">
        <v>1</v>
      </c>
      <c r="I5345" s="105"/>
      <c r="K5345" s="140" t="str">
        <f t="shared" si="252"/>
        <v>社政業務-社會福利-推行老人福利-獎補助費-對國內團體之捐助</v>
      </c>
      <c r="L5345" s="140" t="str">
        <f t="shared" si="253"/>
        <v>建立社區照顧關懷據點並設置巷弄長照站</v>
      </c>
      <c r="M5345" s="40" t="str">
        <f t="shared" si="254"/>
        <v>臺中市浩德人文關懷協會</v>
      </c>
    </row>
    <row r="5346" spans="1:13" ht="56.25">
      <c r="A5346" s="102" t="s">
        <v>4075</v>
      </c>
      <c r="B5346" s="102" t="s">
        <v>4084</v>
      </c>
      <c r="C5346" s="102" t="s">
        <v>3254</v>
      </c>
      <c r="D5346" s="102" t="s">
        <v>2795</v>
      </c>
      <c r="E5346" s="103">
        <v>611</v>
      </c>
      <c r="F5346" s="104" t="s">
        <v>44</v>
      </c>
      <c r="G5346" s="106"/>
      <c r="H5346" s="76" t="s">
        <v>1</v>
      </c>
      <c r="I5346" s="105"/>
      <c r="K5346" s="140" t="str">
        <f t="shared" si="252"/>
        <v>社政業務-社會福利-推行老人福利-獎補助費-對國內團體之捐助</v>
      </c>
      <c r="L5346" s="140" t="str">
        <f t="shared" si="253"/>
        <v>建立社區照顧關懷據點並設置巷弄長照站</v>
      </c>
      <c r="M5346" s="40" t="str">
        <f t="shared" si="254"/>
        <v>臺中市后里元極舞協會</v>
      </c>
    </row>
    <row r="5347" spans="1:13" ht="56.25">
      <c r="A5347" s="102" t="s">
        <v>4075</v>
      </c>
      <c r="B5347" s="102" t="s">
        <v>4084</v>
      </c>
      <c r="C5347" s="102" t="s">
        <v>370</v>
      </c>
      <c r="D5347" s="102" t="s">
        <v>2795</v>
      </c>
      <c r="E5347" s="103">
        <v>36</v>
      </c>
      <c r="F5347" s="104" t="s">
        <v>44</v>
      </c>
      <c r="G5347" s="106"/>
      <c r="H5347" s="76" t="s">
        <v>1</v>
      </c>
      <c r="I5347" s="105"/>
      <c r="K5347" s="140" t="str">
        <f t="shared" si="252"/>
        <v>社政業務-社會福利-推行老人福利-獎補助費-對國內團體之捐助</v>
      </c>
      <c r="L5347" s="140" t="str">
        <f t="shared" si="253"/>
        <v>建立社區照顧關懷據點並設置巷弄長照站</v>
      </c>
      <c r="M5347" s="40" t="str">
        <f t="shared" si="254"/>
        <v>臺中市石岡區龍興社區發展協會</v>
      </c>
    </row>
    <row r="5348" spans="1:13" ht="56.25">
      <c r="A5348" s="102" t="s">
        <v>4075</v>
      </c>
      <c r="B5348" s="102" t="s">
        <v>4090</v>
      </c>
      <c r="C5348" s="102" t="s">
        <v>3933</v>
      </c>
      <c r="D5348" s="102" t="s">
        <v>2795</v>
      </c>
      <c r="E5348" s="103">
        <v>224</v>
      </c>
      <c r="F5348" s="104" t="s">
        <v>44</v>
      </c>
      <c r="G5348" s="106"/>
      <c r="H5348" s="76" t="s">
        <v>1</v>
      </c>
      <c r="I5348" s="105"/>
      <c r="K5348" s="140" t="str">
        <f t="shared" si="252"/>
        <v>社政業務-社會福利-推行老人福利-獎補助費-對國內團體之捐助</v>
      </c>
      <c r="L5348" s="140" t="str">
        <f t="shared" si="253"/>
        <v>建立社區照顧關懷據點</v>
      </c>
      <c r="M5348" s="40" t="str">
        <f t="shared" si="254"/>
        <v>台中市南區國光社區發展協會</v>
      </c>
    </row>
    <row r="5349" spans="1:13" ht="56.25">
      <c r="A5349" s="102" t="s">
        <v>4075</v>
      </c>
      <c r="B5349" s="102" t="s">
        <v>4084</v>
      </c>
      <c r="C5349" s="102" t="s">
        <v>4178</v>
      </c>
      <c r="D5349" s="102" t="s">
        <v>2795</v>
      </c>
      <c r="E5349" s="103">
        <v>108</v>
      </c>
      <c r="F5349" s="104" t="s">
        <v>44</v>
      </c>
      <c r="G5349" s="106"/>
      <c r="H5349" s="76" t="s">
        <v>1</v>
      </c>
      <c r="I5349" s="105"/>
      <c r="K5349" s="140" t="str">
        <f t="shared" si="252"/>
        <v>社政業務-社會福利-推行老人福利-獎補助費-對國內團體之捐助</v>
      </c>
      <c r="L5349" s="140" t="str">
        <f t="shared" si="253"/>
        <v>建立社區照顧關懷據點並設置巷弄長照站</v>
      </c>
      <c r="M5349" s="40" t="str">
        <f t="shared" si="254"/>
        <v>臺中市大雅區文雅社區發展協會</v>
      </c>
    </row>
    <row r="5350" spans="1:13" ht="56.25">
      <c r="A5350" s="102" t="s">
        <v>4075</v>
      </c>
      <c r="B5350" s="102" t="s">
        <v>4084</v>
      </c>
      <c r="C5350" s="102" t="s">
        <v>3237</v>
      </c>
      <c r="D5350" s="102" t="s">
        <v>2795</v>
      </c>
      <c r="E5350" s="103">
        <v>611</v>
      </c>
      <c r="F5350" s="104" t="s">
        <v>44</v>
      </c>
      <c r="G5350" s="106"/>
      <c r="H5350" s="76" t="s">
        <v>1</v>
      </c>
      <c r="I5350" s="105"/>
      <c r="K5350" s="140" t="str">
        <f t="shared" si="252"/>
        <v>社政業務-社會福利-推行老人福利-獎補助費-對國內團體之捐助</v>
      </c>
      <c r="L5350" s="140" t="str">
        <f t="shared" si="253"/>
        <v>建立社區照顧關懷據點並設置巷弄長照站</v>
      </c>
      <c r="M5350" s="40" t="str">
        <f t="shared" si="254"/>
        <v>臺中市大雅區大雅社區發展協會</v>
      </c>
    </row>
    <row r="5351" spans="1:13" ht="56.25">
      <c r="A5351" s="102" t="s">
        <v>4075</v>
      </c>
      <c r="B5351" s="102" t="s">
        <v>4084</v>
      </c>
      <c r="C5351" s="102" t="s">
        <v>3240</v>
      </c>
      <c r="D5351" s="102" t="s">
        <v>2795</v>
      </c>
      <c r="E5351" s="103">
        <v>708</v>
      </c>
      <c r="F5351" s="104" t="s">
        <v>44</v>
      </c>
      <c r="G5351" s="106"/>
      <c r="H5351" s="76" t="s">
        <v>1</v>
      </c>
      <c r="I5351" s="105"/>
      <c r="K5351" s="140" t="str">
        <f t="shared" si="252"/>
        <v>社政業務-社會福利-推行老人福利-獎補助費-對國內團體之捐助</v>
      </c>
      <c r="L5351" s="140" t="str">
        <f t="shared" si="253"/>
        <v>建立社區照顧關懷據點並設置巷弄長照站</v>
      </c>
      <c r="M5351" s="40" t="str">
        <f t="shared" si="254"/>
        <v>臺中市十三寮聚落發展協會</v>
      </c>
    </row>
    <row r="5352" spans="1:13" ht="56.25">
      <c r="A5352" s="102" t="s">
        <v>4075</v>
      </c>
      <c r="B5352" s="102" t="s">
        <v>4090</v>
      </c>
      <c r="C5352" s="102" t="s">
        <v>4146</v>
      </c>
      <c r="D5352" s="102" t="s">
        <v>2795</v>
      </c>
      <c r="E5352" s="103">
        <v>224</v>
      </c>
      <c r="F5352" s="104" t="s">
        <v>44</v>
      </c>
      <c r="G5352" s="106"/>
      <c r="H5352" s="76" t="s">
        <v>1</v>
      </c>
      <c r="I5352" s="105"/>
      <c r="K5352" s="140" t="str">
        <f t="shared" si="252"/>
        <v>社政業務-社會福利-推行老人福利-獎補助費-對國內團體之捐助</v>
      </c>
      <c r="L5352" s="140" t="str">
        <f t="shared" si="253"/>
        <v>建立社區照顧關懷據點</v>
      </c>
      <c r="M5352" s="40" t="str">
        <f t="shared" si="254"/>
        <v>財團法人一貫道崇正基金會</v>
      </c>
    </row>
    <row r="5353" spans="1:13" ht="56.25">
      <c r="A5353" s="102" t="s">
        <v>4075</v>
      </c>
      <c r="B5353" s="102" t="s">
        <v>4090</v>
      </c>
      <c r="C5353" s="102" t="s">
        <v>3102</v>
      </c>
      <c r="D5353" s="102" t="s">
        <v>2795</v>
      </c>
      <c r="E5353" s="103">
        <v>224</v>
      </c>
      <c r="F5353" s="104" t="s">
        <v>44</v>
      </c>
      <c r="G5353" s="106"/>
      <c r="H5353" s="76" t="s">
        <v>1</v>
      </c>
      <c r="I5353" s="105"/>
      <c r="K5353" s="140" t="str">
        <f t="shared" si="252"/>
        <v>社政業務-社會福利-推行老人福利-獎補助費-對國內團體之捐助</v>
      </c>
      <c r="L5353" s="140" t="str">
        <f t="shared" si="253"/>
        <v>建立社區照顧關懷據點</v>
      </c>
      <c r="M5353" s="40" t="str">
        <f t="shared" si="254"/>
        <v>臺中市大里區東興社區發展協會</v>
      </c>
    </row>
    <row r="5354" spans="1:13" ht="56.25">
      <c r="A5354" s="102" t="s">
        <v>4075</v>
      </c>
      <c r="B5354" s="102" t="s">
        <v>4090</v>
      </c>
      <c r="C5354" s="102" t="s">
        <v>3048</v>
      </c>
      <c r="D5354" s="102" t="s">
        <v>2795</v>
      </c>
      <c r="E5354" s="103">
        <v>224</v>
      </c>
      <c r="F5354" s="104" t="s">
        <v>44</v>
      </c>
      <c r="G5354" s="106"/>
      <c r="H5354" s="76" t="s">
        <v>1</v>
      </c>
      <c r="I5354" s="105"/>
      <c r="K5354" s="140" t="str">
        <f t="shared" si="252"/>
        <v>社政業務-社會福利-推行老人福利-獎補助費-對國內團體之捐助</v>
      </c>
      <c r="L5354" s="140" t="str">
        <f t="shared" si="253"/>
        <v>建立社區照顧關懷據點</v>
      </c>
      <c r="M5354" s="40" t="str">
        <f t="shared" si="254"/>
        <v>臺中市大里區大新社區發展協會</v>
      </c>
    </row>
    <row r="5355" spans="1:13" ht="56.25">
      <c r="A5355" s="102" t="s">
        <v>4075</v>
      </c>
      <c r="B5355" s="102" t="s">
        <v>4084</v>
      </c>
      <c r="C5355" s="102" t="s">
        <v>370</v>
      </c>
      <c r="D5355" s="102" t="s">
        <v>2795</v>
      </c>
      <c r="E5355" s="103">
        <v>708</v>
      </c>
      <c r="F5355" s="104" t="s">
        <v>44</v>
      </c>
      <c r="G5355" s="106"/>
      <c r="H5355" s="76" t="s">
        <v>1</v>
      </c>
      <c r="I5355" s="105"/>
      <c r="K5355" s="140" t="str">
        <f t="shared" si="252"/>
        <v>社政業務-社會福利-推行老人福利-獎補助費-對國內團體之捐助</v>
      </c>
      <c r="L5355" s="140" t="str">
        <f t="shared" si="253"/>
        <v>建立社區照顧關懷據點並設置巷弄長照站</v>
      </c>
      <c r="M5355" s="40" t="str">
        <f t="shared" si="254"/>
        <v>臺中市石岡區龍興社區發展協會</v>
      </c>
    </row>
    <row r="5356" spans="1:13" ht="56.25">
      <c r="A5356" s="102" t="s">
        <v>4075</v>
      </c>
      <c r="B5356" s="102" t="s">
        <v>4084</v>
      </c>
      <c r="C5356" s="102" t="s">
        <v>4300</v>
      </c>
      <c r="D5356" s="102" t="s">
        <v>2795</v>
      </c>
      <c r="E5356" s="103">
        <v>142</v>
      </c>
      <c r="F5356" s="104" t="s">
        <v>44</v>
      </c>
      <c r="G5356" s="106"/>
      <c r="H5356" s="76" t="s">
        <v>1</v>
      </c>
      <c r="I5356" s="105"/>
      <c r="K5356" s="140" t="str">
        <f t="shared" si="252"/>
        <v>社政業務-社會福利-推行老人福利-獎補助費-對國內團體之捐助</v>
      </c>
      <c r="L5356" s="140" t="str">
        <f t="shared" si="253"/>
        <v>建立社區照顧關懷據點並設置巷弄長照站</v>
      </c>
      <c r="M5356" s="40" t="str">
        <f t="shared" si="254"/>
        <v>臺中市西屯區上安社區發展協會</v>
      </c>
    </row>
    <row r="5357" spans="1:13" ht="56.25">
      <c r="A5357" s="102" t="s">
        <v>4075</v>
      </c>
      <c r="B5357" s="102" t="s">
        <v>4084</v>
      </c>
      <c r="C5357" s="102" t="s">
        <v>2439</v>
      </c>
      <c r="D5357" s="102" t="s">
        <v>2795</v>
      </c>
      <c r="E5357" s="103">
        <v>323</v>
      </c>
      <c r="F5357" s="104" t="s">
        <v>44</v>
      </c>
      <c r="G5357" s="106"/>
      <c r="H5357" s="76" t="s">
        <v>1</v>
      </c>
      <c r="I5357" s="105"/>
      <c r="K5357" s="140" t="str">
        <f t="shared" si="252"/>
        <v>社政業務-社會福利-推行老人福利-獎補助費-對國內團體之捐助</v>
      </c>
      <c r="L5357" s="140" t="str">
        <f t="shared" si="253"/>
        <v>建立社區照顧關懷據點並設置巷弄長照站</v>
      </c>
      <c r="M5357" s="40" t="str">
        <f t="shared" si="254"/>
        <v>臺中市大里區竹仔坑社區發展協會</v>
      </c>
    </row>
    <row r="5358" spans="1:13" ht="56.25">
      <c r="A5358" s="102" t="s">
        <v>4075</v>
      </c>
      <c r="B5358" s="102" t="s">
        <v>4084</v>
      </c>
      <c r="C5358" s="102" t="s">
        <v>4110</v>
      </c>
      <c r="D5358" s="102" t="s">
        <v>2795</v>
      </c>
      <c r="E5358" s="103">
        <v>323</v>
      </c>
      <c r="F5358" s="104" t="s">
        <v>44</v>
      </c>
      <c r="G5358" s="106"/>
      <c r="H5358" s="76" t="s">
        <v>1</v>
      </c>
      <c r="I5358" s="105"/>
      <c r="K5358" s="140" t="str">
        <f t="shared" si="252"/>
        <v>社政業務-社會福利-推行老人福利-獎補助費-對國內團體之捐助</v>
      </c>
      <c r="L5358" s="140" t="str">
        <f t="shared" si="253"/>
        <v>建立社區照顧關懷據點並設置巷弄長照站</v>
      </c>
      <c r="M5358" s="40" t="str">
        <f t="shared" si="254"/>
        <v>台中市東榮八福社區關懷協會</v>
      </c>
    </row>
    <row r="5359" spans="1:13" ht="56.25">
      <c r="A5359" s="102" t="s">
        <v>4075</v>
      </c>
      <c r="B5359" s="102" t="s">
        <v>4084</v>
      </c>
      <c r="C5359" s="102" t="s">
        <v>1242</v>
      </c>
      <c r="D5359" s="102" t="s">
        <v>2795</v>
      </c>
      <c r="E5359" s="103">
        <v>323</v>
      </c>
      <c r="F5359" s="104" t="s">
        <v>44</v>
      </c>
      <c r="G5359" s="106"/>
      <c r="H5359" s="76" t="s">
        <v>1</v>
      </c>
      <c r="I5359" s="105"/>
      <c r="K5359" s="140" t="str">
        <f t="shared" si="252"/>
        <v>社政業務-社會福利-推行老人福利-獎補助費-對國內團體之捐助</v>
      </c>
      <c r="L5359" s="140" t="str">
        <f t="shared" si="253"/>
        <v>建立社區照顧關懷據點並設置巷弄長照站</v>
      </c>
      <c r="M5359" s="40" t="str">
        <f t="shared" si="254"/>
        <v>臺中市龍井區新東社區發展協會</v>
      </c>
    </row>
    <row r="5360" spans="1:13" ht="56.25">
      <c r="A5360" s="102" t="s">
        <v>4075</v>
      </c>
      <c r="B5360" s="102" t="s">
        <v>4090</v>
      </c>
      <c r="C5360" s="102" t="s">
        <v>3994</v>
      </c>
      <c r="D5360" s="102" t="s">
        <v>2795</v>
      </c>
      <c r="E5360" s="103">
        <v>224</v>
      </c>
      <c r="F5360" s="104" t="s">
        <v>44</v>
      </c>
      <c r="G5360" s="106"/>
      <c r="H5360" s="76" t="s">
        <v>1</v>
      </c>
      <c r="I5360" s="105"/>
      <c r="K5360" s="140" t="str">
        <f t="shared" si="252"/>
        <v>社政業務-社會福利-推行老人福利-獎補助費-對國內團體之捐助</v>
      </c>
      <c r="L5360" s="140" t="str">
        <f t="shared" si="253"/>
        <v>建立社區照顧關懷據點</v>
      </c>
      <c r="M5360" s="40" t="str">
        <f t="shared" si="254"/>
        <v>臺中市西屯區福恩社區發展協會</v>
      </c>
    </row>
    <row r="5361" spans="1:13" ht="56.25">
      <c r="A5361" s="102" t="s">
        <v>4075</v>
      </c>
      <c r="B5361" s="102" t="s">
        <v>4090</v>
      </c>
      <c r="C5361" s="102" t="s">
        <v>1142</v>
      </c>
      <c r="D5361" s="102" t="s">
        <v>2795</v>
      </c>
      <c r="E5361" s="103">
        <v>224</v>
      </c>
      <c r="F5361" s="104" t="s">
        <v>44</v>
      </c>
      <c r="G5361" s="106"/>
      <c r="H5361" s="76" t="s">
        <v>1</v>
      </c>
      <c r="I5361" s="105"/>
      <c r="K5361" s="140" t="str">
        <f t="shared" si="252"/>
        <v>社政業務-社會福利-推行老人福利-獎補助費-對國內團體之捐助</v>
      </c>
      <c r="L5361" s="140" t="str">
        <f t="shared" si="253"/>
        <v>建立社區照顧關懷據點</v>
      </c>
      <c r="M5361" s="40" t="str">
        <f t="shared" si="254"/>
        <v>臺中市龍井區龍津社區發展協會</v>
      </c>
    </row>
    <row r="5362" spans="1:13" ht="56.25">
      <c r="A5362" s="102" t="s">
        <v>4075</v>
      </c>
      <c r="B5362" s="102" t="s">
        <v>4090</v>
      </c>
      <c r="C5362" s="102" t="s">
        <v>3273</v>
      </c>
      <c r="D5362" s="102" t="s">
        <v>2795</v>
      </c>
      <c r="E5362" s="103">
        <v>224</v>
      </c>
      <c r="F5362" s="104" t="s">
        <v>44</v>
      </c>
      <c r="G5362" s="106"/>
      <c r="H5362" s="76" t="s">
        <v>1</v>
      </c>
      <c r="I5362" s="105"/>
      <c r="K5362" s="140" t="str">
        <f t="shared" si="252"/>
        <v>社政業務-社會福利-推行老人福利-獎補助費-對國內團體之捐助</v>
      </c>
      <c r="L5362" s="140" t="str">
        <f t="shared" si="253"/>
        <v>建立社區照顧關懷據點</v>
      </c>
      <c r="M5362" s="40" t="str">
        <f t="shared" si="254"/>
        <v>台中市何成長青協會</v>
      </c>
    </row>
    <row r="5363" spans="1:13" ht="56.25">
      <c r="A5363" s="102" t="s">
        <v>4075</v>
      </c>
      <c r="B5363" s="102" t="s">
        <v>4084</v>
      </c>
      <c r="C5363" s="102" t="s">
        <v>4125</v>
      </c>
      <c r="D5363" s="102" t="s">
        <v>2795</v>
      </c>
      <c r="E5363" s="103">
        <v>36</v>
      </c>
      <c r="F5363" s="104" t="s">
        <v>44</v>
      </c>
      <c r="G5363" s="106"/>
      <c r="H5363" s="76" t="s">
        <v>1</v>
      </c>
      <c r="I5363" s="105"/>
      <c r="K5363" s="140" t="str">
        <f t="shared" si="252"/>
        <v>社政業務-社會福利-推行老人福利-獎補助費-對國內團體之捐助</v>
      </c>
      <c r="L5363" s="140" t="str">
        <f t="shared" si="253"/>
        <v>建立社區照顧關懷據點並設置巷弄長照站</v>
      </c>
      <c r="M5363" s="40" t="str">
        <f t="shared" si="254"/>
        <v>臺中市感恩關懷協會</v>
      </c>
    </row>
    <row r="5364" spans="1:13" ht="56.25">
      <c r="A5364" s="102" t="s">
        <v>4075</v>
      </c>
      <c r="B5364" s="102" t="s">
        <v>4084</v>
      </c>
      <c r="C5364" s="102" t="s">
        <v>3157</v>
      </c>
      <c r="D5364" s="102" t="s">
        <v>2795</v>
      </c>
      <c r="E5364" s="103">
        <v>36</v>
      </c>
      <c r="F5364" s="104" t="s">
        <v>44</v>
      </c>
      <c r="G5364" s="106"/>
      <c r="H5364" s="76" t="s">
        <v>1</v>
      </c>
      <c r="I5364" s="105"/>
      <c r="K5364" s="140" t="str">
        <f t="shared" si="252"/>
        <v>社政業務-社會福利-推行老人福利-獎補助費-對國內團體之捐助</v>
      </c>
      <c r="L5364" s="140" t="str">
        <f t="shared" si="253"/>
        <v>建立社區照顧關懷據點並設置巷弄長照站</v>
      </c>
      <c r="M5364" s="40" t="str">
        <f t="shared" si="254"/>
        <v>臺中市霧峰區吉峰社區發展協會</v>
      </c>
    </row>
    <row r="5365" spans="1:13" ht="56.25">
      <c r="A5365" s="102" t="s">
        <v>4075</v>
      </c>
      <c r="B5365" s="102" t="s">
        <v>4084</v>
      </c>
      <c r="C5365" s="102" t="s">
        <v>3694</v>
      </c>
      <c r="D5365" s="102" t="s">
        <v>2795</v>
      </c>
      <c r="E5365" s="103">
        <v>708</v>
      </c>
      <c r="F5365" s="104" t="s">
        <v>44</v>
      </c>
      <c r="G5365" s="106"/>
      <c r="H5365" s="76" t="s">
        <v>1</v>
      </c>
      <c r="I5365" s="105"/>
      <c r="K5365" s="140" t="str">
        <f t="shared" si="252"/>
        <v>社政業務-社會福利-推行老人福利-獎補助費-對國內團體之捐助</v>
      </c>
      <c r="L5365" s="140" t="str">
        <f t="shared" si="253"/>
        <v>建立社區照顧關懷據點並設置巷弄長照站</v>
      </c>
      <c r="M5365" s="40" t="str">
        <f t="shared" si="254"/>
        <v>社團法人台中市惠來關懷服務協會</v>
      </c>
    </row>
    <row r="5366" spans="1:13" ht="75">
      <c r="A5366" s="102" t="s">
        <v>4075</v>
      </c>
      <c r="B5366" s="102" t="s">
        <v>4130</v>
      </c>
      <c r="C5366" s="102" t="s">
        <v>3354</v>
      </c>
      <c r="D5366" s="102" t="s">
        <v>2795</v>
      </c>
      <c r="E5366" s="103">
        <v>20</v>
      </c>
      <c r="F5366" s="104" t="s">
        <v>44</v>
      </c>
      <c r="G5366" s="106"/>
      <c r="H5366" s="76" t="s">
        <v>1</v>
      </c>
      <c r="I5366" s="105"/>
      <c r="K5366" s="140" t="str">
        <f t="shared" si="252"/>
        <v>社政業務-社會福利-推行老人福利-獎補助費-對國內團體之捐助</v>
      </c>
      <c r="L5366" s="140" t="str">
        <f t="shared" si="253"/>
        <v>社區照顧關懷據點整合性補助計畫-「潛力型單位試辦」</v>
      </c>
      <c r="M5366" s="40" t="str">
        <f t="shared" si="254"/>
        <v>社團法人臺中市耆樂協會</v>
      </c>
    </row>
    <row r="5367" spans="1:13" ht="56.25">
      <c r="A5367" s="102" t="s">
        <v>4075</v>
      </c>
      <c r="B5367" s="102" t="s">
        <v>4090</v>
      </c>
      <c r="C5367" s="102" t="s">
        <v>4301</v>
      </c>
      <c r="D5367" s="102" t="s">
        <v>2795</v>
      </c>
      <c r="E5367" s="103">
        <v>224</v>
      </c>
      <c r="F5367" s="104" t="s">
        <v>44</v>
      </c>
      <c r="G5367" s="106"/>
      <c r="H5367" s="76" t="s">
        <v>1</v>
      </c>
      <c r="I5367" s="105"/>
      <c r="K5367" s="140" t="str">
        <f t="shared" si="252"/>
        <v>社政業務-社會福利-推行老人福利-獎補助費-對國內團體之捐助</v>
      </c>
      <c r="L5367" s="140" t="str">
        <f t="shared" si="253"/>
        <v>建立社區照顧關懷據點</v>
      </c>
      <c r="M5367" s="40" t="str">
        <f t="shared" si="254"/>
        <v>臺中市潭子區栗林社區發展協會</v>
      </c>
    </row>
    <row r="5368" spans="1:13" ht="56.25">
      <c r="A5368" s="102" t="s">
        <v>4075</v>
      </c>
      <c r="B5368" s="102" t="s">
        <v>4090</v>
      </c>
      <c r="C5368" s="102" t="s">
        <v>4302</v>
      </c>
      <c r="D5368" s="102" t="s">
        <v>2795</v>
      </c>
      <c r="E5368" s="103">
        <v>224</v>
      </c>
      <c r="F5368" s="104" t="s">
        <v>44</v>
      </c>
      <c r="G5368" s="106"/>
      <c r="H5368" s="76" t="s">
        <v>1</v>
      </c>
      <c r="I5368" s="105"/>
      <c r="K5368" s="140" t="str">
        <f t="shared" si="252"/>
        <v>社政業務-社會福利-推行老人福利-獎補助費-對國內團體之捐助</v>
      </c>
      <c r="L5368" s="140" t="str">
        <f t="shared" si="253"/>
        <v>建立社區照顧關懷據點</v>
      </c>
      <c r="M5368" s="40" t="str">
        <f t="shared" si="254"/>
        <v>臺中市豐原區豐圳社區發展協會</v>
      </c>
    </row>
    <row r="5369" spans="1:13" ht="56.25">
      <c r="A5369" s="102" t="s">
        <v>4075</v>
      </c>
      <c r="B5369" s="102" t="s">
        <v>4084</v>
      </c>
      <c r="C5369" s="102" t="s">
        <v>3044</v>
      </c>
      <c r="D5369" s="102" t="s">
        <v>2795</v>
      </c>
      <c r="E5369" s="103">
        <v>611</v>
      </c>
      <c r="F5369" s="104" t="s">
        <v>44</v>
      </c>
      <c r="G5369" s="106"/>
      <c r="H5369" s="76" t="s">
        <v>1</v>
      </c>
      <c r="I5369" s="105"/>
      <c r="K5369" s="140" t="str">
        <f t="shared" si="252"/>
        <v>社政業務-社會福利-推行老人福利-獎補助費-對國內團體之捐助</v>
      </c>
      <c r="L5369" s="140" t="str">
        <f t="shared" si="253"/>
        <v>建立社區照顧關懷據點並設置巷弄長照站</v>
      </c>
      <c r="M5369" s="40" t="str">
        <f t="shared" si="254"/>
        <v>臺中市麥之鄉產業發展協會</v>
      </c>
    </row>
    <row r="5370" spans="1:13" ht="56.25">
      <c r="A5370" s="102" t="s">
        <v>4075</v>
      </c>
      <c r="B5370" s="102" t="s">
        <v>4084</v>
      </c>
      <c r="C5370" s="102" t="s">
        <v>3241</v>
      </c>
      <c r="D5370" s="102" t="s">
        <v>2795</v>
      </c>
      <c r="E5370" s="103">
        <v>611</v>
      </c>
      <c r="F5370" s="104" t="s">
        <v>44</v>
      </c>
      <c r="G5370" s="106"/>
      <c r="H5370" s="76" t="s">
        <v>1</v>
      </c>
      <c r="I5370" s="105"/>
      <c r="K5370" s="140" t="str">
        <f t="shared" si="252"/>
        <v>社政業務-社會福利-推行老人福利-獎補助費-對國內團體之捐助</v>
      </c>
      <c r="L5370" s="140" t="str">
        <f t="shared" si="253"/>
        <v>建立社區照顧關懷據點並設置巷弄長照站</v>
      </c>
      <c r="M5370" s="40" t="str">
        <f t="shared" si="254"/>
        <v>社團法人台中市婦幼關懷成長協會</v>
      </c>
    </row>
    <row r="5371" spans="1:13" ht="56.25">
      <c r="A5371" s="102" t="s">
        <v>4075</v>
      </c>
      <c r="B5371" s="102" t="s">
        <v>4084</v>
      </c>
      <c r="C5371" s="102" t="s">
        <v>3674</v>
      </c>
      <c r="D5371" s="102" t="s">
        <v>2795</v>
      </c>
      <c r="E5371" s="107">
        <v>0.7</v>
      </c>
      <c r="F5371" s="104" t="s">
        <v>44</v>
      </c>
      <c r="G5371" s="106"/>
      <c r="H5371" s="76" t="s">
        <v>1</v>
      </c>
      <c r="I5371" s="105"/>
      <c r="K5371" s="140" t="str">
        <f t="shared" si="252"/>
        <v>社政業務-社會福利-推行老人福利-獎補助費-對國內團體之捐助</v>
      </c>
      <c r="L5371" s="140" t="str">
        <f t="shared" si="253"/>
        <v>建立社區照顧關懷據點並設置巷弄長照站</v>
      </c>
      <c r="M5371" s="40" t="str">
        <f t="shared" si="254"/>
        <v>臺中市十三寮聚落發展協會黃楚尊</v>
      </c>
    </row>
    <row r="5372" spans="1:13" ht="56.25">
      <c r="A5372" s="102" t="s">
        <v>4075</v>
      </c>
      <c r="B5372" s="102" t="s">
        <v>4084</v>
      </c>
      <c r="C5372" s="102" t="s">
        <v>3626</v>
      </c>
      <c r="D5372" s="102" t="s">
        <v>2795</v>
      </c>
      <c r="E5372" s="65">
        <v>58</v>
      </c>
      <c r="F5372" s="104" t="s">
        <v>44</v>
      </c>
      <c r="G5372" s="106"/>
      <c r="H5372" s="76" t="s">
        <v>1</v>
      </c>
      <c r="I5372" s="105"/>
      <c r="K5372" s="140" t="str">
        <f t="shared" si="252"/>
        <v>社政業務-社會福利-推行老人福利-獎補助費-對國內團體之捐助</v>
      </c>
      <c r="L5372" s="140" t="str">
        <f t="shared" si="253"/>
        <v>建立社區照顧關懷據點並設置巷弄長照站</v>
      </c>
      <c r="M5372" s="40" t="str">
        <f t="shared" si="254"/>
        <v>臺中市神岡區圳堵社區發展協會</v>
      </c>
    </row>
    <row r="5373" spans="1:13" ht="56.25">
      <c r="A5373" s="102" t="s">
        <v>4075</v>
      </c>
      <c r="B5373" s="102" t="s">
        <v>4090</v>
      </c>
      <c r="C5373" s="102" t="s">
        <v>4303</v>
      </c>
      <c r="D5373" s="102" t="s">
        <v>2795</v>
      </c>
      <c r="E5373" s="103">
        <v>224</v>
      </c>
      <c r="F5373" s="104" t="s">
        <v>44</v>
      </c>
      <c r="G5373" s="106"/>
      <c r="H5373" s="76" t="s">
        <v>1</v>
      </c>
      <c r="I5373" s="105"/>
      <c r="K5373" s="140" t="str">
        <f t="shared" si="252"/>
        <v>社政業務-社會福利-推行老人福利-獎補助費-對國內團體之捐助</v>
      </c>
      <c r="L5373" s="140" t="str">
        <f t="shared" si="253"/>
        <v>建立社區照顧關懷據點</v>
      </c>
      <c r="M5373" s="40" t="str">
        <f t="shared" si="254"/>
        <v>台中市南屯區同心社區發展協會</v>
      </c>
    </row>
    <row r="5374" spans="1:13" ht="56.25">
      <c r="A5374" s="102" t="s">
        <v>4075</v>
      </c>
      <c r="B5374" s="102" t="s">
        <v>4084</v>
      </c>
      <c r="C5374" s="102" t="s">
        <v>4259</v>
      </c>
      <c r="D5374" s="102" t="s">
        <v>2795</v>
      </c>
      <c r="E5374" s="103">
        <v>611</v>
      </c>
      <c r="F5374" s="104" t="s">
        <v>44</v>
      </c>
      <c r="G5374" s="106"/>
      <c r="H5374" s="76" t="s">
        <v>1</v>
      </c>
      <c r="I5374" s="105"/>
      <c r="K5374" s="140" t="str">
        <f t="shared" si="252"/>
        <v>社政業務-社會福利-推行老人福利-獎補助費-對國內團體之捐助</v>
      </c>
      <c r="L5374" s="140" t="str">
        <f t="shared" si="253"/>
        <v>建立社區照顧關懷據點並設置巷弄長照站</v>
      </c>
      <c r="M5374" s="40" t="str">
        <f t="shared" si="254"/>
        <v>臺中市太平區豐年社區發展協會</v>
      </c>
    </row>
    <row r="5375" spans="1:13" ht="56.25">
      <c r="A5375" s="102" t="s">
        <v>4075</v>
      </c>
      <c r="B5375" s="102" t="s">
        <v>4084</v>
      </c>
      <c r="C5375" s="102" t="s">
        <v>4203</v>
      </c>
      <c r="D5375" s="102" t="s">
        <v>2795</v>
      </c>
      <c r="E5375" s="103">
        <v>323</v>
      </c>
      <c r="F5375" s="104" t="s">
        <v>44</v>
      </c>
      <c r="G5375" s="106"/>
      <c r="H5375" s="76" t="s">
        <v>1</v>
      </c>
      <c r="I5375" s="105"/>
      <c r="K5375" s="140" t="str">
        <f t="shared" si="252"/>
        <v>社政業務-社會福利-推行老人福利-獎補助費-對國內團體之捐助</v>
      </c>
      <c r="L5375" s="140" t="str">
        <f t="shared" si="253"/>
        <v>建立社區照顧關懷據點並設置巷弄長照站</v>
      </c>
      <c r="M5375" s="40" t="str">
        <f t="shared" si="254"/>
        <v>台中縣愛加倍關懷協會</v>
      </c>
    </row>
    <row r="5376" spans="1:13" ht="56.25">
      <c r="A5376" s="102" t="s">
        <v>4075</v>
      </c>
      <c r="B5376" s="102" t="s">
        <v>4084</v>
      </c>
      <c r="C5376" s="102" t="s">
        <v>3707</v>
      </c>
      <c r="D5376" s="102" t="s">
        <v>2795</v>
      </c>
      <c r="E5376" s="103">
        <v>620</v>
      </c>
      <c r="F5376" s="104" t="s">
        <v>44</v>
      </c>
      <c r="G5376" s="106"/>
      <c r="H5376" s="76" t="s">
        <v>1</v>
      </c>
      <c r="I5376" s="105"/>
      <c r="K5376" s="140" t="str">
        <f t="shared" si="252"/>
        <v>社政業務-社會福利-推行老人福利-獎補助費-對國內團體之捐助</v>
      </c>
      <c r="L5376" s="140" t="str">
        <f t="shared" si="253"/>
        <v>建立社區照顧關懷據點並設置巷弄長照站</v>
      </c>
      <c r="M5376" s="40" t="str">
        <f t="shared" si="254"/>
        <v>臺中市人文關懷協會</v>
      </c>
    </row>
    <row r="5377" spans="1:13" ht="56.25">
      <c r="A5377" s="102" t="s">
        <v>4075</v>
      </c>
      <c r="B5377" s="102" t="s">
        <v>4084</v>
      </c>
      <c r="C5377" s="102" t="s">
        <v>3225</v>
      </c>
      <c r="D5377" s="102" t="s">
        <v>2795</v>
      </c>
      <c r="E5377" s="103">
        <v>323</v>
      </c>
      <c r="F5377" s="104" t="s">
        <v>44</v>
      </c>
      <c r="G5377" s="106"/>
      <c r="H5377" s="76" t="s">
        <v>1</v>
      </c>
      <c r="I5377" s="105"/>
      <c r="K5377" s="140" t="str">
        <f t="shared" si="252"/>
        <v>社政業務-社會福利-推行老人福利-獎補助費-對國內團體之捐助</v>
      </c>
      <c r="L5377" s="140" t="str">
        <f t="shared" si="253"/>
        <v>建立社區照顧關懷據點並設置巷弄長照站</v>
      </c>
      <c r="M5377" s="40" t="str">
        <f t="shared" si="254"/>
        <v>臺中市墩仔腳庄文化創生發展協會</v>
      </c>
    </row>
    <row r="5378" spans="1:13" ht="56.25">
      <c r="A5378" s="102" t="s">
        <v>4075</v>
      </c>
      <c r="B5378" s="102" t="s">
        <v>4090</v>
      </c>
      <c r="C5378" s="102" t="s">
        <v>4304</v>
      </c>
      <c r="D5378" s="102" t="s">
        <v>2795</v>
      </c>
      <c r="E5378" s="103">
        <v>224</v>
      </c>
      <c r="F5378" s="104" t="s">
        <v>44</v>
      </c>
      <c r="G5378" s="106"/>
      <c r="H5378" s="76" t="s">
        <v>1</v>
      </c>
      <c r="I5378" s="105"/>
      <c r="K5378" s="140" t="str">
        <f t="shared" si="252"/>
        <v>社政業務-社會福利-推行老人福利-獎補助費-對國內團體之捐助</v>
      </c>
      <c r="L5378" s="140" t="str">
        <f t="shared" si="253"/>
        <v>建立社區照顧關懷據點</v>
      </c>
      <c r="M5378" s="40" t="str">
        <f t="shared" si="254"/>
        <v>臺中市福興在地人文關懷協會</v>
      </c>
    </row>
    <row r="5379" spans="1:13" ht="56.25">
      <c r="A5379" s="102" t="s">
        <v>4075</v>
      </c>
      <c r="B5379" s="102" t="s">
        <v>4090</v>
      </c>
      <c r="C5379" s="102" t="s">
        <v>3121</v>
      </c>
      <c r="D5379" s="102" t="s">
        <v>2795</v>
      </c>
      <c r="E5379" s="103">
        <v>224</v>
      </c>
      <c r="F5379" s="104" t="s">
        <v>44</v>
      </c>
      <c r="G5379" s="106"/>
      <c r="H5379" s="76" t="s">
        <v>1</v>
      </c>
      <c r="I5379" s="105"/>
      <c r="K5379" s="140" t="str">
        <f t="shared" si="252"/>
        <v>社政業務-社會福利-推行老人福利-獎補助費-對國內團體之捐助</v>
      </c>
      <c r="L5379" s="140" t="str">
        <f t="shared" si="253"/>
        <v>建立社區照顧關懷據點</v>
      </c>
      <c r="M5379" s="40" t="str">
        <f t="shared" si="254"/>
        <v>臺中市大里區新仁社區發展協會</v>
      </c>
    </row>
    <row r="5380" spans="1:13" ht="56.25">
      <c r="A5380" s="102" t="s">
        <v>4075</v>
      </c>
      <c r="B5380" s="102" t="s">
        <v>4084</v>
      </c>
      <c r="C5380" s="102" t="s">
        <v>3139</v>
      </c>
      <c r="D5380" s="102" t="s">
        <v>2795</v>
      </c>
      <c r="E5380" s="103">
        <v>774</v>
      </c>
      <c r="F5380" s="104" t="s">
        <v>44</v>
      </c>
      <c r="G5380" s="106"/>
      <c r="H5380" s="76" t="s">
        <v>1</v>
      </c>
      <c r="I5380" s="105"/>
      <c r="K5380" s="140" t="str">
        <f t="shared" ref="K5380:K5443" si="255">A5380</f>
        <v>社政業務-社會福利-推行老人福利-獎補助費-對國內團體之捐助</v>
      </c>
      <c r="L5380" s="140" t="str">
        <f t="shared" ref="L5380:L5443" si="256">B5380</f>
        <v>建立社區照顧關懷據點並設置巷弄長照站</v>
      </c>
      <c r="M5380" s="40" t="str">
        <f t="shared" ref="M5380:M5443" si="257">C5380</f>
        <v>財團法人天主教聖心基金會</v>
      </c>
    </row>
    <row r="5381" spans="1:13" ht="56.25">
      <c r="A5381" s="102" t="s">
        <v>4075</v>
      </c>
      <c r="B5381" s="102" t="s">
        <v>4084</v>
      </c>
      <c r="C5381" s="102" t="s">
        <v>3187</v>
      </c>
      <c r="D5381" s="102" t="s">
        <v>2795</v>
      </c>
      <c r="E5381" s="103">
        <v>597</v>
      </c>
      <c r="F5381" s="104" t="s">
        <v>44</v>
      </c>
      <c r="G5381" s="106"/>
      <c r="H5381" s="76" t="s">
        <v>1</v>
      </c>
      <c r="I5381" s="105"/>
      <c r="K5381" s="140" t="str">
        <f t="shared" si="255"/>
        <v>社政業務-社會福利-推行老人福利-獎補助費-對國內團體之捐助</v>
      </c>
      <c r="L5381" s="140" t="str">
        <f t="shared" si="256"/>
        <v>建立社區照顧關懷據點並設置巷弄長照站</v>
      </c>
      <c r="M5381" s="40" t="str">
        <f t="shared" si="257"/>
        <v>台中市南屯區三厝社區發展協會</v>
      </c>
    </row>
    <row r="5382" spans="1:13" ht="56.25">
      <c r="A5382" s="102" t="s">
        <v>4075</v>
      </c>
      <c r="B5382" s="102" t="s">
        <v>4084</v>
      </c>
      <c r="C5382" s="102" t="s">
        <v>4124</v>
      </c>
      <c r="D5382" s="102" t="s">
        <v>2795</v>
      </c>
      <c r="E5382" s="103">
        <v>323</v>
      </c>
      <c r="F5382" s="104" t="s">
        <v>44</v>
      </c>
      <c r="G5382" s="106"/>
      <c r="H5382" s="76" t="s">
        <v>1</v>
      </c>
      <c r="I5382" s="105"/>
      <c r="K5382" s="140" t="str">
        <f t="shared" si="255"/>
        <v>社政業務-社會福利-推行老人福利-獎補助費-對國內團體之捐助</v>
      </c>
      <c r="L5382" s="140" t="str">
        <f t="shared" si="256"/>
        <v>建立社區照顧關懷據點並設置巷弄長照站</v>
      </c>
      <c r="M5382" s="40" t="str">
        <f t="shared" si="257"/>
        <v>台中市南屯區中台社區發展協會</v>
      </c>
    </row>
    <row r="5383" spans="1:13" ht="56.25">
      <c r="A5383" s="102" t="s">
        <v>4075</v>
      </c>
      <c r="B5383" s="102" t="s">
        <v>4084</v>
      </c>
      <c r="C5383" s="102" t="s">
        <v>3061</v>
      </c>
      <c r="D5383" s="102" t="s">
        <v>2795</v>
      </c>
      <c r="E5383" s="103">
        <v>740</v>
      </c>
      <c r="F5383" s="104" t="s">
        <v>44</v>
      </c>
      <c r="G5383" s="106"/>
      <c r="H5383" s="76" t="s">
        <v>1</v>
      </c>
      <c r="I5383" s="105"/>
      <c r="K5383" s="140" t="str">
        <f t="shared" si="255"/>
        <v>社政業務-社會福利-推行老人福利-獎補助費-對國內團體之捐助</v>
      </c>
      <c r="L5383" s="140" t="str">
        <f t="shared" si="256"/>
        <v>建立社區照顧關懷據點並設置巷弄長照站</v>
      </c>
      <c r="M5383" s="40" t="str">
        <f t="shared" si="257"/>
        <v>財團法人全成社會福利基金會</v>
      </c>
    </row>
    <row r="5384" spans="1:13" ht="56.25">
      <c r="A5384" s="102" t="s">
        <v>4075</v>
      </c>
      <c r="B5384" s="102" t="s">
        <v>4084</v>
      </c>
      <c r="C5384" s="102" t="s">
        <v>3688</v>
      </c>
      <c r="D5384" s="102" t="s">
        <v>2795</v>
      </c>
      <c r="E5384" s="103">
        <v>747</v>
      </c>
      <c r="F5384" s="104" t="s">
        <v>44</v>
      </c>
      <c r="G5384" s="106"/>
      <c r="H5384" s="76" t="s">
        <v>1</v>
      </c>
      <c r="I5384" s="105"/>
      <c r="K5384" s="140" t="str">
        <f t="shared" si="255"/>
        <v>社政業務-社會福利-推行老人福利-獎補助費-對國內團體之捐助</v>
      </c>
      <c r="L5384" s="140" t="str">
        <f t="shared" si="256"/>
        <v>建立社區照顧關懷據點並設置巷弄長照站</v>
      </c>
      <c r="M5384" s="40" t="str">
        <f t="shared" si="257"/>
        <v>社團法人臺中市紅十字會</v>
      </c>
    </row>
    <row r="5385" spans="1:13" ht="56.25">
      <c r="A5385" s="102" t="s">
        <v>4075</v>
      </c>
      <c r="B5385" s="102" t="s">
        <v>4084</v>
      </c>
      <c r="C5385" s="102" t="s">
        <v>3104</v>
      </c>
      <c r="D5385" s="102" t="s">
        <v>2795</v>
      </c>
      <c r="E5385" s="103">
        <v>323</v>
      </c>
      <c r="F5385" s="104" t="s">
        <v>44</v>
      </c>
      <c r="G5385" s="106"/>
      <c r="H5385" s="76" t="s">
        <v>1</v>
      </c>
      <c r="I5385" s="105"/>
      <c r="K5385" s="140" t="str">
        <f t="shared" si="255"/>
        <v>社政業務-社會福利-推行老人福利-獎補助費-對國內團體之捐助</v>
      </c>
      <c r="L5385" s="140" t="str">
        <f t="shared" si="256"/>
        <v>建立社區照顧關懷據點並設置巷弄長照站</v>
      </c>
      <c r="M5385" s="40" t="str">
        <f t="shared" si="257"/>
        <v>社團法人臺中市西區大和社區發展協會</v>
      </c>
    </row>
    <row r="5386" spans="1:13" ht="56.25">
      <c r="A5386" s="102" t="s">
        <v>4075</v>
      </c>
      <c r="B5386" s="102" t="s">
        <v>4084</v>
      </c>
      <c r="C5386" s="102" t="s">
        <v>3051</v>
      </c>
      <c r="D5386" s="102" t="s">
        <v>2795</v>
      </c>
      <c r="E5386" s="103">
        <v>323</v>
      </c>
      <c r="F5386" s="104" t="s">
        <v>44</v>
      </c>
      <c r="G5386" s="106"/>
      <c r="H5386" s="76" t="s">
        <v>1</v>
      </c>
      <c r="I5386" s="105"/>
      <c r="K5386" s="140" t="str">
        <f t="shared" si="255"/>
        <v>社政業務-社會福利-推行老人福利-獎補助費-對國內團體之捐助</v>
      </c>
      <c r="L5386" s="140" t="str">
        <f t="shared" si="256"/>
        <v>建立社區照顧關懷據點並設置巷弄長照站</v>
      </c>
      <c r="M5386" s="40" t="str">
        <f t="shared" si="257"/>
        <v>臺中市弘馨社會福利關懷協會(積善)</v>
      </c>
    </row>
    <row r="5387" spans="1:13" ht="56.25">
      <c r="A5387" s="102" t="s">
        <v>4075</v>
      </c>
      <c r="B5387" s="102" t="s">
        <v>4084</v>
      </c>
      <c r="C5387" s="102" t="s">
        <v>3045</v>
      </c>
      <c r="D5387" s="102" t="s">
        <v>2795</v>
      </c>
      <c r="E5387" s="103">
        <v>575</v>
      </c>
      <c r="F5387" s="104" t="s">
        <v>44</v>
      </c>
      <c r="G5387" s="106"/>
      <c r="H5387" s="76" t="s">
        <v>1</v>
      </c>
      <c r="I5387" s="105"/>
      <c r="K5387" s="140" t="str">
        <f t="shared" si="255"/>
        <v>社政業務-社會福利-推行老人福利-獎補助費-對國內團體之捐助</v>
      </c>
      <c r="L5387" s="140" t="str">
        <f t="shared" si="256"/>
        <v>建立社區照顧關懷據點並設置巷弄長照站</v>
      </c>
      <c r="M5387" s="40" t="str">
        <f t="shared" si="257"/>
        <v>臺中市弘馨社會福利關懷協會(福順)</v>
      </c>
    </row>
    <row r="5388" spans="1:13" ht="56.25">
      <c r="A5388" s="102" t="s">
        <v>4075</v>
      </c>
      <c r="B5388" s="102" t="s">
        <v>4084</v>
      </c>
      <c r="C5388" s="102" t="s">
        <v>3045</v>
      </c>
      <c r="D5388" s="102" t="s">
        <v>2795</v>
      </c>
      <c r="E5388" s="103">
        <v>36</v>
      </c>
      <c r="F5388" s="104" t="s">
        <v>44</v>
      </c>
      <c r="G5388" s="106"/>
      <c r="H5388" s="76" t="s">
        <v>1</v>
      </c>
      <c r="I5388" s="105"/>
      <c r="K5388" s="140" t="str">
        <f t="shared" si="255"/>
        <v>社政業務-社會福利-推行老人福利-獎補助費-對國內團體之捐助</v>
      </c>
      <c r="L5388" s="140" t="str">
        <f t="shared" si="256"/>
        <v>建立社區照顧關懷據點並設置巷弄長照站</v>
      </c>
      <c r="M5388" s="40" t="str">
        <f t="shared" si="257"/>
        <v>臺中市弘馨社會福利關懷協會(福順)</v>
      </c>
    </row>
    <row r="5389" spans="1:13" ht="56.25">
      <c r="A5389" s="102" t="s">
        <v>4075</v>
      </c>
      <c r="B5389" s="102" t="s">
        <v>4090</v>
      </c>
      <c r="C5389" s="102" t="s">
        <v>4305</v>
      </c>
      <c r="D5389" s="102" t="s">
        <v>2795</v>
      </c>
      <c r="E5389" s="103">
        <v>163</v>
      </c>
      <c r="F5389" s="104" t="s">
        <v>44</v>
      </c>
      <c r="G5389" s="106"/>
      <c r="H5389" s="76" t="s">
        <v>1</v>
      </c>
      <c r="I5389" s="105"/>
      <c r="K5389" s="140" t="str">
        <f t="shared" si="255"/>
        <v>社政業務-社會福利-推行老人福利-獎補助費-對國內團體之捐助</v>
      </c>
      <c r="L5389" s="140" t="str">
        <f t="shared" si="256"/>
        <v>建立社區照顧關懷據點</v>
      </c>
      <c r="M5389" s="40" t="str">
        <f t="shared" si="257"/>
        <v>台中市南屯區溝墘社區發展協會</v>
      </c>
    </row>
    <row r="5390" spans="1:13" ht="56.25">
      <c r="A5390" s="102" t="s">
        <v>4075</v>
      </c>
      <c r="B5390" s="102" t="s">
        <v>4084</v>
      </c>
      <c r="C5390" s="102" t="s">
        <v>1780</v>
      </c>
      <c r="D5390" s="102" t="s">
        <v>2795</v>
      </c>
      <c r="E5390" s="103">
        <v>65</v>
      </c>
      <c r="F5390" s="104" t="s">
        <v>44</v>
      </c>
      <c r="G5390" s="106"/>
      <c r="H5390" s="76" t="s">
        <v>1</v>
      </c>
      <c r="I5390" s="105"/>
      <c r="K5390" s="140" t="str">
        <f t="shared" si="255"/>
        <v>社政業務-社會福利-推行老人福利-獎補助費-對國內團體之捐助</v>
      </c>
      <c r="L5390" s="140" t="str">
        <f t="shared" si="256"/>
        <v>建立社區照顧關懷據點並設置巷弄長照站</v>
      </c>
      <c r="M5390" s="40" t="str">
        <f t="shared" si="257"/>
        <v>財團法人弘道老人福利基金會</v>
      </c>
    </row>
    <row r="5391" spans="1:13" ht="56.25">
      <c r="A5391" s="102" t="s">
        <v>4075</v>
      </c>
      <c r="B5391" s="102" t="s">
        <v>4084</v>
      </c>
      <c r="C5391" s="102" t="s">
        <v>1780</v>
      </c>
      <c r="D5391" s="102" t="s">
        <v>2795</v>
      </c>
      <c r="E5391" s="103">
        <v>577</v>
      </c>
      <c r="F5391" s="104" t="s">
        <v>44</v>
      </c>
      <c r="G5391" s="106"/>
      <c r="H5391" s="76" t="s">
        <v>1</v>
      </c>
      <c r="I5391" s="105"/>
      <c r="K5391" s="140" t="str">
        <f t="shared" si="255"/>
        <v>社政業務-社會福利-推行老人福利-獎補助費-對國內團體之捐助</v>
      </c>
      <c r="L5391" s="140" t="str">
        <f t="shared" si="256"/>
        <v>建立社區照顧關懷據點並設置巷弄長照站</v>
      </c>
      <c r="M5391" s="40" t="str">
        <f t="shared" si="257"/>
        <v>財團法人弘道老人福利基金會</v>
      </c>
    </row>
    <row r="5392" spans="1:13" ht="56.25">
      <c r="A5392" s="102" t="s">
        <v>4075</v>
      </c>
      <c r="B5392" s="102" t="s">
        <v>4090</v>
      </c>
      <c r="C5392" s="102" t="s">
        <v>4306</v>
      </c>
      <c r="D5392" s="102" t="s">
        <v>2795</v>
      </c>
      <c r="E5392" s="103">
        <v>203</v>
      </c>
      <c r="F5392" s="104" t="s">
        <v>44</v>
      </c>
      <c r="G5392" s="106"/>
      <c r="H5392" s="76" t="s">
        <v>1</v>
      </c>
      <c r="I5392" s="105"/>
      <c r="K5392" s="140" t="str">
        <f t="shared" si="255"/>
        <v>社政業務-社會福利-推行老人福利-獎補助費-對國內團體之捐助</v>
      </c>
      <c r="L5392" s="140" t="str">
        <f t="shared" si="256"/>
        <v>建立社區照顧關懷據點</v>
      </c>
      <c r="M5392" s="40" t="str">
        <f t="shared" si="257"/>
        <v>臺中市文創經紀發展協會</v>
      </c>
    </row>
    <row r="5393" spans="1:13" ht="56.25">
      <c r="A5393" s="102" t="s">
        <v>4075</v>
      </c>
      <c r="B5393" s="102" t="s">
        <v>4084</v>
      </c>
      <c r="C5393" s="102" t="s">
        <v>3152</v>
      </c>
      <c r="D5393" s="102" t="s">
        <v>2795</v>
      </c>
      <c r="E5393" s="103">
        <v>673</v>
      </c>
      <c r="F5393" s="104" t="s">
        <v>44</v>
      </c>
      <c r="G5393" s="106"/>
      <c r="H5393" s="76" t="s">
        <v>1</v>
      </c>
      <c r="I5393" s="105"/>
      <c r="K5393" s="140" t="str">
        <f t="shared" si="255"/>
        <v>社政業務-社會福利-推行老人福利-獎補助費-對國內團體之捐助</v>
      </c>
      <c r="L5393" s="140" t="str">
        <f t="shared" si="256"/>
        <v>建立社區照顧關懷據點並設置巷弄長照站</v>
      </c>
      <c r="M5393" s="40" t="str">
        <f t="shared" si="257"/>
        <v>台中市西屯區永安社區發展協會</v>
      </c>
    </row>
    <row r="5394" spans="1:13" ht="56.25">
      <c r="A5394" s="102" t="s">
        <v>4075</v>
      </c>
      <c r="B5394" s="102" t="s">
        <v>4084</v>
      </c>
      <c r="C5394" s="102" t="s">
        <v>3103</v>
      </c>
      <c r="D5394" s="102" t="s">
        <v>2795</v>
      </c>
      <c r="E5394" s="103">
        <v>701</v>
      </c>
      <c r="F5394" s="104" t="s">
        <v>44</v>
      </c>
      <c r="G5394" s="106"/>
      <c r="H5394" s="76" t="s">
        <v>1</v>
      </c>
      <c r="I5394" s="105"/>
      <c r="K5394" s="140" t="str">
        <f t="shared" si="255"/>
        <v>社政業務-社會福利-推行老人福利-獎補助費-對國內團體之捐助</v>
      </c>
      <c r="L5394" s="140" t="str">
        <f t="shared" si="256"/>
        <v>建立社區照顧關懷據點並設置巷弄長照站</v>
      </c>
      <c r="M5394" s="40" t="str">
        <f t="shared" si="257"/>
        <v>社團法人台灣基督教好牧人全人關顧協會</v>
      </c>
    </row>
    <row r="5395" spans="1:13" ht="56.25">
      <c r="A5395" s="102" t="s">
        <v>4075</v>
      </c>
      <c r="B5395" s="102" t="s">
        <v>4084</v>
      </c>
      <c r="C5395" s="102" t="s">
        <v>3141</v>
      </c>
      <c r="D5395" s="102" t="s">
        <v>2795</v>
      </c>
      <c r="E5395" s="103">
        <v>314</v>
      </c>
      <c r="F5395" s="104" t="s">
        <v>44</v>
      </c>
      <c r="G5395" s="106"/>
      <c r="H5395" s="76" t="s">
        <v>1</v>
      </c>
      <c r="I5395" s="105"/>
      <c r="K5395" s="140" t="str">
        <f t="shared" si="255"/>
        <v>社政業務-社會福利-推行老人福利-獎補助費-對國內團體之捐助</v>
      </c>
      <c r="L5395" s="140" t="str">
        <f t="shared" si="256"/>
        <v>建立社區照顧關懷據點並設置巷弄長照站</v>
      </c>
      <c r="M5395" s="40" t="str">
        <f t="shared" si="257"/>
        <v>財團法人福智慈善基金會</v>
      </c>
    </row>
    <row r="5396" spans="1:13" ht="56.25">
      <c r="A5396" s="102" t="s">
        <v>4075</v>
      </c>
      <c r="B5396" s="102" t="s">
        <v>4084</v>
      </c>
      <c r="C5396" s="102" t="s">
        <v>3599</v>
      </c>
      <c r="D5396" s="102" t="s">
        <v>2795</v>
      </c>
      <c r="E5396" s="103">
        <v>575</v>
      </c>
      <c r="F5396" s="104" t="s">
        <v>44</v>
      </c>
      <c r="G5396" s="106"/>
      <c r="H5396" s="76" t="s">
        <v>1</v>
      </c>
      <c r="I5396" s="105"/>
      <c r="K5396" s="140" t="str">
        <f t="shared" si="255"/>
        <v>社政業務-社會福利-推行老人福利-獎補助費-對國內團體之捐助</v>
      </c>
      <c r="L5396" s="140" t="str">
        <f t="shared" si="256"/>
        <v>建立社區照顧關懷據點並設置巷弄長照站</v>
      </c>
      <c r="M5396" s="40" t="str">
        <f t="shared" si="257"/>
        <v>財團法人中華民國佛教慈濟慈善事業基金會</v>
      </c>
    </row>
    <row r="5397" spans="1:13" ht="56.25">
      <c r="A5397" s="102" t="s">
        <v>4075</v>
      </c>
      <c r="B5397" s="102" t="s">
        <v>4090</v>
      </c>
      <c r="C5397" s="102" t="s">
        <v>4307</v>
      </c>
      <c r="D5397" s="102" t="s">
        <v>2795</v>
      </c>
      <c r="E5397" s="103">
        <v>224</v>
      </c>
      <c r="F5397" s="104" t="s">
        <v>44</v>
      </c>
      <c r="G5397" s="106"/>
      <c r="H5397" s="76" t="s">
        <v>1</v>
      </c>
      <c r="I5397" s="105"/>
      <c r="K5397" s="140" t="str">
        <f t="shared" si="255"/>
        <v>社政業務-社會福利-推行老人福利-獎補助費-對國內團體之捐助</v>
      </c>
      <c r="L5397" s="140" t="str">
        <f t="shared" si="256"/>
        <v>建立社區照顧關懷據點</v>
      </c>
      <c r="M5397" s="40" t="str">
        <f t="shared" si="257"/>
        <v>臺中市南區永興社區發展協會</v>
      </c>
    </row>
    <row r="5398" spans="1:13" ht="56.25">
      <c r="A5398" s="102" t="s">
        <v>4075</v>
      </c>
      <c r="B5398" s="102" t="s">
        <v>4084</v>
      </c>
      <c r="C5398" s="102" t="s">
        <v>3139</v>
      </c>
      <c r="D5398" s="102" t="s">
        <v>2795</v>
      </c>
      <c r="E5398" s="103">
        <v>29</v>
      </c>
      <c r="F5398" s="104" t="s">
        <v>44</v>
      </c>
      <c r="G5398" s="106"/>
      <c r="H5398" s="76" t="s">
        <v>1</v>
      </c>
      <c r="I5398" s="105"/>
      <c r="K5398" s="140" t="str">
        <f t="shared" si="255"/>
        <v>社政業務-社會福利-推行老人福利-獎補助費-對國內團體之捐助</v>
      </c>
      <c r="L5398" s="140" t="str">
        <f t="shared" si="256"/>
        <v>建立社區照顧關懷據點並設置巷弄長照站</v>
      </c>
      <c r="M5398" s="40" t="str">
        <f t="shared" si="257"/>
        <v>財團法人天主教聖心基金會</v>
      </c>
    </row>
    <row r="5399" spans="1:13" ht="56.25">
      <c r="A5399" s="102" t="s">
        <v>4075</v>
      </c>
      <c r="B5399" s="102" t="s">
        <v>4084</v>
      </c>
      <c r="C5399" s="102" t="s">
        <v>3141</v>
      </c>
      <c r="D5399" s="102" t="s">
        <v>2795</v>
      </c>
      <c r="E5399" s="103">
        <v>611</v>
      </c>
      <c r="F5399" s="104" t="s">
        <v>44</v>
      </c>
      <c r="G5399" s="106"/>
      <c r="H5399" s="76" t="s">
        <v>1</v>
      </c>
      <c r="I5399" s="105"/>
      <c r="K5399" s="140" t="str">
        <f t="shared" si="255"/>
        <v>社政業務-社會福利-推行老人福利-獎補助費-對國內團體之捐助</v>
      </c>
      <c r="L5399" s="140" t="str">
        <f t="shared" si="256"/>
        <v>建立社區照顧關懷據點並設置巷弄長照站</v>
      </c>
      <c r="M5399" s="40" t="str">
        <f t="shared" si="257"/>
        <v>財團法人福智慈善基金會</v>
      </c>
    </row>
    <row r="5400" spans="1:13" ht="56.25">
      <c r="A5400" s="102" t="s">
        <v>4075</v>
      </c>
      <c r="B5400" s="102" t="s">
        <v>4084</v>
      </c>
      <c r="C5400" s="102" t="s">
        <v>3186</v>
      </c>
      <c r="D5400" s="102" t="s">
        <v>2795</v>
      </c>
      <c r="E5400" s="103">
        <v>611</v>
      </c>
      <c r="F5400" s="104" t="s">
        <v>44</v>
      </c>
      <c r="G5400" s="106"/>
      <c r="H5400" s="76" t="s">
        <v>1</v>
      </c>
      <c r="I5400" s="105"/>
      <c r="K5400" s="140" t="str">
        <f t="shared" si="255"/>
        <v>社政業務-社會福利-推行老人福利-獎補助費-對國內團體之捐助</v>
      </c>
      <c r="L5400" s="140" t="str">
        <f t="shared" si="256"/>
        <v>建立社區照顧關懷據點並設置巷弄長照站</v>
      </c>
      <c r="M5400" s="40" t="str">
        <f t="shared" si="257"/>
        <v>社團法人臺中市沐風60長者之愛關懷協會</v>
      </c>
    </row>
    <row r="5401" spans="1:13" ht="56.25">
      <c r="A5401" s="102" t="s">
        <v>4075</v>
      </c>
      <c r="B5401" s="102" t="s">
        <v>4084</v>
      </c>
      <c r="C5401" s="102" t="s">
        <v>3599</v>
      </c>
      <c r="D5401" s="102" t="s">
        <v>2795</v>
      </c>
      <c r="E5401" s="103">
        <v>719</v>
      </c>
      <c r="F5401" s="104" t="s">
        <v>44</v>
      </c>
      <c r="G5401" s="106"/>
      <c r="H5401" s="76" t="s">
        <v>1</v>
      </c>
      <c r="I5401" s="105"/>
      <c r="K5401" s="140" t="str">
        <f t="shared" si="255"/>
        <v>社政業務-社會福利-推行老人福利-獎補助費-對國內團體之捐助</v>
      </c>
      <c r="L5401" s="140" t="str">
        <f t="shared" si="256"/>
        <v>建立社區照顧關懷據點並設置巷弄長照站</v>
      </c>
      <c r="M5401" s="40" t="str">
        <f t="shared" si="257"/>
        <v>財團法人中華民國佛教慈濟慈善事業基金會</v>
      </c>
    </row>
    <row r="5402" spans="1:13" ht="56.25">
      <c r="A5402" s="102" t="s">
        <v>4075</v>
      </c>
      <c r="B5402" s="102" t="s">
        <v>4084</v>
      </c>
      <c r="C5402" s="102" t="s">
        <v>3141</v>
      </c>
      <c r="D5402" s="102" t="s">
        <v>2795</v>
      </c>
      <c r="E5402" s="103">
        <v>610</v>
      </c>
      <c r="F5402" s="104" t="s">
        <v>44</v>
      </c>
      <c r="G5402" s="106"/>
      <c r="H5402" s="76" t="s">
        <v>1</v>
      </c>
      <c r="I5402" s="105"/>
      <c r="K5402" s="140" t="str">
        <f t="shared" si="255"/>
        <v>社政業務-社會福利-推行老人福利-獎補助費-對國內團體之捐助</v>
      </c>
      <c r="L5402" s="140" t="str">
        <f t="shared" si="256"/>
        <v>建立社區照顧關懷據點並設置巷弄長照站</v>
      </c>
      <c r="M5402" s="40" t="str">
        <f t="shared" si="257"/>
        <v>財團法人福智慈善基金會</v>
      </c>
    </row>
    <row r="5403" spans="1:13" ht="56.25">
      <c r="A5403" s="102" t="s">
        <v>4075</v>
      </c>
      <c r="B5403" s="102" t="s">
        <v>4084</v>
      </c>
      <c r="C5403" s="102" t="s">
        <v>3599</v>
      </c>
      <c r="D5403" s="102" t="s">
        <v>2795</v>
      </c>
      <c r="E5403" s="103">
        <v>767</v>
      </c>
      <c r="F5403" s="104" t="s">
        <v>44</v>
      </c>
      <c r="G5403" s="106"/>
      <c r="H5403" s="76" t="s">
        <v>1</v>
      </c>
      <c r="I5403" s="105"/>
      <c r="K5403" s="140" t="str">
        <f t="shared" si="255"/>
        <v>社政業務-社會福利-推行老人福利-獎補助費-對國內團體之捐助</v>
      </c>
      <c r="L5403" s="140" t="str">
        <f t="shared" si="256"/>
        <v>建立社區照顧關懷據點並設置巷弄長照站</v>
      </c>
      <c r="M5403" s="40" t="str">
        <f t="shared" si="257"/>
        <v>財團法人中華民國佛教慈濟慈善事業基金會</v>
      </c>
    </row>
    <row r="5404" spans="1:13" ht="56.25">
      <c r="A5404" s="102" t="s">
        <v>4075</v>
      </c>
      <c r="B5404" s="102" t="s">
        <v>4084</v>
      </c>
      <c r="C5404" s="102" t="s">
        <v>3694</v>
      </c>
      <c r="D5404" s="102" t="s">
        <v>2795</v>
      </c>
      <c r="E5404" s="103">
        <v>690</v>
      </c>
      <c r="F5404" s="104" t="s">
        <v>44</v>
      </c>
      <c r="G5404" s="106"/>
      <c r="H5404" s="76" t="s">
        <v>1</v>
      </c>
      <c r="I5404" s="105"/>
      <c r="K5404" s="140" t="str">
        <f t="shared" si="255"/>
        <v>社政業務-社會福利-推行老人福利-獎補助費-對國內團體之捐助</v>
      </c>
      <c r="L5404" s="140" t="str">
        <f t="shared" si="256"/>
        <v>建立社區照顧關懷據點並設置巷弄長照站</v>
      </c>
      <c r="M5404" s="40" t="str">
        <f t="shared" si="257"/>
        <v>社團法人台中市惠來關懷服務協會</v>
      </c>
    </row>
    <row r="5405" spans="1:13" ht="56.25">
      <c r="A5405" s="102" t="s">
        <v>4075</v>
      </c>
      <c r="B5405" s="102" t="s">
        <v>4084</v>
      </c>
      <c r="C5405" s="102" t="s">
        <v>3688</v>
      </c>
      <c r="D5405" s="102" t="s">
        <v>2795</v>
      </c>
      <c r="E5405" s="65">
        <v>10</v>
      </c>
      <c r="F5405" s="104" t="s">
        <v>44</v>
      </c>
      <c r="G5405" s="106"/>
      <c r="H5405" s="76" t="s">
        <v>1</v>
      </c>
      <c r="I5405" s="105"/>
      <c r="K5405" s="140" t="str">
        <f t="shared" si="255"/>
        <v>社政業務-社會福利-推行老人福利-獎補助費-對國內團體之捐助</v>
      </c>
      <c r="L5405" s="140" t="str">
        <f t="shared" si="256"/>
        <v>建立社區照顧關懷據點並設置巷弄長照站</v>
      </c>
      <c r="M5405" s="40" t="str">
        <f t="shared" si="257"/>
        <v>社團法人臺中市紅十字會</v>
      </c>
    </row>
    <row r="5406" spans="1:13" ht="56.25">
      <c r="A5406" s="102" t="s">
        <v>4075</v>
      </c>
      <c r="B5406" s="102" t="s">
        <v>4084</v>
      </c>
      <c r="C5406" s="102" t="s">
        <v>3061</v>
      </c>
      <c r="D5406" s="102" t="s">
        <v>2795</v>
      </c>
      <c r="E5406" s="103">
        <v>181</v>
      </c>
      <c r="F5406" s="104" t="s">
        <v>44</v>
      </c>
      <c r="G5406" s="106"/>
      <c r="H5406" s="76" t="s">
        <v>1</v>
      </c>
      <c r="I5406" s="105"/>
      <c r="K5406" s="140" t="str">
        <f t="shared" si="255"/>
        <v>社政業務-社會福利-推行老人福利-獎補助費-對國內團體之捐助</v>
      </c>
      <c r="L5406" s="140" t="str">
        <f t="shared" si="256"/>
        <v>建立社區照顧關懷據點並設置巷弄長照站</v>
      </c>
      <c r="M5406" s="40" t="str">
        <f t="shared" si="257"/>
        <v>財團法人全成社會福利基金會</v>
      </c>
    </row>
    <row r="5407" spans="1:13" ht="56.25">
      <c r="A5407" s="102" t="s">
        <v>4075</v>
      </c>
      <c r="B5407" s="102" t="s">
        <v>4084</v>
      </c>
      <c r="C5407" s="102" t="s">
        <v>3144</v>
      </c>
      <c r="D5407" s="102" t="s">
        <v>2795</v>
      </c>
      <c r="E5407" s="103">
        <v>271</v>
      </c>
      <c r="F5407" s="104" t="s">
        <v>44</v>
      </c>
      <c r="G5407" s="106"/>
      <c r="H5407" s="76" t="s">
        <v>1</v>
      </c>
      <c r="I5407" s="105"/>
      <c r="K5407" s="140" t="str">
        <f t="shared" si="255"/>
        <v>社政業務-社會福利-推行老人福利-獎補助費-對國內團體之捐助</v>
      </c>
      <c r="L5407" s="140" t="str">
        <f t="shared" si="256"/>
        <v>建立社區照顧關懷據點並設置巷弄長照站</v>
      </c>
      <c r="M5407" s="40" t="str">
        <f t="shared" si="257"/>
        <v>財團法人環宇國際文化教育基金會</v>
      </c>
    </row>
    <row r="5408" spans="1:13" ht="56.25">
      <c r="A5408" s="102" t="s">
        <v>4075</v>
      </c>
      <c r="B5408" s="102" t="s">
        <v>4084</v>
      </c>
      <c r="C5408" s="102" t="s">
        <v>3046</v>
      </c>
      <c r="D5408" s="102" t="s">
        <v>2795</v>
      </c>
      <c r="E5408" s="103">
        <v>44</v>
      </c>
      <c r="F5408" s="104" t="s">
        <v>44</v>
      </c>
      <c r="G5408" s="106"/>
      <c r="H5408" s="76" t="s">
        <v>1</v>
      </c>
      <c r="I5408" s="105"/>
      <c r="K5408" s="140" t="str">
        <f t="shared" si="255"/>
        <v>社政業務-社會福利-推行老人福利-獎補助費-對國內團體之捐助</v>
      </c>
      <c r="L5408" s="140" t="str">
        <f t="shared" si="256"/>
        <v>建立社區照顧關懷據點並設置巷弄長照站</v>
      </c>
      <c r="M5408" s="40" t="str">
        <f t="shared" si="257"/>
        <v>台中市西屯區福瑞社區發展協會</v>
      </c>
    </row>
    <row r="5409" spans="1:13" ht="56.25">
      <c r="A5409" s="102" t="s">
        <v>4075</v>
      </c>
      <c r="B5409" s="102" t="s">
        <v>4120</v>
      </c>
      <c r="C5409" s="102" t="s">
        <v>2810</v>
      </c>
      <c r="D5409" s="102" t="s">
        <v>2795</v>
      </c>
      <c r="E5409" s="103">
        <v>1854</v>
      </c>
      <c r="F5409" s="104" t="s">
        <v>44</v>
      </c>
      <c r="G5409" s="106"/>
      <c r="H5409" s="76" t="s">
        <v>1</v>
      </c>
      <c r="I5409" s="105"/>
      <c r="K5409" s="140" t="str">
        <f t="shared" si="255"/>
        <v>社政業務-社會福利-推行老人福利-獎補助費-對國內團體之捐助</v>
      </c>
      <c r="L5409" s="140" t="str">
        <f t="shared" si="256"/>
        <v>附設臺中市私立田園老人養護中心服務費計畫</v>
      </c>
      <c r="M5409" s="40" t="str">
        <f t="shared" si="257"/>
        <v>財團法人臺中市私立公老坪社會福利慈善事業基金會</v>
      </c>
    </row>
    <row r="5410" spans="1:13" ht="112.5">
      <c r="A5410" s="102" t="s">
        <v>4075</v>
      </c>
      <c r="B5410" s="102" t="s">
        <v>4308</v>
      </c>
      <c r="C5410" s="102" t="s">
        <v>2802</v>
      </c>
      <c r="D5410" s="102" t="s">
        <v>2795</v>
      </c>
      <c r="E5410" s="103">
        <v>1611</v>
      </c>
      <c r="F5410" s="104" t="s">
        <v>44</v>
      </c>
      <c r="G5410" s="106"/>
      <c r="H5410" s="76" t="s">
        <v>1</v>
      </c>
      <c r="I5410" s="105"/>
      <c r="K5410" s="140" t="str">
        <f t="shared" si="255"/>
        <v>社政業務-社會福利-推行老人福利-獎補助費-對國內團體之捐助</v>
      </c>
      <c r="L5410" s="140" t="str">
        <f t="shared" si="256"/>
        <v>老人福利機構資源整合型計畫經費獎助財團法人臺中市私立長生老人長期照護中心辦理服務費計畫</v>
      </c>
      <c r="M5410" s="40" t="str">
        <f t="shared" si="257"/>
        <v>財團法人臺中市私立長生老人長期照護中心</v>
      </c>
    </row>
    <row r="5411" spans="1:13" ht="56.25">
      <c r="A5411" s="102" t="s">
        <v>4075</v>
      </c>
      <c r="B5411" s="102" t="s">
        <v>4123</v>
      </c>
      <c r="C5411" s="102" t="s">
        <v>2804</v>
      </c>
      <c r="D5411" s="102" t="s">
        <v>2795</v>
      </c>
      <c r="E5411" s="103">
        <v>2434</v>
      </c>
      <c r="F5411" s="104" t="s">
        <v>44</v>
      </c>
      <c r="G5411" s="106"/>
      <c r="H5411" s="76" t="s">
        <v>1</v>
      </c>
      <c r="I5411" s="105"/>
      <c r="K5411" s="140" t="str">
        <f t="shared" si="255"/>
        <v>社政業務-社會福利-推行老人福利-獎補助費-對國內團體之捐助</v>
      </c>
      <c r="L5411" s="140" t="str">
        <f t="shared" si="256"/>
        <v>附設臺中市私立松柏園老人養護中心服務費計畫</v>
      </c>
      <c r="M5411" s="40" t="str">
        <f t="shared" si="257"/>
        <v>財團法人臺灣省私立永信社會福利基金會</v>
      </c>
    </row>
    <row r="5412" spans="1:13" ht="75">
      <c r="A5412" s="102" t="s">
        <v>4075</v>
      </c>
      <c r="B5412" s="102" t="s">
        <v>4309</v>
      </c>
      <c r="C5412" s="102" t="s">
        <v>1134</v>
      </c>
      <c r="D5412" s="102" t="s">
        <v>2795</v>
      </c>
      <c r="E5412" s="103">
        <v>610</v>
      </c>
      <c r="F5412" s="104" t="s">
        <v>44</v>
      </c>
      <c r="G5412" s="106"/>
      <c r="H5412" s="76" t="s">
        <v>1</v>
      </c>
      <c r="I5412" s="105"/>
      <c r="K5412" s="140" t="str">
        <f t="shared" si="255"/>
        <v>社政業務-社會福利-推行老人福利-獎補助費-對國內團體之捐助</v>
      </c>
      <c r="L5412" s="140" t="str">
        <f t="shared" si="256"/>
        <v>附設臺中市私立普濟老人長期照顧中心(養護型)服務費計畫</v>
      </c>
      <c r="M5412" s="40" t="str">
        <f t="shared" si="257"/>
        <v>財團法人台中市私立普濟社會福利慈善事業基金會</v>
      </c>
    </row>
    <row r="5413" spans="1:13" ht="56.25">
      <c r="A5413" s="102" t="s">
        <v>4075</v>
      </c>
      <c r="B5413" s="102" t="s">
        <v>4310</v>
      </c>
      <c r="C5413" s="102" t="s">
        <v>2812</v>
      </c>
      <c r="D5413" s="102" t="s">
        <v>2795</v>
      </c>
      <c r="E5413" s="103">
        <v>863</v>
      </c>
      <c r="F5413" s="104" t="s">
        <v>44</v>
      </c>
      <c r="G5413" s="106"/>
      <c r="H5413" s="76" t="s">
        <v>1</v>
      </c>
      <c r="I5413" s="105"/>
      <c r="K5413" s="140" t="str">
        <f t="shared" si="255"/>
        <v>社政業務-社會福利-推行老人福利-獎補助費-對國內團體之捐助</v>
      </c>
      <c r="L5413" s="140" t="str">
        <f t="shared" si="256"/>
        <v>附設台中市私立信義老人養護中心計畫</v>
      </c>
      <c r="M5413" s="40" t="str">
        <f t="shared" si="257"/>
        <v>財團法人中華基督教福音信義傳道會</v>
      </c>
    </row>
    <row r="5414" spans="1:13" ht="93.75">
      <c r="A5414" s="102" t="s">
        <v>4075</v>
      </c>
      <c r="B5414" s="102" t="s">
        <v>4311</v>
      </c>
      <c r="C5414" s="102" t="s">
        <v>2814</v>
      </c>
      <c r="D5414" s="102" t="s">
        <v>2795</v>
      </c>
      <c r="E5414" s="103">
        <v>490</v>
      </c>
      <c r="F5414" s="104" t="s">
        <v>44</v>
      </c>
      <c r="G5414" s="106"/>
      <c r="H5414" s="76" t="s">
        <v>1</v>
      </c>
      <c r="I5414" s="105"/>
      <c r="K5414" s="140" t="str">
        <f t="shared" si="255"/>
        <v>社政業務-社會福利-推行老人福利-獎補助費-對國內團體之捐助</v>
      </c>
      <c r="L5414" s="140" t="str">
        <f t="shared" si="256"/>
        <v>老人福利機構資源整合型計畫經費獎助財團法人臺中市私立好耆老人長期照顧中心(養護型)</v>
      </c>
      <c r="M5414" s="40" t="str">
        <f t="shared" si="257"/>
        <v>財團法人臺中市私立好耆老人長期照顧中心(養護型)</v>
      </c>
    </row>
    <row r="5415" spans="1:13" ht="56.25">
      <c r="A5415" s="102" t="s">
        <v>4075</v>
      </c>
      <c r="B5415" s="102" t="s">
        <v>4312</v>
      </c>
      <c r="C5415" s="102" t="s">
        <v>2906</v>
      </c>
      <c r="D5415" s="102" t="s">
        <v>2795</v>
      </c>
      <c r="E5415" s="103">
        <v>1711</v>
      </c>
      <c r="F5415" s="104" t="s">
        <v>44</v>
      </c>
      <c r="G5415" s="106"/>
      <c r="H5415" s="76" t="s">
        <v>1</v>
      </c>
      <c r="I5415" s="105"/>
      <c r="K5415" s="140" t="str">
        <f t="shared" si="255"/>
        <v>社政業務-社會福利-推行老人福利-獎補助費-對國內團體之捐助</v>
      </c>
      <c r="L5415" s="140" t="str">
        <f t="shared" si="256"/>
        <v>附設臺中市私立永耕老人養護中心計畫</v>
      </c>
      <c r="M5415" s="40" t="str">
        <f t="shared" si="257"/>
        <v>財團法人臺中市私立永耕社會福利基金會</v>
      </c>
    </row>
    <row r="5416" spans="1:13" ht="56.25">
      <c r="A5416" s="102" t="s">
        <v>4075</v>
      </c>
      <c r="B5416" s="102" t="s">
        <v>4313</v>
      </c>
      <c r="C5416" s="102" t="s">
        <v>2806</v>
      </c>
      <c r="D5416" s="102" t="s">
        <v>2795</v>
      </c>
      <c r="E5416" s="103">
        <v>722</v>
      </c>
      <c r="F5416" s="104" t="s">
        <v>44</v>
      </c>
      <c r="G5416" s="106"/>
      <c r="H5416" s="76" t="s">
        <v>1</v>
      </c>
      <c r="I5416" s="105"/>
      <c r="K5416" s="140" t="str">
        <f t="shared" si="255"/>
        <v>社政業務-社會福利-推行老人福利-獎補助費-對國內團體之捐助</v>
      </c>
      <c r="L5416" s="140" t="str">
        <f t="shared" si="256"/>
        <v>附設臺中市私立廣達老人長期照顧中心(養護型)</v>
      </c>
      <c r="M5416" s="40" t="str">
        <f t="shared" si="257"/>
        <v>財團法人臺中市私立廣達社會福利慈善事業基金會</v>
      </c>
    </row>
    <row r="5417" spans="1:13" ht="56.25">
      <c r="A5417" s="102" t="s">
        <v>4075</v>
      </c>
      <c r="B5417" s="102" t="s">
        <v>4314</v>
      </c>
      <c r="C5417" s="102" t="s">
        <v>2798</v>
      </c>
      <c r="D5417" s="102" t="s">
        <v>2795</v>
      </c>
      <c r="E5417" s="103">
        <v>1339</v>
      </c>
      <c r="F5417" s="104" t="s">
        <v>44</v>
      </c>
      <c r="G5417" s="106"/>
      <c r="H5417" s="76" t="s">
        <v>1</v>
      </c>
      <c r="I5417" s="105"/>
      <c r="K5417" s="140" t="str">
        <f t="shared" si="255"/>
        <v>社政業務-社會福利-推行老人福利-獎補助費-對國內團體之捐助</v>
      </c>
      <c r="L5417" s="140" t="str">
        <f t="shared" si="256"/>
        <v>附設私立輔順仁愛之家服務費計畫</v>
      </c>
      <c r="M5417" s="40" t="str">
        <f t="shared" si="257"/>
        <v>財團法人台中市順天宮輔順將軍廟</v>
      </c>
    </row>
    <row r="5418" spans="1:13" ht="56.25">
      <c r="A5418" s="102" t="s">
        <v>4075</v>
      </c>
      <c r="B5418" s="102" t="s">
        <v>4084</v>
      </c>
      <c r="C5418" s="102" t="s">
        <v>3218</v>
      </c>
      <c r="D5418" s="102" t="s">
        <v>2795</v>
      </c>
      <c r="E5418" s="103">
        <v>747</v>
      </c>
      <c r="F5418" s="104" t="s">
        <v>44</v>
      </c>
      <c r="G5418" s="106"/>
      <c r="H5418" s="76" t="s">
        <v>1</v>
      </c>
      <c r="I5418" s="105"/>
      <c r="K5418" s="140" t="str">
        <f t="shared" si="255"/>
        <v>社政業務-社會福利-推行老人福利-獎補助費-對國內團體之捐助</v>
      </c>
      <c r="L5418" s="140" t="str">
        <f t="shared" si="256"/>
        <v>建立社區照顧關懷據點並設置巷弄長照站</v>
      </c>
      <c r="M5418" s="40" t="str">
        <f t="shared" si="257"/>
        <v>社團法人臺中市福康關懷協會</v>
      </c>
    </row>
    <row r="5419" spans="1:13" ht="56.25">
      <c r="A5419" s="102" t="s">
        <v>4075</v>
      </c>
      <c r="B5419" s="102" t="s">
        <v>4090</v>
      </c>
      <c r="C5419" s="102" t="s">
        <v>4315</v>
      </c>
      <c r="D5419" s="102" t="s">
        <v>2795</v>
      </c>
      <c r="E5419" s="103">
        <v>224</v>
      </c>
      <c r="F5419" s="104" t="s">
        <v>44</v>
      </c>
      <c r="G5419" s="106"/>
      <c r="H5419" s="76" t="s">
        <v>1</v>
      </c>
      <c r="I5419" s="105"/>
      <c r="K5419" s="140" t="str">
        <f t="shared" si="255"/>
        <v>社政業務-社會福利-推行老人福利-獎補助費-對國內團體之捐助</v>
      </c>
      <c r="L5419" s="140" t="str">
        <f t="shared" si="256"/>
        <v>建立社區照顧關懷據點</v>
      </c>
      <c r="M5419" s="40" t="str">
        <f t="shared" si="257"/>
        <v>台中市西屯區上德社區發展協會</v>
      </c>
    </row>
    <row r="5420" spans="1:13" ht="56.25">
      <c r="A5420" s="102" t="s">
        <v>4075</v>
      </c>
      <c r="B5420" s="102" t="s">
        <v>4084</v>
      </c>
      <c r="C5420" s="102" t="s">
        <v>3655</v>
      </c>
      <c r="D5420" s="102" t="s">
        <v>2795</v>
      </c>
      <c r="E5420" s="103">
        <v>323</v>
      </c>
      <c r="F5420" s="104" t="s">
        <v>44</v>
      </c>
      <c r="G5420" s="106"/>
      <c r="H5420" s="76" t="s">
        <v>1</v>
      </c>
      <c r="I5420" s="105"/>
      <c r="K5420" s="140" t="str">
        <f t="shared" si="255"/>
        <v>社政業務-社會福利-推行老人福利-獎補助費-對國內團體之捐助</v>
      </c>
      <c r="L5420" s="140" t="str">
        <f t="shared" si="256"/>
        <v>建立社區照顧關懷據點並設置巷弄長照站</v>
      </c>
      <c r="M5420" s="40" t="str">
        <f t="shared" si="257"/>
        <v>臺中市大里區永隆社區發展協會</v>
      </c>
    </row>
    <row r="5421" spans="1:13" ht="56.25">
      <c r="A5421" s="102" t="s">
        <v>4075</v>
      </c>
      <c r="B5421" s="102" t="s">
        <v>4084</v>
      </c>
      <c r="C5421" s="102" t="s">
        <v>4097</v>
      </c>
      <c r="D5421" s="102" t="s">
        <v>2795</v>
      </c>
      <c r="E5421" s="103">
        <v>323</v>
      </c>
      <c r="F5421" s="104" t="s">
        <v>44</v>
      </c>
      <c r="G5421" s="106"/>
      <c r="H5421" s="76" t="s">
        <v>1</v>
      </c>
      <c r="I5421" s="105"/>
      <c r="K5421" s="140" t="str">
        <f t="shared" si="255"/>
        <v>社政業務-社會福利-推行老人福利-獎補助費-對國內團體之捐助</v>
      </c>
      <c r="L5421" s="140" t="str">
        <f t="shared" si="256"/>
        <v>建立社區照顧關懷據點並設置巷弄長照站</v>
      </c>
      <c r="M5421" s="40" t="str">
        <f t="shared" si="257"/>
        <v>大砌四方社區管理委員會</v>
      </c>
    </row>
    <row r="5422" spans="1:13" ht="56.25">
      <c r="A5422" s="102" t="s">
        <v>4075</v>
      </c>
      <c r="B5422" s="102" t="s">
        <v>4084</v>
      </c>
      <c r="C5422" s="102" t="s">
        <v>3703</v>
      </c>
      <c r="D5422" s="102" t="s">
        <v>2795</v>
      </c>
      <c r="E5422" s="103">
        <v>611</v>
      </c>
      <c r="F5422" s="104" t="s">
        <v>44</v>
      </c>
      <c r="G5422" s="106"/>
      <c r="H5422" s="76" t="s">
        <v>1</v>
      </c>
      <c r="I5422" s="105"/>
      <c r="K5422" s="140" t="str">
        <f t="shared" si="255"/>
        <v>社政業務-社會福利-推行老人福利-獎補助費-對國內團體之捐助</v>
      </c>
      <c r="L5422" s="140" t="str">
        <f t="shared" si="256"/>
        <v>建立社區照顧關懷據點並設置巷弄長照站</v>
      </c>
      <c r="M5422" s="40" t="str">
        <f t="shared" si="257"/>
        <v>社團法人臺中市清心社區福祉發展協會</v>
      </c>
    </row>
    <row r="5423" spans="1:13" ht="56.25">
      <c r="A5423" s="102" t="s">
        <v>4075</v>
      </c>
      <c r="B5423" s="102" t="s">
        <v>4084</v>
      </c>
      <c r="C5423" s="102" t="s">
        <v>3206</v>
      </c>
      <c r="D5423" s="102" t="s">
        <v>2795</v>
      </c>
      <c r="E5423" s="103">
        <v>611</v>
      </c>
      <c r="F5423" s="104" t="s">
        <v>44</v>
      </c>
      <c r="G5423" s="106"/>
      <c r="H5423" s="76" t="s">
        <v>1</v>
      </c>
      <c r="I5423" s="105"/>
      <c r="K5423" s="140" t="str">
        <f t="shared" si="255"/>
        <v>社政業務-社會福利-推行老人福利-獎補助費-對國內團體之捐助</v>
      </c>
      <c r="L5423" s="140" t="str">
        <f t="shared" si="256"/>
        <v>建立社區照顧關懷據點並設置巷弄長照站</v>
      </c>
      <c r="M5423" s="40" t="str">
        <f t="shared" si="257"/>
        <v>臺中市東海恩福關懷協會</v>
      </c>
    </row>
    <row r="5424" spans="1:13" ht="56.25">
      <c r="A5424" s="102" t="s">
        <v>4075</v>
      </c>
      <c r="B5424" s="102" t="s">
        <v>4084</v>
      </c>
      <c r="C5424" s="102" t="s">
        <v>2853</v>
      </c>
      <c r="D5424" s="102" t="s">
        <v>2795</v>
      </c>
      <c r="E5424" s="103">
        <v>611</v>
      </c>
      <c r="F5424" s="104" t="s">
        <v>44</v>
      </c>
      <c r="G5424" s="106"/>
      <c r="H5424" s="76" t="s">
        <v>1</v>
      </c>
      <c r="I5424" s="105"/>
      <c r="K5424" s="140" t="str">
        <f t="shared" si="255"/>
        <v>社政業務-社會福利-推行老人福利-獎補助費-對國內團體之捐助</v>
      </c>
      <c r="L5424" s="140" t="str">
        <f t="shared" si="256"/>
        <v>建立社區照顧關懷據點並設置巷弄長照站</v>
      </c>
      <c r="M5424" s="40" t="str">
        <f t="shared" si="257"/>
        <v>臺中市港尾社區長青協會</v>
      </c>
    </row>
    <row r="5425" spans="1:13" ht="56.25">
      <c r="A5425" s="102" t="s">
        <v>4075</v>
      </c>
      <c r="B5425" s="102" t="s">
        <v>4084</v>
      </c>
      <c r="C5425" s="102" t="s">
        <v>3046</v>
      </c>
      <c r="D5425" s="102" t="s">
        <v>2795</v>
      </c>
      <c r="E5425" s="103">
        <v>708</v>
      </c>
      <c r="F5425" s="104" t="s">
        <v>44</v>
      </c>
      <c r="G5425" s="106"/>
      <c r="H5425" s="76" t="s">
        <v>1</v>
      </c>
      <c r="I5425" s="105"/>
      <c r="K5425" s="140" t="str">
        <f t="shared" si="255"/>
        <v>社政業務-社會福利-推行老人福利-獎補助費-對國內團體之捐助</v>
      </c>
      <c r="L5425" s="140" t="str">
        <f t="shared" si="256"/>
        <v>建立社區照顧關懷據點並設置巷弄長照站</v>
      </c>
      <c r="M5425" s="40" t="str">
        <f t="shared" si="257"/>
        <v>台中市西屯區福瑞社區發展協會</v>
      </c>
    </row>
    <row r="5426" spans="1:13" ht="56.25">
      <c r="A5426" s="102" t="s">
        <v>4075</v>
      </c>
      <c r="B5426" s="102" t="s">
        <v>4090</v>
      </c>
      <c r="C5426" s="102" t="s">
        <v>4248</v>
      </c>
      <c r="D5426" s="102" t="s">
        <v>2795</v>
      </c>
      <c r="E5426" s="103">
        <v>224</v>
      </c>
      <c r="F5426" s="104" t="s">
        <v>44</v>
      </c>
      <c r="G5426" s="106"/>
      <c r="H5426" s="76" t="s">
        <v>1</v>
      </c>
      <c r="I5426" s="105"/>
      <c r="K5426" s="140" t="str">
        <f t="shared" si="255"/>
        <v>社政業務-社會福利-推行老人福利-獎補助費-對國內團體之捐助</v>
      </c>
      <c r="L5426" s="140" t="str">
        <f t="shared" si="256"/>
        <v>建立社區照顧關懷據點</v>
      </c>
      <c r="M5426" s="40" t="str">
        <f t="shared" si="257"/>
        <v>臺中市草湖長青關懷協會</v>
      </c>
    </row>
    <row r="5427" spans="1:13" ht="56.25">
      <c r="A5427" s="102" t="s">
        <v>4075</v>
      </c>
      <c r="B5427" s="102" t="s">
        <v>4118</v>
      </c>
      <c r="C5427" s="102" t="s">
        <v>3067</v>
      </c>
      <c r="D5427" s="102" t="s">
        <v>2795</v>
      </c>
      <c r="E5427" s="103">
        <v>419</v>
      </c>
      <c r="F5427" s="104" t="s">
        <v>44</v>
      </c>
      <c r="G5427" s="106"/>
      <c r="H5427" s="76" t="s">
        <v>1</v>
      </c>
      <c r="I5427" s="105"/>
      <c r="K5427" s="140" t="str">
        <f t="shared" si="255"/>
        <v>社政業務-社會福利-推行老人福利-獎補助費-對國內團體之捐助</v>
      </c>
      <c r="L5427" s="140" t="str">
        <f t="shared" si="256"/>
        <v>113年度多功能日間托老中心計畫</v>
      </c>
      <c r="M5427" s="40" t="str">
        <f t="shared" si="257"/>
        <v>財團法人彭婉如文教基金會</v>
      </c>
    </row>
    <row r="5428" spans="1:13" ht="56.25">
      <c r="A5428" s="102" t="s">
        <v>4075</v>
      </c>
      <c r="B5428" s="102" t="s">
        <v>4316</v>
      </c>
      <c r="C5428" s="102" t="s">
        <v>3218</v>
      </c>
      <c r="D5428" s="102" t="s">
        <v>2795</v>
      </c>
      <c r="E5428" s="103">
        <v>67</v>
      </c>
      <c r="F5428" s="104" t="s">
        <v>44</v>
      </c>
      <c r="G5428" s="106"/>
      <c r="H5428" s="76" t="s">
        <v>1</v>
      </c>
      <c r="I5428" s="105"/>
      <c r="K5428" s="140" t="str">
        <f t="shared" si="255"/>
        <v>社政業務-社會福利-推行老人福利-獎補助費-對國內團體之捐助</v>
      </c>
      <c r="L5428" s="140" t="str">
        <f t="shared" si="256"/>
        <v>113年度臺中市建立社區照顧關懷據點並設置巷弄長照站</v>
      </c>
      <c r="M5428" s="40" t="str">
        <f t="shared" si="257"/>
        <v>社團法人臺中市福康關懷協會</v>
      </c>
    </row>
    <row r="5429" spans="1:13" ht="56.25">
      <c r="A5429" s="102" t="s">
        <v>4075</v>
      </c>
      <c r="B5429" s="102" t="s">
        <v>4084</v>
      </c>
      <c r="C5429" s="102" t="s">
        <v>3158</v>
      </c>
      <c r="D5429" s="102" t="s">
        <v>2795</v>
      </c>
      <c r="E5429" s="103">
        <v>323</v>
      </c>
      <c r="F5429" s="104" t="s">
        <v>44</v>
      </c>
      <c r="G5429" s="106"/>
      <c r="H5429" s="76" t="s">
        <v>1</v>
      </c>
      <c r="I5429" s="105"/>
      <c r="K5429" s="140" t="str">
        <f t="shared" si="255"/>
        <v>社政業務-社會福利-推行老人福利-獎補助費-對國內團體之捐助</v>
      </c>
      <c r="L5429" s="140" t="str">
        <f t="shared" si="256"/>
        <v>建立社區照顧關懷據點並設置巷弄長照站</v>
      </c>
      <c r="M5429" s="40" t="str">
        <f t="shared" si="257"/>
        <v>財團法人臺中市私立哥尼流社會福利慈善事業基金會</v>
      </c>
    </row>
    <row r="5430" spans="1:13" ht="75">
      <c r="A5430" s="102" t="s">
        <v>4317</v>
      </c>
      <c r="B5430" s="102" t="s">
        <v>4318</v>
      </c>
      <c r="C5430" s="102" t="s">
        <v>4319</v>
      </c>
      <c r="D5430" s="102" t="s">
        <v>2795</v>
      </c>
      <c r="E5430" s="103">
        <v>146</v>
      </c>
      <c r="F5430" s="104" t="s">
        <v>44</v>
      </c>
      <c r="G5430" s="106"/>
      <c r="H5430" s="76" t="s">
        <v>1</v>
      </c>
      <c r="I5430" s="105"/>
      <c r="K5430" s="140" t="str">
        <f t="shared" si="255"/>
        <v>社政業務-社會福利-綜合性社會工作-獎補助費-對國內團體之捐助</v>
      </c>
      <c r="L5430" s="140" t="str">
        <f t="shared" si="256"/>
        <v>113年度個案媒合出養前安置費用補助方案</v>
      </c>
      <c r="M5430" s="40" t="str">
        <f t="shared" si="257"/>
        <v>財團法人中華民國兒童福利聯盟文教基金會</v>
      </c>
    </row>
    <row r="5431" spans="1:13" ht="75">
      <c r="A5431" s="102" t="s">
        <v>4317</v>
      </c>
      <c r="B5431" s="102" t="s">
        <v>4320</v>
      </c>
      <c r="C5431" s="102" t="s">
        <v>4319</v>
      </c>
      <c r="D5431" s="102" t="s">
        <v>2795</v>
      </c>
      <c r="E5431" s="103">
        <v>400</v>
      </c>
      <c r="F5431" s="104" t="s">
        <v>44</v>
      </c>
      <c r="G5431" s="106"/>
      <c r="H5431" s="76" t="s">
        <v>1</v>
      </c>
      <c r="I5431" s="105"/>
      <c r="K5431" s="140" t="str">
        <f t="shared" si="255"/>
        <v>社政業務-社會福利-綜合性社會工作-獎補助費-對國內團體之捐助</v>
      </c>
      <c r="L5431" s="140" t="str">
        <f t="shared" si="256"/>
        <v>113年度臺中市社區式家事商談服務社區宣導計畫</v>
      </c>
      <c r="M5431" s="40" t="str">
        <f t="shared" si="257"/>
        <v>財團法人中華民國兒童福利聯盟文教基金會</v>
      </c>
    </row>
    <row r="5432" spans="1:13" ht="75">
      <c r="A5432" s="102" t="s">
        <v>4317</v>
      </c>
      <c r="B5432" s="102" t="s">
        <v>4321</v>
      </c>
      <c r="C5432" s="102" t="s">
        <v>4322</v>
      </c>
      <c r="D5432" s="102" t="s">
        <v>2795</v>
      </c>
      <c r="E5432" s="103">
        <v>114</v>
      </c>
      <c r="F5432" s="104" t="s">
        <v>44</v>
      </c>
      <c r="G5432" s="106"/>
      <c r="H5432" s="76" t="s">
        <v>1</v>
      </c>
      <c r="I5432" s="105"/>
      <c r="K5432" s="140" t="str">
        <f t="shared" si="255"/>
        <v>社政業務-社會福利-綜合性社會工作-獎補助費-對國內團體之捐助</v>
      </c>
      <c r="L5432" s="140" t="str">
        <f t="shared" si="256"/>
        <v>幫小腳丫找愛的家-收出養服務方案計畫</v>
      </c>
      <c r="M5432" s="40" t="str">
        <f t="shared" si="257"/>
        <v>財團法人勵馨社會福利事業基金會</v>
      </c>
    </row>
    <row r="5433" spans="1:13" ht="56.25">
      <c r="A5433" s="102" t="s">
        <v>4323</v>
      </c>
      <c r="B5433" s="102" t="s">
        <v>4324</v>
      </c>
      <c r="C5433" s="102" t="s">
        <v>3281</v>
      </c>
      <c r="D5433" s="102" t="s">
        <v>2795</v>
      </c>
      <c r="E5433" s="103">
        <v>115</v>
      </c>
      <c r="F5433" s="104" t="s">
        <v>44</v>
      </c>
      <c r="G5433" s="106"/>
      <c r="H5433" s="76" t="s">
        <v>1</v>
      </c>
      <c r="I5433" s="105"/>
      <c r="K5433" s="140" t="str">
        <f t="shared" si="255"/>
        <v>社政業務-社會福利-身心障礙福利-獎補助費-對國內團體之捐助</v>
      </c>
      <c r="L5433" s="140" t="str">
        <f t="shared" si="256"/>
        <v>臺中市成年身心障礙者社區居住與生活服務計畫</v>
      </c>
      <c r="M5433" s="40" t="str">
        <f t="shared" si="257"/>
        <v>社團法人臺中市心樂活關懷協會</v>
      </c>
    </row>
    <row r="5434" spans="1:13" ht="56.25">
      <c r="A5434" s="102" t="s">
        <v>4323</v>
      </c>
      <c r="B5434" s="102" t="s">
        <v>4324</v>
      </c>
      <c r="C5434" s="102" t="s">
        <v>3281</v>
      </c>
      <c r="D5434" s="102" t="s">
        <v>2795</v>
      </c>
      <c r="E5434" s="103">
        <v>168</v>
      </c>
      <c r="F5434" s="104" t="s">
        <v>44</v>
      </c>
      <c r="G5434" s="106"/>
      <c r="H5434" s="76" t="s">
        <v>1</v>
      </c>
      <c r="I5434" s="105"/>
      <c r="K5434" s="140" t="str">
        <f t="shared" si="255"/>
        <v>社政業務-社會福利-身心障礙福利-獎補助費-對國內團體之捐助</v>
      </c>
      <c r="L5434" s="140" t="str">
        <f t="shared" si="256"/>
        <v>臺中市成年身心障礙者社區居住與生活服務計畫</v>
      </c>
      <c r="M5434" s="40" t="str">
        <f t="shared" si="257"/>
        <v>社團法人臺中市心樂活關懷協會</v>
      </c>
    </row>
    <row r="5435" spans="1:13" ht="56.25">
      <c r="A5435" s="102" t="s">
        <v>4323</v>
      </c>
      <c r="B5435" s="102" t="s">
        <v>4325</v>
      </c>
      <c r="C5435" s="102" t="s">
        <v>3251</v>
      </c>
      <c r="D5435" s="102" t="s">
        <v>2795</v>
      </c>
      <c r="E5435" s="103">
        <v>6</v>
      </c>
      <c r="F5435" s="104" t="s">
        <v>44</v>
      </c>
      <c r="G5435" s="106"/>
      <c r="H5435" s="76" t="s">
        <v>1</v>
      </c>
      <c r="I5435" s="105"/>
      <c r="K5435" s="140" t="str">
        <f t="shared" si="255"/>
        <v>社政業務-社會福利-身心障礙福利-獎補助費-對國內團體之捐助</v>
      </c>
      <c r="L5435" s="140" t="str">
        <f t="shared" si="256"/>
        <v>建築物公共安全檢測經費</v>
      </c>
      <c r="M5435" s="40" t="str">
        <f t="shared" si="257"/>
        <v>財團法人向上社會福利基金會</v>
      </c>
    </row>
    <row r="5436" spans="1:13" ht="56.25">
      <c r="A5436" s="102" t="s">
        <v>4323</v>
      </c>
      <c r="B5436" s="102" t="s">
        <v>4326</v>
      </c>
      <c r="C5436" s="102" t="s">
        <v>4327</v>
      </c>
      <c r="D5436" s="102" t="s">
        <v>2795</v>
      </c>
      <c r="E5436" s="103">
        <v>1100</v>
      </c>
      <c r="F5436" s="104" t="s">
        <v>44</v>
      </c>
      <c r="G5436" s="106"/>
      <c r="H5436" s="76" t="s">
        <v>1</v>
      </c>
      <c r="I5436" s="105"/>
      <c r="K5436" s="140" t="str">
        <f t="shared" si="255"/>
        <v>社政業務-社會福利-身心障礙福利-獎補助費-對國內團體之捐助</v>
      </c>
      <c r="L5436" s="140" t="str">
        <f t="shared" si="256"/>
        <v>臺中市精神障礙者協作模式服務據點計畫</v>
      </c>
      <c r="M5436" s="40" t="str">
        <f t="shared" si="257"/>
        <v>社團法人彰化縣正向行為支持協會</v>
      </c>
    </row>
    <row r="5437" spans="1:13" ht="56.25">
      <c r="A5437" s="102" t="s">
        <v>4323</v>
      </c>
      <c r="B5437" s="102" t="s">
        <v>4328</v>
      </c>
      <c r="C5437" s="102" t="s">
        <v>3135</v>
      </c>
      <c r="D5437" s="102" t="s">
        <v>2795</v>
      </c>
      <c r="E5437" s="103">
        <v>863</v>
      </c>
      <c r="F5437" s="104" t="s">
        <v>44</v>
      </c>
      <c r="G5437" s="106"/>
      <c r="H5437" s="76" t="s">
        <v>1</v>
      </c>
      <c r="I5437" s="105"/>
      <c r="K5437" s="140" t="str">
        <f t="shared" si="255"/>
        <v>社政業務-社會福利-身心障礙福利-獎補助費-對國內團體之捐助</v>
      </c>
      <c r="L5437" s="140" t="str">
        <f t="shared" si="256"/>
        <v>113年臺中市身心障礙者社區式日間服務布建計畫</v>
      </c>
      <c r="M5437" s="40" t="str">
        <f t="shared" si="257"/>
        <v>社團法人臺中市長幼關懷協會</v>
      </c>
    </row>
    <row r="5438" spans="1:13" ht="56.25">
      <c r="A5438" s="102" t="s">
        <v>4323</v>
      </c>
      <c r="B5438" s="102" t="s">
        <v>4329</v>
      </c>
      <c r="C5438" s="102" t="s">
        <v>3741</v>
      </c>
      <c r="D5438" s="102" t="s">
        <v>2795</v>
      </c>
      <c r="E5438" s="103">
        <v>538</v>
      </c>
      <c r="F5438" s="104" t="s">
        <v>44</v>
      </c>
      <c r="G5438" s="106"/>
      <c r="H5438" s="76" t="s">
        <v>1</v>
      </c>
      <c r="I5438" s="105"/>
      <c r="K5438" s="140" t="str">
        <f t="shared" si="255"/>
        <v>社政業務-社會福利-身心障礙福利-獎補助費-對國內團體之捐助</v>
      </c>
      <c r="L5438" s="140" t="str">
        <f t="shared" si="256"/>
        <v>113年臺中市身心障礙者社區式日間照顧服務計畫</v>
      </c>
      <c r="M5438" s="40" t="str">
        <f t="shared" si="257"/>
        <v>財團法人伊甸社會福利基金會</v>
      </c>
    </row>
    <row r="5439" spans="1:13" ht="56.25">
      <c r="A5439" s="102" t="s">
        <v>4323</v>
      </c>
      <c r="B5439" s="102" t="s">
        <v>4330</v>
      </c>
      <c r="C5439" s="102" t="s">
        <v>3277</v>
      </c>
      <c r="D5439" s="102" t="s">
        <v>2795</v>
      </c>
      <c r="E5439" s="103">
        <v>4</v>
      </c>
      <c r="F5439" s="104" t="s">
        <v>44</v>
      </c>
      <c r="G5439" s="106"/>
      <c r="H5439" s="76" t="s">
        <v>1</v>
      </c>
      <c r="I5439" s="105"/>
      <c r="K5439" s="140" t="str">
        <f t="shared" si="255"/>
        <v>社政業務-社會福利-身心障礙福利-獎補助費-對國內團體之捐助</v>
      </c>
      <c r="L5439" s="140" t="str">
        <f t="shared" si="256"/>
        <v>臺中市成年身心障礙者暨老人監護職務實施計畫</v>
      </c>
      <c r="M5439" s="40" t="str">
        <f t="shared" si="257"/>
        <v>財團法人台中市私立龍眼林社會福利慈善事業基金會</v>
      </c>
    </row>
    <row r="5440" spans="1:13" ht="56.25">
      <c r="A5440" s="102" t="s">
        <v>4323</v>
      </c>
      <c r="B5440" s="102" t="s">
        <v>4331</v>
      </c>
      <c r="C5440" s="102" t="s">
        <v>3741</v>
      </c>
      <c r="D5440" s="102" t="s">
        <v>2795</v>
      </c>
      <c r="E5440" s="103">
        <v>1515</v>
      </c>
      <c r="F5440" s="104" t="s">
        <v>44</v>
      </c>
      <c r="G5440" s="106"/>
      <c r="H5440" s="76" t="s">
        <v>1</v>
      </c>
      <c r="I5440" s="105"/>
      <c r="K5440" s="140" t="str">
        <f t="shared" si="255"/>
        <v>社政業務-社會福利-身心障礙福利-獎補助費-對國內團體之捐助</v>
      </c>
      <c r="L5440" s="140" t="str">
        <f t="shared" si="256"/>
        <v>臺中市身心障礙者自立生活支持計畫</v>
      </c>
      <c r="M5440" s="40" t="str">
        <f t="shared" si="257"/>
        <v>財團法人伊甸社會福利基金會</v>
      </c>
    </row>
    <row r="5441" spans="1:13" ht="56.25">
      <c r="A5441" s="102" t="s">
        <v>4323</v>
      </c>
      <c r="B5441" s="102" t="s">
        <v>4332</v>
      </c>
      <c r="C5441" s="102" t="s">
        <v>3287</v>
      </c>
      <c r="D5441" s="102" t="s">
        <v>2795</v>
      </c>
      <c r="E5441" s="103">
        <v>1991</v>
      </c>
      <c r="F5441" s="104" t="s">
        <v>44</v>
      </c>
      <c r="G5441" s="106"/>
      <c r="H5441" s="76" t="s">
        <v>1</v>
      </c>
      <c r="I5441" s="105"/>
      <c r="K5441" s="140" t="str">
        <f t="shared" si="255"/>
        <v>社政業務-社會福利-身心障礙福利-獎補助費-對國內團體之捐助</v>
      </c>
      <c r="L5441" s="140" t="str">
        <f t="shared" si="256"/>
        <v>113年身心障礙者家庭托顧服務</v>
      </c>
      <c r="M5441" s="40" t="str">
        <f t="shared" si="257"/>
        <v>財團法人臺中市私立肯納自閉症社會福利基金會</v>
      </c>
    </row>
    <row r="5442" spans="1:13" ht="56.25">
      <c r="A5442" s="102" t="s">
        <v>4323</v>
      </c>
      <c r="B5442" s="102" t="s">
        <v>4332</v>
      </c>
      <c r="C5442" s="102" t="s">
        <v>3287</v>
      </c>
      <c r="D5442" s="102" t="s">
        <v>2795</v>
      </c>
      <c r="E5442" s="103">
        <v>1883</v>
      </c>
      <c r="F5442" s="104" t="s">
        <v>44</v>
      </c>
      <c r="G5442" s="106"/>
      <c r="H5442" s="76" t="s">
        <v>1</v>
      </c>
      <c r="I5442" s="105"/>
      <c r="K5442" s="140" t="str">
        <f t="shared" si="255"/>
        <v>社政業務-社會福利-身心障礙福利-獎補助費-對國內團體之捐助</v>
      </c>
      <c r="L5442" s="140" t="str">
        <f t="shared" si="256"/>
        <v>113年身心障礙者家庭托顧服務</v>
      </c>
      <c r="M5442" s="40" t="str">
        <f t="shared" si="257"/>
        <v>財團法人臺中市私立肯納自閉症社會福利基金會</v>
      </c>
    </row>
    <row r="5443" spans="1:13" ht="56.25">
      <c r="A5443" s="102" t="s">
        <v>4323</v>
      </c>
      <c r="B5443" s="102" t="s">
        <v>4332</v>
      </c>
      <c r="C5443" s="102" t="s">
        <v>3288</v>
      </c>
      <c r="D5443" s="102" t="s">
        <v>2795</v>
      </c>
      <c r="E5443" s="103">
        <v>1799</v>
      </c>
      <c r="F5443" s="104" t="s">
        <v>44</v>
      </c>
      <c r="G5443" s="106"/>
      <c r="H5443" s="76" t="s">
        <v>1</v>
      </c>
      <c r="I5443" s="105"/>
      <c r="K5443" s="140" t="str">
        <f t="shared" si="255"/>
        <v>社政業務-社會福利-身心障礙福利-獎補助費-對國內團體之捐助</v>
      </c>
      <c r="L5443" s="140" t="str">
        <f t="shared" si="256"/>
        <v>113年身心障礙者家庭托顧服務</v>
      </c>
      <c r="M5443" s="40" t="str">
        <f t="shared" si="257"/>
        <v>社團法人臺中市山海屯啟智協會</v>
      </c>
    </row>
    <row r="5444" spans="1:13" ht="56.25">
      <c r="A5444" s="102" t="s">
        <v>4323</v>
      </c>
      <c r="B5444" s="102" t="s">
        <v>4333</v>
      </c>
      <c r="C5444" s="102" t="s">
        <v>3305</v>
      </c>
      <c r="D5444" s="102" t="s">
        <v>2795</v>
      </c>
      <c r="E5444" s="103">
        <v>830</v>
      </c>
      <c r="F5444" s="104" t="s">
        <v>44</v>
      </c>
      <c r="G5444" s="106"/>
      <c r="H5444" s="76" t="s">
        <v>1</v>
      </c>
      <c r="I5444" s="105"/>
      <c r="K5444" s="140" t="str">
        <f t="shared" ref="K5444:K5507" si="258">A5444</f>
        <v>社政業務-社會福利-身心障礙福利-獎補助費-對國內團體之捐助</v>
      </c>
      <c r="L5444" s="140" t="str">
        <f t="shared" ref="L5444:L5507" si="259">B5444</f>
        <v>113年度臺中市身心障礙者社區式日間照顧服務計畫</v>
      </c>
      <c r="M5444" s="40" t="str">
        <f t="shared" ref="M5444:M5507" si="260">C5444</f>
        <v>社團法人優樂協會</v>
      </c>
    </row>
    <row r="5445" spans="1:13" ht="56.25">
      <c r="A5445" s="102" t="s">
        <v>4323</v>
      </c>
      <c r="B5445" s="102" t="s">
        <v>4329</v>
      </c>
      <c r="C5445" s="102" t="s">
        <v>3757</v>
      </c>
      <c r="D5445" s="102" t="s">
        <v>2795</v>
      </c>
      <c r="E5445" s="103">
        <v>553</v>
      </c>
      <c r="F5445" s="104" t="s">
        <v>44</v>
      </c>
      <c r="G5445" s="106"/>
      <c r="H5445" s="76" t="s">
        <v>1</v>
      </c>
      <c r="I5445" s="105"/>
      <c r="K5445" s="140" t="str">
        <f t="shared" si="258"/>
        <v>社政業務-社會福利-身心障礙福利-獎補助費-對國內團體之捐助</v>
      </c>
      <c r="L5445" s="140" t="str">
        <f t="shared" si="259"/>
        <v>113年臺中市身心障礙者社區式日間照顧服務計畫</v>
      </c>
      <c r="M5445" s="40" t="str">
        <f t="shared" si="260"/>
        <v>財團法人臺中市私立十方社會福利慈善事業基金會</v>
      </c>
    </row>
    <row r="5446" spans="1:13" ht="56.25">
      <c r="A5446" s="102" t="s">
        <v>4323</v>
      </c>
      <c r="B5446" s="102" t="s">
        <v>4329</v>
      </c>
      <c r="C5446" s="102" t="s">
        <v>3753</v>
      </c>
      <c r="D5446" s="102" t="s">
        <v>2795</v>
      </c>
      <c r="E5446" s="103">
        <v>558</v>
      </c>
      <c r="F5446" s="104" t="s">
        <v>44</v>
      </c>
      <c r="G5446" s="106"/>
      <c r="H5446" s="76" t="s">
        <v>1</v>
      </c>
      <c r="I5446" s="105"/>
      <c r="K5446" s="140" t="str">
        <f t="shared" si="258"/>
        <v>社政業務-社會福利-身心障礙福利-獎補助費-對國內團體之捐助</v>
      </c>
      <c r="L5446" s="140" t="str">
        <f t="shared" si="259"/>
        <v>113年臺中市身心障礙者社區式日間照顧服務計畫</v>
      </c>
      <c r="M5446" s="40" t="str">
        <f t="shared" si="260"/>
        <v>社團法人臺中市蓮心自強服務協會</v>
      </c>
    </row>
    <row r="5447" spans="1:13" ht="56.25">
      <c r="A5447" s="102" t="s">
        <v>4323</v>
      </c>
      <c r="B5447" s="102" t="s">
        <v>4334</v>
      </c>
      <c r="C5447" s="102" t="s">
        <v>2079</v>
      </c>
      <c r="D5447" s="102" t="s">
        <v>2795</v>
      </c>
      <c r="E5447" s="103">
        <v>999</v>
      </c>
      <c r="F5447" s="104" t="s">
        <v>44</v>
      </c>
      <c r="G5447" s="106"/>
      <c r="H5447" s="76" t="s">
        <v>1</v>
      </c>
      <c r="I5447" s="105"/>
      <c r="K5447" s="140" t="str">
        <f t="shared" si="258"/>
        <v>社政業務-社會福利-身心障礙福利-獎補助費-對國內團體之捐助</v>
      </c>
      <c r="L5447" s="140" t="str">
        <f t="shared" si="259"/>
        <v>身心障礙者嚴重情緒行為正向支持整合模式計畫</v>
      </c>
      <c r="M5447" s="40" t="str">
        <f t="shared" si="260"/>
        <v>財團法人瑪利亞社會福利基金會</v>
      </c>
    </row>
    <row r="5448" spans="1:13" ht="56.25">
      <c r="A5448" s="102" t="s">
        <v>4323</v>
      </c>
      <c r="B5448" s="102" t="s">
        <v>4335</v>
      </c>
      <c r="C5448" s="102" t="s">
        <v>3755</v>
      </c>
      <c r="D5448" s="102" t="s">
        <v>2795</v>
      </c>
      <c r="E5448" s="103">
        <v>469</v>
      </c>
      <c r="F5448" s="104" t="s">
        <v>44</v>
      </c>
      <c r="G5448" s="106"/>
      <c r="H5448" s="76" t="s">
        <v>1</v>
      </c>
      <c r="I5448" s="105"/>
      <c r="K5448" s="140" t="str">
        <f t="shared" si="258"/>
        <v>社政業務-社會福利-身心障礙福利-獎補助費-對國內團體之捐助</v>
      </c>
      <c r="L5448" s="140" t="str">
        <f t="shared" si="259"/>
        <v>臺中市身心障礙者社區式日間照顧服務計畫</v>
      </c>
      <c r="M5448" s="40" t="str">
        <f t="shared" si="260"/>
        <v>社團法人中華民國微光社會福利協會</v>
      </c>
    </row>
    <row r="5449" spans="1:13" ht="56.25">
      <c r="A5449" s="102" t="s">
        <v>4323</v>
      </c>
      <c r="B5449" s="102" t="s">
        <v>4336</v>
      </c>
      <c r="C5449" s="102" t="s">
        <v>3294</v>
      </c>
      <c r="D5449" s="102" t="s">
        <v>2795</v>
      </c>
      <c r="E5449" s="103">
        <v>566</v>
      </c>
      <c r="F5449" s="104" t="s">
        <v>44</v>
      </c>
      <c r="G5449" s="106"/>
      <c r="H5449" s="76" t="s">
        <v>1</v>
      </c>
      <c r="I5449" s="105"/>
      <c r="K5449" s="140" t="str">
        <f t="shared" si="258"/>
        <v>社政業務-社會福利-身心障礙福利-獎補助費-對國內團體之捐助</v>
      </c>
      <c r="L5449" s="140" t="str">
        <f t="shared" si="259"/>
        <v>臺中市燒燙傷與顏面損傷者生活重建服務計畫</v>
      </c>
      <c r="M5449" s="40" t="str">
        <f t="shared" si="260"/>
        <v>財團法人陽光社會福利基金會</v>
      </c>
    </row>
    <row r="5450" spans="1:13" ht="56.25">
      <c r="A5450" s="102" t="s">
        <v>4323</v>
      </c>
      <c r="B5450" s="102" t="s">
        <v>4335</v>
      </c>
      <c r="C5450" s="102" t="s">
        <v>3202</v>
      </c>
      <c r="D5450" s="102" t="s">
        <v>2795</v>
      </c>
      <c r="E5450" s="103">
        <v>504</v>
      </c>
      <c r="F5450" s="104" t="s">
        <v>44</v>
      </c>
      <c r="G5450" s="106"/>
      <c r="H5450" s="76" t="s">
        <v>1</v>
      </c>
      <c r="I5450" s="105"/>
      <c r="K5450" s="140" t="str">
        <f t="shared" si="258"/>
        <v>社政業務-社會福利-身心障礙福利-獎補助費-對國內團體之捐助</v>
      </c>
      <c r="L5450" s="140" t="str">
        <f t="shared" si="259"/>
        <v>臺中市身心障礙者社區式日間照顧服務計畫</v>
      </c>
      <c r="M5450" s="40" t="str">
        <f t="shared" si="260"/>
        <v>財團法人臺中市私立宜家社會福利慈善基金會</v>
      </c>
    </row>
    <row r="5451" spans="1:13" ht="56.25">
      <c r="A5451" s="102" t="s">
        <v>4323</v>
      </c>
      <c r="B5451" s="102" t="s">
        <v>4337</v>
      </c>
      <c r="C5451" s="102" t="s">
        <v>3296</v>
      </c>
      <c r="D5451" s="102" t="s">
        <v>2795</v>
      </c>
      <c r="E5451" s="103">
        <v>159</v>
      </c>
      <c r="F5451" s="104" t="s">
        <v>44</v>
      </c>
      <c r="G5451" s="106"/>
      <c r="H5451" s="76" t="s">
        <v>1</v>
      </c>
      <c r="I5451" s="105"/>
      <c r="K5451" s="140" t="str">
        <f t="shared" si="258"/>
        <v>社政業務-社會福利-身心障礙福利-獎補助費-對國內團體之捐助</v>
      </c>
      <c r="L5451" s="140" t="str">
        <f t="shared" si="259"/>
        <v>臺中市身心障礙者社區日間作業設施服務計畫</v>
      </c>
      <c r="M5451" s="40" t="str">
        <f t="shared" si="260"/>
        <v>社團法人台灣福氣社區關懷協會</v>
      </c>
    </row>
    <row r="5452" spans="1:13" ht="56.25">
      <c r="A5452" s="102" t="s">
        <v>4323</v>
      </c>
      <c r="B5452" s="102" t="s">
        <v>4337</v>
      </c>
      <c r="C5452" s="102" t="s">
        <v>3750</v>
      </c>
      <c r="D5452" s="102" t="s">
        <v>2795</v>
      </c>
      <c r="E5452" s="103">
        <v>128</v>
      </c>
      <c r="F5452" s="104" t="s">
        <v>44</v>
      </c>
      <c r="G5452" s="106"/>
      <c r="H5452" s="76" t="s">
        <v>1</v>
      </c>
      <c r="I5452" s="105"/>
      <c r="K5452" s="140" t="str">
        <f t="shared" si="258"/>
        <v>社政業務-社會福利-身心障礙福利-獎補助費-對國內團體之捐助</v>
      </c>
      <c r="L5452" s="140" t="str">
        <f t="shared" si="259"/>
        <v>臺中市身心障礙者社區日間作業設施服務計畫</v>
      </c>
      <c r="M5452" s="40" t="str">
        <f t="shared" si="260"/>
        <v>財團法人台南市私立蓮心園社會福利慈善事業基金會</v>
      </c>
    </row>
    <row r="5453" spans="1:13" ht="56.25">
      <c r="A5453" s="102" t="s">
        <v>4323</v>
      </c>
      <c r="B5453" s="102" t="s">
        <v>4337</v>
      </c>
      <c r="C5453" s="102" t="s">
        <v>3298</v>
      </c>
      <c r="D5453" s="102" t="s">
        <v>2795</v>
      </c>
      <c r="E5453" s="103">
        <v>14</v>
      </c>
      <c r="F5453" s="104" t="s">
        <v>44</v>
      </c>
      <c r="G5453" s="106"/>
      <c r="H5453" s="76" t="s">
        <v>1</v>
      </c>
      <c r="I5453" s="105"/>
      <c r="K5453" s="140" t="str">
        <f t="shared" si="258"/>
        <v>社政業務-社會福利-身心障礙福利-獎補助費-對國內團體之捐助</v>
      </c>
      <c r="L5453" s="140" t="str">
        <f t="shared" si="259"/>
        <v>臺中市身心障礙者社區日間作業設施服務計畫</v>
      </c>
      <c r="M5453" s="40" t="str">
        <f t="shared" si="260"/>
        <v>財團法人中華民國唐氏症基金會</v>
      </c>
    </row>
    <row r="5454" spans="1:13" ht="56.25">
      <c r="A5454" s="102" t="s">
        <v>4323</v>
      </c>
      <c r="B5454" s="102" t="s">
        <v>4337</v>
      </c>
      <c r="C5454" s="102" t="s">
        <v>3288</v>
      </c>
      <c r="D5454" s="102" t="s">
        <v>2795</v>
      </c>
      <c r="E5454" s="103">
        <v>732</v>
      </c>
      <c r="F5454" s="104" t="s">
        <v>44</v>
      </c>
      <c r="G5454" s="106"/>
      <c r="H5454" s="76" t="s">
        <v>1</v>
      </c>
      <c r="I5454" s="105"/>
      <c r="K5454" s="140" t="str">
        <f t="shared" si="258"/>
        <v>社政業務-社會福利-身心障礙福利-獎補助費-對國內團體之捐助</v>
      </c>
      <c r="L5454" s="140" t="str">
        <f t="shared" si="259"/>
        <v>臺中市身心障礙者社區日間作業設施服務計畫</v>
      </c>
      <c r="M5454" s="40" t="str">
        <f t="shared" si="260"/>
        <v>社團法人臺中市山海屯啟智協會</v>
      </c>
    </row>
    <row r="5455" spans="1:13" ht="56.25">
      <c r="A5455" s="102" t="s">
        <v>4323</v>
      </c>
      <c r="B5455" s="102" t="s">
        <v>4338</v>
      </c>
      <c r="C5455" s="102" t="s">
        <v>3285</v>
      </c>
      <c r="D5455" s="102" t="s">
        <v>2795</v>
      </c>
      <c r="E5455" s="103">
        <v>706</v>
      </c>
      <c r="F5455" s="104" t="s">
        <v>44</v>
      </c>
      <c r="G5455" s="106"/>
      <c r="H5455" s="76" t="s">
        <v>1</v>
      </c>
      <c r="I5455" s="105"/>
      <c r="K5455" s="140" t="str">
        <f t="shared" si="258"/>
        <v>社政業務-社會福利-身心障礙福利-獎補助費-對國內團體之捐助</v>
      </c>
      <c r="L5455" s="140" t="str">
        <f t="shared" si="259"/>
        <v>身心障礙者社區日間作業設施服務計畫</v>
      </c>
      <c r="M5455" s="40" t="str">
        <f t="shared" si="260"/>
        <v>財團法人天主教會台中教區附設立達啟能訓練中心</v>
      </c>
    </row>
    <row r="5456" spans="1:13" ht="56.25">
      <c r="A5456" s="102" t="s">
        <v>4323</v>
      </c>
      <c r="B5456" s="102" t="s">
        <v>4337</v>
      </c>
      <c r="C5456" s="102" t="s">
        <v>3297</v>
      </c>
      <c r="D5456" s="102" t="s">
        <v>2795</v>
      </c>
      <c r="E5456" s="103">
        <v>128</v>
      </c>
      <c r="F5456" s="104" t="s">
        <v>44</v>
      </c>
      <c r="G5456" s="106"/>
      <c r="H5456" s="76" t="s">
        <v>1</v>
      </c>
      <c r="I5456" s="105"/>
      <c r="K5456" s="140" t="str">
        <f t="shared" si="258"/>
        <v>社政業務-社會福利-身心障礙福利-獎補助費-對國內團體之捐助</v>
      </c>
      <c r="L5456" s="140" t="str">
        <f t="shared" si="259"/>
        <v>臺中市身心障礙者社區日間作業設施服務計畫</v>
      </c>
      <c r="M5456" s="40" t="str">
        <f t="shared" si="260"/>
        <v>財團法人臺中市私立信望愛智能發展中心</v>
      </c>
    </row>
    <row r="5457" spans="1:13" ht="56.25">
      <c r="A5457" s="102" t="s">
        <v>4323</v>
      </c>
      <c r="B5457" s="102" t="s">
        <v>4337</v>
      </c>
      <c r="C5457" s="102" t="s">
        <v>2184</v>
      </c>
      <c r="D5457" s="102" t="s">
        <v>2795</v>
      </c>
      <c r="E5457" s="103">
        <v>128</v>
      </c>
      <c r="F5457" s="104" t="s">
        <v>44</v>
      </c>
      <c r="G5457" s="106"/>
      <c r="H5457" s="76" t="s">
        <v>1</v>
      </c>
      <c r="I5457" s="105"/>
      <c r="K5457" s="140" t="str">
        <f t="shared" si="258"/>
        <v>社政業務-社會福利-身心障礙福利-獎補助費-對國內團體之捐助</v>
      </c>
      <c r="L5457" s="140" t="str">
        <f t="shared" si="259"/>
        <v>臺中市身心障礙者社區日間作業設施服務計畫</v>
      </c>
      <c r="M5457" s="40" t="str">
        <f t="shared" si="260"/>
        <v>社團法人台中市自閉症教育協進會捐款專戶</v>
      </c>
    </row>
    <row r="5458" spans="1:13" ht="56.25">
      <c r="A5458" s="102" t="s">
        <v>4323</v>
      </c>
      <c r="B5458" s="102" t="s">
        <v>4324</v>
      </c>
      <c r="C5458" s="102" t="s">
        <v>3281</v>
      </c>
      <c r="D5458" s="102" t="s">
        <v>2795</v>
      </c>
      <c r="E5458" s="65">
        <v>114</v>
      </c>
      <c r="F5458" s="104" t="s">
        <v>44</v>
      </c>
      <c r="G5458" s="106"/>
      <c r="H5458" s="76" t="s">
        <v>1</v>
      </c>
      <c r="I5458" s="105"/>
      <c r="K5458" s="140" t="str">
        <f t="shared" si="258"/>
        <v>社政業務-社會福利-身心障礙福利-獎補助費-對國內團體之捐助</v>
      </c>
      <c r="L5458" s="140" t="str">
        <f t="shared" si="259"/>
        <v>臺中市成年身心障礙者社區居住與生活服務計畫</v>
      </c>
      <c r="M5458" s="40" t="str">
        <f t="shared" si="260"/>
        <v>社團法人臺中市心樂活關懷協會</v>
      </c>
    </row>
    <row r="5459" spans="1:13" ht="56.25">
      <c r="A5459" s="102" t="s">
        <v>4323</v>
      </c>
      <c r="B5459" s="102" t="s">
        <v>4337</v>
      </c>
      <c r="C5459" s="102" t="s">
        <v>2079</v>
      </c>
      <c r="D5459" s="102" t="s">
        <v>2795</v>
      </c>
      <c r="E5459" s="103">
        <v>128</v>
      </c>
      <c r="F5459" s="104" t="s">
        <v>44</v>
      </c>
      <c r="G5459" s="106"/>
      <c r="H5459" s="76" t="s">
        <v>1</v>
      </c>
      <c r="I5459" s="105"/>
      <c r="K5459" s="140" t="str">
        <f t="shared" si="258"/>
        <v>社政業務-社會福利-身心障礙福利-獎補助費-對國內團體之捐助</v>
      </c>
      <c r="L5459" s="140" t="str">
        <f t="shared" si="259"/>
        <v>臺中市身心障礙者社區日間作業設施服務計畫</v>
      </c>
      <c r="M5459" s="40" t="str">
        <f t="shared" si="260"/>
        <v>財團法人瑪利亞社會福利基金會</v>
      </c>
    </row>
    <row r="5460" spans="1:13" ht="56.25">
      <c r="A5460" s="102" t="s">
        <v>4323</v>
      </c>
      <c r="B5460" s="102" t="s">
        <v>4329</v>
      </c>
      <c r="C5460" s="102" t="s">
        <v>3296</v>
      </c>
      <c r="D5460" s="102" t="s">
        <v>2795</v>
      </c>
      <c r="E5460" s="103">
        <v>596</v>
      </c>
      <c r="F5460" s="104" t="s">
        <v>44</v>
      </c>
      <c r="G5460" s="106"/>
      <c r="H5460" s="76" t="s">
        <v>1</v>
      </c>
      <c r="I5460" s="105"/>
      <c r="K5460" s="140" t="str">
        <f t="shared" si="258"/>
        <v>社政業務-社會福利-身心障礙福利-獎補助費-對國內團體之捐助</v>
      </c>
      <c r="L5460" s="140" t="str">
        <f t="shared" si="259"/>
        <v>113年臺中市身心障礙者社區式日間照顧服務計畫</v>
      </c>
      <c r="M5460" s="40" t="str">
        <f t="shared" si="260"/>
        <v>社團法人台灣福氣社區關懷協會</v>
      </c>
    </row>
    <row r="5461" spans="1:13" ht="69">
      <c r="A5461" s="102" t="s">
        <v>4323</v>
      </c>
      <c r="B5461" s="102" t="s">
        <v>4329</v>
      </c>
      <c r="C5461" s="102" t="s">
        <v>3758</v>
      </c>
      <c r="D5461" s="102" t="s">
        <v>2795</v>
      </c>
      <c r="E5461" s="103">
        <v>452</v>
      </c>
      <c r="F5461" s="104" t="s">
        <v>44</v>
      </c>
      <c r="G5461" s="106"/>
      <c r="H5461" s="76" t="s">
        <v>1</v>
      </c>
      <c r="I5461" s="105"/>
      <c r="K5461" s="140" t="str">
        <f t="shared" si="258"/>
        <v>社政業務-社會福利-身心障礙福利-獎補助費-對國內團體之捐助</v>
      </c>
      <c r="L5461" s="140" t="str">
        <f t="shared" si="259"/>
        <v>113年臺中市身心障礙者社區式日間照顧服務計畫</v>
      </c>
      <c r="M5461" s="40" t="str">
        <f t="shared" si="260"/>
        <v>財團法人瑪利亞社會福利基金會附設瑪利亞霧峰教養家園</v>
      </c>
    </row>
    <row r="5462" spans="1:13" ht="56.25">
      <c r="A5462" s="102" t="s">
        <v>4323</v>
      </c>
      <c r="B5462" s="102" t="s">
        <v>4329</v>
      </c>
      <c r="C5462" s="102" t="s">
        <v>3753</v>
      </c>
      <c r="D5462" s="102" t="s">
        <v>2795</v>
      </c>
      <c r="E5462" s="103">
        <v>538</v>
      </c>
      <c r="F5462" s="104" t="s">
        <v>44</v>
      </c>
      <c r="G5462" s="106"/>
      <c r="H5462" s="76" t="s">
        <v>1</v>
      </c>
      <c r="I5462" s="105"/>
      <c r="K5462" s="140" t="str">
        <f t="shared" si="258"/>
        <v>社政業務-社會福利-身心障礙福利-獎補助費-對國內團體之捐助</v>
      </c>
      <c r="L5462" s="140" t="str">
        <f t="shared" si="259"/>
        <v>113年臺中市身心障礙者社區式日間照顧服務計畫</v>
      </c>
      <c r="M5462" s="40" t="str">
        <f t="shared" si="260"/>
        <v>社團法人臺中市蓮心自強服務協會</v>
      </c>
    </row>
    <row r="5463" spans="1:13" ht="75">
      <c r="A5463" s="102" t="s">
        <v>4323</v>
      </c>
      <c r="B5463" s="102" t="s">
        <v>4339</v>
      </c>
      <c r="C5463" s="102" t="s">
        <v>3302</v>
      </c>
      <c r="D5463" s="102" t="s">
        <v>2795</v>
      </c>
      <c r="E5463" s="103">
        <v>87</v>
      </c>
      <c r="F5463" s="104" t="s">
        <v>44</v>
      </c>
      <c r="G5463" s="106"/>
      <c r="H5463" s="76" t="s">
        <v>1</v>
      </c>
      <c r="I5463" s="105"/>
      <c r="K5463" s="140" t="str">
        <f t="shared" si="258"/>
        <v>社政業務-社會福利-身心障礙福利-獎補助費-對國內團體之捐助</v>
      </c>
      <c r="L5463" s="140" t="str">
        <f t="shared" si="259"/>
        <v>113年臺中市到宅式與社區式身心障礙者臨時及短期照顧服務計畫</v>
      </c>
      <c r="M5463" s="40" t="str">
        <f t="shared" si="260"/>
        <v>台灣家安社區關懷服務協會私立家安居家長照機構</v>
      </c>
    </row>
    <row r="5464" spans="1:13" ht="75">
      <c r="A5464" s="102" t="s">
        <v>4323</v>
      </c>
      <c r="B5464" s="102" t="s">
        <v>4339</v>
      </c>
      <c r="C5464" s="102" t="s">
        <v>3289</v>
      </c>
      <c r="D5464" s="102" t="s">
        <v>2795</v>
      </c>
      <c r="E5464" s="103">
        <v>20</v>
      </c>
      <c r="F5464" s="104" t="s">
        <v>44</v>
      </c>
      <c r="G5464" s="106"/>
      <c r="H5464" s="76" t="s">
        <v>1</v>
      </c>
      <c r="I5464" s="105"/>
      <c r="K5464" s="140" t="str">
        <f t="shared" si="258"/>
        <v>社政業務-社會福利-身心障礙福利-獎補助費-對國內團體之捐助</v>
      </c>
      <c r="L5464" s="140" t="str">
        <f t="shared" si="259"/>
        <v>113年臺中市到宅式與社區式身心障礙者臨時及短期照顧服務計畫</v>
      </c>
      <c r="M5464" s="40" t="str">
        <f t="shared" si="260"/>
        <v>社團法人臺中市大恆樂齡協會</v>
      </c>
    </row>
    <row r="5465" spans="1:13" ht="69">
      <c r="A5465" s="102" t="s">
        <v>4323</v>
      </c>
      <c r="B5465" s="102" t="s">
        <v>4340</v>
      </c>
      <c r="C5465" s="102" t="s">
        <v>3739</v>
      </c>
      <c r="D5465" s="102" t="s">
        <v>2795</v>
      </c>
      <c r="E5465" s="103">
        <v>35</v>
      </c>
      <c r="F5465" s="104" t="s">
        <v>44</v>
      </c>
      <c r="G5465" s="106"/>
      <c r="H5465" s="76" t="s">
        <v>1</v>
      </c>
      <c r="I5465" s="105"/>
      <c r="K5465" s="140" t="str">
        <f t="shared" si="258"/>
        <v>社政業務-社會福利-身心障礙福利-獎補助費-對國內團體之捐助</v>
      </c>
      <c r="L5465" s="140" t="str">
        <f t="shared" si="259"/>
        <v>臺中市機構式身心障礙者臨時及短期照顧服務計畫</v>
      </c>
      <c r="M5465" s="40" t="str">
        <f t="shared" si="260"/>
        <v>財團法人台灣兒童暨家庭扶助基金會附設台中市私立家扶發展學園</v>
      </c>
    </row>
    <row r="5466" spans="1:13" ht="75">
      <c r="A5466" s="102" t="s">
        <v>4323</v>
      </c>
      <c r="B5466" s="102" t="s">
        <v>4339</v>
      </c>
      <c r="C5466" s="102" t="s">
        <v>3300</v>
      </c>
      <c r="D5466" s="102" t="s">
        <v>2795</v>
      </c>
      <c r="E5466" s="103">
        <v>52</v>
      </c>
      <c r="F5466" s="104" t="s">
        <v>44</v>
      </c>
      <c r="G5466" s="106"/>
      <c r="H5466" s="76" t="s">
        <v>1</v>
      </c>
      <c r="I5466" s="105"/>
      <c r="K5466" s="140" t="str">
        <f t="shared" si="258"/>
        <v>社政業務-社會福利-身心障礙福利-獎補助費-對國內團體之捐助</v>
      </c>
      <c r="L5466" s="140" t="str">
        <f t="shared" si="259"/>
        <v>113年臺中市到宅式與社區式身心障礙者臨時及短期照顧服務計畫</v>
      </c>
      <c r="M5466" s="40" t="str">
        <f t="shared" si="260"/>
        <v>佑齡股份有限公司附設臺中市私立安馨居家長照機構吳許暉</v>
      </c>
    </row>
    <row r="5467" spans="1:13" ht="75">
      <c r="A5467" s="102" t="s">
        <v>4323</v>
      </c>
      <c r="B5467" s="102" t="s">
        <v>4339</v>
      </c>
      <c r="C5467" s="102" t="s">
        <v>3288</v>
      </c>
      <c r="D5467" s="102" t="s">
        <v>2795</v>
      </c>
      <c r="E5467" s="103">
        <v>256</v>
      </c>
      <c r="F5467" s="104" t="s">
        <v>44</v>
      </c>
      <c r="G5467" s="106"/>
      <c r="H5467" s="76" t="s">
        <v>1</v>
      </c>
      <c r="I5467" s="105"/>
      <c r="K5467" s="140" t="str">
        <f t="shared" si="258"/>
        <v>社政業務-社會福利-身心障礙福利-獎補助費-對國內團體之捐助</v>
      </c>
      <c r="L5467" s="140" t="str">
        <f t="shared" si="259"/>
        <v>113年臺中市到宅式與社區式身心障礙者臨時及短期照顧服務計畫</v>
      </c>
      <c r="M5467" s="40" t="str">
        <f t="shared" si="260"/>
        <v>社團法人臺中市山海屯啟智協會</v>
      </c>
    </row>
    <row r="5468" spans="1:13" ht="75">
      <c r="A5468" s="102" t="s">
        <v>4323</v>
      </c>
      <c r="B5468" s="102" t="s">
        <v>4339</v>
      </c>
      <c r="C5468" s="102" t="s">
        <v>3299</v>
      </c>
      <c r="D5468" s="102" t="s">
        <v>2795</v>
      </c>
      <c r="E5468" s="103">
        <v>42</v>
      </c>
      <c r="F5468" s="104" t="s">
        <v>44</v>
      </c>
      <c r="G5468" s="106"/>
      <c r="H5468" s="76" t="s">
        <v>1</v>
      </c>
      <c r="I5468" s="105"/>
      <c r="K5468" s="140" t="str">
        <f t="shared" si="258"/>
        <v>社政業務-社會福利-身心障礙福利-獎補助費-對國內團體之捐助</v>
      </c>
      <c r="L5468" s="140" t="str">
        <f t="shared" si="259"/>
        <v>113年臺中市到宅式與社區式身心障礙者臨時及短期照顧服務計畫</v>
      </c>
      <c r="M5468" s="40" t="str">
        <f t="shared" si="260"/>
        <v>伍愛長期照顧服務有限公司</v>
      </c>
    </row>
    <row r="5469" spans="1:13" ht="75">
      <c r="A5469" s="102" t="s">
        <v>4323</v>
      </c>
      <c r="B5469" s="102" t="s">
        <v>4339</v>
      </c>
      <c r="C5469" s="102" t="s">
        <v>3290</v>
      </c>
      <c r="D5469" s="102" t="s">
        <v>2795</v>
      </c>
      <c r="E5469" s="103">
        <v>30</v>
      </c>
      <c r="F5469" s="104" t="s">
        <v>44</v>
      </c>
      <c r="G5469" s="106"/>
      <c r="H5469" s="76" t="s">
        <v>1</v>
      </c>
      <c r="I5469" s="105"/>
      <c r="K5469" s="140" t="str">
        <f t="shared" si="258"/>
        <v>社政業務-社會福利-身心障礙福利-獎補助費-對國內團體之捐助</v>
      </c>
      <c r="L5469" s="140" t="str">
        <f t="shared" si="259"/>
        <v>113年臺中市到宅式與社區式身心障礙者臨時及短期照顧服務計畫</v>
      </c>
      <c r="M5469" s="40" t="str">
        <f t="shared" si="260"/>
        <v>社團法人臺灣省社區關懷協會</v>
      </c>
    </row>
    <row r="5470" spans="1:13" ht="69">
      <c r="A5470" s="102" t="s">
        <v>4323</v>
      </c>
      <c r="B5470" s="102" t="s">
        <v>4340</v>
      </c>
      <c r="C5470" s="102" t="s">
        <v>2155</v>
      </c>
      <c r="D5470" s="102" t="s">
        <v>2795</v>
      </c>
      <c r="E5470" s="103">
        <v>98</v>
      </c>
      <c r="F5470" s="104" t="s">
        <v>44</v>
      </c>
      <c r="G5470" s="106"/>
      <c r="H5470" s="76" t="s">
        <v>1</v>
      </c>
      <c r="I5470" s="105"/>
      <c r="K5470" s="140" t="str">
        <f t="shared" si="258"/>
        <v>社政業務-社會福利-身心障礙福利-獎補助費-對國內團體之捐助</v>
      </c>
      <c r="L5470" s="140" t="str">
        <f t="shared" si="259"/>
        <v>臺中市機構式身心障礙者臨時及短期照顧服務計畫</v>
      </c>
      <c r="M5470" s="40" t="str">
        <f t="shared" si="260"/>
        <v>財團法人天主教會台中教區附設台中市私立慈愛智能發展中心</v>
      </c>
    </row>
    <row r="5471" spans="1:13" ht="56.25">
      <c r="A5471" s="102" t="s">
        <v>4323</v>
      </c>
      <c r="B5471" s="102" t="s">
        <v>4333</v>
      </c>
      <c r="C5471" s="102" t="s">
        <v>3750</v>
      </c>
      <c r="D5471" s="102" t="s">
        <v>2795</v>
      </c>
      <c r="E5471" s="103">
        <v>720</v>
      </c>
      <c r="F5471" s="104" t="s">
        <v>44</v>
      </c>
      <c r="G5471" s="106"/>
      <c r="H5471" s="76" t="s">
        <v>1</v>
      </c>
      <c r="I5471" s="105"/>
      <c r="K5471" s="140" t="str">
        <f t="shared" si="258"/>
        <v>社政業務-社會福利-身心障礙福利-獎補助費-對國內團體之捐助</v>
      </c>
      <c r="L5471" s="140" t="str">
        <f t="shared" si="259"/>
        <v>113年度臺中市身心障礙者社區式日間照顧服務計畫</v>
      </c>
      <c r="M5471" s="40" t="str">
        <f t="shared" si="260"/>
        <v>財團法人台南市私立蓮心園社會福利慈善事業基金會</v>
      </c>
    </row>
    <row r="5472" spans="1:13" ht="56.25">
      <c r="A5472" s="102" t="s">
        <v>4323</v>
      </c>
      <c r="B5472" s="102" t="s">
        <v>4333</v>
      </c>
      <c r="C5472" s="102" t="s">
        <v>2184</v>
      </c>
      <c r="D5472" s="102" t="s">
        <v>2795</v>
      </c>
      <c r="E5472" s="103">
        <v>409</v>
      </c>
      <c r="F5472" s="104" t="s">
        <v>44</v>
      </c>
      <c r="G5472" s="106"/>
      <c r="H5472" s="76" t="s">
        <v>1</v>
      </c>
      <c r="I5472" s="105"/>
      <c r="K5472" s="140" t="str">
        <f t="shared" si="258"/>
        <v>社政業務-社會福利-身心障礙福利-獎補助費-對國內團體之捐助</v>
      </c>
      <c r="L5472" s="140" t="str">
        <f t="shared" si="259"/>
        <v>113年度臺中市身心障礙者社區式日間照顧服務計畫</v>
      </c>
      <c r="M5472" s="40" t="str">
        <f t="shared" si="260"/>
        <v>社團法人台中市自閉症教育協進會捐款專戶</v>
      </c>
    </row>
    <row r="5473" spans="1:13" ht="75">
      <c r="A5473" s="102" t="s">
        <v>4323</v>
      </c>
      <c r="B5473" s="102" t="s">
        <v>4339</v>
      </c>
      <c r="C5473" s="102" t="s">
        <v>3287</v>
      </c>
      <c r="D5473" s="102" t="s">
        <v>2795</v>
      </c>
      <c r="E5473" s="103">
        <v>81</v>
      </c>
      <c r="F5473" s="104" t="s">
        <v>44</v>
      </c>
      <c r="G5473" s="106"/>
      <c r="H5473" s="76" t="s">
        <v>1</v>
      </c>
      <c r="I5473" s="105"/>
      <c r="K5473" s="140" t="str">
        <f t="shared" si="258"/>
        <v>社政業務-社會福利-身心障礙福利-獎補助費-對國內團體之捐助</v>
      </c>
      <c r="L5473" s="140" t="str">
        <f t="shared" si="259"/>
        <v>113年臺中市到宅式與社區式身心障礙者臨時及短期照顧服務計畫</v>
      </c>
      <c r="M5473" s="40" t="str">
        <f t="shared" si="260"/>
        <v>財團法人臺中市私立肯納自閉症社會福利基金會</v>
      </c>
    </row>
    <row r="5474" spans="1:13" ht="56.25">
      <c r="A5474" s="102" t="s">
        <v>4323</v>
      </c>
      <c r="B5474" s="102" t="s">
        <v>4341</v>
      </c>
      <c r="C5474" s="102" t="s">
        <v>2106</v>
      </c>
      <c r="D5474" s="102" t="s">
        <v>2795</v>
      </c>
      <c r="E5474" s="103">
        <v>10</v>
      </c>
      <c r="F5474" s="104" t="s">
        <v>44</v>
      </c>
      <c r="G5474" s="106"/>
      <c r="H5474" s="76" t="s">
        <v>1</v>
      </c>
      <c r="I5474" s="105"/>
      <c r="K5474" s="140" t="str">
        <f t="shared" si="258"/>
        <v>社政業務-社會福利-身心障礙福利-獎補助費-對國內團體之捐助</v>
      </c>
      <c r="L5474" s="140" t="str">
        <f t="shared" si="259"/>
        <v>113年臺中市機構式身心障礙者臨時及短期照顧服務計畫</v>
      </c>
      <c r="M5474" s="40" t="str">
        <f t="shared" si="260"/>
        <v>財團法人瑪利亞社會福利基金會附設瑪利亞學園</v>
      </c>
    </row>
    <row r="5475" spans="1:13" ht="56.25">
      <c r="A5475" s="102" t="s">
        <v>4323</v>
      </c>
      <c r="B5475" s="102" t="s">
        <v>4340</v>
      </c>
      <c r="C5475" s="102" t="s">
        <v>3292</v>
      </c>
      <c r="D5475" s="102" t="s">
        <v>2795</v>
      </c>
      <c r="E5475" s="103">
        <v>13</v>
      </c>
      <c r="F5475" s="104" t="s">
        <v>44</v>
      </c>
      <c r="G5475" s="106"/>
      <c r="H5475" s="76" t="s">
        <v>1</v>
      </c>
      <c r="I5475" s="105"/>
      <c r="K5475" s="140" t="str">
        <f t="shared" si="258"/>
        <v>社政業務-社會福利-身心障礙福利-獎補助費-對國內團體之捐助</v>
      </c>
      <c r="L5475" s="140" t="str">
        <f t="shared" si="259"/>
        <v>臺中市機構式身心障礙者臨時及短期照顧服務計畫</v>
      </c>
      <c r="M5475" s="40" t="str">
        <f t="shared" si="260"/>
        <v>台中市愛心家園</v>
      </c>
    </row>
    <row r="5476" spans="1:13" ht="75">
      <c r="A5476" s="102" t="s">
        <v>4323</v>
      </c>
      <c r="B5476" s="102" t="s">
        <v>4339</v>
      </c>
      <c r="C5476" s="102" t="s">
        <v>3748</v>
      </c>
      <c r="D5476" s="102" t="s">
        <v>2795</v>
      </c>
      <c r="E5476" s="103">
        <v>20</v>
      </c>
      <c r="F5476" s="104" t="s">
        <v>44</v>
      </c>
      <c r="G5476" s="106"/>
      <c r="H5476" s="76" t="s">
        <v>1</v>
      </c>
      <c r="I5476" s="105"/>
      <c r="K5476" s="140" t="str">
        <f t="shared" si="258"/>
        <v>社政業務-社會福利-身心障礙福利-獎補助費-對國內團體之捐助</v>
      </c>
      <c r="L5476" s="140" t="str">
        <f t="shared" si="259"/>
        <v>113年臺中市到宅式與社區式身心障礙者臨時及短期照顧服務計畫</v>
      </c>
      <c r="M5476" s="40" t="str">
        <f t="shared" si="260"/>
        <v>祥和長照服務有限公司私立祥和居家長照機構黃玉觀</v>
      </c>
    </row>
    <row r="5477" spans="1:13" ht="56.25">
      <c r="A5477" s="102" t="s">
        <v>4323</v>
      </c>
      <c r="B5477" s="102" t="s">
        <v>4342</v>
      </c>
      <c r="C5477" s="102" t="s">
        <v>3061</v>
      </c>
      <c r="D5477" s="102" t="s">
        <v>2795</v>
      </c>
      <c r="E5477" s="103">
        <v>230</v>
      </c>
      <c r="F5477" s="104" t="s">
        <v>44</v>
      </c>
      <c r="G5477" s="106"/>
      <c r="H5477" s="76" t="s">
        <v>1</v>
      </c>
      <c r="I5477" s="105"/>
      <c r="K5477" s="140" t="str">
        <f t="shared" si="258"/>
        <v>社政業務-社會福利-身心障礙福利-獎補助費-對國內團體之捐助</v>
      </c>
      <c r="L5477" s="140" t="str">
        <f t="shared" si="259"/>
        <v>身心障礙者權利公約教育訓練實施計畫</v>
      </c>
      <c r="M5477" s="40" t="str">
        <f t="shared" si="260"/>
        <v>財團法人全成社會福利基金會</v>
      </c>
    </row>
    <row r="5478" spans="1:13" ht="56.25">
      <c r="A5478" s="102" t="s">
        <v>4323</v>
      </c>
      <c r="B5478" s="102" t="s">
        <v>4337</v>
      </c>
      <c r="C5478" s="102" t="s">
        <v>3741</v>
      </c>
      <c r="D5478" s="102" t="s">
        <v>2795</v>
      </c>
      <c r="E5478" s="103">
        <v>536</v>
      </c>
      <c r="F5478" s="104" t="s">
        <v>44</v>
      </c>
      <c r="G5478" s="106"/>
      <c r="H5478" s="76" t="s">
        <v>1</v>
      </c>
      <c r="I5478" s="105"/>
      <c r="K5478" s="140" t="str">
        <f t="shared" si="258"/>
        <v>社政業務-社會福利-身心障礙福利-獎補助費-對國內團體之捐助</v>
      </c>
      <c r="L5478" s="140" t="str">
        <f t="shared" si="259"/>
        <v>臺中市身心障礙者社區日間作業設施服務計畫</v>
      </c>
      <c r="M5478" s="40" t="str">
        <f t="shared" si="260"/>
        <v>財團法人伊甸社會福利基金會</v>
      </c>
    </row>
    <row r="5479" spans="1:13" ht="56.25">
      <c r="A5479" s="102" t="s">
        <v>4323</v>
      </c>
      <c r="B5479" s="102" t="s">
        <v>4337</v>
      </c>
      <c r="C5479" s="102" t="s">
        <v>3757</v>
      </c>
      <c r="D5479" s="102" t="s">
        <v>2795</v>
      </c>
      <c r="E5479" s="103">
        <v>691</v>
      </c>
      <c r="F5479" s="104" t="s">
        <v>44</v>
      </c>
      <c r="G5479" s="106"/>
      <c r="H5479" s="76" t="s">
        <v>1</v>
      </c>
      <c r="I5479" s="105"/>
      <c r="K5479" s="140" t="str">
        <f t="shared" si="258"/>
        <v>社政業務-社會福利-身心障礙福利-獎補助費-對國內團體之捐助</v>
      </c>
      <c r="L5479" s="140" t="str">
        <f t="shared" si="259"/>
        <v>臺中市身心障礙者社區日間作業設施服務計畫</v>
      </c>
      <c r="M5479" s="40" t="str">
        <f t="shared" si="260"/>
        <v>財團法人臺中市私立十方社會福利慈善事業基金會</v>
      </c>
    </row>
    <row r="5480" spans="1:13" ht="56.25">
      <c r="A5480" s="102" t="s">
        <v>4323</v>
      </c>
      <c r="B5480" s="102" t="s">
        <v>4337</v>
      </c>
      <c r="C5480" s="102" t="s">
        <v>3688</v>
      </c>
      <c r="D5480" s="102" t="s">
        <v>2795</v>
      </c>
      <c r="E5480" s="103">
        <v>574</v>
      </c>
      <c r="F5480" s="104" t="s">
        <v>44</v>
      </c>
      <c r="G5480" s="106"/>
      <c r="H5480" s="76" t="s">
        <v>1</v>
      </c>
      <c r="I5480" s="105"/>
      <c r="K5480" s="140" t="str">
        <f t="shared" si="258"/>
        <v>社政業務-社會福利-身心障礙福利-獎補助費-對國內團體之捐助</v>
      </c>
      <c r="L5480" s="140" t="str">
        <f t="shared" si="259"/>
        <v>臺中市身心障礙者社區日間作業設施服務計畫</v>
      </c>
      <c r="M5480" s="40" t="str">
        <f t="shared" si="260"/>
        <v>社團法人臺中市紅十字會</v>
      </c>
    </row>
    <row r="5481" spans="1:13" ht="69">
      <c r="A5481" s="102" t="s">
        <v>4323</v>
      </c>
      <c r="B5481" s="102" t="s">
        <v>4337</v>
      </c>
      <c r="C5481" s="102" t="s">
        <v>2155</v>
      </c>
      <c r="D5481" s="102" t="s">
        <v>2795</v>
      </c>
      <c r="E5481" s="103">
        <v>589</v>
      </c>
      <c r="F5481" s="104" t="s">
        <v>44</v>
      </c>
      <c r="G5481" s="106"/>
      <c r="H5481" s="76" t="s">
        <v>1</v>
      </c>
      <c r="I5481" s="105"/>
      <c r="K5481" s="140" t="str">
        <f t="shared" si="258"/>
        <v>社政業務-社會福利-身心障礙福利-獎補助費-對國內團體之捐助</v>
      </c>
      <c r="L5481" s="140" t="str">
        <f t="shared" si="259"/>
        <v>臺中市身心障礙者社區日間作業設施服務計畫</v>
      </c>
      <c r="M5481" s="40" t="str">
        <f t="shared" si="260"/>
        <v>財團法人天主教會台中教區附設台中市私立慈愛智能發展中心</v>
      </c>
    </row>
    <row r="5482" spans="1:13" ht="56.25">
      <c r="A5482" s="102" t="s">
        <v>4323</v>
      </c>
      <c r="B5482" s="102" t="s">
        <v>4337</v>
      </c>
      <c r="C5482" s="102" t="s">
        <v>4343</v>
      </c>
      <c r="D5482" s="102" t="s">
        <v>2795</v>
      </c>
      <c r="E5482" s="103">
        <v>629</v>
      </c>
      <c r="F5482" s="104" t="s">
        <v>44</v>
      </c>
      <c r="G5482" s="106"/>
      <c r="H5482" s="76" t="s">
        <v>1</v>
      </c>
      <c r="I5482" s="105"/>
      <c r="K5482" s="140" t="str">
        <f t="shared" si="258"/>
        <v>社政業務-社會福利-身心障礙福利-獎補助費-對國內團體之捐助</v>
      </c>
      <c r="L5482" s="140" t="str">
        <f t="shared" si="259"/>
        <v>臺中市身心障礙者社區日間作業設施服務計畫</v>
      </c>
      <c r="M5482" s="40" t="str">
        <f t="shared" si="260"/>
        <v>財團法人心路社會福利基金會</v>
      </c>
    </row>
    <row r="5483" spans="1:13" ht="56.25">
      <c r="A5483" s="102" t="s">
        <v>4323</v>
      </c>
      <c r="B5483" s="102" t="s">
        <v>4344</v>
      </c>
      <c r="C5483" s="102" t="s">
        <v>3297</v>
      </c>
      <c r="D5483" s="102" t="s">
        <v>2795</v>
      </c>
      <c r="E5483" s="103">
        <v>21</v>
      </c>
      <c r="F5483" s="104" t="s">
        <v>44</v>
      </c>
      <c r="G5483" s="106"/>
      <c r="H5483" s="76" t="s">
        <v>1</v>
      </c>
      <c r="I5483" s="105"/>
      <c r="K5483" s="140" t="str">
        <f t="shared" si="258"/>
        <v>社政業務-社會福利-身心障礙福利-獎補助費-對國內團體之捐助</v>
      </c>
      <c r="L5483" s="140" t="str">
        <f t="shared" si="259"/>
        <v>109-111年補發年終費用</v>
      </c>
      <c r="M5483" s="40" t="str">
        <f t="shared" si="260"/>
        <v>財團法人臺中市私立信望愛智能發展中心</v>
      </c>
    </row>
    <row r="5484" spans="1:13" ht="56.25">
      <c r="A5484" s="102" t="s">
        <v>4323</v>
      </c>
      <c r="B5484" s="102" t="s">
        <v>4345</v>
      </c>
      <c r="C5484" s="102" t="s">
        <v>3298</v>
      </c>
      <c r="D5484" s="102" t="s">
        <v>2795</v>
      </c>
      <c r="E5484" s="107">
        <v>0.4</v>
      </c>
      <c r="F5484" s="104" t="s">
        <v>44</v>
      </c>
      <c r="G5484" s="106"/>
      <c r="H5484" s="76" t="s">
        <v>1</v>
      </c>
      <c r="I5484" s="105"/>
      <c r="K5484" s="140" t="str">
        <f t="shared" si="258"/>
        <v>社政業務-社會福利-身心障礙福利-獎補助費-對國內團體之捐助</v>
      </c>
      <c r="L5484" s="140" t="str">
        <f t="shared" si="259"/>
        <v>109年補發年終費用</v>
      </c>
      <c r="M5484" s="40" t="str">
        <f t="shared" si="260"/>
        <v>財團法人中華民國唐氏症基金會</v>
      </c>
    </row>
    <row r="5485" spans="1:13" ht="56.25">
      <c r="A5485" s="102" t="s">
        <v>4323</v>
      </c>
      <c r="B5485" s="102" t="s">
        <v>4333</v>
      </c>
      <c r="C5485" s="102" t="s">
        <v>4346</v>
      </c>
      <c r="D5485" s="102" t="s">
        <v>2795</v>
      </c>
      <c r="E5485" s="103">
        <v>109</v>
      </c>
      <c r="F5485" s="104" t="s">
        <v>44</v>
      </c>
      <c r="G5485" s="106"/>
      <c r="H5485" s="76" t="s">
        <v>1</v>
      </c>
      <c r="I5485" s="105"/>
      <c r="K5485" s="140" t="str">
        <f t="shared" si="258"/>
        <v>社政業務-社會福利-身心障礙福利-獎補助費-對國內團體之捐助</v>
      </c>
      <c r="L5485" s="140" t="str">
        <f t="shared" si="259"/>
        <v>113年度臺中市身心障礙者社區式日間照顧服務計畫</v>
      </c>
      <c r="M5485" s="40" t="str">
        <f t="shared" si="260"/>
        <v>台中市私立祥和老人養護中心</v>
      </c>
    </row>
    <row r="5486" spans="1:13" ht="103.5">
      <c r="A5486" s="102" t="s">
        <v>4323</v>
      </c>
      <c r="B5486" s="102" t="s">
        <v>4347</v>
      </c>
      <c r="C5486" s="102" t="s">
        <v>3301</v>
      </c>
      <c r="D5486" s="102" t="s">
        <v>2795</v>
      </c>
      <c r="E5486" s="103">
        <v>24</v>
      </c>
      <c r="F5486" s="104" t="s">
        <v>44</v>
      </c>
      <c r="G5486" s="106"/>
      <c r="H5486" s="76" t="s">
        <v>1</v>
      </c>
      <c r="I5486" s="105"/>
      <c r="K5486" s="140" t="str">
        <f t="shared" si="258"/>
        <v>社政業務-社會福利-身心障礙福利-獎補助費-對國內團體之捐助</v>
      </c>
      <c r="L5486" s="140" t="str">
        <f t="shared" si="259"/>
        <v>臺中市到宅式與社區式身心障礙者臨時及短期照顧服務計畫</v>
      </c>
      <c r="M5486" s="40" t="str">
        <f t="shared" si="260"/>
        <v>有限責任臺中市家圓照顧服務勞動合作社附設臺中市私立家圓居家式服務類長期照顧服務機構</v>
      </c>
    </row>
    <row r="5487" spans="1:13" ht="56.25">
      <c r="A5487" s="102" t="s">
        <v>4323</v>
      </c>
      <c r="B5487" s="102" t="s">
        <v>4335</v>
      </c>
      <c r="C5487" s="102" t="s">
        <v>3305</v>
      </c>
      <c r="D5487" s="102" t="s">
        <v>2795</v>
      </c>
      <c r="E5487" s="103">
        <v>387</v>
      </c>
      <c r="F5487" s="104" t="s">
        <v>44</v>
      </c>
      <c r="G5487" s="106"/>
      <c r="H5487" s="76" t="s">
        <v>1</v>
      </c>
      <c r="I5487" s="105"/>
      <c r="K5487" s="140" t="str">
        <f t="shared" si="258"/>
        <v>社政業務-社會福利-身心障礙福利-獎補助費-對國內團體之捐助</v>
      </c>
      <c r="L5487" s="140" t="str">
        <f t="shared" si="259"/>
        <v>臺中市身心障礙者社區式日間照顧服務計畫</v>
      </c>
      <c r="M5487" s="40" t="str">
        <f t="shared" si="260"/>
        <v>社團法人優樂協會</v>
      </c>
    </row>
    <row r="5488" spans="1:13" ht="56.25">
      <c r="A5488" s="102" t="s">
        <v>4323</v>
      </c>
      <c r="B5488" s="102" t="s">
        <v>4348</v>
      </c>
      <c r="C5488" s="102" t="s">
        <v>3251</v>
      </c>
      <c r="D5488" s="102" t="s">
        <v>2795</v>
      </c>
      <c r="E5488" s="103">
        <v>93</v>
      </c>
      <c r="F5488" s="104" t="s">
        <v>44</v>
      </c>
      <c r="G5488" s="106"/>
      <c r="H5488" s="76" t="s">
        <v>1</v>
      </c>
      <c r="I5488" s="105"/>
      <c r="K5488" s="140" t="str">
        <f t="shared" si="258"/>
        <v>社政業務-社會福利-身心障礙福利-獎補助費-對國內團體之捐助</v>
      </c>
      <c r="L5488" s="140" t="str">
        <f t="shared" si="259"/>
        <v>下半年消防設施更換保養維修費用</v>
      </c>
      <c r="M5488" s="40" t="str">
        <f t="shared" si="260"/>
        <v>財團法人向上社會福利基金會</v>
      </c>
    </row>
    <row r="5489" spans="1:13" ht="56.25">
      <c r="A5489" s="102" t="s">
        <v>4323</v>
      </c>
      <c r="B5489" s="102" t="s">
        <v>4331</v>
      </c>
      <c r="C5489" s="102" t="s">
        <v>3741</v>
      </c>
      <c r="D5489" s="102" t="s">
        <v>2795</v>
      </c>
      <c r="E5489" s="103">
        <v>801</v>
      </c>
      <c r="F5489" s="104" t="s">
        <v>44</v>
      </c>
      <c r="G5489" s="106"/>
      <c r="H5489" s="76" t="s">
        <v>1</v>
      </c>
      <c r="I5489" s="105"/>
      <c r="K5489" s="140" t="str">
        <f t="shared" si="258"/>
        <v>社政業務-社會福利-身心障礙福利-獎補助費-對國內團體之捐助</v>
      </c>
      <c r="L5489" s="140" t="str">
        <f t="shared" si="259"/>
        <v>臺中市身心障礙者自立生活支持計畫</v>
      </c>
      <c r="M5489" s="40" t="str">
        <f t="shared" si="260"/>
        <v>財團法人伊甸社會福利基金會</v>
      </c>
    </row>
    <row r="5490" spans="1:13" ht="56.25">
      <c r="A5490" s="102" t="s">
        <v>4323</v>
      </c>
      <c r="B5490" s="102" t="s">
        <v>4349</v>
      </c>
      <c r="C5490" s="102" t="s">
        <v>3135</v>
      </c>
      <c r="D5490" s="102" t="s">
        <v>2795</v>
      </c>
      <c r="E5490" s="103">
        <v>710</v>
      </c>
      <c r="F5490" s="104" t="s">
        <v>44</v>
      </c>
      <c r="G5490" s="106"/>
      <c r="H5490" s="76" t="s">
        <v>1</v>
      </c>
      <c r="I5490" s="105"/>
      <c r="K5490" s="140" t="str">
        <f t="shared" si="258"/>
        <v>社政業務-社會福利-身心障礙福利-獎補助費-對國內團體之捐助</v>
      </c>
      <c r="L5490" s="140" t="str">
        <f t="shared" si="259"/>
        <v>臺中市身心障礙者社區式日間服務布建計畫</v>
      </c>
      <c r="M5490" s="40" t="str">
        <f t="shared" si="260"/>
        <v>社團法人臺中市長幼關懷協會</v>
      </c>
    </row>
    <row r="5491" spans="1:13" ht="56.25">
      <c r="A5491" s="102" t="s">
        <v>4323</v>
      </c>
      <c r="B5491" s="102" t="s">
        <v>4350</v>
      </c>
      <c r="C5491" s="102" t="s">
        <v>3298</v>
      </c>
      <c r="D5491" s="102" t="s">
        <v>2795</v>
      </c>
      <c r="E5491" s="103">
        <v>490</v>
      </c>
      <c r="F5491" s="104" t="s">
        <v>44</v>
      </c>
      <c r="G5491" s="106"/>
      <c r="H5491" s="76" t="s">
        <v>1</v>
      </c>
      <c r="I5491" s="105"/>
      <c r="K5491" s="140" t="str">
        <f t="shared" si="258"/>
        <v>社政業務-社會福利-身心障礙福利-獎補助費-對國內團體之捐助</v>
      </c>
      <c r="L5491" s="140" t="str">
        <f t="shared" si="259"/>
        <v>臺中市身心障礙者社區關懷據點</v>
      </c>
      <c r="M5491" s="40" t="str">
        <f t="shared" si="260"/>
        <v>財團法人中華民國唐氏症基金會</v>
      </c>
    </row>
    <row r="5492" spans="1:13" ht="56.25">
      <c r="A5492" s="102" t="s">
        <v>4323</v>
      </c>
      <c r="B5492" s="102" t="s">
        <v>4350</v>
      </c>
      <c r="C5492" s="102" t="s">
        <v>1124</v>
      </c>
      <c r="D5492" s="102" t="s">
        <v>2795</v>
      </c>
      <c r="E5492" s="103">
        <v>125</v>
      </c>
      <c r="F5492" s="104" t="s">
        <v>44</v>
      </c>
      <c r="G5492" s="106"/>
      <c r="H5492" s="76" t="s">
        <v>1</v>
      </c>
      <c r="I5492" s="105"/>
      <c r="K5492" s="140" t="str">
        <f t="shared" si="258"/>
        <v>社政業務-社會福利-身心障礙福利-獎補助費-對國內團體之捐助</v>
      </c>
      <c r="L5492" s="140" t="str">
        <f t="shared" si="259"/>
        <v>臺中市身心障礙者社區關懷據點</v>
      </c>
      <c r="M5492" s="40" t="str">
        <f t="shared" si="260"/>
        <v>臺中市龍井區山腳社區發展協會</v>
      </c>
    </row>
    <row r="5493" spans="1:13" ht="56.25">
      <c r="A5493" s="102" t="s">
        <v>4323</v>
      </c>
      <c r="B5493" s="102" t="s">
        <v>4336</v>
      </c>
      <c r="C5493" s="102" t="s">
        <v>3294</v>
      </c>
      <c r="D5493" s="102" t="s">
        <v>2795</v>
      </c>
      <c r="E5493" s="103">
        <v>744</v>
      </c>
      <c r="F5493" s="104" t="s">
        <v>44</v>
      </c>
      <c r="G5493" s="106"/>
      <c r="H5493" s="76" t="s">
        <v>1</v>
      </c>
      <c r="I5493" s="105"/>
      <c r="K5493" s="140" t="str">
        <f t="shared" si="258"/>
        <v>社政業務-社會福利-身心障礙福利-獎補助費-對國內團體之捐助</v>
      </c>
      <c r="L5493" s="140" t="str">
        <f t="shared" si="259"/>
        <v>臺中市燒燙傷與顏面損傷者生活重建服務計畫</v>
      </c>
      <c r="M5493" s="40" t="str">
        <f t="shared" si="260"/>
        <v>財團法人陽光社會福利基金會</v>
      </c>
    </row>
    <row r="5494" spans="1:13" ht="93.75">
      <c r="A5494" s="102" t="s">
        <v>4323</v>
      </c>
      <c r="B5494" s="102" t="s">
        <v>4351</v>
      </c>
      <c r="C5494" s="102" t="s">
        <v>3251</v>
      </c>
      <c r="D5494" s="102" t="s">
        <v>2795</v>
      </c>
      <c r="E5494" s="103">
        <v>179</v>
      </c>
      <c r="F5494" s="104" t="s">
        <v>44</v>
      </c>
      <c r="G5494" s="106"/>
      <c r="H5494" s="76" t="s">
        <v>1</v>
      </c>
      <c r="I5494" s="105"/>
      <c r="K5494" s="140" t="str">
        <f t="shared" si="258"/>
        <v>社政業務-社會福利-身心障礙福利-獎補助費-對國內團體之捐助</v>
      </c>
      <c r="L5494" s="140" t="str">
        <f t="shared" si="259"/>
        <v>113年臺中市希望家園公共安全檢查費、消防水電等設施設備代檢保養及維護修繕相關費用</v>
      </c>
      <c r="M5494" s="40" t="str">
        <f t="shared" si="260"/>
        <v>財團法人向上社會福利基金會</v>
      </c>
    </row>
    <row r="5495" spans="1:13" ht="56.25">
      <c r="A5495" s="102" t="s">
        <v>4323</v>
      </c>
      <c r="B5495" s="102" t="s">
        <v>4352</v>
      </c>
      <c r="C5495" s="102" t="s">
        <v>3735</v>
      </c>
      <c r="D5495" s="102" t="s">
        <v>2795</v>
      </c>
      <c r="E5495" s="103">
        <v>48</v>
      </c>
      <c r="F5495" s="104" t="s">
        <v>44</v>
      </c>
      <c r="G5495" s="106"/>
      <c r="H5495" s="76" t="s">
        <v>1</v>
      </c>
      <c r="I5495" s="105"/>
      <c r="K5495" s="140" t="str">
        <f t="shared" si="258"/>
        <v>社政業務-社會福利-身心障礙福利-獎補助費-對國內團體之捐助</v>
      </c>
      <c r="L5495" s="140" t="str">
        <f t="shared" si="259"/>
        <v>（下半年）消防安全設備檢測、簽證及申報作業</v>
      </c>
      <c r="M5495" s="40" t="str">
        <f t="shared" si="260"/>
        <v>財團法人童傳盛文教基金會</v>
      </c>
    </row>
    <row r="5496" spans="1:13" ht="56.25">
      <c r="A5496" s="102" t="s">
        <v>4323</v>
      </c>
      <c r="B5496" s="102" t="s">
        <v>4353</v>
      </c>
      <c r="C5496" s="102" t="s">
        <v>3735</v>
      </c>
      <c r="D5496" s="102" t="s">
        <v>2795</v>
      </c>
      <c r="E5496" s="103">
        <v>122</v>
      </c>
      <c r="F5496" s="104" t="s">
        <v>44</v>
      </c>
      <c r="G5496" s="106"/>
      <c r="H5496" s="76" t="s">
        <v>1</v>
      </c>
      <c r="I5496" s="105"/>
      <c r="K5496" s="140" t="str">
        <f t="shared" si="258"/>
        <v>社政業務-社會福利-身心障礙福利-獎補助費-對國內團體之捐助</v>
      </c>
      <c r="L5496" s="140" t="str">
        <f t="shared" si="259"/>
        <v>113年下半年消防設備維修</v>
      </c>
      <c r="M5496" s="40" t="str">
        <f t="shared" si="260"/>
        <v>財團法人童傳盛文教基金會</v>
      </c>
    </row>
    <row r="5497" spans="1:13" ht="56.25">
      <c r="A5497" s="102" t="s">
        <v>4323</v>
      </c>
      <c r="B5497" s="102" t="s">
        <v>4354</v>
      </c>
      <c r="C5497" s="102" t="s">
        <v>3288</v>
      </c>
      <c r="D5497" s="102" t="s">
        <v>2795</v>
      </c>
      <c r="E5497" s="103">
        <v>1108</v>
      </c>
      <c r="F5497" s="104" t="s">
        <v>44</v>
      </c>
      <c r="G5497" s="106"/>
      <c r="H5497" s="76" t="s">
        <v>1</v>
      </c>
      <c r="I5497" s="105"/>
      <c r="K5497" s="140" t="str">
        <f t="shared" si="258"/>
        <v>社政業務-社會福利-身心障礙福利-獎補助費-對國內團體之捐助</v>
      </c>
      <c r="L5497" s="140" t="str">
        <f t="shared" si="259"/>
        <v>臺中市身心障礙者家庭托顧服務計畫</v>
      </c>
      <c r="M5497" s="40" t="str">
        <f t="shared" si="260"/>
        <v>社團法人臺中市山海屯啟智協會</v>
      </c>
    </row>
    <row r="5498" spans="1:13" ht="56.25">
      <c r="A5498" s="102" t="s">
        <v>4323</v>
      </c>
      <c r="B5498" s="102" t="s">
        <v>4335</v>
      </c>
      <c r="C5498" s="102" t="s">
        <v>3202</v>
      </c>
      <c r="D5498" s="102" t="s">
        <v>2795</v>
      </c>
      <c r="E5498" s="103">
        <v>75</v>
      </c>
      <c r="F5498" s="104" t="s">
        <v>44</v>
      </c>
      <c r="G5498" s="106"/>
      <c r="H5498" s="76" t="s">
        <v>1</v>
      </c>
      <c r="I5498" s="105"/>
      <c r="K5498" s="140" t="str">
        <f t="shared" si="258"/>
        <v>社政業務-社會福利-身心障礙福利-獎補助費-對國內團體之捐助</v>
      </c>
      <c r="L5498" s="140" t="str">
        <f t="shared" si="259"/>
        <v>臺中市身心障礙者社區式日間照顧服務計畫</v>
      </c>
      <c r="M5498" s="40" t="str">
        <f t="shared" si="260"/>
        <v>財團法人臺中市私立宜家社會福利慈善基金會</v>
      </c>
    </row>
    <row r="5499" spans="1:13" ht="56.25">
      <c r="A5499" s="102" t="s">
        <v>4323</v>
      </c>
      <c r="B5499" s="102" t="s">
        <v>4355</v>
      </c>
      <c r="C5499" s="102" t="s">
        <v>3288</v>
      </c>
      <c r="D5499" s="102" t="s">
        <v>2795</v>
      </c>
      <c r="E5499" s="103">
        <v>181</v>
      </c>
      <c r="F5499" s="104" t="s">
        <v>44</v>
      </c>
      <c r="G5499" s="106"/>
      <c r="H5499" s="76" t="s">
        <v>1</v>
      </c>
      <c r="I5499" s="105"/>
      <c r="K5499" s="140" t="str">
        <f t="shared" si="258"/>
        <v>社政業務-社會福利-身心障礙福利-獎補助費-對國內團體之捐助</v>
      </c>
      <c r="L5499" s="140" t="str">
        <f t="shared" si="259"/>
        <v>身心障礙者家庭托顧服務</v>
      </c>
      <c r="M5499" s="40" t="str">
        <f t="shared" si="260"/>
        <v>社團法人臺中市山海屯啟智協會</v>
      </c>
    </row>
    <row r="5500" spans="1:13" ht="56.25">
      <c r="A5500" s="102" t="s">
        <v>4323</v>
      </c>
      <c r="B5500" s="102" t="s">
        <v>4337</v>
      </c>
      <c r="C5500" s="102" t="s">
        <v>3750</v>
      </c>
      <c r="D5500" s="102" t="s">
        <v>2795</v>
      </c>
      <c r="E5500" s="103">
        <v>558</v>
      </c>
      <c r="F5500" s="104" t="s">
        <v>44</v>
      </c>
      <c r="G5500" s="106"/>
      <c r="H5500" s="76" t="s">
        <v>1</v>
      </c>
      <c r="I5500" s="105"/>
      <c r="K5500" s="140" t="str">
        <f t="shared" si="258"/>
        <v>社政業務-社會福利-身心障礙福利-獎補助費-對國內團體之捐助</v>
      </c>
      <c r="L5500" s="140" t="str">
        <f t="shared" si="259"/>
        <v>臺中市身心障礙者社區日間作業設施服務計畫</v>
      </c>
      <c r="M5500" s="40" t="str">
        <f t="shared" si="260"/>
        <v>財團法人台南市私立蓮心園社會福利慈善事業基金會</v>
      </c>
    </row>
    <row r="5501" spans="1:13" ht="56.25">
      <c r="A5501" s="102" t="s">
        <v>4323</v>
      </c>
      <c r="B5501" s="102" t="s">
        <v>4337</v>
      </c>
      <c r="C5501" s="102" t="s">
        <v>3287</v>
      </c>
      <c r="D5501" s="102" t="s">
        <v>2795</v>
      </c>
      <c r="E5501" s="103">
        <v>647</v>
      </c>
      <c r="F5501" s="104" t="s">
        <v>44</v>
      </c>
      <c r="G5501" s="106"/>
      <c r="H5501" s="76" t="s">
        <v>1</v>
      </c>
      <c r="I5501" s="105"/>
      <c r="K5501" s="140" t="str">
        <f t="shared" si="258"/>
        <v>社政業務-社會福利-身心障礙福利-獎補助費-對國內團體之捐助</v>
      </c>
      <c r="L5501" s="140" t="str">
        <f t="shared" si="259"/>
        <v>臺中市身心障礙者社區日間作業設施服務計畫</v>
      </c>
      <c r="M5501" s="40" t="str">
        <f t="shared" si="260"/>
        <v>財團法人臺中市私立肯納自閉症社會福利基金會</v>
      </c>
    </row>
    <row r="5502" spans="1:13" ht="56.25">
      <c r="A5502" s="102" t="s">
        <v>4323</v>
      </c>
      <c r="B5502" s="102" t="s">
        <v>4356</v>
      </c>
      <c r="C5502" s="102" t="s">
        <v>3751</v>
      </c>
      <c r="D5502" s="102" t="s">
        <v>2795</v>
      </c>
      <c r="E5502" s="103">
        <v>15</v>
      </c>
      <c r="F5502" s="104" t="s">
        <v>44</v>
      </c>
      <c r="G5502" s="106"/>
      <c r="H5502" s="76" t="s">
        <v>1</v>
      </c>
      <c r="I5502" s="105"/>
      <c r="K5502" s="140" t="str">
        <f t="shared" si="258"/>
        <v>社政業務-社會福利-身心障礙福利-獎補助費-對國內團體之捐助</v>
      </c>
      <c r="L5502" s="140" t="str">
        <f t="shared" si="259"/>
        <v>臺中市身心障礙者社區居住獨立生活服務計畫</v>
      </c>
      <c r="M5502" s="40" t="str">
        <f t="shared" si="260"/>
        <v>社團法人台中市智障者家長協會</v>
      </c>
    </row>
    <row r="5503" spans="1:13" ht="56.25">
      <c r="A5503" s="102" t="s">
        <v>4323</v>
      </c>
      <c r="B5503" s="102" t="s">
        <v>4337</v>
      </c>
      <c r="C5503" s="102" t="s">
        <v>3288</v>
      </c>
      <c r="D5503" s="102" t="s">
        <v>2795</v>
      </c>
      <c r="E5503" s="103">
        <v>930</v>
      </c>
      <c r="F5503" s="104" t="s">
        <v>44</v>
      </c>
      <c r="G5503" s="106"/>
      <c r="H5503" s="76" t="s">
        <v>1</v>
      </c>
      <c r="I5503" s="105"/>
      <c r="K5503" s="140" t="str">
        <f t="shared" si="258"/>
        <v>社政業務-社會福利-身心障礙福利-獎補助費-對國內團體之捐助</v>
      </c>
      <c r="L5503" s="140" t="str">
        <f t="shared" si="259"/>
        <v>臺中市身心障礙者社區日間作業設施服務計畫</v>
      </c>
      <c r="M5503" s="40" t="str">
        <f t="shared" si="260"/>
        <v>社團法人臺中市山海屯啟智協會</v>
      </c>
    </row>
    <row r="5504" spans="1:13" ht="56.25">
      <c r="A5504" s="102" t="s">
        <v>4323</v>
      </c>
      <c r="B5504" s="102" t="s">
        <v>4356</v>
      </c>
      <c r="C5504" s="102" t="s">
        <v>2079</v>
      </c>
      <c r="D5504" s="102" t="s">
        <v>2795</v>
      </c>
      <c r="E5504" s="65">
        <v>82</v>
      </c>
      <c r="F5504" s="104" t="s">
        <v>44</v>
      </c>
      <c r="G5504" s="106"/>
      <c r="H5504" s="76" t="s">
        <v>1</v>
      </c>
      <c r="I5504" s="105"/>
      <c r="K5504" s="140" t="str">
        <f t="shared" si="258"/>
        <v>社政業務-社會福利-身心障礙福利-獎補助費-對國內團體之捐助</v>
      </c>
      <c r="L5504" s="140" t="str">
        <f t="shared" si="259"/>
        <v>臺中市身心障礙者社區居住獨立生活服務計畫</v>
      </c>
      <c r="M5504" s="40" t="str">
        <f t="shared" si="260"/>
        <v>財團法人瑪利亞社會福利基金會</v>
      </c>
    </row>
    <row r="5505" spans="1:13" ht="56.25">
      <c r="A5505" s="102" t="s">
        <v>4323</v>
      </c>
      <c r="B5505" s="102" t="s">
        <v>4337</v>
      </c>
      <c r="C5505" s="102" t="s">
        <v>3297</v>
      </c>
      <c r="D5505" s="102" t="s">
        <v>2795</v>
      </c>
      <c r="E5505" s="103">
        <v>881</v>
      </c>
      <c r="F5505" s="104" t="s">
        <v>44</v>
      </c>
      <c r="G5505" s="106"/>
      <c r="H5505" s="76" t="s">
        <v>1</v>
      </c>
      <c r="I5505" s="105"/>
      <c r="K5505" s="140" t="str">
        <f t="shared" si="258"/>
        <v>社政業務-社會福利-身心障礙福利-獎補助費-對國內團體之捐助</v>
      </c>
      <c r="L5505" s="140" t="str">
        <f t="shared" si="259"/>
        <v>臺中市身心障礙者社區日間作業設施服務計畫</v>
      </c>
      <c r="M5505" s="40" t="str">
        <f t="shared" si="260"/>
        <v>財團法人臺中市私立信望愛智能發展中心</v>
      </c>
    </row>
    <row r="5506" spans="1:13" ht="56.25">
      <c r="A5506" s="102" t="s">
        <v>4323</v>
      </c>
      <c r="B5506" s="102" t="s">
        <v>4337</v>
      </c>
      <c r="C5506" s="102" t="s">
        <v>3298</v>
      </c>
      <c r="D5506" s="102" t="s">
        <v>2795</v>
      </c>
      <c r="E5506" s="103">
        <v>858</v>
      </c>
      <c r="F5506" s="104" t="s">
        <v>44</v>
      </c>
      <c r="G5506" s="106"/>
      <c r="H5506" s="76" t="s">
        <v>1</v>
      </c>
      <c r="I5506" s="105"/>
      <c r="K5506" s="140" t="str">
        <f t="shared" si="258"/>
        <v>社政業務-社會福利-身心障礙福利-獎補助費-對國內團體之捐助</v>
      </c>
      <c r="L5506" s="140" t="str">
        <f t="shared" si="259"/>
        <v>臺中市身心障礙者社區日間作業設施服務計畫</v>
      </c>
      <c r="M5506" s="40" t="str">
        <f t="shared" si="260"/>
        <v>財團法人中華民國唐氏症基金會</v>
      </c>
    </row>
    <row r="5507" spans="1:13" ht="56.25">
      <c r="A5507" s="102" t="s">
        <v>4323</v>
      </c>
      <c r="B5507" s="102" t="s">
        <v>4350</v>
      </c>
      <c r="C5507" s="102" t="s">
        <v>3753</v>
      </c>
      <c r="D5507" s="102" t="s">
        <v>2795</v>
      </c>
      <c r="E5507" s="103">
        <v>279</v>
      </c>
      <c r="F5507" s="104" t="s">
        <v>44</v>
      </c>
      <c r="G5507" s="106"/>
      <c r="H5507" s="76" t="s">
        <v>1</v>
      </c>
      <c r="I5507" s="105"/>
      <c r="K5507" s="140" t="str">
        <f t="shared" si="258"/>
        <v>社政業務-社會福利-身心障礙福利-獎補助費-對國內團體之捐助</v>
      </c>
      <c r="L5507" s="140" t="str">
        <f t="shared" si="259"/>
        <v>臺中市身心障礙者社區關懷據點</v>
      </c>
      <c r="M5507" s="40" t="str">
        <f t="shared" si="260"/>
        <v>社團法人臺中市蓮心自強服務協會</v>
      </c>
    </row>
    <row r="5508" spans="1:13" ht="56.25">
      <c r="A5508" s="102" t="s">
        <v>4323</v>
      </c>
      <c r="B5508" s="102" t="s">
        <v>4334</v>
      </c>
      <c r="C5508" s="102" t="s">
        <v>2079</v>
      </c>
      <c r="D5508" s="102" t="s">
        <v>2795</v>
      </c>
      <c r="E5508" s="103">
        <v>1101</v>
      </c>
      <c r="F5508" s="104" t="s">
        <v>44</v>
      </c>
      <c r="G5508" s="106"/>
      <c r="H5508" s="76" t="s">
        <v>1</v>
      </c>
      <c r="I5508" s="105"/>
      <c r="K5508" s="140" t="str">
        <f t="shared" ref="K5508:K5571" si="261">A5508</f>
        <v>社政業務-社會福利-身心障礙福利-獎補助費-對國內團體之捐助</v>
      </c>
      <c r="L5508" s="140" t="str">
        <f t="shared" ref="L5508:L5571" si="262">B5508</f>
        <v>身心障礙者嚴重情緒行為正向支持整合模式計畫</v>
      </c>
      <c r="M5508" s="40" t="str">
        <f t="shared" ref="M5508:M5571" si="263">C5508</f>
        <v>財團法人瑪利亞社會福利基金會</v>
      </c>
    </row>
    <row r="5509" spans="1:13" ht="56.25">
      <c r="A5509" s="102" t="s">
        <v>4323</v>
      </c>
      <c r="B5509" s="102" t="s">
        <v>4335</v>
      </c>
      <c r="C5509" s="102" t="s">
        <v>3296</v>
      </c>
      <c r="D5509" s="102" t="s">
        <v>2795</v>
      </c>
      <c r="E5509" s="103">
        <v>660</v>
      </c>
      <c r="F5509" s="104" t="s">
        <v>44</v>
      </c>
      <c r="G5509" s="106"/>
      <c r="H5509" s="76" t="s">
        <v>1</v>
      </c>
      <c r="I5509" s="105"/>
      <c r="K5509" s="140" t="str">
        <f t="shared" si="261"/>
        <v>社政業務-社會福利-身心障礙福利-獎補助費-對國內團體之捐助</v>
      </c>
      <c r="L5509" s="140" t="str">
        <f t="shared" si="262"/>
        <v>臺中市身心障礙者社區式日間照顧服務計畫</v>
      </c>
      <c r="M5509" s="40" t="str">
        <f t="shared" si="263"/>
        <v>社團法人台灣福氣社區關懷協會</v>
      </c>
    </row>
    <row r="5510" spans="1:13" ht="56.25">
      <c r="A5510" s="102" t="s">
        <v>4323</v>
      </c>
      <c r="B5510" s="102" t="s">
        <v>4357</v>
      </c>
      <c r="C5510" s="102" t="s">
        <v>3735</v>
      </c>
      <c r="D5510" s="102" t="s">
        <v>2795</v>
      </c>
      <c r="E5510" s="103">
        <v>77</v>
      </c>
      <c r="F5510" s="104" t="s">
        <v>44</v>
      </c>
      <c r="G5510" s="106"/>
      <c r="H5510" s="76" t="s">
        <v>1</v>
      </c>
      <c r="I5510" s="105"/>
      <c r="K5510" s="140" t="str">
        <f t="shared" si="261"/>
        <v>社政業務-社會福利-身心障礙福利-獎補助費-對國內團體之捐助</v>
      </c>
      <c r="L5510" s="140" t="str">
        <f t="shared" si="262"/>
        <v>113年度建築物公共安全設備檢查簽證及申報作業</v>
      </c>
      <c r="M5510" s="40" t="str">
        <f t="shared" si="263"/>
        <v>財團法人童傳盛文教基金會</v>
      </c>
    </row>
    <row r="5511" spans="1:13" ht="75">
      <c r="A5511" s="102" t="s">
        <v>4323</v>
      </c>
      <c r="B5511" s="102" t="s">
        <v>4347</v>
      </c>
      <c r="C5511" s="102" t="s">
        <v>3289</v>
      </c>
      <c r="D5511" s="102" t="s">
        <v>2795</v>
      </c>
      <c r="E5511" s="103">
        <v>29</v>
      </c>
      <c r="F5511" s="104" t="s">
        <v>44</v>
      </c>
      <c r="G5511" s="106"/>
      <c r="H5511" s="76" t="s">
        <v>1</v>
      </c>
      <c r="I5511" s="105"/>
      <c r="K5511" s="140" t="str">
        <f t="shared" si="261"/>
        <v>社政業務-社會福利-身心障礙福利-獎補助費-對國內團體之捐助</v>
      </c>
      <c r="L5511" s="140" t="str">
        <f t="shared" si="262"/>
        <v>臺中市到宅式與社區式身心障礙者臨時及短期照顧服務計畫</v>
      </c>
      <c r="M5511" s="40" t="str">
        <f t="shared" si="263"/>
        <v>社團法人臺中市大恆樂齡協會</v>
      </c>
    </row>
    <row r="5512" spans="1:13" ht="56.25">
      <c r="A5512" s="102" t="s">
        <v>4323</v>
      </c>
      <c r="B5512" s="102" t="s">
        <v>4358</v>
      </c>
      <c r="C5512" s="102" t="s">
        <v>3688</v>
      </c>
      <c r="D5512" s="102" t="s">
        <v>2795</v>
      </c>
      <c r="E5512" s="103">
        <v>438</v>
      </c>
      <c r="F5512" s="104" t="s">
        <v>44</v>
      </c>
      <c r="G5512" s="106"/>
      <c r="H5512" s="76" t="s">
        <v>1</v>
      </c>
      <c r="I5512" s="105"/>
      <c r="K5512" s="140" t="str">
        <f t="shared" si="261"/>
        <v>社政業務-社會福利-身心障礙福利-獎補助費-對國內團體之捐助</v>
      </c>
      <c r="L5512" s="140" t="str">
        <f t="shared" si="262"/>
        <v>身心障礙家庭照顧者支持服務計畫(第二區)</v>
      </c>
      <c r="M5512" s="40" t="str">
        <f t="shared" si="263"/>
        <v>社團法人臺中市紅十字會</v>
      </c>
    </row>
    <row r="5513" spans="1:13" ht="56.25">
      <c r="A5513" s="102" t="s">
        <v>4323</v>
      </c>
      <c r="B5513" s="102" t="s">
        <v>4337</v>
      </c>
      <c r="C5513" s="102" t="s">
        <v>3297</v>
      </c>
      <c r="D5513" s="102" t="s">
        <v>2795</v>
      </c>
      <c r="E5513" s="103">
        <v>604</v>
      </c>
      <c r="F5513" s="104" t="s">
        <v>44</v>
      </c>
      <c r="G5513" s="106"/>
      <c r="H5513" s="76" t="s">
        <v>1</v>
      </c>
      <c r="I5513" s="105"/>
      <c r="K5513" s="140" t="str">
        <f t="shared" si="261"/>
        <v>社政業務-社會福利-身心障礙福利-獎補助費-對國內團體之捐助</v>
      </c>
      <c r="L5513" s="140" t="str">
        <f t="shared" si="262"/>
        <v>臺中市身心障礙者社區日間作業設施服務計畫</v>
      </c>
      <c r="M5513" s="40" t="str">
        <f t="shared" si="263"/>
        <v>財團法人臺中市私立信望愛智能發展中心</v>
      </c>
    </row>
    <row r="5514" spans="1:13" ht="56.25">
      <c r="A5514" s="102" t="s">
        <v>4323</v>
      </c>
      <c r="B5514" s="102" t="s">
        <v>4337</v>
      </c>
      <c r="C5514" s="102" t="s">
        <v>2079</v>
      </c>
      <c r="D5514" s="102" t="s">
        <v>2795</v>
      </c>
      <c r="E5514" s="103">
        <v>606</v>
      </c>
      <c r="F5514" s="104" t="s">
        <v>44</v>
      </c>
      <c r="G5514" s="106"/>
      <c r="H5514" s="76" t="s">
        <v>1</v>
      </c>
      <c r="I5514" s="105"/>
      <c r="K5514" s="140" t="str">
        <f t="shared" si="261"/>
        <v>社政業務-社會福利-身心障礙福利-獎補助費-對國內團體之捐助</v>
      </c>
      <c r="L5514" s="140" t="str">
        <f t="shared" si="262"/>
        <v>臺中市身心障礙者社區日間作業設施服務計畫</v>
      </c>
      <c r="M5514" s="40" t="str">
        <f t="shared" si="263"/>
        <v>財團法人瑪利亞社會福利基金會</v>
      </c>
    </row>
    <row r="5515" spans="1:13" ht="56.25">
      <c r="A5515" s="102" t="s">
        <v>4323</v>
      </c>
      <c r="B5515" s="102" t="s">
        <v>4337</v>
      </c>
      <c r="C5515" s="102" t="s">
        <v>3202</v>
      </c>
      <c r="D5515" s="102" t="s">
        <v>2795</v>
      </c>
      <c r="E5515" s="103">
        <v>755</v>
      </c>
      <c r="F5515" s="104" t="s">
        <v>44</v>
      </c>
      <c r="G5515" s="106"/>
      <c r="H5515" s="76" t="s">
        <v>1</v>
      </c>
      <c r="I5515" s="105"/>
      <c r="K5515" s="140" t="str">
        <f t="shared" si="261"/>
        <v>社政業務-社會福利-身心障礙福利-獎補助費-對國內團體之捐助</v>
      </c>
      <c r="L5515" s="140" t="str">
        <f t="shared" si="262"/>
        <v>臺中市身心障礙者社區日間作業設施服務計畫</v>
      </c>
      <c r="M5515" s="40" t="str">
        <f t="shared" si="263"/>
        <v>財團法人臺中市私立宜家社會福利慈善基金會</v>
      </c>
    </row>
    <row r="5516" spans="1:13" ht="56.25">
      <c r="A5516" s="102" t="s">
        <v>4323</v>
      </c>
      <c r="B5516" s="102" t="s">
        <v>4337</v>
      </c>
      <c r="C5516" s="102" t="s">
        <v>3296</v>
      </c>
      <c r="D5516" s="102" t="s">
        <v>2795</v>
      </c>
      <c r="E5516" s="103">
        <v>665</v>
      </c>
      <c r="F5516" s="104" t="s">
        <v>44</v>
      </c>
      <c r="G5516" s="106"/>
      <c r="H5516" s="76" t="s">
        <v>1</v>
      </c>
      <c r="I5516" s="105"/>
      <c r="K5516" s="140" t="str">
        <f t="shared" si="261"/>
        <v>社政業務-社會福利-身心障礙福利-獎補助費-對國內團體之捐助</v>
      </c>
      <c r="L5516" s="140" t="str">
        <f t="shared" si="262"/>
        <v>臺中市身心障礙者社區日間作業設施服務計畫</v>
      </c>
      <c r="M5516" s="40" t="str">
        <f t="shared" si="263"/>
        <v>社團法人台灣福氣社區關懷協會</v>
      </c>
    </row>
    <row r="5517" spans="1:13" ht="56.25">
      <c r="A5517" s="102" t="s">
        <v>4323</v>
      </c>
      <c r="B5517" s="102" t="s">
        <v>4337</v>
      </c>
      <c r="C5517" s="102" t="s">
        <v>2184</v>
      </c>
      <c r="D5517" s="102" t="s">
        <v>2795</v>
      </c>
      <c r="E5517" s="103">
        <v>761</v>
      </c>
      <c r="F5517" s="104" t="s">
        <v>44</v>
      </c>
      <c r="G5517" s="106"/>
      <c r="H5517" s="76" t="s">
        <v>1</v>
      </c>
      <c r="I5517" s="105"/>
      <c r="K5517" s="140" t="str">
        <f t="shared" si="261"/>
        <v>社政業務-社會福利-身心障礙福利-獎補助費-對國內團體之捐助</v>
      </c>
      <c r="L5517" s="140" t="str">
        <f t="shared" si="262"/>
        <v>臺中市身心障礙者社區日間作業設施服務計畫</v>
      </c>
      <c r="M5517" s="40" t="str">
        <f t="shared" si="263"/>
        <v>社團法人台中市自閉症教育協進會捐款專戶</v>
      </c>
    </row>
    <row r="5518" spans="1:13" ht="56.25">
      <c r="A5518" s="102" t="s">
        <v>4323</v>
      </c>
      <c r="B5518" s="102" t="s">
        <v>4337</v>
      </c>
      <c r="C5518" s="102" t="s">
        <v>3750</v>
      </c>
      <c r="D5518" s="102" t="s">
        <v>2795</v>
      </c>
      <c r="E5518" s="103">
        <v>910</v>
      </c>
      <c r="F5518" s="104" t="s">
        <v>44</v>
      </c>
      <c r="G5518" s="106"/>
      <c r="H5518" s="76" t="s">
        <v>1</v>
      </c>
      <c r="I5518" s="105"/>
      <c r="K5518" s="140" t="str">
        <f t="shared" si="261"/>
        <v>社政業務-社會福利-身心障礙福利-獎補助費-對國內團體之捐助</v>
      </c>
      <c r="L5518" s="140" t="str">
        <f t="shared" si="262"/>
        <v>臺中市身心障礙者社區日間作業設施服務計畫</v>
      </c>
      <c r="M5518" s="40" t="str">
        <f t="shared" si="263"/>
        <v>財團法人台南市私立蓮心園社會福利慈善事業基金會</v>
      </c>
    </row>
    <row r="5519" spans="1:13" ht="56.25">
      <c r="A5519" s="102" t="s">
        <v>4323</v>
      </c>
      <c r="B5519" s="102" t="s">
        <v>4337</v>
      </c>
      <c r="C5519" s="102" t="s">
        <v>3295</v>
      </c>
      <c r="D5519" s="102" t="s">
        <v>2795</v>
      </c>
      <c r="E5519" s="103">
        <v>629</v>
      </c>
      <c r="F5519" s="104" t="s">
        <v>44</v>
      </c>
      <c r="G5519" s="106"/>
      <c r="H5519" s="76" t="s">
        <v>1</v>
      </c>
      <c r="I5519" s="105"/>
      <c r="K5519" s="140" t="str">
        <f t="shared" si="261"/>
        <v>社政業務-社會福利-身心障礙福利-獎補助費-對國內團體之捐助</v>
      </c>
      <c r="L5519" s="140" t="str">
        <f t="shared" si="262"/>
        <v>臺中市身心障礙者社區日間作業設施服務計畫</v>
      </c>
      <c r="M5519" s="40" t="str">
        <f t="shared" si="263"/>
        <v>社團法人台中市康復之友協會</v>
      </c>
    </row>
    <row r="5520" spans="1:13" ht="69">
      <c r="A5520" s="102" t="s">
        <v>4323</v>
      </c>
      <c r="B5520" s="102" t="s">
        <v>4337</v>
      </c>
      <c r="C5520" s="102" t="s">
        <v>2155</v>
      </c>
      <c r="D5520" s="102" t="s">
        <v>2795</v>
      </c>
      <c r="E5520" s="103">
        <v>773</v>
      </c>
      <c r="F5520" s="104" t="s">
        <v>44</v>
      </c>
      <c r="G5520" s="106"/>
      <c r="H5520" s="76" t="s">
        <v>1</v>
      </c>
      <c r="I5520" s="105"/>
      <c r="K5520" s="140" t="str">
        <f t="shared" si="261"/>
        <v>社政業務-社會福利-身心障礙福利-獎補助費-對國內團體之捐助</v>
      </c>
      <c r="L5520" s="140" t="str">
        <f t="shared" si="262"/>
        <v>臺中市身心障礙者社區日間作業設施服務計畫</v>
      </c>
      <c r="M5520" s="40" t="str">
        <f t="shared" si="263"/>
        <v>財團法人天主教會台中教區附設台中市私立慈愛智能發展中心</v>
      </c>
    </row>
    <row r="5521" spans="1:13" ht="56.25">
      <c r="A5521" s="102" t="s">
        <v>4323</v>
      </c>
      <c r="B5521" s="102" t="s">
        <v>4337</v>
      </c>
      <c r="C5521" s="102" t="s">
        <v>3283</v>
      </c>
      <c r="D5521" s="102" t="s">
        <v>2795</v>
      </c>
      <c r="E5521" s="103">
        <v>964</v>
      </c>
      <c r="F5521" s="104" t="s">
        <v>44</v>
      </c>
      <c r="G5521" s="106"/>
      <c r="H5521" s="76" t="s">
        <v>1</v>
      </c>
      <c r="I5521" s="105"/>
      <c r="K5521" s="140" t="str">
        <f t="shared" si="261"/>
        <v>社政業務-社會福利-身心障礙福利-獎補助費-對國內團體之捐助</v>
      </c>
      <c r="L5521" s="140" t="str">
        <f t="shared" si="262"/>
        <v>臺中市身心障礙者社區日間作業設施服務計畫</v>
      </c>
      <c r="M5521" s="40" t="str">
        <f t="shared" si="263"/>
        <v>社團法人臺中市身心障礙者福利關懷協會</v>
      </c>
    </row>
    <row r="5522" spans="1:13" ht="56.25">
      <c r="A5522" s="102" t="s">
        <v>4323</v>
      </c>
      <c r="B5522" s="102" t="s">
        <v>4337</v>
      </c>
      <c r="C5522" s="102" t="s">
        <v>4359</v>
      </c>
      <c r="D5522" s="102" t="s">
        <v>2795</v>
      </c>
      <c r="E5522" s="103">
        <v>638</v>
      </c>
      <c r="F5522" s="104" t="s">
        <v>44</v>
      </c>
      <c r="G5522" s="106"/>
      <c r="H5522" s="76" t="s">
        <v>1</v>
      </c>
      <c r="I5522" s="105"/>
      <c r="K5522" s="140" t="str">
        <f t="shared" si="261"/>
        <v>社政業務-社會福利-身心障礙福利-獎補助費-對國內團體之捐助</v>
      </c>
      <c r="L5522" s="140" t="str">
        <f t="shared" si="262"/>
        <v>臺中市身心障礙者社區日間作業設施服務計畫</v>
      </c>
      <c r="M5522" s="40" t="str">
        <f t="shared" si="263"/>
        <v>台灣技職教育產學研合作發展協會</v>
      </c>
    </row>
    <row r="5523" spans="1:13" ht="56.25">
      <c r="A5523" s="102" t="s">
        <v>4323</v>
      </c>
      <c r="B5523" s="102" t="s">
        <v>4337</v>
      </c>
      <c r="C5523" s="102" t="s">
        <v>3287</v>
      </c>
      <c r="D5523" s="102" t="s">
        <v>2795</v>
      </c>
      <c r="E5523" s="103">
        <v>691</v>
      </c>
      <c r="F5523" s="104" t="s">
        <v>44</v>
      </c>
      <c r="G5523" s="106"/>
      <c r="H5523" s="76" t="s">
        <v>1</v>
      </c>
      <c r="I5523" s="105"/>
      <c r="K5523" s="140" t="str">
        <f t="shared" si="261"/>
        <v>社政業務-社會福利-身心障礙福利-獎補助費-對國內團體之捐助</v>
      </c>
      <c r="L5523" s="140" t="str">
        <f t="shared" si="262"/>
        <v>臺中市身心障礙者社區日間作業設施服務計畫</v>
      </c>
      <c r="M5523" s="40" t="str">
        <f t="shared" si="263"/>
        <v>財團法人臺中市私立肯納自閉症社會福利基金會</v>
      </c>
    </row>
    <row r="5524" spans="1:13" ht="56.25">
      <c r="A5524" s="102" t="s">
        <v>4323</v>
      </c>
      <c r="B5524" s="102" t="s">
        <v>4338</v>
      </c>
      <c r="C5524" s="102" t="s">
        <v>3285</v>
      </c>
      <c r="D5524" s="102" t="s">
        <v>2795</v>
      </c>
      <c r="E5524" s="103">
        <v>731</v>
      </c>
      <c r="F5524" s="104" t="s">
        <v>44</v>
      </c>
      <c r="G5524" s="106"/>
      <c r="H5524" s="76" t="s">
        <v>1</v>
      </c>
      <c r="I5524" s="105"/>
      <c r="K5524" s="140" t="str">
        <f t="shared" si="261"/>
        <v>社政業務-社會福利-身心障礙福利-獎補助費-對國內團體之捐助</v>
      </c>
      <c r="L5524" s="140" t="str">
        <f t="shared" si="262"/>
        <v>身心障礙者社區日間作業設施服務計畫</v>
      </c>
      <c r="M5524" s="40" t="str">
        <f t="shared" si="263"/>
        <v>財團法人天主教會台中教區附設立達啟能訓練中心</v>
      </c>
    </row>
    <row r="5525" spans="1:13" ht="56.25">
      <c r="A5525" s="102" t="s">
        <v>4323</v>
      </c>
      <c r="B5525" s="102" t="s">
        <v>4337</v>
      </c>
      <c r="C5525" s="102" t="s">
        <v>3688</v>
      </c>
      <c r="D5525" s="102" t="s">
        <v>2795</v>
      </c>
      <c r="E5525" s="103">
        <v>727</v>
      </c>
      <c r="F5525" s="104" t="s">
        <v>44</v>
      </c>
      <c r="G5525" s="106"/>
      <c r="H5525" s="76" t="s">
        <v>1</v>
      </c>
      <c r="I5525" s="105"/>
      <c r="K5525" s="140" t="str">
        <f t="shared" si="261"/>
        <v>社政業務-社會福利-身心障礙福利-獎補助費-對國內團體之捐助</v>
      </c>
      <c r="L5525" s="140" t="str">
        <f t="shared" si="262"/>
        <v>臺中市身心障礙者社區日間作業設施服務計畫</v>
      </c>
      <c r="M5525" s="40" t="str">
        <f t="shared" si="263"/>
        <v>社團法人臺中市紅十字會</v>
      </c>
    </row>
    <row r="5526" spans="1:13" ht="56.25">
      <c r="A5526" s="102" t="s">
        <v>4323</v>
      </c>
      <c r="B5526" s="102" t="s">
        <v>4335</v>
      </c>
      <c r="C5526" s="102" t="s">
        <v>4346</v>
      </c>
      <c r="D5526" s="102" t="s">
        <v>2795</v>
      </c>
      <c r="E5526" s="103">
        <v>423</v>
      </c>
      <c r="F5526" s="104" t="s">
        <v>44</v>
      </c>
      <c r="G5526" s="106"/>
      <c r="H5526" s="76" t="s">
        <v>1</v>
      </c>
      <c r="I5526" s="105"/>
      <c r="K5526" s="140" t="str">
        <f t="shared" si="261"/>
        <v>社政業務-社會福利-身心障礙福利-獎補助費-對國內團體之捐助</v>
      </c>
      <c r="L5526" s="140" t="str">
        <f t="shared" si="262"/>
        <v>臺中市身心障礙者社區式日間照顧服務計畫</v>
      </c>
      <c r="M5526" s="40" t="str">
        <f t="shared" si="263"/>
        <v>台中市私立祥和老人養護中心</v>
      </c>
    </row>
    <row r="5527" spans="1:13" ht="56.25">
      <c r="A5527" s="102" t="s">
        <v>4323</v>
      </c>
      <c r="B5527" s="102" t="s">
        <v>4335</v>
      </c>
      <c r="C5527" s="102" t="s">
        <v>3202</v>
      </c>
      <c r="D5527" s="102" t="s">
        <v>2795</v>
      </c>
      <c r="E5527" s="103">
        <v>615</v>
      </c>
      <c r="F5527" s="104" t="s">
        <v>44</v>
      </c>
      <c r="G5527" s="106"/>
      <c r="H5527" s="76" t="s">
        <v>1</v>
      </c>
      <c r="I5527" s="105"/>
      <c r="K5527" s="140" t="str">
        <f t="shared" si="261"/>
        <v>社政業務-社會福利-身心障礙福利-獎補助費-對國內團體之捐助</v>
      </c>
      <c r="L5527" s="140" t="str">
        <f t="shared" si="262"/>
        <v>臺中市身心障礙者社區式日間照顧服務計畫</v>
      </c>
      <c r="M5527" s="40" t="str">
        <f t="shared" si="263"/>
        <v>財團法人臺中市私立宜家社會福利慈善基金會</v>
      </c>
    </row>
    <row r="5528" spans="1:13" ht="56.25">
      <c r="A5528" s="102" t="s">
        <v>4323</v>
      </c>
      <c r="B5528" s="102" t="s">
        <v>4335</v>
      </c>
      <c r="C5528" s="102" t="s">
        <v>3750</v>
      </c>
      <c r="D5528" s="102" t="s">
        <v>2795</v>
      </c>
      <c r="E5528" s="103">
        <v>680</v>
      </c>
      <c r="F5528" s="104" t="s">
        <v>44</v>
      </c>
      <c r="G5528" s="106"/>
      <c r="H5528" s="76" t="s">
        <v>1</v>
      </c>
      <c r="I5528" s="105"/>
      <c r="K5528" s="140" t="str">
        <f t="shared" si="261"/>
        <v>社政業務-社會福利-身心障礙福利-獎補助費-對國內團體之捐助</v>
      </c>
      <c r="L5528" s="140" t="str">
        <f t="shared" si="262"/>
        <v>臺中市身心障礙者社區式日間照顧服務計畫</v>
      </c>
      <c r="M5528" s="40" t="str">
        <f t="shared" si="263"/>
        <v>財團法人台南市私立蓮心園社會福利慈善事業基金會</v>
      </c>
    </row>
    <row r="5529" spans="1:13" ht="56.25">
      <c r="A5529" s="102" t="s">
        <v>4323</v>
      </c>
      <c r="B5529" s="102" t="s">
        <v>4335</v>
      </c>
      <c r="C5529" s="102" t="s">
        <v>3753</v>
      </c>
      <c r="D5529" s="102" t="s">
        <v>2795</v>
      </c>
      <c r="E5529" s="103">
        <v>561</v>
      </c>
      <c r="F5529" s="104" t="s">
        <v>44</v>
      </c>
      <c r="G5529" s="106"/>
      <c r="H5529" s="76" t="s">
        <v>1</v>
      </c>
      <c r="I5529" s="105"/>
      <c r="K5529" s="140" t="str">
        <f t="shared" si="261"/>
        <v>社政業務-社會福利-身心障礙福利-獎補助費-對國內團體之捐助</v>
      </c>
      <c r="L5529" s="140" t="str">
        <f t="shared" si="262"/>
        <v>臺中市身心障礙者社區式日間照顧服務計畫</v>
      </c>
      <c r="M5529" s="40" t="str">
        <f t="shared" si="263"/>
        <v>社團法人臺中市蓮心自強服務協會</v>
      </c>
    </row>
    <row r="5530" spans="1:13" ht="75">
      <c r="A5530" s="102" t="s">
        <v>4323</v>
      </c>
      <c r="B5530" s="102" t="s">
        <v>4347</v>
      </c>
      <c r="C5530" s="102" t="s">
        <v>3287</v>
      </c>
      <c r="D5530" s="102" t="s">
        <v>2795</v>
      </c>
      <c r="E5530" s="103">
        <v>20</v>
      </c>
      <c r="F5530" s="104" t="s">
        <v>44</v>
      </c>
      <c r="G5530" s="106"/>
      <c r="H5530" s="76" t="s">
        <v>1</v>
      </c>
      <c r="I5530" s="105"/>
      <c r="K5530" s="140" t="str">
        <f t="shared" si="261"/>
        <v>社政業務-社會福利-身心障礙福利-獎補助費-對國內團體之捐助</v>
      </c>
      <c r="L5530" s="140" t="str">
        <f t="shared" si="262"/>
        <v>臺中市到宅式與社區式身心障礙者臨時及短期照顧服務計畫</v>
      </c>
      <c r="M5530" s="40" t="str">
        <f t="shared" si="263"/>
        <v>財團法人臺中市私立肯納自閉症社會福利基金會</v>
      </c>
    </row>
    <row r="5531" spans="1:13" ht="75">
      <c r="A5531" s="102" t="s">
        <v>4323</v>
      </c>
      <c r="B5531" s="102" t="s">
        <v>4347</v>
      </c>
      <c r="C5531" s="102" t="s">
        <v>3748</v>
      </c>
      <c r="D5531" s="102" t="s">
        <v>2795</v>
      </c>
      <c r="E5531" s="103">
        <v>23</v>
      </c>
      <c r="F5531" s="104" t="s">
        <v>44</v>
      </c>
      <c r="G5531" s="106"/>
      <c r="H5531" s="76" t="s">
        <v>1</v>
      </c>
      <c r="I5531" s="105"/>
      <c r="K5531" s="140" t="str">
        <f t="shared" si="261"/>
        <v>社政業務-社會福利-身心障礙福利-獎補助費-對國內團體之捐助</v>
      </c>
      <c r="L5531" s="140" t="str">
        <f t="shared" si="262"/>
        <v>臺中市到宅式與社區式身心障礙者臨時及短期照顧服務計畫</v>
      </c>
      <c r="M5531" s="40" t="str">
        <f t="shared" si="263"/>
        <v>祥和長照服務有限公司私立祥和居家長照機構黃玉觀</v>
      </c>
    </row>
    <row r="5532" spans="1:13" ht="56.25">
      <c r="A5532" s="102" t="s">
        <v>4323</v>
      </c>
      <c r="B5532" s="102" t="s">
        <v>4335</v>
      </c>
      <c r="C5532" s="102" t="s">
        <v>3755</v>
      </c>
      <c r="D5532" s="102" t="s">
        <v>2795</v>
      </c>
      <c r="E5532" s="103">
        <v>680</v>
      </c>
      <c r="F5532" s="104" t="s">
        <v>44</v>
      </c>
      <c r="G5532" s="106"/>
      <c r="H5532" s="76" t="s">
        <v>1</v>
      </c>
      <c r="I5532" s="105"/>
      <c r="K5532" s="140" t="str">
        <f t="shared" si="261"/>
        <v>社政業務-社會福利-身心障礙福利-獎補助費-對國內團體之捐助</v>
      </c>
      <c r="L5532" s="140" t="str">
        <f t="shared" si="262"/>
        <v>臺中市身心障礙者社區式日間照顧服務計畫</v>
      </c>
      <c r="M5532" s="40" t="str">
        <f t="shared" si="263"/>
        <v>社團法人中華民國微光社會福利協會</v>
      </c>
    </row>
    <row r="5533" spans="1:13" ht="56.25">
      <c r="A5533" s="102" t="s">
        <v>4323</v>
      </c>
      <c r="B5533" s="102" t="s">
        <v>4335</v>
      </c>
      <c r="C5533" s="102" t="s">
        <v>3753</v>
      </c>
      <c r="D5533" s="102" t="s">
        <v>2795</v>
      </c>
      <c r="E5533" s="103">
        <v>447</v>
      </c>
      <c r="F5533" s="104" t="s">
        <v>44</v>
      </c>
      <c r="G5533" s="106"/>
      <c r="H5533" s="76" t="s">
        <v>1</v>
      </c>
      <c r="I5533" s="105"/>
      <c r="K5533" s="140" t="str">
        <f t="shared" si="261"/>
        <v>社政業務-社會福利-身心障礙福利-獎補助費-對國內團體之捐助</v>
      </c>
      <c r="L5533" s="140" t="str">
        <f t="shared" si="262"/>
        <v>臺中市身心障礙者社區式日間照顧服務計畫</v>
      </c>
      <c r="M5533" s="40" t="str">
        <f t="shared" si="263"/>
        <v>社團法人臺中市蓮心自強服務協會</v>
      </c>
    </row>
    <row r="5534" spans="1:13" ht="56.25">
      <c r="A5534" s="102" t="s">
        <v>4323</v>
      </c>
      <c r="B5534" s="102" t="s">
        <v>4335</v>
      </c>
      <c r="C5534" s="102" t="s">
        <v>2184</v>
      </c>
      <c r="D5534" s="102" t="s">
        <v>2795</v>
      </c>
      <c r="E5534" s="103">
        <v>536</v>
      </c>
      <c r="F5534" s="104" t="s">
        <v>44</v>
      </c>
      <c r="G5534" s="106"/>
      <c r="H5534" s="76" t="s">
        <v>1</v>
      </c>
      <c r="I5534" s="105"/>
      <c r="K5534" s="140" t="str">
        <f t="shared" si="261"/>
        <v>社政業務-社會福利-身心障礙福利-獎補助費-對國內團體之捐助</v>
      </c>
      <c r="L5534" s="140" t="str">
        <f t="shared" si="262"/>
        <v>臺中市身心障礙者社區式日間照顧服務計畫</v>
      </c>
      <c r="M5534" s="40" t="str">
        <f t="shared" si="263"/>
        <v>社團法人台中市自閉症教育協進會捐款專戶</v>
      </c>
    </row>
    <row r="5535" spans="1:13" ht="56.25">
      <c r="A5535" s="102" t="s">
        <v>4323</v>
      </c>
      <c r="B5535" s="102" t="s">
        <v>4335</v>
      </c>
      <c r="C5535" s="102" t="s">
        <v>3305</v>
      </c>
      <c r="D5535" s="102" t="s">
        <v>2795</v>
      </c>
      <c r="E5535" s="103">
        <v>74</v>
      </c>
      <c r="F5535" s="104" t="s">
        <v>44</v>
      </c>
      <c r="G5535" s="106"/>
      <c r="H5535" s="76" t="s">
        <v>1</v>
      </c>
      <c r="I5535" s="105"/>
      <c r="K5535" s="140" t="str">
        <f t="shared" si="261"/>
        <v>社政業務-社會福利-身心障礙福利-獎補助費-對國內團體之捐助</v>
      </c>
      <c r="L5535" s="140" t="str">
        <f t="shared" si="262"/>
        <v>臺中市身心障礙者社區式日間照顧服務計畫</v>
      </c>
      <c r="M5535" s="40" t="str">
        <f t="shared" si="263"/>
        <v>社團法人優樂協會</v>
      </c>
    </row>
    <row r="5536" spans="1:13" ht="75">
      <c r="A5536" s="102" t="s">
        <v>4323</v>
      </c>
      <c r="B5536" s="102" t="s">
        <v>4347</v>
      </c>
      <c r="C5536" s="102" t="s">
        <v>3748</v>
      </c>
      <c r="D5536" s="102" t="s">
        <v>2795</v>
      </c>
      <c r="E5536" s="103">
        <v>117</v>
      </c>
      <c r="F5536" s="104" t="s">
        <v>44</v>
      </c>
      <c r="G5536" s="106"/>
      <c r="H5536" s="76" t="s">
        <v>1</v>
      </c>
      <c r="I5536" s="105"/>
      <c r="K5536" s="140" t="str">
        <f t="shared" si="261"/>
        <v>社政業務-社會福利-身心障礙福利-獎補助費-對國內團體之捐助</v>
      </c>
      <c r="L5536" s="140" t="str">
        <f t="shared" si="262"/>
        <v>臺中市到宅式與社區式身心障礙者臨時及短期照顧服務計畫</v>
      </c>
      <c r="M5536" s="40" t="str">
        <f t="shared" si="263"/>
        <v>祥和長照服務有限公司私立祥和居家長照機構黃玉觀</v>
      </c>
    </row>
    <row r="5537" spans="1:13" ht="75">
      <c r="A5537" s="102" t="s">
        <v>4323</v>
      </c>
      <c r="B5537" s="102" t="s">
        <v>4347</v>
      </c>
      <c r="C5537" s="102" t="s">
        <v>3302</v>
      </c>
      <c r="D5537" s="102" t="s">
        <v>2795</v>
      </c>
      <c r="E5537" s="103">
        <v>6</v>
      </c>
      <c r="F5537" s="104" t="s">
        <v>44</v>
      </c>
      <c r="G5537" s="106"/>
      <c r="H5537" s="76" t="s">
        <v>1</v>
      </c>
      <c r="I5537" s="105"/>
      <c r="K5537" s="140" t="str">
        <f t="shared" si="261"/>
        <v>社政業務-社會福利-身心障礙福利-獎補助費-對國內團體之捐助</v>
      </c>
      <c r="L5537" s="140" t="str">
        <f t="shared" si="262"/>
        <v>臺中市到宅式與社區式身心障礙者臨時及短期照顧服務計畫</v>
      </c>
      <c r="M5537" s="40" t="str">
        <f t="shared" si="263"/>
        <v>台灣家安社區關懷服務協會私立家安居家長照機構</v>
      </c>
    </row>
    <row r="5538" spans="1:13" ht="103.5">
      <c r="A5538" s="102" t="s">
        <v>4323</v>
      </c>
      <c r="B5538" s="102" t="s">
        <v>4347</v>
      </c>
      <c r="C5538" s="102" t="s">
        <v>3301</v>
      </c>
      <c r="D5538" s="102" t="s">
        <v>2795</v>
      </c>
      <c r="E5538" s="103">
        <v>1</v>
      </c>
      <c r="F5538" s="104" t="s">
        <v>44</v>
      </c>
      <c r="G5538" s="106"/>
      <c r="H5538" s="76" t="s">
        <v>1</v>
      </c>
      <c r="I5538" s="105"/>
      <c r="K5538" s="140" t="str">
        <f t="shared" si="261"/>
        <v>社政業務-社會福利-身心障礙福利-獎補助費-對國內團體之捐助</v>
      </c>
      <c r="L5538" s="140" t="str">
        <f t="shared" si="262"/>
        <v>臺中市到宅式與社區式身心障礙者臨時及短期照顧服務計畫</v>
      </c>
      <c r="M5538" s="40" t="str">
        <f t="shared" si="263"/>
        <v>有限責任臺中市家圓照顧服務勞動合作社附設臺中市私立家圓居家式服務類長期照顧服務機構</v>
      </c>
    </row>
    <row r="5539" spans="1:13" ht="75">
      <c r="A5539" s="102" t="s">
        <v>4323</v>
      </c>
      <c r="B5539" s="102" t="s">
        <v>4347</v>
      </c>
      <c r="C5539" s="102" t="s">
        <v>3277</v>
      </c>
      <c r="D5539" s="102" t="s">
        <v>2795</v>
      </c>
      <c r="E5539" s="103">
        <v>7</v>
      </c>
      <c r="F5539" s="104" t="s">
        <v>44</v>
      </c>
      <c r="G5539" s="106"/>
      <c r="H5539" s="76" t="s">
        <v>1</v>
      </c>
      <c r="I5539" s="105"/>
      <c r="K5539" s="140" t="str">
        <f t="shared" si="261"/>
        <v>社政業務-社會福利-身心障礙福利-獎補助費-對國內團體之捐助</v>
      </c>
      <c r="L5539" s="140" t="str">
        <f t="shared" si="262"/>
        <v>臺中市到宅式與社區式身心障礙者臨時及短期照顧服務計畫</v>
      </c>
      <c r="M5539" s="40" t="str">
        <f t="shared" si="263"/>
        <v>財團法人台中市私立龍眼林社會福利慈善事業基金會</v>
      </c>
    </row>
    <row r="5540" spans="1:13" ht="75">
      <c r="A5540" s="102" t="s">
        <v>4323</v>
      </c>
      <c r="B5540" s="102" t="s">
        <v>4347</v>
      </c>
      <c r="C5540" s="102" t="s">
        <v>3289</v>
      </c>
      <c r="D5540" s="102" t="s">
        <v>2795</v>
      </c>
      <c r="E5540" s="103">
        <v>10</v>
      </c>
      <c r="F5540" s="104" t="s">
        <v>44</v>
      </c>
      <c r="G5540" s="106"/>
      <c r="H5540" s="76" t="s">
        <v>1</v>
      </c>
      <c r="I5540" s="105"/>
      <c r="K5540" s="140" t="str">
        <f t="shared" si="261"/>
        <v>社政業務-社會福利-身心障礙福利-獎補助費-對國內團體之捐助</v>
      </c>
      <c r="L5540" s="140" t="str">
        <f t="shared" si="262"/>
        <v>臺中市到宅式與社區式身心障礙者臨時及短期照顧服務計畫</v>
      </c>
      <c r="M5540" s="40" t="str">
        <f t="shared" si="263"/>
        <v>社團法人臺中市大恆樂齡協會</v>
      </c>
    </row>
    <row r="5541" spans="1:13" ht="69">
      <c r="A5541" s="102" t="s">
        <v>4323</v>
      </c>
      <c r="B5541" s="102" t="s">
        <v>4340</v>
      </c>
      <c r="C5541" s="102" t="s">
        <v>3739</v>
      </c>
      <c r="D5541" s="102" t="s">
        <v>2795</v>
      </c>
      <c r="E5541" s="103">
        <v>38</v>
      </c>
      <c r="F5541" s="104" t="s">
        <v>44</v>
      </c>
      <c r="G5541" s="106"/>
      <c r="H5541" s="76" t="s">
        <v>1</v>
      </c>
      <c r="I5541" s="105"/>
      <c r="K5541" s="140" t="str">
        <f t="shared" si="261"/>
        <v>社政業務-社會福利-身心障礙福利-獎補助費-對國內團體之捐助</v>
      </c>
      <c r="L5541" s="140" t="str">
        <f t="shared" si="262"/>
        <v>臺中市機構式身心障礙者臨時及短期照顧服務計畫</v>
      </c>
      <c r="M5541" s="40" t="str">
        <f t="shared" si="263"/>
        <v>財團法人台灣兒童暨家庭扶助基金會附設台中市私立家扶發展學園</v>
      </c>
    </row>
    <row r="5542" spans="1:13" ht="56.25">
      <c r="A5542" s="102" t="s">
        <v>4323</v>
      </c>
      <c r="B5542" s="102" t="s">
        <v>4331</v>
      </c>
      <c r="C5542" s="102" t="s">
        <v>3741</v>
      </c>
      <c r="D5542" s="102" t="s">
        <v>2795</v>
      </c>
      <c r="E5542" s="103">
        <v>442</v>
      </c>
      <c r="F5542" s="104" t="s">
        <v>44</v>
      </c>
      <c r="G5542" s="106"/>
      <c r="H5542" s="76" t="s">
        <v>1</v>
      </c>
      <c r="I5542" s="105"/>
      <c r="K5542" s="140" t="str">
        <f t="shared" si="261"/>
        <v>社政業務-社會福利-身心障礙福利-獎補助費-對國內團體之捐助</v>
      </c>
      <c r="L5542" s="140" t="str">
        <f t="shared" si="262"/>
        <v>臺中市身心障礙者自立生活支持計畫</v>
      </c>
      <c r="M5542" s="40" t="str">
        <f t="shared" si="263"/>
        <v>財團法人伊甸社會福利基金會</v>
      </c>
    </row>
    <row r="5543" spans="1:13" ht="56.25">
      <c r="A5543" s="102" t="s">
        <v>4323</v>
      </c>
      <c r="B5543" s="102" t="s">
        <v>4350</v>
      </c>
      <c r="C5543" s="102" t="s">
        <v>3287</v>
      </c>
      <c r="D5543" s="102" t="s">
        <v>2795</v>
      </c>
      <c r="E5543" s="103">
        <v>6</v>
      </c>
      <c r="F5543" s="104" t="s">
        <v>44</v>
      </c>
      <c r="G5543" s="106"/>
      <c r="H5543" s="76" t="s">
        <v>1</v>
      </c>
      <c r="I5543" s="105"/>
      <c r="K5543" s="140" t="str">
        <f t="shared" si="261"/>
        <v>社政業務-社會福利-身心障礙福利-獎補助費-對國內團體之捐助</v>
      </c>
      <c r="L5543" s="140" t="str">
        <f t="shared" si="262"/>
        <v>臺中市身心障礙者社區關懷據點</v>
      </c>
      <c r="M5543" s="40" t="str">
        <f t="shared" si="263"/>
        <v>財團法人臺中市私立肯納自閉症社會福利基金會</v>
      </c>
    </row>
    <row r="5544" spans="1:13" ht="56.25">
      <c r="A5544" s="102" t="s">
        <v>4323</v>
      </c>
      <c r="B5544" s="102" t="s">
        <v>4350</v>
      </c>
      <c r="C5544" s="102" t="s">
        <v>3622</v>
      </c>
      <c r="D5544" s="102" t="s">
        <v>2795</v>
      </c>
      <c r="E5544" s="103">
        <v>8</v>
      </c>
      <c r="F5544" s="104" t="s">
        <v>44</v>
      </c>
      <c r="G5544" s="106"/>
      <c r="H5544" s="76" t="s">
        <v>1</v>
      </c>
      <c r="I5544" s="105"/>
      <c r="K5544" s="140" t="str">
        <f t="shared" si="261"/>
        <v>社政業務-社會福利-身心障礙福利-獎補助費-對國內團體之捐助</v>
      </c>
      <c r="L5544" s="140" t="str">
        <f t="shared" si="262"/>
        <v>臺中市身心障礙者社區關懷據點</v>
      </c>
      <c r="M5544" s="40" t="str">
        <f t="shared" si="263"/>
        <v>社團法人台中市東區東信社區發展協會</v>
      </c>
    </row>
    <row r="5545" spans="1:13" ht="56.25">
      <c r="A5545" s="102" t="s">
        <v>4323</v>
      </c>
      <c r="B5545" s="102" t="s">
        <v>4350</v>
      </c>
      <c r="C5545" s="102" t="s">
        <v>3104</v>
      </c>
      <c r="D5545" s="102" t="s">
        <v>2795</v>
      </c>
      <c r="E5545" s="103">
        <v>7</v>
      </c>
      <c r="F5545" s="104" t="s">
        <v>44</v>
      </c>
      <c r="G5545" s="106"/>
      <c r="H5545" s="76" t="s">
        <v>1</v>
      </c>
      <c r="I5545" s="105"/>
      <c r="K5545" s="140" t="str">
        <f t="shared" si="261"/>
        <v>社政業務-社會福利-身心障礙福利-獎補助費-對國內團體之捐助</v>
      </c>
      <c r="L5545" s="140" t="str">
        <f t="shared" si="262"/>
        <v>臺中市身心障礙者社區關懷據點</v>
      </c>
      <c r="M5545" s="40" t="str">
        <f t="shared" si="263"/>
        <v>社團法人臺中市西區大和社區發展協會</v>
      </c>
    </row>
    <row r="5546" spans="1:13" ht="56.25">
      <c r="A5546" s="102" t="s">
        <v>4323</v>
      </c>
      <c r="B5546" s="102" t="s">
        <v>4350</v>
      </c>
      <c r="C5546" s="102" t="s">
        <v>3713</v>
      </c>
      <c r="D5546" s="102" t="s">
        <v>2795</v>
      </c>
      <c r="E5546" s="103">
        <v>11</v>
      </c>
      <c r="F5546" s="104" t="s">
        <v>44</v>
      </c>
      <c r="G5546" s="106"/>
      <c r="H5546" s="76" t="s">
        <v>1</v>
      </c>
      <c r="I5546" s="105"/>
      <c r="K5546" s="140" t="str">
        <f t="shared" si="261"/>
        <v>社政業務-社會福利-身心障礙福利-獎補助費-對國內團體之捐助</v>
      </c>
      <c r="L5546" s="140" t="str">
        <f t="shared" si="262"/>
        <v>臺中市身心障礙者社區關懷據點</v>
      </c>
      <c r="M5546" s="40" t="str">
        <f t="shared" si="263"/>
        <v>社團法人臺中市清心社區福祉發展協會柯文卿</v>
      </c>
    </row>
    <row r="5547" spans="1:13" ht="56.25">
      <c r="A5547" s="102" t="s">
        <v>4323</v>
      </c>
      <c r="B5547" s="102" t="s">
        <v>4350</v>
      </c>
      <c r="C5547" s="102" t="s">
        <v>3753</v>
      </c>
      <c r="D5547" s="102" t="s">
        <v>2795</v>
      </c>
      <c r="E5547" s="103">
        <v>29</v>
      </c>
      <c r="F5547" s="104" t="s">
        <v>44</v>
      </c>
      <c r="G5547" s="106"/>
      <c r="H5547" s="76" t="s">
        <v>1</v>
      </c>
      <c r="I5547" s="105"/>
      <c r="K5547" s="140" t="str">
        <f t="shared" si="261"/>
        <v>社政業務-社會福利-身心障礙福利-獎補助費-對國內團體之捐助</v>
      </c>
      <c r="L5547" s="140" t="str">
        <f t="shared" si="262"/>
        <v>臺中市身心障礙者社區關懷據點</v>
      </c>
      <c r="M5547" s="40" t="str">
        <f t="shared" si="263"/>
        <v>社團法人臺中市蓮心自強服務協會</v>
      </c>
    </row>
    <row r="5548" spans="1:13" ht="56.25">
      <c r="A5548" s="102" t="s">
        <v>4323</v>
      </c>
      <c r="B5548" s="102" t="s">
        <v>4350</v>
      </c>
      <c r="C5548" s="102" t="s">
        <v>4360</v>
      </c>
      <c r="D5548" s="102" t="s">
        <v>2795</v>
      </c>
      <c r="E5548" s="103">
        <v>4</v>
      </c>
      <c r="F5548" s="104" t="s">
        <v>44</v>
      </c>
      <c r="G5548" s="106"/>
      <c r="H5548" s="76" t="s">
        <v>1</v>
      </c>
      <c r="I5548" s="105"/>
      <c r="K5548" s="140" t="str">
        <f t="shared" si="261"/>
        <v>社政業務-社會福利-身心障礙福利-獎補助費-對國內團體之捐助</v>
      </c>
      <c r="L5548" s="140" t="str">
        <f t="shared" si="262"/>
        <v>臺中市身心障礙者社區關懷據點</v>
      </c>
      <c r="M5548" s="40" t="str">
        <f t="shared" si="263"/>
        <v>臺中市擁昕親子關懷協會林志昌</v>
      </c>
    </row>
    <row r="5549" spans="1:13" ht="56.25">
      <c r="A5549" s="102" t="s">
        <v>4323</v>
      </c>
      <c r="B5549" s="102" t="s">
        <v>4350</v>
      </c>
      <c r="C5549" s="102" t="s">
        <v>1124</v>
      </c>
      <c r="D5549" s="102" t="s">
        <v>2795</v>
      </c>
      <c r="E5549" s="103">
        <v>10</v>
      </c>
      <c r="F5549" s="104" t="s">
        <v>44</v>
      </c>
      <c r="G5549" s="106"/>
      <c r="H5549" s="76" t="s">
        <v>1</v>
      </c>
      <c r="I5549" s="105"/>
      <c r="K5549" s="140" t="str">
        <f t="shared" si="261"/>
        <v>社政業務-社會福利-身心障礙福利-獎補助費-對國內團體之捐助</v>
      </c>
      <c r="L5549" s="140" t="str">
        <f t="shared" si="262"/>
        <v>臺中市身心障礙者社區關懷據點</v>
      </c>
      <c r="M5549" s="40" t="str">
        <f t="shared" si="263"/>
        <v>臺中市龍井區山腳社區發展協會</v>
      </c>
    </row>
    <row r="5550" spans="1:13" ht="56.25">
      <c r="A5550" s="102" t="s">
        <v>4323</v>
      </c>
      <c r="B5550" s="102" t="s">
        <v>4350</v>
      </c>
      <c r="C5550" s="102" t="s">
        <v>3298</v>
      </c>
      <c r="D5550" s="102" t="s">
        <v>2795</v>
      </c>
      <c r="E5550" s="103">
        <v>8</v>
      </c>
      <c r="F5550" s="104" t="s">
        <v>44</v>
      </c>
      <c r="G5550" s="106"/>
      <c r="H5550" s="76" t="s">
        <v>1</v>
      </c>
      <c r="I5550" s="105"/>
      <c r="K5550" s="140" t="str">
        <f t="shared" si="261"/>
        <v>社政業務-社會福利-身心障礙福利-獎補助費-對國內團體之捐助</v>
      </c>
      <c r="L5550" s="140" t="str">
        <f t="shared" si="262"/>
        <v>臺中市身心障礙者社區關懷據點</v>
      </c>
      <c r="M5550" s="40" t="str">
        <f t="shared" si="263"/>
        <v>財團法人中華民國唐氏症基金會</v>
      </c>
    </row>
    <row r="5551" spans="1:13" ht="56.25">
      <c r="A5551" s="102" t="s">
        <v>4323</v>
      </c>
      <c r="B5551" s="102" t="s">
        <v>4350</v>
      </c>
      <c r="C5551" s="102" t="s">
        <v>3046</v>
      </c>
      <c r="D5551" s="102" t="s">
        <v>2795</v>
      </c>
      <c r="E5551" s="103">
        <v>23</v>
      </c>
      <c r="F5551" s="104" t="s">
        <v>44</v>
      </c>
      <c r="G5551" s="106"/>
      <c r="H5551" s="76" t="s">
        <v>1</v>
      </c>
      <c r="I5551" s="105"/>
      <c r="K5551" s="140" t="str">
        <f t="shared" si="261"/>
        <v>社政業務-社會福利-身心障礙福利-獎補助費-對國內團體之捐助</v>
      </c>
      <c r="L5551" s="140" t="str">
        <f t="shared" si="262"/>
        <v>臺中市身心障礙者社區關懷據點</v>
      </c>
      <c r="M5551" s="40" t="str">
        <f t="shared" si="263"/>
        <v>台中市西屯區福瑞社區發展協會</v>
      </c>
    </row>
    <row r="5552" spans="1:13" ht="56.25">
      <c r="A5552" s="102" t="s">
        <v>4323</v>
      </c>
      <c r="B5552" s="102" t="s">
        <v>4350</v>
      </c>
      <c r="C5552" s="102" t="s">
        <v>4361</v>
      </c>
      <c r="D5552" s="102" t="s">
        <v>2795</v>
      </c>
      <c r="E5552" s="103">
        <v>3</v>
      </c>
      <c r="F5552" s="104" t="s">
        <v>44</v>
      </c>
      <c r="G5552" s="106"/>
      <c r="H5552" s="76" t="s">
        <v>1</v>
      </c>
      <c r="I5552" s="105"/>
      <c r="K5552" s="140" t="str">
        <f t="shared" si="261"/>
        <v>社政業務-社會福利-身心障礙福利-獎補助費-對國內團體之捐助</v>
      </c>
      <c r="L5552" s="140" t="str">
        <f t="shared" si="262"/>
        <v>臺中市身心障礙者社區關懷據點</v>
      </c>
      <c r="M5552" s="40" t="str">
        <f t="shared" si="263"/>
        <v>臺中市私立同心圓東勢社區式服務類長期照顧服務機構</v>
      </c>
    </row>
    <row r="5553" spans="1:13" ht="56.25">
      <c r="A5553" s="102" t="s">
        <v>4323</v>
      </c>
      <c r="B5553" s="102" t="s">
        <v>4334</v>
      </c>
      <c r="C5553" s="102" t="s">
        <v>2079</v>
      </c>
      <c r="D5553" s="102" t="s">
        <v>2795</v>
      </c>
      <c r="E5553" s="103">
        <v>84</v>
      </c>
      <c r="F5553" s="104" t="s">
        <v>44</v>
      </c>
      <c r="G5553" s="106"/>
      <c r="H5553" s="76" t="s">
        <v>1</v>
      </c>
      <c r="I5553" s="105"/>
      <c r="K5553" s="140" t="str">
        <f t="shared" si="261"/>
        <v>社政業務-社會福利-身心障礙福利-獎補助費-對國內團體之捐助</v>
      </c>
      <c r="L5553" s="140" t="str">
        <f t="shared" si="262"/>
        <v>身心障礙者嚴重情緒行為正向支持整合模式計畫</v>
      </c>
      <c r="M5553" s="40" t="str">
        <f t="shared" si="263"/>
        <v>財團法人瑪利亞社會福利基金會</v>
      </c>
    </row>
    <row r="5554" spans="1:13" ht="75">
      <c r="A5554" s="102" t="s">
        <v>4323</v>
      </c>
      <c r="B5554" s="102" t="s">
        <v>4347</v>
      </c>
      <c r="C5554" s="102" t="s">
        <v>3299</v>
      </c>
      <c r="D5554" s="102" t="s">
        <v>2795</v>
      </c>
      <c r="E5554" s="103">
        <v>19</v>
      </c>
      <c r="F5554" s="104" t="s">
        <v>44</v>
      </c>
      <c r="G5554" s="106"/>
      <c r="H5554" s="76" t="s">
        <v>1</v>
      </c>
      <c r="I5554" s="105"/>
      <c r="K5554" s="140" t="str">
        <f t="shared" si="261"/>
        <v>社政業務-社會福利-身心障礙福利-獎補助費-對國內團體之捐助</v>
      </c>
      <c r="L5554" s="140" t="str">
        <f t="shared" si="262"/>
        <v>臺中市到宅式與社區式身心障礙者臨時及短期照顧服務計畫</v>
      </c>
      <c r="M5554" s="40" t="str">
        <f t="shared" si="263"/>
        <v>伍愛長期照顧服務有限公司</v>
      </c>
    </row>
    <row r="5555" spans="1:13" ht="56.25">
      <c r="A5555" s="102" t="s">
        <v>4362</v>
      </c>
      <c r="B5555" s="102" t="s">
        <v>4363</v>
      </c>
      <c r="C5555" s="102" t="s">
        <v>1769</v>
      </c>
      <c r="D5555" s="102" t="s">
        <v>2795</v>
      </c>
      <c r="E5555" s="103">
        <v>20</v>
      </c>
      <c r="F5555" s="104" t="s">
        <v>44</v>
      </c>
      <c r="G5555" s="106"/>
      <c r="H5555" s="76" t="s">
        <v>1</v>
      </c>
      <c r="I5555" s="105"/>
      <c r="K5555" s="140" t="str">
        <f t="shared" si="261"/>
        <v>社政業務-社會福利-人民團體-獎補助費-對國內團體之捐助</v>
      </c>
      <c r="L5555" s="140" t="str">
        <f t="shared" si="262"/>
        <v>臺中市親子高爾夫趣味競賽</v>
      </c>
      <c r="M5555" s="40" t="str">
        <f t="shared" si="263"/>
        <v>臺中市高爾夫協會顏寬(情-青+桓-木)</v>
      </c>
    </row>
    <row r="5556" spans="1:13" ht="75">
      <c r="A5556" s="102" t="s">
        <v>4362</v>
      </c>
      <c r="B5556" s="102" t="s">
        <v>4364</v>
      </c>
      <c r="C5556" s="102" t="s">
        <v>4365</v>
      </c>
      <c r="D5556" s="102" t="s">
        <v>2795</v>
      </c>
      <c r="E5556" s="103">
        <v>15</v>
      </c>
      <c r="F5556" s="104" t="s">
        <v>44</v>
      </c>
      <c r="G5556" s="106"/>
      <c r="H5556" s="76" t="s">
        <v>1</v>
      </c>
      <c r="I5556" s="105"/>
      <c r="K5556" s="140" t="str">
        <f t="shared" si="261"/>
        <v>社政業務-社會福利-人民團體-獎補助費-對國內團體之捐助</v>
      </c>
      <c r="L5556" s="140" t="str">
        <f t="shared" si="262"/>
        <v>國際同濟會台灣總會第50屆中A區、中B區、中C區聯合兒童才藝薪傳初賽</v>
      </c>
      <c r="M5556" s="40" t="str">
        <f t="shared" si="263"/>
        <v>台中市北屯國際同濟會</v>
      </c>
    </row>
    <row r="5557" spans="1:13" ht="56.25">
      <c r="A5557" s="102" t="s">
        <v>4362</v>
      </c>
      <c r="B5557" s="102" t="s">
        <v>4366</v>
      </c>
      <c r="C5557" s="102" t="s">
        <v>4367</v>
      </c>
      <c r="D5557" s="102" t="s">
        <v>2795</v>
      </c>
      <c r="E5557" s="103">
        <v>30</v>
      </c>
      <c r="F5557" s="104" t="s">
        <v>44</v>
      </c>
      <c r="G5557" s="106"/>
      <c r="H5557" s="76" t="s">
        <v>1</v>
      </c>
      <c r="I5557" s="105"/>
      <c r="K5557" s="140" t="str">
        <f t="shared" si="261"/>
        <v>社政業務-社會福利-人民團體-獎補助費-對國內團體之捐助</v>
      </c>
      <c r="L5557" s="140" t="str">
        <f t="shared" si="262"/>
        <v>原住民族祖孫、親子感恩節活動</v>
      </c>
      <c r="M5557" s="40" t="str">
        <f t="shared" si="263"/>
        <v>台中市傳愛儲蓄互助社</v>
      </c>
    </row>
    <row r="5558" spans="1:13" ht="56.25">
      <c r="A5558" s="102" t="s">
        <v>4362</v>
      </c>
      <c r="B5558" s="102" t="s">
        <v>4368</v>
      </c>
      <c r="C5558" s="102" t="s">
        <v>4369</v>
      </c>
      <c r="D5558" s="102" t="s">
        <v>2795</v>
      </c>
      <c r="E5558" s="103">
        <v>18</v>
      </c>
      <c r="F5558" s="104" t="s">
        <v>44</v>
      </c>
      <c r="G5558" s="106"/>
      <c r="H5558" s="76" t="s">
        <v>1</v>
      </c>
      <c r="I5558" s="105"/>
      <c r="K5558" s="140" t="str">
        <f t="shared" si="261"/>
        <v>社政業務-社會福利-人民團體-獎補助費-對國內團體之捐助</v>
      </c>
      <c r="L5558" s="140" t="str">
        <f t="shared" si="262"/>
        <v>慶祝中秋節大會</v>
      </c>
      <c r="M5558" s="40" t="str">
        <f t="shared" si="263"/>
        <v>社團法人台中市協和長青協會</v>
      </c>
    </row>
    <row r="5559" spans="1:13" ht="56.25">
      <c r="A5559" s="102" t="s">
        <v>4362</v>
      </c>
      <c r="B5559" s="102" t="s">
        <v>4370</v>
      </c>
      <c r="C5559" s="102" t="s">
        <v>4371</v>
      </c>
      <c r="D5559" s="102" t="s">
        <v>2795</v>
      </c>
      <c r="E5559" s="103">
        <v>15</v>
      </c>
      <c r="F5559" s="104" t="s">
        <v>44</v>
      </c>
      <c r="G5559" s="106"/>
      <c r="H5559" s="76" t="s">
        <v>1</v>
      </c>
      <c r="I5559" s="105"/>
      <c r="K5559" s="140" t="str">
        <f t="shared" si="261"/>
        <v>社政業務-社會福利-人民團體-獎補助費-對國內團體之捐助</v>
      </c>
      <c r="L5559" s="140" t="str">
        <f t="shared" si="262"/>
        <v>公益親子活動</v>
      </c>
      <c r="M5559" s="40" t="str">
        <f t="shared" si="263"/>
        <v>臺中市大坑風景區觀光協會邱于珊</v>
      </c>
    </row>
    <row r="5560" spans="1:13" ht="75">
      <c r="A5560" s="102" t="s">
        <v>4362</v>
      </c>
      <c r="B5560" s="102" t="s">
        <v>4372</v>
      </c>
      <c r="C5560" s="102" t="s">
        <v>429</v>
      </c>
      <c r="D5560" s="102" t="s">
        <v>2795</v>
      </c>
      <c r="E5560" s="103">
        <v>15</v>
      </c>
      <c r="F5560" s="104" t="s">
        <v>44</v>
      </c>
      <c r="G5560" s="106"/>
      <c r="H5560" s="76" t="s">
        <v>1</v>
      </c>
      <c r="I5560" s="105"/>
      <c r="K5560" s="140" t="str">
        <f t="shared" si="261"/>
        <v>社政業務-社會福利-人民團體-獎補助費-對國內團體之捐助</v>
      </c>
      <c r="L5560" s="140" t="str">
        <f t="shared" si="262"/>
        <v>迎風攬月慶中秋暨社會福利、港務業務與兩性平等宣導活動</v>
      </c>
      <c r="M5560" s="40" t="str">
        <f t="shared" si="263"/>
        <v>臺中市竹籬笆文化協會</v>
      </c>
    </row>
    <row r="5561" spans="1:13" ht="56.25">
      <c r="A5561" s="102" t="s">
        <v>4362</v>
      </c>
      <c r="B5561" s="102" t="s">
        <v>4373</v>
      </c>
      <c r="C5561" s="102" t="s">
        <v>2014</v>
      </c>
      <c r="D5561" s="102" t="s">
        <v>2795</v>
      </c>
      <c r="E5561" s="103">
        <v>20</v>
      </c>
      <c r="F5561" s="104" t="s">
        <v>44</v>
      </c>
      <c r="G5561" s="106"/>
      <c r="H5561" s="76" t="s">
        <v>1</v>
      </c>
      <c r="I5561" s="105"/>
      <c r="K5561" s="140" t="str">
        <f t="shared" si="261"/>
        <v>社政業務-社會福利-人民團體-獎補助費-對國內團體之捐助</v>
      </c>
      <c r="L5561" s="140" t="str">
        <f t="shared" si="262"/>
        <v>113年「龍騰社區．韻動鄉情」社區舞蹈觀摩表演活動</v>
      </c>
      <c r="M5561" s="40" t="str">
        <f t="shared" si="263"/>
        <v>台中市土風舞協會</v>
      </c>
    </row>
    <row r="5562" spans="1:13" ht="93.75">
      <c r="A5562" s="102" t="s">
        <v>4362</v>
      </c>
      <c r="B5562" s="102" t="s">
        <v>4374</v>
      </c>
      <c r="C5562" s="102" t="s">
        <v>506</v>
      </c>
      <c r="D5562" s="102" t="s">
        <v>2795</v>
      </c>
      <c r="E5562" s="103">
        <v>15</v>
      </c>
      <c r="F5562" s="104" t="s">
        <v>44</v>
      </c>
      <c r="G5562" s="106"/>
      <c r="H5562" s="76" t="s">
        <v>1</v>
      </c>
      <c r="I5562" s="105"/>
      <c r="K5562" s="140" t="str">
        <f t="shared" si="261"/>
        <v>社政業務-社會福利-人民團體-獎補助費-對國內團體之捐助</v>
      </c>
      <c r="L5562" s="140" t="str">
        <f t="shared" si="262"/>
        <v>113年鰲峰山健行淨山、節能健身做環保、節約用電暨全民國防教育及港務宣導活動</v>
      </c>
      <c r="M5562" s="40" t="str">
        <f t="shared" si="263"/>
        <v>臺中市清水後備憲兵荷松協會</v>
      </c>
    </row>
    <row r="5563" spans="1:13" ht="56.25">
      <c r="A5563" s="102" t="s">
        <v>4362</v>
      </c>
      <c r="B5563" s="102" t="s">
        <v>4375</v>
      </c>
      <c r="C5563" s="102" t="s">
        <v>4376</v>
      </c>
      <c r="D5563" s="102" t="s">
        <v>2795</v>
      </c>
      <c r="E5563" s="103">
        <v>15</v>
      </c>
      <c r="F5563" s="104" t="s">
        <v>44</v>
      </c>
      <c r="G5563" s="106"/>
      <c r="H5563" s="76" t="s">
        <v>1</v>
      </c>
      <c r="I5563" s="105"/>
      <c r="K5563" s="140" t="str">
        <f t="shared" si="261"/>
        <v>社政業務-社會福利-人民團體-獎補助費-對國內團體之捐助</v>
      </c>
      <c r="L5563" s="140" t="str">
        <f t="shared" si="262"/>
        <v>「全民國防教育講座」活動</v>
      </c>
      <c r="M5563" s="40" t="str">
        <f t="shared" si="263"/>
        <v>臺中市潭子區青溪協會王錦潭</v>
      </c>
    </row>
    <row r="5564" spans="1:13" ht="56.25">
      <c r="A5564" s="102" t="s">
        <v>4362</v>
      </c>
      <c r="B5564" s="102" t="s">
        <v>4377</v>
      </c>
      <c r="C5564" s="102" t="s">
        <v>4378</v>
      </c>
      <c r="D5564" s="102" t="s">
        <v>2795</v>
      </c>
      <c r="E5564" s="103">
        <v>12</v>
      </c>
      <c r="F5564" s="104" t="s">
        <v>44</v>
      </c>
      <c r="G5564" s="106"/>
      <c r="H5564" s="76" t="s">
        <v>1</v>
      </c>
      <c r="I5564" s="105"/>
      <c r="K5564" s="140" t="str">
        <f t="shared" si="261"/>
        <v>社政業務-社會福利-人民團體-獎補助費-對國內團體之捐助</v>
      </c>
      <c r="L5564" s="140" t="str">
        <f t="shared" si="262"/>
        <v>113年度洗衣產業專業技術提升教育訓練課程</v>
      </c>
      <c r="M5564" s="40" t="str">
        <f t="shared" si="263"/>
        <v>台中市洗衣商業同業公會</v>
      </c>
    </row>
    <row r="5565" spans="1:13" ht="56.25">
      <c r="A5565" s="102" t="s">
        <v>4362</v>
      </c>
      <c r="B5565" s="102" t="s">
        <v>4379</v>
      </c>
      <c r="C5565" s="102" t="s">
        <v>4210</v>
      </c>
      <c r="D5565" s="102" t="s">
        <v>2795</v>
      </c>
      <c r="E5565" s="103">
        <v>12</v>
      </c>
      <c r="F5565" s="104" t="s">
        <v>44</v>
      </c>
      <c r="G5565" s="106"/>
      <c r="H5565" s="76" t="s">
        <v>1</v>
      </c>
      <c r="I5565" s="105"/>
      <c r="K5565" s="140" t="str">
        <f t="shared" si="261"/>
        <v>社政業務-社會福利-人民團體-獎補助費-對國內團體之捐助</v>
      </c>
      <c r="L5565" s="140" t="str">
        <f t="shared" si="262"/>
        <v>「樂齡藝起來　月來越幸福」活動</v>
      </c>
      <c r="M5565" s="40" t="str">
        <f t="shared" si="263"/>
        <v>臺中市好藤林健康促進關懷協會</v>
      </c>
    </row>
    <row r="5566" spans="1:13" ht="56.25">
      <c r="A5566" s="102" t="s">
        <v>4362</v>
      </c>
      <c r="B5566" s="102" t="s">
        <v>4380</v>
      </c>
      <c r="C5566" s="102" t="s">
        <v>3980</v>
      </c>
      <c r="D5566" s="102" t="s">
        <v>2795</v>
      </c>
      <c r="E5566" s="103">
        <v>20</v>
      </c>
      <c r="F5566" s="104" t="s">
        <v>44</v>
      </c>
      <c r="G5566" s="106"/>
      <c r="H5566" s="76" t="s">
        <v>1</v>
      </c>
      <c r="I5566" s="105"/>
      <c r="K5566" s="140" t="str">
        <f t="shared" si="261"/>
        <v>社政業務-社會福利-人民團體-獎補助費-對國內團體之捐助</v>
      </c>
      <c r="L5566" s="140" t="str">
        <f t="shared" si="262"/>
        <v>手藝傳承-歡慶中秋蛋黃酥DIY體驗親子活動</v>
      </c>
      <c r="M5566" s="40" t="str">
        <f t="shared" si="263"/>
        <v>臺中市樂齡照護發展協會李崇銘</v>
      </c>
    </row>
    <row r="5567" spans="1:13" ht="93.75">
      <c r="A5567" s="102" t="s">
        <v>4362</v>
      </c>
      <c r="B5567" s="102" t="s">
        <v>4381</v>
      </c>
      <c r="C5567" s="102" t="s">
        <v>504</v>
      </c>
      <c r="D5567" s="102" t="s">
        <v>2795</v>
      </c>
      <c r="E5567" s="103">
        <v>10</v>
      </c>
      <c r="F5567" s="104" t="s">
        <v>44</v>
      </c>
      <c r="G5567" s="106"/>
      <c r="H5567" s="76" t="s">
        <v>1</v>
      </c>
      <c r="I5567" s="105"/>
      <c r="K5567" s="140" t="str">
        <f t="shared" si="261"/>
        <v>社政業務-社會福利-人民團體-獎補助費-對國內團體之捐助</v>
      </c>
      <c r="L5567" s="140" t="str">
        <f t="shared" si="262"/>
        <v>「心靈療癒Sing a song講座暨慶中秋」節約用電、用油、港務業務、郵政業務宣導</v>
      </c>
      <c r="M5567" s="40" t="str">
        <f t="shared" si="263"/>
        <v>臺中市婦幼安全關懷協會</v>
      </c>
    </row>
    <row r="5568" spans="1:13" ht="56.25">
      <c r="A5568" s="102" t="s">
        <v>4362</v>
      </c>
      <c r="B5568" s="102" t="s">
        <v>4382</v>
      </c>
      <c r="C5568" s="102" t="s">
        <v>4383</v>
      </c>
      <c r="D5568" s="102" t="s">
        <v>2795</v>
      </c>
      <c r="E5568" s="103">
        <v>10</v>
      </c>
      <c r="F5568" s="104" t="s">
        <v>44</v>
      </c>
      <c r="G5568" s="106"/>
      <c r="H5568" s="76" t="s">
        <v>1</v>
      </c>
      <c r="I5568" s="105"/>
      <c r="K5568" s="140" t="str">
        <f t="shared" si="261"/>
        <v>社政業務-社會福利-人民團體-獎補助費-對國內團體之捐助</v>
      </c>
      <c r="L5568" s="140" t="str">
        <f t="shared" si="262"/>
        <v>文化孝親、舞動宗教</v>
      </c>
      <c r="M5568" s="40" t="str">
        <f t="shared" si="263"/>
        <v>臺中市神岡區圳堵文化發展協會</v>
      </c>
    </row>
    <row r="5569" spans="1:13" ht="56.25">
      <c r="A5569" s="102" t="s">
        <v>4362</v>
      </c>
      <c r="B5569" s="102" t="s">
        <v>4384</v>
      </c>
      <c r="C5569" s="102" t="s">
        <v>4385</v>
      </c>
      <c r="D5569" s="102" t="s">
        <v>2795</v>
      </c>
      <c r="E5569" s="103">
        <v>35</v>
      </c>
      <c r="F5569" s="104" t="s">
        <v>44</v>
      </c>
      <c r="G5569" s="106"/>
      <c r="H5569" s="76" t="s">
        <v>1</v>
      </c>
      <c r="I5569" s="105"/>
      <c r="K5569" s="140" t="str">
        <f t="shared" si="261"/>
        <v>社政業務-社會福利-人民團體-獎補助費-對國內團體之捐助</v>
      </c>
      <c r="L5569" s="140" t="str">
        <f t="shared" si="262"/>
        <v>志願服務基礎暨社福類特殊訓練</v>
      </c>
      <c r="M5569" s="40" t="str">
        <f t="shared" si="263"/>
        <v>社團法人世界幫扶協會</v>
      </c>
    </row>
    <row r="5570" spans="1:13" ht="56.25">
      <c r="A5570" s="102" t="s">
        <v>4362</v>
      </c>
      <c r="B5570" s="102" t="s">
        <v>4386</v>
      </c>
      <c r="C5570" s="102" t="s">
        <v>3794</v>
      </c>
      <c r="D5570" s="102" t="s">
        <v>2795</v>
      </c>
      <c r="E5570" s="103">
        <v>84</v>
      </c>
      <c r="F5570" s="104" t="s">
        <v>44</v>
      </c>
      <c r="G5570" s="106"/>
      <c r="H5570" s="76" t="s">
        <v>1</v>
      </c>
      <c r="I5570" s="105"/>
      <c r="K5570" s="140" t="str">
        <f t="shared" si="261"/>
        <v>社政業務-社會福利-人民團體-獎補助費-對國內團體之捐助</v>
      </c>
      <c r="L5570" s="140" t="str">
        <f t="shared" si="262"/>
        <v>志工幹部研習營及臺中市113年度志願服務領導訓練</v>
      </c>
      <c r="M5570" s="40" t="str">
        <f t="shared" si="263"/>
        <v>臺中市紳士協會蔡明憲</v>
      </c>
    </row>
    <row r="5571" spans="1:13" ht="56.25">
      <c r="A5571" s="102" t="s">
        <v>4362</v>
      </c>
      <c r="B5571" s="102" t="s">
        <v>4387</v>
      </c>
      <c r="C5571" s="102" t="s">
        <v>737</v>
      </c>
      <c r="D5571" s="102" t="s">
        <v>2795</v>
      </c>
      <c r="E5571" s="103">
        <v>20</v>
      </c>
      <c r="F5571" s="104" t="s">
        <v>44</v>
      </c>
      <c r="G5571" s="106"/>
      <c r="H5571" s="76" t="s">
        <v>1</v>
      </c>
      <c r="I5571" s="105"/>
      <c r="K5571" s="140" t="str">
        <f t="shared" si="261"/>
        <v>社政業務-社會福利-人民團體-獎補助費-對國內團體之捐助</v>
      </c>
      <c r="L5571" s="140" t="str">
        <f t="shared" si="262"/>
        <v>臺中市大里區體育會九九體育節暨全民健走活動</v>
      </c>
      <c r="M5571" s="40" t="str">
        <f t="shared" si="263"/>
        <v>臺中市大里區體育會</v>
      </c>
    </row>
    <row r="5572" spans="1:13" ht="56.25">
      <c r="A5572" s="102" t="s">
        <v>4362</v>
      </c>
      <c r="B5572" s="102" t="s">
        <v>4388</v>
      </c>
      <c r="C5572" s="102" t="s">
        <v>4389</v>
      </c>
      <c r="D5572" s="102" t="s">
        <v>2795</v>
      </c>
      <c r="E5572" s="103">
        <v>20</v>
      </c>
      <c r="F5572" s="104" t="s">
        <v>44</v>
      </c>
      <c r="G5572" s="106"/>
      <c r="H5572" s="76" t="s">
        <v>1</v>
      </c>
      <c r="I5572" s="105"/>
      <c r="K5572" s="140" t="str">
        <f t="shared" ref="K5572:K5635" si="264">A5572</f>
        <v>社政業務-社會福利-人民團體-獎補助費-對國內團體之捐助</v>
      </c>
      <c r="L5572" s="140" t="str">
        <f t="shared" ref="L5572:L5635" si="265">B5572</f>
        <v>南樂音樂研習暑期班</v>
      </c>
      <c r="M5572" s="40" t="str">
        <f t="shared" ref="M5572:M5635" si="266">C5572</f>
        <v>臺中市保合南樂研究會</v>
      </c>
    </row>
    <row r="5573" spans="1:13" ht="56.25">
      <c r="A5573" s="102" t="s">
        <v>4362</v>
      </c>
      <c r="B5573" s="102" t="s">
        <v>4390</v>
      </c>
      <c r="C5573" s="102" t="s">
        <v>4391</v>
      </c>
      <c r="D5573" s="102" t="s">
        <v>2795</v>
      </c>
      <c r="E5573" s="103">
        <v>14</v>
      </c>
      <c r="F5573" s="104" t="s">
        <v>44</v>
      </c>
      <c r="G5573" s="106"/>
      <c r="H5573" s="76" t="s">
        <v>1</v>
      </c>
      <c r="I5573" s="105"/>
      <c r="K5573" s="140" t="str">
        <f t="shared" si="264"/>
        <v>社政業務-社會福利-人民團體-獎補助費-對國內團體之捐助</v>
      </c>
      <c r="L5573" s="140" t="str">
        <f t="shared" si="265"/>
        <v>113年度長青歌唱比賽</v>
      </c>
      <c r="M5573" s="40" t="str">
        <f t="shared" si="266"/>
        <v>台中市公教退休人員協會陳堯(土+皆)</v>
      </c>
    </row>
    <row r="5574" spans="1:13" ht="56.25">
      <c r="A5574" s="102" t="s">
        <v>4362</v>
      </c>
      <c r="B5574" s="102" t="s">
        <v>4392</v>
      </c>
      <c r="C5574" s="102" t="s">
        <v>4393</v>
      </c>
      <c r="D5574" s="102" t="s">
        <v>2795</v>
      </c>
      <c r="E5574" s="103">
        <v>13</v>
      </c>
      <c r="F5574" s="104" t="s">
        <v>44</v>
      </c>
      <c r="G5574" s="106"/>
      <c r="H5574" s="76" t="s">
        <v>1</v>
      </c>
      <c r="I5574" s="105"/>
      <c r="K5574" s="140" t="str">
        <f t="shared" si="264"/>
        <v>社政業務-社會福利-人民團體-獎補助費-對國內團體之捐助</v>
      </c>
      <c r="L5574" s="140" t="str">
        <f t="shared" si="265"/>
        <v>113年特殊兒少宣導活動</v>
      </c>
      <c r="M5574" s="40" t="str">
        <f t="shared" si="266"/>
        <v>社團法人中華民國特殊兒少青發展促進會</v>
      </c>
    </row>
    <row r="5575" spans="1:13" ht="56.25">
      <c r="A5575" s="102" t="s">
        <v>4362</v>
      </c>
      <c r="B5575" s="102" t="s">
        <v>4394</v>
      </c>
      <c r="C5575" s="102" t="s">
        <v>1545</v>
      </c>
      <c r="D5575" s="102" t="s">
        <v>2795</v>
      </c>
      <c r="E5575" s="103">
        <v>20</v>
      </c>
      <c r="F5575" s="104" t="s">
        <v>44</v>
      </c>
      <c r="G5575" s="106"/>
      <c r="H5575" s="76" t="s">
        <v>1</v>
      </c>
      <c r="I5575" s="105"/>
      <c r="K5575" s="140" t="str">
        <f t="shared" si="264"/>
        <v>社政業務-社會福利-人民團體-獎補助費-對國內團體之捐助</v>
      </c>
      <c r="L5575" s="140" t="str">
        <f t="shared" si="265"/>
        <v>慶祝第29屆糕餅節暨捐血送月餅公益活動</v>
      </c>
      <c r="M5575" s="40" t="str">
        <f t="shared" si="266"/>
        <v>臺中市糕餅商業同業公會</v>
      </c>
    </row>
    <row r="5576" spans="1:13" ht="56.25">
      <c r="A5576" s="102" t="s">
        <v>4362</v>
      </c>
      <c r="B5576" s="102" t="s">
        <v>4395</v>
      </c>
      <c r="C5576" s="102" t="s">
        <v>510</v>
      </c>
      <c r="D5576" s="102" t="s">
        <v>2795</v>
      </c>
      <c r="E5576" s="103">
        <v>20</v>
      </c>
      <c r="F5576" s="104" t="s">
        <v>44</v>
      </c>
      <c r="G5576" s="106"/>
      <c r="H5576" s="76" t="s">
        <v>1</v>
      </c>
      <c r="I5576" s="105"/>
      <c r="K5576" s="140" t="str">
        <f t="shared" si="264"/>
        <v>社政業務-社會福利-人民團體-獎補助費-對國內團體之捐助</v>
      </c>
      <c r="L5576" s="140" t="str">
        <f t="shared" si="265"/>
        <v>「重陽敬老健康講座活動及節約用電宣導」活動</v>
      </c>
      <c r="M5576" s="40" t="str">
        <f t="shared" si="266"/>
        <v>臺中市清水福德長青會</v>
      </c>
    </row>
    <row r="5577" spans="1:13" ht="93.75">
      <c r="A5577" s="102" t="s">
        <v>4362</v>
      </c>
      <c r="B5577" s="102" t="s">
        <v>4396</v>
      </c>
      <c r="C5577" s="102" t="s">
        <v>3794</v>
      </c>
      <c r="D5577" s="102" t="s">
        <v>2795</v>
      </c>
      <c r="E5577" s="103">
        <v>57</v>
      </c>
      <c r="F5577" s="104" t="s">
        <v>44</v>
      </c>
      <c r="G5577" s="106"/>
      <c r="H5577" s="76" t="s">
        <v>1</v>
      </c>
      <c r="I5577" s="105"/>
      <c r="K5577" s="140" t="str">
        <f t="shared" si="264"/>
        <v>社政業務-社會福利-人民團體-獎補助費-對國內團體之捐助</v>
      </c>
      <c r="L5577" s="140" t="str">
        <f t="shared" si="265"/>
        <v>臺中市113年度志願服務基礎訓練及臺中市113年度志願服務社會福利類特殊訓練</v>
      </c>
      <c r="M5577" s="40" t="str">
        <f t="shared" si="266"/>
        <v>臺中市紳士協會蔡明憲</v>
      </c>
    </row>
    <row r="5578" spans="1:13" ht="75">
      <c r="A5578" s="102" t="s">
        <v>4362</v>
      </c>
      <c r="B5578" s="102" t="s">
        <v>4397</v>
      </c>
      <c r="C5578" s="102" t="s">
        <v>3240</v>
      </c>
      <c r="D5578" s="102" t="s">
        <v>2795</v>
      </c>
      <c r="E5578" s="103">
        <v>89</v>
      </c>
      <c r="F5578" s="104" t="s">
        <v>44</v>
      </c>
      <c r="G5578" s="106"/>
      <c r="H5578" s="76" t="s">
        <v>1</v>
      </c>
      <c r="I5578" s="105"/>
      <c r="K5578" s="140" t="str">
        <f t="shared" si="264"/>
        <v>社政業務-社會福利-人民團體-獎補助費-對國內團體之捐助</v>
      </c>
      <c r="L5578" s="140" t="str">
        <f t="shared" si="265"/>
        <v>臺中市國際志工工作營「十三寮耆癒文化交流營」計畫案</v>
      </c>
      <c r="M5578" s="40" t="str">
        <f t="shared" si="266"/>
        <v>臺中市十三寮聚落發展協會</v>
      </c>
    </row>
    <row r="5579" spans="1:13" ht="56.25">
      <c r="A5579" s="102" t="s">
        <v>4362</v>
      </c>
      <c r="B5579" s="102" t="s">
        <v>4398</v>
      </c>
      <c r="C5579" s="102" t="s">
        <v>3254</v>
      </c>
      <c r="D5579" s="102" t="s">
        <v>2795</v>
      </c>
      <c r="E5579" s="103">
        <v>18</v>
      </c>
      <c r="F5579" s="104" t="s">
        <v>44</v>
      </c>
      <c r="G5579" s="106"/>
      <c r="H5579" s="76" t="s">
        <v>1</v>
      </c>
      <c r="I5579" s="105"/>
      <c r="K5579" s="140" t="str">
        <f t="shared" si="264"/>
        <v>社政業務-社會福利-人民團體-獎補助費-對國內團體之捐助</v>
      </c>
      <c r="L5579" s="140" t="str">
        <f t="shared" si="265"/>
        <v>113年食農教育~無障礙農村樂體驗講座</v>
      </c>
      <c r="M5579" s="40" t="str">
        <f t="shared" si="266"/>
        <v>臺中市后里元極舞協會</v>
      </c>
    </row>
    <row r="5580" spans="1:13" ht="56.25">
      <c r="A5580" s="102" t="s">
        <v>4362</v>
      </c>
      <c r="B5580" s="102" t="s">
        <v>4399</v>
      </c>
      <c r="C5580" s="102" t="s">
        <v>4400</v>
      </c>
      <c r="D5580" s="102" t="s">
        <v>2795</v>
      </c>
      <c r="E5580" s="103">
        <v>18</v>
      </c>
      <c r="F5580" s="104" t="s">
        <v>44</v>
      </c>
      <c r="G5580" s="106"/>
      <c r="H5580" s="76" t="s">
        <v>1</v>
      </c>
      <c r="I5580" s="105"/>
      <c r="K5580" s="140" t="str">
        <f t="shared" si="264"/>
        <v>社政業務-社會福利-人民團體-獎補助費-對國內團體之捐助</v>
      </c>
      <c r="L5580" s="140" t="str">
        <f t="shared" si="265"/>
        <v>臺中市大頭家厝總體營造協會異國風情文化之旅</v>
      </c>
      <c r="M5580" s="40" t="str">
        <f t="shared" si="266"/>
        <v>臺中市大頭家厝總體營造協會陳建中</v>
      </c>
    </row>
    <row r="5581" spans="1:13" ht="75">
      <c r="A5581" s="102" t="s">
        <v>4362</v>
      </c>
      <c r="B5581" s="102" t="s">
        <v>4401</v>
      </c>
      <c r="C5581" s="102" t="s">
        <v>427</v>
      </c>
      <c r="D5581" s="102" t="s">
        <v>2795</v>
      </c>
      <c r="E5581" s="103">
        <v>10</v>
      </c>
      <c r="F5581" s="104" t="s">
        <v>44</v>
      </c>
      <c r="G5581" s="106"/>
      <c r="H5581" s="76" t="s">
        <v>1</v>
      </c>
      <c r="I5581" s="105"/>
      <c r="K5581" s="140" t="str">
        <f t="shared" si="264"/>
        <v>社政業務-社會福利-人民團體-獎補助費-對國內團體之捐助</v>
      </c>
      <c r="L5581" s="140" t="str">
        <f t="shared" si="265"/>
        <v>113年度社區居民作伙來卡拉OK-歌唱觀摩賽暨社會福利及節約用電宣導活動</v>
      </c>
      <c r="M5581" s="40" t="str">
        <f t="shared" si="266"/>
        <v>臺中市寶天宮歌友協會</v>
      </c>
    </row>
    <row r="5582" spans="1:13" ht="56.25">
      <c r="A5582" s="102" t="s">
        <v>4362</v>
      </c>
      <c r="B5582" s="102" t="s">
        <v>4402</v>
      </c>
      <c r="C5582" s="102" t="s">
        <v>4403</v>
      </c>
      <c r="D5582" s="102" t="s">
        <v>2795</v>
      </c>
      <c r="E5582" s="103">
        <v>20</v>
      </c>
      <c r="F5582" s="104" t="s">
        <v>44</v>
      </c>
      <c r="G5582" s="106"/>
      <c r="H5582" s="76" t="s">
        <v>1</v>
      </c>
      <c r="I5582" s="105"/>
      <c r="K5582" s="140" t="str">
        <f t="shared" si="264"/>
        <v>社政業務-社會福利-人民團體-獎補助費-對國內團體之捐助</v>
      </c>
      <c r="L5582" s="140" t="str">
        <f t="shared" si="265"/>
        <v>預防災害防治宣導公益活動</v>
      </c>
      <c r="M5582" s="40" t="str">
        <f t="shared" si="266"/>
        <v>臺中市后里區預防災害防治推展協會</v>
      </c>
    </row>
    <row r="5583" spans="1:13" ht="56.25">
      <c r="A5583" s="102" t="s">
        <v>4362</v>
      </c>
      <c r="B5583" s="102" t="s">
        <v>4404</v>
      </c>
      <c r="C5583" s="102" t="s">
        <v>4405</v>
      </c>
      <c r="D5583" s="102" t="s">
        <v>2795</v>
      </c>
      <c r="E5583" s="103">
        <v>20</v>
      </c>
      <c r="F5583" s="104" t="s">
        <v>44</v>
      </c>
      <c r="G5583" s="106"/>
      <c r="H5583" s="76" t="s">
        <v>1</v>
      </c>
      <c r="I5583" s="105"/>
      <c r="K5583" s="140" t="str">
        <f t="shared" si="264"/>
        <v>社政業務-社會福利-人民團體-獎補助費-對國內團體之捐助</v>
      </c>
      <c r="L5583" s="140" t="str">
        <f t="shared" si="265"/>
        <v>大甲國際青年商會大甲青商盃寫生競賽暨親子教育活動</v>
      </c>
      <c r="M5583" s="40" t="str">
        <f t="shared" si="266"/>
        <v>臺中市大甲國際青年商會</v>
      </c>
    </row>
    <row r="5584" spans="1:13" ht="56.25">
      <c r="A5584" s="102" t="s">
        <v>4362</v>
      </c>
      <c r="B5584" s="102" t="s">
        <v>4406</v>
      </c>
      <c r="C5584" s="102" t="s">
        <v>1935</v>
      </c>
      <c r="D5584" s="102" t="s">
        <v>2795</v>
      </c>
      <c r="E5584" s="103">
        <v>15</v>
      </c>
      <c r="F5584" s="104" t="s">
        <v>44</v>
      </c>
      <c r="G5584" s="106"/>
      <c r="H5584" s="76" t="s">
        <v>1</v>
      </c>
      <c r="I5584" s="105"/>
      <c r="K5584" s="140" t="str">
        <f t="shared" si="264"/>
        <v>社政業務-社會福利-人民團體-獎補助費-對國內團體之捐助</v>
      </c>
      <c r="L5584" s="140" t="str">
        <f t="shared" si="265"/>
        <v>113年度【重陽盃】槌球邀請賽</v>
      </c>
      <c r="M5584" s="40" t="str">
        <f t="shared" si="266"/>
        <v>臺中市大里長青槌球協會</v>
      </c>
    </row>
    <row r="5585" spans="1:13" ht="56.25">
      <c r="A5585" s="102" t="s">
        <v>4362</v>
      </c>
      <c r="B5585" s="102" t="s">
        <v>4407</v>
      </c>
      <c r="C5585" s="102" t="s">
        <v>4408</v>
      </c>
      <c r="D5585" s="102" t="s">
        <v>2795</v>
      </c>
      <c r="E5585" s="103">
        <v>10</v>
      </c>
      <c r="F5585" s="104" t="s">
        <v>44</v>
      </c>
      <c r="G5585" s="106"/>
      <c r="H5585" s="76" t="s">
        <v>1</v>
      </c>
      <c r="I5585" s="105"/>
      <c r="K5585" s="140" t="str">
        <f t="shared" si="264"/>
        <v>社政業務-社會福利-人民團體-獎補助費-對國內團體之捐助</v>
      </c>
      <c r="L5585" s="140" t="str">
        <f t="shared" si="265"/>
        <v>趙堡太極拳成果發表及拳術研習</v>
      </c>
      <c r="M5585" s="40" t="str">
        <f t="shared" si="266"/>
        <v>中華武當趙堡太極拳總會蔡憲騰</v>
      </c>
    </row>
    <row r="5586" spans="1:13" ht="56.25">
      <c r="A5586" s="102" t="s">
        <v>4362</v>
      </c>
      <c r="B5586" s="102" t="s">
        <v>4409</v>
      </c>
      <c r="C5586" s="102" t="s">
        <v>4410</v>
      </c>
      <c r="D5586" s="102" t="s">
        <v>2795</v>
      </c>
      <c r="E5586" s="103">
        <v>20</v>
      </c>
      <c r="F5586" s="104" t="s">
        <v>44</v>
      </c>
      <c r="G5586" s="106"/>
      <c r="H5586" s="76" t="s">
        <v>1</v>
      </c>
      <c r="I5586" s="105"/>
      <c r="K5586" s="140" t="str">
        <f t="shared" si="264"/>
        <v>社政業務-社會福利-人民團體-獎補助費-對國內團體之捐助</v>
      </c>
      <c r="L5586" s="140" t="str">
        <f t="shared" si="265"/>
        <v>族群融合防治家庭暴力親子DIY活動</v>
      </c>
      <c r="M5586" s="40" t="str">
        <f t="shared" si="266"/>
        <v>臺中市華夏文化經濟交流協會張平均</v>
      </c>
    </row>
    <row r="5587" spans="1:13" ht="56.25">
      <c r="A5587" s="102" t="s">
        <v>4362</v>
      </c>
      <c r="B5587" s="102" t="s">
        <v>4411</v>
      </c>
      <c r="C5587" s="102" t="s">
        <v>4412</v>
      </c>
      <c r="D5587" s="102" t="s">
        <v>2795</v>
      </c>
      <c r="E5587" s="103">
        <v>15</v>
      </c>
      <c r="F5587" s="104" t="s">
        <v>44</v>
      </c>
      <c r="G5587" s="106"/>
      <c r="H5587" s="76" t="s">
        <v>1</v>
      </c>
      <c r="I5587" s="105"/>
      <c r="K5587" s="140" t="str">
        <f t="shared" si="264"/>
        <v>社政業務-社會福利-人民團體-獎補助費-對國內團體之捐助</v>
      </c>
      <c r="L5587" s="140" t="str">
        <f t="shared" si="265"/>
        <v>銀髮族接軌現代AI科技生活講座</v>
      </c>
      <c r="M5587" s="40" t="str">
        <f t="shared" si="266"/>
        <v>臺中市糖業從業退休人員協會王震夷</v>
      </c>
    </row>
    <row r="5588" spans="1:13" ht="56.25">
      <c r="A5588" s="102" t="s">
        <v>4362</v>
      </c>
      <c r="B5588" s="102" t="s">
        <v>4413</v>
      </c>
      <c r="C5588" s="102" t="s">
        <v>178</v>
      </c>
      <c r="D5588" s="102" t="s">
        <v>2795</v>
      </c>
      <c r="E5588" s="103">
        <v>20</v>
      </c>
      <c r="F5588" s="104" t="s">
        <v>44</v>
      </c>
      <c r="G5588" s="106"/>
      <c r="H5588" s="76" t="s">
        <v>1</v>
      </c>
      <c r="I5588" s="105"/>
      <c r="K5588" s="140" t="str">
        <f t="shared" si="264"/>
        <v>社政業務-社會福利-人民團體-獎補助費-對國內團體之捐助</v>
      </c>
      <c r="L5588" s="140" t="str">
        <f t="shared" si="265"/>
        <v>慶中秋社會福利業務宣導活動及節約用電宣導</v>
      </c>
      <c r="M5588" s="40" t="str">
        <f t="shared" si="266"/>
        <v>臺中市臺中港區經濟繁榮促進會</v>
      </c>
    </row>
    <row r="5589" spans="1:13" ht="56.25">
      <c r="A5589" s="102" t="s">
        <v>4362</v>
      </c>
      <c r="B5589" s="102" t="s">
        <v>4414</v>
      </c>
      <c r="C5589" s="102" t="s">
        <v>4415</v>
      </c>
      <c r="D5589" s="102" t="s">
        <v>2795</v>
      </c>
      <c r="E5589" s="103">
        <v>12</v>
      </c>
      <c r="F5589" s="104" t="s">
        <v>44</v>
      </c>
      <c r="G5589" s="106"/>
      <c r="H5589" s="76" t="s">
        <v>1</v>
      </c>
      <c r="I5589" s="105"/>
      <c r="K5589" s="140" t="str">
        <f t="shared" si="264"/>
        <v>社政業務-社會福利-人民團體-獎補助費-對國內團體之捐助</v>
      </c>
      <c r="L5589" s="140" t="str">
        <f t="shared" si="265"/>
        <v>傳統文化重陽孝親敬老活動</v>
      </c>
      <c r="M5589" s="40" t="str">
        <f t="shared" si="266"/>
        <v>臺中市紫丁香藝文慈善關懷協會林燕珠</v>
      </c>
    </row>
    <row r="5590" spans="1:13" ht="93.75">
      <c r="A5590" s="102" t="s">
        <v>4362</v>
      </c>
      <c r="B5590" s="102" t="s">
        <v>4416</v>
      </c>
      <c r="C5590" s="102" t="s">
        <v>4417</v>
      </c>
      <c r="D5590" s="102" t="s">
        <v>2795</v>
      </c>
      <c r="E5590" s="103">
        <v>30</v>
      </c>
      <c r="F5590" s="104" t="s">
        <v>44</v>
      </c>
      <c r="G5590" s="106"/>
      <c r="H5590" s="76" t="s">
        <v>1</v>
      </c>
      <c r="I5590" s="105"/>
      <c r="K5590" s="140" t="str">
        <f t="shared" si="264"/>
        <v>社政業務-社會福利-人民團體-獎補助費-對國內團體之捐助</v>
      </c>
      <c r="L5590" s="140" t="str">
        <f t="shared" si="265"/>
        <v>「113年度關懷婦女養生運動（社區班隊才藝表演）暨長者飲食健康講座」活動</v>
      </c>
      <c r="M5590" s="40" t="str">
        <f t="shared" si="266"/>
        <v>臺中市沙鹿區婦女會</v>
      </c>
    </row>
    <row r="5591" spans="1:13" ht="75">
      <c r="A5591" s="102" t="s">
        <v>4362</v>
      </c>
      <c r="B5591" s="102" t="s">
        <v>4418</v>
      </c>
      <c r="C5591" s="102" t="s">
        <v>4171</v>
      </c>
      <c r="D5591" s="102" t="s">
        <v>2795</v>
      </c>
      <c r="E5591" s="103">
        <v>18</v>
      </c>
      <c r="F5591" s="104" t="s">
        <v>44</v>
      </c>
      <c r="G5591" s="106"/>
      <c r="H5591" s="76" t="s">
        <v>1</v>
      </c>
      <c r="I5591" s="105"/>
      <c r="K5591" s="140" t="str">
        <f t="shared" si="264"/>
        <v>社政業務-社會福利-人民團體-獎補助費-對國內團體之捐助</v>
      </c>
      <c r="L5591" s="140" t="str">
        <f t="shared" si="265"/>
        <v>補助臺中市邱厝慈善協會辦理邱厝慈善協會歡樂慶端午送愛活動</v>
      </c>
      <c r="M5591" s="40" t="str">
        <f t="shared" si="266"/>
        <v>臺中市邱厝慈善協會周品萱</v>
      </c>
    </row>
    <row r="5592" spans="1:13" ht="56.25">
      <c r="A5592" s="102" t="s">
        <v>4362</v>
      </c>
      <c r="B5592" s="102" t="s">
        <v>4419</v>
      </c>
      <c r="C5592" s="102" t="s">
        <v>4420</v>
      </c>
      <c r="D5592" s="102" t="s">
        <v>2795</v>
      </c>
      <c r="E5592" s="103">
        <v>20</v>
      </c>
      <c r="F5592" s="104" t="s">
        <v>44</v>
      </c>
      <c r="G5592" s="106"/>
      <c r="H5592" s="76" t="s">
        <v>1</v>
      </c>
      <c r="I5592" s="105"/>
      <c r="K5592" s="140" t="str">
        <f t="shared" si="264"/>
        <v>社政業務-社會福利-人民團體-獎補助費-對國內團體之捐助</v>
      </c>
      <c r="L5592" s="140" t="str">
        <f t="shared" si="265"/>
        <v>臺中市大甲區四張福德會健康講座</v>
      </c>
      <c r="M5592" s="40" t="str">
        <f t="shared" si="266"/>
        <v>臺中市大甲區四張福德會李文騰</v>
      </c>
    </row>
    <row r="5593" spans="1:13" ht="56.25">
      <c r="A5593" s="102" t="s">
        <v>4362</v>
      </c>
      <c r="B5593" s="102" t="s">
        <v>4421</v>
      </c>
      <c r="C5593" s="102" t="s">
        <v>4422</v>
      </c>
      <c r="D5593" s="102" t="s">
        <v>2795</v>
      </c>
      <c r="E5593" s="103">
        <v>10</v>
      </c>
      <c r="F5593" s="104" t="s">
        <v>44</v>
      </c>
      <c r="G5593" s="106"/>
      <c r="H5593" s="76" t="s">
        <v>1</v>
      </c>
      <c r="I5593" s="105"/>
      <c r="K5593" s="140" t="str">
        <f t="shared" si="264"/>
        <v>社政業務-社會福利-人民團體-獎補助費-對國內團體之捐助</v>
      </c>
      <c r="L5593" s="140" t="str">
        <f t="shared" si="265"/>
        <v>「臺中市豪傑愛心協會全民熱血捐愛心」活動</v>
      </c>
      <c r="M5593" s="40" t="str">
        <f t="shared" si="266"/>
        <v>臺中市豪傑愛心協會</v>
      </c>
    </row>
    <row r="5594" spans="1:13" ht="112.5">
      <c r="A5594" s="102" t="s">
        <v>4362</v>
      </c>
      <c r="B5594" s="102" t="s">
        <v>4423</v>
      </c>
      <c r="C5594" s="102" t="s">
        <v>203</v>
      </c>
      <c r="D5594" s="102" t="s">
        <v>2795</v>
      </c>
      <c r="E5594" s="103">
        <v>20</v>
      </c>
      <c r="F5594" s="104" t="s">
        <v>44</v>
      </c>
      <c r="G5594" s="106"/>
      <c r="H5594" s="76" t="s">
        <v>1</v>
      </c>
      <c r="I5594" s="105"/>
      <c r="K5594" s="140" t="str">
        <f t="shared" si="264"/>
        <v>社政業務-社會福利-人民團體-獎補助費-對國內團體之捐助</v>
      </c>
      <c r="L5594" s="140" t="str">
        <f t="shared" si="265"/>
        <v>「港洲盃趣味棒壘球賽暨宣導托育升級紅不讓、節能減碳、港務業務及乾淨能源政令宣導」活動</v>
      </c>
      <c r="M5594" s="40" t="str">
        <f t="shared" si="266"/>
        <v>臺中市海線文化關懷協會</v>
      </c>
    </row>
    <row r="5595" spans="1:13" ht="75">
      <c r="A5595" s="102" t="s">
        <v>4362</v>
      </c>
      <c r="B5595" s="102" t="s">
        <v>4424</v>
      </c>
      <c r="C5595" s="102" t="s">
        <v>4425</v>
      </c>
      <c r="D5595" s="102" t="s">
        <v>2795</v>
      </c>
      <c r="E5595" s="103">
        <v>20</v>
      </c>
      <c r="F5595" s="104" t="s">
        <v>44</v>
      </c>
      <c r="G5595" s="106"/>
      <c r="H5595" s="76" t="s">
        <v>1</v>
      </c>
      <c r="I5595" s="105"/>
      <c r="K5595" s="140" t="str">
        <f t="shared" si="264"/>
        <v>社政業務-社會福利-人民團體-獎補助費-對國內團體之捐助</v>
      </c>
      <c r="L5595" s="140" t="str">
        <f t="shared" si="265"/>
        <v>「歡慶中秋關懷老年長者暨支持市政業務、節能減碳、港務宣導」活動</v>
      </c>
      <c r="M5595" s="40" t="str">
        <f t="shared" si="266"/>
        <v>臺中市大肚區自強長青協會</v>
      </c>
    </row>
    <row r="5596" spans="1:13" ht="56.25">
      <c r="A5596" s="102" t="s">
        <v>4362</v>
      </c>
      <c r="B5596" s="102" t="s">
        <v>4426</v>
      </c>
      <c r="C5596" s="102" t="s">
        <v>4427</v>
      </c>
      <c r="D5596" s="102" t="s">
        <v>2795</v>
      </c>
      <c r="E5596" s="103">
        <v>12</v>
      </c>
      <c r="F5596" s="104" t="s">
        <v>44</v>
      </c>
      <c r="G5596" s="106"/>
      <c r="H5596" s="76" t="s">
        <v>1</v>
      </c>
      <c r="I5596" s="105"/>
      <c r="K5596" s="140" t="str">
        <f t="shared" si="264"/>
        <v>社政業務-社會福利-人民團體-獎補助費-對國內團體之捐助</v>
      </c>
      <c r="L5596" s="140" t="str">
        <f t="shared" si="265"/>
        <v>臺中市113年度志願服務社福類特殊訓練</v>
      </c>
      <c r="M5596" s="40" t="str">
        <f t="shared" si="266"/>
        <v>財團法人台中市私立本堂社會福利慈善基金會</v>
      </c>
    </row>
    <row r="5597" spans="1:13" ht="56.25">
      <c r="A5597" s="102" t="s">
        <v>4362</v>
      </c>
      <c r="B5597" s="102" t="s">
        <v>4428</v>
      </c>
      <c r="C5597" s="102" t="s">
        <v>4429</v>
      </c>
      <c r="D5597" s="102" t="s">
        <v>2795</v>
      </c>
      <c r="E5597" s="103">
        <v>230</v>
      </c>
      <c r="F5597" s="104" t="s">
        <v>44</v>
      </c>
      <c r="G5597" s="106"/>
      <c r="H5597" s="76" t="s">
        <v>1</v>
      </c>
      <c r="I5597" s="105"/>
      <c r="K5597" s="140" t="str">
        <f t="shared" si="264"/>
        <v>社政業務-社會福利-人民團體-獎補助費-對國內團體之捐助</v>
      </c>
      <c r="L5597" s="140" t="str">
        <f t="shared" si="265"/>
        <v>發現巷弄中方型社會-人文客廳計劃案</v>
      </c>
      <c r="M5597" s="40" t="str">
        <f t="shared" si="266"/>
        <v>臺中市社區大學教師協會黃甘棠</v>
      </c>
    </row>
    <row r="5598" spans="1:13" ht="56.25">
      <c r="A5598" s="102" t="s">
        <v>4362</v>
      </c>
      <c r="B5598" s="102" t="s">
        <v>4430</v>
      </c>
      <c r="C5598" s="102" t="s">
        <v>4431</v>
      </c>
      <c r="D5598" s="102" t="s">
        <v>2795</v>
      </c>
      <c r="E5598" s="103">
        <v>15</v>
      </c>
      <c r="F5598" s="104" t="s">
        <v>44</v>
      </c>
      <c r="G5598" s="106"/>
      <c r="H5598" s="76" t="s">
        <v>1</v>
      </c>
      <c r="I5598" s="105"/>
      <c r="K5598" s="140" t="str">
        <f t="shared" si="264"/>
        <v>社政業務-社會福利-人民團體-獎補助費-對國內團體之捐助</v>
      </c>
      <c r="L5598" s="140" t="str">
        <f t="shared" si="265"/>
        <v>秋節敬老暨支持市政業務、節能減碳、港務宣導活動</v>
      </c>
      <c r="M5598" s="40" t="str">
        <f t="shared" si="266"/>
        <v>台中市港區福伯關懷協會</v>
      </c>
    </row>
    <row r="5599" spans="1:13" ht="56.25">
      <c r="A5599" s="102" t="s">
        <v>4362</v>
      </c>
      <c r="B5599" s="102" t="s">
        <v>4432</v>
      </c>
      <c r="C5599" s="102" t="s">
        <v>4433</v>
      </c>
      <c r="D5599" s="102" t="s">
        <v>2795</v>
      </c>
      <c r="E5599" s="103">
        <v>20</v>
      </c>
      <c r="F5599" s="104" t="s">
        <v>44</v>
      </c>
      <c r="G5599" s="106"/>
      <c r="H5599" s="76" t="s">
        <v>1</v>
      </c>
      <c r="I5599" s="105"/>
      <c r="K5599" s="140" t="str">
        <f t="shared" si="264"/>
        <v>社政業務-社會福利-人民團體-獎補助費-對國內團體之捐助</v>
      </c>
      <c r="L5599" s="140" t="str">
        <f t="shared" si="265"/>
        <v>台灣雅樂-音樂下鄉(外埔區)巡迴演出音樂會</v>
      </c>
      <c r="M5599" s="40" t="str">
        <f t="shared" si="266"/>
        <v>臺中市道卡斯音樂協會洪增榮</v>
      </c>
    </row>
    <row r="5600" spans="1:13" ht="56.25">
      <c r="A5600" s="102" t="s">
        <v>4362</v>
      </c>
      <c r="B5600" s="102" t="s">
        <v>4434</v>
      </c>
      <c r="C5600" s="102" t="s">
        <v>3271</v>
      </c>
      <c r="D5600" s="102" t="s">
        <v>2795</v>
      </c>
      <c r="E5600" s="103">
        <v>30</v>
      </c>
      <c r="F5600" s="104" t="s">
        <v>44</v>
      </c>
      <c r="G5600" s="106"/>
      <c r="H5600" s="76" t="s">
        <v>1</v>
      </c>
      <c r="I5600" s="105"/>
      <c r="K5600" s="140" t="str">
        <f t="shared" si="264"/>
        <v>社政業務-社會福利-人民團體-獎補助費-對國內團體之捐助</v>
      </c>
      <c r="L5600" s="140" t="str">
        <f t="shared" si="265"/>
        <v>慶祝重陽節及老人福利暨市政建設宣導活動</v>
      </c>
      <c r="M5600" s="40" t="str">
        <f t="shared" si="266"/>
        <v>吳榮益台中市北區錦村社區發展協會</v>
      </c>
    </row>
    <row r="5601" spans="1:13" ht="93.75">
      <c r="A5601" s="102" t="s">
        <v>4362</v>
      </c>
      <c r="B5601" s="102" t="s">
        <v>4396</v>
      </c>
      <c r="C5601" s="102" t="s">
        <v>4435</v>
      </c>
      <c r="D5601" s="102" t="s">
        <v>2795</v>
      </c>
      <c r="E5601" s="103">
        <v>36</v>
      </c>
      <c r="F5601" s="104" t="s">
        <v>44</v>
      </c>
      <c r="G5601" s="106"/>
      <c r="H5601" s="76" t="s">
        <v>1</v>
      </c>
      <c r="I5601" s="105"/>
      <c r="K5601" s="140" t="str">
        <f t="shared" si="264"/>
        <v>社政業務-社會福利-人民團體-獎補助費-對國內團體之捐助</v>
      </c>
      <c r="L5601" s="140" t="str">
        <f t="shared" si="265"/>
        <v>臺中市113年度志願服務基礎訓練及臺中市113年度志願服務社會福利類特殊訓練</v>
      </c>
      <c r="M5601" s="40" t="str">
        <f t="shared" si="266"/>
        <v>財團法人臺中市私立弗傳慈心社會福利慈善事業基金會</v>
      </c>
    </row>
    <row r="5602" spans="1:13" ht="56.25">
      <c r="A5602" s="102" t="s">
        <v>4362</v>
      </c>
      <c r="B5602" s="102" t="s">
        <v>4436</v>
      </c>
      <c r="C5602" s="102" t="s">
        <v>3794</v>
      </c>
      <c r="D5602" s="102" t="s">
        <v>2795</v>
      </c>
      <c r="E5602" s="103">
        <v>52</v>
      </c>
      <c r="F5602" s="104" t="s">
        <v>44</v>
      </c>
      <c r="G5602" s="106"/>
      <c r="H5602" s="76" t="s">
        <v>1</v>
      </c>
      <c r="I5602" s="105"/>
      <c r="K5602" s="140" t="str">
        <f t="shared" si="264"/>
        <v>社政業務-社會福利-人民團體-獎補助費-對國內團體之捐助</v>
      </c>
      <c r="L5602" s="140" t="str">
        <f t="shared" si="265"/>
        <v>志願服務成長訓練</v>
      </c>
      <c r="M5602" s="40" t="str">
        <f t="shared" si="266"/>
        <v>臺中市紳士協會蔡明憲</v>
      </c>
    </row>
    <row r="5603" spans="1:13" ht="56.25">
      <c r="A5603" s="102" t="s">
        <v>4362</v>
      </c>
      <c r="B5603" s="102" t="s">
        <v>4437</v>
      </c>
      <c r="C5603" s="102" t="s">
        <v>4391</v>
      </c>
      <c r="D5603" s="102" t="s">
        <v>2795</v>
      </c>
      <c r="E5603" s="103">
        <v>5</v>
      </c>
      <c r="F5603" s="104" t="s">
        <v>44</v>
      </c>
      <c r="G5603" s="106"/>
      <c r="H5603" s="76" t="s">
        <v>1</v>
      </c>
      <c r="I5603" s="105"/>
      <c r="K5603" s="140" t="str">
        <f t="shared" si="264"/>
        <v>社政業務-社會福利-人民團體-獎補助費-對國內團體之捐助</v>
      </c>
      <c r="L5603" s="140" t="str">
        <f t="shared" si="265"/>
        <v>113年桌球比賽</v>
      </c>
      <c r="M5603" s="40" t="str">
        <f t="shared" si="266"/>
        <v>台中市公教退休人員協會陳堯(土+皆)</v>
      </c>
    </row>
    <row r="5604" spans="1:13" ht="56.25">
      <c r="A5604" s="102" t="s">
        <v>4362</v>
      </c>
      <c r="B5604" s="102" t="s">
        <v>4438</v>
      </c>
      <c r="C5604" s="102" t="s">
        <v>4439</v>
      </c>
      <c r="D5604" s="102" t="s">
        <v>2795</v>
      </c>
      <c r="E5604" s="103">
        <v>20</v>
      </c>
      <c r="F5604" s="104" t="s">
        <v>44</v>
      </c>
      <c r="G5604" s="106"/>
      <c r="H5604" s="76" t="s">
        <v>1</v>
      </c>
      <c r="I5604" s="105"/>
      <c r="K5604" s="140" t="str">
        <f t="shared" si="264"/>
        <v>社政業務-社會福利-人民團體-獎補助費-對國內團體之捐助</v>
      </c>
      <c r="L5604" s="140" t="str">
        <f t="shared" si="265"/>
        <v>113年度臺中市雙溪親子健行活動</v>
      </c>
      <c r="M5604" s="40" t="str">
        <f t="shared" si="266"/>
        <v>台中市雙溪游泳協會</v>
      </c>
    </row>
    <row r="5605" spans="1:13" ht="93.75">
      <c r="A5605" s="102" t="s">
        <v>4362</v>
      </c>
      <c r="B5605" s="102" t="s">
        <v>4440</v>
      </c>
      <c r="C5605" s="102" t="s">
        <v>1260</v>
      </c>
      <c r="D5605" s="102" t="s">
        <v>2795</v>
      </c>
      <c r="E5605" s="103">
        <v>15</v>
      </c>
      <c r="F5605" s="104" t="s">
        <v>44</v>
      </c>
      <c r="G5605" s="106"/>
      <c r="H5605" s="76" t="s">
        <v>1</v>
      </c>
      <c r="I5605" s="105"/>
      <c r="K5605" s="140" t="str">
        <f t="shared" si="264"/>
        <v>社政業務-社會福利-人民團體-獎補助費-對國內團體之捐助</v>
      </c>
      <c r="L5605" s="140" t="str">
        <f t="shared" si="265"/>
        <v>「秋節敬老暨推廣乾淨能源、支持市政業務、節能減碳、港務宣導」活動</v>
      </c>
      <c r="M5605" s="40" t="str">
        <f t="shared" si="266"/>
        <v>臺中市龍井區南寮親子關懷協會</v>
      </c>
    </row>
    <row r="5606" spans="1:13" ht="56.25">
      <c r="A5606" s="102" t="s">
        <v>4362</v>
      </c>
      <c r="B5606" s="102" t="s">
        <v>4441</v>
      </c>
      <c r="C5606" s="102" t="s">
        <v>4442</v>
      </c>
      <c r="D5606" s="102" t="s">
        <v>2795</v>
      </c>
      <c r="E5606" s="103">
        <v>20</v>
      </c>
      <c r="F5606" s="104" t="s">
        <v>44</v>
      </c>
      <c r="G5606" s="106"/>
      <c r="H5606" s="76" t="s">
        <v>1</v>
      </c>
      <c r="I5606" s="105"/>
      <c r="K5606" s="140" t="str">
        <f t="shared" si="264"/>
        <v>社政業務-社會福利-人民團體-獎補助費-對國內團體之捐助</v>
      </c>
      <c r="L5606" s="140" t="str">
        <f t="shared" si="265"/>
        <v>2024年水上救生複訓暨操舟訓練活動</v>
      </c>
      <c r="M5606" s="40" t="str">
        <f t="shared" si="266"/>
        <v>臺中市豐源游泳協會</v>
      </c>
    </row>
    <row r="5607" spans="1:13" ht="56.25">
      <c r="A5607" s="102" t="s">
        <v>4362</v>
      </c>
      <c r="B5607" s="102" t="s">
        <v>4443</v>
      </c>
      <c r="C5607" s="102" t="s">
        <v>4444</v>
      </c>
      <c r="D5607" s="102" t="s">
        <v>2795</v>
      </c>
      <c r="E5607" s="103">
        <v>13</v>
      </c>
      <c r="F5607" s="104" t="s">
        <v>44</v>
      </c>
      <c r="G5607" s="106"/>
      <c r="H5607" s="76" t="s">
        <v>1</v>
      </c>
      <c r="I5607" s="105"/>
      <c r="K5607" s="140" t="str">
        <f t="shared" si="264"/>
        <v>社政業務-社會福利-人民團體-獎補助費-對國內團體之捐助</v>
      </c>
      <c r="L5607" s="140" t="str">
        <f t="shared" si="265"/>
        <v>「宣導自我保健-筋絡舒緩放鬆」活動</v>
      </c>
      <c r="M5607" s="40" t="str">
        <f t="shared" si="266"/>
        <v>台中市推拿學會洪昇國</v>
      </c>
    </row>
    <row r="5608" spans="1:13" ht="56.25">
      <c r="A5608" s="102" t="s">
        <v>4362</v>
      </c>
      <c r="B5608" s="102" t="s">
        <v>4445</v>
      </c>
      <c r="C5608" s="102" t="s">
        <v>3925</v>
      </c>
      <c r="D5608" s="102" t="s">
        <v>2795</v>
      </c>
      <c r="E5608" s="103">
        <v>8</v>
      </c>
      <c r="F5608" s="104" t="s">
        <v>44</v>
      </c>
      <c r="G5608" s="106"/>
      <c r="H5608" s="76" t="s">
        <v>1</v>
      </c>
      <c r="I5608" s="105"/>
      <c r="K5608" s="140" t="str">
        <f t="shared" si="264"/>
        <v>社政業務-社會福利-人民團體-獎補助費-對國內團體之捐助</v>
      </c>
      <c r="L5608" s="140" t="str">
        <f t="shared" si="265"/>
        <v>不帕你愛旋-帕金森病友旋風球活動</v>
      </c>
      <c r="M5608" s="40" t="str">
        <f t="shared" si="266"/>
        <v>社團法人台灣帕金森病友權益促進會</v>
      </c>
    </row>
    <row r="5609" spans="1:13" ht="56.25">
      <c r="A5609" s="102" t="s">
        <v>4362</v>
      </c>
      <c r="B5609" s="102" t="s">
        <v>4446</v>
      </c>
      <c r="C5609" s="102" t="s">
        <v>4447</v>
      </c>
      <c r="D5609" s="102" t="s">
        <v>2795</v>
      </c>
      <c r="E5609" s="103">
        <v>40</v>
      </c>
      <c r="F5609" s="104" t="s">
        <v>44</v>
      </c>
      <c r="G5609" s="106"/>
      <c r="H5609" s="76" t="s">
        <v>1</v>
      </c>
      <c r="I5609" s="105"/>
      <c r="K5609" s="140" t="str">
        <f t="shared" si="264"/>
        <v>社政業務-社會福利-人民團體-獎補助費-對國內團體之捐助</v>
      </c>
      <c r="L5609" s="140" t="str">
        <f t="shared" si="265"/>
        <v>志願服務基礎訓練及志願服務社福類特殊訓練</v>
      </c>
      <c r="M5609" s="40" t="str">
        <f t="shared" si="266"/>
        <v>台中市德明慈善會</v>
      </c>
    </row>
    <row r="5610" spans="1:13" ht="56.25">
      <c r="A5610" s="102" t="s">
        <v>4362</v>
      </c>
      <c r="B5610" s="102" t="s">
        <v>4448</v>
      </c>
      <c r="C5610" s="102" t="s">
        <v>3392</v>
      </c>
      <c r="D5610" s="102" t="s">
        <v>2795</v>
      </c>
      <c r="E5610" s="103">
        <v>28</v>
      </c>
      <c r="F5610" s="104" t="s">
        <v>44</v>
      </c>
      <c r="G5610" s="106"/>
      <c r="H5610" s="76" t="s">
        <v>1</v>
      </c>
      <c r="I5610" s="105"/>
      <c r="K5610" s="140" t="str">
        <f t="shared" si="264"/>
        <v>社政業務-社會福利-人民團體-獎補助費-對國內團體之捐助</v>
      </c>
      <c r="L5610" s="140" t="str">
        <f t="shared" si="265"/>
        <v>志願服務社福類特殊訓練</v>
      </c>
      <c r="M5610" s="40" t="str">
        <f t="shared" si="266"/>
        <v>台中市真善美國際同濟會</v>
      </c>
    </row>
    <row r="5611" spans="1:13" ht="56.25">
      <c r="A5611" s="102" t="s">
        <v>4362</v>
      </c>
      <c r="B5611" s="102" t="s">
        <v>4449</v>
      </c>
      <c r="C5611" s="102" t="s">
        <v>4450</v>
      </c>
      <c r="D5611" s="102" t="s">
        <v>2795</v>
      </c>
      <c r="E5611" s="103">
        <v>13</v>
      </c>
      <c r="F5611" s="104" t="s">
        <v>44</v>
      </c>
      <c r="G5611" s="106"/>
      <c r="H5611" s="76" t="s">
        <v>1</v>
      </c>
      <c r="I5611" s="105"/>
      <c r="K5611" s="140" t="str">
        <f t="shared" si="264"/>
        <v>社政業務-社會福利-人民團體-獎補助費-對國內團體之捐助</v>
      </c>
      <c r="L5611" s="140" t="str">
        <f t="shared" si="265"/>
        <v>重陽節慶暨長青老人餐會</v>
      </c>
      <c r="M5611" s="40" t="str">
        <f t="shared" si="266"/>
        <v>臺中市豐原區豐西常青會</v>
      </c>
    </row>
    <row r="5612" spans="1:13" ht="75">
      <c r="A5612" s="102" t="s">
        <v>4362</v>
      </c>
      <c r="B5612" s="102" t="s">
        <v>4451</v>
      </c>
      <c r="C5612" s="102" t="s">
        <v>3620</v>
      </c>
      <c r="D5612" s="102" t="s">
        <v>2795</v>
      </c>
      <c r="E5612" s="103">
        <v>10</v>
      </c>
      <c r="F5612" s="104" t="s">
        <v>44</v>
      </c>
      <c r="G5612" s="106"/>
      <c r="H5612" s="76" t="s">
        <v>1</v>
      </c>
      <c r="I5612" s="105"/>
      <c r="K5612" s="140" t="str">
        <f t="shared" si="264"/>
        <v>社政業務-社會福利-人民團體-獎補助費-對國內團體之捐助</v>
      </c>
      <c r="L5612" s="140" t="str">
        <f t="shared" si="265"/>
        <v>「啟身，崇仰望高－視障者登臨望遠無限意暨賦詩慶重陽」活動</v>
      </c>
      <c r="M5612" s="40" t="str">
        <f t="shared" si="266"/>
        <v>社團法人台中市啟明重建福利協會</v>
      </c>
    </row>
    <row r="5613" spans="1:13" ht="56.25">
      <c r="A5613" s="102" t="s">
        <v>4362</v>
      </c>
      <c r="B5613" s="102" t="s">
        <v>4452</v>
      </c>
      <c r="C5613" s="102" t="s">
        <v>4453</v>
      </c>
      <c r="D5613" s="102" t="s">
        <v>2795</v>
      </c>
      <c r="E5613" s="103">
        <v>12</v>
      </c>
      <c r="F5613" s="104" t="s">
        <v>44</v>
      </c>
      <c r="G5613" s="106"/>
      <c r="H5613" s="76" t="s">
        <v>1</v>
      </c>
      <c r="I5613" s="105"/>
      <c r="K5613" s="140" t="str">
        <f t="shared" si="264"/>
        <v>社政業務-社會福利-人民團體-獎補助費-對國內團體之捐助</v>
      </c>
      <c r="L5613" s="140" t="str">
        <f t="shared" si="265"/>
        <v>oh一讀懂你的心志工督導能力提升培力計畫</v>
      </c>
      <c r="M5613" s="40" t="str">
        <f t="shared" si="266"/>
        <v>臺中市山海屯國際生命線協會</v>
      </c>
    </row>
    <row r="5614" spans="1:13" ht="56.25">
      <c r="A5614" s="102" t="s">
        <v>4362</v>
      </c>
      <c r="B5614" s="102" t="s">
        <v>4454</v>
      </c>
      <c r="C5614" s="102" t="s">
        <v>2878</v>
      </c>
      <c r="D5614" s="102" t="s">
        <v>2795</v>
      </c>
      <c r="E5614" s="103">
        <v>7</v>
      </c>
      <c r="F5614" s="104" t="s">
        <v>44</v>
      </c>
      <c r="G5614" s="106"/>
      <c r="H5614" s="76" t="s">
        <v>1</v>
      </c>
      <c r="I5614" s="105"/>
      <c r="K5614" s="140" t="str">
        <f t="shared" si="264"/>
        <v>社政業務-社會福利-人民團體-獎補助費-對國內團體之捐助</v>
      </c>
      <c r="L5614" s="140" t="str">
        <f t="shared" si="265"/>
        <v>活到老「玩」到老-活化大腦不卡卡活動</v>
      </c>
      <c r="M5614" s="40" t="str">
        <f t="shared" si="266"/>
        <v>臺中市失智防治協會黃尚堅</v>
      </c>
    </row>
    <row r="5615" spans="1:13" ht="56.25">
      <c r="A5615" s="102" t="s">
        <v>4362</v>
      </c>
      <c r="B5615" s="102" t="s">
        <v>4455</v>
      </c>
      <c r="C5615" s="102" t="s">
        <v>4456</v>
      </c>
      <c r="D5615" s="102" t="s">
        <v>2795</v>
      </c>
      <c r="E5615" s="103">
        <v>20</v>
      </c>
      <c r="F5615" s="104" t="s">
        <v>44</v>
      </c>
      <c r="G5615" s="106"/>
      <c r="H5615" s="76" t="s">
        <v>1</v>
      </c>
      <c r="I5615" s="105"/>
      <c r="K5615" s="140" t="str">
        <f t="shared" si="264"/>
        <v>社政業務-社會福利-人民團體-獎補助費-對國內團體之捐助</v>
      </c>
      <c r="L5615" s="140" t="str">
        <f t="shared" si="265"/>
        <v>「結緣齋會」活動</v>
      </c>
      <c r="M5615" s="40" t="str">
        <f t="shared" si="266"/>
        <v>社團法人臺中市六波羅蜜文教慈善會</v>
      </c>
    </row>
    <row r="5616" spans="1:13" ht="56.25">
      <c r="A5616" s="102" t="s">
        <v>4362</v>
      </c>
      <c r="B5616" s="102" t="s">
        <v>4457</v>
      </c>
      <c r="C5616" s="102" t="s">
        <v>4458</v>
      </c>
      <c r="D5616" s="102" t="s">
        <v>2795</v>
      </c>
      <c r="E5616" s="103">
        <v>13</v>
      </c>
      <c r="F5616" s="104" t="s">
        <v>44</v>
      </c>
      <c r="G5616" s="106"/>
      <c r="H5616" s="76" t="s">
        <v>1</v>
      </c>
      <c r="I5616" s="105"/>
      <c r="K5616" s="140" t="str">
        <f t="shared" si="264"/>
        <v>社政業務-社會福利-人民團體-獎補助費-對國內團體之捐助</v>
      </c>
      <c r="L5616" s="140" t="str">
        <f t="shared" si="265"/>
        <v>「失智友善公益研習活動計畫」活動</v>
      </c>
      <c r="M5616" s="40" t="str">
        <f t="shared" si="266"/>
        <v>社團法人臺灣耆老林終身學習協會</v>
      </c>
    </row>
    <row r="5617" spans="1:13" ht="56.25">
      <c r="A5617" s="102" t="s">
        <v>4362</v>
      </c>
      <c r="B5617" s="102" t="s">
        <v>4459</v>
      </c>
      <c r="C5617" s="102" t="s">
        <v>4460</v>
      </c>
      <c r="D5617" s="102" t="s">
        <v>2795</v>
      </c>
      <c r="E5617" s="103">
        <v>10</v>
      </c>
      <c r="F5617" s="104" t="s">
        <v>44</v>
      </c>
      <c r="G5617" s="106"/>
      <c r="H5617" s="76" t="s">
        <v>1</v>
      </c>
      <c r="I5617" s="105"/>
      <c r="K5617" s="140" t="str">
        <f t="shared" si="264"/>
        <v>社政業務-社會福利-人民團體-獎補助費-對國內團體之捐助</v>
      </c>
      <c r="L5617" s="140" t="str">
        <f t="shared" si="265"/>
        <v>2024年菁音盃國台語全國歌唱大賽</v>
      </c>
      <c r="M5617" s="40" t="str">
        <f t="shared" si="266"/>
        <v>臺中市菁音歌藝發展協會李淑嬌</v>
      </c>
    </row>
    <row r="5618" spans="1:13" ht="56.25">
      <c r="A5618" s="102" t="s">
        <v>4362</v>
      </c>
      <c r="B5618" s="102" t="s">
        <v>4461</v>
      </c>
      <c r="C5618" s="102" t="s">
        <v>4462</v>
      </c>
      <c r="D5618" s="102" t="s">
        <v>2795</v>
      </c>
      <c r="E5618" s="103">
        <v>20</v>
      </c>
      <c r="F5618" s="104" t="s">
        <v>44</v>
      </c>
      <c r="G5618" s="106"/>
      <c r="H5618" s="76" t="s">
        <v>1</v>
      </c>
      <c r="I5618" s="105"/>
      <c r="K5618" s="140" t="str">
        <f t="shared" si="264"/>
        <v>社政業務-社會福利-人民團體-獎補助費-對國內團體之捐助</v>
      </c>
      <c r="L5618" s="140" t="str">
        <f t="shared" si="265"/>
        <v>2024豐原詩響曲-光彩行過百年厝</v>
      </c>
      <c r="M5618" s="40" t="str">
        <f t="shared" si="266"/>
        <v>臺中市公民學社</v>
      </c>
    </row>
    <row r="5619" spans="1:13" ht="56.25">
      <c r="A5619" s="102" t="s">
        <v>4362</v>
      </c>
      <c r="B5619" s="102" t="s">
        <v>4463</v>
      </c>
      <c r="C5619" s="102" t="s">
        <v>4464</v>
      </c>
      <c r="D5619" s="102" t="s">
        <v>2795</v>
      </c>
      <c r="E5619" s="103">
        <v>12</v>
      </c>
      <c r="F5619" s="104" t="s">
        <v>44</v>
      </c>
      <c r="G5619" s="106"/>
      <c r="H5619" s="76" t="s">
        <v>1</v>
      </c>
      <c r="I5619" s="105"/>
      <c r="K5619" s="140" t="str">
        <f t="shared" si="264"/>
        <v>社政業務-社會福利-人民團體-獎補助費-對國內團體之捐助</v>
      </c>
      <c r="L5619" s="140" t="str">
        <f t="shared" si="265"/>
        <v>2024九九重陽節敬老公益活動</v>
      </c>
      <c r="M5619" s="40" t="str">
        <f t="shared" si="266"/>
        <v>臺中市豐原國際青年商會</v>
      </c>
    </row>
    <row r="5620" spans="1:13" ht="56.25">
      <c r="A5620" s="102" t="s">
        <v>4362</v>
      </c>
      <c r="B5620" s="102" t="s">
        <v>4465</v>
      </c>
      <c r="C5620" s="102" t="s">
        <v>3788</v>
      </c>
      <c r="D5620" s="102" t="s">
        <v>2795</v>
      </c>
      <c r="E5620" s="103">
        <v>8</v>
      </c>
      <c r="F5620" s="104" t="s">
        <v>44</v>
      </c>
      <c r="G5620" s="106"/>
      <c r="H5620" s="76" t="s">
        <v>1</v>
      </c>
      <c r="I5620" s="105"/>
      <c r="K5620" s="140" t="str">
        <f t="shared" si="264"/>
        <v>社政業務-社會福利-人民團體-獎補助費-對國內團體之捐助</v>
      </c>
      <c r="L5620" s="140" t="str">
        <f t="shared" si="265"/>
        <v>2024下半年度太極拳學習成果發表暨觀摩活動</v>
      </c>
      <c r="M5620" s="40" t="str">
        <f t="shared" si="266"/>
        <v>臺中市行雲太極武藝協會王智慧</v>
      </c>
    </row>
    <row r="5621" spans="1:13" ht="56.25">
      <c r="A5621" s="102" t="s">
        <v>4362</v>
      </c>
      <c r="B5621" s="102" t="s">
        <v>4384</v>
      </c>
      <c r="C5621" s="102" t="s">
        <v>4466</v>
      </c>
      <c r="D5621" s="102" t="s">
        <v>2795</v>
      </c>
      <c r="E5621" s="103">
        <v>24</v>
      </c>
      <c r="F5621" s="104" t="s">
        <v>44</v>
      </c>
      <c r="G5621" s="106"/>
      <c r="H5621" s="76" t="s">
        <v>1</v>
      </c>
      <c r="I5621" s="105"/>
      <c r="K5621" s="140" t="str">
        <f t="shared" si="264"/>
        <v>社政業務-社會福利-人民團體-獎補助費-對國內團體之捐助</v>
      </c>
      <c r="L5621" s="140" t="str">
        <f t="shared" si="265"/>
        <v>志願服務基礎暨社福類特殊訓練</v>
      </c>
      <c r="M5621" s="40" t="str">
        <f t="shared" si="266"/>
        <v>社團法人台中市沐風關懷協會</v>
      </c>
    </row>
    <row r="5622" spans="1:13" ht="75">
      <c r="A5622" s="102" t="s">
        <v>4362</v>
      </c>
      <c r="B5622" s="102" t="s">
        <v>4467</v>
      </c>
      <c r="C5622" s="102" t="s">
        <v>4468</v>
      </c>
      <c r="D5622" s="102" t="s">
        <v>2795</v>
      </c>
      <c r="E5622" s="103">
        <v>18</v>
      </c>
      <c r="F5622" s="104" t="s">
        <v>44</v>
      </c>
      <c r="G5622" s="106"/>
      <c r="H5622" s="76" t="s">
        <v>1</v>
      </c>
      <c r="I5622" s="105"/>
      <c r="K5622" s="140" t="str">
        <f t="shared" si="264"/>
        <v>社政業務-社會福利-人民團體-獎補助費-對國內團體之捐助</v>
      </c>
      <c r="L5622" s="140" t="str">
        <f t="shared" si="265"/>
        <v>小星星大夢想-113年度早療社區宣導暨慢啼寶貝茄寶兒童劇團公演活動</v>
      </c>
      <c r="M5622" s="40" t="str">
        <f t="shared" si="266"/>
        <v>國際獅子會台中縣大甲中央獅子會</v>
      </c>
    </row>
    <row r="5623" spans="1:13" ht="56.25">
      <c r="A5623" s="102" t="s">
        <v>4362</v>
      </c>
      <c r="B5623" s="102" t="s">
        <v>4469</v>
      </c>
      <c r="C5623" s="102" t="s">
        <v>4470</v>
      </c>
      <c r="D5623" s="102" t="s">
        <v>2795</v>
      </c>
      <c r="E5623" s="103">
        <v>20</v>
      </c>
      <c r="F5623" s="104" t="s">
        <v>44</v>
      </c>
      <c r="G5623" s="106"/>
      <c r="H5623" s="76" t="s">
        <v>1</v>
      </c>
      <c r="I5623" s="105"/>
      <c r="K5623" s="140" t="str">
        <f t="shared" si="264"/>
        <v>社政業務-社會福利-人民團體-獎補助費-對國內團體之捐助</v>
      </c>
      <c r="L5623" s="140" t="str">
        <f t="shared" si="265"/>
        <v>親子活力健康快樂走活動</v>
      </c>
      <c r="M5623" s="40" t="str">
        <f t="shared" si="266"/>
        <v>台中縣外埔獅子會</v>
      </c>
    </row>
    <row r="5624" spans="1:13" ht="75">
      <c r="A5624" s="102" t="s">
        <v>4362</v>
      </c>
      <c r="B5624" s="102" t="s">
        <v>4471</v>
      </c>
      <c r="C5624" s="102" t="s">
        <v>3092</v>
      </c>
      <c r="D5624" s="102" t="s">
        <v>2795</v>
      </c>
      <c r="E5624" s="103">
        <v>9</v>
      </c>
      <c r="F5624" s="104" t="s">
        <v>44</v>
      </c>
      <c r="G5624" s="106"/>
      <c r="H5624" s="76" t="s">
        <v>1</v>
      </c>
      <c r="I5624" s="105"/>
      <c r="K5624" s="140" t="str">
        <f t="shared" si="264"/>
        <v>社政業務-社會福利-人民團體-獎補助費-對國內團體之捐助</v>
      </c>
      <c r="L5624" s="140" t="str">
        <f t="shared" si="265"/>
        <v>臺中市社會福利類志願服務小隊(含祥和小隊)志工保險補助</v>
      </c>
      <c r="M5624" s="40" t="str">
        <f t="shared" si="266"/>
        <v>財團法人台中市私立甘霖社會福利慈善事業基金會</v>
      </c>
    </row>
    <row r="5625" spans="1:13" ht="75">
      <c r="A5625" s="102" t="s">
        <v>4362</v>
      </c>
      <c r="B5625" s="102" t="s">
        <v>4471</v>
      </c>
      <c r="C5625" s="102" t="s">
        <v>4212</v>
      </c>
      <c r="D5625" s="102" t="s">
        <v>2795</v>
      </c>
      <c r="E5625" s="103">
        <v>3</v>
      </c>
      <c r="F5625" s="104" t="s">
        <v>44</v>
      </c>
      <c r="G5625" s="106"/>
      <c r="H5625" s="76" t="s">
        <v>1</v>
      </c>
      <c r="I5625" s="105"/>
      <c r="K5625" s="140" t="str">
        <f t="shared" si="264"/>
        <v>社政業務-社會福利-人民團體-獎補助費-對國內團體之捐助</v>
      </c>
      <c r="L5625" s="140" t="str">
        <f t="shared" si="265"/>
        <v>臺中市社會福利類志願服務小隊(含祥和小隊)志工保險補助</v>
      </c>
      <c r="M5625" s="40" t="str">
        <f t="shared" si="266"/>
        <v>臺中市烏日區榮和社區發展協會</v>
      </c>
    </row>
    <row r="5626" spans="1:13" ht="56.25">
      <c r="A5626" s="102" t="s">
        <v>4362</v>
      </c>
      <c r="B5626" s="102" t="s">
        <v>4472</v>
      </c>
      <c r="C5626" s="102" t="s">
        <v>1789</v>
      </c>
      <c r="D5626" s="102" t="s">
        <v>2795</v>
      </c>
      <c r="E5626" s="103">
        <v>20</v>
      </c>
      <c r="F5626" s="104" t="s">
        <v>44</v>
      </c>
      <c r="G5626" s="106"/>
      <c r="H5626" s="76" t="s">
        <v>1</v>
      </c>
      <c r="I5626" s="105"/>
      <c r="K5626" s="140" t="str">
        <f t="shared" si="264"/>
        <v>社政業務-社會福利-人民團體-獎補助費-對國內團體之捐助</v>
      </c>
      <c r="L5626" s="140" t="str">
        <f t="shared" si="265"/>
        <v>113年臺中市大里區籃球發展協會理事長盃籃球邀請賽</v>
      </c>
      <c r="M5626" s="40" t="str">
        <f t="shared" si="266"/>
        <v>臺中市大里區籃球發展協會</v>
      </c>
    </row>
    <row r="5627" spans="1:13" ht="56.25">
      <c r="A5627" s="102" t="s">
        <v>4362</v>
      </c>
      <c r="B5627" s="102" t="s">
        <v>4473</v>
      </c>
      <c r="C5627" s="102" t="s">
        <v>4474</v>
      </c>
      <c r="D5627" s="102" t="s">
        <v>2795</v>
      </c>
      <c r="E5627" s="103">
        <v>12</v>
      </c>
      <c r="F5627" s="104" t="s">
        <v>44</v>
      </c>
      <c r="G5627" s="106"/>
      <c r="H5627" s="76" t="s">
        <v>1</v>
      </c>
      <c r="I5627" s="105"/>
      <c r="K5627" s="140" t="str">
        <f t="shared" si="264"/>
        <v>社政業務-社會福利-人民團體-獎補助費-對國內團體之捐助</v>
      </c>
      <c r="L5627" s="140" t="str">
        <f t="shared" si="265"/>
        <v>2024后里舞蹈運動成果晚會</v>
      </c>
      <c r="M5627" s="40" t="str">
        <f t="shared" si="266"/>
        <v>臺中市后里舞蹈運動協會曾新岐</v>
      </c>
    </row>
    <row r="5628" spans="1:13" ht="56.25">
      <c r="A5628" s="102" t="s">
        <v>4362</v>
      </c>
      <c r="B5628" s="102" t="s">
        <v>4475</v>
      </c>
      <c r="C5628" s="102" t="s">
        <v>4476</v>
      </c>
      <c r="D5628" s="102" t="s">
        <v>2795</v>
      </c>
      <c r="E5628" s="103">
        <v>20</v>
      </c>
      <c r="F5628" s="104" t="s">
        <v>44</v>
      </c>
      <c r="G5628" s="106"/>
      <c r="H5628" s="76" t="s">
        <v>1</v>
      </c>
      <c r="I5628" s="105"/>
      <c r="K5628" s="140" t="str">
        <f t="shared" si="264"/>
        <v>社政業務-社會福利-人民團體-獎補助費-對國內團體之捐助</v>
      </c>
      <c r="L5628" s="140" t="str">
        <f t="shared" si="265"/>
        <v>「2024第七屆快樂兒童公益寫生比賽」活動</v>
      </c>
      <c r="M5628" s="40" t="str">
        <f t="shared" si="266"/>
        <v>社團法人臺中市兒童教育關懷協會</v>
      </c>
    </row>
    <row r="5629" spans="1:13" ht="56.25">
      <c r="A5629" s="102" t="s">
        <v>4362</v>
      </c>
      <c r="B5629" s="102" t="s">
        <v>4477</v>
      </c>
      <c r="C5629" s="102" t="s">
        <v>4478</v>
      </c>
      <c r="D5629" s="102" t="s">
        <v>2795</v>
      </c>
      <c r="E5629" s="103">
        <v>12</v>
      </c>
      <c r="F5629" s="104" t="s">
        <v>44</v>
      </c>
      <c r="G5629" s="106"/>
      <c r="H5629" s="76" t="s">
        <v>1</v>
      </c>
      <c r="I5629" s="105"/>
      <c r="K5629" s="140" t="str">
        <f t="shared" si="264"/>
        <v>社政業務-社會福利-人民團體-獎補助費-對國內團體之捐助</v>
      </c>
      <c r="L5629" s="140" t="str">
        <f t="shared" si="265"/>
        <v>關懷弱勢兒童社服活動</v>
      </c>
      <c r="M5629" s="40" t="str">
        <f t="shared" si="266"/>
        <v>臺中市同心圓國際同濟會賴明輝</v>
      </c>
    </row>
    <row r="5630" spans="1:13" ht="75">
      <c r="A5630" s="102" t="s">
        <v>4362</v>
      </c>
      <c r="B5630" s="102" t="s">
        <v>4471</v>
      </c>
      <c r="C5630" s="102" t="s">
        <v>3065</v>
      </c>
      <c r="D5630" s="102" t="s">
        <v>2795</v>
      </c>
      <c r="E5630" s="103">
        <v>7</v>
      </c>
      <c r="F5630" s="104" t="s">
        <v>44</v>
      </c>
      <c r="G5630" s="106"/>
      <c r="H5630" s="76" t="s">
        <v>1</v>
      </c>
      <c r="I5630" s="105"/>
      <c r="K5630" s="140" t="str">
        <f t="shared" si="264"/>
        <v>社政業務-社會福利-人民團體-獎補助費-對國內團體之捐助</v>
      </c>
      <c r="L5630" s="140" t="str">
        <f t="shared" si="265"/>
        <v>臺中市社會福利類志願服務小隊(含祥和小隊)志工保險補助</v>
      </c>
      <c r="M5630" s="40" t="str">
        <f t="shared" si="266"/>
        <v>台中市神岡區豐洲社區發展協會</v>
      </c>
    </row>
    <row r="5631" spans="1:13" ht="75">
      <c r="A5631" s="102" t="s">
        <v>4362</v>
      </c>
      <c r="B5631" s="102" t="s">
        <v>4471</v>
      </c>
      <c r="C5631" s="102" t="s">
        <v>4479</v>
      </c>
      <c r="D5631" s="102" t="s">
        <v>2795</v>
      </c>
      <c r="E5631" s="103">
        <v>1</v>
      </c>
      <c r="F5631" s="104" t="s">
        <v>44</v>
      </c>
      <c r="G5631" s="106"/>
      <c r="H5631" s="76" t="s">
        <v>1</v>
      </c>
      <c r="I5631" s="105"/>
      <c r="K5631" s="140" t="str">
        <f t="shared" si="264"/>
        <v>社政業務-社會福利-人民團體-獎補助費-對國內團體之捐助</v>
      </c>
      <c r="L5631" s="140" t="str">
        <f t="shared" si="265"/>
        <v>臺中市社會福利類志願服務小隊(含祥和小隊)志工保險補助</v>
      </c>
      <c r="M5631" s="40" t="str">
        <f t="shared" si="266"/>
        <v>臺中市嘉葉國際同濟會</v>
      </c>
    </row>
    <row r="5632" spans="1:13" ht="56.25">
      <c r="A5632" s="102" t="s">
        <v>4362</v>
      </c>
      <c r="B5632" s="102" t="s">
        <v>4480</v>
      </c>
      <c r="C5632" s="102" t="s">
        <v>4481</v>
      </c>
      <c r="D5632" s="102" t="s">
        <v>2795</v>
      </c>
      <c r="E5632" s="103">
        <v>20</v>
      </c>
      <c r="F5632" s="104" t="s">
        <v>44</v>
      </c>
      <c r="G5632" s="106"/>
      <c r="H5632" s="76" t="s">
        <v>1</v>
      </c>
      <c r="I5632" s="105"/>
      <c r="K5632" s="140" t="str">
        <f t="shared" si="264"/>
        <v>社政業務-社會福利-人民團體-獎補助費-對國內團體之捐助</v>
      </c>
      <c r="L5632" s="140" t="str">
        <f t="shared" si="265"/>
        <v>高空吊掛作業，並如何防止墜落，避免工安意外活動</v>
      </c>
      <c r="M5632" s="40" t="str">
        <f t="shared" si="266"/>
        <v>臺中市直轄市電器商業同業公會</v>
      </c>
    </row>
    <row r="5633" spans="1:13" ht="56.25">
      <c r="A5633" s="102" t="s">
        <v>4362</v>
      </c>
      <c r="B5633" s="102" t="s">
        <v>4482</v>
      </c>
      <c r="C5633" s="102" t="s">
        <v>4483</v>
      </c>
      <c r="D5633" s="102" t="s">
        <v>2795</v>
      </c>
      <c r="E5633" s="103">
        <v>5</v>
      </c>
      <c r="F5633" s="104" t="s">
        <v>44</v>
      </c>
      <c r="G5633" s="106"/>
      <c r="H5633" s="76" t="s">
        <v>1</v>
      </c>
      <c r="I5633" s="105"/>
      <c r="K5633" s="140" t="str">
        <f t="shared" si="264"/>
        <v>社政業務-社會福利-人民團體-獎補助費-對國內團體之捐助</v>
      </c>
      <c r="L5633" s="140" t="str">
        <f t="shared" si="265"/>
        <v>幸福指南VIP</v>
      </c>
      <c r="M5633" s="40" t="str">
        <f t="shared" si="266"/>
        <v>台中市圓覺命理禪修學會余佳蓉</v>
      </c>
    </row>
    <row r="5634" spans="1:13" ht="93.75">
      <c r="A5634" s="102" t="s">
        <v>4362</v>
      </c>
      <c r="B5634" s="102" t="s">
        <v>4484</v>
      </c>
      <c r="C5634" s="102" t="s">
        <v>902</v>
      </c>
      <c r="D5634" s="102" t="s">
        <v>2795</v>
      </c>
      <c r="E5634" s="103">
        <v>20</v>
      </c>
      <c r="F5634" s="104" t="s">
        <v>44</v>
      </c>
      <c r="G5634" s="106"/>
      <c r="H5634" s="76" t="s">
        <v>1</v>
      </c>
      <c r="I5634" s="105"/>
      <c r="K5634" s="140" t="str">
        <f t="shared" si="264"/>
        <v>社政業務-社會福利-人民團體-獎補助費-對國內團體之捐助</v>
      </c>
      <c r="L5634" s="140" t="str">
        <f t="shared" si="265"/>
        <v>113年度尊親敬老健康促進暨社會福利宣導活動-尊親重道、崇孝敬老祝福關懷</v>
      </c>
      <c r="M5634" s="40" t="str">
        <f t="shared" si="266"/>
        <v>臺中市北溝文化協進會連倉富</v>
      </c>
    </row>
    <row r="5635" spans="1:13" ht="75">
      <c r="A5635" s="102" t="s">
        <v>4362</v>
      </c>
      <c r="B5635" s="102" t="s">
        <v>4471</v>
      </c>
      <c r="C5635" s="102" t="s">
        <v>3046</v>
      </c>
      <c r="D5635" s="102" t="s">
        <v>2795</v>
      </c>
      <c r="E5635" s="103">
        <v>6</v>
      </c>
      <c r="F5635" s="104" t="s">
        <v>44</v>
      </c>
      <c r="G5635" s="106"/>
      <c r="H5635" s="76" t="s">
        <v>1</v>
      </c>
      <c r="I5635" s="105"/>
      <c r="K5635" s="140" t="str">
        <f t="shared" si="264"/>
        <v>社政業務-社會福利-人民團體-獎補助費-對國內團體之捐助</v>
      </c>
      <c r="L5635" s="140" t="str">
        <f t="shared" si="265"/>
        <v>臺中市社會福利類志願服務小隊(含祥和小隊)志工保險補助</v>
      </c>
      <c r="M5635" s="40" t="str">
        <f t="shared" si="266"/>
        <v>台中市西屯區福瑞社區發展協會</v>
      </c>
    </row>
    <row r="5636" spans="1:13" ht="75">
      <c r="A5636" s="102" t="s">
        <v>4362</v>
      </c>
      <c r="B5636" s="102" t="s">
        <v>4471</v>
      </c>
      <c r="C5636" s="102" t="s">
        <v>4485</v>
      </c>
      <c r="D5636" s="102" t="s">
        <v>2795</v>
      </c>
      <c r="E5636" s="103">
        <v>3</v>
      </c>
      <c r="F5636" s="104" t="s">
        <v>44</v>
      </c>
      <c r="G5636" s="106"/>
      <c r="H5636" s="76" t="s">
        <v>1</v>
      </c>
      <c r="I5636" s="105"/>
      <c r="K5636" s="140" t="str">
        <f t="shared" ref="K5636:K5699" si="267">A5636</f>
        <v>社政業務-社會福利-人民團體-獎補助費-對國內團體之捐助</v>
      </c>
      <c r="L5636" s="140" t="str">
        <f t="shared" ref="L5636:L5699" si="268">B5636</f>
        <v>臺中市社會福利類志願服務小隊(含祥和小隊)志工保險補助</v>
      </c>
      <c r="M5636" s="40" t="str">
        <f t="shared" ref="M5636:M5699" si="269">C5636</f>
        <v>社團法人台灣愛之光公益協會</v>
      </c>
    </row>
    <row r="5637" spans="1:13" ht="75">
      <c r="A5637" s="102" t="s">
        <v>4362</v>
      </c>
      <c r="B5637" s="102" t="s">
        <v>4471</v>
      </c>
      <c r="C5637" s="102" t="s">
        <v>3688</v>
      </c>
      <c r="D5637" s="102" t="s">
        <v>2795</v>
      </c>
      <c r="E5637" s="103">
        <v>24</v>
      </c>
      <c r="F5637" s="104" t="s">
        <v>44</v>
      </c>
      <c r="G5637" s="106"/>
      <c r="H5637" s="76" t="s">
        <v>1</v>
      </c>
      <c r="I5637" s="105"/>
      <c r="K5637" s="140" t="str">
        <f t="shared" si="267"/>
        <v>社政業務-社會福利-人民團體-獎補助費-對國內團體之捐助</v>
      </c>
      <c r="L5637" s="140" t="str">
        <f t="shared" si="268"/>
        <v>臺中市社會福利類志願服務小隊(含祥和小隊)志工保險補助</v>
      </c>
      <c r="M5637" s="40" t="str">
        <f t="shared" si="269"/>
        <v>社團法人臺中市紅十字會</v>
      </c>
    </row>
    <row r="5638" spans="1:13" ht="56.25">
      <c r="A5638" s="102" t="s">
        <v>4362</v>
      </c>
      <c r="B5638" s="102" t="s">
        <v>4486</v>
      </c>
      <c r="C5638" s="102" t="s">
        <v>4487</v>
      </c>
      <c r="D5638" s="102" t="s">
        <v>2795</v>
      </c>
      <c r="E5638" s="103">
        <v>15</v>
      </c>
      <c r="F5638" s="104" t="s">
        <v>44</v>
      </c>
      <c r="G5638" s="106"/>
      <c r="H5638" s="76" t="s">
        <v>1</v>
      </c>
      <c r="I5638" s="105"/>
      <c r="K5638" s="140" t="str">
        <f t="shared" si="267"/>
        <v>社政業務-社會福利-人民團體-獎補助費-對國內團體之捐助</v>
      </c>
      <c r="L5638" s="140" t="str">
        <f t="shared" si="268"/>
        <v>2024年臺中市鐵馬papago巡禮活動</v>
      </c>
      <c r="M5638" s="40" t="str">
        <f t="shared" si="269"/>
        <v>臺中市自行車協會</v>
      </c>
    </row>
    <row r="5639" spans="1:13" ht="56.25">
      <c r="A5639" s="102" t="s">
        <v>4362</v>
      </c>
      <c r="B5639" s="102" t="s">
        <v>4488</v>
      </c>
      <c r="C5639" s="102" t="s">
        <v>1875</v>
      </c>
      <c r="D5639" s="102" t="s">
        <v>2795</v>
      </c>
      <c r="E5639" s="103">
        <v>20</v>
      </c>
      <c r="F5639" s="104" t="s">
        <v>44</v>
      </c>
      <c r="G5639" s="106"/>
      <c r="H5639" s="76" t="s">
        <v>1</v>
      </c>
      <c r="I5639" s="105"/>
      <c r="K5639" s="140" t="str">
        <f t="shared" si="267"/>
        <v>社政業務-社會福利-人民團體-獎補助費-對國內團體之捐助</v>
      </c>
      <c r="L5639" s="140" t="str">
        <f t="shared" si="268"/>
        <v>「113年鼓勵銀髮族迎接陽光活力健走逍遙遊」活動</v>
      </c>
      <c r="M5639" s="40" t="str">
        <f t="shared" si="269"/>
        <v>臺中市南屯區體育會</v>
      </c>
    </row>
    <row r="5640" spans="1:13" ht="56.25">
      <c r="A5640" s="102" t="s">
        <v>4362</v>
      </c>
      <c r="B5640" s="102" t="s">
        <v>4489</v>
      </c>
      <c r="C5640" s="102" t="s">
        <v>1895</v>
      </c>
      <c r="D5640" s="102" t="s">
        <v>2795</v>
      </c>
      <c r="E5640" s="103">
        <v>15</v>
      </c>
      <c r="F5640" s="104" t="s">
        <v>44</v>
      </c>
      <c r="G5640" s="106"/>
      <c r="H5640" s="76" t="s">
        <v>1</v>
      </c>
      <c r="I5640" s="105"/>
      <c r="K5640" s="140" t="str">
        <f t="shared" si="267"/>
        <v>社政業務-社會福利-人民團體-獎補助費-對國內團體之捐助</v>
      </c>
      <c r="L5640" s="140" t="str">
        <f t="shared" si="268"/>
        <v>「113年臺中市西屯區體育會休閒健行活力日」活動</v>
      </c>
      <c r="M5640" s="40" t="str">
        <f t="shared" si="269"/>
        <v>臺中市西屯區體育會</v>
      </c>
    </row>
    <row r="5641" spans="1:13" ht="56.25">
      <c r="A5641" s="102" t="s">
        <v>4362</v>
      </c>
      <c r="B5641" s="102" t="s">
        <v>4490</v>
      </c>
      <c r="C5641" s="102" t="s">
        <v>4491</v>
      </c>
      <c r="D5641" s="102" t="s">
        <v>2795</v>
      </c>
      <c r="E5641" s="103">
        <v>10</v>
      </c>
      <c r="F5641" s="104" t="s">
        <v>44</v>
      </c>
      <c r="G5641" s="106"/>
      <c r="H5641" s="76" t="s">
        <v>1</v>
      </c>
      <c r="I5641" s="105"/>
      <c r="K5641" s="140" t="str">
        <f t="shared" si="267"/>
        <v>社政業務-社會福利-人民團體-獎補助費-對國內團體之捐助</v>
      </c>
      <c r="L5641" s="140" t="str">
        <f t="shared" si="268"/>
        <v>幫助弱勢特產美食公益活動</v>
      </c>
      <c r="M5641" s="40" t="str">
        <f t="shared" si="269"/>
        <v>台中市日南城隍會</v>
      </c>
    </row>
    <row r="5642" spans="1:13" ht="56.25">
      <c r="A5642" s="102" t="s">
        <v>4362</v>
      </c>
      <c r="B5642" s="102" t="s">
        <v>4492</v>
      </c>
      <c r="C5642" s="102" t="s">
        <v>4493</v>
      </c>
      <c r="D5642" s="102" t="s">
        <v>2795</v>
      </c>
      <c r="E5642" s="103">
        <v>10</v>
      </c>
      <c r="F5642" s="104" t="s">
        <v>44</v>
      </c>
      <c r="G5642" s="106"/>
      <c r="H5642" s="76" t="s">
        <v>1</v>
      </c>
      <c r="I5642" s="105"/>
      <c r="K5642" s="140" t="str">
        <f t="shared" si="267"/>
        <v>社政業務-社會福利-人民團體-獎補助費-對國內團體之捐助</v>
      </c>
      <c r="L5642" s="140" t="str">
        <f t="shared" si="268"/>
        <v>送愛到希望家園~關懷弱勢社服活動</v>
      </c>
      <c r="M5642" s="40" t="str">
        <f t="shared" si="269"/>
        <v>臺中市同樂國際同濟會</v>
      </c>
    </row>
    <row r="5643" spans="1:13" ht="56.25">
      <c r="A5643" s="102" t="s">
        <v>4362</v>
      </c>
      <c r="B5643" s="102" t="s">
        <v>4494</v>
      </c>
      <c r="C5643" s="102" t="s">
        <v>4495</v>
      </c>
      <c r="D5643" s="102" t="s">
        <v>2795</v>
      </c>
      <c r="E5643" s="103">
        <v>30</v>
      </c>
      <c r="F5643" s="104" t="s">
        <v>44</v>
      </c>
      <c r="G5643" s="106"/>
      <c r="H5643" s="76" t="s">
        <v>1</v>
      </c>
      <c r="I5643" s="105"/>
      <c r="K5643" s="140" t="str">
        <f t="shared" si="267"/>
        <v>社政業務-社會福利-人民團體-獎補助費-對國內團體之捐助</v>
      </c>
      <c r="L5643" s="140" t="str">
        <f t="shared" si="268"/>
        <v>新心人類X好漾市集X中區搖滾音樂節</v>
      </c>
      <c r="M5643" s="40" t="str">
        <f t="shared" si="269"/>
        <v>臺中市文心國際青年商會</v>
      </c>
    </row>
    <row r="5644" spans="1:13" ht="56.25">
      <c r="A5644" s="102" t="s">
        <v>4362</v>
      </c>
      <c r="B5644" s="102" t="s">
        <v>4496</v>
      </c>
      <c r="C5644" s="102" t="s">
        <v>906</v>
      </c>
      <c r="D5644" s="102" t="s">
        <v>2795</v>
      </c>
      <c r="E5644" s="103">
        <v>15</v>
      </c>
      <c r="F5644" s="104" t="s">
        <v>44</v>
      </c>
      <c r="G5644" s="106"/>
      <c r="H5644" s="76" t="s">
        <v>1</v>
      </c>
      <c r="I5644" s="105"/>
      <c r="K5644" s="140" t="str">
        <f t="shared" si="267"/>
        <v>社政業務-社會福利-人民團體-獎補助費-對國內團體之捐助</v>
      </c>
      <c r="L5644" s="140" t="str">
        <f t="shared" si="268"/>
        <v>霧峰重陽敬老健康促進暨社會福利宣導活動</v>
      </c>
      <c r="M5644" s="40" t="str">
        <f t="shared" si="269"/>
        <v>臺中市吉峰福德神明協會陳清金</v>
      </c>
    </row>
    <row r="5645" spans="1:13" ht="56.25">
      <c r="A5645" s="102" t="s">
        <v>4362</v>
      </c>
      <c r="B5645" s="102" t="s">
        <v>4446</v>
      </c>
      <c r="C5645" s="102" t="s">
        <v>4447</v>
      </c>
      <c r="D5645" s="102" t="s">
        <v>2795</v>
      </c>
      <c r="E5645" s="103">
        <v>40</v>
      </c>
      <c r="F5645" s="104" t="s">
        <v>44</v>
      </c>
      <c r="G5645" s="106"/>
      <c r="H5645" s="76" t="s">
        <v>1</v>
      </c>
      <c r="I5645" s="105"/>
      <c r="K5645" s="140" t="str">
        <f t="shared" si="267"/>
        <v>社政業務-社會福利-人民團體-獎補助費-對國內團體之捐助</v>
      </c>
      <c r="L5645" s="140" t="str">
        <f t="shared" si="268"/>
        <v>志願服務基礎訓練及志願服務社福類特殊訓練</v>
      </c>
      <c r="M5645" s="40" t="str">
        <f t="shared" si="269"/>
        <v>台中市德明慈善會</v>
      </c>
    </row>
    <row r="5646" spans="1:13" ht="56.25">
      <c r="A5646" s="102" t="s">
        <v>4362</v>
      </c>
      <c r="B5646" s="102" t="s">
        <v>4384</v>
      </c>
      <c r="C5646" s="102" t="s">
        <v>4146</v>
      </c>
      <c r="D5646" s="102" t="s">
        <v>2795</v>
      </c>
      <c r="E5646" s="103">
        <v>50</v>
      </c>
      <c r="F5646" s="104" t="s">
        <v>44</v>
      </c>
      <c r="G5646" s="106"/>
      <c r="H5646" s="76" t="s">
        <v>1</v>
      </c>
      <c r="I5646" s="105"/>
      <c r="K5646" s="140" t="str">
        <f t="shared" si="267"/>
        <v>社政業務-社會福利-人民團體-獎補助費-對國內團體之捐助</v>
      </c>
      <c r="L5646" s="140" t="str">
        <f t="shared" si="268"/>
        <v>志願服務基礎暨社福類特殊訓練</v>
      </c>
      <c r="M5646" s="40" t="str">
        <f t="shared" si="269"/>
        <v>財團法人一貫道崇正基金會</v>
      </c>
    </row>
    <row r="5647" spans="1:13" ht="56.25">
      <c r="A5647" s="102" t="s">
        <v>4362</v>
      </c>
      <c r="B5647" s="102" t="s">
        <v>4497</v>
      </c>
      <c r="C5647" s="102" t="s">
        <v>1982</v>
      </c>
      <c r="D5647" s="102" t="s">
        <v>2795</v>
      </c>
      <c r="E5647" s="103">
        <v>15</v>
      </c>
      <c r="F5647" s="104" t="s">
        <v>44</v>
      </c>
      <c r="G5647" s="106"/>
      <c r="H5647" s="76" t="s">
        <v>1</v>
      </c>
      <c r="I5647" s="105"/>
      <c r="K5647" s="140" t="str">
        <f t="shared" si="267"/>
        <v>社政業務-社會福利-人民團體-獎補助費-對國內團體之捐助</v>
      </c>
      <c r="L5647" s="140" t="str">
        <f t="shared" si="268"/>
        <v>113年度大雅區社區排舞成果會暨社會福利活動</v>
      </c>
      <c r="M5647" s="40" t="str">
        <f t="shared" si="269"/>
        <v>臺中市大雅區大都會排舞協會</v>
      </c>
    </row>
    <row r="5648" spans="1:13" ht="56.25">
      <c r="A5648" s="102" t="s">
        <v>4362</v>
      </c>
      <c r="B5648" s="102" t="s">
        <v>4498</v>
      </c>
      <c r="C5648" s="102" t="s">
        <v>4499</v>
      </c>
      <c r="D5648" s="102" t="s">
        <v>2795</v>
      </c>
      <c r="E5648" s="103">
        <v>14</v>
      </c>
      <c r="F5648" s="104" t="s">
        <v>44</v>
      </c>
      <c r="G5648" s="106"/>
      <c r="H5648" s="76" t="s">
        <v>1</v>
      </c>
      <c r="I5648" s="105"/>
      <c r="K5648" s="140" t="str">
        <f t="shared" si="267"/>
        <v>社政業務-社會福利-人民團體-獎補助費-對國內團體之捐助</v>
      </c>
      <c r="L5648" s="140" t="str">
        <f t="shared" si="268"/>
        <v>「113年度恭祝水官大帝聖誕捐米發糧濟貧」活動</v>
      </c>
      <c r="M5648" s="40" t="str">
        <f t="shared" si="269"/>
        <v>臺中市三官慈善功德會</v>
      </c>
    </row>
    <row r="5649" spans="1:13" ht="56.25">
      <c r="A5649" s="102" t="s">
        <v>4362</v>
      </c>
      <c r="B5649" s="102" t="s">
        <v>4500</v>
      </c>
      <c r="C5649" s="102" t="s">
        <v>4501</v>
      </c>
      <c r="D5649" s="102" t="s">
        <v>2795</v>
      </c>
      <c r="E5649" s="103">
        <v>20</v>
      </c>
      <c r="F5649" s="104" t="s">
        <v>44</v>
      </c>
      <c r="G5649" s="106"/>
      <c r="H5649" s="76" t="s">
        <v>1</v>
      </c>
      <c r="I5649" s="105"/>
      <c r="K5649" s="140" t="str">
        <f t="shared" si="267"/>
        <v>社政業務-社會福利-人民團體-獎補助費-對國內團體之捐助</v>
      </c>
      <c r="L5649" s="140" t="str">
        <f t="shared" si="268"/>
        <v>「113年度第3次捐血公益」活動</v>
      </c>
      <c r="M5649" s="40" t="str">
        <f t="shared" si="269"/>
        <v>臺中市大里區後備憲兵荷松協會</v>
      </c>
    </row>
    <row r="5650" spans="1:13" ht="75">
      <c r="A5650" s="102" t="s">
        <v>4362</v>
      </c>
      <c r="B5650" s="102" t="s">
        <v>4471</v>
      </c>
      <c r="C5650" s="102" t="s">
        <v>4502</v>
      </c>
      <c r="D5650" s="102" t="s">
        <v>2795</v>
      </c>
      <c r="E5650" s="103">
        <v>5</v>
      </c>
      <c r="F5650" s="104" t="s">
        <v>44</v>
      </c>
      <c r="G5650" s="106"/>
      <c r="H5650" s="76" t="s">
        <v>1</v>
      </c>
      <c r="I5650" s="105"/>
      <c r="K5650" s="140" t="str">
        <f t="shared" si="267"/>
        <v>社政業務-社會福利-人民團體-獎補助費-對國內團體之捐助</v>
      </c>
      <c r="L5650" s="140" t="str">
        <f t="shared" si="268"/>
        <v>臺中市社會福利類志願服務小隊(含祥和小隊)志工保險補助</v>
      </c>
      <c r="M5650" s="40" t="str">
        <f t="shared" si="269"/>
        <v>臺中市烏日區東園社區發展協會楊政勳</v>
      </c>
    </row>
    <row r="5651" spans="1:13" ht="75">
      <c r="A5651" s="102" t="s">
        <v>4362</v>
      </c>
      <c r="B5651" s="102" t="s">
        <v>4471</v>
      </c>
      <c r="C5651" s="102" t="s">
        <v>3053</v>
      </c>
      <c r="D5651" s="102" t="s">
        <v>2795</v>
      </c>
      <c r="E5651" s="103">
        <v>7</v>
      </c>
      <c r="F5651" s="104" t="s">
        <v>44</v>
      </c>
      <c r="G5651" s="106"/>
      <c r="H5651" s="76" t="s">
        <v>1</v>
      </c>
      <c r="I5651" s="105"/>
      <c r="K5651" s="140" t="str">
        <f t="shared" si="267"/>
        <v>社政業務-社會福利-人民團體-獎補助費-對國內團體之捐助</v>
      </c>
      <c r="L5651" s="140" t="str">
        <f t="shared" si="268"/>
        <v>臺中市社會福利類志願服務小隊(含祥和小隊)志工保險補助</v>
      </c>
      <c r="M5651" s="40" t="str">
        <f t="shared" si="269"/>
        <v>臺中市南區西川社區發展協會</v>
      </c>
    </row>
    <row r="5652" spans="1:13" ht="56.25">
      <c r="A5652" s="102" t="s">
        <v>4362</v>
      </c>
      <c r="B5652" s="102" t="s">
        <v>4503</v>
      </c>
      <c r="C5652" s="102" t="s">
        <v>4504</v>
      </c>
      <c r="D5652" s="102" t="s">
        <v>2795</v>
      </c>
      <c r="E5652" s="103">
        <v>15</v>
      </c>
      <c r="F5652" s="104" t="s">
        <v>44</v>
      </c>
      <c r="G5652" s="106"/>
      <c r="H5652" s="76" t="s">
        <v>1</v>
      </c>
      <c r="I5652" s="105"/>
      <c r="K5652" s="140" t="str">
        <f t="shared" si="267"/>
        <v>社政業務-社會福利-人民團體-獎補助費-對國內團體之捐助</v>
      </c>
      <c r="L5652" s="140" t="str">
        <f t="shared" si="268"/>
        <v>「社區愛心關懷推拿及義剪」活動</v>
      </c>
      <c r="M5652" s="40" t="str">
        <f t="shared" si="269"/>
        <v>社團法人臺中市集誠文教慈善會</v>
      </c>
    </row>
    <row r="5653" spans="1:13" ht="56.25">
      <c r="A5653" s="102" t="s">
        <v>4362</v>
      </c>
      <c r="B5653" s="102" t="s">
        <v>4505</v>
      </c>
      <c r="C5653" s="102" t="s">
        <v>4506</v>
      </c>
      <c r="D5653" s="102" t="s">
        <v>2795</v>
      </c>
      <c r="E5653" s="103">
        <v>20</v>
      </c>
      <c r="F5653" s="104" t="s">
        <v>44</v>
      </c>
      <c r="G5653" s="106"/>
      <c r="H5653" s="76" t="s">
        <v>1</v>
      </c>
      <c r="I5653" s="105"/>
      <c r="K5653" s="140" t="str">
        <f t="shared" si="267"/>
        <v>社政業務-社會福利-人民團體-獎補助費-對國內團體之捐助</v>
      </c>
      <c r="L5653" s="140" t="str">
        <f t="shared" si="268"/>
        <v>2024臺中市家長會長總會籃球三對三聯誼賽</v>
      </c>
      <c r="M5653" s="40" t="str">
        <f t="shared" si="269"/>
        <v>臺中市家長會長總會魏景盈</v>
      </c>
    </row>
    <row r="5654" spans="1:13" ht="112.5">
      <c r="A5654" s="102" t="s">
        <v>4362</v>
      </c>
      <c r="B5654" s="102" t="s">
        <v>4507</v>
      </c>
      <c r="C5654" s="102" t="s">
        <v>4508</v>
      </c>
      <c r="D5654" s="102" t="s">
        <v>2795</v>
      </c>
      <c r="E5654" s="103">
        <v>15</v>
      </c>
      <c r="F5654" s="104" t="s">
        <v>44</v>
      </c>
      <c r="G5654" s="106"/>
      <c r="H5654" s="76" t="s">
        <v>1</v>
      </c>
      <c r="I5654" s="105"/>
      <c r="K5654" s="140" t="str">
        <f t="shared" si="267"/>
        <v>社政業務-社會福利-人民團體-獎補助費-對國內團體之捐助</v>
      </c>
      <c r="L5654" s="140" t="str">
        <f t="shared" si="268"/>
        <v>珍護水資源教育宣導暨關懷弱勢、心靈重建、撒播愛心種子、宣導節約用電、資源回收、生態保護及寒冬送暖</v>
      </c>
      <c r="M5654" s="40" t="str">
        <f t="shared" si="269"/>
        <v>臺中市山城慈善會</v>
      </c>
    </row>
    <row r="5655" spans="1:13" ht="56.25">
      <c r="A5655" s="102" t="s">
        <v>4362</v>
      </c>
      <c r="B5655" s="102" t="s">
        <v>4509</v>
      </c>
      <c r="C5655" s="102" t="s">
        <v>530</v>
      </c>
      <c r="D5655" s="102" t="s">
        <v>2795</v>
      </c>
      <c r="E5655" s="103">
        <v>11</v>
      </c>
      <c r="F5655" s="104" t="s">
        <v>44</v>
      </c>
      <c r="G5655" s="106"/>
      <c r="H5655" s="76" t="s">
        <v>1</v>
      </c>
      <c r="I5655" s="105"/>
      <c r="K5655" s="140" t="str">
        <f t="shared" si="267"/>
        <v>社政業務-社會福利-人民團體-獎補助費-對國內團體之捐助</v>
      </c>
      <c r="L5655" s="140" t="str">
        <f t="shared" si="268"/>
        <v>臺中市東山長青關懷協會健康講座暨港務業務宣導</v>
      </c>
      <c r="M5655" s="40" t="str">
        <f t="shared" si="269"/>
        <v>臺中市東山長青關懷協會</v>
      </c>
    </row>
    <row r="5656" spans="1:13" ht="56.25">
      <c r="A5656" s="102" t="s">
        <v>4362</v>
      </c>
      <c r="B5656" s="102" t="s">
        <v>4510</v>
      </c>
      <c r="C5656" s="102" t="s">
        <v>4511</v>
      </c>
      <c r="D5656" s="102" t="s">
        <v>2795</v>
      </c>
      <c r="E5656" s="103">
        <v>15</v>
      </c>
      <c r="F5656" s="104" t="s">
        <v>44</v>
      </c>
      <c r="G5656" s="106"/>
      <c r="H5656" s="76" t="s">
        <v>1</v>
      </c>
      <c r="I5656" s="105"/>
      <c r="K5656" s="140" t="str">
        <f t="shared" si="267"/>
        <v>社政業務-社會福利-人民團體-獎補助費-對國內團體之捐助</v>
      </c>
      <c r="L5656" s="140" t="str">
        <f t="shared" si="268"/>
        <v>家庭趣味遊</v>
      </c>
      <c r="M5656" s="40" t="str">
        <f t="shared" si="269"/>
        <v>臺灣族群特色產業發展協會</v>
      </c>
    </row>
    <row r="5657" spans="1:13" ht="56.25">
      <c r="A5657" s="102" t="s">
        <v>4362</v>
      </c>
      <c r="B5657" s="102" t="s">
        <v>4512</v>
      </c>
      <c r="C5657" s="102" t="s">
        <v>4513</v>
      </c>
      <c r="D5657" s="102" t="s">
        <v>2795</v>
      </c>
      <c r="E5657" s="65">
        <v>9</v>
      </c>
      <c r="F5657" s="104" t="s">
        <v>44</v>
      </c>
      <c r="G5657" s="106"/>
      <c r="H5657" s="76" t="s">
        <v>1</v>
      </c>
      <c r="I5657" s="105"/>
      <c r="K5657" s="140" t="str">
        <f t="shared" si="267"/>
        <v>社政業務-社會福利-人民團體-獎補助費-對國內團體之捐助</v>
      </c>
      <c r="L5657" s="140" t="str">
        <f t="shared" si="268"/>
        <v>穩糖健步走控糖研習</v>
      </c>
      <c r="M5657" s="40" t="str">
        <f t="shared" si="269"/>
        <v>台中市糖尿病關懷協會楊厚基</v>
      </c>
    </row>
    <row r="5658" spans="1:13" ht="56.25">
      <c r="A5658" s="102" t="s">
        <v>4362</v>
      </c>
      <c r="B5658" s="102" t="s">
        <v>4514</v>
      </c>
      <c r="C5658" s="102" t="s">
        <v>3466</v>
      </c>
      <c r="D5658" s="102" t="s">
        <v>2795</v>
      </c>
      <c r="E5658" s="103">
        <v>10</v>
      </c>
      <c r="F5658" s="104" t="s">
        <v>44</v>
      </c>
      <c r="G5658" s="106"/>
      <c r="H5658" s="76" t="s">
        <v>1</v>
      </c>
      <c r="I5658" s="105"/>
      <c r="K5658" s="140" t="str">
        <f t="shared" si="267"/>
        <v>社政業務-社會福利-人民團體-獎補助費-對國內團體之捐助</v>
      </c>
      <c r="L5658" s="140" t="str">
        <f t="shared" si="268"/>
        <v>全民熱血捐愛心活動暨節約能源用電宣導</v>
      </c>
      <c r="M5658" s="40" t="str">
        <f t="shared" si="269"/>
        <v>臺中市南勢里愛心協會</v>
      </c>
    </row>
    <row r="5659" spans="1:13" ht="56.25">
      <c r="A5659" s="102" t="s">
        <v>4362</v>
      </c>
      <c r="B5659" s="102" t="s">
        <v>4515</v>
      </c>
      <c r="C5659" s="102" t="s">
        <v>3531</v>
      </c>
      <c r="D5659" s="102" t="s">
        <v>2795</v>
      </c>
      <c r="E5659" s="65">
        <v>11</v>
      </c>
      <c r="F5659" s="104" t="s">
        <v>44</v>
      </c>
      <c r="G5659" s="106"/>
      <c r="H5659" s="76" t="s">
        <v>1</v>
      </c>
      <c r="I5659" s="105"/>
      <c r="K5659" s="140" t="str">
        <f t="shared" si="267"/>
        <v>社政業務-社會福利-人民團體-獎補助費-對國內團體之捐助</v>
      </c>
      <c r="L5659" s="140" t="str">
        <f t="shared" si="268"/>
        <v>擁抱大自然~壞情緒OUT-身心健康促進</v>
      </c>
      <c r="M5659" s="40" t="str">
        <f t="shared" si="269"/>
        <v>台中市艾馨婦女協進會</v>
      </c>
    </row>
    <row r="5660" spans="1:13" ht="56.25">
      <c r="A5660" s="102" t="s">
        <v>4362</v>
      </c>
      <c r="B5660" s="102" t="s">
        <v>4516</v>
      </c>
      <c r="C5660" s="102" t="s">
        <v>4517</v>
      </c>
      <c r="D5660" s="102" t="s">
        <v>2795</v>
      </c>
      <c r="E5660" s="103">
        <v>18</v>
      </c>
      <c r="F5660" s="104" t="s">
        <v>44</v>
      </c>
      <c r="G5660" s="106"/>
      <c r="H5660" s="76" t="s">
        <v>1</v>
      </c>
      <c r="I5660" s="105"/>
      <c r="K5660" s="140" t="str">
        <f t="shared" si="267"/>
        <v>社政業務-社會福利-人民團體-獎補助費-對國內團體之捐助</v>
      </c>
      <c r="L5660" s="140" t="str">
        <f t="shared" si="268"/>
        <v>沙鹿中正傳愛大德學子倚靠情</v>
      </c>
      <c r="M5660" s="40" t="str">
        <f t="shared" si="269"/>
        <v>國際獅子會300-C2區臺中縣沙鹿中正獅子會江文正</v>
      </c>
    </row>
    <row r="5661" spans="1:13" ht="75">
      <c r="A5661" s="102" t="s">
        <v>4362</v>
      </c>
      <c r="B5661" s="102" t="s">
        <v>4518</v>
      </c>
      <c r="C5661" s="102" t="s">
        <v>4109</v>
      </c>
      <c r="D5661" s="102" t="s">
        <v>2795</v>
      </c>
      <c r="E5661" s="103">
        <v>20</v>
      </c>
      <c r="F5661" s="104" t="s">
        <v>44</v>
      </c>
      <c r="G5661" s="106"/>
      <c r="H5661" s="76" t="s">
        <v>1</v>
      </c>
      <c r="I5661" s="105"/>
      <c r="K5661" s="140" t="str">
        <f t="shared" si="267"/>
        <v>社政業務-社會福利-人民團體-獎補助費-對國內團體之捐助</v>
      </c>
      <c r="L5661" s="140" t="str">
        <f t="shared" si="268"/>
        <v>埔子社區113年度節能減碳環保愛地球暨敬老親子健行活動</v>
      </c>
      <c r="M5661" s="40" t="str">
        <f t="shared" si="269"/>
        <v>臺中市沙鹿區埔子社區發展協會</v>
      </c>
    </row>
    <row r="5662" spans="1:13" ht="56.25">
      <c r="A5662" s="102" t="s">
        <v>4362</v>
      </c>
      <c r="B5662" s="102" t="s">
        <v>4519</v>
      </c>
      <c r="C5662" s="102" t="s">
        <v>4520</v>
      </c>
      <c r="D5662" s="102" t="s">
        <v>2795</v>
      </c>
      <c r="E5662" s="103">
        <v>18</v>
      </c>
      <c r="F5662" s="104" t="s">
        <v>44</v>
      </c>
      <c r="G5662" s="106"/>
      <c r="H5662" s="76" t="s">
        <v>1</v>
      </c>
      <c r="I5662" s="105"/>
      <c r="K5662" s="140" t="str">
        <f t="shared" si="267"/>
        <v>社政業務-社會福利-人民團體-獎補助費-對國內團體之捐助</v>
      </c>
      <c r="L5662" s="140" t="str">
        <f t="shared" si="268"/>
        <v>轉動生命自信前行第14屆身障自行車環台活動</v>
      </c>
      <c r="M5662" s="40" t="str">
        <f t="shared" si="269"/>
        <v>臺中市欣欣獅子會</v>
      </c>
    </row>
    <row r="5663" spans="1:13" ht="75">
      <c r="A5663" s="102" t="s">
        <v>4362</v>
      </c>
      <c r="B5663" s="102" t="s">
        <v>852</v>
      </c>
      <c r="C5663" s="102" t="s">
        <v>1563</v>
      </c>
      <c r="D5663" s="102" t="s">
        <v>2795</v>
      </c>
      <c r="E5663" s="103">
        <v>20</v>
      </c>
      <c r="F5663" s="104" t="s">
        <v>44</v>
      </c>
      <c r="G5663" s="106"/>
      <c r="H5663" s="76" t="s">
        <v>1</v>
      </c>
      <c r="I5663" s="105"/>
      <c r="K5663" s="140" t="str">
        <f t="shared" si="267"/>
        <v>社政業務-社會福利-人民團體-獎補助費-對國內團體之捐助</v>
      </c>
      <c r="L5663" s="140" t="str">
        <f t="shared" si="268"/>
        <v>台中青商成立六十五週年慶典暨第三十七屆亞太觀光振興研討會議</v>
      </c>
      <c r="M5663" s="40" t="str">
        <f t="shared" si="269"/>
        <v>台中市台中國際青年商會</v>
      </c>
    </row>
    <row r="5664" spans="1:13" ht="56.25">
      <c r="A5664" s="102" t="s">
        <v>4362</v>
      </c>
      <c r="B5664" s="102" t="s">
        <v>4521</v>
      </c>
      <c r="C5664" s="102" t="s">
        <v>4522</v>
      </c>
      <c r="D5664" s="102" t="s">
        <v>2795</v>
      </c>
      <c r="E5664" s="103">
        <v>18</v>
      </c>
      <c r="F5664" s="104" t="s">
        <v>44</v>
      </c>
      <c r="G5664" s="106"/>
      <c r="H5664" s="76" t="s">
        <v>1</v>
      </c>
      <c r="I5664" s="105"/>
      <c r="K5664" s="140" t="str">
        <f t="shared" si="267"/>
        <v>社政業務-社會福利-人民團體-獎補助費-對國內團體之捐助</v>
      </c>
      <c r="L5664" s="140" t="str">
        <f t="shared" si="268"/>
        <v>113年台中市全民體育運動舞蹈幸福滿滿成果展</v>
      </c>
      <c r="M5664" s="40" t="str">
        <f t="shared" si="269"/>
        <v>社團法人台中市全民體育運動舞蹈協會</v>
      </c>
    </row>
    <row r="5665" spans="1:13" ht="56.25">
      <c r="A5665" s="102" t="s">
        <v>4362</v>
      </c>
      <c r="B5665" s="102" t="s">
        <v>4523</v>
      </c>
      <c r="C5665" s="102" t="s">
        <v>4524</v>
      </c>
      <c r="D5665" s="102" t="s">
        <v>2795</v>
      </c>
      <c r="E5665" s="103">
        <v>20</v>
      </c>
      <c r="F5665" s="104" t="s">
        <v>44</v>
      </c>
      <c r="G5665" s="106"/>
      <c r="H5665" s="76" t="s">
        <v>1</v>
      </c>
      <c r="I5665" s="105"/>
      <c r="K5665" s="140" t="str">
        <f t="shared" si="267"/>
        <v>社政業務-社會福利-人民團體-獎補助費-對國內團體之捐助</v>
      </c>
      <c r="L5665" s="140" t="str">
        <f t="shared" si="268"/>
        <v>113年關懷婦女族舞在健康成果展</v>
      </c>
      <c r="M5665" s="40" t="str">
        <f t="shared" si="269"/>
        <v>臺中市土風舞蹈協會</v>
      </c>
    </row>
    <row r="5666" spans="1:13" ht="56.25">
      <c r="A5666" s="102" t="s">
        <v>4362</v>
      </c>
      <c r="B5666" s="102" t="s">
        <v>4525</v>
      </c>
      <c r="C5666" s="102" t="s">
        <v>4526</v>
      </c>
      <c r="D5666" s="102" t="s">
        <v>2795</v>
      </c>
      <c r="E5666" s="103">
        <v>18</v>
      </c>
      <c r="F5666" s="104" t="s">
        <v>44</v>
      </c>
      <c r="G5666" s="106"/>
      <c r="H5666" s="76" t="s">
        <v>1</v>
      </c>
      <c r="I5666" s="105"/>
      <c r="K5666" s="140" t="str">
        <f t="shared" si="267"/>
        <v>社政業務-社會福利-人民團體-獎補助費-對國內團體之捐助</v>
      </c>
      <c r="L5666" s="140" t="str">
        <f t="shared" si="268"/>
        <v>慶祝臺中市有氧體能運動氧天長笑觀摩會</v>
      </c>
      <c r="M5666" s="40" t="str">
        <f t="shared" si="269"/>
        <v>臺中市有氧體能運動協會</v>
      </c>
    </row>
    <row r="5667" spans="1:13" ht="56.25">
      <c r="A5667" s="102" t="s">
        <v>4362</v>
      </c>
      <c r="B5667" s="102" t="s">
        <v>4527</v>
      </c>
      <c r="C5667" s="102" t="s">
        <v>578</v>
      </c>
      <c r="D5667" s="102" t="s">
        <v>2795</v>
      </c>
      <c r="E5667" s="103">
        <v>18</v>
      </c>
      <c r="F5667" s="104" t="s">
        <v>44</v>
      </c>
      <c r="G5667" s="106"/>
      <c r="H5667" s="76" t="s">
        <v>1</v>
      </c>
      <c r="I5667" s="105"/>
      <c r="K5667" s="140" t="str">
        <f t="shared" si="267"/>
        <v>社政業務-社會福利-人民團體-獎補助費-對國內團體之捐助</v>
      </c>
      <c r="L5667" s="140" t="str">
        <f t="shared" si="268"/>
        <v>113年關懷銀髮族舞在健康成果展</v>
      </c>
      <c r="M5667" s="40" t="str">
        <f t="shared" si="269"/>
        <v>台中市西區體育會</v>
      </c>
    </row>
    <row r="5668" spans="1:13" ht="75">
      <c r="A5668" s="102" t="s">
        <v>4362</v>
      </c>
      <c r="B5668" s="102" t="s">
        <v>4528</v>
      </c>
      <c r="C5668" s="102" t="s">
        <v>1758</v>
      </c>
      <c r="D5668" s="102" t="s">
        <v>2795</v>
      </c>
      <c r="E5668" s="103">
        <v>20</v>
      </c>
      <c r="F5668" s="104" t="s">
        <v>44</v>
      </c>
      <c r="G5668" s="106"/>
      <c r="H5668" s="76" t="s">
        <v>1</v>
      </c>
      <c r="I5668" s="105"/>
      <c r="K5668" s="140" t="str">
        <f t="shared" si="267"/>
        <v>社政業務-社會福利-人民團體-獎補助費-對國內團體之捐助</v>
      </c>
      <c r="L5668" s="140" t="str">
        <f t="shared" si="268"/>
        <v>2024年臺中市乒乓球協會【理事長盃】全國桌球錦標賽</v>
      </c>
      <c r="M5668" s="40" t="str">
        <f t="shared" si="269"/>
        <v>臺中市乒乓球協會</v>
      </c>
    </row>
    <row r="5669" spans="1:13" ht="75">
      <c r="A5669" s="102" t="s">
        <v>4362</v>
      </c>
      <c r="B5669" s="102" t="s">
        <v>4529</v>
      </c>
      <c r="C5669" s="102" t="s">
        <v>3830</v>
      </c>
      <c r="D5669" s="102" t="s">
        <v>2795</v>
      </c>
      <c r="E5669" s="103">
        <v>34</v>
      </c>
      <c r="F5669" s="104" t="s">
        <v>44</v>
      </c>
      <c r="G5669" s="106"/>
      <c r="H5669" s="76" t="s">
        <v>1</v>
      </c>
      <c r="I5669" s="105"/>
      <c r="K5669" s="140" t="str">
        <f t="shared" si="267"/>
        <v>社政業務-社會福利-人民團體-獎補助費-對國內團體之捐助</v>
      </c>
      <c r="L5669" s="140" t="str">
        <f t="shared" si="268"/>
        <v>臺中市113年度志願服務基礎訓練及臺中市113年度志願服務社福類特殊訓練</v>
      </c>
      <c r="M5669" s="40" t="str">
        <f t="shared" si="269"/>
        <v>中華非營利組織發展協會</v>
      </c>
    </row>
    <row r="5670" spans="1:13" ht="56.25">
      <c r="A5670" s="102" t="s">
        <v>4362</v>
      </c>
      <c r="B5670" s="102" t="s">
        <v>4530</v>
      </c>
      <c r="C5670" s="102" t="s">
        <v>214</v>
      </c>
      <c r="D5670" s="102" t="s">
        <v>2795</v>
      </c>
      <c r="E5670" s="103">
        <v>20</v>
      </c>
      <c r="F5670" s="104" t="s">
        <v>44</v>
      </c>
      <c r="G5670" s="106"/>
      <c r="H5670" s="76" t="s">
        <v>1</v>
      </c>
      <c r="I5670" s="105"/>
      <c r="K5670" s="140" t="str">
        <f t="shared" si="267"/>
        <v>社政業務-社會福利-人民團體-獎補助費-對國內團體之捐助</v>
      </c>
      <c r="L5670" s="140" t="str">
        <f t="shared" si="268"/>
        <v>「用愛心包圍」家扶中心親子戶外參訪活動</v>
      </c>
      <c r="M5670" s="40" t="str">
        <f t="shared" si="269"/>
        <v>社團法人臺中市群禮關懷協會</v>
      </c>
    </row>
    <row r="5671" spans="1:13" ht="56.25">
      <c r="A5671" s="102" t="s">
        <v>4362</v>
      </c>
      <c r="B5671" s="102" t="s">
        <v>4531</v>
      </c>
      <c r="C5671" s="102" t="s">
        <v>4532</v>
      </c>
      <c r="D5671" s="102" t="s">
        <v>2795</v>
      </c>
      <c r="E5671" s="103">
        <v>12</v>
      </c>
      <c r="F5671" s="104" t="s">
        <v>44</v>
      </c>
      <c r="G5671" s="106"/>
      <c r="H5671" s="76" t="s">
        <v>1</v>
      </c>
      <c r="I5671" s="105"/>
      <c r="K5671" s="140" t="str">
        <f t="shared" si="267"/>
        <v>社政業務-社會福利-人民團體-獎補助費-對國內團體之捐助</v>
      </c>
      <c r="L5671" s="140" t="str">
        <f t="shared" si="268"/>
        <v>113年關懷婦女族樂活舞蹈成果展</v>
      </c>
      <c r="M5671" s="40" t="str">
        <f t="shared" si="269"/>
        <v>臺中市樂活運動舞蹈協會</v>
      </c>
    </row>
    <row r="5672" spans="1:13" ht="56.25">
      <c r="A5672" s="102" t="s">
        <v>4362</v>
      </c>
      <c r="B5672" s="102" t="s">
        <v>4533</v>
      </c>
      <c r="C5672" s="102" t="s">
        <v>4534</v>
      </c>
      <c r="D5672" s="102" t="s">
        <v>2795</v>
      </c>
      <c r="E5672" s="103">
        <v>15</v>
      </c>
      <c r="F5672" s="104" t="s">
        <v>44</v>
      </c>
      <c r="G5672" s="106"/>
      <c r="H5672" s="76" t="s">
        <v>1</v>
      </c>
      <c r="I5672" s="105"/>
      <c r="K5672" s="140" t="str">
        <f t="shared" si="267"/>
        <v>社政業務-社會福利-人民團體-獎補助費-對國內團體之捐助</v>
      </c>
      <c r="L5672" s="140" t="str">
        <f t="shared" si="268"/>
        <v>臺中巴金森氏症患者桌球賽暨康復運動研習</v>
      </c>
      <c r="M5672" s="40" t="str">
        <f t="shared" si="269"/>
        <v>台灣鬱金香動作障礙關懷協會</v>
      </c>
    </row>
    <row r="5673" spans="1:13" ht="75">
      <c r="A5673" s="102" t="s">
        <v>4362</v>
      </c>
      <c r="B5673" s="102" t="s">
        <v>4535</v>
      </c>
      <c r="C5673" s="102" t="s">
        <v>4536</v>
      </c>
      <c r="D5673" s="102" t="s">
        <v>2795</v>
      </c>
      <c r="E5673" s="103">
        <v>20</v>
      </c>
      <c r="F5673" s="104" t="s">
        <v>44</v>
      </c>
      <c r="G5673" s="106"/>
      <c r="H5673" s="76" t="s">
        <v>1</v>
      </c>
      <c r="I5673" s="105"/>
      <c r="K5673" s="140" t="str">
        <f t="shared" si="267"/>
        <v>社政業務-社會福利-人民團體-獎補助費-對國內團體之捐助</v>
      </c>
      <c r="L5673" s="140" t="str">
        <f t="shared" si="268"/>
        <v>臺灣省臺中縣大甲鎮安甲獅子會-113年世界一家親新住民親子成長營</v>
      </c>
      <c r="M5673" s="40" t="str">
        <f t="shared" si="269"/>
        <v>國際獅子會中華民國總會臺灣省臺中縣大甲鎮安甲獅子會</v>
      </c>
    </row>
    <row r="5674" spans="1:13" ht="56.25">
      <c r="A5674" s="102" t="s">
        <v>4362</v>
      </c>
      <c r="B5674" s="102" t="s">
        <v>4537</v>
      </c>
      <c r="C5674" s="102" t="s">
        <v>4538</v>
      </c>
      <c r="D5674" s="102" t="s">
        <v>2795</v>
      </c>
      <c r="E5674" s="103">
        <v>10</v>
      </c>
      <c r="F5674" s="104" t="s">
        <v>44</v>
      </c>
      <c r="G5674" s="106"/>
      <c r="H5674" s="76" t="s">
        <v>1</v>
      </c>
      <c r="I5674" s="105"/>
      <c r="K5674" s="140" t="str">
        <f t="shared" si="267"/>
        <v>社政業務-社會福利-人民團體-獎補助費-對國內團體之捐助</v>
      </c>
      <c r="L5674" s="140" t="str">
        <f t="shared" si="268"/>
        <v>社區關懷暨歲末感恩餐會</v>
      </c>
      <c r="M5674" s="40" t="str">
        <f t="shared" si="269"/>
        <v>臺中市原住民族文化關懷協會武麗秀</v>
      </c>
    </row>
    <row r="5675" spans="1:13" ht="56.25">
      <c r="A5675" s="102" t="s">
        <v>4362</v>
      </c>
      <c r="B5675" s="102" t="s">
        <v>4539</v>
      </c>
      <c r="C5675" s="102" t="s">
        <v>4540</v>
      </c>
      <c r="D5675" s="102" t="s">
        <v>2795</v>
      </c>
      <c r="E5675" s="103">
        <v>10</v>
      </c>
      <c r="F5675" s="104" t="s">
        <v>44</v>
      </c>
      <c r="G5675" s="106"/>
      <c r="H5675" s="76" t="s">
        <v>1</v>
      </c>
      <c r="I5675" s="105"/>
      <c r="K5675" s="140" t="str">
        <f t="shared" si="267"/>
        <v>社政業務-社會福利-人民團體-獎補助費-對國內團體之捐助</v>
      </c>
      <c r="L5675" s="140" t="str">
        <f t="shared" si="268"/>
        <v>HappyWifeHappyLife一起來『話畫』</v>
      </c>
      <c r="M5675" s="40" t="str">
        <f t="shared" si="269"/>
        <v>社團法人臺中市基督教世光協會</v>
      </c>
    </row>
    <row r="5676" spans="1:13" ht="103.5">
      <c r="A5676" s="102" t="s">
        <v>4362</v>
      </c>
      <c r="B5676" s="102" t="s">
        <v>4541</v>
      </c>
      <c r="C5676" s="102" t="s">
        <v>4542</v>
      </c>
      <c r="D5676" s="102" t="s">
        <v>2795</v>
      </c>
      <c r="E5676" s="107">
        <v>0.1</v>
      </c>
      <c r="F5676" s="104" t="s">
        <v>44</v>
      </c>
      <c r="G5676" s="106"/>
      <c r="H5676" s="76" t="s">
        <v>1</v>
      </c>
      <c r="I5676" s="105"/>
      <c r="K5676" s="140" t="str">
        <f t="shared" si="267"/>
        <v>社政業務-社會福利-人民團體-獎補助費-對國內團體之捐助</v>
      </c>
      <c r="L5676" s="140" t="str">
        <f t="shared" si="268"/>
        <v>113年度志工意外團體保險9月、10月加退保費</v>
      </c>
      <c r="M5676" s="40" t="str">
        <f t="shared" si="269"/>
        <v>財團法人天主教會台中教區
臺中市大里區塗城社區發展協會
社團法人中華小腦萎縮症病友協會</v>
      </c>
    </row>
    <row r="5677" spans="1:13" ht="56.25">
      <c r="A5677" s="102" t="s">
        <v>4362</v>
      </c>
      <c r="B5677" s="102" t="s">
        <v>4543</v>
      </c>
      <c r="C5677" s="102" t="s">
        <v>4544</v>
      </c>
      <c r="D5677" s="102" t="s">
        <v>2795</v>
      </c>
      <c r="E5677" s="103">
        <v>30</v>
      </c>
      <c r="F5677" s="104" t="s">
        <v>44</v>
      </c>
      <c r="G5677" s="106"/>
      <c r="H5677" s="76" t="s">
        <v>1</v>
      </c>
      <c r="I5677" s="105"/>
      <c r="K5677" s="140" t="str">
        <f t="shared" si="267"/>
        <v>社政業務-社會福利-人民團體-獎補助費-對國內團體之捐助</v>
      </c>
      <c r="L5677" s="140" t="str">
        <f t="shared" si="268"/>
        <v>「響應捐血，大肚有愛」活動</v>
      </c>
      <c r="M5677" s="40" t="str">
        <f t="shared" si="269"/>
        <v>臺中市大肚區頂街社區營造協會</v>
      </c>
    </row>
    <row r="5678" spans="1:13" ht="56.25">
      <c r="A5678" s="102" t="s">
        <v>4362</v>
      </c>
      <c r="B5678" s="102" t="s">
        <v>4545</v>
      </c>
      <c r="C5678" s="102" t="s">
        <v>4546</v>
      </c>
      <c r="D5678" s="102" t="s">
        <v>2795</v>
      </c>
      <c r="E5678" s="103">
        <v>20</v>
      </c>
      <c r="F5678" s="104" t="s">
        <v>44</v>
      </c>
      <c r="G5678" s="106"/>
      <c r="H5678" s="76" t="s">
        <v>1</v>
      </c>
      <c r="I5678" s="105"/>
      <c r="K5678" s="140" t="str">
        <f t="shared" si="267"/>
        <v>社政業務-社會福利-人民團體-獎補助費-對國內團體之捐助</v>
      </c>
      <c r="L5678" s="140" t="str">
        <f t="shared" si="268"/>
        <v>「公益捐血」活動</v>
      </c>
      <c r="M5678" s="40" t="str">
        <f t="shared" si="269"/>
        <v>臺中市臺中港國際蘭馨交流協會</v>
      </c>
    </row>
    <row r="5679" spans="1:13" ht="56.25">
      <c r="A5679" s="102" t="s">
        <v>4362</v>
      </c>
      <c r="B5679" s="102" t="s">
        <v>4547</v>
      </c>
      <c r="C5679" s="102" t="s">
        <v>4548</v>
      </c>
      <c r="D5679" s="102" t="s">
        <v>2795</v>
      </c>
      <c r="E5679" s="103">
        <v>20</v>
      </c>
      <c r="F5679" s="104" t="s">
        <v>44</v>
      </c>
      <c r="G5679" s="106"/>
      <c r="H5679" s="76" t="s">
        <v>1</v>
      </c>
      <c r="I5679" s="105"/>
      <c r="K5679" s="140" t="str">
        <f t="shared" si="267"/>
        <v>社政業務-社會福利-人民團體-獎補助費-對國內團體之捐助</v>
      </c>
      <c r="L5679" s="140" t="str">
        <f t="shared" si="268"/>
        <v>守護環境、品味排灣</v>
      </c>
      <c r="M5679" s="40" t="str">
        <f t="shared" si="269"/>
        <v>臺中市獅子同鄉會朱慈美</v>
      </c>
    </row>
    <row r="5680" spans="1:13" ht="56.25">
      <c r="A5680" s="102" t="s">
        <v>4362</v>
      </c>
      <c r="B5680" s="102" t="s">
        <v>4549</v>
      </c>
      <c r="C5680" s="102" t="s">
        <v>3188</v>
      </c>
      <c r="D5680" s="102" t="s">
        <v>2795</v>
      </c>
      <c r="E5680" s="103">
        <v>0</v>
      </c>
      <c r="F5680" s="104" t="s">
        <v>44</v>
      </c>
      <c r="G5680" s="106"/>
      <c r="H5680" s="76" t="s">
        <v>1</v>
      </c>
      <c r="I5680" s="105"/>
      <c r="K5680" s="140" t="str">
        <f t="shared" si="267"/>
        <v>社政業務-社會福利-人民團體-獎補助費-對國內團體之捐助</v>
      </c>
      <c r="L5680" s="140" t="str">
        <f t="shared" si="268"/>
        <v>志工意外團體保險11月、12月加退保費</v>
      </c>
      <c r="M5680" s="40" t="str">
        <f t="shared" si="269"/>
        <v>臺中市大甲區聖母發展協會</v>
      </c>
    </row>
    <row r="5681" spans="1:13" ht="56.25">
      <c r="A5681" s="102" t="s">
        <v>4362</v>
      </c>
      <c r="B5681" s="102" t="s">
        <v>4550</v>
      </c>
      <c r="C5681" s="102" t="s">
        <v>4551</v>
      </c>
      <c r="D5681" s="102" t="s">
        <v>2795</v>
      </c>
      <c r="E5681" s="103">
        <v>15</v>
      </c>
      <c r="F5681" s="104" t="s">
        <v>44</v>
      </c>
      <c r="G5681" s="106"/>
      <c r="H5681" s="76" t="s">
        <v>1</v>
      </c>
      <c r="I5681" s="105"/>
      <c r="K5681" s="140" t="str">
        <f t="shared" si="267"/>
        <v>社政業務-社會福利-人民團體-獎補助費-對國內團體之捐助</v>
      </c>
      <c r="L5681" s="140" t="str">
        <f t="shared" si="268"/>
        <v>親師成長營講座</v>
      </c>
      <c r="M5681" s="40" t="str">
        <f t="shared" si="269"/>
        <v>臺中市蒙特梭利教育學會李柏凱</v>
      </c>
    </row>
    <row r="5682" spans="1:13" ht="75">
      <c r="A5682" s="102" t="s">
        <v>4362</v>
      </c>
      <c r="B5682" s="102" t="s">
        <v>4552</v>
      </c>
      <c r="C5682" s="102" t="s">
        <v>1140</v>
      </c>
      <c r="D5682" s="102" t="s">
        <v>2795</v>
      </c>
      <c r="E5682" s="103">
        <v>16</v>
      </c>
      <c r="F5682" s="104" t="s">
        <v>44</v>
      </c>
      <c r="G5682" s="106"/>
      <c r="H5682" s="76" t="s">
        <v>1</v>
      </c>
      <c r="I5682" s="105"/>
      <c r="K5682" s="140" t="str">
        <f t="shared" si="267"/>
        <v>社政業務-社會福利-人民團體-獎補助費-對國內團體之捐助</v>
      </c>
      <c r="L5682" s="140" t="str">
        <f t="shared" si="268"/>
        <v>「鍾愛一生健康講座」暨支持電源開發節能減碳港務業務宣導</v>
      </c>
      <c r="M5682" s="40" t="str">
        <f t="shared" si="269"/>
        <v>台中縣龍井鄉祥安促進協會</v>
      </c>
    </row>
    <row r="5683" spans="1:13" ht="56.25">
      <c r="A5683" s="102" t="s">
        <v>4362</v>
      </c>
      <c r="B5683" s="102" t="s">
        <v>4553</v>
      </c>
      <c r="C5683" s="102" t="s">
        <v>3187</v>
      </c>
      <c r="D5683" s="102" t="s">
        <v>2795</v>
      </c>
      <c r="E5683" s="103">
        <v>20</v>
      </c>
      <c r="F5683" s="104" t="s">
        <v>44</v>
      </c>
      <c r="G5683" s="106"/>
      <c r="H5683" s="76" t="s">
        <v>1</v>
      </c>
      <c r="I5683" s="105"/>
      <c r="K5683" s="140" t="str">
        <f t="shared" si="267"/>
        <v>社政業務-社會福利-人民團體-獎補助費-對國內團體之捐助</v>
      </c>
      <c r="L5683" s="140" t="str">
        <f t="shared" si="268"/>
        <v>113年社區盃冰壺錦標賽</v>
      </c>
      <c r="M5683" s="40" t="str">
        <f t="shared" si="269"/>
        <v>台中市南屯區三厝社區發展協會</v>
      </c>
    </row>
    <row r="5684" spans="1:13" ht="56.25">
      <c r="A5684" s="102" t="s">
        <v>4362</v>
      </c>
      <c r="B5684" s="102" t="s">
        <v>4554</v>
      </c>
      <c r="C5684" s="102" t="s">
        <v>4555</v>
      </c>
      <c r="D5684" s="102" t="s">
        <v>2795</v>
      </c>
      <c r="E5684" s="103">
        <v>18</v>
      </c>
      <c r="F5684" s="104" t="s">
        <v>44</v>
      </c>
      <c r="G5684" s="106"/>
      <c r="H5684" s="76" t="s">
        <v>1</v>
      </c>
      <c r="I5684" s="105"/>
      <c r="K5684" s="140" t="str">
        <f t="shared" si="267"/>
        <v>社政業務-社會福利-人民團體-獎補助費-對國內團體之捐助</v>
      </c>
      <c r="L5684" s="140" t="str">
        <f t="shared" si="268"/>
        <v>太極健康講座活動</v>
      </c>
      <c r="M5684" s="40" t="str">
        <f t="shared" si="269"/>
        <v>臺中市沙鹿太極拳協會蔡樹源</v>
      </c>
    </row>
    <row r="5685" spans="1:13" ht="75">
      <c r="A5685" s="102" t="s">
        <v>4362</v>
      </c>
      <c r="B5685" s="102" t="s">
        <v>4556</v>
      </c>
      <c r="C5685" s="102" t="s">
        <v>1561</v>
      </c>
      <c r="D5685" s="102" t="s">
        <v>2795</v>
      </c>
      <c r="E5685" s="103">
        <v>12</v>
      </c>
      <c r="F5685" s="104" t="s">
        <v>44</v>
      </c>
      <c r="G5685" s="106"/>
      <c r="H5685" s="76" t="s">
        <v>1</v>
      </c>
      <c r="I5685" s="105"/>
      <c r="K5685" s="140" t="str">
        <f t="shared" si="267"/>
        <v>社政業務-社會福利-人民團體-獎補助費-對國內團體之捐助</v>
      </c>
      <c r="L5685" s="140" t="str">
        <f t="shared" si="268"/>
        <v>世界地球盛典花神樹心，塑新化蝶-透過行動關注生態及自身的心靈環境</v>
      </c>
      <c r="M5685" s="40" t="str">
        <f t="shared" si="269"/>
        <v>社團法人台中市亞哥國際青年商會</v>
      </c>
    </row>
    <row r="5686" spans="1:13" ht="93.75">
      <c r="A5686" s="102" t="s">
        <v>4362</v>
      </c>
      <c r="B5686" s="102" t="s">
        <v>4557</v>
      </c>
      <c r="C5686" s="102" t="s">
        <v>4558</v>
      </c>
      <c r="D5686" s="102" t="s">
        <v>2795</v>
      </c>
      <c r="E5686" s="103">
        <v>100</v>
      </c>
      <c r="F5686" s="104" t="s">
        <v>44</v>
      </c>
      <c r="G5686" s="106"/>
      <c r="H5686" s="76" t="s">
        <v>1</v>
      </c>
      <c r="I5686" s="105"/>
      <c r="K5686" s="140" t="str">
        <f t="shared" si="267"/>
        <v>社政業務-社會福利-人民團體-獎補助費-對國內團體之捐助</v>
      </c>
      <c r="L5686" s="140" t="str">
        <f t="shared" si="268"/>
        <v>「台灣傳統文化營掌中戲中元節」及「臺中港區環境保護與傳統建築體驗營」</v>
      </c>
      <c r="M5686" s="40" t="str">
        <f t="shared" si="269"/>
        <v>台灣海口腔文化協會蔡佳君</v>
      </c>
    </row>
    <row r="5687" spans="1:13" ht="56.25">
      <c r="A5687" s="102" t="s">
        <v>4362</v>
      </c>
      <c r="B5687" s="102" t="s">
        <v>4559</v>
      </c>
      <c r="C5687" s="102" t="s">
        <v>4560</v>
      </c>
      <c r="D5687" s="102" t="s">
        <v>2795</v>
      </c>
      <c r="E5687" s="103">
        <v>15</v>
      </c>
      <c r="F5687" s="104" t="s">
        <v>44</v>
      </c>
      <c r="G5687" s="106"/>
      <c r="H5687" s="76" t="s">
        <v>1</v>
      </c>
      <c r="I5687" s="105"/>
      <c r="K5687" s="140" t="str">
        <f t="shared" si="267"/>
        <v>社政業務-社會福利-人民團體-獎補助費-對國內團體之捐助</v>
      </c>
      <c r="L5687" s="140" t="str">
        <f t="shared" si="268"/>
        <v>非物質文化遺產文化體驗課程</v>
      </c>
      <c r="M5687" s="40" t="str">
        <f t="shared" si="269"/>
        <v>臺中巿環中扶輪社</v>
      </c>
    </row>
    <row r="5688" spans="1:13" ht="56.25">
      <c r="A5688" s="102" t="s">
        <v>4362</v>
      </c>
      <c r="B5688" s="102" t="s">
        <v>4561</v>
      </c>
      <c r="C5688" s="102" t="s">
        <v>4562</v>
      </c>
      <c r="D5688" s="102" t="s">
        <v>2795</v>
      </c>
      <c r="E5688" s="103">
        <v>15</v>
      </c>
      <c r="F5688" s="104" t="s">
        <v>44</v>
      </c>
      <c r="G5688" s="106"/>
      <c r="H5688" s="76" t="s">
        <v>1</v>
      </c>
      <c r="I5688" s="105"/>
      <c r="K5688" s="140" t="str">
        <f t="shared" si="267"/>
        <v>社政業務-社會福利-人民團體-獎補助費-對國內團體之捐助</v>
      </c>
      <c r="L5688" s="140" t="str">
        <f t="shared" si="268"/>
        <v>輕鬆玩轉智慧AI-數位生活動X圖書館AI運用活動</v>
      </c>
      <c r="M5688" s="40" t="str">
        <f t="shared" si="269"/>
        <v>臺中市智慧行銷創新聯盟協會廖子淇</v>
      </c>
    </row>
    <row r="5689" spans="1:13" ht="56.25">
      <c r="A5689" s="102" t="s">
        <v>4362</v>
      </c>
      <c r="B5689" s="102" t="s">
        <v>4563</v>
      </c>
      <c r="C5689" s="102" t="s">
        <v>4564</v>
      </c>
      <c r="D5689" s="102" t="s">
        <v>2795</v>
      </c>
      <c r="E5689" s="103">
        <v>15</v>
      </c>
      <c r="F5689" s="104" t="s">
        <v>44</v>
      </c>
      <c r="G5689" s="106"/>
      <c r="H5689" s="76" t="s">
        <v>1</v>
      </c>
      <c r="I5689" s="105"/>
      <c r="K5689" s="140" t="str">
        <f t="shared" si="267"/>
        <v>社政業務-社會福利-人民團體-獎補助費-對國內團體之捐助</v>
      </c>
      <c r="L5689" s="140" t="str">
        <f t="shared" si="268"/>
        <v>永續不落地，反毒新策略活動</v>
      </c>
      <c r="M5689" s="40" t="str">
        <f t="shared" si="269"/>
        <v>社團法人臺中市天元扶輪社</v>
      </c>
    </row>
    <row r="5690" spans="1:13" ht="56.25">
      <c r="A5690" s="102" t="s">
        <v>4362</v>
      </c>
      <c r="B5690" s="102" t="s">
        <v>4565</v>
      </c>
      <c r="C5690" s="102" t="s">
        <v>3289</v>
      </c>
      <c r="D5690" s="102" t="s">
        <v>2795</v>
      </c>
      <c r="E5690" s="103">
        <v>15</v>
      </c>
      <c r="F5690" s="104" t="s">
        <v>44</v>
      </c>
      <c r="G5690" s="106"/>
      <c r="H5690" s="76" t="s">
        <v>1</v>
      </c>
      <c r="I5690" s="105"/>
      <c r="K5690" s="140" t="str">
        <f t="shared" si="267"/>
        <v>社政業務-社會福利-人民團體-獎補助費-對國內團體之捐助</v>
      </c>
      <c r="L5690" s="140" t="str">
        <f t="shared" si="268"/>
        <v>樂齡嘉年華</v>
      </c>
      <c r="M5690" s="40" t="str">
        <f t="shared" si="269"/>
        <v>社團法人臺中市大恆樂齡協會</v>
      </c>
    </row>
    <row r="5691" spans="1:13" ht="93.75">
      <c r="A5691" s="102" t="s">
        <v>4362</v>
      </c>
      <c r="B5691" s="102" t="s">
        <v>4566</v>
      </c>
      <c r="C5691" s="102" t="s">
        <v>4567</v>
      </c>
      <c r="D5691" s="102" t="s">
        <v>2795</v>
      </c>
      <c r="E5691" s="103">
        <v>30</v>
      </c>
      <c r="F5691" s="104" t="s">
        <v>44</v>
      </c>
      <c r="G5691" s="106"/>
      <c r="H5691" s="76" t="s">
        <v>1</v>
      </c>
      <c r="I5691" s="105"/>
      <c r="K5691" s="140" t="str">
        <f t="shared" si="267"/>
        <v>社政業務-社會福利-人民團體-獎補助費-對國內團體之捐助</v>
      </c>
      <c r="L5691" s="140" t="str">
        <f t="shared" si="268"/>
        <v>第31屆傑青獎全國大專院校十大傑出服務性社團暨服務性社團領袖選拔及表揚活動</v>
      </c>
      <c r="M5691" s="40" t="str">
        <f t="shared" si="269"/>
        <v>台中市和平國際傑人會</v>
      </c>
    </row>
    <row r="5692" spans="1:13" ht="56.25">
      <c r="A5692" s="102" t="s">
        <v>4362</v>
      </c>
      <c r="B5692" s="102" t="s">
        <v>4568</v>
      </c>
      <c r="C5692" s="102" t="s">
        <v>4569</v>
      </c>
      <c r="D5692" s="102" t="s">
        <v>2795</v>
      </c>
      <c r="E5692" s="103">
        <v>20</v>
      </c>
      <c r="F5692" s="104" t="s">
        <v>44</v>
      </c>
      <c r="G5692" s="106"/>
      <c r="H5692" s="76" t="s">
        <v>1</v>
      </c>
      <c r="I5692" s="105"/>
      <c r="K5692" s="140" t="str">
        <f t="shared" si="267"/>
        <v>社政業務-社會福利-人民團體-獎補助費-對國內團體之捐助</v>
      </c>
      <c r="L5692" s="140" t="str">
        <f t="shared" si="268"/>
        <v>感恩母親節愛心關懷活動暨音樂饗宴</v>
      </c>
      <c r="M5692" s="40" t="str">
        <f t="shared" si="269"/>
        <v>臺中市育德環境保護教育協會黃志銘</v>
      </c>
    </row>
    <row r="5693" spans="1:13" ht="75">
      <c r="A5693" s="102" t="s">
        <v>4362</v>
      </c>
      <c r="B5693" s="102" t="s">
        <v>4570</v>
      </c>
      <c r="C5693" s="102" t="s">
        <v>4571</v>
      </c>
      <c r="D5693" s="102" t="s">
        <v>2795</v>
      </c>
      <c r="E5693" s="103">
        <v>15</v>
      </c>
      <c r="F5693" s="104" t="s">
        <v>44</v>
      </c>
      <c r="G5693" s="106"/>
      <c r="H5693" s="76" t="s">
        <v>1</v>
      </c>
      <c r="I5693" s="105"/>
      <c r="K5693" s="140" t="str">
        <f t="shared" si="267"/>
        <v>社政業務-社會福利-人民團體-獎補助費-對國內團體之捐助</v>
      </c>
      <c r="L5693" s="140" t="str">
        <f t="shared" si="268"/>
        <v>「113年運動i台灣2.0計畫臺中市大度山桌球協會聯誼賽」活動</v>
      </c>
      <c r="M5693" s="40" t="str">
        <f t="shared" si="269"/>
        <v>臺中市大度山桌球協會陳正中</v>
      </c>
    </row>
    <row r="5694" spans="1:13" ht="69">
      <c r="A5694" s="102" t="s">
        <v>4362</v>
      </c>
      <c r="B5694" s="102" t="s">
        <v>4572</v>
      </c>
      <c r="C5694" s="102" t="s">
        <v>4573</v>
      </c>
      <c r="D5694" s="102" t="s">
        <v>2795</v>
      </c>
      <c r="E5694" s="103">
        <v>18</v>
      </c>
      <c r="F5694" s="104" t="s">
        <v>44</v>
      </c>
      <c r="G5694" s="106"/>
      <c r="H5694" s="76" t="s">
        <v>1</v>
      </c>
      <c r="I5694" s="105"/>
      <c r="K5694" s="140" t="str">
        <f t="shared" si="267"/>
        <v>社政業務-社會福利-人民團體-獎補助費-對國內團體之捐助</v>
      </c>
      <c r="L5694" s="140" t="str">
        <f t="shared" si="268"/>
        <v>寒冬送暖活動</v>
      </c>
      <c r="M5694" s="40" t="str">
        <f t="shared" si="269"/>
        <v>國際獅子會中華民國總會台灣省台中縣大雅獅子會曹瓊云</v>
      </c>
    </row>
    <row r="5695" spans="1:13" ht="56.25">
      <c r="A5695" s="102" t="s">
        <v>4362</v>
      </c>
      <c r="B5695" s="102" t="s">
        <v>4574</v>
      </c>
      <c r="C5695" s="102" t="s">
        <v>4575</v>
      </c>
      <c r="D5695" s="102" t="s">
        <v>2795</v>
      </c>
      <c r="E5695" s="103">
        <v>18</v>
      </c>
      <c r="F5695" s="104" t="s">
        <v>44</v>
      </c>
      <c r="G5695" s="106"/>
      <c r="H5695" s="76" t="s">
        <v>1</v>
      </c>
      <c r="I5695" s="105"/>
      <c r="K5695" s="140" t="str">
        <f t="shared" si="267"/>
        <v>社政業務-社會福利-人民團體-獎補助費-對國內團體之捐助</v>
      </c>
      <c r="L5695" s="140" t="str">
        <f t="shared" si="268"/>
        <v>大雅區第十九屆創意畫比賽</v>
      </c>
      <c r="M5695" s="40" t="str">
        <f t="shared" si="269"/>
        <v>台中縣皇后獅子會</v>
      </c>
    </row>
    <row r="5696" spans="1:13" ht="56.25">
      <c r="A5696" s="102" t="s">
        <v>4362</v>
      </c>
      <c r="B5696" s="102" t="s">
        <v>4576</v>
      </c>
      <c r="C5696" s="102" t="s">
        <v>4577</v>
      </c>
      <c r="D5696" s="102" t="s">
        <v>2795</v>
      </c>
      <c r="E5696" s="103">
        <v>20</v>
      </c>
      <c r="F5696" s="104" t="s">
        <v>44</v>
      </c>
      <c r="G5696" s="106"/>
      <c r="H5696" s="76" t="s">
        <v>1</v>
      </c>
      <c r="I5696" s="105"/>
      <c r="K5696" s="140" t="str">
        <f t="shared" si="267"/>
        <v>社政業務-社會福利-人民團體-獎補助費-對國內團體之捐助</v>
      </c>
      <c r="L5696" s="140" t="str">
        <f t="shared" si="268"/>
        <v>113年度社會福利長期照顧服務研習參訪活動實施計畫</v>
      </c>
      <c r="M5696" s="40" t="str">
        <f t="shared" si="269"/>
        <v>臺中市原住民族獵人教育文化傳承發展協會江世大</v>
      </c>
    </row>
    <row r="5697" spans="1:13" ht="56.25">
      <c r="A5697" s="102" t="s">
        <v>4362</v>
      </c>
      <c r="B5697" s="102" t="s">
        <v>4578</v>
      </c>
      <c r="C5697" s="102" t="s">
        <v>4495</v>
      </c>
      <c r="D5697" s="102" t="s">
        <v>2795</v>
      </c>
      <c r="E5697" s="103">
        <v>15</v>
      </c>
      <c r="F5697" s="104" t="s">
        <v>44</v>
      </c>
      <c r="G5697" s="106"/>
      <c r="H5697" s="76" t="s">
        <v>1</v>
      </c>
      <c r="I5697" s="105"/>
      <c r="K5697" s="140" t="str">
        <f t="shared" si="267"/>
        <v>社政業務-社會福利-人民團體-獎補助費-對國內團體之捐助</v>
      </c>
      <c r="L5697" s="140" t="str">
        <f t="shared" si="268"/>
        <v>2024寒冬送暖揪甘心公益活動</v>
      </c>
      <c r="M5697" s="40" t="str">
        <f t="shared" si="269"/>
        <v>臺中市文心國際青年商會</v>
      </c>
    </row>
    <row r="5698" spans="1:13" ht="56.25">
      <c r="A5698" s="102" t="s">
        <v>4362</v>
      </c>
      <c r="B5698" s="102" t="s">
        <v>4579</v>
      </c>
      <c r="C5698" s="102" t="s">
        <v>4580</v>
      </c>
      <c r="D5698" s="102" t="s">
        <v>2795</v>
      </c>
      <c r="E5698" s="103">
        <v>12</v>
      </c>
      <c r="F5698" s="104" t="s">
        <v>44</v>
      </c>
      <c r="G5698" s="106"/>
      <c r="H5698" s="76" t="s">
        <v>1</v>
      </c>
      <c r="I5698" s="105"/>
      <c r="K5698" s="140" t="str">
        <f t="shared" si="267"/>
        <v>社政業務-社會福利-人民團體-獎補助費-對國內團體之捐助</v>
      </c>
      <c r="L5698" s="140" t="str">
        <f t="shared" si="268"/>
        <v>袋你穿(川)越文化歲末祭活動</v>
      </c>
      <c r="M5698" s="40" t="str">
        <f t="shared" si="269"/>
        <v>社團法人臺中市川越文化藝術協會</v>
      </c>
    </row>
    <row r="5699" spans="1:13" ht="56.25">
      <c r="A5699" s="102" t="s">
        <v>4362</v>
      </c>
      <c r="B5699" s="102" t="s">
        <v>4581</v>
      </c>
      <c r="C5699" s="102" t="s">
        <v>4582</v>
      </c>
      <c r="D5699" s="102" t="s">
        <v>2795</v>
      </c>
      <c r="E5699" s="103">
        <v>15</v>
      </c>
      <c r="F5699" s="104" t="s">
        <v>44</v>
      </c>
      <c r="G5699" s="106"/>
      <c r="H5699" s="76" t="s">
        <v>1</v>
      </c>
      <c r="I5699" s="105"/>
      <c r="K5699" s="140" t="str">
        <f t="shared" si="267"/>
        <v>社政業務-社會福利-人民團體-獎補助費-對國內團體之捐助</v>
      </c>
      <c r="L5699" s="140" t="str">
        <f t="shared" si="268"/>
        <v>113年度國際友誼先生2024賽事來台交流</v>
      </c>
      <c r="M5699" s="40" t="str">
        <f t="shared" si="269"/>
        <v>台灣羽球運動發展協會</v>
      </c>
    </row>
    <row r="5700" spans="1:13" ht="93.75">
      <c r="A5700" s="102" t="s">
        <v>4362</v>
      </c>
      <c r="B5700" s="102" t="s">
        <v>4583</v>
      </c>
      <c r="C5700" s="102" t="s">
        <v>4584</v>
      </c>
      <c r="D5700" s="102" t="s">
        <v>2795</v>
      </c>
      <c r="E5700" s="103">
        <v>20</v>
      </c>
      <c r="F5700" s="104" t="s">
        <v>44</v>
      </c>
      <c r="G5700" s="106"/>
      <c r="H5700" s="76" t="s">
        <v>1</v>
      </c>
      <c r="I5700" s="105"/>
      <c r="K5700" s="140" t="str">
        <f t="shared" ref="K5700:K5763" si="270">A5700</f>
        <v>社政業務-社會福利-人民團體-獎補助費-對國內團體之捐助</v>
      </c>
      <c r="L5700" s="140" t="str">
        <f t="shared" ref="L5700:L5763" si="271">B5700</f>
        <v>新住民家庭同樂與關懷社區弱勢活動計畫書-113年歲末年終思鄉情，平安相隨，愛永傳</v>
      </c>
      <c r="M5700" s="40" t="str">
        <f t="shared" ref="M5700:M5763" si="272">C5700</f>
        <v>臺中市馨樂活美學文化發展協會</v>
      </c>
    </row>
    <row r="5701" spans="1:13" ht="56.25">
      <c r="A5701" s="102" t="s">
        <v>4362</v>
      </c>
      <c r="B5701" s="102" t="s">
        <v>4585</v>
      </c>
      <c r="C5701" s="102" t="s">
        <v>4586</v>
      </c>
      <c r="D5701" s="102" t="s">
        <v>2795</v>
      </c>
      <c r="E5701" s="103">
        <v>20</v>
      </c>
      <c r="F5701" s="104" t="s">
        <v>44</v>
      </c>
      <c r="G5701" s="106"/>
      <c r="H5701" s="76" t="s">
        <v>1</v>
      </c>
      <c r="I5701" s="105"/>
      <c r="K5701" s="140" t="str">
        <f t="shared" si="270"/>
        <v>社政業務-社會福利-人民團體-獎補助費-對國內團體之捐助</v>
      </c>
      <c r="L5701" s="140" t="str">
        <f t="shared" si="271"/>
        <v>2024心享事成　全齡有愛　聖誕公益活動</v>
      </c>
      <c r="M5701" s="40" t="str">
        <f t="shared" si="272"/>
        <v>社團法人臺中市心享事成教育推廣協會</v>
      </c>
    </row>
    <row r="5702" spans="1:13" ht="56.25">
      <c r="A5702" s="102" t="s">
        <v>4362</v>
      </c>
      <c r="B5702" s="102" t="s">
        <v>4587</v>
      </c>
      <c r="C5702" s="102" t="s">
        <v>4588</v>
      </c>
      <c r="D5702" s="102" t="s">
        <v>2795</v>
      </c>
      <c r="E5702" s="103">
        <v>60</v>
      </c>
      <c r="F5702" s="104" t="s">
        <v>44</v>
      </c>
      <c r="G5702" s="106"/>
      <c r="H5702" s="76" t="s">
        <v>1</v>
      </c>
      <c r="I5702" s="105"/>
      <c r="K5702" s="140" t="str">
        <f t="shared" si="270"/>
        <v>社政業務-社會福利-人民團體-獎補助費-對國內團體之捐助</v>
      </c>
      <c r="L5702" s="140" t="str">
        <f t="shared" si="271"/>
        <v>媽祖遶境神轎技藝傳承交流活動</v>
      </c>
      <c r="M5702" s="40" t="str">
        <f t="shared" si="272"/>
        <v>臺中市大庄媽祖神轎技藝協會</v>
      </c>
    </row>
    <row r="5703" spans="1:13" ht="56.25">
      <c r="A5703" s="102" t="s">
        <v>4362</v>
      </c>
      <c r="B5703" s="102" t="s">
        <v>4589</v>
      </c>
      <c r="C5703" s="102" t="s">
        <v>4590</v>
      </c>
      <c r="D5703" s="102" t="s">
        <v>2795</v>
      </c>
      <c r="E5703" s="103">
        <v>15</v>
      </c>
      <c r="F5703" s="104" t="s">
        <v>44</v>
      </c>
      <c r="G5703" s="106"/>
      <c r="H5703" s="76" t="s">
        <v>1</v>
      </c>
      <c r="I5703" s="105"/>
      <c r="K5703" s="140" t="str">
        <f t="shared" si="270"/>
        <v>社政業務-社會福利-人民團體-獎補助費-對國內團體之捐助</v>
      </c>
      <c r="L5703" s="140" t="str">
        <f t="shared" si="271"/>
        <v>健康九九~eye眼動起來暨糖尿病衛教講座</v>
      </c>
      <c r="M5703" s="40" t="str">
        <f t="shared" si="272"/>
        <v>臺中縣大雅中源獅子會</v>
      </c>
    </row>
    <row r="5704" spans="1:13" ht="56.25">
      <c r="A5704" s="102" t="s">
        <v>4362</v>
      </c>
      <c r="B5704" s="102" t="s">
        <v>4591</v>
      </c>
      <c r="C5704" s="102" t="s">
        <v>4592</v>
      </c>
      <c r="D5704" s="102" t="s">
        <v>2795</v>
      </c>
      <c r="E5704" s="103">
        <v>18</v>
      </c>
      <c r="F5704" s="104" t="s">
        <v>44</v>
      </c>
      <c r="G5704" s="106"/>
      <c r="H5704" s="76" t="s">
        <v>1</v>
      </c>
      <c r="I5704" s="105"/>
      <c r="K5704" s="140" t="str">
        <f t="shared" si="270"/>
        <v>社政業務-社會福利-人民團體-獎補助費-對國內團體之捐助</v>
      </c>
      <c r="L5704" s="140" t="str">
        <f t="shared" si="271"/>
        <v>寒冬送暖暨義剪活動</v>
      </c>
      <c r="M5704" s="40" t="str">
        <f t="shared" si="272"/>
        <v>臺中市新立獅子會</v>
      </c>
    </row>
    <row r="5705" spans="1:13" ht="56.25">
      <c r="A5705" s="102" t="s">
        <v>4362</v>
      </c>
      <c r="B5705" s="102" t="s">
        <v>4593</v>
      </c>
      <c r="C5705" s="102" t="s">
        <v>4594</v>
      </c>
      <c r="D5705" s="102" t="s">
        <v>2795</v>
      </c>
      <c r="E5705" s="103">
        <v>15</v>
      </c>
      <c r="F5705" s="104" t="s">
        <v>44</v>
      </c>
      <c r="G5705" s="106"/>
      <c r="H5705" s="76" t="s">
        <v>1</v>
      </c>
      <c r="I5705" s="105"/>
      <c r="K5705" s="140" t="str">
        <f t="shared" si="270"/>
        <v>社政業務-社會福利-人民團體-獎補助費-對國內團體之捐助</v>
      </c>
      <c r="L5705" s="140" t="str">
        <f t="shared" si="271"/>
        <v>環保尖兵~青年社區服務行動</v>
      </c>
      <c r="M5705" s="40" t="str">
        <f t="shared" si="272"/>
        <v>臺中市甲安埔社區再造青年服務聯合會葉秋聖</v>
      </c>
    </row>
    <row r="5706" spans="1:13" ht="75">
      <c r="A5706" s="102" t="s">
        <v>313</v>
      </c>
      <c r="B5706" s="102" t="s">
        <v>4076</v>
      </c>
      <c r="C5706" s="102" t="s">
        <v>784</v>
      </c>
      <c r="D5706" s="102" t="s">
        <v>2795</v>
      </c>
      <c r="E5706" s="103">
        <v>10</v>
      </c>
      <c r="F5706" s="104" t="s">
        <v>44</v>
      </c>
      <c r="G5706" s="106"/>
      <c r="H5706" s="76" t="s">
        <v>1</v>
      </c>
      <c r="I5706" s="105"/>
      <c r="K5706" s="140" t="str">
        <f t="shared" si="270"/>
        <v>一般建築及設備-一般建築及設備-獎補助費-對國內團體之捐助</v>
      </c>
      <c r="L5706" s="140" t="str">
        <f t="shared" si="271"/>
        <v>建立社區照顧關懷據點並設置巷弄長照站之充實設施設備費用-資本門</v>
      </c>
      <c r="M5706" s="40" t="str">
        <f t="shared" si="272"/>
        <v>臺中市大甲區日南社區發展協會</v>
      </c>
    </row>
    <row r="5707" spans="1:13" ht="93.75">
      <c r="A5707" s="102" t="s">
        <v>313</v>
      </c>
      <c r="B5707" s="102" t="s">
        <v>4595</v>
      </c>
      <c r="C5707" s="102" t="s">
        <v>3281</v>
      </c>
      <c r="D5707" s="102" t="s">
        <v>2795</v>
      </c>
      <c r="E5707" s="103">
        <v>186</v>
      </c>
      <c r="F5707" s="104" t="s">
        <v>44</v>
      </c>
      <c r="G5707" s="106"/>
      <c r="H5707" s="76" t="s">
        <v>1</v>
      </c>
      <c r="I5707" s="105"/>
      <c r="K5707" s="140" t="str">
        <f t="shared" si="270"/>
        <v>一般建築及設備-一般建築及設備-獎補助費-對國內團體之捐助</v>
      </c>
      <c r="L5707" s="140" t="str">
        <f t="shared" si="271"/>
        <v>「臺中市成年身心障礙者社區居住與生活服務計畫」之113年補助開辦設施設備經費</v>
      </c>
      <c r="M5707" s="40" t="str">
        <f t="shared" si="272"/>
        <v>社團法人臺中市心樂活關懷協會</v>
      </c>
    </row>
    <row r="5708" spans="1:13" ht="75">
      <c r="A5708" s="102" t="s">
        <v>313</v>
      </c>
      <c r="B5708" s="102" t="s">
        <v>4076</v>
      </c>
      <c r="C5708" s="102" t="s">
        <v>3257</v>
      </c>
      <c r="D5708" s="102" t="s">
        <v>2795</v>
      </c>
      <c r="E5708" s="103">
        <v>26</v>
      </c>
      <c r="F5708" s="104" t="s">
        <v>44</v>
      </c>
      <c r="G5708" s="106"/>
      <c r="H5708" s="76" t="s">
        <v>1</v>
      </c>
      <c r="I5708" s="105"/>
      <c r="K5708" s="140" t="str">
        <f t="shared" si="270"/>
        <v>一般建築及設備-一般建築及設備-獎補助費-對國內團體之捐助</v>
      </c>
      <c r="L5708" s="140" t="str">
        <f t="shared" si="271"/>
        <v>建立社區照顧關懷據點並設置巷弄長照站之充實設施設備費用-資本門</v>
      </c>
      <c r="M5708" s="40" t="str">
        <f t="shared" si="272"/>
        <v>臺中市和平區健康促進推廣協會</v>
      </c>
    </row>
    <row r="5709" spans="1:13" ht="56.25">
      <c r="A5709" s="102" t="s">
        <v>313</v>
      </c>
      <c r="B5709" s="102" t="s">
        <v>4293</v>
      </c>
      <c r="C5709" s="102" t="s">
        <v>3626</v>
      </c>
      <c r="D5709" s="102" t="s">
        <v>2795</v>
      </c>
      <c r="E5709" s="103">
        <v>30</v>
      </c>
      <c r="F5709" s="104" t="s">
        <v>44</v>
      </c>
      <c r="G5709" s="106"/>
      <c r="H5709" s="76" t="s">
        <v>1</v>
      </c>
      <c r="I5709" s="105"/>
      <c r="K5709" s="140" t="str">
        <f t="shared" si="270"/>
        <v>一般建築及設備-一般建築及設備-獎補助費-對國內團體之捐助</v>
      </c>
      <c r="L5709" s="140" t="str">
        <f t="shared" si="271"/>
        <v>建立社區照顧關懷據點之充實設施設備費用-資本門</v>
      </c>
      <c r="M5709" s="40" t="str">
        <f t="shared" si="272"/>
        <v>臺中市神岡區圳堵社區發展協會</v>
      </c>
    </row>
    <row r="5710" spans="1:13" ht="75">
      <c r="A5710" s="102" t="s">
        <v>313</v>
      </c>
      <c r="B5710" s="102" t="s">
        <v>4076</v>
      </c>
      <c r="C5710" s="102" t="s">
        <v>3163</v>
      </c>
      <c r="D5710" s="102" t="s">
        <v>2795</v>
      </c>
      <c r="E5710" s="103">
        <v>30</v>
      </c>
      <c r="F5710" s="104" t="s">
        <v>44</v>
      </c>
      <c r="G5710" s="106"/>
      <c r="H5710" s="76" t="s">
        <v>1</v>
      </c>
      <c r="I5710" s="105"/>
      <c r="K5710" s="140" t="str">
        <f t="shared" si="270"/>
        <v>一般建築及設備-一般建築及設備-獎補助費-對國內團體之捐助</v>
      </c>
      <c r="L5710" s="140" t="str">
        <f t="shared" si="271"/>
        <v>建立社區照顧關懷據點並設置巷弄長照站之充實設施設備費用-資本門</v>
      </c>
      <c r="M5710" s="40" t="str">
        <f t="shared" si="272"/>
        <v>財團法人伽耶山基金會</v>
      </c>
    </row>
    <row r="5711" spans="1:13" ht="93.75">
      <c r="A5711" s="102" t="s">
        <v>313</v>
      </c>
      <c r="B5711" s="102" t="s">
        <v>4595</v>
      </c>
      <c r="C5711" s="102" t="s">
        <v>3281</v>
      </c>
      <c r="D5711" s="102" t="s">
        <v>2795</v>
      </c>
      <c r="E5711" s="103">
        <v>4</v>
      </c>
      <c r="F5711" s="104" t="s">
        <v>44</v>
      </c>
      <c r="G5711" s="106"/>
      <c r="H5711" s="76" t="s">
        <v>1</v>
      </c>
      <c r="I5711" s="105"/>
      <c r="K5711" s="140" t="str">
        <f t="shared" si="270"/>
        <v>一般建築及設備-一般建築及設備-獎補助費-對國內團體之捐助</v>
      </c>
      <c r="L5711" s="140" t="str">
        <f t="shared" si="271"/>
        <v>「臺中市成年身心障礙者社區居住與生活服務計畫」之113年補助開辦設施設備經費</v>
      </c>
      <c r="M5711" s="40" t="str">
        <f t="shared" si="272"/>
        <v>社團法人臺中市心樂活關懷協會</v>
      </c>
    </row>
    <row r="5712" spans="1:13" ht="75">
      <c r="A5712" s="102" t="s">
        <v>313</v>
      </c>
      <c r="B5712" s="102" t="s">
        <v>4082</v>
      </c>
      <c r="C5712" s="102" t="s">
        <v>4101</v>
      </c>
      <c r="D5712" s="102" t="s">
        <v>2795</v>
      </c>
      <c r="E5712" s="103">
        <v>66</v>
      </c>
      <c r="F5712" s="104" t="s">
        <v>44</v>
      </c>
      <c r="G5712" s="106"/>
      <c r="H5712" s="76" t="s">
        <v>1</v>
      </c>
      <c r="I5712" s="105"/>
      <c r="K5712" s="140" t="str">
        <f t="shared" si="270"/>
        <v>一般建築及設備-一般建築及設備-獎補助費-對國內團體之捐助</v>
      </c>
      <c r="L5712" s="140" t="str">
        <f t="shared" si="271"/>
        <v>建立社區照顧關懷據點並設置巷弄長照站之開辦設施設備費用-資本門</v>
      </c>
      <c r="M5712" s="40" t="str">
        <f t="shared" si="272"/>
        <v>臺中市豐原區北湳社區發展協會</v>
      </c>
    </row>
    <row r="5713" spans="1:13" ht="75">
      <c r="A5713" s="102" t="s">
        <v>313</v>
      </c>
      <c r="B5713" s="102" t="s">
        <v>4596</v>
      </c>
      <c r="C5713" s="102" t="s">
        <v>4105</v>
      </c>
      <c r="D5713" s="102" t="s">
        <v>2795</v>
      </c>
      <c r="E5713" s="103">
        <v>30</v>
      </c>
      <c r="F5713" s="104" t="s">
        <v>44</v>
      </c>
      <c r="G5713" s="106"/>
      <c r="H5713" s="76" t="s">
        <v>1</v>
      </c>
      <c r="I5713" s="105"/>
      <c r="K5713" s="140" t="str">
        <f t="shared" si="270"/>
        <v>一般建築及設備-一般建築及設備-獎補助費-對國內團體之捐助</v>
      </c>
      <c r="L5713" s="140" t="str">
        <f t="shared" si="271"/>
        <v>建立社區照顧關懷據點並設置巷弄長照站之充實設施設備費-資本</v>
      </c>
      <c r="M5713" s="40" t="str">
        <f t="shared" si="272"/>
        <v>台中市南區工學社區發展協會王文興</v>
      </c>
    </row>
    <row r="5714" spans="1:13" ht="56.25">
      <c r="A5714" s="102" t="s">
        <v>313</v>
      </c>
      <c r="B5714" s="102" t="s">
        <v>4597</v>
      </c>
      <c r="C5714" s="102" t="s">
        <v>4598</v>
      </c>
      <c r="D5714" s="102" t="s">
        <v>2795</v>
      </c>
      <c r="E5714" s="103">
        <v>499</v>
      </c>
      <c r="F5714" s="104" t="s">
        <v>44</v>
      </c>
      <c r="G5714" s="106"/>
      <c r="H5714" s="76" t="s">
        <v>1</v>
      </c>
      <c r="I5714" s="105"/>
      <c r="K5714" s="140" t="str">
        <f t="shared" si="270"/>
        <v>一般建築及設備-一般建築及設備-獎補助費-對國內團體之捐助</v>
      </c>
      <c r="L5714" s="140" t="str">
        <f t="shared" si="271"/>
        <v>改善公共安全修繕-寢室隔間與樓板密接整修計畫</v>
      </c>
      <c r="M5714" s="40" t="str">
        <f t="shared" si="272"/>
        <v>台中市私立善心園老人長期照顧中心(養護型)</v>
      </c>
    </row>
    <row r="5715" spans="1:13" ht="56.25">
      <c r="A5715" s="102" t="s">
        <v>313</v>
      </c>
      <c r="B5715" s="102" t="s">
        <v>4597</v>
      </c>
      <c r="C5715" s="102" t="s">
        <v>4598</v>
      </c>
      <c r="D5715" s="102" t="s">
        <v>2795</v>
      </c>
      <c r="E5715" s="103">
        <v>499</v>
      </c>
      <c r="F5715" s="104" t="s">
        <v>44</v>
      </c>
      <c r="G5715" s="106"/>
      <c r="H5715" s="76" t="s">
        <v>1</v>
      </c>
      <c r="I5715" s="105"/>
      <c r="K5715" s="140" t="str">
        <f t="shared" si="270"/>
        <v>一般建築及設備-一般建築及設備-獎補助費-對國內團體之捐助</v>
      </c>
      <c r="L5715" s="140" t="str">
        <f t="shared" si="271"/>
        <v>改善公共安全修繕-寢室隔間與樓板密接整修計畫</v>
      </c>
      <c r="M5715" s="40" t="str">
        <f t="shared" si="272"/>
        <v>台中市私立善心園老人長期照顧中心(養護型)</v>
      </c>
    </row>
    <row r="5716" spans="1:13" ht="56.25">
      <c r="A5716" s="102" t="s">
        <v>313</v>
      </c>
      <c r="B5716" s="102" t="s">
        <v>4599</v>
      </c>
      <c r="C5716" s="102" t="s">
        <v>3281</v>
      </c>
      <c r="D5716" s="102" t="s">
        <v>2795</v>
      </c>
      <c r="E5716" s="103">
        <v>66</v>
      </c>
      <c r="F5716" s="104" t="s">
        <v>44</v>
      </c>
      <c r="G5716" s="106"/>
      <c r="H5716" s="76" t="s">
        <v>1</v>
      </c>
      <c r="I5716" s="105"/>
      <c r="K5716" s="140" t="str">
        <f t="shared" si="270"/>
        <v>一般建築及設備-一般建築及設備-獎補助費-對國內團體之捐助</v>
      </c>
      <c r="L5716" s="140" t="str">
        <f t="shared" si="271"/>
        <v>精神障礙者協作模式服務據點計畫</v>
      </c>
      <c r="M5716" s="40" t="str">
        <f t="shared" si="272"/>
        <v>社團法人臺中市心樂活關懷協會</v>
      </c>
    </row>
    <row r="5717" spans="1:13" ht="75">
      <c r="A5717" s="102" t="s">
        <v>313</v>
      </c>
      <c r="B5717" s="102" t="s">
        <v>4076</v>
      </c>
      <c r="C5717" s="102" t="s">
        <v>3249</v>
      </c>
      <c r="D5717" s="102" t="s">
        <v>2795</v>
      </c>
      <c r="E5717" s="103">
        <v>30</v>
      </c>
      <c r="F5717" s="104" t="s">
        <v>44</v>
      </c>
      <c r="G5717" s="106"/>
      <c r="H5717" s="76" t="s">
        <v>1</v>
      </c>
      <c r="I5717" s="105"/>
      <c r="K5717" s="140" t="str">
        <f t="shared" si="270"/>
        <v>一般建築及設備-一般建築及設備-獎補助費-對國內團體之捐助</v>
      </c>
      <c r="L5717" s="140" t="str">
        <f t="shared" si="271"/>
        <v>建立社區照顧關懷據點並設置巷弄長照站之充實設施設備費用-資本門</v>
      </c>
      <c r="M5717" s="40" t="str">
        <f t="shared" si="272"/>
        <v>臺中市潭子區東寶社區發展協會</v>
      </c>
    </row>
    <row r="5718" spans="1:13" ht="75">
      <c r="A5718" s="102" t="s">
        <v>313</v>
      </c>
      <c r="B5718" s="102" t="s">
        <v>4076</v>
      </c>
      <c r="C5718" s="102" t="s">
        <v>4600</v>
      </c>
      <c r="D5718" s="102" t="s">
        <v>2795</v>
      </c>
      <c r="E5718" s="103">
        <v>29</v>
      </c>
      <c r="F5718" s="104" t="s">
        <v>44</v>
      </c>
      <c r="G5718" s="106"/>
      <c r="H5718" s="76" t="s">
        <v>1</v>
      </c>
      <c r="I5718" s="105"/>
      <c r="K5718" s="140" t="str">
        <f t="shared" si="270"/>
        <v>一般建築及設備-一般建築及設備-獎補助費-對國內團體之捐助</v>
      </c>
      <c r="L5718" s="140" t="str">
        <f t="shared" si="271"/>
        <v>建立社區照顧關懷據點並設置巷弄長照站之充實設施設備費用-資本門</v>
      </c>
      <c r="M5718" s="40" t="str">
        <f t="shared" si="272"/>
        <v>台中市東南長青會陳碧燕</v>
      </c>
    </row>
    <row r="5719" spans="1:13" ht="56.25">
      <c r="A5719" s="102" t="s">
        <v>313</v>
      </c>
      <c r="B5719" s="102" t="s">
        <v>4167</v>
      </c>
      <c r="C5719" s="102" t="s">
        <v>2460</v>
      </c>
      <c r="D5719" s="102" t="s">
        <v>2795</v>
      </c>
      <c r="E5719" s="103">
        <v>40</v>
      </c>
      <c r="F5719" s="104" t="s">
        <v>44</v>
      </c>
      <c r="G5719" s="106"/>
      <c r="H5719" s="76" t="s">
        <v>1</v>
      </c>
      <c r="I5719" s="105"/>
      <c r="K5719" s="140" t="str">
        <f t="shared" si="270"/>
        <v>一般建築及設備-一般建築及設備-獎補助費-對國內團體之捐助</v>
      </c>
      <c r="L5719" s="140" t="str">
        <f t="shared" si="271"/>
        <v>建立社區照顧關懷據點之開辦設施設備費-資本門</v>
      </c>
      <c r="M5719" s="40" t="str">
        <f t="shared" si="272"/>
        <v>臺中市太平區興隆社區發展協會</v>
      </c>
    </row>
    <row r="5720" spans="1:13" ht="56.25">
      <c r="A5720" s="102" t="s">
        <v>313</v>
      </c>
      <c r="B5720" s="102" t="s">
        <v>4337</v>
      </c>
      <c r="C5720" s="102" t="s">
        <v>4359</v>
      </c>
      <c r="D5720" s="102" t="s">
        <v>2795</v>
      </c>
      <c r="E5720" s="103">
        <v>100</v>
      </c>
      <c r="F5720" s="104" t="s">
        <v>44</v>
      </c>
      <c r="G5720" s="106"/>
      <c r="H5720" s="76" t="s">
        <v>1</v>
      </c>
      <c r="I5720" s="105"/>
      <c r="K5720" s="140" t="str">
        <f t="shared" si="270"/>
        <v>一般建築及設備-一般建築及設備-獎補助費-對國內團體之捐助</v>
      </c>
      <c r="L5720" s="140" t="str">
        <f t="shared" si="271"/>
        <v>臺中市身心障礙者社區日間作業設施服務計畫</v>
      </c>
      <c r="M5720" s="40" t="str">
        <f t="shared" si="272"/>
        <v>台灣技職教育產學研合作發展協會</v>
      </c>
    </row>
    <row r="5721" spans="1:13" ht="56.25">
      <c r="A5721" s="102" t="s">
        <v>313</v>
      </c>
      <c r="B5721" s="102" t="s">
        <v>4333</v>
      </c>
      <c r="C5721" s="102" t="s">
        <v>2184</v>
      </c>
      <c r="D5721" s="102" t="s">
        <v>2795</v>
      </c>
      <c r="E5721" s="103">
        <v>226</v>
      </c>
      <c r="F5721" s="104" t="s">
        <v>44</v>
      </c>
      <c r="G5721" s="106"/>
      <c r="H5721" s="76" t="s">
        <v>1</v>
      </c>
      <c r="I5721" s="105"/>
      <c r="K5721" s="140" t="str">
        <f t="shared" si="270"/>
        <v>一般建築及設備-一般建築及設備-獎補助費-對國內團體之捐助</v>
      </c>
      <c r="L5721" s="140" t="str">
        <f t="shared" si="271"/>
        <v>113年度臺中市身心障礙者社區式日間照顧服務計畫</v>
      </c>
      <c r="M5721" s="40" t="str">
        <f t="shared" si="272"/>
        <v>社團法人台中市自閉症教育協進會捐款專戶</v>
      </c>
    </row>
    <row r="5722" spans="1:13" ht="56.25">
      <c r="A5722" s="102" t="s">
        <v>313</v>
      </c>
      <c r="B5722" s="102" t="s">
        <v>4601</v>
      </c>
      <c r="C5722" s="102" t="s">
        <v>3272</v>
      </c>
      <c r="D5722" s="102" t="s">
        <v>2795</v>
      </c>
      <c r="E5722" s="103">
        <v>21</v>
      </c>
      <c r="F5722" s="104" t="s">
        <v>44</v>
      </c>
      <c r="G5722" s="106"/>
      <c r="H5722" s="76" t="s">
        <v>1</v>
      </c>
      <c r="I5722" s="105"/>
      <c r="K5722" s="140" t="str">
        <f t="shared" si="270"/>
        <v>一般建築及設備-一般建築及設備-獎補助費-對國內團體之捐助</v>
      </c>
      <c r="L5722" s="140" t="str">
        <f t="shared" si="271"/>
        <v>建立社區照顧關懷據點之充實設施設備-資本門</v>
      </c>
      <c r="M5722" s="40" t="str">
        <f t="shared" si="272"/>
        <v>台中市西區大忠社區發展協會</v>
      </c>
    </row>
    <row r="5723" spans="1:13" ht="75">
      <c r="A5723" s="102" t="s">
        <v>313</v>
      </c>
      <c r="B5723" s="102" t="s">
        <v>4602</v>
      </c>
      <c r="C5723" s="102" t="s">
        <v>3251</v>
      </c>
      <c r="D5723" s="102" t="s">
        <v>2795</v>
      </c>
      <c r="E5723" s="103">
        <v>49</v>
      </c>
      <c r="F5723" s="104" t="s">
        <v>44</v>
      </c>
      <c r="G5723" s="106"/>
      <c r="H5723" s="76" t="s">
        <v>1</v>
      </c>
      <c r="I5723" s="105"/>
      <c r="K5723" s="140" t="str">
        <f t="shared" si="270"/>
        <v>一般建築及設備-一般建築及設備-獎補助費-對國內團體之捐助</v>
      </c>
      <c r="L5723" s="140" t="str">
        <f t="shared" si="271"/>
        <v>建立社區照顧關懷據點並設置巷弄長照站之充實設備費用</v>
      </c>
      <c r="M5723" s="40" t="str">
        <f t="shared" si="272"/>
        <v>財團法人向上社會福利基金會</v>
      </c>
    </row>
    <row r="5724" spans="1:13" ht="75">
      <c r="A5724" s="102" t="s">
        <v>313</v>
      </c>
      <c r="B5724" s="102" t="s">
        <v>4076</v>
      </c>
      <c r="C5724" s="102" t="s">
        <v>3662</v>
      </c>
      <c r="D5724" s="102" t="s">
        <v>2795</v>
      </c>
      <c r="E5724" s="103">
        <v>26</v>
      </c>
      <c r="F5724" s="104" t="s">
        <v>44</v>
      </c>
      <c r="G5724" s="106"/>
      <c r="H5724" s="76" t="s">
        <v>1</v>
      </c>
      <c r="I5724" s="105"/>
      <c r="K5724" s="140" t="str">
        <f t="shared" si="270"/>
        <v>一般建築及設備-一般建築及設備-獎補助費-對國內團體之捐助</v>
      </c>
      <c r="L5724" s="140" t="str">
        <f t="shared" si="271"/>
        <v>建立社區照顧關懷據點並設置巷弄長照站之充實設施設備費用-資本門</v>
      </c>
      <c r="M5724" s="40" t="str">
        <f t="shared" si="272"/>
        <v>社團法人臺中市惠來關懷服務協會</v>
      </c>
    </row>
    <row r="5725" spans="1:13" ht="56.25">
      <c r="A5725" s="102" t="s">
        <v>313</v>
      </c>
      <c r="B5725" s="102" t="s">
        <v>4293</v>
      </c>
      <c r="C5725" s="102" t="s">
        <v>4154</v>
      </c>
      <c r="D5725" s="102" t="s">
        <v>2795</v>
      </c>
      <c r="E5725" s="103">
        <v>9</v>
      </c>
      <c r="F5725" s="104" t="s">
        <v>44</v>
      </c>
      <c r="G5725" s="106"/>
      <c r="H5725" s="76" t="s">
        <v>1</v>
      </c>
      <c r="I5725" s="105"/>
      <c r="K5725" s="140" t="str">
        <f t="shared" si="270"/>
        <v>一般建築及設備-一般建築及設備-獎補助費-對國內團體之捐助</v>
      </c>
      <c r="L5725" s="140" t="str">
        <f t="shared" si="271"/>
        <v>建立社區照顧關懷據點之充實設施設備費用-資本門</v>
      </c>
      <c r="M5725" s="40" t="str">
        <f t="shared" si="272"/>
        <v>臺中市大雅區忠義社區發展協會劉中平</v>
      </c>
    </row>
    <row r="5726" spans="1:13" ht="75">
      <c r="A5726" s="102" t="s">
        <v>313</v>
      </c>
      <c r="B5726" s="102" t="s">
        <v>4076</v>
      </c>
      <c r="C5726" s="102" t="s">
        <v>3709</v>
      </c>
      <c r="D5726" s="102" t="s">
        <v>2795</v>
      </c>
      <c r="E5726" s="103">
        <v>30</v>
      </c>
      <c r="F5726" s="104" t="s">
        <v>44</v>
      </c>
      <c r="G5726" s="106"/>
      <c r="H5726" s="76" t="s">
        <v>1</v>
      </c>
      <c r="I5726" s="105"/>
      <c r="K5726" s="140" t="str">
        <f t="shared" si="270"/>
        <v>一般建築及設備-一般建築及設備-獎補助費-對國內團體之捐助</v>
      </c>
      <c r="L5726" s="140" t="str">
        <f t="shared" si="271"/>
        <v>建立社區照顧關懷據點並設置巷弄長照站之充實設施設備費用-資本門</v>
      </c>
      <c r="M5726" s="40" t="str">
        <f t="shared" si="272"/>
        <v>社團法人台中市活出美好關懷協會</v>
      </c>
    </row>
    <row r="5727" spans="1:13" ht="56.25">
      <c r="A5727" s="102" t="s">
        <v>313</v>
      </c>
      <c r="B5727" s="102" t="s">
        <v>4293</v>
      </c>
      <c r="C5727" s="102" t="s">
        <v>3792</v>
      </c>
      <c r="D5727" s="102" t="s">
        <v>2795</v>
      </c>
      <c r="E5727" s="103">
        <v>8</v>
      </c>
      <c r="F5727" s="104" t="s">
        <v>44</v>
      </c>
      <c r="G5727" s="106"/>
      <c r="H5727" s="76" t="s">
        <v>1</v>
      </c>
      <c r="I5727" s="105"/>
      <c r="K5727" s="140" t="str">
        <f t="shared" si="270"/>
        <v>一般建築及設備-一般建築及設備-獎補助費-對國內團體之捐助</v>
      </c>
      <c r="L5727" s="140" t="str">
        <f t="shared" si="271"/>
        <v>建立社區照顧關懷據點之充實設施設備費用-資本門</v>
      </c>
      <c r="M5727" s="40" t="str">
        <f t="shared" si="272"/>
        <v>臺中市外埔區安定關懷協進會</v>
      </c>
    </row>
    <row r="5728" spans="1:13" ht="75">
      <c r="A5728" s="102" t="s">
        <v>313</v>
      </c>
      <c r="B5728" s="102" t="s">
        <v>4076</v>
      </c>
      <c r="C5728" s="102" t="s">
        <v>4231</v>
      </c>
      <c r="D5728" s="102" t="s">
        <v>2795</v>
      </c>
      <c r="E5728" s="103">
        <v>37</v>
      </c>
      <c r="F5728" s="104" t="s">
        <v>44</v>
      </c>
      <c r="G5728" s="106"/>
      <c r="H5728" s="76" t="s">
        <v>1</v>
      </c>
      <c r="I5728" s="105"/>
      <c r="K5728" s="140" t="str">
        <f t="shared" si="270"/>
        <v>一般建築及設備-一般建築及設備-獎補助費-對國內團體之捐助</v>
      </c>
      <c r="L5728" s="140" t="str">
        <f t="shared" si="271"/>
        <v>建立社區照顧關懷據點並設置巷弄長照站之充實設施設備費用-資本門</v>
      </c>
      <c r="M5728" s="40" t="str">
        <f t="shared" si="272"/>
        <v>台中市永恆愛心關懷協會</v>
      </c>
    </row>
    <row r="5729" spans="1:13" ht="75">
      <c r="A5729" s="102" t="s">
        <v>313</v>
      </c>
      <c r="B5729" s="102" t="s">
        <v>4076</v>
      </c>
      <c r="C5729" s="102" t="s">
        <v>3949</v>
      </c>
      <c r="D5729" s="102" t="s">
        <v>2795</v>
      </c>
      <c r="E5729" s="103">
        <v>29</v>
      </c>
      <c r="F5729" s="104" t="s">
        <v>44</v>
      </c>
      <c r="G5729" s="106"/>
      <c r="H5729" s="76" t="s">
        <v>1</v>
      </c>
      <c r="I5729" s="105"/>
      <c r="K5729" s="140" t="str">
        <f t="shared" si="270"/>
        <v>一般建築及設備-一般建築及設備-獎補助費-對國內團體之捐助</v>
      </c>
      <c r="L5729" s="140" t="str">
        <f t="shared" si="271"/>
        <v>建立社區照顧關懷據點並設置巷弄長照站之充實設施設備費用-資本門</v>
      </c>
      <c r="M5729" s="40" t="str">
        <f t="shared" si="272"/>
        <v>臺中市北區育德社區發展協會謝文聰</v>
      </c>
    </row>
    <row r="5730" spans="1:13" ht="75">
      <c r="A5730" s="102" t="s">
        <v>313</v>
      </c>
      <c r="B5730" s="102" t="s">
        <v>4076</v>
      </c>
      <c r="C5730" s="102" t="s">
        <v>4170</v>
      </c>
      <c r="D5730" s="102" t="s">
        <v>2795</v>
      </c>
      <c r="E5730" s="103">
        <v>25</v>
      </c>
      <c r="F5730" s="104" t="s">
        <v>44</v>
      </c>
      <c r="G5730" s="106"/>
      <c r="H5730" s="76" t="s">
        <v>1</v>
      </c>
      <c r="I5730" s="105"/>
      <c r="K5730" s="140" t="str">
        <f t="shared" si="270"/>
        <v>一般建築及設備-一般建築及設備-獎補助費-對國內團體之捐助</v>
      </c>
      <c r="L5730" s="140" t="str">
        <f t="shared" si="271"/>
        <v>建立社區照顧關懷據點並設置巷弄長照站之充實設施設備費用-資本門</v>
      </c>
      <c r="M5730" s="40" t="str">
        <f t="shared" si="272"/>
        <v>台中市北區錦平社區發展協會</v>
      </c>
    </row>
    <row r="5731" spans="1:13" ht="75">
      <c r="A5731" s="102" t="s">
        <v>313</v>
      </c>
      <c r="B5731" s="102" t="s">
        <v>4076</v>
      </c>
      <c r="C5731" s="102" t="s">
        <v>4171</v>
      </c>
      <c r="D5731" s="102" t="s">
        <v>2795</v>
      </c>
      <c r="E5731" s="103">
        <v>19</v>
      </c>
      <c r="F5731" s="104" t="s">
        <v>44</v>
      </c>
      <c r="G5731" s="106"/>
      <c r="H5731" s="76" t="s">
        <v>1</v>
      </c>
      <c r="I5731" s="105"/>
      <c r="K5731" s="140" t="str">
        <f t="shared" si="270"/>
        <v>一般建築及設備-一般建築及設備-獎補助費-對國內團體之捐助</v>
      </c>
      <c r="L5731" s="140" t="str">
        <f t="shared" si="271"/>
        <v>建立社區照顧關懷據點並設置巷弄長照站之充實設施設備費用-資本門</v>
      </c>
      <c r="M5731" s="40" t="str">
        <f t="shared" si="272"/>
        <v>臺中市邱厝慈善協會周品萱</v>
      </c>
    </row>
    <row r="5732" spans="1:13" ht="56.25">
      <c r="A5732" s="102" t="s">
        <v>313</v>
      </c>
      <c r="B5732" s="102" t="s">
        <v>4293</v>
      </c>
      <c r="C5732" s="102" t="s">
        <v>4175</v>
      </c>
      <c r="D5732" s="102" t="s">
        <v>2795</v>
      </c>
      <c r="E5732" s="103">
        <v>28</v>
      </c>
      <c r="F5732" s="104" t="s">
        <v>44</v>
      </c>
      <c r="G5732" s="106"/>
      <c r="H5732" s="76" t="s">
        <v>1</v>
      </c>
      <c r="I5732" s="105"/>
      <c r="K5732" s="140" t="str">
        <f t="shared" si="270"/>
        <v>一般建築及設備-一般建築及設備-獎補助費-對國內團體之捐助</v>
      </c>
      <c r="L5732" s="140" t="str">
        <f t="shared" si="271"/>
        <v>建立社區照顧關懷據點之充實設施設備費用-資本門</v>
      </c>
      <c r="M5732" s="40" t="str">
        <f t="shared" si="272"/>
        <v>臺中市外埔區(庄-土+部)子社區發展協會</v>
      </c>
    </row>
    <row r="5733" spans="1:13" ht="75">
      <c r="A5733" s="102" t="s">
        <v>313</v>
      </c>
      <c r="B5733" s="102" t="s">
        <v>4076</v>
      </c>
      <c r="C5733" s="102" t="s">
        <v>4185</v>
      </c>
      <c r="D5733" s="102" t="s">
        <v>2795</v>
      </c>
      <c r="E5733" s="65">
        <v>44</v>
      </c>
      <c r="F5733" s="104" t="s">
        <v>44</v>
      </c>
      <c r="G5733" s="106"/>
      <c r="H5733" s="76" t="s">
        <v>1</v>
      </c>
      <c r="I5733" s="105"/>
      <c r="K5733" s="140" t="str">
        <f t="shared" si="270"/>
        <v>一般建築及設備-一般建築及設備-獎補助費-對國內團體之捐助</v>
      </c>
      <c r="L5733" s="140" t="str">
        <f t="shared" si="271"/>
        <v>建立社區照顧關懷據點並設置巷弄長照站之充實設施設備費用-資本門</v>
      </c>
      <c r="M5733" s="40" t="str">
        <f t="shared" si="272"/>
        <v>台中市西屯區協和社區發展協會吳瓊花</v>
      </c>
    </row>
    <row r="5734" spans="1:13" ht="56.25">
      <c r="A5734" s="102" t="s">
        <v>313</v>
      </c>
      <c r="B5734" s="102" t="s">
        <v>4293</v>
      </c>
      <c r="C5734" s="102" t="s">
        <v>4187</v>
      </c>
      <c r="D5734" s="102" t="s">
        <v>2795</v>
      </c>
      <c r="E5734" s="103">
        <v>22</v>
      </c>
      <c r="F5734" s="104" t="s">
        <v>44</v>
      </c>
      <c r="G5734" s="106"/>
      <c r="H5734" s="76" t="s">
        <v>1</v>
      </c>
      <c r="I5734" s="105"/>
      <c r="K5734" s="140" t="str">
        <f t="shared" si="270"/>
        <v>一般建築及設備-一般建築及設備-獎補助費-對國內團體之捐助</v>
      </c>
      <c r="L5734" s="140" t="str">
        <f t="shared" si="271"/>
        <v>建立社區照顧關懷據點之充實設施設備費用-資本門</v>
      </c>
      <c r="M5734" s="40" t="str">
        <f t="shared" si="272"/>
        <v>臺中市外埔區福興關懷協會林月草</v>
      </c>
    </row>
    <row r="5735" spans="1:13" ht="75">
      <c r="A5735" s="102" t="s">
        <v>313</v>
      </c>
      <c r="B5735" s="102" t="s">
        <v>4076</v>
      </c>
      <c r="C5735" s="102" t="s">
        <v>3632</v>
      </c>
      <c r="D5735" s="102" t="s">
        <v>2795</v>
      </c>
      <c r="E5735" s="103">
        <v>37</v>
      </c>
      <c r="F5735" s="104" t="s">
        <v>44</v>
      </c>
      <c r="G5735" s="106"/>
      <c r="H5735" s="76" t="s">
        <v>1</v>
      </c>
      <c r="I5735" s="105"/>
      <c r="K5735" s="140" t="str">
        <f t="shared" si="270"/>
        <v>一般建築及設備-一般建築及設備-獎補助費-對國內團體之捐助</v>
      </c>
      <c r="L5735" s="140" t="str">
        <f t="shared" si="271"/>
        <v>建立社區照顧關懷據點並設置巷弄長照站之充實設施設備費用-資本門</v>
      </c>
      <c r="M5735" s="40" t="str">
        <f t="shared" si="272"/>
        <v>臺中市外埔區永豐社區發展協會</v>
      </c>
    </row>
    <row r="5736" spans="1:13" ht="56.25">
      <c r="A5736" s="102" t="s">
        <v>313</v>
      </c>
      <c r="B5736" s="102" t="s">
        <v>4601</v>
      </c>
      <c r="C5736" s="102" t="s">
        <v>1780</v>
      </c>
      <c r="D5736" s="102" t="s">
        <v>2795</v>
      </c>
      <c r="E5736" s="103">
        <v>25</v>
      </c>
      <c r="F5736" s="104" t="s">
        <v>44</v>
      </c>
      <c r="G5736" s="106"/>
      <c r="H5736" s="76" t="s">
        <v>1</v>
      </c>
      <c r="I5736" s="105"/>
      <c r="K5736" s="140" t="str">
        <f t="shared" si="270"/>
        <v>一般建築及設備-一般建築及設備-獎補助費-對國內團體之捐助</v>
      </c>
      <c r="L5736" s="140" t="str">
        <f t="shared" si="271"/>
        <v>建立社區照顧關懷據點之充實設施設備-資本門</v>
      </c>
      <c r="M5736" s="40" t="str">
        <f t="shared" si="272"/>
        <v>財團法人弘道老人福利基金會</v>
      </c>
    </row>
    <row r="5737" spans="1:13" ht="75">
      <c r="A5737" s="102" t="s">
        <v>313</v>
      </c>
      <c r="B5737" s="102" t="s">
        <v>4076</v>
      </c>
      <c r="C5737" s="102" t="s">
        <v>4203</v>
      </c>
      <c r="D5737" s="102" t="s">
        <v>2795</v>
      </c>
      <c r="E5737" s="103">
        <v>47</v>
      </c>
      <c r="F5737" s="104" t="s">
        <v>44</v>
      </c>
      <c r="G5737" s="106"/>
      <c r="H5737" s="76" t="s">
        <v>1</v>
      </c>
      <c r="I5737" s="105"/>
      <c r="K5737" s="140" t="str">
        <f t="shared" si="270"/>
        <v>一般建築及設備-一般建築及設備-獎補助費-對國內團體之捐助</v>
      </c>
      <c r="L5737" s="140" t="str">
        <f t="shared" si="271"/>
        <v>建立社區照顧關懷據點並設置巷弄長照站之充實設施設備費用-資本門</v>
      </c>
      <c r="M5737" s="40" t="str">
        <f t="shared" si="272"/>
        <v>台中縣愛加倍關懷協會</v>
      </c>
    </row>
    <row r="5738" spans="1:13" ht="56.25">
      <c r="A5738" s="102" t="s">
        <v>313</v>
      </c>
      <c r="B5738" s="102" t="s">
        <v>4293</v>
      </c>
      <c r="C5738" s="102" t="s">
        <v>2528</v>
      </c>
      <c r="D5738" s="102" t="s">
        <v>2795</v>
      </c>
      <c r="E5738" s="103">
        <v>38</v>
      </c>
      <c r="F5738" s="104" t="s">
        <v>44</v>
      </c>
      <c r="G5738" s="106"/>
      <c r="H5738" s="76" t="s">
        <v>1</v>
      </c>
      <c r="I5738" s="105"/>
      <c r="K5738" s="140" t="str">
        <f t="shared" si="270"/>
        <v>一般建築及設備-一般建築及設備-獎補助費-對國內團體之捐助</v>
      </c>
      <c r="L5738" s="140" t="str">
        <f t="shared" si="271"/>
        <v>建立社區照顧關懷據點之充實設施設備費用-資本門</v>
      </c>
      <c r="M5738" s="40" t="str">
        <f t="shared" si="272"/>
        <v>臺中市神岡區新庄社區發展協會</v>
      </c>
    </row>
    <row r="5739" spans="1:13" ht="75">
      <c r="A5739" s="102" t="s">
        <v>313</v>
      </c>
      <c r="B5739" s="102" t="s">
        <v>4596</v>
      </c>
      <c r="C5739" s="102" t="s">
        <v>4222</v>
      </c>
      <c r="D5739" s="102" t="s">
        <v>2795</v>
      </c>
      <c r="E5739" s="103">
        <v>35</v>
      </c>
      <c r="F5739" s="104" t="s">
        <v>44</v>
      </c>
      <c r="G5739" s="106"/>
      <c r="H5739" s="76" t="s">
        <v>1</v>
      </c>
      <c r="I5739" s="105"/>
      <c r="K5739" s="140" t="str">
        <f t="shared" si="270"/>
        <v>一般建築及設備-一般建築及設備-獎補助費-對國內團體之捐助</v>
      </c>
      <c r="L5739" s="140" t="str">
        <f t="shared" si="271"/>
        <v>建立社區照顧關懷據點並設置巷弄長照站之充實設施設備費-資本</v>
      </c>
      <c r="M5739" s="40" t="str">
        <f t="shared" si="272"/>
        <v>臺中市福興在地人文關懷協會陳友龍</v>
      </c>
    </row>
    <row r="5740" spans="1:13" ht="75">
      <c r="A5740" s="102" t="s">
        <v>313</v>
      </c>
      <c r="B5740" s="102" t="s">
        <v>4076</v>
      </c>
      <c r="C5740" s="102" t="s">
        <v>3624</v>
      </c>
      <c r="D5740" s="102" t="s">
        <v>2795</v>
      </c>
      <c r="E5740" s="103">
        <v>28</v>
      </c>
      <c r="F5740" s="104" t="s">
        <v>44</v>
      </c>
      <c r="G5740" s="106"/>
      <c r="H5740" s="76" t="s">
        <v>1</v>
      </c>
      <c r="I5740" s="105"/>
      <c r="K5740" s="140" t="str">
        <f t="shared" si="270"/>
        <v>一般建築及設備-一般建築及設備-獎補助費-對國內團體之捐助</v>
      </c>
      <c r="L5740" s="140" t="str">
        <f t="shared" si="271"/>
        <v>建立社區照顧關懷據點並設置巷弄長照站之充實設施設備費用-資本門</v>
      </c>
      <c r="M5740" s="40" t="str">
        <f t="shared" si="272"/>
        <v>臺中市太平區福隆社區發展協會</v>
      </c>
    </row>
    <row r="5741" spans="1:13" ht="75">
      <c r="A5741" s="102" t="s">
        <v>313</v>
      </c>
      <c r="B5741" s="102" t="s">
        <v>4076</v>
      </c>
      <c r="C5741" s="102" t="s">
        <v>4093</v>
      </c>
      <c r="D5741" s="102" t="s">
        <v>2795</v>
      </c>
      <c r="E5741" s="103">
        <v>36</v>
      </c>
      <c r="F5741" s="104" t="s">
        <v>44</v>
      </c>
      <c r="G5741" s="106"/>
      <c r="H5741" s="76" t="s">
        <v>1</v>
      </c>
      <c r="I5741" s="105"/>
      <c r="K5741" s="140" t="str">
        <f t="shared" si="270"/>
        <v>一般建築及設備-一般建築及設備-獎補助費-對國內團體之捐助</v>
      </c>
      <c r="L5741" s="140" t="str">
        <f t="shared" si="271"/>
        <v>建立社區照顧關懷據點並設置巷弄長照站之充實設施設備費用-資本門</v>
      </c>
      <c r="M5741" s="40" t="str">
        <f t="shared" si="272"/>
        <v>臺中市福雅長青關懷協會</v>
      </c>
    </row>
    <row r="5742" spans="1:13" ht="75">
      <c r="A5742" s="102" t="s">
        <v>313</v>
      </c>
      <c r="B5742" s="102" t="s">
        <v>4076</v>
      </c>
      <c r="C5742" s="102" t="s">
        <v>4240</v>
      </c>
      <c r="D5742" s="102" t="s">
        <v>2795</v>
      </c>
      <c r="E5742" s="103">
        <v>10</v>
      </c>
      <c r="F5742" s="104" t="s">
        <v>44</v>
      </c>
      <c r="G5742" s="106"/>
      <c r="H5742" s="76" t="s">
        <v>1</v>
      </c>
      <c r="I5742" s="105"/>
      <c r="K5742" s="140" t="str">
        <f t="shared" si="270"/>
        <v>一般建築及設備-一般建築及設備-獎補助費-對國內團體之捐助</v>
      </c>
      <c r="L5742" s="140" t="str">
        <f t="shared" si="271"/>
        <v>建立社區照顧關懷據點並設置巷弄長照站之充實設施設備費用-資本門</v>
      </c>
      <c r="M5742" s="40" t="str">
        <f t="shared" si="272"/>
        <v>臺中市豐原區朴子社區發展協會</v>
      </c>
    </row>
    <row r="5743" spans="1:13" ht="75">
      <c r="A5743" s="102" t="s">
        <v>313</v>
      </c>
      <c r="B5743" s="102" t="s">
        <v>4082</v>
      </c>
      <c r="C5743" s="102" t="s">
        <v>4235</v>
      </c>
      <c r="D5743" s="102" t="s">
        <v>2795</v>
      </c>
      <c r="E5743" s="103">
        <v>82</v>
      </c>
      <c r="F5743" s="104" t="s">
        <v>44</v>
      </c>
      <c r="G5743" s="106"/>
      <c r="H5743" s="76" t="s">
        <v>1</v>
      </c>
      <c r="I5743" s="105"/>
      <c r="K5743" s="140" t="str">
        <f t="shared" si="270"/>
        <v>一般建築及設備-一般建築及設備-獎補助費-對國內團體之捐助</v>
      </c>
      <c r="L5743" s="140" t="str">
        <f t="shared" si="271"/>
        <v>建立社區照顧關懷據點並設置巷弄長照站之開辦設施設備費用-資本門</v>
      </c>
      <c r="M5743" s="40" t="str">
        <f t="shared" si="272"/>
        <v>社團法人台灣關懷輔導弱勢職能發展協會</v>
      </c>
    </row>
    <row r="5744" spans="1:13" ht="56.25">
      <c r="A5744" s="102" t="s">
        <v>313</v>
      </c>
      <c r="B5744" s="102" t="s">
        <v>4324</v>
      </c>
      <c r="C5744" s="102" t="s">
        <v>3751</v>
      </c>
      <c r="D5744" s="102" t="s">
        <v>2795</v>
      </c>
      <c r="E5744" s="103">
        <v>10</v>
      </c>
      <c r="F5744" s="104" t="s">
        <v>44</v>
      </c>
      <c r="G5744" s="106"/>
      <c r="H5744" s="76" t="s">
        <v>1</v>
      </c>
      <c r="I5744" s="105"/>
      <c r="K5744" s="140" t="str">
        <f t="shared" si="270"/>
        <v>一般建築及設備-一般建築及設備-獎補助費-對國內團體之捐助</v>
      </c>
      <c r="L5744" s="140" t="str">
        <f t="shared" si="271"/>
        <v>臺中市成年身心障礙者社區居住與生活服務計畫</v>
      </c>
      <c r="M5744" s="40" t="str">
        <f t="shared" si="272"/>
        <v>社團法人台中市智障者家長協會</v>
      </c>
    </row>
    <row r="5745" spans="1:13" ht="75">
      <c r="A5745" s="102" t="s">
        <v>313</v>
      </c>
      <c r="B5745" s="102" t="s">
        <v>4076</v>
      </c>
      <c r="C5745" s="102" t="s">
        <v>3669</v>
      </c>
      <c r="D5745" s="102" t="s">
        <v>2795</v>
      </c>
      <c r="E5745" s="103">
        <v>50</v>
      </c>
      <c r="F5745" s="104" t="s">
        <v>44</v>
      </c>
      <c r="G5745" s="106"/>
      <c r="H5745" s="76" t="s">
        <v>1</v>
      </c>
      <c r="I5745" s="105"/>
      <c r="K5745" s="140" t="str">
        <f t="shared" si="270"/>
        <v>一般建築及設備-一般建築及設備-獎補助費-對國內團體之捐助</v>
      </c>
      <c r="L5745" s="140" t="str">
        <f t="shared" si="271"/>
        <v>建立社區照顧關懷據點並設置巷弄長照站之充實設施設備費用-資本門</v>
      </c>
      <c r="M5745" s="40" t="str">
        <f t="shared" si="272"/>
        <v>台中市西屯區上石社區發展協會</v>
      </c>
    </row>
    <row r="5746" spans="1:13" ht="75">
      <c r="A5746" s="102" t="s">
        <v>313</v>
      </c>
      <c r="B5746" s="102" t="s">
        <v>4145</v>
      </c>
      <c r="C5746" s="102" t="s">
        <v>2439</v>
      </c>
      <c r="D5746" s="102" t="s">
        <v>2795</v>
      </c>
      <c r="E5746" s="103">
        <v>15</v>
      </c>
      <c r="F5746" s="104" t="s">
        <v>44</v>
      </c>
      <c r="G5746" s="106"/>
      <c r="H5746" s="76" t="s">
        <v>1</v>
      </c>
      <c r="I5746" s="105"/>
      <c r="K5746" s="140" t="str">
        <f t="shared" si="270"/>
        <v>一般建築及設備-一般建築及設備-獎補助費-對國內團體之捐助</v>
      </c>
      <c r="L5746" s="140" t="str">
        <f t="shared" si="271"/>
        <v>建立社區照顧關懷據點並設置巷弄長照站之充實設施設備-資本門</v>
      </c>
      <c r="M5746" s="40" t="str">
        <f t="shared" si="272"/>
        <v>臺中市大里區竹仔坑社區發展協會</v>
      </c>
    </row>
    <row r="5747" spans="1:13" ht="75">
      <c r="A5747" s="102" t="s">
        <v>313</v>
      </c>
      <c r="B5747" s="102" t="s">
        <v>4251</v>
      </c>
      <c r="C5747" s="102" t="s">
        <v>3141</v>
      </c>
      <c r="D5747" s="102" t="s">
        <v>2795</v>
      </c>
      <c r="E5747" s="103">
        <v>30</v>
      </c>
      <c r="F5747" s="104" t="s">
        <v>44</v>
      </c>
      <c r="G5747" s="106"/>
      <c r="H5747" s="76" t="s">
        <v>1</v>
      </c>
      <c r="I5747" s="105"/>
      <c r="K5747" s="140" t="str">
        <f t="shared" si="270"/>
        <v>一般建築及設備-一般建築及設備-獎補助費-對國內團體之捐助</v>
      </c>
      <c r="L5747" s="140" t="str">
        <f t="shared" si="271"/>
        <v>建立社區照顧關懷據點並設立巷弄長照站-充實設施設備費用</v>
      </c>
      <c r="M5747" s="40" t="str">
        <f t="shared" si="272"/>
        <v>財團法人福智慈善基金會</v>
      </c>
    </row>
    <row r="5748" spans="1:13" ht="56.25">
      <c r="A5748" s="102" t="s">
        <v>313</v>
      </c>
      <c r="B5748" s="102" t="s">
        <v>4603</v>
      </c>
      <c r="C5748" s="102" t="s">
        <v>3704</v>
      </c>
      <c r="D5748" s="102" t="s">
        <v>2795</v>
      </c>
      <c r="E5748" s="103">
        <v>50</v>
      </c>
      <c r="F5748" s="104" t="s">
        <v>44</v>
      </c>
      <c r="G5748" s="106"/>
      <c r="H5748" s="76" t="s">
        <v>1</v>
      </c>
      <c r="I5748" s="105"/>
      <c r="K5748" s="140" t="str">
        <f t="shared" si="270"/>
        <v>一般建築及設備-一般建築及設備-獎補助費-對國內團體之捐助</v>
      </c>
      <c r="L5748" s="140" t="str">
        <f t="shared" si="271"/>
        <v>建立社區照顧關懷據點並設立巷弄長照站-充實設施設備</v>
      </c>
      <c r="M5748" s="40" t="str">
        <f t="shared" si="272"/>
        <v>臺中市梧棲區大庄社區發展協會林聖雄</v>
      </c>
    </row>
    <row r="5749" spans="1:13" ht="56.25">
      <c r="A5749" s="102" t="s">
        <v>313</v>
      </c>
      <c r="B5749" s="102" t="s">
        <v>4604</v>
      </c>
      <c r="C5749" s="102" t="s">
        <v>4605</v>
      </c>
      <c r="D5749" s="102" t="s">
        <v>2795</v>
      </c>
      <c r="E5749" s="65">
        <v>11</v>
      </c>
      <c r="F5749" s="104" t="s">
        <v>44</v>
      </c>
      <c r="G5749" s="106"/>
      <c r="H5749" s="76" t="s">
        <v>1</v>
      </c>
      <c r="I5749" s="105"/>
      <c r="K5749" s="140" t="str">
        <f t="shared" si="270"/>
        <v>一般建築及設備-一般建築及設備-獎補助費-對國內團體之捐助</v>
      </c>
      <c r="L5749" s="140" t="str">
        <f t="shared" si="271"/>
        <v>建立社區照顧關懷據點-充實設施設備</v>
      </c>
      <c r="M5749" s="40" t="str">
        <f t="shared" si="272"/>
        <v>台中市南屯區永定社區發展協會蔡添信</v>
      </c>
    </row>
    <row r="5750" spans="1:13" ht="75">
      <c r="A5750" s="102" t="s">
        <v>313</v>
      </c>
      <c r="B5750" s="102" t="s">
        <v>4076</v>
      </c>
      <c r="C5750" s="102" t="s">
        <v>4233</v>
      </c>
      <c r="D5750" s="102" t="s">
        <v>2795</v>
      </c>
      <c r="E5750" s="103">
        <v>30</v>
      </c>
      <c r="F5750" s="104" t="s">
        <v>44</v>
      </c>
      <c r="G5750" s="106"/>
      <c r="H5750" s="76" t="s">
        <v>1</v>
      </c>
      <c r="I5750" s="105"/>
      <c r="K5750" s="140" t="str">
        <f t="shared" si="270"/>
        <v>一般建築及設備-一般建築及設備-獎補助費-對國內團體之捐助</v>
      </c>
      <c r="L5750" s="140" t="str">
        <f t="shared" si="271"/>
        <v>建立社區照顧關懷據點並設置巷弄長照站之充實設施設備費用-資本門</v>
      </c>
      <c r="M5750" s="40" t="str">
        <f t="shared" si="272"/>
        <v>臺中市東海恩福關懷協會方菲</v>
      </c>
    </row>
    <row r="5751" spans="1:13" ht="56.25">
      <c r="A5751" s="102" t="s">
        <v>313</v>
      </c>
      <c r="B5751" s="102" t="s">
        <v>4604</v>
      </c>
      <c r="C5751" s="102" t="s">
        <v>232</v>
      </c>
      <c r="D5751" s="102" t="s">
        <v>2795</v>
      </c>
      <c r="E5751" s="103">
        <v>19</v>
      </c>
      <c r="F5751" s="104" t="s">
        <v>44</v>
      </c>
      <c r="G5751" s="106"/>
      <c r="H5751" s="76" t="s">
        <v>1</v>
      </c>
      <c r="I5751" s="105"/>
      <c r="K5751" s="140" t="str">
        <f t="shared" si="270"/>
        <v>一般建築及設備-一般建築及設備-獎補助費-對國內團體之捐助</v>
      </c>
      <c r="L5751" s="140" t="str">
        <f t="shared" si="271"/>
        <v>建立社區照顧關懷據點-充實設施設備</v>
      </c>
      <c r="M5751" s="40" t="str">
        <f t="shared" si="272"/>
        <v>臺中市梧棲區下寮社區發展協會</v>
      </c>
    </row>
    <row r="5752" spans="1:13" ht="75">
      <c r="A5752" s="102" t="s">
        <v>313</v>
      </c>
      <c r="B5752" s="102" t="s">
        <v>4145</v>
      </c>
      <c r="C5752" s="102" t="s">
        <v>4097</v>
      </c>
      <c r="D5752" s="102" t="s">
        <v>2795</v>
      </c>
      <c r="E5752" s="103">
        <v>30</v>
      </c>
      <c r="F5752" s="104" t="s">
        <v>44</v>
      </c>
      <c r="G5752" s="106"/>
      <c r="H5752" s="76" t="s">
        <v>1</v>
      </c>
      <c r="I5752" s="105"/>
      <c r="K5752" s="140" t="str">
        <f t="shared" si="270"/>
        <v>一般建築及設備-一般建築及設備-獎補助費-對國內團體之捐助</v>
      </c>
      <c r="L5752" s="140" t="str">
        <f t="shared" si="271"/>
        <v>建立社區照顧關懷據點並設置巷弄長照站之充實設施設備-資本門</v>
      </c>
      <c r="M5752" s="40" t="str">
        <f t="shared" si="272"/>
        <v>大砌四方社區管理委員會</v>
      </c>
    </row>
    <row r="5753" spans="1:13" ht="56.25">
      <c r="A5753" s="102" t="s">
        <v>313</v>
      </c>
      <c r="B5753" s="102" t="s">
        <v>4606</v>
      </c>
      <c r="C5753" s="102" t="s">
        <v>4607</v>
      </c>
      <c r="D5753" s="102" t="s">
        <v>2795</v>
      </c>
      <c r="E5753" s="65">
        <v>81</v>
      </c>
      <c r="F5753" s="104" t="s">
        <v>44</v>
      </c>
      <c r="G5753" s="106"/>
      <c r="H5753" s="76" t="s">
        <v>1</v>
      </c>
      <c r="I5753" s="105"/>
      <c r="K5753" s="140" t="str">
        <f t="shared" si="270"/>
        <v>一般建築及設備-一般建築及設備-獎補助費-對國內團體之捐助</v>
      </c>
      <c r="L5753" s="140" t="str">
        <f t="shared" si="271"/>
        <v>建立社區照顧關懷據點之「開辦設施設費用」-資本門</v>
      </c>
      <c r="M5753" s="40" t="str">
        <f t="shared" si="272"/>
        <v>臺中市沙鹿區鹿峰社區發展協會</v>
      </c>
    </row>
    <row r="5754" spans="1:13" ht="56.25">
      <c r="A5754" s="102" t="s">
        <v>313</v>
      </c>
      <c r="B5754" s="102" t="s">
        <v>4293</v>
      </c>
      <c r="C5754" s="102" t="s">
        <v>3165</v>
      </c>
      <c r="D5754" s="102" t="s">
        <v>2795</v>
      </c>
      <c r="E5754" s="103">
        <v>28</v>
      </c>
      <c r="F5754" s="104" t="s">
        <v>44</v>
      </c>
      <c r="G5754" s="106"/>
      <c r="H5754" s="76" t="s">
        <v>1</v>
      </c>
      <c r="I5754" s="105"/>
      <c r="K5754" s="140" t="str">
        <f t="shared" si="270"/>
        <v>一般建築及設備-一般建築及設備-獎補助費-對國內團體之捐助</v>
      </c>
      <c r="L5754" s="140" t="str">
        <f t="shared" si="271"/>
        <v>建立社區照顧關懷據點之充實設施設備費用-資本門</v>
      </c>
      <c r="M5754" s="40" t="str">
        <f t="shared" si="272"/>
        <v>海墘社區照顧關懷據點</v>
      </c>
    </row>
    <row r="5755" spans="1:13" ht="75">
      <c r="A5755" s="102" t="s">
        <v>313</v>
      </c>
      <c r="B5755" s="102" t="s">
        <v>4608</v>
      </c>
      <c r="C5755" s="102" t="s">
        <v>4265</v>
      </c>
      <c r="D5755" s="102" t="s">
        <v>2795</v>
      </c>
      <c r="E5755" s="103">
        <v>67</v>
      </c>
      <c r="F5755" s="104" t="s">
        <v>44</v>
      </c>
      <c r="G5755" s="106"/>
      <c r="H5755" s="76" t="s">
        <v>1</v>
      </c>
      <c r="I5755" s="105"/>
      <c r="K5755" s="140" t="str">
        <f t="shared" si="270"/>
        <v>一般建築及設備-一般建築及設備-獎補助費-對國內團體之捐助</v>
      </c>
      <c r="L5755" s="140" t="str">
        <f t="shared" si="271"/>
        <v>建立社區照顧關懷據點並設置巷弄長照站之設施設備費-資本</v>
      </c>
      <c r="M5755" s="40" t="str">
        <f t="shared" si="272"/>
        <v>台中市南區城隍社區發展協會</v>
      </c>
    </row>
    <row r="5756" spans="1:13" ht="56.25">
      <c r="A5756" s="102" t="s">
        <v>313</v>
      </c>
      <c r="B5756" s="102" t="s">
        <v>4324</v>
      </c>
      <c r="C5756" s="102" t="s">
        <v>2079</v>
      </c>
      <c r="D5756" s="102" t="s">
        <v>2795</v>
      </c>
      <c r="E5756" s="103">
        <v>10</v>
      </c>
      <c r="F5756" s="104" t="s">
        <v>44</v>
      </c>
      <c r="G5756" s="106"/>
      <c r="H5756" s="76" t="s">
        <v>1</v>
      </c>
      <c r="I5756" s="105"/>
      <c r="K5756" s="140" t="str">
        <f t="shared" si="270"/>
        <v>一般建築及設備-一般建築及設備-獎補助費-對國內團體之捐助</v>
      </c>
      <c r="L5756" s="140" t="str">
        <f t="shared" si="271"/>
        <v>臺中市成年身心障礙者社區居住與生活服務計畫</v>
      </c>
      <c r="M5756" s="40" t="str">
        <f t="shared" si="272"/>
        <v>財團法人瑪利亞社會福利基金會</v>
      </c>
    </row>
    <row r="5757" spans="1:13" ht="56.25">
      <c r="A5757" s="102" t="s">
        <v>313</v>
      </c>
      <c r="B5757" s="102" t="s">
        <v>4324</v>
      </c>
      <c r="C5757" s="102" t="s">
        <v>3251</v>
      </c>
      <c r="D5757" s="102" t="s">
        <v>2795</v>
      </c>
      <c r="E5757" s="103">
        <v>10</v>
      </c>
      <c r="F5757" s="104" t="s">
        <v>44</v>
      </c>
      <c r="G5757" s="106"/>
      <c r="H5757" s="76" t="s">
        <v>1</v>
      </c>
      <c r="I5757" s="105"/>
      <c r="K5757" s="140" t="str">
        <f t="shared" si="270"/>
        <v>一般建築及設備-一般建築及設備-獎補助費-對國內團體之捐助</v>
      </c>
      <c r="L5757" s="140" t="str">
        <f t="shared" si="271"/>
        <v>臺中市成年身心障礙者社區居住與生活服務計畫</v>
      </c>
      <c r="M5757" s="40" t="str">
        <f t="shared" si="272"/>
        <v>財團法人向上社會福利基金會</v>
      </c>
    </row>
    <row r="5758" spans="1:13" ht="75">
      <c r="A5758" s="102" t="s">
        <v>313</v>
      </c>
      <c r="B5758" s="102" t="s">
        <v>4076</v>
      </c>
      <c r="C5758" s="102" t="s">
        <v>4270</v>
      </c>
      <c r="D5758" s="102" t="s">
        <v>2795</v>
      </c>
      <c r="E5758" s="103">
        <v>30</v>
      </c>
      <c r="F5758" s="104" t="s">
        <v>44</v>
      </c>
      <c r="G5758" s="106"/>
      <c r="H5758" s="76" t="s">
        <v>1</v>
      </c>
      <c r="I5758" s="105"/>
      <c r="K5758" s="140" t="str">
        <f t="shared" si="270"/>
        <v>一般建築及設備-一般建築及設備-獎補助費-對國內團體之捐助</v>
      </c>
      <c r="L5758" s="140" t="str">
        <f t="shared" si="271"/>
        <v>建立社區照顧關懷據點並設置巷弄長照站之充實設施設備費用-資本門</v>
      </c>
      <c r="M5758" s="40" t="str">
        <f t="shared" si="272"/>
        <v>台中市和樂關懷協會</v>
      </c>
    </row>
    <row r="5759" spans="1:13" ht="75">
      <c r="A5759" s="102" t="s">
        <v>313</v>
      </c>
      <c r="B5759" s="102" t="s">
        <v>4076</v>
      </c>
      <c r="C5759" s="102" t="s">
        <v>4229</v>
      </c>
      <c r="D5759" s="102" t="s">
        <v>2795</v>
      </c>
      <c r="E5759" s="103">
        <v>66</v>
      </c>
      <c r="F5759" s="104" t="s">
        <v>44</v>
      </c>
      <c r="G5759" s="106"/>
      <c r="H5759" s="76" t="s">
        <v>1</v>
      </c>
      <c r="I5759" s="105"/>
      <c r="K5759" s="140" t="str">
        <f t="shared" si="270"/>
        <v>一般建築及設備-一般建築及設備-獎補助費-對國內團體之捐助</v>
      </c>
      <c r="L5759" s="140" t="str">
        <f t="shared" si="271"/>
        <v>建立社區照顧關懷據點並設置巷弄長照站之充實設施設備費用-資本門</v>
      </c>
      <c r="M5759" s="40" t="str">
        <f t="shared" si="272"/>
        <v>臺中市文創經紀發展協會林詠琁</v>
      </c>
    </row>
    <row r="5760" spans="1:13" ht="75">
      <c r="A5760" s="102" t="s">
        <v>313</v>
      </c>
      <c r="B5760" s="102" t="s">
        <v>4082</v>
      </c>
      <c r="C5760" s="102" t="s">
        <v>4131</v>
      </c>
      <c r="D5760" s="102" t="s">
        <v>2795</v>
      </c>
      <c r="E5760" s="103">
        <v>86</v>
      </c>
      <c r="F5760" s="104" t="s">
        <v>44</v>
      </c>
      <c r="G5760" s="106"/>
      <c r="H5760" s="76" t="s">
        <v>1</v>
      </c>
      <c r="I5760" s="105"/>
      <c r="K5760" s="140" t="str">
        <f t="shared" si="270"/>
        <v>一般建築及設備-一般建築及設備-獎補助費-對國內團體之捐助</v>
      </c>
      <c r="L5760" s="140" t="str">
        <f t="shared" si="271"/>
        <v>建立社區照顧關懷據點並設置巷弄長照站之開辦設施設備費用-資本門</v>
      </c>
      <c r="M5760" s="40" t="str">
        <f t="shared" si="272"/>
        <v>臺中市圓明關懷協會許秋福</v>
      </c>
    </row>
    <row r="5761" spans="1:13" ht="56.25">
      <c r="A5761" s="102" t="s">
        <v>313</v>
      </c>
      <c r="B5761" s="102" t="s">
        <v>4601</v>
      </c>
      <c r="C5761" s="102" t="s">
        <v>3296</v>
      </c>
      <c r="D5761" s="102" t="s">
        <v>2795</v>
      </c>
      <c r="E5761" s="65">
        <v>39</v>
      </c>
      <c r="F5761" s="104" t="s">
        <v>44</v>
      </c>
      <c r="G5761" s="106"/>
      <c r="H5761" s="76" t="s">
        <v>1</v>
      </c>
      <c r="I5761" s="105"/>
      <c r="K5761" s="140" t="str">
        <f t="shared" si="270"/>
        <v>一般建築及設備-一般建築及設備-獎補助費-對國內團體之捐助</v>
      </c>
      <c r="L5761" s="140" t="str">
        <f t="shared" si="271"/>
        <v>建立社區照顧關懷據點之充實設施設備-資本門</v>
      </c>
      <c r="M5761" s="40" t="str">
        <f t="shared" si="272"/>
        <v>社團法人台灣福氣社區關懷協會</v>
      </c>
    </row>
    <row r="5762" spans="1:13" ht="56.25">
      <c r="A5762" s="102" t="s">
        <v>313</v>
      </c>
      <c r="B5762" s="102" t="s">
        <v>4324</v>
      </c>
      <c r="C5762" s="102" t="s">
        <v>3759</v>
      </c>
      <c r="D5762" s="102" t="s">
        <v>2795</v>
      </c>
      <c r="E5762" s="103">
        <v>10</v>
      </c>
      <c r="F5762" s="104" t="s">
        <v>44</v>
      </c>
      <c r="G5762" s="106"/>
      <c r="H5762" s="76" t="s">
        <v>1</v>
      </c>
      <c r="I5762" s="105"/>
      <c r="K5762" s="140" t="str">
        <f t="shared" si="270"/>
        <v>一般建築及設備-一般建築及設備-獎補助費-對國內團體之捐助</v>
      </c>
      <c r="L5762" s="140" t="str">
        <f t="shared" si="271"/>
        <v>臺中市成年身心障礙者社區居住與生活服務計畫</v>
      </c>
      <c r="M5762" s="40" t="str">
        <f t="shared" si="272"/>
        <v>立達啟能訓練中心蘇耀文</v>
      </c>
    </row>
    <row r="5763" spans="1:13" ht="56.25">
      <c r="A5763" s="102" t="s">
        <v>313</v>
      </c>
      <c r="B5763" s="102" t="s">
        <v>4324</v>
      </c>
      <c r="C5763" s="102" t="s">
        <v>2079</v>
      </c>
      <c r="D5763" s="102" t="s">
        <v>2795</v>
      </c>
      <c r="E5763" s="103">
        <v>10</v>
      </c>
      <c r="F5763" s="104" t="s">
        <v>44</v>
      </c>
      <c r="G5763" s="106"/>
      <c r="H5763" s="76" t="s">
        <v>1</v>
      </c>
      <c r="I5763" s="105"/>
      <c r="K5763" s="140" t="str">
        <f t="shared" si="270"/>
        <v>一般建築及設備-一般建築及設備-獎補助費-對國內團體之捐助</v>
      </c>
      <c r="L5763" s="140" t="str">
        <f t="shared" si="271"/>
        <v>臺中市成年身心障礙者社區居住與生活服務計畫</v>
      </c>
      <c r="M5763" s="40" t="str">
        <f t="shared" si="272"/>
        <v>財團法人瑪利亞社會福利基金會</v>
      </c>
    </row>
    <row r="5764" spans="1:13" ht="56.25">
      <c r="A5764" s="102" t="s">
        <v>313</v>
      </c>
      <c r="B5764" s="102" t="s">
        <v>4601</v>
      </c>
      <c r="C5764" s="102" t="s">
        <v>3688</v>
      </c>
      <c r="D5764" s="102" t="s">
        <v>2795</v>
      </c>
      <c r="E5764" s="103">
        <v>24</v>
      </c>
      <c r="F5764" s="104" t="s">
        <v>44</v>
      </c>
      <c r="G5764" s="106"/>
      <c r="H5764" s="76" t="s">
        <v>1</v>
      </c>
      <c r="I5764" s="105"/>
      <c r="K5764" s="140" t="str">
        <f t="shared" ref="K5764:K5827" si="273">A5764</f>
        <v>一般建築及設備-一般建築及設備-獎補助費-對國內團體之捐助</v>
      </c>
      <c r="L5764" s="140" t="str">
        <f t="shared" ref="L5764:L5827" si="274">B5764</f>
        <v>建立社區照顧關懷據點之充實設施設備-資本門</v>
      </c>
      <c r="M5764" s="40" t="str">
        <f t="shared" ref="M5764:M5827" si="275">C5764</f>
        <v>社團法人臺中市紅十字會</v>
      </c>
    </row>
    <row r="5765" spans="1:13" ht="56.25">
      <c r="A5765" s="102" t="s">
        <v>313</v>
      </c>
      <c r="B5765" s="102" t="s">
        <v>4335</v>
      </c>
      <c r="C5765" s="102" t="s">
        <v>3202</v>
      </c>
      <c r="D5765" s="102" t="s">
        <v>2795</v>
      </c>
      <c r="E5765" s="103">
        <v>59</v>
      </c>
      <c r="F5765" s="104" t="s">
        <v>44</v>
      </c>
      <c r="G5765" s="106"/>
      <c r="H5765" s="76" t="s">
        <v>1</v>
      </c>
      <c r="I5765" s="105"/>
      <c r="K5765" s="140" t="str">
        <f t="shared" si="273"/>
        <v>一般建築及設備-一般建築及設備-獎補助費-對國內團體之捐助</v>
      </c>
      <c r="L5765" s="140" t="str">
        <f t="shared" si="274"/>
        <v>臺中市身心障礙者社區式日間照顧服務計畫</v>
      </c>
      <c r="M5765" s="40" t="str">
        <f t="shared" si="275"/>
        <v>財團法人臺中市私立宜家社會福利慈善基金會</v>
      </c>
    </row>
    <row r="5766" spans="1:13" ht="56.25">
      <c r="A5766" s="102" t="s">
        <v>313</v>
      </c>
      <c r="B5766" s="102" t="s">
        <v>4333</v>
      </c>
      <c r="C5766" s="102" t="s">
        <v>2184</v>
      </c>
      <c r="D5766" s="102" t="s">
        <v>2795</v>
      </c>
      <c r="E5766" s="103">
        <v>238</v>
      </c>
      <c r="F5766" s="104" t="s">
        <v>44</v>
      </c>
      <c r="G5766" s="106"/>
      <c r="H5766" s="76" t="s">
        <v>1</v>
      </c>
      <c r="I5766" s="105"/>
      <c r="K5766" s="140" t="str">
        <f t="shared" si="273"/>
        <v>一般建築及設備-一般建築及設備-獎補助費-對國內團體之捐助</v>
      </c>
      <c r="L5766" s="140" t="str">
        <f t="shared" si="274"/>
        <v>113年度臺中市身心障礙者社區式日間照顧服務計畫</v>
      </c>
      <c r="M5766" s="40" t="str">
        <f t="shared" si="275"/>
        <v>社團法人台中市自閉症教育協進會捐款專戶</v>
      </c>
    </row>
    <row r="5767" spans="1:13" ht="56.25">
      <c r="A5767" s="102" t="s">
        <v>313</v>
      </c>
      <c r="B5767" s="102" t="s">
        <v>4599</v>
      </c>
      <c r="C5767" s="102" t="s">
        <v>3741</v>
      </c>
      <c r="D5767" s="102" t="s">
        <v>2795</v>
      </c>
      <c r="E5767" s="103">
        <v>34</v>
      </c>
      <c r="F5767" s="104" t="s">
        <v>44</v>
      </c>
      <c r="G5767" s="106"/>
      <c r="H5767" s="76" t="s">
        <v>1</v>
      </c>
      <c r="I5767" s="105"/>
      <c r="K5767" s="140" t="str">
        <f t="shared" si="273"/>
        <v>一般建築及設備-一般建築及設備-獎補助費-對國內團體之捐助</v>
      </c>
      <c r="L5767" s="140" t="str">
        <f t="shared" si="274"/>
        <v>精神障礙者協作模式服務據點計畫</v>
      </c>
      <c r="M5767" s="40" t="str">
        <f t="shared" si="275"/>
        <v>財團法人伊甸社會福利基金會</v>
      </c>
    </row>
    <row r="5768" spans="1:13" ht="75">
      <c r="A5768" s="102" t="s">
        <v>313</v>
      </c>
      <c r="B5768" s="102" t="s">
        <v>4609</v>
      </c>
      <c r="C5768" s="102" t="s">
        <v>2810</v>
      </c>
      <c r="D5768" s="102" t="s">
        <v>2795</v>
      </c>
      <c r="E5768" s="103">
        <v>860</v>
      </c>
      <c r="F5768" s="104" t="s">
        <v>44</v>
      </c>
      <c r="G5768" s="106"/>
      <c r="H5768" s="76" t="s">
        <v>1</v>
      </c>
      <c r="I5768" s="105"/>
      <c r="K5768" s="140" t="str">
        <f t="shared" si="273"/>
        <v>一般建築及設備-一般建築及設備-獎補助費-對國內團體之捐助</v>
      </c>
      <c r="L5768" s="140" t="str">
        <f t="shared" si="274"/>
        <v>附設臺中市私立田園老人養護中心修繕費-寢室隔間與樓板密接整修計畫</v>
      </c>
      <c r="M5768" s="40" t="str">
        <f t="shared" si="275"/>
        <v>財團法人臺中市私立公老坪社會福利慈善事業基金會</v>
      </c>
    </row>
    <row r="5769" spans="1:13" ht="75">
      <c r="A5769" s="102" t="s">
        <v>313</v>
      </c>
      <c r="B5769" s="102" t="s">
        <v>4609</v>
      </c>
      <c r="C5769" s="102" t="s">
        <v>2810</v>
      </c>
      <c r="D5769" s="102" t="s">
        <v>2795</v>
      </c>
      <c r="E5769" s="103">
        <v>860</v>
      </c>
      <c r="F5769" s="104" t="s">
        <v>44</v>
      </c>
      <c r="G5769" s="106"/>
      <c r="H5769" s="76" t="s">
        <v>1</v>
      </c>
      <c r="I5769" s="105"/>
      <c r="K5769" s="140" t="str">
        <f t="shared" si="273"/>
        <v>一般建築及設備-一般建築及設備-獎補助費-對國內團體之捐助</v>
      </c>
      <c r="L5769" s="140" t="str">
        <f t="shared" si="274"/>
        <v>附設臺中市私立田園老人養護中心修繕費-寢室隔間與樓板密接整修計畫</v>
      </c>
      <c r="M5769" s="40" t="str">
        <f t="shared" si="275"/>
        <v>財團法人臺中市私立公老坪社會福利慈善事業基金會</v>
      </c>
    </row>
    <row r="5770" spans="1:13" ht="93.75">
      <c r="A5770" s="102" t="s">
        <v>4610</v>
      </c>
      <c r="B5770" s="102" t="s">
        <v>4611</v>
      </c>
      <c r="C5770" s="102" t="s">
        <v>4612</v>
      </c>
      <c r="D5770" s="102" t="s">
        <v>4613</v>
      </c>
      <c r="E5770" s="103">
        <v>20</v>
      </c>
      <c r="F5770" s="104" t="s">
        <v>44</v>
      </c>
      <c r="G5770" s="106"/>
      <c r="H5770" s="76" t="s">
        <v>1</v>
      </c>
      <c r="I5770" s="105"/>
      <c r="K5770" s="140" t="str">
        <f t="shared" si="273"/>
        <v>家庭暴力及性侵害防治業務-家庭暴力及性侵害防治工作-成人保護-獎補助費-對國內團體之捐助</v>
      </c>
      <c r="L5770" s="140" t="str">
        <f t="shared" si="274"/>
        <v>宣導拒絕暴力-社區更美好活動</v>
      </c>
      <c r="M5770" s="40" t="str">
        <f t="shared" si="275"/>
        <v>吳榮益 台中市北區錦村社區發展協會</v>
      </c>
    </row>
    <row r="5771" spans="1:13" ht="93.75">
      <c r="A5771" s="102" t="s">
        <v>4610</v>
      </c>
      <c r="B5771" s="102" t="s">
        <v>4614</v>
      </c>
      <c r="C5771" s="102" t="s">
        <v>2821</v>
      </c>
      <c r="D5771" s="102" t="s">
        <v>4613</v>
      </c>
      <c r="E5771" s="103">
        <v>20</v>
      </c>
      <c r="F5771" s="104" t="s">
        <v>44</v>
      </c>
      <c r="G5771" s="106"/>
      <c r="H5771" s="76" t="s">
        <v>1</v>
      </c>
      <c r="I5771" s="105"/>
      <c r="K5771" s="140" t="str">
        <f t="shared" si="273"/>
        <v>家庭暴力及性侵害防治業務-家庭暴力及性侵害防治工作-成人保護-獎補助費-對國內團體之捐助</v>
      </c>
      <c r="L5771" s="140" t="str">
        <f t="shared" si="274"/>
        <v>「家庭暴力及性侵害防治宣導活動」案活動</v>
      </c>
      <c r="M5771" s="40" t="str">
        <f t="shared" si="275"/>
        <v>臺中市向陽社會服務協會</v>
      </c>
    </row>
    <row r="5772" spans="1:13" ht="93.75">
      <c r="A5772" s="102" t="s">
        <v>4610</v>
      </c>
      <c r="B5772" s="102" t="s">
        <v>4615</v>
      </c>
      <c r="C5772" s="102" t="s">
        <v>3019</v>
      </c>
      <c r="D5772" s="102" t="s">
        <v>4613</v>
      </c>
      <c r="E5772" s="103">
        <v>19</v>
      </c>
      <c r="F5772" s="104" t="s">
        <v>44</v>
      </c>
      <c r="G5772" s="106"/>
      <c r="H5772" s="76" t="s">
        <v>1</v>
      </c>
      <c r="I5772" s="105"/>
      <c r="K5772" s="140" t="str">
        <f t="shared" si="273"/>
        <v>家庭暴力及性侵害防治業務-家庭暴力及性侵害防治工作-成人保護-獎補助費-對國內團體之捐助</v>
      </c>
      <c r="L5772" s="140" t="str">
        <f t="shared" si="274"/>
        <v>宣導「無形的傷痛」臺中市家庭暴力防治演出宣導活動</v>
      </c>
      <c r="M5772" s="40" t="str">
        <f t="shared" si="275"/>
        <v>中華愛心公益協會</v>
      </c>
    </row>
    <row r="5773" spans="1:13" ht="93.75">
      <c r="A5773" s="102" t="s">
        <v>4610</v>
      </c>
      <c r="B5773" s="102" t="s">
        <v>4616</v>
      </c>
      <c r="C5773" s="102" t="s">
        <v>4016</v>
      </c>
      <c r="D5773" s="102" t="s">
        <v>4613</v>
      </c>
      <c r="E5773" s="103">
        <v>20</v>
      </c>
      <c r="F5773" s="104" t="s">
        <v>44</v>
      </c>
      <c r="G5773" s="106"/>
      <c r="H5773" s="76" t="s">
        <v>1</v>
      </c>
      <c r="I5773" s="105"/>
      <c r="K5773" s="140" t="str">
        <f t="shared" si="273"/>
        <v>家庭暴力及性侵害防治業務-家庭暴力及性侵害防治工作-成人保護-獎補助費-對國內團體之捐助</v>
      </c>
      <c r="L5773" s="140" t="str">
        <f t="shared" si="274"/>
        <v>「家庭暴力防治宣導」活動</v>
      </c>
      <c r="M5773" s="40" t="str">
        <f t="shared" si="275"/>
        <v>社團法人台灣東南亞姊妹會</v>
      </c>
    </row>
    <row r="5774" spans="1:13" ht="93.75">
      <c r="A5774" s="102" t="s">
        <v>4610</v>
      </c>
      <c r="B5774" s="102" t="s">
        <v>4617</v>
      </c>
      <c r="C5774" s="102" t="s">
        <v>4618</v>
      </c>
      <c r="D5774" s="102" t="s">
        <v>4613</v>
      </c>
      <c r="E5774" s="103">
        <v>20</v>
      </c>
      <c r="F5774" s="104" t="s">
        <v>44</v>
      </c>
      <c r="G5774" s="106"/>
      <c r="H5774" s="76" t="s">
        <v>1</v>
      </c>
      <c r="I5774" s="105"/>
      <c r="K5774" s="140" t="str">
        <f t="shared" si="273"/>
        <v>家庭暴力及性侵害防治業務-家庭暴力及性侵害防治工作-成人保護-獎補助費-對國內團體之捐助</v>
      </c>
      <c r="L5774" s="140" t="str">
        <f t="shared" si="274"/>
        <v>「社區反家庭暴力宣導活動」</v>
      </c>
      <c r="M5774" s="40" t="str">
        <f t="shared" si="275"/>
        <v>臺中市豐原區中山社區發展協會</v>
      </c>
    </row>
    <row r="5775" spans="1:13" ht="93.75">
      <c r="A5775" s="102" t="s">
        <v>4610</v>
      </c>
      <c r="B5775" s="102" t="s">
        <v>4619</v>
      </c>
      <c r="C5775" s="102" t="s">
        <v>4620</v>
      </c>
      <c r="D5775" s="102" t="s">
        <v>4613</v>
      </c>
      <c r="E5775" s="103">
        <v>20</v>
      </c>
      <c r="F5775" s="104" t="s">
        <v>44</v>
      </c>
      <c r="G5775" s="106"/>
      <c r="H5775" s="76" t="s">
        <v>1</v>
      </c>
      <c r="I5775" s="105"/>
      <c r="K5775" s="140" t="str">
        <f t="shared" si="273"/>
        <v>家庭暴力及性侵害防治業務-家庭暴力及性侵害防治工作-成人保護-獎補助費-對國內團體之捐助</v>
      </c>
      <c r="L5775" s="140" t="str">
        <f t="shared" si="274"/>
        <v>龍來家庭暴力及性侵害防治宣導活動</v>
      </c>
      <c r="M5775" s="40" t="str">
        <f t="shared" si="275"/>
        <v>臺中市豐原區朴子里社區促進協會</v>
      </c>
    </row>
    <row r="5776" spans="1:13" ht="93.75">
      <c r="A5776" s="102" t="s">
        <v>4610</v>
      </c>
      <c r="B5776" s="102" t="s">
        <v>4621</v>
      </c>
      <c r="C5776" s="102" t="s">
        <v>4622</v>
      </c>
      <c r="D5776" s="102" t="s">
        <v>4613</v>
      </c>
      <c r="E5776" s="103">
        <v>20</v>
      </c>
      <c r="F5776" s="104" t="s">
        <v>44</v>
      </c>
      <c r="G5776" s="106"/>
      <c r="H5776" s="76" t="s">
        <v>1</v>
      </c>
      <c r="I5776" s="105"/>
      <c r="K5776" s="140" t="str">
        <f t="shared" si="273"/>
        <v>家庭暴力及性侵害防治業務-家庭暴力及性侵害防治工作-成人保護-獎補助費-對國內團體之捐助</v>
      </c>
      <c r="L5776" s="140" t="str">
        <f t="shared" si="274"/>
        <v>家庭暴力防治「恐怖情人應如何防範」活動</v>
      </c>
      <c r="M5776" s="40" t="str">
        <f t="shared" si="275"/>
        <v>社團法人臺中市全人健康樂活關懷協會</v>
      </c>
    </row>
    <row r="5777" spans="1:13" ht="93.75">
      <c r="A5777" s="102" t="s">
        <v>4610</v>
      </c>
      <c r="B5777" s="102" t="s">
        <v>4623</v>
      </c>
      <c r="C5777" s="102" t="s">
        <v>3765</v>
      </c>
      <c r="D5777" s="102" t="s">
        <v>4613</v>
      </c>
      <c r="E5777" s="103">
        <v>20</v>
      </c>
      <c r="F5777" s="104" t="s">
        <v>44</v>
      </c>
      <c r="G5777" s="106"/>
      <c r="H5777" s="76" t="s">
        <v>1</v>
      </c>
      <c r="I5777" s="105"/>
      <c r="K5777" s="140" t="str">
        <f t="shared" si="273"/>
        <v>家庭暴力及性侵害防治業務-家庭暴力及性侵害防治工作-成人保護-獎補助費-對國內團體之捐助</v>
      </c>
      <c r="L5777" s="140" t="str">
        <f t="shared" si="274"/>
        <v>臺中市預防家庭暴力舞台劇活動</v>
      </c>
      <c r="M5777" s="40" t="str">
        <f t="shared" si="275"/>
        <v>中華文創藝術公益協會陳泰源</v>
      </c>
    </row>
    <row r="5778" spans="1:13" ht="93.75">
      <c r="A5778" s="102" t="s">
        <v>4610</v>
      </c>
      <c r="B5778" s="102" t="s">
        <v>4624</v>
      </c>
      <c r="C5778" s="102" t="s">
        <v>3794</v>
      </c>
      <c r="D5778" s="102" t="s">
        <v>4613</v>
      </c>
      <c r="E5778" s="103">
        <v>20</v>
      </c>
      <c r="F5778" s="104" t="s">
        <v>44</v>
      </c>
      <c r="G5778" s="106"/>
      <c r="H5778" s="76" t="s">
        <v>1</v>
      </c>
      <c r="I5778" s="105"/>
      <c r="K5778" s="140" t="str">
        <f t="shared" si="273"/>
        <v>家庭暴力及性侵害防治業務-家庭暴力及性侵害防治工作-成人保護-獎補助費-對國內團體之捐助</v>
      </c>
      <c r="L5778" s="140" t="str">
        <f t="shared" si="274"/>
        <v>「臺中市紳士協會113年度性別關係家庭和諧宣導活動」</v>
      </c>
      <c r="M5778" s="40" t="str">
        <f t="shared" si="275"/>
        <v>臺中市紳士協會蔡明憲</v>
      </c>
    </row>
    <row r="5779" spans="1:13" ht="93.75">
      <c r="A5779" s="102" t="s">
        <v>4610</v>
      </c>
      <c r="B5779" s="102" t="s">
        <v>4625</v>
      </c>
      <c r="C5779" s="102" t="s">
        <v>4626</v>
      </c>
      <c r="D5779" s="102" t="s">
        <v>4613</v>
      </c>
      <c r="E5779" s="103">
        <v>20</v>
      </c>
      <c r="F5779" s="104" t="s">
        <v>44</v>
      </c>
      <c r="G5779" s="106"/>
      <c r="H5779" s="76" t="s">
        <v>1</v>
      </c>
      <c r="I5779" s="105"/>
      <c r="K5779" s="140" t="str">
        <f t="shared" si="273"/>
        <v>家庭暴力及性侵害防治業務-家庭暴力及性侵害防治工作-成人保護-獎補助費-對國內團體之捐助</v>
      </c>
      <c r="L5779" s="140" t="str">
        <f t="shared" si="274"/>
        <v>「兩性平權、遏止家庭暴力及性侵害宣導」活動</v>
      </c>
      <c r="M5779" s="40" t="str">
        <f t="shared" si="275"/>
        <v>臺中市北屯區仁和社區發展協會</v>
      </c>
    </row>
    <row r="5780" spans="1:13" ht="93.75">
      <c r="A5780" s="102" t="s">
        <v>4610</v>
      </c>
      <c r="B5780" s="102" t="s">
        <v>4627</v>
      </c>
      <c r="C5780" s="102" t="s">
        <v>3626</v>
      </c>
      <c r="D5780" s="102" t="s">
        <v>4613</v>
      </c>
      <c r="E5780" s="103">
        <v>20</v>
      </c>
      <c r="F5780" s="104" t="s">
        <v>44</v>
      </c>
      <c r="G5780" s="106"/>
      <c r="H5780" s="76" t="s">
        <v>1</v>
      </c>
      <c r="I5780" s="105"/>
      <c r="K5780" s="140" t="str">
        <f t="shared" si="273"/>
        <v>家庭暴力及性侵害防治業務-家庭暴力及性侵害防治工作-成人保護-獎補助費-對國內團體之捐助</v>
      </c>
      <c r="L5780" s="140" t="str">
        <f t="shared" si="274"/>
        <v>用盡一生的愛，遠離暴力活動</v>
      </c>
      <c r="M5780" s="40" t="str">
        <f t="shared" si="275"/>
        <v>臺中市神岡區圳堵社區發展協會</v>
      </c>
    </row>
    <row r="5781" spans="1:13" ht="93.75">
      <c r="A5781" s="102" t="s">
        <v>4610</v>
      </c>
      <c r="B5781" s="102" t="s">
        <v>4628</v>
      </c>
      <c r="C5781" s="102" t="s">
        <v>3172</v>
      </c>
      <c r="D5781" s="102" t="s">
        <v>4613</v>
      </c>
      <c r="E5781" s="103">
        <v>20</v>
      </c>
      <c r="F5781" s="104" t="s">
        <v>44</v>
      </c>
      <c r="G5781" s="106"/>
      <c r="H5781" s="76" t="s">
        <v>1</v>
      </c>
      <c r="I5781" s="105"/>
      <c r="K5781" s="140" t="str">
        <f t="shared" si="273"/>
        <v>家庭暴力及性侵害防治業務-家庭暴力及性侵害防治工作-成人保護-獎補助費-對國內團體之捐助</v>
      </c>
      <c r="L5781" s="140" t="str">
        <f t="shared" si="274"/>
        <v>銀贏歲月讓愛延續～幸福零暴力活動</v>
      </c>
      <c r="M5781" s="40" t="str">
        <f t="shared" si="275"/>
        <v>臺中市石岡區萬興社區發展協會</v>
      </c>
    </row>
    <row r="5782" spans="1:13" ht="93.75">
      <c r="A5782" s="102" t="s">
        <v>4610</v>
      </c>
      <c r="B5782" s="102" t="s">
        <v>4629</v>
      </c>
      <c r="C5782" s="102" t="s">
        <v>4453</v>
      </c>
      <c r="D5782" s="102" t="s">
        <v>4613</v>
      </c>
      <c r="E5782" s="103">
        <v>20</v>
      </c>
      <c r="F5782" s="104" t="s">
        <v>44</v>
      </c>
      <c r="G5782" s="106"/>
      <c r="H5782" s="76" t="s">
        <v>1</v>
      </c>
      <c r="I5782" s="105"/>
      <c r="K5782" s="140" t="str">
        <f t="shared" si="273"/>
        <v>家庭暴力及性侵害防治業務-家庭暴力及性侵害防治工作-成人保護-獎補助費-對國內團體之捐助</v>
      </c>
      <c r="L5782" s="140" t="str">
        <f t="shared" si="274"/>
        <v>愛的抱抱，遠離家暴暨父親節感恩活動</v>
      </c>
      <c r="M5782" s="40" t="str">
        <f t="shared" si="275"/>
        <v>臺中市山海屯國際生命線協會</v>
      </c>
    </row>
    <row r="5783" spans="1:13" ht="93.75">
      <c r="A5783" s="102" t="s">
        <v>4610</v>
      </c>
      <c r="B5783" s="102" t="s">
        <v>4630</v>
      </c>
      <c r="C5783" s="102" t="s">
        <v>3272</v>
      </c>
      <c r="D5783" s="102" t="s">
        <v>4613</v>
      </c>
      <c r="E5783" s="103">
        <v>20</v>
      </c>
      <c r="F5783" s="104" t="s">
        <v>44</v>
      </c>
      <c r="G5783" s="106"/>
      <c r="H5783" s="76" t="s">
        <v>1</v>
      </c>
      <c r="I5783" s="105"/>
      <c r="K5783" s="140" t="str">
        <f t="shared" si="273"/>
        <v>家庭暴力及性侵害防治業務-家庭暴力及性侵害防治工作-成人保護-獎補助費-對國內團體之捐助</v>
      </c>
      <c r="L5783" s="140" t="str">
        <f t="shared" si="274"/>
        <v>情緒穩穩，暴力聞聞-家庭暴力防治宣導</v>
      </c>
      <c r="M5783" s="40" t="str">
        <f t="shared" si="275"/>
        <v>台中市西區大忠社區發展協會</v>
      </c>
    </row>
    <row r="5784" spans="1:13" ht="93.75">
      <c r="A5784" s="102" t="s">
        <v>4610</v>
      </c>
      <c r="B5784" s="102" t="s">
        <v>4631</v>
      </c>
      <c r="C5784" s="102" t="s">
        <v>4632</v>
      </c>
      <c r="D5784" s="102" t="s">
        <v>4613</v>
      </c>
      <c r="E5784" s="103">
        <v>20</v>
      </c>
      <c r="F5784" s="104" t="s">
        <v>44</v>
      </c>
      <c r="G5784" s="106"/>
      <c r="H5784" s="76" t="s">
        <v>1</v>
      </c>
      <c r="I5784" s="105"/>
      <c r="K5784" s="140" t="str">
        <f t="shared" si="273"/>
        <v>家庭暴力及性侵害防治業務-家庭暴力及性侵害防治工作-成人保護-獎補助費-對國內團體之捐助</v>
      </c>
      <c r="L5784" s="140" t="str">
        <f t="shared" si="274"/>
        <v>性別暴力防治宣導-中秋晚會</v>
      </c>
      <c r="M5784" s="40" t="str">
        <f t="shared" si="275"/>
        <v>台中市北區五常社區發展協會</v>
      </c>
    </row>
    <row r="5785" spans="1:13" ht="93.75">
      <c r="A5785" s="102" t="s">
        <v>4610</v>
      </c>
      <c r="B5785" s="102" t="s">
        <v>4633</v>
      </c>
      <c r="C5785" s="102" t="s">
        <v>2588</v>
      </c>
      <c r="D5785" s="102" t="s">
        <v>4613</v>
      </c>
      <c r="E5785" s="103">
        <v>30</v>
      </c>
      <c r="F5785" s="104" t="s">
        <v>44</v>
      </c>
      <c r="G5785" s="106"/>
      <c r="H5785" s="76" t="s">
        <v>1</v>
      </c>
      <c r="I5785" s="105"/>
      <c r="K5785" s="140" t="str">
        <f t="shared" si="273"/>
        <v>家庭暴力及性侵害防治業務-家庭暴力及性侵害防治工作-成人保護-獎補助費-對國內團體之捐助</v>
      </c>
      <c r="L5785" s="140" t="str">
        <f t="shared" si="274"/>
        <v>街坊出招9競賽防暴鎌心村里無憂活動</v>
      </c>
      <c r="M5785" s="40" t="str">
        <f t="shared" si="275"/>
        <v>臺中市豐原區鎌村社區發展協會</v>
      </c>
    </row>
    <row r="5786" spans="1:13" ht="93.75">
      <c r="A5786" s="102" t="s">
        <v>4610</v>
      </c>
      <c r="B5786" s="102" t="s">
        <v>4634</v>
      </c>
      <c r="C5786" s="102" t="s">
        <v>4020</v>
      </c>
      <c r="D5786" s="102" t="s">
        <v>4613</v>
      </c>
      <c r="E5786" s="103">
        <v>20</v>
      </c>
      <c r="F5786" s="104" t="s">
        <v>44</v>
      </c>
      <c r="G5786" s="106"/>
      <c r="H5786" s="76" t="s">
        <v>1</v>
      </c>
      <c r="I5786" s="105"/>
      <c r="K5786" s="140" t="str">
        <f t="shared" si="273"/>
        <v>家庭暴力及性侵害防治業務-家庭暴力及性侵害防治工作-成人保護-獎補助費-對國內團體之捐助</v>
      </c>
      <c r="L5786" s="140" t="str">
        <f t="shared" si="274"/>
        <v>數位性別暴力防治宣導</v>
      </c>
      <c r="M5786" s="40" t="str">
        <f t="shared" si="275"/>
        <v>台中市親子閱讀協會</v>
      </c>
    </row>
    <row r="5787" spans="1:13" ht="93.75">
      <c r="A5787" s="102" t="s">
        <v>4610</v>
      </c>
      <c r="B5787" s="102" t="s">
        <v>4635</v>
      </c>
      <c r="C5787" s="102" t="s">
        <v>3396</v>
      </c>
      <c r="D5787" s="102" t="s">
        <v>4613</v>
      </c>
      <c r="E5787" s="103">
        <v>20</v>
      </c>
      <c r="F5787" s="104" t="s">
        <v>44</v>
      </c>
      <c r="G5787" s="106"/>
      <c r="H5787" s="76" t="s">
        <v>1</v>
      </c>
      <c r="I5787" s="105"/>
      <c r="K5787" s="140" t="str">
        <f t="shared" si="273"/>
        <v>家庭暴力及性侵害防治業務-家庭暴力及性侵害防治工作-成人保護-獎補助費-對國內團體之捐助</v>
      </c>
      <c r="L5787" s="140" t="str">
        <f t="shared" si="274"/>
        <v>家庭暴力防治及老人保護宣導活動</v>
      </c>
      <c r="M5787" s="40" t="str">
        <f t="shared" si="275"/>
        <v>臺中市樂天協會</v>
      </c>
    </row>
    <row r="5788" spans="1:13" ht="93.75">
      <c r="A5788" s="102" t="s">
        <v>4610</v>
      </c>
      <c r="B5788" s="102" t="s">
        <v>4636</v>
      </c>
      <c r="C5788" s="102" t="s">
        <v>3509</v>
      </c>
      <c r="D5788" s="102" t="s">
        <v>4613</v>
      </c>
      <c r="E5788" s="103">
        <v>30</v>
      </c>
      <c r="F5788" s="104" t="s">
        <v>44</v>
      </c>
      <c r="G5788" s="106"/>
      <c r="H5788" s="76" t="s">
        <v>1</v>
      </c>
      <c r="I5788" s="105"/>
      <c r="K5788" s="140" t="str">
        <f t="shared" si="273"/>
        <v>家庭暴力及性侵害防治業務-家庭暴力及性侵害防治工作-成人保護-獎補助費-對國內團體之捐助</v>
      </c>
      <c r="L5788" s="140" t="str">
        <f t="shared" si="274"/>
        <v>街坊出招9競賽山海聯防防暴止暴競賽及觀摩</v>
      </c>
      <c r="M5788" s="40" t="str">
        <f t="shared" si="275"/>
        <v>社團法人台中市東區東英社區發展協會</v>
      </c>
    </row>
    <row r="5789" spans="1:13" ht="93.75">
      <c r="A5789" s="102" t="s">
        <v>4610</v>
      </c>
      <c r="B5789" s="102" t="s">
        <v>4637</v>
      </c>
      <c r="C5789" s="102" t="s">
        <v>3060</v>
      </c>
      <c r="D5789" s="102" t="s">
        <v>4613</v>
      </c>
      <c r="E5789" s="103">
        <v>140</v>
      </c>
      <c r="F5789" s="104" t="s">
        <v>44</v>
      </c>
      <c r="G5789" s="106"/>
      <c r="H5789" s="76" t="s">
        <v>1</v>
      </c>
      <c r="I5789" s="105"/>
      <c r="K5789" s="140" t="str">
        <f t="shared" si="273"/>
        <v>家庭暴力及性侵害防治業務-家庭暴力及性侵害防治工作-成人保護-獎補助費-對國內團體之捐助</v>
      </c>
      <c r="L5789" s="140" t="str">
        <f t="shared" si="274"/>
        <v>和諧北庄網世代老是好老是寶計畫</v>
      </c>
      <c r="M5789" s="40" t="str">
        <f t="shared" si="275"/>
        <v>臺中市神岡區北庄社區發展協會</v>
      </c>
    </row>
    <row r="5790" spans="1:13" ht="93.75">
      <c r="A5790" s="102" t="s">
        <v>4610</v>
      </c>
      <c r="B5790" s="102" t="s">
        <v>4638</v>
      </c>
      <c r="C5790" s="102" t="s">
        <v>3046</v>
      </c>
      <c r="D5790" s="102" t="s">
        <v>4613</v>
      </c>
      <c r="E5790" s="103">
        <v>20</v>
      </c>
      <c r="F5790" s="104" t="s">
        <v>44</v>
      </c>
      <c r="G5790" s="106"/>
      <c r="H5790" s="76" t="s">
        <v>1</v>
      </c>
      <c r="I5790" s="105"/>
      <c r="K5790" s="140" t="str">
        <f t="shared" si="273"/>
        <v>家庭暴力及性侵害防治業務-家庭暴力及性侵害防治工作-成人保護-獎補助費-對國內團體之捐助</v>
      </c>
      <c r="L5790" s="140" t="str">
        <f t="shared" si="274"/>
        <v>中秋慶團圓-做伙來防暴案宣導活動</v>
      </c>
      <c r="M5790" s="40" t="str">
        <f t="shared" si="275"/>
        <v>台中市西屯區福瑞社區發展協會</v>
      </c>
    </row>
    <row r="5791" spans="1:13" ht="93.75">
      <c r="A5791" s="102" t="s">
        <v>4610</v>
      </c>
      <c r="B5791" s="102" t="s">
        <v>4639</v>
      </c>
      <c r="C5791" s="102" t="s">
        <v>3138</v>
      </c>
      <c r="D5791" s="102" t="s">
        <v>4613</v>
      </c>
      <c r="E5791" s="103">
        <v>20</v>
      </c>
      <c r="F5791" s="104" t="s">
        <v>44</v>
      </c>
      <c r="G5791" s="106"/>
      <c r="H5791" s="76" t="s">
        <v>1</v>
      </c>
      <c r="I5791" s="105"/>
      <c r="K5791" s="140" t="str">
        <f t="shared" si="273"/>
        <v>家庭暴力及性侵害防治業務-家庭暴力及性侵害防治工作-成人保護-獎補助費-對國內團體之捐助</v>
      </c>
      <c r="L5791" s="140" t="str">
        <f t="shared" si="274"/>
        <v>「幸福九九歡慶重陽敬老活動」</v>
      </c>
      <c r="M5791" s="40" t="str">
        <f t="shared" si="275"/>
        <v>社團法人臺中市仁和樂活長青協會</v>
      </c>
    </row>
    <row r="5792" spans="1:13" ht="93.75">
      <c r="A5792" s="102" t="s">
        <v>4610</v>
      </c>
      <c r="B5792" s="102" t="s">
        <v>4640</v>
      </c>
      <c r="C5792" s="102" t="s">
        <v>3152</v>
      </c>
      <c r="D5792" s="102" t="s">
        <v>4613</v>
      </c>
      <c r="E5792" s="103">
        <v>20</v>
      </c>
      <c r="F5792" s="104" t="s">
        <v>44</v>
      </c>
      <c r="G5792" s="106"/>
      <c r="H5792" s="76" t="s">
        <v>1</v>
      </c>
      <c r="I5792" s="105"/>
      <c r="K5792" s="140" t="str">
        <f t="shared" si="273"/>
        <v>家庭暴力及性侵害防治業務-家庭暴力及性侵害防治工作-成人保護-獎補助費-對國內團體之捐助</v>
      </c>
      <c r="L5792" s="140" t="str">
        <f t="shared" si="274"/>
        <v>永安社區家庭暴力防治宣導活動</v>
      </c>
      <c r="M5792" s="40" t="str">
        <f t="shared" si="275"/>
        <v>台中市西屯區永安社區發展協會</v>
      </c>
    </row>
    <row r="5793" spans="1:13" ht="93.75">
      <c r="A5793" s="102" t="s">
        <v>4610</v>
      </c>
      <c r="B5793" s="102" t="s">
        <v>4641</v>
      </c>
      <c r="C5793" s="102" t="s">
        <v>3249</v>
      </c>
      <c r="D5793" s="102" t="s">
        <v>4613</v>
      </c>
      <c r="E5793" s="103">
        <v>100</v>
      </c>
      <c r="F5793" s="104" t="s">
        <v>44</v>
      </c>
      <c r="G5793" s="106"/>
      <c r="H5793" s="76" t="s">
        <v>1</v>
      </c>
      <c r="I5793" s="105"/>
      <c r="K5793" s="140" t="str">
        <f t="shared" si="273"/>
        <v>家庭暴力及性侵害防治業務-家庭暴力及性侵害防治工作-成人保護-獎補助費-對國內團體之捐助</v>
      </c>
      <c r="L5793" s="140" t="str">
        <f t="shared" si="274"/>
        <v>【洞悉暴力、寶貝我來守護您】</v>
      </c>
      <c r="M5793" s="40" t="str">
        <f t="shared" si="275"/>
        <v>臺中市潭子區東寶社區發展協會</v>
      </c>
    </row>
    <row r="5794" spans="1:13" ht="93.75">
      <c r="A5794" s="102" t="s">
        <v>4610</v>
      </c>
      <c r="B5794" s="102" t="s">
        <v>4642</v>
      </c>
      <c r="C5794" s="102" t="s">
        <v>2588</v>
      </c>
      <c r="D5794" s="102" t="s">
        <v>4613</v>
      </c>
      <c r="E5794" s="103">
        <v>200</v>
      </c>
      <c r="F5794" s="104" t="s">
        <v>44</v>
      </c>
      <c r="G5794" s="106"/>
      <c r="H5794" s="76" t="s">
        <v>1</v>
      </c>
      <c r="I5794" s="105"/>
      <c r="K5794" s="140" t="str">
        <f t="shared" si="273"/>
        <v>家庭暴力及性侵害防治業務-家庭暴力及性侵害防治工作-成人保護-獎補助費-對國內團體之捐助</v>
      </c>
      <c r="L5794" s="140" t="str">
        <f t="shared" si="274"/>
        <v>「113年防暴鎌心守護家園」計畫</v>
      </c>
      <c r="M5794" s="40" t="str">
        <f t="shared" si="275"/>
        <v>臺中市豐原區鎌村社區發展協會</v>
      </c>
    </row>
    <row r="5795" spans="1:13" ht="93.75">
      <c r="A5795" s="102" t="s">
        <v>4610</v>
      </c>
      <c r="B5795" s="102" t="s">
        <v>4643</v>
      </c>
      <c r="C5795" s="102" t="s">
        <v>4644</v>
      </c>
      <c r="D5795" s="102" t="s">
        <v>4613</v>
      </c>
      <c r="E5795" s="103">
        <v>20</v>
      </c>
      <c r="F5795" s="104" t="s">
        <v>44</v>
      </c>
      <c r="G5795" s="106"/>
      <c r="H5795" s="76" t="s">
        <v>1</v>
      </c>
      <c r="I5795" s="105"/>
      <c r="K5795" s="140" t="str">
        <f t="shared" si="273"/>
        <v>家庭暴力及性侵害防治業務-家庭暴力及性侵害防治工作-成人保護-獎補助費-對國內團體之捐助</v>
      </c>
      <c r="L5795" s="140" t="str">
        <f t="shared" si="274"/>
        <v>萬聖節暨家庭暴力及性侵害防治宣導活動</v>
      </c>
      <c r="M5795" s="40" t="str">
        <f t="shared" si="275"/>
        <v>社團法人台中市活力社區關懷協會</v>
      </c>
    </row>
    <row r="5796" spans="1:13" ht="93.75">
      <c r="A5796" s="102" t="s">
        <v>4610</v>
      </c>
      <c r="B5796" s="102" t="s">
        <v>4645</v>
      </c>
      <c r="C5796" s="102" t="s">
        <v>4170</v>
      </c>
      <c r="D5796" s="102" t="s">
        <v>4613</v>
      </c>
      <c r="E5796" s="103">
        <v>20</v>
      </c>
      <c r="F5796" s="104" t="s">
        <v>44</v>
      </c>
      <c r="G5796" s="106"/>
      <c r="H5796" s="76" t="s">
        <v>1</v>
      </c>
      <c r="I5796" s="105"/>
      <c r="K5796" s="140" t="str">
        <f t="shared" si="273"/>
        <v>家庭暴力及性侵害防治業務-家庭暴力及性侵害防治工作-成人保護-獎補助費-對國內團體之捐助</v>
      </c>
      <c r="L5796" s="140" t="str">
        <f t="shared" si="274"/>
        <v>錦平三代同堂慶中秋暨防暴宣導闖關活動費</v>
      </c>
      <c r="M5796" s="40" t="str">
        <f t="shared" si="275"/>
        <v>台中市北區錦平社區發展協會</v>
      </c>
    </row>
    <row r="5797" spans="1:13" ht="93.75">
      <c r="A5797" s="102" t="s">
        <v>4610</v>
      </c>
      <c r="B5797" s="102" t="s">
        <v>4646</v>
      </c>
      <c r="C5797" s="102" t="s">
        <v>3249</v>
      </c>
      <c r="D5797" s="102" t="s">
        <v>4613</v>
      </c>
      <c r="E5797" s="103">
        <v>20</v>
      </c>
      <c r="F5797" s="104" t="s">
        <v>44</v>
      </c>
      <c r="G5797" s="106"/>
      <c r="H5797" s="76" t="s">
        <v>1</v>
      </c>
      <c r="I5797" s="105"/>
      <c r="K5797" s="140" t="str">
        <f t="shared" si="273"/>
        <v>家庭暴力及性侵害防治業務-家庭暴力及性侵害防治工作-成人保護-獎補助費-對國內團體之捐助</v>
      </c>
      <c r="L5797" s="140" t="str">
        <f t="shared" si="274"/>
        <v>家庭暴力、兒童少年保護宣導</v>
      </c>
      <c r="M5797" s="40" t="str">
        <f t="shared" si="275"/>
        <v>臺中市潭子區東寶社區發展協會</v>
      </c>
    </row>
    <row r="5798" spans="1:13" ht="93.75">
      <c r="A5798" s="102" t="s">
        <v>4610</v>
      </c>
      <c r="B5798" s="102" t="s">
        <v>4647</v>
      </c>
      <c r="C5798" s="102" t="s">
        <v>3616</v>
      </c>
      <c r="D5798" s="102" t="s">
        <v>4613</v>
      </c>
      <c r="E5798" s="103">
        <v>20</v>
      </c>
      <c r="F5798" s="104" t="s">
        <v>44</v>
      </c>
      <c r="G5798" s="106"/>
      <c r="H5798" s="76" t="s">
        <v>1</v>
      </c>
      <c r="I5798" s="105"/>
      <c r="K5798" s="140" t="str">
        <f t="shared" si="273"/>
        <v>家庭暴力及性侵害防治業務-家庭暴力及性侵害防治工作-成人保護-獎補助費-對國內團體之捐助</v>
      </c>
      <c r="L5798" s="140" t="str">
        <f t="shared" si="274"/>
        <v>「晚年樂活零害怕~暴力遠離樂逍遙」活動</v>
      </c>
      <c r="M5798" s="40" t="str">
        <f t="shared" si="275"/>
        <v>臺中市東勢區上城社區發展協會</v>
      </c>
    </row>
    <row r="5799" spans="1:13" ht="93.75">
      <c r="A5799" s="102" t="s">
        <v>4610</v>
      </c>
      <c r="B5799" s="102" t="s">
        <v>4648</v>
      </c>
      <c r="C5799" s="102" t="s">
        <v>4649</v>
      </c>
      <c r="D5799" s="102" t="s">
        <v>4613</v>
      </c>
      <c r="E5799" s="103">
        <v>20</v>
      </c>
      <c r="F5799" s="104" t="s">
        <v>44</v>
      </c>
      <c r="G5799" s="106"/>
      <c r="H5799" s="76" t="s">
        <v>1</v>
      </c>
      <c r="I5799" s="105"/>
      <c r="K5799" s="140" t="str">
        <f t="shared" si="273"/>
        <v>家庭暴力及性侵害防治業務-家庭暴力及性侵害防治工作-成人保護-獎補助費-對國內團體之捐助</v>
      </c>
      <c r="L5799" s="140" t="str">
        <f t="shared" si="274"/>
        <v>賴福社區家庭暴力及性侵害防治工作宣導</v>
      </c>
      <c r="M5799" s="40" t="str">
        <f t="shared" si="275"/>
        <v>台中市北區賴福社區發展協會</v>
      </c>
    </row>
    <row r="5800" spans="1:13" ht="93.75">
      <c r="A5800" s="102" t="s">
        <v>4610</v>
      </c>
      <c r="B5800" s="102" t="s">
        <v>4650</v>
      </c>
      <c r="C5800" s="102" t="s">
        <v>3255</v>
      </c>
      <c r="D5800" s="102" t="s">
        <v>4613</v>
      </c>
      <c r="E5800" s="103">
        <v>20</v>
      </c>
      <c r="F5800" s="104" t="s">
        <v>44</v>
      </c>
      <c r="G5800" s="106"/>
      <c r="H5800" s="76" t="s">
        <v>1</v>
      </c>
      <c r="I5800" s="105"/>
      <c r="K5800" s="140" t="str">
        <f t="shared" si="273"/>
        <v>家庭暴力及性侵害防治業務-家庭暴力及性侵害防治工作-成人保護-獎補助費-對國內團體之捐助</v>
      </c>
      <c r="L5800" s="140" t="str">
        <f t="shared" si="274"/>
        <v>樂活零害怕~暴力遠離樂逍遙宣導活動</v>
      </c>
      <c r="M5800" s="40" t="str">
        <f t="shared" si="275"/>
        <v>臺中市東勢區詒福社區發展協會</v>
      </c>
    </row>
    <row r="5801" spans="1:13" ht="93.75">
      <c r="A5801" s="102" t="s">
        <v>4610</v>
      </c>
      <c r="B5801" s="102" t="s">
        <v>4651</v>
      </c>
      <c r="C5801" s="102" t="s">
        <v>3190</v>
      </c>
      <c r="D5801" s="102" t="s">
        <v>4613</v>
      </c>
      <c r="E5801" s="103">
        <v>200</v>
      </c>
      <c r="F5801" s="104" t="s">
        <v>44</v>
      </c>
      <c r="G5801" s="106"/>
      <c r="H5801" s="76" t="s">
        <v>1</v>
      </c>
      <c r="I5801" s="105"/>
      <c r="K5801" s="140" t="str">
        <f t="shared" si="273"/>
        <v>家庭暴力及性侵害防治業務-家庭暴力及性侵害防治工作-成人保護-獎補助費-對國內團體之捐助</v>
      </c>
      <c r="L5801" s="140" t="str">
        <f t="shared" si="274"/>
        <v>「防紫暴力~日日都幸福」計畫</v>
      </c>
      <c r="M5801" s="40" t="str">
        <f t="shared" si="275"/>
        <v>臺中市烏日區湖日社區發展協會</v>
      </c>
    </row>
    <row r="5802" spans="1:13" ht="93.75">
      <c r="A5802" s="102" t="s">
        <v>4610</v>
      </c>
      <c r="B5802" s="102" t="s">
        <v>4652</v>
      </c>
      <c r="C5802" s="102" t="s">
        <v>4322</v>
      </c>
      <c r="D5802" s="102" t="s">
        <v>4613</v>
      </c>
      <c r="E5802" s="103">
        <v>147</v>
      </c>
      <c r="F5802" s="104" t="s">
        <v>44</v>
      </c>
      <c r="G5802" s="106"/>
      <c r="H5802" s="76" t="s">
        <v>1</v>
      </c>
      <c r="I5802" s="105"/>
      <c r="K5802" s="140" t="str">
        <f t="shared" si="273"/>
        <v>家庭暴力及性侵害防治業務-家庭暴力及性侵害防治工作-成人保護-獎補助費-對國內團體之捐助</v>
      </c>
      <c r="L5802" s="140" t="str">
        <f t="shared" si="274"/>
        <v>「兒童身體自主權宣導計畫」</v>
      </c>
      <c r="M5802" s="40" t="str">
        <f t="shared" si="275"/>
        <v>財團法人勵馨社會福利事業基金會</v>
      </c>
    </row>
    <row r="5803" spans="1:13" ht="93.75">
      <c r="A5803" s="102" t="s">
        <v>4610</v>
      </c>
      <c r="B5803" s="102" t="s">
        <v>4653</v>
      </c>
      <c r="C5803" s="102" t="s">
        <v>3681</v>
      </c>
      <c r="D5803" s="102" t="s">
        <v>4613</v>
      </c>
      <c r="E5803" s="103">
        <v>430</v>
      </c>
      <c r="F5803" s="104" t="s">
        <v>44</v>
      </c>
      <c r="G5803" s="106"/>
      <c r="H5803" s="76" t="s">
        <v>1</v>
      </c>
      <c r="I5803" s="105"/>
      <c r="K5803" s="140" t="str">
        <f t="shared" si="273"/>
        <v>家庭暴力及性侵害防治業務-家庭暴力及性侵害防治工作-成人保護-獎補助費-對國內團體之捐助</v>
      </c>
      <c r="L5803" s="140" t="str">
        <f t="shared" si="274"/>
        <v>支持家紫萬里無雲計畫</v>
      </c>
      <c r="M5803" s="40" t="str">
        <f t="shared" si="275"/>
        <v>台中市南區南門社區發展協會</v>
      </c>
    </row>
    <row r="5804" spans="1:13" ht="93.75">
      <c r="A5804" s="102" t="s">
        <v>4610</v>
      </c>
      <c r="B5804" s="102" t="s">
        <v>4654</v>
      </c>
      <c r="C5804" s="102" t="s">
        <v>4655</v>
      </c>
      <c r="D5804" s="102" t="s">
        <v>4613</v>
      </c>
      <c r="E5804" s="103">
        <v>130</v>
      </c>
      <c r="F5804" s="104" t="s">
        <v>44</v>
      </c>
      <c r="G5804" s="106"/>
      <c r="H5804" s="76" t="s">
        <v>1</v>
      </c>
      <c r="I5804" s="105"/>
      <c r="K5804" s="140" t="str">
        <f t="shared" si="273"/>
        <v>家庭暴力及性侵害防治業務-家庭暴力及性侵害防治工作-成人保護-獎補助費-對國內團體之捐助</v>
      </c>
      <c r="L5804" s="140" t="str">
        <f t="shared" si="274"/>
        <v>虎腳ㄚ，零暴力計畫</v>
      </c>
      <c r="M5804" s="40" t="str">
        <f t="shared" si="275"/>
        <v>臺中市農業創生協會劉金湖</v>
      </c>
    </row>
    <row r="5805" spans="1:13" ht="93.75">
      <c r="A5805" s="102" t="s">
        <v>4610</v>
      </c>
      <c r="B5805" s="102" t="s">
        <v>4656</v>
      </c>
      <c r="C5805" s="102" t="s">
        <v>3104</v>
      </c>
      <c r="D5805" s="102" t="s">
        <v>4613</v>
      </c>
      <c r="E5805" s="103">
        <v>200</v>
      </c>
      <c r="F5805" s="104" t="s">
        <v>44</v>
      </c>
      <c r="G5805" s="106"/>
      <c r="H5805" s="76" t="s">
        <v>1</v>
      </c>
      <c r="I5805" s="105"/>
      <c r="K5805" s="140" t="str">
        <f t="shared" si="273"/>
        <v>家庭暴力及性侵害防治業務-家庭暴力及性侵害防治工作-成人保護-獎補助費-對國內團體之捐助</v>
      </c>
      <c r="L5805" s="140" t="str">
        <f t="shared" si="274"/>
        <v>大和做防暴、迎龍作伙來服務計畫</v>
      </c>
      <c r="M5805" s="40" t="str">
        <f t="shared" si="275"/>
        <v>社團法人臺中市西區大和社區發展協會</v>
      </c>
    </row>
    <row r="5806" spans="1:13" ht="93.75">
      <c r="A5806" s="102" t="s">
        <v>4610</v>
      </c>
      <c r="B5806" s="102" t="s">
        <v>4657</v>
      </c>
      <c r="C5806" s="102" t="s">
        <v>1571</v>
      </c>
      <c r="D5806" s="102" t="s">
        <v>4613</v>
      </c>
      <c r="E5806" s="103">
        <v>307</v>
      </c>
      <c r="F5806" s="104" t="s">
        <v>44</v>
      </c>
      <c r="G5806" s="106"/>
      <c r="H5806" s="76" t="s">
        <v>1</v>
      </c>
      <c r="I5806" s="105"/>
      <c r="K5806" s="140" t="str">
        <f t="shared" si="273"/>
        <v>家庭暴力及性侵害防治業務-家庭暴力及性侵害防治工作-成人保護-獎補助費-對國內團體之捐助</v>
      </c>
      <c r="L5806" s="140" t="str">
        <f t="shared" si="274"/>
        <v>113年臺中市性別暴力社區初級預防推廣培力計畫</v>
      </c>
      <c r="M5806" s="40" t="str">
        <f t="shared" si="275"/>
        <v>財團法人亞洲大學</v>
      </c>
    </row>
    <row r="5807" spans="1:13" ht="93.75">
      <c r="A5807" s="102" t="s">
        <v>4610</v>
      </c>
      <c r="B5807" s="102" t="s">
        <v>4658</v>
      </c>
      <c r="C5807" s="102" t="s">
        <v>3509</v>
      </c>
      <c r="D5807" s="102" t="s">
        <v>4613</v>
      </c>
      <c r="E5807" s="103">
        <v>80</v>
      </c>
      <c r="F5807" s="104" t="s">
        <v>44</v>
      </c>
      <c r="G5807" s="106"/>
      <c r="H5807" s="76" t="s">
        <v>1</v>
      </c>
      <c r="I5807" s="105"/>
      <c r="K5807" s="140" t="str">
        <f t="shared" si="273"/>
        <v>家庭暴力及性侵害防治業務-家庭暴力及性侵害防治工作-成人保護-獎補助費-對國內團體之捐助</v>
      </c>
      <c r="L5807" s="140" t="str">
        <f t="shared" si="274"/>
        <v>無暴社區聯防止暴經費</v>
      </c>
      <c r="M5807" s="40" t="str">
        <f t="shared" si="275"/>
        <v>社團法人台中市東區東英社區發展協會</v>
      </c>
    </row>
    <row r="5808" spans="1:13" ht="93.75">
      <c r="A5808" s="102" t="s">
        <v>4610</v>
      </c>
      <c r="B5808" s="102" t="s">
        <v>4659</v>
      </c>
      <c r="C5808" s="102" t="s">
        <v>3942</v>
      </c>
      <c r="D5808" s="102" t="s">
        <v>4613</v>
      </c>
      <c r="E5808" s="103">
        <v>559</v>
      </c>
      <c r="F5808" s="104" t="s">
        <v>44</v>
      </c>
      <c r="G5808" s="106"/>
      <c r="H5808" s="76" t="s">
        <v>1</v>
      </c>
      <c r="I5808" s="105"/>
      <c r="K5808" s="140" t="str">
        <f t="shared" si="273"/>
        <v>家庭暴力及性侵害防治業務-家庭暴力及性侵害防治工作-成人保護-獎補助費-對國內團體之捐助</v>
      </c>
      <c r="L5808" s="140" t="str">
        <f t="shared" si="274"/>
        <v>台中市麗達家園計畫</v>
      </c>
      <c r="M5808" s="40" t="str">
        <f t="shared" si="275"/>
        <v>社團法人台中市慈善撒瑪黎雅婦女關懷協會</v>
      </c>
    </row>
    <row r="5809" spans="1:13" ht="93.75">
      <c r="A5809" s="102" t="s">
        <v>4610</v>
      </c>
      <c r="B5809" s="102" t="s">
        <v>4660</v>
      </c>
      <c r="C5809" s="102" t="s">
        <v>4661</v>
      </c>
      <c r="D5809" s="102" t="s">
        <v>4613</v>
      </c>
      <c r="E5809" s="103">
        <v>200</v>
      </c>
      <c r="F5809" s="104" t="s">
        <v>44</v>
      </c>
      <c r="G5809" s="106"/>
      <c r="H5809" s="76" t="s">
        <v>1</v>
      </c>
      <c r="I5809" s="105"/>
      <c r="K5809" s="140" t="str">
        <f t="shared" si="273"/>
        <v>家庭暴力及性侵害防治業務-家庭暴力及性侵害防治工作-成人保護-獎補助費-對國內團體之捐助</v>
      </c>
      <c r="L5809" s="140" t="str">
        <f t="shared" si="274"/>
        <v>龍光煥發~攜手防暴</v>
      </c>
      <c r="M5809" s="40" t="str">
        <f t="shared" si="275"/>
        <v>臺中市太平區車籠埔文化發展協會陳(俞-刀+ㄍ)町</v>
      </c>
    </row>
    <row r="5810" spans="1:13" ht="93.75">
      <c r="A5810" s="102" t="s">
        <v>4610</v>
      </c>
      <c r="B5810" s="102" t="s">
        <v>4662</v>
      </c>
      <c r="C5810" s="102" t="s">
        <v>2424</v>
      </c>
      <c r="D5810" s="102" t="s">
        <v>4613</v>
      </c>
      <c r="E5810" s="103">
        <v>200</v>
      </c>
      <c r="F5810" s="104" t="s">
        <v>44</v>
      </c>
      <c r="G5810" s="106"/>
      <c r="H5810" s="76" t="s">
        <v>1</v>
      </c>
      <c r="I5810" s="105"/>
      <c r="K5810" s="140" t="str">
        <f t="shared" si="273"/>
        <v>家庭暴力及性侵害防治業務-家庭暴力及性侵害防治工作-成人保護-獎補助費-對國內團體之捐助</v>
      </c>
      <c r="L5810" s="140" t="str">
        <f t="shared" si="274"/>
        <v>「溫馨共融，暴力無蹤」計畫</v>
      </c>
      <c r="M5810" s="40" t="str">
        <f t="shared" si="275"/>
        <v>社團法人臺中市神岡區溪洲社區發展協會</v>
      </c>
    </row>
    <row r="5811" spans="1:13" ht="93.75">
      <c r="A5811" s="102" t="s">
        <v>4610</v>
      </c>
      <c r="B5811" s="102" t="s">
        <v>4663</v>
      </c>
      <c r="C5811" s="102" t="s">
        <v>2827</v>
      </c>
      <c r="D5811" s="102" t="s">
        <v>4613</v>
      </c>
      <c r="E5811" s="103">
        <v>20</v>
      </c>
      <c r="F5811" s="104" t="s">
        <v>44</v>
      </c>
      <c r="G5811" s="106"/>
      <c r="H5811" s="76" t="s">
        <v>1</v>
      </c>
      <c r="I5811" s="105"/>
      <c r="K5811" s="140" t="str">
        <f t="shared" si="273"/>
        <v>家庭暴力及性侵害防治業務-家庭暴力及性侵害防治工作-成人保護-獎補助費-對國內團體之捐助</v>
      </c>
      <c r="L5811" s="140" t="str">
        <f t="shared" si="274"/>
        <v>家庭暴力及性侵害防治宣導暨拓印年畫贈春聯活動</v>
      </c>
      <c r="M5811" s="40" t="str">
        <f t="shared" si="275"/>
        <v>社團法人臺中市向陽荷松客家協會</v>
      </c>
    </row>
    <row r="5812" spans="1:13" ht="93.75">
      <c r="A5812" s="102" t="s">
        <v>4610</v>
      </c>
      <c r="B5812" s="102" t="s">
        <v>4664</v>
      </c>
      <c r="C5812" s="102" t="s">
        <v>4028</v>
      </c>
      <c r="D5812" s="102" t="s">
        <v>4613</v>
      </c>
      <c r="E5812" s="103">
        <v>20</v>
      </c>
      <c r="F5812" s="104" t="s">
        <v>44</v>
      </c>
      <c r="G5812" s="106"/>
      <c r="H5812" s="76" t="s">
        <v>1</v>
      </c>
      <c r="I5812" s="105"/>
      <c r="K5812" s="140" t="str">
        <f t="shared" si="273"/>
        <v>家庭暴力及性侵害防治業務-家庭暴力及性侵害防治工作-成人保護-獎補助費-對國內團體之捐助</v>
      </c>
      <c r="L5812" s="140" t="str">
        <f t="shared" si="274"/>
        <v>家庭暴力及性侵害防治計畫宣導活動</v>
      </c>
      <c r="M5812" s="40" t="str">
        <f t="shared" si="275"/>
        <v>社團法人台中市玉兆生活美學協會</v>
      </c>
    </row>
    <row r="5813" spans="1:13" ht="93.75">
      <c r="A5813" s="102" t="s">
        <v>4610</v>
      </c>
      <c r="B5813" s="102" t="s">
        <v>4665</v>
      </c>
      <c r="C5813" s="102" t="s">
        <v>3123</v>
      </c>
      <c r="D5813" s="102" t="s">
        <v>4613</v>
      </c>
      <c r="E5813" s="103">
        <v>20</v>
      </c>
      <c r="F5813" s="104" t="s">
        <v>44</v>
      </c>
      <c r="G5813" s="106"/>
      <c r="H5813" s="76" t="s">
        <v>1</v>
      </c>
      <c r="I5813" s="105"/>
      <c r="K5813" s="140" t="str">
        <f t="shared" si="273"/>
        <v>家庭暴力及性侵害防治業務-家庭暴力及性侵害防治工作-成人保護-獎補助費-對國內團體之捐助</v>
      </c>
      <c r="L5813" s="140" t="str">
        <f t="shared" si="274"/>
        <v>家庭暴力及兒少保護性侵害防治工作宣導活動</v>
      </c>
      <c r="M5813" s="40" t="str">
        <f t="shared" si="275"/>
        <v>臺中市豐原區翁社社區發展協會</v>
      </c>
    </row>
    <row r="5814" spans="1:13" ht="93.75">
      <c r="A5814" s="102" t="s">
        <v>4610</v>
      </c>
      <c r="B5814" s="102" t="s">
        <v>4666</v>
      </c>
      <c r="C5814" s="102" t="s">
        <v>3084</v>
      </c>
      <c r="D5814" s="102" t="s">
        <v>4613</v>
      </c>
      <c r="E5814" s="103">
        <v>20</v>
      </c>
      <c r="F5814" s="104" t="s">
        <v>44</v>
      </c>
      <c r="G5814" s="106"/>
      <c r="H5814" s="76" t="s">
        <v>1</v>
      </c>
      <c r="I5814" s="105"/>
      <c r="K5814" s="140" t="str">
        <f t="shared" si="273"/>
        <v>家庭暴力及性侵害防治業務-家庭暴力及性侵害防治工作-成人保護-獎補助費-對國內團體之捐助</v>
      </c>
      <c r="L5814" s="140" t="str">
        <f t="shared" si="274"/>
        <v>社區反家庭暴力宣導活動</v>
      </c>
      <c r="M5814" s="40" t="str">
        <f t="shared" si="275"/>
        <v>臺中市豐原區南村社區發展協會林炎煌</v>
      </c>
    </row>
    <row r="5815" spans="1:13" ht="93.75">
      <c r="A5815" s="102" t="s">
        <v>4610</v>
      </c>
      <c r="B5815" s="102" t="s">
        <v>4667</v>
      </c>
      <c r="C5815" s="102" t="s">
        <v>3495</v>
      </c>
      <c r="D5815" s="102" t="s">
        <v>4613</v>
      </c>
      <c r="E5815" s="103">
        <v>20</v>
      </c>
      <c r="F5815" s="104" t="s">
        <v>44</v>
      </c>
      <c r="G5815" s="106"/>
      <c r="H5815" s="76" t="s">
        <v>1</v>
      </c>
      <c r="I5815" s="105"/>
      <c r="K5815" s="140" t="str">
        <f t="shared" si="273"/>
        <v>家庭暴力及性侵害防治業務-家庭暴力及性侵害防治工作-成人保護-獎補助費-對國內團體之捐助</v>
      </c>
      <c r="L5815" s="140" t="str">
        <f t="shared" si="274"/>
        <v>113年兒少性剝削防制活動</v>
      </c>
      <c r="M5815" s="40" t="str">
        <f t="shared" si="275"/>
        <v>台灣原住民族文化推廣協會</v>
      </c>
    </row>
    <row r="5816" spans="1:13" ht="93.75">
      <c r="A5816" s="102" t="s">
        <v>4610</v>
      </c>
      <c r="B5816" s="102" t="s">
        <v>4668</v>
      </c>
      <c r="C5816" s="102" t="s">
        <v>2829</v>
      </c>
      <c r="D5816" s="102" t="s">
        <v>4613</v>
      </c>
      <c r="E5816" s="103">
        <v>20</v>
      </c>
      <c r="F5816" s="104" t="s">
        <v>44</v>
      </c>
      <c r="G5816" s="106"/>
      <c r="H5816" s="76" t="s">
        <v>1</v>
      </c>
      <c r="I5816" s="105"/>
      <c r="K5816" s="140" t="str">
        <f t="shared" si="273"/>
        <v>家庭暴力及性侵害防治業務-家庭暴力及性侵害防治工作-成人保護-獎補助費-對國內團體之捐助</v>
      </c>
      <c r="L5816" s="140" t="str">
        <f t="shared" si="274"/>
        <v>綠美化贈苗家庭暴力及性侵害防治宣導活動</v>
      </c>
      <c r="M5816" s="40" t="str">
        <f t="shared" si="275"/>
        <v>臺中市福安慈善發展協會</v>
      </c>
    </row>
    <row r="5817" spans="1:13" ht="93.75">
      <c r="A5817" s="102" t="s">
        <v>4610</v>
      </c>
      <c r="B5817" s="102" t="s">
        <v>4669</v>
      </c>
      <c r="C5817" s="102" t="s">
        <v>3037</v>
      </c>
      <c r="D5817" s="102" t="s">
        <v>4613</v>
      </c>
      <c r="E5817" s="103">
        <v>20</v>
      </c>
      <c r="F5817" s="104" t="s">
        <v>44</v>
      </c>
      <c r="G5817" s="106"/>
      <c r="H5817" s="76" t="s">
        <v>1</v>
      </c>
      <c r="I5817" s="105"/>
      <c r="K5817" s="140" t="str">
        <f t="shared" si="273"/>
        <v>家庭暴力及性侵害防治業務-家庭暴力及性侵害防治工作-成人保護-獎補助費-對國內團體之捐助</v>
      </c>
      <c r="L5817" s="140" t="str">
        <f t="shared" si="274"/>
        <v>「113年臺中市兒少性剝削防制校園巡迴戲劇演出宣導活動」</v>
      </c>
      <c r="M5817" s="40" t="str">
        <f t="shared" si="275"/>
        <v>台灣關懷社會公益服務協會</v>
      </c>
    </row>
    <row r="5818" spans="1:13" ht="93.75">
      <c r="A5818" s="102" t="s">
        <v>4670</v>
      </c>
      <c r="B5818" s="102" t="s">
        <v>4671</v>
      </c>
      <c r="C5818" s="102" t="s">
        <v>4672</v>
      </c>
      <c r="D5818" s="102" t="s">
        <v>4613</v>
      </c>
      <c r="E5818" s="103">
        <v>1418</v>
      </c>
      <c r="F5818" s="104" t="s">
        <v>44</v>
      </c>
      <c r="G5818" s="106"/>
      <c r="H5818" s="76" t="s">
        <v>1</v>
      </c>
      <c r="I5818" s="105"/>
      <c r="K5818" s="140" t="str">
        <f t="shared" si="273"/>
        <v>家庭暴力及性侵害防治業務-家庭暴力及性侵害防治工作-兒少保護-獎補助費-對國內團體之捐助</v>
      </c>
      <c r="L5818" s="140" t="str">
        <f t="shared" si="274"/>
        <v>精進及擴充兒少家外安置資源(提升少年自立生活適應協助服務量能計畫)</v>
      </c>
      <c r="M5818" s="40" t="str">
        <f t="shared" si="275"/>
        <v>社團法人中華育幼機構兒童關懷協會</v>
      </c>
    </row>
    <row r="5819" spans="1:13" ht="93.75">
      <c r="A5819" s="102" t="s">
        <v>4670</v>
      </c>
      <c r="B5819" s="102" t="s">
        <v>4673</v>
      </c>
      <c r="C5819" s="102" t="s">
        <v>4672</v>
      </c>
      <c r="D5819" s="102" t="s">
        <v>4613</v>
      </c>
      <c r="E5819" s="103">
        <v>353</v>
      </c>
      <c r="F5819" s="104" t="s">
        <v>44</v>
      </c>
      <c r="G5819" s="106"/>
      <c r="H5819" s="76" t="s">
        <v>1</v>
      </c>
      <c r="I5819" s="105"/>
      <c r="K5819" s="140" t="str">
        <f t="shared" si="273"/>
        <v>家庭暴力及性侵害防治業務-家庭暴力及性侵害防治工作-兒少保護-獎補助費-對國內團體之捐助</v>
      </c>
      <c r="L5819" s="140" t="str">
        <f t="shared" si="274"/>
        <v>臺中市少年自立宿舍服務</v>
      </c>
      <c r="M5819" s="40" t="str">
        <f t="shared" si="275"/>
        <v>社團法人中華育幼機構兒童關懷協會</v>
      </c>
    </row>
    <row r="5820" spans="1:13" ht="93.75">
      <c r="A5820" s="102" t="s">
        <v>4670</v>
      </c>
      <c r="B5820" s="102" t="s">
        <v>4674</v>
      </c>
      <c r="C5820" s="102" t="s">
        <v>4675</v>
      </c>
      <c r="D5820" s="102" t="s">
        <v>4613</v>
      </c>
      <c r="E5820" s="103">
        <v>728</v>
      </c>
      <c r="F5820" s="104" t="s">
        <v>44</v>
      </c>
      <c r="G5820" s="106"/>
      <c r="H5820" s="76" t="s">
        <v>1</v>
      </c>
      <c r="I5820" s="105"/>
      <c r="K5820" s="140" t="str">
        <f t="shared" si="273"/>
        <v>家庭暴力及性侵害防治業務-家庭暴力及性侵害防治工作-兒少保護-獎補助費-對國內團體之捐助</v>
      </c>
      <c r="L5820" s="140" t="str">
        <f t="shared" si="274"/>
        <v>臺中市兒童少年保護個案、無依兒童少年出養服務費用</v>
      </c>
      <c r="M5820" s="40" t="str">
        <f t="shared" si="275"/>
        <v>財團法人忠義社會福利事業基金會</v>
      </c>
    </row>
    <row r="5821" spans="1:13" ht="93.75">
      <c r="A5821" s="102" t="s">
        <v>4670</v>
      </c>
      <c r="B5821" s="102" t="s">
        <v>4676</v>
      </c>
      <c r="C5821" s="102" t="s">
        <v>4677</v>
      </c>
      <c r="D5821" s="102" t="s">
        <v>4613</v>
      </c>
      <c r="E5821" s="103">
        <v>2864</v>
      </c>
      <c r="F5821" s="104" t="s">
        <v>44</v>
      </c>
      <c r="G5821" s="106"/>
      <c r="H5821" s="76" t="s">
        <v>1</v>
      </c>
      <c r="I5821" s="105"/>
      <c r="K5821" s="140" t="str">
        <f t="shared" si="273"/>
        <v>家庭暴力及性侵害防治業務-家庭暴力及性侵害防治工作-兒少保護-獎補助費-對國內團體之捐助</v>
      </c>
      <c r="L5821" s="140" t="str">
        <f t="shared" si="274"/>
        <v>113年兒少保護案件親職教育服務方案</v>
      </c>
      <c r="M5821" s="40" t="str">
        <f t="shared" si="275"/>
        <v>財團法人台中市私立慈光社會福利慈善事業基金會</v>
      </c>
    </row>
    <row r="5822" spans="1:13" ht="93.75">
      <c r="A5822" s="102" t="s">
        <v>4670</v>
      </c>
      <c r="B5822" s="102" t="s">
        <v>4676</v>
      </c>
      <c r="C5822" s="102" t="s">
        <v>4062</v>
      </c>
      <c r="D5822" s="102" t="s">
        <v>4613</v>
      </c>
      <c r="E5822" s="103">
        <v>131</v>
      </c>
      <c r="F5822" s="104" t="s">
        <v>44</v>
      </c>
      <c r="G5822" s="106"/>
      <c r="H5822" s="76" t="s">
        <v>1</v>
      </c>
      <c r="I5822" s="105"/>
      <c r="K5822" s="140" t="str">
        <f t="shared" si="273"/>
        <v>家庭暴力及性侵害防治業務-家庭暴力及性侵害防治工作-兒少保護-獎補助費-對國內團體之捐助</v>
      </c>
      <c r="L5822" s="140" t="str">
        <f t="shared" si="274"/>
        <v>113年兒少保護案件親職教育服務方案</v>
      </c>
      <c r="M5822" s="40" t="str">
        <f t="shared" si="275"/>
        <v>財團法人迎曦教育基金會</v>
      </c>
    </row>
    <row r="5823" spans="1:13" ht="93.75">
      <c r="A5823" s="102" t="s">
        <v>4670</v>
      </c>
      <c r="B5823" s="102" t="s">
        <v>4678</v>
      </c>
      <c r="C5823" s="102" t="s">
        <v>4679</v>
      </c>
      <c r="D5823" s="102" t="s">
        <v>4613</v>
      </c>
      <c r="E5823" s="103">
        <v>202</v>
      </c>
      <c r="F5823" s="104" t="s">
        <v>44</v>
      </c>
      <c r="G5823" s="106"/>
      <c r="H5823" s="76" t="s">
        <v>1</v>
      </c>
      <c r="I5823" s="105"/>
      <c r="K5823" s="140" t="str">
        <f t="shared" si="273"/>
        <v>家庭暴力及性侵害防治業務-家庭暴力及性侵害防治工作-兒少保護-獎補助費-對國內團體之捐助</v>
      </c>
      <c r="L5823" s="140" t="str">
        <f t="shared" si="274"/>
        <v>113年度社安網第二期計畫-寄養家庭支持資源強化計畫</v>
      </c>
      <c r="M5823" s="40" t="str">
        <f t="shared" si="275"/>
        <v>財團法人台灣兒童暨家庭扶助基金會台中市南區分事務所</v>
      </c>
    </row>
    <row r="5824" spans="1:13" ht="93.75">
      <c r="A5824" s="102" t="s">
        <v>4670</v>
      </c>
      <c r="B5824" s="102" t="s">
        <v>4680</v>
      </c>
      <c r="C5824" s="102" t="s">
        <v>4062</v>
      </c>
      <c r="D5824" s="102" t="s">
        <v>4613</v>
      </c>
      <c r="E5824" s="103">
        <v>7</v>
      </c>
      <c r="F5824" s="104" t="s">
        <v>44</v>
      </c>
      <c r="G5824" s="106"/>
      <c r="H5824" s="76" t="s">
        <v>1</v>
      </c>
      <c r="I5824" s="105"/>
      <c r="K5824" s="140" t="str">
        <f t="shared" si="273"/>
        <v>家庭暴力及性侵害防治業務-家庭暴力及性侵害防治工作-兒少保護-獎補助費-對國內團體之捐助</v>
      </c>
      <c r="L5824" s="140" t="str">
        <f t="shared" si="274"/>
        <v>13年度社安網第二期計畫-寄養家庭支持資源強化計畫</v>
      </c>
      <c r="M5824" s="40" t="str">
        <f t="shared" si="275"/>
        <v>財團法人迎曦教育基金會</v>
      </c>
    </row>
    <row r="5825" spans="1:13" ht="93.75">
      <c r="A5825" s="102" t="s">
        <v>4670</v>
      </c>
      <c r="B5825" s="102" t="s">
        <v>4681</v>
      </c>
      <c r="C5825" s="102" t="s">
        <v>3741</v>
      </c>
      <c r="D5825" s="102" t="s">
        <v>4613</v>
      </c>
      <c r="E5825" s="103">
        <v>76</v>
      </c>
      <c r="F5825" s="104" t="s">
        <v>44</v>
      </c>
      <c r="G5825" s="106"/>
      <c r="H5825" s="76" t="s">
        <v>1</v>
      </c>
      <c r="I5825" s="105"/>
      <c r="K5825" s="140" t="str">
        <f t="shared" si="273"/>
        <v>家庭暴力及性侵害防治業務-家庭暴力及性侵害防治工作-兒少保護-獎補助費-對國內團體之捐助</v>
      </c>
      <c r="L5825" s="140" t="str">
        <f t="shared" si="274"/>
        <v>臺中市兒童及少年親屬安置服務計畫-安置服務活動費用</v>
      </c>
      <c r="M5825" s="40" t="str">
        <f t="shared" si="275"/>
        <v>財團法人伊甸社會福利基金會</v>
      </c>
    </row>
    <row r="5826" spans="1:13" ht="93.75">
      <c r="A5826" s="108" t="s">
        <v>1299</v>
      </c>
      <c r="B5826" s="108" t="s">
        <v>1300</v>
      </c>
      <c r="C5826" s="37" t="s">
        <v>1301</v>
      </c>
      <c r="D5826" s="108" t="s">
        <v>1302</v>
      </c>
      <c r="E5826" s="109">
        <v>995</v>
      </c>
      <c r="F5826" s="110" t="s">
        <v>44</v>
      </c>
      <c r="G5826" s="111"/>
      <c r="H5826" s="43" t="s">
        <v>1</v>
      </c>
      <c r="I5826" s="43"/>
      <c r="K5826" s="140" t="str">
        <f t="shared" si="273"/>
        <v>勞政業務-勞資關係-獎補助費-對國內團體之捐助</v>
      </c>
      <c r="L5826" s="140" t="str">
        <f t="shared" si="274"/>
        <v>補助工會辦理推展會務，健全工會組織運作，強化勞工服務，保障勞工權益等相關活動</v>
      </c>
      <c r="M5826" s="40" t="str">
        <f t="shared" si="275"/>
        <v>台中市總工會</v>
      </c>
    </row>
    <row r="5827" spans="1:13" ht="93.75">
      <c r="A5827" s="108" t="s">
        <v>1299</v>
      </c>
      <c r="B5827" s="108" t="s">
        <v>1300</v>
      </c>
      <c r="C5827" s="37" t="s">
        <v>1303</v>
      </c>
      <c r="D5827" s="108" t="s">
        <v>1302</v>
      </c>
      <c r="E5827" s="109">
        <v>980</v>
      </c>
      <c r="F5827" s="110" t="s">
        <v>44</v>
      </c>
      <c r="G5827" s="111"/>
      <c r="H5827" s="43" t="s">
        <v>1</v>
      </c>
      <c r="I5827" s="43"/>
      <c r="K5827" s="140" t="str">
        <f t="shared" si="273"/>
        <v>勞政業務-勞資關係-獎補助費-對國內團體之捐助</v>
      </c>
      <c r="L5827" s="140" t="str">
        <f t="shared" si="274"/>
        <v>補助工會辦理推展會務，健全工會組織運作，強化勞工服務，保障勞工權益等相關活動</v>
      </c>
      <c r="M5827" s="40" t="str">
        <f t="shared" si="275"/>
        <v>台灣勞工大聯盟總工會</v>
      </c>
    </row>
    <row r="5828" spans="1:13" ht="93.75">
      <c r="A5828" s="108" t="s">
        <v>1299</v>
      </c>
      <c r="B5828" s="108" t="s">
        <v>1300</v>
      </c>
      <c r="C5828" s="37" t="s">
        <v>1304</v>
      </c>
      <c r="D5828" s="108" t="s">
        <v>1302</v>
      </c>
      <c r="E5828" s="112">
        <v>1172</v>
      </c>
      <c r="F5828" s="110" t="s">
        <v>44</v>
      </c>
      <c r="G5828" s="111"/>
      <c r="H5828" s="43" t="s">
        <v>1</v>
      </c>
      <c r="I5828" s="43"/>
      <c r="K5828" s="140" t="str">
        <f t="shared" ref="K5828:K5891" si="276">A5828</f>
        <v>勞政業務-勞資關係-獎補助費-對國內團體之捐助</v>
      </c>
      <c r="L5828" s="140" t="str">
        <f t="shared" ref="L5828:L5891" si="277">B5828</f>
        <v>補助工會辦理推展會務，健全工會組織運作，強化勞工服務，保障勞工權益等相關活動</v>
      </c>
      <c r="M5828" s="40" t="str">
        <f t="shared" ref="M5828:M5891" si="278">C5828</f>
        <v>臺中直轄市總工會</v>
      </c>
    </row>
    <row r="5829" spans="1:13" ht="93.75">
      <c r="A5829" s="108" t="s">
        <v>1299</v>
      </c>
      <c r="B5829" s="108" t="s">
        <v>1300</v>
      </c>
      <c r="C5829" s="37" t="s">
        <v>1305</v>
      </c>
      <c r="D5829" s="108" t="s">
        <v>1302</v>
      </c>
      <c r="E5829" s="112">
        <v>1157</v>
      </c>
      <c r="F5829" s="110" t="s">
        <v>44</v>
      </c>
      <c r="G5829" s="111"/>
      <c r="H5829" s="43" t="s">
        <v>1</v>
      </c>
      <c r="I5829" s="43"/>
      <c r="K5829" s="140" t="str">
        <f t="shared" si="276"/>
        <v>勞政業務-勞資關係-獎補助費-對國內團體之捐助</v>
      </c>
      <c r="L5829" s="140" t="str">
        <f t="shared" si="277"/>
        <v>補助工會辦理推展會務，健全工會組織運作，強化勞工服務，保障勞工權益等相關活動</v>
      </c>
      <c r="M5829" s="40" t="str">
        <f t="shared" si="278"/>
        <v>大臺中職業總工會</v>
      </c>
    </row>
    <row r="5830" spans="1:13" ht="93.75">
      <c r="A5830" s="108" t="s">
        <v>1299</v>
      </c>
      <c r="B5830" s="108" t="s">
        <v>1300</v>
      </c>
      <c r="C5830" s="37" t="s">
        <v>1306</v>
      </c>
      <c r="D5830" s="108" t="s">
        <v>1302</v>
      </c>
      <c r="E5830" s="109">
        <v>990</v>
      </c>
      <c r="F5830" s="110" t="s">
        <v>44</v>
      </c>
      <c r="G5830" s="111"/>
      <c r="H5830" s="43" t="s">
        <v>1</v>
      </c>
      <c r="I5830" s="43"/>
      <c r="K5830" s="140" t="str">
        <f t="shared" si="276"/>
        <v>勞政業務-勞資關係-獎補助費-對國內團體之捐助</v>
      </c>
      <c r="L5830" s="140" t="str">
        <f t="shared" si="277"/>
        <v>補助工會辦理推展會務，健全工會組織運作，強化勞工服務，保障勞工權益等相關活動</v>
      </c>
      <c r="M5830" s="40" t="str">
        <f t="shared" si="278"/>
        <v>臺中市職業總工會</v>
      </c>
    </row>
    <row r="5831" spans="1:13" ht="93.75">
      <c r="A5831" s="108" t="s">
        <v>1299</v>
      </c>
      <c r="B5831" s="108" t="s">
        <v>1300</v>
      </c>
      <c r="C5831" s="37" t="s">
        <v>1307</v>
      </c>
      <c r="D5831" s="108" t="s">
        <v>1302</v>
      </c>
      <c r="E5831" s="112">
        <v>1002</v>
      </c>
      <c r="F5831" s="110" t="s">
        <v>44</v>
      </c>
      <c r="G5831" s="111"/>
      <c r="H5831" s="43" t="s">
        <v>1</v>
      </c>
      <c r="I5831" s="43"/>
      <c r="K5831" s="140" t="str">
        <f t="shared" si="276"/>
        <v>勞政業務-勞資關係-獎補助費-對國內團體之捐助</v>
      </c>
      <c r="L5831" s="140" t="str">
        <f t="shared" si="277"/>
        <v>補助工會辦理推展會務，健全工會組織運作，強化勞工服務，保障勞工權益等相關活動</v>
      </c>
      <c r="M5831" s="40" t="str">
        <f t="shared" si="278"/>
        <v>台中市產業總工會</v>
      </c>
    </row>
    <row r="5832" spans="1:13" ht="93.75">
      <c r="A5832" s="108" t="s">
        <v>1299</v>
      </c>
      <c r="B5832" s="108" t="s">
        <v>1300</v>
      </c>
      <c r="C5832" s="37" t="s">
        <v>1308</v>
      </c>
      <c r="D5832" s="108" t="s">
        <v>1302</v>
      </c>
      <c r="E5832" s="109">
        <v>20</v>
      </c>
      <c r="F5832" s="110" t="s">
        <v>44</v>
      </c>
      <c r="G5832" s="111"/>
      <c r="H5832" s="43" t="s">
        <v>1</v>
      </c>
      <c r="I5832" s="43"/>
      <c r="K5832" s="140" t="str">
        <f t="shared" si="276"/>
        <v>勞政業務-勞資關係-獎補助費-對國內團體之捐助</v>
      </c>
      <c r="L5832" s="140" t="str">
        <f t="shared" si="277"/>
        <v>補助工會辦理推展會務，健全工會組織運作，強化勞工服務，保障勞工權益等相關活動</v>
      </c>
      <c r="M5832" s="40" t="str">
        <f t="shared" si="278"/>
        <v>台中市不動產經紀人職業工會</v>
      </c>
    </row>
    <row r="5833" spans="1:13" ht="93.75">
      <c r="A5833" s="108" t="s">
        <v>1299</v>
      </c>
      <c r="B5833" s="108" t="s">
        <v>1300</v>
      </c>
      <c r="C5833" s="37" t="s">
        <v>1309</v>
      </c>
      <c r="D5833" s="108" t="s">
        <v>1302</v>
      </c>
      <c r="E5833" s="109">
        <v>19</v>
      </c>
      <c r="F5833" s="110" t="s">
        <v>44</v>
      </c>
      <c r="G5833" s="111"/>
      <c r="H5833" s="43" t="s">
        <v>1</v>
      </c>
      <c r="I5833" s="43"/>
      <c r="K5833" s="140" t="str">
        <f t="shared" si="276"/>
        <v>勞政業務-勞資關係-獎補助費-對國內團體之捐助</v>
      </c>
      <c r="L5833" s="140" t="str">
        <f t="shared" si="277"/>
        <v>補助工會辦理推展會務，健全工會組織運作，強化勞工服務，保障勞工權益等相關活動</v>
      </c>
      <c r="M5833" s="40" t="str">
        <f t="shared" si="278"/>
        <v>台中市泥水業職業工會</v>
      </c>
    </row>
    <row r="5834" spans="1:13" ht="93.75">
      <c r="A5834" s="108" t="s">
        <v>1299</v>
      </c>
      <c r="B5834" s="108" t="s">
        <v>1300</v>
      </c>
      <c r="C5834" s="37" t="s">
        <v>1310</v>
      </c>
      <c r="D5834" s="108" t="s">
        <v>1302</v>
      </c>
      <c r="E5834" s="109">
        <v>18</v>
      </c>
      <c r="F5834" s="110" t="s">
        <v>44</v>
      </c>
      <c r="G5834" s="111"/>
      <c r="H5834" s="43" t="s">
        <v>1</v>
      </c>
      <c r="I5834" s="43"/>
      <c r="K5834" s="140" t="str">
        <f t="shared" si="276"/>
        <v>勞政業務-勞資關係-獎補助費-對國內團體之捐助</v>
      </c>
      <c r="L5834" s="140" t="str">
        <f t="shared" si="277"/>
        <v>補助工會辦理推展會務，健全工會組織運作，強化勞工服務，保障勞工權益等相關活動</v>
      </c>
      <c r="M5834" s="40" t="str">
        <f t="shared" si="278"/>
        <v>台中市美容業職業工會</v>
      </c>
    </row>
    <row r="5835" spans="1:13" ht="93.75">
      <c r="A5835" s="108" t="s">
        <v>1299</v>
      </c>
      <c r="B5835" s="108" t="s">
        <v>1300</v>
      </c>
      <c r="C5835" s="37" t="s">
        <v>1311</v>
      </c>
      <c r="D5835" s="108" t="s">
        <v>1302</v>
      </c>
      <c r="E5835" s="109">
        <v>20</v>
      </c>
      <c r="F5835" s="110" t="s">
        <v>44</v>
      </c>
      <c r="G5835" s="111"/>
      <c r="H5835" s="43" t="s">
        <v>1</v>
      </c>
      <c r="I5835" s="43"/>
      <c r="K5835" s="140" t="str">
        <f t="shared" si="276"/>
        <v>勞政業務-勞資關係-獎補助費-對國內團體之捐助</v>
      </c>
      <c r="L5835" s="140" t="str">
        <f t="shared" si="277"/>
        <v>補助工會辦理推展會務，健全工會組織運作，強化勞工服務，保障勞工權益等相關活動</v>
      </c>
      <c r="M5835" s="40" t="str">
        <f t="shared" si="278"/>
        <v>台中市金屬建築結構及零組件製造職業工會</v>
      </c>
    </row>
    <row r="5836" spans="1:13" ht="93.75">
      <c r="A5836" s="108" t="s">
        <v>1299</v>
      </c>
      <c r="B5836" s="108" t="s">
        <v>1300</v>
      </c>
      <c r="C5836" s="37" t="s">
        <v>1312</v>
      </c>
      <c r="D5836" s="108" t="s">
        <v>1302</v>
      </c>
      <c r="E5836" s="109">
        <v>20</v>
      </c>
      <c r="F5836" s="110" t="s">
        <v>44</v>
      </c>
      <c r="G5836" s="111"/>
      <c r="H5836" s="43" t="s">
        <v>1</v>
      </c>
      <c r="I5836" s="43"/>
      <c r="K5836" s="140" t="str">
        <f t="shared" si="276"/>
        <v>勞政業務-勞資關係-獎補助費-對國內團體之捐助</v>
      </c>
      <c r="L5836" s="140" t="str">
        <f t="shared" si="277"/>
        <v>補助工會辦理推展會務，健全工會組織運作，強化勞工服務，保障勞工權益等相關活動</v>
      </c>
      <c r="M5836" s="40" t="str">
        <f t="shared" si="278"/>
        <v>臺中市肉品運送人員職業工會</v>
      </c>
    </row>
    <row r="5837" spans="1:13" ht="93.75">
      <c r="A5837" s="108" t="s">
        <v>1299</v>
      </c>
      <c r="B5837" s="108" t="s">
        <v>1300</v>
      </c>
      <c r="C5837" s="37" t="s">
        <v>1313</v>
      </c>
      <c r="D5837" s="108" t="s">
        <v>1302</v>
      </c>
      <c r="E5837" s="109">
        <v>20</v>
      </c>
      <c r="F5837" s="110" t="s">
        <v>44</v>
      </c>
      <c r="G5837" s="111"/>
      <c r="H5837" s="43" t="s">
        <v>1</v>
      </c>
      <c r="I5837" s="43"/>
      <c r="K5837" s="140" t="str">
        <f t="shared" si="276"/>
        <v>勞政業務-勞資關係-獎補助費-對國內團體之捐助</v>
      </c>
      <c r="L5837" s="140" t="str">
        <f t="shared" si="277"/>
        <v>補助工會辦理推展會務，健全工會組織運作，強化勞工服務，保障勞工權益等相關活動</v>
      </c>
      <c r="M5837" s="40" t="str">
        <f t="shared" si="278"/>
        <v>台中市照相錄影業職業工會</v>
      </c>
    </row>
    <row r="5838" spans="1:13" ht="93.75">
      <c r="A5838" s="108" t="s">
        <v>1299</v>
      </c>
      <c r="B5838" s="108" t="s">
        <v>1300</v>
      </c>
      <c r="C5838" s="37" t="s">
        <v>1314</v>
      </c>
      <c r="D5838" s="108" t="s">
        <v>1302</v>
      </c>
      <c r="E5838" s="109">
        <v>20</v>
      </c>
      <c r="F5838" s="110" t="s">
        <v>44</v>
      </c>
      <c r="G5838" s="111"/>
      <c r="H5838" s="43" t="s">
        <v>1</v>
      </c>
      <c r="I5838" s="43"/>
      <c r="K5838" s="140" t="str">
        <f t="shared" si="276"/>
        <v>勞政業務-勞資關係-獎補助費-對國內團體之捐助</v>
      </c>
      <c r="L5838" s="140" t="str">
        <f t="shared" si="277"/>
        <v>補助工會辦理推展會務，健全工會組織運作，強化勞工服務，保障勞工權益等相關活動</v>
      </c>
      <c r="M5838" s="40" t="str">
        <f t="shared" si="278"/>
        <v>台中市西餐服務人員職業工會</v>
      </c>
    </row>
    <row r="5839" spans="1:13" ht="93.75">
      <c r="A5839" s="108" t="s">
        <v>1299</v>
      </c>
      <c r="B5839" s="108" t="s">
        <v>1300</v>
      </c>
      <c r="C5839" s="37" t="s">
        <v>1315</v>
      </c>
      <c r="D5839" s="108" t="s">
        <v>1302</v>
      </c>
      <c r="E5839" s="109">
        <v>20</v>
      </c>
      <c r="F5839" s="110" t="s">
        <v>44</v>
      </c>
      <c r="G5839" s="111"/>
      <c r="H5839" s="43" t="s">
        <v>1</v>
      </c>
      <c r="I5839" s="43"/>
      <c r="K5839" s="140" t="str">
        <f t="shared" si="276"/>
        <v>勞政業務-勞資關係-獎補助費-對國內團體之捐助</v>
      </c>
      <c r="L5839" s="140" t="str">
        <f t="shared" si="277"/>
        <v>補助工會辦理推展會務，健全工會組織運作，強化勞工服務，保障勞工權益等相關活動</v>
      </c>
      <c r="M5839" s="40" t="str">
        <f t="shared" si="278"/>
        <v>台中市電器裝修職業工會</v>
      </c>
    </row>
    <row r="5840" spans="1:13" ht="93.75">
      <c r="A5840" s="108" t="s">
        <v>1299</v>
      </c>
      <c r="B5840" s="108" t="s">
        <v>1300</v>
      </c>
      <c r="C5840" s="37" t="s">
        <v>1316</v>
      </c>
      <c r="D5840" s="108" t="s">
        <v>1302</v>
      </c>
      <c r="E5840" s="109">
        <v>20</v>
      </c>
      <c r="F5840" s="110" t="s">
        <v>44</v>
      </c>
      <c r="G5840" s="111"/>
      <c r="H5840" s="43" t="s">
        <v>1</v>
      </c>
      <c r="I5840" s="43"/>
      <c r="K5840" s="140" t="str">
        <f t="shared" si="276"/>
        <v>勞政業務-勞資關係-獎補助費-對國內團體之捐助</v>
      </c>
      <c r="L5840" s="140" t="str">
        <f t="shared" si="277"/>
        <v>補助工會辦理推展會務，健全工會組織運作，強化勞工服務，保障勞工權益等相關活動</v>
      </c>
      <c r="M5840" s="40" t="str">
        <f t="shared" si="278"/>
        <v>大臺中廚具裝修職業工會</v>
      </c>
    </row>
    <row r="5841" spans="1:13" ht="93.75">
      <c r="A5841" s="108" t="s">
        <v>1299</v>
      </c>
      <c r="B5841" s="108" t="s">
        <v>1300</v>
      </c>
      <c r="C5841" s="37" t="s">
        <v>1317</v>
      </c>
      <c r="D5841" s="108" t="s">
        <v>1302</v>
      </c>
      <c r="E5841" s="109">
        <v>19</v>
      </c>
      <c r="F5841" s="110" t="s">
        <v>44</v>
      </c>
      <c r="G5841" s="111"/>
      <c r="H5841" s="43" t="s">
        <v>1</v>
      </c>
      <c r="I5841" s="43"/>
      <c r="K5841" s="140" t="str">
        <f t="shared" si="276"/>
        <v>勞政業務-勞資關係-獎補助費-對國內團體之捐助</v>
      </c>
      <c r="L5841" s="140" t="str">
        <f t="shared" si="277"/>
        <v>補助工會辦理推展會務，健全工會組織運作，強化勞工服務，保障勞工權益等相關活動</v>
      </c>
      <c r="M5841" s="40" t="str">
        <f t="shared" si="278"/>
        <v>臺中市文化創意設計從業人員職業工會</v>
      </c>
    </row>
    <row r="5842" spans="1:13" ht="93.75">
      <c r="A5842" s="108" t="s">
        <v>1299</v>
      </c>
      <c r="B5842" s="108" t="s">
        <v>1300</v>
      </c>
      <c r="C5842" s="37" t="s">
        <v>1318</v>
      </c>
      <c r="D5842" s="108" t="s">
        <v>1302</v>
      </c>
      <c r="E5842" s="109">
        <v>20</v>
      </c>
      <c r="F5842" s="110" t="s">
        <v>44</v>
      </c>
      <c r="G5842" s="111"/>
      <c r="H5842" s="43" t="s">
        <v>1</v>
      </c>
      <c r="I5842" s="43"/>
      <c r="K5842" s="140" t="str">
        <f t="shared" si="276"/>
        <v>勞政業務-勞資關係-獎補助費-對國內團體之捐助</v>
      </c>
      <c r="L5842" s="140" t="str">
        <f t="shared" si="277"/>
        <v>補助工會辦理推展會務，健全工會組織運作，強化勞工服務，保障勞工權益等相關活動</v>
      </c>
      <c r="M5842" s="40" t="str">
        <f t="shared" si="278"/>
        <v>台中市彩券販賣人員職業工會</v>
      </c>
    </row>
    <row r="5843" spans="1:13" ht="93.75">
      <c r="A5843" s="108" t="s">
        <v>1299</v>
      </c>
      <c r="B5843" s="108" t="s">
        <v>1300</v>
      </c>
      <c r="C5843" s="37" t="s">
        <v>1319</v>
      </c>
      <c r="D5843" s="108" t="s">
        <v>1302</v>
      </c>
      <c r="E5843" s="109">
        <v>20</v>
      </c>
      <c r="F5843" s="110" t="s">
        <v>44</v>
      </c>
      <c r="G5843" s="111"/>
      <c r="H5843" s="43" t="s">
        <v>1</v>
      </c>
      <c r="I5843" s="43"/>
      <c r="K5843" s="140" t="str">
        <f t="shared" si="276"/>
        <v>勞政業務-勞資關係-獎補助費-對國內團體之捐助</v>
      </c>
      <c r="L5843" s="140" t="str">
        <f t="shared" si="277"/>
        <v>補助工會辦理推展會務，健全工會組織運作，強化勞工服務，保障勞工權益等相關活動</v>
      </c>
      <c r="M5843" s="40" t="str">
        <f t="shared" si="278"/>
        <v>臺中市農機代耕業職業工會</v>
      </c>
    </row>
    <row r="5844" spans="1:13" ht="93.75">
      <c r="A5844" s="108" t="s">
        <v>1299</v>
      </c>
      <c r="B5844" s="108" t="s">
        <v>1300</v>
      </c>
      <c r="C5844" s="37" t="s">
        <v>1320</v>
      </c>
      <c r="D5844" s="108" t="s">
        <v>1302</v>
      </c>
      <c r="E5844" s="109">
        <v>20</v>
      </c>
      <c r="F5844" s="110" t="s">
        <v>44</v>
      </c>
      <c r="G5844" s="111"/>
      <c r="H5844" s="43" t="s">
        <v>1</v>
      </c>
      <c r="I5844" s="43"/>
      <c r="K5844" s="140" t="str">
        <f t="shared" si="276"/>
        <v>勞政業務-勞資關係-獎補助費-對國內團體之捐助</v>
      </c>
      <c r="L5844" s="140" t="str">
        <f t="shared" si="277"/>
        <v>補助工會辦理推展會務，健全工會組織運作，強化勞工服務，保障勞工權益等相關活動</v>
      </c>
      <c r="M5844" s="40" t="str">
        <f t="shared" si="278"/>
        <v>臺中市衛浴器材服務職業工會</v>
      </c>
    </row>
    <row r="5845" spans="1:13" ht="93.75">
      <c r="A5845" s="108" t="s">
        <v>1299</v>
      </c>
      <c r="B5845" s="108" t="s">
        <v>1300</v>
      </c>
      <c r="C5845" s="37" t="s">
        <v>1321</v>
      </c>
      <c r="D5845" s="108" t="s">
        <v>1302</v>
      </c>
      <c r="E5845" s="109">
        <v>18</v>
      </c>
      <c r="F5845" s="110" t="s">
        <v>44</v>
      </c>
      <c r="G5845" s="111"/>
      <c r="H5845" s="43" t="s">
        <v>1</v>
      </c>
      <c r="I5845" s="43"/>
      <c r="K5845" s="140" t="str">
        <f t="shared" si="276"/>
        <v>勞政業務-勞資關係-獎補助費-對國內團體之捐助</v>
      </c>
      <c r="L5845" s="140" t="str">
        <f t="shared" si="277"/>
        <v>補助工會辦理推展會務，健全工會組織運作，強化勞工服務，保障勞工權益等相關活動</v>
      </c>
      <c r="M5845" s="40" t="str">
        <f t="shared" si="278"/>
        <v>台中市社區服務人員職業工會</v>
      </c>
    </row>
    <row r="5846" spans="1:13" ht="93.75">
      <c r="A5846" s="108" t="s">
        <v>1299</v>
      </c>
      <c r="B5846" s="108" t="s">
        <v>1300</v>
      </c>
      <c r="C5846" s="37" t="s">
        <v>1322</v>
      </c>
      <c r="D5846" s="108" t="s">
        <v>1302</v>
      </c>
      <c r="E5846" s="109">
        <v>20</v>
      </c>
      <c r="F5846" s="110" t="s">
        <v>44</v>
      </c>
      <c r="G5846" s="111"/>
      <c r="H5846" s="43" t="s">
        <v>1</v>
      </c>
      <c r="I5846" s="43"/>
      <c r="K5846" s="140" t="str">
        <f t="shared" si="276"/>
        <v>勞政業務-勞資關係-獎補助費-對國內團體之捐助</v>
      </c>
      <c r="L5846" s="140" t="str">
        <f t="shared" si="277"/>
        <v>補助工會辦理推展會務，健全工會組織運作，強化勞工服務，保障勞工權益等相關活動</v>
      </c>
      <c r="M5846" s="40" t="str">
        <f t="shared" si="278"/>
        <v>台中市寢具製作職業工會</v>
      </c>
    </row>
    <row r="5847" spans="1:13" ht="93.75">
      <c r="A5847" s="108" t="s">
        <v>1299</v>
      </c>
      <c r="B5847" s="108" t="s">
        <v>1300</v>
      </c>
      <c r="C5847" s="37" t="s">
        <v>1323</v>
      </c>
      <c r="D5847" s="108" t="s">
        <v>1302</v>
      </c>
      <c r="E5847" s="109">
        <v>20</v>
      </c>
      <c r="F5847" s="110" t="s">
        <v>44</v>
      </c>
      <c r="G5847" s="111"/>
      <c r="H5847" s="43" t="s">
        <v>1</v>
      </c>
      <c r="I5847" s="43"/>
      <c r="K5847" s="140" t="str">
        <f t="shared" si="276"/>
        <v>勞政業務-勞資關係-獎補助費-對國內團體之捐助</v>
      </c>
      <c r="L5847" s="140" t="str">
        <f t="shared" si="277"/>
        <v>補助工會辦理推展會務，健全工會組織運作，強化勞工服務，保障勞工權益等相關活動</v>
      </c>
      <c r="M5847" s="40" t="str">
        <f t="shared" si="278"/>
        <v>台中市才藝教學服務人員職業工會</v>
      </c>
    </row>
    <row r="5848" spans="1:13" ht="93.75">
      <c r="A5848" s="108" t="s">
        <v>1299</v>
      </c>
      <c r="B5848" s="108" t="s">
        <v>1300</v>
      </c>
      <c r="C5848" s="37" t="s">
        <v>1324</v>
      </c>
      <c r="D5848" s="108" t="s">
        <v>1302</v>
      </c>
      <c r="E5848" s="109">
        <v>20</v>
      </c>
      <c r="F5848" s="110" t="s">
        <v>44</v>
      </c>
      <c r="G5848" s="111"/>
      <c r="H5848" s="43" t="s">
        <v>1</v>
      </c>
      <c r="I5848" s="43"/>
      <c r="K5848" s="140" t="str">
        <f t="shared" si="276"/>
        <v>勞政業務-勞資關係-獎補助費-對國內團體之捐助</v>
      </c>
      <c r="L5848" s="140" t="str">
        <f t="shared" si="277"/>
        <v>補助工會辦理推展會務，健全工會組織運作，強化勞工服務，保障勞工權益等相關活動</v>
      </c>
      <c r="M5848" s="40" t="str">
        <f t="shared" si="278"/>
        <v>臺中直轄市勞工團體從業人員職業工會</v>
      </c>
    </row>
    <row r="5849" spans="1:13" ht="93.75">
      <c r="A5849" s="108" t="s">
        <v>1299</v>
      </c>
      <c r="B5849" s="108" t="s">
        <v>1300</v>
      </c>
      <c r="C5849" s="37" t="s">
        <v>1325</v>
      </c>
      <c r="D5849" s="108" t="s">
        <v>1302</v>
      </c>
      <c r="E5849" s="109">
        <v>20</v>
      </c>
      <c r="F5849" s="110" t="s">
        <v>44</v>
      </c>
      <c r="G5849" s="111"/>
      <c r="H5849" s="43" t="s">
        <v>1</v>
      </c>
      <c r="I5849" s="43"/>
      <c r="K5849" s="140" t="str">
        <f t="shared" si="276"/>
        <v>勞政業務-勞資關係-獎補助費-對國內團體之捐助</v>
      </c>
      <c r="L5849" s="140" t="str">
        <f t="shared" si="277"/>
        <v>補助工會辦理推展會務，健全工會組織運作，強化勞工服務，保障勞工權益等相關活動</v>
      </c>
      <c r="M5849" s="40" t="str">
        <f t="shared" si="278"/>
        <v>台中市縫紉業職業工會</v>
      </c>
    </row>
    <row r="5850" spans="1:13" ht="93.75">
      <c r="A5850" s="108" t="s">
        <v>1299</v>
      </c>
      <c r="B5850" s="108" t="s">
        <v>1300</v>
      </c>
      <c r="C5850" s="37" t="s">
        <v>1326</v>
      </c>
      <c r="D5850" s="108" t="s">
        <v>1302</v>
      </c>
      <c r="E5850" s="109">
        <v>19</v>
      </c>
      <c r="F5850" s="110" t="s">
        <v>44</v>
      </c>
      <c r="G5850" s="111"/>
      <c r="H5850" s="43" t="s">
        <v>1</v>
      </c>
      <c r="I5850" s="43"/>
      <c r="K5850" s="140" t="str">
        <f t="shared" si="276"/>
        <v>勞政業務-勞資關係-獎補助費-對國內團體之捐助</v>
      </c>
      <c r="L5850" s="140" t="str">
        <f t="shared" si="277"/>
        <v>補助工會辦理推展會務，健全工會組織運作，強化勞工服務，保障勞工權益等相關活動</v>
      </c>
      <c r="M5850" s="40" t="str">
        <f t="shared" si="278"/>
        <v>台中市屠宰業職業工會</v>
      </c>
    </row>
    <row r="5851" spans="1:13" ht="93.75">
      <c r="A5851" s="108" t="s">
        <v>1299</v>
      </c>
      <c r="B5851" s="108" t="s">
        <v>1300</v>
      </c>
      <c r="C5851" s="37" t="s">
        <v>1327</v>
      </c>
      <c r="D5851" s="108" t="s">
        <v>1302</v>
      </c>
      <c r="E5851" s="109">
        <v>18</v>
      </c>
      <c r="F5851" s="110" t="s">
        <v>44</v>
      </c>
      <c r="G5851" s="111"/>
      <c r="H5851" s="43" t="s">
        <v>1</v>
      </c>
      <c r="I5851" s="43"/>
      <c r="K5851" s="140" t="str">
        <f t="shared" si="276"/>
        <v>勞政業務-勞資關係-獎補助費-對國內團體之捐助</v>
      </c>
      <c r="L5851" s="140" t="str">
        <f t="shared" si="277"/>
        <v>補助工會辦理推展會務，健全工會組織運作，強化勞工服務，保障勞工權益等相關活動</v>
      </c>
      <c r="M5851" s="40" t="str">
        <f t="shared" si="278"/>
        <v>台中市人民團體聘僱人員職業工會</v>
      </c>
    </row>
    <row r="5852" spans="1:13" ht="93.75">
      <c r="A5852" s="108" t="s">
        <v>1299</v>
      </c>
      <c r="B5852" s="108" t="s">
        <v>1300</v>
      </c>
      <c r="C5852" s="37" t="s">
        <v>1328</v>
      </c>
      <c r="D5852" s="108" t="s">
        <v>1302</v>
      </c>
      <c r="E5852" s="109">
        <v>20</v>
      </c>
      <c r="F5852" s="110" t="s">
        <v>44</v>
      </c>
      <c r="G5852" s="111"/>
      <c r="H5852" s="43" t="s">
        <v>1</v>
      </c>
      <c r="I5852" s="43"/>
      <c r="K5852" s="140" t="str">
        <f t="shared" si="276"/>
        <v>勞政業務-勞資關係-獎補助費-對國內團體之捐助</v>
      </c>
      <c r="L5852" s="140" t="str">
        <f t="shared" si="277"/>
        <v>補助工會辦理推展會務，健全工會組織運作，強化勞工服務，保障勞工權益等相關活動</v>
      </c>
      <c r="M5852" s="40" t="str">
        <f t="shared" si="278"/>
        <v>台中市芳療整體保養職業工會</v>
      </c>
    </row>
    <row r="5853" spans="1:13" ht="93.75">
      <c r="A5853" s="108" t="s">
        <v>1299</v>
      </c>
      <c r="B5853" s="108" t="s">
        <v>1300</v>
      </c>
      <c r="C5853" s="37" t="s">
        <v>1329</v>
      </c>
      <c r="D5853" s="108" t="s">
        <v>1302</v>
      </c>
      <c r="E5853" s="109">
        <v>20</v>
      </c>
      <c r="F5853" s="110" t="s">
        <v>44</v>
      </c>
      <c r="G5853" s="111"/>
      <c r="H5853" s="43" t="s">
        <v>1</v>
      </c>
      <c r="I5853" s="43"/>
      <c r="K5853" s="140" t="str">
        <f t="shared" si="276"/>
        <v>勞政業務-勞資關係-獎補助費-對國內團體之捐助</v>
      </c>
      <c r="L5853" s="140" t="str">
        <f t="shared" si="277"/>
        <v>補助工會辦理推展會務，健全工會組織運作，強化勞工服務，保障勞工權益等相關活動</v>
      </c>
      <c r="M5853" s="40" t="str">
        <f t="shared" si="278"/>
        <v>台中市廚具裝修職業工會</v>
      </c>
    </row>
    <row r="5854" spans="1:13" ht="93.75">
      <c r="A5854" s="108" t="s">
        <v>1299</v>
      </c>
      <c r="B5854" s="108" t="s">
        <v>1300</v>
      </c>
      <c r="C5854" s="37" t="s">
        <v>1330</v>
      </c>
      <c r="D5854" s="108" t="s">
        <v>1302</v>
      </c>
      <c r="E5854" s="109">
        <v>19</v>
      </c>
      <c r="F5854" s="110" t="s">
        <v>44</v>
      </c>
      <c r="G5854" s="111"/>
      <c r="H5854" s="43" t="s">
        <v>1</v>
      </c>
      <c r="I5854" s="43"/>
      <c r="K5854" s="140" t="str">
        <f t="shared" si="276"/>
        <v>勞政業務-勞資關係-獎補助費-對國內團體之捐助</v>
      </c>
      <c r="L5854" s="140" t="str">
        <f t="shared" si="277"/>
        <v>補助工會辦理推展會務，健全工會組織運作，強化勞工服務，保障勞工權益等相關活動</v>
      </c>
      <c r="M5854" s="40" t="str">
        <f t="shared" si="278"/>
        <v>大臺中檳榔包裝加工業職業工會</v>
      </c>
    </row>
    <row r="5855" spans="1:13" ht="93.75">
      <c r="A5855" s="108" t="s">
        <v>1299</v>
      </c>
      <c r="B5855" s="108" t="s">
        <v>1300</v>
      </c>
      <c r="C5855" s="37" t="s">
        <v>1331</v>
      </c>
      <c r="D5855" s="108" t="s">
        <v>1302</v>
      </c>
      <c r="E5855" s="109">
        <v>20</v>
      </c>
      <c r="F5855" s="110" t="s">
        <v>44</v>
      </c>
      <c r="G5855" s="111"/>
      <c r="H5855" s="43" t="s">
        <v>1</v>
      </c>
      <c r="I5855" s="43"/>
      <c r="K5855" s="140" t="str">
        <f t="shared" si="276"/>
        <v>勞政業務-勞資關係-獎補助費-對國內團體之捐助</v>
      </c>
      <c r="L5855" s="140" t="str">
        <f t="shared" si="277"/>
        <v>補助工會辦理推展會務，健全工會組織運作，強化勞工服務，保障勞工權益等相關活動</v>
      </c>
      <c r="M5855" s="40" t="str">
        <f t="shared" si="278"/>
        <v>臺中市按摩業職業工會</v>
      </c>
    </row>
    <row r="5856" spans="1:13" ht="93.75">
      <c r="A5856" s="108" t="s">
        <v>1299</v>
      </c>
      <c r="B5856" s="108" t="s">
        <v>1300</v>
      </c>
      <c r="C5856" s="37" t="s">
        <v>1332</v>
      </c>
      <c r="D5856" s="108" t="s">
        <v>1302</v>
      </c>
      <c r="E5856" s="109">
        <v>20</v>
      </c>
      <c r="F5856" s="110" t="s">
        <v>44</v>
      </c>
      <c r="G5856" s="111"/>
      <c r="H5856" s="43" t="s">
        <v>1</v>
      </c>
      <c r="I5856" s="43"/>
      <c r="K5856" s="140" t="str">
        <f t="shared" si="276"/>
        <v>勞政業務-勞資關係-獎補助費-對國內團體之捐助</v>
      </c>
      <c r="L5856" s="140" t="str">
        <f t="shared" si="277"/>
        <v>補助工會辦理推展會務，健全工會組織運作，強化勞工服務，保障勞工權益等相關活動</v>
      </c>
      <c r="M5856" s="40" t="str">
        <f t="shared" si="278"/>
        <v>台灣勞工大聯盟工會</v>
      </c>
    </row>
    <row r="5857" spans="1:13" ht="93.75">
      <c r="A5857" s="108" t="s">
        <v>1299</v>
      </c>
      <c r="B5857" s="108" t="s">
        <v>1300</v>
      </c>
      <c r="C5857" s="37" t="s">
        <v>1333</v>
      </c>
      <c r="D5857" s="108" t="s">
        <v>1302</v>
      </c>
      <c r="E5857" s="109">
        <v>19</v>
      </c>
      <c r="F5857" s="110" t="s">
        <v>44</v>
      </c>
      <c r="G5857" s="111"/>
      <c r="H5857" s="43" t="s">
        <v>1</v>
      </c>
      <c r="I5857" s="43"/>
      <c r="K5857" s="140" t="str">
        <f t="shared" si="276"/>
        <v>勞政業務-勞資關係-獎補助費-對國內團體之捐助</v>
      </c>
      <c r="L5857" s="140" t="str">
        <f t="shared" si="277"/>
        <v>補助工會辦理推展會務，健全工會組織運作，強化勞工服務，保障勞工權益等相關活動</v>
      </c>
      <c r="M5857" s="40" t="str">
        <f t="shared" si="278"/>
        <v>台中市美姿禮儀造型職業工會</v>
      </c>
    </row>
    <row r="5858" spans="1:13" ht="93.75">
      <c r="A5858" s="108" t="s">
        <v>1299</v>
      </c>
      <c r="B5858" s="108" t="s">
        <v>1300</v>
      </c>
      <c r="C5858" s="37" t="s">
        <v>1334</v>
      </c>
      <c r="D5858" s="108" t="s">
        <v>1302</v>
      </c>
      <c r="E5858" s="109">
        <v>20</v>
      </c>
      <c r="F5858" s="110" t="s">
        <v>44</v>
      </c>
      <c r="G5858" s="111"/>
      <c r="H5858" s="43" t="s">
        <v>1</v>
      </c>
      <c r="I5858" s="43"/>
      <c r="K5858" s="140" t="str">
        <f t="shared" si="276"/>
        <v>勞政業務-勞資關係-獎補助費-對國內團體之捐助</v>
      </c>
      <c r="L5858" s="140" t="str">
        <f t="shared" si="277"/>
        <v>補助工會辦理推展會務，健全工會組織運作，強化勞工服務，保障勞工權益等相關活動</v>
      </c>
      <c r="M5858" s="40" t="str">
        <f t="shared" si="278"/>
        <v>臺中市日用品運送服務職業工會</v>
      </c>
    </row>
    <row r="5859" spans="1:13" ht="93.75">
      <c r="A5859" s="108" t="s">
        <v>1299</v>
      </c>
      <c r="B5859" s="108" t="s">
        <v>1300</v>
      </c>
      <c r="C5859" s="37" t="s">
        <v>1335</v>
      </c>
      <c r="D5859" s="108" t="s">
        <v>1302</v>
      </c>
      <c r="E5859" s="109">
        <v>20</v>
      </c>
      <c r="F5859" s="110" t="s">
        <v>44</v>
      </c>
      <c r="G5859" s="111"/>
      <c r="H5859" s="43" t="s">
        <v>1</v>
      </c>
      <c r="I5859" s="43"/>
      <c r="K5859" s="140" t="str">
        <f t="shared" si="276"/>
        <v>勞政業務-勞資關係-獎補助費-對國內團體之捐助</v>
      </c>
      <c r="L5859" s="140" t="str">
        <f t="shared" si="277"/>
        <v>補助工會辦理推展會務，健全工會組織運作，強化勞工服務，保障勞工權益等相關活動</v>
      </c>
      <c r="M5859" s="40" t="str">
        <f t="shared" si="278"/>
        <v>臺中市政府勞工局工會</v>
      </c>
    </row>
    <row r="5860" spans="1:13" ht="93.75">
      <c r="A5860" s="108" t="s">
        <v>1299</v>
      </c>
      <c r="B5860" s="108" t="s">
        <v>1300</v>
      </c>
      <c r="C5860" s="37" t="s">
        <v>1336</v>
      </c>
      <c r="D5860" s="108" t="s">
        <v>1302</v>
      </c>
      <c r="E5860" s="109">
        <v>20</v>
      </c>
      <c r="F5860" s="110" t="s">
        <v>44</v>
      </c>
      <c r="G5860" s="111"/>
      <c r="H5860" s="43" t="s">
        <v>1</v>
      </c>
      <c r="I5860" s="43"/>
      <c r="K5860" s="140" t="str">
        <f t="shared" si="276"/>
        <v>勞政業務-勞資關係-獎補助費-對國內團體之捐助</v>
      </c>
      <c r="L5860" s="140" t="str">
        <f t="shared" si="277"/>
        <v>補助工會辦理推展會務，健全工會組織運作，強化勞工服務，保障勞工權益等相關活動</v>
      </c>
      <c r="M5860" s="40" t="str">
        <f t="shared" si="278"/>
        <v>臺中直轄市通信服務人員職業工會</v>
      </c>
    </row>
    <row r="5861" spans="1:13" ht="93.75">
      <c r="A5861" s="108" t="s">
        <v>1299</v>
      </c>
      <c r="B5861" s="108" t="s">
        <v>1300</v>
      </c>
      <c r="C5861" s="37" t="s">
        <v>1337</v>
      </c>
      <c r="D5861" s="108" t="s">
        <v>1302</v>
      </c>
      <c r="E5861" s="109">
        <v>17</v>
      </c>
      <c r="F5861" s="110" t="s">
        <v>44</v>
      </c>
      <c r="G5861" s="111"/>
      <c r="H5861" s="43" t="s">
        <v>1</v>
      </c>
      <c r="I5861" s="43"/>
      <c r="K5861" s="140" t="str">
        <f t="shared" si="276"/>
        <v>勞政業務-勞資關係-獎補助費-對國內團體之捐助</v>
      </c>
      <c r="L5861" s="140" t="str">
        <f t="shared" si="277"/>
        <v>補助工會辦理推展會務，健全工會組織運作，強化勞工服務，保障勞工權益等相關活動</v>
      </c>
      <c r="M5861" s="40" t="str">
        <f t="shared" si="278"/>
        <v>台中市新聞職業工會</v>
      </c>
    </row>
    <row r="5862" spans="1:13" ht="93.75">
      <c r="A5862" s="108" t="s">
        <v>1299</v>
      </c>
      <c r="B5862" s="108" t="s">
        <v>1300</v>
      </c>
      <c r="C5862" s="37" t="s">
        <v>1338</v>
      </c>
      <c r="D5862" s="108" t="s">
        <v>1302</v>
      </c>
      <c r="E5862" s="109">
        <v>19</v>
      </c>
      <c r="F5862" s="110" t="s">
        <v>44</v>
      </c>
      <c r="G5862" s="111"/>
      <c r="H5862" s="43" t="s">
        <v>1</v>
      </c>
      <c r="I5862" s="43"/>
      <c r="K5862" s="140" t="str">
        <f t="shared" si="276"/>
        <v>勞政業務-勞資關係-獎補助費-對國內團體之捐助</v>
      </c>
      <c r="L5862" s="140" t="str">
        <f t="shared" si="277"/>
        <v>補助工會辦理推展會務，健全工會組織運作，強化勞工服務，保障勞工權益等相關活動</v>
      </c>
      <c r="M5862" s="40" t="str">
        <f t="shared" si="278"/>
        <v>台中市公有市場零售攤販職業工會</v>
      </c>
    </row>
    <row r="5863" spans="1:13" ht="93.75">
      <c r="A5863" s="108" t="s">
        <v>1299</v>
      </c>
      <c r="B5863" s="108" t="s">
        <v>1300</v>
      </c>
      <c r="C5863" s="37" t="s">
        <v>1339</v>
      </c>
      <c r="D5863" s="108" t="s">
        <v>1302</v>
      </c>
      <c r="E5863" s="109">
        <v>20</v>
      </c>
      <c r="F5863" s="110" t="s">
        <v>44</v>
      </c>
      <c r="G5863" s="111"/>
      <c r="H5863" s="43" t="s">
        <v>1</v>
      </c>
      <c r="I5863" s="43"/>
      <c r="K5863" s="140" t="str">
        <f t="shared" si="276"/>
        <v>勞政業務-勞資關係-獎補助費-對國內團體之捐助</v>
      </c>
      <c r="L5863" s="140" t="str">
        <f t="shared" si="277"/>
        <v>補助工會辦理推展會務，健全工會組織運作，強化勞工服務，保障勞工權益等相關活動</v>
      </c>
      <c r="M5863" s="40" t="str">
        <f t="shared" si="278"/>
        <v>大臺中魚貨搬運業職業工會</v>
      </c>
    </row>
    <row r="5864" spans="1:13" ht="93.75">
      <c r="A5864" s="108" t="s">
        <v>1299</v>
      </c>
      <c r="B5864" s="108" t="s">
        <v>1300</v>
      </c>
      <c r="C5864" s="37" t="s">
        <v>1340</v>
      </c>
      <c r="D5864" s="108" t="s">
        <v>1302</v>
      </c>
      <c r="E5864" s="109">
        <v>20</v>
      </c>
      <c r="F5864" s="110" t="s">
        <v>44</v>
      </c>
      <c r="G5864" s="111"/>
      <c r="H5864" s="43" t="s">
        <v>1</v>
      </c>
      <c r="I5864" s="43"/>
      <c r="K5864" s="140" t="str">
        <f t="shared" si="276"/>
        <v>勞政業務-勞資關係-獎補助費-對國內團體之捐助</v>
      </c>
      <c r="L5864" s="140" t="str">
        <f t="shared" si="277"/>
        <v>補助工會辦理推展會務，健全工會組織運作，強化勞工服務，保障勞工權益等相關活動</v>
      </c>
      <c r="M5864" s="40" t="str">
        <f t="shared" si="278"/>
        <v>台中市洗染業職業工會</v>
      </c>
    </row>
    <row r="5865" spans="1:13" ht="56.25">
      <c r="A5865" s="108" t="s">
        <v>1299</v>
      </c>
      <c r="B5865" s="108" t="s">
        <v>1341</v>
      </c>
      <c r="C5865" s="37" t="s">
        <v>1306</v>
      </c>
      <c r="D5865" s="108" t="s">
        <v>1302</v>
      </c>
      <c r="E5865" s="109">
        <v>940</v>
      </c>
      <c r="F5865" s="110" t="s">
        <v>44</v>
      </c>
      <c r="G5865" s="111"/>
      <c r="H5865" s="43" t="s">
        <v>1</v>
      </c>
      <c r="I5865" s="43"/>
      <c r="K5865" s="140" t="str">
        <f t="shared" si="276"/>
        <v>勞政業務-勞資關係-獎補助費-對國內團體之捐助</v>
      </c>
      <c r="L5865" s="140" t="str">
        <f t="shared" si="277"/>
        <v>補助各勞工相關團體辦理勞工教育</v>
      </c>
      <c r="M5865" s="40" t="str">
        <f t="shared" si="278"/>
        <v>臺中市職業總工會</v>
      </c>
    </row>
    <row r="5866" spans="1:13" ht="56.25">
      <c r="A5866" s="108" t="s">
        <v>1299</v>
      </c>
      <c r="B5866" s="108" t="s">
        <v>1341</v>
      </c>
      <c r="C5866" s="37" t="s">
        <v>1305</v>
      </c>
      <c r="D5866" s="108" t="s">
        <v>1302</v>
      </c>
      <c r="E5866" s="109">
        <v>840</v>
      </c>
      <c r="F5866" s="110" t="s">
        <v>44</v>
      </c>
      <c r="G5866" s="111"/>
      <c r="H5866" s="43" t="s">
        <v>1</v>
      </c>
      <c r="I5866" s="43"/>
      <c r="K5866" s="140" t="str">
        <f t="shared" si="276"/>
        <v>勞政業務-勞資關係-獎補助費-對國內團體之捐助</v>
      </c>
      <c r="L5866" s="140" t="str">
        <f t="shared" si="277"/>
        <v>補助各勞工相關團體辦理勞工教育</v>
      </c>
      <c r="M5866" s="40" t="str">
        <f t="shared" si="278"/>
        <v>大臺中職業總工會</v>
      </c>
    </row>
    <row r="5867" spans="1:13" ht="56.25">
      <c r="A5867" s="108" t="s">
        <v>1299</v>
      </c>
      <c r="B5867" s="108" t="s">
        <v>1341</v>
      </c>
      <c r="C5867" s="37" t="s">
        <v>1301</v>
      </c>
      <c r="D5867" s="108" t="s">
        <v>1302</v>
      </c>
      <c r="E5867" s="109">
        <v>940</v>
      </c>
      <c r="F5867" s="110" t="s">
        <v>44</v>
      </c>
      <c r="G5867" s="111"/>
      <c r="H5867" s="43" t="s">
        <v>1</v>
      </c>
      <c r="I5867" s="43"/>
      <c r="K5867" s="140" t="str">
        <f t="shared" si="276"/>
        <v>勞政業務-勞資關係-獎補助費-對國內團體之捐助</v>
      </c>
      <c r="L5867" s="140" t="str">
        <f t="shared" si="277"/>
        <v>補助各勞工相關團體辦理勞工教育</v>
      </c>
      <c r="M5867" s="40" t="str">
        <f t="shared" si="278"/>
        <v>台中市總工會</v>
      </c>
    </row>
    <row r="5868" spans="1:13" ht="56.25">
      <c r="A5868" s="108" t="s">
        <v>1299</v>
      </c>
      <c r="B5868" s="108" t="s">
        <v>1341</v>
      </c>
      <c r="C5868" s="37" t="s">
        <v>1304</v>
      </c>
      <c r="D5868" s="108" t="s">
        <v>1302</v>
      </c>
      <c r="E5868" s="109">
        <v>940</v>
      </c>
      <c r="F5868" s="110" t="s">
        <v>44</v>
      </c>
      <c r="G5868" s="111"/>
      <c r="H5868" s="43" t="s">
        <v>1</v>
      </c>
      <c r="I5868" s="43"/>
      <c r="K5868" s="140" t="str">
        <f t="shared" si="276"/>
        <v>勞政業務-勞資關係-獎補助費-對國內團體之捐助</v>
      </c>
      <c r="L5868" s="140" t="str">
        <f t="shared" si="277"/>
        <v>補助各勞工相關團體辦理勞工教育</v>
      </c>
      <c r="M5868" s="40" t="str">
        <f t="shared" si="278"/>
        <v>臺中直轄市總工會</v>
      </c>
    </row>
    <row r="5869" spans="1:13" ht="56.25">
      <c r="A5869" s="108" t="s">
        <v>1299</v>
      </c>
      <c r="B5869" s="108" t="s">
        <v>1341</v>
      </c>
      <c r="C5869" s="37" t="s">
        <v>1307</v>
      </c>
      <c r="D5869" s="108" t="s">
        <v>1302</v>
      </c>
      <c r="E5869" s="109">
        <v>840</v>
      </c>
      <c r="F5869" s="110" t="s">
        <v>44</v>
      </c>
      <c r="G5869" s="111"/>
      <c r="H5869" s="43" t="s">
        <v>1</v>
      </c>
      <c r="I5869" s="43"/>
      <c r="K5869" s="140" t="str">
        <f t="shared" si="276"/>
        <v>勞政業務-勞資關係-獎補助費-對國內團體之捐助</v>
      </c>
      <c r="L5869" s="140" t="str">
        <f t="shared" si="277"/>
        <v>補助各勞工相關團體辦理勞工教育</v>
      </c>
      <c r="M5869" s="40" t="str">
        <f t="shared" si="278"/>
        <v>台中市產業總工會</v>
      </c>
    </row>
    <row r="5870" spans="1:13" ht="56.25">
      <c r="A5870" s="108" t="s">
        <v>1299</v>
      </c>
      <c r="B5870" s="108" t="s">
        <v>1341</v>
      </c>
      <c r="C5870" s="37" t="s">
        <v>1303</v>
      </c>
      <c r="D5870" s="108" t="s">
        <v>1302</v>
      </c>
      <c r="E5870" s="109">
        <v>940</v>
      </c>
      <c r="F5870" s="110" t="s">
        <v>44</v>
      </c>
      <c r="G5870" s="111"/>
      <c r="H5870" s="43" t="s">
        <v>1</v>
      </c>
      <c r="I5870" s="43"/>
      <c r="K5870" s="140" t="str">
        <f t="shared" si="276"/>
        <v>勞政業務-勞資關係-獎補助費-對國內團體之捐助</v>
      </c>
      <c r="L5870" s="140" t="str">
        <f t="shared" si="277"/>
        <v>補助各勞工相關團體辦理勞工教育</v>
      </c>
      <c r="M5870" s="40" t="str">
        <f t="shared" si="278"/>
        <v>台灣勞工大聯盟總工會</v>
      </c>
    </row>
    <row r="5871" spans="1:13" ht="56.25">
      <c r="A5871" s="108" t="s">
        <v>1299</v>
      </c>
      <c r="B5871" s="108" t="s">
        <v>1341</v>
      </c>
      <c r="C5871" s="37" t="s">
        <v>1310</v>
      </c>
      <c r="D5871" s="108" t="s">
        <v>1302</v>
      </c>
      <c r="E5871" s="109">
        <v>115</v>
      </c>
      <c r="F5871" s="110" t="s">
        <v>44</v>
      </c>
      <c r="G5871" s="111"/>
      <c r="H5871" s="43" t="s">
        <v>1</v>
      </c>
      <c r="I5871" s="43"/>
      <c r="K5871" s="140" t="str">
        <f t="shared" si="276"/>
        <v>勞政業務-勞資關係-獎補助費-對國內團體之捐助</v>
      </c>
      <c r="L5871" s="140" t="str">
        <f t="shared" si="277"/>
        <v>補助各勞工相關團體辦理勞工教育</v>
      </c>
      <c r="M5871" s="40" t="str">
        <f t="shared" si="278"/>
        <v>台中市美容業職業工會</v>
      </c>
    </row>
    <row r="5872" spans="1:13" ht="56.25">
      <c r="A5872" s="108" t="s">
        <v>1299</v>
      </c>
      <c r="B5872" s="108" t="s">
        <v>1341</v>
      </c>
      <c r="C5872" s="37" t="s">
        <v>1342</v>
      </c>
      <c r="D5872" s="108" t="s">
        <v>1302</v>
      </c>
      <c r="E5872" s="109">
        <v>260</v>
      </c>
      <c r="F5872" s="110" t="s">
        <v>44</v>
      </c>
      <c r="G5872" s="111"/>
      <c r="H5872" s="43" t="s">
        <v>1</v>
      </c>
      <c r="I5872" s="43"/>
      <c r="K5872" s="140" t="str">
        <f t="shared" si="276"/>
        <v>勞政業務-勞資關係-獎補助費-對國內團體之捐助</v>
      </c>
      <c r="L5872" s="140" t="str">
        <f t="shared" si="277"/>
        <v>補助各勞工相關團體辦理勞工教育</v>
      </c>
      <c r="M5872" s="40" t="str">
        <f t="shared" si="278"/>
        <v>台中市營造業職業工會</v>
      </c>
    </row>
    <row r="5873" spans="1:13" ht="56.25">
      <c r="A5873" s="108" t="s">
        <v>1299</v>
      </c>
      <c r="B5873" s="108" t="s">
        <v>1341</v>
      </c>
      <c r="C5873" s="37" t="s">
        <v>1343</v>
      </c>
      <c r="D5873" s="108" t="s">
        <v>1302</v>
      </c>
      <c r="E5873" s="109">
        <v>55</v>
      </c>
      <c r="F5873" s="110" t="s">
        <v>44</v>
      </c>
      <c r="G5873" s="111"/>
      <c r="H5873" s="43" t="s">
        <v>1</v>
      </c>
      <c r="I5873" s="43"/>
      <c r="K5873" s="140" t="str">
        <f t="shared" si="276"/>
        <v>勞政業務-勞資關係-獎補助費-對國內團體之捐助</v>
      </c>
      <c r="L5873" s="140" t="str">
        <f t="shared" si="277"/>
        <v>補助各勞工相關團體辦理勞工教育</v>
      </c>
      <c r="M5873" s="40" t="str">
        <f t="shared" si="278"/>
        <v>台中市橡膠製品修補職業工會</v>
      </c>
    </row>
    <row r="5874" spans="1:13" ht="56.25">
      <c r="A5874" s="108" t="s">
        <v>1299</v>
      </c>
      <c r="B5874" s="108" t="s">
        <v>1341</v>
      </c>
      <c r="C5874" s="37" t="s">
        <v>1344</v>
      </c>
      <c r="D5874" s="108" t="s">
        <v>1302</v>
      </c>
      <c r="E5874" s="109">
        <v>120</v>
      </c>
      <c r="F5874" s="110" t="s">
        <v>44</v>
      </c>
      <c r="G5874" s="111"/>
      <c r="H5874" s="43" t="s">
        <v>1</v>
      </c>
      <c r="I5874" s="43"/>
      <c r="K5874" s="140" t="str">
        <f t="shared" si="276"/>
        <v>勞政業務-勞資關係-獎補助費-對國內團體之捐助</v>
      </c>
      <c r="L5874" s="140" t="str">
        <f t="shared" si="277"/>
        <v>補助各勞工相關團體辦理勞工教育</v>
      </c>
      <c r="M5874" s="40" t="str">
        <f t="shared" si="278"/>
        <v>台中市音樂業職業工會</v>
      </c>
    </row>
    <row r="5875" spans="1:13" ht="56.25">
      <c r="A5875" s="108" t="s">
        <v>1299</v>
      </c>
      <c r="B5875" s="108" t="s">
        <v>1341</v>
      </c>
      <c r="C5875" s="37" t="s">
        <v>1345</v>
      </c>
      <c r="D5875" s="108" t="s">
        <v>1302</v>
      </c>
      <c r="E5875" s="109">
        <v>40</v>
      </c>
      <c r="F5875" s="110" t="s">
        <v>44</v>
      </c>
      <c r="G5875" s="111"/>
      <c r="H5875" s="43" t="s">
        <v>1</v>
      </c>
      <c r="I5875" s="43"/>
      <c r="K5875" s="140" t="str">
        <f t="shared" si="276"/>
        <v>勞政業務-勞資關係-獎補助費-對國內團體之捐助</v>
      </c>
      <c r="L5875" s="140" t="str">
        <f t="shared" si="277"/>
        <v>補助各勞工相關團體辦理勞工教育</v>
      </c>
      <c r="M5875" s="40" t="str">
        <f t="shared" si="278"/>
        <v>台中市農產品運送工職業工會</v>
      </c>
    </row>
    <row r="5876" spans="1:13" ht="56.25">
      <c r="A5876" s="108" t="s">
        <v>1299</v>
      </c>
      <c r="B5876" s="108" t="s">
        <v>1341</v>
      </c>
      <c r="C5876" s="37" t="s">
        <v>1346</v>
      </c>
      <c r="D5876" s="108" t="s">
        <v>1302</v>
      </c>
      <c r="E5876" s="109">
        <v>33</v>
      </c>
      <c r="F5876" s="110" t="s">
        <v>44</v>
      </c>
      <c r="G5876" s="111"/>
      <c r="H5876" s="43" t="s">
        <v>1</v>
      </c>
      <c r="I5876" s="43"/>
      <c r="K5876" s="140" t="str">
        <f t="shared" si="276"/>
        <v>勞政業務-勞資關係-獎補助費-對國內團體之捐助</v>
      </c>
      <c r="L5876" s="140" t="str">
        <f t="shared" si="277"/>
        <v>補助各勞工相關團體辦理勞工教育</v>
      </c>
      <c r="M5876" s="40" t="str">
        <f t="shared" si="278"/>
        <v>臺中市腳底按摩職業工會</v>
      </c>
    </row>
    <row r="5877" spans="1:13" ht="56.25">
      <c r="A5877" s="108" t="s">
        <v>1299</v>
      </c>
      <c r="B5877" s="108" t="s">
        <v>1341</v>
      </c>
      <c r="C5877" s="37" t="s">
        <v>1314</v>
      </c>
      <c r="D5877" s="108" t="s">
        <v>1302</v>
      </c>
      <c r="E5877" s="109">
        <v>42</v>
      </c>
      <c r="F5877" s="110" t="s">
        <v>44</v>
      </c>
      <c r="G5877" s="111"/>
      <c r="H5877" s="43" t="s">
        <v>1</v>
      </c>
      <c r="I5877" s="43"/>
      <c r="K5877" s="140" t="str">
        <f t="shared" si="276"/>
        <v>勞政業務-勞資關係-獎補助費-對國內團體之捐助</v>
      </c>
      <c r="L5877" s="140" t="str">
        <f t="shared" si="277"/>
        <v>補助各勞工相關團體辦理勞工教育</v>
      </c>
      <c r="M5877" s="40" t="str">
        <f t="shared" si="278"/>
        <v>台中市西餐服務人員職業工會</v>
      </c>
    </row>
    <row r="5878" spans="1:13" ht="56.25">
      <c r="A5878" s="108" t="s">
        <v>1299</v>
      </c>
      <c r="B5878" s="108" t="s">
        <v>1341</v>
      </c>
      <c r="C5878" s="37" t="s">
        <v>1347</v>
      </c>
      <c r="D5878" s="108" t="s">
        <v>1302</v>
      </c>
      <c r="E5878" s="109">
        <v>40</v>
      </c>
      <c r="F5878" s="110" t="s">
        <v>44</v>
      </c>
      <c r="G5878" s="111"/>
      <c r="H5878" s="43" t="s">
        <v>1</v>
      </c>
      <c r="I5878" s="43"/>
      <c r="K5878" s="140" t="str">
        <f t="shared" si="276"/>
        <v>勞政業務-勞資關係-獎補助費-對國內團體之捐助</v>
      </c>
      <c r="L5878" s="140" t="str">
        <f t="shared" si="277"/>
        <v>補助各勞工相關團體辦理勞工教育</v>
      </c>
      <c r="M5878" s="40" t="str">
        <f t="shared" si="278"/>
        <v>大台中社區服務人員職業工會</v>
      </c>
    </row>
    <row r="5879" spans="1:13" ht="56.25">
      <c r="A5879" s="108" t="s">
        <v>1299</v>
      </c>
      <c r="B5879" s="108" t="s">
        <v>1341</v>
      </c>
      <c r="C5879" s="37" t="s">
        <v>1348</v>
      </c>
      <c r="D5879" s="108" t="s">
        <v>1302</v>
      </c>
      <c r="E5879" s="109">
        <v>25</v>
      </c>
      <c r="F5879" s="110" t="s">
        <v>44</v>
      </c>
      <c r="G5879" s="111"/>
      <c r="H5879" s="43" t="s">
        <v>1</v>
      </c>
      <c r="I5879" s="43"/>
      <c r="K5879" s="140" t="str">
        <f t="shared" si="276"/>
        <v>勞政業務-勞資關係-獎補助費-對國內團體之捐助</v>
      </c>
      <c r="L5879" s="140" t="str">
        <f t="shared" si="277"/>
        <v>補助各勞工相關團體辦理勞工教育</v>
      </c>
      <c r="M5879" s="40" t="str">
        <f t="shared" si="278"/>
        <v>大臺中美容業職業工會</v>
      </c>
    </row>
    <row r="5880" spans="1:13" ht="56.25">
      <c r="A5880" s="108" t="s">
        <v>1299</v>
      </c>
      <c r="B5880" s="108" t="s">
        <v>1341</v>
      </c>
      <c r="C5880" s="37" t="s">
        <v>1334</v>
      </c>
      <c r="D5880" s="108" t="s">
        <v>1302</v>
      </c>
      <c r="E5880" s="109">
        <v>62</v>
      </c>
      <c r="F5880" s="110" t="s">
        <v>44</v>
      </c>
      <c r="G5880" s="111"/>
      <c r="H5880" s="43" t="s">
        <v>1</v>
      </c>
      <c r="I5880" s="43"/>
      <c r="K5880" s="140" t="str">
        <f t="shared" si="276"/>
        <v>勞政業務-勞資關係-獎補助費-對國內團體之捐助</v>
      </c>
      <c r="L5880" s="140" t="str">
        <f t="shared" si="277"/>
        <v>補助各勞工相關團體辦理勞工教育</v>
      </c>
      <c r="M5880" s="40" t="str">
        <f t="shared" si="278"/>
        <v>臺中市日用品運送服務職業工會</v>
      </c>
    </row>
    <row r="5881" spans="1:13" ht="56.25">
      <c r="A5881" s="108" t="s">
        <v>1299</v>
      </c>
      <c r="B5881" s="108" t="s">
        <v>1341</v>
      </c>
      <c r="C5881" s="37" t="s">
        <v>1349</v>
      </c>
      <c r="D5881" s="108" t="s">
        <v>1302</v>
      </c>
      <c r="E5881" s="109">
        <v>80</v>
      </c>
      <c r="F5881" s="110" t="s">
        <v>44</v>
      </c>
      <c r="G5881" s="111"/>
      <c r="H5881" s="43" t="s">
        <v>1</v>
      </c>
      <c r="I5881" s="43"/>
      <c r="K5881" s="140" t="str">
        <f t="shared" si="276"/>
        <v>勞政業務-勞資關係-獎補助費-對國內團體之捐助</v>
      </c>
      <c r="L5881" s="140" t="str">
        <f t="shared" si="277"/>
        <v>補助各勞工相關團體辦理勞工教育</v>
      </c>
      <c r="M5881" s="40" t="str">
        <f t="shared" si="278"/>
        <v>台中市理燙髮美容業職業工會</v>
      </c>
    </row>
    <row r="5882" spans="1:13" ht="56.25">
      <c r="A5882" s="108" t="s">
        <v>1299</v>
      </c>
      <c r="B5882" s="108" t="s">
        <v>1341</v>
      </c>
      <c r="C5882" s="37" t="s">
        <v>1350</v>
      </c>
      <c r="D5882" s="108" t="s">
        <v>1302</v>
      </c>
      <c r="E5882" s="109">
        <v>40</v>
      </c>
      <c r="F5882" s="110" t="s">
        <v>44</v>
      </c>
      <c r="G5882" s="111"/>
      <c r="H5882" s="43" t="s">
        <v>1</v>
      </c>
      <c r="I5882" s="43"/>
      <c r="K5882" s="140" t="str">
        <f t="shared" si="276"/>
        <v>勞政業務-勞資關係-獎補助費-對國內團體之捐助</v>
      </c>
      <c r="L5882" s="140" t="str">
        <f t="shared" si="277"/>
        <v>補助各勞工相關團體辦理勞工教育</v>
      </c>
      <c r="M5882" s="40" t="str">
        <f t="shared" si="278"/>
        <v>臺中市銲接切割人員職業工會</v>
      </c>
    </row>
    <row r="5883" spans="1:13" ht="56.25">
      <c r="A5883" s="108" t="s">
        <v>1299</v>
      </c>
      <c r="B5883" s="108" t="s">
        <v>1341</v>
      </c>
      <c r="C5883" s="37" t="s">
        <v>1351</v>
      </c>
      <c r="D5883" s="108" t="s">
        <v>1302</v>
      </c>
      <c r="E5883" s="109">
        <v>80</v>
      </c>
      <c r="F5883" s="110" t="s">
        <v>44</v>
      </c>
      <c r="G5883" s="111"/>
      <c r="H5883" s="43" t="s">
        <v>1</v>
      </c>
      <c r="I5883" s="43"/>
      <c r="K5883" s="140" t="str">
        <f t="shared" si="276"/>
        <v>勞政業務-勞資關係-獎補助費-對國內團體之捐助</v>
      </c>
      <c r="L5883" s="140" t="str">
        <f t="shared" si="277"/>
        <v>補助各勞工相關團體辦理勞工教育</v>
      </c>
      <c r="M5883" s="40" t="str">
        <f t="shared" si="278"/>
        <v>台中市冷凍空調業職業工會</v>
      </c>
    </row>
    <row r="5884" spans="1:13" ht="56.25">
      <c r="A5884" s="108" t="s">
        <v>1299</v>
      </c>
      <c r="B5884" s="108" t="s">
        <v>1341</v>
      </c>
      <c r="C5884" s="37" t="s">
        <v>1352</v>
      </c>
      <c r="D5884" s="108" t="s">
        <v>1302</v>
      </c>
      <c r="E5884" s="109">
        <v>80</v>
      </c>
      <c r="F5884" s="110" t="s">
        <v>44</v>
      </c>
      <c r="G5884" s="111"/>
      <c r="H5884" s="43" t="s">
        <v>1</v>
      </c>
      <c r="I5884" s="43"/>
      <c r="K5884" s="140" t="str">
        <f t="shared" si="276"/>
        <v>勞政業務-勞資關係-獎補助費-對國內團體之捐助</v>
      </c>
      <c r="L5884" s="140" t="str">
        <f t="shared" si="277"/>
        <v>補助各勞工相關團體辦理勞工教育</v>
      </c>
      <c r="M5884" s="40" t="str">
        <f t="shared" si="278"/>
        <v>臺中縣水泥製品加工職業工會</v>
      </c>
    </row>
    <row r="5885" spans="1:13" ht="56.25">
      <c r="A5885" s="108" t="s">
        <v>1299</v>
      </c>
      <c r="B5885" s="108" t="s">
        <v>1341</v>
      </c>
      <c r="C5885" s="37" t="s">
        <v>1353</v>
      </c>
      <c r="D5885" s="108" t="s">
        <v>1302</v>
      </c>
      <c r="E5885" s="109">
        <v>160</v>
      </c>
      <c r="F5885" s="110" t="s">
        <v>44</v>
      </c>
      <c r="G5885" s="111"/>
      <c r="H5885" s="43" t="s">
        <v>1</v>
      </c>
      <c r="I5885" s="43"/>
      <c r="K5885" s="140" t="str">
        <f t="shared" si="276"/>
        <v>勞政業務-勞資關係-獎補助費-對國內團體之捐助</v>
      </c>
      <c r="L5885" s="140" t="str">
        <f t="shared" si="277"/>
        <v>補助各勞工相關團體辦理勞工教育</v>
      </c>
      <c r="M5885" s="40" t="str">
        <f t="shared" si="278"/>
        <v>大臺中餐飲業職業工會</v>
      </c>
    </row>
    <row r="5886" spans="1:13" ht="56.25">
      <c r="A5886" s="108" t="s">
        <v>1299</v>
      </c>
      <c r="B5886" s="108" t="s">
        <v>1341</v>
      </c>
      <c r="C5886" s="37" t="s">
        <v>1354</v>
      </c>
      <c r="D5886" s="108" t="s">
        <v>1302</v>
      </c>
      <c r="E5886" s="109">
        <v>120</v>
      </c>
      <c r="F5886" s="110" t="s">
        <v>44</v>
      </c>
      <c r="G5886" s="111"/>
      <c r="H5886" s="43" t="s">
        <v>1</v>
      </c>
      <c r="I5886" s="43"/>
      <c r="K5886" s="140" t="str">
        <f t="shared" si="276"/>
        <v>勞政業務-勞資關係-獎補助費-對國內團體之捐助</v>
      </c>
      <c r="L5886" s="140" t="str">
        <f t="shared" si="277"/>
        <v>補助各勞工相關團體辦理勞工教育</v>
      </c>
      <c r="M5886" s="40" t="str">
        <f t="shared" si="278"/>
        <v>大臺中木工業職業工會</v>
      </c>
    </row>
    <row r="5887" spans="1:13" ht="56.25">
      <c r="A5887" s="108" t="s">
        <v>1299</v>
      </c>
      <c r="B5887" s="108" t="s">
        <v>1341</v>
      </c>
      <c r="C5887" s="37" t="s">
        <v>1355</v>
      </c>
      <c r="D5887" s="108" t="s">
        <v>1302</v>
      </c>
      <c r="E5887" s="109">
        <v>380</v>
      </c>
      <c r="F5887" s="110" t="s">
        <v>44</v>
      </c>
      <c r="G5887" s="111"/>
      <c r="H5887" s="43" t="s">
        <v>1</v>
      </c>
      <c r="I5887" s="43"/>
      <c r="K5887" s="140" t="str">
        <f t="shared" si="276"/>
        <v>勞政業務-勞資關係-獎補助費-對國內團體之捐助</v>
      </c>
      <c r="L5887" s="140" t="str">
        <f t="shared" si="277"/>
        <v>補助各勞工相關團體辦理勞工教育</v>
      </c>
      <c r="M5887" s="40" t="str">
        <f t="shared" si="278"/>
        <v>大臺中營造業職業工會</v>
      </c>
    </row>
    <row r="5888" spans="1:13" ht="56.25">
      <c r="A5888" s="108" t="s">
        <v>1299</v>
      </c>
      <c r="B5888" s="108" t="s">
        <v>1341</v>
      </c>
      <c r="C5888" s="37" t="s">
        <v>1356</v>
      </c>
      <c r="D5888" s="108" t="s">
        <v>1302</v>
      </c>
      <c r="E5888" s="109">
        <v>80</v>
      </c>
      <c r="F5888" s="110" t="s">
        <v>44</v>
      </c>
      <c r="G5888" s="111"/>
      <c r="H5888" s="43" t="s">
        <v>1</v>
      </c>
      <c r="I5888" s="43"/>
      <c r="K5888" s="140" t="str">
        <f t="shared" si="276"/>
        <v>勞政業務-勞資關係-獎補助費-對國內團體之捐助</v>
      </c>
      <c r="L5888" s="140" t="str">
        <f t="shared" si="277"/>
        <v>補助各勞工相關團體辦理勞工教育</v>
      </c>
      <c r="M5888" s="40" t="str">
        <f t="shared" si="278"/>
        <v>臺中直轄市室內裝潢業職業工會</v>
      </c>
    </row>
    <row r="5889" spans="1:13" ht="56.25">
      <c r="A5889" s="108" t="s">
        <v>1299</v>
      </c>
      <c r="B5889" s="108" t="s">
        <v>1341</v>
      </c>
      <c r="C5889" s="37" t="s">
        <v>1319</v>
      </c>
      <c r="D5889" s="108" t="s">
        <v>1302</v>
      </c>
      <c r="E5889" s="109">
        <v>120</v>
      </c>
      <c r="F5889" s="110" t="s">
        <v>44</v>
      </c>
      <c r="G5889" s="111"/>
      <c r="H5889" s="43" t="s">
        <v>1</v>
      </c>
      <c r="I5889" s="43"/>
      <c r="K5889" s="140" t="str">
        <f t="shared" si="276"/>
        <v>勞政業務-勞資關係-獎補助費-對國內團體之捐助</v>
      </c>
      <c r="L5889" s="140" t="str">
        <f t="shared" si="277"/>
        <v>補助各勞工相關團體辦理勞工教育</v>
      </c>
      <c r="M5889" s="40" t="str">
        <f t="shared" si="278"/>
        <v>臺中市農機代耕業職業工會</v>
      </c>
    </row>
    <row r="5890" spans="1:13" ht="56.25">
      <c r="A5890" s="108" t="s">
        <v>1299</v>
      </c>
      <c r="B5890" s="108" t="s">
        <v>1341</v>
      </c>
      <c r="C5890" s="37" t="s">
        <v>1357</v>
      </c>
      <c r="D5890" s="108" t="s">
        <v>1302</v>
      </c>
      <c r="E5890" s="109">
        <v>80</v>
      </c>
      <c r="F5890" s="110" t="s">
        <v>44</v>
      </c>
      <c r="G5890" s="111"/>
      <c r="H5890" s="43" t="s">
        <v>1</v>
      </c>
      <c r="I5890" s="43"/>
      <c r="K5890" s="140" t="str">
        <f t="shared" si="276"/>
        <v>勞政業務-勞資關係-獎補助費-對國內團體之捐助</v>
      </c>
      <c r="L5890" s="140" t="str">
        <f t="shared" si="277"/>
        <v>補助各勞工相關團體辦理勞工教育</v>
      </c>
      <c r="M5890" s="40" t="str">
        <f t="shared" si="278"/>
        <v>台中市銀樓業職業工會辦理</v>
      </c>
    </row>
    <row r="5891" spans="1:13" ht="56.25">
      <c r="A5891" s="108" t="s">
        <v>1299</v>
      </c>
      <c r="B5891" s="108" t="s">
        <v>1341</v>
      </c>
      <c r="C5891" s="37" t="s">
        <v>1358</v>
      </c>
      <c r="D5891" s="108" t="s">
        <v>1302</v>
      </c>
      <c r="E5891" s="109">
        <v>80</v>
      </c>
      <c r="F5891" s="110" t="s">
        <v>44</v>
      </c>
      <c r="G5891" s="111"/>
      <c r="H5891" s="43" t="s">
        <v>1</v>
      </c>
      <c r="I5891" s="43"/>
      <c r="K5891" s="140" t="str">
        <f t="shared" si="276"/>
        <v>勞政業務-勞資關係-獎補助費-對國內團體之捐助</v>
      </c>
      <c r="L5891" s="140" t="str">
        <f t="shared" si="277"/>
        <v>補助各勞工相關團體辦理勞工教育</v>
      </c>
      <c r="M5891" s="40" t="str">
        <f t="shared" si="278"/>
        <v>台中市派遣服務人員職業工會</v>
      </c>
    </row>
    <row r="5892" spans="1:13" ht="56.25">
      <c r="A5892" s="108" t="s">
        <v>1299</v>
      </c>
      <c r="B5892" s="108" t="s">
        <v>1341</v>
      </c>
      <c r="C5892" s="37" t="s">
        <v>1359</v>
      </c>
      <c r="D5892" s="108" t="s">
        <v>1302</v>
      </c>
      <c r="E5892" s="109">
        <v>80</v>
      </c>
      <c r="F5892" s="110" t="s">
        <v>44</v>
      </c>
      <c r="G5892" s="111"/>
      <c r="H5892" s="43" t="s">
        <v>1</v>
      </c>
      <c r="I5892" s="43"/>
      <c r="K5892" s="140" t="str">
        <f t="shared" ref="K5892:K5955" si="279">A5892</f>
        <v>勞政業務-勞資關係-獎補助費-對國內團體之捐助</v>
      </c>
      <c r="L5892" s="140" t="str">
        <f t="shared" ref="L5892:L5955" si="280">B5892</f>
        <v>補助各勞工相關團體辦理勞工教育</v>
      </c>
      <c r="M5892" s="40" t="str">
        <f t="shared" ref="M5892:M5955" si="281">C5892</f>
        <v>大臺中汽車駕駛員職業工會</v>
      </c>
    </row>
    <row r="5893" spans="1:13" ht="56.25">
      <c r="A5893" s="108" t="s">
        <v>1299</v>
      </c>
      <c r="B5893" s="108" t="s">
        <v>1341</v>
      </c>
      <c r="C5893" s="37" t="s">
        <v>1360</v>
      </c>
      <c r="D5893" s="108" t="s">
        <v>1302</v>
      </c>
      <c r="E5893" s="109">
        <v>40</v>
      </c>
      <c r="F5893" s="110" t="s">
        <v>44</v>
      </c>
      <c r="G5893" s="111"/>
      <c r="H5893" s="43" t="s">
        <v>1</v>
      </c>
      <c r="I5893" s="43"/>
      <c r="K5893" s="140" t="str">
        <f t="shared" si="279"/>
        <v>勞政業務-勞資關係-獎補助費-對國內團體之捐助</v>
      </c>
      <c r="L5893" s="140" t="str">
        <f t="shared" si="280"/>
        <v>補助各勞工相關團體辦理勞工教育</v>
      </c>
      <c r="M5893" s="40" t="str">
        <f t="shared" si="281"/>
        <v>臺中直轄市農事服務職業工會</v>
      </c>
    </row>
    <row r="5894" spans="1:13" ht="56.25">
      <c r="A5894" s="108" t="s">
        <v>1299</v>
      </c>
      <c r="B5894" s="108" t="s">
        <v>1341</v>
      </c>
      <c r="C5894" s="37" t="s">
        <v>1361</v>
      </c>
      <c r="D5894" s="108" t="s">
        <v>1302</v>
      </c>
      <c r="E5894" s="109">
        <v>80</v>
      </c>
      <c r="F5894" s="110" t="s">
        <v>44</v>
      </c>
      <c r="G5894" s="111"/>
      <c r="H5894" s="43" t="s">
        <v>1</v>
      </c>
      <c r="I5894" s="43"/>
      <c r="K5894" s="140" t="str">
        <f t="shared" si="279"/>
        <v>勞政業務-勞資關係-獎補助費-對國內團體之捐助</v>
      </c>
      <c r="L5894" s="140" t="str">
        <f t="shared" si="280"/>
        <v>補助各勞工相關團體辦理勞工教育</v>
      </c>
      <c r="M5894" s="40" t="str">
        <f t="shared" si="281"/>
        <v>臺中直轄市中餐服務人員職業工會</v>
      </c>
    </row>
    <row r="5895" spans="1:13" ht="56.25">
      <c r="A5895" s="108" t="s">
        <v>1299</v>
      </c>
      <c r="B5895" s="108" t="s">
        <v>1341</v>
      </c>
      <c r="C5895" s="37" t="s">
        <v>1362</v>
      </c>
      <c r="D5895" s="108" t="s">
        <v>1302</v>
      </c>
      <c r="E5895" s="109">
        <v>80</v>
      </c>
      <c r="F5895" s="110" t="s">
        <v>44</v>
      </c>
      <c r="G5895" s="111"/>
      <c r="H5895" s="43" t="s">
        <v>1</v>
      </c>
      <c r="I5895" s="43"/>
      <c r="K5895" s="140" t="str">
        <f t="shared" si="279"/>
        <v>勞政業務-勞資關係-獎補助費-對國內團體之捐助</v>
      </c>
      <c r="L5895" s="140" t="str">
        <f t="shared" si="280"/>
        <v>補助各勞工相關團體辦理勞工教育</v>
      </c>
      <c r="M5895" s="40" t="str">
        <f t="shared" si="281"/>
        <v>臺中直轄市油漆工程業職業工會</v>
      </c>
    </row>
    <row r="5896" spans="1:13" ht="56.25">
      <c r="A5896" s="108" t="s">
        <v>1299</v>
      </c>
      <c r="B5896" s="108" t="s">
        <v>1341</v>
      </c>
      <c r="C5896" s="37" t="s">
        <v>1363</v>
      </c>
      <c r="D5896" s="108" t="s">
        <v>1302</v>
      </c>
      <c r="E5896" s="109">
        <v>80</v>
      </c>
      <c r="F5896" s="110" t="s">
        <v>44</v>
      </c>
      <c r="G5896" s="111"/>
      <c r="H5896" s="43" t="s">
        <v>1</v>
      </c>
      <c r="I5896" s="43"/>
      <c r="K5896" s="140" t="str">
        <f t="shared" si="279"/>
        <v>勞政業務-勞資關係-獎補助費-對國內團體之捐助</v>
      </c>
      <c r="L5896" s="140" t="str">
        <f t="shared" si="280"/>
        <v>補助各勞工相關團體辦理勞工教育</v>
      </c>
      <c r="M5896" s="40" t="str">
        <f t="shared" si="281"/>
        <v>大臺中美髮美容技術指導員職業工會</v>
      </c>
    </row>
    <row r="5897" spans="1:13" ht="56.25">
      <c r="A5897" s="108" t="s">
        <v>1299</v>
      </c>
      <c r="B5897" s="108" t="s">
        <v>1341</v>
      </c>
      <c r="C5897" s="37" t="s">
        <v>1364</v>
      </c>
      <c r="D5897" s="108" t="s">
        <v>1302</v>
      </c>
      <c r="E5897" s="109">
        <v>80</v>
      </c>
      <c r="F5897" s="110" t="s">
        <v>44</v>
      </c>
      <c r="G5897" s="111"/>
      <c r="H5897" s="43" t="s">
        <v>1</v>
      </c>
      <c r="I5897" s="43"/>
      <c r="K5897" s="140" t="str">
        <f t="shared" si="279"/>
        <v>勞政業務-勞資關係-獎補助費-對國內團體之捐助</v>
      </c>
      <c r="L5897" s="140" t="str">
        <f t="shared" si="280"/>
        <v>補助各勞工相關團體辦理勞工教育</v>
      </c>
      <c r="M5897" s="40" t="str">
        <f t="shared" si="281"/>
        <v>臺中市外燴人員職業工會</v>
      </c>
    </row>
    <row r="5898" spans="1:13" ht="56.25">
      <c r="A5898" s="108" t="s">
        <v>1299</v>
      </c>
      <c r="B5898" s="108" t="s">
        <v>1341</v>
      </c>
      <c r="C5898" s="37" t="s">
        <v>1365</v>
      </c>
      <c r="D5898" s="108" t="s">
        <v>1302</v>
      </c>
      <c r="E5898" s="109">
        <v>80</v>
      </c>
      <c r="F5898" s="110" t="s">
        <v>44</v>
      </c>
      <c r="G5898" s="111"/>
      <c r="H5898" s="43" t="s">
        <v>1</v>
      </c>
      <c r="I5898" s="43"/>
      <c r="K5898" s="140" t="str">
        <f t="shared" si="279"/>
        <v>勞政業務-勞資關係-獎補助費-對國內團體之捐助</v>
      </c>
      <c r="L5898" s="140" t="str">
        <f t="shared" si="280"/>
        <v>補助各勞工相關團體辦理勞工教育</v>
      </c>
      <c r="M5898" s="40" t="str">
        <f t="shared" si="281"/>
        <v>台中市豆類加工業職業工會</v>
      </c>
    </row>
    <row r="5899" spans="1:13" ht="56.25">
      <c r="A5899" s="108" t="s">
        <v>1299</v>
      </c>
      <c r="B5899" s="108" t="s">
        <v>1341</v>
      </c>
      <c r="C5899" s="37" t="s">
        <v>1336</v>
      </c>
      <c r="D5899" s="108" t="s">
        <v>1302</v>
      </c>
      <c r="E5899" s="109">
        <v>80</v>
      </c>
      <c r="F5899" s="110" t="s">
        <v>44</v>
      </c>
      <c r="G5899" s="111"/>
      <c r="H5899" s="43" t="s">
        <v>1</v>
      </c>
      <c r="I5899" s="43"/>
      <c r="K5899" s="140" t="str">
        <f t="shared" si="279"/>
        <v>勞政業務-勞資關係-獎補助費-對國內團體之捐助</v>
      </c>
      <c r="L5899" s="140" t="str">
        <f t="shared" si="280"/>
        <v>補助各勞工相關團體辦理勞工教育</v>
      </c>
      <c r="M5899" s="40" t="str">
        <f t="shared" si="281"/>
        <v>臺中直轄市通信服務人員職業工會</v>
      </c>
    </row>
    <row r="5900" spans="1:13" ht="56.25">
      <c r="A5900" s="108" t="s">
        <v>1299</v>
      </c>
      <c r="B5900" s="108" t="s">
        <v>1341</v>
      </c>
      <c r="C5900" s="37" t="s">
        <v>1366</v>
      </c>
      <c r="D5900" s="108" t="s">
        <v>1302</v>
      </c>
      <c r="E5900" s="109">
        <v>80</v>
      </c>
      <c r="F5900" s="110" t="s">
        <v>44</v>
      </c>
      <c r="G5900" s="111"/>
      <c r="H5900" s="43" t="s">
        <v>1</v>
      </c>
      <c r="I5900" s="43"/>
      <c r="K5900" s="140" t="str">
        <f t="shared" si="279"/>
        <v>勞政業務-勞資關係-獎補助費-對國內團體之捐助</v>
      </c>
      <c r="L5900" s="140" t="str">
        <f t="shared" si="280"/>
        <v>補助各勞工相關團體辦理勞工教育</v>
      </c>
      <c r="M5900" s="40" t="str">
        <f t="shared" si="281"/>
        <v>臺中直轄市米食製品從業人員職業工會</v>
      </c>
    </row>
    <row r="5901" spans="1:13" ht="56.25">
      <c r="A5901" s="108" t="s">
        <v>1299</v>
      </c>
      <c r="B5901" s="108" t="s">
        <v>1341</v>
      </c>
      <c r="C5901" s="37" t="s">
        <v>1331</v>
      </c>
      <c r="D5901" s="108" t="s">
        <v>1302</v>
      </c>
      <c r="E5901" s="109">
        <v>80</v>
      </c>
      <c r="F5901" s="110" t="s">
        <v>44</v>
      </c>
      <c r="G5901" s="111"/>
      <c r="H5901" s="43" t="s">
        <v>1</v>
      </c>
      <c r="I5901" s="43"/>
      <c r="K5901" s="140" t="str">
        <f t="shared" si="279"/>
        <v>勞政業務-勞資關係-獎補助費-對國內團體之捐助</v>
      </c>
      <c r="L5901" s="140" t="str">
        <f t="shared" si="280"/>
        <v>補助各勞工相關團體辦理勞工教育</v>
      </c>
      <c r="M5901" s="40" t="str">
        <f t="shared" si="281"/>
        <v>臺中市按摩業職業工會</v>
      </c>
    </row>
    <row r="5902" spans="1:13" ht="56.25">
      <c r="A5902" s="108" t="s">
        <v>1299</v>
      </c>
      <c r="B5902" s="108" t="s">
        <v>1341</v>
      </c>
      <c r="C5902" s="37" t="s">
        <v>1367</v>
      </c>
      <c r="D5902" s="108" t="s">
        <v>1302</v>
      </c>
      <c r="E5902" s="109">
        <v>80</v>
      </c>
      <c r="F5902" s="110" t="s">
        <v>44</v>
      </c>
      <c r="G5902" s="111"/>
      <c r="H5902" s="43" t="s">
        <v>1</v>
      </c>
      <c r="I5902" s="43"/>
      <c r="K5902" s="140" t="str">
        <f t="shared" si="279"/>
        <v>勞政業務-勞資關係-獎補助費-對國內團體之捐助</v>
      </c>
      <c r="L5902" s="140" t="str">
        <f t="shared" si="280"/>
        <v>補助各勞工相關團體辦理勞工教育</v>
      </c>
      <c r="M5902" s="40" t="str">
        <f t="shared" si="281"/>
        <v>臺中縣玻璃裝配業職業工會</v>
      </c>
    </row>
    <row r="5903" spans="1:13" ht="56.25">
      <c r="A5903" s="108" t="s">
        <v>1299</v>
      </c>
      <c r="B5903" s="108" t="s">
        <v>1341</v>
      </c>
      <c r="C5903" s="37" t="s">
        <v>1368</v>
      </c>
      <c r="D5903" s="108" t="s">
        <v>1302</v>
      </c>
      <c r="E5903" s="109">
        <v>80</v>
      </c>
      <c r="F5903" s="110" t="s">
        <v>44</v>
      </c>
      <c r="G5903" s="111"/>
      <c r="H5903" s="43" t="s">
        <v>1</v>
      </c>
      <c r="I5903" s="43"/>
      <c r="K5903" s="140" t="str">
        <f t="shared" si="279"/>
        <v>勞政業務-勞資關係-獎補助費-對國內團體之捐助</v>
      </c>
      <c r="L5903" s="140" t="str">
        <f t="shared" si="280"/>
        <v>補助各勞工相關團體辦理勞工教育</v>
      </c>
      <c r="M5903" s="40" t="str">
        <f t="shared" si="281"/>
        <v>臺中直轄市雕刻業職業工會</v>
      </c>
    </row>
    <row r="5904" spans="1:13" ht="56.25">
      <c r="A5904" s="108" t="s">
        <v>1299</v>
      </c>
      <c r="B5904" s="108" t="s">
        <v>1341</v>
      </c>
      <c r="C5904" s="37" t="s">
        <v>1324</v>
      </c>
      <c r="D5904" s="108" t="s">
        <v>1302</v>
      </c>
      <c r="E5904" s="109">
        <v>32</v>
      </c>
      <c r="F5904" s="110" t="s">
        <v>44</v>
      </c>
      <c r="G5904" s="111"/>
      <c r="H5904" s="43" t="s">
        <v>1</v>
      </c>
      <c r="I5904" s="43"/>
      <c r="K5904" s="140" t="str">
        <f t="shared" si="279"/>
        <v>勞政業務-勞資關係-獎補助費-對國內團體之捐助</v>
      </c>
      <c r="L5904" s="140" t="str">
        <f t="shared" si="280"/>
        <v>補助各勞工相關團體辦理勞工教育</v>
      </c>
      <c r="M5904" s="40" t="str">
        <f t="shared" si="281"/>
        <v>臺中直轄市勞工團體從業人員職業工會</v>
      </c>
    </row>
    <row r="5905" spans="1:13" ht="56.25">
      <c r="A5905" s="108" t="s">
        <v>1299</v>
      </c>
      <c r="B5905" s="108" t="s">
        <v>1341</v>
      </c>
      <c r="C5905" s="37" t="s">
        <v>1369</v>
      </c>
      <c r="D5905" s="108" t="s">
        <v>1302</v>
      </c>
      <c r="E5905" s="109">
        <v>70</v>
      </c>
      <c r="F5905" s="110" t="s">
        <v>44</v>
      </c>
      <c r="G5905" s="111"/>
      <c r="H5905" s="43" t="s">
        <v>1</v>
      </c>
      <c r="I5905" s="43"/>
      <c r="K5905" s="140" t="str">
        <f t="shared" si="279"/>
        <v>勞政業務-勞資關係-獎補助費-對國內團體之捐助</v>
      </c>
      <c r="L5905" s="140" t="str">
        <f t="shared" si="280"/>
        <v>補助各勞工相關團體辦理勞工教育</v>
      </c>
      <c r="M5905" s="40" t="str">
        <f t="shared" si="281"/>
        <v>台中市木工業職業工會</v>
      </c>
    </row>
    <row r="5906" spans="1:13" ht="56.25">
      <c r="A5906" s="108" t="s">
        <v>1299</v>
      </c>
      <c r="B5906" s="108" t="s">
        <v>1341</v>
      </c>
      <c r="C5906" s="37" t="s">
        <v>1370</v>
      </c>
      <c r="D5906" s="108" t="s">
        <v>1302</v>
      </c>
      <c r="E5906" s="109">
        <v>62</v>
      </c>
      <c r="F5906" s="110" t="s">
        <v>44</v>
      </c>
      <c r="G5906" s="111"/>
      <c r="H5906" s="43" t="s">
        <v>1</v>
      </c>
      <c r="I5906" s="43"/>
      <c r="K5906" s="140" t="str">
        <f t="shared" si="279"/>
        <v>勞政業務-勞資關係-獎補助費-對國內團體之捐助</v>
      </c>
      <c r="L5906" s="140" t="str">
        <f t="shared" si="280"/>
        <v>補助各勞工相關團體辦理勞工教育</v>
      </c>
      <c r="M5906" s="40" t="str">
        <f t="shared" si="281"/>
        <v>台中市地政業務從業人員職業工會</v>
      </c>
    </row>
    <row r="5907" spans="1:13" ht="56.25">
      <c r="A5907" s="108" t="s">
        <v>1299</v>
      </c>
      <c r="B5907" s="108" t="s">
        <v>1341</v>
      </c>
      <c r="C5907" s="37" t="s">
        <v>1371</v>
      </c>
      <c r="D5907" s="108" t="s">
        <v>1302</v>
      </c>
      <c r="E5907" s="109">
        <v>40</v>
      </c>
      <c r="F5907" s="110" t="s">
        <v>44</v>
      </c>
      <c r="G5907" s="111"/>
      <c r="H5907" s="43" t="s">
        <v>1</v>
      </c>
      <c r="I5907" s="43"/>
      <c r="K5907" s="140" t="str">
        <f t="shared" si="279"/>
        <v>勞政業務-勞資關係-獎補助費-對國內團體之捐助</v>
      </c>
      <c r="L5907" s="140" t="str">
        <f t="shared" si="280"/>
        <v>補助各勞工相關團體辦理勞工教育</v>
      </c>
      <c r="M5907" s="40" t="str">
        <f t="shared" si="281"/>
        <v>臺中市清潔服務職業工會</v>
      </c>
    </row>
    <row r="5908" spans="1:13" ht="56.25">
      <c r="A5908" s="108" t="s">
        <v>1299</v>
      </c>
      <c r="B5908" s="108" t="s">
        <v>1341</v>
      </c>
      <c r="C5908" s="37" t="s">
        <v>1372</v>
      </c>
      <c r="D5908" s="108" t="s">
        <v>1302</v>
      </c>
      <c r="E5908" s="109">
        <v>25</v>
      </c>
      <c r="F5908" s="110" t="s">
        <v>44</v>
      </c>
      <c r="G5908" s="111"/>
      <c r="H5908" s="43" t="s">
        <v>1</v>
      </c>
      <c r="I5908" s="43"/>
      <c r="K5908" s="140" t="str">
        <f t="shared" si="279"/>
        <v>勞政業務-勞資關係-獎補助費-對國內團體之捐助</v>
      </c>
      <c r="L5908" s="140" t="str">
        <f t="shared" si="280"/>
        <v>補助各勞工相關團體辦理勞工教育</v>
      </c>
      <c r="M5908" s="40" t="str">
        <f t="shared" si="281"/>
        <v>臺中市漫畫從業人員職業工會</v>
      </c>
    </row>
    <row r="5909" spans="1:13" ht="56.25">
      <c r="A5909" s="108" t="s">
        <v>1299</v>
      </c>
      <c r="B5909" s="108" t="s">
        <v>1341</v>
      </c>
      <c r="C5909" s="37" t="s">
        <v>1373</v>
      </c>
      <c r="D5909" s="108" t="s">
        <v>1302</v>
      </c>
      <c r="E5909" s="109">
        <v>35</v>
      </c>
      <c r="F5909" s="110" t="s">
        <v>44</v>
      </c>
      <c r="G5909" s="111"/>
      <c r="H5909" s="43" t="s">
        <v>1</v>
      </c>
      <c r="I5909" s="43"/>
      <c r="K5909" s="140" t="str">
        <f t="shared" si="279"/>
        <v>勞政業務-勞資關係-獎補助費-對國內團體之捐助</v>
      </c>
      <c r="L5909" s="140" t="str">
        <f t="shared" si="280"/>
        <v>補助各勞工相關團體辦理勞工教育</v>
      </c>
      <c r="M5909" s="40" t="str">
        <f t="shared" si="281"/>
        <v>台中市職業訓練培訓人員職業工會</v>
      </c>
    </row>
    <row r="5910" spans="1:13" ht="56.25">
      <c r="A5910" s="108" t="s">
        <v>1299</v>
      </c>
      <c r="B5910" s="108" t="s">
        <v>1341</v>
      </c>
      <c r="C5910" s="37" t="s">
        <v>1374</v>
      </c>
      <c r="D5910" s="108" t="s">
        <v>1302</v>
      </c>
      <c r="E5910" s="109">
        <v>80</v>
      </c>
      <c r="F5910" s="110" t="s">
        <v>44</v>
      </c>
      <c r="G5910" s="111"/>
      <c r="H5910" s="43" t="s">
        <v>1</v>
      </c>
      <c r="I5910" s="43"/>
      <c r="K5910" s="140" t="str">
        <f t="shared" si="279"/>
        <v>勞政業務-勞資關係-獎補助費-對國內團體之捐助</v>
      </c>
      <c r="L5910" s="140" t="str">
        <f t="shared" si="280"/>
        <v>補助各勞工相關團體辦理勞工教育</v>
      </c>
      <c r="M5910" s="40" t="str">
        <f t="shared" si="281"/>
        <v>台中市汽車駕駛員職業工會</v>
      </c>
    </row>
    <row r="5911" spans="1:13" ht="56.25">
      <c r="A5911" s="108" t="s">
        <v>1299</v>
      </c>
      <c r="B5911" s="108" t="s">
        <v>1341</v>
      </c>
      <c r="C5911" s="37" t="s">
        <v>1375</v>
      </c>
      <c r="D5911" s="108" t="s">
        <v>1302</v>
      </c>
      <c r="E5911" s="109">
        <v>40</v>
      </c>
      <c r="F5911" s="110" t="s">
        <v>44</v>
      </c>
      <c r="G5911" s="111"/>
      <c r="H5911" s="43" t="s">
        <v>1</v>
      </c>
      <c r="I5911" s="43"/>
      <c r="K5911" s="140" t="str">
        <f t="shared" si="279"/>
        <v>勞政業務-勞資關係-獎補助費-對國內團體之捐助</v>
      </c>
      <c r="L5911" s="140" t="str">
        <f t="shared" si="280"/>
        <v>補助各勞工相關團體辦理勞工教育</v>
      </c>
      <c r="M5911" s="40" t="str">
        <f t="shared" si="281"/>
        <v>台中市汽車服務業職業工會</v>
      </c>
    </row>
    <row r="5912" spans="1:13" ht="56.25">
      <c r="A5912" s="108" t="s">
        <v>1299</v>
      </c>
      <c r="B5912" s="108" t="s">
        <v>1341</v>
      </c>
      <c r="C5912" s="37" t="s">
        <v>1323</v>
      </c>
      <c r="D5912" s="108" t="s">
        <v>1302</v>
      </c>
      <c r="E5912" s="109">
        <v>72</v>
      </c>
      <c r="F5912" s="110" t="s">
        <v>44</v>
      </c>
      <c r="G5912" s="111"/>
      <c r="H5912" s="43" t="s">
        <v>1</v>
      </c>
      <c r="I5912" s="43"/>
      <c r="K5912" s="140" t="str">
        <f t="shared" si="279"/>
        <v>勞政業務-勞資關係-獎補助費-對國內團體之捐助</v>
      </c>
      <c r="L5912" s="140" t="str">
        <f t="shared" si="280"/>
        <v>補助各勞工相關團體辦理勞工教育</v>
      </c>
      <c r="M5912" s="40" t="str">
        <f t="shared" si="281"/>
        <v>台中市才藝教學服務人員職業工會</v>
      </c>
    </row>
    <row r="5913" spans="1:13" ht="56.25">
      <c r="A5913" s="108" t="s">
        <v>1299</v>
      </c>
      <c r="B5913" s="108" t="s">
        <v>1341</v>
      </c>
      <c r="C5913" s="37" t="s">
        <v>1376</v>
      </c>
      <c r="D5913" s="108" t="s">
        <v>1302</v>
      </c>
      <c r="E5913" s="109">
        <v>27</v>
      </c>
      <c r="F5913" s="110" t="s">
        <v>44</v>
      </c>
      <c r="G5913" s="111"/>
      <c r="H5913" s="43" t="s">
        <v>1</v>
      </c>
      <c r="I5913" s="43"/>
      <c r="K5913" s="140" t="str">
        <f t="shared" si="279"/>
        <v>勞政業務-勞資關係-獎補助費-對國內團體之捐助</v>
      </c>
      <c r="L5913" s="140" t="str">
        <f t="shared" si="280"/>
        <v>補助各勞工相關團體辦理勞工教育</v>
      </c>
      <c r="M5913" s="40" t="str">
        <f t="shared" si="281"/>
        <v>臺中市人力資源管理人員職業工會</v>
      </c>
    </row>
    <row r="5914" spans="1:13" ht="56.25">
      <c r="A5914" s="108" t="s">
        <v>1299</v>
      </c>
      <c r="B5914" s="108" t="s">
        <v>1341</v>
      </c>
      <c r="C5914" s="37" t="s">
        <v>1377</v>
      </c>
      <c r="D5914" s="108" t="s">
        <v>1302</v>
      </c>
      <c r="E5914" s="109">
        <v>70</v>
      </c>
      <c r="F5914" s="110" t="s">
        <v>44</v>
      </c>
      <c r="G5914" s="111"/>
      <c r="H5914" s="43" t="s">
        <v>1</v>
      </c>
      <c r="I5914" s="43"/>
      <c r="K5914" s="140" t="str">
        <f t="shared" si="279"/>
        <v>勞政業務-勞資關係-獎補助費-對國內團體之捐助</v>
      </c>
      <c r="L5914" s="140" t="str">
        <f t="shared" si="280"/>
        <v>補助各勞工相關團體辦理勞工教育</v>
      </c>
      <c r="M5914" s="40" t="str">
        <f t="shared" si="281"/>
        <v>台中市餐飲業職業工會</v>
      </c>
    </row>
    <row r="5915" spans="1:13" ht="56.25">
      <c r="A5915" s="108" t="s">
        <v>1299</v>
      </c>
      <c r="B5915" s="108" t="s">
        <v>1341</v>
      </c>
      <c r="C5915" s="37" t="s">
        <v>1378</v>
      </c>
      <c r="D5915" s="108" t="s">
        <v>1302</v>
      </c>
      <c r="E5915" s="109">
        <v>80</v>
      </c>
      <c r="F5915" s="110" t="s">
        <v>44</v>
      </c>
      <c r="G5915" s="111"/>
      <c r="H5915" s="43" t="s">
        <v>1</v>
      </c>
      <c r="I5915" s="43"/>
      <c r="K5915" s="140" t="str">
        <f t="shared" si="279"/>
        <v>勞政業務-勞資關係-獎補助費-對國內團體之捐助</v>
      </c>
      <c r="L5915" s="140" t="str">
        <f t="shared" si="280"/>
        <v>補助各勞工相關團體辦理勞工教育</v>
      </c>
      <c r="M5915" s="40" t="str">
        <f t="shared" si="281"/>
        <v>臺中市農耕工作業職業工會</v>
      </c>
    </row>
    <row r="5916" spans="1:13" ht="56.25">
      <c r="A5916" s="108" t="s">
        <v>1299</v>
      </c>
      <c r="B5916" s="108" t="s">
        <v>1341</v>
      </c>
      <c r="C5916" s="37" t="s">
        <v>1379</v>
      </c>
      <c r="D5916" s="108" t="s">
        <v>1302</v>
      </c>
      <c r="E5916" s="109">
        <v>40</v>
      </c>
      <c r="F5916" s="110" t="s">
        <v>44</v>
      </c>
      <c r="G5916" s="111"/>
      <c r="H5916" s="43" t="s">
        <v>1</v>
      </c>
      <c r="I5916" s="43"/>
      <c r="K5916" s="140" t="str">
        <f t="shared" si="279"/>
        <v>勞政業務-勞資關係-獎補助費-對國內團體之捐助</v>
      </c>
      <c r="L5916" s="140" t="str">
        <f t="shared" si="280"/>
        <v>補助各勞工相關團體辦理勞工教育</v>
      </c>
      <c r="M5916" s="40" t="str">
        <f t="shared" si="281"/>
        <v>台中市機踏車修理業職業工會</v>
      </c>
    </row>
    <row r="5917" spans="1:13" ht="56.25">
      <c r="A5917" s="108" t="s">
        <v>1299</v>
      </c>
      <c r="B5917" s="108" t="s">
        <v>1341</v>
      </c>
      <c r="C5917" s="37" t="s">
        <v>1380</v>
      </c>
      <c r="D5917" s="108" t="s">
        <v>1302</v>
      </c>
      <c r="E5917" s="109">
        <v>37</v>
      </c>
      <c r="F5917" s="110" t="s">
        <v>44</v>
      </c>
      <c r="G5917" s="111"/>
      <c r="H5917" s="43" t="s">
        <v>1</v>
      </c>
      <c r="I5917" s="43"/>
      <c r="K5917" s="140" t="str">
        <f t="shared" si="279"/>
        <v>勞政業務-勞資關係-獎補助費-對國內團體之捐助</v>
      </c>
      <c r="L5917" s="140" t="str">
        <f t="shared" si="280"/>
        <v>補助各勞工相關團體辦理勞工教育</v>
      </c>
      <c r="M5917" s="40" t="str">
        <f t="shared" si="281"/>
        <v>台中市麵食製作職業工會</v>
      </c>
    </row>
    <row r="5918" spans="1:13" ht="56.25">
      <c r="A5918" s="108" t="s">
        <v>1299</v>
      </c>
      <c r="B5918" s="108" t="s">
        <v>1341</v>
      </c>
      <c r="C5918" s="37" t="s">
        <v>1328</v>
      </c>
      <c r="D5918" s="108" t="s">
        <v>1302</v>
      </c>
      <c r="E5918" s="109">
        <v>39</v>
      </c>
      <c r="F5918" s="110" t="s">
        <v>44</v>
      </c>
      <c r="G5918" s="111"/>
      <c r="H5918" s="43" t="s">
        <v>1</v>
      </c>
      <c r="I5918" s="43"/>
      <c r="K5918" s="140" t="str">
        <f t="shared" si="279"/>
        <v>勞政業務-勞資關係-獎補助費-對國內團體之捐助</v>
      </c>
      <c r="L5918" s="140" t="str">
        <f t="shared" si="280"/>
        <v>補助各勞工相關團體辦理勞工教育</v>
      </c>
      <c r="M5918" s="40" t="str">
        <f t="shared" si="281"/>
        <v>台中市芳療整體保養職業工會</v>
      </c>
    </row>
    <row r="5919" spans="1:13" ht="56.25">
      <c r="A5919" s="108" t="s">
        <v>1299</v>
      </c>
      <c r="B5919" s="108" t="s">
        <v>1341</v>
      </c>
      <c r="C5919" s="37" t="s">
        <v>1381</v>
      </c>
      <c r="D5919" s="108" t="s">
        <v>1302</v>
      </c>
      <c r="E5919" s="109">
        <v>80</v>
      </c>
      <c r="F5919" s="110" t="s">
        <v>44</v>
      </c>
      <c r="G5919" s="111"/>
      <c r="H5919" s="43" t="s">
        <v>1</v>
      </c>
      <c r="I5919" s="43"/>
      <c r="K5919" s="140" t="str">
        <f t="shared" si="279"/>
        <v>勞政業務-勞資關係-獎補助費-對國內團體之捐助</v>
      </c>
      <c r="L5919" s="140" t="str">
        <f t="shared" si="280"/>
        <v>補助各勞工相關團體辦理勞工教育</v>
      </c>
      <c r="M5919" s="40" t="str">
        <f t="shared" si="281"/>
        <v>台中市仲介從業人員職業工會</v>
      </c>
    </row>
    <row r="5920" spans="1:13" ht="56.25">
      <c r="A5920" s="108" t="s">
        <v>1299</v>
      </c>
      <c r="B5920" s="108" t="s">
        <v>1341</v>
      </c>
      <c r="C5920" s="37" t="s">
        <v>1382</v>
      </c>
      <c r="D5920" s="108" t="s">
        <v>1302</v>
      </c>
      <c r="E5920" s="109">
        <v>63</v>
      </c>
      <c r="F5920" s="110" t="s">
        <v>44</v>
      </c>
      <c r="G5920" s="111"/>
      <c r="H5920" s="43" t="s">
        <v>1</v>
      </c>
      <c r="I5920" s="43"/>
      <c r="K5920" s="140" t="str">
        <f t="shared" si="279"/>
        <v>勞政業務-勞資關係-獎補助費-對國內團體之捐助</v>
      </c>
      <c r="L5920" s="140" t="str">
        <f t="shared" si="280"/>
        <v>補助各勞工相關團體辦理勞工教育</v>
      </c>
      <c r="M5920" s="40" t="str">
        <f t="shared" si="281"/>
        <v>台中市室內裝潢業職業工會</v>
      </c>
    </row>
    <row r="5921" spans="1:13" ht="56.25">
      <c r="A5921" s="108" t="s">
        <v>1299</v>
      </c>
      <c r="B5921" s="108" t="s">
        <v>1341</v>
      </c>
      <c r="C5921" s="37" t="s">
        <v>1383</v>
      </c>
      <c r="D5921" s="108" t="s">
        <v>1302</v>
      </c>
      <c r="E5921" s="109">
        <v>40</v>
      </c>
      <c r="F5921" s="110" t="s">
        <v>44</v>
      </c>
      <c r="G5921" s="111"/>
      <c r="H5921" s="43" t="s">
        <v>1</v>
      </c>
      <c r="I5921" s="43"/>
      <c r="K5921" s="140" t="str">
        <f t="shared" si="279"/>
        <v>勞政業務-勞資關係-獎補助費-對國內團體之捐助</v>
      </c>
      <c r="L5921" s="140" t="str">
        <f t="shared" si="280"/>
        <v>補助各勞工相關團體辦理勞工教育</v>
      </c>
      <c r="M5921" s="40" t="str">
        <f t="shared" si="281"/>
        <v>台中市通信服務人員職業工會</v>
      </c>
    </row>
    <row r="5922" spans="1:13" ht="56.25">
      <c r="A5922" s="108" t="s">
        <v>1299</v>
      </c>
      <c r="B5922" s="108" t="s">
        <v>1341</v>
      </c>
      <c r="C5922" s="37" t="s">
        <v>1384</v>
      </c>
      <c r="D5922" s="108" t="s">
        <v>1302</v>
      </c>
      <c r="E5922" s="109">
        <v>78</v>
      </c>
      <c r="F5922" s="110" t="s">
        <v>44</v>
      </c>
      <c r="G5922" s="111"/>
      <c r="H5922" s="43" t="s">
        <v>1</v>
      </c>
      <c r="I5922" s="43"/>
      <c r="K5922" s="140" t="str">
        <f t="shared" si="279"/>
        <v>勞政業務-勞資關係-獎補助費-對國內團體之捐助</v>
      </c>
      <c r="L5922" s="140" t="str">
        <f t="shared" si="280"/>
        <v>補助各勞工相關團體辦理勞工教育</v>
      </c>
      <c r="M5922" s="40" t="str">
        <f t="shared" si="281"/>
        <v>台中市油漆業職業工會</v>
      </c>
    </row>
    <row r="5923" spans="1:13" ht="56.25">
      <c r="A5923" s="108" t="s">
        <v>1299</v>
      </c>
      <c r="B5923" s="108" t="s">
        <v>1341</v>
      </c>
      <c r="C5923" s="37" t="s">
        <v>1385</v>
      </c>
      <c r="D5923" s="108" t="s">
        <v>1302</v>
      </c>
      <c r="E5923" s="109">
        <v>25</v>
      </c>
      <c r="F5923" s="110" t="s">
        <v>44</v>
      </c>
      <c r="G5923" s="111"/>
      <c r="H5923" s="43" t="s">
        <v>1</v>
      </c>
      <c r="I5923" s="43"/>
      <c r="K5923" s="140" t="str">
        <f t="shared" si="279"/>
        <v>勞政業務-勞資關係-獎補助費-對國內團體之捐助</v>
      </c>
      <c r="L5923" s="140" t="str">
        <f t="shared" si="280"/>
        <v>補助各勞工相關團體辦理勞工教育</v>
      </c>
      <c r="M5923" s="40" t="str">
        <f t="shared" si="281"/>
        <v>大臺中理燙髮美容業職業工會</v>
      </c>
    </row>
    <row r="5924" spans="1:13" ht="56.25">
      <c r="A5924" s="108" t="s">
        <v>1299</v>
      </c>
      <c r="B5924" s="108" t="s">
        <v>1341</v>
      </c>
      <c r="C5924" s="37" t="s">
        <v>1386</v>
      </c>
      <c r="D5924" s="108" t="s">
        <v>1302</v>
      </c>
      <c r="E5924" s="109">
        <v>26</v>
      </c>
      <c r="F5924" s="110" t="s">
        <v>44</v>
      </c>
      <c r="G5924" s="111"/>
      <c r="H5924" s="43" t="s">
        <v>1</v>
      </c>
      <c r="I5924" s="43"/>
      <c r="K5924" s="140" t="str">
        <f t="shared" si="279"/>
        <v>勞政業務-勞資關係-獎補助費-對國內團體之捐助</v>
      </c>
      <c r="L5924" s="140" t="str">
        <f t="shared" si="280"/>
        <v>補助各勞工相關團體辦理勞工教育</v>
      </c>
      <c r="M5924" s="40" t="str">
        <f t="shared" si="281"/>
        <v>台中市汽車修理業職業工會</v>
      </c>
    </row>
    <row r="5925" spans="1:13" ht="56.25">
      <c r="A5925" s="108" t="s">
        <v>1299</v>
      </c>
      <c r="B5925" s="108" t="s">
        <v>1341</v>
      </c>
      <c r="C5925" s="37" t="s">
        <v>1387</v>
      </c>
      <c r="D5925" s="108" t="s">
        <v>1302</v>
      </c>
      <c r="E5925" s="109">
        <v>40</v>
      </c>
      <c r="F5925" s="110" t="s">
        <v>44</v>
      </c>
      <c r="G5925" s="111"/>
      <c r="H5925" s="43" t="s">
        <v>1</v>
      </c>
      <c r="I5925" s="43"/>
      <c r="K5925" s="140" t="str">
        <f t="shared" si="279"/>
        <v>勞政業務-勞資關係-獎補助費-對國內團體之捐助</v>
      </c>
      <c r="L5925" s="140" t="str">
        <f t="shared" si="280"/>
        <v>補助各勞工相關團體辦理勞工教育</v>
      </c>
      <c r="M5925" s="40" t="str">
        <f t="shared" si="281"/>
        <v>台中市廣告代理職業工會</v>
      </c>
    </row>
    <row r="5926" spans="1:13" ht="56.25">
      <c r="A5926" s="108" t="s">
        <v>1299</v>
      </c>
      <c r="B5926" s="108" t="s">
        <v>1341</v>
      </c>
      <c r="C5926" s="37" t="s">
        <v>1388</v>
      </c>
      <c r="D5926" s="108" t="s">
        <v>1302</v>
      </c>
      <c r="E5926" s="109">
        <v>40</v>
      </c>
      <c r="F5926" s="110" t="s">
        <v>44</v>
      </c>
      <c r="G5926" s="111"/>
      <c r="H5926" s="43" t="s">
        <v>1</v>
      </c>
      <c r="I5926" s="43"/>
      <c r="K5926" s="140" t="str">
        <f t="shared" si="279"/>
        <v>勞政業務-勞資關係-獎補助費-對國內團體之捐助</v>
      </c>
      <c r="L5926" s="140" t="str">
        <f t="shared" si="280"/>
        <v>補助各勞工相關團體辦理勞工教育</v>
      </c>
      <c r="M5926" s="40" t="str">
        <f t="shared" si="281"/>
        <v>台中市廣告服務業職業工會</v>
      </c>
    </row>
    <row r="5927" spans="1:13" ht="56.25">
      <c r="A5927" s="108" t="s">
        <v>1299</v>
      </c>
      <c r="B5927" s="108" t="s">
        <v>1341</v>
      </c>
      <c r="C5927" s="37" t="s">
        <v>1389</v>
      </c>
      <c r="D5927" s="108" t="s">
        <v>1302</v>
      </c>
      <c r="E5927" s="109">
        <v>40</v>
      </c>
      <c r="F5927" s="110" t="s">
        <v>44</v>
      </c>
      <c r="G5927" s="111"/>
      <c r="H5927" s="43" t="s">
        <v>1</v>
      </c>
      <c r="I5927" s="43"/>
      <c r="K5927" s="140" t="str">
        <f t="shared" si="279"/>
        <v>勞政業務-勞資關係-獎補助費-對國內團體之捐助</v>
      </c>
      <c r="L5927" s="140" t="str">
        <f t="shared" si="280"/>
        <v>補助各勞工相關團體辦理勞工教育</v>
      </c>
      <c r="M5927" s="40" t="str">
        <f t="shared" si="281"/>
        <v>台中市美髮美容技術指導員職業工會</v>
      </c>
    </row>
    <row r="5928" spans="1:13" ht="56.25">
      <c r="A5928" s="108" t="s">
        <v>1299</v>
      </c>
      <c r="B5928" s="108" t="s">
        <v>1341</v>
      </c>
      <c r="C5928" s="37" t="s">
        <v>1390</v>
      </c>
      <c r="D5928" s="108" t="s">
        <v>1302</v>
      </c>
      <c r="E5928" s="109">
        <v>79</v>
      </c>
      <c r="F5928" s="110" t="s">
        <v>44</v>
      </c>
      <c r="G5928" s="111"/>
      <c r="H5928" s="43" t="s">
        <v>1</v>
      </c>
      <c r="I5928" s="43"/>
      <c r="K5928" s="140" t="str">
        <f t="shared" si="279"/>
        <v>勞政業務-勞資關係-獎補助費-對國內團體之捐助</v>
      </c>
      <c r="L5928" s="140" t="str">
        <f t="shared" si="280"/>
        <v>補助各勞工相關團體辦理勞工教育</v>
      </c>
      <c r="M5928" s="40" t="str">
        <f t="shared" si="281"/>
        <v>台中市印刷業職業工會</v>
      </c>
    </row>
    <row r="5929" spans="1:13" ht="56.25">
      <c r="A5929" s="108" t="s">
        <v>1299</v>
      </c>
      <c r="B5929" s="108" t="s">
        <v>1341</v>
      </c>
      <c r="C5929" s="37" t="s">
        <v>1391</v>
      </c>
      <c r="D5929" s="108" t="s">
        <v>1302</v>
      </c>
      <c r="E5929" s="109">
        <v>40</v>
      </c>
      <c r="F5929" s="110" t="s">
        <v>44</v>
      </c>
      <c r="G5929" s="111"/>
      <c r="H5929" s="43" t="s">
        <v>1</v>
      </c>
      <c r="I5929" s="43"/>
      <c r="K5929" s="140" t="str">
        <f t="shared" si="279"/>
        <v>勞政業務-勞資關係-獎補助費-對國內團體之捐助</v>
      </c>
      <c r="L5929" s="140" t="str">
        <f t="shared" si="280"/>
        <v>補助各勞工相關團體辦理勞工教育</v>
      </c>
      <c r="M5929" s="40" t="str">
        <f t="shared" si="281"/>
        <v>大臺中廚師業職業工會</v>
      </c>
    </row>
    <row r="5930" spans="1:13" ht="56.25">
      <c r="A5930" s="108" t="s">
        <v>1299</v>
      </c>
      <c r="B5930" s="108" t="s">
        <v>1341</v>
      </c>
      <c r="C5930" s="37" t="s">
        <v>1321</v>
      </c>
      <c r="D5930" s="108" t="s">
        <v>1302</v>
      </c>
      <c r="E5930" s="109">
        <v>53</v>
      </c>
      <c r="F5930" s="110" t="s">
        <v>44</v>
      </c>
      <c r="G5930" s="111"/>
      <c r="H5930" s="43" t="s">
        <v>1</v>
      </c>
      <c r="I5930" s="43"/>
      <c r="K5930" s="140" t="str">
        <f t="shared" si="279"/>
        <v>勞政業務-勞資關係-獎補助費-對國內團體之捐助</v>
      </c>
      <c r="L5930" s="140" t="str">
        <f t="shared" si="280"/>
        <v>補助各勞工相關團體辦理勞工教育</v>
      </c>
      <c r="M5930" s="40" t="str">
        <f t="shared" si="281"/>
        <v>台中市社區服務人員職業工會</v>
      </c>
    </row>
    <row r="5931" spans="1:13" ht="56.25">
      <c r="A5931" s="108" t="s">
        <v>1299</v>
      </c>
      <c r="B5931" s="108" t="s">
        <v>1341</v>
      </c>
      <c r="C5931" s="37" t="s">
        <v>1392</v>
      </c>
      <c r="D5931" s="108" t="s">
        <v>1302</v>
      </c>
      <c r="E5931" s="109">
        <v>40</v>
      </c>
      <c r="F5931" s="110" t="s">
        <v>44</v>
      </c>
      <c r="G5931" s="111"/>
      <c r="H5931" s="43" t="s">
        <v>1</v>
      </c>
      <c r="I5931" s="43"/>
      <c r="K5931" s="140" t="str">
        <f t="shared" si="279"/>
        <v>勞政業務-勞資關係-獎補助費-對國內團體之捐助</v>
      </c>
      <c r="L5931" s="140" t="str">
        <f t="shared" si="280"/>
        <v>補助各勞工相關團體辦理勞工教育</v>
      </c>
      <c r="M5931" s="40" t="str">
        <f t="shared" si="281"/>
        <v>台中市皮革製品業職業工會</v>
      </c>
    </row>
    <row r="5932" spans="1:13" ht="56.25">
      <c r="A5932" s="108" t="s">
        <v>1299</v>
      </c>
      <c r="B5932" s="108" t="s">
        <v>1341</v>
      </c>
      <c r="C5932" s="37" t="s">
        <v>1393</v>
      </c>
      <c r="D5932" s="108" t="s">
        <v>1302</v>
      </c>
      <c r="E5932" s="109">
        <v>80</v>
      </c>
      <c r="F5932" s="110" t="s">
        <v>44</v>
      </c>
      <c r="G5932" s="111"/>
      <c r="H5932" s="43" t="s">
        <v>1</v>
      </c>
      <c r="I5932" s="43"/>
      <c r="K5932" s="140" t="str">
        <f t="shared" si="279"/>
        <v>勞政業務-勞資關係-獎補助費-對國內團體之捐助</v>
      </c>
      <c r="L5932" s="140" t="str">
        <f t="shared" si="280"/>
        <v>補助各勞工相關團體辦理勞工教育</v>
      </c>
      <c r="M5932" s="40" t="str">
        <f t="shared" si="281"/>
        <v>台中市製棉業職業工會</v>
      </c>
    </row>
    <row r="5933" spans="1:13" ht="56.25">
      <c r="A5933" s="108" t="s">
        <v>1299</v>
      </c>
      <c r="B5933" s="108" t="s">
        <v>1341</v>
      </c>
      <c r="C5933" s="37" t="s">
        <v>1309</v>
      </c>
      <c r="D5933" s="108" t="s">
        <v>1302</v>
      </c>
      <c r="E5933" s="109">
        <v>40</v>
      </c>
      <c r="F5933" s="110" t="s">
        <v>44</v>
      </c>
      <c r="G5933" s="111"/>
      <c r="H5933" s="43" t="s">
        <v>1</v>
      </c>
      <c r="I5933" s="43"/>
      <c r="K5933" s="140" t="str">
        <f t="shared" si="279"/>
        <v>勞政業務-勞資關係-獎補助費-對國內團體之捐助</v>
      </c>
      <c r="L5933" s="140" t="str">
        <f t="shared" si="280"/>
        <v>補助各勞工相關團體辦理勞工教育</v>
      </c>
      <c r="M5933" s="40" t="str">
        <f t="shared" si="281"/>
        <v>台中市泥水業職業工會</v>
      </c>
    </row>
    <row r="5934" spans="1:13" ht="56.25">
      <c r="A5934" s="108" t="s">
        <v>1299</v>
      </c>
      <c r="B5934" s="108" t="s">
        <v>1341</v>
      </c>
      <c r="C5934" s="37" t="s">
        <v>1394</v>
      </c>
      <c r="D5934" s="108" t="s">
        <v>1302</v>
      </c>
      <c r="E5934" s="109">
        <v>35</v>
      </c>
      <c r="F5934" s="110" t="s">
        <v>44</v>
      </c>
      <c r="G5934" s="111"/>
      <c r="H5934" s="43" t="s">
        <v>1</v>
      </c>
      <c r="I5934" s="43"/>
      <c r="K5934" s="140" t="str">
        <f t="shared" si="279"/>
        <v>勞政業務-勞資關係-獎補助費-對國內團體之捐助</v>
      </c>
      <c r="L5934" s="140" t="str">
        <f t="shared" si="280"/>
        <v>補助各勞工相關團體辦理勞工教育</v>
      </c>
      <c r="M5934" s="40" t="str">
        <f t="shared" si="281"/>
        <v>臺中市民俗技藝工作者職業工會</v>
      </c>
    </row>
    <row r="5935" spans="1:13" ht="56.25">
      <c r="A5935" s="108" t="s">
        <v>1299</v>
      </c>
      <c r="B5935" s="108" t="s">
        <v>1341</v>
      </c>
      <c r="C5935" s="37" t="s">
        <v>1308</v>
      </c>
      <c r="D5935" s="108" t="s">
        <v>1302</v>
      </c>
      <c r="E5935" s="109">
        <v>40</v>
      </c>
      <c r="F5935" s="110" t="s">
        <v>44</v>
      </c>
      <c r="G5935" s="111"/>
      <c r="H5935" s="43" t="s">
        <v>1</v>
      </c>
      <c r="I5935" s="43"/>
      <c r="K5935" s="140" t="str">
        <f t="shared" si="279"/>
        <v>勞政業務-勞資關係-獎補助費-對國內團體之捐助</v>
      </c>
      <c r="L5935" s="140" t="str">
        <f t="shared" si="280"/>
        <v>補助各勞工相關團體辦理勞工教育</v>
      </c>
      <c r="M5935" s="40" t="str">
        <f t="shared" si="281"/>
        <v>台中市不動產經紀人職業工會</v>
      </c>
    </row>
    <row r="5936" spans="1:13" ht="56.25">
      <c r="A5936" s="108" t="s">
        <v>1299</v>
      </c>
      <c r="B5936" s="108" t="s">
        <v>1341</v>
      </c>
      <c r="C5936" s="37" t="s">
        <v>1395</v>
      </c>
      <c r="D5936" s="108" t="s">
        <v>1302</v>
      </c>
      <c r="E5936" s="109">
        <v>40</v>
      </c>
      <c r="F5936" s="110" t="s">
        <v>44</v>
      </c>
      <c r="G5936" s="111"/>
      <c r="H5936" s="43" t="s">
        <v>1</v>
      </c>
      <c r="I5936" s="43"/>
      <c r="K5936" s="140" t="str">
        <f t="shared" si="279"/>
        <v>勞政業務-勞資關係-獎補助費-對國內團體之捐助</v>
      </c>
      <c r="L5936" s="140" t="str">
        <f t="shared" si="280"/>
        <v>補助各勞工相關團體辦理勞工教育</v>
      </c>
      <c r="M5936" s="40" t="str">
        <f t="shared" si="281"/>
        <v>台中市營建土木職業工會</v>
      </c>
    </row>
    <row r="5937" spans="1:13" ht="56.25">
      <c r="A5937" s="108" t="s">
        <v>1299</v>
      </c>
      <c r="B5937" s="108" t="s">
        <v>1341</v>
      </c>
      <c r="C5937" s="37" t="s">
        <v>1396</v>
      </c>
      <c r="D5937" s="108" t="s">
        <v>1302</v>
      </c>
      <c r="E5937" s="109">
        <v>27</v>
      </c>
      <c r="F5937" s="110" t="s">
        <v>44</v>
      </c>
      <c r="G5937" s="111"/>
      <c r="H5937" s="43" t="s">
        <v>1</v>
      </c>
      <c r="I5937" s="43"/>
      <c r="K5937" s="140" t="str">
        <f t="shared" si="279"/>
        <v>勞政業務-勞資關係-獎補助費-對國內團體之捐助</v>
      </c>
      <c r="L5937" s="140" t="str">
        <f t="shared" si="280"/>
        <v>補助各勞工相關團體辦理勞工教育</v>
      </c>
      <c r="M5937" s="40" t="str">
        <f t="shared" si="281"/>
        <v>臺中直轄市指甲彩繪美容職業工會</v>
      </c>
    </row>
    <row r="5938" spans="1:13" ht="56.25">
      <c r="A5938" s="108" t="s">
        <v>1299</v>
      </c>
      <c r="B5938" s="108" t="s">
        <v>1341</v>
      </c>
      <c r="C5938" s="37" t="s">
        <v>1397</v>
      </c>
      <c r="D5938" s="108" t="s">
        <v>1302</v>
      </c>
      <c r="E5938" s="109">
        <v>40</v>
      </c>
      <c r="F5938" s="110" t="s">
        <v>44</v>
      </c>
      <c r="G5938" s="111"/>
      <c r="H5938" s="43" t="s">
        <v>1</v>
      </c>
      <c r="I5938" s="43"/>
      <c r="K5938" s="140" t="str">
        <f t="shared" si="279"/>
        <v>勞政業務-勞資關係-獎補助費-對國內團體之捐助</v>
      </c>
      <c r="L5938" s="140" t="str">
        <f t="shared" si="280"/>
        <v>補助各勞工相關團體辦理勞工教育</v>
      </c>
      <c r="M5938" s="40" t="str">
        <f t="shared" si="281"/>
        <v>臺中直轄市農產品運送工職業工會</v>
      </c>
    </row>
    <row r="5939" spans="1:13" ht="56.25">
      <c r="A5939" s="108" t="s">
        <v>1299</v>
      </c>
      <c r="B5939" s="108" t="s">
        <v>1341</v>
      </c>
      <c r="C5939" s="37" t="s">
        <v>1325</v>
      </c>
      <c r="D5939" s="108" t="s">
        <v>1302</v>
      </c>
      <c r="E5939" s="109">
        <v>35</v>
      </c>
      <c r="F5939" s="110" t="s">
        <v>44</v>
      </c>
      <c r="G5939" s="111"/>
      <c r="H5939" s="43" t="s">
        <v>1</v>
      </c>
      <c r="I5939" s="43"/>
      <c r="K5939" s="140" t="str">
        <f t="shared" si="279"/>
        <v>勞政業務-勞資關係-獎補助費-對國內團體之捐助</v>
      </c>
      <c r="L5939" s="140" t="str">
        <f t="shared" si="280"/>
        <v>補助各勞工相關團體辦理勞工教育</v>
      </c>
      <c r="M5939" s="40" t="str">
        <f t="shared" si="281"/>
        <v>台中市縫紉業職業工會</v>
      </c>
    </row>
    <row r="5940" spans="1:13" ht="56.25">
      <c r="A5940" s="108" t="s">
        <v>1299</v>
      </c>
      <c r="B5940" s="108" t="s">
        <v>1341</v>
      </c>
      <c r="C5940" s="37" t="s">
        <v>1398</v>
      </c>
      <c r="D5940" s="108" t="s">
        <v>1302</v>
      </c>
      <c r="E5940" s="109">
        <v>21</v>
      </c>
      <c r="F5940" s="110" t="s">
        <v>44</v>
      </c>
      <c r="G5940" s="111"/>
      <c r="H5940" s="43" t="s">
        <v>1</v>
      </c>
      <c r="I5940" s="43"/>
      <c r="K5940" s="140" t="str">
        <f t="shared" si="279"/>
        <v>勞政業務-勞資關係-獎補助費-對國內團體之捐助</v>
      </c>
      <c r="L5940" s="140" t="str">
        <f t="shared" si="280"/>
        <v>補助各勞工相關團體辦理勞工教育</v>
      </c>
      <c r="M5940" s="40" t="str">
        <f t="shared" si="281"/>
        <v>台中市不動產服務職業工會</v>
      </c>
    </row>
    <row r="5941" spans="1:13" ht="56.25">
      <c r="A5941" s="108" t="s">
        <v>1299</v>
      </c>
      <c r="B5941" s="108" t="s">
        <v>1341</v>
      </c>
      <c r="C5941" s="37" t="s">
        <v>1399</v>
      </c>
      <c r="D5941" s="108" t="s">
        <v>1302</v>
      </c>
      <c r="E5941" s="109">
        <v>23</v>
      </c>
      <c r="F5941" s="110" t="s">
        <v>44</v>
      </c>
      <c r="G5941" s="111"/>
      <c r="H5941" s="43" t="s">
        <v>1</v>
      </c>
      <c r="I5941" s="43"/>
      <c r="K5941" s="140" t="str">
        <f t="shared" si="279"/>
        <v>勞政業務-勞資關係-獎補助費-對國內團體之捐助</v>
      </c>
      <c r="L5941" s="140" t="str">
        <f t="shared" si="280"/>
        <v>補助各勞工相關團體辦理勞工教育</v>
      </c>
      <c r="M5941" s="40" t="str">
        <f t="shared" si="281"/>
        <v>臺中市婚喪喜慶司儀人員職業工會</v>
      </c>
    </row>
    <row r="5942" spans="1:13" ht="56.25">
      <c r="A5942" s="108" t="s">
        <v>1299</v>
      </c>
      <c r="B5942" s="108" t="s">
        <v>1341</v>
      </c>
      <c r="C5942" s="37" t="s">
        <v>1400</v>
      </c>
      <c r="D5942" s="108" t="s">
        <v>1302</v>
      </c>
      <c r="E5942" s="109">
        <v>31</v>
      </c>
      <c r="F5942" s="110" t="s">
        <v>44</v>
      </c>
      <c r="G5942" s="111"/>
      <c r="H5942" s="43" t="s">
        <v>1</v>
      </c>
      <c r="I5942" s="43"/>
      <c r="K5942" s="140" t="str">
        <f t="shared" si="279"/>
        <v>勞政業務-勞資關係-獎補助費-對國內團體之捐助</v>
      </c>
      <c r="L5942" s="140" t="str">
        <f t="shared" si="280"/>
        <v>補助各勞工相關團體辦理勞工教育</v>
      </c>
      <c r="M5942" s="40" t="str">
        <f t="shared" si="281"/>
        <v>台中市陸上運輸服務人員職業工會</v>
      </c>
    </row>
    <row r="5943" spans="1:13" ht="56.25">
      <c r="A5943" s="108" t="s">
        <v>1299</v>
      </c>
      <c r="B5943" s="108" t="s">
        <v>1341</v>
      </c>
      <c r="C5943" s="37" t="s">
        <v>1401</v>
      </c>
      <c r="D5943" s="108" t="s">
        <v>1302</v>
      </c>
      <c r="E5943" s="109">
        <v>30</v>
      </c>
      <c r="F5943" s="110" t="s">
        <v>44</v>
      </c>
      <c r="G5943" s="111"/>
      <c r="H5943" s="43" t="s">
        <v>1</v>
      </c>
      <c r="I5943" s="43"/>
      <c r="K5943" s="140" t="str">
        <f t="shared" si="279"/>
        <v>勞政業務-勞資關係-獎補助費-對國內團體之捐助</v>
      </c>
      <c r="L5943" s="140" t="str">
        <f t="shared" si="280"/>
        <v>補助各勞工相關團體辦理勞工教育</v>
      </c>
      <c r="M5943" s="40" t="str">
        <f t="shared" si="281"/>
        <v>大臺中褓姆職業工會</v>
      </c>
    </row>
    <row r="5944" spans="1:13" ht="56.25">
      <c r="A5944" s="108" t="s">
        <v>1299</v>
      </c>
      <c r="B5944" s="108" t="s">
        <v>1341</v>
      </c>
      <c r="C5944" s="37" t="s">
        <v>1402</v>
      </c>
      <c r="D5944" s="108" t="s">
        <v>1302</v>
      </c>
      <c r="E5944" s="109">
        <v>29</v>
      </c>
      <c r="F5944" s="110" t="s">
        <v>44</v>
      </c>
      <c r="G5944" s="111"/>
      <c r="H5944" s="43" t="s">
        <v>1</v>
      </c>
      <c r="I5944" s="43"/>
      <c r="K5944" s="140" t="str">
        <f t="shared" si="279"/>
        <v>勞政業務-勞資關係-獎補助費-對國內團體之捐助</v>
      </c>
      <c r="L5944" s="140" t="str">
        <f t="shared" si="280"/>
        <v>補助各勞工相關團體辦理勞工教育</v>
      </c>
      <c r="M5944" s="40" t="str">
        <f t="shared" si="281"/>
        <v>台中市雜誌職業工會</v>
      </c>
    </row>
    <row r="5945" spans="1:13" ht="56.25">
      <c r="A5945" s="108" t="s">
        <v>1299</v>
      </c>
      <c r="B5945" s="108" t="s">
        <v>1341</v>
      </c>
      <c r="C5945" s="37" t="s">
        <v>1316</v>
      </c>
      <c r="D5945" s="108" t="s">
        <v>1302</v>
      </c>
      <c r="E5945" s="109">
        <v>31</v>
      </c>
      <c r="F5945" s="110" t="s">
        <v>44</v>
      </c>
      <c r="G5945" s="111"/>
      <c r="H5945" s="43" t="s">
        <v>1</v>
      </c>
      <c r="I5945" s="43"/>
      <c r="K5945" s="140" t="str">
        <f t="shared" si="279"/>
        <v>勞政業務-勞資關係-獎補助費-對國內團體之捐助</v>
      </c>
      <c r="L5945" s="140" t="str">
        <f t="shared" si="280"/>
        <v>補助各勞工相關團體辦理勞工教育</v>
      </c>
      <c r="M5945" s="40" t="str">
        <f t="shared" si="281"/>
        <v>大臺中廚具裝修職業工會</v>
      </c>
    </row>
    <row r="5946" spans="1:13" ht="56.25">
      <c r="A5946" s="108" t="s">
        <v>1299</v>
      </c>
      <c r="B5946" s="108" t="s">
        <v>1341</v>
      </c>
      <c r="C5946" s="37" t="s">
        <v>1403</v>
      </c>
      <c r="D5946" s="108" t="s">
        <v>1302</v>
      </c>
      <c r="E5946" s="109">
        <v>35</v>
      </c>
      <c r="F5946" s="110" t="s">
        <v>44</v>
      </c>
      <c r="G5946" s="111"/>
      <c r="H5946" s="43" t="s">
        <v>1</v>
      </c>
      <c r="I5946" s="43"/>
      <c r="K5946" s="140" t="str">
        <f t="shared" si="279"/>
        <v>勞政業務-勞資關係-獎補助費-對國內團體之捐助</v>
      </c>
      <c r="L5946" s="140" t="str">
        <f t="shared" si="280"/>
        <v>補助各勞工相關團體辦理勞工教育</v>
      </c>
      <c r="M5946" s="40" t="str">
        <f t="shared" si="281"/>
        <v>台中市食品雜貨運送職業工會</v>
      </c>
    </row>
    <row r="5947" spans="1:13" ht="56.25">
      <c r="A5947" s="108" t="s">
        <v>1299</v>
      </c>
      <c r="B5947" s="108" t="s">
        <v>1341</v>
      </c>
      <c r="C5947" s="37" t="s">
        <v>1404</v>
      </c>
      <c r="D5947" s="108" t="s">
        <v>1302</v>
      </c>
      <c r="E5947" s="109">
        <v>35</v>
      </c>
      <c r="F5947" s="110" t="s">
        <v>44</v>
      </c>
      <c r="G5947" s="111"/>
      <c r="H5947" s="43" t="s">
        <v>1</v>
      </c>
      <c r="I5947" s="43"/>
      <c r="K5947" s="140" t="str">
        <f t="shared" si="279"/>
        <v>勞政業務-勞資關係-獎補助費-對國內團體之捐助</v>
      </c>
      <c r="L5947" s="140" t="str">
        <f t="shared" si="280"/>
        <v>補助各勞工相關團體辦理勞工教育</v>
      </c>
      <c r="M5947" s="40" t="str">
        <f t="shared" si="281"/>
        <v>台中市製圖職業工會</v>
      </c>
    </row>
    <row r="5948" spans="1:13" ht="56.25">
      <c r="A5948" s="108" t="s">
        <v>1299</v>
      </c>
      <c r="B5948" s="108" t="s">
        <v>1341</v>
      </c>
      <c r="C5948" s="37" t="s">
        <v>1405</v>
      </c>
      <c r="D5948" s="108" t="s">
        <v>1302</v>
      </c>
      <c r="E5948" s="109">
        <v>30</v>
      </c>
      <c r="F5948" s="110" t="s">
        <v>44</v>
      </c>
      <c r="G5948" s="111"/>
      <c r="H5948" s="43" t="s">
        <v>1</v>
      </c>
      <c r="I5948" s="43"/>
      <c r="K5948" s="140" t="str">
        <f t="shared" si="279"/>
        <v>勞政業務-勞資關係-獎補助費-對國內團體之捐助</v>
      </c>
      <c r="L5948" s="140" t="str">
        <f t="shared" si="280"/>
        <v>補助各勞工相關團體辦理勞工教育</v>
      </c>
      <c r="M5948" s="40" t="str">
        <f t="shared" si="281"/>
        <v>台中直轄市才藝教學服務人員職業工會</v>
      </c>
    </row>
    <row r="5949" spans="1:13" ht="56.25">
      <c r="A5949" s="108" t="s">
        <v>1299</v>
      </c>
      <c r="B5949" s="108" t="s">
        <v>1341</v>
      </c>
      <c r="C5949" s="37" t="s">
        <v>1406</v>
      </c>
      <c r="D5949" s="108" t="s">
        <v>1302</v>
      </c>
      <c r="E5949" s="109">
        <v>40</v>
      </c>
      <c r="F5949" s="110" t="s">
        <v>44</v>
      </c>
      <c r="G5949" s="111"/>
      <c r="H5949" s="43" t="s">
        <v>1</v>
      </c>
      <c r="I5949" s="43"/>
      <c r="K5949" s="140" t="str">
        <f t="shared" si="279"/>
        <v>勞政業務-勞資關係-獎補助費-對國內團體之捐助</v>
      </c>
      <c r="L5949" s="140" t="str">
        <f t="shared" si="280"/>
        <v>補助各勞工相關團體辦理勞工教育</v>
      </c>
      <c r="M5949" s="40" t="str">
        <f t="shared" si="281"/>
        <v>大臺中汽車貨物裝卸業職業工會</v>
      </c>
    </row>
    <row r="5950" spans="1:13" ht="56.25">
      <c r="A5950" s="108" t="s">
        <v>1299</v>
      </c>
      <c r="B5950" s="108" t="s">
        <v>1341</v>
      </c>
      <c r="C5950" s="37" t="s">
        <v>1339</v>
      </c>
      <c r="D5950" s="108" t="s">
        <v>1302</v>
      </c>
      <c r="E5950" s="109">
        <v>29</v>
      </c>
      <c r="F5950" s="110" t="s">
        <v>44</v>
      </c>
      <c r="G5950" s="111"/>
      <c r="H5950" s="43" t="s">
        <v>1</v>
      </c>
      <c r="I5950" s="43"/>
      <c r="K5950" s="140" t="str">
        <f t="shared" si="279"/>
        <v>勞政業務-勞資關係-獎補助費-對國內團體之捐助</v>
      </c>
      <c r="L5950" s="140" t="str">
        <f t="shared" si="280"/>
        <v>補助各勞工相關團體辦理勞工教育</v>
      </c>
      <c r="M5950" s="40" t="str">
        <f t="shared" si="281"/>
        <v>大臺中魚貨搬運業職業工會</v>
      </c>
    </row>
    <row r="5951" spans="1:13" ht="56.25">
      <c r="A5951" s="108" t="s">
        <v>1299</v>
      </c>
      <c r="B5951" s="108" t="s">
        <v>1341</v>
      </c>
      <c r="C5951" s="37" t="s">
        <v>1407</v>
      </c>
      <c r="D5951" s="108" t="s">
        <v>1302</v>
      </c>
      <c r="E5951" s="109">
        <v>30</v>
      </c>
      <c r="F5951" s="110" t="s">
        <v>44</v>
      </c>
      <c r="G5951" s="111"/>
      <c r="H5951" s="43" t="s">
        <v>1</v>
      </c>
      <c r="I5951" s="43"/>
      <c r="K5951" s="140" t="str">
        <f t="shared" si="279"/>
        <v>勞政業務-勞資關係-獎補助費-對國內團體之捐助</v>
      </c>
      <c r="L5951" s="140" t="str">
        <f t="shared" si="280"/>
        <v>補助各勞工相關團體辦理勞工教育</v>
      </c>
      <c r="M5951" s="40" t="str">
        <f t="shared" si="281"/>
        <v>台中市建築鋼筋工職業工會</v>
      </c>
    </row>
    <row r="5952" spans="1:13" ht="56.25">
      <c r="A5952" s="108" t="s">
        <v>1299</v>
      </c>
      <c r="B5952" s="108" t="s">
        <v>1341</v>
      </c>
      <c r="C5952" s="37" t="s">
        <v>1408</v>
      </c>
      <c r="D5952" s="108" t="s">
        <v>1302</v>
      </c>
      <c r="E5952" s="109">
        <v>40</v>
      </c>
      <c r="F5952" s="110" t="s">
        <v>44</v>
      </c>
      <c r="G5952" s="111"/>
      <c r="H5952" s="43" t="s">
        <v>1</v>
      </c>
      <c r="I5952" s="43"/>
      <c r="K5952" s="140" t="str">
        <f t="shared" si="279"/>
        <v>勞政業務-勞資關係-獎補助費-對國內團體之捐助</v>
      </c>
      <c r="L5952" s="140" t="str">
        <f t="shared" si="280"/>
        <v>補助各勞工相關團體辦理勞工教育</v>
      </c>
      <c r="M5952" s="40" t="str">
        <f t="shared" si="281"/>
        <v>臺中直轄市帽蓆編織業職業工會</v>
      </c>
    </row>
    <row r="5953" spans="1:13" ht="56.25">
      <c r="A5953" s="108" t="s">
        <v>1299</v>
      </c>
      <c r="B5953" s="108" t="s">
        <v>1341</v>
      </c>
      <c r="C5953" s="37" t="s">
        <v>1317</v>
      </c>
      <c r="D5953" s="108" t="s">
        <v>1302</v>
      </c>
      <c r="E5953" s="109">
        <v>24</v>
      </c>
      <c r="F5953" s="110" t="s">
        <v>44</v>
      </c>
      <c r="G5953" s="111"/>
      <c r="H5953" s="43" t="s">
        <v>1</v>
      </c>
      <c r="I5953" s="43"/>
      <c r="K5953" s="140" t="str">
        <f t="shared" si="279"/>
        <v>勞政業務-勞資關係-獎補助費-對國內團體之捐助</v>
      </c>
      <c r="L5953" s="140" t="str">
        <f t="shared" si="280"/>
        <v>補助各勞工相關團體辦理勞工教育</v>
      </c>
      <c r="M5953" s="40" t="str">
        <f t="shared" si="281"/>
        <v>臺中市文化創意設計從業人員職業工會</v>
      </c>
    </row>
    <row r="5954" spans="1:13" ht="56.25">
      <c r="A5954" s="108" t="s">
        <v>1299</v>
      </c>
      <c r="B5954" s="108" t="s">
        <v>1341</v>
      </c>
      <c r="C5954" s="37" t="s">
        <v>1326</v>
      </c>
      <c r="D5954" s="108" t="s">
        <v>1302</v>
      </c>
      <c r="E5954" s="109">
        <v>40</v>
      </c>
      <c r="F5954" s="110" t="s">
        <v>44</v>
      </c>
      <c r="G5954" s="111"/>
      <c r="H5954" s="43" t="s">
        <v>1</v>
      </c>
      <c r="I5954" s="43"/>
      <c r="K5954" s="140" t="str">
        <f t="shared" si="279"/>
        <v>勞政業務-勞資關係-獎補助費-對國內團體之捐助</v>
      </c>
      <c r="L5954" s="140" t="str">
        <f t="shared" si="280"/>
        <v>補助各勞工相關團體辦理勞工教育</v>
      </c>
      <c r="M5954" s="40" t="str">
        <f t="shared" si="281"/>
        <v>台中市屠宰業職業工會</v>
      </c>
    </row>
    <row r="5955" spans="1:13" ht="56.25">
      <c r="A5955" s="108" t="s">
        <v>1299</v>
      </c>
      <c r="B5955" s="108" t="s">
        <v>1341</v>
      </c>
      <c r="C5955" s="37" t="s">
        <v>1409</v>
      </c>
      <c r="D5955" s="108" t="s">
        <v>1302</v>
      </c>
      <c r="E5955" s="109">
        <v>32</v>
      </c>
      <c r="F5955" s="110" t="s">
        <v>44</v>
      </c>
      <c r="G5955" s="111"/>
      <c r="H5955" s="43" t="s">
        <v>1</v>
      </c>
      <c r="I5955" s="43"/>
      <c r="K5955" s="140" t="str">
        <f t="shared" si="279"/>
        <v>勞政業務-勞資關係-獎補助費-對國內團體之捐助</v>
      </c>
      <c r="L5955" s="140" t="str">
        <f t="shared" si="280"/>
        <v>補助各勞工相關團體辦理勞工教育</v>
      </c>
      <c r="M5955" s="40" t="str">
        <f t="shared" si="281"/>
        <v>大臺中推銷員職業工會</v>
      </c>
    </row>
    <row r="5956" spans="1:13" ht="56.25">
      <c r="A5956" s="108" t="s">
        <v>1299</v>
      </c>
      <c r="B5956" s="108" t="s">
        <v>1341</v>
      </c>
      <c r="C5956" s="37" t="s">
        <v>1410</v>
      </c>
      <c r="D5956" s="108" t="s">
        <v>1302</v>
      </c>
      <c r="E5956" s="109">
        <v>40</v>
      </c>
      <c r="F5956" s="110" t="s">
        <v>44</v>
      </c>
      <c r="G5956" s="111"/>
      <c r="H5956" s="43" t="s">
        <v>1</v>
      </c>
      <c r="I5956" s="43"/>
      <c r="K5956" s="140" t="str">
        <f t="shared" ref="K5956:K6019" si="282">A5956</f>
        <v>勞政業務-勞資關係-獎補助費-對國內團體之捐助</v>
      </c>
      <c r="L5956" s="140" t="str">
        <f t="shared" ref="L5956:L6019" si="283">B5956</f>
        <v>補助各勞工相關團體辦理勞工教育</v>
      </c>
      <c r="M5956" s="40" t="str">
        <f t="shared" ref="M5956:M6019" si="284">C5956</f>
        <v>大臺中模板工職業工會</v>
      </c>
    </row>
    <row r="5957" spans="1:13" ht="56.25">
      <c r="A5957" s="108" t="s">
        <v>1299</v>
      </c>
      <c r="B5957" s="108" t="s">
        <v>1341</v>
      </c>
      <c r="C5957" s="37" t="s">
        <v>1315</v>
      </c>
      <c r="D5957" s="108" t="s">
        <v>1302</v>
      </c>
      <c r="E5957" s="109">
        <v>120</v>
      </c>
      <c r="F5957" s="110" t="s">
        <v>44</v>
      </c>
      <c r="G5957" s="111"/>
      <c r="H5957" s="43" t="s">
        <v>1</v>
      </c>
      <c r="I5957" s="43"/>
      <c r="K5957" s="140" t="str">
        <f t="shared" si="282"/>
        <v>勞政業務-勞資關係-獎補助費-對國內團體之捐助</v>
      </c>
      <c r="L5957" s="140" t="str">
        <f t="shared" si="283"/>
        <v>補助各勞工相關團體辦理勞工教育</v>
      </c>
      <c r="M5957" s="40" t="str">
        <f t="shared" si="284"/>
        <v>台中市電器裝修職業工會</v>
      </c>
    </row>
    <row r="5958" spans="1:13" ht="56.25">
      <c r="A5958" s="108" t="s">
        <v>1299</v>
      </c>
      <c r="B5958" s="108" t="s">
        <v>1341</v>
      </c>
      <c r="C5958" s="37" t="s">
        <v>1329</v>
      </c>
      <c r="D5958" s="108" t="s">
        <v>1302</v>
      </c>
      <c r="E5958" s="109">
        <v>38</v>
      </c>
      <c r="F5958" s="110" t="s">
        <v>44</v>
      </c>
      <c r="G5958" s="111"/>
      <c r="H5958" s="43" t="s">
        <v>1</v>
      </c>
      <c r="I5958" s="43"/>
      <c r="K5958" s="140" t="str">
        <f t="shared" si="282"/>
        <v>勞政業務-勞資關係-獎補助費-對國內團體之捐助</v>
      </c>
      <c r="L5958" s="140" t="str">
        <f t="shared" si="283"/>
        <v>補助各勞工相關團體辦理勞工教育</v>
      </c>
      <c r="M5958" s="40" t="str">
        <f t="shared" si="284"/>
        <v>台中市廚具裝修職業工會</v>
      </c>
    </row>
    <row r="5959" spans="1:13" ht="56.25">
      <c r="A5959" s="108" t="s">
        <v>1299</v>
      </c>
      <c r="B5959" s="108" t="s">
        <v>1341</v>
      </c>
      <c r="C5959" s="37" t="s">
        <v>1333</v>
      </c>
      <c r="D5959" s="108" t="s">
        <v>1302</v>
      </c>
      <c r="E5959" s="109">
        <v>28</v>
      </c>
      <c r="F5959" s="110" t="s">
        <v>44</v>
      </c>
      <c r="G5959" s="111"/>
      <c r="H5959" s="43" t="s">
        <v>1</v>
      </c>
      <c r="I5959" s="43"/>
      <c r="K5959" s="140" t="str">
        <f t="shared" si="282"/>
        <v>勞政業務-勞資關係-獎補助費-對國內團體之捐助</v>
      </c>
      <c r="L5959" s="140" t="str">
        <f t="shared" si="283"/>
        <v>補助各勞工相關團體辦理勞工教育</v>
      </c>
      <c r="M5959" s="40" t="str">
        <f t="shared" si="284"/>
        <v>台中市美姿禮儀造型職業工會</v>
      </c>
    </row>
    <row r="5960" spans="1:13" ht="56.25">
      <c r="A5960" s="108" t="s">
        <v>1299</v>
      </c>
      <c r="B5960" s="108" t="s">
        <v>1341</v>
      </c>
      <c r="C5960" s="37" t="s">
        <v>1411</v>
      </c>
      <c r="D5960" s="108" t="s">
        <v>1302</v>
      </c>
      <c r="E5960" s="109">
        <v>28</v>
      </c>
      <c r="F5960" s="110" t="s">
        <v>44</v>
      </c>
      <c r="G5960" s="111"/>
      <c r="H5960" s="43" t="s">
        <v>1</v>
      </c>
      <c r="I5960" s="43"/>
      <c r="K5960" s="140" t="str">
        <f t="shared" si="282"/>
        <v>勞政業務-勞資關係-獎補助費-對國內團體之捐助</v>
      </c>
      <c r="L5960" s="140" t="str">
        <f t="shared" si="283"/>
        <v>補助各勞工相關團體辦理勞工教育</v>
      </c>
      <c r="M5960" s="40" t="str">
        <f t="shared" si="284"/>
        <v>台中市乳品飲料派送業職業工會</v>
      </c>
    </row>
    <row r="5961" spans="1:13" ht="56.25">
      <c r="A5961" s="108" t="s">
        <v>1299</v>
      </c>
      <c r="B5961" s="108" t="s">
        <v>1341</v>
      </c>
      <c r="C5961" s="37" t="s">
        <v>1332</v>
      </c>
      <c r="D5961" s="108" t="s">
        <v>1302</v>
      </c>
      <c r="E5961" s="109">
        <v>76</v>
      </c>
      <c r="F5961" s="110" t="s">
        <v>44</v>
      </c>
      <c r="G5961" s="111"/>
      <c r="H5961" s="43" t="s">
        <v>1</v>
      </c>
      <c r="I5961" s="43"/>
      <c r="K5961" s="140" t="str">
        <f t="shared" si="282"/>
        <v>勞政業務-勞資關係-獎補助費-對國內團體之捐助</v>
      </c>
      <c r="L5961" s="140" t="str">
        <f t="shared" si="283"/>
        <v>補助各勞工相關團體辦理勞工教育</v>
      </c>
      <c r="M5961" s="40" t="str">
        <f t="shared" si="284"/>
        <v>台灣勞工大聯盟工會</v>
      </c>
    </row>
    <row r="5962" spans="1:13" ht="56.25">
      <c r="A5962" s="108" t="s">
        <v>1299</v>
      </c>
      <c r="B5962" s="108" t="s">
        <v>1341</v>
      </c>
      <c r="C5962" s="37" t="s">
        <v>1412</v>
      </c>
      <c r="D5962" s="108" t="s">
        <v>1302</v>
      </c>
      <c r="E5962" s="109">
        <v>30</v>
      </c>
      <c r="F5962" s="110" t="s">
        <v>44</v>
      </c>
      <c r="G5962" s="111"/>
      <c r="H5962" s="43" t="s">
        <v>1</v>
      </c>
      <c r="I5962" s="43"/>
      <c r="K5962" s="140" t="str">
        <f t="shared" si="282"/>
        <v>勞政業務-勞資關係-獎補助費-對國內團體之捐助</v>
      </c>
      <c r="L5962" s="140" t="str">
        <f t="shared" si="283"/>
        <v>補助各勞工相關團體辦理勞工教育</v>
      </c>
      <c r="M5962" s="40" t="str">
        <f t="shared" si="284"/>
        <v>台中市翻譯人員職業工會</v>
      </c>
    </row>
    <row r="5963" spans="1:13" ht="56.25">
      <c r="A5963" s="108" t="s">
        <v>1299</v>
      </c>
      <c r="B5963" s="108" t="s">
        <v>1341</v>
      </c>
      <c r="C5963" s="37" t="s">
        <v>1413</v>
      </c>
      <c r="D5963" s="108" t="s">
        <v>1302</v>
      </c>
      <c r="E5963" s="109">
        <v>40</v>
      </c>
      <c r="F5963" s="110" t="s">
        <v>44</v>
      </c>
      <c r="G5963" s="111"/>
      <c r="H5963" s="43" t="s">
        <v>1</v>
      </c>
      <c r="I5963" s="43"/>
      <c r="K5963" s="140" t="str">
        <f t="shared" si="282"/>
        <v>勞政業務-勞資關係-獎補助費-對國內團體之捐助</v>
      </c>
      <c r="L5963" s="140" t="str">
        <f t="shared" si="283"/>
        <v>補助各勞工相關團體辦理勞工教育</v>
      </c>
      <c r="M5963" s="40" t="str">
        <f t="shared" si="284"/>
        <v>台中市小吃業職業工會</v>
      </c>
    </row>
    <row r="5964" spans="1:13" ht="56.25">
      <c r="A5964" s="108" t="s">
        <v>1299</v>
      </c>
      <c r="B5964" s="108" t="s">
        <v>1341</v>
      </c>
      <c r="C5964" s="37" t="s">
        <v>1414</v>
      </c>
      <c r="D5964" s="108" t="s">
        <v>1302</v>
      </c>
      <c r="E5964" s="109">
        <v>21</v>
      </c>
      <c r="F5964" s="110" t="s">
        <v>44</v>
      </c>
      <c r="G5964" s="111"/>
      <c r="H5964" s="43" t="s">
        <v>1</v>
      </c>
      <c r="I5964" s="43"/>
      <c r="K5964" s="140" t="str">
        <f t="shared" si="282"/>
        <v>勞政業務-勞資關係-獎補助費-對國內團體之捐助</v>
      </c>
      <c r="L5964" s="140" t="str">
        <f t="shared" si="283"/>
        <v>補助各勞工相關團體辦理勞工教育</v>
      </c>
      <c r="M5964" s="40" t="str">
        <f t="shared" si="284"/>
        <v>台中市旅遊服務人員職業工會</v>
      </c>
    </row>
    <row r="5965" spans="1:13" ht="56.25">
      <c r="A5965" s="108" t="s">
        <v>1299</v>
      </c>
      <c r="B5965" s="108" t="s">
        <v>1341</v>
      </c>
      <c r="C5965" s="37" t="s">
        <v>1415</v>
      </c>
      <c r="D5965" s="108" t="s">
        <v>1302</v>
      </c>
      <c r="E5965" s="109">
        <v>40</v>
      </c>
      <c r="F5965" s="110" t="s">
        <v>44</v>
      </c>
      <c r="G5965" s="111"/>
      <c r="H5965" s="43" t="s">
        <v>1</v>
      </c>
      <c r="I5965" s="43"/>
      <c r="K5965" s="140" t="str">
        <f t="shared" si="282"/>
        <v>勞政業務-勞資關係-獎補助費-對國內團體之捐助</v>
      </c>
      <c r="L5965" s="140" t="str">
        <f t="shared" si="283"/>
        <v>補助各勞工相關團體辦理勞工教育</v>
      </c>
      <c r="M5965" s="40" t="str">
        <f t="shared" si="284"/>
        <v>臺中直轄市按摩業職業工會</v>
      </c>
    </row>
    <row r="5966" spans="1:13" ht="56.25">
      <c r="A5966" s="108" t="s">
        <v>1299</v>
      </c>
      <c r="B5966" s="108" t="s">
        <v>1341</v>
      </c>
      <c r="C5966" s="37" t="s">
        <v>1416</v>
      </c>
      <c r="D5966" s="108" t="s">
        <v>1302</v>
      </c>
      <c r="E5966" s="109">
        <v>28</v>
      </c>
      <c r="F5966" s="110" t="s">
        <v>44</v>
      </c>
      <c r="G5966" s="111"/>
      <c r="H5966" s="43" t="s">
        <v>1</v>
      </c>
      <c r="I5966" s="43"/>
      <c r="K5966" s="140" t="str">
        <f t="shared" si="282"/>
        <v>勞政業務-勞資關係-獎補助費-對國內團體之捐助</v>
      </c>
      <c r="L5966" s="140" t="str">
        <f t="shared" si="283"/>
        <v>補助各勞工相關團體辦理勞工教育</v>
      </c>
      <c r="M5966" s="40" t="str">
        <f t="shared" si="284"/>
        <v>台中市清潔管理服務業職業工會</v>
      </c>
    </row>
    <row r="5967" spans="1:13" ht="56.25">
      <c r="A5967" s="108" t="s">
        <v>1299</v>
      </c>
      <c r="B5967" s="108" t="s">
        <v>1417</v>
      </c>
      <c r="C5967" s="37" t="s">
        <v>1347</v>
      </c>
      <c r="D5967" s="108" t="s">
        <v>1302</v>
      </c>
      <c r="E5967" s="109">
        <v>42</v>
      </c>
      <c r="F5967" s="110" t="s">
        <v>44</v>
      </c>
      <c r="G5967" s="111"/>
      <c r="H5967" s="43" t="s">
        <v>1</v>
      </c>
      <c r="I5967" s="43"/>
      <c r="K5967" s="140" t="str">
        <f t="shared" si="282"/>
        <v>勞政業務-勞資關係-獎補助費-對國內團體之捐助</v>
      </c>
      <c r="L5967" s="140" t="str">
        <f t="shared" si="283"/>
        <v>補助總工會及職業工會辦理會員健康檢查</v>
      </c>
      <c r="M5967" s="40" t="str">
        <f t="shared" si="284"/>
        <v>大台中社區服務人員職業工會</v>
      </c>
    </row>
    <row r="5968" spans="1:13" ht="56.25">
      <c r="A5968" s="108" t="s">
        <v>1299</v>
      </c>
      <c r="B5968" s="108" t="s">
        <v>1417</v>
      </c>
      <c r="C5968" s="37" t="s">
        <v>1363</v>
      </c>
      <c r="D5968" s="108" t="s">
        <v>1302</v>
      </c>
      <c r="E5968" s="109">
        <v>60</v>
      </c>
      <c r="F5968" s="110" t="s">
        <v>44</v>
      </c>
      <c r="G5968" s="111"/>
      <c r="H5968" s="43" t="s">
        <v>1</v>
      </c>
      <c r="I5968" s="43"/>
      <c r="K5968" s="140" t="str">
        <f t="shared" si="282"/>
        <v>勞政業務-勞資關係-獎補助費-對國內團體之捐助</v>
      </c>
      <c r="L5968" s="140" t="str">
        <f t="shared" si="283"/>
        <v>補助總工會及職業工會辦理會員健康檢查</v>
      </c>
      <c r="M5968" s="40" t="str">
        <f t="shared" si="284"/>
        <v>大臺中美髮美容技術指導員職業工會</v>
      </c>
    </row>
    <row r="5969" spans="1:13" ht="56.25">
      <c r="A5969" s="108" t="s">
        <v>1299</v>
      </c>
      <c r="B5969" s="108" t="s">
        <v>1417</v>
      </c>
      <c r="C5969" s="37" t="s">
        <v>1410</v>
      </c>
      <c r="D5969" s="108" t="s">
        <v>1302</v>
      </c>
      <c r="E5969" s="109">
        <v>9</v>
      </c>
      <c r="F5969" s="110" t="s">
        <v>44</v>
      </c>
      <c r="G5969" s="111"/>
      <c r="H5969" s="43" t="s">
        <v>1</v>
      </c>
      <c r="I5969" s="43"/>
      <c r="K5969" s="140" t="str">
        <f t="shared" si="282"/>
        <v>勞政業務-勞資關係-獎補助費-對國內團體之捐助</v>
      </c>
      <c r="L5969" s="140" t="str">
        <f t="shared" si="283"/>
        <v>補助總工會及職業工會辦理會員健康檢查</v>
      </c>
      <c r="M5969" s="40" t="str">
        <f t="shared" si="284"/>
        <v>大臺中模板工職業工會</v>
      </c>
    </row>
    <row r="5970" spans="1:13" ht="56.25">
      <c r="A5970" s="108" t="s">
        <v>1299</v>
      </c>
      <c r="B5970" s="108" t="s">
        <v>1417</v>
      </c>
      <c r="C5970" s="37" t="s">
        <v>1354</v>
      </c>
      <c r="D5970" s="108" t="s">
        <v>1302</v>
      </c>
      <c r="E5970" s="109">
        <v>29</v>
      </c>
      <c r="F5970" s="110" t="s">
        <v>44</v>
      </c>
      <c r="G5970" s="111"/>
      <c r="H5970" s="43" t="s">
        <v>1</v>
      </c>
      <c r="I5970" s="43"/>
      <c r="K5970" s="140" t="str">
        <f t="shared" si="282"/>
        <v>勞政業務-勞資關係-獎補助費-對國內團體之捐助</v>
      </c>
      <c r="L5970" s="140" t="str">
        <f t="shared" si="283"/>
        <v>補助總工會及職業工會辦理會員健康檢查</v>
      </c>
      <c r="M5970" s="40" t="str">
        <f t="shared" si="284"/>
        <v>大臺中木工業職業工會</v>
      </c>
    </row>
    <row r="5971" spans="1:13" ht="56.25">
      <c r="A5971" s="108" t="s">
        <v>1299</v>
      </c>
      <c r="B5971" s="108" t="s">
        <v>1417</v>
      </c>
      <c r="C5971" s="37" t="s">
        <v>1310</v>
      </c>
      <c r="D5971" s="108" t="s">
        <v>1302</v>
      </c>
      <c r="E5971" s="109">
        <v>74</v>
      </c>
      <c r="F5971" s="110" t="s">
        <v>44</v>
      </c>
      <c r="G5971" s="111"/>
      <c r="H5971" s="43" t="s">
        <v>1</v>
      </c>
      <c r="I5971" s="43"/>
      <c r="K5971" s="140" t="str">
        <f t="shared" si="282"/>
        <v>勞政業務-勞資關係-獎補助費-對國內團體之捐助</v>
      </c>
      <c r="L5971" s="140" t="str">
        <f t="shared" si="283"/>
        <v>補助總工會及職業工會辦理會員健康檢查</v>
      </c>
      <c r="M5971" s="40" t="str">
        <f t="shared" si="284"/>
        <v>台中市美容業職業工會</v>
      </c>
    </row>
    <row r="5972" spans="1:13" ht="56.25">
      <c r="A5972" s="108" t="s">
        <v>1299</v>
      </c>
      <c r="B5972" s="108" t="s">
        <v>1417</v>
      </c>
      <c r="C5972" s="37" t="s">
        <v>1301</v>
      </c>
      <c r="D5972" s="108" t="s">
        <v>1302</v>
      </c>
      <c r="E5972" s="109">
        <v>503</v>
      </c>
      <c r="F5972" s="110" t="s">
        <v>44</v>
      </c>
      <c r="G5972" s="111"/>
      <c r="H5972" s="43" t="s">
        <v>1</v>
      </c>
      <c r="I5972" s="43"/>
      <c r="K5972" s="140" t="str">
        <f t="shared" si="282"/>
        <v>勞政業務-勞資關係-獎補助費-對國內團體之捐助</v>
      </c>
      <c r="L5972" s="140" t="str">
        <f t="shared" si="283"/>
        <v>補助總工會及職業工會辦理會員健康檢查</v>
      </c>
      <c r="M5972" s="40" t="str">
        <f t="shared" si="284"/>
        <v>台中市總工會</v>
      </c>
    </row>
    <row r="5973" spans="1:13" ht="56.25">
      <c r="A5973" s="108" t="s">
        <v>1299</v>
      </c>
      <c r="B5973" s="108" t="s">
        <v>1417</v>
      </c>
      <c r="C5973" s="37" t="s">
        <v>1306</v>
      </c>
      <c r="D5973" s="108" t="s">
        <v>1302</v>
      </c>
      <c r="E5973" s="109">
        <v>320</v>
      </c>
      <c r="F5973" s="110" t="s">
        <v>44</v>
      </c>
      <c r="G5973" s="111"/>
      <c r="H5973" s="43" t="s">
        <v>1</v>
      </c>
      <c r="I5973" s="43"/>
      <c r="K5973" s="140" t="str">
        <f t="shared" si="282"/>
        <v>勞政業務-勞資關係-獎補助費-對國內團體之捐助</v>
      </c>
      <c r="L5973" s="140" t="str">
        <f t="shared" si="283"/>
        <v>補助總工會及職業工會辦理會員健康檢查</v>
      </c>
      <c r="M5973" s="40" t="str">
        <f t="shared" si="284"/>
        <v>臺中市職業總工會</v>
      </c>
    </row>
    <row r="5974" spans="1:13" ht="56.25">
      <c r="A5974" s="108" t="s">
        <v>1299</v>
      </c>
      <c r="B5974" s="108" t="s">
        <v>1417</v>
      </c>
      <c r="C5974" s="37" t="s">
        <v>1303</v>
      </c>
      <c r="D5974" s="108" t="s">
        <v>1302</v>
      </c>
      <c r="E5974" s="109">
        <v>374</v>
      </c>
      <c r="F5974" s="110" t="s">
        <v>44</v>
      </c>
      <c r="G5974" s="111"/>
      <c r="H5974" s="43" t="s">
        <v>1</v>
      </c>
      <c r="I5974" s="43"/>
      <c r="K5974" s="140" t="str">
        <f t="shared" si="282"/>
        <v>勞政業務-勞資關係-獎補助費-對國內團體之捐助</v>
      </c>
      <c r="L5974" s="140" t="str">
        <f t="shared" si="283"/>
        <v>補助總工會及職業工會辦理會員健康檢查</v>
      </c>
      <c r="M5974" s="40" t="str">
        <f t="shared" si="284"/>
        <v>台灣勞工大聯盟總工會</v>
      </c>
    </row>
    <row r="5975" spans="1:13" ht="56.25">
      <c r="A5975" s="108" t="s">
        <v>1299</v>
      </c>
      <c r="B5975" s="108" t="s">
        <v>1417</v>
      </c>
      <c r="C5975" s="37" t="s">
        <v>1304</v>
      </c>
      <c r="D5975" s="108" t="s">
        <v>1302</v>
      </c>
      <c r="E5975" s="112">
        <v>1296</v>
      </c>
      <c r="F5975" s="110" t="s">
        <v>44</v>
      </c>
      <c r="G5975" s="111"/>
      <c r="H5975" s="43" t="s">
        <v>1</v>
      </c>
      <c r="I5975" s="43"/>
      <c r="K5975" s="140" t="str">
        <f t="shared" si="282"/>
        <v>勞政業務-勞資關係-獎補助費-對國內團體之捐助</v>
      </c>
      <c r="L5975" s="140" t="str">
        <f t="shared" si="283"/>
        <v>補助總工會及職業工會辦理會員健康檢查</v>
      </c>
      <c r="M5975" s="40" t="str">
        <f t="shared" si="284"/>
        <v>臺中直轄市總工會</v>
      </c>
    </row>
    <row r="5976" spans="1:13" ht="56.25">
      <c r="A5976" s="108" t="s">
        <v>1299</v>
      </c>
      <c r="B5976" s="108" t="s">
        <v>1417</v>
      </c>
      <c r="C5976" s="37" t="s">
        <v>1418</v>
      </c>
      <c r="D5976" s="108" t="s">
        <v>1302</v>
      </c>
      <c r="E5976" s="109">
        <v>39</v>
      </c>
      <c r="F5976" s="110" t="s">
        <v>44</v>
      </c>
      <c r="G5976" s="111"/>
      <c r="H5976" s="43" t="s">
        <v>1</v>
      </c>
      <c r="I5976" s="43"/>
      <c r="K5976" s="140" t="str">
        <f t="shared" si="282"/>
        <v>勞政業務-勞資關係-獎補助費-對國內團體之捐助</v>
      </c>
      <c r="L5976" s="140" t="str">
        <f t="shared" si="283"/>
        <v>補助總工會及職業工會辦理會員健康檢查</v>
      </c>
      <c r="M5976" s="40" t="str">
        <f t="shared" si="284"/>
        <v>臺中市肉類食品加工職業工會</v>
      </c>
    </row>
    <row r="5977" spans="1:13" ht="56.25">
      <c r="A5977" s="108" t="s">
        <v>1299</v>
      </c>
      <c r="B5977" s="108" t="s">
        <v>1417</v>
      </c>
      <c r="C5977" s="37" t="s">
        <v>1419</v>
      </c>
      <c r="D5977" s="108" t="s">
        <v>1302</v>
      </c>
      <c r="E5977" s="109">
        <v>16</v>
      </c>
      <c r="F5977" s="110" t="s">
        <v>44</v>
      </c>
      <c r="G5977" s="111"/>
      <c r="H5977" s="43" t="s">
        <v>1</v>
      </c>
      <c r="I5977" s="43"/>
      <c r="K5977" s="140" t="str">
        <f t="shared" si="282"/>
        <v>勞政業務-勞資關係-獎補助費-對國內團體之捐助</v>
      </c>
      <c r="L5977" s="140" t="str">
        <f t="shared" si="283"/>
        <v>補助總工會及職業工會辦理會員健康檢查</v>
      </c>
      <c r="M5977" s="40" t="str">
        <f t="shared" si="284"/>
        <v>台中市農機修理業職業工會</v>
      </c>
    </row>
    <row r="5978" spans="1:13" ht="56.25">
      <c r="A5978" s="108" t="s">
        <v>1299</v>
      </c>
      <c r="B5978" s="108" t="s">
        <v>1417</v>
      </c>
      <c r="C5978" s="37" t="s">
        <v>1420</v>
      </c>
      <c r="D5978" s="108" t="s">
        <v>1302</v>
      </c>
      <c r="E5978" s="109">
        <v>31</v>
      </c>
      <c r="F5978" s="110" t="s">
        <v>44</v>
      </c>
      <c r="G5978" s="111"/>
      <c r="H5978" s="43" t="s">
        <v>1</v>
      </c>
      <c r="I5978" s="43"/>
      <c r="K5978" s="140" t="str">
        <f t="shared" si="282"/>
        <v>勞政業務-勞資關係-獎補助費-對國內團體之捐助</v>
      </c>
      <c r="L5978" s="140" t="str">
        <f t="shared" si="283"/>
        <v>補助總工會及職業工會辦理會員健康檢查</v>
      </c>
      <c r="M5978" s="40" t="str">
        <f t="shared" si="284"/>
        <v>大臺中蛋類加工派送業職業工會</v>
      </c>
    </row>
    <row r="5979" spans="1:13" ht="56.25">
      <c r="A5979" s="108" t="s">
        <v>1299</v>
      </c>
      <c r="B5979" s="108" t="s">
        <v>1417</v>
      </c>
      <c r="C5979" s="37" t="s">
        <v>1421</v>
      </c>
      <c r="D5979" s="108" t="s">
        <v>1302</v>
      </c>
      <c r="E5979" s="109">
        <v>34</v>
      </c>
      <c r="F5979" s="110" t="s">
        <v>44</v>
      </c>
      <c r="G5979" s="111"/>
      <c r="H5979" s="43" t="s">
        <v>1</v>
      </c>
      <c r="I5979" s="43"/>
      <c r="K5979" s="140" t="str">
        <f t="shared" si="282"/>
        <v>勞政業務-勞資關係-獎補助費-對國內團體之捐助</v>
      </c>
      <c r="L5979" s="140" t="str">
        <f t="shared" si="283"/>
        <v>補助總工會及職業工會辦理會員健康檢查</v>
      </c>
      <c r="M5979" s="40" t="str">
        <f t="shared" si="284"/>
        <v>大臺中花藝設計製作職業工會</v>
      </c>
    </row>
    <row r="5980" spans="1:13" ht="56.25">
      <c r="A5980" s="108" t="s">
        <v>1299</v>
      </c>
      <c r="B5980" s="108" t="s">
        <v>1417</v>
      </c>
      <c r="C5980" s="37" t="s">
        <v>1422</v>
      </c>
      <c r="D5980" s="108" t="s">
        <v>1302</v>
      </c>
      <c r="E5980" s="109">
        <v>27</v>
      </c>
      <c r="F5980" s="110" t="s">
        <v>44</v>
      </c>
      <c r="G5980" s="111"/>
      <c r="H5980" s="43" t="s">
        <v>1</v>
      </c>
      <c r="I5980" s="43"/>
      <c r="K5980" s="140" t="str">
        <f t="shared" si="282"/>
        <v>勞政業務-勞資關係-獎補助費-對國內團體之捐助</v>
      </c>
      <c r="L5980" s="140" t="str">
        <f t="shared" si="283"/>
        <v>補助總工會及職業工會辦理會員健康檢查</v>
      </c>
      <c r="M5980" s="40" t="str">
        <f t="shared" si="284"/>
        <v>臺中直轄市屠宰業職業工會</v>
      </c>
    </row>
    <row r="5981" spans="1:13" ht="56.25">
      <c r="A5981" s="108" t="s">
        <v>1299</v>
      </c>
      <c r="B5981" s="108" t="s">
        <v>1417</v>
      </c>
      <c r="C5981" s="37" t="s">
        <v>1320</v>
      </c>
      <c r="D5981" s="108" t="s">
        <v>1302</v>
      </c>
      <c r="E5981" s="109">
        <v>6</v>
      </c>
      <c r="F5981" s="110" t="s">
        <v>44</v>
      </c>
      <c r="G5981" s="111"/>
      <c r="H5981" s="43" t="s">
        <v>1</v>
      </c>
      <c r="I5981" s="43"/>
      <c r="K5981" s="140" t="str">
        <f t="shared" si="282"/>
        <v>勞政業務-勞資關係-獎補助費-對國內團體之捐助</v>
      </c>
      <c r="L5981" s="140" t="str">
        <f t="shared" si="283"/>
        <v>補助總工會及職業工會辦理會員健康檢查</v>
      </c>
      <c r="M5981" s="40" t="str">
        <f t="shared" si="284"/>
        <v>臺中市衛浴器材服務職業工會</v>
      </c>
    </row>
    <row r="5982" spans="1:13" ht="56.25">
      <c r="A5982" s="108" t="s">
        <v>1299</v>
      </c>
      <c r="B5982" s="108" t="s">
        <v>1417</v>
      </c>
      <c r="C5982" s="37" t="s">
        <v>1319</v>
      </c>
      <c r="D5982" s="108" t="s">
        <v>1302</v>
      </c>
      <c r="E5982" s="109">
        <v>177</v>
      </c>
      <c r="F5982" s="110" t="s">
        <v>44</v>
      </c>
      <c r="G5982" s="111"/>
      <c r="H5982" s="43" t="s">
        <v>1</v>
      </c>
      <c r="I5982" s="43"/>
      <c r="K5982" s="140" t="str">
        <f t="shared" si="282"/>
        <v>勞政業務-勞資關係-獎補助費-對國內團體之捐助</v>
      </c>
      <c r="L5982" s="140" t="str">
        <f t="shared" si="283"/>
        <v>補助總工會及職業工會辦理會員健康檢查</v>
      </c>
      <c r="M5982" s="40" t="str">
        <f t="shared" si="284"/>
        <v>臺中市農機代耕業職業工會</v>
      </c>
    </row>
    <row r="5983" spans="1:13" ht="56.25">
      <c r="A5983" s="108" t="s">
        <v>1299</v>
      </c>
      <c r="B5983" s="108" t="s">
        <v>1417</v>
      </c>
      <c r="C5983" s="37" t="s">
        <v>1423</v>
      </c>
      <c r="D5983" s="108" t="s">
        <v>1302</v>
      </c>
      <c r="E5983" s="109">
        <v>112</v>
      </c>
      <c r="F5983" s="110" t="s">
        <v>44</v>
      </c>
      <c r="G5983" s="111"/>
      <c r="H5983" s="43" t="s">
        <v>1</v>
      </c>
      <c r="I5983" s="43"/>
      <c r="K5983" s="140" t="str">
        <f t="shared" si="282"/>
        <v>勞政業務-勞資關係-獎補助費-對國內團體之捐助</v>
      </c>
      <c r="L5983" s="140" t="str">
        <f t="shared" si="283"/>
        <v>補助總工會及職業工會辦理會員健康檢查</v>
      </c>
      <c r="M5983" s="40" t="str">
        <f t="shared" si="284"/>
        <v>臺中市服飾設計業職業工會</v>
      </c>
    </row>
    <row r="5984" spans="1:13" ht="56.25">
      <c r="A5984" s="108" t="s">
        <v>1299</v>
      </c>
      <c r="B5984" s="108" t="s">
        <v>1417</v>
      </c>
      <c r="C5984" s="37" t="s">
        <v>1414</v>
      </c>
      <c r="D5984" s="108" t="s">
        <v>1302</v>
      </c>
      <c r="E5984" s="109">
        <v>26</v>
      </c>
      <c r="F5984" s="110" t="s">
        <v>44</v>
      </c>
      <c r="G5984" s="111"/>
      <c r="H5984" s="43" t="s">
        <v>1</v>
      </c>
      <c r="I5984" s="43"/>
      <c r="K5984" s="140" t="str">
        <f t="shared" si="282"/>
        <v>勞政業務-勞資關係-獎補助費-對國內團體之捐助</v>
      </c>
      <c r="L5984" s="140" t="str">
        <f t="shared" si="283"/>
        <v>補助總工會及職業工會辦理會員健康檢查</v>
      </c>
      <c r="M5984" s="40" t="str">
        <f t="shared" si="284"/>
        <v>台中市旅遊服務人員職業工會</v>
      </c>
    </row>
    <row r="5985" spans="1:13" ht="56.25">
      <c r="A5985" s="108" t="s">
        <v>1299</v>
      </c>
      <c r="B5985" s="108" t="s">
        <v>1417</v>
      </c>
      <c r="C5985" s="37" t="s">
        <v>1386</v>
      </c>
      <c r="D5985" s="108" t="s">
        <v>1302</v>
      </c>
      <c r="E5985" s="109">
        <v>110</v>
      </c>
      <c r="F5985" s="110" t="s">
        <v>44</v>
      </c>
      <c r="G5985" s="111"/>
      <c r="H5985" s="43" t="s">
        <v>1</v>
      </c>
      <c r="I5985" s="43"/>
      <c r="K5985" s="140" t="str">
        <f t="shared" si="282"/>
        <v>勞政業務-勞資關係-獎補助費-對國內團體之捐助</v>
      </c>
      <c r="L5985" s="140" t="str">
        <f t="shared" si="283"/>
        <v>補助總工會及職業工會辦理會員健康檢查</v>
      </c>
      <c r="M5985" s="40" t="str">
        <f t="shared" si="284"/>
        <v>台中市汽車修理業職業工會</v>
      </c>
    </row>
    <row r="5986" spans="1:13" ht="56.25">
      <c r="A5986" s="108" t="s">
        <v>1299</v>
      </c>
      <c r="B5986" s="108" t="s">
        <v>1424</v>
      </c>
      <c r="C5986" s="37" t="s">
        <v>1425</v>
      </c>
      <c r="D5986" s="108" t="s">
        <v>1302</v>
      </c>
      <c r="E5986" s="109">
        <v>456</v>
      </c>
      <c r="F5986" s="110" t="s">
        <v>44</v>
      </c>
      <c r="G5986" s="111"/>
      <c r="H5986" s="43" t="s">
        <v>1</v>
      </c>
      <c r="I5986" s="43"/>
      <c r="K5986" s="140" t="str">
        <f t="shared" si="282"/>
        <v>勞政業務-勞資關係-獎補助費-對國內團體之捐助</v>
      </c>
      <c r="L5986" s="140" t="str">
        <f t="shared" si="283"/>
        <v>補助勞資關係中介團體</v>
      </c>
      <c r="M5986" s="40" t="str">
        <f t="shared" si="284"/>
        <v>社團法人臺中市(縣)勞資關係協會</v>
      </c>
    </row>
    <row r="5987" spans="1:13" ht="56.25">
      <c r="A5987" s="108" t="s">
        <v>1299</v>
      </c>
      <c r="B5987" s="108" t="s">
        <v>1424</v>
      </c>
      <c r="C5987" s="37" t="s">
        <v>1426</v>
      </c>
      <c r="D5987" s="108" t="s">
        <v>1302</v>
      </c>
      <c r="E5987" s="109">
        <v>652</v>
      </c>
      <c r="F5987" s="110" t="s">
        <v>44</v>
      </c>
      <c r="G5987" s="111"/>
      <c r="H5987" s="43" t="s">
        <v>1</v>
      </c>
      <c r="I5987" s="43"/>
      <c r="K5987" s="140" t="str">
        <f t="shared" si="282"/>
        <v>勞政業務-勞資關係-獎補助費-對國內團體之捐助</v>
      </c>
      <c r="L5987" s="140" t="str">
        <f t="shared" si="283"/>
        <v>補助勞資關係中介團體</v>
      </c>
      <c r="M5987" s="40" t="str">
        <f t="shared" si="284"/>
        <v>社團法人台中市勞雇關係協會</v>
      </c>
    </row>
    <row r="5988" spans="1:13" ht="56.25">
      <c r="A5988" s="108" t="s">
        <v>1299</v>
      </c>
      <c r="B5988" s="108" t="s">
        <v>1424</v>
      </c>
      <c r="C5988" s="37" t="s">
        <v>1427</v>
      </c>
      <c r="D5988" s="108" t="s">
        <v>1302</v>
      </c>
      <c r="E5988" s="109">
        <v>661</v>
      </c>
      <c r="F5988" s="110" t="s">
        <v>44</v>
      </c>
      <c r="G5988" s="111"/>
      <c r="H5988" s="43" t="s">
        <v>1</v>
      </c>
      <c r="I5988" s="43"/>
      <c r="K5988" s="140" t="str">
        <f t="shared" si="282"/>
        <v>勞政業務-勞資關係-獎補助費-對國內團體之捐助</v>
      </c>
      <c r="L5988" s="140" t="str">
        <f t="shared" si="283"/>
        <v>補助勞資關係中介團體</v>
      </c>
      <c r="M5988" s="40" t="str">
        <f t="shared" si="284"/>
        <v>台中市勞資關係協會</v>
      </c>
    </row>
    <row r="5989" spans="1:13" ht="56.25">
      <c r="A5989" s="108" t="s">
        <v>1428</v>
      </c>
      <c r="B5989" s="108" t="s">
        <v>1429</v>
      </c>
      <c r="C5989" s="37" t="s">
        <v>1430</v>
      </c>
      <c r="D5989" s="108" t="s">
        <v>1302</v>
      </c>
      <c r="E5989" s="109">
        <v>17</v>
      </c>
      <c r="F5989" s="110" t="s">
        <v>1431</v>
      </c>
      <c r="G5989" s="111"/>
      <c r="H5989" s="43" t="s">
        <v>1</v>
      </c>
      <c r="I5989" s="43"/>
      <c r="K5989" s="140" t="str">
        <f t="shared" si="282"/>
        <v xml:space="preserve">勞政業務-綜合規劃-獎補助費-對國內團體之捐助   </v>
      </c>
      <c r="L5989" s="140" t="str">
        <f t="shared" si="283"/>
        <v xml:space="preserve"> 勞工志願服務課程計畫 </v>
      </c>
      <c r="M5989" s="40" t="str">
        <f t="shared" si="284"/>
        <v xml:space="preserve">台中市美容業職業工會 </v>
      </c>
    </row>
    <row r="5990" spans="1:13" ht="56.25">
      <c r="A5990" s="108" t="s">
        <v>1428</v>
      </c>
      <c r="B5990" s="108" t="s">
        <v>1432</v>
      </c>
      <c r="C5990" s="37" t="s">
        <v>1433</v>
      </c>
      <c r="D5990" s="108" t="s">
        <v>1302</v>
      </c>
      <c r="E5990" s="109">
        <v>40</v>
      </c>
      <c r="F5990" s="110" t="s">
        <v>1431</v>
      </c>
      <c r="G5990" s="111"/>
      <c r="H5990" s="43" t="s">
        <v>1</v>
      </c>
      <c r="I5990" s="43"/>
      <c r="K5990" s="140" t="str">
        <f t="shared" si="282"/>
        <v xml:space="preserve">勞政業務-綜合規劃-獎補助費-對國內團體之捐助   </v>
      </c>
      <c r="L5990" s="140" t="str">
        <f t="shared" si="283"/>
        <v xml:space="preserve"> 113年度志願服務成長教育訓練計畫 </v>
      </c>
      <c r="M5990" s="40" t="str">
        <f t="shared" si="284"/>
        <v xml:space="preserve">台灣勞工大聯盟總工會   </v>
      </c>
    </row>
    <row r="5991" spans="1:13" ht="56.25">
      <c r="A5991" s="108" t="s">
        <v>1428</v>
      </c>
      <c r="B5991" s="108" t="s">
        <v>1434</v>
      </c>
      <c r="C5991" s="37" t="s">
        <v>1435</v>
      </c>
      <c r="D5991" s="108" t="s">
        <v>1302</v>
      </c>
      <c r="E5991" s="109">
        <v>39</v>
      </c>
      <c r="F5991" s="110" t="s">
        <v>1431</v>
      </c>
      <c r="G5991" s="111"/>
      <c r="H5991" s="43" t="s">
        <v>1</v>
      </c>
      <c r="I5991" s="43"/>
      <c r="K5991" s="140" t="str">
        <f t="shared" si="282"/>
        <v xml:space="preserve">勞政業務-綜合規劃-獎補助費-對國內團體之捐助   </v>
      </c>
      <c r="L5991" s="140" t="str">
        <f t="shared" si="283"/>
        <v xml:space="preserve"> 113年志願服務觀摩參訪 </v>
      </c>
      <c r="M5991" s="40" t="str">
        <f t="shared" si="284"/>
        <v xml:space="preserve">臺中市農機代耕業職業工會 </v>
      </c>
    </row>
    <row r="5992" spans="1:13" ht="56.25">
      <c r="A5992" s="108" t="s">
        <v>1428</v>
      </c>
      <c r="B5992" s="108" t="s">
        <v>1436</v>
      </c>
      <c r="C5992" s="37" t="s">
        <v>1437</v>
      </c>
      <c r="D5992" s="108" t="s">
        <v>1302</v>
      </c>
      <c r="E5992" s="109">
        <v>40</v>
      </c>
      <c r="F5992" s="110" t="s">
        <v>1431</v>
      </c>
      <c r="G5992" s="111"/>
      <c r="H5992" s="43" t="s">
        <v>1</v>
      </c>
      <c r="I5992" s="43"/>
      <c r="K5992" s="140" t="str">
        <f t="shared" si="282"/>
        <v xml:space="preserve">勞政業務-綜合規劃-獎補助費-對國內團體之捐助   </v>
      </c>
      <c r="L5992" s="140" t="str">
        <f t="shared" si="283"/>
        <v xml:space="preserve"> 113年勞工志願服務教育訓練 </v>
      </c>
      <c r="M5992" s="40" t="str">
        <f t="shared" si="284"/>
        <v xml:space="preserve">台中市總工會 </v>
      </c>
    </row>
    <row r="5993" spans="1:13" ht="56.25">
      <c r="A5993" s="108" t="s">
        <v>1428</v>
      </c>
      <c r="B5993" s="108" t="s">
        <v>1434</v>
      </c>
      <c r="C5993" s="37" t="s">
        <v>1438</v>
      </c>
      <c r="D5993" s="108" t="s">
        <v>1302</v>
      </c>
      <c r="E5993" s="109">
        <v>28</v>
      </c>
      <c r="F5993" s="110" t="s">
        <v>1431</v>
      </c>
      <c r="G5993" s="111"/>
      <c r="H5993" s="43" t="s">
        <v>1</v>
      </c>
      <c r="I5993" s="43"/>
      <c r="K5993" s="140" t="str">
        <f t="shared" si="282"/>
        <v xml:space="preserve">勞政業務-綜合規劃-獎補助費-對國內團體之捐助   </v>
      </c>
      <c r="L5993" s="140" t="str">
        <f t="shared" si="283"/>
        <v xml:space="preserve"> 113年志願服務觀摩參訪 </v>
      </c>
      <c r="M5993" s="40" t="str">
        <f t="shared" si="284"/>
        <v>臺中市勞工志願服務協會</v>
      </c>
    </row>
    <row r="5994" spans="1:13" ht="56.25">
      <c r="A5994" s="44" t="s">
        <v>1439</v>
      </c>
      <c r="B5994" s="44" t="s">
        <v>1440</v>
      </c>
      <c r="C5994" s="44" t="s">
        <v>1441</v>
      </c>
      <c r="D5994" s="44" t="s">
        <v>1442</v>
      </c>
      <c r="E5994" s="50">
        <v>200</v>
      </c>
      <c r="F5994" s="42" t="s">
        <v>44</v>
      </c>
      <c r="G5994" s="49"/>
      <c r="H5994" s="43" t="s">
        <v>1</v>
      </c>
      <c r="I5994" s="43"/>
      <c r="K5994" s="140" t="str">
        <f t="shared" si="282"/>
        <v xml:space="preserve">勞政業務-勞工福利-獎補助費-對國內團體之捐助 </v>
      </c>
      <c r="L5994" s="140" t="str">
        <f t="shared" si="283"/>
        <v xml:space="preserve">補助總工會辦理勞工休閒活動 </v>
      </c>
      <c r="M5994" s="40" t="str">
        <f t="shared" si="284"/>
        <v>台中市總工會</v>
      </c>
    </row>
    <row r="5995" spans="1:13" ht="56.25">
      <c r="A5995" s="44" t="s">
        <v>1439</v>
      </c>
      <c r="B5995" s="44" t="s">
        <v>1440</v>
      </c>
      <c r="C5995" s="44" t="s">
        <v>1443</v>
      </c>
      <c r="D5995" s="44" t="s">
        <v>1442</v>
      </c>
      <c r="E5995" s="50">
        <v>200</v>
      </c>
      <c r="F5995" s="42" t="s">
        <v>44</v>
      </c>
      <c r="G5995" s="49"/>
      <c r="H5995" s="43" t="s">
        <v>1</v>
      </c>
      <c r="I5995" s="43"/>
      <c r="K5995" s="140" t="str">
        <f t="shared" si="282"/>
        <v xml:space="preserve">勞政業務-勞工福利-獎補助費-對國內團體之捐助 </v>
      </c>
      <c r="L5995" s="140" t="str">
        <f t="shared" si="283"/>
        <v xml:space="preserve">補助總工會辦理勞工休閒活動 </v>
      </c>
      <c r="M5995" s="40" t="str">
        <f t="shared" si="284"/>
        <v>臺中直轄市總工會</v>
      </c>
    </row>
    <row r="5996" spans="1:13" ht="56.25">
      <c r="A5996" s="44" t="s">
        <v>1439</v>
      </c>
      <c r="B5996" s="44" t="s">
        <v>1440</v>
      </c>
      <c r="C5996" s="44" t="s">
        <v>1444</v>
      </c>
      <c r="D5996" s="44" t="s">
        <v>1442</v>
      </c>
      <c r="E5996" s="50">
        <v>200</v>
      </c>
      <c r="F5996" s="42" t="s">
        <v>44</v>
      </c>
      <c r="G5996" s="49"/>
      <c r="H5996" s="43" t="s">
        <v>1</v>
      </c>
      <c r="I5996" s="43"/>
      <c r="K5996" s="140" t="str">
        <f t="shared" si="282"/>
        <v xml:space="preserve">勞政業務-勞工福利-獎補助費-對國內團體之捐助 </v>
      </c>
      <c r="L5996" s="140" t="str">
        <f t="shared" si="283"/>
        <v xml:space="preserve">補助總工會辦理勞工休閒活動 </v>
      </c>
      <c r="M5996" s="40" t="str">
        <f t="shared" si="284"/>
        <v>臺中市職業總工會</v>
      </c>
    </row>
    <row r="5997" spans="1:13" ht="56.25">
      <c r="A5997" s="44" t="s">
        <v>1439</v>
      </c>
      <c r="B5997" s="44" t="s">
        <v>1440</v>
      </c>
      <c r="C5997" s="44" t="s">
        <v>1445</v>
      </c>
      <c r="D5997" s="44" t="s">
        <v>1442</v>
      </c>
      <c r="E5997" s="50">
        <v>200</v>
      </c>
      <c r="F5997" s="42" t="s">
        <v>44</v>
      </c>
      <c r="G5997" s="49"/>
      <c r="H5997" s="43" t="s">
        <v>1</v>
      </c>
      <c r="I5997" s="43"/>
      <c r="K5997" s="140" t="str">
        <f t="shared" si="282"/>
        <v xml:space="preserve">勞政業務-勞工福利-獎補助費-對國內團體之捐助 </v>
      </c>
      <c r="L5997" s="140" t="str">
        <f t="shared" si="283"/>
        <v xml:space="preserve">補助總工會辦理勞工休閒活動 </v>
      </c>
      <c r="M5997" s="40" t="str">
        <f t="shared" si="284"/>
        <v>大臺中職業總工會</v>
      </c>
    </row>
    <row r="5998" spans="1:13" ht="56.25">
      <c r="A5998" s="44" t="s">
        <v>1439</v>
      </c>
      <c r="B5998" s="44" t="s">
        <v>1440</v>
      </c>
      <c r="C5998" s="44" t="s">
        <v>1446</v>
      </c>
      <c r="D5998" s="44" t="s">
        <v>1442</v>
      </c>
      <c r="E5998" s="50">
        <v>200</v>
      </c>
      <c r="F5998" s="42" t="s">
        <v>44</v>
      </c>
      <c r="G5998" s="49"/>
      <c r="H5998" s="43" t="s">
        <v>1</v>
      </c>
      <c r="I5998" s="43"/>
      <c r="K5998" s="140" t="str">
        <f t="shared" si="282"/>
        <v xml:space="preserve">勞政業務-勞工福利-獎補助費-對國內團體之捐助 </v>
      </c>
      <c r="L5998" s="140" t="str">
        <f t="shared" si="283"/>
        <v xml:space="preserve">補助總工會辦理勞工休閒活動 </v>
      </c>
      <c r="M5998" s="40" t="str">
        <f t="shared" si="284"/>
        <v>台中市產業總工會</v>
      </c>
    </row>
    <row r="5999" spans="1:13" ht="56.25">
      <c r="A5999" s="44" t="s">
        <v>1439</v>
      </c>
      <c r="B5999" s="44" t="s">
        <v>1440</v>
      </c>
      <c r="C5999" s="44" t="s">
        <v>1447</v>
      </c>
      <c r="D5999" s="44" t="s">
        <v>1442</v>
      </c>
      <c r="E5999" s="50">
        <v>200</v>
      </c>
      <c r="F5999" s="42" t="s">
        <v>44</v>
      </c>
      <c r="G5999" s="44"/>
      <c r="H5999" s="43" t="s">
        <v>1</v>
      </c>
      <c r="I5999" s="43"/>
      <c r="K5999" s="140" t="str">
        <f t="shared" si="282"/>
        <v xml:space="preserve">勞政業務-勞工福利-獎補助費-對國內團體之捐助 </v>
      </c>
      <c r="L5999" s="140" t="str">
        <f t="shared" si="283"/>
        <v xml:space="preserve">補助總工會辦理勞工休閒活動 </v>
      </c>
      <c r="M5999" s="40" t="str">
        <f t="shared" si="284"/>
        <v>台灣勞工大聯盟總工會</v>
      </c>
    </row>
    <row r="6000" spans="1:13" ht="56.25">
      <c r="A6000" s="44" t="s">
        <v>1439</v>
      </c>
      <c r="B6000" s="44" t="s">
        <v>1440</v>
      </c>
      <c r="C6000" s="44" t="s">
        <v>1448</v>
      </c>
      <c r="D6000" s="44" t="s">
        <v>1442</v>
      </c>
      <c r="E6000" s="50">
        <v>20</v>
      </c>
      <c r="F6000" s="42" t="s">
        <v>44</v>
      </c>
      <c r="G6000" s="49"/>
      <c r="H6000" s="43" t="s">
        <v>1</v>
      </c>
      <c r="I6000" s="43"/>
      <c r="K6000" s="140" t="str">
        <f t="shared" si="282"/>
        <v xml:space="preserve">勞政業務-勞工福利-獎補助費-對國內團體之捐助 </v>
      </c>
      <c r="L6000" s="140" t="str">
        <f t="shared" si="283"/>
        <v xml:space="preserve">補助總工會辦理勞工休閒活動 </v>
      </c>
      <c r="M6000" s="40" t="str">
        <f t="shared" si="284"/>
        <v>台中市勞資合唱團</v>
      </c>
    </row>
    <row r="6001" spans="1:13" ht="93.75">
      <c r="A6001" s="113" t="s">
        <v>1449</v>
      </c>
      <c r="B6001" s="113" t="s">
        <v>1450</v>
      </c>
      <c r="C6001" s="113" t="s">
        <v>1451</v>
      </c>
      <c r="D6001" s="113" t="s">
        <v>1452</v>
      </c>
      <c r="E6001" s="50">
        <v>40</v>
      </c>
      <c r="F6001" s="42" t="s">
        <v>44</v>
      </c>
      <c r="G6001" s="49"/>
      <c r="H6001" s="114" t="s">
        <v>924</v>
      </c>
      <c r="I6001" s="43"/>
      <c r="K6001" s="140" t="str">
        <f t="shared" si="282"/>
        <v>勞動檢查業務-勞動檢查-勞動檢查監督業務-獎補助費-對國內團體之捐助</v>
      </c>
      <c r="L6001" s="140" t="str">
        <f t="shared" si="283"/>
        <v>補助台中市冷凍空調業職業工會辦理113年度第一梯次職業安全衛生教育訓練</v>
      </c>
      <c r="M6001" s="40" t="str">
        <f t="shared" si="284"/>
        <v>台中市冷凍空調業職業工會</v>
      </c>
    </row>
    <row r="6002" spans="1:13" ht="75">
      <c r="A6002" s="113" t="s">
        <v>1453</v>
      </c>
      <c r="B6002" s="113" t="s">
        <v>1454</v>
      </c>
      <c r="C6002" s="113" t="s">
        <v>1455</v>
      </c>
      <c r="D6002" s="113" t="s">
        <v>1452</v>
      </c>
      <c r="E6002" s="50">
        <v>38</v>
      </c>
      <c r="F6002" s="42" t="s">
        <v>82</v>
      </c>
      <c r="G6002" s="49"/>
      <c r="H6002" s="114" t="s">
        <v>924</v>
      </c>
      <c r="I6002" s="43"/>
      <c r="K6002" s="140" t="str">
        <f t="shared" si="282"/>
        <v>勞動檢查業務-勞動檢查-勞動檢查監督業務-獎補助費-對國內團體之捐助</v>
      </c>
      <c r="L6002" s="140" t="str">
        <f t="shared" si="283"/>
        <v>補助臺中市工業會辦理113年度第一梯次職業安全衛生教育訓練</v>
      </c>
      <c r="M6002" s="40" t="str">
        <f t="shared" si="284"/>
        <v>台中市工業會</v>
      </c>
    </row>
    <row r="6003" spans="1:13" ht="75">
      <c r="A6003" s="113" t="s">
        <v>1453</v>
      </c>
      <c r="B6003" s="113" t="s">
        <v>1456</v>
      </c>
      <c r="C6003" s="113" t="s">
        <v>1455</v>
      </c>
      <c r="D6003" s="113" t="s">
        <v>1452</v>
      </c>
      <c r="E6003" s="50">
        <v>38</v>
      </c>
      <c r="F6003" s="42" t="s">
        <v>82</v>
      </c>
      <c r="G6003" s="49"/>
      <c r="H6003" s="114" t="s">
        <v>924</v>
      </c>
      <c r="I6003" s="43"/>
      <c r="K6003" s="140" t="str">
        <f t="shared" si="282"/>
        <v>勞動檢查業務-勞動檢查-勞動檢查監督業務-獎補助費-對國內團體之捐助</v>
      </c>
      <c r="L6003" s="140" t="str">
        <f t="shared" si="283"/>
        <v>補助臺中市工業會辦理113年度第二梯次職業安全衛生教育訓練</v>
      </c>
      <c r="M6003" s="40" t="str">
        <f t="shared" si="284"/>
        <v>台中市工業會</v>
      </c>
    </row>
    <row r="6004" spans="1:13" ht="75">
      <c r="A6004" s="113" t="s">
        <v>1453</v>
      </c>
      <c r="B6004" s="113" t="s">
        <v>1457</v>
      </c>
      <c r="C6004" s="113" t="s">
        <v>1455</v>
      </c>
      <c r="D6004" s="113" t="s">
        <v>1452</v>
      </c>
      <c r="E6004" s="50">
        <v>38</v>
      </c>
      <c r="F6004" s="42" t="s">
        <v>82</v>
      </c>
      <c r="G6004" s="49"/>
      <c r="H6004" s="114" t="s">
        <v>924</v>
      </c>
      <c r="I6004" s="43"/>
      <c r="K6004" s="140" t="str">
        <f t="shared" si="282"/>
        <v>勞動檢查業務-勞動檢查-勞動檢查監督業務-獎補助費-對國內團體之捐助</v>
      </c>
      <c r="L6004" s="140" t="str">
        <f t="shared" si="283"/>
        <v>補助臺中市工業會辦理113年度第三梯次職業安全衛生教育訓練</v>
      </c>
      <c r="M6004" s="40" t="str">
        <f t="shared" si="284"/>
        <v>台中市工業會</v>
      </c>
    </row>
    <row r="6005" spans="1:13" ht="75">
      <c r="A6005" s="113" t="s">
        <v>1453</v>
      </c>
      <c r="B6005" s="113" t="s">
        <v>1458</v>
      </c>
      <c r="C6005" s="113" t="s">
        <v>1455</v>
      </c>
      <c r="D6005" s="113" t="s">
        <v>1452</v>
      </c>
      <c r="E6005" s="50">
        <v>38</v>
      </c>
      <c r="F6005" s="42" t="s">
        <v>44</v>
      </c>
      <c r="G6005" s="49"/>
      <c r="H6005" s="114" t="s">
        <v>924</v>
      </c>
      <c r="I6005" s="43"/>
      <c r="K6005" s="140" t="str">
        <f t="shared" si="282"/>
        <v>勞動檢查業務-勞動檢查-勞動檢查監督業務-獎補助費-對國內團體之捐助</v>
      </c>
      <c r="L6005" s="140" t="str">
        <f t="shared" si="283"/>
        <v>補助臺中市工業會辦理113年度第四梯次職業安全衛生教育訓練</v>
      </c>
      <c r="M6005" s="40" t="str">
        <f t="shared" si="284"/>
        <v>台中市工業會</v>
      </c>
    </row>
    <row r="6006" spans="1:13" ht="75">
      <c r="A6006" s="113" t="s">
        <v>1453</v>
      </c>
      <c r="B6006" s="113" t="s">
        <v>1459</v>
      </c>
      <c r="C6006" s="113" t="s">
        <v>1455</v>
      </c>
      <c r="D6006" s="113" t="s">
        <v>1452</v>
      </c>
      <c r="E6006" s="50">
        <v>37</v>
      </c>
      <c r="F6006" s="42" t="s">
        <v>44</v>
      </c>
      <c r="G6006" s="49"/>
      <c r="H6006" s="114" t="s">
        <v>924</v>
      </c>
      <c r="I6006" s="43"/>
      <c r="K6006" s="140" t="str">
        <f t="shared" si="282"/>
        <v>勞動檢查業務-勞動檢查-勞動檢查監督業務-獎補助費-對國內團體之捐助</v>
      </c>
      <c r="L6006" s="140" t="str">
        <f t="shared" si="283"/>
        <v>補助臺中市工業會辦理113年度第五梯次職業安全衛生教育訓練</v>
      </c>
      <c r="M6006" s="40" t="str">
        <f t="shared" si="284"/>
        <v>台中市工業會</v>
      </c>
    </row>
    <row r="6007" spans="1:13" ht="75">
      <c r="A6007" s="113" t="s">
        <v>1453</v>
      </c>
      <c r="B6007" s="113" t="s">
        <v>1460</v>
      </c>
      <c r="C6007" s="113" t="s">
        <v>1455</v>
      </c>
      <c r="D6007" s="113" t="s">
        <v>1452</v>
      </c>
      <c r="E6007" s="50">
        <v>38</v>
      </c>
      <c r="F6007" s="42" t="s">
        <v>44</v>
      </c>
      <c r="G6007" s="49"/>
      <c r="H6007" s="114" t="s">
        <v>924</v>
      </c>
      <c r="I6007" s="43"/>
      <c r="K6007" s="140" t="str">
        <f t="shared" si="282"/>
        <v>勞動檢查業務-勞動檢查-勞動檢查監督業務-獎補助費-對國內團體之捐助</v>
      </c>
      <c r="L6007" s="140" t="str">
        <f t="shared" si="283"/>
        <v>補助臺中市工業會辦理113年度第六梯次職業安全衛生教育訓練</v>
      </c>
      <c r="M6007" s="40" t="str">
        <f t="shared" si="284"/>
        <v>台中市工業會</v>
      </c>
    </row>
    <row r="6008" spans="1:13" ht="75">
      <c r="A6008" s="113" t="s">
        <v>1453</v>
      </c>
      <c r="B6008" s="113" t="s">
        <v>1461</v>
      </c>
      <c r="C6008" s="113" t="s">
        <v>1455</v>
      </c>
      <c r="D6008" s="113" t="s">
        <v>1452</v>
      </c>
      <c r="E6008" s="50">
        <v>37</v>
      </c>
      <c r="F6008" s="42" t="s">
        <v>44</v>
      </c>
      <c r="G6008" s="49"/>
      <c r="H6008" s="114" t="s">
        <v>924</v>
      </c>
      <c r="I6008" s="43"/>
      <c r="K6008" s="140" t="str">
        <f t="shared" si="282"/>
        <v>勞動檢查業務-勞動檢查-勞動檢查監督業務-獎補助費-對國內團體之捐助</v>
      </c>
      <c r="L6008" s="140" t="str">
        <f t="shared" si="283"/>
        <v>補助臺中市工業會辦理113年度第七梯次職業安全衛生教育訓練</v>
      </c>
      <c r="M6008" s="40" t="str">
        <f t="shared" si="284"/>
        <v>台中市工業會</v>
      </c>
    </row>
    <row r="6009" spans="1:13" ht="75">
      <c r="A6009" s="113" t="s">
        <v>1453</v>
      </c>
      <c r="B6009" s="113" t="s">
        <v>1462</v>
      </c>
      <c r="C6009" s="113" t="s">
        <v>1463</v>
      </c>
      <c r="D6009" s="113" t="s">
        <v>1452</v>
      </c>
      <c r="E6009" s="50">
        <v>31</v>
      </c>
      <c r="F6009" s="42" t="s">
        <v>44</v>
      </c>
      <c r="G6009" s="49"/>
      <c r="H6009" s="114" t="s">
        <v>924</v>
      </c>
      <c r="I6009" s="43"/>
      <c r="K6009" s="140" t="str">
        <f t="shared" si="282"/>
        <v>勞動檢查業務-勞動檢查-勞動檢查監督業務-獎補助費-對國內團體之捐助</v>
      </c>
      <c r="L6009" s="140" t="str">
        <f t="shared" si="283"/>
        <v>補助臺中市總工業會辦理113年度第一梯次職業安全衛生在職教育訓練</v>
      </c>
      <c r="M6009" s="40" t="str">
        <f t="shared" si="284"/>
        <v>臺中市總工業會</v>
      </c>
    </row>
    <row r="6010" spans="1:13" ht="75">
      <c r="A6010" s="113" t="s">
        <v>1453</v>
      </c>
      <c r="B6010" s="113" t="s">
        <v>1464</v>
      </c>
      <c r="C6010" s="113" t="s">
        <v>1463</v>
      </c>
      <c r="D6010" s="113" t="s">
        <v>1452</v>
      </c>
      <c r="E6010" s="50">
        <v>33</v>
      </c>
      <c r="F6010" s="42" t="s">
        <v>44</v>
      </c>
      <c r="G6010" s="49"/>
      <c r="H6010" s="114" t="s">
        <v>924</v>
      </c>
      <c r="I6010" s="43"/>
      <c r="K6010" s="140" t="str">
        <f t="shared" si="282"/>
        <v>勞動檢查業務-勞動檢查-勞動檢查監督業務-獎補助費-對國內團體之捐助</v>
      </c>
      <c r="L6010" s="140" t="str">
        <f t="shared" si="283"/>
        <v>補助臺中市總工業會辦理113年度第二梯次職業安全衛生在職教育訓練</v>
      </c>
      <c r="M6010" s="40" t="str">
        <f t="shared" si="284"/>
        <v>臺中市總工業會</v>
      </c>
    </row>
    <row r="6011" spans="1:13" ht="75">
      <c r="A6011" s="113" t="s">
        <v>1453</v>
      </c>
      <c r="B6011" s="113" t="s">
        <v>1465</v>
      </c>
      <c r="C6011" s="113" t="s">
        <v>1463</v>
      </c>
      <c r="D6011" s="113" t="s">
        <v>1452</v>
      </c>
      <c r="E6011" s="50">
        <v>29</v>
      </c>
      <c r="F6011" s="42" t="s">
        <v>44</v>
      </c>
      <c r="G6011" s="49"/>
      <c r="H6011" s="114" t="s">
        <v>924</v>
      </c>
      <c r="I6011" s="43"/>
      <c r="K6011" s="140" t="str">
        <f t="shared" si="282"/>
        <v>勞動檢查業務-勞動檢查-勞動檢查監督業務-獎補助費-對國內團體之捐助</v>
      </c>
      <c r="L6011" s="140" t="str">
        <f t="shared" si="283"/>
        <v>補助臺中市總工業會辦理113年度第三梯次職業安全衛生在職教育訓練</v>
      </c>
      <c r="M6011" s="40" t="str">
        <f t="shared" si="284"/>
        <v>臺中市總工業會</v>
      </c>
    </row>
    <row r="6012" spans="1:13" ht="75">
      <c r="A6012" s="113" t="s">
        <v>1453</v>
      </c>
      <c r="B6012" s="113" t="s">
        <v>1466</v>
      </c>
      <c r="C6012" s="113" t="s">
        <v>1463</v>
      </c>
      <c r="D6012" s="113" t="s">
        <v>1452</v>
      </c>
      <c r="E6012" s="50">
        <v>30</v>
      </c>
      <c r="F6012" s="42" t="s">
        <v>44</v>
      </c>
      <c r="G6012" s="49"/>
      <c r="H6012" s="114" t="s">
        <v>924</v>
      </c>
      <c r="I6012" s="43"/>
      <c r="K6012" s="140" t="str">
        <f t="shared" si="282"/>
        <v>勞動檢查業務-勞動檢查-勞動檢查監督業務-獎補助費-對國內團體之捐助</v>
      </c>
      <c r="L6012" s="140" t="str">
        <f t="shared" si="283"/>
        <v>補助臺中市總工業會辦理113年度第四梯次職業安全衛生在職教育訓練</v>
      </c>
      <c r="M6012" s="40" t="str">
        <f t="shared" si="284"/>
        <v>臺中市總工業會</v>
      </c>
    </row>
    <row r="6013" spans="1:13" ht="75">
      <c r="A6013" s="113" t="s">
        <v>1453</v>
      </c>
      <c r="B6013" s="113" t="s">
        <v>1467</v>
      </c>
      <c r="C6013" s="113" t="s">
        <v>1468</v>
      </c>
      <c r="D6013" s="113" t="s">
        <v>1452</v>
      </c>
      <c r="E6013" s="50">
        <v>35</v>
      </c>
      <c r="F6013" s="42" t="s">
        <v>44</v>
      </c>
      <c r="G6013" s="49"/>
      <c r="H6013" s="114" t="s">
        <v>924</v>
      </c>
      <c r="I6013" s="43"/>
      <c r="K6013" s="140" t="str">
        <f t="shared" si="282"/>
        <v>勞動檢查業務-勞動檢查-勞動檢查監督業務-獎補助費-對國內團體之捐助</v>
      </c>
      <c r="L6013" s="140" t="str">
        <f t="shared" si="283"/>
        <v>補助台中市木工業職業工會辦理113年度第一梯次職業安全衛生教育訓練</v>
      </c>
      <c r="M6013" s="40" t="str">
        <f t="shared" si="284"/>
        <v>台中市木工業職業工會</v>
      </c>
    </row>
    <row r="6014" spans="1:13" ht="93.75">
      <c r="A6014" s="113" t="s">
        <v>1453</v>
      </c>
      <c r="B6014" s="113" t="s">
        <v>1469</v>
      </c>
      <c r="C6014" s="113" t="s">
        <v>1463</v>
      </c>
      <c r="D6014" s="113" t="s">
        <v>1452</v>
      </c>
      <c r="E6014" s="50">
        <v>40</v>
      </c>
      <c r="F6014" s="42" t="s">
        <v>44</v>
      </c>
      <c r="G6014" s="49"/>
      <c r="H6014" s="114" t="s">
        <v>924</v>
      </c>
      <c r="I6014" s="43"/>
      <c r="K6014" s="140" t="str">
        <f t="shared" si="282"/>
        <v>勞動檢查業務-勞動檢查-勞動檢查監督業務-獎補助費-對國內團體之捐助</v>
      </c>
      <c r="L6014" s="140" t="str">
        <f t="shared" si="283"/>
        <v>補助臺中市總工業會辦理113年度第五梯次職業安全衛生在職教育訓練(全日)</v>
      </c>
      <c r="M6014" s="40" t="str">
        <f t="shared" si="284"/>
        <v>臺中市總工業會</v>
      </c>
    </row>
    <row r="6015" spans="1:13" ht="75">
      <c r="A6015" s="113" t="s">
        <v>1453</v>
      </c>
      <c r="B6015" s="113" t="s">
        <v>1470</v>
      </c>
      <c r="C6015" s="113" t="s">
        <v>1463</v>
      </c>
      <c r="D6015" s="113" t="s">
        <v>1452</v>
      </c>
      <c r="E6015" s="50">
        <v>32</v>
      </c>
      <c r="F6015" s="42" t="s">
        <v>44</v>
      </c>
      <c r="G6015" s="49"/>
      <c r="H6015" s="114" t="s">
        <v>924</v>
      </c>
      <c r="I6015" s="43"/>
      <c r="K6015" s="140" t="str">
        <f t="shared" si="282"/>
        <v>勞動檢查業務-勞動檢查-勞動檢查監督業務-獎補助費-對國內團體之捐助</v>
      </c>
      <c r="L6015" s="140" t="str">
        <f t="shared" si="283"/>
        <v>補助臺中市總工業會辦理113年度第六梯次職業安全衛生在職教育訓練</v>
      </c>
      <c r="M6015" s="40" t="str">
        <f t="shared" si="284"/>
        <v>臺中市總工業會</v>
      </c>
    </row>
    <row r="6016" spans="1:13" ht="75">
      <c r="A6016" s="113" t="s">
        <v>1453</v>
      </c>
      <c r="B6016" s="113" t="s">
        <v>1471</v>
      </c>
      <c r="C6016" s="113" t="s">
        <v>1463</v>
      </c>
      <c r="D6016" s="113" t="s">
        <v>1452</v>
      </c>
      <c r="E6016" s="50">
        <v>29</v>
      </c>
      <c r="F6016" s="42" t="s">
        <v>44</v>
      </c>
      <c r="G6016" s="49"/>
      <c r="H6016" s="114" t="s">
        <v>924</v>
      </c>
      <c r="I6016" s="43"/>
      <c r="K6016" s="140" t="str">
        <f t="shared" si="282"/>
        <v>勞動檢查業務-勞動檢查-勞動檢查監督業務-獎補助費-對國內團體之捐助</v>
      </c>
      <c r="L6016" s="140" t="str">
        <f t="shared" si="283"/>
        <v>補助臺中市總工業會辦理113年度第七梯次職業安全衛生在職教育訓練</v>
      </c>
      <c r="M6016" s="40" t="str">
        <f t="shared" si="284"/>
        <v>臺中市總工業會</v>
      </c>
    </row>
    <row r="6017" spans="1:13" ht="75">
      <c r="A6017" s="113" t="s">
        <v>1453</v>
      </c>
      <c r="B6017" s="113" t="s">
        <v>1472</v>
      </c>
      <c r="C6017" s="113" t="s">
        <v>1455</v>
      </c>
      <c r="D6017" s="113" t="s">
        <v>1452</v>
      </c>
      <c r="E6017" s="50">
        <v>33</v>
      </c>
      <c r="F6017" s="42" t="s">
        <v>44</v>
      </c>
      <c r="G6017" s="49"/>
      <c r="H6017" s="114" t="s">
        <v>924</v>
      </c>
      <c r="I6017" s="43"/>
      <c r="K6017" s="140" t="str">
        <f t="shared" si="282"/>
        <v>勞動檢查業務-勞動檢查-勞動檢查監督業務-獎補助費-對國內團體之捐助</v>
      </c>
      <c r="L6017" s="140" t="str">
        <f t="shared" si="283"/>
        <v>補助臺中市工業會辦理113年度第八梯次職業安全衛生教育訓練</v>
      </c>
      <c r="M6017" s="40" t="str">
        <f t="shared" si="284"/>
        <v>台中市工業會</v>
      </c>
    </row>
    <row r="6018" spans="1:13" ht="93.75">
      <c r="A6018" s="113" t="s">
        <v>1453</v>
      </c>
      <c r="B6018" s="113" t="s">
        <v>1473</v>
      </c>
      <c r="C6018" s="113" t="s">
        <v>1451</v>
      </c>
      <c r="D6018" s="113" t="s">
        <v>1452</v>
      </c>
      <c r="E6018" s="50">
        <v>40</v>
      </c>
      <c r="F6018" s="42" t="s">
        <v>44</v>
      </c>
      <c r="G6018" s="49"/>
      <c r="H6018" s="114" t="s">
        <v>924</v>
      </c>
      <c r="I6018" s="43"/>
      <c r="K6018" s="140" t="str">
        <f t="shared" si="282"/>
        <v>勞動檢查業務-勞動檢查-勞動檢查監督業務-獎補助費-對國內團體之捐助</v>
      </c>
      <c r="L6018" s="140" t="str">
        <f t="shared" si="283"/>
        <v>補助台中市冷凍空調業職業工會辦理113年度第二梯次職業安全衛生教育訓練</v>
      </c>
      <c r="M6018" s="40" t="str">
        <f t="shared" si="284"/>
        <v>台中市冷凍空調業職業工會</v>
      </c>
    </row>
    <row r="6019" spans="1:13" ht="75">
      <c r="A6019" s="113" t="s">
        <v>1453</v>
      </c>
      <c r="B6019" s="113" t="s">
        <v>1474</v>
      </c>
      <c r="C6019" s="113" t="s">
        <v>1475</v>
      </c>
      <c r="D6019" s="113" t="s">
        <v>1452</v>
      </c>
      <c r="E6019" s="50">
        <v>40</v>
      </c>
      <c r="F6019" s="42" t="s">
        <v>44</v>
      </c>
      <c r="G6019" s="49"/>
      <c r="H6019" s="114" t="s">
        <v>924</v>
      </c>
      <c r="I6019" s="43"/>
      <c r="K6019" s="140" t="str">
        <f t="shared" si="282"/>
        <v>勞動檢查業務-勞動檢查-勞動檢查監督業務-獎補助費-對國內團體之捐助</v>
      </c>
      <c r="L6019" s="140" t="str">
        <f t="shared" si="283"/>
        <v>補助台中市營造業職業工會辦理113年度第一梯次職業安全衛生教育訓練</v>
      </c>
      <c r="M6019" s="40" t="str">
        <f t="shared" si="284"/>
        <v>台中市營造業職業工會</v>
      </c>
    </row>
    <row r="6020" spans="1:13" ht="75">
      <c r="A6020" s="113" t="s">
        <v>1476</v>
      </c>
      <c r="B6020" s="113" t="s">
        <v>1477</v>
      </c>
      <c r="C6020" s="113" t="s">
        <v>1463</v>
      </c>
      <c r="D6020" s="113" t="s">
        <v>1478</v>
      </c>
      <c r="E6020" s="50">
        <v>300</v>
      </c>
      <c r="F6020" s="42" t="s">
        <v>44</v>
      </c>
      <c r="G6020" s="44"/>
      <c r="H6020" s="114" t="s">
        <v>924</v>
      </c>
      <c r="I6020" s="43"/>
      <c r="K6020" s="140" t="str">
        <f t="shared" ref="K6020:K6083" si="285">A6020</f>
        <v>就業服務業務-就業服務-獎補助費-對國內團體之捐助</v>
      </c>
      <c r="L6020" s="140" t="str">
        <f t="shared" ref="L6020:L6083" si="286">B6020</f>
        <v>補助臺中市總工業會辦理徵才活動(7/20食品徵才活動)</v>
      </c>
      <c r="M6020" s="40" t="str">
        <f t="shared" ref="M6020:M6083" si="287">C6020</f>
        <v>臺中市總工業會</v>
      </c>
    </row>
    <row r="6021" spans="1:13" ht="56.25">
      <c r="A6021" s="113" t="s">
        <v>1476</v>
      </c>
      <c r="B6021" s="113" t="s">
        <v>1479</v>
      </c>
      <c r="C6021" s="113" t="s">
        <v>1463</v>
      </c>
      <c r="D6021" s="113" t="s">
        <v>1478</v>
      </c>
      <c r="E6021" s="50">
        <v>500</v>
      </c>
      <c r="F6021" s="42" t="s">
        <v>44</v>
      </c>
      <c r="G6021" s="49"/>
      <c r="H6021" s="114" t="s">
        <v>924</v>
      </c>
      <c r="I6021" s="43"/>
      <c r="K6021" s="140" t="str">
        <f t="shared" si="285"/>
        <v>就業服務業務-就業服務-獎補助費-對國內團體之捐助</v>
      </c>
      <c r="L6021" s="140" t="str">
        <f t="shared" si="286"/>
        <v>補助臺中市總工業會辦理徵才活動(8/31徵才活動)</v>
      </c>
      <c r="M6021" s="40" t="str">
        <f t="shared" si="287"/>
        <v>臺中市總工業會</v>
      </c>
    </row>
    <row r="6022" spans="1:13" ht="56.25">
      <c r="A6022" s="113" t="s">
        <v>1476</v>
      </c>
      <c r="B6022" s="113" t="s">
        <v>1480</v>
      </c>
      <c r="C6022" s="113" t="s">
        <v>1481</v>
      </c>
      <c r="D6022" s="113" t="s">
        <v>1478</v>
      </c>
      <c r="E6022" s="50">
        <v>800</v>
      </c>
      <c r="F6022" s="42" t="s">
        <v>44</v>
      </c>
      <c r="G6022" s="49"/>
      <c r="H6022" s="114" t="s">
        <v>924</v>
      </c>
      <c r="I6022" s="43"/>
      <c r="K6022" s="140" t="str">
        <f t="shared" si="285"/>
        <v>就業服務業務-就業服務-獎補助費-對國內團體之捐助</v>
      </c>
      <c r="L6022" s="140" t="str">
        <f t="shared" si="286"/>
        <v>補助臺中市工業會辦理就業博覽會(10/12就業博覽會)</v>
      </c>
      <c r="M6022" s="40" t="str">
        <f t="shared" si="287"/>
        <v>臺中市工業會</v>
      </c>
    </row>
    <row r="6023" spans="1:13" ht="75">
      <c r="A6023" s="44" t="s">
        <v>2778</v>
      </c>
      <c r="B6023" s="44" t="s">
        <v>2779</v>
      </c>
      <c r="C6023" s="44" t="s">
        <v>2780</v>
      </c>
      <c r="D6023" s="44" t="s">
        <v>2781</v>
      </c>
      <c r="E6023" s="50">
        <v>20</v>
      </c>
      <c r="F6023" s="42" t="s">
        <v>82</v>
      </c>
      <c r="G6023" s="44"/>
      <c r="H6023" s="43"/>
      <c r="I6023" s="43" t="s">
        <v>1</v>
      </c>
      <c r="K6023" s="140" t="str">
        <f t="shared" si="285"/>
        <v xml:space="preserve">消防業務－災害搶救－獎補助費－對國內團體之捐助 </v>
      </c>
      <c r="L6023" s="140" t="str">
        <f t="shared" si="286"/>
        <v xml:space="preserve">評比補助民間救難團體購置救災裝備器材及訓練相關經費 </v>
      </c>
      <c r="M6023" s="40" t="str">
        <f t="shared" si="287"/>
        <v>中華民國潛水救難協會</v>
      </c>
    </row>
    <row r="6024" spans="1:13" ht="75">
      <c r="A6024" s="44" t="s">
        <v>2778</v>
      </c>
      <c r="B6024" s="44" t="s">
        <v>2779</v>
      </c>
      <c r="C6024" s="44" t="s">
        <v>2782</v>
      </c>
      <c r="D6024" s="44" t="s">
        <v>2781</v>
      </c>
      <c r="E6024" s="50">
        <v>20</v>
      </c>
      <c r="F6024" s="42" t="s">
        <v>82</v>
      </c>
      <c r="G6024" s="49"/>
      <c r="H6024" s="43"/>
      <c r="I6024" s="43" t="s">
        <v>1</v>
      </c>
      <c r="K6024" s="140" t="str">
        <f t="shared" si="285"/>
        <v xml:space="preserve">消防業務－災害搶救－獎補助費－對國內團體之捐助 </v>
      </c>
      <c r="L6024" s="140" t="str">
        <f t="shared" si="286"/>
        <v xml:space="preserve">評比補助民間救難團體購置救災裝備器材及訓練相關經費 </v>
      </c>
      <c r="M6024" s="40" t="str">
        <f t="shared" si="287"/>
        <v>台中市浩霆救援協會</v>
      </c>
    </row>
    <row r="6025" spans="1:13" ht="75">
      <c r="A6025" s="44" t="s">
        <v>2778</v>
      </c>
      <c r="B6025" s="44" t="s">
        <v>2779</v>
      </c>
      <c r="C6025" s="44" t="s">
        <v>2783</v>
      </c>
      <c r="D6025" s="44" t="s">
        <v>2781</v>
      </c>
      <c r="E6025" s="50">
        <v>20</v>
      </c>
      <c r="F6025" s="42" t="s">
        <v>82</v>
      </c>
      <c r="G6025" s="49"/>
      <c r="H6025" s="43"/>
      <c r="I6025" s="43" t="s">
        <v>1</v>
      </c>
      <c r="K6025" s="140" t="str">
        <f t="shared" si="285"/>
        <v xml:space="preserve">消防業務－災害搶救－獎補助費－對國內團體之捐助 </v>
      </c>
      <c r="L6025" s="140" t="str">
        <f t="shared" si="286"/>
        <v xml:space="preserve">評比補助民間救難團體購置救災裝備器材及訓練相關經費 </v>
      </c>
      <c r="M6025" s="40" t="str">
        <f t="shared" si="287"/>
        <v>社團法人台中市救難協會</v>
      </c>
    </row>
    <row r="6026" spans="1:13" ht="75">
      <c r="A6026" s="44" t="s">
        <v>2778</v>
      </c>
      <c r="B6026" s="44" t="s">
        <v>2779</v>
      </c>
      <c r="C6026" s="44" t="s">
        <v>2784</v>
      </c>
      <c r="D6026" s="44" t="s">
        <v>2781</v>
      </c>
      <c r="E6026" s="50">
        <v>20</v>
      </c>
      <c r="F6026" s="42" t="s">
        <v>82</v>
      </c>
      <c r="G6026" s="49"/>
      <c r="H6026" s="43"/>
      <c r="I6026" s="43" t="s">
        <v>1</v>
      </c>
      <c r="K6026" s="140" t="str">
        <f t="shared" si="285"/>
        <v xml:space="preserve">消防業務－災害搶救－獎補助費－對國內團體之捐助 </v>
      </c>
      <c r="L6026" s="140" t="str">
        <f t="shared" si="286"/>
        <v xml:space="preserve">評比補助民間救難團體購置救災裝備器材及訓練相關經費 </v>
      </c>
      <c r="M6026" s="40" t="str">
        <f t="shared" si="287"/>
        <v>台中市水上救生協會</v>
      </c>
    </row>
    <row r="6027" spans="1:13" ht="75">
      <c r="A6027" s="44" t="s">
        <v>2778</v>
      </c>
      <c r="B6027" s="44" t="s">
        <v>2779</v>
      </c>
      <c r="C6027" s="44" t="s">
        <v>2785</v>
      </c>
      <c r="D6027" s="44" t="s">
        <v>2781</v>
      </c>
      <c r="E6027" s="50">
        <v>20</v>
      </c>
      <c r="F6027" s="42" t="s">
        <v>82</v>
      </c>
      <c r="G6027" s="49"/>
      <c r="H6027" s="43"/>
      <c r="I6027" s="43" t="s">
        <v>1</v>
      </c>
      <c r="K6027" s="140" t="str">
        <f t="shared" si="285"/>
        <v xml:space="preserve">消防業務－災害搶救－獎補助費－對國內團體之捐助 </v>
      </c>
      <c r="L6027" s="140" t="str">
        <f t="shared" si="286"/>
        <v xml:space="preserve">評比補助民間救難團體購置救災裝備器材及訓練相關經費 </v>
      </c>
      <c r="M6027" s="40" t="str">
        <f t="shared" si="287"/>
        <v>臺中市海龍海上救生協會</v>
      </c>
    </row>
    <row r="6028" spans="1:13" ht="75">
      <c r="A6028" s="44" t="s">
        <v>2778</v>
      </c>
      <c r="B6028" s="44" t="s">
        <v>2779</v>
      </c>
      <c r="C6028" s="44" t="s">
        <v>2786</v>
      </c>
      <c r="D6028" s="44" t="s">
        <v>2781</v>
      </c>
      <c r="E6028" s="50">
        <v>20</v>
      </c>
      <c r="F6028" s="42" t="s">
        <v>82</v>
      </c>
      <c r="G6028" s="49"/>
      <c r="H6028" s="43"/>
      <c r="I6028" s="43" t="s">
        <v>1</v>
      </c>
      <c r="K6028" s="140" t="str">
        <f t="shared" si="285"/>
        <v xml:space="preserve">消防業務－災害搶救－獎補助費－對國內團體之捐助 </v>
      </c>
      <c r="L6028" s="140" t="str">
        <f t="shared" si="286"/>
        <v xml:space="preserve">評比補助民間救難團體購置救災裝備器材及訓練相關經費 </v>
      </c>
      <c r="M6028" s="40" t="str">
        <f t="shared" si="287"/>
        <v>臺中市義行救難協會</v>
      </c>
    </row>
    <row r="6029" spans="1:13" ht="75">
      <c r="A6029" s="44" t="s">
        <v>2778</v>
      </c>
      <c r="B6029" s="44" t="s">
        <v>2779</v>
      </c>
      <c r="C6029" s="44" t="s">
        <v>2787</v>
      </c>
      <c r="D6029" s="44" t="s">
        <v>2781</v>
      </c>
      <c r="E6029" s="50">
        <v>20</v>
      </c>
      <c r="F6029" s="42" t="s">
        <v>82</v>
      </c>
      <c r="G6029" s="49"/>
      <c r="H6029" s="43"/>
      <c r="I6029" s="43" t="s">
        <v>1</v>
      </c>
      <c r="K6029" s="140" t="str">
        <f t="shared" si="285"/>
        <v xml:space="preserve">消防業務－災害搶救－獎補助費－對國內團體之捐助 </v>
      </c>
      <c r="L6029" s="140" t="str">
        <f t="shared" si="286"/>
        <v xml:space="preserve">評比補助民間救難團體購置救災裝備器材及訓練相關經費 </v>
      </c>
      <c r="M6029" s="40" t="str">
        <f t="shared" si="287"/>
        <v>社團法人臺中市大肚區和風救援協會</v>
      </c>
    </row>
    <row r="6030" spans="1:13" ht="75">
      <c r="A6030" s="44" t="s">
        <v>2778</v>
      </c>
      <c r="B6030" s="44" t="s">
        <v>2779</v>
      </c>
      <c r="C6030" s="44" t="s">
        <v>2788</v>
      </c>
      <c r="D6030" s="44" t="s">
        <v>2781</v>
      </c>
      <c r="E6030" s="50">
        <v>20</v>
      </c>
      <c r="F6030" s="42" t="s">
        <v>82</v>
      </c>
      <c r="G6030" s="49"/>
      <c r="H6030" s="43"/>
      <c r="I6030" s="43" t="s">
        <v>1</v>
      </c>
      <c r="K6030" s="140" t="str">
        <f t="shared" si="285"/>
        <v xml:space="preserve">消防業務－災害搶救－獎補助費－對國內團體之捐助 </v>
      </c>
      <c r="L6030" s="140" t="str">
        <f t="shared" si="286"/>
        <v xml:space="preserve">評比補助民間救難團體購置救災裝備器材及訓練相關經費 </v>
      </c>
      <c r="M6030" s="40" t="str">
        <f t="shared" si="287"/>
        <v>臺中市山海屯救援協會</v>
      </c>
    </row>
    <row r="6031" spans="1:13" ht="75">
      <c r="A6031" s="44" t="s">
        <v>2778</v>
      </c>
      <c r="B6031" s="44" t="s">
        <v>2779</v>
      </c>
      <c r="C6031" s="44" t="s">
        <v>2789</v>
      </c>
      <c r="D6031" s="44" t="s">
        <v>2781</v>
      </c>
      <c r="E6031" s="50">
        <v>20</v>
      </c>
      <c r="F6031" s="42" t="s">
        <v>82</v>
      </c>
      <c r="G6031" s="49"/>
      <c r="H6031" s="43"/>
      <c r="I6031" s="43" t="s">
        <v>1</v>
      </c>
      <c r="K6031" s="140" t="str">
        <f t="shared" si="285"/>
        <v xml:space="preserve">消防業務－災害搶救－獎補助費－對國內團體之捐助 </v>
      </c>
      <c r="L6031" s="140" t="str">
        <f t="shared" si="286"/>
        <v xml:space="preserve">評比補助民間救難團體購置救災裝備器材及訓練相關經費 </v>
      </c>
      <c r="M6031" s="40" t="str">
        <f t="shared" si="287"/>
        <v>臺中市山難搜救協會</v>
      </c>
    </row>
    <row r="6032" spans="1:13" ht="75">
      <c r="A6032" s="44" t="s">
        <v>2778</v>
      </c>
      <c r="B6032" s="44" t="s">
        <v>2779</v>
      </c>
      <c r="C6032" s="44" t="s">
        <v>2790</v>
      </c>
      <c r="D6032" s="44" t="s">
        <v>2781</v>
      </c>
      <c r="E6032" s="50">
        <v>20</v>
      </c>
      <c r="F6032" s="42" t="s">
        <v>82</v>
      </c>
      <c r="G6032" s="49"/>
      <c r="H6032" s="43"/>
      <c r="I6032" s="43" t="s">
        <v>1</v>
      </c>
      <c r="K6032" s="140" t="str">
        <f t="shared" si="285"/>
        <v xml:space="preserve">消防業務－災害搶救－獎補助費－對國內團體之捐助 </v>
      </c>
      <c r="L6032" s="140" t="str">
        <f t="shared" si="286"/>
        <v xml:space="preserve">評比補助民間救難團體購置救災裝備器材及訓練相關經費 </v>
      </c>
      <c r="M6032" s="40" t="str">
        <f t="shared" si="287"/>
        <v>臺中市迅雷救援協會</v>
      </c>
    </row>
    <row r="6033" spans="1:13" ht="75">
      <c r="A6033" s="44" t="s">
        <v>2778</v>
      </c>
      <c r="B6033" s="44" t="s">
        <v>2779</v>
      </c>
      <c r="C6033" s="44" t="s">
        <v>2791</v>
      </c>
      <c r="D6033" s="44" t="s">
        <v>2781</v>
      </c>
      <c r="E6033" s="50">
        <v>20</v>
      </c>
      <c r="F6033" s="42" t="s">
        <v>82</v>
      </c>
      <c r="G6033" s="49"/>
      <c r="H6033" s="43"/>
      <c r="I6033" s="43" t="s">
        <v>1</v>
      </c>
      <c r="K6033" s="140" t="str">
        <f t="shared" si="285"/>
        <v xml:space="preserve">消防業務－災害搶救－獎補助費－對國內團體之捐助 </v>
      </c>
      <c r="L6033" s="140" t="str">
        <f t="shared" si="286"/>
        <v xml:space="preserve">評比補助民間救難團體購置救災裝備器材及訓練相關經費 </v>
      </c>
      <c r="M6033" s="40" t="str">
        <f t="shared" si="287"/>
        <v>臺中市穿山甲救難協會</v>
      </c>
    </row>
    <row r="6034" spans="1:13" ht="75">
      <c r="A6034" s="37" t="s">
        <v>4810</v>
      </c>
      <c r="B6034" s="57" t="s">
        <v>4811</v>
      </c>
      <c r="C6034" s="57" t="s">
        <v>1579</v>
      </c>
      <c r="D6034" s="37" t="s">
        <v>4812</v>
      </c>
      <c r="E6034" s="65">
        <v>10</v>
      </c>
      <c r="F6034" s="59" t="s">
        <v>44</v>
      </c>
      <c r="G6034" s="61"/>
      <c r="H6034" s="43" t="s">
        <v>1</v>
      </c>
      <c r="I6034" s="115"/>
      <c r="K6034" s="140" t="str">
        <f t="shared" si="285"/>
        <v>衛生業務-疾病管制工作-獎補助費-對國內團體之捐助</v>
      </c>
      <c r="L6034" s="140" t="str">
        <f t="shared" si="286"/>
        <v>113年傳染病防治計畫(結核病高風險族群主動發現及防治計畫)-電腦處理費</v>
      </c>
      <c r="M6034" s="40" t="str">
        <f t="shared" si="287"/>
        <v>中山醫學大學附設醫院</v>
      </c>
    </row>
    <row r="6035" spans="1:13" ht="75">
      <c r="A6035" s="37" t="s">
        <v>4810</v>
      </c>
      <c r="B6035" s="57" t="s">
        <v>4811</v>
      </c>
      <c r="C6035" s="57" t="s">
        <v>4813</v>
      </c>
      <c r="D6035" s="37" t="s">
        <v>4812</v>
      </c>
      <c r="E6035" s="65">
        <v>10</v>
      </c>
      <c r="F6035" s="59" t="s">
        <v>44</v>
      </c>
      <c r="G6035" s="61"/>
      <c r="H6035" s="43" t="s">
        <v>1</v>
      </c>
      <c r="I6035" s="115"/>
      <c r="K6035" s="140" t="str">
        <f t="shared" si="285"/>
        <v>衛生業務-疾病管制工作-獎補助費-對國內團體之捐助</v>
      </c>
      <c r="L6035" s="140" t="str">
        <f t="shared" si="286"/>
        <v>113年傳染病防治計畫(結核病高風險族群主動發現及防治計畫)-電腦處理費</v>
      </c>
      <c r="M6035" s="40" t="str">
        <f t="shared" si="287"/>
        <v>中國醫藥大學附設醫院</v>
      </c>
    </row>
    <row r="6036" spans="1:13" ht="75">
      <c r="A6036" s="37" t="s">
        <v>4810</v>
      </c>
      <c r="B6036" s="57" t="s">
        <v>4811</v>
      </c>
      <c r="C6036" s="57" t="s">
        <v>4814</v>
      </c>
      <c r="D6036" s="37" t="s">
        <v>4812</v>
      </c>
      <c r="E6036" s="65">
        <v>10</v>
      </c>
      <c r="F6036" s="59" t="s">
        <v>44</v>
      </c>
      <c r="G6036" s="61"/>
      <c r="H6036" s="43" t="s">
        <v>1</v>
      </c>
      <c r="I6036" s="115"/>
      <c r="K6036" s="140" t="str">
        <f t="shared" si="285"/>
        <v>衛生業務-疾病管制工作-獎補助費-對國內團體之捐助</v>
      </c>
      <c r="L6036" s="140" t="str">
        <f t="shared" si="286"/>
        <v>113年傳染病防治計畫(結核病高風險族群主動發現及防治計畫)-電腦處理費</v>
      </c>
      <c r="M6036" s="40" t="str">
        <f t="shared" si="287"/>
        <v>澄清綜合醫院中港分院</v>
      </c>
    </row>
    <row r="6037" spans="1:13" ht="75">
      <c r="A6037" s="37" t="s">
        <v>4810</v>
      </c>
      <c r="B6037" s="57" t="s">
        <v>4811</v>
      </c>
      <c r="C6037" s="57" t="s">
        <v>4815</v>
      </c>
      <c r="D6037" s="37" t="s">
        <v>4812</v>
      </c>
      <c r="E6037" s="65">
        <v>10</v>
      </c>
      <c r="F6037" s="59" t="s">
        <v>44</v>
      </c>
      <c r="G6037" s="61"/>
      <c r="H6037" s="43" t="s">
        <v>1</v>
      </c>
      <c r="I6037" s="115"/>
      <c r="K6037" s="140" t="str">
        <f t="shared" si="285"/>
        <v>衛生業務-疾病管制工作-獎補助費-對國內團體之捐助</v>
      </c>
      <c r="L6037" s="140" t="str">
        <f t="shared" si="286"/>
        <v>113年傳染病防治計畫(結核病高風險族群主動發現及防治計畫)-電腦處理費</v>
      </c>
      <c r="M6037" s="40" t="str">
        <f t="shared" si="287"/>
        <v>童綜合醫療社團法人童綜合醫院</v>
      </c>
    </row>
    <row r="6038" spans="1:13" ht="75">
      <c r="A6038" s="37" t="s">
        <v>4810</v>
      </c>
      <c r="B6038" s="57" t="s">
        <v>4811</v>
      </c>
      <c r="C6038" s="57" t="s">
        <v>4816</v>
      </c>
      <c r="D6038" s="37" t="s">
        <v>4812</v>
      </c>
      <c r="E6038" s="65">
        <v>10</v>
      </c>
      <c r="F6038" s="59" t="s">
        <v>44</v>
      </c>
      <c r="G6038" s="61"/>
      <c r="H6038" s="43" t="s">
        <v>1</v>
      </c>
      <c r="I6038" s="115"/>
      <c r="K6038" s="140" t="str">
        <f t="shared" si="285"/>
        <v>衛生業務-疾病管制工作-獎補助費-對國內團體之捐助</v>
      </c>
      <c r="L6038" s="140" t="str">
        <f t="shared" si="286"/>
        <v>113年傳染病防治計畫(結核病高風險族群主動發現及防治計畫)-電腦處理費</v>
      </c>
      <c r="M6038" s="40" t="str">
        <f t="shared" si="287"/>
        <v>佛教慈濟醫療財團法人台中慈濟醫院</v>
      </c>
    </row>
    <row r="6039" spans="1:13" ht="75">
      <c r="A6039" s="37" t="s">
        <v>4810</v>
      </c>
      <c r="B6039" s="57" t="s">
        <v>4817</v>
      </c>
      <c r="C6039" s="57" t="s">
        <v>4818</v>
      </c>
      <c r="D6039" s="37" t="s">
        <v>4812</v>
      </c>
      <c r="E6039" s="65">
        <v>10</v>
      </c>
      <c r="F6039" s="59" t="s">
        <v>44</v>
      </c>
      <c r="G6039" s="61"/>
      <c r="H6039" s="43" t="s">
        <v>1</v>
      </c>
      <c r="I6039" s="115"/>
      <c r="K6039" s="140" t="str">
        <f t="shared" si="285"/>
        <v>衛生業務-疾病管制工作-獎補助費-對國內團體之捐助</v>
      </c>
      <c r="L6039" s="140" t="str">
        <f t="shared" si="286"/>
        <v>113年傳染病防治計畫(結核病高風險族群主動發現及防治計畫)-電腦處理費</v>
      </c>
      <c r="M6039" s="40" t="str">
        <f t="shared" si="287"/>
        <v>東勢區農會附設農民醫院</v>
      </c>
    </row>
    <row r="6040" spans="1:13" ht="93.75">
      <c r="A6040" s="57" t="s">
        <v>4819</v>
      </c>
      <c r="B6040" s="57" t="s">
        <v>4820</v>
      </c>
      <c r="C6040" s="57" t="s">
        <v>4821</v>
      </c>
      <c r="D6040" s="37" t="s">
        <v>4812</v>
      </c>
      <c r="E6040" s="65">
        <v>90</v>
      </c>
      <c r="F6040" s="59" t="s">
        <v>44</v>
      </c>
      <c r="G6040" s="61"/>
      <c r="H6040" s="43" t="s">
        <v>1</v>
      </c>
      <c r="I6040" s="115"/>
      <c r="K6040" s="140" t="str">
        <f t="shared" si="285"/>
        <v>衛生業務-心理健康工作-獎補助費-對國內團體之捐助</v>
      </c>
      <c r="L6040" s="140" t="str">
        <f t="shared" si="286"/>
        <v>推動性侵害加害人處遇團體督導方案-
性侵害加害人處遇團體督導及性侵害加害人個案研討</v>
      </c>
      <c r="M6040" s="40" t="str">
        <f t="shared" si="287"/>
        <v>一心心理諮商所</v>
      </c>
    </row>
    <row r="6041" spans="1:13" ht="75">
      <c r="A6041" s="116" t="s">
        <v>4822</v>
      </c>
      <c r="B6041" s="117" t="s">
        <v>4823</v>
      </c>
      <c r="C6041" s="117" t="s">
        <v>4824</v>
      </c>
      <c r="D6041" s="37" t="s">
        <v>4812</v>
      </c>
      <c r="E6041" s="65">
        <v>550</v>
      </c>
      <c r="F6041" s="59" t="s">
        <v>4825</v>
      </c>
      <c r="G6041" s="61"/>
      <c r="H6041" s="43" t="s">
        <v>1</v>
      </c>
      <c r="I6041" s="115"/>
      <c r="K6041" s="140" t="str">
        <f t="shared" si="285"/>
        <v>衛生業務-保健工作-獎補助費-對國內團體之捐助</v>
      </c>
      <c r="L6041" s="140" t="str">
        <f t="shared" si="286"/>
        <v>衛生福利部國民健康署補助辦理113年銀髮健身俱樂部補助計畫相關費用</v>
      </c>
      <c r="M6041" s="40" t="str">
        <f t="shared" si="287"/>
        <v>台中市私立福祿貝老老人養護中心</v>
      </c>
    </row>
    <row r="6042" spans="1:13" ht="112.5">
      <c r="A6042" s="116" t="s">
        <v>4822</v>
      </c>
      <c r="B6042" s="117" t="s">
        <v>4826</v>
      </c>
      <c r="C6042" s="117" t="s">
        <v>4827</v>
      </c>
      <c r="D6042" s="37" t="s">
        <v>4812</v>
      </c>
      <c r="E6042" s="65">
        <v>400</v>
      </c>
      <c r="F6042" s="59" t="s">
        <v>4825</v>
      </c>
      <c r="G6042" s="61"/>
      <c r="H6042" s="43" t="s">
        <v>1</v>
      </c>
      <c r="I6042" s="115"/>
      <c r="K6042" s="140" t="str">
        <f t="shared" si="285"/>
        <v>衛生業務-保健工作-獎補助費-對國內團體之捐助</v>
      </c>
      <c r="L6042" s="140" t="str">
        <f t="shared" si="286"/>
        <v>衛生福利部國民健康署補助辦理110年至111年布建之銀髮健身俱樂部據點後續營運計畫(113年)相關費用</v>
      </c>
      <c r="M6042" s="40" t="str">
        <f t="shared" si="287"/>
        <v>仁馨護理之家、品沐職能治療所</v>
      </c>
    </row>
    <row r="6043" spans="1:13" ht="112.5">
      <c r="A6043" s="57" t="s">
        <v>4828</v>
      </c>
      <c r="B6043" s="57" t="s">
        <v>4829</v>
      </c>
      <c r="C6043" s="57" t="s">
        <v>4830</v>
      </c>
      <c r="D6043" s="37" t="s">
        <v>4812</v>
      </c>
      <c r="E6043" s="65">
        <v>600</v>
      </c>
      <c r="F6043" s="59" t="s">
        <v>44</v>
      </c>
      <c r="G6043" s="61"/>
      <c r="H6043" s="43" t="s">
        <v>1</v>
      </c>
      <c r="I6043" s="115"/>
      <c r="K6043" s="140" t="str">
        <f t="shared" si="285"/>
        <v>衛生業務-保健工作-獎補助費-對國內團體之捐助</v>
      </c>
      <c r="L6043" s="140" t="str">
        <f t="shared" si="286"/>
        <v>衛生福利部國民健康署補助辦理110年至111年布建之銀髮健身俱樂部據點後續營運計畫(112年)相關費用</v>
      </c>
      <c r="M6043" s="40" t="str">
        <f t="shared" si="287"/>
        <v>仁馨護理之家、品沐職能治療所</v>
      </c>
    </row>
    <row r="6044" spans="1:13" ht="56.25">
      <c r="A6044" s="37" t="s">
        <v>4831</v>
      </c>
      <c r="B6044" s="44" t="s">
        <v>4832</v>
      </c>
      <c r="C6044" s="44" t="s">
        <v>4833</v>
      </c>
      <c r="D6044" s="37" t="s">
        <v>4812</v>
      </c>
      <c r="E6044" s="50">
        <v>20</v>
      </c>
      <c r="F6044" s="42" t="s">
        <v>4825</v>
      </c>
      <c r="G6044" s="49"/>
      <c r="H6044" s="43"/>
      <c r="I6044" s="43" t="s">
        <v>1</v>
      </c>
      <c r="K6044" s="140" t="str">
        <f t="shared" si="285"/>
        <v>衛生業務-企劃資訊工作-獎補助費-對國內團體之捐助</v>
      </c>
      <c r="L6044" s="140" t="str">
        <f t="shared" si="286"/>
        <v>辦理健康促進相關活動</v>
      </c>
      <c r="M6044" s="40" t="str">
        <f t="shared" si="287"/>
        <v>臺中市退休衛生人員協會</v>
      </c>
    </row>
    <row r="6045" spans="1:13" ht="56.25">
      <c r="A6045" s="56" t="s">
        <v>4834</v>
      </c>
      <c r="B6045" s="51" t="s">
        <v>4835</v>
      </c>
      <c r="C6045" s="51" t="s">
        <v>4836</v>
      </c>
      <c r="D6045" s="51" t="s">
        <v>4837</v>
      </c>
      <c r="E6045" s="52">
        <v>480</v>
      </c>
      <c r="F6045" s="53" t="s">
        <v>4825</v>
      </c>
      <c r="G6045" s="55"/>
      <c r="H6045" s="43" t="s">
        <v>1</v>
      </c>
      <c r="I6045" s="118"/>
      <c r="K6045" s="140" t="str">
        <f t="shared" si="285"/>
        <v>衛生業務-長期照護工作-獎補助費-對國內團體之捐助</v>
      </c>
      <c r="L6045" s="140" t="str">
        <f t="shared" si="286"/>
        <v>112年度住宿式機構強化感染管制獎勵計畫</v>
      </c>
      <c r="M6045" s="40" t="str">
        <f t="shared" si="287"/>
        <v>佳醫長照社團法人附設台中市私立佑全住宿長照機構</v>
      </c>
    </row>
    <row r="6046" spans="1:13" ht="69">
      <c r="A6046" s="56" t="s">
        <v>4834</v>
      </c>
      <c r="B6046" s="51" t="s">
        <v>4835</v>
      </c>
      <c r="C6046" s="51" t="s">
        <v>4838</v>
      </c>
      <c r="D6046" s="51" t="s">
        <v>4837</v>
      </c>
      <c r="E6046" s="52">
        <v>330</v>
      </c>
      <c r="F6046" s="53" t="s">
        <v>4825</v>
      </c>
      <c r="G6046" s="55"/>
      <c r="H6046" s="43" t="s">
        <v>1</v>
      </c>
      <c r="I6046" s="118"/>
      <c r="K6046" s="140" t="str">
        <f t="shared" si="285"/>
        <v>衛生業務-長期照護工作-獎補助費-對國內團體之捐助</v>
      </c>
      <c r="L6046" s="140" t="str">
        <f t="shared" si="286"/>
        <v>112年度住宿式機構強化感染管制獎勵計畫</v>
      </c>
      <c r="M6046" s="40" t="str">
        <f t="shared" si="287"/>
        <v>青松長照社團法人附設臺中市私立公園青松住宿長照機構</v>
      </c>
    </row>
    <row r="6047" spans="1:13" ht="69">
      <c r="A6047" s="56" t="s">
        <v>4834</v>
      </c>
      <c r="B6047" s="51" t="s">
        <v>4835</v>
      </c>
      <c r="C6047" s="51" t="s">
        <v>4839</v>
      </c>
      <c r="D6047" s="51" t="s">
        <v>4837</v>
      </c>
      <c r="E6047" s="52">
        <v>330</v>
      </c>
      <c r="F6047" s="53" t="s">
        <v>4825</v>
      </c>
      <c r="G6047" s="55"/>
      <c r="H6047" s="43" t="s">
        <v>1</v>
      </c>
      <c r="I6047" s="118"/>
      <c r="K6047" s="140" t="str">
        <f t="shared" si="285"/>
        <v>衛生業務-長期照護工作-獎補助費-對國內團體之捐助</v>
      </c>
      <c r="L6047" s="140" t="str">
        <f t="shared" si="286"/>
        <v>112年度住宿式機構強化感染管制獎勵計畫</v>
      </c>
      <c r="M6047" s="40" t="str">
        <f t="shared" si="287"/>
        <v>青松長照社團法人附設臺中市私立夏田青松住宿長照機構</v>
      </c>
    </row>
    <row r="6048" spans="1:13" ht="69">
      <c r="A6048" s="56" t="s">
        <v>4834</v>
      </c>
      <c r="B6048" s="51" t="s">
        <v>4835</v>
      </c>
      <c r="C6048" s="51" t="s">
        <v>4840</v>
      </c>
      <c r="D6048" s="51" t="s">
        <v>4837</v>
      </c>
      <c r="E6048" s="52">
        <v>420</v>
      </c>
      <c r="F6048" s="53" t="s">
        <v>4825</v>
      </c>
      <c r="G6048" s="55"/>
      <c r="H6048" s="43" t="s">
        <v>1</v>
      </c>
      <c r="I6048" s="118"/>
      <c r="K6048" s="140" t="str">
        <f t="shared" si="285"/>
        <v>衛生業務-長期照護工作-獎補助費-對國內團體之捐助</v>
      </c>
      <c r="L6048" s="140" t="str">
        <f t="shared" si="286"/>
        <v>112年度住宿式機構強化感染管制獎勵計畫</v>
      </c>
      <c r="M6048" s="40" t="str">
        <f t="shared" si="287"/>
        <v>青松長照社團法人附設臺中市私立大里青松住宿長照機構</v>
      </c>
    </row>
    <row r="6049" spans="1:13" ht="69">
      <c r="A6049" s="56" t="s">
        <v>4834</v>
      </c>
      <c r="B6049" s="51" t="s">
        <v>4835</v>
      </c>
      <c r="C6049" s="51" t="s">
        <v>4841</v>
      </c>
      <c r="D6049" s="51" t="s">
        <v>4837</v>
      </c>
      <c r="E6049" s="52">
        <v>380</v>
      </c>
      <c r="F6049" s="53" t="s">
        <v>4825</v>
      </c>
      <c r="G6049" s="55"/>
      <c r="H6049" s="43" t="s">
        <v>1</v>
      </c>
      <c r="I6049" s="118"/>
      <c r="K6049" s="140" t="str">
        <f t="shared" si="285"/>
        <v>衛生業務-長期照護工作-獎補助費-對國內團體之捐助</v>
      </c>
      <c r="L6049" s="140" t="str">
        <f t="shared" si="286"/>
        <v>112年度住宿式機構強化感染管制獎勵計畫</v>
      </c>
      <c r="M6049" s="40" t="str">
        <f t="shared" si="287"/>
        <v>青松長照社團法人附設臺中市私立烏日青松住宿長照機構</v>
      </c>
    </row>
    <row r="6050" spans="1:13" ht="75">
      <c r="A6050" s="56" t="s">
        <v>4834</v>
      </c>
      <c r="B6050" s="51" t="s">
        <v>4842</v>
      </c>
      <c r="C6050" s="51" t="s">
        <v>4843</v>
      </c>
      <c r="D6050" s="51" t="s">
        <v>4837</v>
      </c>
      <c r="E6050" s="52">
        <v>570</v>
      </c>
      <c r="F6050" s="53" t="s">
        <v>4825</v>
      </c>
      <c r="G6050" s="55"/>
      <c r="H6050" s="43" t="s">
        <v>1</v>
      </c>
      <c r="I6050" s="118"/>
      <c r="K6050" s="140" t="str">
        <f t="shared" si="285"/>
        <v>衛生業務-長期照護工作-獎補助費-對國內團體之捐助</v>
      </c>
      <c r="L6050" s="140" t="str">
        <f t="shared" si="286"/>
        <v>112年度住宿式機構強化感染管制獎勵計畫(一般護理之家)</v>
      </c>
      <c r="M6050" s="40" t="str">
        <f t="shared" si="287"/>
        <v>佛教慈濟醫療財團法人附設台中慈濟護理之家</v>
      </c>
    </row>
    <row r="6051" spans="1:13" ht="75">
      <c r="A6051" s="56" t="s">
        <v>4834</v>
      </c>
      <c r="B6051" s="51" t="s">
        <v>4842</v>
      </c>
      <c r="C6051" s="51" t="s">
        <v>4844</v>
      </c>
      <c r="D6051" s="51" t="s">
        <v>4837</v>
      </c>
      <c r="E6051" s="52">
        <v>400</v>
      </c>
      <c r="F6051" s="53" t="s">
        <v>4825</v>
      </c>
      <c r="G6051" s="55"/>
      <c r="H6051" s="43" t="s">
        <v>1</v>
      </c>
      <c r="I6051" s="118"/>
      <c r="K6051" s="140" t="str">
        <f t="shared" si="285"/>
        <v>衛生業務-長期照護工作-獎補助費-對國內團體之捐助</v>
      </c>
      <c r="L6051" s="140" t="str">
        <f t="shared" si="286"/>
        <v>112年度住宿式機構強化感染管制獎勵計畫(一般護理之家)</v>
      </c>
      <c r="M6051" s="40" t="str">
        <f t="shared" si="287"/>
        <v>佛教慈濟醫療財團法人台中慈濟醫院</v>
      </c>
    </row>
    <row r="6052" spans="1:13" ht="75">
      <c r="A6052" s="56" t="s">
        <v>4834</v>
      </c>
      <c r="B6052" s="51" t="s">
        <v>4842</v>
      </c>
      <c r="C6052" s="51" t="s">
        <v>4845</v>
      </c>
      <c r="D6052" s="51" t="s">
        <v>4837</v>
      </c>
      <c r="E6052" s="52">
        <v>330</v>
      </c>
      <c r="F6052" s="53" t="s">
        <v>4825</v>
      </c>
      <c r="G6052" s="55"/>
      <c r="H6052" s="43" t="s">
        <v>1</v>
      </c>
      <c r="I6052" s="118"/>
      <c r="K6052" s="140" t="str">
        <f t="shared" si="285"/>
        <v>衛生業務-長期照護工作-獎補助費-對國內團體之捐助</v>
      </c>
      <c r="L6052" s="140" t="str">
        <f t="shared" si="286"/>
        <v>112年度住宿式機構強化感染管制獎勵計畫(一般護理之家)</v>
      </c>
      <c r="M6052" s="40" t="str">
        <f t="shared" si="287"/>
        <v>賢德醫院附設護理之家</v>
      </c>
    </row>
    <row r="6053" spans="1:13" ht="75">
      <c r="A6053" s="56" t="s">
        <v>4834</v>
      </c>
      <c r="B6053" s="51" t="s">
        <v>4842</v>
      </c>
      <c r="C6053" s="51" t="s">
        <v>4846</v>
      </c>
      <c r="D6053" s="51" t="s">
        <v>4837</v>
      </c>
      <c r="E6053" s="52">
        <v>350</v>
      </c>
      <c r="F6053" s="53" t="s">
        <v>4825</v>
      </c>
      <c r="G6053" s="55"/>
      <c r="H6053" s="43" t="s">
        <v>1</v>
      </c>
      <c r="I6053" s="118"/>
      <c r="K6053" s="140" t="str">
        <f t="shared" si="285"/>
        <v>衛生業務-長期照護工作-獎補助費-對國內團體之捐助</v>
      </c>
      <c r="L6053" s="140" t="str">
        <f t="shared" si="286"/>
        <v>112年度住宿式機構強化感染管制獎勵計畫(一般護理之家)</v>
      </c>
      <c r="M6053" s="40" t="str">
        <f t="shared" si="287"/>
        <v>賢德醫院</v>
      </c>
    </row>
    <row r="6054" spans="1:13" ht="75">
      <c r="A6054" s="56" t="s">
        <v>4834</v>
      </c>
      <c r="B6054" s="51" t="s">
        <v>4842</v>
      </c>
      <c r="C6054" s="51" t="s">
        <v>4847</v>
      </c>
      <c r="D6054" s="51" t="s">
        <v>4837</v>
      </c>
      <c r="E6054" s="52">
        <v>370</v>
      </c>
      <c r="F6054" s="53" t="s">
        <v>4825</v>
      </c>
      <c r="G6054" s="55"/>
      <c r="H6054" s="43" t="s">
        <v>1</v>
      </c>
      <c r="I6054" s="118"/>
      <c r="K6054" s="140" t="str">
        <f t="shared" si="285"/>
        <v>衛生業務-長期照護工作-獎補助費-對國內團體之捐助</v>
      </c>
      <c r="L6054" s="140" t="str">
        <f t="shared" si="286"/>
        <v>112年度住宿式機構強化感染管制獎勵計畫(一般護理之家)</v>
      </c>
      <c r="M6054" s="40" t="str">
        <f t="shared" si="287"/>
        <v>大明護理之家</v>
      </c>
    </row>
    <row r="6055" spans="1:13" ht="75">
      <c r="A6055" s="56" t="s">
        <v>4834</v>
      </c>
      <c r="B6055" s="51" t="s">
        <v>4842</v>
      </c>
      <c r="C6055" s="51" t="s">
        <v>4848</v>
      </c>
      <c r="D6055" s="51" t="s">
        <v>4837</v>
      </c>
      <c r="E6055" s="52">
        <v>410</v>
      </c>
      <c r="F6055" s="53" t="s">
        <v>4825</v>
      </c>
      <c r="G6055" s="55"/>
      <c r="H6055" s="43" t="s">
        <v>1</v>
      </c>
      <c r="I6055" s="118"/>
      <c r="K6055" s="140" t="str">
        <f t="shared" si="285"/>
        <v>衛生業務-長期照護工作-獎補助費-對國內團體之捐助</v>
      </c>
      <c r="L6055" s="140" t="str">
        <f t="shared" si="286"/>
        <v>112年度住宿式機構強化感染管制獎勵計畫(一般護理之家)</v>
      </c>
      <c r="M6055" s="40" t="str">
        <f t="shared" si="287"/>
        <v>華穗護理之家</v>
      </c>
    </row>
    <row r="6056" spans="1:13" ht="75">
      <c r="A6056" s="56" t="s">
        <v>4834</v>
      </c>
      <c r="B6056" s="51" t="s">
        <v>4842</v>
      </c>
      <c r="C6056" s="51" t="s">
        <v>4849</v>
      </c>
      <c r="D6056" s="51" t="s">
        <v>4837</v>
      </c>
      <c r="E6056" s="52">
        <v>500</v>
      </c>
      <c r="F6056" s="53" t="s">
        <v>4825</v>
      </c>
      <c r="G6056" s="55"/>
      <c r="H6056" s="43" t="s">
        <v>1</v>
      </c>
      <c r="I6056" s="118"/>
      <c r="K6056" s="140" t="str">
        <f t="shared" si="285"/>
        <v>衛生業務-長期照護工作-獎補助費-對國內團體之捐助</v>
      </c>
      <c r="L6056" s="140" t="str">
        <f t="shared" si="286"/>
        <v>112年度住宿式機構強化感染管制獎勵計畫(一般護理之家)</v>
      </c>
      <c r="M6056" s="40" t="str">
        <f t="shared" si="287"/>
        <v>澄清綜合醫院</v>
      </c>
    </row>
    <row r="6057" spans="1:13" ht="75">
      <c r="A6057" s="56" t="s">
        <v>4834</v>
      </c>
      <c r="B6057" s="51" t="s">
        <v>4842</v>
      </c>
      <c r="C6057" s="51" t="s">
        <v>4850</v>
      </c>
      <c r="D6057" s="51" t="s">
        <v>4837</v>
      </c>
      <c r="E6057" s="52">
        <v>430</v>
      </c>
      <c r="F6057" s="53" t="s">
        <v>4825</v>
      </c>
      <c r="G6057" s="55"/>
      <c r="H6057" s="43" t="s">
        <v>1</v>
      </c>
      <c r="I6057" s="118"/>
      <c r="K6057" s="140" t="str">
        <f t="shared" si="285"/>
        <v>衛生業務-長期照護工作-獎補助費-對國內團體之捐助</v>
      </c>
      <c r="L6057" s="140" t="str">
        <f t="shared" si="286"/>
        <v>112年度住宿式機構強化感染管制獎勵計畫(一般護理之家)</v>
      </c>
      <c r="M6057" s="40" t="str">
        <f t="shared" si="287"/>
        <v>明依護理之家</v>
      </c>
    </row>
    <row r="6058" spans="1:13" ht="75">
      <c r="A6058" s="56" t="s">
        <v>4834</v>
      </c>
      <c r="B6058" s="51" t="s">
        <v>4842</v>
      </c>
      <c r="C6058" s="51" t="s">
        <v>4851</v>
      </c>
      <c r="D6058" s="51" t="s">
        <v>4837</v>
      </c>
      <c r="E6058" s="52">
        <v>340</v>
      </c>
      <c r="F6058" s="53" t="s">
        <v>4825</v>
      </c>
      <c r="G6058" s="55"/>
      <c r="H6058" s="43" t="s">
        <v>1</v>
      </c>
      <c r="I6058" s="118"/>
      <c r="K6058" s="140" t="str">
        <f t="shared" si="285"/>
        <v>衛生業務-長期照護工作-獎補助費-對國內團體之捐助</v>
      </c>
      <c r="L6058" s="140" t="str">
        <f t="shared" si="286"/>
        <v>112年度住宿式機構強化感染管制獎勵計畫(一般護理之家)</v>
      </c>
      <c r="M6058" s="40" t="str">
        <f t="shared" si="287"/>
        <v>惠全護理之家</v>
      </c>
    </row>
    <row r="6059" spans="1:13" ht="75">
      <c r="A6059" s="56" t="s">
        <v>4834</v>
      </c>
      <c r="B6059" s="51" t="s">
        <v>4842</v>
      </c>
      <c r="C6059" s="51" t="s">
        <v>4852</v>
      </c>
      <c r="D6059" s="51" t="s">
        <v>4837</v>
      </c>
      <c r="E6059" s="52">
        <v>330</v>
      </c>
      <c r="F6059" s="53" t="s">
        <v>4825</v>
      </c>
      <c r="G6059" s="55"/>
      <c r="H6059" s="43" t="s">
        <v>1</v>
      </c>
      <c r="I6059" s="118"/>
      <c r="K6059" s="140" t="str">
        <f t="shared" si="285"/>
        <v>衛生業務-長期照護工作-獎補助費-對國內團體之捐助</v>
      </c>
      <c r="L6059" s="140" t="str">
        <f t="shared" si="286"/>
        <v>112年度住宿式機構強化感染管制獎勵計畫(一般護理之家)</v>
      </c>
      <c r="M6059" s="40" t="str">
        <f t="shared" si="287"/>
        <v>宏恩醫院附設健康護理之家</v>
      </c>
    </row>
    <row r="6060" spans="1:13" ht="75">
      <c r="A6060" s="56" t="s">
        <v>4834</v>
      </c>
      <c r="B6060" s="51" t="s">
        <v>4842</v>
      </c>
      <c r="C6060" s="51" t="s">
        <v>4853</v>
      </c>
      <c r="D6060" s="51" t="s">
        <v>4837</v>
      </c>
      <c r="E6060" s="52">
        <v>300</v>
      </c>
      <c r="F6060" s="53" t="s">
        <v>4825</v>
      </c>
      <c r="G6060" s="55"/>
      <c r="H6060" s="43" t="s">
        <v>1</v>
      </c>
      <c r="I6060" s="118"/>
      <c r="K6060" s="140" t="str">
        <f t="shared" si="285"/>
        <v>衛生業務-長期照護工作-獎補助費-對國內團體之捐助</v>
      </c>
      <c r="L6060" s="140" t="str">
        <f t="shared" si="286"/>
        <v>112年度住宿式機構強化感染管制獎勵計畫(一般護理之家)</v>
      </c>
      <c r="M6060" s="40" t="str">
        <f t="shared" si="287"/>
        <v>宏恩醫院</v>
      </c>
    </row>
    <row r="6061" spans="1:13" ht="75">
      <c r="A6061" s="56" t="s">
        <v>4834</v>
      </c>
      <c r="B6061" s="51" t="s">
        <v>4842</v>
      </c>
      <c r="C6061" s="51" t="s">
        <v>4854</v>
      </c>
      <c r="D6061" s="51" t="s">
        <v>4837</v>
      </c>
      <c r="E6061" s="52">
        <v>190</v>
      </c>
      <c r="F6061" s="53" t="s">
        <v>4825</v>
      </c>
      <c r="G6061" s="55"/>
      <c r="H6061" s="43" t="s">
        <v>1</v>
      </c>
      <c r="I6061" s="118"/>
      <c r="K6061" s="140" t="str">
        <f t="shared" si="285"/>
        <v>衛生業務-長期照護工作-獎補助費-對國內團體之捐助</v>
      </c>
      <c r="L6061" s="140" t="str">
        <f t="shared" si="286"/>
        <v>112年度住宿式機構強化感染管制獎勵計畫(一般護理之家)</v>
      </c>
      <c r="M6061" s="40" t="str">
        <f t="shared" si="287"/>
        <v>九德大愛護理之家</v>
      </c>
    </row>
    <row r="6062" spans="1:13" ht="75">
      <c r="A6062" s="56" t="s">
        <v>4834</v>
      </c>
      <c r="B6062" s="51" t="s">
        <v>4842</v>
      </c>
      <c r="C6062" s="51" t="s">
        <v>4855</v>
      </c>
      <c r="D6062" s="51" t="s">
        <v>4837</v>
      </c>
      <c r="E6062" s="52">
        <v>400</v>
      </c>
      <c r="F6062" s="53" t="s">
        <v>4825</v>
      </c>
      <c r="G6062" s="55"/>
      <c r="H6062" s="43" t="s">
        <v>1</v>
      </c>
      <c r="I6062" s="118"/>
      <c r="K6062" s="140" t="str">
        <f t="shared" si="285"/>
        <v>衛生業務-長期照護工作-獎補助費-對國內團體之捐助</v>
      </c>
      <c r="L6062" s="140" t="str">
        <f t="shared" si="286"/>
        <v>112年度住宿式機構強化感染管制獎勵計畫(一般護理之家)</v>
      </c>
      <c r="M6062" s="40" t="str">
        <f t="shared" si="287"/>
        <v>福碩護理之家</v>
      </c>
    </row>
    <row r="6063" spans="1:13" ht="75">
      <c r="A6063" s="56" t="s">
        <v>4834</v>
      </c>
      <c r="B6063" s="51" t="s">
        <v>4842</v>
      </c>
      <c r="C6063" s="51" t="s">
        <v>4856</v>
      </c>
      <c r="D6063" s="51" t="s">
        <v>4837</v>
      </c>
      <c r="E6063" s="52">
        <v>180</v>
      </c>
      <c r="F6063" s="53" t="s">
        <v>4825</v>
      </c>
      <c r="G6063" s="55"/>
      <c r="H6063" s="43" t="s">
        <v>1</v>
      </c>
      <c r="I6063" s="118"/>
      <c r="K6063" s="140" t="str">
        <f t="shared" si="285"/>
        <v>衛生業務-長期照護工作-獎補助費-對國內團體之捐助</v>
      </c>
      <c r="L6063" s="140" t="str">
        <f t="shared" si="286"/>
        <v>112年度住宿式機構強化感染管制獎勵計畫(一般護理之家)</v>
      </c>
      <c r="M6063" s="40" t="str">
        <f t="shared" si="287"/>
        <v>感恩護理之家</v>
      </c>
    </row>
    <row r="6064" spans="1:13" ht="75">
      <c r="A6064" s="56" t="s">
        <v>4834</v>
      </c>
      <c r="B6064" s="51" t="s">
        <v>4842</v>
      </c>
      <c r="C6064" s="51" t="s">
        <v>4857</v>
      </c>
      <c r="D6064" s="51" t="s">
        <v>4837</v>
      </c>
      <c r="E6064" s="52">
        <v>420</v>
      </c>
      <c r="F6064" s="53" t="s">
        <v>4825</v>
      </c>
      <c r="G6064" s="55"/>
      <c r="H6064" s="43" t="s">
        <v>1</v>
      </c>
      <c r="I6064" s="118"/>
      <c r="K6064" s="140" t="str">
        <f t="shared" si="285"/>
        <v>衛生業務-長期照護工作-獎補助費-對國內團體之捐助</v>
      </c>
      <c r="L6064" s="140" t="str">
        <f t="shared" si="286"/>
        <v>112年度住宿式機構強化感染管制獎勵計畫(一般護理之家)</v>
      </c>
      <c r="M6064" s="40" t="str">
        <f t="shared" si="287"/>
        <v>豐陽護理之家</v>
      </c>
    </row>
    <row r="6065" spans="1:13" ht="75">
      <c r="A6065" s="56" t="s">
        <v>4834</v>
      </c>
      <c r="B6065" s="51" t="s">
        <v>4842</v>
      </c>
      <c r="C6065" s="51" t="s">
        <v>4858</v>
      </c>
      <c r="D6065" s="51" t="s">
        <v>4837</v>
      </c>
      <c r="E6065" s="52">
        <v>450</v>
      </c>
      <c r="F6065" s="53" t="s">
        <v>4825</v>
      </c>
      <c r="G6065" s="55"/>
      <c r="H6065" s="43" t="s">
        <v>1</v>
      </c>
      <c r="I6065" s="118"/>
      <c r="K6065" s="140" t="str">
        <f t="shared" si="285"/>
        <v>衛生業務-長期照護工作-獎補助費-對國內團體之捐助</v>
      </c>
      <c r="L6065" s="140" t="str">
        <f t="shared" si="286"/>
        <v>112年度住宿式機構強化感染管制獎勵計畫(一般護理之家)</v>
      </c>
      <c r="M6065" s="40" t="str">
        <f t="shared" si="287"/>
        <v>財團法人凱華護理之家</v>
      </c>
    </row>
    <row r="6066" spans="1:13" ht="75">
      <c r="A6066" s="56" t="s">
        <v>4834</v>
      </c>
      <c r="B6066" s="51" t="s">
        <v>4842</v>
      </c>
      <c r="C6066" s="51" t="s">
        <v>4859</v>
      </c>
      <c r="D6066" s="51" t="s">
        <v>4837</v>
      </c>
      <c r="E6066" s="52">
        <v>650</v>
      </c>
      <c r="F6066" s="53" t="s">
        <v>4825</v>
      </c>
      <c r="G6066" s="55"/>
      <c r="H6066" s="43" t="s">
        <v>1</v>
      </c>
      <c r="I6066" s="118"/>
      <c r="K6066" s="140" t="str">
        <f t="shared" si="285"/>
        <v>衛生業務-長期照護工作-獎補助費-對國內團體之捐助</v>
      </c>
      <c r="L6066" s="140" t="str">
        <f t="shared" si="286"/>
        <v>112年度住宿式機構強化感染管制獎勵計畫(一般護理之家)</v>
      </c>
      <c r="M6066" s="40" t="str">
        <f t="shared" si="287"/>
        <v>光田醫療社團法人光田綜合醫院</v>
      </c>
    </row>
    <row r="6067" spans="1:13" ht="75">
      <c r="A6067" s="56" t="s">
        <v>4834</v>
      </c>
      <c r="B6067" s="51" t="s">
        <v>4842</v>
      </c>
      <c r="C6067" s="51" t="s">
        <v>4860</v>
      </c>
      <c r="D6067" s="51" t="s">
        <v>4837</v>
      </c>
      <c r="E6067" s="52">
        <v>440</v>
      </c>
      <c r="F6067" s="53" t="s">
        <v>4825</v>
      </c>
      <c r="G6067" s="55"/>
      <c r="H6067" s="43" t="s">
        <v>1</v>
      </c>
      <c r="I6067" s="118"/>
      <c r="K6067" s="140" t="str">
        <f t="shared" si="285"/>
        <v>衛生業務-長期照護工作-獎補助費-對國內團體之捐助</v>
      </c>
      <c r="L6067" s="140" t="str">
        <f t="shared" si="286"/>
        <v>112年度住宿式機構強化感染管制獎勵計畫(一般護理之家)</v>
      </c>
      <c r="M6067" s="40" t="str">
        <f t="shared" si="287"/>
        <v>仁馨護理之家</v>
      </c>
    </row>
    <row r="6068" spans="1:13" ht="75">
      <c r="A6068" s="56" t="s">
        <v>4834</v>
      </c>
      <c r="B6068" s="51" t="s">
        <v>4842</v>
      </c>
      <c r="C6068" s="51" t="s">
        <v>4861</v>
      </c>
      <c r="D6068" s="51" t="s">
        <v>4837</v>
      </c>
      <c r="E6068" s="52">
        <v>220</v>
      </c>
      <c r="F6068" s="53" t="s">
        <v>4825</v>
      </c>
      <c r="G6068" s="55"/>
      <c r="H6068" s="43" t="s">
        <v>1</v>
      </c>
      <c r="I6068" s="118"/>
      <c r="K6068" s="140" t="str">
        <f t="shared" si="285"/>
        <v>衛生業務-長期照護工作-獎補助費-對國內團體之捐助</v>
      </c>
      <c r="L6068" s="140" t="str">
        <f t="shared" si="286"/>
        <v>112年度住宿式機構強化感染管制獎勵計畫(一般護理之家)</v>
      </c>
      <c r="M6068" s="40" t="str">
        <f t="shared" si="287"/>
        <v>毓祥護理之家</v>
      </c>
    </row>
    <row r="6069" spans="1:13" ht="75">
      <c r="A6069" s="56" t="s">
        <v>4834</v>
      </c>
      <c r="B6069" s="51" t="s">
        <v>4842</v>
      </c>
      <c r="C6069" s="51" t="s">
        <v>4862</v>
      </c>
      <c r="D6069" s="51" t="s">
        <v>4837</v>
      </c>
      <c r="E6069" s="52">
        <v>180</v>
      </c>
      <c r="F6069" s="53" t="s">
        <v>4825</v>
      </c>
      <c r="G6069" s="55"/>
      <c r="H6069" s="43" t="s">
        <v>1</v>
      </c>
      <c r="I6069" s="118"/>
      <c r="K6069" s="140" t="str">
        <f t="shared" si="285"/>
        <v>衛生業務-長期照護工作-獎補助費-對國內團體之捐助</v>
      </c>
      <c r="L6069" s="140" t="str">
        <f t="shared" si="286"/>
        <v>112年度住宿式機構強化感染管制獎勵計畫(一般護理之家)</v>
      </c>
      <c r="M6069" s="40" t="str">
        <f t="shared" si="287"/>
        <v>台中市德康護理之家</v>
      </c>
    </row>
    <row r="6070" spans="1:13" ht="75">
      <c r="A6070" s="56" t="s">
        <v>4834</v>
      </c>
      <c r="B6070" s="51" t="s">
        <v>4842</v>
      </c>
      <c r="C6070" s="51" t="s">
        <v>4863</v>
      </c>
      <c r="D6070" s="51" t="s">
        <v>4837</v>
      </c>
      <c r="E6070" s="52">
        <v>370</v>
      </c>
      <c r="F6070" s="53" t="s">
        <v>4825</v>
      </c>
      <c r="G6070" s="55"/>
      <c r="H6070" s="43" t="s">
        <v>1</v>
      </c>
      <c r="I6070" s="118"/>
      <c r="K6070" s="140" t="str">
        <f t="shared" si="285"/>
        <v>衛生業務-長期照護工作-獎補助費-對國內團體之捐助</v>
      </c>
      <c r="L6070" s="140" t="str">
        <f t="shared" si="286"/>
        <v>112年度住宿式機構強化感染管制獎勵計畫(一般護理之家)</v>
      </c>
      <c r="M6070" s="40" t="str">
        <f t="shared" si="287"/>
        <v>光田醫療社團法人附設光田護理之家</v>
      </c>
    </row>
    <row r="6071" spans="1:13" ht="75">
      <c r="A6071" s="56" t="s">
        <v>4834</v>
      </c>
      <c r="B6071" s="51" t="s">
        <v>4842</v>
      </c>
      <c r="C6071" s="51" t="s">
        <v>4864</v>
      </c>
      <c r="D6071" s="51" t="s">
        <v>4837</v>
      </c>
      <c r="E6071" s="52">
        <v>420</v>
      </c>
      <c r="F6071" s="53" t="s">
        <v>4825</v>
      </c>
      <c r="G6071" s="55"/>
      <c r="H6071" s="43" t="s">
        <v>1</v>
      </c>
      <c r="I6071" s="118"/>
      <c r="K6071" s="140" t="str">
        <f t="shared" si="285"/>
        <v>衛生業務-長期照護工作-獎補助費-對國內團體之捐助</v>
      </c>
      <c r="L6071" s="140" t="str">
        <f t="shared" si="286"/>
        <v>112年度住宿式機構強化感染管制獎勵計畫(一般護理之家)</v>
      </c>
      <c r="M6071" s="40" t="str">
        <f t="shared" si="287"/>
        <v>佶園護理之家</v>
      </c>
    </row>
    <row r="6072" spans="1:13" ht="75">
      <c r="A6072" s="56" t="s">
        <v>4834</v>
      </c>
      <c r="B6072" s="51" t="s">
        <v>4842</v>
      </c>
      <c r="C6072" s="51" t="s">
        <v>4865</v>
      </c>
      <c r="D6072" s="51" t="s">
        <v>4837</v>
      </c>
      <c r="E6072" s="52">
        <v>420</v>
      </c>
      <c r="F6072" s="53" t="s">
        <v>4825</v>
      </c>
      <c r="G6072" s="55"/>
      <c r="H6072" s="43" t="s">
        <v>1</v>
      </c>
      <c r="I6072" s="118"/>
      <c r="K6072" s="140" t="str">
        <f t="shared" si="285"/>
        <v>衛生業務-長期照護工作-獎補助費-對國內團體之捐助</v>
      </c>
      <c r="L6072" s="140" t="str">
        <f t="shared" si="286"/>
        <v>112年度住宿式機構強化感染管制獎勵計畫(一般護理之家)</v>
      </c>
      <c r="M6072" s="40" t="str">
        <f t="shared" si="287"/>
        <v>宏恩醫院附設護理之家</v>
      </c>
    </row>
    <row r="6073" spans="1:13" ht="75">
      <c r="A6073" s="56" t="s">
        <v>4834</v>
      </c>
      <c r="B6073" s="51" t="s">
        <v>4842</v>
      </c>
      <c r="C6073" s="51" t="s">
        <v>4866</v>
      </c>
      <c r="D6073" s="51" t="s">
        <v>4837</v>
      </c>
      <c r="E6073" s="52">
        <v>190</v>
      </c>
      <c r="F6073" s="53" t="s">
        <v>4825</v>
      </c>
      <c r="G6073" s="55"/>
      <c r="H6073" s="43" t="s">
        <v>1</v>
      </c>
      <c r="I6073" s="118"/>
      <c r="K6073" s="140" t="str">
        <f t="shared" si="285"/>
        <v>衛生業務-長期照護工作-獎補助費-對國內團體之捐助</v>
      </c>
      <c r="L6073" s="140" t="str">
        <f t="shared" si="286"/>
        <v>112年度住宿式機構強化感染管制獎勵計畫(一般護理之家)</v>
      </c>
      <c r="M6073" s="40" t="str">
        <f t="shared" si="287"/>
        <v>長瑞護理之家</v>
      </c>
    </row>
    <row r="6074" spans="1:13" ht="75">
      <c r="A6074" s="56" t="s">
        <v>4834</v>
      </c>
      <c r="B6074" s="51" t="s">
        <v>4842</v>
      </c>
      <c r="C6074" s="51" t="s">
        <v>4867</v>
      </c>
      <c r="D6074" s="51" t="s">
        <v>4837</v>
      </c>
      <c r="E6074" s="52">
        <v>340</v>
      </c>
      <c r="F6074" s="53" t="s">
        <v>4825</v>
      </c>
      <c r="G6074" s="55"/>
      <c r="H6074" s="43" t="s">
        <v>1</v>
      </c>
      <c r="I6074" s="118"/>
      <c r="K6074" s="140" t="str">
        <f t="shared" si="285"/>
        <v>衛生業務-長期照護工作-獎補助費-對國內團體之捐助</v>
      </c>
      <c r="L6074" s="140" t="str">
        <f t="shared" si="286"/>
        <v>112年度住宿式機構強化感染管制獎勵計畫(一般護理之家)</v>
      </c>
      <c r="M6074" s="40" t="str">
        <f t="shared" si="287"/>
        <v>永錡護理之家</v>
      </c>
    </row>
    <row r="6075" spans="1:13" ht="75">
      <c r="A6075" s="56" t="s">
        <v>4834</v>
      </c>
      <c r="B6075" s="51" t="s">
        <v>4842</v>
      </c>
      <c r="C6075" s="51" t="s">
        <v>4868</v>
      </c>
      <c r="D6075" s="51" t="s">
        <v>4837</v>
      </c>
      <c r="E6075" s="52">
        <v>420</v>
      </c>
      <c r="F6075" s="53" t="s">
        <v>4825</v>
      </c>
      <c r="G6075" s="55"/>
      <c r="H6075" s="43" t="s">
        <v>1</v>
      </c>
      <c r="I6075" s="118"/>
      <c r="K6075" s="140" t="str">
        <f t="shared" si="285"/>
        <v>衛生業務-長期照護工作-獎補助費-對國內團體之捐助</v>
      </c>
      <c r="L6075" s="140" t="str">
        <f t="shared" si="286"/>
        <v>112年度住宿式機構強化感染管制獎勵計畫(一般護理之家)</v>
      </c>
      <c r="M6075" s="40" t="str">
        <f t="shared" si="287"/>
        <v>頤園護理之家</v>
      </c>
    </row>
    <row r="6076" spans="1:13" ht="75">
      <c r="A6076" s="56" t="s">
        <v>4834</v>
      </c>
      <c r="B6076" s="51" t="s">
        <v>4842</v>
      </c>
      <c r="C6076" s="51" t="s">
        <v>4869</v>
      </c>
      <c r="D6076" s="51" t="s">
        <v>4837</v>
      </c>
      <c r="E6076" s="52">
        <v>440</v>
      </c>
      <c r="F6076" s="53" t="s">
        <v>4825</v>
      </c>
      <c r="G6076" s="55"/>
      <c r="H6076" s="43" t="s">
        <v>1</v>
      </c>
      <c r="I6076" s="118"/>
      <c r="K6076" s="140" t="str">
        <f t="shared" si="285"/>
        <v>衛生業務-長期照護工作-獎補助費-對國內團體之捐助</v>
      </c>
      <c r="L6076" s="140" t="str">
        <f t="shared" si="286"/>
        <v>112年度住宿式機構強化感染管制獎勵計畫(一般護理之家)</v>
      </c>
      <c r="M6076" s="40" t="str">
        <f t="shared" si="287"/>
        <v>養生園護理之家</v>
      </c>
    </row>
    <row r="6077" spans="1:13" ht="75">
      <c r="A6077" s="56" t="s">
        <v>4834</v>
      </c>
      <c r="B6077" s="51" t="s">
        <v>4842</v>
      </c>
      <c r="C6077" s="51" t="s">
        <v>4870</v>
      </c>
      <c r="D6077" s="51" t="s">
        <v>4837</v>
      </c>
      <c r="E6077" s="52">
        <v>300</v>
      </c>
      <c r="F6077" s="53" t="s">
        <v>4825</v>
      </c>
      <c r="G6077" s="55"/>
      <c r="H6077" s="43" t="s">
        <v>1</v>
      </c>
      <c r="I6077" s="118"/>
      <c r="K6077" s="140" t="str">
        <f t="shared" si="285"/>
        <v>衛生業務-長期照護工作-獎補助費-對國內團體之捐助</v>
      </c>
      <c r="L6077" s="140" t="str">
        <f t="shared" si="286"/>
        <v>112年度住宿式機構強化感染管制獎勵計畫(一般護理之家)</v>
      </c>
      <c r="M6077" s="40" t="str">
        <f t="shared" si="287"/>
        <v>仁惠護理之家</v>
      </c>
    </row>
    <row r="6078" spans="1:13" ht="75">
      <c r="A6078" s="56" t="s">
        <v>4834</v>
      </c>
      <c r="B6078" s="51" t="s">
        <v>4842</v>
      </c>
      <c r="C6078" s="51" t="s">
        <v>4871</v>
      </c>
      <c r="D6078" s="51" t="s">
        <v>4837</v>
      </c>
      <c r="E6078" s="52">
        <v>340</v>
      </c>
      <c r="F6078" s="53" t="s">
        <v>4825</v>
      </c>
      <c r="G6078" s="55"/>
      <c r="H6078" s="43" t="s">
        <v>1</v>
      </c>
      <c r="I6078" s="118"/>
      <c r="K6078" s="140" t="str">
        <f t="shared" si="285"/>
        <v>衛生業務-長期照護工作-獎補助費-對國內團體之捐助</v>
      </c>
      <c r="L6078" s="140" t="str">
        <f t="shared" si="286"/>
        <v>112年度住宿式機構強化感染管制獎勵計畫(一般護理之家)</v>
      </c>
      <c r="M6078" s="40" t="str">
        <f t="shared" si="287"/>
        <v>幸福家園護理之家</v>
      </c>
    </row>
    <row r="6079" spans="1:13" ht="75">
      <c r="A6079" s="56" t="s">
        <v>4834</v>
      </c>
      <c r="B6079" s="51" t="s">
        <v>4842</v>
      </c>
      <c r="C6079" s="51" t="s">
        <v>4872</v>
      </c>
      <c r="D6079" s="51" t="s">
        <v>4837</v>
      </c>
      <c r="E6079" s="52">
        <v>290</v>
      </c>
      <c r="F6079" s="53" t="s">
        <v>4825</v>
      </c>
      <c r="G6079" s="55"/>
      <c r="H6079" s="43" t="s">
        <v>1</v>
      </c>
      <c r="I6079" s="118"/>
      <c r="K6079" s="140" t="str">
        <f t="shared" si="285"/>
        <v>衛生業務-長期照護工作-獎補助費-對國內團體之捐助</v>
      </c>
      <c r="L6079" s="140" t="str">
        <f t="shared" si="286"/>
        <v>112年度住宿式機構強化感染管制獎勵計畫(一般護理之家)</v>
      </c>
      <c r="M6079" s="40" t="str">
        <f t="shared" si="287"/>
        <v>長安護理之家</v>
      </c>
    </row>
    <row r="6080" spans="1:13" ht="75">
      <c r="A6080" s="56" t="s">
        <v>4834</v>
      </c>
      <c r="B6080" s="51" t="s">
        <v>4842</v>
      </c>
      <c r="C6080" s="51" t="s">
        <v>4873</v>
      </c>
      <c r="D6080" s="51" t="s">
        <v>4837</v>
      </c>
      <c r="E6080" s="52">
        <v>490</v>
      </c>
      <c r="F6080" s="53" t="s">
        <v>4825</v>
      </c>
      <c r="G6080" s="55"/>
      <c r="H6080" s="43" t="s">
        <v>1</v>
      </c>
      <c r="I6080" s="118"/>
      <c r="K6080" s="140" t="str">
        <f t="shared" si="285"/>
        <v>衛生業務-長期照護工作-獎補助費-對國內團體之捐助</v>
      </c>
      <c r="L6080" s="140" t="str">
        <f t="shared" si="286"/>
        <v>112年度住宿式機構強化感染管制獎勵計畫(一般護理之家)</v>
      </c>
      <c r="M6080" s="40" t="str">
        <f t="shared" si="287"/>
        <v>財團法人敬德基金會附設護理之家</v>
      </c>
    </row>
    <row r="6081" spans="1:13" ht="75">
      <c r="A6081" s="56" t="s">
        <v>4834</v>
      </c>
      <c r="B6081" s="51" t="s">
        <v>4842</v>
      </c>
      <c r="C6081" s="51" t="s">
        <v>4874</v>
      </c>
      <c r="D6081" s="51" t="s">
        <v>4837</v>
      </c>
      <c r="E6081" s="52">
        <v>330</v>
      </c>
      <c r="F6081" s="53" t="s">
        <v>4825</v>
      </c>
      <c r="G6081" s="55"/>
      <c r="H6081" s="43" t="s">
        <v>1</v>
      </c>
      <c r="I6081" s="118"/>
      <c r="K6081" s="140" t="str">
        <f t="shared" si="285"/>
        <v>衛生業務-長期照護工作-獎補助費-對國內團體之捐助</v>
      </c>
      <c r="L6081" s="140" t="str">
        <f t="shared" si="286"/>
        <v>112年度住宿式機構強化感染管制獎勵計畫(一般護理之家)</v>
      </c>
      <c r="M6081" s="40" t="str">
        <f t="shared" si="287"/>
        <v>清泉醫院附設護理之家</v>
      </c>
    </row>
    <row r="6082" spans="1:13" ht="75">
      <c r="A6082" s="56" t="s">
        <v>4834</v>
      </c>
      <c r="B6082" s="51" t="s">
        <v>4842</v>
      </c>
      <c r="C6082" s="51" t="s">
        <v>4875</v>
      </c>
      <c r="D6082" s="51" t="s">
        <v>4837</v>
      </c>
      <c r="E6082" s="52">
        <v>260</v>
      </c>
      <c r="F6082" s="53" t="s">
        <v>4825</v>
      </c>
      <c r="G6082" s="55"/>
      <c r="H6082" s="43" t="s">
        <v>1</v>
      </c>
      <c r="I6082" s="118"/>
      <c r="K6082" s="140" t="str">
        <f t="shared" si="285"/>
        <v>衛生業務-長期照護工作-獎補助費-對國內團體之捐助</v>
      </c>
      <c r="L6082" s="140" t="str">
        <f t="shared" si="286"/>
        <v>112年度住宿式機構強化感染管制獎勵計畫(一般護理之家)</v>
      </c>
      <c r="M6082" s="40" t="str">
        <f t="shared" si="287"/>
        <v>康福護理之家</v>
      </c>
    </row>
    <row r="6083" spans="1:13" ht="75">
      <c r="A6083" s="56" t="s">
        <v>4834</v>
      </c>
      <c r="B6083" s="51" t="s">
        <v>4842</v>
      </c>
      <c r="C6083" s="51" t="s">
        <v>4814</v>
      </c>
      <c r="D6083" s="51" t="s">
        <v>4837</v>
      </c>
      <c r="E6083" s="52">
        <v>350</v>
      </c>
      <c r="F6083" s="53" t="s">
        <v>4825</v>
      </c>
      <c r="G6083" s="55"/>
      <c r="H6083" s="43" t="s">
        <v>1</v>
      </c>
      <c r="I6083" s="118"/>
      <c r="K6083" s="140" t="str">
        <f t="shared" si="285"/>
        <v>衛生業務-長期照護工作-獎補助費-對國內團體之捐助</v>
      </c>
      <c r="L6083" s="140" t="str">
        <f t="shared" si="286"/>
        <v>112年度住宿式機構強化感染管制獎勵計畫(一般護理之家)</v>
      </c>
      <c r="M6083" s="40" t="str">
        <f t="shared" si="287"/>
        <v>澄清綜合醫院中港分院</v>
      </c>
    </row>
    <row r="6084" spans="1:13" ht="75">
      <c r="A6084" s="56" t="s">
        <v>4834</v>
      </c>
      <c r="B6084" s="51" t="s">
        <v>4842</v>
      </c>
      <c r="C6084" s="51" t="s">
        <v>4876</v>
      </c>
      <c r="D6084" s="51" t="s">
        <v>4837</v>
      </c>
      <c r="E6084" s="52">
        <v>380</v>
      </c>
      <c r="F6084" s="53" t="s">
        <v>4825</v>
      </c>
      <c r="G6084" s="55"/>
      <c r="H6084" s="43" t="s">
        <v>1</v>
      </c>
      <c r="I6084" s="118"/>
      <c r="K6084" s="140" t="str">
        <f t="shared" ref="K6084:K6147" si="288">A6084</f>
        <v>衛生業務-長期照護工作-獎補助費-對國內團體之捐助</v>
      </c>
      <c r="L6084" s="140" t="str">
        <f t="shared" ref="L6084:L6147" si="289">B6084</f>
        <v>112年度住宿式機構強化感染管制獎勵計畫(一般護理之家)</v>
      </c>
      <c r="M6084" s="40" t="str">
        <f t="shared" ref="M6084:M6147" si="290">C6084</f>
        <v>林新醫療社團法人附設烏日林新護理之家</v>
      </c>
    </row>
    <row r="6085" spans="1:13" ht="75">
      <c r="A6085" s="56" t="s">
        <v>4834</v>
      </c>
      <c r="B6085" s="51" t="s">
        <v>4842</v>
      </c>
      <c r="C6085" s="51" t="s">
        <v>4877</v>
      </c>
      <c r="D6085" s="51" t="s">
        <v>4837</v>
      </c>
      <c r="E6085" s="52">
        <v>150</v>
      </c>
      <c r="F6085" s="53" t="s">
        <v>4825</v>
      </c>
      <c r="G6085" s="55"/>
      <c r="H6085" s="43" t="s">
        <v>1</v>
      </c>
      <c r="I6085" s="118"/>
      <c r="K6085" s="140" t="str">
        <f t="shared" si="288"/>
        <v>衛生業務-長期照護工作-獎補助費-對國內團體之捐助</v>
      </c>
      <c r="L6085" s="140" t="str">
        <f t="shared" si="289"/>
        <v>112年度住宿式機構強化感染管制獎勵計畫(一般護理之家)</v>
      </c>
      <c r="M6085" s="40" t="str">
        <f t="shared" si="290"/>
        <v>林新醫療社團法人烏日林新醫院</v>
      </c>
    </row>
    <row r="6086" spans="1:13" ht="75">
      <c r="A6086" s="56" t="s">
        <v>4834</v>
      </c>
      <c r="B6086" s="51" t="s">
        <v>4842</v>
      </c>
      <c r="C6086" s="51" t="s">
        <v>4878</v>
      </c>
      <c r="D6086" s="51" t="s">
        <v>4837</v>
      </c>
      <c r="E6086" s="52">
        <v>180</v>
      </c>
      <c r="F6086" s="53" t="s">
        <v>4825</v>
      </c>
      <c r="G6086" s="55"/>
      <c r="H6086" s="43" t="s">
        <v>1</v>
      </c>
      <c r="I6086" s="118"/>
      <c r="K6086" s="140" t="str">
        <f t="shared" si="288"/>
        <v>衛生業務-長期照護工作-獎補助費-對國內團體之捐助</v>
      </c>
      <c r="L6086" s="140" t="str">
        <f t="shared" si="289"/>
        <v>112年度住宿式機構強化感染管制獎勵計畫(一般護理之家)</v>
      </c>
      <c r="M6086" s="40" t="str">
        <f t="shared" si="290"/>
        <v>大里護理之家</v>
      </c>
    </row>
    <row r="6087" spans="1:13" ht="75">
      <c r="A6087" s="56" t="s">
        <v>4834</v>
      </c>
      <c r="B6087" s="51" t="s">
        <v>4842</v>
      </c>
      <c r="C6087" s="51" t="s">
        <v>4879</v>
      </c>
      <c r="D6087" s="51" t="s">
        <v>4837</v>
      </c>
      <c r="E6087" s="52">
        <v>180</v>
      </c>
      <c r="F6087" s="53" t="s">
        <v>4825</v>
      </c>
      <c r="G6087" s="55"/>
      <c r="H6087" s="43" t="s">
        <v>1</v>
      </c>
      <c r="I6087" s="118"/>
      <c r="K6087" s="140" t="str">
        <f t="shared" si="288"/>
        <v>衛生業務-長期照護工作-獎補助費-對國內團體之捐助</v>
      </c>
      <c r="L6087" s="140" t="str">
        <f t="shared" si="289"/>
        <v>112年度住宿式機構強化感染管制獎勵計畫(一般護理之家)</v>
      </c>
      <c r="M6087" s="40" t="str">
        <f t="shared" si="290"/>
        <v>葡萄園護理之家</v>
      </c>
    </row>
    <row r="6088" spans="1:13" ht="75">
      <c r="A6088" s="56" t="s">
        <v>4834</v>
      </c>
      <c r="B6088" s="51" t="s">
        <v>4842</v>
      </c>
      <c r="C6088" s="51" t="s">
        <v>4880</v>
      </c>
      <c r="D6088" s="51" t="s">
        <v>4837</v>
      </c>
      <c r="E6088" s="52">
        <v>200</v>
      </c>
      <c r="F6088" s="53" t="s">
        <v>4825</v>
      </c>
      <c r="G6088" s="55"/>
      <c r="H6088" s="43" t="s">
        <v>1</v>
      </c>
      <c r="I6088" s="118"/>
      <c r="K6088" s="140" t="str">
        <f t="shared" si="288"/>
        <v>衛生業務-長期照護工作-獎補助費-對國內團體之捐助</v>
      </c>
      <c r="L6088" s="140" t="str">
        <f t="shared" si="289"/>
        <v>112年度住宿式機構強化感染管制獎勵計畫(一般護理之家)</v>
      </c>
      <c r="M6088" s="40" t="str">
        <f t="shared" si="290"/>
        <v>仁愛醫療財團法人台中仁愛醫院</v>
      </c>
    </row>
    <row r="6089" spans="1:13" ht="75">
      <c r="A6089" s="56" t="s">
        <v>4834</v>
      </c>
      <c r="B6089" s="51" t="s">
        <v>4842</v>
      </c>
      <c r="C6089" s="51" t="s">
        <v>4881</v>
      </c>
      <c r="D6089" s="51" t="s">
        <v>4837</v>
      </c>
      <c r="E6089" s="52">
        <v>490</v>
      </c>
      <c r="F6089" s="53" t="s">
        <v>4825</v>
      </c>
      <c r="G6089" s="55"/>
      <c r="H6089" s="43" t="s">
        <v>1</v>
      </c>
      <c r="I6089" s="118"/>
      <c r="K6089" s="140" t="str">
        <f t="shared" si="288"/>
        <v>衛生業務-長期照護工作-獎補助費-對國內團體之捐助</v>
      </c>
      <c r="L6089" s="140" t="str">
        <f t="shared" si="289"/>
        <v>112年度住宿式機構強化感染管制獎勵計畫(一般護理之家)</v>
      </c>
      <c r="M6089" s="40" t="str">
        <f t="shared" si="290"/>
        <v>仁愛醫療財團法人附設大里仁愛護理之家</v>
      </c>
    </row>
    <row r="6090" spans="1:13" ht="75">
      <c r="A6090" s="56" t="s">
        <v>4834</v>
      </c>
      <c r="B6090" s="51" t="s">
        <v>4842</v>
      </c>
      <c r="C6090" s="51" t="s">
        <v>4882</v>
      </c>
      <c r="D6090" s="51" t="s">
        <v>4837</v>
      </c>
      <c r="E6090" s="52">
        <v>520</v>
      </c>
      <c r="F6090" s="53" t="s">
        <v>4825</v>
      </c>
      <c r="G6090" s="55"/>
      <c r="H6090" s="43" t="s">
        <v>1</v>
      </c>
      <c r="I6090" s="118"/>
      <c r="K6090" s="140" t="str">
        <f t="shared" si="288"/>
        <v>衛生業務-長期照護工作-獎補助費-對國內團體之捐助</v>
      </c>
      <c r="L6090" s="140" t="str">
        <f t="shared" si="289"/>
        <v>112年度住宿式機構強化感染管制獎勵計畫(一般護理之家)</v>
      </c>
      <c r="M6090" s="40" t="str">
        <f t="shared" si="290"/>
        <v>林新醫療社團法人附設林新護理之家</v>
      </c>
    </row>
    <row r="6091" spans="1:13" ht="75">
      <c r="A6091" s="56" t="s">
        <v>4834</v>
      </c>
      <c r="B6091" s="51" t="s">
        <v>4842</v>
      </c>
      <c r="C6091" s="51" t="s">
        <v>4883</v>
      </c>
      <c r="D6091" s="51" t="s">
        <v>4837</v>
      </c>
      <c r="E6091" s="52">
        <v>150</v>
      </c>
      <c r="F6091" s="53" t="s">
        <v>4825</v>
      </c>
      <c r="G6091" s="55"/>
      <c r="H6091" s="43" t="s">
        <v>1</v>
      </c>
      <c r="I6091" s="118"/>
      <c r="K6091" s="140" t="str">
        <f t="shared" si="288"/>
        <v>衛生業務-長期照護工作-獎補助費-對國內團體之捐助</v>
      </c>
      <c r="L6091" s="140" t="str">
        <f t="shared" si="289"/>
        <v>112年度住宿式機構強化感染管制獎勵計畫(一般護理之家)</v>
      </c>
      <c r="M6091" s="40" t="str">
        <f t="shared" si="290"/>
        <v>林新醫療社團法人林新醫院</v>
      </c>
    </row>
    <row r="6092" spans="1:13" ht="75">
      <c r="A6092" s="56" t="s">
        <v>4834</v>
      </c>
      <c r="B6092" s="51" t="s">
        <v>4842</v>
      </c>
      <c r="C6092" s="51" t="s">
        <v>4884</v>
      </c>
      <c r="D6092" s="51" t="s">
        <v>4837</v>
      </c>
      <c r="E6092" s="52">
        <v>540</v>
      </c>
      <c r="F6092" s="53" t="s">
        <v>4825</v>
      </c>
      <c r="G6092" s="55"/>
      <c r="H6092" s="43" t="s">
        <v>1</v>
      </c>
      <c r="I6092" s="118"/>
      <c r="K6092" s="140" t="str">
        <f t="shared" si="288"/>
        <v>衛生業務-長期照護工作-獎補助費-對國內團體之捐助</v>
      </c>
      <c r="L6092" s="140" t="str">
        <f t="shared" si="289"/>
        <v>112年度住宿式機構強化感染管制獎勵計畫(一般護理之家)</v>
      </c>
      <c r="M6092" s="40" t="str">
        <f t="shared" si="290"/>
        <v>永康護理之家</v>
      </c>
    </row>
    <row r="6093" spans="1:13" ht="75">
      <c r="A6093" s="56" t="s">
        <v>4834</v>
      </c>
      <c r="B6093" s="51" t="s">
        <v>4842</v>
      </c>
      <c r="C6093" s="51" t="s">
        <v>4885</v>
      </c>
      <c r="D6093" s="51" t="s">
        <v>4837</v>
      </c>
      <c r="E6093" s="52">
        <v>250</v>
      </c>
      <c r="F6093" s="53" t="s">
        <v>4825</v>
      </c>
      <c r="G6093" s="55"/>
      <c r="H6093" s="43" t="s">
        <v>1</v>
      </c>
      <c r="I6093" s="118"/>
      <c r="K6093" s="140" t="str">
        <f t="shared" si="288"/>
        <v>衛生業務-長期照護工作-獎補助費-對國內團體之捐助</v>
      </c>
      <c r="L6093" s="140" t="str">
        <f t="shared" si="289"/>
        <v>112年度住宿式機構強化感染管制獎勵計畫(一般護理之家)</v>
      </c>
      <c r="M6093" s="40" t="str">
        <f t="shared" si="290"/>
        <v>李綜合醫療社團法人大甲李綜合醫院</v>
      </c>
    </row>
    <row r="6094" spans="1:13" ht="75">
      <c r="A6094" s="56" t="s">
        <v>4834</v>
      </c>
      <c r="B6094" s="51" t="s">
        <v>4842</v>
      </c>
      <c r="C6094" s="51" t="s">
        <v>4886</v>
      </c>
      <c r="D6094" s="51" t="s">
        <v>4837</v>
      </c>
      <c r="E6094" s="52">
        <v>190</v>
      </c>
      <c r="F6094" s="53" t="s">
        <v>4825</v>
      </c>
      <c r="G6094" s="55"/>
      <c r="H6094" s="43" t="s">
        <v>1</v>
      </c>
      <c r="I6094" s="118"/>
      <c r="K6094" s="140" t="str">
        <f t="shared" si="288"/>
        <v>衛生業務-長期照護工作-獎補助費-對國內團體之捐助</v>
      </c>
      <c r="L6094" s="140" t="str">
        <f t="shared" si="289"/>
        <v>112年度住宿式機構強化感染管制獎勵計畫(一般護理之家)</v>
      </c>
      <c r="M6094" s="40" t="str">
        <f t="shared" si="290"/>
        <v>仁美護理之家</v>
      </c>
    </row>
    <row r="6095" spans="1:13" ht="75">
      <c r="A6095" s="56" t="s">
        <v>4834</v>
      </c>
      <c r="B6095" s="51" t="s">
        <v>4842</v>
      </c>
      <c r="C6095" s="51" t="s">
        <v>4887</v>
      </c>
      <c r="D6095" s="51" t="s">
        <v>4837</v>
      </c>
      <c r="E6095" s="52">
        <v>250</v>
      </c>
      <c r="F6095" s="53" t="s">
        <v>4825</v>
      </c>
      <c r="G6095" s="55"/>
      <c r="H6095" s="43" t="s">
        <v>1</v>
      </c>
      <c r="I6095" s="118"/>
      <c r="K6095" s="140" t="str">
        <f t="shared" si="288"/>
        <v>衛生業務-長期照護工作-獎補助費-對國內團體之捐助</v>
      </c>
      <c r="L6095" s="140" t="str">
        <f t="shared" si="289"/>
        <v>112年度住宿式機構強化感染管制獎勵計畫(一般護理之家)</v>
      </c>
      <c r="M6095" s="40" t="str">
        <f t="shared" si="290"/>
        <v>中山醫學大學附設醫院附設護理之家</v>
      </c>
    </row>
    <row r="6096" spans="1:13" ht="75">
      <c r="A6096" s="56" t="s">
        <v>4834</v>
      </c>
      <c r="B6096" s="51" t="s">
        <v>4842</v>
      </c>
      <c r="C6096" s="51" t="s">
        <v>4888</v>
      </c>
      <c r="D6096" s="51" t="s">
        <v>4837</v>
      </c>
      <c r="E6096" s="52">
        <v>370</v>
      </c>
      <c r="F6096" s="53" t="s">
        <v>4825</v>
      </c>
      <c r="G6096" s="55"/>
      <c r="H6096" s="43" t="s">
        <v>1</v>
      </c>
      <c r="I6096" s="118"/>
      <c r="K6096" s="140" t="str">
        <f t="shared" si="288"/>
        <v>衛生業務-長期照護工作-獎補助費-對國內團體之捐助</v>
      </c>
      <c r="L6096" s="140" t="str">
        <f t="shared" si="289"/>
        <v>112年度住宿式機構強化感染管制獎勵計畫(一般護理之家)</v>
      </c>
      <c r="M6096" s="40" t="str">
        <f t="shared" si="290"/>
        <v>台中佳醫護理之家</v>
      </c>
    </row>
    <row r="6097" spans="1:13" ht="75">
      <c r="A6097" s="56" t="s">
        <v>4834</v>
      </c>
      <c r="B6097" s="51" t="s">
        <v>4842</v>
      </c>
      <c r="C6097" s="51" t="s">
        <v>4889</v>
      </c>
      <c r="D6097" s="51" t="s">
        <v>4837</v>
      </c>
      <c r="E6097" s="52">
        <v>190</v>
      </c>
      <c r="F6097" s="53" t="s">
        <v>4825</v>
      </c>
      <c r="G6097" s="55"/>
      <c r="H6097" s="43" t="s">
        <v>1</v>
      </c>
      <c r="I6097" s="118"/>
      <c r="K6097" s="140" t="str">
        <f t="shared" si="288"/>
        <v>衛生業務-長期照護工作-獎補助費-對國內團體之捐助</v>
      </c>
      <c r="L6097" s="140" t="str">
        <f t="shared" si="289"/>
        <v>112年度住宿式機構強化感染管制獎勵計畫(一般護理之家)</v>
      </c>
      <c r="M6097" s="40" t="str">
        <f t="shared" si="290"/>
        <v>鈺善園護理之家</v>
      </c>
    </row>
    <row r="6098" spans="1:13" ht="75">
      <c r="A6098" s="56" t="s">
        <v>4834</v>
      </c>
      <c r="B6098" s="51" t="s">
        <v>4842</v>
      </c>
      <c r="C6098" s="51" t="s">
        <v>4890</v>
      </c>
      <c r="D6098" s="51" t="s">
        <v>4837</v>
      </c>
      <c r="E6098" s="52">
        <v>330</v>
      </c>
      <c r="F6098" s="53" t="s">
        <v>4825</v>
      </c>
      <c r="G6098" s="55"/>
      <c r="H6098" s="43" t="s">
        <v>1</v>
      </c>
      <c r="I6098" s="118"/>
      <c r="K6098" s="140" t="str">
        <f t="shared" si="288"/>
        <v>衛生業務-長期照護工作-獎補助費-對國內團體之捐助</v>
      </c>
      <c r="L6098" s="140" t="str">
        <f t="shared" si="289"/>
        <v>112年度住宿式機構強化感染管制獎勵計畫(一般護理之家)</v>
      </c>
      <c r="M6098" s="40" t="str">
        <f t="shared" si="290"/>
        <v>私立杏德護理之家</v>
      </c>
    </row>
    <row r="6099" spans="1:13" ht="75">
      <c r="A6099" s="56" t="s">
        <v>4834</v>
      </c>
      <c r="B6099" s="51" t="s">
        <v>4842</v>
      </c>
      <c r="C6099" s="51" t="s">
        <v>4891</v>
      </c>
      <c r="D6099" s="51" t="s">
        <v>4837</v>
      </c>
      <c r="E6099" s="52">
        <v>380</v>
      </c>
      <c r="F6099" s="53" t="s">
        <v>4825</v>
      </c>
      <c r="G6099" s="55"/>
      <c r="H6099" s="43" t="s">
        <v>1</v>
      </c>
      <c r="I6099" s="118"/>
      <c r="K6099" s="140" t="str">
        <f t="shared" si="288"/>
        <v>衛生業務-長期照護工作-獎補助費-對國內團體之捐助</v>
      </c>
      <c r="L6099" s="140" t="str">
        <f t="shared" si="289"/>
        <v>112年度住宿式機構強化感染管制獎勵計畫(一般護理之家)</v>
      </c>
      <c r="M6099" s="40" t="str">
        <f t="shared" si="290"/>
        <v>德化佶園護理之家</v>
      </c>
    </row>
    <row r="6100" spans="1:13" ht="56.25">
      <c r="A6100" s="56" t="s">
        <v>4834</v>
      </c>
      <c r="B6100" s="51" t="s">
        <v>4892</v>
      </c>
      <c r="C6100" s="51" t="s">
        <v>4854</v>
      </c>
      <c r="D6100" s="51" t="s">
        <v>4837</v>
      </c>
      <c r="E6100" s="52">
        <v>228</v>
      </c>
      <c r="F6100" s="53" t="s">
        <v>4825</v>
      </c>
      <c r="G6100" s="55"/>
      <c r="H6100" s="43" t="s">
        <v>1</v>
      </c>
      <c r="I6100" s="118"/>
      <c r="K6100" s="140" t="str">
        <f t="shared" si="288"/>
        <v>衛生業務-長期照護工作-獎補助費-對國內團體之捐助</v>
      </c>
      <c r="L6100" s="140" t="str">
        <f t="shared" si="289"/>
        <v>112年度減少照護機構住民至醫療機構就醫方案</v>
      </c>
      <c r="M6100" s="40" t="str">
        <f t="shared" si="290"/>
        <v>九德大愛護理之家</v>
      </c>
    </row>
    <row r="6101" spans="1:13" ht="56.25">
      <c r="A6101" s="56" t="s">
        <v>4834</v>
      </c>
      <c r="B6101" s="51" t="s">
        <v>4892</v>
      </c>
      <c r="C6101" s="51" t="s">
        <v>4893</v>
      </c>
      <c r="D6101" s="51" t="s">
        <v>4837</v>
      </c>
      <c r="E6101" s="52">
        <v>199</v>
      </c>
      <c r="F6101" s="53" t="s">
        <v>4825</v>
      </c>
      <c r="G6101" s="55"/>
      <c r="H6101" s="43" t="s">
        <v>1</v>
      </c>
      <c r="I6101" s="118"/>
      <c r="K6101" s="140" t="str">
        <f t="shared" si="288"/>
        <v>衛生業務-長期照護工作-獎補助費-對國內團體之捐助</v>
      </c>
      <c r="L6101" s="140" t="str">
        <f t="shared" si="289"/>
        <v>112年度減少照護機構住民至醫療機構就醫方案</v>
      </c>
      <c r="M6101" s="40" t="str">
        <f t="shared" si="290"/>
        <v>大肚松群護理之家</v>
      </c>
    </row>
    <row r="6102" spans="1:13" ht="56.25">
      <c r="A6102" s="56" t="s">
        <v>4834</v>
      </c>
      <c r="B6102" s="51" t="s">
        <v>4892</v>
      </c>
      <c r="C6102" s="51" t="s">
        <v>4878</v>
      </c>
      <c r="D6102" s="51" t="s">
        <v>4837</v>
      </c>
      <c r="E6102" s="52">
        <v>105</v>
      </c>
      <c r="F6102" s="53" t="s">
        <v>4825</v>
      </c>
      <c r="G6102" s="55"/>
      <c r="H6102" s="43" t="s">
        <v>1</v>
      </c>
      <c r="I6102" s="118"/>
      <c r="K6102" s="140" t="str">
        <f t="shared" si="288"/>
        <v>衛生業務-長期照護工作-獎補助費-對國內團體之捐助</v>
      </c>
      <c r="L6102" s="140" t="str">
        <f t="shared" si="289"/>
        <v>112年度減少照護機構住民至醫療機構就醫方案</v>
      </c>
      <c r="M6102" s="40" t="str">
        <f t="shared" si="290"/>
        <v>大里護理之家</v>
      </c>
    </row>
    <row r="6103" spans="1:13" ht="56.25">
      <c r="A6103" s="56" t="s">
        <v>4834</v>
      </c>
      <c r="B6103" s="51" t="s">
        <v>4892</v>
      </c>
      <c r="C6103" s="51" t="s">
        <v>4894</v>
      </c>
      <c r="D6103" s="51" t="s">
        <v>4837</v>
      </c>
      <c r="E6103" s="52">
        <v>352</v>
      </c>
      <c r="F6103" s="53" t="s">
        <v>4825</v>
      </c>
      <c r="G6103" s="55"/>
      <c r="H6103" s="43" t="s">
        <v>1</v>
      </c>
      <c r="I6103" s="118"/>
      <c r="K6103" s="140" t="str">
        <f t="shared" si="288"/>
        <v>衛生業務-長期照護工作-獎補助費-對國內團體之捐助</v>
      </c>
      <c r="L6103" s="140" t="str">
        <f t="shared" si="289"/>
        <v>112年度減少照護機構住民至醫療機構就醫方案</v>
      </c>
      <c r="M6103" s="40" t="str">
        <f t="shared" si="290"/>
        <v>中山醫學大學附設醫院</v>
      </c>
    </row>
    <row r="6104" spans="1:13" ht="56.25">
      <c r="A6104" s="56" t="s">
        <v>4834</v>
      </c>
      <c r="B6104" s="51" t="s">
        <v>4892</v>
      </c>
      <c r="C6104" s="51" t="s">
        <v>4887</v>
      </c>
      <c r="D6104" s="51" t="s">
        <v>4837</v>
      </c>
      <c r="E6104" s="52">
        <v>290</v>
      </c>
      <c r="F6104" s="53" t="s">
        <v>4825</v>
      </c>
      <c r="G6104" s="55"/>
      <c r="H6104" s="43" t="s">
        <v>1</v>
      </c>
      <c r="I6104" s="118"/>
      <c r="K6104" s="140" t="str">
        <f t="shared" si="288"/>
        <v>衛生業務-長期照護工作-獎補助費-對國內團體之捐助</v>
      </c>
      <c r="L6104" s="140" t="str">
        <f t="shared" si="289"/>
        <v>112年度減少照護機構住民至醫療機構就醫方案</v>
      </c>
      <c r="M6104" s="40" t="str">
        <f t="shared" si="290"/>
        <v>中山醫學大學附設醫院附設護理之家</v>
      </c>
    </row>
    <row r="6105" spans="1:13" ht="56.25">
      <c r="A6105" s="56" t="s">
        <v>4834</v>
      </c>
      <c r="B6105" s="51" t="s">
        <v>4892</v>
      </c>
      <c r="C6105" s="51" t="s">
        <v>4870</v>
      </c>
      <c r="D6105" s="51" t="s">
        <v>4837</v>
      </c>
      <c r="E6105" s="52">
        <v>244</v>
      </c>
      <c r="F6105" s="53" t="s">
        <v>4825</v>
      </c>
      <c r="G6105" s="55"/>
      <c r="H6105" s="43" t="s">
        <v>1</v>
      </c>
      <c r="I6105" s="118"/>
      <c r="K6105" s="140" t="str">
        <f t="shared" si="288"/>
        <v>衛生業務-長期照護工作-獎補助費-對國內團體之捐助</v>
      </c>
      <c r="L6105" s="140" t="str">
        <f t="shared" si="289"/>
        <v>112年度減少照護機構住民至醫療機構就醫方案</v>
      </c>
      <c r="M6105" s="40" t="str">
        <f t="shared" si="290"/>
        <v>仁惠護理之家</v>
      </c>
    </row>
    <row r="6106" spans="1:13" ht="56.25">
      <c r="A6106" s="56" t="s">
        <v>4834</v>
      </c>
      <c r="B6106" s="51" t="s">
        <v>4892</v>
      </c>
      <c r="C6106" s="51" t="s">
        <v>4880</v>
      </c>
      <c r="D6106" s="51" t="s">
        <v>4837</v>
      </c>
      <c r="E6106" s="52">
        <v>2197</v>
      </c>
      <c r="F6106" s="53" t="s">
        <v>4825</v>
      </c>
      <c r="G6106" s="55"/>
      <c r="H6106" s="43" t="s">
        <v>1</v>
      </c>
      <c r="I6106" s="118"/>
      <c r="K6106" s="140" t="str">
        <f t="shared" si="288"/>
        <v>衛生業務-長期照護工作-獎補助費-對國內團體之捐助</v>
      </c>
      <c r="L6106" s="140" t="str">
        <f t="shared" si="289"/>
        <v>112年度減少照護機構住民至醫療機構就醫方案</v>
      </c>
      <c r="M6106" s="40" t="str">
        <f t="shared" si="290"/>
        <v>仁愛醫療財團法人台中仁愛醫院</v>
      </c>
    </row>
    <row r="6107" spans="1:13" ht="56.25">
      <c r="A6107" s="56" t="s">
        <v>4834</v>
      </c>
      <c r="B6107" s="51" t="s">
        <v>4892</v>
      </c>
      <c r="C6107" s="51" t="s">
        <v>4860</v>
      </c>
      <c r="D6107" s="51" t="s">
        <v>4837</v>
      </c>
      <c r="E6107" s="52">
        <v>140</v>
      </c>
      <c r="F6107" s="53" t="s">
        <v>4825</v>
      </c>
      <c r="G6107" s="55"/>
      <c r="H6107" s="43" t="s">
        <v>1</v>
      </c>
      <c r="I6107" s="118"/>
      <c r="K6107" s="140" t="str">
        <f t="shared" si="288"/>
        <v>衛生業務-長期照護工作-獎補助費-對國內團體之捐助</v>
      </c>
      <c r="L6107" s="140" t="str">
        <f t="shared" si="289"/>
        <v>112年度減少照護機構住民至醫療機構就醫方案</v>
      </c>
      <c r="M6107" s="40" t="str">
        <f t="shared" si="290"/>
        <v>仁馨護理之家</v>
      </c>
    </row>
    <row r="6108" spans="1:13" ht="56.25">
      <c r="A6108" s="56" t="s">
        <v>4834</v>
      </c>
      <c r="B6108" s="51" t="s">
        <v>4892</v>
      </c>
      <c r="C6108" s="51" t="s">
        <v>4895</v>
      </c>
      <c r="D6108" s="51" t="s">
        <v>4837</v>
      </c>
      <c r="E6108" s="52">
        <v>74</v>
      </c>
      <c r="F6108" s="53" t="s">
        <v>4825</v>
      </c>
      <c r="G6108" s="55"/>
      <c r="H6108" s="43" t="s">
        <v>1</v>
      </c>
      <c r="I6108" s="118"/>
      <c r="K6108" s="140" t="str">
        <f t="shared" si="288"/>
        <v>衛生業務-長期照護工作-獎補助費-對國內團體之捐助</v>
      </c>
      <c r="L6108" s="140" t="str">
        <f t="shared" si="289"/>
        <v>112年度減少照護機構住民至醫療機構就醫方案</v>
      </c>
      <c r="M6108" s="40" t="str">
        <f t="shared" si="290"/>
        <v>元盛診所</v>
      </c>
    </row>
    <row r="6109" spans="1:13" ht="56.25">
      <c r="A6109" s="56" t="s">
        <v>4834</v>
      </c>
      <c r="B6109" s="51" t="s">
        <v>4892</v>
      </c>
      <c r="C6109" s="51" t="s">
        <v>4862</v>
      </c>
      <c r="D6109" s="51" t="s">
        <v>4837</v>
      </c>
      <c r="E6109" s="52">
        <v>65</v>
      </c>
      <c r="F6109" s="53" t="s">
        <v>4825</v>
      </c>
      <c r="G6109" s="55"/>
      <c r="H6109" s="43" t="s">
        <v>1</v>
      </c>
      <c r="I6109" s="118"/>
      <c r="K6109" s="140" t="str">
        <f t="shared" si="288"/>
        <v>衛生業務-長期照護工作-獎補助費-對國內團體之捐助</v>
      </c>
      <c r="L6109" s="140" t="str">
        <f t="shared" si="289"/>
        <v>112年度減少照護機構住民至醫療機構就醫方案</v>
      </c>
      <c r="M6109" s="40" t="str">
        <f t="shared" si="290"/>
        <v>台中市德康護理之家</v>
      </c>
    </row>
    <row r="6110" spans="1:13" ht="56.25">
      <c r="A6110" s="56" t="s">
        <v>4834</v>
      </c>
      <c r="B6110" s="51" t="s">
        <v>4892</v>
      </c>
      <c r="C6110" s="51" t="s">
        <v>4888</v>
      </c>
      <c r="D6110" s="51" t="s">
        <v>4837</v>
      </c>
      <c r="E6110" s="52">
        <v>220</v>
      </c>
      <c r="F6110" s="53" t="s">
        <v>4825</v>
      </c>
      <c r="G6110" s="55"/>
      <c r="H6110" s="43" t="s">
        <v>1</v>
      </c>
      <c r="I6110" s="118"/>
      <c r="K6110" s="140" t="str">
        <f t="shared" si="288"/>
        <v>衛生業務-長期照護工作-獎補助費-對國內團體之捐助</v>
      </c>
      <c r="L6110" s="140" t="str">
        <f t="shared" si="289"/>
        <v>112年度減少照護機構住民至醫療機構就醫方案</v>
      </c>
      <c r="M6110" s="40" t="str">
        <f t="shared" si="290"/>
        <v>台中佳醫護理之家</v>
      </c>
    </row>
    <row r="6111" spans="1:13" ht="56.25">
      <c r="A6111" s="56" t="s">
        <v>4834</v>
      </c>
      <c r="B6111" s="51" t="s">
        <v>4892</v>
      </c>
      <c r="C6111" s="51" t="s">
        <v>4896</v>
      </c>
      <c r="D6111" s="51" t="s">
        <v>4837</v>
      </c>
      <c r="E6111" s="52">
        <v>239</v>
      </c>
      <c r="F6111" s="53" t="s">
        <v>4825</v>
      </c>
      <c r="G6111" s="55"/>
      <c r="H6111" s="43" t="s">
        <v>1</v>
      </c>
      <c r="I6111" s="118"/>
      <c r="K6111" s="140" t="str">
        <f t="shared" si="288"/>
        <v>衛生業務-長期照護工作-獎補助費-對國內團體之捐助</v>
      </c>
      <c r="L6111" s="140" t="str">
        <f t="shared" si="289"/>
        <v>112年度減少照護機構住民至醫療機構就醫方案</v>
      </c>
      <c r="M6111" s="40" t="str">
        <f t="shared" si="290"/>
        <v>本堂澄清醫院</v>
      </c>
    </row>
    <row r="6112" spans="1:13" ht="56.25">
      <c r="A6112" s="56" t="s">
        <v>4834</v>
      </c>
      <c r="B6112" s="51" t="s">
        <v>4892</v>
      </c>
      <c r="C6112" s="51" t="s">
        <v>4897</v>
      </c>
      <c r="D6112" s="51" t="s">
        <v>4837</v>
      </c>
      <c r="E6112" s="52">
        <v>93</v>
      </c>
      <c r="F6112" s="53" t="s">
        <v>4825</v>
      </c>
      <c r="G6112" s="55"/>
      <c r="H6112" s="43" t="s">
        <v>1</v>
      </c>
      <c r="I6112" s="118"/>
      <c r="K6112" s="140" t="str">
        <f t="shared" si="288"/>
        <v>衛生業務-長期照護工作-獎補助費-對國內團體之捐助</v>
      </c>
      <c r="L6112" s="140" t="str">
        <f t="shared" si="289"/>
        <v>112年度減少照護機構住民至醫療機構就醫方案</v>
      </c>
      <c r="M6112" s="40" t="str">
        <f t="shared" si="290"/>
        <v>本堂澄清醫院附設護理之家</v>
      </c>
    </row>
    <row r="6113" spans="1:13" ht="56.25">
      <c r="A6113" s="56" t="s">
        <v>4834</v>
      </c>
      <c r="B6113" s="51" t="s">
        <v>4892</v>
      </c>
      <c r="C6113" s="51" t="s">
        <v>4898</v>
      </c>
      <c r="D6113" s="51" t="s">
        <v>4837</v>
      </c>
      <c r="E6113" s="52">
        <v>222</v>
      </c>
      <c r="F6113" s="53" t="s">
        <v>4825</v>
      </c>
      <c r="G6113" s="55"/>
      <c r="H6113" s="43" t="s">
        <v>1</v>
      </c>
      <c r="I6113" s="118"/>
      <c r="K6113" s="140" t="str">
        <f t="shared" si="288"/>
        <v>衛生業務-長期照護工作-獎補助費-對國內團體之捐助</v>
      </c>
      <c r="L6113" s="140" t="str">
        <f t="shared" si="289"/>
        <v>112年度減少照護機構住民至醫療機構就醫方案</v>
      </c>
      <c r="M6113" s="40" t="str">
        <f t="shared" si="290"/>
        <v>永進長照社團法人附設私立善美得綜合長照機構</v>
      </c>
    </row>
    <row r="6114" spans="1:13" ht="56.25">
      <c r="A6114" s="56" t="s">
        <v>4834</v>
      </c>
      <c r="B6114" s="51" t="s">
        <v>4892</v>
      </c>
      <c r="C6114" s="51" t="s">
        <v>4867</v>
      </c>
      <c r="D6114" s="51" t="s">
        <v>4837</v>
      </c>
      <c r="E6114" s="52">
        <v>213</v>
      </c>
      <c r="F6114" s="53" t="s">
        <v>4825</v>
      </c>
      <c r="G6114" s="55"/>
      <c r="H6114" s="43" t="s">
        <v>1</v>
      </c>
      <c r="I6114" s="118"/>
      <c r="K6114" s="140" t="str">
        <f t="shared" si="288"/>
        <v>衛生業務-長期照護工作-獎補助費-對國內團體之捐助</v>
      </c>
      <c r="L6114" s="140" t="str">
        <f t="shared" si="289"/>
        <v>112年度減少照護機構住民至醫療機構就醫方案</v>
      </c>
      <c r="M6114" s="40" t="str">
        <f t="shared" si="290"/>
        <v>永錡護理之家</v>
      </c>
    </row>
    <row r="6115" spans="1:13" ht="56.25">
      <c r="A6115" s="56" t="s">
        <v>4834</v>
      </c>
      <c r="B6115" s="51" t="s">
        <v>4892</v>
      </c>
      <c r="C6115" s="51" t="s">
        <v>4859</v>
      </c>
      <c r="D6115" s="51" t="s">
        <v>4837</v>
      </c>
      <c r="E6115" s="52">
        <v>711</v>
      </c>
      <c r="F6115" s="53" t="s">
        <v>4825</v>
      </c>
      <c r="G6115" s="55"/>
      <c r="H6115" s="43" t="s">
        <v>1</v>
      </c>
      <c r="I6115" s="118"/>
      <c r="K6115" s="140" t="str">
        <f t="shared" si="288"/>
        <v>衛生業務-長期照護工作-獎補助費-對國內團體之捐助</v>
      </c>
      <c r="L6115" s="140" t="str">
        <f t="shared" si="289"/>
        <v>112年度減少照護機構住民至醫療機構就醫方案</v>
      </c>
      <c r="M6115" s="40" t="str">
        <f t="shared" si="290"/>
        <v>光田醫療社團法人光田綜合醫院</v>
      </c>
    </row>
    <row r="6116" spans="1:13" ht="56.25">
      <c r="A6116" s="56" t="s">
        <v>4834</v>
      </c>
      <c r="B6116" s="51" t="s">
        <v>4892</v>
      </c>
      <c r="C6116" s="51" t="s">
        <v>4863</v>
      </c>
      <c r="D6116" s="51" t="s">
        <v>4837</v>
      </c>
      <c r="E6116" s="52">
        <v>85</v>
      </c>
      <c r="F6116" s="53" t="s">
        <v>4825</v>
      </c>
      <c r="G6116" s="55"/>
      <c r="H6116" s="43" t="s">
        <v>1</v>
      </c>
      <c r="I6116" s="118"/>
      <c r="K6116" s="140" t="str">
        <f t="shared" si="288"/>
        <v>衛生業務-長期照護工作-獎補助費-對國內團體之捐助</v>
      </c>
      <c r="L6116" s="140" t="str">
        <f t="shared" si="289"/>
        <v>112年度減少照護機構住民至醫療機構就醫方案</v>
      </c>
      <c r="M6116" s="40" t="str">
        <f t="shared" si="290"/>
        <v>光田醫療社團法人附設光田護理之家</v>
      </c>
    </row>
    <row r="6117" spans="1:13" ht="56.25">
      <c r="A6117" s="56" t="s">
        <v>4834</v>
      </c>
      <c r="B6117" s="51" t="s">
        <v>4892</v>
      </c>
      <c r="C6117" s="51" t="s">
        <v>4899</v>
      </c>
      <c r="D6117" s="51" t="s">
        <v>4837</v>
      </c>
      <c r="E6117" s="52">
        <v>276</v>
      </c>
      <c r="F6117" s="53" t="s">
        <v>4825</v>
      </c>
      <c r="G6117" s="55"/>
      <c r="H6117" s="43" t="s">
        <v>1</v>
      </c>
      <c r="I6117" s="118"/>
      <c r="K6117" s="140" t="str">
        <f t="shared" si="288"/>
        <v>衛生業務-長期照護工作-獎補助費-對國內團體之捐助</v>
      </c>
      <c r="L6117" s="140" t="str">
        <f t="shared" si="289"/>
        <v>112年度減少照護機構住民至醫療機構就醫方案</v>
      </c>
      <c r="M6117" s="40" t="str">
        <f t="shared" si="290"/>
        <v>全能家庭醫學科診所</v>
      </c>
    </row>
    <row r="6118" spans="1:13" ht="56.25">
      <c r="A6118" s="56" t="s">
        <v>4834</v>
      </c>
      <c r="B6118" s="51" t="s">
        <v>4892</v>
      </c>
      <c r="C6118" s="51" t="s">
        <v>4900</v>
      </c>
      <c r="D6118" s="51" t="s">
        <v>4837</v>
      </c>
      <c r="E6118" s="52">
        <v>292</v>
      </c>
      <c r="F6118" s="53" t="s">
        <v>4825</v>
      </c>
      <c r="G6118" s="55"/>
      <c r="H6118" s="43" t="s">
        <v>1</v>
      </c>
      <c r="I6118" s="118"/>
      <c r="K6118" s="140" t="str">
        <f t="shared" si="288"/>
        <v>衛生業務-長期照護工作-獎補助費-對國內團體之捐助</v>
      </c>
      <c r="L6118" s="140" t="str">
        <f t="shared" si="289"/>
        <v>112年度減少照護機構住民至醫療機構就醫方案</v>
      </c>
      <c r="M6118" s="40" t="str">
        <f t="shared" si="290"/>
        <v>全能診所</v>
      </c>
    </row>
    <row r="6119" spans="1:13" ht="56.25">
      <c r="A6119" s="56" t="s">
        <v>4834</v>
      </c>
      <c r="B6119" s="51" t="s">
        <v>4892</v>
      </c>
      <c r="C6119" s="51" t="s">
        <v>4901</v>
      </c>
      <c r="D6119" s="51" t="s">
        <v>4837</v>
      </c>
      <c r="E6119" s="52">
        <v>266</v>
      </c>
      <c r="F6119" s="53" t="s">
        <v>4825</v>
      </c>
      <c r="G6119" s="55"/>
      <c r="H6119" s="43" t="s">
        <v>1</v>
      </c>
      <c r="I6119" s="118"/>
      <c r="K6119" s="140" t="str">
        <f t="shared" si="288"/>
        <v>衛生業務-長期照護工作-獎補助費-對國內團體之捐助</v>
      </c>
      <c r="L6119" s="140" t="str">
        <f t="shared" si="289"/>
        <v>112年度減少照護機構住民至醫療機構就醫方案</v>
      </c>
      <c r="M6119" s="40" t="str">
        <f t="shared" si="290"/>
        <v>回生家庭醫學科診所</v>
      </c>
    </row>
    <row r="6120" spans="1:13" ht="56.25">
      <c r="A6120" s="56" t="s">
        <v>4834</v>
      </c>
      <c r="B6120" s="51" t="s">
        <v>4892</v>
      </c>
      <c r="C6120" s="51" t="s">
        <v>4844</v>
      </c>
      <c r="D6120" s="51" t="s">
        <v>4837</v>
      </c>
      <c r="E6120" s="52">
        <v>715</v>
      </c>
      <c r="F6120" s="53" t="s">
        <v>4825</v>
      </c>
      <c r="G6120" s="55"/>
      <c r="H6120" s="43" t="s">
        <v>1</v>
      </c>
      <c r="I6120" s="118"/>
      <c r="K6120" s="140" t="str">
        <f t="shared" si="288"/>
        <v>衛生業務-長期照護工作-獎補助費-對國內團體之捐助</v>
      </c>
      <c r="L6120" s="140" t="str">
        <f t="shared" si="289"/>
        <v>112年度減少照護機構住民至醫療機構就醫方案</v>
      </c>
      <c r="M6120" s="40" t="str">
        <f t="shared" si="290"/>
        <v>佛教慈濟醫療財團法人台中慈濟醫院</v>
      </c>
    </row>
    <row r="6121" spans="1:13" ht="56.25">
      <c r="A6121" s="56" t="s">
        <v>4834</v>
      </c>
      <c r="B6121" s="51" t="s">
        <v>4892</v>
      </c>
      <c r="C6121" s="51" t="s">
        <v>4843</v>
      </c>
      <c r="D6121" s="51" t="s">
        <v>4837</v>
      </c>
      <c r="E6121" s="52">
        <v>617</v>
      </c>
      <c r="F6121" s="53" t="s">
        <v>4825</v>
      </c>
      <c r="G6121" s="55"/>
      <c r="H6121" s="43" t="s">
        <v>1</v>
      </c>
      <c r="I6121" s="118"/>
      <c r="K6121" s="140" t="str">
        <f t="shared" si="288"/>
        <v>衛生業務-長期照護工作-獎補助費-對國內團體之捐助</v>
      </c>
      <c r="L6121" s="140" t="str">
        <f t="shared" si="289"/>
        <v>112年度減少照護機構住民至醫療機構就醫方案</v>
      </c>
      <c r="M6121" s="40" t="str">
        <f t="shared" si="290"/>
        <v>佛教慈濟醫療財團法人附設台中慈濟護理之家</v>
      </c>
    </row>
    <row r="6122" spans="1:13" ht="56.25">
      <c r="A6122" s="56" t="s">
        <v>4834</v>
      </c>
      <c r="B6122" s="51" t="s">
        <v>4892</v>
      </c>
      <c r="C6122" s="51" t="s">
        <v>4890</v>
      </c>
      <c r="D6122" s="51" t="s">
        <v>4837</v>
      </c>
      <c r="E6122" s="52">
        <v>187</v>
      </c>
      <c r="F6122" s="53" t="s">
        <v>4825</v>
      </c>
      <c r="G6122" s="55"/>
      <c r="H6122" s="43" t="s">
        <v>1</v>
      </c>
      <c r="I6122" s="118"/>
      <c r="K6122" s="140" t="str">
        <f t="shared" si="288"/>
        <v>衛生業務-長期照護工作-獎補助費-對國內團體之捐助</v>
      </c>
      <c r="L6122" s="140" t="str">
        <f t="shared" si="289"/>
        <v>112年度減少照護機構住民至醫療機構就醫方案</v>
      </c>
      <c r="M6122" s="40" t="str">
        <f t="shared" si="290"/>
        <v>私立杏德護理之家</v>
      </c>
    </row>
    <row r="6123" spans="1:13" ht="56.25">
      <c r="A6123" s="56" t="s">
        <v>4834</v>
      </c>
      <c r="B6123" s="51" t="s">
        <v>4892</v>
      </c>
      <c r="C6123" s="51" t="s">
        <v>4902</v>
      </c>
      <c r="D6123" s="51" t="s">
        <v>4837</v>
      </c>
      <c r="E6123" s="52">
        <v>341</v>
      </c>
      <c r="F6123" s="53" t="s">
        <v>4825</v>
      </c>
      <c r="G6123" s="55"/>
      <c r="H6123" s="43" t="s">
        <v>1</v>
      </c>
      <c r="I6123" s="118"/>
      <c r="K6123" s="140" t="str">
        <f t="shared" si="288"/>
        <v>衛生業務-長期照護工作-獎補助費-對國內團體之捐助</v>
      </c>
      <c r="L6123" s="140" t="str">
        <f t="shared" si="289"/>
        <v>112年度減少照護機構住民至醫療機構就醫方案</v>
      </c>
      <c r="M6123" s="40" t="str">
        <f t="shared" si="290"/>
        <v>育恩診所</v>
      </c>
    </row>
    <row r="6124" spans="1:13" ht="56.25">
      <c r="A6124" s="56" t="s">
        <v>4834</v>
      </c>
      <c r="B6124" s="51" t="s">
        <v>4892</v>
      </c>
      <c r="C6124" s="51" t="s">
        <v>4903</v>
      </c>
      <c r="D6124" s="51" t="s">
        <v>4837</v>
      </c>
      <c r="E6124" s="52">
        <v>16</v>
      </c>
      <c r="F6124" s="53" t="s">
        <v>4825</v>
      </c>
      <c r="G6124" s="55"/>
      <c r="H6124" s="43" t="s">
        <v>1</v>
      </c>
      <c r="I6124" s="118"/>
      <c r="K6124" s="140" t="str">
        <f t="shared" si="288"/>
        <v>衛生業務-長期照護工作-獎補助費-對國內團體之捐助</v>
      </c>
      <c r="L6124" s="140" t="str">
        <f t="shared" si="289"/>
        <v>112年度減少照護機構住民至醫療機構就醫方案</v>
      </c>
      <c r="M6124" s="40" t="str">
        <f t="shared" si="290"/>
        <v>享溫心護理之家</v>
      </c>
    </row>
    <row r="6125" spans="1:13" ht="56.25">
      <c r="A6125" s="56" t="s">
        <v>4834</v>
      </c>
      <c r="B6125" s="51" t="s">
        <v>4892</v>
      </c>
      <c r="C6125" s="51" t="s">
        <v>4904</v>
      </c>
      <c r="D6125" s="51" t="s">
        <v>4837</v>
      </c>
      <c r="E6125" s="52">
        <v>124</v>
      </c>
      <c r="F6125" s="53" t="s">
        <v>4825</v>
      </c>
      <c r="G6125" s="55"/>
      <c r="H6125" s="43" t="s">
        <v>1</v>
      </c>
      <c r="I6125" s="118"/>
      <c r="K6125" s="140" t="str">
        <f t="shared" si="288"/>
        <v>衛生業務-長期照護工作-獎補助費-對國內團體之捐助</v>
      </c>
      <c r="L6125" s="140" t="str">
        <f t="shared" si="289"/>
        <v>112年度減少照護機構住民至醫療機構就醫方案</v>
      </c>
      <c r="M6125" s="40" t="str">
        <f t="shared" si="290"/>
        <v>佳松護理之家</v>
      </c>
    </row>
    <row r="6126" spans="1:13" ht="56.25">
      <c r="A6126" s="56" t="s">
        <v>4834</v>
      </c>
      <c r="B6126" s="51" t="s">
        <v>4892</v>
      </c>
      <c r="C6126" s="51" t="s">
        <v>4905</v>
      </c>
      <c r="D6126" s="51" t="s">
        <v>4837</v>
      </c>
      <c r="E6126" s="52">
        <v>270</v>
      </c>
      <c r="F6126" s="53" t="s">
        <v>4825</v>
      </c>
      <c r="G6126" s="55"/>
      <c r="H6126" s="43" t="s">
        <v>1</v>
      </c>
      <c r="I6126" s="118"/>
      <c r="K6126" s="140" t="str">
        <f t="shared" si="288"/>
        <v>衛生業務-長期照護工作-獎補助費-對國內團體之捐助</v>
      </c>
      <c r="L6126" s="140" t="str">
        <f t="shared" si="289"/>
        <v>112年度減少照護機構住民至醫療機構就醫方案</v>
      </c>
      <c r="M6126" s="40" t="str">
        <f t="shared" si="290"/>
        <v>佳靖診所</v>
      </c>
    </row>
    <row r="6127" spans="1:13" ht="56.25">
      <c r="A6127" s="56" t="s">
        <v>4834</v>
      </c>
      <c r="B6127" s="51" t="s">
        <v>4892</v>
      </c>
      <c r="C6127" s="51" t="s">
        <v>4836</v>
      </c>
      <c r="D6127" s="51" t="s">
        <v>4837</v>
      </c>
      <c r="E6127" s="52">
        <v>228</v>
      </c>
      <c r="F6127" s="53" t="s">
        <v>4825</v>
      </c>
      <c r="G6127" s="55"/>
      <c r="H6127" s="43" t="s">
        <v>1</v>
      </c>
      <c r="I6127" s="118"/>
      <c r="K6127" s="140" t="str">
        <f t="shared" si="288"/>
        <v>衛生業務-長期照護工作-獎補助費-對國內團體之捐助</v>
      </c>
      <c r="L6127" s="140" t="str">
        <f t="shared" si="289"/>
        <v>112年度減少照護機構住民至醫療機構就醫方案</v>
      </c>
      <c r="M6127" s="40" t="str">
        <f t="shared" si="290"/>
        <v>佳醫長照社團法人附設台中市私立佑全住宿長照機構</v>
      </c>
    </row>
    <row r="6128" spans="1:13" ht="56.25">
      <c r="A6128" s="56" t="s">
        <v>4834</v>
      </c>
      <c r="B6128" s="51" t="s">
        <v>4892</v>
      </c>
      <c r="C6128" s="51" t="s">
        <v>4864</v>
      </c>
      <c r="D6128" s="51" t="s">
        <v>4837</v>
      </c>
      <c r="E6128" s="52">
        <v>289</v>
      </c>
      <c r="F6128" s="53" t="s">
        <v>4825</v>
      </c>
      <c r="G6128" s="55"/>
      <c r="H6128" s="43" t="s">
        <v>1</v>
      </c>
      <c r="I6128" s="118"/>
      <c r="K6128" s="140" t="str">
        <f t="shared" si="288"/>
        <v>衛生業務-長期照護工作-獎補助費-對國內團體之捐助</v>
      </c>
      <c r="L6128" s="140" t="str">
        <f t="shared" si="289"/>
        <v>112年度減少照護機構住民至醫療機構就醫方案</v>
      </c>
      <c r="M6128" s="40" t="str">
        <f t="shared" si="290"/>
        <v>佶園護理之家</v>
      </c>
    </row>
    <row r="6129" spans="1:13" ht="56.25">
      <c r="A6129" s="56" t="s">
        <v>4834</v>
      </c>
      <c r="B6129" s="51" t="s">
        <v>4892</v>
      </c>
      <c r="C6129" s="51" t="s">
        <v>4871</v>
      </c>
      <c r="D6129" s="51" t="s">
        <v>4837</v>
      </c>
      <c r="E6129" s="52">
        <v>216</v>
      </c>
      <c r="F6129" s="53" t="s">
        <v>4825</v>
      </c>
      <c r="G6129" s="55"/>
      <c r="H6129" s="43" t="s">
        <v>1</v>
      </c>
      <c r="I6129" s="118"/>
      <c r="K6129" s="140" t="str">
        <f t="shared" si="288"/>
        <v>衛生業務-長期照護工作-獎補助費-對國內團體之捐助</v>
      </c>
      <c r="L6129" s="140" t="str">
        <f t="shared" si="289"/>
        <v>112年度減少照護機構住民至醫療機構就醫方案</v>
      </c>
      <c r="M6129" s="40" t="str">
        <f t="shared" si="290"/>
        <v>幸福家園護理之家</v>
      </c>
    </row>
    <row r="6130" spans="1:13" ht="56.25">
      <c r="A6130" s="56" t="s">
        <v>4834</v>
      </c>
      <c r="B6130" s="51" t="s">
        <v>4892</v>
      </c>
      <c r="C6130" s="51" t="s">
        <v>4850</v>
      </c>
      <c r="D6130" s="51" t="s">
        <v>4837</v>
      </c>
      <c r="E6130" s="52">
        <v>9</v>
      </c>
      <c r="F6130" s="53" t="s">
        <v>4825</v>
      </c>
      <c r="G6130" s="55"/>
      <c r="H6130" s="43" t="s">
        <v>1</v>
      </c>
      <c r="I6130" s="118"/>
      <c r="K6130" s="140" t="str">
        <f t="shared" si="288"/>
        <v>衛生業務-長期照護工作-獎補助費-對國內團體之捐助</v>
      </c>
      <c r="L6130" s="140" t="str">
        <f t="shared" si="289"/>
        <v>112年度減少照護機構住民至醫療機構就醫方案</v>
      </c>
      <c r="M6130" s="40" t="str">
        <f t="shared" si="290"/>
        <v>明依護理之家</v>
      </c>
    </row>
    <row r="6131" spans="1:13" ht="56.25">
      <c r="A6131" s="56" t="s">
        <v>4834</v>
      </c>
      <c r="B6131" s="51" t="s">
        <v>4892</v>
      </c>
      <c r="C6131" s="51" t="s">
        <v>4906</v>
      </c>
      <c r="D6131" s="51" t="s">
        <v>4837</v>
      </c>
      <c r="E6131" s="52">
        <v>420</v>
      </c>
      <c r="F6131" s="53" t="s">
        <v>4825</v>
      </c>
      <c r="G6131" s="55"/>
      <c r="H6131" s="43" t="s">
        <v>1</v>
      </c>
      <c r="I6131" s="118"/>
      <c r="K6131" s="140" t="str">
        <f t="shared" si="288"/>
        <v>衛生業務-長期照護工作-獎補助費-對國內團體之捐助</v>
      </c>
      <c r="L6131" s="140" t="str">
        <f t="shared" si="289"/>
        <v>112年度減少照護機構住民至醫療機構就醫方案</v>
      </c>
      <c r="M6131" s="40" t="str">
        <f t="shared" si="290"/>
        <v>明德醫院</v>
      </c>
    </row>
    <row r="6132" spans="1:13" ht="56.25">
      <c r="A6132" s="56" t="s">
        <v>4834</v>
      </c>
      <c r="B6132" s="51" t="s">
        <v>4892</v>
      </c>
      <c r="C6132" s="51" t="s">
        <v>4907</v>
      </c>
      <c r="D6132" s="51" t="s">
        <v>4837</v>
      </c>
      <c r="E6132" s="52">
        <v>59</v>
      </c>
      <c r="F6132" s="53" t="s">
        <v>4825</v>
      </c>
      <c r="G6132" s="55"/>
      <c r="H6132" s="43" t="s">
        <v>1</v>
      </c>
      <c r="I6132" s="118"/>
      <c r="K6132" s="140" t="str">
        <f t="shared" si="288"/>
        <v>衛生業務-長期照護工作-獎補助費-對國內團體之捐助</v>
      </c>
      <c r="L6132" s="140" t="str">
        <f t="shared" si="289"/>
        <v>112年度減少照護機構住民至醫療機構就醫方案</v>
      </c>
      <c r="M6132" s="40" t="str">
        <f t="shared" si="290"/>
        <v>明德醫院附設精神護理之家</v>
      </c>
    </row>
    <row r="6133" spans="1:13" ht="56.25">
      <c r="A6133" s="56" t="s">
        <v>4834</v>
      </c>
      <c r="B6133" s="51" t="s">
        <v>4892</v>
      </c>
      <c r="C6133" s="51" t="s">
        <v>4908</v>
      </c>
      <c r="D6133" s="51" t="s">
        <v>4837</v>
      </c>
      <c r="E6133" s="52">
        <v>156</v>
      </c>
      <c r="F6133" s="53" t="s">
        <v>4825</v>
      </c>
      <c r="G6133" s="55"/>
      <c r="H6133" s="43" t="s">
        <v>1</v>
      </c>
      <c r="I6133" s="118"/>
      <c r="K6133" s="140" t="str">
        <f t="shared" si="288"/>
        <v>衛生業務-長期照護工作-獎補助費-對國內團體之捐助</v>
      </c>
      <c r="L6133" s="140" t="str">
        <f t="shared" si="289"/>
        <v>112年度減少照護機構住民至醫療機構就醫方案</v>
      </c>
      <c r="M6133" s="40" t="str">
        <f t="shared" si="290"/>
        <v>松群護理之家</v>
      </c>
    </row>
    <row r="6134" spans="1:13" ht="56.25">
      <c r="A6134" s="56" t="s">
        <v>4834</v>
      </c>
      <c r="B6134" s="51" t="s">
        <v>4892</v>
      </c>
      <c r="C6134" s="51" t="s">
        <v>4877</v>
      </c>
      <c r="D6134" s="51" t="s">
        <v>4837</v>
      </c>
      <c r="E6134" s="52">
        <v>711</v>
      </c>
      <c r="F6134" s="53" t="s">
        <v>4825</v>
      </c>
      <c r="G6134" s="55"/>
      <c r="H6134" s="43" t="s">
        <v>1</v>
      </c>
      <c r="I6134" s="118"/>
      <c r="K6134" s="140" t="str">
        <f t="shared" si="288"/>
        <v>衛生業務-長期照護工作-獎補助費-對國內團體之捐助</v>
      </c>
      <c r="L6134" s="140" t="str">
        <f t="shared" si="289"/>
        <v>112年度減少照護機構住民至醫療機構就醫方案</v>
      </c>
      <c r="M6134" s="40" t="str">
        <f t="shared" si="290"/>
        <v>林新醫療社團法人烏日林新醫院</v>
      </c>
    </row>
    <row r="6135" spans="1:13" ht="56.25">
      <c r="A6135" s="56" t="s">
        <v>4834</v>
      </c>
      <c r="B6135" s="51" t="s">
        <v>4892</v>
      </c>
      <c r="C6135" s="51" t="s">
        <v>4909</v>
      </c>
      <c r="D6135" s="51" t="s">
        <v>4837</v>
      </c>
      <c r="E6135" s="52">
        <v>76</v>
      </c>
      <c r="F6135" s="53" t="s">
        <v>4825</v>
      </c>
      <c r="G6135" s="55"/>
      <c r="H6135" s="43" t="s">
        <v>1</v>
      </c>
      <c r="I6135" s="118"/>
      <c r="K6135" s="140" t="str">
        <f t="shared" si="288"/>
        <v>衛生業務-長期照護工作-獎補助費-對國內團體之捐助</v>
      </c>
      <c r="L6135" s="140" t="str">
        <f t="shared" si="289"/>
        <v>112年度減少照護機構住民至醫療機構就醫方案</v>
      </c>
      <c r="M6135" s="40" t="str">
        <f t="shared" si="290"/>
        <v>欣悅診所</v>
      </c>
    </row>
    <row r="6136" spans="1:13" ht="56.25">
      <c r="A6136" s="56" t="s">
        <v>4834</v>
      </c>
      <c r="B6136" s="51" t="s">
        <v>4892</v>
      </c>
      <c r="C6136" s="51" t="s">
        <v>4872</v>
      </c>
      <c r="D6136" s="51" t="s">
        <v>4837</v>
      </c>
      <c r="E6136" s="52">
        <v>200</v>
      </c>
      <c r="F6136" s="53" t="s">
        <v>4825</v>
      </c>
      <c r="G6136" s="55"/>
      <c r="H6136" s="43" t="s">
        <v>1</v>
      </c>
      <c r="I6136" s="118"/>
      <c r="K6136" s="140" t="str">
        <f t="shared" si="288"/>
        <v>衛生業務-長期照護工作-獎補助費-對國內團體之捐助</v>
      </c>
      <c r="L6136" s="140" t="str">
        <f t="shared" si="289"/>
        <v>112年度減少照護機構住民至醫療機構就醫方案</v>
      </c>
      <c r="M6136" s="40" t="str">
        <f t="shared" si="290"/>
        <v>長安護理之家</v>
      </c>
    </row>
    <row r="6137" spans="1:13" ht="56.25">
      <c r="A6137" s="56" t="s">
        <v>4834</v>
      </c>
      <c r="B6137" s="51" t="s">
        <v>4892</v>
      </c>
      <c r="C6137" s="51" t="s">
        <v>4866</v>
      </c>
      <c r="D6137" s="51" t="s">
        <v>4837</v>
      </c>
      <c r="E6137" s="52">
        <v>214</v>
      </c>
      <c r="F6137" s="53" t="s">
        <v>4825</v>
      </c>
      <c r="G6137" s="55"/>
      <c r="H6137" s="43" t="s">
        <v>1</v>
      </c>
      <c r="I6137" s="118"/>
      <c r="K6137" s="140" t="str">
        <f t="shared" si="288"/>
        <v>衛生業務-長期照護工作-獎補助費-對國內團體之捐助</v>
      </c>
      <c r="L6137" s="140" t="str">
        <f t="shared" si="289"/>
        <v>112年度減少照護機構住民至醫療機構就醫方案</v>
      </c>
      <c r="M6137" s="40" t="str">
        <f t="shared" si="290"/>
        <v>長瑞護理之家</v>
      </c>
    </row>
    <row r="6138" spans="1:13" ht="56.25">
      <c r="A6138" s="56" t="s">
        <v>4834</v>
      </c>
      <c r="B6138" s="51" t="s">
        <v>4892</v>
      </c>
      <c r="C6138" s="51" t="s">
        <v>4910</v>
      </c>
      <c r="D6138" s="51" t="s">
        <v>4837</v>
      </c>
      <c r="E6138" s="52">
        <v>39</v>
      </c>
      <c r="F6138" s="53" t="s">
        <v>4825</v>
      </c>
      <c r="G6138" s="55"/>
      <c r="H6138" s="43" t="s">
        <v>1</v>
      </c>
      <c r="I6138" s="118"/>
      <c r="K6138" s="140" t="str">
        <f t="shared" si="288"/>
        <v>衛生業務-長期照護工作-獎補助費-對國內團體之捐助</v>
      </c>
      <c r="L6138" s="140" t="str">
        <f t="shared" si="289"/>
        <v>112年度減少照護機構住民至醫療機構就醫方案</v>
      </c>
      <c r="M6138" s="40" t="str">
        <f t="shared" si="290"/>
        <v>青松健康股份有限公司附設私立樹仔腳社區長照機構</v>
      </c>
    </row>
    <row r="6139" spans="1:13" ht="56.25">
      <c r="A6139" s="56" t="s">
        <v>4834</v>
      </c>
      <c r="B6139" s="51" t="s">
        <v>4892</v>
      </c>
      <c r="C6139" s="51" t="s">
        <v>4911</v>
      </c>
      <c r="D6139" s="51" t="s">
        <v>4837</v>
      </c>
      <c r="E6139" s="52">
        <v>471</v>
      </c>
      <c r="F6139" s="53" t="s">
        <v>4825</v>
      </c>
      <c r="G6139" s="55"/>
      <c r="H6139" s="43" t="s">
        <v>1</v>
      </c>
      <c r="I6139" s="118"/>
      <c r="K6139" s="140" t="str">
        <f t="shared" si="288"/>
        <v>衛生業務-長期照護工作-獎補助費-對國內團體之捐助</v>
      </c>
      <c r="L6139" s="140" t="str">
        <f t="shared" si="289"/>
        <v>112年度減少照護機構住民至醫療機構就醫方案</v>
      </c>
      <c r="M6139" s="40" t="str">
        <f t="shared" si="290"/>
        <v>南平診所</v>
      </c>
    </row>
    <row r="6140" spans="1:13" ht="56.25">
      <c r="A6140" s="56" t="s">
        <v>4834</v>
      </c>
      <c r="B6140" s="51" t="s">
        <v>4892</v>
      </c>
      <c r="C6140" s="51" t="s">
        <v>4912</v>
      </c>
      <c r="D6140" s="51" t="s">
        <v>4837</v>
      </c>
      <c r="E6140" s="52">
        <v>525</v>
      </c>
      <c r="F6140" s="53" t="s">
        <v>4825</v>
      </c>
      <c r="G6140" s="55"/>
      <c r="H6140" s="43" t="s">
        <v>1</v>
      </c>
      <c r="I6140" s="118"/>
      <c r="K6140" s="140" t="str">
        <f t="shared" si="288"/>
        <v>衛生業務-長期照護工作-獎補助費-對國內團體之捐助</v>
      </c>
      <c r="L6140" s="140" t="str">
        <f t="shared" si="289"/>
        <v>112年度減少照護機構住民至醫療機構就醫方案</v>
      </c>
      <c r="M6140" s="40" t="str">
        <f t="shared" si="290"/>
        <v>家園護理之家</v>
      </c>
    </row>
    <row r="6141" spans="1:13" ht="56.25">
      <c r="A6141" s="56" t="s">
        <v>4834</v>
      </c>
      <c r="B6141" s="51" t="s">
        <v>4892</v>
      </c>
      <c r="C6141" s="51" t="s">
        <v>4913</v>
      </c>
      <c r="D6141" s="51" t="s">
        <v>4837</v>
      </c>
      <c r="E6141" s="52">
        <v>428</v>
      </c>
      <c r="F6141" s="53" t="s">
        <v>4825</v>
      </c>
      <c r="G6141" s="55"/>
      <c r="H6141" s="43" t="s">
        <v>1</v>
      </c>
      <c r="I6141" s="118"/>
      <c r="K6141" s="140" t="str">
        <f t="shared" si="288"/>
        <v>衛生業務-長期照護工作-獎補助費-對國內團體之捐助</v>
      </c>
      <c r="L6141" s="140" t="str">
        <f t="shared" si="289"/>
        <v>112年度減少照護機構住民至醫療機構就醫方案</v>
      </c>
      <c r="M6141" s="40" t="str">
        <f t="shared" si="290"/>
        <v>益家診所</v>
      </c>
    </row>
    <row r="6142" spans="1:13" ht="103.5">
      <c r="A6142" s="56" t="s">
        <v>4834</v>
      </c>
      <c r="B6142" s="51" t="s">
        <v>4892</v>
      </c>
      <c r="C6142" s="51" t="s">
        <v>4914</v>
      </c>
      <c r="D6142" s="51" t="s">
        <v>4837</v>
      </c>
      <c r="E6142" s="52">
        <v>17</v>
      </c>
      <c r="F6142" s="53" t="s">
        <v>4825</v>
      </c>
      <c r="G6142" s="55"/>
      <c r="H6142" s="43" t="s">
        <v>1</v>
      </c>
      <c r="I6142" s="118"/>
      <c r="K6142" s="140" t="str">
        <f t="shared" si="288"/>
        <v>衛生業務-長期照護工作-獎補助費-對國內團體之捐助</v>
      </c>
      <c r="L6142" s="140" t="str">
        <f t="shared" si="289"/>
        <v>112年度減少照護機構住民至醫療機構就醫方案</v>
      </c>
      <c r="M6142" s="40" t="str">
        <f t="shared" si="290"/>
        <v>財團法人臺灣省私立永信社會福利基金會附設臺中市私立心佳社區式服務類長期照顧服務機構</v>
      </c>
    </row>
    <row r="6143" spans="1:13" ht="86.25">
      <c r="A6143" s="56" t="s">
        <v>4834</v>
      </c>
      <c r="B6143" s="51" t="s">
        <v>4892</v>
      </c>
      <c r="C6143" s="51" t="s">
        <v>4915</v>
      </c>
      <c r="D6143" s="51" t="s">
        <v>4837</v>
      </c>
      <c r="E6143" s="52">
        <v>21</v>
      </c>
      <c r="F6143" s="53" t="s">
        <v>4825</v>
      </c>
      <c r="G6143" s="55"/>
      <c r="H6143" s="43" t="s">
        <v>1</v>
      </c>
      <c r="I6143" s="118"/>
      <c r="K6143" s="140" t="str">
        <f t="shared" si="288"/>
        <v>衛生業務-長期照護工作-獎補助費-對國內團體之捐助</v>
      </c>
      <c r="L6143" s="140" t="str">
        <f t="shared" si="289"/>
        <v>112年度減少照護機構住民至醫療機構就醫方案</v>
      </c>
      <c r="M6143" s="40" t="str">
        <f t="shared" si="290"/>
        <v>財團法人臺灣省私立永信社會福利基金會附設臺中市私立心佳社區式長期照顧機構(團屋)</v>
      </c>
    </row>
    <row r="6144" spans="1:13" ht="56.25">
      <c r="A6144" s="56" t="s">
        <v>4834</v>
      </c>
      <c r="B6144" s="51" t="s">
        <v>4892</v>
      </c>
      <c r="C6144" s="51" t="s">
        <v>4916</v>
      </c>
      <c r="D6144" s="51" t="s">
        <v>4837</v>
      </c>
      <c r="E6144" s="52">
        <v>113</v>
      </c>
      <c r="F6144" s="53" t="s">
        <v>4825</v>
      </c>
      <c r="G6144" s="55"/>
      <c r="H6144" s="43" t="s">
        <v>1</v>
      </c>
      <c r="I6144" s="118"/>
      <c r="K6144" s="140" t="str">
        <f t="shared" si="288"/>
        <v>衛生業務-長期照護工作-獎補助費-對國內團體之捐助</v>
      </c>
      <c r="L6144" s="140" t="str">
        <f t="shared" si="289"/>
        <v>112年度減少照護機構住民至醫療機構就醫方案</v>
      </c>
      <c r="M6144" s="40" t="str">
        <f t="shared" si="290"/>
        <v>財團法人馨園護理之家</v>
      </c>
    </row>
    <row r="6145" spans="1:13" ht="56.25">
      <c r="A6145" s="56" t="s">
        <v>4834</v>
      </c>
      <c r="B6145" s="51" t="s">
        <v>4892</v>
      </c>
      <c r="C6145" s="51" t="s">
        <v>4917</v>
      </c>
      <c r="D6145" s="51" t="s">
        <v>4837</v>
      </c>
      <c r="E6145" s="52">
        <v>642</v>
      </c>
      <c r="F6145" s="53" t="s">
        <v>4825</v>
      </c>
      <c r="G6145" s="55"/>
      <c r="H6145" s="43" t="s">
        <v>1</v>
      </c>
      <c r="I6145" s="118"/>
      <c r="K6145" s="140" t="str">
        <f t="shared" si="288"/>
        <v>衛生業務-長期照護工作-獎補助費-對國內團體之捐助</v>
      </c>
      <c r="L6145" s="140" t="str">
        <f t="shared" si="289"/>
        <v>112年度減少照護機構住民至醫療機構就醫方案</v>
      </c>
      <c r="M6145" s="40" t="str">
        <f t="shared" si="290"/>
        <v>常春醫院</v>
      </c>
    </row>
    <row r="6146" spans="1:13" ht="56.25">
      <c r="A6146" s="56" t="s">
        <v>4834</v>
      </c>
      <c r="B6146" s="51" t="s">
        <v>4892</v>
      </c>
      <c r="C6146" s="51" t="s">
        <v>4875</v>
      </c>
      <c r="D6146" s="51" t="s">
        <v>4837</v>
      </c>
      <c r="E6146" s="52">
        <v>187</v>
      </c>
      <c r="F6146" s="53" t="s">
        <v>4825</v>
      </c>
      <c r="G6146" s="55"/>
      <c r="H6146" s="43" t="s">
        <v>1</v>
      </c>
      <c r="I6146" s="118"/>
      <c r="K6146" s="140" t="str">
        <f t="shared" si="288"/>
        <v>衛生業務-長期照護工作-獎補助費-對國內團體之捐助</v>
      </c>
      <c r="L6146" s="140" t="str">
        <f t="shared" si="289"/>
        <v>112年度減少照護機構住民至醫療機構就醫方案</v>
      </c>
      <c r="M6146" s="40" t="str">
        <f t="shared" si="290"/>
        <v>康福護理之家</v>
      </c>
    </row>
    <row r="6147" spans="1:13" ht="56.25">
      <c r="A6147" s="56" t="s">
        <v>4834</v>
      </c>
      <c r="B6147" s="51" t="s">
        <v>4892</v>
      </c>
      <c r="C6147" s="51" t="s">
        <v>4918</v>
      </c>
      <c r="D6147" s="51" t="s">
        <v>4837</v>
      </c>
      <c r="E6147" s="52">
        <v>246</v>
      </c>
      <c r="F6147" s="53" t="s">
        <v>4825</v>
      </c>
      <c r="G6147" s="55"/>
      <c r="H6147" s="43" t="s">
        <v>1</v>
      </c>
      <c r="I6147" s="118"/>
      <c r="K6147" s="140" t="str">
        <f t="shared" si="288"/>
        <v>衛生業務-長期照護工作-獎補助費-對國內團體之捐助</v>
      </c>
      <c r="L6147" s="140" t="str">
        <f t="shared" si="289"/>
        <v>112年度減少照護機構住民至醫療機構就醫方案</v>
      </c>
      <c r="M6147" s="40" t="str">
        <f t="shared" si="290"/>
        <v>張德旺耳鼻喉科</v>
      </c>
    </row>
    <row r="6148" spans="1:13" ht="56.25">
      <c r="A6148" s="56" t="s">
        <v>4834</v>
      </c>
      <c r="B6148" s="51" t="s">
        <v>4892</v>
      </c>
      <c r="C6148" s="51" t="s">
        <v>4919</v>
      </c>
      <c r="D6148" s="51" t="s">
        <v>4837</v>
      </c>
      <c r="E6148" s="52">
        <v>882</v>
      </c>
      <c r="F6148" s="53" t="s">
        <v>4825</v>
      </c>
      <c r="G6148" s="55"/>
      <c r="H6148" s="43" t="s">
        <v>1</v>
      </c>
      <c r="I6148" s="118"/>
      <c r="K6148" s="140" t="str">
        <f t="shared" ref="K6148:K6211" si="291">A6148</f>
        <v>衛生業務-長期照護工作-獎補助費-對國內團體之捐助</v>
      </c>
      <c r="L6148" s="140" t="str">
        <f t="shared" ref="L6148:L6211" si="292">B6148</f>
        <v>112年度減少照護機構住民至醫療機構就醫方案</v>
      </c>
      <c r="M6148" s="40" t="str">
        <f t="shared" ref="M6148:M6211" si="293">C6148</f>
        <v>清泉醫院</v>
      </c>
    </row>
    <row r="6149" spans="1:13" ht="56.25">
      <c r="A6149" s="56" t="s">
        <v>4834</v>
      </c>
      <c r="B6149" s="51" t="s">
        <v>4892</v>
      </c>
      <c r="C6149" s="51" t="s">
        <v>4874</v>
      </c>
      <c r="D6149" s="51" t="s">
        <v>4837</v>
      </c>
      <c r="E6149" s="52">
        <v>429</v>
      </c>
      <c r="F6149" s="53" t="s">
        <v>4825</v>
      </c>
      <c r="G6149" s="55"/>
      <c r="H6149" s="43" t="s">
        <v>1</v>
      </c>
      <c r="I6149" s="118"/>
      <c r="K6149" s="140" t="str">
        <f t="shared" si="291"/>
        <v>衛生業務-長期照護工作-獎補助費-對國內團體之捐助</v>
      </c>
      <c r="L6149" s="140" t="str">
        <f t="shared" si="292"/>
        <v>112年度減少照護機構住民至醫療機構就醫方案</v>
      </c>
      <c r="M6149" s="40" t="str">
        <f t="shared" si="293"/>
        <v>清泉醫院附設護理之家</v>
      </c>
    </row>
    <row r="6150" spans="1:13" ht="56.25">
      <c r="A6150" s="56" t="s">
        <v>4834</v>
      </c>
      <c r="B6150" s="51" t="s">
        <v>4892</v>
      </c>
      <c r="C6150" s="51" t="s">
        <v>4920</v>
      </c>
      <c r="D6150" s="51" t="s">
        <v>4837</v>
      </c>
      <c r="E6150" s="52">
        <v>202</v>
      </c>
      <c r="F6150" s="53" t="s">
        <v>4825</v>
      </c>
      <c r="G6150" s="55"/>
      <c r="H6150" s="43" t="s">
        <v>1</v>
      </c>
      <c r="I6150" s="118"/>
      <c r="K6150" s="140" t="str">
        <f t="shared" si="291"/>
        <v>衛生業務-長期照護工作-獎補助費-對國內團體之捐助</v>
      </c>
      <c r="L6150" s="140" t="str">
        <f t="shared" si="292"/>
        <v>112年度減少照護機構住民至醫療機構就醫方案</v>
      </c>
      <c r="M6150" s="40" t="str">
        <f t="shared" si="293"/>
        <v>清濱醫院附設精神護理之家</v>
      </c>
    </row>
    <row r="6151" spans="1:13" ht="56.25">
      <c r="A6151" s="56" t="s">
        <v>4834</v>
      </c>
      <c r="B6151" s="51" t="s">
        <v>4892</v>
      </c>
      <c r="C6151" s="51" t="s">
        <v>4921</v>
      </c>
      <c r="D6151" s="51" t="s">
        <v>4837</v>
      </c>
      <c r="E6151" s="52">
        <v>255</v>
      </c>
      <c r="F6151" s="53" t="s">
        <v>4825</v>
      </c>
      <c r="G6151" s="55"/>
      <c r="H6151" s="43" t="s">
        <v>1</v>
      </c>
      <c r="I6151" s="118"/>
      <c r="K6151" s="140" t="str">
        <f t="shared" si="291"/>
        <v>衛生業務-長期照護工作-獎補助費-對國內團體之捐助</v>
      </c>
      <c r="L6151" s="140" t="str">
        <f t="shared" si="292"/>
        <v>112年度減少照護機構住民至醫療機構就醫方案</v>
      </c>
      <c r="M6151" s="40" t="str">
        <f t="shared" si="293"/>
        <v>惠群護理之家</v>
      </c>
    </row>
    <row r="6152" spans="1:13" ht="56.25">
      <c r="A6152" s="56" t="s">
        <v>4834</v>
      </c>
      <c r="B6152" s="51" t="s">
        <v>4892</v>
      </c>
      <c r="C6152" s="51" t="s">
        <v>4848</v>
      </c>
      <c r="D6152" s="51" t="s">
        <v>4837</v>
      </c>
      <c r="E6152" s="52">
        <v>365</v>
      </c>
      <c r="F6152" s="53" t="s">
        <v>4825</v>
      </c>
      <c r="G6152" s="55"/>
      <c r="H6152" s="43" t="s">
        <v>1</v>
      </c>
      <c r="I6152" s="118"/>
      <c r="K6152" s="140" t="str">
        <f t="shared" si="291"/>
        <v>衛生業務-長期照護工作-獎補助費-對國內團體之捐助</v>
      </c>
      <c r="L6152" s="140" t="str">
        <f t="shared" si="292"/>
        <v>112年度減少照護機構住民至醫療機構就醫方案</v>
      </c>
      <c r="M6152" s="40" t="str">
        <f t="shared" si="293"/>
        <v>華穗護理之家</v>
      </c>
    </row>
    <row r="6153" spans="1:13" ht="56.25">
      <c r="A6153" s="56" t="s">
        <v>4834</v>
      </c>
      <c r="B6153" s="51" t="s">
        <v>4892</v>
      </c>
      <c r="C6153" s="51" t="s">
        <v>4856</v>
      </c>
      <c r="D6153" s="51" t="s">
        <v>4837</v>
      </c>
      <c r="E6153" s="52">
        <v>60</v>
      </c>
      <c r="F6153" s="53" t="s">
        <v>4825</v>
      </c>
      <c r="G6153" s="55"/>
      <c r="H6153" s="43" t="s">
        <v>1</v>
      </c>
      <c r="I6153" s="118"/>
      <c r="K6153" s="140" t="str">
        <f t="shared" si="291"/>
        <v>衛生業務-長期照護工作-獎補助費-對國內團體之捐助</v>
      </c>
      <c r="L6153" s="140" t="str">
        <f t="shared" si="292"/>
        <v>112年度減少照護機構住民至醫療機構就醫方案</v>
      </c>
      <c r="M6153" s="40" t="str">
        <f t="shared" si="293"/>
        <v>感恩護理之家</v>
      </c>
    </row>
    <row r="6154" spans="1:13" ht="56.25">
      <c r="A6154" s="56" t="s">
        <v>4834</v>
      </c>
      <c r="B6154" s="51" t="s">
        <v>4892</v>
      </c>
      <c r="C6154" s="51" t="s">
        <v>4861</v>
      </c>
      <c r="D6154" s="51" t="s">
        <v>4837</v>
      </c>
      <c r="E6154" s="52">
        <v>284</v>
      </c>
      <c r="F6154" s="53" t="s">
        <v>4825</v>
      </c>
      <c r="G6154" s="55"/>
      <c r="H6154" s="43" t="s">
        <v>1</v>
      </c>
      <c r="I6154" s="118"/>
      <c r="K6154" s="140" t="str">
        <f t="shared" si="291"/>
        <v>衛生業務-長期照護工作-獎補助費-對國內團體之捐助</v>
      </c>
      <c r="L6154" s="140" t="str">
        <f t="shared" si="292"/>
        <v>112年度減少照護機構住民至醫療機構就醫方案</v>
      </c>
      <c r="M6154" s="40" t="str">
        <f t="shared" si="293"/>
        <v>毓祥護理之家</v>
      </c>
    </row>
    <row r="6155" spans="1:13" ht="56.25">
      <c r="A6155" s="56" t="s">
        <v>4834</v>
      </c>
      <c r="B6155" s="51" t="s">
        <v>4892</v>
      </c>
      <c r="C6155" s="51" t="s">
        <v>4922</v>
      </c>
      <c r="D6155" s="51" t="s">
        <v>4837</v>
      </c>
      <c r="E6155" s="52">
        <v>25</v>
      </c>
      <c r="F6155" s="53" t="s">
        <v>4825</v>
      </c>
      <c r="G6155" s="55"/>
      <c r="H6155" s="43" t="s">
        <v>1</v>
      </c>
      <c r="I6155" s="118"/>
      <c r="K6155" s="140" t="str">
        <f t="shared" si="291"/>
        <v>衛生業務-長期照護工作-獎補助費-對國內團體之捐助</v>
      </c>
      <c r="L6155" s="140" t="str">
        <f t="shared" si="292"/>
        <v>112年度減少照護機構住民至醫療機構就醫方案</v>
      </c>
      <c r="M6155" s="40" t="str">
        <f t="shared" si="293"/>
        <v>瑞光護理之家</v>
      </c>
    </row>
    <row r="6156" spans="1:13" ht="56.25">
      <c r="A6156" s="56" t="s">
        <v>4834</v>
      </c>
      <c r="B6156" s="51" t="s">
        <v>4892</v>
      </c>
      <c r="C6156" s="51" t="s">
        <v>4889</v>
      </c>
      <c r="D6156" s="51" t="s">
        <v>4837</v>
      </c>
      <c r="E6156" s="52">
        <v>242</v>
      </c>
      <c r="F6156" s="53" t="s">
        <v>4825</v>
      </c>
      <c r="G6156" s="55"/>
      <c r="H6156" s="43" t="s">
        <v>1</v>
      </c>
      <c r="I6156" s="118"/>
      <c r="K6156" s="140" t="str">
        <f t="shared" si="291"/>
        <v>衛生業務-長期照護工作-獎補助費-對國內團體之捐助</v>
      </c>
      <c r="L6156" s="140" t="str">
        <f t="shared" si="292"/>
        <v>112年度減少照護機構住民至醫療機構就醫方案</v>
      </c>
      <c r="M6156" s="40" t="str">
        <f t="shared" si="293"/>
        <v>鈺善園護理之家</v>
      </c>
    </row>
    <row r="6157" spans="1:13" ht="56.25">
      <c r="A6157" s="56" t="s">
        <v>4834</v>
      </c>
      <c r="B6157" s="51" t="s">
        <v>4892</v>
      </c>
      <c r="C6157" s="51" t="s">
        <v>4855</v>
      </c>
      <c r="D6157" s="51" t="s">
        <v>4837</v>
      </c>
      <c r="E6157" s="52">
        <v>379</v>
      </c>
      <c r="F6157" s="53" t="s">
        <v>4825</v>
      </c>
      <c r="G6157" s="55"/>
      <c r="H6157" s="43" t="s">
        <v>1</v>
      </c>
      <c r="I6157" s="118"/>
      <c r="K6157" s="140" t="str">
        <f t="shared" si="291"/>
        <v>衛生業務-長期照護工作-獎補助費-對國內團體之捐助</v>
      </c>
      <c r="L6157" s="140" t="str">
        <f t="shared" si="292"/>
        <v>112年度減少照護機構住民至醫療機構就醫方案</v>
      </c>
      <c r="M6157" s="40" t="str">
        <f t="shared" si="293"/>
        <v>福碩護理之家</v>
      </c>
    </row>
    <row r="6158" spans="1:13" ht="56.25">
      <c r="A6158" s="56" t="s">
        <v>4834</v>
      </c>
      <c r="B6158" s="51" t="s">
        <v>4892</v>
      </c>
      <c r="C6158" s="51" t="s">
        <v>4923</v>
      </c>
      <c r="D6158" s="51" t="s">
        <v>4837</v>
      </c>
      <c r="E6158" s="52">
        <v>120</v>
      </c>
      <c r="F6158" s="53" t="s">
        <v>4825</v>
      </c>
      <c r="G6158" s="55"/>
      <c r="H6158" s="43" t="s">
        <v>1</v>
      </c>
      <c r="I6158" s="118"/>
      <c r="K6158" s="140" t="str">
        <f t="shared" si="291"/>
        <v>衛生業務-長期照護工作-獎補助費-對國內團體之捐助</v>
      </c>
      <c r="L6158" s="140" t="str">
        <f t="shared" si="292"/>
        <v>112年度減少照護機構住民至醫療機構就醫方案</v>
      </c>
      <c r="M6158" s="40" t="str">
        <f t="shared" si="293"/>
        <v>臺中護理之家</v>
      </c>
    </row>
    <row r="6159" spans="1:13" ht="56.25">
      <c r="A6159" s="56" t="s">
        <v>4834</v>
      </c>
      <c r="B6159" s="51" t="s">
        <v>4892</v>
      </c>
      <c r="C6159" s="51" t="s">
        <v>4924</v>
      </c>
      <c r="D6159" s="51" t="s">
        <v>4837</v>
      </c>
      <c r="E6159" s="52">
        <v>586</v>
      </c>
      <c r="F6159" s="53" t="s">
        <v>4825</v>
      </c>
      <c r="G6159" s="55"/>
      <c r="H6159" s="43" t="s">
        <v>1</v>
      </c>
      <c r="I6159" s="118"/>
      <c r="K6159" s="140" t="str">
        <f t="shared" si="291"/>
        <v>衛生業務-長期照護工作-獎補助費-對國內團體之捐助</v>
      </c>
      <c r="L6159" s="140" t="str">
        <f t="shared" si="292"/>
        <v>112年度減少照護機構住民至醫療機構就醫方案</v>
      </c>
      <c r="M6159" s="40" t="str">
        <f t="shared" si="293"/>
        <v>臺安醫院雙十分院</v>
      </c>
    </row>
    <row r="6160" spans="1:13" ht="56.25">
      <c r="A6160" s="56" t="s">
        <v>4834</v>
      </c>
      <c r="B6160" s="51" t="s">
        <v>4892</v>
      </c>
      <c r="C6160" s="51" t="s">
        <v>4891</v>
      </c>
      <c r="D6160" s="51" t="s">
        <v>4837</v>
      </c>
      <c r="E6160" s="52">
        <v>190</v>
      </c>
      <c r="F6160" s="53" t="s">
        <v>4825</v>
      </c>
      <c r="G6160" s="55"/>
      <c r="H6160" s="43" t="s">
        <v>1</v>
      </c>
      <c r="I6160" s="118"/>
      <c r="K6160" s="140" t="str">
        <f t="shared" si="291"/>
        <v>衛生業務-長期照護工作-獎補助費-對國內團體之捐助</v>
      </c>
      <c r="L6160" s="140" t="str">
        <f t="shared" si="292"/>
        <v>112年度減少照護機構住民至醫療機構就醫方案</v>
      </c>
      <c r="M6160" s="40" t="str">
        <f t="shared" si="293"/>
        <v>德化佶園護理之家</v>
      </c>
    </row>
    <row r="6161" spans="1:13" ht="56.25">
      <c r="A6161" s="56" t="s">
        <v>4834</v>
      </c>
      <c r="B6161" s="51" t="s">
        <v>4892</v>
      </c>
      <c r="C6161" s="51" t="s">
        <v>4849</v>
      </c>
      <c r="D6161" s="51" t="s">
        <v>4837</v>
      </c>
      <c r="E6161" s="52">
        <v>1179</v>
      </c>
      <c r="F6161" s="53" t="s">
        <v>4825</v>
      </c>
      <c r="G6161" s="55"/>
      <c r="H6161" s="43" t="s">
        <v>1</v>
      </c>
      <c r="I6161" s="118"/>
      <c r="K6161" s="140" t="str">
        <f t="shared" si="291"/>
        <v>衛生業務-長期照護工作-獎補助費-對國內團體之捐助</v>
      </c>
      <c r="L6161" s="140" t="str">
        <f t="shared" si="292"/>
        <v>112年度減少照護機構住民至醫療機構就醫方案</v>
      </c>
      <c r="M6161" s="40" t="str">
        <f t="shared" si="293"/>
        <v>澄清綜合醫院</v>
      </c>
    </row>
    <row r="6162" spans="1:13" ht="56.25">
      <c r="A6162" s="56" t="s">
        <v>4834</v>
      </c>
      <c r="B6162" s="51" t="s">
        <v>4892</v>
      </c>
      <c r="C6162" s="51" t="s">
        <v>4814</v>
      </c>
      <c r="D6162" s="51" t="s">
        <v>4837</v>
      </c>
      <c r="E6162" s="52">
        <v>561</v>
      </c>
      <c r="F6162" s="53" t="s">
        <v>4825</v>
      </c>
      <c r="G6162" s="55"/>
      <c r="H6162" s="43" t="s">
        <v>1</v>
      </c>
      <c r="I6162" s="118"/>
      <c r="K6162" s="140" t="str">
        <f t="shared" si="291"/>
        <v>衛生業務-長期照護工作-獎補助費-對國內團體之捐助</v>
      </c>
      <c r="L6162" s="140" t="str">
        <f t="shared" si="292"/>
        <v>112年度減少照護機構住民至醫療機構就醫方案</v>
      </c>
      <c r="M6162" s="40" t="str">
        <f t="shared" si="293"/>
        <v>澄清綜合醫院中港分院</v>
      </c>
    </row>
    <row r="6163" spans="1:13" ht="56.25">
      <c r="A6163" s="56" t="s">
        <v>4834</v>
      </c>
      <c r="B6163" s="51" t="s">
        <v>4892</v>
      </c>
      <c r="C6163" s="51" t="s">
        <v>4925</v>
      </c>
      <c r="D6163" s="51" t="s">
        <v>4837</v>
      </c>
      <c r="E6163" s="52">
        <v>19</v>
      </c>
      <c r="F6163" s="53" t="s">
        <v>4825</v>
      </c>
      <c r="G6163" s="55"/>
      <c r="H6163" s="43" t="s">
        <v>1</v>
      </c>
      <c r="I6163" s="118"/>
      <c r="K6163" s="140" t="str">
        <f t="shared" si="291"/>
        <v>衛生業務-長期照護工作-獎補助費-對國內團體之捐助</v>
      </c>
      <c r="L6163" s="140" t="str">
        <f t="shared" si="292"/>
        <v>112年度減少照護機構住民至醫療機構就醫方案</v>
      </c>
      <c r="M6163" s="40" t="str">
        <f t="shared" si="293"/>
        <v>澄清醫院中港分院</v>
      </c>
    </row>
    <row r="6164" spans="1:13" ht="56.25">
      <c r="A6164" s="56" t="s">
        <v>4834</v>
      </c>
      <c r="B6164" s="51" t="s">
        <v>4892</v>
      </c>
      <c r="C6164" s="51" t="s">
        <v>4926</v>
      </c>
      <c r="D6164" s="51" t="s">
        <v>4837</v>
      </c>
      <c r="E6164" s="52">
        <v>579</v>
      </c>
      <c r="F6164" s="53" t="s">
        <v>4825</v>
      </c>
      <c r="G6164" s="55"/>
      <c r="H6164" s="43" t="s">
        <v>1</v>
      </c>
      <c r="I6164" s="118"/>
      <c r="K6164" s="140" t="str">
        <f t="shared" si="291"/>
        <v>衛生業務-長期照護工作-獎補助費-對國內團體之捐助</v>
      </c>
      <c r="L6164" s="140" t="str">
        <f t="shared" si="292"/>
        <v>112年度減少照護機構住民至醫療機構就醫方案</v>
      </c>
      <c r="M6164" s="40" t="str">
        <f t="shared" si="293"/>
        <v>蔡神經科診所</v>
      </c>
    </row>
    <row r="6165" spans="1:13" ht="56.25">
      <c r="A6165" s="56" t="s">
        <v>4834</v>
      </c>
      <c r="B6165" s="51" t="s">
        <v>4892</v>
      </c>
      <c r="C6165" s="51" t="s">
        <v>4846</v>
      </c>
      <c r="D6165" s="51" t="s">
        <v>4837</v>
      </c>
      <c r="E6165" s="52">
        <v>379</v>
      </c>
      <c r="F6165" s="53" t="s">
        <v>4825</v>
      </c>
      <c r="G6165" s="55"/>
      <c r="H6165" s="43" t="s">
        <v>1</v>
      </c>
      <c r="I6165" s="118"/>
      <c r="K6165" s="140" t="str">
        <f t="shared" si="291"/>
        <v>衛生業務-長期照護工作-獎補助費-對國內團體之捐助</v>
      </c>
      <c r="L6165" s="140" t="str">
        <f t="shared" si="292"/>
        <v>112年度減少照護機構住民至醫療機構就醫方案</v>
      </c>
      <c r="M6165" s="40" t="str">
        <f t="shared" si="293"/>
        <v>賢德醫院</v>
      </c>
    </row>
    <row r="6166" spans="1:13" ht="56.25">
      <c r="A6166" s="56" t="s">
        <v>4834</v>
      </c>
      <c r="B6166" s="51" t="s">
        <v>4892</v>
      </c>
      <c r="C6166" s="51" t="s">
        <v>4927</v>
      </c>
      <c r="D6166" s="51" t="s">
        <v>4837</v>
      </c>
      <c r="E6166" s="52">
        <v>91</v>
      </c>
      <c r="F6166" s="53" t="s">
        <v>4825</v>
      </c>
      <c r="G6166" s="55"/>
      <c r="H6166" s="43" t="s">
        <v>1</v>
      </c>
      <c r="I6166" s="118"/>
      <c r="K6166" s="140" t="str">
        <f t="shared" si="291"/>
        <v>衛生業務-長期照護工作-獎補助費-對國內團體之捐助</v>
      </c>
      <c r="L6166" s="140" t="str">
        <f t="shared" si="292"/>
        <v>112年度減少照護機構住民至醫療機構就醫方案</v>
      </c>
      <c r="M6166" s="40" t="str">
        <f t="shared" si="293"/>
        <v>興安診所</v>
      </c>
    </row>
    <row r="6167" spans="1:13" ht="56.25">
      <c r="A6167" s="56" t="s">
        <v>4834</v>
      </c>
      <c r="B6167" s="51" t="s">
        <v>4892</v>
      </c>
      <c r="C6167" s="51" t="s">
        <v>4868</v>
      </c>
      <c r="D6167" s="51" t="s">
        <v>4837</v>
      </c>
      <c r="E6167" s="52">
        <v>113</v>
      </c>
      <c r="F6167" s="53" t="s">
        <v>4825</v>
      </c>
      <c r="G6167" s="55"/>
      <c r="H6167" s="43" t="s">
        <v>1</v>
      </c>
      <c r="I6167" s="118"/>
      <c r="K6167" s="140" t="str">
        <f t="shared" si="291"/>
        <v>衛生業務-長期照護工作-獎補助費-對國內團體之捐助</v>
      </c>
      <c r="L6167" s="140" t="str">
        <f t="shared" si="292"/>
        <v>112年度減少照護機構住民至醫療機構就醫方案</v>
      </c>
      <c r="M6167" s="40" t="str">
        <f t="shared" si="293"/>
        <v>頤園護理之家</v>
      </c>
    </row>
    <row r="6168" spans="1:13" ht="56.25">
      <c r="A6168" s="56" t="s">
        <v>4834</v>
      </c>
      <c r="B6168" s="51" t="s">
        <v>4892</v>
      </c>
      <c r="C6168" s="51" t="s">
        <v>4928</v>
      </c>
      <c r="D6168" s="51" t="s">
        <v>4837</v>
      </c>
      <c r="E6168" s="52">
        <v>404</v>
      </c>
      <c r="F6168" s="53" t="s">
        <v>4825</v>
      </c>
      <c r="G6168" s="55"/>
      <c r="H6168" s="43" t="s">
        <v>1</v>
      </c>
      <c r="I6168" s="118"/>
      <c r="K6168" s="140" t="str">
        <f t="shared" si="291"/>
        <v>衛生業務-長期照護工作-獎補助費-對國內團體之捐助</v>
      </c>
      <c r="L6168" s="140" t="str">
        <f t="shared" si="292"/>
        <v>112年度減少照護機構住民至醫療機構就醫方案</v>
      </c>
      <c r="M6168" s="40" t="str">
        <f t="shared" si="293"/>
        <v>聯安醫院</v>
      </c>
    </row>
    <row r="6169" spans="1:13" ht="56.25">
      <c r="A6169" s="56" t="s">
        <v>4834</v>
      </c>
      <c r="B6169" s="51" t="s">
        <v>4892</v>
      </c>
      <c r="C6169" s="51" t="s">
        <v>4929</v>
      </c>
      <c r="D6169" s="51" t="s">
        <v>4837</v>
      </c>
      <c r="E6169" s="52">
        <v>14</v>
      </c>
      <c r="F6169" s="53" t="s">
        <v>4825</v>
      </c>
      <c r="G6169" s="55"/>
      <c r="H6169" s="43" t="s">
        <v>1</v>
      </c>
      <c r="I6169" s="118"/>
      <c r="K6169" s="140" t="str">
        <f t="shared" si="291"/>
        <v>衛生業務-長期照護工作-獎補助費-對國內團體之捐助</v>
      </c>
      <c r="L6169" s="140" t="str">
        <f t="shared" si="292"/>
        <v>112年度減少照護機構住民至醫療機構就醫方案</v>
      </c>
      <c r="M6169" s="40" t="str">
        <f t="shared" si="293"/>
        <v>豐安醫院</v>
      </c>
    </row>
    <row r="6170" spans="1:13" ht="69">
      <c r="A6170" s="56" t="s">
        <v>4834</v>
      </c>
      <c r="B6170" s="51" t="s">
        <v>4892</v>
      </c>
      <c r="C6170" s="51" t="s">
        <v>4930</v>
      </c>
      <c r="D6170" s="51" t="s">
        <v>4837</v>
      </c>
      <c r="E6170" s="52">
        <v>305</v>
      </c>
      <c r="F6170" s="53" t="s">
        <v>4825</v>
      </c>
      <c r="G6170" s="55"/>
      <c r="H6170" s="43" t="s">
        <v>1</v>
      </c>
      <c r="I6170" s="118"/>
      <c r="K6170" s="140" t="str">
        <f t="shared" si="291"/>
        <v>衛生業務-長期照護工作-獎補助費-對國內團體之捐助</v>
      </c>
      <c r="L6170" s="140" t="str">
        <f t="shared" si="292"/>
        <v>112年度減少照護機構住民至醫療機構就醫方案</v>
      </c>
      <c r="M6170" s="40" t="str">
        <f t="shared" si="293"/>
        <v>豐盛長照社團法人附設臺中市私立南丁格爾住宿長照機構</v>
      </c>
    </row>
    <row r="6171" spans="1:13" ht="56.25">
      <c r="A6171" s="56" t="s">
        <v>4834</v>
      </c>
      <c r="B6171" s="51" t="s">
        <v>4931</v>
      </c>
      <c r="C6171" s="51" t="s">
        <v>4932</v>
      </c>
      <c r="D6171" s="51" t="s">
        <v>4933</v>
      </c>
      <c r="E6171" s="52">
        <v>690</v>
      </c>
      <c r="F6171" s="53" t="s">
        <v>82</v>
      </c>
      <c r="G6171" s="55"/>
      <c r="H6171" s="43" t="s">
        <v>1</v>
      </c>
      <c r="I6171" s="118"/>
      <c r="K6171" s="140" t="str">
        <f t="shared" si="291"/>
        <v>衛生業務-長期照護工作-獎補助費-對國內團體之捐助</v>
      </c>
      <c r="L6171" s="140" t="str">
        <f t="shared" si="292"/>
        <v>失智照護服務計畫(共照中心)</v>
      </c>
      <c r="M6171" s="40" t="str">
        <f t="shared" si="293"/>
        <v>中山醫學大學附設醫院</v>
      </c>
    </row>
    <row r="6172" spans="1:13" ht="56.25">
      <c r="A6172" s="56" t="s">
        <v>4834</v>
      </c>
      <c r="B6172" s="51" t="s">
        <v>4931</v>
      </c>
      <c r="C6172" s="51" t="s">
        <v>4934</v>
      </c>
      <c r="D6172" s="51" t="s">
        <v>4933</v>
      </c>
      <c r="E6172" s="52">
        <v>1069</v>
      </c>
      <c r="F6172" s="53" t="s">
        <v>82</v>
      </c>
      <c r="G6172" s="55"/>
      <c r="H6172" s="43" t="s">
        <v>1</v>
      </c>
      <c r="I6172" s="118"/>
      <c r="K6172" s="140" t="str">
        <f t="shared" si="291"/>
        <v>衛生業務-長期照護工作-獎補助費-對國內團體之捐助</v>
      </c>
      <c r="L6172" s="140" t="str">
        <f t="shared" si="292"/>
        <v>失智照護服務計畫(共照中心)</v>
      </c>
      <c r="M6172" s="40" t="str">
        <f t="shared" si="293"/>
        <v>光田醫療社團法人光田綜合醫院</v>
      </c>
    </row>
    <row r="6173" spans="1:13" ht="56.25">
      <c r="A6173" s="56" t="s">
        <v>4834</v>
      </c>
      <c r="B6173" s="51" t="s">
        <v>4931</v>
      </c>
      <c r="C6173" s="51" t="s">
        <v>4935</v>
      </c>
      <c r="D6173" s="51" t="s">
        <v>4933</v>
      </c>
      <c r="E6173" s="52">
        <v>875</v>
      </c>
      <c r="F6173" s="53" t="s">
        <v>82</v>
      </c>
      <c r="G6173" s="55"/>
      <c r="H6173" s="43" t="s">
        <v>1</v>
      </c>
      <c r="I6173" s="118"/>
      <c r="K6173" s="140" t="str">
        <f t="shared" si="291"/>
        <v>衛生業務-長期照護工作-獎補助費-對國內團體之捐助</v>
      </c>
      <c r="L6173" s="140" t="str">
        <f t="shared" si="292"/>
        <v>失智照護服務計畫(共照中心)</v>
      </c>
      <c r="M6173" s="40" t="str">
        <f t="shared" si="293"/>
        <v>中國醫藥大學附設醫院</v>
      </c>
    </row>
    <row r="6174" spans="1:13" ht="56.25">
      <c r="A6174" s="56" t="s">
        <v>4834</v>
      </c>
      <c r="B6174" s="51" t="s">
        <v>4931</v>
      </c>
      <c r="C6174" s="51" t="s">
        <v>4936</v>
      </c>
      <c r="D6174" s="51" t="s">
        <v>4933</v>
      </c>
      <c r="E6174" s="52">
        <v>685</v>
      </c>
      <c r="F6174" s="53" t="s">
        <v>82</v>
      </c>
      <c r="G6174" s="55"/>
      <c r="H6174" s="43" t="s">
        <v>1</v>
      </c>
      <c r="I6174" s="118"/>
      <c r="K6174" s="140" t="str">
        <f t="shared" si="291"/>
        <v>衛生業務-長期照護工作-獎補助費-對國內團體之捐助</v>
      </c>
      <c r="L6174" s="140" t="str">
        <f t="shared" si="292"/>
        <v>失智照護服務計畫(共照中心)</v>
      </c>
      <c r="M6174" s="40" t="str">
        <f t="shared" si="293"/>
        <v>童綜合醫療社團法人童綜合醫院</v>
      </c>
    </row>
    <row r="6175" spans="1:13" ht="56.25">
      <c r="A6175" s="56" t="s">
        <v>4834</v>
      </c>
      <c r="B6175" s="51" t="s">
        <v>4931</v>
      </c>
      <c r="C6175" s="51" t="s">
        <v>4937</v>
      </c>
      <c r="D6175" s="51" t="s">
        <v>4933</v>
      </c>
      <c r="E6175" s="52">
        <v>339</v>
      </c>
      <c r="F6175" s="53" t="s">
        <v>82</v>
      </c>
      <c r="G6175" s="55"/>
      <c r="H6175" s="43" t="s">
        <v>1</v>
      </c>
      <c r="I6175" s="118"/>
      <c r="K6175" s="140" t="str">
        <f t="shared" si="291"/>
        <v>衛生業務-長期照護工作-獎補助費-對國內團體之捐助</v>
      </c>
      <c r="L6175" s="140" t="str">
        <f t="shared" si="292"/>
        <v>失智照護服務計畫(共照中心)</v>
      </c>
      <c r="M6175" s="40" t="str">
        <f t="shared" si="293"/>
        <v>佛教慈濟醫療財團法人台中慈濟醫院</v>
      </c>
    </row>
    <row r="6176" spans="1:13" ht="56.25">
      <c r="A6176" s="56" t="s">
        <v>4834</v>
      </c>
      <c r="B6176" s="51" t="s">
        <v>4931</v>
      </c>
      <c r="C6176" s="51" t="s">
        <v>4938</v>
      </c>
      <c r="D6176" s="51" t="s">
        <v>4933</v>
      </c>
      <c r="E6176" s="52">
        <v>742</v>
      </c>
      <c r="F6176" s="53" t="s">
        <v>82</v>
      </c>
      <c r="G6176" s="55"/>
      <c r="H6176" s="43" t="s">
        <v>1</v>
      </c>
      <c r="I6176" s="118"/>
      <c r="K6176" s="140" t="str">
        <f t="shared" si="291"/>
        <v>衛生業務-長期照護工作-獎補助費-對國內團體之捐助</v>
      </c>
      <c r="L6176" s="140" t="str">
        <f t="shared" si="292"/>
        <v>失智照護服務計畫(共照中心)</v>
      </c>
      <c r="M6176" s="40" t="str">
        <f t="shared" si="293"/>
        <v>仁愛醫療財團法人大里仁愛醫院</v>
      </c>
    </row>
    <row r="6177" spans="1:13" ht="56.25">
      <c r="A6177" s="56" t="s">
        <v>4834</v>
      </c>
      <c r="B6177" s="51" t="s">
        <v>4939</v>
      </c>
      <c r="C6177" s="51" t="s">
        <v>4936</v>
      </c>
      <c r="D6177" s="51" t="s">
        <v>4933</v>
      </c>
      <c r="E6177" s="52">
        <v>938</v>
      </c>
      <c r="F6177" s="53" t="s">
        <v>82</v>
      </c>
      <c r="G6177" s="55"/>
      <c r="H6177" s="43" t="s">
        <v>1</v>
      </c>
      <c r="I6177" s="118"/>
      <c r="K6177" s="140" t="str">
        <f t="shared" si="291"/>
        <v>衛生業務-長期照護工作-獎補助費-對國內團體之捐助</v>
      </c>
      <c r="L6177" s="140" t="str">
        <f t="shared" si="292"/>
        <v>失智照護服務計畫(失智據點)</v>
      </c>
      <c r="M6177" s="40" t="str">
        <f t="shared" si="293"/>
        <v>童綜合醫療社團法人童綜合醫院</v>
      </c>
    </row>
    <row r="6178" spans="1:13" ht="56.25">
      <c r="A6178" s="56" t="s">
        <v>4834</v>
      </c>
      <c r="B6178" s="51" t="s">
        <v>4939</v>
      </c>
      <c r="C6178" s="51" t="s">
        <v>4940</v>
      </c>
      <c r="D6178" s="51" t="s">
        <v>4933</v>
      </c>
      <c r="E6178" s="52">
        <v>848</v>
      </c>
      <c r="F6178" s="53" t="s">
        <v>82</v>
      </c>
      <c r="G6178" s="55"/>
      <c r="H6178" s="43" t="s">
        <v>1</v>
      </c>
      <c r="I6178" s="118"/>
      <c r="K6178" s="140" t="str">
        <f t="shared" si="291"/>
        <v>衛生業務-長期照護工作-獎補助費-對國內團體之捐助</v>
      </c>
      <c r="L6178" s="140" t="str">
        <f t="shared" si="292"/>
        <v>失智照護服務計畫(失智據點)</v>
      </c>
      <c r="M6178" s="40" t="str">
        <f t="shared" si="293"/>
        <v>光田醫療社團法人附設光田護理之家</v>
      </c>
    </row>
    <row r="6179" spans="1:13" ht="56.25">
      <c r="A6179" s="56" t="s">
        <v>4834</v>
      </c>
      <c r="B6179" s="51" t="s">
        <v>4939</v>
      </c>
      <c r="C6179" s="51" t="s">
        <v>4941</v>
      </c>
      <c r="D6179" s="51" t="s">
        <v>4933</v>
      </c>
      <c r="E6179" s="52">
        <v>883</v>
      </c>
      <c r="F6179" s="53" t="s">
        <v>82</v>
      </c>
      <c r="G6179" s="55"/>
      <c r="H6179" s="43" t="s">
        <v>1</v>
      </c>
      <c r="I6179" s="118"/>
      <c r="K6179" s="140" t="str">
        <f t="shared" si="291"/>
        <v>衛生業務-長期照護工作-獎補助費-對國內團體之捐助</v>
      </c>
      <c r="L6179" s="140" t="str">
        <f t="shared" si="292"/>
        <v>失智照護服務計畫(失智據點)</v>
      </c>
      <c r="M6179" s="40" t="str">
        <f t="shared" si="293"/>
        <v>財團法人台中市私立真愛社會福利慈善事業基金會</v>
      </c>
    </row>
    <row r="6180" spans="1:13" ht="56.25">
      <c r="A6180" s="56" t="s">
        <v>4834</v>
      </c>
      <c r="B6180" s="51" t="s">
        <v>4939</v>
      </c>
      <c r="C6180" s="51" t="s">
        <v>4942</v>
      </c>
      <c r="D6180" s="51" t="s">
        <v>4933</v>
      </c>
      <c r="E6180" s="52">
        <v>859</v>
      </c>
      <c r="F6180" s="53" t="s">
        <v>82</v>
      </c>
      <c r="G6180" s="55"/>
      <c r="H6180" s="43" t="s">
        <v>1</v>
      </c>
      <c r="I6180" s="118"/>
      <c r="K6180" s="140" t="str">
        <f t="shared" si="291"/>
        <v>衛生業務-長期照護工作-獎補助費-對國內團體之捐助</v>
      </c>
      <c r="L6180" s="140" t="str">
        <f t="shared" si="292"/>
        <v>失智照護服務計畫(失智據點)</v>
      </c>
      <c r="M6180" s="40" t="str">
        <f t="shared" si="293"/>
        <v>財團法人向上社會福利基金會(大誠里)</v>
      </c>
    </row>
    <row r="6181" spans="1:13" ht="56.25">
      <c r="A6181" s="56" t="s">
        <v>4834</v>
      </c>
      <c r="B6181" s="51" t="s">
        <v>4939</v>
      </c>
      <c r="C6181" s="51" t="s">
        <v>4943</v>
      </c>
      <c r="D6181" s="51" t="s">
        <v>4933</v>
      </c>
      <c r="E6181" s="52">
        <v>832</v>
      </c>
      <c r="F6181" s="53" t="s">
        <v>82</v>
      </c>
      <c r="G6181" s="55"/>
      <c r="H6181" s="43" t="s">
        <v>1</v>
      </c>
      <c r="I6181" s="118"/>
      <c r="K6181" s="140" t="str">
        <f t="shared" si="291"/>
        <v>衛生業務-長期照護工作-獎補助費-對國內團體之捐助</v>
      </c>
      <c r="L6181" s="140" t="str">
        <f t="shared" si="292"/>
        <v>失智照護服務計畫(失智據點)</v>
      </c>
      <c r="M6181" s="40" t="str">
        <f t="shared" si="293"/>
        <v>社團法人中華民國失智者照顧協會(北區)</v>
      </c>
    </row>
    <row r="6182" spans="1:13" ht="56.25">
      <c r="A6182" s="56" t="s">
        <v>4834</v>
      </c>
      <c r="B6182" s="51" t="s">
        <v>4939</v>
      </c>
      <c r="C6182" s="51" t="s">
        <v>4944</v>
      </c>
      <c r="D6182" s="51" t="s">
        <v>4933</v>
      </c>
      <c r="E6182" s="52">
        <v>728</v>
      </c>
      <c r="F6182" s="53" t="s">
        <v>82</v>
      </c>
      <c r="G6182" s="55"/>
      <c r="H6182" s="43" t="s">
        <v>1</v>
      </c>
      <c r="I6182" s="118"/>
      <c r="K6182" s="140" t="str">
        <f t="shared" si="291"/>
        <v>衛生業務-長期照護工作-獎補助費-對國內團體之捐助</v>
      </c>
      <c r="L6182" s="140" t="str">
        <f t="shared" si="292"/>
        <v>失智照護服務計畫(失智據點)</v>
      </c>
      <c r="M6182" s="40" t="str">
        <f t="shared" si="293"/>
        <v>社團法人台灣福氣社區關懷協會</v>
      </c>
    </row>
    <row r="6183" spans="1:13" ht="56.25">
      <c r="A6183" s="56" t="s">
        <v>4834</v>
      </c>
      <c r="B6183" s="51" t="s">
        <v>4939</v>
      </c>
      <c r="C6183" s="51" t="s">
        <v>4945</v>
      </c>
      <c r="D6183" s="51" t="s">
        <v>4933</v>
      </c>
      <c r="E6183" s="52">
        <v>344</v>
      </c>
      <c r="F6183" s="53" t="s">
        <v>82</v>
      </c>
      <c r="G6183" s="55"/>
      <c r="H6183" s="43" t="s">
        <v>1</v>
      </c>
      <c r="I6183" s="118"/>
      <c r="K6183" s="140" t="str">
        <f t="shared" si="291"/>
        <v>衛生業務-長期照護工作-獎補助費-對國內團體之捐助</v>
      </c>
      <c r="L6183" s="140" t="str">
        <f t="shared" si="292"/>
        <v>失智照護服務計畫(失智據點)</v>
      </c>
      <c r="M6183" s="40" t="str">
        <f t="shared" si="293"/>
        <v>臺中市福康關懷協會</v>
      </c>
    </row>
    <row r="6184" spans="1:13" ht="56.25">
      <c r="A6184" s="56" t="s">
        <v>4834</v>
      </c>
      <c r="B6184" s="51" t="s">
        <v>4939</v>
      </c>
      <c r="C6184" s="51" t="s">
        <v>4937</v>
      </c>
      <c r="D6184" s="51" t="s">
        <v>4933</v>
      </c>
      <c r="E6184" s="52">
        <v>578</v>
      </c>
      <c r="F6184" s="53" t="s">
        <v>82</v>
      </c>
      <c r="G6184" s="55"/>
      <c r="H6184" s="43" t="s">
        <v>1</v>
      </c>
      <c r="I6184" s="118"/>
      <c r="K6184" s="140" t="str">
        <f t="shared" si="291"/>
        <v>衛生業務-長期照護工作-獎補助費-對國內團體之捐助</v>
      </c>
      <c r="L6184" s="140" t="str">
        <f t="shared" si="292"/>
        <v>失智照護服務計畫(失智據點)</v>
      </c>
      <c r="M6184" s="40" t="str">
        <f t="shared" si="293"/>
        <v>佛教慈濟醫療財團法人台中慈濟醫院</v>
      </c>
    </row>
    <row r="6185" spans="1:13" ht="56.25">
      <c r="A6185" s="56" t="s">
        <v>4834</v>
      </c>
      <c r="B6185" s="51" t="s">
        <v>4939</v>
      </c>
      <c r="C6185" s="51" t="s">
        <v>4946</v>
      </c>
      <c r="D6185" s="51" t="s">
        <v>4933</v>
      </c>
      <c r="E6185" s="52">
        <v>760</v>
      </c>
      <c r="F6185" s="53" t="s">
        <v>82</v>
      </c>
      <c r="G6185" s="55"/>
      <c r="H6185" s="43" t="s">
        <v>1</v>
      </c>
      <c r="I6185" s="118"/>
      <c r="K6185" s="140" t="str">
        <f t="shared" si="291"/>
        <v>衛生業務-長期照護工作-獎補助費-對國內團體之捐助</v>
      </c>
      <c r="L6185" s="140" t="str">
        <f t="shared" si="292"/>
        <v>失智照護服務計畫(失智據點)</v>
      </c>
      <c r="M6185" s="40" t="str">
        <f t="shared" si="293"/>
        <v>財團法人臺中市私立宜家社會福利慈善基金會</v>
      </c>
    </row>
    <row r="6186" spans="1:13" ht="56.25">
      <c r="A6186" s="56" t="s">
        <v>4834</v>
      </c>
      <c r="B6186" s="51" t="s">
        <v>4939</v>
      </c>
      <c r="C6186" s="51" t="s">
        <v>522</v>
      </c>
      <c r="D6186" s="51" t="s">
        <v>4933</v>
      </c>
      <c r="E6186" s="52">
        <v>888</v>
      </c>
      <c r="F6186" s="53" t="s">
        <v>82</v>
      </c>
      <c r="G6186" s="55"/>
      <c r="H6186" s="43" t="s">
        <v>1</v>
      </c>
      <c r="I6186" s="118"/>
      <c r="K6186" s="140" t="str">
        <f t="shared" si="291"/>
        <v>衛生業務-長期照護工作-獎補助費-對國內團體之捐助</v>
      </c>
      <c r="L6186" s="140" t="str">
        <f t="shared" si="292"/>
        <v>失智照護服務計畫(失智據點)</v>
      </c>
      <c r="M6186" s="40" t="str">
        <f t="shared" si="293"/>
        <v>臺中市清水區新高南社區發展協會</v>
      </c>
    </row>
    <row r="6187" spans="1:13" ht="56.25">
      <c r="A6187" s="56" t="s">
        <v>4834</v>
      </c>
      <c r="B6187" s="51" t="s">
        <v>4939</v>
      </c>
      <c r="C6187" s="51" t="s">
        <v>120</v>
      </c>
      <c r="D6187" s="51" t="s">
        <v>4933</v>
      </c>
      <c r="E6187" s="52">
        <v>892</v>
      </c>
      <c r="F6187" s="53" t="s">
        <v>82</v>
      </c>
      <c r="G6187" s="55"/>
      <c r="H6187" s="43" t="s">
        <v>1</v>
      </c>
      <c r="I6187" s="118"/>
      <c r="K6187" s="140" t="str">
        <f t="shared" si="291"/>
        <v>衛生業務-長期照護工作-獎補助費-對國內團體之捐助</v>
      </c>
      <c r="L6187" s="140" t="str">
        <f t="shared" si="292"/>
        <v>失智照護服務計畫(失智據點)</v>
      </c>
      <c r="M6187" s="40" t="str">
        <f t="shared" si="293"/>
        <v>臺中市梧棲區下寮社區發展協會</v>
      </c>
    </row>
    <row r="6188" spans="1:13" ht="56.25">
      <c r="A6188" s="56" t="s">
        <v>4834</v>
      </c>
      <c r="B6188" s="51" t="s">
        <v>4939</v>
      </c>
      <c r="C6188" s="51" t="s">
        <v>4947</v>
      </c>
      <c r="D6188" s="51" t="s">
        <v>4933</v>
      </c>
      <c r="E6188" s="52">
        <v>858</v>
      </c>
      <c r="F6188" s="53" t="s">
        <v>82</v>
      </c>
      <c r="G6188" s="55"/>
      <c r="H6188" s="43" t="s">
        <v>1</v>
      </c>
      <c r="I6188" s="118"/>
      <c r="K6188" s="140" t="str">
        <f t="shared" si="291"/>
        <v>衛生業務-長期照護工作-獎補助費-對國內團體之捐助</v>
      </c>
      <c r="L6188" s="140" t="str">
        <f t="shared" si="292"/>
        <v>失智照護服務計畫(失智據點)</v>
      </c>
      <c r="M6188" s="40" t="str">
        <f t="shared" si="293"/>
        <v>財團法人臺中市私立家寶社會福利慈善事業基金會</v>
      </c>
    </row>
    <row r="6189" spans="1:13" ht="56.25">
      <c r="A6189" s="56" t="s">
        <v>4834</v>
      </c>
      <c r="B6189" s="51" t="s">
        <v>4939</v>
      </c>
      <c r="C6189" s="51" t="s">
        <v>4948</v>
      </c>
      <c r="D6189" s="51" t="s">
        <v>4933</v>
      </c>
      <c r="E6189" s="52">
        <v>793</v>
      </c>
      <c r="F6189" s="53" t="s">
        <v>82</v>
      </c>
      <c r="G6189" s="55"/>
      <c r="H6189" s="43" t="s">
        <v>1</v>
      </c>
      <c r="I6189" s="118"/>
      <c r="K6189" s="140" t="str">
        <f t="shared" si="291"/>
        <v>衛生業務-長期照護工作-獎補助費-對國內團體之捐助</v>
      </c>
      <c r="L6189" s="140" t="str">
        <f t="shared" si="292"/>
        <v>失智照護服務計畫(失智據點)</v>
      </c>
      <c r="M6189" s="40" t="str">
        <f t="shared" si="293"/>
        <v>真善美復能物理治療所</v>
      </c>
    </row>
    <row r="6190" spans="1:13" ht="56.25">
      <c r="A6190" s="56" t="s">
        <v>4834</v>
      </c>
      <c r="B6190" s="51" t="s">
        <v>4939</v>
      </c>
      <c r="C6190" s="51" t="s">
        <v>4949</v>
      </c>
      <c r="D6190" s="51" t="s">
        <v>4933</v>
      </c>
      <c r="E6190" s="52">
        <v>785</v>
      </c>
      <c r="F6190" s="53" t="s">
        <v>82</v>
      </c>
      <c r="G6190" s="55"/>
      <c r="H6190" s="43" t="s">
        <v>1</v>
      </c>
      <c r="I6190" s="118"/>
      <c r="K6190" s="140" t="str">
        <f t="shared" si="291"/>
        <v>衛生業務-長期照護工作-獎補助費-對國內團體之捐助</v>
      </c>
      <c r="L6190" s="140" t="str">
        <f t="shared" si="292"/>
        <v>失智照護服務計畫(失智據點)</v>
      </c>
      <c r="M6190" s="40" t="str">
        <f t="shared" si="293"/>
        <v>台灣照護預防指導者協會(西區)</v>
      </c>
    </row>
    <row r="6191" spans="1:13" ht="56.25">
      <c r="A6191" s="56" t="s">
        <v>4834</v>
      </c>
      <c r="B6191" s="51" t="s">
        <v>4939</v>
      </c>
      <c r="C6191" s="51" t="s">
        <v>4950</v>
      </c>
      <c r="D6191" s="51" t="s">
        <v>4933</v>
      </c>
      <c r="E6191" s="52">
        <v>550</v>
      </c>
      <c r="F6191" s="53" t="s">
        <v>82</v>
      </c>
      <c r="G6191" s="55"/>
      <c r="H6191" s="43" t="s">
        <v>1</v>
      </c>
      <c r="I6191" s="118"/>
      <c r="K6191" s="140" t="str">
        <f t="shared" si="291"/>
        <v>衛生業務-長期照護工作-獎補助費-對國內團體之捐助</v>
      </c>
      <c r="L6191" s="140" t="str">
        <f t="shared" si="292"/>
        <v>失智照護服務計畫(失智據點)</v>
      </c>
      <c r="M6191" s="40" t="str">
        <f t="shared" si="293"/>
        <v>台灣照護預防指導者協會(西區民龍里)(原中區)</v>
      </c>
    </row>
    <row r="6192" spans="1:13" ht="86.25">
      <c r="A6192" s="56" t="s">
        <v>4834</v>
      </c>
      <c r="B6192" s="51" t="s">
        <v>4939</v>
      </c>
      <c r="C6192" s="51" t="s">
        <v>4951</v>
      </c>
      <c r="D6192" s="51" t="s">
        <v>4933</v>
      </c>
      <c r="E6192" s="52">
        <v>705</v>
      </c>
      <c r="F6192" s="53" t="s">
        <v>82</v>
      </c>
      <c r="G6192" s="55"/>
      <c r="H6192" s="43" t="s">
        <v>1</v>
      </c>
      <c r="I6192" s="118"/>
      <c r="K6192" s="140" t="str">
        <f t="shared" si="291"/>
        <v>衛生業務-長期照護工作-獎補助費-對國內團體之捐助</v>
      </c>
      <c r="L6192" s="140" t="str">
        <f t="shared" si="292"/>
        <v>失智照護服務計畫(失智據點)</v>
      </c>
      <c r="M6192" s="40" t="str">
        <f t="shared" si="293"/>
        <v>財團法人全成社會福利基金會附設臺中市私立全成居家式服務類長期照顧服務機構</v>
      </c>
    </row>
    <row r="6193" spans="1:13" ht="56.25">
      <c r="A6193" s="56" t="s">
        <v>4834</v>
      </c>
      <c r="B6193" s="51" t="s">
        <v>4939</v>
      </c>
      <c r="C6193" s="51" t="s">
        <v>4952</v>
      </c>
      <c r="D6193" s="51" t="s">
        <v>4933</v>
      </c>
      <c r="E6193" s="52">
        <v>882</v>
      </c>
      <c r="F6193" s="53" t="s">
        <v>82</v>
      </c>
      <c r="G6193" s="55"/>
      <c r="H6193" s="43" t="s">
        <v>1</v>
      </c>
      <c r="I6193" s="118"/>
      <c r="K6193" s="140" t="str">
        <f t="shared" si="291"/>
        <v>衛生業務-長期照護工作-獎補助費-對國內團體之捐助</v>
      </c>
      <c r="L6193" s="140" t="str">
        <f t="shared" si="292"/>
        <v>失智照護服務計畫(失智據點)</v>
      </c>
      <c r="M6193" s="40" t="str">
        <f t="shared" si="293"/>
        <v>社團法人中華民國失智者照顧協會(南區)</v>
      </c>
    </row>
    <row r="6194" spans="1:13" ht="56.25">
      <c r="A6194" s="56" t="s">
        <v>4834</v>
      </c>
      <c r="B6194" s="51" t="s">
        <v>4939</v>
      </c>
      <c r="C6194" s="51" t="s">
        <v>4953</v>
      </c>
      <c r="D6194" s="51" t="s">
        <v>4933</v>
      </c>
      <c r="E6194" s="52">
        <v>550</v>
      </c>
      <c r="F6194" s="53" t="s">
        <v>82</v>
      </c>
      <c r="G6194" s="55"/>
      <c r="H6194" s="43" t="s">
        <v>1</v>
      </c>
      <c r="I6194" s="118"/>
      <c r="K6194" s="140" t="str">
        <f t="shared" si="291"/>
        <v>衛生業務-長期照護工作-獎補助費-對國內團體之捐助</v>
      </c>
      <c r="L6194" s="140" t="str">
        <f t="shared" si="292"/>
        <v>失智照護服務計畫(失智據點)</v>
      </c>
      <c r="M6194" s="40" t="str">
        <f t="shared" si="293"/>
        <v>財團法人向上社會福利基金會(明德里)</v>
      </c>
    </row>
    <row r="6195" spans="1:13" ht="56.25">
      <c r="A6195" s="56" t="s">
        <v>4834</v>
      </c>
      <c r="B6195" s="51" t="s">
        <v>4939</v>
      </c>
      <c r="C6195" s="51" t="s">
        <v>4954</v>
      </c>
      <c r="D6195" s="51" t="s">
        <v>4933</v>
      </c>
      <c r="E6195" s="52">
        <v>754</v>
      </c>
      <c r="F6195" s="53" t="s">
        <v>82</v>
      </c>
      <c r="G6195" s="55"/>
      <c r="H6195" s="43" t="s">
        <v>1</v>
      </c>
      <c r="I6195" s="118"/>
      <c r="K6195" s="140" t="str">
        <f t="shared" si="291"/>
        <v>衛生業務-長期照護工作-獎補助費-對國內團體之捐助</v>
      </c>
      <c r="L6195" s="140" t="str">
        <f t="shared" si="292"/>
        <v>失智照護服務計畫(失智據點)</v>
      </c>
      <c r="M6195" s="40" t="str">
        <f t="shared" si="293"/>
        <v>真善美居家護理所</v>
      </c>
    </row>
    <row r="6196" spans="1:13" ht="56.25">
      <c r="A6196" s="56" t="s">
        <v>4834</v>
      </c>
      <c r="B6196" s="51" t="s">
        <v>4939</v>
      </c>
      <c r="C6196" s="51" t="s">
        <v>4955</v>
      </c>
      <c r="D6196" s="51" t="s">
        <v>4933</v>
      </c>
      <c r="E6196" s="52">
        <v>800</v>
      </c>
      <c r="F6196" s="53" t="s">
        <v>82</v>
      </c>
      <c r="G6196" s="55"/>
      <c r="H6196" s="43" t="s">
        <v>1</v>
      </c>
      <c r="I6196" s="118"/>
      <c r="K6196" s="140" t="str">
        <f t="shared" si="291"/>
        <v>衛生業務-長期照護工作-獎補助費-對國內團體之捐助</v>
      </c>
      <c r="L6196" s="140" t="str">
        <f t="shared" si="292"/>
        <v>失智照護服務計畫(失智據點)</v>
      </c>
      <c r="M6196" s="40" t="str">
        <f t="shared" si="293"/>
        <v>臺中市霧峰區北柳社區發展協會</v>
      </c>
    </row>
    <row r="6197" spans="1:13" ht="56.25">
      <c r="A6197" s="56" t="s">
        <v>4834</v>
      </c>
      <c r="B6197" s="51" t="s">
        <v>4939</v>
      </c>
      <c r="C6197" s="51" t="s">
        <v>4956</v>
      </c>
      <c r="D6197" s="51" t="s">
        <v>4933</v>
      </c>
      <c r="E6197" s="52">
        <v>775</v>
      </c>
      <c r="F6197" s="53" t="s">
        <v>82</v>
      </c>
      <c r="G6197" s="55"/>
      <c r="H6197" s="43" t="s">
        <v>1</v>
      </c>
      <c r="I6197" s="118"/>
      <c r="K6197" s="140" t="str">
        <f t="shared" si="291"/>
        <v>衛生業務-長期照護工作-獎補助費-對國內團體之捐助</v>
      </c>
      <c r="L6197" s="140" t="str">
        <f t="shared" si="292"/>
        <v>失智照護服務計畫(失智據點)</v>
      </c>
      <c r="M6197" s="40" t="str">
        <f t="shared" si="293"/>
        <v>耆老林居家護理所</v>
      </c>
    </row>
    <row r="6198" spans="1:13" ht="56.25">
      <c r="A6198" s="56" t="s">
        <v>4834</v>
      </c>
      <c r="B6198" s="51" t="s">
        <v>4939</v>
      </c>
      <c r="C6198" s="51" t="s">
        <v>4957</v>
      </c>
      <c r="D6198" s="51" t="s">
        <v>4933</v>
      </c>
      <c r="E6198" s="52">
        <v>892</v>
      </c>
      <c r="F6198" s="53" t="s">
        <v>82</v>
      </c>
      <c r="G6198" s="55"/>
      <c r="H6198" s="43" t="s">
        <v>1</v>
      </c>
      <c r="I6198" s="118"/>
      <c r="K6198" s="140" t="str">
        <f t="shared" si="291"/>
        <v>衛生業務-長期照護工作-獎補助費-對國內團體之捐助</v>
      </c>
      <c r="L6198" s="140" t="str">
        <f t="shared" si="292"/>
        <v>失智照護服務計畫(失智據點)</v>
      </c>
      <c r="M6198" s="40" t="str">
        <f t="shared" si="293"/>
        <v>仁馨護理之家</v>
      </c>
    </row>
    <row r="6199" spans="1:13" ht="56.25">
      <c r="A6199" s="56" t="s">
        <v>4834</v>
      </c>
      <c r="B6199" s="51" t="s">
        <v>4939</v>
      </c>
      <c r="C6199" s="51" t="s">
        <v>4958</v>
      </c>
      <c r="D6199" s="51" t="s">
        <v>4933</v>
      </c>
      <c r="E6199" s="52">
        <v>892</v>
      </c>
      <c r="F6199" s="53" t="s">
        <v>82</v>
      </c>
      <c r="G6199" s="55"/>
      <c r="H6199" s="43" t="s">
        <v>1</v>
      </c>
      <c r="I6199" s="118"/>
      <c r="K6199" s="140" t="str">
        <f t="shared" si="291"/>
        <v>衛生業務-長期照護工作-獎補助費-對國內團體之捐助</v>
      </c>
      <c r="L6199" s="140" t="str">
        <f t="shared" si="292"/>
        <v>失智照護服務計畫(失智據點)</v>
      </c>
      <c r="M6199" s="40" t="str">
        <f t="shared" si="293"/>
        <v>安康診所(和平區)*</v>
      </c>
    </row>
    <row r="6200" spans="1:13" ht="56.25">
      <c r="A6200" s="56" t="s">
        <v>4834</v>
      </c>
      <c r="B6200" s="51" t="s">
        <v>4939</v>
      </c>
      <c r="C6200" s="51" t="s">
        <v>4959</v>
      </c>
      <c r="D6200" s="51" t="s">
        <v>4933</v>
      </c>
      <c r="E6200" s="52">
        <v>800</v>
      </c>
      <c r="F6200" s="53" t="s">
        <v>82</v>
      </c>
      <c r="G6200" s="55"/>
      <c r="H6200" s="43" t="s">
        <v>1</v>
      </c>
      <c r="I6200" s="118"/>
      <c r="K6200" s="140" t="str">
        <f t="shared" si="291"/>
        <v>衛生業務-長期照護工作-獎補助費-對國內團體之捐助</v>
      </c>
      <c r="L6200" s="140" t="str">
        <f t="shared" si="292"/>
        <v>失智照護服務計畫(失智據點)</v>
      </c>
      <c r="M6200" s="40" t="str">
        <f t="shared" si="293"/>
        <v>台灣海口腔文化協會(大安區)</v>
      </c>
    </row>
    <row r="6201" spans="1:13" ht="56.25">
      <c r="A6201" s="56" t="s">
        <v>4834</v>
      </c>
      <c r="B6201" s="51" t="s">
        <v>4939</v>
      </c>
      <c r="C6201" s="51" t="s">
        <v>4960</v>
      </c>
      <c r="D6201" s="51" t="s">
        <v>4933</v>
      </c>
      <c r="E6201" s="52">
        <v>785</v>
      </c>
      <c r="F6201" s="53" t="s">
        <v>82</v>
      </c>
      <c r="G6201" s="55"/>
      <c r="H6201" s="43" t="s">
        <v>1</v>
      </c>
      <c r="I6201" s="118"/>
      <c r="K6201" s="140" t="str">
        <f t="shared" si="291"/>
        <v>衛生業務-長期照護工作-獎補助費-對國內團體之捐助</v>
      </c>
      <c r="L6201" s="140" t="str">
        <f t="shared" si="292"/>
        <v>失智照護服務計畫(失智據點)</v>
      </c>
      <c r="M6201" s="40" t="str">
        <f t="shared" si="293"/>
        <v>臺中市私立構年青居家長照機構(石岡區)</v>
      </c>
    </row>
    <row r="6202" spans="1:13" ht="56.25">
      <c r="A6202" s="56" t="s">
        <v>4834</v>
      </c>
      <c r="B6202" s="51" t="s">
        <v>4939</v>
      </c>
      <c r="C6202" s="51" t="s">
        <v>4961</v>
      </c>
      <c r="D6202" s="51" t="s">
        <v>4933</v>
      </c>
      <c r="E6202" s="52">
        <v>737</v>
      </c>
      <c r="F6202" s="53" t="s">
        <v>82</v>
      </c>
      <c r="G6202" s="55"/>
      <c r="H6202" s="43" t="s">
        <v>1</v>
      </c>
      <c r="I6202" s="118"/>
      <c r="K6202" s="140" t="str">
        <f t="shared" si="291"/>
        <v>衛生業務-長期照護工作-獎補助費-對國內團體之捐助</v>
      </c>
      <c r="L6202" s="140" t="str">
        <f t="shared" si="292"/>
        <v>失智照護服務計畫(失智據點)</v>
      </c>
      <c r="M6202" s="40" t="str">
        <f t="shared" si="293"/>
        <v>台灣照護預防指導者協會(豐原區)</v>
      </c>
    </row>
    <row r="6203" spans="1:13" ht="56.25">
      <c r="A6203" s="56" t="s">
        <v>4834</v>
      </c>
      <c r="B6203" s="51" t="s">
        <v>4939</v>
      </c>
      <c r="C6203" s="51" t="s">
        <v>4962</v>
      </c>
      <c r="D6203" s="51" t="s">
        <v>4933</v>
      </c>
      <c r="E6203" s="52">
        <v>850</v>
      </c>
      <c r="F6203" s="53" t="s">
        <v>82</v>
      </c>
      <c r="G6203" s="55"/>
      <c r="H6203" s="43" t="s">
        <v>1</v>
      </c>
      <c r="I6203" s="118"/>
      <c r="K6203" s="140" t="str">
        <f t="shared" si="291"/>
        <v>衛生業務-長期照護工作-獎補助費-對國內團體之捐助</v>
      </c>
      <c r="L6203" s="140" t="str">
        <f t="shared" si="292"/>
        <v>失智照護服務計畫(失智據點)</v>
      </c>
      <c r="M6203" s="40" t="str">
        <f t="shared" si="293"/>
        <v>和平藥局</v>
      </c>
    </row>
    <row r="6204" spans="1:13" ht="56.25">
      <c r="A6204" s="56" t="s">
        <v>4834</v>
      </c>
      <c r="B6204" s="51" t="s">
        <v>4939</v>
      </c>
      <c r="C6204" s="51" t="s">
        <v>4963</v>
      </c>
      <c r="D6204" s="51" t="s">
        <v>4933</v>
      </c>
      <c r="E6204" s="52">
        <v>658</v>
      </c>
      <c r="F6204" s="53" t="s">
        <v>82</v>
      </c>
      <c r="G6204" s="55"/>
      <c r="H6204" s="43" t="s">
        <v>1</v>
      </c>
      <c r="I6204" s="118"/>
      <c r="K6204" s="140" t="str">
        <f t="shared" si="291"/>
        <v>衛生業務-長期照護工作-獎補助費-對國內團體之捐助</v>
      </c>
      <c r="L6204" s="140" t="str">
        <f t="shared" si="292"/>
        <v>失智照護服務計畫(失智據點)</v>
      </c>
      <c r="M6204" s="40" t="str">
        <f t="shared" si="293"/>
        <v>力倫診所</v>
      </c>
    </row>
    <row r="6205" spans="1:13" ht="56.25">
      <c r="A6205" s="56" t="s">
        <v>4834</v>
      </c>
      <c r="B6205" s="51" t="s">
        <v>4939</v>
      </c>
      <c r="C6205" s="51" t="s">
        <v>4964</v>
      </c>
      <c r="D6205" s="51" t="s">
        <v>4933</v>
      </c>
      <c r="E6205" s="52">
        <v>668</v>
      </c>
      <c r="F6205" s="53" t="s">
        <v>82</v>
      </c>
      <c r="G6205" s="55"/>
      <c r="H6205" s="43" t="s">
        <v>1</v>
      </c>
      <c r="I6205" s="118"/>
      <c r="K6205" s="140" t="str">
        <f t="shared" si="291"/>
        <v>衛生業務-長期照護工作-獎補助費-對國內團體之捐助</v>
      </c>
      <c r="L6205" s="140" t="str">
        <f t="shared" si="292"/>
        <v>失智照護服務計畫(失智據點)</v>
      </c>
      <c r="M6205" s="40" t="str">
        <f t="shared" si="293"/>
        <v>台灣海口腔文化協會(北屯區)</v>
      </c>
    </row>
    <row r="6206" spans="1:13" ht="56.25">
      <c r="A6206" s="56" t="s">
        <v>4834</v>
      </c>
      <c r="B6206" s="51" t="s">
        <v>4939</v>
      </c>
      <c r="C6206" s="51" t="s">
        <v>4965</v>
      </c>
      <c r="D6206" s="51" t="s">
        <v>4933</v>
      </c>
      <c r="E6206" s="52">
        <v>570</v>
      </c>
      <c r="F6206" s="53" t="s">
        <v>82</v>
      </c>
      <c r="G6206" s="55"/>
      <c r="H6206" s="43" t="s">
        <v>1</v>
      </c>
      <c r="I6206" s="118"/>
      <c r="K6206" s="140" t="str">
        <f t="shared" si="291"/>
        <v>衛生業務-長期照護工作-獎補助費-對國內團體之捐助</v>
      </c>
      <c r="L6206" s="140" t="str">
        <f t="shared" si="292"/>
        <v>失智照護服務計畫(失智據點)</v>
      </c>
      <c r="M6206" s="40" t="str">
        <f t="shared" si="293"/>
        <v>臺中市私立構年青居家長照機構(東勢區)</v>
      </c>
    </row>
    <row r="6207" spans="1:13" ht="56.25">
      <c r="A6207" s="56" t="s">
        <v>4834</v>
      </c>
      <c r="B6207" s="51" t="s">
        <v>4939</v>
      </c>
      <c r="C6207" s="51" t="s">
        <v>4966</v>
      </c>
      <c r="D6207" s="51" t="s">
        <v>4933</v>
      </c>
      <c r="E6207" s="52">
        <v>666</v>
      </c>
      <c r="F6207" s="53" t="s">
        <v>82</v>
      </c>
      <c r="G6207" s="55"/>
      <c r="H6207" s="43" t="s">
        <v>1</v>
      </c>
      <c r="I6207" s="118"/>
      <c r="K6207" s="140" t="str">
        <f t="shared" si="291"/>
        <v>衛生業務-長期照護工作-獎補助費-對國內團體之捐助</v>
      </c>
      <c r="L6207" s="140" t="str">
        <f t="shared" si="292"/>
        <v>失智照護服務計畫(失智據點)</v>
      </c>
      <c r="M6207" s="40" t="str">
        <f t="shared" si="293"/>
        <v>安康診所(神岡區)</v>
      </c>
    </row>
    <row r="6208" spans="1:13" ht="56.25">
      <c r="A6208" s="56" t="s">
        <v>4834</v>
      </c>
      <c r="B6208" s="51" t="s">
        <v>4939</v>
      </c>
      <c r="C6208" s="51" t="s">
        <v>4967</v>
      </c>
      <c r="D6208" s="51" t="s">
        <v>4933</v>
      </c>
      <c r="E6208" s="52">
        <v>418</v>
      </c>
      <c r="F6208" s="53" t="s">
        <v>82</v>
      </c>
      <c r="G6208" s="55"/>
      <c r="H6208" s="43" t="s">
        <v>1</v>
      </c>
      <c r="I6208" s="118"/>
      <c r="K6208" s="140" t="str">
        <f t="shared" si="291"/>
        <v>衛生業務-長期照護工作-獎補助費-對國內團體之捐助</v>
      </c>
      <c r="L6208" s="140" t="str">
        <f t="shared" si="292"/>
        <v>失智照護服務計畫(失智據點)</v>
      </c>
      <c r="M6208" s="40" t="str">
        <f t="shared" si="293"/>
        <v>臺中市十三寮聚落發展協會</v>
      </c>
    </row>
    <row r="6209" spans="1:13" ht="56.25">
      <c r="A6209" s="56" t="s">
        <v>4834</v>
      </c>
      <c r="B6209" s="51" t="s">
        <v>4939</v>
      </c>
      <c r="C6209" s="51" t="s">
        <v>4968</v>
      </c>
      <c r="D6209" s="51" t="s">
        <v>4933</v>
      </c>
      <c r="E6209" s="52">
        <v>455</v>
      </c>
      <c r="F6209" s="53" t="s">
        <v>82</v>
      </c>
      <c r="G6209" s="55"/>
      <c r="H6209" s="43" t="s">
        <v>1</v>
      </c>
      <c r="I6209" s="118"/>
      <c r="K6209" s="140" t="str">
        <f t="shared" si="291"/>
        <v>衛生業務-長期照護工作-獎補助費-對國內團體之捐助</v>
      </c>
      <c r="L6209" s="140" t="str">
        <f t="shared" si="292"/>
        <v>失智照護服務計畫(失智據點)</v>
      </c>
      <c r="M6209" s="40" t="str">
        <f t="shared" si="293"/>
        <v>肌治生活居家物理治療所</v>
      </c>
    </row>
    <row r="6210" spans="1:13" ht="56.25">
      <c r="A6210" s="56" t="s">
        <v>4834</v>
      </c>
      <c r="B6210" s="51" t="s">
        <v>4939</v>
      </c>
      <c r="C6210" s="51" t="s">
        <v>4969</v>
      </c>
      <c r="D6210" s="51" t="s">
        <v>4933</v>
      </c>
      <c r="E6210" s="52">
        <v>357</v>
      </c>
      <c r="F6210" s="53" t="s">
        <v>82</v>
      </c>
      <c r="G6210" s="55"/>
      <c r="H6210" s="43" t="s">
        <v>1</v>
      </c>
      <c r="I6210" s="118"/>
      <c r="K6210" s="140" t="str">
        <f t="shared" si="291"/>
        <v>衛生業務-長期照護工作-獎補助費-對國內團體之捐助</v>
      </c>
      <c r="L6210" s="140" t="str">
        <f t="shared" si="292"/>
        <v>失智照護服務計畫(失智據點)</v>
      </c>
      <c r="M6210" s="40" t="str">
        <f t="shared" si="293"/>
        <v>社團法人中華民國失智者照顧協會(東區)</v>
      </c>
    </row>
    <row r="6211" spans="1:13" ht="56.25">
      <c r="A6211" s="56" t="s">
        <v>4834</v>
      </c>
      <c r="B6211" s="51" t="s">
        <v>4939</v>
      </c>
      <c r="C6211" s="51" t="s">
        <v>4970</v>
      </c>
      <c r="D6211" s="51" t="s">
        <v>4933</v>
      </c>
      <c r="E6211" s="52">
        <v>191</v>
      </c>
      <c r="F6211" s="53" t="s">
        <v>82</v>
      </c>
      <c r="G6211" s="55"/>
      <c r="H6211" s="43" t="s">
        <v>1</v>
      </c>
      <c r="I6211" s="118"/>
      <c r="K6211" s="140" t="str">
        <f t="shared" si="291"/>
        <v>衛生業務-長期照護工作-獎補助費-對國內團體之捐助</v>
      </c>
      <c r="L6211" s="140" t="str">
        <f t="shared" si="292"/>
        <v>失智照護服務計畫(失智據點)</v>
      </c>
      <c r="M6211" s="40" t="str">
        <f t="shared" si="293"/>
        <v>財團法人臺中市私立豐盛社會福利慈善事業基金會</v>
      </c>
    </row>
    <row r="6212" spans="1:13" ht="56.25">
      <c r="A6212" s="56" t="s">
        <v>4834</v>
      </c>
      <c r="B6212" s="51" t="s">
        <v>4939</v>
      </c>
      <c r="C6212" s="51" t="s">
        <v>4971</v>
      </c>
      <c r="D6212" s="51" t="s">
        <v>4933</v>
      </c>
      <c r="E6212" s="52">
        <v>289</v>
      </c>
      <c r="F6212" s="53" t="s">
        <v>82</v>
      </c>
      <c r="G6212" s="55"/>
      <c r="H6212" s="43" t="s">
        <v>1</v>
      </c>
      <c r="I6212" s="118"/>
      <c r="K6212" s="140" t="str">
        <f t="shared" ref="K6212:K6275" si="294">A6212</f>
        <v>衛生業務-長期照護工作-獎補助費-對國內團體之捐助</v>
      </c>
      <c r="L6212" s="140" t="str">
        <f t="shared" ref="L6212:L6275" si="295">B6212</f>
        <v>失智照護服務計畫(失智據點)</v>
      </c>
      <c r="M6212" s="40" t="str">
        <f t="shared" ref="M6212:M6275" si="296">C6212</f>
        <v>好顧樂活股份有限公司附設私立烏日好憶綜合長照機構</v>
      </c>
    </row>
    <row r="6213" spans="1:13" ht="56.25">
      <c r="A6213" s="56" t="s">
        <v>4834</v>
      </c>
      <c r="B6213" s="51" t="s">
        <v>4972</v>
      </c>
      <c r="C6213" s="51" t="s">
        <v>4973</v>
      </c>
      <c r="D6213" s="51" t="s">
        <v>4933</v>
      </c>
      <c r="E6213" s="52">
        <v>1998</v>
      </c>
      <c r="F6213" s="53" t="s">
        <v>82</v>
      </c>
      <c r="G6213" s="55"/>
      <c r="H6213" s="43" t="s">
        <v>1</v>
      </c>
      <c r="I6213" s="118"/>
      <c r="K6213" s="140" t="str">
        <f t="shared" si="294"/>
        <v>衛生業務-長期照護工作-獎補助費-對國內團體之捐助</v>
      </c>
      <c r="L6213" s="140" t="str">
        <f t="shared" si="295"/>
        <v>家庭照顧者支持性服務創新型計畫</v>
      </c>
      <c r="M6213" s="40" t="str">
        <f t="shared" si="296"/>
        <v>社團法人臺中市紅十字會</v>
      </c>
    </row>
    <row r="6214" spans="1:13" ht="56.25">
      <c r="A6214" s="56" t="s">
        <v>4834</v>
      </c>
      <c r="B6214" s="51" t="s">
        <v>4972</v>
      </c>
      <c r="C6214" s="51" t="s">
        <v>4974</v>
      </c>
      <c r="D6214" s="51" t="s">
        <v>4933</v>
      </c>
      <c r="E6214" s="52">
        <v>2</v>
      </c>
      <c r="F6214" s="53" t="s">
        <v>82</v>
      </c>
      <c r="G6214" s="55"/>
      <c r="H6214" s="43" t="s">
        <v>1</v>
      </c>
      <c r="I6214" s="118"/>
      <c r="K6214" s="140" t="str">
        <f t="shared" si="294"/>
        <v>衛生業務-長期照護工作-獎補助費-對國內團體之捐助</v>
      </c>
      <c r="L6214" s="140" t="str">
        <f t="shared" si="295"/>
        <v>家庭照顧者支持性服務創新型計畫</v>
      </c>
      <c r="M6214" s="40" t="str">
        <f t="shared" si="296"/>
        <v>林靜羭社會工作師事務所</v>
      </c>
    </row>
    <row r="6215" spans="1:13" ht="56.25">
      <c r="A6215" s="56" t="s">
        <v>4834</v>
      </c>
      <c r="B6215" s="51" t="s">
        <v>4972</v>
      </c>
      <c r="C6215" s="51" t="s">
        <v>4975</v>
      </c>
      <c r="D6215" s="51" t="s">
        <v>4933</v>
      </c>
      <c r="E6215" s="52">
        <v>2792</v>
      </c>
      <c r="F6215" s="53" t="s">
        <v>82</v>
      </c>
      <c r="G6215" s="55"/>
      <c r="H6215" s="43" t="s">
        <v>1</v>
      </c>
      <c r="I6215" s="118"/>
      <c r="K6215" s="140" t="str">
        <f t="shared" si="294"/>
        <v>衛生業務-長期照護工作-獎補助費-對國內團體之捐助</v>
      </c>
      <c r="L6215" s="140" t="str">
        <f t="shared" si="295"/>
        <v>家庭照顧者支持性服務創新型計畫</v>
      </c>
      <c r="M6215" s="40" t="str">
        <f t="shared" si="296"/>
        <v>財團法人老五老基金會</v>
      </c>
    </row>
    <row r="6216" spans="1:13" ht="56.25">
      <c r="A6216" s="56" t="s">
        <v>4834</v>
      </c>
      <c r="B6216" s="51" t="s">
        <v>4972</v>
      </c>
      <c r="C6216" s="51" t="s">
        <v>4976</v>
      </c>
      <c r="D6216" s="51" t="s">
        <v>4933</v>
      </c>
      <c r="E6216" s="52">
        <v>3635</v>
      </c>
      <c r="F6216" s="53" t="s">
        <v>82</v>
      </c>
      <c r="G6216" s="55"/>
      <c r="H6216" s="43" t="s">
        <v>1</v>
      </c>
      <c r="I6216" s="118"/>
      <c r="K6216" s="140" t="str">
        <f t="shared" si="294"/>
        <v>衛生業務-長期照護工作-獎補助費-對國內團體之捐助</v>
      </c>
      <c r="L6216" s="140" t="str">
        <f t="shared" si="295"/>
        <v>家庭照顧者支持性服務創新型計畫</v>
      </c>
      <c r="M6216" s="40" t="str">
        <f t="shared" si="296"/>
        <v>財團法人天主教曉明社會福利基金會</v>
      </c>
    </row>
    <row r="6217" spans="1:13" ht="56.25">
      <c r="A6217" s="56" t="s">
        <v>4834</v>
      </c>
      <c r="B6217" s="51" t="s">
        <v>4972</v>
      </c>
      <c r="C6217" s="51" t="s">
        <v>4977</v>
      </c>
      <c r="D6217" s="51" t="s">
        <v>4933</v>
      </c>
      <c r="E6217" s="52">
        <v>2989</v>
      </c>
      <c r="F6217" s="53" t="s">
        <v>82</v>
      </c>
      <c r="G6217" s="55"/>
      <c r="H6217" s="43" t="s">
        <v>1</v>
      </c>
      <c r="I6217" s="118"/>
      <c r="K6217" s="140" t="str">
        <f t="shared" si="294"/>
        <v>衛生業務-長期照護工作-獎補助費-對國內團體之捐助</v>
      </c>
      <c r="L6217" s="140" t="str">
        <f t="shared" si="295"/>
        <v>家庭照顧者支持性服務創新型計畫</v>
      </c>
      <c r="M6217" s="40" t="str">
        <f t="shared" si="296"/>
        <v>維弘復健科診所</v>
      </c>
    </row>
    <row r="6218" spans="1:13" ht="56.25">
      <c r="A6218" s="56" t="s">
        <v>4834</v>
      </c>
      <c r="B6218" s="51" t="s">
        <v>4972</v>
      </c>
      <c r="C6218" s="51" t="s">
        <v>4946</v>
      </c>
      <c r="D6218" s="51" t="s">
        <v>4933</v>
      </c>
      <c r="E6218" s="52">
        <v>2876</v>
      </c>
      <c r="F6218" s="53" t="s">
        <v>82</v>
      </c>
      <c r="G6218" s="55"/>
      <c r="H6218" s="43" t="s">
        <v>1</v>
      </c>
      <c r="I6218" s="118"/>
      <c r="K6218" s="140" t="str">
        <f t="shared" si="294"/>
        <v>衛生業務-長期照護工作-獎補助費-對國內團體之捐助</v>
      </c>
      <c r="L6218" s="140" t="str">
        <f t="shared" si="295"/>
        <v>家庭照顧者支持性服務創新型計畫</v>
      </c>
      <c r="M6218" s="40" t="str">
        <f t="shared" si="296"/>
        <v>財團法人臺中市私立宜家社會福利慈善基金會</v>
      </c>
    </row>
    <row r="6219" spans="1:13" ht="56.25">
      <c r="A6219" s="56" t="s">
        <v>4978</v>
      </c>
      <c r="B6219" s="51" t="s">
        <v>4979</v>
      </c>
      <c r="C6219" s="51" t="s">
        <v>1579</v>
      </c>
      <c r="D6219" s="51" t="s">
        <v>4812</v>
      </c>
      <c r="E6219" s="52">
        <v>1500</v>
      </c>
      <c r="F6219" s="53" t="s">
        <v>44</v>
      </c>
      <c r="G6219" s="55"/>
      <c r="H6219" s="43" t="s">
        <v>1</v>
      </c>
      <c r="I6219" s="118"/>
      <c r="K6219" s="140" t="str">
        <f t="shared" si="294"/>
        <v>衛生業務-長期照護工作-獎補助費-對國內團體之捐助</v>
      </c>
      <c r="L6219" s="140" t="str">
        <f t="shared" si="295"/>
        <v>長照2.0整合型計畫-社區整體照顧服務體系A單位</v>
      </c>
      <c r="M6219" s="40" t="str">
        <f t="shared" si="296"/>
        <v>中山醫學大學附設醫院</v>
      </c>
    </row>
    <row r="6220" spans="1:13" ht="69">
      <c r="A6220" s="56" t="s">
        <v>4978</v>
      </c>
      <c r="B6220" s="51" t="s">
        <v>4979</v>
      </c>
      <c r="C6220" s="51" t="s">
        <v>4980</v>
      </c>
      <c r="D6220" s="51" t="s">
        <v>4812</v>
      </c>
      <c r="E6220" s="52">
        <v>1409</v>
      </c>
      <c r="F6220" s="53" t="s">
        <v>44</v>
      </c>
      <c r="G6220" s="55"/>
      <c r="H6220" s="43" t="s">
        <v>1</v>
      </c>
      <c r="I6220" s="118"/>
      <c r="K6220" s="140" t="str">
        <f t="shared" si="294"/>
        <v>衛生業務-長期照護工作-獎補助費-對國內團體之捐助</v>
      </c>
      <c r="L6220" s="140" t="str">
        <f t="shared" si="295"/>
        <v>長照2.0整合型計畫-社區整體照顧服務體系A單位</v>
      </c>
      <c r="M6220" s="40" t="str">
        <f t="shared" si="296"/>
        <v>有限責任臺灣伯拉罕共生照顧勞動合作社私立伯拉罕居家長照機構</v>
      </c>
    </row>
    <row r="6221" spans="1:13" ht="75">
      <c r="A6221" s="56" t="s">
        <v>4834</v>
      </c>
      <c r="B6221" s="51" t="s">
        <v>4981</v>
      </c>
      <c r="C6221" s="51" t="s">
        <v>4982</v>
      </c>
      <c r="D6221" s="51" t="s">
        <v>4933</v>
      </c>
      <c r="E6221" s="52">
        <v>1525</v>
      </c>
      <c r="F6221" s="53" t="s">
        <v>82</v>
      </c>
      <c r="G6221" s="55"/>
      <c r="H6221" s="43" t="s">
        <v>1</v>
      </c>
      <c r="I6221" s="119"/>
      <c r="K6221" s="140" t="str">
        <f t="shared" si="294"/>
        <v>衛生業務-長期照護工作-獎補助費-對國內團體之捐助</v>
      </c>
      <c r="L6221" s="140" t="str">
        <f t="shared" si="295"/>
        <v>長照2.0整合型計畫-社區整體照顧服務體系C級巷弄長照站</v>
      </c>
      <c r="M6221" s="40" t="str">
        <f t="shared" si="296"/>
        <v>大心物理治療所(大里區)</v>
      </c>
    </row>
    <row r="6222" spans="1:13" ht="75">
      <c r="A6222" s="56" t="s">
        <v>4834</v>
      </c>
      <c r="B6222" s="51" t="s">
        <v>4981</v>
      </c>
      <c r="C6222" s="51" t="s">
        <v>4983</v>
      </c>
      <c r="D6222" s="51" t="s">
        <v>4933</v>
      </c>
      <c r="E6222" s="52">
        <v>1478</v>
      </c>
      <c r="F6222" s="53" t="s">
        <v>82</v>
      </c>
      <c r="G6222" s="55"/>
      <c r="H6222" s="43" t="s">
        <v>1</v>
      </c>
      <c r="I6222" s="118"/>
      <c r="K6222" s="140" t="str">
        <f t="shared" si="294"/>
        <v>衛生業務-長期照護工作-獎補助費-對國內團體之捐助</v>
      </c>
      <c r="L6222" s="140" t="str">
        <f t="shared" si="295"/>
        <v>長照2.0整合型計畫-社區整體照顧服務體系C級巷弄長照站</v>
      </c>
      <c r="M6222" s="40" t="str">
        <f t="shared" si="296"/>
        <v>中國醫藥大學附設醫院(豐原區南陽里)</v>
      </c>
    </row>
    <row r="6223" spans="1:13" ht="75">
      <c r="A6223" s="56" t="s">
        <v>4834</v>
      </c>
      <c r="B6223" s="51" t="s">
        <v>4981</v>
      </c>
      <c r="C6223" s="51" t="s">
        <v>4984</v>
      </c>
      <c r="D6223" s="51" t="s">
        <v>4933</v>
      </c>
      <c r="E6223" s="52">
        <v>1524</v>
      </c>
      <c r="F6223" s="53" t="s">
        <v>82</v>
      </c>
      <c r="G6223" s="55"/>
      <c r="H6223" s="43" t="s">
        <v>1</v>
      </c>
      <c r="I6223" s="118"/>
      <c r="K6223" s="140" t="str">
        <f t="shared" si="294"/>
        <v>衛生業務-長期照護工作-獎補助費-對國內團體之捐助</v>
      </c>
      <c r="L6223" s="140" t="str">
        <f t="shared" si="295"/>
        <v>長照2.0整合型計畫-社區整體照顧服務體系C級巷弄長照站</v>
      </c>
      <c r="M6223" s="40" t="str">
        <f t="shared" si="296"/>
        <v>林燕玲居家護理所(豐原區田心里)</v>
      </c>
    </row>
    <row r="6224" spans="1:13" ht="86.25">
      <c r="A6224" s="56" t="s">
        <v>4834</v>
      </c>
      <c r="B6224" s="51" t="s">
        <v>4981</v>
      </c>
      <c r="C6224" s="51" t="s">
        <v>4985</v>
      </c>
      <c r="D6224" s="51" t="s">
        <v>4933</v>
      </c>
      <c r="E6224" s="52">
        <v>1572</v>
      </c>
      <c r="F6224" s="53" t="s">
        <v>82</v>
      </c>
      <c r="G6224" s="55"/>
      <c r="H6224" s="43" t="s">
        <v>1</v>
      </c>
      <c r="I6224" s="118"/>
      <c r="K6224" s="140" t="str">
        <f t="shared" si="294"/>
        <v>衛生業務-長期照護工作-獎補助費-對國內團體之捐助</v>
      </c>
      <c r="L6224" s="140" t="str">
        <f t="shared" si="295"/>
        <v>長照2.0整合型計畫-社區整體照顧服務體系C級巷弄長照站</v>
      </c>
      <c r="M6224" s="40" t="str">
        <f t="shared" si="296"/>
        <v>社團法人台灣省社區關懷協會附設臺中市私立愛鄰居家式服務類長期照顧服務機構</v>
      </c>
    </row>
    <row r="6225" spans="1:13" ht="75">
      <c r="A6225" s="56" t="s">
        <v>4834</v>
      </c>
      <c r="B6225" s="51" t="s">
        <v>4981</v>
      </c>
      <c r="C6225" s="51" t="s">
        <v>4986</v>
      </c>
      <c r="D6225" s="51" t="s">
        <v>4933</v>
      </c>
      <c r="E6225" s="52">
        <v>1524</v>
      </c>
      <c r="F6225" s="53" t="s">
        <v>82</v>
      </c>
      <c r="G6225" s="55"/>
      <c r="H6225" s="43" t="s">
        <v>1</v>
      </c>
      <c r="I6225" s="118"/>
      <c r="K6225" s="140" t="str">
        <f t="shared" si="294"/>
        <v>衛生業務-長期照護工作-獎補助費-對國內團體之捐助</v>
      </c>
      <c r="L6225" s="140" t="str">
        <f t="shared" si="295"/>
        <v>長照2.0整合型計畫-社區整體照顧服務體系C級巷弄長照站</v>
      </c>
      <c r="M6225" s="40" t="str">
        <f t="shared" si="296"/>
        <v>瑞健診所</v>
      </c>
    </row>
    <row r="6226" spans="1:13" ht="75">
      <c r="A6226" s="56" t="s">
        <v>4834</v>
      </c>
      <c r="B6226" s="51" t="s">
        <v>4981</v>
      </c>
      <c r="C6226" s="51" t="s">
        <v>4987</v>
      </c>
      <c r="D6226" s="51" t="s">
        <v>4933</v>
      </c>
      <c r="E6226" s="52">
        <v>1514</v>
      </c>
      <c r="F6226" s="53" t="s">
        <v>82</v>
      </c>
      <c r="G6226" s="55"/>
      <c r="H6226" s="43" t="s">
        <v>1</v>
      </c>
      <c r="I6226" s="118"/>
      <c r="K6226" s="140" t="str">
        <f t="shared" si="294"/>
        <v>衛生業務-長期照護工作-獎補助費-對國內團體之捐助</v>
      </c>
      <c r="L6226" s="140" t="str">
        <f t="shared" si="295"/>
        <v>長照2.0整合型計畫-社區整體照顧服務體系C級巷弄長照站</v>
      </c>
      <c r="M6226" s="40" t="str">
        <f t="shared" si="296"/>
        <v>鈺善園護理之家</v>
      </c>
    </row>
    <row r="6227" spans="1:13" ht="75">
      <c r="A6227" s="56" t="s">
        <v>4834</v>
      </c>
      <c r="B6227" s="51" t="s">
        <v>4981</v>
      </c>
      <c r="C6227" s="51" t="s">
        <v>4988</v>
      </c>
      <c r="D6227" s="51" t="s">
        <v>4933</v>
      </c>
      <c r="E6227" s="52">
        <v>1525</v>
      </c>
      <c r="F6227" s="53" t="s">
        <v>82</v>
      </c>
      <c r="G6227" s="55"/>
      <c r="H6227" s="43" t="s">
        <v>1</v>
      </c>
      <c r="I6227" s="118"/>
      <c r="K6227" s="140" t="str">
        <f t="shared" si="294"/>
        <v>衛生業務-長期照護工作-獎補助費-對國內團體之捐助</v>
      </c>
      <c r="L6227" s="140" t="str">
        <f t="shared" si="295"/>
        <v>長照2.0整合型計畫-社區整體照顧服務體系C級巷弄長照站</v>
      </c>
      <c r="M6227" s="40" t="str">
        <f t="shared" si="296"/>
        <v>優生聯合婦產科診所(豐原區中興里)</v>
      </c>
    </row>
    <row r="6228" spans="1:13" ht="75">
      <c r="A6228" s="56" t="s">
        <v>4834</v>
      </c>
      <c r="B6228" s="51" t="s">
        <v>4981</v>
      </c>
      <c r="C6228" s="51" t="s">
        <v>4989</v>
      </c>
      <c r="D6228" s="51" t="s">
        <v>4933</v>
      </c>
      <c r="E6228" s="52">
        <v>1525</v>
      </c>
      <c r="F6228" s="53" t="s">
        <v>82</v>
      </c>
      <c r="G6228" s="55"/>
      <c r="H6228" s="43" t="s">
        <v>1</v>
      </c>
      <c r="I6228" s="118"/>
      <c r="K6228" s="140" t="str">
        <f t="shared" si="294"/>
        <v>衛生業務-長期照護工作-獎補助費-對國內團體之捐助</v>
      </c>
      <c r="L6228" s="140" t="str">
        <f t="shared" si="295"/>
        <v>長照2.0整合型計畫-社區整體照顧服務體系C級巷弄長照站</v>
      </c>
      <c r="M6228" s="40" t="str">
        <f t="shared" si="296"/>
        <v>大業診所</v>
      </c>
    </row>
    <row r="6229" spans="1:13" ht="75">
      <c r="A6229" s="56" t="s">
        <v>4834</v>
      </c>
      <c r="B6229" s="51" t="s">
        <v>4981</v>
      </c>
      <c r="C6229" s="51" t="s">
        <v>4990</v>
      </c>
      <c r="D6229" s="51" t="s">
        <v>4933</v>
      </c>
      <c r="E6229" s="52">
        <v>1472</v>
      </c>
      <c r="F6229" s="53" t="s">
        <v>82</v>
      </c>
      <c r="G6229" s="55"/>
      <c r="H6229" s="43" t="s">
        <v>1</v>
      </c>
      <c r="I6229" s="118"/>
      <c r="K6229" s="140" t="str">
        <f t="shared" si="294"/>
        <v>衛生業務-長期照護工作-獎補助費-對國內團體之捐助</v>
      </c>
      <c r="L6229" s="140" t="str">
        <f t="shared" si="295"/>
        <v>長照2.0整合型計畫-社區整體照顧服務體系C級巷弄長照站</v>
      </c>
      <c r="M6229" s="40" t="str">
        <f t="shared" si="296"/>
        <v>臺中市私立愛鄰居家式服務類長期照顧服務機構(新社區永源里)</v>
      </c>
    </row>
    <row r="6230" spans="1:13" ht="75">
      <c r="A6230" s="56" t="s">
        <v>4834</v>
      </c>
      <c r="B6230" s="51" t="s">
        <v>4981</v>
      </c>
      <c r="C6230" s="51" t="s">
        <v>4991</v>
      </c>
      <c r="D6230" s="51" t="s">
        <v>4933</v>
      </c>
      <c r="E6230" s="52">
        <v>1623</v>
      </c>
      <c r="F6230" s="53" t="s">
        <v>82</v>
      </c>
      <c r="G6230" s="55"/>
      <c r="H6230" s="43" t="s">
        <v>1</v>
      </c>
      <c r="I6230" s="118"/>
      <c r="K6230" s="140" t="str">
        <f t="shared" si="294"/>
        <v>衛生業務-長期照護工作-獎補助費-對國內團體之捐助</v>
      </c>
      <c r="L6230" s="140" t="str">
        <f t="shared" si="295"/>
        <v>長照2.0整合型計畫-社區整體照顧服務體系C級巷弄長照站</v>
      </c>
      <c r="M6230" s="40" t="str">
        <f t="shared" si="296"/>
        <v>光田醫療社團法人光田醫院</v>
      </c>
    </row>
    <row r="6231" spans="1:13" ht="75">
      <c r="A6231" s="56" t="s">
        <v>4834</v>
      </c>
      <c r="B6231" s="51" t="s">
        <v>4981</v>
      </c>
      <c r="C6231" s="51" t="s">
        <v>4992</v>
      </c>
      <c r="D6231" s="51" t="s">
        <v>4933</v>
      </c>
      <c r="E6231" s="52">
        <v>1526</v>
      </c>
      <c r="F6231" s="53" t="s">
        <v>82</v>
      </c>
      <c r="G6231" s="55"/>
      <c r="H6231" s="43" t="s">
        <v>1</v>
      </c>
      <c r="I6231" s="118"/>
      <c r="K6231" s="140" t="str">
        <f t="shared" si="294"/>
        <v>衛生業務-長期照護工作-獎補助費-對國內團體之捐助</v>
      </c>
      <c r="L6231" s="140" t="str">
        <f t="shared" si="295"/>
        <v>長照2.0整合型計畫-社區整體照顧服務體系C級巷弄長照站</v>
      </c>
      <c r="M6231" s="40" t="str">
        <f t="shared" si="296"/>
        <v>多元全人企業社(西區)</v>
      </c>
    </row>
    <row r="6232" spans="1:13" ht="86.25">
      <c r="A6232" s="56" t="s">
        <v>4834</v>
      </c>
      <c r="B6232" s="51" t="s">
        <v>4981</v>
      </c>
      <c r="C6232" s="51" t="s">
        <v>4993</v>
      </c>
      <c r="D6232" s="51" t="s">
        <v>4933</v>
      </c>
      <c r="E6232" s="52">
        <v>1481</v>
      </c>
      <c r="F6232" s="53" t="s">
        <v>82</v>
      </c>
      <c r="G6232" s="55"/>
      <c r="H6232" s="43" t="s">
        <v>1</v>
      </c>
      <c r="I6232" s="118"/>
      <c r="K6232" s="140" t="str">
        <f t="shared" si="294"/>
        <v>衛生業務-長期照護工作-獎補助費-對國內團體之捐助</v>
      </c>
      <c r="L6232" s="140" t="str">
        <f t="shared" si="295"/>
        <v>長照2.0整合型計畫-社區整體照顧服務體系C級巷弄長照站</v>
      </c>
      <c r="M6232" s="40" t="str">
        <f t="shared" si="296"/>
        <v>財團法人伊甸社會福利基金會附設臺中市私立台中居家式服務類長期照顧服務機構</v>
      </c>
    </row>
    <row r="6233" spans="1:13" ht="75">
      <c r="A6233" s="56" t="s">
        <v>4834</v>
      </c>
      <c r="B6233" s="51" t="s">
        <v>4981</v>
      </c>
      <c r="C6233" s="51" t="s">
        <v>4994</v>
      </c>
      <c r="D6233" s="51" t="s">
        <v>4933</v>
      </c>
      <c r="E6233" s="52">
        <v>1536</v>
      </c>
      <c r="F6233" s="53" t="s">
        <v>82</v>
      </c>
      <c r="G6233" s="55"/>
      <c r="H6233" s="43" t="s">
        <v>1</v>
      </c>
      <c r="I6233" s="118"/>
      <c r="K6233" s="140" t="str">
        <f t="shared" si="294"/>
        <v>衛生業務-長期照護工作-獎補助費-對國內團體之捐助</v>
      </c>
      <c r="L6233" s="140" t="str">
        <f t="shared" si="295"/>
        <v>長照2.0整合型計畫-社區整體照顧服務體系C級巷弄長照站</v>
      </c>
      <c r="M6233" s="40" t="str">
        <f t="shared" si="296"/>
        <v>多元全人企業社(南區)</v>
      </c>
    </row>
    <row r="6234" spans="1:13" ht="75">
      <c r="A6234" s="56" t="s">
        <v>4834</v>
      </c>
      <c r="B6234" s="51" t="s">
        <v>4981</v>
      </c>
      <c r="C6234" s="51" t="s">
        <v>4995</v>
      </c>
      <c r="D6234" s="51" t="s">
        <v>4933</v>
      </c>
      <c r="E6234" s="52">
        <v>1354</v>
      </c>
      <c r="F6234" s="53" t="s">
        <v>82</v>
      </c>
      <c r="G6234" s="55"/>
      <c r="H6234" s="43" t="s">
        <v>1</v>
      </c>
      <c r="I6234" s="118"/>
      <c r="K6234" s="140" t="str">
        <f t="shared" si="294"/>
        <v>衛生業務-長期照護工作-獎補助費-對國內團體之捐助</v>
      </c>
      <c r="L6234" s="140" t="str">
        <f t="shared" si="295"/>
        <v>長照2.0整合型計畫-社區整體照顧服務體系C級巷弄長照站</v>
      </c>
      <c r="M6234" s="40" t="str">
        <f t="shared" si="296"/>
        <v>臺中市私立森緣居家長照機構</v>
      </c>
    </row>
    <row r="6235" spans="1:13" ht="75">
      <c r="A6235" s="56" t="s">
        <v>4834</v>
      </c>
      <c r="B6235" s="51" t="s">
        <v>4981</v>
      </c>
      <c r="C6235" s="51" t="s">
        <v>4996</v>
      </c>
      <c r="D6235" s="51" t="s">
        <v>4933</v>
      </c>
      <c r="E6235" s="52">
        <v>1525</v>
      </c>
      <c r="F6235" s="53" t="s">
        <v>82</v>
      </c>
      <c r="G6235" s="55"/>
      <c r="H6235" s="43" t="s">
        <v>1</v>
      </c>
      <c r="I6235" s="118"/>
      <c r="K6235" s="140" t="str">
        <f t="shared" si="294"/>
        <v>衛生業務-長期照護工作-獎補助費-對國內團體之捐助</v>
      </c>
      <c r="L6235" s="140" t="str">
        <f t="shared" si="295"/>
        <v>長照2.0整合型計畫-社區整體照顧服務體系C級巷弄長照站</v>
      </c>
      <c r="M6235" s="40" t="str">
        <f t="shared" si="296"/>
        <v>友銘診所</v>
      </c>
    </row>
    <row r="6236" spans="1:13" ht="75">
      <c r="A6236" s="56" t="s">
        <v>4834</v>
      </c>
      <c r="B6236" s="51" t="s">
        <v>4981</v>
      </c>
      <c r="C6236" s="51" t="s">
        <v>4997</v>
      </c>
      <c r="D6236" s="51" t="s">
        <v>4933</v>
      </c>
      <c r="E6236" s="52">
        <v>447</v>
      </c>
      <c r="F6236" s="53" t="s">
        <v>82</v>
      </c>
      <c r="G6236" s="55"/>
      <c r="H6236" s="43" t="s">
        <v>1</v>
      </c>
      <c r="I6236" s="118"/>
      <c r="K6236" s="140" t="str">
        <f t="shared" si="294"/>
        <v>衛生業務-長期照護工作-獎補助費-對國內團體之捐助</v>
      </c>
      <c r="L6236" s="140" t="str">
        <f t="shared" si="295"/>
        <v>長照2.0整合型計畫-社區整體照顧服務體系C級巷弄長照站</v>
      </c>
      <c r="M6236" s="40" t="str">
        <f t="shared" si="296"/>
        <v>主悅診所</v>
      </c>
    </row>
    <row r="6237" spans="1:13" ht="75">
      <c r="A6237" s="56" t="s">
        <v>4834</v>
      </c>
      <c r="B6237" s="51" t="s">
        <v>4981</v>
      </c>
      <c r="C6237" s="51" t="s">
        <v>4998</v>
      </c>
      <c r="D6237" s="51" t="s">
        <v>4933</v>
      </c>
      <c r="E6237" s="52">
        <v>1511</v>
      </c>
      <c r="F6237" s="53" t="s">
        <v>82</v>
      </c>
      <c r="G6237" s="55"/>
      <c r="H6237" s="43" t="s">
        <v>1</v>
      </c>
      <c r="I6237" s="118"/>
      <c r="K6237" s="140" t="str">
        <f t="shared" si="294"/>
        <v>衛生業務-長期照護工作-獎補助費-對國內團體之捐助</v>
      </c>
      <c r="L6237" s="140" t="str">
        <f t="shared" si="295"/>
        <v>長照2.0整合型計畫-社區整體照顧服務體系C級巷弄長照站</v>
      </c>
      <c r="M6237" s="40" t="str">
        <f t="shared" si="296"/>
        <v>長照服務有限公司臺中市私立有安心居家長照機構(大肚區)</v>
      </c>
    </row>
    <row r="6238" spans="1:13" ht="75">
      <c r="A6238" s="56" t="s">
        <v>4834</v>
      </c>
      <c r="B6238" s="51" t="s">
        <v>4981</v>
      </c>
      <c r="C6238" s="51" t="s">
        <v>4999</v>
      </c>
      <c r="D6238" s="51" t="s">
        <v>4933</v>
      </c>
      <c r="E6238" s="52">
        <v>1473</v>
      </c>
      <c r="F6238" s="53" t="s">
        <v>82</v>
      </c>
      <c r="G6238" s="55"/>
      <c r="H6238" s="43" t="s">
        <v>1</v>
      </c>
      <c r="I6238" s="118"/>
      <c r="K6238" s="140" t="str">
        <f t="shared" si="294"/>
        <v>衛生業務-長期照護工作-獎補助費-對國內團體之捐助</v>
      </c>
      <c r="L6238" s="140" t="str">
        <f t="shared" si="295"/>
        <v>長照2.0整合型計畫-社區整體照顧服務體系C級巷弄長照站</v>
      </c>
      <c r="M6238" s="40" t="str">
        <f t="shared" si="296"/>
        <v>長安診所</v>
      </c>
    </row>
    <row r="6239" spans="1:13" ht="75">
      <c r="A6239" s="56" t="s">
        <v>4834</v>
      </c>
      <c r="B6239" s="51" t="s">
        <v>4981</v>
      </c>
      <c r="C6239" s="51" t="s">
        <v>2814</v>
      </c>
      <c r="D6239" s="51" t="s">
        <v>4933</v>
      </c>
      <c r="E6239" s="52">
        <v>1490</v>
      </c>
      <c r="F6239" s="53" t="s">
        <v>82</v>
      </c>
      <c r="G6239" s="55"/>
      <c r="H6239" s="43" t="s">
        <v>1</v>
      </c>
      <c r="I6239" s="118"/>
      <c r="K6239" s="140" t="str">
        <f t="shared" si="294"/>
        <v>衛生業務-長期照護工作-獎補助費-對國內團體之捐助</v>
      </c>
      <c r="L6239" s="140" t="str">
        <f t="shared" si="295"/>
        <v>長照2.0整合型計畫-社區整體照顧服務體系C級巷弄長照站</v>
      </c>
      <c r="M6239" s="40" t="str">
        <f t="shared" si="296"/>
        <v>財團法人臺中市私立好耆老人長期照顧中心(養護型)</v>
      </c>
    </row>
    <row r="6240" spans="1:13" ht="75">
      <c r="A6240" s="56" t="s">
        <v>4834</v>
      </c>
      <c r="B6240" s="51" t="s">
        <v>4981</v>
      </c>
      <c r="C6240" s="51" t="s">
        <v>5000</v>
      </c>
      <c r="D6240" s="51" t="s">
        <v>4933</v>
      </c>
      <c r="E6240" s="52">
        <v>1506</v>
      </c>
      <c r="F6240" s="53" t="s">
        <v>82</v>
      </c>
      <c r="G6240" s="55"/>
      <c r="H6240" s="43" t="s">
        <v>1</v>
      </c>
      <c r="I6240" s="118"/>
      <c r="K6240" s="140" t="str">
        <f t="shared" si="294"/>
        <v>衛生業務-長期照護工作-獎補助費-對國內團體之捐助</v>
      </c>
      <c r="L6240" s="140" t="str">
        <f t="shared" si="295"/>
        <v>長照2.0整合型計畫-社區整體照顧服務體系C級巷弄長照站</v>
      </c>
      <c r="M6240" s="40" t="str">
        <f t="shared" si="296"/>
        <v>力倫診所</v>
      </c>
    </row>
    <row r="6241" spans="1:13" ht="75">
      <c r="A6241" s="56" t="s">
        <v>4834</v>
      </c>
      <c r="B6241" s="51" t="s">
        <v>4981</v>
      </c>
      <c r="C6241" s="51" t="s">
        <v>1579</v>
      </c>
      <c r="D6241" s="51" t="s">
        <v>4933</v>
      </c>
      <c r="E6241" s="52">
        <v>1545</v>
      </c>
      <c r="F6241" s="53" t="s">
        <v>82</v>
      </c>
      <c r="G6241" s="55"/>
      <c r="H6241" s="43" t="s">
        <v>1</v>
      </c>
      <c r="I6241" s="118"/>
      <c r="K6241" s="140" t="str">
        <f t="shared" si="294"/>
        <v>衛生業務-長期照護工作-獎補助費-對國內團體之捐助</v>
      </c>
      <c r="L6241" s="140" t="str">
        <f t="shared" si="295"/>
        <v>長照2.0整合型計畫-社區整體照顧服務體系C級巷弄長照站</v>
      </c>
      <c r="M6241" s="40" t="str">
        <f t="shared" si="296"/>
        <v>中山醫學大學附設醫院</v>
      </c>
    </row>
    <row r="6242" spans="1:13" ht="103.5">
      <c r="A6242" s="56" t="s">
        <v>4834</v>
      </c>
      <c r="B6242" s="51" t="s">
        <v>4981</v>
      </c>
      <c r="C6242" s="51" t="s">
        <v>3301</v>
      </c>
      <c r="D6242" s="51" t="s">
        <v>4933</v>
      </c>
      <c r="E6242" s="52">
        <v>1626</v>
      </c>
      <c r="F6242" s="53" t="s">
        <v>82</v>
      </c>
      <c r="G6242" s="55"/>
      <c r="H6242" s="43" t="s">
        <v>1</v>
      </c>
      <c r="I6242" s="118"/>
      <c r="K6242" s="140" t="str">
        <f t="shared" si="294"/>
        <v>衛生業務-長期照護工作-獎補助費-對國內團體之捐助</v>
      </c>
      <c r="L6242" s="140" t="str">
        <f t="shared" si="295"/>
        <v>長照2.0整合型計畫-社區整體照顧服務體系C級巷弄長照站</v>
      </c>
      <c r="M6242" s="40" t="str">
        <f t="shared" si="296"/>
        <v>有限責任臺中市家圓照顧服務勞動合作社附設臺中市私立家圓居家式服務類長期照顧服務機構</v>
      </c>
    </row>
    <row r="6243" spans="1:13" ht="75">
      <c r="A6243" s="56" t="s">
        <v>4834</v>
      </c>
      <c r="B6243" s="51" t="s">
        <v>4981</v>
      </c>
      <c r="C6243" s="51" t="s">
        <v>5001</v>
      </c>
      <c r="D6243" s="51" t="s">
        <v>4933</v>
      </c>
      <c r="E6243" s="52">
        <v>1499</v>
      </c>
      <c r="F6243" s="53" t="s">
        <v>82</v>
      </c>
      <c r="G6243" s="55"/>
      <c r="H6243" s="43" t="s">
        <v>1</v>
      </c>
      <c r="I6243" s="118"/>
      <c r="K6243" s="140" t="str">
        <f t="shared" si="294"/>
        <v>衛生業務-長期照護工作-獎補助費-對國內團體之捐助</v>
      </c>
      <c r="L6243" s="140" t="str">
        <f t="shared" si="295"/>
        <v>長照2.0整合型計畫-社區整體照顧服務體系C級巷弄長照站</v>
      </c>
      <c r="M6243" s="40" t="str">
        <f t="shared" si="296"/>
        <v>真善美復能物理治療所</v>
      </c>
    </row>
    <row r="6244" spans="1:13" ht="86.25">
      <c r="A6244" s="56" t="s">
        <v>4834</v>
      </c>
      <c r="B6244" s="51" t="s">
        <v>4981</v>
      </c>
      <c r="C6244" s="51" t="s">
        <v>5002</v>
      </c>
      <c r="D6244" s="51" t="s">
        <v>4933</v>
      </c>
      <c r="E6244" s="52">
        <v>369</v>
      </c>
      <c r="F6244" s="53" t="s">
        <v>82</v>
      </c>
      <c r="G6244" s="55"/>
      <c r="H6244" s="43" t="s">
        <v>1</v>
      </c>
      <c r="I6244" s="118"/>
      <c r="K6244" s="140" t="str">
        <f t="shared" si="294"/>
        <v>衛生業務-長期照護工作-獎補助費-對國內團體之捐助</v>
      </c>
      <c r="L6244" s="140" t="str">
        <f t="shared" si="295"/>
        <v>長照2.0整合型計畫-社區整體照顧服務體系C級巷弄長照站</v>
      </c>
      <c r="M6244" s="40" t="str">
        <f t="shared" si="296"/>
        <v>財團法人中華民國佛教慈濟慈善事業基金會臺中市私立慈濟居家長照機構(梧棲環保教育站)</v>
      </c>
    </row>
    <row r="6245" spans="1:13" ht="86.25">
      <c r="A6245" s="56" t="s">
        <v>4834</v>
      </c>
      <c r="B6245" s="51" t="s">
        <v>4981</v>
      </c>
      <c r="C6245" s="51" t="s">
        <v>5003</v>
      </c>
      <c r="D6245" s="51" t="s">
        <v>4933</v>
      </c>
      <c r="E6245" s="52">
        <v>304</v>
      </c>
      <c r="F6245" s="53" t="s">
        <v>82</v>
      </c>
      <c r="G6245" s="55"/>
      <c r="H6245" s="43" t="s">
        <v>1</v>
      </c>
      <c r="I6245" s="118"/>
      <c r="K6245" s="140" t="str">
        <f t="shared" si="294"/>
        <v>衛生業務-長期照護工作-獎補助費-對國內團體之捐助</v>
      </c>
      <c r="L6245" s="140" t="str">
        <f t="shared" si="295"/>
        <v>長照2.0整合型計畫-社區整體照顧服務體系C級巷弄長照站</v>
      </c>
      <c r="M6245" s="40" t="str">
        <f t="shared" si="296"/>
        <v>財團法人中華民國佛教慈濟慈善事業基金會臺中市私立慈濟居家長照機構(龍井共修處)</v>
      </c>
    </row>
    <row r="6246" spans="1:13" ht="75">
      <c r="A6246" s="56" t="s">
        <v>4834</v>
      </c>
      <c r="B6246" s="51" t="s">
        <v>4981</v>
      </c>
      <c r="C6246" s="51" t="s">
        <v>5004</v>
      </c>
      <c r="D6246" s="51" t="s">
        <v>4933</v>
      </c>
      <c r="E6246" s="52">
        <v>1512</v>
      </c>
      <c r="F6246" s="53" t="s">
        <v>82</v>
      </c>
      <c r="G6246" s="55"/>
      <c r="H6246" s="43" t="s">
        <v>1</v>
      </c>
      <c r="I6246" s="118"/>
      <c r="K6246" s="140" t="str">
        <f t="shared" si="294"/>
        <v>衛生業務-長期照護工作-獎補助費-對國內團體之捐助</v>
      </c>
      <c r="L6246" s="140" t="str">
        <f t="shared" si="295"/>
        <v>長照2.0整合型計畫-社區整體照顧服務體系C級巷弄長照站</v>
      </c>
      <c r="M6246" s="40" t="str">
        <f t="shared" si="296"/>
        <v>大心物理治療所(北屯區舊社里)</v>
      </c>
    </row>
    <row r="6247" spans="1:13" ht="75">
      <c r="A6247" s="56" t="s">
        <v>4834</v>
      </c>
      <c r="B6247" s="51" t="s">
        <v>4981</v>
      </c>
      <c r="C6247" s="51" t="s">
        <v>5005</v>
      </c>
      <c r="D6247" s="51" t="s">
        <v>4933</v>
      </c>
      <c r="E6247" s="52">
        <v>1525</v>
      </c>
      <c r="F6247" s="53" t="s">
        <v>82</v>
      </c>
      <c r="G6247" s="55"/>
      <c r="H6247" s="43" t="s">
        <v>1</v>
      </c>
      <c r="I6247" s="118"/>
      <c r="K6247" s="140" t="str">
        <f t="shared" si="294"/>
        <v>衛生業務-長期照護工作-獎補助費-對國內團體之捐助</v>
      </c>
      <c r="L6247" s="140" t="str">
        <f t="shared" si="295"/>
        <v>長照2.0整合型計畫-社區整體照顧服務體系C級巷弄長照站</v>
      </c>
      <c r="M6247" s="40" t="str">
        <f t="shared" si="296"/>
        <v>臺中市私立愛樂福居家長照機構(后里區墩南里)</v>
      </c>
    </row>
    <row r="6248" spans="1:13" ht="86.25">
      <c r="A6248" s="56" t="s">
        <v>4834</v>
      </c>
      <c r="B6248" s="51" t="s">
        <v>4981</v>
      </c>
      <c r="C6248" s="51" t="s">
        <v>5006</v>
      </c>
      <c r="D6248" s="51" t="s">
        <v>4933</v>
      </c>
      <c r="E6248" s="52">
        <v>355</v>
      </c>
      <c r="F6248" s="53" t="s">
        <v>82</v>
      </c>
      <c r="G6248" s="55"/>
      <c r="H6248" s="43" t="s">
        <v>1</v>
      </c>
      <c r="I6248" s="118"/>
      <c r="K6248" s="140" t="str">
        <f t="shared" si="294"/>
        <v>衛生業務-長期照護工作-獎補助費-對國內團體之捐助</v>
      </c>
      <c r="L6248" s="140" t="str">
        <f t="shared" si="295"/>
        <v>長照2.0整合型計畫-社區整體照顧服務體系C級巷弄長照站</v>
      </c>
      <c r="M6248" s="40" t="str">
        <f t="shared" si="296"/>
        <v>財團法人中華民國佛教慈濟慈善事業基金會臺中市私立慈濟居家長照機構(西屯區協和里)</v>
      </c>
    </row>
    <row r="6249" spans="1:13" ht="75">
      <c r="A6249" s="56" t="s">
        <v>4834</v>
      </c>
      <c r="B6249" s="51" t="s">
        <v>4981</v>
      </c>
      <c r="C6249" s="51" t="s">
        <v>5007</v>
      </c>
      <c r="D6249" s="51" t="s">
        <v>4933</v>
      </c>
      <c r="E6249" s="52">
        <v>481</v>
      </c>
      <c r="F6249" s="53" t="s">
        <v>82</v>
      </c>
      <c r="G6249" s="55"/>
      <c r="H6249" s="43" t="s">
        <v>1</v>
      </c>
      <c r="I6249" s="118"/>
      <c r="K6249" s="140" t="str">
        <f t="shared" si="294"/>
        <v>衛生業務-長期照護工作-獎補助費-對國內團體之捐助</v>
      </c>
      <c r="L6249" s="140" t="str">
        <f t="shared" si="295"/>
        <v>長照2.0整合型計畫-社區整體照顧服務體系C級巷弄長照站</v>
      </c>
      <c r="M6249" s="40" t="str">
        <f t="shared" si="296"/>
        <v>品沐職能治療所(大河里)</v>
      </c>
    </row>
    <row r="6250" spans="1:13" ht="75">
      <c r="A6250" s="56" t="s">
        <v>4834</v>
      </c>
      <c r="B6250" s="51" t="s">
        <v>4981</v>
      </c>
      <c r="C6250" s="51" t="s">
        <v>5008</v>
      </c>
      <c r="D6250" s="51" t="s">
        <v>4933</v>
      </c>
      <c r="E6250" s="52">
        <v>1522</v>
      </c>
      <c r="F6250" s="53" t="s">
        <v>82</v>
      </c>
      <c r="G6250" s="55"/>
      <c r="H6250" s="43" t="s">
        <v>1</v>
      </c>
      <c r="I6250" s="118"/>
      <c r="K6250" s="140" t="str">
        <f t="shared" si="294"/>
        <v>衛生業務-長期照護工作-獎補助費-對國內團體之捐助</v>
      </c>
      <c r="L6250" s="140" t="str">
        <f t="shared" si="295"/>
        <v>長照2.0整合型計畫-社區整體照顧服務體系C級巷弄長照站</v>
      </c>
      <c r="M6250" s="40" t="str">
        <f t="shared" si="296"/>
        <v>有安心長照服務有限公司臺中市私立有安心居家長照機構(沙鹿區)</v>
      </c>
    </row>
    <row r="6251" spans="1:13" ht="75">
      <c r="A6251" s="56" t="s">
        <v>4834</v>
      </c>
      <c r="B6251" s="51" t="s">
        <v>4981</v>
      </c>
      <c r="C6251" s="51" t="s">
        <v>5009</v>
      </c>
      <c r="D6251" s="51" t="s">
        <v>4933</v>
      </c>
      <c r="E6251" s="52">
        <v>1525</v>
      </c>
      <c r="F6251" s="53" t="s">
        <v>82</v>
      </c>
      <c r="G6251" s="55"/>
      <c r="H6251" s="43" t="s">
        <v>1</v>
      </c>
      <c r="I6251" s="118"/>
      <c r="K6251" s="140" t="str">
        <f t="shared" si="294"/>
        <v>衛生業務-長期照護工作-獎補助費-對國內團體之捐助</v>
      </c>
      <c r="L6251" s="140" t="str">
        <f t="shared" si="295"/>
        <v>長照2.0整合型計畫-社區整體照顧服務體系C級巷弄長照站</v>
      </c>
      <c r="M6251" s="40" t="str">
        <f t="shared" si="296"/>
        <v>臺中市私立愛樂福居家長照機構(東區新庄里)</v>
      </c>
    </row>
    <row r="6252" spans="1:13" ht="75">
      <c r="A6252" s="56" t="s">
        <v>4834</v>
      </c>
      <c r="B6252" s="51" t="s">
        <v>4981</v>
      </c>
      <c r="C6252" s="51" t="s">
        <v>5010</v>
      </c>
      <c r="D6252" s="51" t="s">
        <v>4933</v>
      </c>
      <c r="E6252" s="52">
        <v>430</v>
      </c>
      <c r="F6252" s="53" t="s">
        <v>82</v>
      </c>
      <c r="G6252" s="55"/>
      <c r="H6252" s="43" t="s">
        <v>1</v>
      </c>
      <c r="I6252" s="118"/>
      <c r="K6252" s="140" t="str">
        <f t="shared" si="294"/>
        <v>衛生業務-長期照護工作-獎補助費-對國內團體之捐助</v>
      </c>
      <c r="L6252" s="140" t="str">
        <f t="shared" si="295"/>
        <v>長照2.0整合型計畫-社區整體照顧服務體系C級巷弄長照站</v>
      </c>
      <c r="M6252" s="40" t="str">
        <f t="shared" si="296"/>
        <v>金老時居家護理所(南屯區)</v>
      </c>
    </row>
    <row r="6253" spans="1:13" ht="75">
      <c r="A6253" s="56" t="s">
        <v>4834</v>
      </c>
      <c r="B6253" s="51" t="s">
        <v>4981</v>
      </c>
      <c r="C6253" s="51" t="s">
        <v>5011</v>
      </c>
      <c r="D6253" s="51" t="s">
        <v>4933</v>
      </c>
      <c r="E6253" s="52">
        <v>1525</v>
      </c>
      <c r="F6253" s="53" t="s">
        <v>82</v>
      </c>
      <c r="G6253" s="55"/>
      <c r="H6253" s="43" t="s">
        <v>1</v>
      </c>
      <c r="I6253" s="118"/>
      <c r="K6253" s="140" t="str">
        <f t="shared" si="294"/>
        <v>衛生業務-長期照護工作-獎補助費-對國內團體之捐助</v>
      </c>
      <c r="L6253" s="140" t="str">
        <f t="shared" si="295"/>
        <v>長照2.0整合型計畫-社區整體照顧服務體系C級巷弄長照站</v>
      </c>
      <c r="M6253" s="40" t="str">
        <f t="shared" si="296"/>
        <v>長春居家護理所</v>
      </c>
    </row>
    <row r="6254" spans="1:13" ht="75">
      <c r="A6254" s="56" t="s">
        <v>4834</v>
      </c>
      <c r="B6254" s="51" t="s">
        <v>4981</v>
      </c>
      <c r="C6254" s="51" t="s">
        <v>5012</v>
      </c>
      <c r="D6254" s="51" t="s">
        <v>4933</v>
      </c>
      <c r="E6254" s="52">
        <v>1448</v>
      </c>
      <c r="F6254" s="53" t="s">
        <v>82</v>
      </c>
      <c r="G6254" s="55"/>
      <c r="H6254" s="43" t="s">
        <v>1</v>
      </c>
      <c r="I6254" s="118"/>
      <c r="K6254" s="140" t="str">
        <f t="shared" si="294"/>
        <v>衛生業務-長期照護工作-獎補助費-對國內團體之捐助</v>
      </c>
      <c r="L6254" s="140" t="str">
        <f t="shared" si="295"/>
        <v>長照2.0整合型計畫-社區整體照顧服務體系C級巷弄長照站</v>
      </c>
      <c r="M6254" s="40" t="str">
        <f t="shared" si="296"/>
        <v>優生聯合婦產科診所(豐原區東勢里)</v>
      </c>
    </row>
    <row r="6255" spans="1:13" ht="75">
      <c r="A6255" s="56" t="s">
        <v>4834</v>
      </c>
      <c r="B6255" s="51" t="s">
        <v>4981</v>
      </c>
      <c r="C6255" s="51" t="s">
        <v>5013</v>
      </c>
      <c r="D6255" s="51" t="s">
        <v>4933</v>
      </c>
      <c r="E6255" s="52">
        <v>397</v>
      </c>
      <c r="F6255" s="53" t="s">
        <v>82</v>
      </c>
      <c r="G6255" s="55"/>
      <c r="H6255" s="43" t="s">
        <v>1</v>
      </c>
      <c r="I6255" s="118"/>
      <c r="K6255" s="140" t="str">
        <f t="shared" si="294"/>
        <v>衛生業務-長期照護工作-獎補助費-對國內團體之捐助</v>
      </c>
      <c r="L6255" s="140" t="str">
        <f t="shared" si="295"/>
        <v>長照2.0整合型計畫-社區整體照顧服務體系C級巷弄長照站</v>
      </c>
      <c r="M6255" s="40" t="str">
        <f t="shared" si="296"/>
        <v>愛樂恩有限公司附設臺中市私立雙恩綜合長照機構</v>
      </c>
    </row>
    <row r="6256" spans="1:13" ht="75">
      <c r="A6256" s="56" t="s">
        <v>4834</v>
      </c>
      <c r="B6256" s="51" t="s">
        <v>4981</v>
      </c>
      <c r="C6256" s="51" t="s">
        <v>5014</v>
      </c>
      <c r="D6256" s="51" t="s">
        <v>4933</v>
      </c>
      <c r="E6256" s="52">
        <v>1525</v>
      </c>
      <c r="F6256" s="53" t="s">
        <v>82</v>
      </c>
      <c r="G6256" s="55"/>
      <c r="H6256" s="43" t="s">
        <v>1</v>
      </c>
      <c r="I6256" s="118"/>
      <c r="K6256" s="140" t="str">
        <f t="shared" si="294"/>
        <v>衛生業務-長期照護工作-獎補助費-對國內團體之捐助</v>
      </c>
      <c r="L6256" s="140" t="str">
        <f t="shared" si="295"/>
        <v>長照2.0整合型計畫-社區整體照顧服務體系C級巷弄長照站</v>
      </c>
      <c r="M6256" s="40" t="str">
        <f t="shared" si="296"/>
        <v>光仁居家護理所(豐原區三村里)</v>
      </c>
    </row>
    <row r="6257" spans="1:13" ht="75">
      <c r="A6257" s="56" t="s">
        <v>4834</v>
      </c>
      <c r="B6257" s="51" t="s">
        <v>4981</v>
      </c>
      <c r="C6257" s="51" t="s">
        <v>5015</v>
      </c>
      <c r="D6257" s="51" t="s">
        <v>4933</v>
      </c>
      <c r="E6257" s="52">
        <v>428</v>
      </c>
      <c r="F6257" s="53" t="s">
        <v>82</v>
      </c>
      <c r="G6257" s="55"/>
      <c r="H6257" s="43" t="s">
        <v>1</v>
      </c>
      <c r="I6257" s="118"/>
      <c r="K6257" s="140" t="str">
        <f t="shared" si="294"/>
        <v>衛生業務-長期照護工作-獎補助費-對國內團體之捐助</v>
      </c>
      <c r="L6257" s="140" t="str">
        <f t="shared" si="295"/>
        <v>長照2.0整合型計畫-社區整體照顧服務體系C級巷弄長照站</v>
      </c>
      <c r="M6257" s="40" t="str">
        <f t="shared" si="296"/>
        <v>邱震翔職能治療所(中平里)</v>
      </c>
    </row>
    <row r="6258" spans="1:13" ht="75">
      <c r="A6258" s="56" t="s">
        <v>4834</v>
      </c>
      <c r="B6258" s="51" t="s">
        <v>4981</v>
      </c>
      <c r="C6258" s="51" t="s">
        <v>5016</v>
      </c>
      <c r="D6258" s="51" t="s">
        <v>4933</v>
      </c>
      <c r="E6258" s="52">
        <v>432</v>
      </c>
      <c r="F6258" s="53" t="s">
        <v>82</v>
      </c>
      <c r="G6258" s="55"/>
      <c r="H6258" s="43" t="s">
        <v>1</v>
      </c>
      <c r="I6258" s="118"/>
      <c r="K6258" s="140" t="str">
        <f t="shared" si="294"/>
        <v>衛生業務-長期照護工作-獎補助費-對國內團體之捐助</v>
      </c>
      <c r="L6258" s="140" t="str">
        <f t="shared" si="295"/>
        <v>長照2.0整合型計畫-社區整體照顧服務體系C級巷弄長照站</v>
      </c>
      <c r="M6258" s="40" t="str">
        <f t="shared" si="296"/>
        <v>專業居家護理所</v>
      </c>
    </row>
    <row r="6259" spans="1:13" ht="75">
      <c r="A6259" s="56" t="s">
        <v>4834</v>
      </c>
      <c r="B6259" s="51" t="s">
        <v>4981</v>
      </c>
      <c r="C6259" s="51" t="s">
        <v>5017</v>
      </c>
      <c r="D6259" s="51" t="s">
        <v>4933</v>
      </c>
      <c r="E6259" s="52">
        <v>1487</v>
      </c>
      <c r="F6259" s="53" t="s">
        <v>82</v>
      </c>
      <c r="G6259" s="55"/>
      <c r="H6259" s="43" t="s">
        <v>1</v>
      </c>
      <c r="I6259" s="118"/>
      <c r="K6259" s="140" t="str">
        <f t="shared" si="294"/>
        <v>衛生業務-長期照護工作-獎補助費-對國內團體之捐助</v>
      </c>
      <c r="L6259" s="140" t="str">
        <f t="shared" si="295"/>
        <v>長照2.0整合型計畫-社區整體照顧服務體系C級巷弄長照站</v>
      </c>
      <c r="M6259" s="40" t="str">
        <f t="shared" si="296"/>
        <v>光仁居家護理所(潭子區東寶里)</v>
      </c>
    </row>
    <row r="6260" spans="1:13" ht="75">
      <c r="A6260" s="56" t="s">
        <v>4834</v>
      </c>
      <c r="B6260" s="51" t="s">
        <v>4981</v>
      </c>
      <c r="C6260" s="51" t="s">
        <v>5018</v>
      </c>
      <c r="D6260" s="51" t="s">
        <v>4933</v>
      </c>
      <c r="E6260" s="52">
        <v>1525</v>
      </c>
      <c r="F6260" s="53" t="s">
        <v>82</v>
      </c>
      <c r="G6260" s="55"/>
      <c r="H6260" s="43" t="s">
        <v>1</v>
      </c>
      <c r="I6260" s="118"/>
      <c r="K6260" s="140" t="str">
        <f t="shared" si="294"/>
        <v>衛生業務-長期照護工作-獎補助費-對國內團體之捐助</v>
      </c>
      <c r="L6260" s="140" t="str">
        <f t="shared" si="295"/>
        <v>長照2.0整合型計畫-社區整體照顧服務體系C級巷弄長照站</v>
      </c>
      <c r="M6260" s="40" t="str">
        <f t="shared" si="296"/>
        <v>陸建民診所(豐原區南田里)</v>
      </c>
    </row>
    <row r="6261" spans="1:13" ht="75">
      <c r="A6261" s="56" t="s">
        <v>4834</v>
      </c>
      <c r="B6261" s="51" t="s">
        <v>4981</v>
      </c>
      <c r="C6261" s="51" t="s">
        <v>5019</v>
      </c>
      <c r="D6261" s="51" t="s">
        <v>4933</v>
      </c>
      <c r="E6261" s="52">
        <v>1525</v>
      </c>
      <c r="F6261" s="53" t="s">
        <v>82</v>
      </c>
      <c r="G6261" s="55"/>
      <c r="H6261" s="43" t="s">
        <v>1</v>
      </c>
      <c r="I6261" s="118"/>
      <c r="K6261" s="140" t="str">
        <f t="shared" si="294"/>
        <v>衛生業務-長期照護工作-獎補助費-對國內團體之捐助</v>
      </c>
      <c r="L6261" s="140" t="str">
        <f t="shared" si="295"/>
        <v>長照2.0整合型計畫-社區整體照顧服務體系C級巷弄長照站</v>
      </c>
      <c r="M6261" s="40" t="str">
        <f t="shared" si="296"/>
        <v>陸建民診所(豐原區西安里)</v>
      </c>
    </row>
    <row r="6262" spans="1:13" ht="103.5">
      <c r="A6262" s="56" t="s">
        <v>4834</v>
      </c>
      <c r="B6262" s="51" t="s">
        <v>4981</v>
      </c>
      <c r="C6262" s="51" t="s">
        <v>5020</v>
      </c>
      <c r="D6262" s="51" t="s">
        <v>4933</v>
      </c>
      <c r="E6262" s="52">
        <v>682</v>
      </c>
      <c r="F6262" s="53" t="s">
        <v>82</v>
      </c>
      <c r="G6262" s="55"/>
      <c r="H6262" s="43" t="s">
        <v>1</v>
      </c>
      <c r="I6262" s="118"/>
      <c r="K6262" s="140" t="str">
        <f t="shared" si="294"/>
        <v>衛生業務-長期照護工作-獎補助費-對國內團體之捐助</v>
      </c>
      <c r="L6262" s="140" t="str">
        <f t="shared" si="295"/>
        <v>長照2.0整合型計畫-社區整體照顧服務體系C級巷弄長照站</v>
      </c>
      <c r="M6262" s="40" t="str">
        <f t="shared" si="296"/>
        <v>社團法人台灣省社區關懷協會附設臺中市私立愛鄰居家式服務類長期照顧服務機構(烏日區湖日里)</v>
      </c>
    </row>
    <row r="6263" spans="1:13" ht="75">
      <c r="A6263" s="56" t="s">
        <v>4834</v>
      </c>
      <c r="B6263" s="51" t="s">
        <v>4981</v>
      </c>
      <c r="C6263" s="51" t="s">
        <v>5021</v>
      </c>
      <c r="D6263" s="51" t="s">
        <v>4933</v>
      </c>
      <c r="E6263" s="52">
        <v>375</v>
      </c>
      <c r="F6263" s="53" t="s">
        <v>82</v>
      </c>
      <c r="G6263" s="55"/>
      <c r="H6263" s="43" t="s">
        <v>1</v>
      </c>
      <c r="I6263" s="118"/>
      <c r="K6263" s="140" t="str">
        <f t="shared" si="294"/>
        <v>衛生業務-長期照護工作-獎補助費-對國內團體之捐助</v>
      </c>
      <c r="L6263" s="140" t="str">
        <f t="shared" si="295"/>
        <v>長照2.0整合型計畫-社區整體照顧服務體系C級巷弄長照站</v>
      </c>
      <c r="M6263" s="40" t="str">
        <f t="shared" si="296"/>
        <v>康群居家護理所</v>
      </c>
    </row>
    <row r="6264" spans="1:13" ht="86.25">
      <c r="A6264" s="56" t="s">
        <v>4834</v>
      </c>
      <c r="B6264" s="51" t="s">
        <v>4981</v>
      </c>
      <c r="C6264" s="51" t="s">
        <v>5022</v>
      </c>
      <c r="D6264" s="51" t="s">
        <v>4933</v>
      </c>
      <c r="E6264" s="52">
        <v>1506</v>
      </c>
      <c r="F6264" s="53" t="s">
        <v>82</v>
      </c>
      <c r="G6264" s="55"/>
      <c r="H6264" s="43" t="s">
        <v>1</v>
      </c>
      <c r="I6264" s="118"/>
      <c r="K6264" s="140" t="str">
        <f t="shared" si="294"/>
        <v>衛生業務-長期照護工作-獎補助費-對國內團體之捐助</v>
      </c>
      <c r="L6264" s="140" t="str">
        <f t="shared" si="295"/>
        <v>長照2.0整合型計畫-社區整體照顧服務體系C級巷弄長照站</v>
      </c>
      <c r="M6264" s="40" t="str">
        <f t="shared" si="296"/>
        <v>牧羊人居家服務整合有限公司附設臺中市私立牧羊人居家長照機構(北區賴旺里)</v>
      </c>
    </row>
    <row r="6265" spans="1:13" ht="75">
      <c r="A6265" s="56" t="s">
        <v>4834</v>
      </c>
      <c r="B6265" s="51" t="s">
        <v>4981</v>
      </c>
      <c r="C6265" s="51" t="s">
        <v>5023</v>
      </c>
      <c r="D6265" s="51" t="s">
        <v>4933</v>
      </c>
      <c r="E6265" s="52">
        <v>720</v>
      </c>
      <c r="F6265" s="53" t="s">
        <v>82</v>
      </c>
      <c r="G6265" s="55"/>
      <c r="H6265" s="43" t="s">
        <v>1</v>
      </c>
      <c r="I6265" s="118"/>
      <c r="K6265" s="140" t="str">
        <f t="shared" si="294"/>
        <v>衛生業務-長期照護工作-獎補助費-對國內團體之捐助</v>
      </c>
      <c r="L6265" s="140" t="str">
        <f t="shared" si="295"/>
        <v>長照2.0整合型計畫-社區整體照顧服務體系C級巷弄長照站</v>
      </c>
      <c r="M6265" s="40" t="str">
        <f t="shared" si="296"/>
        <v>金老時居家護理所(西屯區惠來里)</v>
      </c>
    </row>
    <row r="6266" spans="1:13" ht="86.25">
      <c r="A6266" s="56" t="s">
        <v>4834</v>
      </c>
      <c r="B6266" s="51" t="s">
        <v>4981</v>
      </c>
      <c r="C6266" s="51" t="s">
        <v>5024</v>
      </c>
      <c r="D6266" s="51" t="s">
        <v>4933</v>
      </c>
      <c r="E6266" s="52">
        <v>1474</v>
      </c>
      <c r="F6266" s="53" t="s">
        <v>82</v>
      </c>
      <c r="G6266" s="55"/>
      <c r="H6266" s="43" t="s">
        <v>1</v>
      </c>
      <c r="I6266" s="118"/>
      <c r="K6266" s="140" t="str">
        <f t="shared" si="294"/>
        <v>衛生業務-長期照護工作-獎補助費-對國內團體之捐助</v>
      </c>
      <c r="L6266" s="140" t="str">
        <f t="shared" si="295"/>
        <v>長照2.0整合型計畫-社區整體照顧服務體系C級巷弄長照站</v>
      </c>
      <c r="M6266" s="40" t="str">
        <f t="shared" si="296"/>
        <v>財團法人臺中市私立家寶社會福利慈善事業基金會附設私立居家長照機構(大肚區福山里)</v>
      </c>
    </row>
    <row r="6267" spans="1:13" ht="75">
      <c r="A6267" s="56" t="s">
        <v>4834</v>
      </c>
      <c r="B6267" s="51" t="s">
        <v>4981</v>
      </c>
      <c r="C6267" s="51" t="s">
        <v>5025</v>
      </c>
      <c r="D6267" s="51" t="s">
        <v>4933</v>
      </c>
      <c r="E6267" s="52">
        <v>1363</v>
      </c>
      <c r="F6267" s="53" t="s">
        <v>82</v>
      </c>
      <c r="G6267" s="55"/>
      <c r="H6267" s="43" t="s">
        <v>1</v>
      </c>
      <c r="I6267" s="118"/>
      <c r="K6267" s="140" t="str">
        <f t="shared" si="294"/>
        <v>衛生業務-長期照護工作-獎補助費-對國內團體之捐助</v>
      </c>
      <c r="L6267" s="140" t="str">
        <f t="shared" si="295"/>
        <v>長照2.0整合型計畫-社區整體照顧服務體系C級巷弄長照站</v>
      </c>
      <c r="M6267" s="40" t="str">
        <f t="shared" si="296"/>
        <v>一家人居家護理所(神岡區岸裡里)</v>
      </c>
    </row>
    <row r="6268" spans="1:13" ht="75">
      <c r="A6268" s="56" t="s">
        <v>4834</v>
      </c>
      <c r="B6268" s="51" t="s">
        <v>4981</v>
      </c>
      <c r="C6268" s="51" t="s">
        <v>5026</v>
      </c>
      <c r="D6268" s="51" t="s">
        <v>4933</v>
      </c>
      <c r="E6268" s="52">
        <v>1490</v>
      </c>
      <c r="F6268" s="53" t="s">
        <v>82</v>
      </c>
      <c r="G6268" s="55"/>
      <c r="H6268" s="43" t="s">
        <v>1</v>
      </c>
      <c r="I6268" s="118"/>
      <c r="K6268" s="140" t="str">
        <f t="shared" si="294"/>
        <v>衛生業務-長期照護工作-獎補助費-對國內團體之捐助</v>
      </c>
      <c r="L6268" s="140" t="str">
        <f t="shared" si="295"/>
        <v>長照2.0整合型計畫-社區整體照顧服務體系C級巷弄長照站</v>
      </c>
      <c r="M6268" s="40" t="str">
        <f t="shared" si="296"/>
        <v>一家人居家護理所(豐原區西湳里)</v>
      </c>
    </row>
    <row r="6269" spans="1:13" ht="75">
      <c r="A6269" s="56" t="s">
        <v>4834</v>
      </c>
      <c r="B6269" s="51" t="s">
        <v>4981</v>
      </c>
      <c r="C6269" s="51" t="s">
        <v>5027</v>
      </c>
      <c r="D6269" s="51" t="s">
        <v>4933</v>
      </c>
      <c r="E6269" s="52">
        <v>1500</v>
      </c>
      <c r="F6269" s="53" t="s">
        <v>82</v>
      </c>
      <c r="G6269" s="55"/>
      <c r="H6269" s="43" t="s">
        <v>1</v>
      </c>
      <c r="I6269" s="118"/>
      <c r="K6269" s="140" t="str">
        <f t="shared" si="294"/>
        <v>衛生業務-長期照護工作-獎補助費-對國內團體之捐助</v>
      </c>
      <c r="L6269" s="140" t="str">
        <f t="shared" si="295"/>
        <v>長照2.0整合型計畫-社區整體照顧服務體系C級巷弄長照站</v>
      </c>
      <c r="M6269" s="40" t="str">
        <f t="shared" si="296"/>
        <v>一家人居家護理所(豐原區豐圳里)</v>
      </c>
    </row>
    <row r="6270" spans="1:13" ht="75">
      <c r="A6270" s="56" t="s">
        <v>4834</v>
      </c>
      <c r="B6270" s="51" t="s">
        <v>4981</v>
      </c>
      <c r="C6270" s="51" t="s">
        <v>5028</v>
      </c>
      <c r="D6270" s="51" t="s">
        <v>4933</v>
      </c>
      <c r="E6270" s="52">
        <v>1497</v>
      </c>
      <c r="F6270" s="53" t="s">
        <v>82</v>
      </c>
      <c r="G6270" s="55"/>
      <c r="H6270" s="43" t="s">
        <v>1</v>
      </c>
      <c r="I6270" s="118"/>
      <c r="K6270" s="140" t="str">
        <f t="shared" si="294"/>
        <v>衛生業務-長期照護工作-獎補助費-對國內團體之捐助</v>
      </c>
      <c r="L6270" s="140" t="str">
        <f t="shared" si="295"/>
        <v>長照2.0整合型計畫-社區整體照顧服務體系C級巷弄長照站</v>
      </c>
      <c r="M6270" s="40" t="str">
        <f t="shared" si="296"/>
        <v>老佛爺居家職能治療所(大里區中新里)</v>
      </c>
    </row>
    <row r="6271" spans="1:13" ht="75">
      <c r="A6271" s="56" t="s">
        <v>4834</v>
      </c>
      <c r="B6271" s="51" t="s">
        <v>4981</v>
      </c>
      <c r="C6271" s="51" t="s">
        <v>5029</v>
      </c>
      <c r="D6271" s="51" t="s">
        <v>4933</v>
      </c>
      <c r="E6271" s="52">
        <v>1472</v>
      </c>
      <c r="F6271" s="53" t="s">
        <v>82</v>
      </c>
      <c r="G6271" s="55"/>
      <c r="H6271" s="43" t="s">
        <v>1</v>
      </c>
      <c r="I6271" s="118"/>
      <c r="K6271" s="140" t="str">
        <f t="shared" si="294"/>
        <v>衛生業務-長期照護工作-獎補助費-對國內團體之捐助</v>
      </c>
      <c r="L6271" s="140" t="str">
        <f t="shared" si="295"/>
        <v>長照2.0整合型計畫-社區整體照顧服務體系C級巷弄長照站</v>
      </c>
      <c r="M6271" s="40" t="str">
        <f t="shared" si="296"/>
        <v>老佛爺居家職能治療所(大里區祥興里)</v>
      </c>
    </row>
    <row r="6272" spans="1:13" ht="75">
      <c r="A6272" s="56" t="s">
        <v>4834</v>
      </c>
      <c r="B6272" s="51" t="s">
        <v>4981</v>
      </c>
      <c r="C6272" s="51" t="s">
        <v>5030</v>
      </c>
      <c r="D6272" s="51" t="s">
        <v>4933</v>
      </c>
      <c r="E6272" s="52">
        <v>1469</v>
      </c>
      <c r="F6272" s="53" t="s">
        <v>82</v>
      </c>
      <c r="G6272" s="55"/>
      <c r="H6272" s="43" t="s">
        <v>1</v>
      </c>
      <c r="I6272" s="118"/>
      <c r="K6272" s="140" t="str">
        <f t="shared" si="294"/>
        <v>衛生業務-長期照護工作-獎補助費-對國內團體之捐助</v>
      </c>
      <c r="L6272" s="140" t="str">
        <f t="shared" si="295"/>
        <v>長照2.0整合型計畫-社區整體照顧服務體系C級巷弄長照站</v>
      </c>
      <c r="M6272" s="40" t="str">
        <f t="shared" si="296"/>
        <v>老佛爺居家職能治療所(大雅區六寶里)</v>
      </c>
    </row>
    <row r="6273" spans="1:13" ht="75">
      <c r="A6273" s="56" t="s">
        <v>4834</v>
      </c>
      <c r="B6273" s="51" t="s">
        <v>4981</v>
      </c>
      <c r="C6273" s="51" t="s">
        <v>5031</v>
      </c>
      <c r="D6273" s="51" t="s">
        <v>4933</v>
      </c>
      <c r="E6273" s="52">
        <v>1445</v>
      </c>
      <c r="F6273" s="53" t="s">
        <v>82</v>
      </c>
      <c r="G6273" s="55"/>
      <c r="H6273" s="43" t="s">
        <v>1</v>
      </c>
      <c r="I6273" s="118"/>
      <c r="K6273" s="140" t="str">
        <f t="shared" si="294"/>
        <v>衛生業務-長期照護工作-獎補助費-對國內團體之捐助</v>
      </c>
      <c r="L6273" s="140" t="str">
        <f t="shared" si="295"/>
        <v>長照2.0整合型計畫-社區整體照顧服務體系C級巷弄長照站</v>
      </c>
      <c r="M6273" s="40" t="str">
        <f t="shared" si="296"/>
        <v>老佛爺居家職能治療所(大雅區忠義里)</v>
      </c>
    </row>
    <row r="6274" spans="1:13" ht="75">
      <c r="A6274" s="56" t="s">
        <v>4834</v>
      </c>
      <c r="B6274" s="51" t="s">
        <v>4981</v>
      </c>
      <c r="C6274" s="51" t="s">
        <v>5032</v>
      </c>
      <c r="D6274" s="51" t="s">
        <v>4933</v>
      </c>
      <c r="E6274" s="52">
        <v>1496</v>
      </c>
      <c r="F6274" s="53" t="s">
        <v>82</v>
      </c>
      <c r="G6274" s="55"/>
      <c r="H6274" s="43" t="s">
        <v>1</v>
      </c>
      <c r="I6274" s="118"/>
      <c r="K6274" s="140" t="str">
        <f t="shared" si="294"/>
        <v>衛生業務-長期照護工作-獎補助費-對國內團體之捐助</v>
      </c>
      <c r="L6274" s="140" t="str">
        <f t="shared" si="295"/>
        <v>長照2.0整合型計畫-社區整體照顧服務體系C級巷弄長照站</v>
      </c>
      <c r="M6274" s="40" t="str">
        <f t="shared" si="296"/>
        <v>老佛爺居家職能治療所(中區綠川里)</v>
      </c>
    </row>
    <row r="6275" spans="1:13" ht="86.25">
      <c r="A6275" s="56" t="s">
        <v>4834</v>
      </c>
      <c r="B6275" s="51" t="s">
        <v>4981</v>
      </c>
      <c r="C6275" s="51" t="s">
        <v>5033</v>
      </c>
      <c r="D6275" s="51" t="s">
        <v>4933</v>
      </c>
      <c r="E6275" s="52">
        <v>377</v>
      </c>
      <c r="F6275" s="53" t="s">
        <v>82</v>
      </c>
      <c r="G6275" s="55"/>
      <c r="H6275" s="43" t="s">
        <v>1</v>
      </c>
      <c r="I6275" s="118"/>
      <c r="K6275" s="140" t="str">
        <f t="shared" si="294"/>
        <v>衛生業務-長期照護工作-獎補助費-對國內團體之捐助</v>
      </c>
      <c r="L6275" s="140" t="str">
        <f t="shared" si="295"/>
        <v>長照2.0整合型計畫-社區整體照顧服務體系C級巷弄長照站</v>
      </c>
      <c r="M6275" s="40" t="str">
        <f t="shared" si="296"/>
        <v>財團法人中華民國佛教慈濟慈善事業基金會臺中市私立慈濟居家長照機構(沙鹿聯絡處)</v>
      </c>
    </row>
    <row r="6276" spans="1:13" ht="86.25">
      <c r="A6276" s="56" t="s">
        <v>4834</v>
      </c>
      <c r="B6276" s="51" t="s">
        <v>4981</v>
      </c>
      <c r="C6276" s="51" t="s">
        <v>5034</v>
      </c>
      <c r="D6276" s="51" t="s">
        <v>4933</v>
      </c>
      <c r="E6276" s="52">
        <v>369</v>
      </c>
      <c r="F6276" s="53" t="s">
        <v>82</v>
      </c>
      <c r="G6276" s="55"/>
      <c r="H6276" s="43" t="s">
        <v>1</v>
      </c>
      <c r="I6276" s="118"/>
      <c r="K6276" s="140" t="str">
        <f t="shared" ref="K6276:K6339" si="297">A6276</f>
        <v>衛生業務-長期照護工作-獎補助費-對國內團體之捐助</v>
      </c>
      <c r="L6276" s="140" t="str">
        <f t="shared" ref="L6276:L6339" si="298">B6276</f>
        <v>長照2.0整合型計畫-社區整體照顧服務體系C級巷弄長照站</v>
      </c>
      <c r="M6276" s="40" t="str">
        <f t="shared" ref="M6276:M6339" si="299">C6276</f>
        <v>財團法人中華民國佛教慈濟慈善事業基金會臺中市私立慈濟居家長照機構(東勢聯絡處)</v>
      </c>
    </row>
    <row r="6277" spans="1:13" ht="75">
      <c r="A6277" s="56" t="s">
        <v>4834</v>
      </c>
      <c r="B6277" s="51" t="s">
        <v>4981</v>
      </c>
      <c r="C6277" s="51" t="s">
        <v>5035</v>
      </c>
      <c r="D6277" s="51" t="s">
        <v>4933</v>
      </c>
      <c r="E6277" s="52">
        <v>1498</v>
      </c>
      <c r="F6277" s="53" t="s">
        <v>82</v>
      </c>
      <c r="G6277" s="55"/>
      <c r="H6277" s="43" t="s">
        <v>1</v>
      </c>
      <c r="I6277" s="118"/>
      <c r="K6277" s="140" t="str">
        <f t="shared" si="297"/>
        <v>衛生業務-長期照護工作-獎補助費-對國內團體之捐助</v>
      </c>
      <c r="L6277" s="140" t="str">
        <f t="shared" si="298"/>
        <v>長照2.0整合型計畫-社區整體照顧服務體系C級巷弄長照站</v>
      </c>
      <c r="M6277" s="40" t="str">
        <f t="shared" si="299"/>
        <v>健民健康有限公司附設私立阿罩霧A埕居家長期照顧機構</v>
      </c>
    </row>
    <row r="6278" spans="1:13" ht="75">
      <c r="A6278" s="56" t="s">
        <v>4834</v>
      </c>
      <c r="B6278" s="51" t="s">
        <v>4981</v>
      </c>
      <c r="C6278" s="51" t="s">
        <v>5036</v>
      </c>
      <c r="D6278" s="51" t="s">
        <v>4933</v>
      </c>
      <c r="E6278" s="52">
        <v>1499</v>
      </c>
      <c r="F6278" s="53" t="s">
        <v>82</v>
      </c>
      <c r="G6278" s="55"/>
      <c r="H6278" s="43" t="s">
        <v>1</v>
      </c>
      <c r="I6278" s="118"/>
      <c r="K6278" s="140" t="str">
        <f t="shared" si="297"/>
        <v>衛生業務-長期照護工作-獎補助費-對國內團體之捐助</v>
      </c>
      <c r="L6278" s="140" t="str">
        <f t="shared" si="298"/>
        <v>長照2.0整合型計畫-社區整體照顧服務體系C級巷弄長照站</v>
      </c>
      <c r="M6278" s="40" t="str">
        <f t="shared" si="299"/>
        <v>傑可而股份有限公司私立御歸來居家長照機構(清水區高東里)</v>
      </c>
    </row>
    <row r="6279" spans="1:13" ht="75">
      <c r="A6279" s="56" t="s">
        <v>4834</v>
      </c>
      <c r="B6279" s="51" t="s">
        <v>4981</v>
      </c>
      <c r="C6279" s="51" t="s">
        <v>5037</v>
      </c>
      <c r="D6279" s="51" t="s">
        <v>4933</v>
      </c>
      <c r="E6279" s="52">
        <v>720</v>
      </c>
      <c r="F6279" s="53" t="s">
        <v>82</v>
      </c>
      <c r="G6279" s="55"/>
      <c r="H6279" s="43" t="s">
        <v>1</v>
      </c>
      <c r="I6279" s="118"/>
      <c r="K6279" s="140" t="str">
        <f t="shared" si="297"/>
        <v>衛生業務-長期照護工作-獎補助費-對國內團體之捐助</v>
      </c>
      <c r="L6279" s="140" t="str">
        <f t="shared" si="298"/>
        <v>長照2.0整合型計畫-社區整體照顧服務體系C級巷弄長照站</v>
      </c>
      <c r="M6279" s="40" t="str">
        <f t="shared" si="299"/>
        <v>真善美科技整合服務股份有限公司附設私立銀光居家長照機構</v>
      </c>
    </row>
    <row r="6280" spans="1:13" ht="86.25">
      <c r="A6280" s="56" t="s">
        <v>4834</v>
      </c>
      <c r="B6280" s="51" t="s">
        <v>4981</v>
      </c>
      <c r="C6280" s="51" t="s">
        <v>5038</v>
      </c>
      <c r="D6280" s="51" t="s">
        <v>4933</v>
      </c>
      <c r="E6280" s="52">
        <v>359</v>
      </c>
      <c r="F6280" s="53" t="s">
        <v>82</v>
      </c>
      <c r="G6280" s="55"/>
      <c r="H6280" s="43" t="s">
        <v>1</v>
      </c>
      <c r="I6280" s="118"/>
      <c r="K6280" s="140" t="str">
        <f t="shared" si="297"/>
        <v>衛生業務-長期照護工作-獎補助費-對國內團體之捐助</v>
      </c>
      <c r="L6280" s="140" t="str">
        <f t="shared" si="298"/>
        <v>長照2.0整合型計畫-社區整體照顧服務體系C級巷弄長照站</v>
      </c>
      <c r="M6280" s="40" t="str">
        <f t="shared" si="299"/>
        <v>財團法人中華民國佛教慈濟慈善事業基金會臺中市私立慈濟居家長照機構(大里靜思堂)</v>
      </c>
    </row>
    <row r="6281" spans="1:13" ht="75">
      <c r="A6281" s="56" t="s">
        <v>4834</v>
      </c>
      <c r="B6281" s="51" t="s">
        <v>4981</v>
      </c>
      <c r="C6281" s="51" t="s">
        <v>5039</v>
      </c>
      <c r="D6281" s="51" t="s">
        <v>4933</v>
      </c>
      <c r="E6281" s="52">
        <v>1451</v>
      </c>
      <c r="F6281" s="53" t="s">
        <v>82</v>
      </c>
      <c r="G6281" s="55"/>
      <c r="H6281" s="43" t="s">
        <v>1</v>
      </c>
      <c r="I6281" s="118"/>
      <c r="K6281" s="140" t="str">
        <f t="shared" si="297"/>
        <v>衛生業務-長期照護工作-獎補助費-對國內團體之捐助</v>
      </c>
      <c r="L6281" s="140" t="str">
        <f t="shared" si="298"/>
        <v>長照2.0整合型計畫-社區整體照顧服務體系C級巷弄長照站</v>
      </c>
      <c r="M6281" s="40" t="str">
        <f t="shared" si="299"/>
        <v>中國醫藥大學附設醫院(北區賴村里)</v>
      </c>
    </row>
    <row r="6282" spans="1:13" ht="75">
      <c r="A6282" s="56" t="s">
        <v>4834</v>
      </c>
      <c r="B6282" s="51" t="s">
        <v>4981</v>
      </c>
      <c r="C6282" s="51" t="s">
        <v>5040</v>
      </c>
      <c r="D6282" s="51" t="s">
        <v>4933</v>
      </c>
      <c r="E6282" s="52">
        <v>1525</v>
      </c>
      <c r="F6282" s="53" t="s">
        <v>82</v>
      </c>
      <c r="G6282" s="55"/>
      <c r="H6282" s="43" t="s">
        <v>1</v>
      </c>
      <c r="I6282" s="118"/>
      <c r="K6282" s="140" t="str">
        <f t="shared" si="297"/>
        <v>衛生業務-長期照護工作-獎補助費-對國內團體之捐助</v>
      </c>
      <c r="L6282" s="140" t="str">
        <f t="shared" si="298"/>
        <v>長照2.0整合型計畫-社區整體照顧服務體系C級巷弄長照站</v>
      </c>
      <c r="M6282" s="40" t="str">
        <f t="shared" si="299"/>
        <v>安康診所</v>
      </c>
    </row>
    <row r="6283" spans="1:13" ht="75">
      <c r="A6283" s="56" t="s">
        <v>4834</v>
      </c>
      <c r="B6283" s="51" t="s">
        <v>4981</v>
      </c>
      <c r="C6283" s="51" t="s">
        <v>5041</v>
      </c>
      <c r="D6283" s="51" t="s">
        <v>4933</v>
      </c>
      <c r="E6283" s="52">
        <v>1483</v>
      </c>
      <c r="F6283" s="53" t="s">
        <v>82</v>
      </c>
      <c r="G6283" s="55"/>
      <c r="H6283" s="43" t="s">
        <v>1</v>
      </c>
      <c r="I6283" s="118"/>
      <c r="K6283" s="140" t="str">
        <f t="shared" si="297"/>
        <v>衛生業務-長期照護工作-獎補助費-對國內團體之捐助</v>
      </c>
      <c r="L6283" s="140" t="str">
        <f t="shared" si="298"/>
        <v>長照2.0整合型計畫-社區整體照顧服務體系C級巷弄長照站</v>
      </c>
      <c r="M6283" s="40" t="str">
        <f t="shared" si="299"/>
        <v>宏恩醫院</v>
      </c>
    </row>
    <row r="6284" spans="1:13" ht="75">
      <c r="A6284" s="56" t="s">
        <v>4834</v>
      </c>
      <c r="B6284" s="51" t="s">
        <v>4981</v>
      </c>
      <c r="C6284" s="51" t="s">
        <v>5042</v>
      </c>
      <c r="D6284" s="51" t="s">
        <v>4933</v>
      </c>
      <c r="E6284" s="52">
        <v>1637</v>
      </c>
      <c r="F6284" s="53" t="s">
        <v>82</v>
      </c>
      <c r="G6284" s="55"/>
      <c r="H6284" s="43" t="s">
        <v>1</v>
      </c>
      <c r="I6284" s="118"/>
      <c r="K6284" s="140" t="str">
        <f t="shared" si="297"/>
        <v>衛生業務-長期照護工作-獎補助費-對國內團體之捐助</v>
      </c>
      <c r="L6284" s="140" t="str">
        <f t="shared" si="298"/>
        <v>長照2.0整合型計畫-社區整體照顧服務體系C級巷弄長照站</v>
      </c>
      <c r="M6284" s="40" t="str">
        <f t="shared" si="299"/>
        <v>一家人居家護理所(龍井區忠和里)</v>
      </c>
    </row>
    <row r="6285" spans="1:13" ht="75">
      <c r="A6285" s="56" t="s">
        <v>4834</v>
      </c>
      <c r="B6285" s="51" t="s">
        <v>5043</v>
      </c>
      <c r="C6285" s="51" t="s">
        <v>5044</v>
      </c>
      <c r="D6285" s="51" t="s">
        <v>4933</v>
      </c>
      <c r="E6285" s="52">
        <v>431</v>
      </c>
      <c r="F6285" s="53" t="s">
        <v>82</v>
      </c>
      <c r="G6285" s="55"/>
      <c r="H6285" s="43" t="s">
        <v>1</v>
      </c>
      <c r="I6285" s="118"/>
      <c r="K6285" s="140" t="str">
        <f t="shared" si="297"/>
        <v>衛生業務-長期照護工作-獎補助費-對國內團體之捐助</v>
      </c>
      <c r="L6285" s="140" t="str">
        <f t="shared" si="298"/>
        <v>長照2.0整合型計畫-社區整體照顧服務體系C級巷弄長照站</v>
      </c>
      <c r="M6285" s="40" t="str">
        <f t="shared" si="299"/>
        <v>祈安聯合診所</v>
      </c>
    </row>
    <row r="6286" spans="1:13" ht="75">
      <c r="A6286" s="56" t="s">
        <v>4834</v>
      </c>
      <c r="B6286" s="51" t="s">
        <v>5043</v>
      </c>
      <c r="C6286" s="51" t="s">
        <v>5045</v>
      </c>
      <c r="D6286" s="51" t="s">
        <v>4933</v>
      </c>
      <c r="E6286" s="52">
        <v>1525</v>
      </c>
      <c r="F6286" s="53" t="s">
        <v>82</v>
      </c>
      <c r="G6286" s="55"/>
      <c r="H6286" s="43" t="s">
        <v>1</v>
      </c>
      <c r="I6286" s="118"/>
      <c r="K6286" s="140" t="str">
        <f t="shared" si="297"/>
        <v>衛生業務-長期照護工作-獎補助費-對國內團體之捐助</v>
      </c>
      <c r="L6286" s="140" t="str">
        <f t="shared" si="298"/>
        <v>長照2.0整合型計畫-社區整體照顧服務體系C級巷弄長照站</v>
      </c>
      <c r="M6286" s="40" t="str">
        <f t="shared" si="299"/>
        <v>暘明診所</v>
      </c>
    </row>
    <row r="6287" spans="1:13" ht="75">
      <c r="A6287" s="56" t="s">
        <v>4834</v>
      </c>
      <c r="B6287" s="51" t="s">
        <v>5043</v>
      </c>
      <c r="C6287" s="51" t="s">
        <v>5046</v>
      </c>
      <c r="D6287" s="51" t="s">
        <v>4933</v>
      </c>
      <c r="E6287" s="52">
        <v>1509</v>
      </c>
      <c r="F6287" s="53" t="s">
        <v>82</v>
      </c>
      <c r="G6287" s="55"/>
      <c r="H6287" s="43" t="s">
        <v>1</v>
      </c>
      <c r="I6287" s="118"/>
      <c r="K6287" s="140" t="str">
        <f t="shared" si="297"/>
        <v>衛生業務-長期照護工作-獎補助費-對國內團體之捐助</v>
      </c>
      <c r="L6287" s="140" t="str">
        <f t="shared" si="298"/>
        <v>長照2.0整合型計畫-社區整體照顧服務體系C級巷弄長照站</v>
      </c>
      <c r="M6287" s="40" t="str">
        <f t="shared" si="299"/>
        <v>傑可而股份有限公司私立御歸來居家長照機構(清水區槺榔里)</v>
      </c>
    </row>
    <row r="6288" spans="1:13" ht="75">
      <c r="A6288" s="56" t="s">
        <v>4834</v>
      </c>
      <c r="B6288" s="51" t="s">
        <v>5043</v>
      </c>
      <c r="C6288" s="51" t="s">
        <v>5047</v>
      </c>
      <c r="D6288" s="51" t="s">
        <v>4933</v>
      </c>
      <c r="E6288" s="52">
        <v>1495</v>
      </c>
      <c r="F6288" s="53" t="s">
        <v>82</v>
      </c>
      <c r="G6288" s="55"/>
      <c r="H6288" s="43" t="s">
        <v>1</v>
      </c>
      <c r="I6288" s="118"/>
      <c r="K6288" s="140" t="str">
        <f t="shared" si="297"/>
        <v>衛生業務-長期照護工作-獎補助費-對國內團體之捐助</v>
      </c>
      <c r="L6288" s="140" t="str">
        <f t="shared" si="298"/>
        <v>長照2.0整合型計畫-社區整體照顧服務體系C級巷弄長照站</v>
      </c>
      <c r="M6288" s="40" t="str">
        <f t="shared" si="299"/>
        <v>臺中市私立愛鄰居家式服務類長期照顧服務機構(新社區中興里)</v>
      </c>
    </row>
    <row r="6289" spans="1:13" ht="86.25">
      <c r="A6289" s="56" t="s">
        <v>4834</v>
      </c>
      <c r="B6289" s="51" t="s">
        <v>5043</v>
      </c>
      <c r="C6289" s="51" t="s">
        <v>5048</v>
      </c>
      <c r="D6289" s="51" t="s">
        <v>4933</v>
      </c>
      <c r="E6289" s="52">
        <v>1430</v>
      </c>
      <c r="F6289" s="53" t="s">
        <v>82</v>
      </c>
      <c r="G6289" s="55"/>
      <c r="H6289" s="43" t="s">
        <v>1</v>
      </c>
      <c r="I6289" s="118"/>
      <c r="K6289" s="140" t="str">
        <f t="shared" si="297"/>
        <v>衛生業務-長期照護工作-獎補助費-對國內團體之捐助</v>
      </c>
      <c r="L6289" s="140" t="str">
        <f t="shared" si="298"/>
        <v>長照2.0整合型計畫-社區整體照顧服務體系C級巷弄長照站</v>
      </c>
      <c r="M6289" s="40" t="str">
        <f t="shared" si="299"/>
        <v>牧羊人居家服務整合有限公司附設臺中市私立牧羊人居家長照機構(太平區東平里)</v>
      </c>
    </row>
    <row r="6290" spans="1:13" ht="86.25">
      <c r="A6290" s="56" t="s">
        <v>4834</v>
      </c>
      <c r="B6290" s="51" t="s">
        <v>5043</v>
      </c>
      <c r="C6290" s="51" t="s">
        <v>5049</v>
      </c>
      <c r="D6290" s="51" t="s">
        <v>4933</v>
      </c>
      <c r="E6290" s="52">
        <v>352</v>
      </c>
      <c r="F6290" s="53" t="s">
        <v>82</v>
      </c>
      <c r="G6290" s="55"/>
      <c r="H6290" s="43" t="s">
        <v>1</v>
      </c>
      <c r="I6290" s="118"/>
      <c r="K6290" s="140" t="str">
        <f t="shared" si="297"/>
        <v>衛生業務-長期照護工作-獎補助費-對國內團體之捐助</v>
      </c>
      <c r="L6290" s="140" t="str">
        <f t="shared" si="298"/>
        <v>長照2.0整合型計畫-社區整體照顧服務體系C級巷弄長照站</v>
      </c>
      <c r="M6290" s="40" t="str">
        <f t="shared" si="299"/>
        <v>財團法人中華民國佛教慈濟慈善事業基金會臺中市私立慈濟居家長照機構(潭子區聚興里)</v>
      </c>
    </row>
    <row r="6291" spans="1:13" ht="75">
      <c r="A6291" s="56" t="s">
        <v>4834</v>
      </c>
      <c r="B6291" s="51" t="s">
        <v>5043</v>
      </c>
      <c r="C6291" s="51" t="s">
        <v>5050</v>
      </c>
      <c r="D6291" s="51" t="s">
        <v>4933</v>
      </c>
      <c r="E6291" s="52">
        <v>1508</v>
      </c>
      <c r="F6291" s="53" t="s">
        <v>82</v>
      </c>
      <c r="G6291" s="55"/>
      <c r="H6291" s="43" t="s">
        <v>1</v>
      </c>
      <c r="I6291" s="118"/>
      <c r="K6291" s="140" t="str">
        <f t="shared" si="297"/>
        <v>衛生業務-長期照護工作-獎補助費-對國內團體之捐助</v>
      </c>
      <c r="L6291" s="140" t="str">
        <f t="shared" si="298"/>
        <v>長照2.0整合型計畫-社區整體照顧服務體系C級巷弄長照站</v>
      </c>
      <c r="M6291" s="40" t="str">
        <f t="shared" si="299"/>
        <v>大心物理治療所(北屯區仁美里)</v>
      </c>
    </row>
    <row r="6292" spans="1:13" ht="75">
      <c r="A6292" s="56" t="s">
        <v>4834</v>
      </c>
      <c r="B6292" s="51" t="s">
        <v>5043</v>
      </c>
      <c r="C6292" s="51" t="s">
        <v>5051</v>
      </c>
      <c r="D6292" s="51" t="s">
        <v>4933</v>
      </c>
      <c r="E6292" s="52">
        <v>719</v>
      </c>
      <c r="F6292" s="53" t="s">
        <v>82</v>
      </c>
      <c r="G6292" s="55"/>
      <c r="H6292" s="43" t="s">
        <v>1</v>
      </c>
      <c r="I6292" s="118"/>
      <c r="K6292" s="140" t="str">
        <f t="shared" si="297"/>
        <v>衛生業務-長期照護工作-獎補助費-對國內團體之捐助</v>
      </c>
      <c r="L6292" s="140" t="str">
        <f t="shared" si="298"/>
        <v>長照2.0整合型計畫-社區整體照顧服務體系C級巷弄長照站</v>
      </c>
      <c r="M6292" s="40" t="str">
        <f t="shared" si="299"/>
        <v>臺中市私立愛樂福居家長照機構(東區富仁里)</v>
      </c>
    </row>
    <row r="6293" spans="1:13" ht="75">
      <c r="A6293" s="56" t="s">
        <v>4834</v>
      </c>
      <c r="B6293" s="51" t="s">
        <v>5043</v>
      </c>
      <c r="C6293" s="51" t="s">
        <v>5052</v>
      </c>
      <c r="D6293" s="51" t="s">
        <v>4933</v>
      </c>
      <c r="E6293" s="52">
        <v>1590</v>
      </c>
      <c r="F6293" s="53" t="s">
        <v>82</v>
      </c>
      <c r="G6293" s="55"/>
      <c r="H6293" s="43" t="s">
        <v>1</v>
      </c>
      <c r="I6293" s="118"/>
      <c r="K6293" s="140" t="str">
        <f t="shared" si="297"/>
        <v>衛生業務-長期照護工作-獎補助費-對國內團體之捐助</v>
      </c>
      <c r="L6293" s="140" t="str">
        <f t="shared" si="298"/>
        <v>長照2.0整合型計畫-社區整體照顧服務體系C級巷弄長照站</v>
      </c>
      <c r="M6293" s="40" t="str">
        <f t="shared" si="299"/>
        <v>肌治生活居家物理治療所(太平區坪林里)</v>
      </c>
    </row>
    <row r="6294" spans="1:13" ht="75">
      <c r="A6294" s="56" t="s">
        <v>4834</v>
      </c>
      <c r="B6294" s="51" t="s">
        <v>5043</v>
      </c>
      <c r="C6294" s="51" t="s">
        <v>5053</v>
      </c>
      <c r="D6294" s="51" t="s">
        <v>4933</v>
      </c>
      <c r="E6294" s="52">
        <v>425</v>
      </c>
      <c r="F6294" s="53" t="s">
        <v>82</v>
      </c>
      <c r="G6294" s="55"/>
      <c r="H6294" s="43" t="s">
        <v>1</v>
      </c>
      <c r="I6294" s="118"/>
      <c r="K6294" s="140" t="str">
        <f t="shared" si="297"/>
        <v>衛生業務-長期照護工作-獎補助費-對國內團體之捐助</v>
      </c>
      <c r="L6294" s="140" t="str">
        <f t="shared" si="298"/>
        <v>長照2.0整合型計畫-社區整體照顧服務體系C級巷弄長照站</v>
      </c>
      <c r="M6294" s="40" t="str">
        <f t="shared" si="299"/>
        <v>有安心長照服務有限公司臺中市私立有安心居家長照機構(沙鹿區興仁里)</v>
      </c>
    </row>
    <row r="6295" spans="1:13" ht="75">
      <c r="A6295" s="56" t="s">
        <v>4834</v>
      </c>
      <c r="B6295" s="51" t="s">
        <v>4981</v>
      </c>
      <c r="C6295" s="51" t="s">
        <v>5054</v>
      </c>
      <c r="D6295" s="51" t="s">
        <v>4933</v>
      </c>
      <c r="E6295" s="52">
        <v>648</v>
      </c>
      <c r="F6295" s="53" t="s">
        <v>82</v>
      </c>
      <c r="G6295" s="55"/>
      <c r="H6295" s="43" t="s">
        <v>1</v>
      </c>
      <c r="I6295" s="118"/>
      <c r="K6295" s="140" t="str">
        <f t="shared" si="297"/>
        <v>衛生業務-長期照護工作-獎補助費-對國內團體之捐助</v>
      </c>
      <c r="L6295" s="140" t="str">
        <f t="shared" si="298"/>
        <v>長照2.0整合型計畫-社區整體照顧服務體系C級巷弄長照站</v>
      </c>
      <c r="M6295" s="40" t="str">
        <f t="shared" si="299"/>
        <v>春輝堂藥局(神岡區豐洲里)</v>
      </c>
    </row>
    <row r="6296" spans="1:13" ht="75">
      <c r="A6296" s="56" t="s">
        <v>4834</v>
      </c>
      <c r="B6296" s="51" t="s">
        <v>4981</v>
      </c>
      <c r="C6296" s="51" t="s">
        <v>5055</v>
      </c>
      <c r="D6296" s="51" t="s">
        <v>4933</v>
      </c>
      <c r="E6296" s="52">
        <v>1571</v>
      </c>
      <c r="F6296" s="53" t="s">
        <v>82</v>
      </c>
      <c r="G6296" s="55"/>
      <c r="H6296" s="43" t="s">
        <v>1</v>
      </c>
      <c r="I6296" s="118"/>
      <c r="K6296" s="140" t="str">
        <f t="shared" si="297"/>
        <v>衛生業務-長期照護工作-獎補助費-對國內團體之捐助</v>
      </c>
      <c r="L6296" s="140" t="str">
        <f t="shared" si="298"/>
        <v>長照2.0整合型計畫-社區整體照顧服務體系C級巷弄長照站</v>
      </c>
      <c r="M6296" s="40" t="str">
        <f t="shared" si="299"/>
        <v>林居藥局</v>
      </c>
    </row>
    <row r="6297" spans="1:13" ht="75">
      <c r="A6297" s="56" t="s">
        <v>4834</v>
      </c>
      <c r="B6297" s="51" t="s">
        <v>5043</v>
      </c>
      <c r="C6297" s="51" t="s">
        <v>5056</v>
      </c>
      <c r="D6297" s="51" t="s">
        <v>4933</v>
      </c>
      <c r="E6297" s="52">
        <v>1554</v>
      </c>
      <c r="F6297" s="53" t="s">
        <v>82</v>
      </c>
      <c r="G6297" s="55"/>
      <c r="H6297" s="43" t="s">
        <v>1</v>
      </c>
      <c r="I6297" s="118"/>
      <c r="K6297" s="140" t="str">
        <f t="shared" si="297"/>
        <v>衛生業務-長期照護工作-獎補助費-對國內團體之捐助</v>
      </c>
      <c r="L6297" s="140" t="str">
        <f t="shared" si="298"/>
        <v>長照2.0整合型計畫-社區整體照顧服務體系C級巷弄長照站</v>
      </c>
      <c r="M6297" s="40" t="str">
        <f t="shared" si="299"/>
        <v>林居藥局(后里區公館里)</v>
      </c>
    </row>
    <row r="6298" spans="1:13" ht="75">
      <c r="A6298" s="56" t="s">
        <v>4834</v>
      </c>
      <c r="B6298" s="51" t="s">
        <v>5043</v>
      </c>
      <c r="C6298" s="51" t="s">
        <v>5057</v>
      </c>
      <c r="D6298" s="51" t="s">
        <v>4933</v>
      </c>
      <c r="E6298" s="52">
        <v>1533</v>
      </c>
      <c r="F6298" s="53" t="s">
        <v>82</v>
      </c>
      <c r="G6298" s="55"/>
      <c r="H6298" s="43" t="s">
        <v>1</v>
      </c>
      <c r="I6298" s="118"/>
      <c r="K6298" s="140" t="str">
        <f t="shared" si="297"/>
        <v>衛生業務-長期照護工作-獎補助費-對國內團體之捐助</v>
      </c>
      <c r="L6298" s="140" t="str">
        <f t="shared" si="298"/>
        <v>長照2.0整合型計畫-社區整體照顧服務體系C級巷弄長照站</v>
      </c>
      <c r="M6298" s="40" t="str">
        <f t="shared" si="299"/>
        <v>璞心診所</v>
      </c>
    </row>
    <row r="6299" spans="1:13" ht="75">
      <c r="A6299" s="56" t="s">
        <v>4834</v>
      </c>
      <c r="B6299" s="51" t="s">
        <v>5043</v>
      </c>
      <c r="C6299" s="56" t="s">
        <v>5058</v>
      </c>
      <c r="D6299" s="51" t="s">
        <v>4933</v>
      </c>
      <c r="E6299" s="52">
        <v>1507</v>
      </c>
      <c r="F6299" s="53" t="s">
        <v>82</v>
      </c>
      <c r="G6299" s="55"/>
      <c r="H6299" s="43" t="s">
        <v>1</v>
      </c>
      <c r="I6299" s="118"/>
      <c r="K6299" s="140" t="str">
        <f t="shared" si="297"/>
        <v>衛生業務-長期照護工作-獎補助費-對國內團體之捐助</v>
      </c>
      <c r="L6299" s="140" t="str">
        <f t="shared" si="298"/>
        <v>長照2.0整合型計畫-社區整體照顧服務體系C級巷弄長照站</v>
      </c>
      <c r="M6299" s="40" t="str">
        <f t="shared" si="299"/>
        <v>璞心診所(豐原區下街里)</v>
      </c>
    </row>
    <row r="6300" spans="1:13" ht="75">
      <c r="A6300" s="56" t="s">
        <v>4834</v>
      </c>
      <c r="B6300" s="51" t="s">
        <v>5043</v>
      </c>
      <c r="C6300" s="51" t="s">
        <v>5059</v>
      </c>
      <c r="D6300" s="51" t="s">
        <v>4933</v>
      </c>
      <c r="E6300" s="52">
        <v>1542</v>
      </c>
      <c r="F6300" s="53" t="s">
        <v>82</v>
      </c>
      <c r="G6300" s="55"/>
      <c r="H6300" s="43" t="s">
        <v>1</v>
      </c>
      <c r="I6300" s="118"/>
      <c r="K6300" s="140" t="str">
        <f t="shared" si="297"/>
        <v>衛生業務-長期照護工作-獎補助費-對國內團體之捐助</v>
      </c>
      <c r="L6300" s="140" t="str">
        <f t="shared" si="298"/>
        <v>長照2.0整合型計畫-社區整體照顧服務體系C級巷弄長照站</v>
      </c>
      <c r="M6300" s="40" t="str">
        <f t="shared" si="299"/>
        <v>璞心診所(北屯區平田里)</v>
      </c>
    </row>
    <row r="6301" spans="1:13" ht="75">
      <c r="A6301" s="56" t="s">
        <v>4834</v>
      </c>
      <c r="B6301" s="51" t="s">
        <v>5043</v>
      </c>
      <c r="C6301" s="51" t="s">
        <v>5060</v>
      </c>
      <c r="D6301" s="51" t="s">
        <v>4933</v>
      </c>
      <c r="E6301" s="52">
        <v>1555</v>
      </c>
      <c r="F6301" s="53" t="s">
        <v>82</v>
      </c>
      <c r="G6301" s="55"/>
      <c r="H6301" s="43" t="s">
        <v>1</v>
      </c>
      <c r="I6301" s="118"/>
      <c r="K6301" s="140" t="str">
        <f t="shared" si="297"/>
        <v>衛生業務-長期照護工作-獎補助費-對國內團體之捐助</v>
      </c>
      <c r="L6301" s="140" t="str">
        <f t="shared" si="298"/>
        <v>長照2.0整合型計畫-社區整體照顧服務體系C級巷弄長照站</v>
      </c>
      <c r="M6301" s="40" t="str">
        <f t="shared" si="299"/>
        <v>群復中醫診所</v>
      </c>
    </row>
    <row r="6302" spans="1:13" ht="75">
      <c r="A6302" s="56" t="s">
        <v>4834</v>
      </c>
      <c r="B6302" s="51" t="s">
        <v>5043</v>
      </c>
      <c r="C6302" s="51" t="s">
        <v>5061</v>
      </c>
      <c r="D6302" s="51" t="s">
        <v>4933</v>
      </c>
      <c r="E6302" s="52">
        <v>1518</v>
      </c>
      <c r="F6302" s="53" t="s">
        <v>82</v>
      </c>
      <c r="G6302" s="55"/>
      <c r="H6302" s="43" t="s">
        <v>1</v>
      </c>
      <c r="I6302" s="118"/>
      <c r="K6302" s="140" t="str">
        <f t="shared" si="297"/>
        <v>衛生業務-長期照護工作-獎補助費-對國內團體之捐助</v>
      </c>
      <c r="L6302" s="140" t="str">
        <f t="shared" si="298"/>
        <v>長照2.0整合型計畫-社區整體照顧服務體系C級巷弄長照站</v>
      </c>
      <c r="M6302" s="40" t="str">
        <f t="shared" si="299"/>
        <v>慧安居家呼吸照護所(梧棲區下寮里)</v>
      </c>
    </row>
    <row r="6303" spans="1:13" ht="75">
      <c r="A6303" s="56" t="s">
        <v>4834</v>
      </c>
      <c r="B6303" s="51" t="s">
        <v>5043</v>
      </c>
      <c r="C6303" s="51" t="s">
        <v>5062</v>
      </c>
      <c r="D6303" s="51" t="s">
        <v>4933</v>
      </c>
      <c r="E6303" s="52">
        <v>1512</v>
      </c>
      <c r="F6303" s="53" t="s">
        <v>82</v>
      </c>
      <c r="G6303" s="55"/>
      <c r="H6303" s="43" t="s">
        <v>1</v>
      </c>
      <c r="I6303" s="118"/>
      <c r="K6303" s="140" t="str">
        <f t="shared" si="297"/>
        <v>衛生業務-長期照護工作-獎補助費-對國內團體之捐助</v>
      </c>
      <c r="L6303" s="140" t="str">
        <f t="shared" si="298"/>
        <v>長照2.0整合型計畫-社區整體照顧服務體系C級巷弄長照站</v>
      </c>
      <c r="M6303" s="40" t="str">
        <f t="shared" si="299"/>
        <v>慧安居家呼吸照護所(龍井區龍津里)</v>
      </c>
    </row>
    <row r="6304" spans="1:13" ht="75">
      <c r="A6304" s="56" t="s">
        <v>4834</v>
      </c>
      <c r="B6304" s="51" t="s">
        <v>5043</v>
      </c>
      <c r="C6304" s="51" t="s">
        <v>5063</v>
      </c>
      <c r="D6304" s="51" t="s">
        <v>4933</v>
      </c>
      <c r="E6304" s="52">
        <v>1200</v>
      </c>
      <c r="F6304" s="53" t="s">
        <v>82</v>
      </c>
      <c r="G6304" s="55"/>
      <c r="H6304" s="43" t="s">
        <v>1</v>
      </c>
      <c r="I6304" s="118"/>
      <c r="K6304" s="140" t="str">
        <f t="shared" si="297"/>
        <v>衛生業務-長期照護工作-獎補助費-對國內團體之捐助</v>
      </c>
      <c r="L6304" s="140" t="str">
        <f t="shared" si="298"/>
        <v>長照2.0整合型計畫-社區整體照顧服務體系C級巷弄長照站</v>
      </c>
      <c r="M6304" s="40" t="str">
        <f t="shared" si="299"/>
        <v>東榮診所</v>
      </c>
    </row>
    <row r="6305" spans="1:13" ht="75">
      <c r="A6305" s="56" t="s">
        <v>4834</v>
      </c>
      <c r="B6305" s="51" t="s">
        <v>5043</v>
      </c>
      <c r="C6305" s="51" t="s">
        <v>5064</v>
      </c>
      <c r="D6305" s="51" t="s">
        <v>4933</v>
      </c>
      <c r="E6305" s="52">
        <v>1596</v>
      </c>
      <c r="F6305" s="53" t="s">
        <v>82</v>
      </c>
      <c r="G6305" s="55"/>
      <c r="H6305" s="43" t="s">
        <v>1</v>
      </c>
      <c r="I6305" s="118"/>
      <c r="K6305" s="140" t="str">
        <f t="shared" si="297"/>
        <v>衛生業務-長期照護工作-獎補助費-對國內團體之捐助</v>
      </c>
      <c r="L6305" s="140" t="str">
        <f t="shared" si="298"/>
        <v>長照2.0整合型計畫-社區整體照顧服務體系C級巷弄長照站</v>
      </c>
      <c r="M6305" s="40" t="str">
        <f t="shared" si="299"/>
        <v>肌治生活居家物理治療所(太平區光明里)</v>
      </c>
    </row>
    <row r="6306" spans="1:13" ht="75">
      <c r="A6306" s="56" t="s">
        <v>4834</v>
      </c>
      <c r="B6306" s="51" t="s">
        <v>5043</v>
      </c>
      <c r="C6306" s="51" t="s">
        <v>5065</v>
      </c>
      <c r="D6306" s="51" t="s">
        <v>4933</v>
      </c>
      <c r="E6306" s="52">
        <v>359</v>
      </c>
      <c r="F6306" s="53" t="s">
        <v>82</v>
      </c>
      <c r="G6306" s="55"/>
      <c r="H6306" s="43" t="s">
        <v>1</v>
      </c>
      <c r="I6306" s="118"/>
      <c r="K6306" s="140" t="str">
        <f t="shared" si="297"/>
        <v>衛生業務-長期照護工作-獎補助費-對國內團體之捐助</v>
      </c>
      <c r="L6306" s="140" t="str">
        <f t="shared" si="298"/>
        <v>長照2.0整合型計畫-社區整體照顧服務體系C級巷弄長照站</v>
      </c>
      <c r="M6306" s="40" t="str">
        <f t="shared" si="299"/>
        <v>中華昶齊照護協會私立樹德社區長照機構</v>
      </c>
    </row>
    <row r="6307" spans="1:13" ht="75">
      <c r="A6307" s="56" t="s">
        <v>4834</v>
      </c>
      <c r="B6307" s="51" t="s">
        <v>5043</v>
      </c>
      <c r="C6307" s="51" t="s">
        <v>5066</v>
      </c>
      <c r="D6307" s="51" t="s">
        <v>4933</v>
      </c>
      <c r="E6307" s="52">
        <v>795</v>
      </c>
      <c r="F6307" s="53" t="s">
        <v>82</v>
      </c>
      <c r="G6307" s="55"/>
      <c r="H6307" s="43" t="s">
        <v>1</v>
      </c>
      <c r="I6307" s="118"/>
      <c r="K6307" s="140" t="str">
        <f t="shared" si="297"/>
        <v>衛生業務-長期照護工作-獎補助費-對國內團體之捐助</v>
      </c>
      <c r="L6307" s="140" t="str">
        <f t="shared" si="298"/>
        <v>長照2.0整合型計畫-社區整體照顧服務體系C級巷弄長照站</v>
      </c>
      <c r="M6307" s="40" t="str">
        <f t="shared" si="299"/>
        <v>臺中市私立永心居家長照機構</v>
      </c>
    </row>
    <row r="6308" spans="1:13" ht="75">
      <c r="A6308" s="56" t="s">
        <v>4834</v>
      </c>
      <c r="B6308" s="51" t="s">
        <v>5043</v>
      </c>
      <c r="C6308" s="51" t="s">
        <v>5067</v>
      </c>
      <c r="D6308" s="51" t="s">
        <v>4933</v>
      </c>
      <c r="E6308" s="52">
        <v>489</v>
      </c>
      <c r="F6308" s="53" t="s">
        <v>82</v>
      </c>
      <c r="G6308" s="55"/>
      <c r="H6308" s="43" t="s">
        <v>1</v>
      </c>
      <c r="I6308" s="118"/>
      <c r="K6308" s="140" t="str">
        <f t="shared" si="297"/>
        <v>衛生業務-長期照護工作-獎補助費-對國內團體之捐助</v>
      </c>
      <c r="L6308" s="140" t="str">
        <f t="shared" si="298"/>
        <v>長照2.0整合型計畫-社區整體照顧服務體系C級巷弄長照站</v>
      </c>
      <c r="M6308" s="40" t="str">
        <f t="shared" si="299"/>
        <v>黃金歲月健康事業有限公司附設臺中市私立櫻花居家長照機構</v>
      </c>
    </row>
    <row r="6309" spans="1:13" ht="75">
      <c r="A6309" s="56" t="s">
        <v>4834</v>
      </c>
      <c r="B6309" s="51" t="s">
        <v>5043</v>
      </c>
      <c r="C6309" s="51" t="s">
        <v>5068</v>
      </c>
      <c r="D6309" s="51" t="s">
        <v>4933</v>
      </c>
      <c r="E6309" s="52">
        <v>176</v>
      </c>
      <c r="F6309" s="53" t="s">
        <v>82</v>
      </c>
      <c r="G6309" s="55"/>
      <c r="H6309" s="43" t="s">
        <v>1</v>
      </c>
      <c r="I6309" s="118"/>
      <c r="K6309" s="140" t="str">
        <f t="shared" si="297"/>
        <v>衛生業務-長期照護工作-獎補助費-對國內團體之捐助</v>
      </c>
      <c r="L6309" s="140" t="str">
        <f t="shared" si="298"/>
        <v>長照2.0整合型計畫-社區整體照顧服務體系C級巷弄長照站</v>
      </c>
      <c r="M6309" s="40" t="str">
        <f t="shared" si="299"/>
        <v>康達藥局</v>
      </c>
    </row>
    <row r="6310" spans="1:13" ht="75">
      <c r="A6310" s="56" t="s">
        <v>4834</v>
      </c>
      <c r="B6310" s="51" t="s">
        <v>5043</v>
      </c>
      <c r="C6310" s="51" t="s">
        <v>5069</v>
      </c>
      <c r="D6310" s="51" t="s">
        <v>4933</v>
      </c>
      <c r="E6310" s="52">
        <v>774</v>
      </c>
      <c r="F6310" s="53" t="s">
        <v>82</v>
      </c>
      <c r="G6310" s="55"/>
      <c r="H6310" s="43" t="s">
        <v>1</v>
      </c>
      <c r="I6310" s="118"/>
      <c r="K6310" s="140" t="str">
        <f t="shared" si="297"/>
        <v>衛生業務-長期照護工作-獎補助費-對國內團體之捐助</v>
      </c>
      <c r="L6310" s="140" t="str">
        <f t="shared" si="298"/>
        <v>長照2.0整合型計畫-社區整體照顧服務體系C級巷弄長照站</v>
      </c>
      <c r="M6310" s="40" t="str">
        <f t="shared" si="299"/>
        <v>慧安居家呼吸照護所(龍井區龍泉里)</v>
      </c>
    </row>
    <row r="6311" spans="1:13" ht="75">
      <c r="A6311" s="56" t="s">
        <v>4834</v>
      </c>
      <c r="B6311" s="51" t="s">
        <v>5043</v>
      </c>
      <c r="C6311" s="51" t="s">
        <v>5070</v>
      </c>
      <c r="D6311" s="51" t="s">
        <v>4933</v>
      </c>
      <c r="E6311" s="52">
        <v>828</v>
      </c>
      <c r="F6311" s="53" t="s">
        <v>82</v>
      </c>
      <c r="G6311" s="55"/>
      <c r="H6311" s="43" t="s">
        <v>1</v>
      </c>
      <c r="I6311" s="118"/>
      <c r="K6311" s="140" t="str">
        <f t="shared" si="297"/>
        <v>衛生業務-長期照護工作-獎補助費-對國內團體之捐助</v>
      </c>
      <c r="L6311" s="140" t="str">
        <f t="shared" si="298"/>
        <v>長照2.0整合型計畫-社區整體照顧服務體系C級巷弄長照站</v>
      </c>
      <c r="M6311" s="40" t="str">
        <f t="shared" si="299"/>
        <v>私立永承社區長照機構(東區東橋里)</v>
      </c>
    </row>
    <row r="6312" spans="1:13" ht="75">
      <c r="A6312" s="56" t="s">
        <v>4834</v>
      </c>
      <c r="B6312" s="51" t="s">
        <v>5043</v>
      </c>
      <c r="C6312" s="51" t="s">
        <v>5071</v>
      </c>
      <c r="D6312" s="51" t="s">
        <v>4933</v>
      </c>
      <c r="E6312" s="52">
        <v>808</v>
      </c>
      <c r="F6312" s="53" t="s">
        <v>82</v>
      </c>
      <c r="G6312" s="55"/>
      <c r="H6312" s="43" t="s">
        <v>1</v>
      </c>
      <c r="I6312" s="118"/>
      <c r="K6312" s="140" t="str">
        <f t="shared" si="297"/>
        <v>衛生業務-長期照護工作-獎補助費-對國內團體之捐助</v>
      </c>
      <c r="L6312" s="140" t="str">
        <f t="shared" si="298"/>
        <v>長照2.0整合型計畫-社區整體照顧服務體系C級巷弄長照站</v>
      </c>
      <c r="M6312" s="40" t="str">
        <f t="shared" si="299"/>
        <v>私立永承社區長照機構(東區東門里)</v>
      </c>
    </row>
    <row r="6313" spans="1:13" ht="75">
      <c r="A6313" s="56" t="s">
        <v>4834</v>
      </c>
      <c r="B6313" s="51" t="s">
        <v>5043</v>
      </c>
      <c r="C6313" s="51" t="s">
        <v>5072</v>
      </c>
      <c r="D6313" s="51" t="s">
        <v>4933</v>
      </c>
      <c r="E6313" s="52">
        <v>572</v>
      </c>
      <c r="F6313" s="53" t="s">
        <v>82</v>
      </c>
      <c r="G6313" s="55"/>
      <c r="H6313" s="43" t="s">
        <v>1</v>
      </c>
      <c r="I6313" s="118"/>
      <c r="K6313" s="140" t="str">
        <f t="shared" si="297"/>
        <v>衛生業務-長期照護工作-獎補助費-對國內團體之捐助</v>
      </c>
      <c r="L6313" s="140" t="str">
        <f t="shared" si="298"/>
        <v>長照2.0整合型計畫-社區整體照顧服務體系C級巷弄長照站</v>
      </c>
      <c r="M6313" s="40" t="str">
        <f t="shared" si="299"/>
        <v>春暖花開健康事業有限公司附設臺中市私立牽手居家長照機構</v>
      </c>
    </row>
    <row r="6314" spans="1:13" ht="75">
      <c r="A6314" s="56" t="s">
        <v>4834</v>
      </c>
      <c r="B6314" s="51" t="s">
        <v>5043</v>
      </c>
      <c r="C6314" s="51" t="s">
        <v>5073</v>
      </c>
      <c r="D6314" s="51" t="s">
        <v>4933</v>
      </c>
      <c r="E6314" s="52">
        <v>878</v>
      </c>
      <c r="F6314" s="53" t="s">
        <v>82</v>
      </c>
      <c r="G6314" s="55"/>
      <c r="H6314" s="43" t="s">
        <v>1</v>
      </c>
      <c r="I6314" s="118"/>
      <c r="K6314" s="140" t="str">
        <f t="shared" si="297"/>
        <v>衛生業務-長期照護工作-獎補助費-對國內團體之捐助</v>
      </c>
      <c r="L6314" s="140" t="str">
        <f t="shared" si="298"/>
        <v>長照2.0整合型計畫-社區整體照顧服務體系C級巷弄長照站</v>
      </c>
      <c r="M6314" s="40" t="str">
        <f t="shared" si="299"/>
        <v>和平藥局</v>
      </c>
    </row>
    <row r="6315" spans="1:13" ht="75">
      <c r="A6315" s="56" t="s">
        <v>4834</v>
      </c>
      <c r="B6315" s="51" t="s">
        <v>5043</v>
      </c>
      <c r="C6315" s="51" t="s">
        <v>5074</v>
      </c>
      <c r="D6315" s="51" t="s">
        <v>4933</v>
      </c>
      <c r="E6315" s="52">
        <v>452</v>
      </c>
      <c r="F6315" s="53" t="s">
        <v>82</v>
      </c>
      <c r="G6315" s="55"/>
      <c r="H6315" s="43" t="s">
        <v>1</v>
      </c>
      <c r="I6315" s="118"/>
      <c r="K6315" s="140" t="str">
        <f t="shared" si="297"/>
        <v>衛生業務-長期照護工作-獎補助費-對國內團體之捐助</v>
      </c>
      <c r="L6315" s="140" t="str">
        <f t="shared" si="298"/>
        <v>長照2.0整合型計畫-社區整體照顧服務體系C級巷弄長照站</v>
      </c>
      <c r="M6315" s="40" t="str">
        <f t="shared" si="299"/>
        <v>私立永承社區長照機構(太平區平安里)</v>
      </c>
    </row>
    <row r="6316" spans="1:13" ht="75">
      <c r="A6316" s="56" t="s">
        <v>4834</v>
      </c>
      <c r="B6316" s="51" t="s">
        <v>5043</v>
      </c>
      <c r="C6316" s="51" t="s">
        <v>5075</v>
      </c>
      <c r="D6316" s="51" t="s">
        <v>4933</v>
      </c>
      <c r="E6316" s="52">
        <v>320</v>
      </c>
      <c r="F6316" s="53" t="s">
        <v>82</v>
      </c>
      <c r="G6316" s="55"/>
      <c r="H6316" s="43" t="s">
        <v>1</v>
      </c>
      <c r="I6316" s="118"/>
      <c r="K6316" s="140" t="str">
        <f t="shared" si="297"/>
        <v>衛生業務-長期照護工作-獎補助費-對國內團體之捐助</v>
      </c>
      <c r="L6316" s="140" t="str">
        <f t="shared" si="298"/>
        <v>長照2.0整合型計畫-社區整體照顧服務體系C級巷弄長照站</v>
      </c>
      <c r="M6316" s="40" t="str">
        <f t="shared" si="299"/>
        <v>真善美復能物理治療所(大肚區王田里)</v>
      </c>
    </row>
    <row r="6317" spans="1:13" ht="75">
      <c r="A6317" s="56" t="s">
        <v>4834</v>
      </c>
      <c r="B6317" s="51" t="s">
        <v>5043</v>
      </c>
      <c r="C6317" s="51" t="s">
        <v>5076</v>
      </c>
      <c r="D6317" s="51" t="s">
        <v>4933</v>
      </c>
      <c r="E6317" s="52">
        <v>452</v>
      </c>
      <c r="F6317" s="53" t="s">
        <v>82</v>
      </c>
      <c r="G6317" s="55"/>
      <c r="H6317" s="43" t="s">
        <v>1</v>
      </c>
      <c r="I6317" s="118"/>
      <c r="K6317" s="140" t="str">
        <f t="shared" si="297"/>
        <v>衛生業務-長期照護工作-獎補助費-對國內團體之捐助</v>
      </c>
      <c r="L6317" s="140" t="str">
        <f t="shared" si="298"/>
        <v>長照2.0整合型計畫-社區整體照顧服務體系C級巷弄長照站</v>
      </c>
      <c r="M6317" s="40" t="str">
        <f t="shared" si="299"/>
        <v>祐齡有限公司附設臺中市私立祐齡居家長照機構(清水區文昌里)</v>
      </c>
    </row>
    <row r="6318" spans="1:13" ht="86.25">
      <c r="A6318" s="56" t="s">
        <v>4834</v>
      </c>
      <c r="B6318" s="51" t="s">
        <v>5043</v>
      </c>
      <c r="C6318" s="51" t="s">
        <v>5077</v>
      </c>
      <c r="D6318" s="51" t="s">
        <v>4933</v>
      </c>
      <c r="E6318" s="52">
        <v>370</v>
      </c>
      <c r="F6318" s="53" t="s">
        <v>82</v>
      </c>
      <c r="G6318" s="55"/>
      <c r="H6318" s="43" t="s">
        <v>1</v>
      </c>
      <c r="I6318" s="118"/>
      <c r="K6318" s="140" t="str">
        <f t="shared" si="297"/>
        <v>衛生業務-長期照護工作-獎補助費-對國內團體之捐助</v>
      </c>
      <c r="L6318" s="140" t="str">
        <f t="shared" si="298"/>
        <v>長照2.0整合型計畫-社區整體照顧服務體系C級巷弄長照站</v>
      </c>
      <c r="M6318" s="40" t="str">
        <f t="shared" si="299"/>
        <v>黃金歲月健康事業有限公司附設臺中市私立櫻花居家長照機構(后里區泰安里)</v>
      </c>
    </row>
    <row r="6319" spans="1:13" ht="75">
      <c r="A6319" s="56" t="s">
        <v>4834</v>
      </c>
      <c r="B6319" s="51" t="s">
        <v>5043</v>
      </c>
      <c r="C6319" s="51" t="s">
        <v>5078</v>
      </c>
      <c r="D6319" s="51" t="s">
        <v>4933</v>
      </c>
      <c r="E6319" s="52">
        <v>78</v>
      </c>
      <c r="F6319" s="53" t="s">
        <v>82</v>
      </c>
      <c r="G6319" s="55"/>
      <c r="H6319" s="43" t="s">
        <v>1</v>
      </c>
      <c r="I6319" s="118"/>
      <c r="K6319" s="140" t="str">
        <f t="shared" si="297"/>
        <v>衛生業務-長期照護工作-獎補助費-對國內團體之捐助</v>
      </c>
      <c r="L6319" s="140" t="str">
        <f t="shared" si="298"/>
        <v>長照2.0整合型計畫-社區整體照顧服務體系C級巷弄長照站</v>
      </c>
      <c r="M6319" s="40" t="str">
        <f t="shared" si="299"/>
        <v>大明護理之家</v>
      </c>
    </row>
    <row r="6320" spans="1:13" ht="75">
      <c r="A6320" s="56" t="s">
        <v>4834</v>
      </c>
      <c r="B6320" s="51" t="s">
        <v>5043</v>
      </c>
      <c r="C6320" s="51" t="s">
        <v>5079</v>
      </c>
      <c r="D6320" s="51" t="s">
        <v>4933</v>
      </c>
      <c r="E6320" s="52">
        <v>4</v>
      </c>
      <c r="F6320" s="53" t="s">
        <v>82</v>
      </c>
      <c r="G6320" s="55"/>
      <c r="H6320" s="43" t="s">
        <v>1</v>
      </c>
      <c r="I6320" s="118"/>
      <c r="K6320" s="140" t="str">
        <f t="shared" si="297"/>
        <v>衛生業務-長期照護工作-獎補助費-對國內團體之捐助</v>
      </c>
      <c r="L6320" s="140" t="str">
        <f t="shared" si="298"/>
        <v>長照2.0整合型計畫-社區整體照顧服務體系C級巷弄長照站</v>
      </c>
      <c r="M6320" s="40" t="str">
        <f t="shared" si="299"/>
        <v>真善美居家護理所</v>
      </c>
    </row>
    <row r="6321" spans="1:13" ht="75">
      <c r="A6321" s="56" t="s">
        <v>4834</v>
      </c>
      <c r="B6321" s="51" t="s">
        <v>5043</v>
      </c>
      <c r="C6321" s="51" t="s">
        <v>5080</v>
      </c>
      <c r="D6321" s="51" t="s">
        <v>4933</v>
      </c>
      <c r="E6321" s="52">
        <v>5</v>
      </c>
      <c r="F6321" s="53" t="s">
        <v>82</v>
      </c>
      <c r="G6321" s="55"/>
      <c r="H6321" s="43" t="s">
        <v>1</v>
      </c>
      <c r="I6321" s="118"/>
      <c r="K6321" s="140" t="str">
        <f t="shared" si="297"/>
        <v>衛生業務-長期照護工作-獎補助費-對國內團體之捐助</v>
      </c>
      <c r="L6321" s="140" t="str">
        <f t="shared" si="298"/>
        <v>長照2.0整合型計畫-社區整體照顧服務體系C級巷弄長照站</v>
      </c>
      <c r="M6321" s="40" t="str">
        <f t="shared" si="299"/>
        <v>社團法人台灣長期照護推廣協會附設臺中市私立青青居家長照機構</v>
      </c>
    </row>
    <row r="6322" spans="1:13" ht="86.25">
      <c r="A6322" s="56" t="s">
        <v>4834</v>
      </c>
      <c r="B6322" s="51" t="s">
        <v>5081</v>
      </c>
      <c r="C6322" s="51" t="s">
        <v>5082</v>
      </c>
      <c r="D6322" s="51" t="s">
        <v>4933</v>
      </c>
      <c r="E6322" s="52">
        <v>4360</v>
      </c>
      <c r="F6322" s="53" t="s">
        <v>82</v>
      </c>
      <c r="G6322" s="55"/>
      <c r="H6322" s="43" t="s">
        <v>1</v>
      </c>
      <c r="I6322" s="118"/>
      <c r="K6322" s="140" t="str">
        <f t="shared" si="297"/>
        <v>衛生業務-長期照護工作-獎補助費-對國內團體之捐助</v>
      </c>
      <c r="L6322" s="140" t="str">
        <f t="shared" si="298"/>
        <v>長照2.0整合型計畫-失智團屋</v>
      </c>
      <c r="M6322" s="40" t="str">
        <f t="shared" si="299"/>
        <v>社團法人台中市社會關懷服務協會附設臺中市私立活力村社區式服務類長期照顧服務機構</v>
      </c>
    </row>
    <row r="6323" spans="1:13" ht="56.25">
      <c r="A6323" s="56" t="s">
        <v>4834</v>
      </c>
      <c r="B6323" s="51" t="s">
        <v>5081</v>
      </c>
      <c r="C6323" s="51" t="s">
        <v>5083</v>
      </c>
      <c r="D6323" s="51" t="s">
        <v>4933</v>
      </c>
      <c r="E6323" s="52">
        <v>5600</v>
      </c>
      <c r="F6323" s="53" t="s">
        <v>82</v>
      </c>
      <c r="G6323" s="55"/>
      <c r="H6323" s="43" t="s">
        <v>1</v>
      </c>
      <c r="I6323" s="118"/>
      <c r="K6323" s="140" t="str">
        <f t="shared" si="297"/>
        <v>衛生業務-長期照護工作-獎補助費-對國內團體之捐助</v>
      </c>
      <c r="L6323" s="140" t="str">
        <f t="shared" si="298"/>
        <v>長照2.0整合型計畫-失智團屋</v>
      </c>
      <c r="M6323" s="40" t="str">
        <f t="shared" si="299"/>
        <v>青松健康股份有限公司附設私立樹仔腳社區長照機構</v>
      </c>
    </row>
    <row r="6324" spans="1:13" ht="103.5">
      <c r="A6324" s="56" t="s">
        <v>4834</v>
      </c>
      <c r="B6324" s="51" t="s">
        <v>5081</v>
      </c>
      <c r="C6324" s="51" t="s">
        <v>5084</v>
      </c>
      <c r="D6324" s="51" t="s">
        <v>4933</v>
      </c>
      <c r="E6324" s="52">
        <v>4228</v>
      </c>
      <c r="F6324" s="53" t="s">
        <v>82</v>
      </c>
      <c r="G6324" s="55"/>
      <c r="H6324" s="43" t="s">
        <v>1</v>
      </c>
      <c r="I6324" s="118"/>
      <c r="K6324" s="140" t="str">
        <f t="shared" si="297"/>
        <v>衛生業務-長期照護工作-獎補助費-對國內團體之捐助</v>
      </c>
      <c r="L6324" s="140" t="str">
        <f t="shared" si="298"/>
        <v>長照2.0整合型計畫-失智團屋</v>
      </c>
      <c r="M6324" s="40" t="str">
        <f t="shared" si="299"/>
        <v>財團法人臺灣省私立永信社會福利基金會附設臺中市私立心佳社區式服務類長期照顧服務機構</v>
      </c>
    </row>
    <row r="6325" spans="1:13" ht="56.25">
      <c r="A6325" s="56" t="s">
        <v>4834</v>
      </c>
      <c r="B6325" s="51" t="s">
        <v>5085</v>
      </c>
      <c r="C6325" s="51" t="s">
        <v>5086</v>
      </c>
      <c r="D6325" s="51" t="s">
        <v>4933</v>
      </c>
      <c r="E6325" s="52">
        <v>460</v>
      </c>
      <c r="F6325" s="53" t="s">
        <v>82</v>
      </c>
      <c r="G6325" s="55"/>
      <c r="H6325" s="43" t="s">
        <v>1</v>
      </c>
      <c r="I6325" s="118"/>
      <c r="K6325" s="140" t="str">
        <f t="shared" si="297"/>
        <v>衛生業務-長期照護工作-獎補助費-對國內團體之捐助</v>
      </c>
      <c r="L6325" s="140" t="str">
        <f t="shared" si="298"/>
        <v>長照2.0整合型計畫-營養餐飲</v>
      </c>
      <c r="M6325" s="40" t="str">
        <f t="shared" si="299"/>
        <v>財團法人台灣省私立菩提仁愛之家</v>
      </c>
    </row>
    <row r="6326" spans="1:13" ht="56.25">
      <c r="A6326" s="56" t="s">
        <v>4834</v>
      </c>
      <c r="B6326" s="51" t="s">
        <v>5085</v>
      </c>
      <c r="C6326" s="51" t="s">
        <v>3666</v>
      </c>
      <c r="D6326" s="51" t="s">
        <v>4933</v>
      </c>
      <c r="E6326" s="52">
        <v>708</v>
      </c>
      <c r="F6326" s="53" t="s">
        <v>82</v>
      </c>
      <c r="G6326" s="55"/>
      <c r="H6326" s="43" t="s">
        <v>1</v>
      </c>
      <c r="I6326" s="118"/>
      <c r="K6326" s="140" t="str">
        <f t="shared" si="297"/>
        <v>衛生業務-長期照護工作-獎補助費-對國內團體之捐助</v>
      </c>
      <c r="L6326" s="140" t="str">
        <f t="shared" si="298"/>
        <v>長照2.0整合型計畫-營養餐飲</v>
      </c>
      <c r="M6326" s="40" t="str">
        <f t="shared" si="299"/>
        <v>財團法人臺中市私立童庭社會福利慈善事業基金會</v>
      </c>
    </row>
    <row r="6327" spans="1:13" ht="56.25">
      <c r="A6327" s="56" t="s">
        <v>4834</v>
      </c>
      <c r="B6327" s="51" t="s">
        <v>5085</v>
      </c>
      <c r="C6327" s="51" t="s">
        <v>5087</v>
      </c>
      <c r="D6327" s="51" t="s">
        <v>4933</v>
      </c>
      <c r="E6327" s="52">
        <v>800</v>
      </c>
      <c r="F6327" s="53" t="s">
        <v>82</v>
      </c>
      <c r="G6327" s="55"/>
      <c r="H6327" s="43" t="s">
        <v>1</v>
      </c>
      <c r="I6327" s="118"/>
      <c r="K6327" s="140" t="str">
        <f t="shared" si="297"/>
        <v>衛生業務-長期照護工作-獎補助費-對國內團體之捐助</v>
      </c>
      <c r="L6327" s="140" t="str">
        <f t="shared" si="298"/>
        <v>長照2.0整合型計畫-營養餐飲</v>
      </c>
      <c r="M6327" s="40" t="str">
        <f t="shared" si="299"/>
        <v>社團法人原住民深耕德瑪汶協會</v>
      </c>
    </row>
    <row r="6328" spans="1:13" ht="56.25">
      <c r="A6328" s="56" t="s">
        <v>4834</v>
      </c>
      <c r="B6328" s="51" t="s">
        <v>5085</v>
      </c>
      <c r="C6328" s="51" t="s">
        <v>4346</v>
      </c>
      <c r="D6328" s="51" t="s">
        <v>4933</v>
      </c>
      <c r="E6328" s="52">
        <v>78</v>
      </c>
      <c r="F6328" s="53" t="s">
        <v>82</v>
      </c>
      <c r="G6328" s="55"/>
      <c r="H6328" s="43" t="s">
        <v>1</v>
      </c>
      <c r="I6328" s="118"/>
      <c r="K6328" s="140" t="str">
        <f t="shared" si="297"/>
        <v>衛生業務-長期照護工作-獎補助費-對國內團體之捐助</v>
      </c>
      <c r="L6328" s="140" t="str">
        <f t="shared" si="298"/>
        <v>長照2.0整合型計畫-營養餐飲</v>
      </c>
      <c r="M6328" s="40" t="str">
        <f t="shared" si="299"/>
        <v>台中市私立祥和老人養護中心</v>
      </c>
    </row>
    <row r="6329" spans="1:13" ht="56.25">
      <c r="A6329" s="56" t="s">
        <v>4834</v>
      </c>
      <c r="B6329" s="51" t="s">
        <v>5085</v>
      </c>
      <c r="C6329" s="51" t="s">
        <v>5088</v>
      </c>
      <c r="D6329" s="51" t="s">
        <v>4933</v>
      </c>
      <c r="E6329" s="52">
        <v>673</v>
      </c>
      <c r="F6329" s="53" t="s">
        <v>82</v>
      </c>
      <c r="G6329" s="55"/>
      <c r="H6329" s="43" t="s">
        <v>1</v>
      </c>
      <c r="I6329" s="118"/>
      <c r="K6329" s="140" t="str">
        <f t="shared" si="297"/>
        <v>衛生業務-長期照護工作-獎補助費-對國內團體之捐助</v>
      </c>
      <c r="L6329" s="140" t="str">
        <f t="shared" si="298"/>
        <v>長照2.0整合型計畫-營養餐飲</v>
      </c>
      <c r="M6329" s="40" t="str">
        <f t="shared" si="299"/>
        <v>台中佳醫護理之家</v>
      </c>
    </row>
    <row r="6330" spans="1:13" ht="56.25">
      <c r="A6330" s="56" t="s">
        <v>4834</v>
      </c>
      <c r="B6330" s="51" t="s">
        <v>5085</v>
      </c>
      <c r="C6330" s="51" t="s">
        <v>5089</v>
      </c>
      <c r="D6330" s="51" t="s">
        <v>4933</v>
      </c>
      <c r="E6330" s="52">
        <v>1433</v>
      </c>
      <c r="F6330" s="53" t="s">
        <v>82</v>
      </c>
      <c r="G6330" s="55"/>
      <c r="H6330" s="43" t="s">
        <v>1</v>
      </c>
      <c r="I6330" s="118"/>
      <c r="K6330" s="140" t="str">
        <f t="shared" si="297"/>
        <v>衛生業務-長期照護工作-獎補助費-對國內團體之捐助</v>
      </c>
      <c r="L6330" s="140" t="str">
        <f t="shared" si="298"/>
        <v>長照2.0整合型計畫-營養餐飲</v>
      </c>
      <c r="M6330" s="40" t="str">
        <f t="shared" si="299"/>
        <v>社團法人臺中市秀老郎公益服務協會</v>
      </c>
    </row>
    <row r="6331" spans="1:13" ht="56.25">
      <c r="A6331" s="56" t="s">
        <v>4834</v>
      </c>
      <c r="B6331" s="51" t="s">
        <v>5090</v>
      </c>
      <c r="C6331" s="51" t="s">
        <v>1780</v>
      </c>
      <c r="D6331" s="51" t="s">
        <v>4933</v>
      </c>
      <c r="E6331" s="52">
        <v>1290</v>
      </c>
      <c r="F6331" s="53" t="s">
        <v>82</v>
      </c>
      <c r="G6331" s="55"/>
      <c r="H6331" s="43" t="s">
        <v>1</v>
      </c>
      <c r="I6331" s="118"/>
      <c r="K6331" s="140" t="str">
        <f t="shared" si="297"/>
        <v>衛生業務-長期照護工作-獎補助費-對國內團體之捐助</v>
      </c>
      <c r="L6331" s="140" t="str">
        <f t="shared" si="298"/>
        <v>長照2.0整合型計畫-營養餐飲</v>
      </c>
      <c r="M6331" s="40" t="str">
        <f t="shared" si="299"/>
        <v>財團法人弘道老人福利基金會</v>
      </c>
    </row>
    <row r="6332" spans="1:13" ht="56.25">
      <c r="A6332" s="56" t="s">
        <v>4834</v>
      </c>
      <c r="B6332" s="51" t="s">
        <v>5090</v>
      </c>
      <c r="C6332" s="51" t="s">
        <v>3264</v>
      </c>
      <c r="D6332" s="51" t="s">
        <v>4933</v>
      </c>
      <c r="E6332" s="52">
        <v>2046</v>
      </c>
      <c r="F6332" s="53" t="s">
        <v>82</v>
      </c>
      <c r="G6332" s="55"/>
      <c r="H6332" s="43" t="s">
        <v>1</v>
      </c>
      <c r="I6332" s="118"/>
      <c r="K6332" s="140" t="str">
        <f t="shared" si="297"/>
        <v>衛生業務-長期照護工作-獎補助費-對國內團體之捐助</v>
      </c>
      <c r="L6332" s="140" t="str">
        <f t="shared" si="298"/>
        <v>長照2.0整合型計畫-營養餐飲</v>
      </c>
      <c r="M6332" s="40" t="str">
        <f t="shared" si="299"/>
        <v>財團法人老五老基金會</v>
      </c>
    </row>
    <row r="6333" spans="1:13" ht="56.25">
      <c r="A6333" s="56" t="s">
        <v>4834</v>
      </c>
      <c r="B6333" s="51" t="s">
        <v>5090</v>
      </c>
      <c r="C6333" s="51" t="s">
        <v>3092</v>
      </c>
      <c r="D6333" s="51" t="s">
        <v>4933</v>
      </c>
      <c r="E6333" s="52">
        <v>733</v>
      </c>
      <c r="F6333" s="53" t="s">
        <v>82</v>
      </c>
      <c r="G6333" s="55"/>
      <c r="H6333" s="43" t="s">
        <v>1</v>
      </c>
      <c r="I6333" s="118"/>
      <c r="K6333" s="140" t="str">
        <f t="shared" si="297"/>
        <v>衛生業務-長期照護工作-獎補助費-對國內團體之捐助</v>
      </c>
      <c r="L6333" s="140" t="str">
        <f t="shared" si="298"/>
        <v>長照2.0整合型計畫-營養餐飲</v>
      </c>
      <c r="M6333" s="40" t="str">
        <f t="shared" si="299"/>
        <v>財團法人台中市私立甘霖社會福利慈善事業基金會</v>
      </c>
    </row>
    <row r="6334" spans="1:13" ht="56.25">
      <c r="A6334" s="56" t="s">
        <v>4834</v>
      </c>
      <c r="B6334" s="51" t="s">
        <v>5090</v>
      </c>
      <c r="C6334" s="51" t="s">
        <v>4765</v>
      </c>
      <c r="D6334" s="51" t="s">
        <v>4933</v>
      </c>
      <c r="E6334" s="52">
        <v>1068</v>
      </c>
      <c r="F6334" s="53" t="s">
        <v>82</v>
      </c>
      <c r="G6334" s="55"/>
      <c r="H6334" s="43" t="s">
        <v>1</v>
      </c>
      <c r="I6334" s="118"/>
      <c r="K6334" s="140" t="str">
        <f t="shared" si="297"/>
        <v>衛生業務-長期照護工作-獎補助費-對國內團體之捐助</v>
      </c>
      <c r="L6334" s="140" t="str">
        <f t="shared" si="298"/>
        <v>長照2.0整合型計畫-營養餐飲</v>
      </c>
      <c r="M6334" s="40" t="str">
        <f t="shared" si="299"/>
        <v>社團法人台灣鼎傳慈善協會</v>
      </c>
    </row>
    <row r="6335" spans="1:13" ht="56.25">
      <c r="A6335" s="56" t="s">
        <v>4834</v>
      </c>
      <c r="B6335" s="51" t="s">
        <v>5090</v>
      </c>
      <c r="C6335" s="51" t="s">
        <v>4435</v>
      </c>
      <c r="D6335" s="51" t="s">
        <v>4933</v>
      </c>
      <c r="E6335" s="52">
        <v>2338</v>
      </c>
      <c r="F6335" s="53" t="s">
        <v>82</v>
      </c>
      <c r="G6335" s="55"/>
      <c r="H6335" s="43" t="s">
        <v>1</v>
      </c>
      <c r="I6335" s="118"/>
      <c r="K6335" s="140" t="str">
        <f t="shared" si="297"/>
        <v>衛生業務-長期照護工作-獎補助費-對國內團體之捐助</v>
      </c>
      <c r="L6335" s="140" t="str">
        <f t="shared" si="298"/>
        <v>長照2.0整合型計畫-營養餐飲</v>
      </c>
      <c r="M6335" s="40" t="str">
        <f t="shared" si="299"/>
        <v>財團法人臺中市私立弗傳慈心社會福利慈善事業基金會</v>
      </c>
    </row>
    <row r="6336" spans="1:13" ht="56.25">
      <c r="A6336" s="56" t="s">
        <v>4834</v>
      </c>
      <c r="B6336" s="51" t="s">
        <v>5090</v>
      </c>
      <c r="C6336" s="51" t="s">
        <v>5091</v>
      </c>
      <c r="D6336" s="51" t="s">
        <v>4933</v>
      </c>
      <c r="E6336" s="52">
        <v>1265</v>
      </c>
      <c r="F6336" s="53" t="s">
        <v>82</v>
      </c>
      <c r="G6336" s="55"/>
      <c r="H6336" s="43" t="s">
        <v>1</v>
      </c>
      <c r="I6336" s="118"/>
      <c r="K6336" s="140" t="str">
        <f t="shared" si="297"/>
        <v>衛生業務-長期照護工作-獎補助費-對國內團體之捐助</v>
      </c>
      <c r="L6336" s="140" t="str">
        <f t="shared" si="298"/>
        <v>長照2.0整合型計畫-營養餐飲</v>
      </c>
      <c r="M6336" s="40" t="str">
        <f t="shared" si="299"/>
        <v>社團法人臺灣基督教好牧人全人關顧協會</v>
      </c>
    </row>
    <row r="6337" spans="1:13" ht="56.25">
      <c r="A6337" s="56" t="s">
        <v>4834</v>
      </c>
      <c r="B6337" s="51" t="s">
        <v>5090</v>
      </c>
      <c r="C6337" s="51" t="s">
        <v>4040</v>
      </c>
      <c r="D6337" s="51" t="s">
        <v>4933</v>
      </c>
      <c r="E6337" s="52">
        <v>1134</v>
      </c>
      <c r="F6337" s="53" t="s">
        <v>82</v>
      </c>
      <c r="G6337" s="55"/>
      <c r="H6337" s="43" t="s">
        <v>1</v>
      </c>
      <c r="I6337" s="118"/>
      <c r="K6337" s="140" t="str">
        <f t="shared" si="297"/>
        <v>衛生業務-長期照護工作-獎補助費-對國內團體之捐助</v>
      </c>
      <c r="L6337" s="140" t="str">
        <f t="shared" si="298"/>
        <v>長照2.0整合型計畫-營養餐飲</v>
      </c>
      <c r="M6337" s="40" t="str">
        <f t="shared" si="299"/>
        <v>社團法人台灣健康整合服務協會</v>
      </c>
    </row>
    <row r="6338" spans="1:13" ht="56.25">
      <c r="A6338" s="56" t="s">
        <v>4834</v>
      </c>
      <c r="B6338" s="51" t="s">
        <v>5090</v>
      </c>
      <c r="C6338" s="51" t="s">
        <v>5092</v>
      </c>
      <c r="D6338" s="51" t="s">
        <v>4933</v>
      </c>
      <c r="E6338" s="52">
        <v>1256</v>
      </c>
      <c r="F6338" s="53" t="s">
        <v>82</v>
      </c>
      <c r="G6338" s="55"/>
      <c r="H6338" s="43" t="s">
        <v>1</v>
      </c>
      <c r="I6338" s="118"/>
      <c r="K6338" s="140" t="str">
        <f t="shared" si="297"/>
        <v>衛生業務-長期照護工作-獎補助費-對國內團體之捐助</v>
      </c>
      <c r="L6338" s="140" t="str">
        <f t="shared" si="298"/>
        <v>長照2.0整合型計畫-營養餐飲</v>
      </c>
      <c r="M6338" s="40" t="str">
        <f t="shared" si="299"/>
        <v>社團法人臺中市懿荃愛心慈善會</v>
      </c>
    </row>
    <row r="6339" spans="1:13" ht="56.25">
      <c r="A6339" s="56" t="s">
        <v>4834</v>
      </c>
      <c r="B6339" s="51" t="s">
        <v>5093</v>
      </c>
      <c r="C6339" s="51" t="s">
        <v>5094</v>
      </c>
      <c r="D6339" s="51" t="s">
        <v>4933</v>
      </c>
      <c r="E6339" s="52">
        <v>5590</v>
      </c>
      <c r="F6339" s="53" t="s">
        <v>82</v>
      </c>
      <c r="G6339" s="55"/>
      <c r="H6339" s="43" t="s">
        <v>1</v>
      </c>
      <c r="I6339" s="118"/>
      <c r="K6339" s="140" t="str">
        <f t="shared" si="297"/>
        <v>衛生業務-長期照護工作-獎補助費-對國內團體之捐助</v>
      </c>
      <c r="L6339" s="140" t="str">
        <f t="shared" si="298"/>
        <v>長照2.0整合型計畫-交通接送</v>
      </c>
      <c r="M6339" s="40" t="str">
        <f t="shared" si="299"/>
        <v>財團法人台灣省私立毓得社會福利基金會</v>
      </c>
    </row>
    <row r="6340" spans="1:13" ht="56.25">
      <c r="A6340" s="56" t="s">
        <v>4834</v>
      </c>
      <c r="B6340" s="51" t="s">
        <v>5093</v>
      </c>
      <c r="C6340" s="51" t="s">
        <v>3666</v>
      </c>
      <c r="D6340" s="51" t="s">
        <v>4933</v>
      </c>
      <c r="E6340" s="52">
        <v>7184</v>
      </c>
      <c r="F6340" s="53" t="s">
        <v>82</v>
      </c>
      <c r="G6340" s="55"/>
      <c r="H6340" s="43" t="s">
        <v>1</v>
      </c>
      <c r="I6340" s="118"/>
      <c r="K6340" s="140" t="str">
        <f t="shared" ref="K6340:K6403" si="300">A6340</f>
        <v>衛生業務-長期照護工作-獎補助費-對國內團體之捐助</v>
      </c>
      <c r="L6340" s="140" t="str">
        <f t="shared" ref="L6340:L6403" si="301">B6340</f>
        <v>長照2.0整合型計畫-交通接送</v>
      </c>
      <c r="M6340" s="40" t="str">
        <f t="shared" ref="M6340:M6403" si="302">C6340</f>
        <v>財團法人臺中市私立童庭社會福利慈善事業基金會</v>
      </c>
    </row>
    <row r="6341" spans="1:13" ht="56.25">
      <c r="A6341" s="56" t="s">
        <v>4834</v>
      </c>
      <c r="B6341" s="51" t="s">
        <v>5093</v>
      </c>
      <c r="C6341" s="51" t="s">
        <v>3247</v>
      </c>
      <c r="D6341" s="51" t="s">
        <v>4933</v>
      </c>
      <c r="E6341" s="52">
        <v>1600</v>
      </c>
      <c r="F6341" s="53" t="s">
        <v>82</v>
      </c>
      <c r="G6341" s="55"/>
      <c r="H6341" s="43" t="s">
        <v>1</v>
      </c>
      <c r="I6341" s="118"/>
      <c r="K6341" s="140" t="str">
        <f t="shared" si="300"/>
        <v>衛生業務-長期照護工作-獎補助費-對國內團體之捐助</v>
      </c>
      <c r="L6341" s="140" t="str">
        <f t="shared" si="301"/>
        <v>長照2.0整合型計畫-交通接送</v>
      </c>
      <c r="M6341" s="40" t="str">
        <f t="shared" si="302"/>
        <v>財團法人臺中市私立豐盛社會福利慈善事業基金會</v>
      </c>
    </row>
    <row r="6342" spans="1:13" ht="56.25">
      <c r="A6342" s="56" t="s">
        <v>4834</v>
      </c>
      <c r="B6342" s="51" t="s">
        <v>5093</v>
      </c>
      <c r="C6342" s="51" t="s">
        <v>5095</v>
      </c>
      <c r="D6342" s="51" t="s">
        <v>4933</v>
      </c>
      <c r="E6342" s="52">
        <v>2400</v>
      </c>
      <c r="F6342" s="53" t="s">
        <v>82</v>
      </c>
      <c r="G6342" s="55"/>
      <c r="H6342" s="43" t="s">
        <v>1</v>
      </c>
      <c r="I6342" s="118"/>
      <c r="K6342" s="140" t="str">
        <f t="shared" si="300"/>
        <v>衛生業務-長期照護工作-獎補助費-對國內團體之捐助</v>
      </c>
      <c r="L6342" s="140" t="str">
        <f t="shared" si="301"/>
        <v>長照2.0整合型計畫-交通接送</v>
      </c>
      <c r="M6342" s="40" t="str">
        <f t="shared" si="302"/>
        <v>財團法人志浩慈善基金會</v>
      </c>
    </row>
    <row r="6343" spans="1:13" ht="56.25">
      <c r="A6343" s="56" t="s">
        <v>4834</v>
      </c>
      <c r="B6343" s="51" t="s">
        <v>5093</v>
      </c>
      <c r="C6343" s="51" t="s">
        <v>4427</v>
      </c>
      <c r="D6343" s="51" t="s">
        <v>4933</v>
      </c>
      <c r="E6343" s="52">
        <v>800</v>
      </c>
      <c r="F6343" s="53" t="s">
        <v>82</v>
      </c>
      <c r="G6343" s="55"/>
      <c r="H6343" s="43" t="s">
        <v>1</v>
      </c>
      <c r="I6343" s="118"/>
      <c r="K6343" s="140" t="str">
        <f t="shared" si="300"/>
        <v>衛生業務-長期照護工作-獎補助費-對國內團體之捐助</v>
      </c>
      <c r="L6343" s="140" t="str">
        <f t="shared" si="301"/>
        <v>長照2.0整合型計畫-交通接送</v>
      </c>
      <c r="M6343" s="40" t="str">
        <f t="shared" si="302"/>
        <v>財團法人台中市私立本堂社會福利慈善基金會</v>
      </c>
    </row>
    <row r="6344" spans="1:13" ht="56.25">
      <c r="A6344" s="56" t="s">
        <v>4834</v>
      </c>
      <c r="B6344" s="51" t="s">
        <v>5093</v>
      </c>
      <c r="C6344" s="51" t="s">
        <v>5096</v>
      </c>
      <c r="D6344" s="51" t="s">
        <v>4933</v>
      </c>
      <c r="E6344" s="52">
        <v>1600</v>
      </c>
      <c r="F6344" s="53" t="s">
        <v>82</v>
      </c>
      <c r="G6344" s="55"/>
      <c r="H6344" s="43" t="s">
        <v>1</v>
      </c>
      <c r="I6344" s="118"/>
      <c r="K6344" s="140" t="str">
        <f t="shared" si="300"/>
        <v>衛生業務-長期照護工作-獎補助費-對國內團體之捐助</v>
      </c>
      <c r="L6344" s="140" t="str">
        <f t="shared" si="301"/>
        <v>長照2.0整合型計畫-交通接送</v>
      </c>
      <c r="M6344" s="40" t="str">
        <f t="shared" si="302"/>
        <v>財團法人臺中市私立家寶社會福利慈善事業基金會</v>
      </c>
    </row>
    <row r="6345" spans="1:13" ht="56.25">
      <c r="A6345" s="56" t="s">
        <v>4834</v>
      </c>
      <c r="B6345" s="51" t="s">
        <v>5093</v>
      </c>
      <c r="C6345" s="51" t="s">
        <v>5086</v>
      </c>
      <c r="D6345" s="51" t="s">
        <v>4933</v>
      </c>
      <c r="E6345" s="52">
        <v>800</v>
      </c>
      <c r="F6345" s="53" t="s">
        <v>82</v>
      </c>
      <c r="G6345" s="55"/>
      <c r="H6345" s="43" t="s">
        <v>1</v>
      </c>
      <c r="I6345" s="118"/>
      <c r="K6345" s="140" t="str">
        <f t="shared" si="300"/>
        <v>衛生業務-長期照護工作-獎補助費-對國內團體之捐助</v>
      </c>
      <c r="L6345" s="140" t="str">
        <f t="shared" si="301"/>
        <v>長照2.0整合型計畫-交通接送</v>
      </c>
      <c r="M6345" s="40" t="str">
        <f t="shared" si="302"/>
        <v>財團法人台灣省私立菩提仁愛之家</v>
      </c>
    </row>
    <row r="6346" spans="1:13" ht="56.25">
      <c r="A6346" s="56" t="s">
        <v>4834</v>
      </c>
      <c r="B6346" s="51" t="s">
        <v>5093</v>
      </c>
      <c r="C6346" s="51" t="s">
        <v>5097</v>
      </c>
      <c r="D6346" s="51" t="s">
        <v>4933</v>
      </c>
      <c r="E6346" s="52">
        <v>3190</v>
      </c>
      <c r="F6346" s="53" t="s">
        <v>82</v>
      </c>
      <c r="G6346" s="55"/>
      <c r="H6346" s="43" t="s">
        <v>1</v>
      </c>
      <c r="I6346" s="118"/>
      <c r="K6346" s="140" t="str">
        <f t="shared" si="300"/>
        <v>衛生業務-長期照護工作-獎補助費-對國內團體之捐助</v>
      </c>
      <c r="L6346" s="140" t="str">
        <f t="shared" si="301"/>
        <v>長照2.0整合型計畫-交通接送</v>
      </c>
      <c r="M6346" s="40" t="str">
        <f t="shared" si="302"/>
        <v>社團法人台灣微光行動協會</v>
      </c>
    </row>
    <row r="6347" spans="1:13" ht="56.25">
      <c r="A6347" s="56" t="s">
        <v>4834</v>
      </c>
      <c r="B6347" s="51" t="s">
        <v>5093</v>
      </c>
      <c r="C6347" s="51" t="s">
        <v>5098</v>
      </c>
      <c r="D6347" s="51" t="s">
        <v>4933</v>
      </c>
      <c r="E6347" s="52">
        <v>7200</v>
      </c>
      <c r="F6347" s="53" t="s">
        <v>82</v>
      </c>
      <c r="G6347" s="55"/>
      <c r="H6347" s="43" t="s">
        <v>1</v>
      </c>
      <c r="I6347" s="118"/>
      <c r="K6347" s="140" t="str">
        <f t="shared" si="300"/>
        <v>衛生業務-長期照護工作-獎補助費-對國內團體之捐助</v>
      </c>
      <c r="L6347" s="140" t="str">
        <f t="shared" si="301"/>
        <v>長照2.0整合型計畫-交通接送</v>
      </c>
      <c r="M6347" s="40" t="str">
        <f t="shared" si="302"/>
        <v>社團法人臺中市綠生活創意行動協會</v>
      </c>
    </row>
    <row r="6348" spans="1:13" ht="56.25">
      <c r="A6348" s="56" t="s">
        <v>4834</v>
      </c>
      <c r="B6348" s="51" t="s">
        <v>5093</v>
      </c>
      <c r="C6348" s="51" t="s">
        <v>5089</v>
      </c>
      <c r="D6348" s="51" t="s">
        <v>4933</v>
      </c>
      <c r="E6348" s="52">
        <v>3199</v>
      </c>
      <c r="F6348" s="53" t="s">
        <v>82</v>
      </c>
      <c r="G6348" s="55"/>
      <c r="H6348" s="43" t="s">
        <v>1</v>
      </c>
      <c r="I6348" s="118"/>
      <c r="K6348" s="140" t="str">
        <f t="shared" si="300"/>
        <v>衛生業務-長期照護工作-獎補助費-對國內團體之捐助</v>
      </c>
      <c r="L6348" s="140" t="str">
        <f t="shared" si="301"/>
        <v>長照2.0整合型計畫-交通接送</v>
      </c>
      <c r="M6348" s="40" t="str">
        <f t="shared" si="302"/>
        <v>社團法人臺中市秀老郎公益服務協會</v>
      </c>
    </row>
    <row r="6349" spans="1:13" ht="56.25">
      <c r="A6349" s="56" t="s">
        <v>4834</v>
      </c>
      <c r="B6349" s="51" t="s">
        <v>5093</v>
      </c>
      <c r="C6349" s="51" t="s">
        <v>3289</v>
      </c>
      <c r="D6349" s="51" t="s">
        <v>4933</v>
      </c>
      <c r="E6349" s="52">
        <v>5600</v>
      </c>
      <c r="F6349" s="53" t="s">
        <v>82</v>
      </c>
      <c r="G6349" s="55"/>
      <c r="H6349" s="43" t="s">
        <v>1</v>
      </c>
      <c r="I6349" s="118"/>
      <c r="K6349" s="140" t="str">
        <f t="shared" si="300"/>
        <v>衛生業務-長期照護工作-獎補助費-對國內團體之捐助</v>
      </c>
      <c r="L6349" s="140" t="str">
        <f t="shared" si="301"/>
        <v>長照2.0整合型計畫-交通接送</v>
      </c>
      <c r="M6349" s="40" t="str">
        <f t="shared" si="302"/>
        <v>社團法人臺中市大恆樂齡協會</v>
      </c>
    </row>
    <row r="6350" spans="1:13" ht="56.25">
      <c r="A6350" s="56" t="s">
        <v>4834</v>
      </c>
      <c r="B6350" s="51" t="s">
        <v>5093</v>
      </c>
      <c r="C6350" s="51" t="s">
        <v>2837</v>
      </c>
      <c r="D6350" s="51" t="s">
        <v>4933</v>
      </c>
      <c r="E6350" s="52">
        <v>1567</v>
      </c>
      <c r="F6350" s="53" t="s">
        <v>82</v>
      </c>
      <c r="G6350" s="55"/>
      <c r="H6350" s="43" t="s">
        <v>1</v>
      </c>
      <c r="I6350" s="118"/>
      <c r="K6350" s="140" t="str">
        <f t="shared" si="300"/>
        <v>衛生業務-長期照護工作-獎補助費-對國內團體之捐助</v>
      </c>
      <c r="L6350" s="140" t="str">
        <f t="shared" si="301"/>
        <v>長照2.0整合型計畫-交通接送</v>
      </c>
      <c r="M6350" s="40" t="str">
        <f t="shared" si="302"/>
        <v>社團法人臺中市好伴照顧協會</v>
      </c>
    </row>
    <row r="6351" spans="1:13" ht="56.25">
      <c r="A6351" s="56" t="s">
        <v>4834</v>
      </c>
      <c r="B6351" s="51" t="s">
        <v>5093</v>
      </c>
      <c r="C6351" s="51" t="s">
        <v>5099</v>
      </c>
      <c r="D6351" s="51" t="s">
        <v>4933</v>
      </c>
      <c r="E6351" s="52">
        <v>800</v>
      </c>
      <c r="F6351" s="53" t="s">
        <v>82</v>
      </c>
      <c r="G6351" s="55"/>
      <c r="H6351" s="43" t="s">
        <v>1</v>
      </c>
      <c r="I6351" s="118"/>
      <c r="K6351" s="140" t="str">
        <f t="shared" si="300"/>
        <v>衛生業務-長期照護工作-獎補助費-對國內團體之捐助</v>
      </c>
      <c r="L6351" s="140" t="str">
        <f t="shared" si="301"/>
        <v>長照2.0整合型計畫-交通接送</v>
      </c>
      <c r="M6351" s="40" t="str">
        <f t="shared" si="302"/>
        <v>社團法人馨如社會服務協會</v>
      </c>
    </row>
    <row r="6352" spans="1:13" ht="56.25">
      <c r="A6352" s="56" t="s">
        <v>4834</v>
      </c>
      <c r="B6352" s="51" t="s">
        <v>5093</v>
      </c>
      <c r="C6352" s="51" t="s">
        <v>5100</v>
      </c>
      <c r="D6352" s="51" t="s">
        <v>4933</v>
      </c>
      <c r="E6352" s="52">
        <v>7041</v>
      </c>
      <c r="F6352" s="53" t="s">
        <v>82</v>
      </c>
      <c r="G6352" s="55"/>
      <c r="H6352" s="43" t="s">
        <v>1</v>
      </c>
      <c r="I6352" s="118"/>
      <c r="K6352" s="140" t="str">
        <f t="shared" si="300"/>
        <v>衛生業務-長期照護工作-獎補助費-對國內團體之捐助</v>
      </c>
      <c r="L6352" s="140" t="str">
        <f t="shared" si="301"/>
        <v>長照2.0整合型計畫-交通接送</v>
      </c>
      <c r="M6352" s="40" t="str">
        <f t="shared" si="302"/>
        <v>台灣家安社區關懷服務協會</v>
      </c>
    </row>
    <row r="6353" spans="1:13" ht="56.25">
      <c r="A6353" s="56" t="s">
        <v>4834</v>
      </c>
      <c r="B6353" s="51" t="s">
        <v>5093</v>
      </c>
      <c r="C6353" s="51" t="s">
        <v>5101</v>
      </c>
      <c r="D6353" s="51" t="s">
        <v>4933</v>
      </c>
      <c r="E6353" s="52">
        <v>4800</v>
      </c>
      <c r="F6353" s="53" t="s">
        <v>82</v>
      </c>
      <c r="G6353" s="55"/>
      <c r="H6353" s="43" t="s">
        <v>1</v>
      </c>
      <c r="I6353" s="118"/>
      <c r="K6353" s="140" t="str">
        <f t="shared" si="300"/>
        <v>衛生業務-長期照護工作-獎補助費-對國內團體之捐助</v>
      </c>
      <c r="L6353" s="140" t="str">
        <f t="shared" si="301"/>
        <v>長照2.0整合型計畫-交通接送</v>
      </c>
      <c r="M6353" s="40" t="str">
        <f t="shared" si="302"/>
        <v>臺中市榮輝交通接送發展協會</v>
      </c>
    </row>
    <row r="6354" spans="1:13" ht="56.25">
      <c r="A6354" s="56" t="s">
        <v>4834</v>
      </c>
      <c r="B6354" s="51" t="s">
        <v>5093</v>
      </c>
      <c r="C6354" s="51" t="s">
        <v>5102</v>
      </c>
      <c r="D6354" s="51" t="s">
        <v>4933</v>
      </c>
      <c r="E6354" s="52">
        <v>2160</v>
      </c>
      <c r="F6354" s="53" t="s">
        <v>82</v>
      </c>
      <c r="G6354" s="55"/>
      <c r="H6354" s="43" t="s">
        <v>1</v>
      </c>
      <c r="I6354" s="118"/>
      <c r="K6354" s="140" t="str">
        <f t="shared" si="300"/>
        <v>衛生業務-長期照護工作-獎補助費-對國內團體之捐助</v>
      </c>
      <c r="L6354" s="140" t="str">
        <f t="shared" si="301"/>
        <v>長照2.0整合型計畫-交通接送</v>
      </c>
      <c r="M6354" s="40" t="str">
        <f t="shared" si="302"/>
        <v>臺中市久齡長照關懷協會</v>
      </c>
    </row>
    <row r="6355" spans="1:13" ht="56.25">
      <c r="A6355" s="56" t="s">
        <v>4834</v>
      </c>
      <c r="B6355" s="51" t="s">
        <v>5093</v>
      </c>
      <c r="C6355" s="51" t="s">
        <v>5103</v>
      </c>
      <c r="D6355" s="51" t="s">
        <v>4933</v>
      </c>
      <c r="E6355" s="52">
        <v>2000</v>
      </c>
      <c r="F6355" s="53" t="s">
        <v>82</v>
      </c>
      <c r="G6355" s="55"/>
      <c r="H6355" s="43" t="s">
        <v>1</v>
      </c>
      <c r="I6355" s="118"/>
      <c r="K6355" s="140" t="str">
        <f t="shared" si="300"/>
        <v>衛生業務-長期照護工作-獎補助費-對國內團體之捐助</v>
      </c>
      <c r="L6355" s="140" t="str">
        <f t="shared" si="301"/>
        <v>長照2.0整合型計畫-交通接送</v>
      </c>
      <c r="M6355" s="40" t="str">
        <f t="shared" si="302"/>
        <v>大慶居家護理所</v>
      </c>
    </row>
    <row r="6356" spans="1:13" ht="56.25">
      <c r="A6356" s="56" t="s">
        <v>4834</v>
      </c>
      <c r="B6356" s="51" t="s">
        <v>5093</v>
      </c>
      <c r="C6356" s="51" t="s">
        <v>5104</v>
      </c>
      <c r="D6356" s="51" t="s">
        <v>4933</v>
      </c>
      <c r="E6356" s="52">
        <v>7980</v>
      </c>
      <c r="F6356" s="53" t="s">
        <v>82</v>
      </c>
      <c r="G6356" s="55"/>
      <c r="H6356" s="43" t="s">
        <v>1</v>
      </c>
      <c r="I6356" s="118"/>
      <c r="K6356" s="140" t="str">
        <f t="shared" si="300"/>
        <v>衛生業務-長期照護工作-獎補助費-對國內團體之捐助</v>
      </c>
      <c r="L6356" s="140" t="str">
        <f t="shared" si="301"/>
        <v>長照2.0整合型計畫-交通接送</v>
      </c>
      <c r="M6356" s="40" t="str">
        <f t="shared" si="302"/>
        <v>翔新診所</v>
      </c>
    </row>
    <row r="6357" spans="1:13" ht="56.25">
      <c r="A6357" s="56" t="s">
        <v>4834</v>
      </c>
      <c r="B6357" s="51" t="s">
        <v>5093</v>
      </c>
      <c r="C6357" s="51" t="s">
        <v>4999</v>
      </c>
      <c r="D6357" s="51" t="s">
        <v>4933</v>
      </c>
      <c r="E6357" s="52">
        <v>1600</v>
      </c>
      <c r="F6357" s="53" t="s">
        <v>82</v>
      </c>
      <c r="G6357" s="55"/>
      <c r="H6357" s="43" t="s">
        <v>1</v>
      </c>
      <c r="I6357" s="118"/>
      <c r="K6357" s="140" t="str">
        <f t="shared" si="300"/>
        <v>衛生業務-長期照護工作-獎補助費-對國內團體之捐助</v>
      </c>
      <c r="L6357" s="140" t="str">
        <f t="shared" si="301"/>
        <v>長照2.0整合型計畫-交通接送</v>
      </c>
      <c r="M6357" s="40" t="str">
        <f t="shared" si="302"/>
        <v>長安診所</v>
      </c>
    </row>
    <row r="6358" spans="1:13" ht="56.25">
      <c r="A6358" s="56" t="s">
        <v>4834</v>
      </c>
      <c r="B6358" s="51" t="s">
        <v>5093</v>
      </c>
      <c r="C6358" s="51" t="s">
        <v>5105</v>
      </c>
      <c r="D6358" s="51" t="s">
        <v>4933</v>
      </c>
      <c r="E6358" s="52">
        <v>1600</v>
      </c>
      <c r="F6358" s="53" t="s">
        <v>82</v>
      </c>
      <c r="G6358" s="55"/>
      <c r="H6358" s="43" t="s">
        <v>1</v>
      </c>
      <c r="I6358" s="118"/>
      <c r="K6358" s="140" t="str">
        <f t="shared" si="300"/>
        <v>衛生業務-長期照護工作-獎補助費-對國內團體之捐助</v>
      </c>
      <c r="L6358" s="140" t="str">
        <f t="shared" si="301"/>
        <v>長照2.0整合型計畫-交通接送</v>
      </c>
      <c r="M6358" s="40" t="str">
        <f t="shared" si="302"/>
        <v>宜家診所</v>
      </c>
    </row>
    <row r="6359" spans="1:13" ht="56.25">
      <c r="A6359" s="56" t="s">
        <v>4834</v>
      </c>
      <c r="B6359" s="51" t="s">
        <v>5106</v>
      </c>
      <c r="C6359" s="51" t="s">
        <v>5107</v>
      </c>
      <c r="D6359" s="51" t="s">
        <v>4933</v>
      </c>
      <c r="E6359" s="52">
        <v>758</v>
      </c>
      <c r="F6359" s="53" t="s">
        <v>82</v>
      </c>
      <c r="G6359" s="55"/>
      <c r="H6359" s="43" t="s">
        <v>1</v>
      </c>
      <c r="I6359" s="118"/>
      <c r="K6359" s="140" t="str">
        <f t="shared" si="300"/>
        <v>衛生業務-長期照護工作-獎補助費-對國內團體之捐助</v>
      </c>
      <c r="L6359" s="140" t="str">
        <f t="shared" si="301"/>
        <v>長照2.0整合型計畫-交通接送</v>
      </c>
      <c r="M6359" s="40" t="str">
        <f t="shared" si="302"/>
        <v>淨新診所</v>
      </c>
    </row>
    <row r="6360" spans="1:13" ht="56.25">
      <c r="A6360" s="56" t="s">
        <v>4834</v>
      </c>
      <c r="B6360" s="51" t="s">
        <v>5106</v>
      </c>
      <c r="C6360" s="51" t="s">
        <v>5108</v>
      </c>
      <c r="D6360" s="51" t="s">
        <v>4933</v>
      </c>
      <c r="E6360" s="52">
        <v>1581</v>
      </c>
      <c r="F6360" s="53" t="s">
        <v>82</v>
      </c>
      <c r="G6360" s="55"/>
      <c r="H6360" s="43" t="s">
        <v>1</v>
      </c>
      <c r="I6360" s="118"/>
      <c r="K6360" s="140" t="str">
        <f t="shared" si="300"/>
        <v>衛生業務-長期照護工作-獎補助費-對國內團體之捐助</v>
      </c>
      <c r="L6360" s="140" t="str">
        <f t="shared" si="301"/>
        <v>長照2.0整合型計畫-交通接送</v>
      </c>
      <c r="M6360" s="40" t="str">
        <f t="shared" si="302"/>
        <v>晉安診所</v>
      </c>
    </row>
    <row r="6361" spans="1:13" ht="56.25">
      <c r="A6361" s="56" t="s">
        <v>4834</v>
      </c>
      <c r="B6361" s="51" t="s">
        <v>5106</v>
      </c>
      <c r="C6361" s="51" t="s">
        <v>5109</v>
      </c>
      <c r="D6361" s="51" t="s">
        <v>4933</v>
      </c>
      <c r="E6361" s="52">
        <v>800</v>
      </c>
      <c r="F6361" s="53" t="s">
        <v>82</v>
      </c>
      <c r="G6361" s="55"/>
      <c r="H6361" s="43" t="s">
        <v>1</v>
      </c>
      <c r="I6361" s="118"/>
      <c r="K6361" s="140" t="str">
        <f t="shared" si="300"/>
        <v>衛生業務-長期照護工作-獎補助費-對國內團體之捐助</v>
      </c>
      <c r="L6361" s="140" t="str">
        <f t="shared" si="301"/>
        <v>長照2.0整合型計畫-交通接送</v>
      </c>
      <c r="M6361" s="40" t="str">
        <f t="shared" si="302"/>
        <v>仁德診所</v>
      </c>
    </row>
    <row r="6362" spans="1:13" ht="56.25">
      <c r="A6362" s="56" t="s">
        <v>4834</v>
      </c>
      <c r="B6362" s="51" t="s">
        <v>5106</v>
      </c>
      <c r="C6362" s="51" t="s">
        <v>5110</v>
      </c>
      <c r="D6362" s="51" t="s">
        <v>4933</v>
      </c>
      <c r="E6362" s="52">
        <v>800</v>
      </c>
      <c r="F6362" s="53" t="s">
        <v>82</v>
      </c>
      <c r="G6362" s="55"/>
      <c r="H6362" s="43" t="s">
        <v>1</v>
      </c>
      <c r="I6362" s="118"/>
      <c r="K6362" s="140" t="str">
        <f t="shared" si="300"/>
        <v>衛生業務-長期照護工作-獎補助費-對國內團體之捐助</v>
      </c>
      <c r="L6362" s="140" t="str">
        <f t="shared" si="301"/>
        <v>長照2.0整合型計畫-交通接送</v>
      </c>
      <c r="M6362" s="40" t="str">
        <f t="shared" si="302"/>
        <v>楊啟坤耳鼻喉科診所</v>
      </c>
    </row>
    <row r="6363" spans="1:13" ht="56.25">
      <c r="A6363" s="56" t="s">
        <v>4834</v>
      </c>
      <c r="B6363" s="51" t="s">
        <v>5106</v>
      </c>
      <c r="C6363" s="51" t="s">
        <v>5111</v>
      </c>
      <c r="D6363" s="51" t="s">
        <v>4933</v>
      </c>
      <c r="E6363" s="52">
        <v>1200</v>
      </c>
      <c r="F6363" s="53" t="s">
        <v>82</v>
      </c>
      <c r="G6363" s="55"/>
      <c r="H6363" s="43" t="s">
        <v>1</v>
      </c>
      <c r="I6363" s="118"/>
      <c r="K6363" s="140" t="str">
        <f t="shared" si="300"/>
        <v>衛生業務-長期照護工作-獎補助費-對國內團體之捐助</v>
      </c>
      <c r="L6363" s="140" t="str">
        <f t="shared" si="301"/>
        <v>長照2.0整合型計畫-交通接送</v>
      </c>
      <c r="M6363" s="40" t="str">
        <f t="shared" si="302"/>
        <v>顧耳鼻喉科診所</v>
      </c>
    </row>
    <row r="6364" spans="1:13" ht="56.25">
      <c r="A6364" s="56" t="s">
        <v>4834</v>
      </c>
      <c r="B6364" s="51" t="s">
        <v>5106</v>
      </c>
      <c r="C6364" s="51" t="s">
        <v>4963</v>
      </c>
      <c r="D6364" s="51" t="s">
        <v>4933</v>
      </c>
      <c r="E6364" s="52">
        <v>2000</v>
      </c>
      <c r="F6364" s="53" t="s">
        <v>82</v>
      </c>
      <c r="G6364" s="55"/>
      <c r="H6364" s="43" t="s">
        <v>1</v>
      </c>
      <c r="I6364" s="118"/>
      <c r="K6364" s="140" t="str">
        <f t="shared" si="300"/>
        <v>衛生業務-長期照護工作-獎補助費-對國內團體之捐助</v>
      </c>
      <c r="L6364" s="140" t="str">
        <f t="shared" si="301"/>
        <v>長照2.0整合型計畫-交通接送</v>
      </c>
      <c r="M6364" s="40" t="str">
        <f t="shared" si="302"/>
        <v>力倫診所</v>
      </c>
    </row>
    <row r="6365" spans="1:13" ht="56.25">
      <c r="A6365" s="56" t="s">
        <v>4834</v>
      </c>
      <c r="B6365" s="51" t="s">
        <v>5106</v>
      </c>
      <c r="C6365" s="51" t="s">
        <v>5112</v>
      </c>
      <c r="D6365" s="51" t="s">
        <v>4933</v>
      </c>
      <c r="E6365" s="52">
        <v>3199</v>
      </c>
      <c r="F6365" s="53" t="s">
        <v>82</v>
      </c>
      <c r="G6365" s="55"/>
      <c r="H6365" s="43" t="s">
        <v>1</v>
      </c>
      <c r="I6365" s="118"/>
      <c r="K6365" s="140" t="str">
        <f t="shared" si="300"/>
        <v>衛生業務-長期照護工作-獎補助費-對國內團體之捐助</v>
      </c>
      <c r="L6365" s="140" t="str">
        <f t="shared" si="301"/>
        <v>長照2.0整合型計畫-交通接送</v>
      </c>
      <c r="M6365" s="40" t="str">
        <f t="shared" si="302"/>
        <v>長頸鹿小兒科診所</v>
      </c>
    </row>
    <row r="6366" spans="1:13" ht="56.25">
      <c r="A6366" s="56" t="s">
        <v>4834</v>
      </c>
      <c r="B6366" s="51" t="s">
        <v>5106</v>
      </c>
      <c r="C6366" s="51" t="s">
        <v>5113</v>
      </c>
      <c r="D6366" s="51" t="s">
        <v>4933</v>
      </c>
      <c r="E6366" s="52">
        <v>800</v>
      </c>
      <c r="F6366" s="53" t="s">
        <v>82</v>
      </c>
      <c r="G6366" s="55"/>
      <c r="H6366" s="43" t="s">
        <v>1</v>
      </c>
      <c r="I6366" s="118"/>
      <c r="K6366" s="140" t="str">
        <f t="shared" si="300"/>
        <v>衛生業務-長期照護工作-獎補助費-對國內團體之捐助</v>
      </c>
      <c r="L6366" s="140" t="str">
        <f t="shared" si="301"/>
        <v>長照2.0整合型計畫-交通接送</v>
      </c>
      <c r="M6366" s="40" t="str">
        <f t="shared" si="302"/>
        <v>社團法人臺灣長德社區關懷協會</v>
      </c>
    </row>
    <row r="6367" spans="1:13" ht="56.25">
      <c r="A6367" s="56" t="s">
        <v>4834</v>
      </c>
      <c r="B6367" s="51" t="s">
        <v>5093</v>
      </c>
      <c r="C6367" s="51" t="s">
        <v>5114</v>
      </c>
      <c r="D6367" s="51" t="s">
        <v>4933</v>
      </c>
      <c r="E6367" s="52">
        <v>1170</v>
      </c>
      <c r="F6367" s="53" t="s">
        <v>82</v>
      </c>
      <c r="G6367" s="55"/>
      <c r="H6367" s="43" t="s">
        <v>1</v>
      </c>
      <c r="I6367" s="118"/>
      <c r="K6367" s="140" t="str">
        <f t="shared" si="300"/>
        <v>衛生業務-長期照護工作-獎補助費-對國內團體之捐助</v>
      </c>
      <c r="L6367" s="140" t="str">
        <f t="shared" si="301"/>
        <v>長照2.0整合型計畫-交通接送</v>
      </c>
      <c r="M6367" s="40" t="str">
        <f t="shared" si="302"/>
        <v>社團法人台灣寶生社會服務協進會</v>
      </c>
    </row>
    <row r="6368" spans="1:13" ht="56.25">
      <c r="A6368" s="56" t="s">
        <v>4978</v>
      </c>
      <c r="B6368" s="51" t="s">
        <v>5115</v>
      </c>
      <c r="C6368" s="51" t="s">
        <v>5116</v>
      </c>
      <c r="D6368" s="51" t="s">
        <v>4812</v>
      </c>
      <c r="E6368" s="52">
        <v>263</v>
      </c>
      <c r="F6368" s="53" t="s">
        <v>44</v>
      </c>
      <c r="G6368" s="55"/>
      <c r="H6368" s="43" t="s">
        <v>1</v>
      </c>
      <c r="I6368" s="118"/>
      <c r="K6368" s="140" t="str">
        <f t="shared" si="300"/>
        <v>衛生業務-長期照護工作-獎補助費-對國內團體之捐助</v>
      </c>
      <c r="L6368" s="140" t="str">
        <f t="shared" si="301"/>
        <v>長照2.0整合型計畫-日間照顧(BPSD)</v>
      </c>
      <c r="M6368" s="40" t="str">
        <f t="shared" si="302"/>
        <v>青松健康股份有限公司附設私立豐南綜合長照機構</v>
      </c>
    </row>
    <row r="6369" spans="1:13" ht="56.25">
      <c r="A6369" s="56" t="s">
        <v>4978</v>
      </c>
      <c r="B6369" s="51" t="s">
        <v>5115</v>
      </c>
      <c r="C6369" s="51" t="s">
        <v>5117</v>
      </c>
      <c r="D6369" s="51" t="s">
        <v>4812</v>
      </c>
      <c r="E6369" s="52">
        <v>30</v>
      </c>
      <c r="F6369" s="53" t="s">
        <v>44</v>
      </c>
      <c r="G6369" s="55"/>
      <c r="H6369" s="43" t="s">
        <v>1</v>
      </c>
      <c r="I6369" s="118"/>
      <c r="K6369" s="140" t="str">
        <f t="shared" si="300"/>
        <v>衛生業務-長期照護工作-獎補助費-對國內團體之捐助</v>
      </c>
      <c r="L6369" s="140" t="str">
        <f t="shared" si="301"/>
        <v>長照2.0整合型計畫-日間照顧(BPSD)</v>
      </c>
      <c r="M6369" s="40" t="str">
        <f t="shared" si="302"/>
        <v>青松健康股份有限公司附設私立豐樂綜合長照機構</v>
      </c>
    </row>
    <row r="6370" spans="1:13" ht="56.25">
      <c r="A6370" s="56" t="s">
        <v>4978</v>
      </c>
      <c r="B6370" s="51" t="s">
        <v>5118</v>
      </c>
      <c r="C6370" s="51" t="s">
        <v>5119</v>
      </c>
      <c r="D6370" s="51" t="s">
        <v>4812</v>
      </c>
      <c r="E6370" s="52">
        <v>70</v>
      </c>
      <c r="F6370" s="53" t="s">
        <v>44</v>
      </c>
      <c r="G6370" s="55"/>
      <c r="H6370" s="43" t="s">
        <v>1</v>
      </c>
      <c r="I6370" s="118"/>
      <c r="K6370" s="140" t="str">
        <f t="shared" si="300"/>
        <v>衛生業務-長期照護工作-獎補助費-對國內團體之捐助</v>
      </c>
      <c r="L6370" s="140" t="str">
        <f t="shared" si="301"/>
        <v>長照2.0整合型計畫-日間照顧(BPSD)</v>
      </c>
      <c r="M6370" s="40" t="str">
        <f t="shared" si="302"/>
        <v>青松健康股份有限公司附設私立大雅綜合長照機構</v>
      </c>
    </row>
    <row r="6371" spans="1:13" ht="56.25">
      <c r="A6371" s="56" t="s">
        <v>4978</v>
      </c>
      <c r="B6371" s="51" t="s">
        <v>5118</v>
      </c>
      <c r="C6371" s="51" t="s">
        <v>5120</v>
      </c>
      <c r="D6371" s="51" t="s">
        <v>4812</v>
      </c>
      <c r="E6371" s="52">
        <v>123</v>
      </c>
      <c r="F6371" s="53" t="s">
        <v>44</v>
      </c>
      <c r="G6371" s="55"/>
      <c r="H6371" s="43" t="s">
        <v>1</v>
      </c>
      <c r="I6371" s="118"/>
      <c r="K6371" s="140" t="str">
        <f t="shared" si="300"/>
        <v>衛生業務-長期照護工作-獎補助費-對國內團體之捐助</v>
      </c>
      <c r="L6371" s="140" t="str">
        <f t="shared" si="301"/>
        <v>長照2.0整合型計畫-日間照顧(BPSD)</v>
      </c>
      <c r="M6371" s="40" t="str">
        <f t="shared" si="302"/>
        <v>青松健康股份有限公司附設私立上和社區長照機構</v>
      </c>
    </row>
    <row r="6372" spans="1:13" ht="56.25">
      <c r="A6372" s="56" t="s">
        <v>4978</v>
      </c>
      <c r="B6372" s="51" t="s">
        <v>5118</v>
      </c>
      <c r="C6372" s="51" t="s">
        <v>5121</v>
      </c>
      <c r="D6372" s="51" t="s">
        <v>4812</v>
      </c>
      <c r="E6372" s="52">
        <v>368</v>
      </c>
      <c r="F6372" s="53" t="s">
        <v>44</v>
      </c>
      <c r="G6372" s="55"/>
      <c r="H6372" s="43" t="s">
        <v>1</v>
      </c>
      <c r="I6372" s="118"/>
      <c r="K6372" s="140" t="str">
        <f t="shared" si="300"/>
        <v>衛生業務-長期照護工作-獎補助費-對國內團體之捐助</v>
      </c>
      <c r="L6372" s="140" t="str">
        <f t="shared" si="301"/>
        <v>長照2.0整合型計畫-日間照顧(BPSD)</v>
      </c>
      <c r="M6372" s="40" t="str">
        <f t="shared" si="302"/>
        <v>青松健康股份有限公司附設私立思齊綜合長照機構</v>
      </c>
    </row>
    <row r="6373" spans="1:13" ht="56.25">
      <c r="A6373" s="56" t="s">
        <v>4978</v>
      </c>
      <c r="B6373" s="51" t="s">
        <v>5118</v>
      </c>
      <c r="C6373" s="51" t="s">
        <v>5122</v>
      </c>
      <c r="D6373" s="51" t="s">
        <v>4812</v>
      </c>
      <c r="E6373" s="52">
        <v>240</v>
      </c>
      <c r="F6373" s="53" t="s">
        <v>44</v>
      </c>
      <c r="G6373" s="55"/>
      <c r="H6373" s="43" t="s">
        <v>1</v>
      </c>
      <c r="I6373" s="118"/>
      <c r="K6373" s="140" t="str">
        <f t="shared" si="300"/>
        <v>衛生業務-長期照護工作-獎補助費-對國內團體之捐助</v>
      </c>
      <c r="L6373" s="140" t="str">
        <f t="shared" si="301"/>
        <v>長照2.0整合型計畫-日間照顧(BPSD)</v>
      </c>
      <c r="M6373" s="40" t="str">
        <f t="shared" si="302"/>
        <v>青松健康股份有限公司附設私立夏田綜合長照機構</v>
      </c>
    </row>
    <row r="6374" spans="1:13" ht="56.25">
      <c r="A6374" s="56" t="s">
        <v>4978</v>
      </c>
      <c r="B6374" s="51" t="s">
        <v>5118</v>
      </c>
      <c r="C6374" s="51" t="s">
        <v>5123</v>
      </c>
      <c r="D6374" s="51" t="s">
        <v>4812</v>
      </c>
      <c r="E6374" s="52">
        <v>30</v>
      </c>
      <c r="F6374" s="53" t="s">
        <v>44</v>
      </c>
      <c r="G6374" s="55"/>
      <c r="H6374" s="43" t="s">
        <v>1</v>
      </c>
      <c r="I6374" s="118"/>
      <c r="K6374" s="140" t="str">
        <f t="shared" si="300"/>
        <v>衛生業務-長期照護工作-獎補助費-對國內團體之捐助</v>
      </c>
      <c r="L6374" s="140" t="str">
        <f t="shared" si="301"/>
        <v>長照2.0整合型計畫-日間照顧(BPSD)</v>
      </c>
      <c r="M6374" s="40" t="str">
        <f t="shared" si="302"/>
        <v>青松健康股份有限公司附設私立烏日綜合長照機構</v>
      </c>
    </row>
    <row r="6375" spans="1:13" ht="56.25">
      <c r="A6375" s="56" t="s">
        <v>4978</v>
      </c>
      <c r="B6375" s="51" t="s">
        <v>5118</v>
      </c>
      <c r="C6375" s="51" t="s">
        <v>5124</v>
      </c>
      <c r="D6375" s="51" t="s">
        <v>4812</v>
      </c>
      <c r="E6375" s="52">
        <v>138</v>
      </c>
      <c r="F6375" s="53" t="s">
        <v>44</v>
      </c>
      <c r="G6375" s="55"/>
      <c r="H6375" s="43" t="s">
        <v>1</v>
      </c>
      <c r="I6375" s="118"/>
      <c r="K6375" s="140" t="str">
        <f t="shared" si="300"/>
        <v>衛生業務-長期照護工作-獎補助費-對國內團體之捐助</v>
      </c>
      <c r="L6375" s="140" t="str">
        <f t="shared" si="301"/>
        <v>長照2.0整合型計畫-日間照顧(BPSD)</v>
      </c>
      <c r="M6375" s="40" t="str">
        <f t="shared" si="302"/>
        <v>青松健康股份有限公司附設私立中清綜合長照機構</v>
      </c>
    </row>
    <row r="6376" spans="1:13" ht="56.25">
      <c r="A6376" s="56" t="s">
        <v>4978</v>
      </c>
      <c r="B6376" s="51" t="s">
        <v>5118</v>
      </c>
      <c r="C6376" s="51" t="s">
        <v>5125</v>
      </c>
      <c r="D6376" s="51" t="s">
        <v>4812</v>
      </c>
      <c r="E6376" s="52">
        <v>28</v>
      </c>
      <c r="F6376" s="53" t="s">
        <v>44</v>
      </c>
      <c r="G6376" s="55"/>
      <c r="H6376" s="43" t="s">
        <v>1</v>
      </c>
      <c r="I6376" s="118"/>
      <c r="K6376" s="140" t="str">
        <f t="shared" si="300"/>
        <v>衛生業務-長期照護工作-獎補助費-對國內團體之捐助</v>
      </c>
      <c r="L6376" s="140" t="str">
        <f t="shared" si="301"/>
        <v>長照2.0整合型計畫-日間照顧(BPSD)</v>
      </c>
      <c r="M6376" s="40" t="str">
        <f t="shared" si="302"/>
        <v>青松健康股份有限公司附設私立勝利綜合長照機構</v>
      </c>
    </row>
    <row r="6377" spans="1:13" ht="56.25">
      <c r="A6377" s="56" t="s">
        <v>4978</v>
      </c>
      <c r="B6377" s="51" t="s">
        <v>5118</v>
      </c>
      <c r="C6377" s="51" t="s">
        <v>5126</v>
      </c>
      <c r="D6377" s="51" t="s">
        <v>4812</v>
      </c>
      <c r="E6377" s="52">
        <v>63</v>
      </c>
      <c r="F6377" s="53" t="s">
        <v>44</v>
      </c>
      <c r="G6377" s="55"/>
      <c r="H6377" s="43" t="s">
        <v>1</v>
      </c>
      <c r="I6377" s="118"/>
      <c r="K6377" s="140" t="str">
        <f t="shared" si="300"/>
        <v>衛生業務-長期照護工作-獎補助費-對國內團體之捐助</v>
      </c>
      <c r="L6377" s="140" t="str">
        <f t="shared" si="301"/>
        <v>長照2.0整合型計畫-日間照顧(BPSD)</v>
      </c>
      <c r="M6377" s="40" t="str">
        <f t="shared" si="302"/>
        <v>青松健康股份有限公司附設私立東榮綜合長照機構</v>
      </c>
    </row>
    <row r="6378" spans="1:13" ht="56.25">
      <c r="A6378" s="56" t="s">
        <v>4978</v>
      </c>
      <c r="B6378" s="51" t="s">
        <v>5118</v>
      </c>
      <c r="C6378" s="51" t="s">
        <v>5127</v>
      </c>
      <c r="D6378" s="51" t="s">
        <v>4812</v>
      </c>
      <c r="E6378" s="52">
        <v>45</v>
      </c>
      <c r="F6378" s="53" t="s">
        <v>44</v>
      </c>
      <c r="G6378" s="55"/>
      <c r="H6378" s="43" t="s">
        <v>1</v>
      </c>
      <c r="I6378" s="118"/>
      <c r="K6378" s="140" t="str">
        <f t="shared" si="300"/>
        <v>衛生業務-長期照護工作-獎補助費-對國內團體之捐助</v>
      </c>
      <c r="L6378" s="140" t="str">
        <f t="shared" si="301"/>
        <v>長照2.0整合型計畫-日間照顧(BPSD)</v>
      </c>
      <c r="M6378" s="40" t="str">
        <f t="shared" si="302"/>
        <v>青松健康股份有限公司附設私立松竹社區長照機構</v>
      </c>
    </row>
    <row r="6379" spans="1:13" ht="56.25">
      <c r="A6379" s="56" t="s">
        <v>4978</v>
      </c>
      <c r="B6379" s="51" t="s">
        <v>5118</v>
      </c>
      <c r="C6379" s="51" t="s">
        <v>5128</v>
      </c>
      <c r="D6379" s="51" t="s">
        <v>4812</v>
      </c>
      <c r="E6379" s="52">
        <v>30</v>
      </c>
      <c r="F6379" s="53" t="s">
        <v>44</v>
      </c>
      <c r="G6379" s="55"/>
      <c r="H6379" s="43" t="s">
        <v>1</v>
      </c>
      <c r="I6379" s="118"/>
      <c r="K6379" s="140" t="str">
        <f t="shared" si="300"/>
        <v>衛生業務-長期照護工作-獎補助費-對國內團體之捐助</v>
      </c>
      <c r="L6379" s="140" t="str">
        <f t="shared" si="301"/>
        <v>長照2.0整合型計畫-日間照顧(BPSD)</v>
      </c>
      <c r="M6379" s="40" t="str">
        <f t="shared" si="302"/>
        <v>青松健康股份有限公司附設私立益豐綜合長照機構</v>
      </c>
    </row>
    <row r="6380" spans="1:13" ht="56.25">
      <c r="A6380" s="56" t="s">
        <v>4978</v>
      </c>
      <c r="B6380" s="51" t="s">
        <v>5118</v>
      </c>
      <c r="C6380" s="51" t="s">
        <v>5129</v>
      </c>
      <c r="D6380" s="51" t="s">
        <v>4812</v>
      </c>
      <c r="E6380" s="52">
        <v>48</v>
      </c>
      <c r="F6380" s="53" t="s">
        <v>44</v>
      </c>
      <c r="G6380" s="55"/>
      <c r="H6380" s="43" t="s">
        <v>1</v>
      </c>
      <c r="I6380" s="118"/>
      <c r="K6380" s="140" t="str">
        <f t="shared" si="300"/>
        <v>衛生業務-長期照護工作-獎補助費-對國內團體之捐助</v>
      </c>
      <c r="L6380" s="140" t="str">
        <f t="shared" si="301"/>
        <v>長照2.0整合型計畫-日間照顧(BPSD)</v>
      </c>
      <c r="M6380" s="40" t="str">
        <f t="shared" si="302"/>
        <v>青松健康股份有限公司附設私立自由綜合長照機構</v>
      </c>
    </row>
    <row r="6381" spans="1:13" ht="56.25">
      <c r="A6381" s="56" t="s">
        <v>4978</v>
      </c>
      <c r="B6381" s="51" t="s">
        <v>5118</v>
      </c>
      <c r="C6381" s="51" t="s">
        <v>5130</v>
      </c>
      <c r="D6381" s="51" t="s">
        <v>4812</v>
      </c>
      <c r="E6381" s="52">
        <v>58</v>
      </c>
      <c r="F6381" s="53" t="s">
        <v>44</v>
      </c>
      <c r="G6381" s="55"/>
      <c r="H6381" s="43" t="s">
        <v>1</v>
      </c>
      <c r="I6381" s="118"/>
      <c r="K6381" s="140" t="str">
        <f t="shared" si="300"/>
        <v>衛生業務-長期照護工作-獎補助費-對國內團體之捐助</v>
      </c>
      <c r="L6381" s="140" t="str">
        <f t="shared" si="301"/>
        <v>長照2.0整合型計畫-日間照顧(BPSD)</v>
      </c>
      <c r="M6381" s="40" t="str">
        <f t="shared" si="302"/>
        <v>青松健康股份有限公司附設私立中山綜合長照機構</v>
      </c>
    </row>
    <row r="6382" spans="1:13" ht="56.25">
      <c r="A6382" s="56" t="s">
        <v>4978</v>
      </c>
      <c r="B6382" s="51" t="s">
        <v>5118</v>
      </c>
      <c r="C6382" s="51" t="s">
        <v>5131</v>
      </c>
      <c r="D6382" s="51" t="s">
        <v>4812</v>
      </c>
      <c r="E6382" s="52">
        <v>45</v>
      </c>
      <c r="F6382" s="53" t="s">
        <v>44</v>
      </c>
      <c r="G6382" s="55"/>
      <c r="H6382" s="43" t="s">
        <v>1</v>
      </c>
      <c r="I6382" s="118"/>
      <c r="K6382" s="140" t="str">
        <f t="shared" si="300"/>
        <v>衛生業務-長期照護工作-獎補助費-對國內團體之捐助</v>
      </c>
      <c r="L6382" s="140" t="str">
        <f t="shared" si="301"/>
        <v>長照2.0整合型計畫-日間照顧(BPSD)</v>
      </c>
      <c r="M6382" s="40" t="str">
        <f t="shared" si="302"/>
        <v>青松健康股份有限公司附設私立太平綜合長照機構</v>
      </c>
    </row>
    <row r="6383" spans="1:13" ht="56.25">
      <c r="A6383" s="56" t="s">
        <v>4978</v>
      </c>
      <c r="B6383" s="51" t="s">
        <v>5118</v>
      </c>
      <c r="C6383" s="51" t="s">
        <v>5132</v>
      </c>
      <c r="D6383" s="51" t="s">
        <v>4812</v>
      </c>
      <c r="E6383" s="52">
        <v>15</v>
      </c>
      <c r="F6383" s="53" t="s">
        <v>44</v>
      </c>
      <c r="G6383" s="55"/>
      <c r="H6383" s="43" t="s">
        <v>1</v>
      </c>
      <c r="I6383" s="118"/>
      <c r="K6383" s="140" t="str">
        <f t="shared" si="300"/>
        <v>衛生業務-長期照護工作-獎補助費-對國內團體之捐助</v>
      </c>
      <c r="L6383" s="140" t="str">
        <f t="shared" si="301"/>
        <v>長照2.0整合型計畫-日間照顧(BPSD)</v>
      </c>
      <c r="M6383" s="40" t="str">
        <f t="shared" si="302"/>
        <v>青松健康股份有限公司附設私立仁和綜合長照機構</v>
      </c>
    </row>
    <row r="6384" spans="1:13" ht="56.25">
      <c r="A6384" s="56" t="s">
        <v>4978</v>
      </c>
      <c r="B6384" s="51" t="s">
        <v>5133</v>
      </c>
      <c r="C6384" s="51" t="s">
        <v>5099</v>
      </c>
      <c r="D6384" s="51" t="s">
        <v>4812</v>
      </c>
      <c r="E6384" s="52">
        <v>243</v>
      </c>
      <c r="F6384" s="53" t="s">
        <v>44</v>
      </c>
      <c r="G6384" s="55"/>
      <c r="H6384" s="43" t="s">
        <v>1</v>
      </c>
      <c r="I6384" s="118"/>
      <c r="K6384" s="140" t="str">
        <f t="shared" si="300"/>
        <v>衛生業務-長期照護工作-獎補助費-對國內團體之捐助</v>
      </c>
      <c r="L6384" s="140" t="str">
        <f t="shared" si="301"/>
        <v>長照2.0整合型計畫-家庭托顧服務輔導方案</v>
      </c>
      <c r="M6384" s="40" t="str">
        <f t="shared" si="302"/>
        <v>社團法人馨如社會服務協會</v>
      </c>
    </row>
    <row r="6385" spans="1:13" ht="56.25">
      <c r="A6385" s="56" t="s">
        <v>4978</v>
      </c>
      <c r="B6385" s="120" t="s">
        <v>5134</v>
      </c>
      <c r="C6385" s="120" t="s">
        <v>4361</v>
      </c>
      <c r="D6385" s="120" t="s">
        <v>4812</v>
      </c>
      <c r="E6385" s="121">
        <v>113</v>
      </c>
      <c r="F6385" s="122" t="s">
        <v>44</v>
      </c>
      <c r="G6385" s="123"/>
      <c r="H6385" s="43" t="s">
        <v>1</v>
      </c>
      <c r="I6385" s="119"/>
      <c r="K6385" s="140" t="str">
        <f t="shared" si="300"/>
        <v>衛生業務-長期照護工作-獎補助費-對國內團體之捐助</v>
      </c>
      <c r="L6385" s="140" t="str">
        <f t="shared" si="301"/>
        <v>失能身心障礙者特殊需求加值服務計畫</v>
      </c>
      <c r="M6385" s="40" t="str">
        <f t="shared" si="302"/>
        <v>臺中市私立同心圓東勢社區式服務類長期照顧服務機構</v>
      </c>
    </row>
    <row r="6386" spans="1:13" ht="56.25">
      <c r="A6386" s="56" t="s">
        <v>4978</v>
      </c>
      <c r="B6386" s="120" t="s">
        <v>5134</v>
      </c>
      <c r="C6386" s="120" t="s">
        <v>5135</v>
      </c>
      <c r="D6386" s="120" t="s">
        <v>4812</v>
      </c>
      <c r="E6386" s="121">
        <v>94</v>
      </c>
      <c r="F6386" s="122" t="s">
        <v>44</v>
      </c>
      <c r="G6386" s="123"/>
      <c r="H6386" s="43" t="s">
        <v>1</v>
      </c>
      <c r="I6386" s="119"/>
      <c r="K6386" s="140" t="str">
        <f t="shared" si="300"/>
        <v>衛生業務-長期照護工作-獎補助費-對國內團體之捐助</v>
      </c>
      <c r="L6386" s="140" t="str">
        <f t="shared" si="301"/>
        <v>失能身心障礙者特殊需求加值服務計畫</v>
      </c>
      <c r="M6386" s="40" t="str">
        <f t="shared" si="302"/>
        <v>臺中市私立同舍社區長照機構</v>
      </c>
    </row>
    <row r="6387" spans="1:13" ht="69">
      <c r="A6387" s="56" t="s">
        <v>4978</v>
      </c>
      <c r="B6387" s="120" t="s">
        <v>5134</v>
      </c>
      <c r="C6387" s="120" t="s">
        <v>5136</v>
      </c>
      <c r="D6387" s="120" t="s">
        <v>4812</v>
      </c>
      <c r="E6387" s="121">
        <v>50</v>
      </c>
      <c r="F6387" s="122" t="s">
        <v>44</v>
      </c>
      <c r="G6387" s="123"/>
      <c r="H6387" s="43" t="s">
        <v>1</v>
      </c>
      <c r="I6387" s="119"/>
      <c r="K6387" s="140" t="str">
        <f t="shared" si="300"/>
        <v>衛生業務-長期照護工作-獎補助費-對國內團體之捐助</v>
      </c>
      <c r="L6387" s="140" t="str">
        <f t="shared" si="301"/>
        <v>失能身心障礙者特殊需求加值服務計畫</v>
      </c>
      <c r="M6387" s="40" t="str">
        <f t="shared" si="302"/>
        <v>銀樂活長照股份有限公司附設臺中市私立喜瑞村綜合長照機構</v>
      </c>
    </row>
    <row r="6388" spans="1:13" ht="69">
      <c r="A6388" s="56" t="s">
        <v>4978</v>
      </c>
      <c r="B6388" s="120" t="s">
        <v>5134</v>
      </c>
      <c r="C6388" s="120" t="s">
        <v>5137</v>
      </c>
      <c r="D6388" s="120" t="s">
        <v>4812</v>
      </c>
      <c r="E6388" s="121">
        <v>39</v>
      </c>
      <c r="F6388" s="122" t="s">
        <v>44</v>
      </c>
      <c r="G6388" s="123"/>
      <c r="H6388" s="43" t="s">
        <v>1</v>
      </c>
      <c r="I6388" s="119"/>
      <c r="K6388" s="140" t="str">
        <f t="shared" si="300"/>
        <v>衛生業務-長期照護工作-獎補助費-對國內團體之捐助</v>
      </c>
      <c r="L6388" s="140" t="str">
        <f t="shared" si="301"/>
        <v>失能身心障礙者特殊需求加值服務計畫</v>
      </c>
      <c r="M6388" s="40" t="str">
        <f t="shared" si="302"/>
        <v>安佳長照股份有限公司附設臺中市私立安佳社區長照機構</v>
      </c>
    </row>
    <row r="6389" spans="1:13" ht="75">
      <c r="A6389" s="116" t="s">
        <v>5138</v>
      </c>
      <c r="B6389" s="117" t="s">
        <v>4823</v>
      </c>
      <c r="C6389" s="117" t="s">
        <v>4824</v>
      </c>
      <c r="D6389" s="51" t="s">
        <v>4933</v>
      </c>
      <c r="E6389" s="65">
        <v>600</v>
      </c>
      <c r="F6389" s="59" t="s">
        <v>4825</v>
      </c>
      <c r="G6389" s="61"/>
      <c r="H6389" s="43" t="s">
        <v>1</v>
      </c>
      <c r="I6389" s="115"/>
      <c r="K6389" s="140" t="str">
        <f t="shared" si="300"/>
        <v>一般建築及設備-一般建築及設備-獎補助費-對國內團體之捐助</v>
      </c>
      <c r="L6389" s="140" t="str">
        <f t="shared" si="301"/>
        <v>衛生福利部國民健康署補助辦理113年銀髮健身俱樂部補助計畫相關費用</v>
      </c>
      <c r="M6389" s="40" t="str">
        <f t="shared" si="302"/>
        <v>台中市私立福祿貝老老人養護中心</v>
      </c>
    </row>
    <row r="6390" spans="1:13" ht="75">
      <c r="A6390" s="56" t="s">
        <v>5139</v>
      </c>
      <c r="B6390" s="51" t="s">
        <v>4981</v>
      </c>
      <c r="C6390" s="51" t="s">
        <v>5140</v>
      </c>
      <c r="D6390" s="51" t="s">
        <v>4933</v>
      </c>
      <c r="E6390" s="52">
        <v>12</v>
      </c>
      <c r="F6390" s="53" t="s">
        <v>82</v>
      </c>
      <c r="G6390" s="55"/>
      <c r="H6390" s="43" t="s">
        <v>1</v>
      </c>
      <c r="I6390" s="118"/>
      <c r="K6390" s="140" t="str">
        <f t="shared" si="300"/>
        <v>一般建築及設備-一般建築及設備-獎補助費-對國內團體之捐助</v>
      </c>
      <c r="L6390" s="140" t="str">
        <f t="shared" si="301"/>
        <v>長照2.0整合型計畫-社區整體照顧服務體系C級巷弄長照站</v>
      </c>
      <c r="M6390" s="40" t="str">
        <f t="shared" si="302"/>
        <v>中國醫藥大學附設醫院(豐原區南陽里)</v>
      </c>
    </row>
    <row r="6391" spans="1:13" ht="75">
      <c r="A6391" s="56" t="s">
        <v>5139</v>
      </c>
      <c r="B6391" s="51" t="s">
        <v>4981</v>
      </c>
      <c r="C6391" s="51" t="s">
        <v>4990</v>
      </c>
      <c r="D6391" s="51" t="s">
        <v>4933</v>
      </c>
      <c r="E6391" s="52">
        <v>30</v>
      </c>
      <c r="F6391" s="53" t="s">
        <v>44</v>
      </c>
      <c r="G6391" s="55"/>
      <c r="H6391" s="43" t="s">
        <v>1</v>
      </c>
      <c r="I6391" s="118"/>
      <c r="K6391" s="140" t="str">
        <f t="shared" si="300"/>
        <v>一般建築及設備-一般建築及設備-獎補助費-對國內團體之捐助</v>
      </c>
      <c r="L6391" s="140" t="str">
        <f t="shared" si="301"/>
        <v>長照2.0整合型計畫-社區整體照顧服務體系C級巷弄長照站</v>
      </c>
      <c r="M6391" s="40" t="str">
        <f t="shared" si="302"/>
        <v>臺中市私立愛鄰居家式服務類長期照顧服務機構(新社區永源里)</v>
      </c>
    </row>
    <row r="6392" spans="1:13" ht="75">
      <c r="A6392" s="56" t="s">
        <v>5139</v>
      </c>
      <c r="B6392" s="51" t="s">
        <v>4981</v>
      </c>
      <c r="C6392" s="51" t="s">
        <v>4992</v>
      </c>
      <c r="D6392" s="51" t="s">
        <v>4933</v>
      </c>
      <c r="E6392" s="52">
        <v>36</v>
      </c>
      <c r="F6392" s="53" t="s">
        <v>44</v>
      </c>
      <c r="G6392" s="55"/>
      <c r="H6392" s="43" t="s">
        <v>1</v>
      </c>
      <c r="I6392" s="118"/>
      <c r="K6392" s="140" t="str">
        <f t="shared" si="300"/>
        <v>一般建築及設備-一般建築及設備-獎補助費-對國內團體之捐助</v>
      </c>
      <c r="L6392" s="140" t="str">
        <f t="shared" si="301"/>
        <v>長照2.0整合型計畫-社區整體照顧服務體系C級巷弄長照站</v>
      </c>
      <c r="M6392" s="40" t="str">
        <f t="shared" si="302"/>
        <v>多元全人企業社(西區)</v>
      </c>
    </row>
    <row r="6393" spans="1:13" ht="75">
      <c r="A6393" s="56" t="s">
        <v>5139</v>
      </c>
      <c r="B6393" s="51" t="s">
        <v>4981</v>
      </c>
      <c r="C6393" s="51" t="s">
        <v>4994</v>
      </c>
      <c r="D6393" s="51" t="s">
        <v>4933</v>
      </c>
      <c r="E6393" s="52">
        <v>16</v>
      </c>
      <c r="F6393" s="53" t="s">
        <v>44</v>
      </c>
      <c r="G6393" s="55"/>
      <c r="H6393" s="43" t="s">
        <v>1</v>
      </c>
      <c r="I6393" s="118"/>
      <c r="K6393" s="140" t="str">
        <f t="shared" si="300"/>
        <v>一般建築及設備-一般建築及設備-獎補助費-對國內團體之捐助</v>
      </c>
      <c r="L6393" s="140" t="str">
        <f t="shared" si="301"/>
        <v>長照2.0整合型計畫-社區整體照顧服務體系C級巷弄長照站</v>
      </c>
      <c r="M6393" s="40" t="str">
        <f t="shared" si="302"/>
        <v>多元全人企業社(南區)</v>
      </c>
    </row>
    <row r="6394" spans="1:13" ht="75">
      <c r="A6394" s="56" t="s">
        <v>5139</v>
      </c>
      <c r="B6394" s="51" t="s">
        <v>4981</v>
      </c>
      <c r="C6394" s="51" t="s">
        <v>4995</v>
      </c>
      <c r="D6394" s="51" t="s">
        <v>4933</v>
      </c>
      <c r="E6394" s="52">
        <v>20</v>
      </c>
      <c r="F6394" s="53" t="s">
        <v>44</v>
      </c>
      <c r="G6394" s="55"/>
      <c r="H6394" s="43" t="s">
        <v>1</v>
      </c>
      <c r="I6394" s="118"/>
      <c r="K6394" s="140" t="str">
        <f t="shared" si="300"/>
        <v>一般建築及設備-一般建築及設備-獎補助費-對國內團體之捐助</v>
      </c>
      <c r="L6394" s="140" t="str">
        <f t="shared" si="301"/>
        <v>長照2.0整合型計畫-社區整體照顧服務體系C級巷弄長照站</v>
      </c>
      <c r="M6394" s="40" t="str">
        <f t="shared" si="302"/>
        <v>臺中市私立森緣居家長照機構</v>
      </c>
    </row>
    <row r="6395" spans="1:13" ht="75">
      <c r="A6395" s="56" t="s">
        <v>5139</v>
      </c>
      <c r="B6395" s="51" t="s">
        <v>4981</v>
      </c>
      <c r="C6395" s="51" t="s">
        <v>4997</v>
      </c>
      <c r="D6395" s="51" t="s">
        <v>4933</v>
      </c>
      <c r="E6395" s="52">
        <v>35</v>
      </c>
      <c r="F6395" s="53" t="s">
        <v>44</v>
      </c>
      <c r="G6395" s="55"/>
      <c r="H6395" s="43" t="s">
        <v>1</v>
      </c>
      <c r="I6395" s="118"/>
      <c r="K6395" s="140" t="str">
        <f t="shared" si="300"/>
        <v>一般建築及設備-一般建築及設備-獎補助費-對國內團體之捐助</v>
      </c>
      <c r="L6395" s="140" t="str">
        <f t="shared" si="301"/>
        <v>長照2.0整合型計畫-社區整體照顧服務體系C級巷弄長照站</v>
      </c>
      <c r="M6395" s="40" t="str">
        <f t="shared" si="302"/>
        <v>主悅診所</v>
      </c>
    </row>
    <row r="6396" spans="1:13" ht="75">
      <c r="A6396" s="56" t="s">
        <v>5139</v>
      </c>
      <c r="B6396" s="51" t="s">
        <v>4981</v>
      </c>
      <c r="C6396" s="51" t="s">
        <v>5008</v>
      </c>
      <c r="D6396" s="51" t="s">
        <v>4933</v>
      </c>
      <c r="E6396" s="52">
        <v>37</v>
      </c>
      <c r="F6396" s="53" t="s">
        <v>44</v>
      </c>
      <c r="G6396" s="55"/>
      <c r="H6396" s="43" t="s">
        <v>1</v>
      </c>
      <c r="I6396" s="118"/>
      <c r="K6396" s="140" t="str">
        <f t="shared" si="300"/>
        <v>一般建築及設備-一般建築及設備-獎補助費-對國內團體之捐助</v>
      </c>
      <c r="L6396" s="140" t="str">
        <f t="shared" si="301"/>
        <v>長照2.0整合型計畫-社區整體照顧服務體系C級巷弄長照站</v>
      </c>
      <c r="M6396" s="40" t="str">
        <f t="shared" si="302"/>
        <v>有安心長照服務有限公司臺中市私立有安心居家長照機構(沙鹿區)</v>
      </c>
    </row>
    <row r="6397" spans="1:13" ht="75">
      <c r="A6397" s="56" t="s">
        <v>5139</v>
      </c>
      <c r="B6397" s="51" t="s">
        <v>5043</v>
      </c>
      <c r="C6397" s="51" t="s">
        <v>5011</v>
      </c>
      <c r="D6397" s="51" t="s">
        <v>4933</v>
      </c>
      <c r="E6397" s="52">
        <v>40</v>
      </c>
      <c r="F6397" s="53" t="s">
        <v>44</v>
      </c>
      <c r="G6397" s="55"/>
      <c r="H6397" s="43" t="s">
        <v>1</v>
      </c>
      <c r="I6397" s="118"/>
      <c r="K6397" s="140" t="str">
        <f t="shared" si="300"/>
        <v>一般建築及設備-一般建築及設備-獎補助費-對國內團體之捐助</v>
      </c>
      <c r="L6397" s="140" t="str">
        <f t="shared" si="301"/>
        <v>長照2.0整合型計畫-社區整體照顧服務體系C級巷弄長照站</v>
      </c>
      <c r="M6397" s="40" t="str">
        <f t="shared" si="302"/>
        <v>長春居家護理所</v>
      </c>
    </row>
    <row r="6398" spans="1:13" ht="75">
      <c r="A6398" s="56" t="s">
        <v>5139</v>
      </c>
      <c r="B6398" s="51" t="s">
        <v>5043</v>
      </c>
      <c r="C6398" s="51" t="s">
        <v>5055</v>
      </c>
      <c r="D6398" s="51" t="s">
        <v>4933</v>
      </c>
      <c r="E6398" s="52">
        <v>54</v>
      </c>
      <c r="F6398" s="53" t="s">
        <v>44</v>
      </c>
      <c r="G6398" s="55"/>
      <c r="H6398" s="43" t="s">
        <v>1</v>
      </c>
      <c r="I6398" s="118"/>
      <c r="K6398" s="140" t="str">
        <f t="shared" si="300"/>
        <v>一般建築及設備-一般建築及設備-獎補助費-對國內團體之捐助</v>
      </c>
      <c r="L6398" s="140" t="str">
        <f t="shared" si="301"/>
        <v>長照2.0整合型計畫-社區整體照顧服務體系C級巷弄長照站</v>
      </c>
      <c r="M6398" s="40" t="str">
        <f t="shared" si="302"/>
        <v>林居藥局</v>
      </c>
    </row>
    <row r="6399" spans="1:13" ht="75">
      <c r="A6399" s="56" t="s">
        <v>5139</v>
      </c>
      <c r="B6399" s="51" t="s">
        <v>5043</v>
      </c>
      <c r="C6399" s="51" t="s">
        <v>5056</v>
      </c>
      <c r="D6399" s="51" t="s">
        <v>4933</v>
      </c>
      <c r="E6399" s="52">
        <v>63</v>
      </c>
      <c r="F6399" s="53" t="s">
        <v>44</v>
      </c>
      <c r="G6399" s="55"/>
      <c r="H6399" s="43" t="s">
        <v>1</v>
      </c>
      <c r="I6399" s="118"/>
      <c r="K6399" s="140" t="str">
        <f t="shared" si="300"/>
        <v>一般建築及設備-一般建築及設備-獎補助費-對國內團體之捐助</v>
      </c>
      <c r="L6399" s="140" t="str">
        <f t="shared" si="301"/>
        <v>長照2.0整合型計畫-社區整體照顧服務體系C級巷弄長照站</v>
      </c>
      <c r="M6399" s="40" t="str">
        <f t="shared" si="302"/>
        <v>林居藥局(后里區公館里)</v>
      </c>
    </row>
    <row r="6400" spans="1:13" ht="75">
      <c r="A6400" s="56" t="s">
        <v>5139</v>
      </c>
      <c r="B6400" s="51" t="s">
        <v>5043</v>
      </c>
      <c r="C6400" s="51" t="s">
        <v>5057</v>
      </c>
      <c r="D6400" s="51" t="s">
        <v>4933</v>
      </c>
      <c r="E6400" s="52">
        <v>59</v>
      </c>
      <c r="F6400" s="53" t="s">
        <v>44</v>
      </c>
      <c r="G6400" s="55"/>
      <c r="H6400" s="43" t="s">
        <v>1</v>
      </c>
      <c r="I6400" s="118"/>
      <c r="K6400" s="140" t="str">
        <f t="shared" si="300"/>
        <v>一般建築及設備-一般建築及設備-獎補助費-對國內團體之捐助</v>
      </c>
      <c r="L6400" s="140" t="str">
        <f t="shared" si="301"/>
        <v>長照2.0整合型計畫-社區整體照顧服務體系C級巷弄長照站</v>
      </c>
      <c r="M6400" s="40" t="str">
        <f t="shared" si="302"/>
        <v>璞心診所</v>
      </c>
    </row>
    <row r="6401" spans="1:13" ht="75">
      <c r="A6401" s="56" t="s">
        <v>5139</v>
      </c>
      <c r="B6401" s="51" t="s">
        <v>5043</v>
      </c>
      <c r="C6401" s="51" t="s">
        <v>5141</v>
      </c>
      <c r="D6401" s="51" t="s">
        <v>4933</v>
      </c>
      <c r="E6401" s="52">
        <v>89</v>
      </c>
      <c r="F6401" s="53" t="s">
        <v>44</v>
      </c>
      <c r="G6401" s="55"/>
      <c r="H6401" s="43" t="s">
        <v>1</v>
      </c>
      <c r="I6401" s="118"/>
      <c r="K6401" s="140" t="str">
        <f t="shared" si="300"/>
        <v>一般建築及設備-一般建築及設備-獎補助費-對國內團體之捐助</v>
      </c>
      <c r="L6401" s="140" t="str">
        <f t="shared" si="301"/>
        <v>長照2.0整合型計畫-社區整體照顧服務體系C級巷弄長照站</v>
      </c>
      <c r="M6401" s="40" t="str">
        <f t="shared" si="302"/>
        <v>璞心診所(豐原區下街里)</v>
      </c>
    </row>
    <row r="6402" spans="1:13" ht="75">
      <c r="A6402" s="56" t="s">
        <v>5139</v>
      </c>
      <c r="B6402" s="51" t="s">
        <v>5043</v>
      </c>
      <c r="C6402" s="51" t="s">
        <v>5059</v>
      </c>
      <c r="D6402" s="51" t="s">
        <v>4933</v>
      </c>
      <c r="E6402" s="52">
        <v>68</v>
      </c>
      <c r="F6402" s="53" t="s">
        <v>44</v>
      </c>
      <c r="G6402" s="55"/>
      <c r="H6402" s="43" t="s">
        <v>1</v>
      </c>
      <c r="I6402" s="118"/>
      <c r="K6402" s="140" t="str">
        <f t="shared" si="300"/>
        <v>一般建築及設備-一般建築及設備-獎補助費-對國內團體之捐助</v>
      </c>
      <c r="L6402" s="140" t="str">
        <f t="shared" si="301"/>
        <v>長照2.0整合型計畫-社區整體照顧服務體系C級巷弄長照站</v>
      </c>
      <c r="M6402" s="40" t="str">
        <f t="shared" si="302"/>
        <v>璞心診所(北屯區平田里)</v>
      </c>
    </row>
    <row r="6403" spans="1:13" ht="75">
      <c r="A6403" s="56" t="s">
        <v>5139</v>
      </c>
      <c r="B6403" s="51" t="s">
        <v>5043</v>
      </c>
      <c r="C6403" s="51" t="s">
        <v>5142</v>
      </c>
      <c r="D6403" s="51" t="s">
        <v>4933</v>
      </c>
      <c r="E6403" s="52">
        <v>70</v>
      </c>
      <c r="F6403" s="53" t="s">
        <v>44</v>
      </c>
      <c r="G6403" s="55"/>
      <c r="H6403" s="43" t="s">
        <v>1</v>
      </c>
      <c r="I6403" s="118"/>
      <c r="K6403" s="140" t="str">
        <f t="shared" si="300"/>
        <v>一般建築及設備-一般建築及設備-獎補助費-對國內團體之捐助</v>
      </c>
      <c r="L6403" s="140" t="str">
        <f t="shared" si="301"/>
        <v>長照2.0整合型計畫-社區整體照顧服務體系C級巷弄長照站</v>
      </c>
      <c r="M6403" s="40" t="str">
        <f t="shared" si="302"/>
        <v>群復中醫診所</v>
      </c>
    </row>
    <row r="6404" spans="1:13" ht="75">
      <c r="A6404" s="56" t="s">
        <v>5139</v>
      </c>
      <c r="B6404" s="51" t="s">
        <v>5043</v>
      </c>
      <c r="C6404" s="51" t="s">
        <v>5143</v>
      </c>
      <c r="D6404" s="51" t="s">
        <v>4933</v>
      </c>
      <c r="E6404" s="52">
        <v>100</v>
      </c>
      <c r="F6404" s="53" t="s">
        <v>44</v>
      </c>
      <c r="G6404" s="55"/>
      <c r="H6404" s="43" t="s">
        <v>1</v>
      </c>
      <c r="I6404" s="118"/>
      <c r="K6404" s="140" t="str">
        <f t="shared" ref="K6404:K6467" si="303">A6404</f>
        <v>一般建築及設備-一般建築及設備-獎補助費-對國內團體之捐助</v>
      </c>
      <c r="L6404" s="140" t="str">
        <f t="shared" ref="L6404:L6467" si="304">B6404</f>
        <v>長照2.0整合型計畫-社區整體照顧服務體系C級巷弄長照站</v>
      </c>
      <c r="M6404" s="40" t="str">
        <f t="shared" ref="M6404:M6467" si="305">C6404</f>
        <v>慧安居家呼吸照護所(梧棲區下寮里)</v>
      </c>
    </row>
    <row r="6405" spans="1:13" ht="75">
      <c r="A6405" s="56" t="s">
        <v>5139</v>
      </c>
      <c r="B6405" s="51" t="s">
        <v>5043</v>
      </c>
      <c r="C6405" s="51" t="s">
        <v>5062</v>
      </c>
      <c r="D6405" s="51" t="s">
        <v>4933</v>
      </c>
      <c r="E6405" s="52">
        <v>100</v>
      </c>
      <c r="F6405" s="53" t="s">
        <v>44</v>
      </c>
      <c r="G6405" s="55"/>
      <c r="H6405" s="43" t="s">
        <v>1</v>
      </c>
      <c r="I6405" s="118"/>
      <c r="K6405" s="140" t="str">
        <f t="shared" si="303"/>
        <v>一般建築及設備-一般建築及設備-獎補助費-對國內團體之捐助</v>
      </c>
      <c r="L6405" s="140" t="str">
        <f t="shared" si="304"/>
        <v>長照2.0整合型計畫-社區整體照顧服務體系C級巷弄長照站</v>
      </c>
      <c r="M6405" s="40" t="str">
        <f t="shared" si="305"/>
        <v>慧安居家呼吸照護所(龍井區龍津里)</v>
      </c>
    </row>
    <row r="6406" spans="1:13" ht="75">
      <c r="A6406" s="56" t="s">
        <v>5139</v>
      </c>
      <c r="B6406" s="51" t="s">
        <v>5043</v>
      </c>
      <c r="C6406" s="51" t="s">
        <v>5144</v>
      </c>
      <c r="D6406" s="51" t="s">
        <v>4933</v>
      </c>
      <c r="E6406" s="52">
        <v>69</v>
      </c>
      <c r="F6406" s="53" t="s">
        <v>44</v>
      </c>
      <c r="G6406" s="55"/>
      <c r="H6406" s="43" t="s">
        <v>1</v>
      </c>
      <c r="I6406" s="118"/>
      <c r="K6406" s="140" t="str">
        <f t="shared" si="303"/>
        <v>一般建築及設備-一般建築及設備-獎補助費-對國內團體之捐助</v>
      </c>
      <c r="L6406" s="140" t="str">
        <f t="shared" si="304"/>
        <v>長照2.0整合型計畫-社區整體照顧服務體系C級巷弄長照站</v>
      </c>
      <c r="M6406" s="40" t="str">
        <f t="shared" si="305"/>
        <v>東榮診所</v>
      </c>
    </row>
    <row r="6407" spans="1:13" ht="75">
      <c r="A6407" s="56" t="s">
        <v>5139</v>
      </c>
      <c r="B6407" s="51" t="s">
        <v>5043</v>
      </c>
      <c r="C6407" s="51" t="s">
        <v>5145</v>
      </c>
      <c r="D6407" s="51" t="s">
        <v>4933</v>
      </c>
      <c r="E6407" s="52">
        <v>30</v>
      </c>
      <c r="F6407" s="53" t="s">
        <v>44</v>
      </c>
      <c r="G6407" s="55"/>
      <c r="H6407" s="43" t="s">
        <v>1</v>
      </c>
      <c r="I6407" s="118"/>
      <c r="K6407" s="140" t="str">
        <f t="shared" si="303"/>
        <v>一般建築及設備-一般建築及設備-獎補助費-對國內團體之捐助</v>
      </c>
      <c r="L6407" s="140" t="str">
        <f t="shared" si="304"/>
        <v>長照2.0整合型計畫-社區整體照顧服務體系C級巷弄長照站</v>
      </c>
      <c r="M6407" s="40" t="str">
        <f t="shared" si="305"/>
        <v>肌治生活居家物理治療所(太平區光明里)</v>
      </c>
    </row>
    <row r="6408" spans="1:13" ht="75">
      <c r="A6408" s="56" t="s">
        <v>5139</v>
      </c>
      <c r="B6408" s="51" t="s">
        <v>5043</v>
      </c>
      <c r="C6408" s="51" t="s">
        <v>5146</v>
      </c>
      <c r="D6408" s="51" t="s">
        <v>4933</v>
      </c>
      <c r="E6408" s="52">
        <v>90</v>
      </c>
      <c r="F6408" s="53" t="s">
        <v>44</v>
      </c>
      <c r="G6408" s="55"/>
      <c r="H6408" s="43" t="s">
        <v>1</v>
      </c>
      <c r="I6408" s="118"/>
      <c r="K6408" s="140" t="str">
        <f t="shared" si="303"/>
        <v>一般建築及設備-一般建築及設備-獎補助費-對國內團體之捐助</v>
      </c>
      <c r="L6408" s="140" t="str">
        <f t="shared" si="304"/>
        <v>長照2.0整合型計畫-社區整體照顧服務體系C級巷弄長照站</v>
      </c>
      <c r="M6408" s="40" t="str">
        <f t="shared" si="305"/>
        <v>中華昶齊照護協會私立樹德社區長照機構</v>
      </c>
    </row>
    <row r="6409" spans="1:13" ht="75">
      <c r="A6409" s="56" t="s">
        <v>5139</v>
      </c>
      <c r="B6409" s="51" t="s">
        <v>5043</v>
      </c>
      <c r="C6409" s="51" t="s">
        <v>5147</v>
      </c>
      <c r="D6409" s="51" t="s">
        <v>4933</v>
      </c>
      <c r="E6409" s="52">
        <v>68</v>
      </c>
      <c r="F6409" s="53" t="s">
        <v>44</v>
      </c>
      <c r="G6409" s="55"/>
      <c r="H6409" s="43" t="s">
        <v>1</v>
      </c>
      <c r="I6409" s="118"/>
      <c r="K6409" s="140" t="str">
        <f t="shared" si="303"/>
        <v>一般建築及設備-一般建築及設備-獎補助費-對國內團體之捐助</v>
      </c>
      <c r="L6409" s="140" t="str">
        <f t="shared" si="304"/>
        <v>長照2.0整合型計畫-社區整體照顧服務體系C級巷弄長照站</v>
      </c>
      <c r="M6409" s="40" t="str">
        <f t="shared" si="305"/>
        <v>臺中市私立永心居家長照機構</v>
      </c>
    </row>
    <row r="6410" spans="1:13" ht="75">
      <c r="A6410" s="56" t="s">
        <v>5139</v>
      </c>
      <c r="B6410" s="51" t="s">
        <v>5043</v>
      </c>
      <c r="C6410" s="51" t="s">
        <v>5067</v>
      </c>
      <c r="D6410" s="51" t="s">
        <v>4933</v>
      </c>
      <c r="E6410" s="52">
        <v>64</v>
      </c>
      <c r="F6410" s="53" t="s">
        <v>44</v>
      </c>
      <c r="G6410" s="55"/>
      <c r="H6410" s="43" t="s">
        <v>1</v>
      </c>
      <c r="I6410" s="118"/>
      <c r="K6410" s="140" t="str">
        <f t="shared" si="303"/>
        <v>一般建築及設備-一般建築及設備-獎補助費-對國內團體之捐助</v>
      </c>
      <c r="L6410" s="140" t="str">
        <f t="shared" si="304"/>
        <v>長照2.0整合型計畫-社區整體照顧服務體系C級巷弄長照站</v>
      </c>
      <c r="M6410" s="40" t="str">
        <f t="shared" si="305"/>
        <v>黃金歲月健康事業有限公司附設臺中市私立櫻花居家長照機構</v>
      </c>
    </row>
    <row r="6411" spans="1:13" ht="75">
      <c r="A6411" s="56" t="s">
        <v>5139</v>
      </c>
      <c r="B6411" s="51" t="s">
        <v>5043</v>
      </c>
      <c r="C6411" s="51" t="s">
        <v>5068</v>
      </c>
      <c r="D6411" s="51" t="s">
        <v>4933</v>
      </c>
      <c r="E6411" s="52">
        <v>80</v>
      </c>
      <c r="F6411" s="53" t="s">
        <v>44</v>
      </c>
      <c r="G6411" s="55"/>
      <c r="H6411" s="43" t="s">
        <v>1</v>
      </c>
      <c r="I6411" s="118"/>
      <c r="K6411" s="140" t="str">
        <f t="shared" si="303"/>
        <v>一般建築及設備-一般建築及設備-獎補助費-對國內團體之捐助</v>
      </c>
      <c r="L6411" s="140" t="str">
        <f t="shared" si="304"/>
        <v>長照2.0整合型計畫-社區整體照顧服務體系C級巷弄長照站</v>
      </c>
      <c r="M6411" s="40" t="str">
        <f t="shared" si="305"/>
        <v>康達藥局</v>
      </c>
    </row>
    <row r="6412" spans="1:13" ht="75">
      <c r="A6412" s="56" t="s">
        <v>5139</v>
      </c>
      <c r="B6412" s="51" t="s">
        <v>5043</v>
      </c>
      <c r="C6412" s="51" t="s">
        <v>5069</v>
      </c>
      <c r="D6412" s="51" t="s">
        <v>4933</v>
      </c>
      <c r="E6412" s="52">
        <v>100</v>
      </c>
      <c r="F6412" s="53" t="s">
        <v>44</v>
      </c>
      <c r="G6412" s="55"/>
      <c r="H6412" s="43" t="s">
        <v>1</v>
      </c>
      <c r="I6412" s="118"/>
      <c r="K6412" s="140" t="str">
        <f t="shared" si="303"/>
        <v>一般建築及設備-一般建築及設備-獎補助費-對國內團體之捐助</v>
      </c>
      <c r="L6412" s="140" t="str">
        <f t="shared" si="304"/>
        <v>長照2.0整合型計畫-社區整體照顧服務體系C級巷弄長照站</v>
      </c>
      <c r="M6412" s="40" t="str">
        <f t="shared" si="305"/>
        <v>慧安居家呼吸照護所(龍井區龍泉里)</v>
      </c>
    </row>
    <row r="6413" spans="1:13" ht="75">
      <c r="A6413" s="56" t="s">
        <v>5139</v>
      </c>
      <c r="B6413" s="51" t="s">
        <v>5043</v>
      </c>
      <c r="C6413" s="51" t="s">
        <v>5070</v>
      </c>
      <c r="D6413" s="51" t="s">
        <v>4933</v>
      </c>
      <c r="E6413" s="52">
        <v>91</v>
      </c>
      <c r="F6413" s="53" t="s">
        <v>44</v>
      </c>
      <c r="G6413" s="55"/>
      <c r="H6413" s="43" t="s">
        <v>1</v>
      </c>
      <c r="I6413" s="118"/>
      <c r="K6413" s="140" t="str">
        <f t="shared" si="303"/>
        <v>一般建築及設備-一般建築及設備-獎補助費-對國內團體之捐助</v>
      </c>
      <c r="L6413" s="140" t="str">
        <f t="shared" si="304"/>
        <v>長照2.0整合型計畫-社區整體照顧服務體系C級巷弄長照站</v>
      </c>
      <c r="M6413" s="40" t="str">
        <f t="shared" si="305"/>
        <v>私立永承社區長照機構(東區東橋里)</v>
      </c>
    </row>
    <row r="6414" spans="1:13" ht="75">
      <c r="A6414" s="56" t="s">
        <v>5139</v>
      </c>
      <c r="B6414" s="51" t="s">
        <v>5043</v>
      </c>
      <c r="C6414" s="51" t="s">
        <v>5071</v>
      </c>
      <c r="D6414" s="51" t="s">
        <v>4933</v>
      </c>
      <c r="E6414" s="52">
        <v>99</v>
      </c>
      <c r="F6414" s="53" t="s">
        <v>44</v>
      </c>
      <c r="G6414" s="55"/>
      <c r="H6414" s="43" t="s">
        <v>1</v>
      </c>
      <c r="I6414" s="118"/>
      <c r="K6414" s="140" t="str">
        <f t="shared" si="303"/>
        <v>一般建築及設備-一般建築及設備-獎補助費-對國內團體之捐助</v>
      </c>
      <c r="L6414" s="140" t="str">
        <f t="shared" si="304"/>
        <v>長照2.0整合型計畫-社區整體照顧服務體系C級巷弄長照站</v>
      </c>
      <c r="M6414" s="40" t="str">
        <f t="shared" si="305"/>
        <v>私立永承社區長照機構(東區東門里)</v>
      </c>
    </row>
    <row r="6415" spans="1:13" ht="75">
      <c r="A6415" s="56" t="s">
        <v>5139</v>
      </c>
      <c r="B6415" s="51" t="s">
        <v>5043</v>
      </c>
      <c r="C6415" s="51" t="s">
        <v>5072</v>
      </c>
      <c r="D6415" s="51" t="s">
        <v>4933</v>
      </c>
      <c r="E6415" s="52">
        <v>65</v>
      </c>
      <c r="F6415" s="53" t="s">
        <v>44</v>
      </c>
      <c r="G6415" s="55"/>
      <c r="H6415" s="43" t="s">
        <v>1</v>
      </c>
      <c r="I6415" s="118"/>
      <c r="K6415" s="140" t="str">
        <f t="shared" si="303"/>
        <v>一般建築及設備-一般建築及設備-獎補助費-對國內團體之捐助</v>
      </c>
      <c r="L6415" s="140" t="str">
        <f t="shared" si="304"/>
        <v>長照2.0整合型計畫-社區整體照顧服務體系C級巷弄長照站</v>
      </c>
      <c r="M6415" s="40" t="str">
        <f t="shared" si="305"/>
        <v>春暖花開健康事業有限公司附設臺中市私立牽手居家長照機構</v>
      </c>
    </row>
    <row r="6416" spans="1:13" ht="75">
      <c r="A6416" s="56" t="s">
        <v>5139</v>
      </c>
      <c r="B6416" s="51" t="s">
        <v>5043</v>
      </c>
      <c r="C6416" s="51" t="s">
        <v>5073</v>
      </c>
      <c r="D6416" s="51" t="s">
        <v>4933</v>
      </c>
      <c r="E6416" s="52">
        <v>86</v>
      </c>
      <c r="F6416" s="53" t="s">
        <v>44</v>
      </c>
      <c r="G6416" s="55"/>
      <c r="H6416" s="43" t="s">
        <v>1</v>
      </c>
      <c r="I6416" s="118"/>
      <c r="K6416" s="140" t="str">
        <f t="shared" si="303"/>
        <v>一般建築及設備-一般建築及設備-獎補助費-對國內團體之捐助</v>
      </c>
      <c r="L6416" s="140" t="str">
        <f t="shared" si="304"/>
        <v>長照2.0整合型計畫-社區整體照顧服務體系C級巷弄長照站</v>
      </c>
      <c r="M6416" s="40" t="str">
        <f t="shared" si="305"/>
        <v>和平藥局</v>
      </c>
    </row>
    <row r="6417" spans="1:13" ht="75">
      <c r="A6417" s="56" t="s">
        <v>5139</v>
      </c>
      <c r="B6417" s="51" t="s">
        <v>5043</v>
      </c>
      <c r="C6417" s="51" t="s">
        <v>5074</v>
      </c>
      <c r="D6417" s="51" t="s">
        <v>4933</v>
      </c>
      <c r="E6417" s="52">
        <v>79</v>
      </c>
      <c r="F6417" s="53" t="s">
        <v>44</v>
      </c>
      <c r="G6417" s="55"/>
      <c r="H6417" s="43" t="s">
        <v>1</v>
      </c>
      <c r="I6417" s="118"/>
      <c r="K6417" s="140" t="str">
        <f t="shared" si="303"/>
        <v>一般建築及設備-一般建築及設備-獎補助費-對國內團體之捐助</v>
      </c>
      <c r="L6417" s="140" t="str">
        <f t="shared" si="304"/>
        <v>長照2.0整合型計畫-社區整體照顧服務體系C級巷弄長照站</v>
      </c>
      <c r="M6417" s="40" t="str">
        <f t="shared" si="305"/>
        <v>私立永承社區長照機構(太平區平安里)</v>
      </c>
    </row>
    <row r="6418" spans="1:13" ht="75">
      <c r="A6418" s="56" t="s">
        <v>5139</v>
      </c>
      <c r="B6418" s="51" t="s">
        <v>5043</v>
      </c>
      <c r="C6418" s="51" t="s">
        <v>5075</v>
      </c>
      <c r="D6418" s="51" t="s">
        <v>4933</v>
      </c>
      <c r="E6418" s="52">
        <v>36</v>
      </c>
      <c r="F6418" s="53" t="s">
        <v>44</v>
      </c>
      <c r="G6418" s="55"/>
      <c r="H6418" s="43" t="s">
        <v>1</v>
      </c>
      <c r="I6418" s="118"/>
      <c r="K6418" s="140" t="str">
        <f t="shared" si="303"/>
        <v>一般建築及設備-一般建築及設備-獎補助費-對國內團體之捐助</v>
      </c>
      <c r="L6418" s="140" t="str">
        <f t="shared" si="304"/>
        <v>長照2.0整合型計畫-社區整體照顧服務體系C級巷弄長照站</v>
      </c>
      <c r="M6418" s="40" t="str">
        <f t="shared" si="305"/>
        <v>真善美復能物理治療所(大肚區王田里)</v>
      </c>
    </row>
    <row r="6419" spans="1:13" ht="75">
      <c r="A6419" s="56" t="s">
        <v>5139</v>
      </c>
      <c r="B6419" s="51" t="s">
        <v>5043</v>
      </c>
      <c r="C6419" s="51" t="s">
        <v>5076</v>
      </c>
      <c r="D6419" s="51" t="s">
        <v>4933</v>
      </c>
      <c r="E6419" s="52">
        <v>56</v>
      </c>
      <c r="F6419" s="53" t="s">
        <v>44</v>
      </c>
      <c r="G6419" s="55"/>
      <c r="H6419" s="43" t="s">
        <v>1</v>
      </c>
      <c r="I6419" s="118"/>
      <c r="K6419" s="140" t="str">
        <f t="shared" si="303"/>
        <v>一般建築及設備-一般建築及設備-獎補助費-對國內團體之捐助</v>
      </c>
      <c r="L6419" s="140" t="str">
        <f t="shared" si="304"/>
        <v>長照2.0整合型計畫-社區整體照顧服務體系C級巷弄長照站</v>
      </c>
      <c r="M6419" s="40" t="str">
        <f t="shared" si="305"/>
        <v>祐齡有限公司附設臺中市私立祐齡居家長照機構(清水區文昌里)</v>
      </c>
    </row>
    <row r="6420" spans="1:13" ht="86.25">
      <c r="A6420" s="56" t="s">
        <v>5139</v>
      </c>
      <c r="B6420" s="51" t="s">
        <v>5043</v>
      </c>
      <c r="C6420" s="51" t="s">
        <v>5077</v>
      </c>
      <c r="D6420" s="51" t="s">
        <v>4933</v>
      </c>
      <c r="E6420" s="52">
        <v>65</v>
      </c>
      <c r="F6420" s="53" t="s">
        <v>44</v>
      </c>
      <c r="G6420" s="55"/>
      <c r="H6420" s="43" t="s">
        <v>1</v>
      </c>
      <c r="I6420" s="118"/>
      <c r="K6420" s="140" t="str">
        <f t="shared" si="303"/>
        <v>一般建築及設備-一般建築及設備-獎補助費-對國內團體之捐助</v>
      </c>
      <c r="L6420" s="140" t="str">
        <f t="shared" si="304"/>
        <v>長照2.0整合型計畫-社區整體照顧服務體系C級巷弄長照站</v>
      </c>
      <c r="M6420" s="40" t="str">
        <f t="shared" si="305"/>
        <v>黃金歲月健康事業有限公司附設臺中市私立櫻花居家長照機構(后里區泰安里)</v>
      </c>
    </row>
    <row r="6421" spans="1:13" ht="86.25">
      <c r="A6421" s="56" t="s">
        <v>313</v>
      </c>
      <c r="B6421" s="51" t="s">
        <v>5081</v>
      </c>
      <c r="C6421" s="51" t="s">
        <v>5148</v>
      </c>
      <c r="D6421" s="51" t="s">
        <v>4812</v>
      </c>
      <c r="E6421" s="52">
        <v>500</v>
      </c>
      <c r="F6421" s="53" t="s">
        <v>44</v>
      </c>
      <c r="G6421" s="55"/>
      <c r="H6421" s="43" t="s">
        <v>1</v>
      </c>
      <c r="I6421" s="118"/>
      <c r="K6421" s="140" t="str">
        <f t="shared" si="303"/>
        <v>一般建築及設備-一般建築及設備-獎補助費-對國內團體之捐助</v>
      </c>
      <c r="L6421" s="140" t="str">
        <f t="shared" si="304"/>
        <v>長照2.0整合型計畫-失智團屋</v>
      </c>
      <c r="M6421" s="40" t="str">
        <f t="shared" si="305"/>
        <v>社團法人臺中市社會關懷服務協會附設臺中市私立活力村社區式服務類長期照顧服務機構</v>
      </c>
    </row>
    <row r="6422" spans="1:13" ht="56.25">
      <c r="A6422" s="56" t="s">
        <v>313</v>
      </c>
      <c r="B6422" s="51" t="s">
        <v>5085</v>
      </c>
      <c r="C6422" s="51" t="s">
        <v>5086</v>
      </c>
      <c r="D6422" s="51" t="s">
        <v>4812</v>
      </c>
      <c r="E6422" s="52">
        <v>59</v>
      </c>
      <c r="F6422" s="53" t="s">
        <v>44</v>
      </c>
      <c r="G6422" s="55"/>
      <c r="H6422" s="43" t="s">
        <v>1</v>
      </c>
      <c r="I6422" s="118"/>
      <c r="K6422" s="140" t="str">
        <f t="shared" si="303"/>
        <v>一般建築及設備-一般建築及設備-獎補助費-對國內團體之捐助</v>
      </c>
      <c r="L6422" s="140" t="str">
        <f t="shared" si="304"/>
        <v>長照2.0整合型計畫-營養餐飲</v>
      </c>
      <c r="M6422" s="40" t="str">
        <f t="shared" si="305"/>
        <v>財團法人台灣省私立菩提仁愛之家</v>
      </c>
    </row>
    <row r="6423" spans="1:13" ht="56.25">
      <c r="A6423" s="56" t="s">
        <v>313</v>
      </c>
      <c r="B6423" s="51" t="s">
        <v>5085</v>
      </c>
      <c r="C6423" s="51" t="s">
        <v>5087</v>
      </c>
      <c r="D6423" s="51" t="s">
        <v>4812</v>
      </c>
      <c r="E6423" s="52">
        <v>10</v>
      </c>
      <c r="F6423" s="53" t="s">
        <v>44</v>
      </c>
      <c r="G6423" s="55"/>
      <c r="H6423" s="43" t="s">
        <v>1</v>
      </c>
      <c r="I6423" s="118"/>
      <c r="K6423" s="140" t="str">
        <f t="shared" si="303"/>
        <v>一般建築及設備-一般建築及設備-獎補助費-對國內團體之捐助</v>
      </c>
      <c r="L6423" s="140" t="str">
        <f t="shared" si="304"/>
        <v>長照2.0整合型計畫-營養餐飲</v>
      </c>
      <c r="M6423" s="40" t="str">
        <f t="shared" si="305"/>
        <v>社團法人原住民深耕德瑪汶協會</v>
      </c>
    </row>
    <row r="6424" spans="1:13" ht="56.25">
      <c r="A6424" s="56" t="s">
        <v>313</v>
      </c>
      <c r="B6424" s="51" t="s">
        <v>5085</v>
      </c>
      <c r="C6424" s="51" t="s">
        <v>5088</v>
      </c>
      <c r="D6424" s="51" t="s">
        <v>4812</v>
      </c>
      <c r="E6424" s="52">
        <v>21</v>
      </c>
      <c r="F6424" s="53" t="s">
        <v>44</v>
      </c>
      <c r="G6424" s="55"/>
      <c r="H6424" s="43" t="s">
        <v>1</v>
      </c>
      <c r="I6424" s="118"/>
      <c r="K6424" s="140" t="str">
        <f t="shared" si="303"/>
        <v>一般建築及設備-一般建築及設備-獎補助費-對國內團體之捐助</v>
      </c>
      <c r="L6424" s="140" t="str">
        <f t="shared" si="304"/>
        <v>長照2.0整合型計畫-營養餐飲</v>
      </c>
      <c r="M6424" s="40" t="str">
        <f t="shared" si="305"/>
        <v>台中佳醫護理之家</v>
      </c>
    </row>
    <row r="6425" spans="1:13" ht="56.25">
      <c r="A6425" s="56" t="s">
        <v>313</v>
      </c>
      <c r="B6425" s="51" t="s">
        <v>5085</v>
      </c>
      <c r="C6425" s="51" t="s">
        <v>5089</v>
      </c>
      <c r="D6425" s="51" t="s">
        <v>4812</v>
      </c>
      <c r="E6425" s="52">
        <v>28</v>
      </c>
      <c r="F6425" s="53" t="s">
        <v>44</v>
      </c>
      <c r="G6425" s="55"/>
      <c r="H6425" s="43" t="s">
        <v>1</v>
      </c>
      <c r="I6425" s="118"/>
      <c r="K6425" s="140" t="str">
        <f t="shared" si="303"/>
        <v>一般建築及設備-一般建築及設備-獎補助費-對國內團體之捐助</v>
      </c>
      <c r="L6425" s="140" t="str">
        <f t="shared" si="304"/>
        <v>長照2.0整合型計畫-營養餐飲</v>
      </c>
      <c r="M6425" s="40" t="str">
        <f t="shared" si="305"/>
        <v>社團法人臺中市秀老郎公益服務協會</v>
      </c>
    </row>
    <row r="6426" spans="1:13" ht="86.25">
      <c r="A6426" s="56" t="s">
        <v>313</v>
      </c>
      <c r="B6426" s="51" t="s">
        <v>5149</v>
      </c>
      <c r="C6426" s="51" t="s">
        <v>5150</v>
      </c>
      <c r="D6426" s="51" t="s">
        <v>4812</v>
      </c>
      <c r="E6426" s="52">
        <v>902</v>
      </c>
      <c r="F6426" s="53" t="s">
        <v>44</v>
      </c>
      <c r="G6426" s="55"/>
      <c r="H6426" s="43" t="s">
        <v>1</v>
      </c>
      <c r="I6426" s="118"/>
      <c r="K6426" s="140" t="str">
        <f t="shared" si="303"/>
        <v>一般建築及設備-一般建築及設備-獎補助費-對國內團體之捐助</v>
      </c>
      <c r="L6426" s="140" t="str">
        <f t="shared" si="304"/>
        <v>長照2.0整合型計畫-小規機</v>
      </c>
      <c r="M6426" s="40" t="str">
        <f t="shared" si="305"/>
        <v>財團法人臺灣省私立永信社會福利基金會附設臺中市私立旭聆社區長照機構</v>
      </c>
    </row>
    <row r="6427" spans="1:13" ht="56.25">
      <c r="A6427" s="56" t="s">
        <v>313</v>
      </c>
      <c r="B6427" s="51" t="s">
        <v>5151</v>
      </c>
      <c r="C6427" s="51" t="s">
        <v>5152</v>
      </c>
      <c r="D6427" s="51" t="s">
        <v>4812</v>
      </c>
      <c r="E6427" s="52">
        <v>2000</v>
      </c>
      <c r="F6427" s="53" t="s">
        <v>44</v>
      </c>
      <c r="G6427" s="55"/>
      <c r="H6427" s="43" t="s">
        <v>1</v>
      </c>
      <c r="I6427" s="118"/>
      <c r="K6427" s="140" t="str">
        <f t="shared" si="303"/>
        <v>一般建築及設備-一般建築及設備-獎補助費-對國內團體之捐助</v>
      </c>
      <c r="L6427" s="140" t="str">
        <f t="shared" si="304"/>
        <v>長照2.0整合型計畫-日間照顧</v>
      </c>
      <c r="M6427" s="40" t="str">
        <f t="shared" si="305"/>
        <v>睿庭有限公司附設臺中市私立永康綜合長照機構</v>
      </c>
    </row>
    <row r="6428" spans="1:13" ht="56.25">
      <c r="A6428" s="56" t="s">
        <v>313</v>
      </c>
      <c r="B6428" s="51" t="s">
        <v>5151</v>
      </c>
      <c r="C6428" s="51" t="s">
        <v>5153</v>
      </c>
      <c r="D6428" s="51" t="s">
        <v>4812</v>
      </c>
      <c r="E6428" s="52">
        <v>950</v>
      </c>
      <c r="F6428" s="53" t="s">
        <v>44</v>
      </c>
      <c r="G6428" s="55"/>
      <c r="H6428" s="43" t="s">
        <v>1</v>
      </c>
      <c r="I6428" s="118"/>
      <c r="K6428" s="140" t="str">
        <f t="shared" si="303"/>
        <v>一般建築及設備-一般建築及設備-獎補助費-對國內團體之捐助</v>
      </c>
      <c r="L6428" s="140" t="str">
        <f t="shared" si="304"/>
        <v>長照2.0整合型計畫-日間照顧</v>
      </c>
      <c r="M6428" s="40" t="str">
        <f t="shared" si="305"/>
        <v>照寧有限公司附設臺中市私立拾貳街綜合長照機構</v>
      </c>
    </row>
    <row r="6429" spans="1:13" ht="86.25">
      <c r="A6429" s="56" t="s">
        <v>313</v>
      </c>
      <c r="B6429" s="51" t="s">
        <v>5151</v>
      </c>
      <c r="C6429" s="51" t="s">
        <v>5154</v>
      </c>
      <c r="D6429" s="51" t="s">
        <v>4812</v>
      </c>
      <c r="E6429" s="52">
        <v>902</v>
      </c>
      <c r="F6429" s="53" t="s">
        <v>44</v>
      </c>
      <c r="G6429" s="55"/>
      <c r="H6429" s="43" t="s">
        <v>1</v>
      </c>
      <c r="I6429" s="118"/>
      <c r="K6429" s="140" t="str">
        <f t="shared" si="303"/>
        <v>一般建築及設備-一般建築及設備-獎補助費-對國內團體之捐助</v>
      </c>
      <c r="L6429" s="140" t="str">
        <f t="shared" si="304"/>
        <v>長照2.0整合型計畫-日間照顧</v>
      </c>
      <c r="M6429" s="40" t="str">
        <f t="shared" si="305"/>
        <v>財團法人臺灣省私立永信社會福利基金會附設臺中市私立永信社區長照機構</v>
      </c>
    </row>
    <row r="6430" spans="1:13" ht="69">
      <c r="A6430" s="56" t="s">
        <v>313</v>
      </c>
      <c r="B6430" s="51" t="s">
        <v>5151</v>
      </c>
      <c r="C6430" s="51" t="s">
        <v>5155</v>
      </c>
      <c r="D6430" s="51" t="s">
        <v>4812</v>
      </c>
      <c r="E6430" s="52">
        <v>2500</v>
      </c>
      <c r="F6430" s="53" t="s">
        <v>44</v>
      </c>
      <c r="G6430" s="55"/>
      <c r="H6430" s="43" t="s">
        <v>1</v>
      </c>
      <c r="I6430" s="118"/>
      <c r="K6430" s="140" t="str">
        <f t="shared" si="303"/>
        <v>一般建築及設備-一般建築及設備-獎補助費-對國內團體之捐助</v>
      </c>
      <c r="L6430" s="140" t="str">
        <f t="shared" si="304"/>
        <v>長照2.0整合型計畫-日間照顧</v>
      </c>
      <c r="M6430" s="40" t="str">
        <f t="shared" si="305"/>
        <v>有限責任臺灣伯拉罕共生照顧勞動合作社附設私立伯拉罕社區長照機構</v>
      </c>
    </row>
    <row r="6431" spans="1:13" ht="69">
      <c r="A6431" s="56" t="s">
        <v>313</v>
      </c>
      <c r="B6431" s="51" t="s">
        <v>5151</v>
      </c>
      <c r="C6431" s="51" t="s">
        <v>5156</v>
      </c>
      <c r="D6431" s="51" t="s">
        <v>4812</v>
      </c>
      <c r="E6431" s="52">
        <v>2000</v>
      </c>
      <c r="F6431" s="53" t="s">
        <v>44</v>
      </c>
      <c r="G6431" s="55"/>
      <c r="H6431" s="43" t="s">
        <v>1</v>
      </c>
      <c r="I6431" s="118"/>
      <c r="K6431" s="140" t="str">
        <f t="shared" si="303"/>
        <v>一般建築及設備-一般建築及設備-獎補助費-對國內團體之捐助</v>
      </c>
      <c r="L6431" s="140" t="str">
        <f t="shared" si="304"/>
        <v>長照2.0整合型計畫-日間照顧</v>
      </c>
      <c r="M6431" s="40" t="str">
        <f t="shared" si="305"/>
        <v>臺中市立仁愛綜合長照機構(委託佛教慈濟醫療財團法人經營)</v>
      </c>
    </row>
    <row r="6432" spans="1:13" ht="56.25">
      <c r="A6432" s="56" t="s">
        <v>313</v>
      </c>
      <c r="B6432" s="51" t="s">
        <v>5151</v>
      </c>
      <c r="C6432" s="51" t="s">
        <v>5157</v>
      </c>
      <c r="D6432" s="51" t="s">
        <v>4812</v>
      </c>
      <c r="E6432" s="52">
        <v>1985</v>
      </c>
      <c r="F6432" s="53" t="s">
        <v>44</v>
      </c>
      <c r="G6432" s="55"/>
      <c r="H6432" s="43" t="s">
        <v>1</v>
      </c>
      <c r="I6432" s="118"/>
      <c r="K6432" s="140" t="str">
        <f t="shared" si="303"/>
        <v>一般建築及設備-一般建築及設備-獎補助費-對國內團體之捐助</v>
      </c>
      <c r="L6432" s="140" t="str">
        <f t="shared" si="304"/>
        <v>長照2.0整合型計畫-日間照顧</v>
      </c>
      <c r="M6432" s="40" t="str">
        <f t="shared" si="305"/>
        <v>瀧水股份有限公司附設臺中市私立長榮社區長照機構</v>
      </c>
    </row>
    <row r="6433" spans="1:13" ht="69">
      <c r="A6433" s="56" t="s">
        <v>313</v>
      </c>
      <c r="B6433" s="51" t="s">
        <v>5151</v>
      </c>
      <c r="C6433" s="51" t="s">
        <v>5158</v>
      </c>
      <c r="D6433" s="51" t="s">
        <v>4812</v>
      </c>
      <c r="E6433" s="52">
        <v>950</v>
      </c>
      <c r="F6433" s="53" t="s">
        <v>44</v>
      </c>
      <c r="G6433" s="55"/>
      <c r="H6433" s="43" t="s">
        <v>1</v>
      </c>
      <c r="I6433" s="118"/>
      <c r="K6433" s="140" t="str">
        <f t="shared" si="303"/>
        <v>一般建築及設備-一般建築及設備-獎補助費-對國內團體之捐助</v>
      </c>
      <c r="L6433" s="140" t="str">
        <f t="shared" si="304"/>
        <v>長照2.0整合型計畫-日間照顧</v>
      </c>
      <c r="M6433" s="40" t="str">
        <f t="shared" si="305"/>
        <v>財團法人弘道老人福利基金會附設臺中市私立西區老拾光社區長照機構</v>
      </c>
    </row>
    <row r="6434" spans="1:13" ht="56.25">
      <c r="A6434" s="56" t="s">
        <v>313</v>
      </c>
      <c r="B6434" s="51" t="s">
        <v>5151</v>
      </c>
      <c r="C6434" s="51" t="s">
        <v>5159</v>
      </c>
      <c r="D6434" s="51" t="s">
        <v>4812</v>
      </c>
      <c r="E6434" s="52">
        <v>950</v>
      </c>
      <c r="F6434" s="53" t="s">
        <v>44</v>
      </c>
      <c r="G6434" s="55"/>
      <c r="H6434" s="43" t="s">
        <v>1</v>
      </c>
      <c r="I6434" s="118"/>
      <c r="K6434" s="140" t="str">
        <f t="shared" si="303"/>
        <v>一般建築及設備-一般建築及設備-獎補助費-對國內團體之捐助</v>
      </c>
      <c r="L6434" s="140" t="str">
        <f t="shared" si="304"/>
        <v>長照2.0整合型計畫-日間照顧</v>
      </c>
      <c r="M6434" s="40" t="str">
        <f t="shared" si="305"/>
        <v>臺中市私立順心日間社區長照機構</v>
      </c>
    </row>
    <row r="6435" spans="1:13" ht="56.25">
      <c r="A6435" s="56" t="s">
        <v>313</v>
      </c>
      <c r="B6435" s="51" t="s">
        <v>5151</v>
      </c>
      <c r="C6435" s="51" t="s">
        <v>5160</v>
      </c>
      <c r="D6435" s="51" t="s">
        <v>4812</v>
      </c>
      <c r="E6435" s="52">
        <v>902</v>
      </c>
      <c r="F6435" s="53" t="s">
        <v>44</v>
      </c>
      <c r="G6435" s="55"/>
      <c r="H6435" s="43" t="s">
        <v>1</v>
      </c>
      <c r="I6435" s="118"/>
      <c r="K6435" s="140" t="str">
        <f t="shared" si="303"/>
        <v>一般建築及設備-一般建築及設備-獎補助費-對國內團體之捐助</v>
      </c>
      <c r="L6435" s="140" t="str">
        <f t="shared" si="304"/>
        <v>長照2.0整合型計畫-日間照顧</v>
      </c>
      <c r="M6435" s="40" t="str">
        <f t="shared" si="305"/>
        <v>閎遠事業股份有限公司附設私立長嵩社區長照機構</v>
      </c>
    </row>
    <row r="6436" spans="1:13" ht="56.25">
      <c r="A6436" s="56" t="s">
        <v>313</v>
      </c>
      <c r="B6436" s="120" t="s">
        <v>5134</v>
      </c>
      <c r="C6436" s="120" t="s">
        <v>5135</v>
      </c>
      <c r="D6436" s="120" t="s">
        <v>4812</v>
      </c>
      <c r="E6436" s="121">
        <v>30</v>
      </c>
      <c r="F6436" s="122" t="s">
        <v>44</v>
      </c>
      <c r="G6436" s="123"/>
      <c r="H6436" s="43" t="s">
        <v>1</v>
      </c>
      <c r="I6436" s="119"/>
      <c r="K6436" s="140" t="str">
        <f t="shared" si="303"/>
        <v>一般建築及設備-一般建築及設備-獎補助費-對國內團體之捐助</v>
      </c>
      <c r="L6436" s="140" t="str">
        <f t="shared" si="304"/>
        <v>失能身心障礙者特殊需求加值服務計畫</v>
      </c>
      <c r="M6436" s="40" t="str">
        <f t="shared" si="305"/>
        <v>臺中市私立同舍社區長照機構</v>
      </c>
    </row>
    <row r="6437" spans="1:13" ht="69">
      <c r="A6437" s="56" t="s">
        <v>313</v>
      </c>
      <c r="B6437" s="120" t="s">
        <v>5134</v>
      </c>
      <c r="C6437" s="120" t="s">
        <v>5136</v>
      </c>
      <c r="D6437" s="120" t="s">
        <v>4812</v>
      </c>
      <c r="E6437" s="121">
        <v>20</v>
      </c>
      <c r="F6437" s="122" t="s">
        <v>44</v>
      </c>
      <c r="G6437" s="123"/>
      <c r="H6437" s="43" t="s">
        <v>1</v>
      </c>
      <c r="I6437" s="119"/>
      <c r="K6437" s="140" t="str">
        <f t="shared" si="303"/>
        <v>一般建築及設備-一般建築及設備-獎補助費-對國內團體之捐助</v>
      </c>
      <c r="L6437" s="140" t="str">
        <f t="shared" si="304"/>
        <v>失能身心障礙者特殊需求加值服務計畫</v>
      </c>
      <c r="M6437" s="40" t="str">
        <f t="shared" si="305"/>
        <v>銀樂活長照股份有限公司附設臺中市私立喜瑞村綜合長照機構</v>
      </c>
    </row>
    <row r="6438" spans="1:13" ht="56.25">
      <c r="A6438" s="56" t="s">
        <v>313</v>
      </c>
      <c r="B6438" s="120" t="s">
        <v>5134</v>
      </c>
      <c r="C6438" s="120" t="s">
        <v>5161</v>
      </c>
      <c r="D6438" s="120" t="s">
        <v>4812</v>
      </c>
      <c r="E6438" s="121">
        <v>20</v>
      </c>
      <c r="F6438" s="122" t="s">
        <v>44</v>
      </c>
      <c r="G6438" s="123"/>
      <c r="H6438" s="43" t="s">
        <v>1</v>
      </c>
      <c r="I6438" s="119"/>
      <c r="K6438" s="140" t="str">
        <f t="shared" si="303"/>
        <v>一般建築及設備-一般建築及設備-獎補助費-對國內團體之捐助</v>
      </c>
      <c r="L6438" s="140" t="str">
        <f t="shared" si="304"/>
        <v>失能身心障礙者特殊需求加值服務計畫</v>
      </c>
      <c r="M6438" s="40" t="str">
        <f t="shared" si="305"/>
        <v>臺中市銀髮族健康促進協會私立喜樂社區長照機構</v>
      </c>
    </row>
    <row r="6439" spans="1:13" ht="69">
      <c r="A6439" s="56" t="s">
        <v>313</v>
      </c>
      <c r="B6439" s="120" t="s">
        <v>5134</v>
      </c>
      <c r="C6439" s="120" t="s">
        <v>5137</v>
      </c>
      <c r="D6439" s="120" t="s">
        <v>4812</v>
      </c>
      <c r="E6439" s="121">
        <v>30</v>
      </c>
      <c r="F6439" s="122" t="s">
        <v>44</v>
      </c>
      <c r="G6439" s="123"/>
      <c r="H6439" s="43" t="s">
        <v>1</v>
      </c>
      <c r="I6439" s="119"/>
      <c r="K6439" s="140" t="str">
        <f t="shared" si="303"/>
        <v>一般建築及設備-一般建築及設備-獎補助費-對國內團體之捐助</v>
      </c>
      <c r="L6439" s="140" t="str">
        <f t="shared" si="304"/>
        <v>失能身心障礙者特殊需求加值服務計畫</v>
      </c>
      <c r="M6439" s="40" t="str">
        <f t="shared" si="305"/>
        <v>安佳長照股份有限公司附設臺中市私立安佳社區長照機構</v>
      </c>
    </row>
    <row r="6440" spans="1:13" s="8" customFormat="1" ht="56.25">
      <c r="A6440" s="71" t="s">
        <v>5442</v>
      </c>
      <c r="B6440" s="71" t="s">
        <v>5443</v>
      </c>
      <c r="C6440" s="71" t="s">
        <v>5444</v>
      </c>
      <c r="D6440" s="71" t="s">
        <v>6142</v>
      </c>
      <c r="E6440" s="72">
        <v>40</v>
      </c>
      <c r="F6440" s="124" t="s">
        <v>44</v>
      </c>
      <c r="G6440" s="125"/>
      <c r="H6440" s="43" t="s">
        <v>1</v>
      </c>
      <c r="I6440" s="126"/>
      <c r="K6440" s="140" t="str">
        <f t="shared" si="303"/>
        <v>文教活動-視覺藝術-獎補助費-對國內團體之捐助</v>
      </c>
      <c r="L6440" s="140" t="str">
        <f t="shared" si="304"/>
        <v>臺中市東南美術會創會50週年特展</v>
      </c>
      <c r="M6440" s="40" t="str">
        <f t="shared" si="305"/>
        <v>臺中市東南美術會</v>
      </c>
    </row>
    <row r="6441" spans="1:13" s="8" customFormat="1" ht="56.25">
      <c r="A6441" s="71" t="s">
        <v>5442</v>
      </c>
      <c r="B6441" s="71" t="s">
        <v>5445</v>
      </c>
      <c r="C6441" s="71" t="s">
        <v>5446</v>
      </c>
      <c r="D6441" s="71" t="s">
        <v>6142</v>
      </c>
      <c r="E6441" s="72">
        <v>40</v>
      </c>
      <c r="F6441" s="124" t="s">
        <v>44</v>
      </c>
      <c r="G6441" s="125"/>
      <c r="H6441" s="43" t="s">
        <v>1</v>
      </c>
      <c r="I6441" s="126"/>
      <c r="K6441" s="140" t="str">
        <f t="shared" si="303"/>
        <v>文教活動-視覺藝術-獎補助費-對國內團體之捐助</v>
      </c>
      <c r="L6441" s="140" t="str">
        <f t="shared" si="304"/>
        <v>2024葫蘆墩美展</v>
      </c>
      <c r="M6441" s="40" t="str">
        <f t="shared" si="305"/>
        <v>台中縣葫蘆墩美術研究會</v>
      </c>
    </row>
    <row r="6442" spans="1:13" s="8" customFormat="1" ht="56.25">
      <c r="A6442" s="71" t="s">
        <v>5442</v>
      </c>
      <c r="B6442" s="71" t="s">
        <v>5447</v>
      </c>
      <c r="C6442" s="71" t="s">
        <v>5448</v>
      </c>
      <c r="D6442" s="71" t="s">
        <v>6142</v>
      </c>
      <c r="E6442" s="72">
        <v>20</v>
      </c>
      <c r="F6442" s="124" t="s">
        <v>44</v>
      </c>
      <c r="G6442" s="125"/>
      <c r="H6442" s="43" t="s">
        <v>1</v>
      </c>
      <c r="I6442" s="126"/>
      <c r="K6442" s="140" t="str">
        <f t="shared" si="303"/>
        <v>文教活動-視覺藝術-獎補助費-對國內團體之捐助</v>
      </c>
      <c r="L6442" s="140" t="str">
        <f t="shared" si="304"/>
        <v>台中市大台中美術協會第39屆會員聯展</v>
      </c>
      <c r="M6442" s="40" t="str">
        <f t="shared" si="305"/>
        <v>台中市大台中美術協會</v>
      </c>
    </row>
    <row r="6443" spans="1:13" s="8" customFormat="1" ht="93.75">
      <c r="A6443" s="71" t="s">
        <v>5442</v>
      </c>
      <c r="B6443" s="71" t="s">
        <v>5449</v>
      </c>
      <c r="C6443" s="71" t="s">
        <v>5450</v>
      </c>
      <c r="D6443" s="71" t="s">
        <v>6142</v>
      </c>
      <c r="E6443" s="72">
        <v>40</v>
      </c>
      <c r="F6443" s="124" t="s">
        <v>44</v>
      </c>
      <c r="G6443" s="125"/>
      <c r="H6443" s="43" t="s">
        <v>1</v>
      </c>
      <c r="I6443" s="126"/>
      <c r="K6443" s="140" t="str">
        <f t="shared" si="303"/>
        <v>文教活動-視覺藝術-獎補助費-對國內團體之捐助</v>
      </c>
      <c r="L6443" s="140" t="str">
        <f t="shared" si="304"/>
        <v>2024臺中市美術教育學會會員創作展暨臺日兒童繪畫交流展臺中市學童繪畫比賽得獎作品展</v>
      </c>
      <c r="M6443" s="40" t="str">
        <f t="shared" si="305"/>
        <v>台中市美術教育學會</v>
      </c>
    </row>
    <row r="6444" spans="1:13" s="8" customFormat="1" ht="56.25">
      <c r="A6444" s="71" t="s">
        <v>5442</v>
      </c>
      <c r="B6444" s="71" t="s">
        <v>5451</v>
      </c>
      <c r="C6444" s="71" t="s">
        <v>5452</v>
      </c>
      <c r="D6444" s="71" t="s">
        <v>6142</v>
      </c>
      <c r="E6444" s="72">
        <v>20</v>
      </c>
      <c r="F6444" s="124" t="s">
        <v>44</v>
      </c>
      <c r="G6444" s="125"/>
      <c r="H6444" s="43" t="s">
        <v>1</v>
      </c>
      <c r="I6444" s="126"/>
      <c r="K6444" s="140" t="str">
        <f t="shared" si="303"/>
        <v>文教活動-視覺藝術-獎補助費-對國內團體之捐助</v>
      </c>
      <c r="L6444" s="140" t="str">
        <f t="shared" si="304"/>
        <v>2024台灣普羅藝術交流協會會員聯展-逸外之境</v>
      </c>
      <c r="M6444" s="40" t="str">
        <f t="shared" si="305"/>
        <v>台灣普羅藝術交流協會</v>
      </c>
    </row>
    <row r="6445" spans="1:13" s="8" customFormat="1" ht="56.25">
      <c r="A6445" s="71" t="s">
        <v>5442</v>
      </c>
      <c r="B6445" s="71" t="s">
        <v>5453</v>
      </c>
      <c r="C6445" s="71" t="s">
        <v>5454</v>
      </c>
      <c r="D6445" s="71" t="s">
        <v>6142</v>
      </c>
      <c r="E6445" s="72">
        <v>20</v>
      </c>
      <c r="F6445" s="124" t="s">
        <v>44</v>
      </c>
      <c r="G6445" s="125"/>
      <c r="H6445" s="43" t="s">
        <v>1</v>
      </c>
      <c r="I6445" s="126"/>
      <c r="K6445" s="140" t="str">
        <f t="shared" si="303"/>
        <v>文教活動-視覺藝術-獎補助費-對國內團體之捐助</v>
      </c>
      <c r="L6445" s="140" t="str">
        <f t="shared" si="304"/>
        <v>臺中市朝中畫會2024會員聯展</v>
      </c>
      <c r="M6445" s="40" t="str">
        <f t="shared" si="305"/>
        <v>臺中市朝中畫會</v>
      </c>
    </row>
    <row r="6446" spans="1:13" s="8" customFormat="1" ht="56.25">
      <c r="A6446" s="71" t="s">
        <v>5442</v>
      </c>
      <c r="B6446" s="71" t="s">
        <v>5455</v>
      </c>
      <c r="C6446" s="71" t="s">
        <v>5456</v>
      </c>
      <c r="D6446" s="71" t="s">
        <v>6142</v>
      </c>
      <c r="E6446" s="72">
        <v>20</v>
      </c>
      <c r="F6446" s="124" t="s">
        <v>44</v>
      </c>
      <c r="G6446" s="125"/>
      <c r="H6446" s="43" t="s">
        <v>1</v>
      </c>
      <c r="I6446" s="126"/>
      <c r="K6446" s="140" t="str">
        <f t="shared" si="303"/>
        <v>文教活動-視覺藝術-獎補助費-對國內團體之捐助</v>
      </c>
      <c r="L6446" s="140" t="str">
        <f t="shared" si="304"/>
        <v>113年度臺中市藝術創作協會會員聯展</v>
      </c>
      <c r="M6446" s="40" t="str">
        <f t="shared" si="305"/>
        <v>臺中市藝術創作協會</v>
      </c>
    </row>
    <row r="6447" spans="1:13" s="8" customFormat="1" ht="56.25">
      <c r="A6447" s="71" t="s">
        <v>5442</v>
      </c>
      <c r="B6447" s="71" t="s">
        <v>5457</v>
      </c>
      <c r="C6447" s="71" t="s">
        <v>5458</v>
      </c>
      <c r="D6447" s="71" t="s">
        <v>6142</v>
      </c>
      <c r="E6447" s="72">
        <v>20</v>
      </c>
      <c r="F6447" s="124" t="s">
        <v>44</v>
      </c>
      <c r="G6447" s="125"/>
      <c r="H6447" s="43" t="s">
        <v>1</v>
      </c>
      <c r="I6447" s="126"/>
      <c r="K6447" s="140" t="str">
        <f t="shared" si="303"/>
        <v>文教活動-視覺藝術-獎補助費-對國內團體之捐助</v>
      </c>
      <c r="L6447" s="140" t="str">
        <f t="shared" si="304"/>
        <v>臺中市石雕協會第十屆會員聯展</v>
      </c>
      <c r="M6447" s="40" t="str">
        <f t="shared" si="305"/>
        <v>臺中市石雕協會</v>
      </c>
    </row>
    <row r="6448" spans="1:13" s="8" customFormat="1" ht="56.25">
      <c r="A6448" s="71" t="s">
        <v>5442</v>
      </c>
      <c r="B6448" s="71" t="s">
        <v>5459</v>
      </c>
      <c r="C6448" s="71" t="s">
        <v>5460</v>
      </c>
      <c r="D6448" s="71" t="s">
        <v>6142</v>
      </c>
      <c r="E6448" s="72">
        <v>40</v>
      </c>
      <c r="F6448" s="124" t="s">
        <v>44</v>
      </c>
      <c r="G6448" s="125"/>
      <c r="H6448" s="43" t="s">
        <v>1</v>
      </c>
      <c r="I6448" s="126"/>
      <c r="K6448" s="140" t="str">
        <f t="shared" si="303"/>
        <v>文教活動-視覺藝術-獎補助費-對國內團體之捐助</v>
      </c>
      <c r="L6448" s="140" t="str">
        <f t="shared" si="304"/>
        <v>2024梧棲快樂兒童創意美展</v>
      </c>
      <c r="M6448" s="40" t="str">
        <f t="shared" si="305"/>
        <v>臺中縣梧棲鎮藝術文化協會</v>
      </c>
    </row>
    <row r="6449" spans="1:13" s="8" customFormat="1" ht="56.25">
      <c r="A6449" s="71" t="s">
        <v>5442</v>
      </c>
      <c r="B6449" s="71" t="s">
        <v>5461</v>
      </c>
      <c r="C6449" s="71" t="s">
        <v>5462</v>
      </c>
      <c r="D6449" s="71" t="s">
        <v>6142</v>
      </c>
      <c r="E6449" s="72">
        <v>20</v>
      </c>
      <c r="F6449" s="124" t="s">
        <v>44</v>
      </c>
      <c r="G6449" s="125"/>
      <c r="H6449" s="43" t="s">
        <v>1</v>
      </c>
      <c r="I6449" s="126"/>
      <c r="K6449" s="140" t="str">
        <f t="shared" si="303"/>
        <v>文教活動-視覺藝術-獎補助費-對國內團體之捐助</v>
      </c>
      <c r="L6449" s="140" t="str">
        <f t="shared" si="304"/>
        <v>靈光再現</v>
      </c>
      <c r="M6449" s="40" t="str">
        <f t="shared" si="305"/>
        <v>台藝大國際當代藝術聯盟</v>
      </c>
    </row>
    <row r="6450" spans="1:13" s="8" customFormat="1" ht="56.25">
      <c r="A6450" s="71" t="s">
        <v>5442</v>
      </c>
      <c r="B6450" s="71" t="s">
        <v>5463</v>
      </c>
      <c r="C6450" s="71" t="s">
        <v>5464</v>
      </c>
      <c r="D6450" s="71" t="s">
        <v>6142</v>
      </c>
      <c r="E6450" s="72">
        <v>460</v>
      </c>
      <c r="F6450" s="124" t="s">
        <v>44</v>
      </c>
      <c r="G6450" s="125"/>
      <c r="H6450" s="43" t="s">
        <v>1</v>
      </c>
      <c r="I6450" s="126"/>
      <c r="K6450" s="140" t="str">
        <f t="shared" si="303"/>
        <v>文教活動-視覺藝術-獎補助費-對國內團體之捐助</v>
      </c>
      <c r="L6450" s="140" t="str">
        <f t="shared" si="304"/>
        <v>第71屆中部美術展</v>
      </c>
      <c r="M6450" s="40" t="str">
        <f t="shared" si="305"/>
        <v>台灣中部美術協會</v>
      </c>
    </row>
    <row r="6451" spans="1:13" s="8" customFormat="1" ht="56.25">
      <c r="A6451" s="71" t="s">
        <v>5442</v>
      </c>
      <c r="B6451" s="71" t="s">
        <v>5465</v>
      </c>
      <c r="C6451" s="71" t="s">
        <v>5466</v>
      </c>
      <c r="D6451" s="71" t="s">
        <v>6142</v>
      </c>
      <c r="E6451" s="72">
        <v>20</v>
      </c>
      <c r="F6451" s="124" t="s">
        <v>44</v>
      </c>
      <c r="G6451" s="125"/>
      <c r="H6451" s="43" t="s">
        <v>1</v>
      </c>
      <c r="I6451" s="126"/>
      <c r="K6451" s="140" t="str">
        <f t="shared" si="303"/>
        <v>文教活動-視覺藝術-獎補助費-對國內團體之捐助</v>
      </c>
      <c r="L6451" s="140" t="str">
        <f t="shared" si="304"/>
        <v>2024臺中市藝術家學會會員聯展</v>
      </c>
      <c r="M6451" s="40" t="str">
        <f t="shared" si="305"/>
        <v>臺中市藝術家學會</v>
      </c>
    </row>
    <row r="6452" spans="1:13" s="8" customFormat="1" ht="56.25">
      <c r="A6452" s="71" t="s">
        <v>5442</v>
      </c>
      <c r="B6452" s="71" t="s">
        <v>5467</v>
      </c>
      <c r="C6452" s="71" t="s">
        <v>5468</v>
      </c>
      <c r="D6452" s="71" t="s">
        <v>6142</v>
      </c>
      <c r="E6452" s="72">
        <v>20</v>
      </c>
      <c r="F6452" s="124" t="s">
        <v>44</v>
      </c>
      <c r="G6452" s="125"/>
      <c r="H6452" s="43" t="s">
        <v>1</v>
      </c>
      <c r="I6452" s="126"/>
      <c r="K6452" s="140" t="str">
        <f t="shared" si="303"/>
        <v>文教活動-視覺藝術-獎補助費-對國內團體之捐助</v>
      </c>
      <c r="L6452" s="140" t="str">
        <f t="shared" si="304"/>
        <v>華夏風華2024會員聯展</v>
      </c>
      <c r="M6452" s="40" t="str">
        <f t="shared" si="305"/>
        <v>臺中市華夏書畫協會</v>
      </c>
    </row>
    <row r="6453" spans="1:13" s="8" customFormat="1" ht="56.25">
      <c r="A6453" s="71" t="s">
        <v>5442</v>
      </c>
      <c r="B6453" s="71" t="s">
        <v>5469</v>
      </c>
      <c r="C6453" s="71" t="s">
        <v>5470</v>
      </c>
      <c r="D6453" s="71" t="s">
        <v>6142</v>
      </c>
      <c r="E6453" s="72">
        <v>20</v>
      </c>
      <c r="F6453" s="124" t="s">
        <v>44</v>
      </c>
      <c r="G6453" s="125"/>
      <c r="H6453" s="43" t="s">
        <v>1</v>
      </c>
      <c r="I6453" s="126"/>
      <c r="K6453" s="140" t="str">
        <f t="shared" si="303"/>
        <v>文教活動-視覺藝術-獎補助費-對國內團體之捐助</v>
      </c>
      <c r="L6453" s="140" t="str">
        <f t="shared" si="304"/>
        <v>群藝齊揚-臺中市墨緣雅集畫會四十週年會員聯展</v>
      </c>
      <c r="M6453" s="40" t="str">
        <f t="shared" si="305"/>
        <v>臺中市墨緣雅集畫會</v>
      </c>
    </row>
    <row r="6454" spans="1:13" s="8" customFormat="1" ht="93.75">
      <c r="A6454" s="71" t="s">
        <v>5442</v>
      </c>
      <c r="B6454" s="71" t="s">
        <v>5471</v>
      </c>
      <c r="C6454" s="71" t="s">
        <v>5472</v>
      </c>
      <c r="D6454" s="71" t="s">
        <v>6142</v>
      </c>
      <c r="E6454" s="72">
        <v>20</v>
      </c>
      <c r="F6454" s="124" t="s">
        <v>44</v>
      </c>
      <c r="G6454" s="125"/>
      <c r="H6454" s="43" t="s">
        <v>1</v>
      </c>
      <c r="I6454" s="126"/>
      <c r="K6454" s="140" t="str">
        <f t="shared" si="303"/>
        <v>文教活動-視覺藝術-獎補助費-對國內團體之捐助</v>
      </c>
      <c r="L6454" s="140" t="str">
        <f t="shared" si="304"/>
        <v>臺中市第十一屆生之光身心障礙繪畫徵選比賽暨繪畫班黃利安老師師生成果展</v>
      </c>
      <c r="M6454" s="40" t="str">
        <f t="shared" si="305"/>
        <v>臺中市身心障礙藝術發展協會</v>
      </c>
    </row>
    <row r="6455" spans="1:13" s="8" customFormat="1" ht="56.25">
      <c r="A6455" s="71" t="s">
        <v>5442</v>
      </c>
      <c r="B6455" s="71" t="s">
        <v>5473</v>
      </c>
      <c r="C6455" s="71" t="s">
        <v>5474</v>
      </c>
      <c r="D6455" s="71" t="s">
        <v>6142</v>
      </c>
      <c r="E6455" s="72">
        <v>37</v>
      </c>
      <c r="F6455" s="124" t="s">
        <v>44</v>
      </c>
      <c r="G6455" s="125"/>
      <c r="H6455" s="43" t="s">
        <v>1</v>
      </c>
      <c r="I6455" s="126"/>
      <c r="K6455" s="140" t="str">
        <f t="shared" si="303"/>
        <v>文教活動-視覺藝術-獎補助費-對國內團體之捐助</v>
      </c>
      <c r="L6455" s="140" t="str">
        <f t="shared" si="304"/>
        <v>第八十七屆臺陽美術特展</v>
      </c>
      <c r="M6455" s="40" t="str">
        <f t="shared" si="305"/>
        <v>中華民國臺陽美術協會</v>
      </c>
    </row>
    <row r="6456" spans="1:13" s="8" customFormat="1" ht="56.25">
      <c r="A6456" s="71" t="s">
        <v>5442</v>
      </c>
      <c r="B6456" s="71" t="s">
        <v>5475</v>
      </c>
      <c r="C6456" s="71" t="s">
        <v>5476</v>
      </c>
      <c r="D6456" s="71" t="s">
        <v>6142</v>
      </c>
      <c r="E6456" s="72">
        <v>20</v>
      </c>
      <c r="F6456" s="124" t="s">
        <v>44</v>
      </c>
      <c r="G6456" s="125"/>
      <c r="H6456" s="43" t="s">
        <v>1</v>
      </c>
      <c r="I6456" s="126"/>
      <c r="K6456" s="140" t="str">
        <f t="shared" si="303"/>
        <v>文教活動-視覺藝術-獎補助費-對國內團體之捐助</v>
      </c>
      <c r="L6456" s="140" t="str">
        <f t="shared" si="304"/>
        <v>第25屆臺中市美術沙龍學會2024美展</v>
      </c>
      <c r="M6456" s="40" t="str">
        <f t="shared" si="305"/>
        <v>臺中市美術沙龍學會</v>
      </c>
    </row>
    <row r="6457" spans="1:13" s="8" customFormat="1" ht="56.25">
      <c r="A6457" s="71" t="s">
        <v>5442</v>
      </c>
      <c r="B6457" s="71" t="s">
        <v>5477</v>
      </c>
      <c r="C6457" s="71" t="s">
        <v>5478</v>
      </c>
      <c r="D6457" s="71" t="s">
        <v>6142</v>
      </c>
      <c r="E6457" s="72">
        <v>20</v>
      </c>
      <c r="F6457" s="124" t="s">
        <v>44</v>
      </c>
      <c r="G6457" s="125"/>
      <c r="H6457" s="43" t="s">
        <v>1</v>
      </c>
      <c r="I6457" s="126"/>
      <c r="K6457" s="140" t="str">
        <f t="shared" si="303"/>
        <v>文教活動-視覺藝術-獎補助費-對國內團體之捐助</v>
      </c>
      <c r="L6457" s="140" t="str">
        <f t="shared" si="304"/>
        <v>臺中市中堅攝影學會113年度攝影展</v>
      </c>
      <c r="M6457" s="40" t="str">
        <f t="shared" si="305"/>
        <v>臺中市中堅攝影學會</v>
      </c>
    </row>
    <row r="6458" spans="1:13" s="8" customFormat="1" ht="56.25">
      <c r="A6458" s="71" t="s">
        <v>5442</v>
      </c>
      <c r="B6458" s="71" t="s">
        <v>5479</v>
      </c>
      <c r="C6458" s="71" t="s">
        <v>5480</v>
      </c>
      <c r="D6458" s="71" t="s">
        <v>6142</v>
      </c>
      <c r="E6458" s="72">
        <v>20</v>
      </c>
      <c r="F6458" s="124" t="s">
        <v>44</v>
      </c>
      <c r="G6458" s="125"/>
      <c r="H6458" s="43" t="s">
        <v>1</v>
      </c>
      <c r="I6458" s="126"/>
      <c r="K6458" s="140" t="str">
        <f t="shared" si="303"/>
        <v>文教活動-視覺藝術-獎補助費-對國內團體之捐助</v>
      </c>
      <c r="L6458" s="140" t="str">
        <f t="shared" si="304"/>
        <v>涵融萬殊七-臺中市東方水墨畫會會員團體展</v>
      </c>
      <c r="M6458" s="40" t="str">
        <f t="shared" si="305"/>
        <v>臺中市東方水墨畫會</v>
      </c>
    </row>
    <row r="6459" spans="1:13" s="8" customFormat="1" ht="56.25">
      <c r="A6459" s="71" t="s">
        <v>5442</v>
      </c>
      <c r="B6459" s="71" t="s">
        <v>5481</v>
      </c>
      <c r="C6459" s="71" t="s">
        <v>5482</v>
      </c>
      <c r="D6459" s="71" t="s">
        <v>6142</v>
      </c>
      <c r="E6459" s="72">
        <v>20</v>
      </c>
      <c r="F6459" s="124" t="s">
        <v>44</v>
      </c>
      <c r="G6459" s="125"/>
      <c r="H6459" s="43" t="s">
        <v>1</v>
      </c>
      <c r="I6459" s="126"/>
      <c r="K6459" s="140" t="str">
        <f t="shared" si="303"/>
        <v>文教活動-視覺藝術-獎補助費-對國內團體之捐助</v>
      </c>
      <c r="L6459" s="140" t="str">
        <f t="shared" si="304"/>
        <v>龍騰鵲唱魚躍鳶飛-臺中市文藝作家協會39週年會員聯展</v>
      </c>
      <c r="M6459" s="40" t="str">
        <f t="shared" si="305"/>
        <v>臺中市文藝作家協會</v>
      </c>
    </row>
    <row r="6460" spans="1:13" s="8" customFormat="1" ht="56.25">
      <c r="A6460" s="71" t="s">
        <v>5442</v>
      </c>
      <c r="B6460" s="71" t="s">
        <v>5483</v>
      </c>
      <c r="C6460" s="71" t="s">
        <v>5484</v>
      </c>
      <c r="D6460" s="71" t="s">
        <v>6142</v>
      </c>
      <c r="E6460" s="72">
        <v>20</v>
      </c>
      <c r="F6460" s="124" t="s">
        <v>44</v>
      </c>
      <c r="G6460" s="125"/>
      <c r="H6460" s="43" t="s">
        <v>1</v>
      </c>
      <c r="I6460" s="126"/>
      <c r="K6460" s="140" t="str">
        <f t="shared" si="303"/>
        <v>文教活動-視覺藝術-獎補助費-對國內團體之捐助</v>
      </c>
      <c r="L6460" s="140" t="str">
        <f t="shared" si="304"/>
        <v>臻愛家園，文化大台中特展</v>
      </c>
      <c r="M6460" s="40" t="str">
        <f t="shared" si="305"/>
        <v>臺灣東亞國際文化藝術交流協會</v>
      </c>
    </row>
    <row r="6461" spans="1:13" s="8" customFormat="1" ht="56.25">
      <c r="A6461" s="71" t="s">
        <v>5442</v>
      </c>
      <c r="B6461" s="71" t="s">
        <v>5485</v>
      </c>
      <c r="C6461" s="71" t="s">
        <v>5486</v>
      </c>
      <c r="D6461" s="71" t="s">
        <v>6142</v>
      </c>
      <c r="E6461" s="72">
        <v>140</v>
      </c>
      <c r="F6461" s="124" t="s">
        <v>44</v>
      </c>
      <c r="G6461" s="125"/>
      <c r="H6461" s="43" t="s">
        <v>1</v>
      </c>
      <c r="I6461" s="126"/>
      <c r="K6461" s="140" t="str">
        <f t="shared" si="303"/>
        <v>文教活動-視覺藝術-獎補助費-對國內團體之捐助</v>
      </c>
      <c r="L6461" s="140" t="str">
        <f t="shared" si="304"/>
        <v>第24屆臺灣國際藝術協會2024美</v>
      </c>
      <c r="M6461" s="40" t="str">
        <f t="shared" si="305"/>
        <v>臺灣國際藝術協會</v>
      </c>
    </row>
    <row r="6462" spans="1:13" s="8" customFormat="1" ht="56.25">
      <c r="A6462" s="71" t="s">
        <v>5442</v>
      </c>
      <c r="B6462" s="71" t="s">
        <v>5487</v>
      </c>
      <c r="C6462" s="71" t="s">
        <v>5488</v>
      </c>
      <c r="D6462" s="71" t="s">
        <v>6142</v>
      </c>
      <c r="E6462" s="72">
        <v>50</v>
      </c>
      <c r="F6462" s="124" t="s">
        <v>44</v>
      </c>
      <c r="G6462" s="125"/>
      <c r="H6462" s="43" t="s">
        <v>1</v>
      </c>
      <c r="I6462" s="126"/>
      <c r="K6462" s="140" t="str">
        <f t="shared" si="303"/>
        <v>文教活動-視覺藝術-獎補助費-對國內團體之捐助</v>
      </c>
      <c r="L6462" s="140" t="str">
        <f t="shared" si="304"/>
        <v>2024台中雕塑獎暨台中市雕塑學會第38週年會員聯展</v>
      </c>
      <c r="M6462" s="40" t="str">
        <f t="shared" si="305"/>
        <v>台中市雕塑學會</v>
      </c>
    </row>
    <row r="6463" spans="1:13" s="8" customFormat="1" ht="56.25">
      <c r="A6463" s="71" t="s">
        <v>5442</v>
      </c>
      <c r="B6463" s="71" t="s">
        <v>5489</v>
      </c>
      <c r="C6463" s="71" t="s">
        <v>5490</v>
      </c>
      <c r="D6463" s="71" t="s">
        <v>6142</v>
      </c>
      <c r="E6463" s="72">
        <v>20</v>
      </c>
      <c r="F6463" s="124" t="s">
        <v>44</v>
      </c>
      <c r="G6463" s="125"/>
      <c r="H6463" s="43" t="s">
        <v>1</v>
      </c>
      <c r="I6463" s="126"/>
      <c r="K6463" s="140" t="str">
        <f t="shared" si="303"/>
        <v>文教活動-視覺藝術-獎補助費-對國內團體之捐助</v>
      </c>
      <c r="L6463" s="140" t="str">
        <f t="shared" si="304"/>
        <v>2024年古文字學會會員書畫聯展</v>
      </c>
      <c r="M6463" s="40" t="str">
        <f t="shared" si="305"/>
        <v>台灣省中國古文字學會</v>
      </c>
    </row>
    <row r="6464" spans="1:13" s="8" customFormat="1" ht="56.25">
      <c r="A6464" s="71" t="s">
        <v>5442</v>
      </c>
      <c r="B6464" s="71" t="s">
        <v>5491</v>
      </c>
      <c r="C6464" s="71" t="s">
        <v>5492</v>
      </c>
      <c r="D6464" s="71" t="s">
        <v>6142</v>
      </c>
      <c r="E6464" s="72">
        <v>20</v>
      </c>
      <c r="F6464" s="124" t="s">
        <v>44</v>
      </c>
      <c r="G6464" s="125"/>
      <c r="H6464" s="43" t="s">
        <v>1</v>
      </c>
      <c r="I6464" s="126"/>
      <c r="K6464" s="140" t="str">
        <f t="shared" si="303"/>
        <v>文教活動-視覺藝術-獎補助費-對國內團體之捐助</v>
      </c>
      <c r="L6464" s="140" t="str">
        <f t="shared" si="304"/>
        <v>藝同饗樂-臺中市菊野美術會會員聯展</v>
      </c>
      <c r="M6464" s="40" t="str">
        <f t="shared" si="305"/>
        <v>臺中市菊野美術會</v>
      </c>
    </row>
    <row r="6465" spans="1:13" s="8" customFormat="1" ht="56.25">
      <c r="A6465" s="71" t="s">
        <v>5442</v>
      </c>
      <c r="B6465" s="71" t="s">
        <v>5493</v>
      </c>
      <c r="C6465" s="71" t="s">
        <v>5494</v>
      </c>
      <c r="D6465" s="71" t="s">
        <v>6142</v>
      </c>
      <c r="E6465" s="72">
        <v>30</v>
      </c>
      <c r="F6465" s="124" t="s">
        <v>44</v>
      </c>
      <c r="G6465" s="125"/>
      <c r="H6465" s="43" t="s">
        <v>1</v>
      </c>
      <c r="I6465" s="126"/>
      <c r="K6465" s="140" t="str">
        <f t="shared" si="303"/>
        <v>文教活動-視覺藝術-獎補助費-對國內團體之捐助</v>
      </c>
      <c r="L6465" s="140" t="str">
        <f t="shared" si="304"/>
        <v>龍耀牛馬-2024台中縣牛馬頭畫會會員美展</v>
      </c>
      <c r="M6465" s="40" t="str">
        <f t="shared" si="305"/>
        <v>台中縣牛馬頭畫會</v>
      </c>
    </row>
    <row r="6466" spans="1:13" s="8" customFormat="1" ht="56.25">
      <c r="A6466" s="71" t="s">
        <v>5442</v>
      </c>
      <c r="B6466" s="71" t="s">
        <v>5495</v>
      </c>
      <c r="C6466" s="71" t="s">
        <v>5496</v>
      </c>
      <c r="D6466" s="71" t="s">
        <v>6142</v>
      </c>
      <c r="E6466" s="72">
        <v>20</v>
      </c>
      <c r="F6466" s="124" t="s">
        <v>44</v>
      </c>
      <c r="G6466" s="125"/>
      <c r="H6466" s="43" t="s">
        <v>1</v>
      </c>
      <c r="I6466" s="126"/>
      <c r="K6466" s="140" t="str">
        <f t="shared" si="303"/>
        <v>文教活動-視覺藝術-獎補助費-對國內團體之捐助</v>
      </c>
      <c r="L6466" s="140" t="str">
        <f t="shared" si="304"/>
        <v>書畫寄情-臺中市潭子書畫協會113年度會員聯展</v>
      </c>
      <c r="M6466" s="40" t="str">
        <f t="shared" si="305"/>
        <v>臺中市潭子書畫協會</v>
      </c>
    </row>
    <row r="6467" spans="1:13" s="8" customFormat="1" ht="56.25">
      <c r="A6467" s="71" t="s">
        <v>5442</v>
      </c>
      <c r="B6467" s="71" t="s">
        <v>5497</v>
      </c>
      <c r="C6467" s="71" t="s">
        <v>5498</v>
      </c>
      <c r="D6467" s="71" t="s">
        <v>6142</v>
      </c>
      <c r="E6467" s="72">
        <v>10</v>
      </c>
      <c r="F6467" s="124" t="s">
        <v>44</v>
      </c>
      <c r="G6467" s="125"/>
      <c r="H6467" s="43" t="s">
        <v>1</v>
      </c>
      <c r="I6467" s="126"/>
      <c r="K6467" s="140" t="str">
        <f t="shared" si="303"/>
        <v>文教活動-視覺藝術-獎補助費-對國內團體之捐助</v>
      </c>
      <c r="L6467" s="140" t="str">
        <f t="shared" si="304"/>
        <v>美學行旅．探索移動美學綠軸線</v>
      </c>
      <c r="M6467" s="40" t="str">
        <f t="shared" si="305"/>
        <v>中華民國文創觀光發展協會</v>
      </c>
    </row>
    <row r="6468" spans="1:13" s="8" customFormat="1" ht="56.25">
      <c r="A6468" s="71" t="s">
        <v>5442</v>
      </c>
      <c r="B6468" s="71" t="s">
        <v>5499</v>
      </c>
      <c r="C6468" s="71" t="s">
        <v>5500</v>
      </c>
      <c r="D6468" s="71" t="s">
        <v>6142</v>
      </c>
      <c r="E6468" s="72">
        <v>280</v>
      </c>
      <c r="F6468" s="124" t="s">
        <v>44</v>
      </c>
      <c r="G6468" s="125"/>
      <c r="H6468" s="43" t="s">
        <v>1</v>
      </c>
      <c r="I6468" s="126"/>
      <c r="K6468" s="140" t="str">
        <f t="shared" ref="K6468:K6531" si="306">A6468</f>
        <v>文教活動-視覺藝術-獎補助費-對國內團體之捐助</v>
      </c>
      <c r="L6468" s="140" t="str">
        <f t="shared" ref="L6468:L6531" si="307">B6468</f>
        <v>2024年第十三屆臺中國際攝影藝術展覽</v>
      </c>
      <c r="M6468" s="40" t="str">
        <f t="shared" ref="M6468:M6531" si="308">C6468</f>
        <v>臺中市攝影學會</v>
      </c>
    </row>
    <row r="6469" spans="1:13" s="8" customFormat="1" ht="56.25">
      <c r="A6469" s="71" t="s">
        <v>5442</v>
      </c>
      <c r="B6469" s="71" t="s">
        <v>5501</v>
      </c>
      <c r="C6469" s="71" t="s">
        <v>5502</v>
      </c>
      <c r="D6469" s="71" t="s">
        <v>6142</v>
      </c>
      <c r="E6469" s="72">
        <v>20</v>
      </c>
      <c r="F6469" s="124" t="s">
        <v>44</v>
      </c>
      <c r="G6469" s="125"/>
      <c r="H6469" s="43" t="s">
        <v>1</v>
      </c>
      <c r="I6469" s="126"/>
      <c r="K6469" s="140" t="str">
        <f t="shared" si="306"/>
        <v>文教活動-視覺藝術-獎補助費-對國內團體之捐助</v>
      </c>
      <c r="L6469" s="140" t="str">
        <f t="shared" si="307"/>
        <v>臺中市青溪文藝學會第19屆第2次會員聯展</v>
      </c>
      <c r="M6469" s="40" t="str">
        <f t="shared" si="308"/>
        <v>臺中市青溪文藝學會</v>
      </c>
    </row>
    <row r="6470" spans="1:13" s="8" customFormat="1" ht="56.25">
      <c r="A6470" s="71" t="s">
        <v>5442</v>
      </c>
      <c r="B6470" s="71" t="s">
        <v>5503</v>
      </c>
      <c r="C6470" s="71" t="s">
        <v>5504</v>
      </c>
      <c r="D6470" s="71" t="s">
        <v>6142</v>
      </c>
      <c r="E6470" s="72">
        <v>30</v>
      </c>
      <c r="F6470" s="124" t="s">
        <v>44</v>
      </c>
      <c r="G6470" s="125"/>
      <c r="H6470" s="43" t="s">
        <v>1</v>
      </c>
      <c r="I6470" s="126"/>
      <c r="K6470" s="140" t="str">
        <f t="shared" si="306"/>
        <v>文教活動-視覺藝術-獎補助費-對國內團體之捐助</v>
      </c>
      <c r="L6470" s="140" t="str">
        <f t="shared" si="307"/>
        <v>2024梧棲銀髮族生活美展</v>
      </c>
      <c r="M6470" s="40" t="str">
        <f t="shared" si="308"/>
        <v>臺中縣梧棲鎮藝術文化協會</v>
      </c>
    </row>
    <row r="6471" spans="1:13" s="8" customFormat="1" ht="56.25">
      <c r="A6471" s="71" t="s">
        <v>5442</v>
      </c>
      <c r="B6471" s="71" t="s">
        <v>5505</v>
      </c>
      <c r="C6471" s="71" t="s">
        <v>5506</v>
      </c>
      <c r="D6471" s="71" t="s">
        <v>6142</v>
      </c>
      <c r="E6471" s="72">
        <v>50</v>
      </c>
      <c r="F6471" s="124" t="s">
        <v>44</v>
      </c>
      <c r="G6471" s="125"/>
      <c r="H6471" s="43" t="s">
        <v>1</v>
      </c>
      <c r="I6471" s="126"/>
      <c r="K6471" s="140" t="str">
        <f t="shared" si="306"/>
        <v>文教活動-視覺藝術-獎補助費-對國內團體之捐助</v>
      </c>
      <c r="L6471" s="140" t="str">
        <f t="shared" si="307"/>
        <v>2024臺中市書法學會會員聯展</v>
      </c>
      <c r="M6471" s="40" t="str">
        <f t="shared" si="308"/>
        <v>臺中市書法學會</v>
      </c>
    </row>
    <row r="6472" spans="1:13" s="8" customFormat="1" ht="56.25">
      <c r="A6472" s="71" t="s">
        <v>5442</v>
      </c>
      <c r="B6472" s="71" t="s">
        <v>5507</v>
      </c>
      <c r="C6472" s="71" t="s">
        <v>5508</v>
      </c>
      <c r="D6472" s="71" t="s">
        <v>6142</v>
      </c>
      <c r="E6472" s="72">
        <v>70</v>
      </c>
      <c r="F6472" s="124" t="s">
        <v>44</v>
      </c>
      <c r="G6472" s="125"/>
      <c r="H6472" s="43" t="s">
        <v>1</v>
      </c>
      <c r="I6472" s="126"/>
      <c r="K6472" s="140" t="str">
        <f t="shared" si="306"/>
        <v>文教活動-視覺藝術-獎補助費-對國內團體之捐助</v>
      </c>
      <c r="L6472" s="140" t="str">
        <f t="shared" si="307"/>
        <v>2024第9屆臺灣國際金壺獎陶藝設計競賽展</v>
      </c>
      <c r="M6472" s="40" t="str">
        <f t="shared" si="308"/>
        <v>社團法人台灣茶藝文化學會</v>
      </c>
    </row>
    <row r="6473" spans="1:13" s="8" customFormat="1" ht="56.25">
      <c r="A6473" s="71" t="s">
        <v>5442</v>
      </c>
      <c r="B6473" s="71" t="s">
        <v>5509</v>
      </c>
      <c r="C6473" s="71" t="s">
        <v>5510</v>
      </c>
      <c r="D6473" s="71" t="s">
        <v>6142</v>
      </c>
      <c r="E6473" s="72">
        <v>50</v>
      </c>
      <c r="F6473" s="124" t="s">
        <v>44</v>
      </c>
      <c r="G6473" s="125"/>
      <c r="H6473" s="43" t="s">
        <v>1</v>
      </c>
      <c r="I6473" s="126"/>
      <c r="K6473" s="140" t="str">
        <f t="shared" si="306"/>
        <v>文教活動-視覺藝術-獎補助費-對國內團體之捐助</v>
      </c>
      <c r="L6473" s="140" t="str">
        <f t="shared" si="307"/>
        <v>2024台灣陶藝展</v>
      </c>
      <c r="M6473" s="40" t="str">
        <f t="shared" si="308"/>
        <v>台灣陶藝學會</v>
      </c>
    </row>
    <row r="6474" spans="1:13" s="8" customFormat="1" ht="56.25">
      <c r="A6474" s="71" t="s">
        <v>5442</v>
      </c>
      <c r="B6474" s="71" t="s">
        <v>5511</v>
      </c>
      <c r="C6474" s="71" t="s">
        <v>5472</v>
      </c>
      <c r="D6474" s="71" t="s">
        <v>6142</v>
      </c>
      <c r="E6474" s="72">
        <v>10</v>
      </c>
      <c r="F6474" s="124" t="s">
        <v>44</v>
      </c>
      <c r="G6474" s="125"/>
      <c r="H6474" s="43" t="s">
        <v>1</v>
      </c>
      <c r="I6474" s="126"/>
      <c r="K6474" s="140" t="str">
        <f t="shared" si="306"/>
        <v>文教活動-視覺藝術-獎補助費-對國內團體之捐助</v>
      </c>
      <c r="L6474" s="140" t="str">
        <f t="shared" si="307"/>
        <v>探心索微~繪畫自我療癒營成長營</v>
      </c>
      <c r="M6474" s="40" t="str">
        <f t="shared" si="308"/>
        <v>臺中市身心障礙藝術發展協會</v>
      </c>
    </row>
    <row r="6475" spans="1:13" s="8" customFormat="1" ht="56.25">
      <c r="A6475" s="71" t="s">
        <v>5442</v>
      </c>
      <c r="B6475" s="71" t="s">
        <v>5512</v>
      </c>
      <c r="C6475" s="71" t="s">
        <v>5513</v>
      </c>
      <c r="D6475" s="71" t="s">
        <v>6142</v>
      </c>
      <c r="E6475" s="72">
        <v>20</v>
      </c>
      <c r="F6475" s="124" t="s">
        <v>44</v>
      </c>
      <c r="G6475" s="125"/>
      <c r="H6475" s="43" t="s">
        <v>1</v>
      </c>
      <c r="I6475" s="126"/>
      <c r="K6475" s="140" t="str">
        <f t="shared" si="306"/>
        <v>文教活動-視覺藝術-獎補助費-對國內團體之捐助</v>
      </c>
      <c r="L6475" s="140" t="str">
        <f t="shared" si="307"/>
        <v>2024台灣藝術家法國沙龍學會TFA巡迴展第二站</v>
      </c>
      <c r="M6475" s="40" t="str">
        <f t="shared" si="308"/>
        <v>台灣藝術家法國沙龍學會</v>
      </c>
    </row>
    <row r="6476" spans="1:13" s="8" customFormat="1" ht="56.25">
      <c r="A6476" s="71" t="s">
        <v>5442</v>
      </c>
      <c r="B6476" s="71" t="s">
        <v>5514</v>
      </c>
      <c r="C6476" s="71" t="s">
        <v>5515</v>
      </c>
      <c r="D6476" s="71" t="s">
        <v>6142</v>
      </c>
      <c r="E6476" s="72">
        <v>20</v>
      </c>
      <c r="F6476" s="124" t="s">
        <v>44</v>
      </c>
      <c r="G6476" s="125"/>
      <c r="H6476" s="43" t="s">
        <v>1</v>
      </c>
      <c r="I6476" s="126"/>
      <c r="K6476" s="140" t="str">
        <f t="shared" si="306"/>
        <v>文教活動-視覺藝術-獎補助費-對國內團體之捐助</v>
      </c>
      <c r="L6476" s="140" t="str">
        <f t="shared" si="307"/>
        <v>中華弘道書學會甲辰年會員聯展</v>
      </c>
      <c r="M6476" s="40" t="str">
        <f t="shared" si="308"/>
        <v>中華弘道書學會</v>
      </c>
    </row>
    <row r="6477" spans="1:13" s="8" customFormat="1" ht="56.25">
      <c r="A6477" s="71" t="s">
        <v>5442</v>
      </c>
      <c r="B6477" s="71" t="s">
        <v>5516</v>
      </c>
      <c r="C6477" s="71" t="s">
        <v>5517</v>
      </c>
      <c r="D6477" s="71" t="s">
        <v>6142</v>
      </c>
      <c r="E6477" s="72">
        <v>500</v>
      </c>
      <c r="F6477" s="124" t="s">
        <v>44</v>
      </c>
      <c r="G6477" s="125"/>
      <c r="H6477" s="43" t="s">
        <v>1</v>
      </c>
      <c r="I6477" s="126"/>
      <c r="K6477" s="140" t="str">
        <f t="shared" si="306"/>
        <v>文教活動-視覺藝術-獎補助費-對國內團體之捐助</v>
      </c>
      <c r="L6477" s="140" t="str">
        <f t="shared" si="307"/>
        <v>小小生活微融藝Ⅱ</v>
      </c>
      <c r="M6477" s="40" t="str">
        <f t="shared" si="308"/>
        <v>純白舍DanceLab</v>
      </c>
    </row>
    <row r="6478" spans="1:13" s="8" customFormat="1" ht="56.25">
      <c r="A6478" s="71" t="s">
        <v>5442</v>
      </c>
      <c r="B6478" s="71" t="s">
        <v>5518</v>
      </c>
      <c r="C6478" s="71" t="s">
        <v>5519</v>
      </c>
      <c r="D6478" s="71" t="s">
        <v>6142</v>
      </c>
      <c r="E6478" s="72">
        <v>55</v>
      </c>
      <c r="F6478" s="124" t="s">
        <v>44</v>
      </c>
      <c r="G6478" s="125"/>
      <c r="H6478" s="43" t="s">
        <v>1</v>
      </c>
      <c r="I6478" s="126"/>
      <c r="K6478" s="140" t="str">
        <f t="shared" si="306"/>
        <v>文教活動-視覺藝術-獎補助費-對國內團體之捐助</v>
      </c>
      <c r="L6478" s="140" t="str">
        <f t="shared" si="307"/>
        <v>無語言歌-原生藝術(ArtBrut)展覽計畫</v>
      </c>
      <c r="M6478" s="40" t="str">
        <f t="shared" si="308"/>
        <v>台灣身心障礙藝術發展協會</v>
      </c>
    </row>
    <row r="6479" spans="1:13" s="8" customFormat="1" ht="56.25">
      <c r="A6479" s="71" t="s">
        <v>5520</v>
      </c>
      <c r="B6479" s="71" t="s">
        <v>5521</v>
      </c>
      <c r="C6479" s="71" t="s">
        <v>5522</v>
      </c>
      <c r="D6479" s="71" t="s">
        <v>6142</v>
      </c>
      <c r="E6479" s="72">
        <v>20</v>
      </c>
      <c r="F6479" s="124" t="s">
        <v>44</v>
      </c>
      <c r="G6479" s="125"/>
      <c r="H6479" s="43" t="s">
        <v>1</v>
      </c>
      <c r="I6479" s="126"/>
      <c r="K6479" s="140" t="str">
        <f t="shared" si="306"/>
        <v>文教活動-表演藝術-獎補助費-對國內團體之捐助</v>
      </c>
      <c r="L6479" s="140" t="str">
        <f t="shared" si="307"/>
        <v>因愛而唱十：與自己的對話</v>
      </c>
      <c r="M6479" s="40" t="str">
        <f t="shared" si="308"/>
        <v>愛唱歌手合唱團</v>
      </c>
    </row>
    <row r="6480" spans="1:13" s="8" customFormat="1" ht="56.25">
      <c r="A6480" s="71" t="s">
        <v>5520</v>
      </c>
      <c r="B6480" s="71" t="s">
        <v>5523</v>
      </c>
      <c r="C6480" s="71" t="s">
        <v>5524</v>
      </c>
      <c r="D6480" s="71" t="s">
        <v>6142</v>
      </c>
      <c r="E6480" s="72">
        <v>25</v>
      </c>
      <c r="F6480" s="124" t="s">
        <v>44</v>
      </c>
      <c r="G6480" s="125"/>
      <c r="H6480" s="43" t="s">
        <v>1</v>
      </c>
      <c r="I6480" s="126"/>
      <c r="K6480" s="140" t="str">
        <f t="shared" si="306"/>
        <v>文教活動-表演藝術-獎補助費-對國內團體之捐助</v>
      </c>
      <c r="L6480" s="140" t="str">
        <f t="shared" si="307"/>
        <v>古典管絃樂團2024新年音樂會</v>
      </c>
      <c r="M6480" s="40" t="str">
        <f t="shared" si="308"/>
        <v>古典管絃樂團</v>
      </c>
    </row>
    <row r="6481" spans="1:13" s="8" customFormat="1" ht="56.25">
      <c r="A6481" s="71" t="s">
        <v>5520</v>
      </c>
      <c r="B6481" s="71" t="s">
        <v>5525</v>
      </c>
      <c r="C6481" s="71" t="s">
        <v>5526</v>
      </c>
      <c r="D6481" s="71" t="s">
        <v>6142</v>
      </c>
      <c r="E6481" s="72">
        <v>20</v>
      </c>
      <c r="F6481" s="124" t="s">
        <v>44</v>
      </c>
      <c r="G6481" s="125"/>
      <c r="H6481" s="43" t="s">
        <v>1</v>
      </c>
      <c r="I6481" s="126"/>
      <c r="K6481" s="140" t="str">
        <f t="shared" si="306"/>
        <v>文教活動-表演藝術-獎補助費-對國內團體之捐助</v>
      </c>
      <c r="L6481" s="140" t="str">
        <f t="shared" si="307"/>
        <v>哩賀相聲</v>
      </c>
      <c r="M6481" s="40" t="str">
        <f t="shared" si="308"/>
        <v>漢霖民俗說唱藝術團</v>
      </c>
    </row>
    <row r="6482" spans="1:13" s="8" customFormat="1" ht="56.25">
      <c r="A6482" s="71" t="s">
        <v>5520</v>
      </c>
      <c r="B6482" s="71" t="s">
        <v>5527</v>
      </c>
      <c r="C6482" s="71" t="s">
        <v>5528</v>
      </c>
      <c r="D6482" s="71" t="s">
        <v>6142</v>
      </c>
      <c r="E6482" s="72">
        <v>15</v>
      </c>
      <c r="F6482" s="124" t="s">
        <v>44</v>
      </c>
      <c r="G6482" s="125"/>
      <c r="H6482" s="43" t="s">
        <v>1</v>
      </c>
      <c r="I6482" s="126"/>
      <c r="K6482" s="140" t="str">
        <f t="shared" si="306"/>
        <v>文教活動-表演藝術-獎補助費-對國內團體之捐助</v>
      </c>
      <c r="L6482" s="140" t="str">
        <f t="shared" si="307"/>
        <v>玉獅傳</v>
      </c>
      <c r="M6482" s="40" t="str">
        <f t="shared" si="308"/>
        <v>真大豐木偶掌中劇團</v>
      </c>
    </row>
    <row r="6483" spans="1:13" s="8" customFormat="1" ht="56.25">
      <c r="A6483" s="71" t="s">
        <v>5520</v>
      </c>
      <c r="B6483" s="71" t="s">
        <v>5529</v>
      </c>
      <c r="C6483" s="71" t="s">
        <v>5530</v>
      </c>
      <c r="D6483" s="71" t="s">
        <v>6142</v>
      </c>
      <c r="E6483" s="72">
        <v>10</v>
      </c>
      <c r="F6483" s="124" t="s">
        <v>44</v>
      </c>
      <c r="G6483" s="125"/>
      <c r="H6483" s="43" t="s">
        <v>1</v>
      </c>
      <c r="I6483" s="126"/>
      <c r="K6483" s="140" t="str">
        <f t="shared" si="306"/>
        <v>文教活動-表演藝術-獎補助費-對國內團體之捐助</v>
      </c>
      <c r="L6483" s="140" t="str">
        <f t="shared" si="307"/>
        <v>春之饗。願</v>
      </c>
      <c r="M6483" s="40" t="str">
        <f t="shared" si="308"/>
        <v>台中市福爾摩莎合唱團</v>
      </c>
    </row>
    <row r="6484" spans="1:13" s="8" customFormat="1" ht="56.25">
      <c r="A6484" s="71" t="s">
        <v>5520</v>
      </c>
      <c r="B6484" s="71" t="s">
        <v>5531</v>
      </c>
      <c r="C6484" s="71" t="s">
        <v>5532</v>
      </c>
      <c r="D6484" s="71" t="s">
        <v>6142</v>
      </c>
      <c r="E6484" s="72">
        <v>25</v>
      </c>
      <c r="F6484" s="124" t="s">
        <v>44</v>
      </c>
      <c r="G6484" s="125"/>
      <c r="H6484" s="43" t="s">
        <v>1</v>
      </c>
      <c r="I6484" s="126"/>
      <c r="K6484" s="140" t="str">
        <f t="shared" si="306"/>
        <v>文教活動-表演藝術-獎補助費-對國內團體之捐助</v>
      </c>
      <c r="L6484" s="140" t="str">
        <f t="shared" si="307"/>
        <v>聽見土地的聲音-有故事的人帶著音樂來</v>
      </c>
      <c r="M6484" s="40" t="str">
        <f t="shared" si="308"/>
        <v>大甲愛樂室內樂團</v>
      </c>
    </row>
    <row r="6485" spans="1:13" s="8" customFormat="1" ht="56.25">
      <c r="A6485" s="71" t="s">
        <v>5520</v>
      </c>
      <c r="B6485" s="71" t="s">
        <v>5533</v>
      </c>
      <c r="C6485" s="71" t="s">
        <v>5534</v>
      </c>
      <c r="D6485" s="71" t="s">
        <v>6142</v>
      </c>
      <c r="E6485" s="72">
        <v>25</v>
      </c>
      <c r="F6485" s="124" t="s">
        <v>44</v>
      </c>
      <c r="G6485" s="125"/>
      <c r="H6485" s="43" t="s">
        <v>1</v>
      </c>
      <c r="I6485" s="126"/>
      <c r="K6485" s="140" t="str">
        <f t="shared" si="306"/>
        <v>文教活動-表演藝術-獎補助費-對國內團體之捐助</v>
      </c>
      <c r="L6485" s="140" t="str">
        <f t="shared" si="307"/>
        <v>《璀璨經典百老匯》交響音樂會</v>
      </c>
      <c r="M6485" s="40" t="str">
        <f t="shared" si="308"/>
        <v>狂美交響管樂團</v>
      </c>
    </row>
    <row r="6486" spans="1:13" s="8" customFormat="1" ht="56.25">
      <c r="A6486" s="71" t="s">
        <v>5520</v>
      </c>
      <c r="B6486" s="71" t="s">
        <v>5535</v>
      </c>
      <c r="C6486" s="71" t="s">
        <v>5536</v>
      </c>
      <c r="D6486" s="71" t="s">
        <v>6142</v>
      </c>
      <c r="E6486" s="72">
        <v>20</v>
      </c>
      <c r="F6486" s="124" t="s">
        <v>44</v>
      </c>
      <c r="G6486" s="125"/>
      <c r="H6486" s="43" t="s">
        <v>1</v>
      </c>
      <c r="I6486" s="126"/>
      <c r="K6486" s="140" t="str">
        <f t="shared" si="306"/>
        <v>文教活動-表演藝術-獎補助費-對國內團體之捐助</v>
      </c>
      <c r="L6486" s="140" t="str">
        <f t="shared" si="307"/>
        <v>聖章伏龍記</v>
      </c>
      <c r="M6486" s="40" t="str">
        <f t="shared" si="308"/>
        <v>金宇園掌中劇團</v>
      </c>
    </row>
    <row r="6487" spans="1:13" s="8" customFormat="1" ht="56.25">
      <c r="A6487" s="71" t="s">
        <v>5520</v>
      </c>
      <c r="B6487" s="71" t="s">
        <v>5537</v>
      </c>
      <c r="C6487" s="71" t="s">
        <v>5538</v>
      </c>
      <c r="D6487" s="71" t="s">
        <v>6142</v>
      </c>
      <c r="E6487" s="72">
        <v>30</v>
      </c>
      <c r="F6487" s="124" t="s">
        <v>44</v>
      </c>
      <c r="G6487" s="125"/>
      <c r="H6487" s="43" t="s">
        <v>1</v>
      </c>
      <c r="I6487" s="126"/>
      <c r="K6487" s="140" t="str">
        <f t="shared" si="306"/>
        <v>文教活動-表演藝術-獎補助費-對國內團體之捐助</v>
      </c>
      <c r="L6487" s="140" t="str">
        <f t="shared" si="307"/>
        <v>宋朝傳奇狄龍收玉面虎</v>
      </c>
      <c r="M6487" s="40" t="str">
        <f t="shared" si="308"/>
        <v>國光歌劇團</v>
      </c>
    </row>
    <row r="6488" spans="1:13" s="8" customFormat="1" ht="56.25">
      <c r="A6488" s="71" t="s">
        <v>5520</v>
      </c>
      <c r="B6488" s="71" t="s">
        <v>5539</v>
      </c>
      <c r="C6488" s="71" t="s">
        <v>5540</v>
      </c>
      <c r="D6488" s="71" t="s">
        <v>6142</v>
      </c>
      <c r="E6488" s="72">
        <v>15</v>
      </c>
      <c r="F6488" s="124" t="s">
        <v>44</v>
      </c>
      <c r="G6488" s="125"/>
      <c r="H6488" s="43" t="s">
        <v>1</v>
      </c>
      <c r="I6488" s="126"/>
      <c r="K6488" s="140" t="str">
        <f t="shared" si="306"/>
        <v>文教活動-表演藝術-獎補助費-對國內團體之捐助</v>
      </c>
      <c r="L6488" s="140" t="str">
        <f t="shared" si="307"/>
        <v>新光閃閃鼓舞躍元宵</v>
      </c>
      <c r="M6488" s="40" t="str">
        <f t="shared" si="308"/>
        <v>川越文化藝術團</v>
      </c>
    </row>
    <row r="6489" spans="1:13" s="8" customFormat="1" ht="56.25">
      <c r="A6489" s="71" t="s">
        <v>5520</v>
      </c>
      <c r="B6489" s="71" t="s">
        <v>5541</v>
      </c>
      <c r="C6489" s="71" t="s">
        <v>5542</v>
      </c>
      <c r="D6489" s="71" t="s">
        <v>6142</v>
      </c>
      <c r="E6489" s="72">
        <v>20</v>
      </c>
      <c r="F6489" s="124" t="s">
        <v>44</v>
      </c>
      <c r="G6489" s="125"/>
      <c r="H6489" s="43" t="s">
        <v>1</v>
      </c>
      <c r="I6489" s="126"/>
      <c r="K6489" s="140" t="str">
        <f t="shared" si="306"/>
        <v>文教活動-表演藝術-獎補助費-對國內團體之捐助</v>
      </c>
      <c r="L6489" s="140" t="str">
        <f t="shared" si="307"/>
        <v>小顏回一生傳</v>
      </c>
      <c r="M6489" s="40" t="str">
        <f t="shared" si="308"/>
        <v>中國太陽園掌中劇團</v>
      </c>
    </row>
    <row r="6490" spans="1:13" s="8" customFormat="1" ht="56.25">
      <c r="A6490" s="71" t="s">
        <v>5520</v>
      </c>
      <c r="B6490" s="71" t="s">
        <v>5543</v>
      </c>
      <c r="C6490" s="71" t="s">
        <v>5544</v>
      </c>
      <c r="D6490" s="71" t="s">
        <v>6142</v>
      </c>
      <c r="E6490" s="72">
        <v>20</v>
      </c>
      <c r="F6490" s="124" t="s">
        <v>44</v>
      </c>
      <c r="G6490" s="125"/>
      <c r="H6490" s="43" t="s">
        <v>1</v>
      </c>
      <c r="I6490" s="126"/>
      <c r="K6490" s="140" t="str">
        <f t="shared" si="306"/>
        <v>文教活動-表演藝術-獎補助費-對國內團體之捐助</v>
      </c>
      <c r="L6490" s="140" t="str">
        <f t="shared" si="307"/>
        <v>臺灣傀儡藝術之美</v>
      </c>
      <c r="M6490" s="40" t="str">
        <f t="shared" si="308"/>
        <v>錦飛鳳傀儡戲劇團</v>
      </c>
    </row>
    <row r="6491" spans="1:13" s="8" customFormat="1" ht="56.25">
      <c r="A6491" s="71" t="s">
        <v>5520</v>
      </c>
      <c r="B6491" s="71" t="s">
        <v>5545</v>
      </c>
      <c r="C6491" s="71" t="s">
        <v>5546</v>
      </c>
      <c r="D6491" s="71" t="s">
        <v>6142</v>
      </c>
      <c r="E6491" s="72">
        <v>25</v>
      </c>
      <c r="F6491" s="124" t="s">
        <v>44</v>
      </c>
      <c r="G6491" s="125"/>
      <c r="H6491" s="43" t="s">
        <v>1</v>
      </c>
      <c r="I6491" s="126"/>
      <c r="K6491" s="140" t="str">
        <f t="shared" si="306"/>
        <v>文教活動-表演藝術-獎補助費-對國內團體之捐助</v>
      </c>
      <c r="L6491" s="140" t="str">
        <f t="shared" si="307"/>
        <v>親子傳統布袋戲《這不是西遊記，但是演孫悟空》</v>
      </c>
      <c r="M6491" s="40" t="str">
        <f t="shared" si="308"/>
        <v>台中聲五洲掌中劇團</v>
      </c>
    </row>
    <row r="6492" spans="1:13" s="8" customFormat="1" ht="56.25">
      <c r="A6492" s="71" t="s">
        <v>5520</v>
      </c>
      <c r="B6492" s="71" t="s">
        <v>5547</v>
      </c>
      <c r="C6492" s="71" t="s">
        <v>5548</v>
      </c>
      <c r="D6492" s="71" t="s">
        <v>6142</v>
      </c>
      <c r="E6492" s="72">
        <v>35</v>
      </c>
      <c r="F6492" s="124" t="s">
        <v>44</v>
      </c>
      <c r="G6492" s="125"/>
      <c r="H6492" s="43" t="s">
        <v>1</v>
      </c>
      <c r="I6492" s="126"/>
      <c r="K6492" s="140" t="str">
        <f t="shared" si="306"/>
        <v>文教活動-表演藝術-獎補助費-對國內團體之捐助</v>
      </c>
      <c r="L6492" s="140" t="str">
        <f t="shared" si="307"/>
        <v>探索布袋戲的世界-從『唸歌』到『布袋戲』交流會</v>
      </c>
      <c r="M6492" s="40" t="str">
        <f t="shared" si="308"/>
        <v>微笑唸歌團</v>
      </c>
    </row>
    <row r="6493" spans="1:13" s="8" customFormat="1" ht="56.25">
      <c r="A6493" s="71" t="s">
        <v>5520</v>
      </c>
      <c r="B6493" s="71" t="s">
        <v>5549</v>
      </c>
      <c r="C6493" s="71" t="s">
        <v>5550</v>
      </c>
      <c r="D6493" s="71" t="s">
        <v>6142</v>
      </c>
      <c r="E6493" s="72">
        <v>15</v>
      </c>
      <c r="F6493" s="124" t="s">
        <v>44</v>
      </c>
      <c r="G6493" s="125"/>
      <c r="H6493" s="43" t="s">
        <v>1</v>
      </c>
      <c r="I6493" s="126"/>
      <c r="K6493" s="140" t="str">
        <f t="shared" si="306"/>
        <v>文教活動-表演藝術-獎補助費-對國內團體之捐助</v>
      </c>
      <c r="L6493" s="140" t="str">
        <f t="shared" si="307"/>
        <v>武林風雲</v>
      </c>
      <c r="M6493" s="40" t="str">
        <f t="shared" si="308"/>
        <v>雲龍木偶劇團</v>
      </c>
    </row>
    <row r="6494" spans="1:13" s="8" customFormat="1" ht="56.25">
      <c r="A6494" s="71" t="s">
        <v>5520</v>
      </c>
      <c r="B6494" s="71" t="s">
        <v>5551</v>
      </c>
      <c r="C6494" s="71" t="s">
        <v>5552</v>
      </c>
      <c r="D6494" s="71" t="s">
        <v>6142</v>
      </c>
      <c r="E6494" s="72">
        <v>15</v>
      </c>
      <c r="F6494" s="124" t="s">
        <v>44</v>
      </c>
      <c r="G6494" s="125"/>
      <c r="H6494" s="43" t="s">
        <v>1</v>
      </c>
      <c r="I6494" s="126"/>
      <c r="K6494" s="140" t="str">
        <f t="shared" si="306"/>
        <v>文教活動-表演藝術-獎補助費-對國內團體之捐助</v>
      </c>
      <c r="L6494" s="140" t="str">
        <f t="shared" si="307"/>
        <v>「愛樂種子美藝傳愛」公益音樂會</v>
      </c>
      <c r="M6494" s="40" t="str">
        <f t="shared" si="308"/>
        <v>美藝室內樂團</v>
      </c>
    </row>
    <row r="6495" spans="1:13" s="8" customFormat="1" ht="56.25">
      <c r="A6495" s="71" t="s">
        <v>5520</v>
      </c>
      <c r="B6495" s="71" t="s">
        <v>5553</v>
      </c>
      <c r="C6495" s="71" t="s">
        <v>5554</v>
      </c>
      <c r="D6495" s="71" t="s">
        <v>6142</v>
      </c>
      <c r="E6495" s="72">
        <v>20</v>
      </c>
      <c r="F6495" s="124" t="s">
        <v>44</v>
      </c>
      <c r="G6495" s="125"/>
      <c r="H6495" s="43" t="s">
        <v>1</v>
      </c>
      <c r="I6495" s="126"/>
      <c r="K6495" s="140" t="str">
        <f t="shared" si="306"/>
        <v>文教活動-表演藝術-獎補助費-對國內團體之捐助</v>
      </c>
      <c r="L6495" s="140" t="str">
        <f t="shared" si="307"/>
        <v>瀟灑情俠之決戰魔宮</v>
      </c>
      <c r="M6495" s="40" t="str">
        <f t="shared" si="308"/>
        <v>五洲秋峰園掌中劇團</v>
      </c>
    </row>
    <row r="6496" spans="1:13" s="8" customFormat="1" ht="56.25">
      <c r="A6496" s="71" t="s">
        <v>5520</v>
      </c>
      <c r="B6496" s="71" t="s">
        <v>5555</v>
      </c>
      <c r="C6496" s="71" t="s">
        <v>5556</v>
      </c>
      <c r="D6496" s="71" t="s">
        <v>6142</v>
      </c>
      <c r="E6496" s="72">
        <v>20</v>
      </c>
      <c r="F6496" s="124" t="s">
        <v>44</v>
      </c>
      <c r="G6496" s="125"/>
      <c r="H6496" s="43" t="s">
        <v>1</v>
      </c>
      <c r="I6496" s="126"/>
      <c r="K6496" s="140" t="str">
        <f t="shared" si="306"/>
        <v>文教活動-表演藝術-獎補助費-對國內團體之捐助</v>
      </c>
      <c r="L6496" s="140" t="str">
        <f t="shared" si="307"/>
        <v>童偶賞戲趣</v>
      </c>
      <c r="M6496" s="40" t="str">
        <f t="shared" si="308"/>
        <v>雲林五洲小桃源掌中劇團</v>
      </c>
    </row>
    <row r="6497" spans="1:13" s="8" customFormat="1" ht="56.25">
      <c r="A6497" s="71" t="s">
        <v>5520</v>
      </c>
      <c r="B6497" s="71" t="s">
        <v>5557</v>
      </c>
      <c r="C6497" s="71" t="s">
        <v>5558</v>
      </c>
      <c r="D6497" s="71" t="s">
        <v>6142</v>
      </c>
      <c r="E6497" s="72">
        <v>20</v>
      </c>
      <c r="F6497" s="124" t="s">
        <v>44</v>
      </c>
      <c r="G6497" s="125"/>
      <c r="H6497" s="43" t="s">
        <v>1</v>
      </c>
      <c r="I6497" s="126"/>
      <c r="K6497" s="140" t="str">
        <f t="shared" si="306"/>
        <v>文教活動-表演藝術-獎補助費-對國內團體之捐助</v>
      </c>
      <c r="L6497" s="140" t="str">
        <f t="shared" si="307"/>
        <v>在花廳，度曲臨風IV~女怕嫁錯郎</v>
      </c>
      <c r="M6497" s="40" t="str">
        <f t="shared" si="308"/>
        <v>風城崑劇團</v>
      </c>
    </row>
    <row r="6498" spans="1:13" s="8" customFormat="1" ht="56.25">
      <c r="A6498" s="71" t="s">
        <v>5520</v>
      </c>
      <c r="B6498" s="71" t="s">
        <v>5559</v>
      </c>
      <c r="C6498" s="71" t="s">
        <v>5560</v>
      </c>
      <c r="D6498" s="71" t="s">
        <v>6142</v>
      </c>
      <c r="E6498" s="72">
        <v>30</v>
      </c>
      <c r="F6498" s="124" t="s">
        <v>44</v>
      </c>
      <c r="G6498" s="125"/>
      <c r="H6498" s="43" t="s">
        <v>1</v>
      </c>
      <c r="I6498" s="126"/>
      <c r="K6498" s="140" t="str">
        <f t="shared" si="306"/>
        <v>文教活動-表演藝術-獎補助費-對國內團體之捐助</v>
      </c>
      <c r="L6498" s="140" t="str">
        <f t="shared" si="307"/>
        <v>大開兒童歌舞劇-好久茶的秘密《日月潭傳奇》校園演出</v>
      </c>
      <c r="M6498" s="40" t="str">
        <f t="shared" si="308"/>
        <v>大開劇團</v>
      </c>
    </row>
    <row r="6499" spans="1:13" s="8" customFormat="1" ht="56.25">
      <c r="A6499" s="71" t="s">
        <v>5520</v>
      </c>
      <c r="B6499" s="71" t="s">
        <v>5561</v>
      </c>
      <c r="C6499" s="71" t="s">
        <v>5562</v>
      </c>
      <c r="D6499" s="71" t="s">
        <v>6142</v>
      </c>
      <c r="E6499" s="72">
        <v>20</v>
      </c>
      <c r="F6499" s="124" t="s">
        <v>44</v>
      </c>
      <c r="G6499" s="125"/>
      <c r="H6499" s="43" t="s">
        <v>1</v>
      </c>
      <c r="I6499" s="126"/>
      <c r="K6499" s="140" t="str">
        <f t="shared" si="306"/>
        <v>文教活動-表演藝術-獎補助費-對國內團體之捐助</v>
      </c>
      <c r="L6499" s="140" t="str">
        <f t="shared" si="307"/>
        <v>HERO 4 WHO誰是英雄國際舞蹈大賽</v>
      </c>
      <c r="M6499" s="40" t="str">
        <f t="shared" si="308"/>
        <v>壹萬小時表演藝術團</v>
      </c>
    </row>
    <row r="6500" spans="1:13" s="8" customFormat="1" ht="56.25">
      <c r="A6500" s="71" t="s">
        <v>5520</v>
      </c>
      <c r="B6500" s="71" t="s">
        <v>5563</v>
      </c>
      <c r="C6500" s="71" t="s">
        <v>5564</v>
      </c>
      <c r="D6500" s="71" t="s">
        <v>6142</v>
      </c>
      <c r="E6500" s="72">
        <v>20</v>
      </c>
      <c r="F6500" s="124" t="s">
        <v>44</v>
      </c>
      <c r="G6500" s="125"/>
      <c r="H6500" s="43" t="s">
        <v>1</v>
      </c>
      <c r="I6500" s="126"/>
      <c r="K6500" s="140" t="str">
        <f t="shared" si="306"/>
        <v>文教活動-表演藝術-獎補助費-對國內團體之捐助</v>
      </c>
      <c r="L6500" s="140" t="str">
        <f t="shared" si="307"/>
        <v>弘宇掌藝《花園遊記》演出計畫</v>
      </c>
      <c r="M6500" s="40" t="str">
        <f t="shared" si="308"/>
        <v>弘宇木偶劇團</v>
      </c>
    </row>
    <row r="6501" spans="1:13" s="8" customFormat="1" ht="56.25">
      <c r="A6501" s="71" t="s">
        <v>5520</v>
      </c>
      <c r="B6501" s="71" t="s">
        <v>5565</v>
      </c>
      <c r="C6501" s="71" t="s">
        <v>5566</v>
      </c>
      <c r="D6501" s="71" t="s">
        <v>6142</v>
      </c>
      <c r="E6501" s="72">
        <v>20</v>
      </c>
      <c r="F6501" s="124" t="s">
        <v>44</v>
      </c>
      <c r="G6501" s="125"/>
      <c r="H6501" s="43" t="s">
        <v>1</v>
      </c>
      <c r="I6501" s="126"/>
      <c r="K6501" s="140" t="str">
        <f t="shared" si="306"/>
        <v>文教活動-表演藝術-獎補助費-對國內團體之捐助</v>
      </c>
      <c r="L6501" s="140" t="str">
        <f t="shared" si="307"/>
        <v>校園推廣紮根之旅(四)~芝麻開門</v>
      </c>
      <c r="M6501" s="40" t="str">
        <f t="shared" si="308"/>
        <v>晶采歌仔戲曲社</v>
      </c>
    </row>
    <row r="6502" spans="1:13" s="8" customFormat="1" ht="56.25">
      <c r="A6502" s="71" t="s">
        <v>5520</v>
      </c>
      <c r="B6502" s="71" t="s">
        <v>5567</v>
      </c>
      <c r="C6502" s="71" t="s">
        <v>5568</v>
      </c>
      <c r="D6502" s="71" t="s">
        <v>6142</v>
      </c>
      <c r="E6502" s="72">
        <v>20</v>
      </c>
      <c r="F6502" s="124" t="s">
        <v>44</v>
      </c>
      <c r="G6502" s="125"/>
      <c r="H6502" s="43" t="s">
        <v>1</v>
      </c>
      <c r="I6502" s="126"/>
      <c r="K6502" s="140" t="str">
        <f t="shared" si="306"/>
        <v>文教活動-表演藝術-獎補助費-對國內團體之捐助</v>
      </c>
      <c r="L6502" s="140" t="str">
        <f t="shared" si="307"/>
        <v>與偶相遇．校園布袋演出計畫(西遊記之美猴王)</v>
      </c>
      <c r="M6502" s="40" t="str">
        <f t="shared" si="308"/>
        <v>忠五洲掌中劇團</v>
      </c>
    </row>
    <row r="6503" spans="1:13" s="8" customFormat="1" ht="56.25">
      <c r="A6503" s="71" t="s">
        <v>5520</v>
      </c>
      <c r="B6503" s="71" t="s">
        <v>5569</v>
      </c>
      <c r="C6503" s="71" t="s">
        <v>5570</v>
      </c>
      <c r="D6503" s="71" t="s">
        <v>6142</v>
      </c>
      <c r="E6503" s="72">
        <v>20</v>
      </c>
      <c r="F6503" s="124" t="s">
        <v>44</v>
      </c>
      <c r="G6503" s="125"/>
      <c r="H6503" s="43" t="s">
        <v>1</v>
      </c>
      <c r="I6503" s="126"/>
      <c r="K6503" s="140" t="str">
        <f t="shared" si="306"/>
        <v>文教活動-表演藝術-獎補助費-對國內團體之捐助</v>
      </c>
      <c r="L6503" s="140" t="str">
        <f t="shared" si="307"/>
        <v>《吉賽兒》芭蕾舞劇</v>
      </c>
      <c r="M6503" s="40" t="str">
        <f t="shared" si="308"/>
        <v>羅德芭蕾舞團</v>
      </c>
    </row>
    <row r="6504" spans="1:13" s="8" customFormat="1" ht="56.25">
      <c r="A6504" s="71" t="s">
        <v>5520</v>
      </c>
      <c r="B6504" s="71" t="s">
        <v>5571</v>
      </c>
      <c r="C6504" s="71" t="s">
        <v>5572</v>
      </c>
      <c r="D6504" s="71" t="s">
        <v>6142</v>
      </c>
      <c r="E6504" s="72">
        <v>20</v>
      </c>
      <c r="F6504" s="124" t="s">
        <v>44</v>
      </c>
      <c r="G6504" s="125"/>
      <c r="H6504" s="43" t="s">
        <v>1</v>
      </c>
      <c r="I6504" s="126"/>
      <c r="K6504" s="140" t="str">
        <f t="shared" si="306"/>
        <v>文教活動-表演藝術-獎補助費-對國內團體之捐助</v>
      </c>
      <c r="L6504" s="140" t="str">
        <f t="shared" si="307"/>
        <v>「藝掌乾坤-戲夢浮生」推廣巡演計畫</v>
      </c>
      <c r="M6504" s="40" t="str">
        <f t="shared" si="308"/>
        <v>宏聲大天地掌中劇團</v>
      </c>
    </row>
    <row r="6505" spans="1:13" s="8" customFormat="1" ht="75">
      <c r="A6505" s="71" t="s">
        <v>5520</v>
      </c>
      <c r="B6505" s="71" t="s">
        <v>5573</v>
      </c>
      <c r="C6505" s="71" t="s">
        <v>5574</v>
      </c>
      <c r="D6505" s="71" t="s">
        <v>6142</v>
      </c>
      <c r="E6505" s="72">
        <v>10</v>
      </c>
      <c r="F6505" s="124" t="s">
        <v>44</v>
      </c>
      <c r="G6505" s="125"/>
      <c r="H6505" s="43" t="s">
        <v>1</v>
      </c>
      <c r="I6505" s="126"/>
      <c r="K6505" s="140" t="str">
        <f t="shared" si="306"/>
        <v>文教活動-表演藝術-獎補助費-對國內團體之捐助</v>
      </c>
      <c r="L6505" s="140" t="str">
        <f t="shared" si="307"/>
        <v>爵士樂之春-Olivier Ｂaron Jazz Trio爵士三重奏OBJ3</v>
      </c>
      <c r="M6505" s="40" t="str">
        <f t="shared" si="308"/>
        <v>爵士人樂團</v>
      </c>
    </row>
    <row r="6506" spans="1:13" s="8" customFormat="1" ht="56.25">
      <c r="A6506" s="71" t="s">
        <v>5520</v>
      </c>
      <c r="B6506" s="71" t="s">
        <v>5575</v>
      </c>
      <c r="C6506" s="71" t="s">
        <v>5576</v>
      </c>
      <c r="D6506" s="71" t="s">
        <v>6142</v>
      </c>
      <c r="E6506" s="72">
        <v>15</v>
      </c>
      <c r="F6506" s="124" t="s">
        <v>44</v>
      </c>
      <c r="G6506" s="125"/>
      <c r="H6506" s="43" t="s">
        <v>1</v>
      </c>
      <c r="I6506" s="126"/>
      <c r="K6506" s="140" t="str">
        <f t="shared" si="306"/>
        <v>文教活動-表演藝術-獎補助費-對國內團體之捐助</v>
      </c>
      <c r="L6506" s="140" t="str">
        <f t="shared" si="307"/>
        <v>歡樂掌中《游龍記》演出計畫</v>
      </c>
      <c r="M6506" s="40" t="str">
        <f t="shared" si="308"/>
        <v>鳳舞奇觀布袋戲團</v>
      </c>
    </row>
    <row r="6507" spans="1:13" s="8" customFormat="1" ht="56.25">
      <c r="A6507" s="71" t="s">
        <v>5520</v>
      </c>
      <c r="B6507" s="71" t="s">
        <v>5577</v>
      </c>
      <c r="C6507" s="71" t="s">
        <v>5578</v>
      </c>
      <c r="D6507" s="71" t="s">
        <v>6142</v>
      </c>
      <c r="E6507" s="72">
        <v>90</v>
      </c>
      <c r="F6507" s="124" t="s">
        <v>44</v>
      </c>
      <c r="G6507" s="125"/>
      <c r="H6507" s="43" t="s">
        <v>1</v>
      </c>
      <c r="I6507" s="126"/>
      <c r="K6507" s="140" t="str">
        <f t="shared" si="306"/>
        <v>文教活動-表演藝術-獎補助費-對國內團體之捐助</v>
      </c>
      <c r="L6507" s="140" t="str">
        <f t="shared" si="307"/>
        <v>牛罵頭舞台X浮現祭</v>
      </c>
      <c r="M6507" s="40" t="str">
        <f t="shared" si="308"/>
        <v>浮現藝文展演空間</v>
      </c>
    </row>
    <row r="6508" spans="1:13" s="8" customFormat="1" ht="56.25">
      <c r="A6508" s="71" t="s">
        <v>5520</v>
      </c>
      <c r="B6508" s="71" t="s">
        <v>5579</v>
      </c>
      <c r="C6508" s="71" t="s">
        <v>5580</v>
      </c>
      <c r="D6508" s="71" t="s">
        <v>6142</v>
      </c>
      <c r="E6508" s="72">
        <v>15</v>
      </c>
      <c r="F6508" s="124" t="s">
        <v>44</v>
      </c>
      <c r="G6508" s="125"/>
      <c r="H6508" s="43" t="s">
        <v>1</v>
      </c>
      <c r="I6508" s="126"/>
      <c r="K6508" s="140" t="str">
        <f t="shared" si="306"/>
        <v>文教活動-表演藝術-獎補助費-對國內團體之捐助</v>
      </c>
      <c r="L6508" s="140" t="str">
        <f t="shared" si="307"/>
        <v>與偶同歡．校園演出計畫</v>
      </c>
      <c r="M6508" s="40" t="str">
        <f t="shared" si="308"/>
        <v>中民園掌中劇團</v>
      </c>
    </row>
    <row r="6509" spans="1:13" s="8" customFormat="1" ht="56.25">
      <c r="A6509" s="71" t="s">
        <v>5520</v>
      </c>
      <c r="B6509" s="71" t="s">
        <v>5581</v>
      </c>
      <c r="C6509" s="71" t="s">
        <v>5582</v>
      </c>
      <c r="D6509" s="71" t="s">
        <v>6142</v>
      </c>
      <c r="E6509" s="72">
        <v>25</v>
      </c>
      <c r="F6509" s="124" t="s">
        <v>44</v>
      </c>
      <c r="G6509" s="125"/>
      <c r="H6509" s="43" t="s">
        <v>1</v>
      </c>
      <c r="I6509" s="126"/>
      <c r="K6509" s="140" t="str">
        <f t="shared" si="306"/>
        <v>文教活動-表演藝術-獎補助費-對國內團體之捐助</v>
      </c>
      <c r="L6509" s="140" t="str">
        <f t="shared" si="307"/>
        <v>Bouffons</v>
      </c>
      <c r="M6509" s="40" t="str">
        <f t="shared" si="308"/>
        <v>喚劇團</v>
      </c>
    </row>
    <row r="6510" spans="1:13" s="8" customFormat="1" ht="56.25">
      <c r="A6510" s="71" t="s">
        <v>5520</v>
      </c>
      <c r="B6510" s="71" t="s">
        <v>5583</v>
      </c>
      <c r="C6510" s="71" t="s">
        <v>5584</v>
      </c>
      <c r="D6510" s="71" t="s">
        <v>6142</v>
      </c>
      <c r="E6510" s="72">
        <v>20</v>
      </c>
      <c r="F6510" s="124" t="s">
        <v>44</v>
      </c>
      <c r="G6510" s="125"/>
      <c r="H6510" s="43" t="s">
        <v>1</v>
      </c>
      <c r="I6510" s="126"/>
      <c r="K6510" s="140" t="str">
        <f t="shared" si="306"/>
        <v>文教活動-表演藝術-獎補助費-對國內團體之捐助</v>
      </c>
      <c r="L6510" s="140" t="str">
        <f t="shared" si="307"/>
        <v>2024焦點舞團【曜】-白晝將行，日曜而生</v>
      </c>
      <c r="M6510" s="40" t="str">
        <f t="shared" si="308"/>
        <v>焦點舞團</v>
      </c>
    </row>
    <row r="6511" spans="1:13" s="8" customFormat="1" ht="56.25">
      <c r="A6511" s="71" t="s">
        <v>5520</v>
      </c>
      <c r="B6511" s="71" t="s">
        <v>5585</v>
      </c>
      <c r="C6511" s="71" t="s">
        <v>5586</v>
      </c>
      <c r="D6511" s="71" t="s">
        <v>6142</v>
      </c>
      <c r="E6511" s="72">
        <v>20</v>
      </c>
      <c r="F6511" s="124" t="s">
        <v>44</v>
      </c>
      <c r="G6511" s="125"/>
      <c r="H6511" s="43" t="s">
        <v>1</v>
      </c>
      <c r="I6511" s="126"/>
      <c r="K6511" s="140" t="str">
        <f t="shared" si="306"/>
        <v>文教活動-表演藝術-獎補助費-對國內團體之捐助</v>
      </c>
      <c r="L6511" s="140" t="str">
        <f t="shared" si="307"/>
        <v>魔法師的考驗-地球危機</v>
      </c>
      <c r="M6511" s="40" t="str">
        <f t="shared" si="308"/>
        <v>盛保羅魔幻劇團</v>
      </c>
    </row>
    <row r="6512" spans="1:13" s="8" customFormat="1" ht="56.25">
      <c r="A6512" s="71" t="s">
        <v>5520</v>
      </c>
      <c r="B6512" s="71" t="s">
        <v>5587</v>
      </c>
      <c r="C6512" s="71" t="s">
        <v>5588</v>
      </c>
      <c r="D6512" s="71" t="s">
        <v>6142</v>
      </c>
      <c r="E6512" s="72">
        <v>10</v>
      </c>
      <c r="F6512" s="124" t="s">
        <v>44</v>
      </c>
      <c r="G6512" s="125"/>
      <c r="H6512" s="43" t="s">
        <v>1</v>
      </c>
      <c r="I6512" s="126"/>
      <c r="K6512" s="140" t="str">
        <f t="shared" si="306"/>
        <v>文教活動-表演藝術-獎補助費-對國內團體之捐助</v>
      </c>
      <c r="L6512" s="140" t="str">
        <f t="shared" si="307"/>
        <v>聲動韋瓦第</v>
      </c>
      <c r="M6512" s="40" t="str">
        <f t="shared" si="308"/>
        <v>巴洛克獨奏家樂團</v>
      </c>
    </row>
    <row r="6513" spans="1:13" s="8" customFormat="1" ht="56.25">
      <c r="A6513" s="71" t="s">
        <v>5520</v>
      </c>
      <c r="B6513" s="71" t="s">
        <v>5589</v>
      </c>
      <c r="C6513" s="71" t="s">
        <v>5590</v>
      </c>
      <c r="D6513" s="71" t="s">
        <v>6142</v>
      </c>
      <c r="E6513" s="72">
        <v>15</v>
      </c>
      <c r="F6513" s="124" t="s">
        <v>44</v>
      </c>
      <c r="G6513" s="125"/>
      <c r="H6513" s="43" t="s">
        <v>1</v>
      </c>
      <c r="I6513" s="126"/>
      <c r="K6513" s="140" t="str">
        <f t="shared" si="306"/>
        <v>文教活動-表演藝術-獎補助費-對國內團體之捐助</v>
      </c>
      <c r="L6513" s="140" t="str">
        <f t="shared" si="307"/>
        <v>掌中世界．校園演出計畫(社鼠記)</v>
      </c>
      <c r="M6513" s="40" t="str">
        <f t="shared" si="308"/>
        <v>通世界掌中劇團</v>
      </c>
    </row>
    <row r="6514" spans="1:13" s="8" customFormat="1" ht="56.25">
      <c r="A6514" s="71" t="s">
        <v>5520</v>
      </c>
      <c r="B6514" s="71" t="s">
        <v>5591</v>
      </c>
      <c r="C6514" s="71" t="s">
        <v>5592</v>
      </c>
      <c r="D6514" s="71" t="s">
        <v>6142</v>
      </c>
      <c r="E6514" s="72">
        <v>20</v>
      </c>
      <c r="F6514" s="124" t="s">
        <v>44</v>
      </c>
      <c r="G6514" s="125"/>
      <c r="H6514" s="43" t="s">
        <v>1</v>
      </c>
      <c r="I6514" s="126"/>
      <c r="K6514" s="140" t="str">
        <f t="shared" si="306"/>
        <v>文教活動-表演藝術-獎補助費-對國內團體之捐助</v>
      </c>
      <c r="L6514" s="140" t="str">
        <f t="shared" si="307"/>
        <v>集厥大成-集樂軒北管戲演出</v>
      </c>
      <c r="M6514" s="40" t="str">
        <f t="shared" si="308"/>
        <v>東門集樂軒</v>
      </c>
    </row>
    <row r="6515" spans="1:13" s="8" customFormat="1" ht="56.25">
      <c r="A6515" s="71" t="s">
        <v>5520</v>
      </c>
      <c r="B6515" s="71" t="s">
        <v>5593</v>
      </c>
      <c r="C6515" s="71" t="s">
        <v>5594</v>
      </c>
      <c r="D6515" s="71" t="s">
        <v>6142</v>
      </c>
      <c r="E6515" s="72">
        <v>10</v>
      </c>
      <c r="F6515" s="124" t="s">
        <v>44</v>
      </c>
      <c r="G6515" s="125"/>
      <c r="H6515" s="43" t="s">
        <v>1</v>
      </c>
      <c r="I6515" s="126"/>
      <c r="K6515" s="140" t="str">
        <f t="shared" si="306"/>
        <v>文教活動-表演藝術-獎補助費-對國內團體之捐助</v>
      </c>
      <c r="L6515" s="140" t="str">
        <f t="shared" si="307"/>
        <v>113年第二期愛永不止息感恩音樂會</v>
      </c>
      <c r="M6515" s="40" t="str">
        <f t="shared" si="308"/>
        <v>紅瑛流行爵士樂團</v>
      </c>
    </row>
    <row r="6516" spans="1:13" s="8" customFormat="1" ht="56.25">
      <c r="A6516" s="71" t="s">
        <v>5520</v>
      </c>
      <c r="B6516" s="71" t="s">
        <v>5595</v>
      </c>
      <c r="C6516" s="71" t="s">
        <v>5596</v>
      </c>
      <c r="D6516" s="71" t="s">
        <v>6142</v>
      </c>
      <c r="E6516" s="72">
        <v>15</v>
      </c>
      <c r="F6516" s="124" t="s">
        <v>44</v>
      </c>
      <c r="G6516" s="125"/>
      <c r="H6516" s="43" t="s">
        <v>1</v>
      </c>
      <c r="I6516" s="126"/>
      <c r="K6516" s="140" t="str">
        <f t="shared" si="306"/>
        <v>文教活動-表演藝術-獎補助費-對國內團體之捐助</v>
      </c>
      <c r="L6516" s="140" t="str">
        <f t="shared" si="307"/>
        <v>2024傑優青少年打擊樂團年度音樂會《傑優們！集合》</v>
      </c>
      <c r="M6516" s="40" t="str">
        <f t="shared" si="308"/>
        <v>財團法人擊樂文教基金會</v>
      </c>
    </row>
    <row r="6517" spans="1:13" s="8" customFormat="1" ht="56.25">
      <c r="A6517" s="71" t="s">
        <v>5520</v>
      </c>
      <c r="B6517" s="71" t="s">
        <v>5597</v>
      </c>
      <c r="C6517" s="71" t="s">
        <v>5598</v>
      </c>
      <c r="D6517" s="71" t="s">
        <v>6142</v>
      </c>
      <c r="E6517" s="72">
        <v>20</v>
      </c>
      <c r="F6517" s="124" t="s">
        <v>44</v>
      </c>
      <c r="G6517" s="125"/>
      <c r="H6517" s="43" t="s">
        <v>1</v>
      </c>
      <c r="I6517" s="126"/>
      <c r="K6517" s="140" t="str">
        <f t="shared" si="306"/>
        <v>文教活動-表演藝術-獎補助費-對國內團體之捐助</v>
      </c>
      <c r="L6517" s="140" t="str">
        <f t="shared" si="307"/>
        <v>戀戀南鳥風情畫LaFeria de Abril en Nanwu</v>
      </c>
      <c r="M6517" s="40" t="str">
        <f t="shared" si="308"/>
        <v>迷火佛拉明哥舞坊</v>
      </c>
    </row>
    <row r="6518" spans="1:13" s="8" customFormat="1" ht="56.25">
      <c r="A6518" s="71" t="s">
        <v>5520</v>
      </c>
      <c r="B6518" s="71" t="s">
        <v>5599</v>
      </c>
      <c r="C6518" s="71" t="s">
        <v>5600</v>
      </c>
      <c r="D6518" s="71" t="s">
        <v>6142</v>
      </c>
      <c r="E6518" s="72">
        <v>20</v>
      </c>
      <c r="F6518" s="124" t="s">
        <v>44</v>
      </c>
      <c r="G6518" s="125"/>
      <c r="H6518" s="43" t="s">
        <v>1</v>
      </c>
      <c r="I6518" s="126"/>
      <c r="K6518" s="140" t="str">
        <f t="shared" si="306"/>
        <v>文教活動-表演藝術-獎補助費-對國內團體之捐助</v>
      </c>
      <c r="L6518" s="140" t="str">
        <f t="shared" si="307"/>
        <v>台灣雅樂-音樂下鄉巡迴演出音樂會</v>
      </c>
      <c r="M6518" s="40" t="str">
        <f t="shared" si="308"/>
        <v>臺中市道卡斯音樂協會</v>
      </c>
    </row>
    <row r="6519" spans="1:13" s="8" customFormat="1" ht="56.25">
      <c r="A6519" s="71" t="s">
        <v>5520</v>
      </c>
      <c r="B6519" s="71" t="s">
        <v>5601</v>
      </c>
      <c r="C6519" s="71" t="s">
        <v>5602</v>
      </c>
      <c r="D6519" s="71" t="s">
        <v>6142</v>
      </c>
      <c r="E6519" s="72">
        <v>15</v>
      </c>
      <c r="F6519" s="124" t="s">
        <v>44</v>
      </c>
      <c r="G6519" s="125"/>
      <c r="H6519" s="43" t="s">
        <v>1</v>
      </c>
      <c r="I6519" s="126"/>
      <c r="K6519" s="140" t="str">
        <f t="shared" si="306"/>
        <v>文教活動-表演藝術-獎補助費-對國內團體之捐助</v>
      </c>
      <c r="L6519" s="140" t="str">
        <f t="shared" si="307"/>
        <v>藝起童樂-與偶有約(小神童柯包)</v>
      </c>
      <c r="M6519" s="40" t="str">
        <f t="shared" si="308"/>
        <v>雷峰掌中劇團</v>
      </c>
    </row>
    <row r="6520" spans="1:13" s="8" customFormat="1" ht="56.25">
      <c r="A6520" s="71" t="s">
        <v>5520</v>
      </c>
      <c r="B6520" s="71" t="s">
        <v>5603</v>
      </c>
      <c r="C6520" s="71" t="s">
        <v>5604</v>
      </c>
      <c r="D6520" s="71" t="s">
        <v>6142</v>
      </c>
      <c r="E6520" s="72">
        <v>20</v>
      </c>
      <c r="F6520" s="124" t="s">
        <v>44</v>
      </c>
      <c r="G6520" s="125"/>
      <c r="H6520" s="43" t="s">
        <v>1</v>
      </c>
      <c r="I6520" s="126"/>
      <c r="K6520" s="140" t="str">
        <f t="shared" si="306"/>
        <v>文教活動-表演藝術-獎補助費-對國內團體之捐助</v>
      </c>
      <c r="L6520" s="140" t="str">
        <f t="shared" si="307"/>
        <v>安達魯西亞文化祭第四屆塞維亞春會在台中</v>
      </c>
      <c r="M6520" s="40" t="str">
        <f t="shared" si="308"/>
        <v>沃佛朗明哥工作室</v>
      </c>
    </row>
    <row r="6521" spans="1:13" s="8" customFormat="1" ht="56.25">
      <c r="A6521" s="71" t="s">
        <v>5520</v>
      </c>
      <c r="B6521" s="71" t="s">
        <v>5605</v>
      </c>
      <c r="C6521" s="71" t="s">
        <v>5606</v>
      </c>
      <c r="D6521" s="71" t="s">
        <v>6142</v>
      </c>
      <c r="E6521" s="72">
        <v>20</v>
      </c>
      <c r="F6521" s="124" t="s">
        <v>44</v>
      </c>
      <c r="G6521" s="125"/>
      <c r="H6521" s="43" t="s">
        <v>1</v>
      </c>
      <c r="I6521" s="126"/>
      <c r="K6521" s="140" t="str">
        <f t="shared" si="306"/>
        <v>文教活動-表演藝術-獎補助費-對國內團體之捐助</v>
      </c>
      <c r="L6521" s="140" t="str">
        <f t="shared" si="307"/>
        <v>社區巡迴公演~七子十三生</v>
      </c>
      <c r="M6521" s="40" t="str">
        <f t="shared" si="308"/>
        <v>五洲自然香掌中綜合藝術團</v>
      </c>
    </row>
    <row r="6522" spans="1:13" s="8" customFormat="1" ht="56.25">
      <c r="A6522" s="71" t="s">
        <v>5520</v>
      </c>
      <c r="B6522" s="71" t="s">
        <v>5607</v>
      </c>
      <c r="C6522" s="71" t="s">
        <v>5608</v>
      </c>
      <c r="D6522" s="71" t="s">
        <v>6142</v>
      </c>
      <c r="E6522" s="72">
        <v>150</v>
      </c>
      <c r="F6522" s="124" t="s">
        <v>44</v>
      </c>
      <c r="G6522" s="125"/>
      <c r="H6522" s="43" t="s">
        <v>1</v>
      </c>
      <c r="I6522" s="126"/>
      <c r="K6522" s="140" t="str">
        <f t="shared" si="306"/>
        <v>文教活動-表演藝術-獎補助費-對國內團體之捐助</v>
      </c>
      <c r="L6522" s="140" t="str">
        <f t="shared" si="307"/>
        <v>2024影想音樂沙龍《初夏之約》講座音樂會</v>
      </c>
      <c r="M6522" s="40" t="str">
        <f t="shared" si="308"/>
        <v>財團法人影想文化藝術基金會</v>
      </c>
    </row>
    <row r="6523" spans="1:13" s="8" customFormat="1" ht="56.25">
      <c r="A6523" s="71" t="s">
        <v>5520</v>
      </c>
      <c r="B6523" s="71" t="s">
        <v>5609</v>
      </c>
      <c r="C6523" s="71" t="s">
        <v>5610</v>
      </c>
      <c r="D6523" s="71" t="s">
        <v>6142</v>
      </c>
      <c r="E6523" s="72">
        <v>15</v>
      </c>
      <c r="F6523" s="124" t="s">
        <v>44</v>
      </c>
      <c r="G6523" s="125"/>
      <c r="H6523" s="43" t="s">
        <v>1</v>
      </c>
      <c r="I6523" s="126"/>
      <c r="K6523" s="140" t="str">
        <f t="shared" si="306"/>
        <v>文教活動-表演藝術-獎補助費-對國內團體之捐助</v>
      </c>
      <c r="L6523" s="140" t="str">
        <f t="shared" si="307"/>
        <v>卡通大冒險-《親子趣味Bingo音樂會》龍年篇</v>
      </c>
      <c r="M6523" s="40" t="str">
        <f t="shared" si="308"/>
        <v>金喇叭銅管5重奏</v>
      </c>
    </row>
    <row r="6524" spans="1:13" s="8" customFormat="1" ht="56.25">
      <c r="A6524" s="71" t="s">
        <v>5520</v>
      </c>
      <c r="B6524" s="71" t="s">
        <v>5611</v>
      </c>
      <c r="C6524" s="71" t="s">
        <v>5612</v>
      </c>
      <c r="D6524" s="71" t="s">
        <v>6142</v>
      </c>
      <c r="E6524" s="72">
        <v>20</v>
      </c>
      <c r="F6524" s="124" t="s">
        <v>44</v>
      </c>
      <c r="G6524" s="125"/>
      <c r="H6524" s="43" t="s">
        <v>1</v>
      </c>
      <c r="I6524" s="126"/>
      <c r="K6524" s="140" t="str">
        <f t="shared" si="306"/>
        <v>文教活動-表演藝術-獎補助費-對國內團體之捐助</v>
      </c>
      <c r="L6524" s="140" t="str">
        <f t="shared" si="307"/>
        <v>如果時間可以重來</v>
      </c>
      <c r="M6524" s="40" t="str">
        <f t="shared" si="308"/>
        <v>泰興樂掌中藝術團</v>
      </c>
    </row>
    <row r="6525" spans="1:13" s="8" customFormat="1" ht="56.25">
      <c r="A6525" s="71" t="s">
        <v>5520</v>
      </c>
      <c r="B6525" s="71" t="s">
        <v>5613</v>
      </c>
      <c r="C6525" s="71" t="s">
        <v>3070</v>
      </c>
      <c r="D6525" s="71" t="s">
        <v>6142</v>
      </c>
      <c r="E6525" s="72">
        <v>15</v>
      </c>
      <c r="F6525" s="124" t="s">
        <v>44</v>
      </c>
      <c r="G6525" s="125"/>
      <c r="H6525" s="43" t="s">
        <v>1</v>
      </c>
      <c r="I6525" s="126"/>
      <c r="K6525" s="140" t="str">
        <f t="shared" si="306"/>
        <v>文教活動-表演藝術-獎補助費-對國內團體之捐助</v>
      </c>
      <c r="L6525" s="140" t="str">
        <f t="shared" si="307"/>
        <v>台灣舞曲時光機</v>
      </c>
      <c r="M6525" s="40" t="str">
        <f t="shared" si="308"/>
        <v>臺中市北屯區廍子社區發展協會</v>
      </c>
    </row>
    <row r="6526" spans="1:13" s="8" customFormat="1" ht="56.25">
      <c r="A6526" s="71" t="s">
        <v>5520</v>
      </c>
      <c r="B6526" s="71" t="s">
        <v>5614</v>
      </c>
      <c r="C6526" s="71" t="s">
        <v>5615</v>
      </c>
      <c r="D6526" s="71" t="s">
        <v>6142</v>
      </c>
      <c r="E6526" s="72">
        <v>15</v>
      </c>
      <c r="F6526" s="124" t="s">
        <v>44</v>
      </c>
      <c r="G6526" s="125"/>
      <c r="H6526" s="43" t="s">
        <v>1</v>
      </c>
      <c r="I6526" s="126"/>
      <c r="K6526" s="140" t="str">
        <f t="shared" si="306"/>
        <v>文教活動-表演藝術-獎補助費-對國內團體之捐助</v>
      </c>
      <c r="L6526" s="140" t="str">
        <f t="shared" si="307"/>
        <v>與大師有約-蘇顯達</v>
      </c>
      <c r="M6526" s="40" t="str">
        <f t="shared" si="308"/>
        <v>台中室內樂集</v>
      </c>
    </row>
    <row r="6527" spans="1:13" s="8" customFormat="1" ht="56.25">
      <c r="A6527" s="71" t="s">
        <v>5520</v>
      </c>
      <c r="B6527" s="71" t="s">
        <v>5616</v>
      </c>
      <c r="C6527" s="71" t="s">
        <v>5617</v>
      </c>
      <c r="D6527" s="71" t="s">
        <v>6142</v>
      </c>
      <c r="E6527" s="72">
        <v>10</v>
      </c>
      <c r="F6527" s="124" t="s">
        <v>44</v>
      </c>
      <c r="G6527" s="125"/>
      <c r="H6527" s="43" t="s">
        <v>1</v>
      </c>
      <c r="I6527" s="126"/>
      <c r="K6527" s="140" t="str">
        <f t="shared" si="306"/>
        <v>文教活動-表演藝術-獎補助費-對國內團體之捐助</v>
      </c>
      <c r="L6527" s="140" t="str">
        <f t="shared" si="307"/>
        <v>113年1月-6月光華關懷派對</v>
      </c>
      <c r="M6527" s="40" t="str">
        <f t="shared" si="308"/>
        <v>東山樂團</v>
      </c>
    </row>
    <row r="6528" spans="1:13" s="8" customFormat="1" ht="56.25">
      <c r="A6528" s="71" t="s">
        <v>5520</v>
      </c>
      <c r="B6528" s="71" t="s">
        <v>5618</v>
      </c>
      <c r="C6528" s="71" t="s">
        <v>5619</v>
      </c>
      <c r="D6528" s="71" t="s">
        <v>6142</v>
      </c>
      <c r="E6528" s="72">
        <v>20</v>
      </c>
      <c r="F6528" s="124" t="s">
        <v>44</v>
      </c>
      <c r="G6528" s="125"/>
      <c r="H6528" s="43" t="s">
        <v>1</v>
      </c>
      <c r="I6528" s="126"/>
      <c r="K6528" s="140" t="str">
        <f t="shared" si="306"/>
        <v>文教活動-表演藝術-獎補助費-對國內團體之捐助</v>
      </c>
      <c r="L6528" s="140" t="str">
        <f t="shared" si="307"/>
        <v>113年度社區巡迴公演</v>
      </c>
      <c r="M6528" s="40" t="str">
        <f t="shared" si="308"/>
        <v>神龍掌中藝術團</v>
      </c>
    </row>
    <row r="6529" spans="1:13" s="8" customFormat="1" ht="56.25">
      <c r="A6529" s="71" t="s">
        <v>5520</v>
      </c>
      <c r="B6529" s="71" t="s">
        <v>5620</v>
      </c>
      <c r="C6529" s="71" t="s">
        <v>5621</v>
      </c>
      <c r="D6529" s="71" t="s">
        <v>6142</v>
      </c>
      <c r="E6529" s="72">
        <v>35</v>
      </c>
      <c r="F6529" s="124" t="s">
        <v>44</v>
      </c>
      <c r="G6529" s="125"/>
      <c r="H6529" s="43" t="s">
        <v>1</v>
      </c>
      <c r="I6529" s="126"/>
      <c r="K6529" s="140" t="str">
        <f t="shared" si="306"/>
        <v>文教活動-表演藝術-獎補助費-對國內團體之捐助</v>
      </c>
      <c r="L6529" s="140" t="str">
        <f t="shared" si="307"/>
        <v>日本橫濱第十三屆國際老年合唱節活動</v>
      </c>
      <c r="M6529" s="40" t="str">
        <f t="shared" si="308"/>
        <v>台中市合唱團</v>
      </c>
    </row>
    <row r="6530" spans="1:13" s="8" customFormat="1" ht="56.25">
      <c r="A6530" s="71" t="s">
        <v>5520</v>
      </c>
      <c r="B6530" s="71" t="s">
        <v>5622</v>
      </c>
      <c r="C6530" s="71" t="s">
        <v>5623</v>
      </c>
      <c r="D6530" s="71" t="s">
        <v>6142</v>
      </c>
      <c r="E6530" s="72">
        <v>30</v>
      </c>
      <c r="F6530" s="124" t="s">
        <v>44</v>
      </c>
      <c r="G6530" s="125"/>
      <c r="H6530" s="43" t="s">
        <v>1</v>
      </c>
      <c r="I6530" s="126"/>
      <c r="K6530" s="140" t="str">
        <f t="shared" si="306"/>
        <v>文教活動-表演藝術-獎補助費-對國內團體之捐助</v>
      </c>
      <c r="L6530" s="140" t="str">
        <f t="shared" si="307"/>
        <v>越南胡志明市「台灣樂來越愛你音樂演奏會」</v>
      </c>
      <c r="M6530" s="40" t="str">
        <f t="shared" si="308"/>
        <v>台中市康乃馨合唱團</v>
      </c>
    </row>
    <row r="6531" spans="1:13" s="8" customFormat="1" ht="56.25">
      <c r="A6531" s="71" t="s">
        <v>5520</v>
      </c>
      <c r="B6531" s="71" t="s">
        <v>5624</v>
      </c>
      <c r="C6531" s="71" t="s">
        <v>5625</v>
      </c>
      <c r="D6531" s="71" t="s">
        <v>6142</v>
      </c>
      <c r="E6531" s="72">
        <v>400</v>
      </c>
      <c r="F6531" s="124" t="s">
        <v>44</v>
      </c>
      <c r="G6531" s="125"/>
      <c r="H6531" s="43" t="s">
        <v>1</v>
      </c>
      <c r="I6531" s="126"/>
      <c r="K6531" s="140" t="str">
        <f t="shared" si="306"/>
        <v>文教活動-表演藝術-獎補助費-對國內團體之捐助</v>
      </c>
      <c r="L6531" s="140" t="str">
        <f t="shared" si="307"/>
        <v>兒童藝術節</v>
      </c>
      <c r="M6531" s="40" t="str">
        <f t="shared" si="308"/>
        <v>創造焦點</v>
      </c>
    </row>
    <row r="6532" spans="1:13" s="8" customFormat="1" ht="56.25">
      <c r="A6532" s="71" t="s">
        <v>5520</v>
      </c>
      <c r="B6532" s="71" t="s">
        <v>5624</v>
      </c>
      <c r="C6532" s="71" t="s">
        <v>5626</v>
      </c>
      <c r="D6532" s="71" t="s">
        <v>6142</v>
      </c>
      <c r="E6532" s="72">
        <v>200</v>
      </c>
      <c r="F6532" s="124" t="s">
        <v>44</v>
      </c>
      <c r="G6532" s="125"/>
      <c r="H6532" s="43" t="s">
        <v>1</v>
      </c>
      <c r="I6532" s="126"/>
      <c r="K6532" s="140" t="str">
        <f t="shared" ref="K6532:K6595" si="309">A6532</f>
        <v>文教活動-表演藝術-獎補助費-對國內團體之捐助</v>
      </c>
      <c r="L6532" s="140" t="str">
        <f t="shared" ref="L6532:L6595" si="310">B6532</f>
        <v>兒童藝術節</v>
      </c>
      <c r="M6532" s="40" t="str">
        <f t="shared" ref="M6532:M6595" si="311">C6532</f>
        <v>台灣揚琴樂團</v>
      </c>
    </row>
    <row r="6533" spans="1:13" s="8" customFormat="1" ht="56.25">
      <c r="A6533" s="71" t="s">
        <v>5520</v>
      </c>
      <c r="B6533" s="71" t="s">
        <v>5624</v>
      </c>
      <c r="C6533" s="71" t="s">
        <v>5627</v>
      </c>
      <c r="D6533" s="71" t="s">
        <v>6142</v>
      </c>
      <c r="E6533" s="72">
        <v>400</v>
      </c>
      <c r="F6533" s="124" t="s">
        <v>44</v>
      </c>
      <c r="G6533" s="125"/>
      <c r="H6533" s="43" t="s">
        <v>1</v>
      </c>
      <c r="I6533" s="126"/>
      <c r="K6533" s="140" t="str">
        <f t="shared" si="309"/>
        <v>文教活動-表演藝術-獎補助費-對國內團體之捐助</v>
      </c>
      <c r="L6533" s="140" t="str">
        <f t="shared" si="310"/>
        <v>兒童藝術節</v>
      </c>
      <c r="M6533" s="40" t="str">
        <f t="shared" si="311"/>
        <v>嚐劇場</v>
      </c>
    </row>
    <row r="6534" spans="1:13" s="8" customFormat="1" ht="56.25">
      <c r="A6534" s="71" t="s">
        <v>5520</v>
      </c>
      <c r="B6534" s="71" t="s">
        <v>5624</v>
      </c>
      <c r="C6534" s="71" t="s">
        <v>5628</v>
      </c>
      <c r="D6534" s="71" t="s">
        <v>6142</v>
      </c>
      <c r="E6534" s="72">
        <v>400</v>
      </c>
      <c r="F6534" s="124" t="s">
        <v>44</v>
      </c>
      <c r="G6534" s="125"/>
      <c r="H6534" s="43" t="s">
        <v>1</v>
      </c>
      <c r="I6534" s="126"/>
      <c r="K6534" s="140" t="str">
        <f t="shared" si="309"/>
        <v>文教活動-表演藝術-獎補助費-對國內團體之捐助</v>
      </c>
      <c r="L6534" s="140" t="str">
        <f t="shared" si="310"/>
        <v>兒童藝術節</v>
      </c>
      <c r="M6534" s="40" t="str">
        <f t="shared" si="311"/>
        <v>臺灣青年管樂團</v>
      </c>
    </row>
    <row r="6535" spans="1:13" s="8" customFormat="1" ht="56.25">
      <c r="A6535" s="71" t="s">
        <v>5520</v>
      </c>
      <c r="B6535" s="71" t="s">
        <v>5624</v>
      </c>
      <c r="C6535" s="71" t="s">
        <v>5629</v>
      </c>
      <c r="D6535" s="71" t="s">
        <v>6142</v>
      </c>
      <c r="E6535" s="72">
        <v>200</v>
      </c>
      <c r="F6535" s="124" t="s">
        <v>44</v>
      </c>
      <c r="G6535" s="125"/>
      <c r="H6535" s="43" t="s">
        <v>1</v>
      </c>
      <c r="I6535" s="126"/>
      <c r="K6535" s="140" t="str">
        <f t="shared" si="309"/>
        <v>文教活動-表演藝術-獎補助費-對國內團體之捐助</v>
      </c>
      <c r="L6535" s="140" t="str">
        <f t="shared" si="310"/>
        <v>兒童藝術節</v>
      </c>
      <c r="M6535" s="40" t="str">
        <f t="shared" si="311"/>
        <v>極至體能舞蹈團</v>
      </c>
    </row>
    <row r="6536" spans="1:13" s="8" customFormat="1" ht="56.25">
      <c r="A6536" s="71" t="s">
        <v>5520</v>
      </c>
      <c r="B6536" s="71" t="s">
        <v>5630</v>
      </c>
      <c r="C6536" s="71" t="s">
        <v>5631</v>
      </c>
      <c r="D6536" s="71" t="s">
        <v>6142</v>
      </c>
      <c r="E6536" s="72">
        <v>10</v>
      </c>
      <c r="F6536" s="124" t="s">
        <v>44</v>
      </c>
      <c r="G6536" s="125"/>
      <c r="H6536" s="43" t="s">
        <v>1</v>
      </c>
      <c r="I6536" s="126"/>
      <c r="K6536" s="140" t="str">
        <f t="shared" si="309"/>
        <v>文教活動-表演藝術-獎補助費-對國內團體之捐助</v>
      </c>
      <c r="L6536" s="140" t="str">
        <f t="shared" si="310"/>
        <v>黑鳶色の少年</v>
      </c>
      <c r="M6536" s="40" t="str">
        <f t="shared" si="311"/>
        <v>你好漫才工作室</v>
      </c>
    </row>
    <row r="6537" spans="1:13" s="8" customFormat="1" ht="56.25">
      <c r="A6537" s="71" t="s">
        <v>5520</v>
      </c>
      <c r="B6537" s="71" t="s">
        <v>5632</v>
      </c>
      <c r="C6537" s="71" t="s">
        <v>5633</v>
      </c>
      <c r="D6537" s="71" t="s">
        <v>6142</v>
      </c>
      <c r="E6537" s="72">
        <v>15</v>
      </c>
      <c r="F6537" s="124" t="s">
        <v>44</v>
      </c>
      <c r="G6537" s="125"/>
      <c r="H6537" s="43" t="s">
        <v>1</v>
      </c>
      <c r="I6537" s="126"/>
      <c r="K6537" s="140" t="str">
        <f t="shared" si="309"/>
        <v>文教活動-表演藝術-獎補助費-對國內團體之捐助</v>
      </c>
      <c r="L6537" s="140" t="str">
        <f t="shared" si="310"/>
        <v>共鳴室內樂團2024年度音樂會-樂意之共鳴</v>
      </c>
      <c r="M6537" s="40" t="str">
        <f t="shared" si="311"/>
        <v>共鳴室內樂團</v>
      </c>
    </row>
    <row r="6538" spans="1:13" s="8" customFormat="1" ht="56.25">
      <c r="A6538" s="71" t="s">
        <v>5520</v>
      </c>
      <c r="B6538" s="71" t="s">
        <v>5634</v>
      </c>
      <c r="C6538" s="71" t="s">
        <v>5635</v>
      </c>
      <c r="D6538" s="71" t="s">
        <v>6142</v>
      </c>
      <c r="E6538" s="72">
        <v>20</v>
      </c>
      <c r="F6538" s="124" t="s">
        <v>44</v>
      </c>
      <c r="G6538" s="125"/>
      <c r="H6538" s="43" t="s">
        <v>1</v>
      </c>
      <c r="I6538" s="126"/>
      <c r="K6538" s="140" t="str">
        <f t="shared" si="309"/>
        <v>文教活動-表演藝術-獎補助費-對國內團體之捐助</v>
      </c>
      <c r="L6538" s="140" t="str">
        <f t="shared" si="310"/>
        <v>柳腰飛花伴歌行</v>
      </c>
      <c r="M6538" s="40" t="str">
        <f t="shared" si="311"/>
        <v>玖悅舞團</v>
      </c>
    </row>
    <row r="6539" spans="1:13" s="8" customFormat="1" ht="56.25">
      <c r="A6539" s="71" t="s">
        <v>5520</v>
      </c>
      <c r="B6539" s="71" t="s">
        <v>5636</v>
      </c>
      <c r="C6539" s="71" t="s">
        <v>5637</v>
      </c>
      <c r="D6539" s="71" t="s">
        <v>6142</v>
      </c>
      <c r="E6539" s="72">
        <v>15</v>
      </c>
      <c r="F6539" s="124" t="s">
        <v>44</v>
      </c>
      <c r="G6539" s="125"/>
      <c r="H6539" s="43" t="s">
        <v>1</v>
      </c>
      <c r="I6539" s="126"/>
      <c r="K6539" s="140" t="str">
        <f t="shared" si="309"/>
        <v>文教活動-表演藝術-獎補助費-對國內團體之捐助</v>
      </c>
      <c r="L6539" s="140" t="str">
        <f t="shared" si="310"/>
        <v>2024經典四季X中台灣愛樂</v>
      </c>
      <c r="M6539" s="40" t="str">
        <f t="shared" si="311"/>
        <v>中台灣愛樂管弦樂團</v>
      </c>
    </row>
    <row r="6540" spans="1:13" s="8" customFormat="1" ht="56.25">
      <c r="A6540" s="71" t="s">
        <v>5520</v>
      </c>
      <c r="B6540" s="71" t="s">
        <v>5638</v>
      </c>
      <c r="C6540" s="71" t="s">
        <v>5639</v>
      </c>
      <c r="D6540" s="71" t="s">
        <v>6142</v>
      </c>
      <c r="E6540" s="72">
        <v>20</v>
      </c>
      <c r="F6540" s="124" t="s">
        <v>44</v>
      </c>
      <c r="G6540" s="125"/>
      <c r="H6540" s="43" t="s">
        <v>1</v>
      </c>
      <c r="I6540" s="126"/>
      <c r="K6540" s="140" t="str">
        <f t="shared" si="309"/>
        <v>文教活動-表演藝術-獎補助費-對國內團體之捐助</v>
      </c>
      <c r="L6540" s="140" t="str">
        <f t="shared" si="310"/>
        <v>虎豹母陳弄嫂</v>
      </c>
      <c r="M6540" s="40" t="str">
        <f t="shared" si="311"/>
        <v>昇平五洲園</v>
      </c>
    </row>
    <row r="6541" spans="1:13" s="8" customFormat="1" ht="56.25">
      <c r="A6541" s="71" t="s">
        <v>5520</v>
      </c>
      <c r="B6541" s="71" t="s">
        <v>5640</v>
      </c>
      <c r="C6541" s="71" t="s">
        <v>5641</v>
      </c>
      <c r="D6541" s="71" t="s">
        <v>6142</v>
      </c>
      <c r="E6541" s="72">
        <v>20</v>
      </c>
      <c r="F6541" s="124" t="s">
        <v>44</v>
      </c>
      <c r="G6541" s="125"/>
      <c r="H6541" s="43" t="s">
        <v>1</v>
      </c>
      <c r="I6541" s="126"/>
      <c r="K6541" s="140" t="str">
        <f t="shared" si="309"/>
        <v>文教活動-表演藝術-獎補助費-對國內團體之捐助</v>
      </c>
      <c r="L6541" s="140" t="str">
        <f t="shared" si="310"/>
        <v>不限電劇本改編演出計畫《便所在哪裡》</v>
      </c>
      <c r="M6541" s="40" t="str">
        <f t="shared" si="311"/>
        <v>不限電戲劇實驗室</v>
      </c>
    </row>
    <row r="6542" spans="1:13" s="8" customFormat="1" ht="56.25">
      <c r="A6542" s="71" t="s">
        <v>5520</v>
      </c>
      <c r="B6542" s="71" t="s">
        <v>5642</v>
      </c>
      <c r="C6542" s="71" t="s">
        <v>5643</v>
      </c>
      <c r="D6542" s="71" t="s">
        <v>6142</v>
      </c>
      <c r="E6542" s="72">
        <v>20</v>
      </c>
      <c r="F6542" s="124" t="s">
        <v>44</v>
      </c>
      <c r="G6542" s="125"/>
      <c r="H6542" s="43" t="s">
        <v>1</v>
      </c>
      <c r="I6542" s="126"/>
      <c r="K6542" s="140" t="str">
        <f t="shared" si="309"/>
        <v>文教活動-表演藝術-獎補助費-對國內團體之捐助</v>
      </c>
      <c r="L6542" s="140" t="str">
        <f t="shared" si="310"/>
        <v>春天的故事-同樂</v>
      </c>
      <c r="M6542" s="40" t="str">
        <f t="shared" si="311"/>
        <v>台灣絲竹室內樂團</v>
      </c>
    </row>
    <row r="6543" spans="1:13" s="8" customFormat="1" ht="56.25">
      <c r="A6543" s="71" t="s">
        <v>5520</v>
      </c>
      <c r="B6543" s="71" t="s">
        <v>5644</v>
      </c>
      <c r="C6543" s="71" t="s">
        <v>5645</v>
      </c>
      <c r="D6543" s="71" t="s">
        <v>6142</v>
      </c>
      <c r="E6543" s="72">
        <v>25</v>
      </c>
      <c r="F6543" s="124" t="s">
        <v>44</v>
      </c>
      <c r="G6543" s="125"/>
      <c r="H6543" s="43" t="s">
        <v>1</v>
      </c>
      <c r="I6543" s="126"/>
      <c r="K6543" s="140" t="str">
        <f t="shared" si="309"/>
        <v>文教活動-表演藝術-獎補助費-對國內團體之捐助</v>
      </c>
      <c r="L6543" s="140" t="str">
        <f t="shared" si="310"/>
        <v>台中市新世紀合唱團2024年度公演</v>
      </c>
      <c r="M6543" s="40" t="str">
        <f t="shared" si="311"/>
        <v>台中市新世紀合唱團</v>
      </c>
    </row>
    <row r="6544" spans="1:13" s="8" customFormat="1" ht="56.25">
      <c r="A6544" s="71" t="s">
        <v>5520</v>
      </c>
      <c r="B6544" s="71" t="s">
        <v>5646</v>
      </c>
      <c r="C6544" s="71" t="s">
        <v>5647</v>
      </c>
      <c r="D6544" s="71" t="s">
        <v>6142</v>
      </c>
      <c r="E6544" s="72">
        <v>20</v>
      </c>
      <c r="F6544" s="124" t="s">
        <v>44</v>
      </c>
      <c r="G6544" s="125"/>
      <c r="H6544" s="43" t="s">
        <v>1</v>
      </c>
      <c r="I6544" s="126"/>
      <c r="K6544" s="140" t="str">
        <f t="shared" si="309"/>
        <v>文教活動-表演藝術-獎補助費-對國內團體之捐助</v>
      </c>
      <c r="L6544" s="140" t="str">
        <f t="shared" si="310"/>
        <v>戀愛加加酒2.0</v>
      </c>
      <c r="M6544" s="40" t="str">
        <f t="shared" si="311"/>
        <v>20%實驗劇坊</v>
      </c>
    </row>
    <row r="6545" spans="1:13" s="8" customFormat="1" ht="56.25">
      <c r="A6545" s="71" t="s">
        <v>5520</v>
      </c>
      <c r="B6545" s="71" t="s">
        <v>5648</v>
      </c>
      <c r="C6545" s="71" t="s">
        <v>5649</v>
      </c>
      <c r="D6545" s="71" t="s">
        <v>6142</v>
      </c>
      <c r="E6545" s="72">
        <v>15</v>
      </c>
      <c r="F6545" s="124" t="s">
        <v>44</v>
      </c>
      <c r="G6545" s="125"/>
      <c r="H6545" s="43" t="s">
        <v>1</v>
      </c>
      <c r="I6545" s="126"/>
      <c r="K6545" s="140" t="str">
        <f t="shared" si="309"/>
        <v>文教活動-表演藝術-獎補助費-對國內團體之捐助</v>
      </c>
      <c r="L6545" s="140" t="str">
        <f t="shared" si="310"/>
        <v>讓吉他為妳而伴</v>
      </c>
      <c r="M6545" s="40" t="str">
        <f t="shared" si="311"/>
        <v>加一吉他</v>
      </c>
    </row>
    <row r="6546" spans="1:13" s="8" customFormat="1" ht="56.25">
      <c r="A6546" s="71" t="s">
        <v>5520</v>
      </c>
      <c r="B6546" s="71" t="s">
        <v>5650</v>
      </c>
      <c r="C6546" s="71" t="s">
        <v>5651</v>
      </c>
      <c r="D6546" s="71" t="s">
        <v>6142</v>
      </c>
      <c r="E6546" s="72">
        <v>20</v>
      </c>
      <c r="F6546" s="124" t="s">
        <v>44</v>
      </c>
      <c r="G6546" s="125"/>
      <c r="H6546" s="43" t="s">
        <v>1</v>
      </c>
      <c r="I6546" s="126"/>
      <c r="K6546" s="140" t="str">
        <f t="shared" si="309"/>
        <v>文教活動-表演藝術-獎補助費-對國內團體之捐助</v>
      </c>
      <c r="L6546" s="140" t="str">
        <f t="shared" si="310"/>
        <v>救救水世界</v>
      </c>
      <c r="M6546" s="40" t="str">
        <f t="shared" si="311"/>
        <v>台中朝藝閣掌中劇團</v>
      </c>
    </row>
    <row r="6547" spans="1:13" s="8" customFormat="1" ht="56.25">
      <c r="A6547" s="71" t="s">
        <v>5520</v>
      </c>
      <c r="B6547" s="71" t="s">
        <v>5652</v>
      </c>
      <c r="C6547" s="71" t="s">
        <v>5653</v>
      </c>
      <c r="D6547" s="71" t="s">
        <v>6142</v>
      </c>
      <c r="E6547" s="72">
        <v>20</v>
      </c>
      <c r="F6547" s="124" t="s">
        <v>44</v>
      </c>
      <c r="G6547" s="125"/>
      <c r="H6547" s="43" t="s">
        <v>1</v>
      </c>
      <c r="I6547" s="126"/>
      <c r="K6547" s="140" t="str">
        <f t="shared" si="309"/>
        <v>文教活動-表演藝術-獎補助費-對國內團體之捐助</v>
      </c>
      <c r="L6547" s="140" t="str">
        <f t="shared" si="310"/>
        <v>藝遊偶戲校園推廣演出「海水變鹹」</v>
      </c>
      <c r="M6547" s="40" t="str">
        <f t="shared" si="311"/>
        <v>蕭添鎮民俗布袋戲團</v>
      </c>
    </row>
    <row r="6548" spans="1:13" s="8" customFormat="1" ht="56.25">
      <c r="A6548" s="71" t="s">
        <v>5520</v>
      </c>
      <c r="B6548" s="71" t="s">
        <v>5654</v>
      </c>
      <c r="C6548" s="71" t="s">
        <v>5655</v>
      </c>
      <c r="D6548" s="71" t="s">
        <v>6142</v>
      </c>
      <c r="E6548" s="72">
        <v>15</v>
      </c>
      <c r="F6548" s="124" t="s">
        <v>44</v>
      </c>
      <c r="G6548" s="125"/>
      <c r="H6548" s="43" t="s">
        <v>1</v>
      </c>
      <c r="I6548" s="126"/>
      <c r="K6548" s="140" t="str">
        <f t="shared" si="309"/>
        <v>文教活動-表演藝術-獎補助費-對國內團體之捐助</v>
      </c>
      <c r="L6548" s="140" t="str">
        <f t="shared" si="310"/>
        <v>《澄澈之光》木管大型室內樂音樂會(臺中場)</v>
      </c>
      <c r="M6548" s="40" t="str">
        <f t="shared" si="311"/>
        <v>時間藝術工作室</v>
      </c>
    </row>
    <row r="6549" spans="1:13" s="8" customFormat="1" ht="56.25">
      <c r="A6549" s="71" t="s">
        <v>5520</v>
      </c>
      <c r="B6549" s="71" t="s">
        <v>5656</v>
      </c>
      <c r="C6549" s="71" t="s">
        <v>5657</v>
      </c>
      <c r="D6549" s="71" t="s">
        <v>6142</v>
      </c>
      <c r="E6549" s="72">
        <v>20</v>
      </c>
      <c r="F6549" s="124" t="s">
        <v>44</v>
      </c>
      <c r="G6549" s="125"/>
      <c r="H6549" s="43" t="s">
        <v>1</v>
      </c>
      <c r="I6549" s="126"/>
      <c r="K6549" s="140" t="str">
        <f t="shared" si="309"/>
        <v>文教活動-表演藝術-獎補助費-對國內團體之捐助</v>
      </c>
      <c r="L6549" s="140" t="str">
        <f t="shared" si="310"/>
        <v>日月太鼓-飛天尋樂展風華</v>
      </c>
      <c r="M6549" s="40" t="str">
        <f t="shared" si="311"/>
        <v>夢江南歌舞劇團</v>
      </c>
    </row>
    <row r="6550" spans="1:13" s="8" customFormat="1" ht="56.25">
      <c r="A6550" s="71" t="s">
        <v>5520</v>
      </c>
      <c r="B6550" s="71" t="s">
        <v>5658</v>
      </c>
      <c r="C6550" s="71" t="s">
        <v>5659</v>
      </c>
      <c r="D6550" s="71" t="s">
        <v>6142</v>
      </c>
      <c r="E6550" s="72">
        <v>20</v>
      </c>
      <c r="F6550" s="124" t="s">
        <v>44</v>
      </c>
      <c r="G6550" s="125"/>
      <c r="H6550" s="43" t="s">
        <v>1</v>
      </c>
      <c r="I6550" s="126"/>
      <c r="K6550" s="140" t="str">
        <f t="shared" si="309"/>
        <v>文教活動-表演藝術-獎補助費-對國內團體之捐助</v>
      </c>
      <c r="L6550" s="140" t="str">
        <f t="shared" si="310"/>
        <v>愛．啟航音樂會</v>
      </c>
      <c r="M6550" s="40" t="str">
        <f t="shared" si="311"/>
        <v>曉明至愛合唱團</v>
      </c>
    </row>
    <row r="6551" spans="1:13" s="8" customFormat="1" ht="56.25">
      <c r="A6551" s="71" t="s">
        <v>5520</v>
      </c>
      <c r="B6551" s="71" t="s">
        <v>5660</v>
      </c>
      <c r="C6551" s="71" t="s">
        <v>5661</v>
      </c>
      <c r="D6551" s="71" t="s">
        <v>6142</v>
      </c>
      <c r="E6551" s="72">
        <v>35</v>
      </c>
      <c r="F6551" s="124" t="s">
        <v>44</v>
      </c>
      <c r="G6551" s="125"/>
      <c r="H6551" s="43" t="s">
        <v>1</v>
      </c>
      <c r="I6551" s="126"/>
      <c r="K6551" s="140" t="str">
        <f t="shared" si="309"/>
        <v>文教活動-表演藝術-獎補助費-對國內團體之捐助</v>
      </c>
      <c r="L6551" s="140" t="str">
        <f t="shared" si="310"/>
        <v>2024國際交流系列音樂會《魔法之歌》</v>
      </c>
      <c r="M6551" s="40" t="str">
        <f t="shared" si="311"/>
        <v>台中室內合唱團</v>
      </c>
    </row>
    <row r="6552" spans="1:13" s="8" customFormat="1" ht="56.25">
      <c r="A6552" s="71" t="s">
        <v>5520</v>
      </c>
      <c r="B6552" s="71" t="s">
        <v>5662</v>
      </c>
      <c r="C6552" s="71" t="s">
        <v>811</v>
      </c>
      <c r="D6552" s="71" t="s">
        <v>6142</v>
      </c>
      <c r="E6552" s="72">
        <v>20</v>
      </c>
      <c r="F6552" s="124" t="s">
        <v>44</v>
      </c>
      <c r="G6552" s="125"/>
      <c r="H6552" s="43" t="s">
        <v>1</v>
      </c>
      <c r="I6552" s="126"/>
      <c r="K6552" s="140" t="str">
        <f t="shared" si="309"/>
        <v>文教活動-表演藝術-獎補助費-對國內團體之捐助</v>
      </c>
      <c r="L6552" s="140" t="str">
        <f t="shared" si="310"/>
        <v>鰲峰音樂饗宴</v>
      </c>
      <c r="M6552" s="40" t="str">
        <f t="shared" si="311"/>
        <v>臺中市戀戀鰲峰樂音協會</v>
      </c>
    </row>
    <row r="6553" spans="1:13" s="8" customFormat="1" ht="75">
      <c r="A6553" s="71" t="s">
        <v>5520</v>
      </c>
      <c r="B6553" s="71" t="s">
        <v>5663</v>
      </c>
      <c r="C6553" s="71" t="s">
        <v>5664</v>
      </c>
      <c r="D6553" s="71" t="s">
        <v>6142</v>
      </c>
      <c r="E6553" s="72">
        <v>20</v>
      </c>
      <c r="F6553" s="124" t="s">
        <v>44</v>
      </c>
      <c r="G6553" s="125"/>
      <c r="H6553" s="43" t="s">
        <v>1</v>
      </c>
      <c r="I6553" s="126"/>
      <c r="K6553" s="140" t="str">
        <f t="shared" si="309"/>
        <v>文教活動-表演藝術-獎補助費-對國內團體之捐助</v>
      </c>
      <c r="L6553" s="140" t="str">
        <f t="shared" si="310"/>
        <v>2024年布袋戲薪傳推廣計畫-布袋戲表演活動(南俠風雲傳)</v>
      </c>
      <c r="M6553" s="40" t="str">
        <f t="shared" si="311"/>
        <v>社團法人台灣戲劇協進會</v>
      </c>
    </row>
    <row r="6554" spans="1:13" s="8" customFormat="1" ht="56.25">
      <c r="A6554" s="71" t="s">
        <v>5520</v>
      </c>
      <c r="B6554" s="71" t="s">
        <v>5665</v>
      </c>
      <c r="C6554" s="71" t="s">
        <v>5666</v>
      </c>
      <c r="D6554" s="71" t="s">
        <v>6142</v>
      </c>
      <c r="E6554" s="72">
        <v>15</v>
      </c>
      <c r="F6554" s="124" t="s">
        <v>44</v>
      </c>
      <c r="G6554" s="125"/>
      <c r="H6554" s="43" t="s">
        <v>1</v>
      </c>
      <c r="I6554" s="126"/>
      <c r="K6554" s="140" t="str">
        <f t="shared" si="309"/>
        <v>文教活動-表演藝術-獎補助費-對國內團體之捐助</v>
      </c>
      <c r="L6554" s="140" t="str">
        <f t="shared" si="310"/>
        <v>婕安納仲夏音樂會2</v>
      </c>
      <c r="M6554" s="40" t="str">
        <f t="shared" si="311"/>
        <v>婕安納絲竹樂團</v>
      </c>
    </row>
    <row r="6555" spans="1:13" s="8" customFormat="1" ht="56.25">
      <c r="A6555" s="71" t="s">
        <v>5520</v>
      </c>
      <c r="B6555" s="71" t="s">
        <v>5667</v>
      </c>
      <c r="C6555" s="71" t="s">
        <v>5668</v>
      </c>
      <c r="D6555" s="71" t="s">
        <v>6142</v>
      </c>
      <c r="E6555" s="72">
        <v>30</v>
      </c>
      <c r="F6555" s="124" t="s">
        <v>44</v>
      </c>
      <c r="G6555" s="125"/>
      <c r="H6555" s="43" t="s">
        <v>1</v>
      </c>
      <c r="I6555" s="126"/>
      <c r="K6555" s="140" t="str">
        <f t="shared" si="309"/>
        <v>文教活動-表演藝術-獎補助費-對國內團體之捐助</v>
      </c>
      <c r="L6555" s="140" t="str">
        <f t="shared" si="310"/>
        <v>《酬神》宋坤傳藝_20週年大戲</v>
      </c>
      <c r="M6555" s="40" t="str">
        <f t="shared" si="311"/>
        <v>宋坤傳藝</v>
      </c>
    </row>
    <row r="6556" spans="1:13" s="8" customFormat="1" ht="75">
      <c r="A6556" s="71" t="s">
        <v>5520</v>
      </c>
      <c r="B6556" s="71" t="s">
        <v>5669</v>
      </c>
      <c r="C6556" s="71" t="s">
        <v>5670</v>
      </c>
      <c r="D6556" s="71" t="s">
        <v>6142</v>
      </c>
      <c r="E6556" s="72">
        <v>20</v>
      </c>
      <c r="F6556" s="124" t="s">
        <v>44</v>
      </c>
      <c r="G6556" s="125"/>
      <c r="H6556" s="43" t="s">
        <v>1</v>
      </c>
      <c r="I6556" s="126"/>
      <c r="K6556" s="140" t="str">
        <f t="shared" si="309"/>
        <v>文教活動-表演藝術-獎補助費-對國內團體之捐助</v>
      </c>
      <c r="L6556" s="140" t="str">
        <f t="shared" si="310"/>
        <v>臺南一中校友管樂團第五十七次竹園留聲音樂會《漫步_》</v>
      </c>
      <c r="M6556" s="40" t="str">
        <f t="shared" si="311"/>
        <v>臺南一中校友管樂團</v>
      </c>
    </row>
    <row r="6557" spans="1:13" s="8" customFormat="1" ht="56.25">
      <c r="A6557" s="71" t="s">
        <v>5520</v>
      </c>
      <c r="B6557" s="71" t="s">
        <v>5671</v>
      </c>
      <c r="C6557" s="71" t="s">
        <v>5672</v>
      </c>
      <c r="D6557" s="71" t="s">
        <v>6142</v>
      </c>
      <c r="E6557" s="72">
        <v>15</v>
      </c>
      <c r="F6557" s="124" t="s">
        <v>44</v>
      </c>
      <c r="G6557" s="125"/>
      <c r="H6557" s="43" t="s">
        <v>1</v>
      </c>
      <c r="I6557" s="126"/>
      <c r="K6557" s="140" t="str">
        <f t="shared" si="309"/>
        <v>文教活動-表演藝術-獎補助費-對國內團體之捐助</v>
      </c>
      <c r="L6557" s="140" t="str">
        <f t="shared" si="310"/>
        <v>2024夏日古典音樂會</v>
      </c>
      <c r="M6557" s="40" t="str">
        <f t="shared" si="311"/>
        <v>樂以忘憂室內樂團</v>
      </c>
    </row>
    <row r="6558" spans="1:13" s="8" customFormat="1" ht="75">
      <c r="A6558" s="71" t="s">
        <v>5520</v>
      </c>
      <c r="B6558" s="71" t="s">
        <v>5673</v>
      </c>
      <c r="C6558" s="71" t="s">
        <v>5674</v>
      </c>
      <c r="D6558" s="71" t="s">
        <v>6142</v>
      </c>
      <c r="E6558" s="72">
        <v>40</v>
      </c>
      <c r="F6558" s="124" t="s">
        <v>44</v>
      </c>
      <c r="G6558" s="125"/>
      <c r="H6558" s="43" t="s">
        <v>1</v>
      </c>
      <c r="I6558" s="126"/>
      <c r="K6558" s="140" t="str">
        <f t="shared" si="309"/>
        <v>文教活動-表演藝術-獎補助費-對國內團體之捐助</v>
      </c>
      <c r="L6558" s="140" t="str">
        <f t="shared" si="310"/>
        <v>清水劇團2024年度公演-《曲終人未散~我懷念的老建築舊空間》</v>
      </c>
      <c r="M6558" s="40" t="str">
        <f t="shared" si="311"/>
        <v>清水劇團</v>
      </c>
    </row>
    <row r="6559" spans="1:13" s="8" customFormat="1" ht="56.25">
      <c r="A6559" s="71" t="s">
        <v>5520</v>
      </c>
      <c r="B6559" s="71" t="s">
        <v>5675</v>
      </c>
      <c r="C6559" s="71" t="s">
        <v>5676</v>
      </c>
      <c r="D6559" s="71" t="s">
        <v>6142</v>
      </c>
      <c r="E6559" s="72">
        <v>20</v>
      </c>
      <c r="F6559" s="124" t="s">
        <v>44</v>
      </c>
      <c r="G6559" s="125"/>
      <c r="H6559" s="43" t="s">
        <v>1</v>
      </c>
      <c r="I6559" s="126"/>
      <c r="K6559" s="140" t="str">
        <f t="shared" si="309"/>
        <v>文教活動-表演藝術-獎補助費-對國內團體之捐助</v>
      </c>
      <c r="L6559" s="140" t="str">
        <f t="shared" si="310"/>
        <v>《動畫楽ノ祭》-日本動漫交響音樂會2</v>
      </c>
      <c r="M6559" s="40" t="str">
        <f t="shared" si="311"/>
        <v>高雄市管樂團</v>
      </c>
    </row>
    <row r="6560" spans="1:13" s="8" customFormat="1" ht="56.25">
      <c r="A6560" s="71" t="s">
        <v>5520</v>
      </c>
      <c r="B6560" s="71" t="s">
        <v>5677</v>
      </c>
      <c r="C6560" s="71" t="s">
        <v>5678</v>
      </c>
      <c r="D6560" s="71" t="s">
        <v>6142</v>
      </c>
      <c r="E6560" s="72">
        <v>30</v>
      </c>
      <c r="F6560" s="124" t="s">
        <v>44</v>
      </c>
      <c r="G6560" s="125"/>
      <c r="H6560" s="43" t="s">
        <v>1</v>
      </c>
      <c r="I6560" s="126"/>
      <c r="K6560" s="140" t="str">
        <f t="shared" si="309"/>
        <v>文教活動-表演藝術-獎補助費-對國內團體之捐助</v>
      </c>
      <c r="L6560" s="140" t="str">
        <f t="shared" si="310"/>
        <v>2024聖采琪星空傳愛音樂會</v>
      </c>
      <c r="M6560" s="40" t="str">
        <f t="shared" si="311"/>
        <v>財團法人天主教上智文教基金會</v>
      </c>
    </row>
    <row r="6561" spans="1:13" s="8" customFormat="1" ht="56.25">
      <c r="A6561" s="71" t="s">
        <v>5520</v>
      </c>
      <c r="B6561" s="71" t="s">
        <v>5679</v>
      </c>
      <c r="C6561" s="71" t="s">
        <v>5680</v>
      </c>
      <c r="D6561" s="71" t="s">
        <v>6142</v>
      </c>
      <c r="E6561" s="72">
        <v>95</v>
      </c>
      <c r="F6561" s="124" t="s">
        <v>44</v>
      </c>
      <c r="G6561" s="125"/>
      <c r="H6561" s="43" t="s">
        <v>1</v>
      </c>
      <c r="I6561" s="126"/>
      <c r="K6561" s="140" t="str">
        <f t="shared" si="309"/>
        <v>文教活動-表演藝術-獎補助費-對國內團體之捐助</v>
      </c>
      <c r="L6561" s="140" t="str">
        <f t="shared" si="310"/>
        <v>小神轎~迎媽祖祈福</v>
      </c>
      <c r="M6561" s="40" t="str">
        <f t="shared" si="311"/>
        <v>臺中娘家關懷協會</v>
      </c>
    </row>
    <row r="6562" spans="1:13" s="8" customFormat="1" ht="56.25">
      <c r="A6562" s="71" t="s">
        <v>5520</v>
      </c>
      <c r="B6562" s="71" t="s">
        <v>5681</v>
      </c>
      <c r="C6562" s="71" t="s">
        <v>5682</v>
      </c>
      <c r="D6562" s="71" t="s">
        <v>6142</v>
      </c>
      <c r="E6562" s="72">
        <v>20</v>
      </c>
      <c r="F6562" s="124" t="s">
        <v>44</v>
      </c>
      <c r="G6562" s="125"/>
      <c r="H6562" s="43" t="s">
        <v>1</v>
      </c>
      <c r="I6562" s="126"/>
      <c r="K6562" s="140" t="str">
        <f t="shared" si="309"/>
        <v>文教活動-表演藝術-獎補助費-對國內團體之捐助</v>
      </c>
      <c r="L6562" s="140" t="str">
        <f t="shared" si="310"/>
        <v>【越】有【藝】意~越南文化之行</v>
      </c>
      <c r="M6562" s="40" t="str">
        <f t="shared" si="311"/>
        <v>蒲公英文創魅力舞劇團</v>
      </c>
    </row>
    <row r="6563" spans="1:13" s="8" customFormat="1" ht="56.25">
      <c r="A6563" s="71" t="s">
        <v>5520</v>
      </c>
      <c r="B6563" s="71" t="s">
        <v>5683</v>
      </c>
      <c r="C6563" s="71" t="s">
        <v>5684</v>
      </c>
      <c r="D6563" s="71" t="s">
        <v>6142</v>
      </c>
      <c r="E6563" s="72">
        <v>25</v>
      </c>
      <c r="F6563" s="124" t="s">
        <v>44</v>
      </c>
      <c r="G6563" s="125"/>
      <c r="H6563" s="43" t="s">
        <v>1</v>
      </c>
      <c r="I6563" s="126"/>
      <c r="K6563" s="140" t="str">
        <f t="shared" si="309"/>
        <v>文教活動-表演藝術-獎補助費-對國內團體之捐助</v>
      </c>
      <c r="L6563" s="140" t="str">
        <f t="shared" si="310"/>
        <v>so wie so</v>
      </c>
      <c r="M6563" s="40" t="str">
        <f t="shared" si="311"/>
        <v>幾個人室內樂團</v>
      </c>
    </row>
    <row r="6564" spans="1:13" s="8" customFormat="1" ht="75">
      <c r="A6564" s="71" t="s">
        <v>5520</v>
      </c>
      <c r="B6564" s="71" t="s">
        <v>5685</v>
      </c>
      <c r="C6564" s="71" t="s">
        <v>5686</v>
      </c>
      <c r="D6564" s="71" t="s">
        <v>6142</v>
      </c>
      <c r="E6564" s="72">
        <v>20</v>
      </c>
      <c r="F6564" s="124" t="s">
        <v>44</v>
      </c>
      <c r="G6564" s="125"/>
      <c r="H6564" s="43" t="s">
        <v>1</v>
      </c>
      <c r="I6564" s="126"/>
      <c r="K6564" s="140" t="str">
        <f t="shared" si="309"/>
        <v>文教活動-表演藝術-獎補助費-對國內團體之捐助</v>
      </c>
      <c r="L6564" s="140" t="str">
        <f t="shared" si="310"/>
        <v>113年愛『劇』在一起-溫柔鬥士公益兒童劇《抓龍特攻隊》</v>
      </c>
      <c r="M6564" s="40" t="str">
        <f t="shared" si="311"/>
        <v>蘋果劇團</v>
      </c>
    </row>
    <row r="6565" spans="1:13" s="8" customFormat="1" ht="56.25">
      <c r="A6565" s="71" t="s">
        <v>5520</v>
      </c>
      <c r="B6565" s="71" t="s">
        <v>5687</v>
      </c>
      <c r="C6565" s="71" t="s">
        <v>5688</v>
      </c>
      <c r="D6565" s="71" t="s">
        <v>6142</v>
      </c>
      <c r="E6565" s="72">
        <v>100</v>
      </c>
      <c r="F6565" s="124" t="s">
        <v>44</v>
      </c>
      <c r="G6565" s="125"/>
      <c r="H6565" s="43" t="s">
        <v>1</v>
      </c>
      <c r="I6565" s="126"/>
      <c r="K6565" s="140" t="str">
        <f t="shared" si="309"/>
        <v>文教活動-表演藝術-獎補助費-對國內團體之捐助</v>
      </c>
      <c r="L6565" s="140" t="str">
        <f t="shared" si="310"/>
        <v>國際演藝．台灣情</v>
      </c>
      <c r="M6565" s="40" t="str">
        <f t="shared" si="311"/>
        <v>極至體能舞蹈團</v>
      </c>
    </row>
    <row r="6566" spans="1:13" s="8" customFormat="1" ht="56.25">
      <c r="A6566" s="71" t="s">
        <v>5520</v>
      </c>
      <c r="B6566" s="71" t="s">
        <v>5689</v>
      </c>
      <c r="C6566" s="71" t="s">
        <v>5690</v>
      </c>
      <c r="D6566" s="71" t="s">
        <v>6142</v>
      </c>
      <c r="E6566" s="72">
        <v>73</v>
      </c>
      <c r="F6566" s="124" t="s">
        <v>44</v>
      </c>
      <c r="G6566" s="125"/>
      <c r="H6566" s="43" t="s">
        <v>1</v>
      </c>
      <c r="I6566" s="126"/>
      <c r="K6566" s="140" t="str">
        <f t="shared" si="309"/>
        <v>文教活動-表演藝術-獎補助費-對國內團體之捐助</v>
      </c>
      <c r="L6566" s="140" t="str">
        <f t="shared" si="310"/>
        <v>2024東京-臺灣嘉年華</v>
      </c>
      <c r="M6566" s="40" t="str">
        <f t="shared" si="311"/>
        <v>九天民俗技藝團</v>
      </c>
    </row>
    <row r="6567" spans="1:13" s="8" customFormat="1" ht="56.25">
      <c r="A6567" s="71" t="s">
        <v>5520</v>
      </c>
      <c r="B6567" s="71" t="s">
        <v>5691</v>
      </c>
      <c r="C6567" s="71" t="s">
        <v>5692</v>
      </c>
      <c r="D6567" s="71" t="s">
        <v>6142</v>
      </c>
      <c r="E6567" s="72">
        <v>50</v>
      </c>
      <c r="F6567" s="124" t="s">
        <v>44</v>
      </c>
      <c r="G6567" s="125"/>
      <c r="H6567" s="43" t="s">
        <v>1</v>
      </c>
      <c r="I6567" s="126"/>
      <c r="K6567" s="140" t="str">
        <f t="shared" si="309"/>
        <v>文教活動-表演藝術-獎補助費-對國內團體之捐助</v>
      </c>
      <c r="L6567" s="140" t="str">
        <f t="shared" si="310"/>
        <v>2024廈門小白鷺舞蹈交流匯演</v>
      </c>
      <c r="M6567" s="40" t="str">
        <f t="shared" si="311"/>
        <v>臺灣舞蹈藝術交流協會</v>
      </c>
    </row>
    <row r="6568" spans="1:13" s="8" customFormat="1" ht="56.25">
      <c r="A6568" s="71" t="s">
        <v>5520</v>
      </c>
      <c r="B6568" s="71" t="s">
        <v>5693</v>
      </c>
      <c r="C6568" s="71" t="s">
        <v>5694</v>
      </c>
      <c r="D6568" s="71" t="s">
        <v>6142</v>
      </c>
      <c r="E6568" s="72">
        <v>50</v>
      </c>
      <c r="F6568" s="124" t="s">
        <v>44</v>
      </c>
      <c r="G6568" s="125"/>
      <c r="H6568" s="43" t="s">
        <v>1</v>
      </c>
      <c r="I6568" s="126"/>
      <c r="K6568" s="140" t="str">
        <f t="shared" si="309"/>
        <v>文教活動-表演藝術-獎補助費-對國內團體之捐助</v>
      </c>
      <c r="L6568" s="140" t="str">
        <f t="shared" si="310"/>
        <v>台日韓音樂文化交流</v>
      </c>
      <c r="M6568" s="40" t="str">
        <f t="shared" si="311"/>
        <v>星晞望管弦樂團</v>
      </c>
    </row>
    <row r="6569" spans="1:13" s="8" customFormat="1" ht="93.75">
      <c r="A6569" s="71" t="s">
        <v>5520</v>
      </c>
      <c r="B6569" s="71" t="s">
        <v>5695</v>
      </c>
      <c r="C6569" s="71" t="s">
        <v>5696</v>
      </c>
      <c r="D6569" s="71" t="s">
        <v>6142</v>
      </c>
      <c r="E6569" s="72">
        <v>15</v>
      </c>
      <c r="F6569" s="124" t="s">
        <v>44</v>
      </c>
      <c r="G6569" s="125"/>
      <c r="H6569" s="43" t="s">
        <v>1</v>
      </c>
      <c r="I6569" s="126"/>
      <c r="K6569" s="140" t="str">
        <f t="shared" si="309"/>
        <v>文教活動-表演藝術-獎補助費-對國內團體之捐助</v>
      </c>
      <c r="L6569" s="140" t="str">
        <f t="shared" si="310"/>
        <v>《Unsolved未解，懸》德國慕尼黑THINK BIG！#10-兒童/青少年表演藝術節演出計畫</v>
      </c>
      <c r="M6569" s="40" t="str">
        <f t="shared" si="311"/>
        <v>聚合舞PolymerDMT</v>
      </c>
    </row>
    <row r="6570" spans="1:13" s="8" customFormat="1" ht="56.25">
      <c r="A6570" s="71" t="s">
        <v>5520</v>
      </c>
      <c r="B6570" s="71" t="s">
        <v>5697</v>
      </c>
      <c r="C6570" s="71" t="s">
        <v>5690</v>
      </c>
      <c r="D6570" s="71" t="s">
        <v>6142</v>
      </c>
      <c r="E6570" s="72">
        <v>600</v>
      </c>
      <c r="F6570" s="124" t="s">
        <v>44</v>
      </c>
      <c r="G6570" s="125"/>
      <c r="H6570" s="43" t="s">
        <v>1</v>
      </c>
      <c r="I6570" s="126"/>
      <c r="K6570" s="140" t="str">
        <f t="shared" si="309"/>
        <v>文教活動-表演藝術-獎補助費-對國內團體之捐助</v>
      </c>
      <c r="L6570" s="140" t="str">
        <f t="shared" si="310"/>
        <v>《廟埕時光同樂會》演出計畫</v>
      </c>
      <c r="M6570" s="40" t="str">
        <f t="shared" si="311"/>
        <v>九天民俗技藝團</v>
      </c>
    </row>
    <row r="6571" spans="1:13" s="8" customFormat="1" ht="56.25">
      <c r="A6571" s="71" t="s">
        <v>5520</v>
      </c>
      <c r="B6571" s="71" t="s">
        <v>5698</v>
      </c>
      <c r="C6571" s="71" t="s">
        <v>5542</v>
      </c>
      <c r="D6571" s="71" t="s">
        <v>6142</v>
      </c>
      <c r="E6571" s="72">
        <v>300</v>
      </c>
      <c r="F6571" s="124" t="s">
        <v>44</v>
      </c>
      <c r="G6571" s="125"/>
      <c r="H6571" s="43" t="s">
        <v>1</v>
      </c>
      <c r="I6571" s="126"/>
      <c r="K6571" s="140" t="str">
        <f t="shared" si="309"/>
        <v>文教活動-表演藝術-獎補助費-對國內團體之捐助</v>
      </c>
      <c r="L6571" s="140" t="str">
        <f t="shared" si="310"/>
        <v>《情義》演出計畫</v>
      </c>
      <c r="M6571" s="40" t="str">
        <f t="shared" si="311"/>
        <v>中國太陽園掌中劇團</v>
      </c>
    </row>
    <row r="6572" spans="1:13" s="8" customFormat="1" ht="56.25">
      <c r="A6572" s="71" t="s">
        <v>5520</v>
      </c>
      <c r="B6572" s="71" t="s">
        <v>5699</v>
      </c>
      <c r="C6572" s="71" t="s">
        <v>5700</v>
      </c>
      <c r="D6572" s="71" t="s">
        <v>6142</v>
      </c>
      <c r="E6572" s="72">
        <v>1500</v>
      </c>
      <c r="F6572" s="124" t="s">
        <v>44</v>
      </c>
      <c r="G6572" s="125"/>
      <c r="H6572" s="43" t="s">
        <v>1</v>
      </c>
      <c r="I6572" s="126"/>
      <c r="K6572" s="140" t="str">
        <f t="shared" si="309"/>
        <v>文教活動-表演藝術-獎補助費-對國內團體之捐助</v>
      </c>
      <c r="L6572" s="140" t="str">
        <f t="shared" si="310"/>
        <v>藝文活動經費</v>
      </c>
      <c r="M6572" s="40" t="str">
        <f t="shared" si="311"/>
        <v>財團法人台中市文教基金會</v>
      </c>
    </row>
    <row r="6573" spans="1:13" s="8" customFormat="1" ht="56.25">
      <c r="A6573" s="71" t="s">
        <v>5520</v>
      </c>
      <c r="B6573" s="71" t="s">
        <v>5701</v>
      </c>
      <c r="C6573" s="71" t="s">
        <v>5702</v>
      </c>
      <c r="D6573" s="71" t="s">
        <v>6142</v>
      </c>
      <c r="E6573" s="72">
        <v>25</v>
      </c>
      <c r="F6573" s="124" t="s">
        <v>44</v>
      </c>
      <c r="G6573" s="125"/>
      <c r="H6573" s="43" t="s">
        <v>1</v>
      </c>
      <c r="I6573" s="126"/>
      <c r="K6573" s="140" t="str">
        <f t="shared" si="309"/>
        <v>文教活動-表演藝術-獎補助費-對國內團體之捐助</v>
      </c>
      <c r="L6573" s="140" t="str">
        <f t="shared" si="310"/>
        <v>文華雅風國樂團二十六週年音樂會《慶祭》</v>
      </c>
      <c r="M6573" s="40" t="str">
        <f t="shared" si="311"/>
        <v>文華雅風國樂團</v>
      </c>
    </row>
    <row r="6574" spans="1:13" s="8" customFormat="1" ht="56.25">
      <c r="A6574" s="71" t="s">
        <v>5520</v>
      </c>
      <c r="B6574" s="71" t="s">
        <v>5703</v>
      </c>
      <c r="C6574" s="71" t="s">
        <v>4767</v>
      </c>
      <c r="D6574" s="71" t="s">
        <v>6142</v>
      </c>
      <c r="E6574" s="72">
        <v>35</v>
      </c>
      <c r="F6574" s="124" t="s">
        <v>44</v>
      </c>
      <c r="G6574" s="125"/>
      <c r="H6574" s="43" t="s">
        <v>1</v>
      </c>
      <c r="I6574" s="126"/>
      <c r="K6574" s="140" t="str">
        <f t="shared" si="309"/>
        <v>文教活動-表演藝術-獎補助費-對國內團體之捐助</v>
      </c>
      <c r="L6574" s="140" t="str">
        <f t="shared" si="310"/>
        <v>2024現代客家歌謠合唱劇場〈轉兜~那些日子/恁久以來〉</v>
      </c>
      <c r="M6574" s="40" t="str">
        <f t="shared" si="311"/>
        <v>台中藝術家市民合唱團</v>
      </c>
    </row>
    <row r="6575" spans="1:13" s="8" customFormat="1" ht="56.25">
      <c r="A6575" s="71" t="s">
        <v>5520</v>
      </c>
      <c r="B6575" s="71" t="s">
        <v>5704</v>
      </c>
      <c r="C6575" s="71" t="s">
        <v>5705</v>
      </c>
      <c r="D6575" s="71" t="s">
        <v>6142</v>
      </c>
      <c r="E6575" s="72">
        <v>15</v>
      </c>
      <c r="F6575" s="124" t="s">
        <v>44</v>
      </c>
      <c r="G6575" s="125"/>
      <c r="H6575" s="43" t="s">
        <v>1</v>
      </c>
      <c r="I6575" s="126"/>
      <c r="K6575" s="140" t="str">
        <f t="shared" si="309"/>
        <v>文教活動-表演藝術-獎補助費-對國內團體之捐助</v>
      </c>
      <c r="L6575" s="140" t="str">
        <f t="shared" si="310"/>
        <v>多元舞蹈中秋展演及文化交流推廣活動</v>
      </c>
      <c r="M6575" s="40" t="str">
        <f t="shared" si="311"/>
        <v>福平鑽石舞蹈隊</v>
      </c>
    </row>
    <row r="6576" spans="1:13" s="8" customFormat="1" ht="56.25">
      <c r="A6576" s="71" t="s">
        <v>5520</v>
      </c>
      <c r="B6576" s="71" t="s">
        <v>5706</v>
      </c>
      <c r="C6576" s="71" t="s">
        <v>5707</v>
      </c>
      <c r="D6576" s="71" t="s">
        <v>6142</v>
      </c>
      <c r="E6576" s="72">
        <v>40</v>
      </c>
      <c r="F6576" s="124" t="s">
        <v>44</v>
      </c>
      <c r="G6576" s="125"/>
      <c r="H6576" s="43" t="s">
        <v>1</v>
      </c>
      <c r="I6576" s="126"/>
      <c r="K6576" s="140" t="str">
        <f t="shared" si="309"/>
        <v>文教活動-表演藝術-獎補助費-對國內團體之捐助</v>
      </c>
      <c r="L6576" s="140" t="str">
        <f t="shared" si="310"/>
        <v>台中愛樂管絃樂團2024二十三週年公演</v>
      </c>
      <c r="M6576" s="40" t="str">
        <f t="shared" si="311"/>
        <v>台中愛樂管絃樂團</v>
      </c>
    </row>
    <row r="6577" spans="1:13" s="8" customFormat="1" ht="56.25">
      <c r="A6577" s="71" t="s">
        <v>5520</v>
      </c>
      <c r="B6577" s="71" t="s">
        <v>5708</v>
      </c>
      <c r="C6577" s="71" t="s">
        <v>5709</v>
      </c>
      <c r="D6577" s="71" t="s">
        <v>6142</v>
      </c>
      <c r="E6577" s="72">
        <v>10</v>
      </c>
      <c r="F6577" s="124" t="s">
        <v>44</v>
      </c>
      <c r="G6577" s="125"/>
      <c r="H6577" s="43" t="s">
        <v>1</v>
      </c>
      <c r="I6577" s="126"/>
      <c r="K6577" s="140" t="str">
        <f t="shared" si="309"/>
        <v>文教活動-表演藝術-獎補助費-對國內團體之捐助</v>
      </c>
      <c r="L6577" s="140" t="str">
        <f t="shared" si="310"/>
        <v>聽聽彈談XYI絕美莫札莫Amazing Mozart『繽紛』</v>
      </c>
      <c r="M6577" s="40" t="str">
        <f t="shared" si="311"/>
        <v>含光藝術工作室</v>
      </c>
    </row>
    <row r="6578" spans="1:13" s="8" customFormat="1" ht="56.25">
      <c r="A6578" s="71" t="s">
        <v>5520</v>
      </c>
      <c r="B6578" s="71" t="s">
        <v>5710</v>
      </c>
      <c r="C6578" s="71" t="s">
        <v>5536</v>
      </c>
      <c r="D6578" s="71" t="s">
        <v>6142</v>
      </c>
      <c r="E6578" s="72">
        <v>50</v>
      </c>
      <c r="F6578" s="124" t="s">
        <v>44</v>
      </c>
      <c r="G6578" s="125"/>
      <c r="H6578" s="43" t="s">
        <v>1</v>
      </c>
      <c r="I6578" s="126"/>
      <c r="K6578" s="140" t="str">
        <f t="shared" si="309"/>
        <v>文教活動-表演藝術-獎補助費-對國內團體之捐助</v>
      </c>
      <c r="L6578" s="140" t="str">
        <f t="shared" si="310"/>
        <v>金宇園掌中劇團『日本台灣祭IN上野』演出計畫</v>
      </c>
      <c r="M6578" s="40" t="str">
        <f t="shared" si="311"/>
        <v>金宇園掌中劇團</v>
      </c>
    </row>
    <row r="6579" spans="1:13" s="8" customFormat="1" ht="56.25">
      <c r="A6579" s="71" t="s">
        <v>5520</v>
      </c>
      <c r="B6579" s="71" t="s">
        <v>5711</v>
      </c>
      <c r="C6579" s="71" t="s">
        <v>5712</v>
      </c>
      <c r="D6579" s="71" t="s">
        <v>6142</v>
      </c>
      <c r="E6579" s="72">
        <v>80</v>
      </c>
      <c r="F6579" s="124" t="s">
        <v>44</v>
      </c>
      <c r="G6579" s="125"/>
      <c r="H6579" s="43" t="s">
        <v>1</v>
      </c>
      <c r="I6579" s="126"/>
      <c r="K6579" s="140" t="str">
        <f t="shared" si="309"/>
        <v>文教活動-表演藝術-獎補助費-對國內團體之捐助</v>
      </c>
      <c r="L6579" s="140" t="str">
        <f t="shared" si="310"/>
        <v>妙璇舞蹈團『日本台灣祭IN上野』演出計畫</v>
      </c>
      <c r="M6579" s="40" t="str">
        <f t="shared" si="311"/>
        <v>妙璇舞蹈團</v>
      </c>
    </row>
    <row r="6580" spans="1:13" s="8" customFormat="1" ht="93.75">
      <c r="A6580" s="71" t="s">
        <v>5520</v>
      </c>
      <c r="B6580" s="71" t="s">
        <v>5713</v>
      </c>
      <c r="C6580" s="71" t="s">
        <v>5625</v>
      </c>
      <c r="D6580" s="71" t="s">
        <v>6142</v>
      </c>
      <c r="E6580" s="72">
        <v>120</v>
      </c>
      <c r="F6580" s="124" t="s">
        <v>44</v>
      </c>
      <c r="G6580" s="125"/>
      <c r="H6580" s="43" t="s">
        <v>1</v>
      </c>
      <c r="I6580" s="126"/>
      <c r="K6580" s="140" t="str">
        <f t="shared" si="309"/>
        <v>文教活動-表演藝術-獎補助費-對國內團體之捐助</v>
      </c>
      <c r="L6580" s="140" t="str">
        <f t="shared" si="310"/>
        <v>2024捷克國際新馬戲與劇場藝術節《#Since1994》　LETNÍ LETNÁ演出計畫</v>
      </c>
      <c r="M6580" s="40" t="str">
        <f t="shared" si="311"/>
        <v>創造焦點</v>
      </c>
    </row>
    <row r="6581" spans="1:13" s="8" customFormat="1" ht="56.25">
      <c r="A6581" s="71" t="s">
        <v>5520</v>
      </c>
      <c r="B6581" s="71" t="s">
        <v>5714</v>
      </c>
      <c r="C6581" s="71" t="s">
        <v>5715</v>
      </c>
      <c r="D6581" s="71" t="s">
        <v>6142</v>
      </c>
      <c r="E6581" s="72">
        <v>350</v>
      </c>
      <c r="F6581" s="124" t="s">
        <v>44</v>
      </c>
      <c r="G6581" s="125"/>
      <c r="H6581" s="43" t="s">
        <v>1</v>
      </c>
      <c r="I6581" s="126"/>
      <c r="K6581" s="140" t="str">
        <f t="shared" si="309"/>
        <v>文教活動-表演藝術-獎補助費-對國內團體之捐助</v>
      </c>
      <c r="L6581" s="140" t="str">
        <f t="shared" si="310"/>
        <v>《在城市遊戲行走，直到島嶼邊緣》演出計畫</v>
      </c>
      <c r="M6581" s="40" t="str">
        <f t="shared" si="311"/>
        <v>狂夢藝術</v>
      </c>
    </row>
    <row r="6582" spans="1:13" s="8" customFormat="1" ht="56.25">
      <c r="A6582" s="71" t="s">
        <v>5520</v>
      </c>
      <c r="B6582" s="71" t="s">
        <v>5716</v>
      </c>
      <c r="C6582" s="71" t="s">
        <v>5538</v>
      </c>
      <c r="D6582" s="71" t="s">
        <v>6142</v>
      </c>
      <c r="E6582" s="72">
        <v>500</v>
      </c>
      <c r="F6582" s="124" t="s">
        <v>44</v>
      </c>
      <c r="G6582" s="125"/>
      <c r="H6582" s="43" t="s">
        <v>1</v>
      </c>
      <c r="I6582" s="126"/>
      <c r="K6582" s="140" t="str">
        <f t="shared" si="309"/>
        <v>文教活動-表演藝術-獎補助費-對國內團體之捐助</v>
      </c>
      <c r="L6582" s="140" t="str">
        <f t="shared" si="310"/>
        <v>《碧波情緣》演出計畫</v>
      </c>
      <c r="M6582" s="40" t="str">
        <f t="shared" si="311"/>
        <v>國光歌劇團</v>
      </c>
    </row>
    <row r="6583" spans="1:13" s="8" customFormat="1" ht="56.25">
      <c r="A6583" s="71" t="s">
        <v>5520</v>
      </c>
      <c r="B6583" s="71" t="s">
        <v>5717</v>
      </c>
      <c r="C6583" s="71" t="s">
        <v>5718</v>
      </c>
      <c r="D6583" s="71" t="s">
        <v>6142</v>
      </c>
      <c r="E6583" s="72">
        <v>400</v>
      </c>
      <c r="F6583" s="124" t="s">
        <v>44</v>
      </c>
      <c r="G6583" s="125"/>
      <c r="H6583" s="43" t="s">
        <v>1</v>
      </c>
      <c r="I6583" s="126"/>
      <c r="K6583" s="140" t="str">
        <f t="shared" si="309"/>
        <v>文教活動-表演藝術-獎補助費-對國內團體之捐助</v>
      </c>
      <c r="L6583" s="140" t="str">
        <f t="shared" si="310"/>
        <v>《共生效應》演出計畫</v>
      </c>
      <c r="M6583" s="40" t="str">
        <f t="shared" si="311"/>
        <v>凡徒表演藝術</v>
      </c>
    </row>
    <row r="6584" spans="1:13" s="8" customFormat="1" ht="75">
      <c r="A6584" s="71" t="s">
        <v>5520</v>
      </c>
      <c r="B6584" s="71" t="s">
        <v>5719</v>
      </c>
      <c r="C6584" s="71" t="s">
        <v>5720</v>
      </c>
      <c r="D6584" s="71" t="s">
        <v>6142</v>
      </c>
      <c r="E6584" s="72">
        <v>25</v>
      </c>
      <c r="F6584" s="124" t="s">
        <v>44</v>
      </c>
      <c r="G6584" s="125"/>
      <c r="H6584" s="43" t="s">
        <v>1</v>
      </c>
      <c r="I6584" s="126"/>
      <c r="K6584" s="140" t="str">
        <f t="shared" si="309"/>
        <v>文教活動-表演藝術-獎補助費-對國內團體之捐助</v>
      </c>
      <c r="L6584" s="140" t="str">
        <f t="shared" si="310"/>
        <v>安徒生和莫札特的創意劇場「《綠野仙蹤》中文版音樂劇」</v>
      </c>
      <c r="M6584" s="40" t="str">
        <f t="shared" si="311"/>
        <v>安徒生和莫札特的創意劇場</v>
      </c>
    </row>
    <row r="6585" spans="1:13" s="8" customFormat="1" ht="56.25">
      <c r="A6585" s="71" t="s">
        <v>5520</v>
      </c>
      <c r="B6585" s="71" t="s">
        <v>5721</v>
      </c>
      <c r="C6585" s="71" t="s">
        <v>5722</v>
      </c>
      <c r="D6585" s="71" t="s">
        <v>6142</v>
      </c>
      <c r="E6585" s="72">
        <v>20</v>
      </c>
      <c r="F6585" s="124" t="s">
        <v>44</v>
      </c>
      <c r="G6585" s="125"/>
      <c r="H6585" s="43" t="s">
        <v>1</v>
      </c>
      <c r="I6585" s="126"/>
      <c r="K6585" s="140" t="str">
        <f t="shared" si="309"/>
        <v>文教活動-表演藝術-獎補助費-對國內團體之捐助</v>
      </c>
      <c r="L6585" s="140" t="str">
        <f t="shared" si="310"/>
        <v>「藝同龍來廟會」(土地公傳奇)</v>
      </c>
      <c r="M6585" s="40" t="str">
        <f t="shared" si="311"/>
        <v>台中木偶劇團</v>
      </c>
    </row>
    <row r="6586" spans="1:13" s="8" customFormat="1" ht="56.25">
      <c r="A6586" s="71" t="s">
        <v>5520</v>
      </c>
      <c r="B6586" s="71" t="s">
        <v>5723</v>
      </c>
      <c r="C6586" s="71" t="s">
        <v>5692</v>
      </c>
      <c r="D6586" s="71" t="s">
        <v>6142</v>
      </c>
      <c r="E6586" s="72">
        <v>20</v>
      </c>
      <c r="F6586" s="124" t="s">
        <v>44</v>
      </c>
      <c r="G6586" s="125"/>
      <c r="H6586" s="43" t="s">
        <v>1</v>
      </c>
      <c r="I6586" s="126"/>
      <c r="K6586" s="140" t="str">
        <f t="shared" si="309"/>
        <v>文教活動-表演藝術-獎補助費-對國內團體之捐助</v>
      </c>
      <c r="L6586" s="140" t="str">
        <f t="shared" si="310"/>
        <v>113年臺中市潭子區巡迴校園藝術推廣活動-舞彩繽紛</v>
      </c>
      <c r="M6586" s="40" t="str">
        <f t="shared" si="311"/>
        <v>臺灣舞蹈藝術交流協會</v>
      </c>
    </row>
    <row r="6587" spans="1:13" s="8" customFormat="1" ht="56.25">
      <c r="A6587" s="71" t="s">
        <v>5520</v>
      </c>
      <c r="B6587" s="71" t="s">
        <v>5724</v>
      </c>
      <c r="C6587" s="71" t="s">
        <v>5725</v>
      </c>
      <c r="D6587" s="71" t="s">
        <v>6142</v>
      </c>
      <c r="E6587" s="72">
        <v>20</v>
      </c>
      <c r="F6587" s="124" t="s">
        <v>44</v>
      </c>
      <c r="G6587" s="125"/>
      <c r="H6587" s="43" t="s">
        <v>1</v>
      </c>
      <c r="I6587" s="126"/>
      <c r="K6587" s="140" t="str">
        <f t="shared" si="309"/>
        <v>文教活動-表演藝術-獎補助費-對國內團體之捐助</v>
      </c>
      <c r="L6587" s="140" t="str">
        <f t="shared" si="310"/>
        <v>地球韻律the Rhythm Of the Earth</v>
      </c>
      <c r="M6587" s="40" t="str">
        <f t="shared" si="311"/>
        <v>旋曲交響管樂團</v>
      </c>
    </row>
    <row r="6588" spans="1:13" s="8" customFormat="1" ht="56.25">
      <c r="A6588" s="71" t="s">
        <v>5520</v>
      </c>
      <c r="B6588" s="71" t="s">
        <v>5726</v>
      </c>
      <c r="C6588" s="71" t="s">
        <v>5604</v>
      </c>
      <c r="D6588" s="71" t="s">
        <v>6142</v>
      </c>
      <c r="E6588" s="72">
        <v>30</v>
      </c>
      <c r="F6588" s="124" t="s">
        <v>44</v>
      </c>
      <c r="G6588" s="125"/>
      <c r="H6588" s="43" t="s">
        <v>1</v>
      </c>
      <c r="I6588" s="126"/>
      <c r="K6588" s="140" t="str">
        <f t="shared" si="309"/>
        <v>文教活動-表演藝術-獎補助費-對國內團體之捐助</v>
      </c>
      <c r="L6588" s="140" t="str">
        <f t="shared" si="310"/>
        <v>AHORA此刻</v>
      </c>
      <c r="M6588" s="40" t="str">
        <f t="shared" si="311"/>
        <v>沃佛朗明哥工作室</v>
      </c>
    </row>
    <row r="6589" spans="1:13" s="8" customFormat="1" ht="56.25">
      <c r="A6589" s="71" t="s">
        <v>5520</v>
      </c>
      <c r="B6589" s="71" t="s">
        <v>5727</v>
      </c>
      <c r="C6589" s="71" t="s">
        <v>5688</v>
      </c>
      <c r="D6589" s="71" t="s">
        <v>6142</v>
      </c>
      <c r="E6589" s="72">
        <v>25</v>
      </c>
      <c r="F6589" s="124" t="s">
        <v>44</v>
      </c>
      <c r="G6589" s="125"/>
      <c r="H6589" s="43" t="s">
        <v>1</v>
      </c>
      <c r="I6589" s="126"/>
      <c r="K6589" s="140" t="str">
        <f t="shared" si="309"/>
        <v>文教活動-表演藝術-獎補助費-對國內團體之捐助</v>
      </c>
      <c r="L6589" s="140" t="str">
        <f t="shared" si="310"/>
        <v>【舞超現】校園版</v>
      </c>
      <c r="M6589" s="40" t="str">
        <f t="shared" si="311"/>
        <v>極至體能舞蹈團</v>
      </c>
    </row>
    <row r="6590" spans="1:13" s="8" customFormat="1" ht="56.25">
      <c r="A6590" s="71" t="s">
        <v>5520</v>
      </c>
      <c r="B6590" s="71" t="s">
        <v>5728</v>
      </c>
      <c r="C6590" s="71" t="s">
        <v>5729</v>
      </c>
      <c r="D6590" s="71" t="s">
        <v>6142</v>
      </c>
      <c r="E6590" s="72">
        <v>20</v>
      </c>
      <c r="F6590" s="124" t="s">
        <v>44</v>
      </c>
      <c r="G6590" s="125"/>
      <c r="H6590" s="43" t="s">
        <v>1</v>
      </c>
      <c r="I6590" s="126"/>
      <c r="K6590" s="140" t="str">
        <f t="shared" si="309"/>
        <v>文教活動-表演藝術-獎補助費-對國內團體之捐助</v>
      </c>
      <c r="L6590" s="140" t="str">
        <f t="shared" si="310"/>
        <v>臺北租房日記</v>
      </c>
      <c r="M6590" s="40" t="str">
        <f t="shared" si="311"/>
        <v>日出身體劇場</v>
      </c>
    </row>
    <row r="6591" spans="1:13" s="8" customFormat="1" ht="56.25">
      <c r="A6591" s="71" t="s">
        <v>5520</v>
      </c>
      <c r="B6591" s="71" t="s">
        <v>5730</v>
      </c>
      <c r="C6591" s="71" t="s">
        <v>5731</v>
      </c>
      <c r="D6591" s="71" t="s">
        <v>6142</v>
      </c>
      <c r="E6591" s="72">
        <v>10</v>
      </c>
      <c r="F6591" s="124" t="s">
        <v>44</v>
      </c>
      <c r="G6591" s="125"/>
      <c r="H6591" s="43" t="s">
        <v>1</v>
      </c>
      <c r="I6591" s="126"/>
      <c r="K6591" s="140" t="str">
        <f t="shared" si="309"/>
        <v>文教活動-表演藝術-獎補助費-對國內團體之捐助</v>
      </c>
      <c r="L6591" s="140" t="str">
        <f t="shared" si="310"/>
        <v>耆福藝起來</v>
      </c>
      <c r="M6591" s="40" t="str">
        <f t="shared" si="311"/>
        <v>妙聲國樂團</v>
      </c>
    </row>
    <row r="6592" spans="1:13" s="8" customFormat="1" ht="56.25">
      <c r="A6592" s="71" t="s">
        <v>5520</v>
      </c>
      <c r="B6592" s="71" t="s">
        <v>5732</v>
      </c>
      <c r="C6592" s="71" t="s">
        <v>5733</v>
      </c>
      <c r="D6592" s="71" t="s">
        <v>6142</v>
      </c>
      <c r="E6592" s="72">
        <v>10</v>
      </c>
      <c r="F6592" s="124" t="s">
        <v>44</v>
      </c>
      <c r="G6592" s="125"/>
      <c r="H6592" s="43" t="s">
        <v>1</v>
      </c>
      <c r="I6592" s="126"/>
      <c r="K6592" s="140" t="str">
        <f t="shared" si="309"/>
        <v>文教活動-表演藝術-獎補助費-對國內團體之捐助</v>
      </c>
      <c r="L6592" s="140" t="str">
        <f t="shared" si="310"/>
        <v>2024瑞光樂集《追憶塞納河畔~中提琴與鋼琴室內樂》</v>
      </c>
      <c r="M6592" s="40" t="str">
        <f t="shared" si="311"/>
        <v>瑞光樂集Radiant　Ensemble</v>
      </c>
    </row>
    <row r="6593" spans="1:13" s="8" customFormat="1" ht="56.25">
      <c r="A6593" s="71" t="s">
        <v>5520</v>
      </c>
      <c r="B6593" s="71" t="s">
        <v>5734</v>
      </c>
      <c r="C6593" s="71" t="s">
        <v>4786</v>
      </c>
      <c r="D6593" s="71" t="s">
        <v>6142</v>
      </c>
      <c r="E6593" s="72">
        <v>20</v>
      </c>
      <c r="F6593" s="124" t="s">
        <v>44</v>
      </c>
      <c r="G6593" s="125"/>
      <c r="H6593" s="43" t="s">
        <v>1</v>
      </c>
      <c r="I6593" s="126"/>
      <c r="K6593" s="140" t="str">
        <f t="shared" si="309"/>
        <v>文教活動-表演藝術-獎補助費-對國內團體之捐助</v>
      </c>
      <c r="L6593" s="140" t="str">
        <f t="shared" si="310"/>
        <v>行過~盡看人生的春夏秋冬</v>
      </c>
      <c r="M6593" s="40" t="str">
        <f t="shared" si="311"/>
        <v>香頌合唱團</v>
      </c>
    </row>
    <row r="6594" spans="1:13" s="8" customFormat="1" ht="56.25">
      <c r="A6594" s="71" t="s">
        <v>5520</v>
      </c>
      <c r="B6594" s="71" t="s">
        <v>5735</v>
      </c>
      <c r="C6594" s="71" t="s">
        <v>5736</v>
      </c>
      <c r="D6594" s="71" t="s">
        <v>6142</v>
      </c>
      <c r="E6594" s="72">
        <v>10</v>
      </c>
      <c r="F6594" s="124" t="s">
        <v>44</v>
      </c>
      <c r="G6594" s="125"/>
      <c r="H6594" s="43" t="s">
        <v>1</v>
      </c>
      <c r="I6594" s="126"/>
      <c r="K6594" s="140" t="str">
        <f t="shared" si="309"/>
        <v>文教活動-表演藝術-獎補助費-對國內團體之捐助</v>
      </c>
      <c r="L6594" s="140" t="str">
        <f t="shared" si="310"/>
        <v>2024台中爵序大樂團周年音樂會</v>
      </c>
      <c r="M6594" s="40" t="str">
        <f t="shared" si="311"/>
        <v>台中爵序大樂團</v>
      </c>
    </row>
    <row r="6595" spans="1:13" s="8" customFormat="1" ht="56.25">
      <c r="A6595" s="71" t="s">
        <v>5520</v>
      </c>
      <c r="B6595" s="71" t="s">
        <v>5737</v>
      </c>
      <c r="C6595" s="71" t="s">
        <v>5738</v>
      </c>
      <c r="D6595" s="71" t="s">
        <v>6142</v>
      </c>
      <c r="E6595" s="72">
        <v>20</v>
      </c>
      <c r="F6595" s="124" t="s">
        <v>44</v>
      </c>
      <c r="G6595" s="125"/>
      <c r="H6595" s="43" t="s">
        <v>1</v>
      </c>
      <c r="I6595" s="126"/>
      <c r="K6595" s="140" t="str">
        <f t="shared" si="309"/>
        <v>文教活動-表演藝術-獎補助費-對國內團體之捐助</v>
      </c>
      <c r="L6595" s="140" t="str">
        <f t="shared" si="310"/>
        <v>樂音煙火-木笛音樂會</v>
      </c>
      <c r="M6595" s="40" t="str">
        <f t="shared" si="311"/>
        <v>大樹下木笛樂團</v>
      </c>
    </row>
    <row r="6596" spans="1:13" s="8" customFormat="1" ht="56.25">
      <c r="A6596" s="71" t="s">
        <v>5520</v>
      </c>
      <c r="B6596" s="71" t="s">
        <v>5739</v>
      </c>
      <c r="C6596" s="71" t="s">
        <v>5740</v>
      </c>
      <c r="D6596" s="71" t="s">
        <v>6142</v>
      </c>
      <c r="E6596" s="72">
        <v>30</v>
      </c>
      <c r="F6596" s="124" t="s">
        <v>44</v>
      </c>
      <c r="G6596" s="125"/>
      <c r="H6596" s="43" t="s">
        <v>1</v>
      </c>
      <c r="I6596" s="126"/>
      <c r="K6596" s="140" t="str">
        <f t="shared" ref="K6596:K6659" si="312">A6596</f>
        <v>文教活動-表演藝術-獎補助費-對國內團體之捐助</v>
      </c>
      <c r="L6596" s="140" t="str">
        <f t="shared" ref="L6596:L6659" si="313">B6596</f>
        <v>傳統歌仔戲-李三娘</v>
      </c>
      <c r="M6596" s="40" t="str">
        <f t="shared" ref="M6596:M6659" si="314">C6596</f>
        <v>歡喜樂團</v>
      </c>
    </row>
    <row r="6597" spans="1:13" s="8" customFormat="1" ht="56.25">
      <c r="A6597" s="71" t="s">
        <v>5520</v>
      </c>
      <c r="B6597" s="71" t="s">
        <v>5741</v>
      </c>
      <c r="C6597" s="71" t="s">
        <v>5742</v>
      </c>
      <c r="D6597" s="71" t="s">
        <v>6142</v>
      </c>
      <c r="E6597" s="72">
        <v>30</v>
      </c>
      <c r="F6597" s="124" t="s">
        <v>44</v>
      </c>
      <c r="G6597" s="125"/>
      <c r="H6597" s="43" t="s">
        <v>1</v>
      </c>
      <c r="I6597" s="126"/>
      <c r="K6597" s="140" t="str">
        <f t="shared" si="312"/>
        <v>文教活動-表演藝術-獎補助費-對國內團體之捐助</v>
      </c>
      <c r="L6597" s="140" t="str">
        <f t="shared" si="313"/>
        <v>皇家舞會</v>
      </c>
      <c r="M6597" s="40" t="str">
        <f t="shared" si="314"/>
        <v>皇家兒童舞蹈團</v>
      </c>
    </row>
    <row r="6598" spans="1:13" s="8" customFormat="1" ht="56.25">
      <c r="A6598" s="71" t="s">
        <v>5520</v>
      </c>
      <c r="B6598" s="71" t="s">
        <v>5743</v>
      </c>
      <c r="C6598" s="71" t="s">
        <v>5744</v>
      </c>
      <c r="D6598" s="71" t="s">
        <v>6142</v>
      </c>
      <c r="E6598" s="72">
        <v>20</v>
      </c>
      <c r="F6598" s="124" t="s">
        <v>44</v>
      </c>
      <c r="G6598" s="125"/>
      <c r="H6598" s="43" t="s">
        <v>1</v>
      </c>
      <c r="I6598" s="126"/>
      <c r="K6598" s="140" t="str">
        <f t="shared" si="312"/>
        <v>文教活動-表演藝術-獎補助費-對國內團體之捐助</v>
      </c>
      <c r="L6598" s="140" t="str">
        <f t="shared" si="313"/>
        <v>2024經典舞讚</v>
      </c>
      <c r="M6598" s="40" t="str">
        <f t="shared" si="314"/>
        <v>經典舞蹈團</v>
      </c>
    </row>
    <row r="6599" spans="1:13" s="8" customFormat="1" ht="75">
      <c r="A6599" s="71" t="s">
        <v>5520</v>
      </c>
      <c r="B6599" s="71" t="s">
        <v>5745</v>
      </c>
      <c r="C6599" s="71" t="s">
        <v>5746</v>
      </c>
      <c r="D6599" s="71" t="s">
        <v>6142</v>
      </c>
      <c r="E6599" s="72">
        <v>10</v>
      </c>
      <c r="F6599" s="124" t="s">
        <v>44</v>
      </c>
      <c r="G6599" s="125"/>
      <c r="H6599" s="43" t="s">
        <v>1</v>
      </c>
      <c r="I6599" s="126"/>
      <c r="K6599" s="140" t="str">
        <f t="shared" si="312"/>
        <v>文教活動-表演藝術-獎補助費-對國內團體之捐助</v>
      </c>
      <c r="L6599" s="140" t="str">
        <f t="shared" si="313"/>
        <v>2024蔡佳璇大鍵琴獨奏會「五、十、十五~敬巴赫、敬人生」</v>
      </c>
      <c r="M6599" s="40" t="str">
        <f t="shared" si="314"/>
        <v>曉韵古樂團</v>
      </c>
    </row>
    <row r="6600" spans="1:13" s="8" customFormat="1" ht="56.25">
      <c r="A6600" s="71" t="s">
        <v>5520</v>
      </c>
      <c r="B6600" s="71" t="s">
        <v>5747</v>
      </c>
      <c r="C6600" s="71" t="s">
        <v>5748</v>
      </c>
      <c r="D6600" s="71" t="s">
        <v>6142</v>
      </c>
      <c r="E6600" s="72">
        <v>20</v>
      </c>
      <c r="F6600" s="124" t="s">
        <v>44</v>
      </c>
      <c r="G6600" s="125"/>
      <c r="H6600" s="43" t="s">
        <v>1</v>
      </c>
      <c r="I6600" s="126"/>
      <c r="K6600" s="140" t="str">
        <f t="shared" si="312"/>
        <v>文教活動-表演藝術-獎補助費-對國內團體之捐助</v>
      </c>
      <c r="L6600" s="140" t="str">
        <f t="shared" si="313"/>
        <v>烏日故事《回家》-臺中市屯區藝文中心素人共演計畫</v>
      </c>
      <c r="M6600" s="40" t="str">
        <f t="shared" si="314"/>
        <v>新生一號劇團</v>
      </c>
    </row>
    <row r="6601" spans="1:13" s="8" customFormat="1" ht="56.25">
      <c r="A6601" s="71" t="s">
        <v>5520</v>
      </c>
      <c r="B6601" s="71" t="s">
        <v>5749</v>
      </c>
      <c r="C6601" s="71" t="s">
        <v>5750</v>
      </c>
      <c r="D6601" s="71" t="s">
        <v>6142</v>
      </c>
      <c r="E6601" s="72">
        <v>15</v>
      </c>
      <c r="F6601" s="124" t="s">
        <v>44</v>
      </c>
      <c r="G6601" s="125"/>
      <c r="H6601" s="43" t="s">
        <v>1</v>
      </c>
      <c r="I6601" s="126"/>
      <c r="K6601" s="140" t="str">
        <f t="shared" si="312"/>
        <v>文教活動-表演藝術-獎補助費-對國內團體之捐助</v>
      </c>
      <c r="L6601" s="140" t="str">
        <f t="shared" si="313"/>
        <v>中華民國萬壽無疆</v>
      </c>
      <c r="M6601" s="40" t="str">
        <f t="shared" si="314"/>
        <v>鰲峰絲竹樂團</v>
      </c>
    </row>
    <row r="6602" spans="1:13" s="8" customFormat="1" ht="56.25">
      <c r="A6602" s="71" t="s">
        <v>5520</v>
      </c>
      <c r="B6602" s="71" t="s">
        <v>5751</v>
      </c>
      <c r="C6602" s="71" t="s">
        <v>5752</v>
      </c>
      <c r="D6602" s="71" t="s">
        <v>6142</v>
      </c>
      <c r="E6602" s="72">
        <v>20</v>
      </c>
      <c r="F6602" s="124" t="s">
        <v>44</v>
      </c>
      <c r="G6602" s="125"/>
      <c r="H6602" s="43" t="s">
        <v>1</v>
      </c>
      <c r="I6602" s="126"/>
      <c r="K6602" s="140" t="str">
        <f t="shared" si="312"/>
        <v>文教活動-表演藝術-獎補助費-對國內團體之捐助</v>
      </c>
      <c r="L6602" s="140" t="str">
        <f t="shared" si="313"/>
        <v>「阮的詩歌．阮的愛」音樂會</v>
      </c>
      <c r="M6602" s="40" t="str">
        <f t="shared" si="314"/>
        <v>台中市青青合唱團</v>
      </c>
    </row>
    <row r="6603" spans="1:13" s="8" customFormat="1" ht="56.25">
      <c r="A6603" s="71" t="s">
        <v>5520</v>
      </c>
      <c r="B6603" s="71" t="s">
        <v>5753</v>
      </c>
      <c r="C6603" s="71" t="s">
        <v>5754</v>
      </c>
      <c r="D6603" s="71" t="s">
        <v>6142</v>
      </c>
      <c r="E6603" s="72">
        <v>10</v>
      </c>
      <c r="F6603" s="124" t="s">
        <v>44</v>
      </c>
      <c r="G6603" s="125"/>
      <c r="H6603" s="43" t="s">
        <v>1</v>
      </c>
      <c r="I6603" s="126"/>
      <c r="K6603" s="140" t="str">
        <f t="shared" si="312"/>
        <v>文教活動-表演藝術-獎補助費-對國內團體之捐助</v>
      </c>
      <c r="L6603" s="140" t="str">
        <f t="shared" si="313"/>
        <v>《春月行者》李銘浩箏器獨奏音樂會</v>
      </c>
      <c r="M6603" s="40" t="str">
        <f t="shared" si="314"/>
        <v>京華樂坊</v>
      </c>
    </row>
    <row r="6604" spans="1:13" s="8" customFormat="1" ht="56.25">
      <c r="A6604" s="71" t="s">
        <v>5520</v>
      </c>
      <c r="B6604" s="71" t="s">
        <v>5755</v>
      </c>
      <c r="C6604" s="71" t="s">
        <v>5756</v>
      </c>
      <c r="D6604" s="71" t="s">
        <v>6142</v>
      </c>
      <c r="E6604" s="72">
        <v>300</v>
      </c>
      <c r="F6604" s="124" t="s">
        <v>44</v>
      </c>
      <c r="G6604" s="125"/>
      <c r="H6604" s="43" t="s">
        <v>1</v>
      </c>
      <c r="I6604" s="126"/>
      <c r="K6604" s="140" t="str">
        <f t="shared" si="312"/>
        <v>文教活動-表演藝術-獎補助費-對國內團體之捐助</v>
      </c>
      <c r="L6604" s="140" t="str">
        <f t="shared" si="313"/>
        <v>《鼓動弦音-台北打擊樂團跨界音樂會》演出計畫</v>
      </c>
      <c r="M6604" s="40" t="str">
        <f t="shared" si="314"/>
        <v>台北打擊樂團</v>
      </c>
    </row>
    <row r="6605" spans="1:13" s="8" customFormat="1" ht="56.25">
      <c r="A6605" s="71" t="s">
        <v>5520</v>
      </c>
      <c r="B6605" s="71" t="s">
        <v>5757</v>
      </c>
      <c r="C6605" s="71" t="s">
        <v>5758</v>
      </c>
      <c r="D6605" s="71" t="s">
        <v>6142</v>
      </c>
      <c r="E6605" s="72">
        <v>80</v>
      </c>
      <c r="F6605" s="124" t="s">
        <v>44</v>
      </c>
      <c r="G6605" s="125"/>
      <c r="H6605" s="43" t="s">
        <v>1</v>
      </c>
      <c r="I6605" s="126"/>
      <c r="K6605" s="140" t="str">
        <f t="shared" si="312"/>
        <v>文教活動-表演藝術-獎補助費-對國內團體之捐助</v>
      </c>
      <c r="L6605" s="140" t="str">
        <f t="shared" si="313"/>
        <v>林默娘掛帥參部曲-德同再造</v>
      </c>
      <c r="M6605" s="40" t="str">
        <f t="shared" si="314"/>
        <v>漾澄製作</v>
      </c>
    </row>
    <row r="6606" spans="1:13" s="8" customFormat="1" ht="56.25">
      <c r="A6606" s="71" t="s">
        <v>5520</v>
      </c>
      <c r="B6606" s="71" t="s">
        <v>5759</v>
      </c>
      <c r="C6606" s="71" t="s">
        <v>5760</v>
      </c>
      <c r="D6606" s="71" t="s">
        <v>6142</v>
      </c>
      <c r="E6606" s="72">
        <v>15</v>
      </c>
      <c r="F6606" s="124" t="s">
        <v>44</v>
      </c>
      <c r="G6606" s="125"/>
      <c r="H6606" s="43" t="s">
        <v>1</v>
      </c>
      <c r="I6606" s="126"/>
      <c r="K6606" s="140" t="str">
        <f t="shared" si="312"/>
        <v>文教活動-表演藝術-獎補助費-對國內團體之捐助</v>
      </c>
      <c r="L6606" s="140" t="str">
        <f t="shared" si="313"/>
        <v>地球暖話2度C危機</v>
      </c>
      <c r="M6606" s="40" t="str">
        <f t="shared" si="314"/>
        <v>寶興閣掌中劇團</v>
      </c>
    </row>
    <row r="6607" spans="1:13" s="8" customFormat="1" ht="56.25">
      <c r="A6607" s="71" t="s">
        <v>5520</v>
      </c>
      <c r="B6607" s="71" t="s">
        <v>5761</v>
      </c>
      <c r="C6607" s="71" t="s">
        <v>5762</v>
      </c>
      <c r="D6607" s="71" t="s">
        <v>6142</v>
      </c>
      <c r="E6607" s="72">
        <v>20</v>
      </c>
      <c r="F6607" s="124" t="s">
        <v>44</v>
      </c>
      <c r="G6607" s="125"/>
      <c r="H6607" s="43" t="s">
        <v>1</v>
      </c>
      <c r="I6607" s="126"/>
      <c r="K6607" s="140" t="str">
        <f t="shared" si="312"/>
        <v>文教活動-表演藝術-獎補助費-對國內團體之捐助</v>
      </c>
      <c r="L6607" s="140" t="str">
        <f t="shared" si="313"/>
        <v>木笛合奏新聲：台灣作曲家系列</v>
      </c>
      <c r="M6607" s="40" t="str">
        <f t="shared" si="314"/>
        <v>新竹直笛合奏團</v>
      </c>
    </row>
    <row r="6608" spans="1:13" s="8" customFormat="1" ht="56.25">
      <c r="A6608" s="71" t="s">
        <v>5520</v>
      </c>
      <c r="B6608" s="71" t="s">
        <v>5763</v>
      </c>
      <c r="C6608" s="71" t="s">
        <v>5764</v>
      </c>
      <c r="D6608" s="71" t="s">
        <v>6142</v>
      </c>
      <c r="E6608" s="72">
        <v>10</v>
      </c>
      <c r="F6608" s="124" t="s">
        <v>44</v>
      </c>
      <c r="G6608" s="125"/>
      <c r="H6608" s="43" t="s">
        <v>1</v>
      </c>
      <c r="I6608" s="126"/>
      <c r="K6608" s="140" t="str">
        <f t="shared" si="312"/>
        <v>文教活動-表演藝術-獎補助費-對國內團體之捐助</v>
      </c>
      <c r="L6608" s="140" t="str">
        <f t="shared" si="313"/>
        <v>爵醒一下！Midwest秋季小表演Jam　Session</v>
      </c>
      <c r="M6608" s="40" t="str">
        <f t="shared" si="314"/>
        <v>中西爵士大樂團</v>
      </c>
    </row>
    <row r="6609" spans="1:13" s="8" customFormat="1" ht="56.25">
      <c r="A6609" s="71" t="s">
        <v>5520</v>
      </c>
      <c r="B6609" s="71" t="s">
        <v>5765</v>
      </c>
      <c r="C6609" s="71" t="s">
        <v>5766</v>
      </c>
      <c r="D6609" s="71" t="s">
        <v>6142</v>
      </c>
      <c r="E6609" s="72">
        <v>20</v>
      </c>
      <c r="F6609" s="124" t="s">
        <v>44</v>
      </c>
      <c r="G6609" s="125"/>
      <c r="H6609" s="43" t="s">
        <v>1</v>
      </c>
      <c r="I6609" s="126"/>
      <c r="K6609" s="140" t="str">
        <f t="shared" si="312"/>
        <v>文教活動-表演藝術-獎補助費-對國內團體之捐助</v>
      </c>
      <c r="L6609" s="140" t="str">
        <f t="shared" si="313"/>
        <v>可愛動物音樂會~樂舞聯演在台中</v>
      </c>
      <c r="M6609" s="40" t="str">
        <f t="shared" si="314"/>
        <v>台北絲竹樂團</v>
      </c>
    </row>
    <row r="6610" spans="1:13" s="8" customFormat="1" ht="56.25">
      <c r="A6610" s="71" t="s">
        <v>5520</v>
      </c>
      <c r="B6610" s="71" t="s">
        <v>5767</v>
      </c>
      <c r="C6610" s="71" t="s">
        <v>5768</v>
      </c>
      <c r="D6610" s="71" t="s">
        <v>6142</v>
      </c>
      <c r="E6610" s="72">
        <v>120</v>
      </c>
      <c r="F6610" s="124" t="s">
        <v>44</v>
      </c>
      <c r="G6610" s="125"/>
      <c r="H6610" s="43" t="s">
        <v>1</v>
      </c>
      <c r="I6610" s="126"/>
      <c r="K6610" s="140" t="str">
        <f t="shared" si="312"/>
        <v>文教活動-表演藝術-獎補助費-對國內團體之捐助</v>
      </c>
      <c r="L6610" s="140" t="str">
        <f t="shared" si="313"/>
        <v>芽/YEAH寶寶劇場創作計畫</v>
      </c>
      <c r="M6610" s="40" t="str">
        <f t="shared" si="314"/>
        <v>囝仔人</v>
      </c>
    </row>
    <row r="6611" spans="1:13" s="8" customFormat="1" ht="56.25">
      <c r="A6611" s="71" t="s">
        <v>5520</v>
      </c>
      <c r="B6611" s="71" t="s">
        <v>5769</v>
      </c>
      <c r="C6611" s="71" t="s">
        <v>5770</v>
      </c>
      <c r="D6611" s="71" t="s">
        <v>6142</v>
      </c>
      <c r="E6611" s="72">
        <v>30</v>
      </c>
      <c r="F6611" s="124" t="s">
        <v>44</v>
      </c>
      <c r="G6611" s="125"/>
      <c r="H6611" s="43" t="s">
        <v>1</v>
      </c>
      <c r="I6611" s="126"/>
      <c r="K6611" s="140" t="str">
        <f t="shared" si="312"/>
        <v>文教活動-表演藝術-獎補助費-對國內團體之捐助</v>
      </c>
      <c r="L6611" s="140" t="str">
        <f t="shared" si="313"/>
        <v>南管戲劇-陳三五娘-留傘.繡孤鸞</v>
      </c>
      <c r="M6611" s="40" t="str">
        <f t="shared" si="314"/>
        <v>合和藝苑</v>
      </c>
    </row>
    <row r="6612" spans="1:13" s="8" customFormat="1" ht="56.25">
      <c r="A6612" s="71" t="s">
        <v>5520</v>
      </c>
      <c r="B6612" s="71" t="s">
        <v>5771</v>
      </c>
      <c r="C6612" s="71" t="s">
        <v>5633</v>
      </c>
      <c r="D6612" s="71" t="s">
        <v>6142</v>
      </c>
      <c r="E6612" s="72">
        <v>100</v>
      </c>
      <c r="F6612" s="124" t="s">
        <v>44</v>
      </c>
      <c r="G6612" s="125"/>
      <c r="H6612" s="43" t="s">
        <v>1</v>
      </c>
      <c r="I6612" s="126"/>
      <c r="K6612" s="140" t="str">
        <f t="shared" si="312"/>
        <v>文教活動-表演藝術-獎補助費-對國內團體之捐助</v>
      </c>
      <c r="L6612" s="140" t="str">
        <f t="shared" si="313"/>
        <v>灌園樂集I咱ㄟ臺灣-咱ㄟ歌</v>
      </c>
      <c r="M6612" s="40" t="str">
        <f t="shared" si="314"/>
        <v>共鳴室內樂團</v>
      </c>
    </row>
    <row r="6613" spans="1:13" s="8" customFormat="1" ht="56.25">
      <c r="A6613" s="71" t="s">
        <v>5520</v>
      </c>
      <c r="B6613" s="71" t="s">
        <v>5772</v>
      </c>
      <c r="C6613" s="71" t="s">
        <v>5773</v>
      </c>
      <c r="D6613" s="71" t="s">
        <v>6142</v>
      </c>
      <c r="E6613" s="72">
        <v>15</v>
      </c>
      <c r="F6613" s="124" t="s">
        <v>44</v>
      </c>
      <c r="G6613" s="125"/>
      <c r="H6613" s="43" t="s">
        <v>1</v>
      </c>
      <c r="I6613" s="126"/>
      <c r="K6613" s="140" t="str">
        <f t="shared" si="312"/>
        <v>文教活動-表演藝術-獎補助費-對國內團體之捐助</v>
      </c>
      <c r="L6613" s="140" t="str">
        <f t="shared" si="313"/>
        <v>偶來搬戲《濟公勇闖陷空山布袋戲演出計畫</v>
      </c>
      <c r="M6613" s="40" t="str">
        <f t="shared" si="314"/>
        <v>光明閣掌中劇團</v>
      </c>
    </row>
    <row r="6614" spans="1:13" s="8" customFormat="1" ht="56.25">
      <c r="A6614" s="71" t="s">
        <v>5520</v>
      </c>
      <c r="B6614" s="71" t="s">
        <v>5774</v>
      </c>
      <c r="C6614" s="71" t="s">
        <v>5775</v>
      </c>
      <c r="D6614" s="71" t="s">
        <v>6142</v>
      </c>
      <c r="E6614" s="72">
        <v>10</v>
      </c>
      <c r="F6614" s="124" t="s">
        <v>44</v>
      </c>
      <c r="G6614" s="125"/>
      <c r="H6614" s="43" t="s">
        <v>1</v>
      </c>
      <c r="I6614" s="126"/>
      <c r="K6614" s="140" t="str">
        <f t="shared" si="312"/>
        <v>文教活動-表演藝術-獎補助費-對國內團體之捐助</v>
      </c>
      <c r="L6614" s="140" t="str">
        <f t="shared" si="313"/>
        <v>2024Aureus Duo金塔，邱佩珊長笛二重奏音樂會</v>
      </c>
      <c r="M6614" s="40" t="str">
        <f t="shared" si="314"/>
        <v>櫟聲音樂劇場</v>
      </c>
    </row>
    <row r="6615" spans="1:13" s="8" customFormat="1" ht="56.25">
      <c r="A6615" s="71" t="s">
        <v>5520</v>
      </c>
      <c r="B6615" s="71" t="s">
        <v>5776</v>
      </c>
      <c r="C6615" s="71" t="s">
        <v>5688</v>
      </c>
      <c r="D6615" s="71" t="s">
        <v>6142</v>
      </c>
      <c r="E6615" s="72">
        <v>500</v>
      </c>
      <c r="F6615" s="124" t="s">
        <v>44</v>
      </c>
      <c r="G6615" s="125"/>
      <c r="H6615" s="43" t="s">
        <v>1</v>
      </c>
      <c r="I6615" s="126"/>
      <c r="K6615" s="140" t="str">
        <f t="shared" si="312"/>
        <v>文教活動-表演藝術-獎補助費-對國內團體之捐助</v>
      </c>
      <c r="L6615" s="140" t="str">
        <f t="shared" si="313"/>
        <v>《影舞繪：Dancing　Cubism》經典升級計畫</v>
      </c>
      <c r="M6615" s="40" t="str">
        <f t="shared" si="314"/>
        <v>極至體能舞蹈團</v>
      </c>
    </row>
    <row r="6616" spans="1:13" s="8" customFormat="1" ht="56.25">
      <c r="A6616" s="71" t="s">
        <v>5520</v>
      </c>
      <c r="B6616" s="71" t="s">
        <v>5777</v>
      </c>
      <c r="C6616" s="71" t="s">
        <v>5778</v>
      </c>
      <c r="D6616" s="71" t="s">
        <v>6142</v>
      </c>
      <c r="E6616" s="72">
        <v>20</v>
      </c>
      <c r="F6616" s="124" t="s">
        <v>44</v>
      </c>
      <c r="G6616" s="125"/>
      <c r="H6616" s="43" t="s">
        <v>1</v>
      </c>
      <c r="I6616" s="126"/>
      <c r="K6616" s="140" t="str">
        <f t="shared" si="312"/>
        <v>文教活動-表演藝術-獎補助費-對國內團體之捐助</v>
      </c>
      <c r="L6616" s="140" t="str">
        <f t="shared" si="313"/>
        <v>2024校園音樂會~與薩共舞 樂育英才</v>
      </c>
      <c r="M6616" s="40" t="str">
        <f t="shared" si="314"/>
        <v>星光薩克斯風樂團</v>
      </c>
    </row>
    <row r="6617" spans="1:13" s="8" customFormat="1" ht="56.25">
      <c r="A6617" s="71" t="s">
        <v>5520</v>
      </c>
      <c r="B6617" s="71" t="s">
        <v>5779</v>
      </c>
      <c r="C6617" s="71" t="s">
        <v>5780</v>
      </c>
      <c r="D6617" s="71" t="s">
        <v>6142</v>
      </c>
      <c r="E6617" s="72">
        <v>10</v>
      </c>
      <c r="F6617" s="124" t="s">
        <v>44</v>
      </c>
      <c r="G6617" s="125"/>
      <c r="H6617" s="43" t="s">
        <v>1</v>
      </c>
      <c r="I6617" s="126"/>
      <c r="K6617" s="140" t="str">
        <f t="shared" si="312"/>
        <v>文教活動-表演藝術-獎補助費-對國內團體之捐助</v>
      </c>
      <c r="L6617" s="140" t="str">
        <f t="shared" si="313"/>
        <v>台灣信仰故事-《千里眼、順風耳》</v>
      </c>
      <c r="M6617" s="40" t="str">
        <f t="shared" si="314"/>
        <v>承藝園掌中劇團</v>
      </c>
    </row>
    <row r="6618" spans="1:13" s="8" customFormat="1" ht="56.25">
      <c r="A6618" s="71" t="s">
        <v>5520</v>
      </c>
      <c r="B6618" s="71" t="s">
        <v>5781</v>
      </c>
      <c r="C6618" s="71" t="s">
        <v>5688</v>
      </c>
      <c r="D6618" s="71" t="s">
        <v>6142</v>
      </c>
      <c r="E6618" s="72">
        <v>120</v>
      </c>
      <c r="F6618" s="124" t="s">
        <v>44</v>
      </c>
      <c r="G6618" s="125"/>
      <c r="H6618" s="43" t="s">
        <v>1</v>
      </c>
      <c r="I6618" s="126"/>
      <c r="K6618" s="140" t="str">
        <f t="shared" si="312"/>
        <v>文教活動-表演藝術-獎補助費-對國內團體之捐助</v>
      </c>
      <c r="L6618" s="140" t="str">
        <f t="shared" si="313"/>
        <v>《舞蹈中的美術》創作計畫</v>
      </c>
      <c r="M6618" s="40" t="str">
        <f t="shared" si="314"/>
        <v>極至體能舞蹈團</v>
      </c>
    </row>
    <row r="6619" spans="1:13" s="8" customFormat="1" ht="56.25">
      <c r="A6619" s="71" t="s">
        <v>5520</v>
      </c>
      <c r="B6619" s="71" t="s">
        <v>5782</v>
      </c>
      <c r="C6619" s="71" t="s">
        <v>5783</v>
      </c>
      <c r="D6619" s="71" t="s">
        <v>6142</v>
      </c>
      <c r="E6619" s="72">
        <v>300</v>
      </c>
      <c r="F6619" s="124" t="s">
        <v>44</v>
      </c>
      <c r="G6619" s="125"/>
      <c r="H6619" s="43" t="s">
        <v>1</v>
      </c>
      <c r="I6619" s="126"/>
      <c r="K6619" s="140" t="str">
        <f t="shared" si="312"/>
        <v>文教活動-表演藝術-獎補助費-對國內團體之捐助</v>
      </c>
      <c r="L6619" s="140" t="str">
        <f t="shared" si="313"/>
        <v>寄聲之廟</v>
      </c>
      <c r="M6619" s="40" t="str">
        <f t="shared" si="314"/>
        <v>不二擊聲音製造所</v>
      </c>
    </row>
    <row r="6620" spans="1:13" s="8" customFormat="1" ht="56.25">
      <c r="A6620" s="71" t="s">
        <v>5520</v>
      </c>
      <c r="B6620" s="71" t="s">
        <v>5784</v>
      </c>
      <c r="C6620" s="71" t="s">
        <v>5536</v>
      </c>
      <c r="D6620" s="71" t="s">
        <v>6142</v>
      </c>
      <c r="E6620" s="72">
        <v>80</v>
      </c>
      <c r="F6620" s="124" t="s">
        <v>44</v>
      </c>
      <c r="G6620" s="125"/>
      <c r="H6620" s="43" t="s">
        <v>1</v>
      </c>
      <c r="I6620" s="126"/>
      <c r="K6620" s="140" t="str">
        <f t="shared" si="312"/>
        <v>文教活動-表演藝術-獎補助費-對國內團體之捐助</v>
      </c>
      <c r="L6620" s="140" t="str">
        <f t="shared" si="313"/>
        <v>《藝夢》創作計畫</v>
      </c>
      <c r="M6620" s="40" t="str">
        <f t="shared" si="314"/>
        <v>金宇園掌中劇團</v>
      </c>
    </row>
    <row r="6621" spans="1:13" s="8" customFormat="1" ht="75">
      <c r="A6621" s="71" t="s">
        <v>5520</v>
      </c>
      <c r="B6621" s="71" t="s">
        <v>5785</v>
      </c>
      <c r="C6621" s="71" t="s">
        <v>5786</v>
      </c>
      <c r="D6621" s="71" t="s">
        <v>6142</v>
      </c>
      <c r="E6621" s="72">
        <v>30</v>
      </c>
      <c r="F6621" s="124" t="s">
        <v>44</v>
      </c>
      <c r="G6621" s="125"/>
      <c r="H6621" s="43" t="s">
        <v>1</v>
      </c>
      <c r="I6621" s="126"/>
      <c r="K6621" s="140" t="str">
        <f t="shared" si="312"/>
        <v>文教活動-表演藝術-獎補助費-對國內團體之捐助</v>
      </c>
      <c r="L6621" s="140" t="str">
        <f t="shared" si="313"/>
        <v>TAIWAN GRAND CONCERT曉愛至愛合唱團台日音樂交流計畫</v>
      </c>
      <c r="M6621" s="40" t="str">
        <f t="shared" si="314"/>
        <v>曉愛至愛合唱團</v>
      </c>
    </row>
    <row r="6622" spans="1:13" s="8" customFormat="1" ht="56.25">
      <c r="A6622" s="71" t="s">
        <v>5520</v>
      </c>
      <c r="B6622" s="71" t="s">
        <v>5787</v>
      </c>
      <c r="C6622" s="71" t="s">
        <v>5788</v>
      </c>
      <c r="D6622" s="71" t="s">
        <v>6142</v>
      </c>
      <c r="E6622" s="72">
        <v>120</v>
      </c>
      <c r="F6622" s="124" t="s">
        <v>44</v>
      </c>
      <c r="G6622" s="125"/>
      <c r="H6622" s="43" t="s">
        <v>1</v>
      </c>
      <c r="I6622" s="126"/>
      <c r="K6622" s="140" t="str">
        <f t="shared" si="312"/>
        <v>文教活動-表演藝術-獎補助費-對國內團體之捐助</v>
      </c>
      <c r="L6622" s="140" t="str">
        <f t="shared" si="313"/>
        <v>《小孟的新鄰居》編創計畫</v>
      </c>
      <c r="M6622" s="40" t="str">
        <f t="shared" si="314"/>
        <v>玎酉擊樂</v>
      </c>
    </row>
    <row r="6623" spans="1:13" s="8" customFormat="1" ht="56.25">
      <c r="A6623" s="71" t="s">
        <v>5520</v>
      </c>
      <c r="B6623" s="71" t="s">
        <v>5789</v>
      </c>
      <c r="C6623" s="71" t="s">
        <v>5626</v>
      </c>
      <c r="D6623" s="71" t="s">
        <v>6142</v>
      </c>
      <c r="E6623" s="72">
        <v>80</v>
      </c>
      <c r="F6623" s="124" t="s">
        <v>44</v>
      </c>
      <c r="G6623" s="125"/>
      <c r="H6623" s="43" t="s">
        <v>1</v>
      </c>
      <c r="I6623" s="126"/>
      <c r="K6623" s="140" t="str">
        <f t="shared" si="312"/>
        <v>文教活動-表演藝術-獎補助費-對國內團體之捐助</v>
      </c>
      <c r="L6623" s="140" t="str">
        <f t="shared" si="313"/>
        <v>大里「杙」-憶鹹菜巷」揚琴合奏作品創作計畫</v>
      </c>
      <c r="M6623" s="40" t="str">
        <f t="shared" si="314"/>
        <v>台灣揚琴樂團</v>
      </c>
    </row>
    <row r="6624" spans="1:13" s="8" customFormat="1" ht="56.25">
      <c r="A6624" s="71" t="s">
        <v>5520</v>
      </c>
      <c r="B6624" s="71" t="s">
        <v>5790</v>
      </c>
      <c r="C6624" s="71" t="s">
        <v>5791</v>
      </c>
      <c r="D6624" s="71" t="s">
        <v>6142</v>
      </c>
      <c r="E6624" s="72">
        <v>120</v>
      </c>
      <c r="F6624" s="124" t="s">
        <v>44</v>
      </c>
      <c r="G6624" s="125"/>
      <c r="H6624" s="43" t="s">
        <v>1</v>
      </c>
      <c r="I6624" s="126"/>
      <c r="K6624" s="140" t="str">
        <f t="shared" si="312"/>
        <v>文教活動-表演藝術-獎補助費-對國內團體之捐助</v>
      </c>
      <c r="L6624" s="140" t="str">
        <f t="shared" si="313"/>
        <v>《樂詠臺中》樂譜創作計畫</v>
      </c>
      <c r="M6624" s="40" t="str">
        <f t="shared" si="314"/>
        <v>大墩國樂團</v>
      </c>
    </row>
    <row r="6625" spans="1:13" s="8" customFormat="1" ht="56.25">
      <c r="A6625" s="71" t="s">
        <v>5520</v>
      </c>
      <c r="B6625" s="71" t="s">
        <v>5792</v>
      </c>
      <c r="C6625" s="71" t="s">
        <v>5793</v>
      </c>
      <c r="D6625" s="71" t="s">
        <v>6142</v>
      </c>
      <c r="E6625" s="72">
        <v>20</v>
      </c>
      <c r="F6625" s="124" t="s">
        <v>44</v>
      </c>
      <c r="G6625" s="125"/>
      <c r="H6625" s="43" t="s">
        <v>1</v>
      </c>
      <c r="I6625" s="126"/>
      <c r="K6625" s="140" t="str">
        <f t="shared" si="312"/>
        <v>文教活動-表演藝術-獎補助費-對國內團體之捐助</v>
      </c>
      <c r="L6625" s="140" t="str">
        <f t="shared" si="313"/>
        <v>引號「」裡的憂鬱和它的病理分析</v>
      </c>
      <c r="M6625" s="40" t="str">
        <f t="shared" si="314"/>
        <v>三十舞蹈劇場</v>
      </c>
    </row>
    <row r="6626" spans="1:13" s="8" customFormat="1" ht="56.25">
      <c r="A6626" s="71" t="s">
        <v>5520</v>
      </c>
      <c r="B6626" s="71" t="s">
        <v>5794</v>
      </c>
      <c r="C6626" s="71" t="s">
        <v>5795</v>
      </c>
      <c r="D6626" s="71" t="s">
        <v>6142</v>
      </c>
      <c r="E6626" s="72">
        <v>10</v>
      </c>
      <c r="F6626" s="124" t="s">
        <v>44</v>
      </c>
      <c r="G6626" s="125"/>
      <c r="H6626" s="43" t="s">
        <v>1</v>
      </c>
      <c r="I6626" s="126"/>
      <c r="K6626" s="140" t="str">
        <f t="shared" si="312"/>
        <v>文教活動-表演藝術-獎補助費-對國內團體之捐助</v>
      </c>
      <c r="L6626" s="140" t="str">
        <f t="shared" si="313"/>
        <v>薩克幫三重奏《脈動》</v>
      </c>
      <c r="M6626" s="40" t="str">
        <f t="shared" si="314"/>
        <v>薩克幫重奏團</v>
      </c>
    </row>
    <row r="6627" spans="1:13" s="8" customFormat="1" ht="75">
      <c r="A6627" s="71" t="s">
        <v>5520</v>
      </c>
      <c r="B6627" s="71" t="s">
        <v>5796</v>
      </c>
      <c r="C6627" s="71" t="s">
        <v>5797</v>
      </c>
      <c r="D6627" s="71" t="s">
        <v>6142</v>
      </c>
      <c r="E6627" s="72">
        <v>10</v>
      </c>
      <c r="F6627" s="124" t="s">
        <v>44</v>
      </c>
      <c r="G6627" s="125"/>
      <c r="H6627" s="43" t="s">
        <v>1</v>
      </c>
      <c r="I6627" s="126"/>
      <c r="K6627" s="140" t="str">
        <f t="shared" si="312"/>
        <v>文教活動-表演藝術-獎補助費-對國內團體之捐助</v>
      </c>
      <c r="L6627" s="140" t="str">
        <f t="shared" si="313"/>
        <v>2024新逸星秀回歸系列江嘉瑞陳若宸二胡古箏聯合音樂會</v>
      </c>
      <c r="M6627" s="40" t="str">
        <f t="shared" si="314"/>
        <v>新逸藝術</v>
      </c>
    </row>
    <row r="6628" spans="1:13" s="8" customFormat="1" ht="56.25">
      <c r="A6628" s="71" t="s">
        <v>5520</v>
      </c>
      <c r="B6628" s="71" t="s">
        <v>5798</v>
      </c>
      <c r="C6628" s="71" t="s">
        <v>5799</v>
      </c>
      <c r="D6628" s="71" t="s">
        <v>6142</v>
      </c>
      <c r="E6628" s="72">
        <v>20</v>
      </c>
      <c r="F6628" s="124" t="s">
        <v>44</v>
      </c>
      <c r="G6628" s="125"/>
      <c r="H6628" s="43" t="s">
        <v>1</v>
      </c>
      <c r="I6628" s="126"/>
      <c r="K6628" s="140" t="str">
        <f t="shared" si="312"/>
        <v>文教活動-表演藝術-獎補助費-對國內團體之捐助</v>
      </c>
      <c r="L6628" s="140" t="str">
        <f t="shared" si="313"/>
        <v>當我們舞一起-愛麗絲夢遊仙境</v>
      </c>
      <c r="M6628" s="40" t="str">
        <f t="shared" si="314"/>
        <v>夏群雅舞蹈團</v>
      </c>
    </row>
    <row r="6629" spans="1:13" s="8" customFormat="1" ht="56.25">
      <c r="A6629" s="71" t="s">
        <v>5520</v>
      </c>
      <c r="B6629" s="71" t="s">
        <v>5800</v>
      </c>
      <c r="C6629" s="71" t="s">
        <v>5625</v>
      </c>
      <c r="D6629" s="71" t="s">
        <v>6142</v>
      </c>
      <c r="E6629" s="72">
        <v>350</v>
      </c>
      <c r="F6629" s="124" t="s">
        <v>44</v>
      </c>
      <c r="G6629" s="125"/>
      <c r="H6629" s="43" t="s">
        <v>1</v>
      </c>
      <c r="I6629" s="126"/>
      <c r="K6629" s="140" t="str">
        <f t="shared" si="312"/>
        <v>文教活動-表演藝術-獎補助費-對國內團體之捐助</v>
      </c>
      <c r="L6629" s="140" t="str">
        <f t="shared" si="313"/>
        <v>控制狂Control+</v>
      </c>
      <c r="M6629" s="40" t="str">
        <f t="shared" si="314"/>
        <v>創造焦點</v>
      </c>
    </row>
    <row r="6630" spans="1:13" s="8" customFormat="1" ht="56.25">
      <c r="A6630" s="71" t="s">
        <v>5520</v>
      </c>
      <c r="B6630" s="71" t="s">
        <v>5801</v>
      </c>
      <c r="C6630" s="71" t="s">
        <v>5628</v>
      </c>
      <c r="D6630" s="71" t="s">
        <v>6142</v>
      </c>
      <c r="E6630" s="72">
        <v>600</v>
      </c>
      <c r="F6630" s="124" t="s">
        <v>44</v>
      </c>
      <c r="G6630" s="125"/>
      <c r="H6630" s="43" t="s">
        <v>1</v>
      </c>
      <c r="I6630" s="126"/>
      <c r="K6630" s="140" t="str">
        <f t="shared" si="312"/>
        <v>文教活動-表演藝術-獎補助費-對國內團體之捐助</v>
      </c>
      <c r="L6630" s="140" t="str">
        <f t="shared" si="313"/>
        <v>113年度臺中市傑出演藝團隊徵選及獎勵計畫</v>
      </c>
      <c r="M6630" s="40" t="str">
        <f t="shared" si="314"/>
        <v>臺灣青年管樂團</v>
      </c>
    </row>
    <row r="6631" spans="1:13" s="8" customFormat="1" ht="56.25">
      <c r="A6631" s="71" t="s">
        <v>5520</v>
      </c>
      <c r="B6631" s="71" t="s">
        <v>5801</v>
      </c>
      <c r="C6631" s="71" t="s">
        <v>5802</v>
      </c>
      <c r="D6631" s="71" t="s">
        <v>6142</v>
      </c>
      <c r="E6631" s="72">
        <v>600</v>
      </c>
      <c r="F6631" s="124" t="s">
        <v>44</v>
      </c>
      <c r="G6631" s="125"/>
      <c r="H6631" s="43" t="s">
        <v>1</v>
      </c>
      <c r="I6631" s="126"/>
      <c r="K6631" s="140" t="str">
        <f t="shared" si="312"/>
        <v>文教活動-表演藝術-獎補助費-對國內團體之捐助</v>
      </c>
      <c r="L6631" s="140" t="str">
        <f t="shared" si="313"/>
        <v>113年度臺中市傑出演藝團隊徵選及獎勵計畫</v>
      </c>
      <c r="M6631" s="40" t="str">
        <f t="shared" si="314"/>
        <v>台灣揚琴樂團</v>
      </c>
    </row>
    <row r="6632" spans="1:13" s="8" customFormat="1" ht="75">
      <c r="A6632" s="71" t="s">
        <v>5520</v>
      </c>
      <c r="B6632" s="71" t="s">
        <v>5803</v>
      </c>
      <c r="C6632" s="71" t="s">
        <v>5647</v>
      </c>
      <c r="D6632" s="71" t="s">
        <v>6142</v>
      </c>
      <c r="E6632" s="72">
        <v>80</v>
      </c>
      <c r="F6632" s="124" t="s">
        <v>44</v>
      </c>
      <c r="G6632" s="125"/>
      <c r="H6632" s="43" t="s">
        <v>1</v>
      </c>
      <c r="I6632" s="126"/>
      <c r="K6632" s="140" t="str">
        <f t="shared" si="312"/>
        <v>文教活動-表演藝術-獎補助費-對國內團體之捐助</v>
      </c>
      <c r="L6632" s="140" t="str">
        <f t="shared" si="313"/>
        <v>「第二市場地景中的換位思考與民眾參與」田野調查與民眾參與計畫</v>
      </c>
      <c r="M6632" s="40" t="str">
        <f t="shared" si="314"/>
        <v>20%實驗劇坊</v>
      </c>
    </row>
    <row r="6633" spans="1:13" s="8" customFormat="1" ht="56.25">
      <c r="A6633" s="71" t="s">
        <v>5520</v>
      </c>
      <c r="B6633" s="71" t="s">
        <v>5804</v>
      </c>
      <c r="C6633" s="71" t="s">
        <v>5628</v>
      </c>
      <c r="D6633" s="71" t="s">
        <v>6142</v>
      </c>
      <c r="E6633" s="72">
        <v>300</v>
      </c>
      <c r="F6633" s="124" t="s">
        <v>44</v>
      </c>
      <c r="G6633" s="125"/>
      <c r="H6633" s="43" t="s">
        <v>1</v>
      </c>
      <c r="I6633" s="126"/>
      <c r="K6633" s="140" t="str">
        <f t="shared" si="312"/>
        <v>文教活動-表演藝術-獎補助費-對國內團體之捐助</v>
      </c>
      <c r="L6633" s="140" t="str">
        <f t="shared" si="313"/>
        <v>《來自神畫的你》音樂會</v>
      </c>
      <c r="M6633" s="40" t="str">
        <f t="shared" si="314"/>
        <v>臺灣青年管樂團</v>
      </c>
    </row>
    <row r="6634" spans="1:13" s="8" customFormat="1" ht="56.25">
      <c r="A6634" s="71" t="s">
        <v>5520</v>
      </c>
      <c r="B6634" s="71" t="s">
        <v>5805</v>
      </c>
      <c r="C6634" s="71" t="s">
        <v>5548</v>
      </c>
      <c r="D6634" s="71" t="s">
        <v>6142</v>
      </c>
      <c r="E6634" s="72">
        <v>400</v>
      </c>
      <c r="F6634" s="124" t="s">
        <v>44</v>
      </c>
      <c r="G6634" s="125"/>
      <c r="H6634" s="43" t="s">
        <v>1</v>
      </c>
      <c r="I6634" s="126"/>
      <c r="K6634" s="140" t="str">
        <f t="shared" si="312"/>
        <v>文教活動-表演藝術-獎補助費-對國內團體之捐助</v>
      </c>
      <c r="L6634" s="140" t="str">
        <f t="shared" si="313"/>
        <v>南洋過番歌</v>
      </c>
      <c r="M6634" s="40" t="str">
        <f t="shared" si="314"/>
        <v>微笑唸歌團</v>
      </c>
    </row>
    <row r="6635" spans="1:13" s="8" customFormat="1" ht="56.25">
      <c r="A6635" s="71" t="s">
        <v>5520</v>
      </c>
      <c r="B6635" s="71" t="s">
        <v>5801</v>
      </c>
      <c r="C6635" s="71" t="s">
        <v>5806</v>
      </c>
      <c r="D6635" s="71" t="s">
        <v>6142</v>
      </c>
      <c r="E6635" s="72">
        <v>400</v>
      </c>
      <c r="F6635" s="124" t="s">
        <v>44</v>
      </c>
      <c r="G6635" s="125"/>
      <c r="H6635" s="43" t="s">
        <v>1</v>
      </c>
      <c r="I6635" s="126"/>
      <c r="K6635" s="140" t="str">
        <f t="shared" si="312"/>
        <v>文教活動-表演藝術-獎補助費-對國內團體之捐助</v>
      </c>
      <c r="L6635" s="140" t="str">
        <f t="shared" si="313"/>
        <v>113年度臺中市傑出演藝團隊徵選及獎勵計畫</v>
      </c>
      <c r="M6635" s="40" t="str">
        <f t="shared" si="314"/>
        <v>純白舍Dance　Lab</v>
      </c>
    </row>
    <row r="6636" spans="1:13" s="8" customFormat="1" ht="56.25">
      <c r="A6636" s="71" t="s">
        <v>5520</v>
      </c>
      <c r="B6636" s="71" t="s">
        <v>5801</v>
      </c>
      <c r="C6636" s="71" t="s">
        <v>5807</v>
      </c>
      <c r="D6636" s="71" t="s">
        <v>6142</v>
      </c>
      <c r="E6636" s="72">
        <v>400</v>
      </c>
      <c r="F6636" s="124" t="s">
        <v>44</v>
      </c>
      <c r="G6636" s="125"/>
      <c r="H6636" s="43" t="s">
        <v>1</v>
      </c>
      <c r="I6636" s="126"/>
      <c r="K6636" s="140" t="str">
        <f t="shared" si="312"/>
        <v>文教活動-表演藝術-獎補助費-對國內團體之捐助</v>
      </c>
      <c r="L6636" s="140" t="str">
        <f t="shared" si="313"/>
        <v>113年度臺中市傑出演藝團隊徵選及獎勵計畫</v>
      </c>
      <c r="M6636" s="40" t="str">
        <f t="shared" si="314"/>
        <v>時間藝術工作室</v>
      </c>
    </row>
    <row r="6637" spans="1:13" s="8" customFormat="1" ht="56.25">
      <c r="A6637" s="71" t="s">
        <v>5520</v>
      </c>
      <c r="B6637" s="71" t="s">
        <v>5808</v>
      </c>
      <c r="C6637" s="71" t="s">
        <v>2014</v>
      </c>
      <c r="D6637" s="71" t="s">
        <v>6142</v>
      </c>
      <c r="E6637" s="72">
        <v>40</v>
      </c>
      <c r="F6637" s="124" t="s">
        <v>44</v>
      </c>
      <c r="G6637" s="125"/>
      <c r="H6637" s="43" t="s">
        <v>1</v>
      </c>
      <c r="I6637" s="126"/>
      <c r="K6637" s="140" t="str">
        <f t="shared" si="312"/>
        <v>文教活動-表演藝術-獎補助費-對國內團體之捐助</v>
      </c>
      <c r="L6637" s="140" t="str">
        <f t="shared" si="313"/>
        <v>113年龍光四射-攏來跳舞暨社區婦幼才藝觀摩表演活動</v>
      </c>
      <c r="M6637" s="40" t="str">
        <f t="shared" si="314"/>
        <v>台中市土風舞協會</v>
      </c>
    </row>
    <row r="6638" spans="1:13" s="8" customFormat="1" ht="56.25">
      <c r="A6638" s="71" t="s">
        <v>5520</v>
      </c>
      <c r="B6638" s="71" t="s">
        <v>5809</v>
      </c>
      <c r="C6638" s="71" t="s">
        <v>5424</v>
      </c>
      <c r="D6638" s="71" t="s">
        <v>6142</v>
      </c>
      <c r="E6638" s="72">
        <v>250</v>
      </c>
      <c r="F6638" s="124" t="s">
        <v>44</v>
      </c>
      <c r="G6638" s="125"/>
      <c r="H6638" s="43" t="s">
        <v>1</v>
      </c>
      <c r="I6638" s="126"/>
      <c r="K6638" s="140" t="str">
        <f t="shared" si="312"/>
        <v>文教活動-表演藝術-獎補助費-對國內團體之捐助</v>
      </c>
      <c r="L6638" s="140" t="str">
        <f t="shared" si="313"/>
        <v>城市部落關懷音樂響宴</v>
      </c>
      <c r="M6638" s="40" t="str">
        <f t="shared" si="314"/>
        <v>社團法人台中市原住民那魯灣關懷協會</v>
      </c>
    </row>
    <row r="6639" spans="1:13" s="8" customFormat="1" ht="56.25">
      <c r="A6639" s="71" t="s">
        <v>5520</v>
      </c>
      <c r="B6639" s="71" t="s">
        <v>5810</v>
      </c>
      <c r="C6639" s="71" t="s">
        <v>5811</v>
      </c>
      <c r="D6639" s="71" t="s">
        <v>6142</v>
      </c>
      <c r="E6639" s="72">
        <v>20</v>
      </c>
      <c r="F6639" s="124" t="s">
        <v>44</v>
      </c>
      <c r="G6639" s="125"/>
      <c r="H6639" s="43" t="s">
        <v>1</v>
      </c>
      <c r="I6639" s="126"/>
      <c r="K6639" s="140" t="str">
        <f t="shared" si="312"/>
        <v>文教活動-表演藝術-獎補助費-對國內團體之捐助</v>
      </c>
      <c r="L6639" s="140" t="str">
        <f t="shared" si="313"/>
        <v>名家合唱團暨洛杉磯樂音合唱團聯合演唱會</v>
      </c>
      <c r="M6639" s="40" t="str">
        <f t="shared" si="314"/>
        <v>名家合唱團</v>
      </c>
    </row>
    <row r="6640" spans="1:13" s="8" customFormat="1" ht="56.25">
      <c r="A6640" s="71" t="s">
        <v>5520</v>
      </c>
      <c r="B6640" s="71" t="s">
        <v>5812</v>
      </c>
      <c r="C6640" s="71" t="s">
        <v>5813</v>
      </c>
      <c r="D6640" s="71" t="s">
        <v>6142</v>
      </c>
      <c r="E6640" s="72">
        <v>40</v>
      </c>
      <c r="F6640" s="124" t="s">
        <v>44</v>
      </c>
      <c r="G6640" s="125"/>
      <c r="H6640" s="43" t="s">
        <v>1</v>
      </c>
      <c r="I6640" s="126"/>
      <c r="K6640" s="140" t="str">
        <f t="shared" si="312"/>
        <v>文教活動-表演藝術-獎補助費-對國內團體之捐助</v>
      </c>
      <c r="L6640" s="140" t="str">
        <f t="shared" si="313"/>
        <v>莫札特《費加洛婚禮》歌劇新編演出</v>
      </c>
      <c r="M6640" s="40" t="str">
        <f t="shared" si="314"/>
        <v>台中愛樂歌劇團</v>
      </c>
    </row>
    <row r="6641" spans="1:13" s="8" customFormat="1" ht="56.25">
      <c r="A6641" s="71" t="s">
        <v>5520</v>
      </c>
      <c r="B6641" s="71" t="s">
        <v>5814</v>
      </c>
      <c r="C6641" s="71" t="s">
        <v>5815</v>
      </c>
      <c r="D6641" s="71" t="s">
        <v>6142</v>
      </c>
      <c r="E6641" s="72">
        <v>20</v>
      </c>
      <c r="F6641" s="124" t="s">
        <v>44</v>
      </c>
      <c r="G6641" s="125"/>
      <c r="H6641" s="43" t="s">
        <v>1</v>
      </c>
      <c r="I6641" s="126"/>
      <c r="K6641" s="140" t="str">
        <f t="shared" si="312"/>
        <v>文教活動-表演藝術-獎補助費-對國內團體之捐助</v>
      </c>
      <c r="L6641" s="140" t="str">
        <f t="shared" si="313"/>
        <v>舞笛室內樂團2024年度音樂會《狂想物語》</v>
      </c>
      <c r="M6641" s="40" t="str">
        <f t="shared" si="314"/>
        <v>舞笛室內樂團</v>
      </c>
    </row>
    <row r="6642" spans="1:13" s="8" customFormat="1" ht="56.25">
      <c r="A6642" s="71" t="s">
        <v>5520</v>
      </c>
      <c r="B6642" s="71" t="s">
        <v>5816</v>
      </c>
      <c r="C6642" s="71" t="s">
        <v>5817</v>
      </c>
      <c r="D6642" s="71" t="s">
        <v>6142</v>
      </c>
      <c r="E6642" s="72">
        <v>20</v>
      </c>
      <c r="F6642" s="124" t="s">
        <v>44</v>
      </c>
      <c r="G6642" s="125"/>
      <c r="H6642" s="43" t="s">
        <v>1</v>
      </c>
      <c r="I6642" s="126"/>
      <c r="K6642" s="140" t="str">
        <f t="shared" si="312"/>
        <v>文教活動-表演藝術-獎補助費-對國內團體之捐助</v>
      </c>
      <c r="L6642" s="140" t="str">
        <f t="shared" si="313"/>
        <v>2024風吹的願望音樂會</v>
      </c>
      <c r="M6642" s="40" t="str">
        <f t="shared" si="314"/>
        <v>台中市音樂美學合唱團</v>
      </c>
    </row>
    <row r="6643" spans="1:13" s="8" customFormat="1" ht="56.25">
      <c r="A6643" s="71" t="s">
        <v>5520</v>
      </c>
      <c r="B6643" s="71" t="s">
        <v>5818</v>
      </c>
      <c r="C6643" s="71" t="s">
        <v>5819</v>
      </c>
      <c r="D6643" s="71" t="s">
        <v>6142</v>
      </c>
      <c r="E6643" s="72">
        <v>300</v>
      </c>
      <c r="F6643" s="124" t="s">
        <v>44</v>
      </c>
      <c r="G6643" s="125"/>
      <c r="H6643" s="43" t="s">
        <v>1</v>
      </c>
      <c r="I6643" s="126"/>
      <c r="K6643" s="140" t="str">
        <f t="shared" si="312"/>
        <v>文教活動-表演藝術-獎補助費-對國內團體之捐助</v>
      </c>
      <c r="L6643" s="140" t="str">
        <f t="shared" si="313"/>
        <v>薩克歷險記</v>
      </c>
      <c r="M6643" s="40" t="str">
        <f t="shared" si="314"/>
        <v>MIT米特薩克斯風重奏團</v>
      </c>
    </row>
    <row r="6644" spans="1:13" s="8" customFormat="1" ht="56.25">
      <c r="A6644" s="71" t="s">
        <v>5520</v>
      </c>
      <c r="B6644" s="71" t="s">
        <v>5801</v>
      </c>
      <c r="C6644" s="71" t="s">
        <v>5820</v>
      </c>
      <c r="D6644" s="71" t="s">
        <v>6142</v>
      </c>
      <c r="E6644" s="72">
        <v>500</v>
      </c>
      <c r="F6644" s="124" t="s">
        <v>44</v>
      </c>
      <c r="G6644" s="125"/>
      <c r="H6644" s="43" t="s">
        <v>1</v>
      </c>
      <c r="I6644" s="126"/>
      <c r="K6644" s="140" t="str">
        <f t="shared" si="312"/>
        <v>文教活動-表演藝術-獎補助費-對國內團體之捐助</v>
      </c>
      <c r="L6644" s="140" t="str">
        <f t="shared" si="313"/>
        <v>113年度臺中市傑出演藝團隊徵選及獎勵計畫</v>
      </c>
      <c r="M6644" s="40" t="str">
        <f t="shared" si="314"/>
        <v>刺點創作工坊</v>
      </c>
    </row>
    <row r="6645" spans="1:13" s="8" customFormat="1" ht="56.25">
      <c r="A6645" s="71" t="s">
        <v>5520</v>
      </c>
      <c r="B6645" s="71" t="s">
        <v>5821</v>
      </c>
      <c r="C6645" s="71" t="s">
        <v>5822</v>
      </c>
      <c r="D6645" s="71" t="s">
        <v>6142</v>
      </c>
      <c r="E6645" s="72">
        <v>20</v>
      </c>
      <c r="F6645" s="124" t="s">
        <v>44</v>
      </c>
      <c r="G6645" s="125"/>
      <c r="H6645" s="43" t="s">
        <v>1</v>
      </c>
      <c r="I6645" s="126"/>
      <c r="K6645" s="140" t="str">
        <f t="shared" si="312"/>
        <v>文教活動-表演藝術-獎補助費-對國內團體之捐助</v>
      </c>
      <c r="L6645" s="140" t="str">
        <f t="shared" si="313"/>
        <v>台灣演義-金湖春秋</v>
      </c>
      <c r="M6645" s="40" t="str">
        <f t="shared" si="314"/>
        <v>真雲林閣掌中劇團</v>
      </c>
    </row>
    <row r="6646" spans="1:13" s="8" customFormat="1" ht="56.25">
      <c r="A6646" s="71" t="s">
        <v>5520</v>
      </c>
      <c r="B6646" s="71" t="s">
        <v>5823</v>
      </c>
      <c r="C6646" s="71" t="s">
        <v>5824</v>
      </c>
      <c r="D6646" s="71" t="s">
        <v>6142</v>
      </c>
      <c r="E6646" s="72">
        <v>15</v>
      </c>
      <c r="F6646" s="124" t="s">
        <v>44</v>
      </c>
      <c r="G6646" s="125"/>
      <c r="H6646" s="43" t="s">
        <v>1</v>
      </c>
      <c r="I6646" s="126"/>
      <c r="K6646" s="140" t="str">
        <f t="shared" si="312"/>
        <v>文教活動-表演藝術-獎補助費-對國內團體之捐助</v>
      </c>
      <c r="L6646" s="140" t="str">
        <f t="shared" si="313"/>
        <v>風華再現~醒壽堂安座六週年音樂晚會</v>
      </c>
      <c r="M6646" s="40" t="str">
        <f t="shared" si="314"/>
        <v>中華民國雅耘音樂藝術發展協會</v>
      </c>
    </row>
    <row r="6647" spans="1:13" s="8" customFormat="1" ht="56.25">
      <c r="A6647" s="71" t="s">
        <v>5520</v>
      </c>
      <c r="B6647" s="71" t="s">
        <v>5825</v>
      </c>
      <c r="C6647" s="71" t="s">
        <v>5826</v>
      </c>
      <c r="D6647" s="71" t="s">
        <v>6142</v>
      </c>
      <c r="E6647" s="72">
        <v>10</v>
      </c>
      <c r="F6647" s="124" t="s">
        <v>44</v>
      </c>
      <c r="G6647" s="125"/>
      <c r="H6647" s="43" t="s">
        <v>1</v>
      </c>
      <c r="I6647" s="126"/>
      <c r="K6647" s="140" t="str">
        <f t="shared" si="312"/>
        <v>文教活動-表演藝術-獎補助費-對國內團體之捐助</v>
      </c>
      <c r="L6647" s="140" t="str">
        <f t="shared" si="313"/>
        <v>異鄉人-女高音林慈音2024獨唱會</v>
      </c>
      <c r="M6647" s="40" t="str">
        <f t="shared" si="314"/>
        <v>Legato樂聚</v>
      </c>
    </row>
    <row r="6648" spans="1:13" s="8" customFormat="1" ht="56.25">
      <c r="A6648" s="71" t="s">
        <v>5520</v>
      </c>
      <c r="B6648" s="71" t="s">
        <v>5827</v>
      </c>
      <c r="C6648" s="71" t="s">
        <v>5828</v>
      </c>
      <c r="D6648" s="71" t="s">
        <v>6142</v>
      </c>
      <c r="E6648" s="72">
        <v>15</v>
      </c>
      <c r="F6648" s="124" t="s">
        <v>44</v>
      </c>
      <c r="G6648" s="125"/>
      <c r="H6648" s="43" t="s">
        <v>1</v>
      </c>
      <c r="I6648" s="126"/>
      <c r="K6648" s="140" t="str">
        <f t="shared" si="312"/>
        <v>文教活動-表演藝術-獎補助費-對國內團體之捐助</v>
      </c>
      <c r="L6648" s="140" t="str">
        <f t="shared" si="313"/>
        <v>藝韻樂舞-好個秋</v>
      </c>
      <c r="M6648" s="40" t="str">
        <f t="shared" si="314"/>
        <v>台灣新住民多元文化藝術團</v>
      </c>
    </row>
    <row r="6649" spans="1:13" s="8" customFormat="1" ht="56.25">
      <c r="A6649" s="71" t="s">
        <v>5520</v>
      </c>
      <c r="B6649" s="71" t="s">
        <v>5829</v>
      </c>
      <c r="C6649" s="71" t="s">
        <v>5830</v>
      </c>
      <c r="D6649" s="71" t="s">
        <v>6142</v>
      </c>
      <c r="E6649" s="72">
        <v>25</v>
      </c>
      <c r="F6649" s="124" t="s">
        <v>44</v>
      </c>
      <c r="G6649" s="125"/>
      <c r="H6649" s="43" t="s">
        <v>1</v>
      </c>
      <c r="I6649" s="126"/>
      <c r="K6649" s="140" t="str">
        <f t="shared" si="312"/>
        <v>文教活動-表演藝術-獎補助費-對國內團體之捐助</v>
      </c>
      <c r="L6649" s="140" t="str">
        <f t="shared" si="313"/>
        <v>2024朱宗慶打擊樂團擊樂劇場《六部曲》</v>
      </c>
      <c r="M6649" s="40" t="str">
        <f t="shared" si="314"/>
        <v>財團法人繫樂文教基金會</v>
      </c>
    </row>
    <row r="6650" spans="1:13" s="8" customFormat="1" ht="56.25">
      <c r="A6650" s="71" t="s">
        <v>5520</v>
      </c>
      <c r="B6650" s="71" t="s">
        <v>5831</v>
      </c>
      <c r="C6650" s="71" t="s">
        <v>5661</v>
      </c>
      <c r="D6650" s="71" t="s">
        <v>6142</v>
      </c>
      <c r="E6650" s="72">
        <v>300</v>
      </c>
      <c r="F6650" s="124" t="s">
        <v>44</v>
      </c>
      <c r="G6650" s="125"/>
      <c r="H6650" s="43" t="s">
        <v>1</v>
      </c>
      <c r="I6650" s="126"/>
      <c r="K6650" s="140" t="str">
        <f t="shared" si="312"/>
        <v>文教活動-表演藝術-獎補助費-對國內團體之捐助</v>
      </c>
      <c r="L6650" s="140" t="str">
        <f t="shared" si="313"/>
        <v>茶覺幸福</v>
      </c>
      <c r="M6650" s="40" t="str">
        <f t="shared" si="314"/>
        <v>台中室內合唱團</v>
      </c>
    </row>
    <row r="6651" spans="1:13" s="8" customFormat="1" ht="56.25">
      <c r="A6651" s="71" t="s">
        <v>5520</v>
      </c>
      <c r="B6651" s="71" t="s">
        <v>5832</v>
      </c>
      <c r="C6651" s="71" t="s">
        <v>5833</v>
      </c>
      <c r="D6651" s="71" t="s">
        <v>6142</v>
      </c>
      <c r="E6651" s="72">
        <v>350</v>
      </c>
      <c r="F6651" s="124" t="s">
        <v>44</v>
      </c>
      <c r="G6651" s="125"/>
      <c r="H6651" s="43" t="s">
        <v>1</v>
      </c>
      <c r="I6651" s="126"/>
      <c r="K6651" s="140" t="str">
        <f t="shared" si="312"/>
        <v>文教活動-表演藝術-獎補助費-對國內團體之捐助</v>
      </c>
      <c r="L6651" s="140" t="str">
        <f t="shared" si="313"/>
        <v>在那之後繼續生活在日常</v>
      </c>
      <c r="M6651" s="40" t="str">
        <f t="shared" si="314"/>
        <v>演摩莎劇團</v>
      </c>
    </row>
    <row r="6652" spans="1:13" s="8" customFormat="1" ht="56.25">
      <c r="A6652" s="71" t="s">
        <v>5520</v>
      </c>
      <c r="B6652" s="71" t="s">
        <v>5834</v>
      </c>
      <c r="C6652" s="71" t="s">
        <v>5598</v>
      </c>
      <c r="D6652" s="71" t="s">
        <v>6142</v>
      </c>
      <c r="E6652" s="72">
        <v>20</v>
      </c>
      <c r="F6652" s="124" t="s">
        <v>44</v>
      </c>
      <c r="G6652" s="125"/>
      <c r="H6652" s="43" t="s">
        <v>1</v>
      </c>
      <c r="I6652" s="126"/>
      <c r="K6652" s="140" t="str">
        <f t="shared" si="312"/>
        <v>文教活動-表演藝術-獎補助費-對國內團體之捐助</v>
      </c>
      <c r="L6652" s="140" t="str">
        <f t="shared" si="313"/>
        <v>秋水流觴文學趣</v>
      </c>
      <c r="M6652" s="40" t="str">
        <f t="shared" si="314"/>
        <v>迷火佛拉明哥舞坊</v>
      </c>
    </row>
    <row r="6653" spans="1:13" s="8" customFormat="1" ht="56.25">
      <c r="A6653" s="71" t="s">
        <v>5520</v>
      </c>
      <c r="B6653" s="71" t="s">
        <v>5835</v>
      </c>
      <c r="C6653" s="71" t="s">
        <v>5836</v>
      </c>
      <c r="D6653" s="71" t="s">
        <v>6142</v>
      </c>
      <c r="E6653" s="72">
        <v>30</v>
      </c>
      <c r="F6653" s="124" t="s">
        <v>44</v>
      </c>
      <c r="G6653" s="125"/>
      <c r="H6653" s="43" t="s">
        <v>1</v>
      </c>
      <c r="I6653" s="126"/>
      <c r="K6653" s="140" t="str">
        <f t="shared" si="312"/>
        <v>文教活動-表演藝術-獎補助費-對國內團體之捐助</v>
      </c>
      <c r="L6653" s="140" t="str">
        <f t="shared" si="313"/>
        <v>2024非舞不可舞團【沉榆落雁】</v>
      </c>
      <c r="M6653" s="40" t="str">
        <f t="shared" si="314"/>
        <v>非舞不可舞團</v>
      </c>
    </row>
    <row r="6654" spans="1:13" s="8" customFormat="1" ht="56.25">
      <c r="A6654" s="71" t="s">
        <v>5520</v>
      </c>
      <c r="B6654" s="71" t="s">
        <v>5837</v>
      </c>
      <c r="C6654" s="71" t="s">
        <v>5838</v>
      </c>
      <c r="D6654" s="71" t="s">
        <v>6142</v>
      </c>
      <c r="E6654" s="72">
        <v>20</v>
      </c>
      <c r="F6654" s="124" t="s">
        <v>44</v>
      </c>
      <c r="G6654" s="125"/>
      <c r="H6654" s="43" t="s">
        <v>1</v>
      </c>
      <c r="I6654" s="126"/>
      <c r="K6654" s="140" t="str">
        <f t="shared" si="312"/>
        <v>文教活動-表演藝術-獎補助費-對國內團體之捐助</v>
      </c>
      <c r="L6654" s="140" t="str">
        <f t="shared" si="313"/>
        <v>爵士來復古</v>
      </c>
      <c r="M6654" s="40" t="str">
        <f t="shared" si="314"/>
        <v>郭馬克新復古爵士重奏</v>
      </c>
    </row>
    <row r="6655" spans="1:13" s="8" customFormat="1" ht="56.25">
      <c r="A6655" s="71" t="s">
        <v>5520</v>
      </c>
      <c r="B6655" s="71" t="s">
        <v>5839</v>
      </c>
      <c r="C6655" s="71" t="s">
        <v>5840</v>
      </c>
      <c r="D6655" s="71" t="s">
        <v>6142</v>
      </c>
      <c r="E6655" s="72">
        <v>15</v>
      </c>
      <c r="F6655" s="124" t="s">
        <v>44</v>
      </c>
      <c r="G6655" s="125"/>
      <c r="H6655" s="43" t="s">
        <v>1</v>
      </c>
      <c r="I6655" s="126"/>
      <c r="K6655" s="140" t="str">
        <f t="shared" si="312"/>
        <v>文教活動-表演藝術-獎補助費-對國內團體之捐助</v>
      </c>
      <c r="L6655" s="140" t="str">
        <f t="shared" si="313"/>
        <v>木偶奇遇記</v>
      </c>
      <c r="M6655" s="40" t="str">
        <f t="shared" si="314"/>
        <v>銀河谷音劇團</v>
      </c>
    </row>
    <row r="6656" spans="1:13" s="8" customFormat="1" ht="56.25">
      <c r="A6656" s="71" t="s">
        <v>5520</v>
      </c>
      <c r="B6656" s="71" t="s">
        <v>5841</v>
      </c>
      <c r="C6656" s="71" t="s">
        <v>5842</v>
      </c>
      <c r="D6656" s="71" t="s">
        <v>6142</v>
      </c>
      <c r="E6656" s="72">
        <v>15</v>
      </c>
      <c r="F6656" s="124" t="s">
        <v>44</v>
      </c>
      <c r="G6656" s="125"/>
      <c r="H6656" s="43" t="s">
        <v>1</v>
      </c>
      <c r="I6656" s="126"/>
      <c r="K6656" s="140" t="str">
        <f t="shared" si="312"/>
        <v>文教活動-表演藝術-獎補助費-對國內團體之捐助</v>
      </c>
      <c r="L6656" s="140" t="str">
        <f t="shared" si="313"/>
        <v>太平國樂團113年琴韻呈祥演奏會</v>
      </c>
      <c r="M6656" s="40" t="str">
        <f t="shared" si="314"/>
        <v>太平國樂團</v>
      </c>
    </row>
    <row r="6657" spans="1:13" s="8" customFormat="1" ht="56.25">
      <c r="A6657" s="71" t="s">
        <v>5520</v>
      </c>
      <c r="B6657" s="71" t="s">
        <v>5843</v>
      </c>
      <c r="C6657" s="71" t="s">
        <v>5844</v>
      </c>
      <c r="D6657" s="71" t="s">
        <v>6142</v>
      </c>
      <c r="E6657" s="72">
        <v>10</v>
      </c>
      <c r="F6657" s="124" t="s">
        <v>44</v>
      </c>
      <c r="G6657" s="125"/>
      <c r="H6657" s="43" t="s">
        <v>1</v>
      </c>
      <c r="I6657" s="126"/>
      <c r="K6657" s="140" t="str">
        <f t="shared" si="312"/>
        <v>文教活動-表演藝術-獎補助費-對國內團體之捐助</v>
      </c>
      <c r="L6657" s="140" t="str">
        <f t="shared" si="313"/>
        <v>Joy親子音樂會</v>
      </c>
      <c r="M6657" s="40" t="str">
        <f t="shared" si="314"/>
        <v>THE ONE樂玩樂團</v>
      </c>
    </row>
    <row r="6658" spans="1:13" s="8" customFormat="1" ht="56.25">
      <c r="A6658" s="71" t="s">
        <v>5520</v>
      </c>
      <c r="B6658" s="71" t="s">
        <v>5845</v>
      </c>
      <c r="C6658" s="71" t="s">
        <v>5846</v>
      </c>
      <c r="D6658" s="71" t="s">
        <v>6142</v>
      </c>
      <c r="E6658" s="72">
        <v>20</v>
      </c>
      <c r="F6658" s="124" t="s">
        <v>44</v>
      </c>
      <c r="G6658" s="125"/>
      <c r="H6658" s="43" t="s">
        <v>1</v>
      </c>
      <c r="I6658" s="126"/>
      <c r="K6658" s="140" t="str">
        <f t="shared" si="312"/>
        <v>文教活動-表演藝術-獎補助費-對國內團體之捐助</v>
      </c>
      <c r="L6658" s="140" t="str">
        <f t="shared" si="313"/>
        <v>Merry Xmas聖誕感恩音樂會</v>
      </c>
      <c r="M6658" s="40" t="str">
        <f t="shared" si="314"/>
        <v>翔韻皇家室內樂團</v>
      </c>
    </row>
    <row r="6659" spans="1:13" s="8" customFormat="1" ht="56.25">
      <c r="A6659" s="71" t="s">
        <v>5520</v>
      </c>
      <c r="B6659" s="71" t="s">
        <v>5847</v>
      </c>
      <c r="C6659" s="71" t="s">
        <v>5791</v>
      </c>
      <c r="D6659" s="71" t="s">
        <v>6142</v>
      </c>
      <c r="E6659" s="72">
        <v>30</v>
      </c>
      <c r="F6659" s="124" t="s">
        <v>44</v>
      </c>
      <c r="G6659" s="125"/>
      <c r="H6659" s="43" t="s">
        <v>1</v>
      </c>
      <c r="I6659" s="126"/>
      <c r="K6659" s="140" t="str">
        <f t="shared" si="312"/>
        <v>文教活動-表演藝術-獎補助費-對國內團體之捐助</v>
      </c>
      <c r="L6659" s="140" t="str">
        <f t="shared" si="313"/>
        <v>「創世神話」音樂會</v>
      </c>
      <c r="M6659" s="40" t="str">
        <f t="shared" si="314"/>
        <v>大墩國樂團</v>
      </c>
    </row>
    <row r="6660" spans="1:13" s="8" customFormat="1" ht="56.25">
      <c r="A6660" s="71" t="s">
        <v>5520</v>
      </c>
      <c r="B6660" s="71" t="s">
        <v>5848</v>
      </c>
      <c r="C6660" s="71" t="s">
        <v>5783</v>
      </c>
      <c r="D6660" s="71" t="s">
        <v>6142</v>
      </c>
      <c r="E6660" s="72">
        <v>10</v>
      </c>
      <c r="F6660" s="124" t="s">
        <v>44</v>
      </c>
      <c r="G6660" s="125"/>
      <c r="H6660" s="43" t="s">
        <v>1</v>
      </c>
      <c r="I6660" s="126"/>
      <c r="K6660" s="140" t="str">
        <f t="shared" ref="K6660:K6723" si="315">A6660</f>
        <v>文教活動-表演藝術-獎補助費-對國內團體之捐助</v>
      </c>
      <c r="L6660" s="140" t="str">
        <f t="shared" ref="L6660:L6723" si="316">B6660</f>
        <v>一樣不一樣</v>
      </c>
      <c r="M6660" s="40" t="str">
        <f t="shared" ref="M6660:M6723" si="317">C6660</f>
        <v>不二擊聲音製造所</v>
      </c>
    </row>
    <row r="6661" spans="1:13" s="8" customFormat="1" ht="56.25">
      <c r="A6661" s="71" t="s">
        <v>5849</v>
      </c>
      <c r="B6661" s="71" t="s">
        <v>5850</v>
      </c>
      <c r="C6661" s="71" t="s">
        <v>5851</v>
      </c>
      <c r="D6661" s="71" t="s">
        <v>6142</v>
      </c>
      <c r="E6661" s="72">
        <v>360</v>
      </c>
      <c r="F6661" s="124" t="s">
        <v>44</v>
      </c>
      <c r="G6661" s="125"/>
      <c r="H6661" s="43" t="s">
        <v>1</v>
      </c>
      <c r="I6661" s="126"/>
      <c r="K6661" s="140" t="str">
        <f t="shared" si="315"/>
        <v>文教活動-文化資源-獎補助費-對國內團體之捐助</v>
      </c>
      <c r="L6661" s="140" t="str">
        <f t="shared" si="316"/>
        <v>「藝術、文物與語言、文學傳承」提升計畫</v>
      </c>
      <c r="M6661" s="40" t="str">
        <f t="shared" si="317"/>
        <v>財團法人阿罩霧文化基金會</v>
      </c>
    </row>
    <row r="6662" spans="1:13" s="8" customFormat="1" ht="56.25">
      <c r="A6662" s="71" t="s">
        <v>5849</v>
      </c>
      <c r="B6662" s="71" t="s">
        <v>5852</v>
      </c>
      <c r="C6662" s="71" t="s">
        <v>5853</v>
      </c>
      <c r="D6662" s="71" t="s">
        <v>6142</v>
      </c>
      <c r="E6662" s="72">
        <v>75</v>
      </c>
      <c r="F6662" s="124" t="s">
        <v>44</v>
      </c>
      <c r="G6662" s="125"/>
      <c r="H6662" s="43" t="s">
        <v>1</v>
      </c>
      <c r="I6662" s="126"/>
      <c r="K6662" s="140" t="str">
        <f t="shared" si="315"/>
        <v>文教活動-文化資源-獎補助費-對國內團體之捐助</v>
      </c>
      <c r="L6662" s="140" t="str">
        <f t="shared" si="316"/>
        <v>「演武場的時光語彙」協作計畫</v>
      </c>
      <c r="M6662" s="40" t="str">
        <f t="shared" si="317"/>
        <v>財團法人道禾教育基金會附設道禾六藝文化館</v>
      </c>
    </row>
    <row r="6663" spans="1:13" s="8" customFormat="1" ht="56.25">
      <c r="A6663" s="71" t="s">
        <v>5849</v>
      </c>
      <c r="B6663" s="71" t="s">
        <v>5854</v>
      </c>
      <c r="C6663" s="71" t="s">
        <v>5855</v>
      </c>
      <c r="D6663" s="71" t="s">
        <v>6142</v>
      </c>
      <c r="E6663" s="72">
        <v>300</v>
      </c>
      <c r="F6663" s="124" t="s">
        <v>44</v>
      </c>
      <c r="G6663" s="125"/>
      <c r="H6663" s="43" t="s">
        <v>1</v>
      </c>
      <c r="I6663" s="126"/>
      <c r="K6663" s="140" t="str">
        <f t="shared" si="315"/>
        <v>文教活動-文化資源-獎補助費-對國內團體之捐助</v>
      </c>
      <c r="L6663" s="140" t="str">
        <f t="shared" si="316"/>
        <v>展示內容提升計畫</v>
      </c>
      <c r="M6663" s="40" t="str">
        <f t="shared" si="317"/>
        <v>亞洲大學附屬現代美術館</v>
      </c>
    </row>
    <row r="6664" spans="1:13" s="8" customFormat="1" ht="75">
      <c r="A6664" s="71" t="s">
        <v>5849</v>
      </c>
      <c r="B6664" s="71" t="s">
        <v>5856</v>
      </c>
      <c r="C6664" s="71" t="s">
        <v>5851</v>
      </c>
      <c r="D6664" s="71" t="s">
        <v>6142</v>
      </c>
      <c r="E6664" s="72">
        <v>200</v>
      </c>
      <c r="F6664" s="124" t="s">
        <v>44</v>
      </c>
      <c r="G6664" s="125"/>
      <c r="H6664" s="43" t="s">
        <v>1</v>
      </c>
      <c r="I6664" s="126"/>
      <c r="K6664" s="140" t="str">
        <f t="shared" si="315"/>
        <v>文教活動-文化資源-獎補助費-對國內團體之捐助</v>
      </c>
      <c r="L6664" s="140" t="str">
        <f t="shared" si="316"/>
        <v>霧峰林家宮保第園區之「藝術、文物與語言、文學傳承」提升計畫</v>
      </c>
      <c r="M6664" s="40" t="str">
        <f t="shared" si="317"/>
        <v>財團法人阿罩霧文化基金會</v>
      </c>
    </row>
    <row r="6665" spans="1:13" s="8" customFormat="1" ht="56.25">
      <c r="A6665" s="71" t="s">
        <v>5849</v>
      </c>
      <c r="B6665" s="71" t="s">
        <v>5857</v>
      </c>
      <c r="C6665" s="71" t="s">
        <v>1234</v>
      </c>
      <c r="D6665" s="71" t="s">
        <v>6142</v>
      </c>
      <c r="E6665" s="72">
        <v>20</v>
      </c>
      <c r="F6665" s="124" t="s">
        <v>44</v>
      </c>
      <c r="G6665" s="125"/>
      <c r="H6665" s="43" t="s">
        <v>1</v>
      </c>
      <c r="I6665" s="126"/>
      <c r="K6665" s="140" t="str">
        <f t="shared" si="315"/>
        <v>文教活動-文化資源-獎補助費-對國內團體之捐助</v>
      </c>
      <c r="L6665" s="140" t="str">
        <f t="shared" si="316"/>
        <v>招福除穢．祥龍獻瑞</v>
      </c>
      <c r="M6665" s="40" t="str">
        <f t="shared" si="317"/>
        <v>臺中市龍井區龍東社區發展協會</v>
      </c>
    </row>
    <row r="6666" spans="1:13" s="8" customFormat="1" ht="56.25">
      <c r="A6666" s="71" t="s">
        <v>5849</v>
      </c>
      <c r="B6666" s="71" t="s">
        <v>5858</v>
      </c>
      <c r="C6666" s="71" t="s">
        <v>5859</v>
      </c>
      <c r="D6666" s="71" t="s">
        <v>6142</v>
      </c>
      <c r="E6666" s="72">
        <v>20</v>
      </c>
      <c r="F6666" s="124" t="s">
        <v>44</v>
      </c>
      <c r="G6666" s="125"/>
      <c r="H6666" s="43" t="s">
        <v>1</v>
      </c>
      <c r="I6666" s="126"/>
      <c r="K6666" s="140" t="str">
        <f t="shared" si="315"/>
        <v>文教活動-文化資源-獎補助費-對國內團體之捐助</v>
      </c>
      <c r="L6666" s="140" t="str">
        <f t="shared" si="316"/>
        <v>夜巡忠明鬧元宵3</v>
      </c>
      <c r="M6666" s="40" t="str">
        <f t="shared" si="317"/>
        <v>臺中市西區忠明社區發展協會</v>
      </c>
    </row>
    <row r="6667" spans="1:13" s="8" customFormat="1" ht="56.25">
      <c r="A6667" s="71" t="s">
        <v>5849</v>
      </c>
      <c r="B6667" s="71" t="s">
        <v>5860</v>
      </c>
      <c r="C6667" s="71" t="s">
        <v>5861</v>
      </c>
      <c r="D6667" s="71" t="s">
        <v>6142</v>
      </c>
      <c r="E6667" s="72">
        <v>20</v>
      </c>
      <c r="F6667" s="124" t="s">
        <v>44</v>
      </c>
      <c r="G6667" s="125"/>
      <c r="H6667" s="43" t="s">
        <v>1</v>
      </c>
      <c r="I6667" s="126"/>
      <c r="K6667" s="140" t="str">
        <f t="shared" si="315"/>
        <v>文教活動-文化資源-獎補助費-對國內團體之捐助</v>
      </c>
      <c r="L6667" s="140" t="str">
        <f t="shared" si="316"/>
        <v>15暝元宵日戀戀合作</v>
      </c>
      <c r="M6667" s="40" t="str">
        <f t="shared" si="317"/>
        <v>台中市東區合作社區發展協會</v>
      </c>
    </row>
    <row r="6668" spans="1:13" s="8" customFormat="1" ht="56.25">
      <c r="A6668" s="71" t="s">
        <v>5849</v>
      </c>
      <c r="B6668" s="71" t="s">
        <v>5862</v>
      </c>
      <c r="C6668" s="71" t="s">
        <v>3931</v>
      </c>
      <c r="D6668" s="71" t="s">
        <v>6142</v>
      </c>
      <c r="E6668" s="72">
        <v>19</v>
      </c>
      <c r="F6668" s="124" t="s">
        <v>44</v>
      </c>
      <c r="G6668" s="125"/>
      <c r="H6668" s="43" t="s">
        <v>1</v>
      </c>
      <c r="I6668" s="126"/>
      <c r="K6668" s="140" t="str">
        <f t="shared" si="315"/>
        <v>文教活動-文化資源-獎補助費-對國內團體之捐助</v>
      </c>
      <c r="L6668" s="140" t="str">
        <f t="shared" si="316"/>
        <v>「金龍吉祥賀新春」新春揮毫活動</v>
      </c>
      <c r="M6668" s="40" t="str">
        <f t="shared" si="317"/>
        <v>臺中市大安區西安社區發展協會</v>
      </c>
    </row>
    <row r="6669" spans="1:13" s="8" customFormat="1" ht="56.25">
      <c r="A6669" s="71" t="s">
        <v>5849</v>
      </c>
      <c r="B6669" s="71" t="s">
        <v>5863</v>
      </c>
      <c r="C6669" s="71" t="s">
        <v>5864</v>
      </c>
      <c r="D6669" s="71" t="s">
        <v>6142</v>
      </c>
      <c r="E6669" s="72">
        <v>20</v>
      </c>
      <c r="F6669" s="124" t="s">
        <v>44</v>
      </c>
      <c r="G6669" s="125"/>
      <c r="H6669" s="43" t="s">
        <v>1</v>
      </c>
      <c r="I6669" s="126"/>
      <c r="K6669" s="140" t="str">
        <f t="shared" si="315"/>
        <v>文教活動-文化資源-獎補助費-對國內團體之捐助</v>
      </c>
      <c r="L6669" s="140" t="str">
        <f t="shared" si="316"/>
        <v>安中社區寫春聯送春聯藝文暨民俗節慶活動</v>
      </c>
      <c r="M6669" s="40" t="str">
        <f t="shared" si="317"/>
        <v>臺中市大安區安中社區發展協會</v>
      </c>
    </row>
    <row r="6670" spans="1:13" s="8" customFormat="1" ht="56.25">
      <c r="A6670" s="71" t="s">
        <v>5849</v>
      </c>
      <c r="B6670" s="71" t="s">
        <v>5865</v>
      </c>
      <c r="C6670" s="71" t="s">
        <v>3249</v>
      </c>
      <c r="D6670" s="71" t="s">
        <v>6142</v>
      </c>
      <c r="E6670" s="72">
        <v>20</v>
      </c>
      <c r="F6670" s="124" t="s">
        <v>44</v>
      </c>
      <c r="G6670" s="125"/>
      <c r="H6670" s="43" t="s">
        <v>1</v>
      </c>
      <c r="I6670" s="126"/>
      <c r="K6670" s="140" t="str">
        <f t="shared" si="315"/>
        <v>文教活動-文化資源-獎補助費-對國內團體之捐助</v>
      </c>
      <c r="L6670" s="140" t="str">
        <f t="shared" si="316"/>
        <v>愛相隨行無礙~書法之美體驗活動</v>
      </c>
      <c r="M6670" s="40" t="str">
        <f t="shared" si="317"/>
        <v>臺中市潭子區東寶社區發展協會</v>
      </c>
    </row>
    <row r="6671" spans="1:13" s="8" customFormat="1" ht="56.25">
      <c r="A6671" s="71" t="s">
        <v>5849</v>
      </c>
      <c r="B6671" s="71" t="s">
        <v>5866</v>
      </c>
      <c r="C6671" s="71" t="s">
        <v>5867</v>
      </c>
      <c r="D6671" s="71" t="s">
        <v>6142</v>
      </c>
      <c r="E6671" s="72">
        <v>17</v>
      </c>
      <c r="F6671" s="124" t="s">
        <v>44</v>
      </c>
      <c r="G6671" s="125"/>
      <c r="H6671" s="43" t="s">
        <v>1</v>
      </c>
      <c r="I6671" s="126"/>
      <c r="K6671" s="140" t="str">
        <f t="shared" si="315"/>
        <v>文教活動-文化資源-獎補助費-對國內團體之捐助</v>
      </c>
      <c r="L6671" s="140" t="str">
        <f t="shared" si="316"/>
        <v>翰墨迎春過好年</v>
      </c>
      <c r="M6671" s="40" t="str">
        <f t="shared" si="317"/>
        <v>臺中市潭子書畫協會</v>
      </c>
    </row>
    <row r="6672" spans="1:13" s="8" customFormat="1" ht="56.25">
      <c r="A6672" s="71" t="s">
        <v>5849</v>
      </c>
      <c r="B6672" s="71" t="s">
        <v>5868</v>
      </c>
      <c r="C6672" s="71" t="s">
        <v>5869</v>
      </c>
      <c r="D6672" s="71" t="s">
        <v>6142</v>
      </c>
      <c r="E6672" s="72">
        <v>20</v>
      </c>
      <c r="F6672" s="124" t="s">
        <v>44</v>
      </c>
      <c r="G6672" s="125"/>
      <c r="H6672" s="43" t="s">
        <v>1</v>
      </c>
      <c r="I6672" s="126"/>
      <c r="K6672" s="140" t="str">
        <f t="shared" si="315"/>
        <v>文教活動-文化資源-獎補助費-對國內團體之捐助</v>
      </c>
      <c r="L6672" s="140" t="str">
        <f t="shared" si="316"/>
        <v>唐代煮茶藝文推廣活動</v>
      </c>
      <c r="M6672" s="40" t="str">
        <f t="shared" si="317"/>
        <v>臺中市東海藝術街文創協會</v>
      </c>
    </row>
    <row r="6673" spans="1:13" s="8" customFormat="1" ht="56.25">
      <c r="A6673" s="71" t="s">
        <v>5849</v>
      </c>
      <c r="B6673" s="71" t="s">
        <v>5870</v>
      </c>
      <c r="C6673" s="71" t="s">
        <v>817</v>
      </c>
      <c r="D6673" s="71" t="s">
        <v>6142</v>
      </c>
      <c r="E6673" s="72">
        <v>15</v>
      </c>
      <c r="F6673" s="124" t="s">
        <v>44</v>
      </c>
      <c r="G6673" s="125"/>
      <c r="H6673" s="43" t="s">
        <v>1</v>
      </c>
      <c r="I6673" s="126"/>
      <c r="K6673" s="140" t="str">
        <f t="shared" si="315"/>
        <v>文教活動-文化資源-獎補助費-對國內團體之捐助</v>
      </c>
      <c r="L6673" s="140" t="str">
        <f t="shared" si="316"/>
        <v>迎春納福鬧元宵</v>
      </c>
      <c r="M6673" s="40" t="str">
        <f t="shared" si="317"/>
        <v>臺中市三奶夫人關懷協會</v>
      </c>
    </row>
    <row r="6674" spans="1:13" s="8" customFormat="1" ht="56.25">
      <c r="A6674" s="71" t="s">
        <v>5849</v>
      </c>
      <c r="B6674" s="71" t="s">
        <v>5871</v>
      </c>
      <c r="C6674" s="71" t="s">
        <v>5872</v>
      </c>
      <c r="D6674" s="71" t="s">
        <v>6142</v>
      </c>
      <c r="E6674" s="72">
        <v>15</v>
      </c>
      <c r="F6674" s="124" t="s">
        <v>44</v>
      </c>
      <c r="G6674" s="125"/>
      <c r="H6674" s="43" t="s">
        <v>1</v>
      </c>
      <c r="I6674" s="126"/>
      <c r="K6674" s="140" t="str">
        <f t="shared" si="315"/>
        <v>文教活動-文化資源-獎補助費-對國內團體之捐助</v>
      </c>
      <c r="L6674" s="140" t="str">
        <f t="shared" si="316"/>
        <v>麗水提燈鬧元宵</v>
      </c>
      <c r="M6674" s="40" t="str">
        <f t="shared" si="317"/>
        <v>臺中市龍井區麗水社區發展協會</v>
      </c>
    </row>
    <row r="6675" spans="1:13" s="8" customFormat="1" ht="56.25">
      <c r="A6675" s="71" t="s">
        <v>5849</v>
      </c>
      <c r="B6675" s="71" t="s">
        <v>5873</v>
      </c>
      <c r="C6675" s="71" t="s">
        <v>5874</v>
      </c>
      <c r="D6675" s="71" t="s">
        <v>6142</v>
      </c>
      <c r="E6675" s="72">
        <v>13</v>
      </c>
      <c r="F6675" s="124" t="s">
        <v>44</v>
      </c>
      <c r="G6675" s="125"/>
      <c r="H6675" s="43" t="s">
        <v>1</v>
      </c>
      <c r="I6675" s="126"/>
      <c r="K6675" s="140" t="str">
        <f t="shared" si="315"/>
        <v>文教活動-文化資源-獎補助費-對國內團體之捐助</v>
      </c>
      <c r="L6675" s="140" t="str">
        <f t="shared" si="316"/>
        <v>送龍行大運揮毫贈春聯活動</v>
      </c>
      <c r="M6675" s="40" t="str">
        <f t="shared" si="317"/>
        <v>臺中市神岡區神洲社區發展協會</v>
      </c>
    </row>
    <row r="6676" spans="1:13" s="8" customFormat="1" ht="56.25">
      <c r="A6676" s="71" t="s">
        <v>5849</v>
      </c>
      <c r="B6676" s="71" t="s">
        <v>5875</v>
      </c>
      <c r="C6676" s="71" t="s">
        <v>4620</v>
      </c>
      <c r="D6676" s="71" t="s">
        <v>6142</v>
      </c>
      <c r="E6676" s="72">
        <v>15</v>
      </c>
      <c r="F6676" s="124" t="s">
        <v>44</v>
      </c>
      <c r="G6676" s="125"/>
      <c r="H6676" s="43" t="s">
        <v>1</v>
      </c>
      <c r="I6676" s="126"/>
      <c r="K6676" s="140" t="str">
        <f t="shared" si="315"/>
        <v>文教活動-文化資源-獎補助費-對國內團體之捐助</v>
      </c>
      <c r="L6676" s="140" t="str">
        <f t="shared" si="316"/>
        <v>喜迎新春金龍年揮毫送春聯</v>
      </c>
      <c r="M6676" s="40" t="str">
        <f t="shared" si="317"/>
        <v>臺中市豐原區朴子里社區促進協會</v>
      </c>
    </row>
    <row r="6677" spans="1:13" s="8" customFormat="1" ht="56.25">
      <c r="A6677" s="71" t="s">
        <v>5849</v>
      </c>
      <c r="B6677" s="71" t="s">
        <v>5876</v>
      </c>
      <c r="C6677" s="71" t="s">
        <v>1126</v>
      </c>
      <c r="D6677" s="71" t="s">
        <v>6142</v>
      </c>
      <c r="E6677" s="72">
        <v>15</v>
      </c>
      <c r="F6677" s="124" t="s">
        <v>44</v>
      </c>
      <c r="G6677" s="125"/>
      <c r="H6677" s="43" t="s">
        <v>1</v>
      </c>
      <c r="I6677" s="126"/>
      <c r="K6677" s="140" t="str">
        <f t="shared" si="315"/>
        <v>文教活動-文化資源-獎補助費-對國內團體之捐助</v>
      </c>
      <c r="L6677" s="140" t="str">
        <f t="shared" si="316"/>
        <v>忠和社區歲末迎春名家揮毫活動</v>
      </c>
      <c r="M6677" s="40" t="str">
        <f t="shared" si="317"/>
        <v>臺中市龍井區忠和社區發展協會</v>
      </c>
    </row>
    <row r="6678" spans="1:13" s="8" customFormat="1" ht="56.25">
      <c r="A6678" s="71" t="s">
        <v>5849</v>
      </c>
      <c r="B6678" s="71" t="s">
        <v>5877</v>
      </c>
      <c r="C6678" s="71" t="s">
        <v>5878</v>
      </c>
      <c r="D6678" s="71" t="s">
        <v>6142</v>
      </c>
      <c r="E6678" s="72">
        <v>15</v>
      </c>
      <c r="F6678" s="124" t="s">
        <v>44</v>
      </c>
      <c r="G6678" s="125"/>
      <c r="H6678" s="43" t="s">
        <v>1</v>
      </c>
      <c r="I6678" s="126"/>
      <c r="K6678" s="140" t="str">
        <f t="shared" si="315"/>
        <v>文教活動-文化資源-獎補助費-對國內團體之捐助</v>
      </c>
      <c r="L6678" s="140" t="str">
        <f t="shared" si="316"/>
        <v>歲末團圓話年俗</v>
      </c>
      <c r="M6678" s="40" t="str">
        <f t="shared" si="317"/>
        <v>臺中市後車頭發展協會</v>
      </c>
    </row>
    <row r="6679" spans="1:13" s="8" customFormat="1" ht="75">
      <c r="A6679" s="71" t="s">
        <v>5849</v>
      </c>
      <c r="B6679" s="71" t="s">
        <v>5879</v>
      </c>
      <c r="C6679" s="71" t="s">
        <v>5880</v>
      </c>
      <c r="D6679" s="71" t="s">
        <v>6142</v>
      </c>
      <c r="E6679" s="72">
        <v>40</v>
      </c>
      <c r="F6679" s="124" t="s">
        <v>44</v>
      </c>
      <c r="G6679" s="125"/>
      <c r="H6679" s="43" t="s">
        <v>1</v>
      </c>
      <c r="I6679" s="126"/>
      <c r="K6679" s="140" t="str">
        <f t="shared" si="315"/>
        <v>文教活動-文化資源-獎補助費-對國內團體之捐助</v>
      </c>
      <c r="L6679" s="140" t="str">
        <f t="shared" si="316"/>
        <v>113年現場『寫春聯、贈春聯』民俗節慶創意藝術之美活動</v>
      </c>
      <c r="M6679" s="40" t="str">
        <f t="shared" si="317"/>
        <v>台灣藝術家協會</v>
      </c>
    </row>
    <row r="6680" spans="1:13" s="8" customFormat="1" ht="56.25">
      <c r="A6680" s="71" t="s">
        <v>5849</v>
      </c>
      <c r="B6680" s="71" t="s">
        <v>5881</v>
      </c>
      <c r="C6680" s="71" t="s">
        <v>5882</v>
      </c>
      <c r="D6680" s="71" t="s">
        <v>6142</v>
      </c>
      <c r="E6680" s="72">
        <v>30</v>
      </c>
      <c r="F6680" s="124" t="s">
        <v>44</v>
      </c>
      <c r="G6680" s="125"/>
      <c r="H6680" s="43" t="s">
        <v>1</v>
      </c>
      <c r="I6680" s="126"/>
      <c r="K6680" s="140" t="str">
        <f t="shared" si="315"/>
        <v>文教活動-文化資源-獎補助費-對國內團體之捐助</v>
      </c>
      <c r="L6680" s="140" t="str">
        <f t="shared" si="316"/>
        <v>點亮鹿寮-一起做公益</v>
      </c>
      <c r="M6680" s="40" t="str">
        <f t="shared" si="317"/>
        <v>臺中市沙鹿區鹿寮社區發展協會</v>
      </c>
    </row>
    <row r="6681" spans="1:13" s="8" customFormat="1" ht="56.25">
      <c r="A6681" s="71" t="s">
        <v>5849</v>
      </c>
      <c r="B6681" s="71" t="s">
        <v>5883</v>
      </c>
      <c r="C6681" s="71" t="s">
        <v>5884</v>
      </c>
      <c r="D6681" s="71" t="s">
        <v>6142</v>
      </c>
      <c r="E6681" s="72">
        <v>20</v>
      </c>
      <c r="F6681" s="124" t="s">
        <v>44</v>
      </c>
      <c r="G6681" s="125"/>
      <c r="H6681" s="43" t="s">
        <v>1</v>
      </c>
      <c r="I6681" s="126"/>
      <c r="K6681" s="140" t="str">
        <f t="shared" si="315"/>
        <v>文教活動-文化資源-獎補助費-對國內團體之捐助</v>
      </c>
      <c r="L6681" s="140" t="str">
        <f t="shared" si="316"/>
        <v>迎春福氣到、揮毫剪窗花</v>
      </c>
      <c r="M6681" s="40" t="str">
        <f t="shared" si="317"/>
        <v>臺中市神岡區三角社區發展協會</v>
      </c>
    </row>
    <row r="6682" spans="1:13" s="8" customFormat="1" ht="56.25">
      <c r="A6682" s="71" t="s">
        <v>5849</v>
      </c>
      <c r="B6682" s="71" t="s">
        <v>5885</v>
      </c>
      <c r="C6682" s="71" t="s">
        <v>5886</v>
      </c>
      <c r="D6682" s="71" t="s">
        <v>6142</v>
      </c>
      <c r="E6682" s="72">
        <v>20</v>
      </c>
      <c r="F6682" s="124" t="s">
        <v>44</v>
      </c>
      <c r="G6682" s="125"/>
      <c r="H6682" s="43" t="s">
        <v>1</v>
      </c>
      <c r="I6682" s="126"/>
      <c r="K6682" s="140" t="str">
        <f t="shared" si="315"/>
        <v>文教活動-文化資源-獎補助費-對國內團體之捐助</v>
      </c>
      <c r="L6682" s="140" t="str">
        <f t="shared" si="316"/>
        <v>慶元宵~東峰城鄉亮起來</v>
      </c>
      <c r="M6682" s="40" t="str">
        <f t="shared" si="317"/>
        <v>臺中市東峰城鄉發展協會</v>
      </c>
    </row>
    <row r="6683" spans="1:13" s="8" customFormat="1" ht="56.25">
      <c r="A6683" s="71" t="s">
        <v>5849</v>
      </c>
      <c r="B6683" s="71" t="s">
        <v>5887</v>
      </c>
      <c r="C6683" s="71" t="s">
        <v>5888</v>
      </c>
      <c r="D6683" s="71" t="s">
        <v>6142</v>
      </c>
      <c r="E6683" s="72">
        <v>15</v>
      </c>
      <c r="F6683" s="124" t="s">
        <v>44</v>
      </c>
      <c r="G6683" s="125"/>
      <c r="H6683" s="43" t="s">
        <v>1</v>
      </c>
      <c r="I6683" s="126"/>
      <c r="K6683" s="140" t="str">
        <f t="shared" si="315"/>
        <v>文教活動-文化資源-獎補助費-對國內團體之捐助</v>
      </c>
      <c r="L6683" s="140" t="str">
        <f t="shared" si="316"/>
        <v>港尾水墨藝術與茶道文化節</v>
      </c>
      <c r="M6683" s="40" t="str">
        <f t="shared" si="317"/>
        <v>臺中市港尾社區長青協會</v>
      </c>
    </row>
    <row r="6684" spans="1:13" s="8" customFormat="1" ht="56.25">
      <c r="A6684" s="71" t="s">
        <v>5849</v>
      </c>
      <c r="B6684" s="71" t="s">
        <v>5889</v>
      </c>
      <c r="C6684" s="71" t="s">
        <v>5890</v>
      </c>
      <c r="D6684" s="71" t="s">
        <v>6142</v>
      </c>
      <c r="E6684" s="72">
        <v>15</v>
      </c>
      <c r="F6684" s="124" t="s">
        <v>44</v>
      </c>
      <c r="G6684" s="125"/>
      <c r="H6684" s="43" t="s">
        <v>1</v>
      </c>
      <c r="I6684" s="126"/>
      <c r="K6684" s="140" t="str">
        <f t="shared" si="315"/>
        <v>文教活動-文化資源-獎補助費-對國內團體之捐助</v>
      </c>
      <c r="L6684" s="140" t="str">
        <f t="shared" si="316"/>
        <v>甲辰祥龍-新春揮毫送春聯活動</v>
      </c>
      <c r="M6684" s="40" t="str">
        <f t="shared" si="317"/>
        <v>臺中市東區新庄社區發展協會</v>
      </c>
    </row>
    <row r="6685" spans="1:13" s="8" customFormat="1" ht="56.25">
      <c r="A6685" s="71" t="s">
        <v>5849</v>
      </c>
      <c r="B6685" s="71" t="s">
        <v>5891</v>
      </c>
      <c r="C6685" s="71" t="s">
        <v>3237</v>
      </c>
      <c r="D6685" s="71" t="s">
        <v>6142</v>
      </c>
      <c r="E6685" s="72">
        <v>80</v>
      </c>
      <c r="F6685" s="124" t="s">
        <v>44</v>
      </c>
      <c r="G6685" s="125"/>
      <c r="H6685" s="43" t="s">
        <v>1</v>
      </c>
      <c r="I6685" s="126"/>
      <c r="K6685" s="140" t="str">
        <f t="shared" si="315"/>
        <v>文教活動-文化資源-獎補助費-對國內團體之捐助</v>
      </c>
      <c r="L6685" s="140" t="str">
        <f t="shared" si="316"/>
        <v>2024年元宵上元乞龜祈福．護佑蒼生</v>
      </c>
      <c r="M6685" s="40" t="str">
        <f t="shared" si="317"/>
        <v>臺中市大雅區大雅社區發展協會</v>
      </c>
    </row>
    <row r="6686" spans="1:13" s="8" customFormat="1" ht="56.25">
      <c r="A6686" s="71" t="s">
        <v>5849</v>
      </c>
      <c r="B6686" s="71" t="s">
        <v>5892</v>
      </c>
      <c r="C6686" s="71" t="s">
        <v>3597</v>
      </c>
      <c r="D6686" s="71" t="s">
        <v>6142</v>
      </c>
      <c r="E6686" s="72">
        <v>20</v>
      </c>
      <c r="F6686" s="124" t="s">
        <v>44</v>
      </c>
      <c r="G6686" s="125"/>
      <c r="H6686" s="43" t="s">
        <v>1</v>
      </c>
      <c r="I6686" s="126"/>
      <c r="K6686" s="140" t="str">
        <f t="shared" si="315"/>
        <v>文教活動-文化資源-獎補助費-對國內團體之捐助</v>
      </c>
      <c r="L6686" s="140" t="str">
        <f t="shared" si="316"/>
        <v>認識清明時節之民俗活動文化活動</v>
      </c>
      <c r="M6686" s="40" t="str">
        <f t="shared" si="317"/>
        <v>臺中市大甲區中山社區發展協會</v>
      </c>
    </row>
    <row r="6687" spans="1:13" s="8" customFormat="1" ht="56.25">
      <c r="A6687" s="71" t="s">
        <v>5849</v>
      </c>
      <c r="B6687" s="71" t="s">
        <v>5893</v>
      </c>
      <c r="C6687" s="71" t="s">
        <v>5894</v>
      </c>
      <c r="D6687" s="71" t="s">
        <v>6142</v>
      </c>
      <c r="E6687" s="72">
        <v>20</v>
      </c>
      <c r="F6687" s="124" t="s">
        <v>44</v>
      </c>
      <c r="G6687" s="125"/>
      <c r="H6687" s="43" t="s">
        <v>1</v>
      </c>
      <c r="I6687" s="126"/>
      <c r="K6687" s="140" t="str">
        <f t="shared" si="315"/>
        <v>文教活動-文化資源-獎補助費-對國內團體之捐助</v>
      </c>
      <c r="L6687" s="140" t="str">
        <f t="shared" si="316"/>
        <v>念念鄉土情民俗節慶水碓聖帥端午綁粽樂</v>
      </c>
      <c r="M6687" s="40" t="str">
        <f t="shared" si="317"/>
        <v>臺中市南屯區鎮平社區發展協會</v>
      </c>
    </row>
    <row r="6688" spans="1:13" s="8" customFormat="1" ht="56.25">
      <c r="A6688" s="71" t="s">
        <v>5849</v>
      </c>
      <c r="B6688" s="71" t="s">
        <v>5895</v>
      </c>
      <c r="C6688" s="71" t="s">
        <v>5896</v>
      </c>
      <c r="D6688" s="71" t="s">
        <v>6142</v>
      </c>
      <c r="E6688" s="72">
        <v>20</v>
      </c>
      <c r="F6688" s="124" t="s">
        <v>44</v>
      </c>
      <c r="G6688" s="125"/>
      <c r="H6688" s="43" t="s">
        <v>1</v>
      </c>
      <c r="I6688" s="126"/>
      <c r="K6688" s="140" t="str">
        <f t="shared" si="315"/>
        <v>文教活動-文化資源-獎補助費-對國內團體之捐助</v>
      </c>
      <c r="L6688" s="140" t="str">
        <f t="shared" si="316"/>
        <v>元宵佳節說故事親子手作賞花趣</v>
      </c>
      <c r="M6688" s="40" t="str">
        <f t="shared" si="317"/>
        <v>臺中市微笑協會</v>
      </c>
    </row>
    <row r="6689" spans="1:13" s="8" customFormat="1" ht="56.25">
      <c r="A6689" s="71" t="s">
        <v>5849</v>
      </c>
      <c r="B6689" s="71" t="s">
        <v>5897</v>
      </c>
      <c r="C6689" s="71" t="s">
        <v>372</v>
      </c>
      <c r="D6689" s="71" t="s">
        <v>6142</v>
      </c>
      <c r="E6689" s="72">
        <v>17</v>
      </c>
      <c r="F6689" s="124" t="s">
        <v>44</v>
      </c>
      <c r="G6689" s="125"/>
      <c r="H6689" s="43" t="s">
        <v>1</v>
      </c>
      <c r="I6689" s="126"/>
      <c r="K6689" s="140" t="str">
        <f t="shared" si="315"/>
        <v>文教活動-文化資源-獎補助費-對國內團體之捐助</v>
      </c>
      <c r="L6689" s="140" t="str">
        <f t="shared" si="316"/>
        <v>清明艾祭祖-艾粄製作</v>
      </c>
      <c r="M6689" s="40" t="str">
        <f t="shared" si="317"/>
        <v>臺中市石岡區萬安社區發展協會</v>
      </c>
    </row>
    <row r="6690" spans="1:13" s="8" customFormat="1" ht="56.25">
      <c r="A6690" s="71" t="s">
        <v>5849</v>
      </c>
      <c r="B6690" s="71" t="s">
        <v>5898</v>
      </c>
      <c r="C6690" s="71" t="s">
        <v>5899</v>
      </c>
      <c r="D6690" s="71" t="s">
        <v>6142</v>
      </c>
      <c r="E6690" s="72">
        <v>20</v>
      </c>
      <c r="F6690" s="124" t="s">
        <v>44</v>
      </c>
      <c r="G6690" s="125"/>
      <c r="H6690" s="43" t="s">
        <v>1</v>
      </c>
      <c r="I6690" s="126"/>
      <c r="K6690" s="140" t="str">
        <f t="shared" si="315"/>
        <v>文教活動-文化資源-獎補助費-對國內團體之捐助</v>
      </c>
      <c r="L6690" s="140" t="str">
        <f t="shared" si="316"/>
        <v>113年元宵節提燈籠暨踩街摸彩活動</v>
      </c>
      <c r="M6690" s="40" t="str">
        <f t="shared" si="317"/>
        <v>臺中市大安區東安社區發展協會</v>
      </c>
    </row>
    <row r="6691" spans="1:13" s="8" customFormat="1" ht="56.25">
      <c r="A6691" s="71" t="s">
        <v>5849</v>
      </c>
      <c r="B6691" s="71" t="s">
        <v>5900</v>
      </c>
      <c r="C6691" s="71" t="s">
        <v>5901</v>
      </c>
      <c r="D6691" s="71" t="s">
        <v>6142</v>
      </c>
      <c r="E6691" s="72">
        <v>20</v>
      </c>
      <c r="F6691" s="124" t="s">
        <v>44</v>
      </c>
      <c r="G6691" s="125"/>
      <c r="H6691" s="43" t="s">
        <v>1</v>
      </c>
      <c r="I6691" s="126"/>
      <c r="K6691" s="140" t="str">
        <f t="shared" si="315"/>
        <v>文教活動-文化資源-獎補助費-對國內團體之捐助</v>
      </c>
      <c r="L6691" s="140" t="str">
        <f t="shared" si="316"/>
        <v>禁火、禁菸、寒食節再現活動</v>
      </c>
      <c r="M6691" s="40" t="str">
        <f t="shared" si="317"/>
        <v>臺中市北屯區三和社區發展協會</v>
      </c>
    </row>
    <row r="6692" spans="1:13" s="8" customFormat="1" ht="56.25">
      <c r="A6692" s="71" t="s">
        <v>5849</v>
      </c>
      <c r="B6692" s="71" t="s">
        <v>5902</v>
      </c>
      <c r="C6692" s="71" t="s">
        <v>2592</v>
      </c>
      <c r="D6692" s="71" t="s">
        <v>6142</v>
      </c>
      <c r="E6692" s="72">
        <v>20</v>
      </c>
      <c r="F6692" s="124" t="s">
        <v>44</v>
      </c>
      <c r="G6692" s="125"/>
      <c r="H6692" s="43" t="s">
        <v>1</v>
      </c>
      <c r="I6692" s="126"/>
      <c r="K6692" s="140" t="str">
        <f t="shared" si="315"/>
        <v>文教活動-文化資源-獎補助費-對國內團體之捐助</v>
      </c>
      <c r="L6692" s="140" t="str">
        <f t="shared" si="316"/>
        <v>丁台鬧元宵．歡樂踩街趣</v>
      </c>
      <c r="M6692" s="40" t="str">
        <f t="shared" si="317"/>
        <v>臺中市霧峰區丁台社區發展協會</v>
      </c>
    </row>
    <row r="6693" spans="1:13" s="8" customFormat="1" ht="56.25">
      <c r="A6693" s="71" t="s">
        <v>5849</v>
      </c>
      <c r="B6693" s="71" t="s">
        <v>5903</v>
      </c>
      <c r="C6693" s="71" t="s">
        <v>5904</v>
      </c>
      <c r="D6693" s="71" t="s">
        <v>6142</v>
      </c>
      <c r="E6693" s="72">
        <v>15</v>
      </c>
      <c r="F6693" s="124" t="s">
        <v>44</v>
      </c>
      <c r="G6693" s="125"/>
      <c r="H6693" s="43" t="s">
        <v>1</v>
      </c>
      <c r="I6693" s="126"/>
      <c r="K6693" s="140" t="str">
        <f t="shared" si="315"/>
        <v>文教活動-文化資源-獎補助費-對國內團體之捐助</v>
      </c>
      <c r="L6693" s="140" t="str">
        <f t="shared" si="316"/>
        <v>歡慶元宵~親子DIY同趣搖元宵</v>
      </c>
      <c r="M6693" s="40" t="str">
        <f t="shared" si="317"/>
        <v>臺中市樂齡照護發展協會</v>
      </c>
    </row>
    <row r="6694" spans="1:13" s="8" customFormat="1" ht="56.25">
      <c r="A6694" s="71" t="s">
        <v>5849</v>
      </c>
      <c r="B6694" s="71" t="s">
        <v>5905</v>
      </c>
      <c r="C6694" s="71" t="s">
        <v>3078</v>
      </c>
      <c r="D6694" s="71" t="s">
        <v>6142</v>
      </c>
      <c r="E6694" s="72">
        <v>15</v>
      </c>
      <c r="F6694" s="124" t="s">
        <v>44</v>
      </c>
      <c r="G6694" s="125"/>
      <c r="H6694" s="43" t="s">
        <v>1</v>
      </c>
      <c r="I6694" s="126"/>
      <c r="K6694" s="140" t="str">
        <f t="shared" si="315"/>
        <v>文教活動-文化資源-獎補助費-對國內團體之捐助</v>
      </c>
      <c r="L6694" s="140" t="str">
        <f t="shared" si="316"/>
        <v>甘蔗崙元宵彩繪燈籠</v>
      </c>
      <c r="M6694" s="40" t="str">
        <f t="shared" si="317"/>
        <v>臺中市潭子區甘蔗社區發展協會</v>
      </c>
    </row>
    <row r="6695" spans="1:13" s="8" customFormat="1" ht="56.25">
      <c r="A6695" s="71" t="s">
        <v>5849</v>
      </c>
      <c r="B6695" s="71" t="s">
        <v>5906</v>
      </c>
      <c r="C6695" s="71" t="s">
        <v>4109</v>
      </c>
      <c r="D6695" s="71" t="s">
        <v>6142</v>
      </c>
      <c r="E6695" s="72">
        <v>15</v>
      </c>
      <c r="F6695" s="124" t="s">
        <v>44</v>
      </c>
      <c r="G6695" s="125"/>
      <c r="H6695" s="43" t="s">
        <v>1</v>
      </c>
      <c r="I6695" s="126"/>
      <c r="K6695" s="140" t="str">
        <f t="shared" si="315"/>
        <v>文教活動-文化資源-獎補助費-對國內團體之捐助</v>
      </c>
      <c r="L6695" s="140" t="str">
        <f t="shared" si="316"/>
        <v>113年埔子社區慶元宵猜燈謎提燈籠摸彩活動</v>
      </c>
      <c r="M6695" s="40" t="str">
        <f t="shared" si="317"/>
        <v>臺中市沙鹿區埔子社區發展協會</v>
      </c>
    </row>
    <row r="6696" spans="1:13" s="8" customFormat="1" ht="56.25">
      <c r="A6696" s="71" t="s">
        <v>5849</v>
      </c>
      <c r="B6696" s="71" t="s">
        <v>5907</v>
      </c>
      <c r="C6696" s="71" t="s">
        <v>3728</v>
      </c>
      <c r="D6696" s="71" t="s">
        <v>6142</v>
      </c>
      <c r="E6696" s="72">
        <v>15</v>
      </c>
      <c r="F6696" s="124" t="s">
        <v>44</v>
      </c>
      <c r="G6696" s="125"/>
      <c r="H6696" s="43" t="s">
        <v>1</v>
      </c>
      <c r="I6696" s="126"/>
      <c r="K6696" s="140" t="str">
        <f t="shared" si="315"/>
        <v>文教活動-文化資源-獎補助費-對國內團體之捐助</v>
      </c>
      <c r="L6696" s="140" t="str">
        <f t="shared" si="316"/>
        <v>慶端午關懷社區溫馨情</v>
      </c>
      <c r="M6696" s="40" t="str">
        <f t="shared" si="317"/>
        <v>社團法人臺中市東區富仁社區發展協會</v>
      </c>
    </row>
    <row r="6697" spans="1:13" s="8" customFormat="1" ht="56.25">
      <c r="A6697" s="71" t="s">
        <v>5849</v>
      </c>
      <c r="B6697" s="71" t="s">
        <v>5908</v>
      </c>
      <c r="C6697" s="71" t="s">
        <v>5909</v>
      </c>
      <c r="D6697" s="71" t="s">
        <v>6142</v>
      </c>
      <c r="E6697" s="72">
        <v>15</v>
      </c>
      <c r="F6697" s="124" t="s">
        <v>44</v>
      </c>
      <c r="G6697" s="125"/>
      <c r="H6697" s="43" t="s">
        <v>1</v>
      </c>
      <c r="I6697" s="126"/>
      <c r="K6697" s="140" t="str">
        <f t="shared" si="315"/>
        <v>文教活動-文化資源-獎補助費-對國內團體之捐助</v>
      </c>
      <c r="L6697" s="140" t="str">
        <f t="shared" si="316"/>
        <v>溫馨母親節關懷弱勢親子音樂藝文市集晚會</v>
      </c>
      <c r="M6697" s="40" t="str">
        <f t="shared" si="317"/>
        <v>社團法人臺中市身無礙關懷協會</v>
      </c>
    </row>
    <row r="6698" spans="1:13" s="8" customFormat="1" ht="56.25">
      <c r="A6698" s="71" t="s">
        <v>5849</v>
      </c>
      <c r="B6698" s="71" t="s">
        <v>5910</v>
      </c>
      <c r="C6698" s="71" t="s">
        <v>5911</v>
      </c>
      <c r="D6698" s="71" t="s">
        <v>6142</v>
      </c>
      <c r="E6698" s="72">
        <v>15</v>
      </c>
      <c r="F6698" s="124" t="s">
        <v>44</v>
      </c>
      <c r="G6698" s="125"/>
      <c r="H6698" s="43" t="s">
        <v>1</v>
      </c>
      <c r="I6698" s="126"/>
      <c r="K6698" s="140" t="str">
        <f t="shared" si="315"/>
        <v>文教活動-文化資源-獎補助費-對國內團體之捐助</v>
      </c>
      <c r="L6698" s="140" t="str">
        <f t="shared" si="316"/>
        <v>童演童語崇德音樂會</v>
      </c>
      <c r="M6698" s="40" t="str">
        <f t="shared" si="317"/>
        <v>臺中市北區崇德社區發展協會</v>
      </c>
    </row>
    <row r="6699" spans="1:13" s="8" customFormat="1" ht="56.25">
      <c r="A6699" s="71" t="s">
        <v>5849</v>
      </c>
      <c r="B6699" s="71" t="s">
        <v>5912</v>
      </c>
      <c r="C6699" s="71" t="s">
        <v>793</v>
      </c>
      <c r="D6699" s="71" t="s">
        <v>6142</v>
      </c>
      <c r="E6699" s="72">
        <v>12</v>
      </c>
      <c r="F6699" s="124" t="s">
        <v>44</v>
      </c>
      <c r="G6699" s="125"/>
      <c r="H6699" s="43" t="s">
        <v>1</v>
      </c>
      <c r="I6699" s="126"/>
      <c r="K6699" s="140" t="str">
        <f t="shared" si="315"/>
        <v>文教活動-文化資源-獎補助費-對國內團體之捐助</v>
      </c>
      <c r="L6699" s="140" t="str">
        <f t="shared" si="316"/>
        <v>搓湯圓燈籠DIY猜燈謎慶元宵活動</v>
      </c>
      <c r="M6699" s="40" t="str">
        <f t="shared" si="317"/>
        <v>臺中市大安區永安社區發展協會</v>
      </c>
    </row>
    <row r="6700" spans="1:13" s="8" customFormat="1" ht="56.25">
      <c r="A6700" s="71" t="s">
        <v>5849</v>
      </c>
      <c r="B6700" s="71" t="s">
        <v>5913</v>
      </c>
      <c r="C6700" s="71" t="s">
        <v>4226</v>
      </c>
      <c r="D6700" s="71" t="s">
        <v>6142</v>
      </c>
      <c r="E6700" s="72">
        <v>13</v>
      </c>
      <c r="F6700" s="124" t="s">
        <v>44</v>
      </c>
      <c r="G6700" s="125"/>
      <c r="H6700" s="43" t="s">
        <v>1</v>
      </c>
      <c r="I6700" s="126"/>
      <c r="K6700" s="140" t="str">
        <f t="shared" si="315"/>
        <v>文教活動-文化資源-獎補助費-對國內團體之捐助</v>
      </c>
      <c r="L6700" s="140" t="str">
        <f t="shared" si="316"/>
        <v>2024邱厝元宵愛心藝文之夜系列活動</v>
      </c>
      <c r="M6700" s="40" t="str">
        <f t="shared" si="317"/>
        <v>臺中市邱厝慈善協會</v>
      </c>
    </row>
    <row r="6701" spans="1:13" s="8" customFormat="1" ht="56.25">
      <c r="A6701" s="71" t="s">
        <v>5849</v>
      </c>
      <c r="B6701" s="71" t="s">
        <v>5914</v>
      </c>
      <c r="C6701" s="71" t="s">
        <v>4246</v>
      </c>
      <c r="D6701" s="71" t="s">
        <v>6142</v>
      </c>
      <c r="E6701" s="72">
        <v>15</v>
      </c>
      <c r="F6701" s="124" t="s">
        <v>44</v>
      </c>
      <c r="G6701" s="125"/>
      <c r="H6701" s="43" t="s">
        <v>1</v>
      </c>
      <c r="I6701" s="126"/>
      <c r="K6701" s="140" t="str">
        <f t="shared" si="315"/>
        <v>文教活動-文化資源-獎補助費-對國內團體之捐助</v>
      </c>
      <c r="L6701" s="140" t="str">
        <f t="shared" si="316"/>
        <v>新年龍來辭玉兔榮迎元宵打燈虎</v>
      </c>
      <c r="M6701" s="40" t="str">
        <f t="shared" si="317"/>
        <v>臺中市南區藍興堡發展協會</v>
      </c>
    </row>
    <row r="6702" spans="1:13" s="8" customFormat="1" ht="56.25">
      <c r="A6702" s="71" t="s">
        <v>5849</v>
      </c>
      <c r="B6702" s="71" t="s">
        <v>5915</v>
      </c>
      <c r="C6702" s="71" t="s">
        <v>5916</v>
      </c>
      <c r="D6702" s="71" t="s">
        <v>6142</v>
      </c>
      <c r="E6702" s="72">
        <v>15</v>
      </c>
      <c r="F6702" s="124" t="s">
        <v>44</v>
      </c>
      <c r="G6702" s="125"/>
      <c r="H6702" s="43" t="s">
        <v>1</v>
      </c>
      <c r="I6702" s="126"/>
      <c r="K6702" s="140" t="str">
        <f t="shared" si="315"/>
        <v>文教活動-文化資源-獎補助費-對國內團體之捐助</v>
      </c>
      <c r="L6702" s="140" t="str">
        <f t="shared" si="316"/>
        <v>樂成媽媽樣樣夠</v>
      </c>
      <c r="M6702" s="40" t="str">
        <f t="shared" si="317"/>
        <v>臺中市東區樂成社區發展協會</v>
      </c>
    </row>
    <row r="6703" spans="1:13" s="8" customFormat="1" ht="56.25">
      <c r="A6703" s="71" t="s">
        <v>5849</v>
      </c>
      <c r="B6703" s="71" t="s">
        <v>5917</v>
      </c>
      <c r="C6703" s="71" t="s">
        <v>5918</v>
      </c>
      <c r="D6703" s="71" t="s">
        <v>6142</v>
      </c>
      <c r="E6703" s="72">
        <v>15</v>
      </c>
      <c r="F6703" s="124" t="s">
        <v>44</v>
      </c>
      <c r="G6703" s="125"/>
      <c r="H6703" s="43" t="s">
        <v>1</v>
      </c>
      <c r="I6703" s="126"/>
      <c r="K6703" s="140" t="str">
        <f t="shared" si="315"/>
        <v>文教活動-文化資源-獎補助費-對國內團體之捐助</v>
      </c>
      <c r="L6703" s="140" t="str">
        <f t="shared" si="316"/>
        <v>慶祝元宵節親子同樂創意彩繪燈籠</v>
      </c>
      <c r="M6703" s="40" t="str">
        <f t="shared" si="317"/>
        <v>臺中市北屯區松竹社區發展協會</v>
      </c>
    </row>
    <row r="6704" spans="1:13" s="8" customFormat="1" ht="56.25">
      <c r="A6704" s="71" t="s">
        <v>5849</v>
      </c>
      <c r="B6704" s="71" t="s">
        <v>5919</v>
      </c>
      <c r="C6704" s="71" t="s">
        <v>4796</v>
      </c>
      <c r="D6704" s="71" t="s">
        <v>6142</v>
      </c>
      <c r="E6704" s="72">
        <v>20</v>
      </c>
      <c r="F6704" s="124" t="s">
        <v>44</v>
      </c>
      <c r="G6704" s="125"/>
      <c r="H6704" s="43" t="s">
        <v>1</v>
      </c>
      <c r="I6704" s="126"/>
      <c r="K6704" s="140" t="str">
        <f t="shared" si="315"/>
        <v>文教活動-文化資源-獎補助費-對國內團體之捐助</v>
      </c>
      <c r="L6704" s="140" t="str">
        <f t="shared" si="316"/>
        <v>南屯萬和宮老二媽回西屯省親文化祭布袋戲</v>
      </c>
      <c r="M6704" s="40" t="str">
        <f t="shared" si="317"/>
        <v>五洲園今日掌中劇團</v>
      </c>
    </row>
    <row r="6705" spans="1:13" s="8" customFormat="1" ht="56.25">
      <c r="A6705" s="71" t="s">
        <v>5849</v>
      </c>
      <c r="B6705" s="71" t="s">
        <v>5920</v>
      </c>
      <c r="C6705" s="71" t="s">
        <v>5921</v>
      </c>
      <c r="D6705" s="71" t="s">
        <v>6142</v>
      </c>
      <c r="E6705" s="72">
        <v>20</v>
      </c>
      <c r="F6705" s="124" t="s">
        <v>44</v>
      </c>
      <c r="G6705" s="125"/>
      <c r="H6705" s="43" t="s">
        <v>1</v>
      </c>
      <c r="I6705" s="126"/>
      <c r="K6705" s="140" t="str">
        <f t="shared" si="315"/>
        <v>文教活動-文化資源-獎補助費-對國內團體之捐助</v>
      </c>
      <c r="L6705" s="140" t="str">
        <f t="shared" si="316"/>
        <v>文昌開智竅節節高升活動</v>
      </c>
      <c r="M6705" s="40" t="str">
        <f t="shared" si="317"/>
        <v>臺中市復興產業協會</v>
      </c>
    </row>
    <row r="6706" spans="1:13" s="8" customFormat="1" ht="56.25">
      <c r="A6706" s="71" t="s">
        <v>5849</v>
      </c>
      <c r="B6706" s="71" t="s">
        <v>5922</v>
      </c>
      <c r="C6706" s="71" t="s">
        <v>5923</v>
      </c>
      <c r="D6706" s="71" t="s">
        <v>6142</v>
      </c>
      <c r="E6706" s="72">
        <v>30</v>
      </c>
      <c r="F6706" s="124" t="s">
        <v>44</v>
      </c>
      <c r="G6706" s="125"/>
      <c r="H6706" s="43" t="s">
        <v>1</v>
      </c>
      <c r="I6706" s="126"/>
      <c r="K6706" s="140" t="str">
        <f t="shared" si="315"/>
        <v>文教活動-文化資源-獎補助費-對國內團體之捐助</v>
      </c>
      <c r="L6706" s="140" t="str">
        <f t="shared" si="316"/>
        <v>旱溪媽祖與臺中市後備憲兵文化巡禮活動</v>
      </c>
      <c r="M6706" s="40" t="str">
        <f t="shared" si="317"/>
        <v>臺中市後備憲兵荷松協會</v>
      </c>
    </row>
    <row r="6707" spans="1:13" s="8" customFormat="1" ht="56.25">
      <c r="A6707" s="71" t="s">
        <v>5849</v>
      </c>
      <c r="B6707" s="71" t="s">
        <v>5924</v>
      </c>
      <c r="C6707" s="71" t="s">
        <v>5925</v>
      </c>
      <c r="D6707" s="71" t="s">
        <v>6142</v>
      </c>
      <c r="E6707" s="72">
        <v>30</v>
      </c>
      <c r="F6707" s="124" t="s">
        <v>44</v>
      </c>
      <c r="G6707" s="125"/>
      <c r="H6707" s="43" t="s">
        <v>1</v>
      </c>
      <c r="I6707" s="126"/>
      <c r="K6707" s="140" t="str">
        <f t="shared" si="315"/>
        <v>文教活動-文化資源-獎補助費-對國內團體之捐助</v>
      </c>
      <c r="L6707" s="140" t="str">
        <f t="shared" si="316"/>
        <v>五月情親子呷肉粽配蔴薏</v>
      </c>
      <c r="M6707" s="40" t="str">
        <f t="shared" si="317"/>
        <v>臺中市南屯區豐樂社區發展協會</v>
      </c>
    </row>
    <row r="6708" spans="1:13" s="8" customFormat="1" ht="56.25">
      <c r="A6708" s="71" t="s">
        <v>5849</v>
      </c>
      <c r="B6708" s="71" t="s">
        <v>5926</v>
      </c>
      <c r="C6708" s="71" t="s">
        <v>5927</v>
      </c>
      <c r="D6708" s="71" t="s">
        <v>6142</v>
      </c>
      <c r="E6708" s="72">
        <v>15</v>
      </c>
      <c r="F6708" s="124" t="s">
        <v>44</v>
      </c>
      <c r="G6708" s="125"/>
      <c r="H6708" s="43" t="s">
        <v>1</v>
      </c>
      <c r="I6708" s="126"/>
      <c r="K6708" s="140" t="str">
        <f t="shared" si="315"/>
        <v>文教活動-文化資源-獎補助費-對國內團體之捐助</v>
      </c>
      <c r="L6708" s="140" t="str">
        <f t="shared" si="316"/>
        <v>一筆一畫勾勒豐收台灣年</v>
      </c>
      <c r="M6708" s="40" t="str">
        <f t="shared" si="317"/>
        <v>財團法人長春防災基金會</v>
      </c>
    </row>
    <row r="6709" spans="1:13" s="8" customFormat="1" ht="56.25">
      <c r="A6709" s="71" t="s">
        <v>5849</v>
      </c>
      <c r="B6709" s="71" t="s">
        <v>5928</v>
      </c>
      <c r="C6709" s="71" t="s">
        <v>5929</v>
      </c>
      <c r="D6709" s="71" t="s">
        <v>6142</v>
      </c>
      <c r="E6709" s="72">
        <v>20</v>
      </c>
      <c r="F6709" s="124" t="s">
        <v>44</v>
      </c>
      <c r="G6709" s="125"/>
      <c r="H6709" s="43" t="s">
        <v>1</v>
      </c>
      <c r="I6709" s="126"/>
      <c r="K6709" s="140" t="str">
        <f t="shared" si="315"/>
        <v>文教活動-文化資源-獎補助費-對國內團體之捐助</v>
      </c>
      <c r="L6709" s="140" t="str">
        <f t="shared" si="316"/>
        <v>端來一盤香米粽，午時無刻喜融融</v>
      </c>
      <c r="M6709" s="40" t="str">
        <f t="shared" si="317"/>
        <v>臺中市大頭家厝總體營造協會</v>
      </c>
    </row>
    <row r="6710" spans="1:13" s="8" customFormat="1" ht="56.25">
      <c r="A6710" s="71" t="s">
        <v>5849</v>
      </c>
      <c r="B6710" s="71" t="s">
        <v>5930</v>
      </c>
      <c r="C6710" s="71" t="s">
        <v>5931</v>
      </c>
      <c r="D6710" s="71" t="s">
        <v>6142</v>
      </c>
      <c r="E6710" s="72">
        <v>20</v>
      </c>
      <c r="F6710" s="124" t="s">
        <v>44</v>
      </c>
      <c r="G6710" s="125"/>
      <c r="H6710" s="43" t="s">
        <v>1</v>
      </c>
      <c r="I6710" s="126"/>
      <c r="K6710" s="140" t="str">
        <f t="shared" si="315"/>
        <v>文教活動-文化資源-獎補助費-對國內團體之捐助</v>
      </c>
      <c r="L6710" s="140" t="str">
        <f t="shared" si="316"/>
        <v>端午綁粽DIY飄香情</v>
      </c>
      <c r="M6710" s="40" t="str">
        <f t="shared" si="317"/>
        <v>臺中市潭子區大豐社區發展協會</v>
      </c>
    </row>
    <row r="6711" spans="1:13" s="8" customFormat="1" ht="56.25">
      <c r="A6711" s="71" t="s">
        <v>5849</v>
      </c>
      <c r="B6711" s="71" t="s">
        <v>5932</v>
      </c>
      <c r="C6711" s="71" t="s">
        <v>5933</v>
      </c>
      <c r="D6711" s="71" t="s">
        <v>6142</v>
      </c>
      <c r="E6711" s="72">
        <v>30</v>
      </c>
      <c r="F6711" s="124" t="s">
        <v>44</v>
      </c>
      <c r="G6711" s="125"/>
      <c r="H6711" s="43" t="s">
        <v>1</v>
      </c>
      <c r="I6711" s="126"/>
      <c r="K6711" s="140" t="str">
        <f t="shared" si="315"/>
        <v>文教活動-文化資源-獎補助費-對國內團體之捐助</v>
      </c>
      <c r="L6711" s="140" t="str">
        <f t="shared" si="316"/>
        <v>2024文化走讀-認識大甲社區及商圈</v>
      </c>
      <c r="M6711" s="40" t="str">
        <f t="shared" si="317"/>
        <v>臺中市大甲觀光產業促進協會</v>
      </c>
    </row>
    <row r="6712" spans="1:13" s="8" customFormat="1" ht="56.25">
      <c r="A6712" s="71" t="s">
        <v>5849</v>
      </c>
      <c r="B6712" s="71" t="s">
        <v>5934</v>
      </c>
      <c r="C6712" s="71" t="s">
        <v>5935</v>
      </c>
      <c r="D6712" s="71" t="s">
        <v>6142</v>
      </c>
      <c r="E6712" s="72">
        <v>40</v>
      </c>
      <c r="F6712" s="124" t="s">
        <v>44</v>
      </c>
      <c r="G6712" s="125"/>
      <c r="H6712" s="43" t="s">
        <v>1</v>
      </c>
      <c r="I6712" s="126"/>
      <c r="K6712" s="140" t="str">
        <f t="shared" si="315"/>
        <v>文教活動-文化資源-獎補助費-對國內團體之捐助</v>
      </c>
      <c r="L6712" s="140" t="str">
        <f t="shared" si="316"/>
        <v>2024龍井巧聖先師文化祭布袋戲</v>
      </c>
      <c r="M6712" s="40" t="str">
        <f t="shared" si="317"/>
        <v>五洲園掌中劇團</v>
      </c>
    </row>
    <row r="6713" spans="1:13" s="8" customFormat="1" ht="56.25">
      <c r="A6713" s="71" t="s">
        <v>5849</v>
      </c>
      <c r="B6713" s="71" t="s">
        <v>5936</v>
      </c>
      <c r="C6713" s="71" t="s">
        <v>5937</v>
      </c>
      <c r="D6713" s="71" t="s">
        <v>6142</v>
      </c>
      <c r="E6713" s="72">
        <v>40</v>
      </c>
      <c r="F6713" s="124" t="s">
        <v>44</v>
      </c>
      <c r="G6713" s="125"/>
      <c r="H6713" s="43" t="s">
        <v>1</v>
      </c>
      <c r="I6713" s="126"/>
      <c r="K6713" s="140" t="str">
        <f t="shared" si="315"/>
        <v>文教活動-文化資源-獎補助費-對國內團體之捐助</v>
      </c>
      <c r="L6713" s="140" t="str">
        <f t="shared" si="316"/>
        <v>粽香擴香悠揚豐洲端午饗宴</v>
      </c>
      <c r="M6713" s="40" t="str">
        <f t="shared" si="317"/>
        <v>臺中市神岡區豐洲社區發展協會</v>
      </c>
    </row>
    <row r="6714" spans="1:13" s="8" customFormat="1" ht="56.25">
      <c r="A6714" s="71" t="s">
        <v>5849</v>
      </c>
      <c r="B6714" s="71" t="s">
        <v>5938</v>
      </c>
      <c r="C6714" s="71" t="s">
        <v>5939</v>
      </c>
      <c r="D6714" s="71" t="s">
        <v>6142</v>
      </c>
      <c r="E6714" s="72">
        <v>15</v>
      </c>
      <c r="F6714" s="124" t="s">
        <v>44</v>
      </c>
      <c r="G6714" s="125"/>
      <c r="H6714" s="43" t="s">
        <v>1</v>
      </c>
      <c r="I6714" s="126"/>
      <c r="K6714" s="140" t="str">
        <f t="shared" si="315"/>
        <v>文教活動-文化資源-獎補助費-對國內團體之捐助</v>
      </c>
      <c r="L6714" s="140" t="str">
        <f t="shared" si="316"/>
        <v>薩克斯風藝文暨民俗節慶活動</v>
      </c>
      <c r="M6714" s="40" t="str">
        <f t="shared" si="317"/>
        <v>台中市北屯區大德社區發展協會</v>
      </c>
    </row>
    <row r="6715" spans="1:13" s="8" customFormat="1" ht="56.25">
      <c r="A6715" s="71" t="s">
        <v>5849</v>
      </c>
      <c r="B6715" s="71" t="s">
        <v>5940</v>
      </c>
      <c r="C6715" s="71" t="s">
        <v>5941</v>
      </c>
      <c r="D6715" s="71" t="s">
        <v>6142</v>
      </c>
      <c r="E6715" s="72">
        <v>20</v>
      </c>
      <c r="F6715" s="124" t="s">
        <v>44</v>
      </c>
      <c r="G6715" s="125"/>
      <c r="H6715" s="43" t="s">
        <v>1</v>
      </c>
      <c r="I6715" s="126"/>
      <c r="K6715" s="140" t="str">
        <f t="shared" si="315"/>
        <v>文教活動-文化資源-獎補助費-對國內團體之捐助</v>
      </c>
      <c r="L6715" s="140" t="str">
        <f t="shared" si="316"/>
        <v>仲夏慶端午</v>
      </c>
      <c r="M6715" s="40" t="str">
        <f t="shared" si="317"/>
        <v>台中市南區工學社區發展協會</v>
      </c>
    </row>
    <row r="6716" spans="1:13" s="8" customFormat="1" ht="56.25">
      <c r="A6716" s="71" t="s">
        <v>5849</v>
      </c>
      <c r="B6716" s="71" t="s">
        <v>5942</v>
      </c>
      <c r="C6716" s="71" t="s">
        <v>5943</v>
      </c>
      <c r="D6716" s="71" t="s">
        <v>6142</v>
      </c>
      <c r="E6716" s="72">
        <v>15</v>
      </c>
      <c r="F6716" s="124" t="s">
        <v>44</v>
      </c>
      <c r="G6716" s="125"/>
      <c r="H6716" s="43" t="s">
        <v>1</v>
      </c>
      <c r="I6716" s="126"/>
      <c r="K6716" s="140" t="str">
        <f t="shared" si="315"/>
        <v>文教活動-文化資源-獎補助費-對國內團體之捐助</v>
      </c>
      <c r="L6716" s="140" t="str">
        <f t="shared" si="316"/>
        <v>濃濃粽香迎風萊、滿滿祝福傳家園活動</v>
      </c>
      <c r="M6716" s="40" t="str">
        <f t="shared" si="317"/>
        <v>臺中市霧峰區萊園社區發展協會</v>
      </c>
    </row>
    <row r="6717" spans="1:13" s="8" customFormat="1" ht="56.25">
      <c r="A6717" s="71" t="s">
        <v>5849</v>
      </c>
      <c r="B6717" s="71" t="s">
        <v>5944</v>
      </c>
      <c r="C6717" s="71" t="s">
        <v>5945</v>
      </c>
      <c r="D6717" s="71" t="s">
        <v>6142</v>
      </c>
      <c r="E6717" s="72">
        <v>15</v>
      </c>
      <c r="F6717" s="124" t="s">
        <v>44</v>
      </c>
      <c r="G6717" s="125"/>
      <c r="H6717" s="43" t="s">
        <v>1</v>
      </c>
      <c r="I6717" s="126"/>
      <c r="K6717" s="140" t="str">
        <f t="shared" si="315"/>
        <v>文教活動-文化資源-獎補助費-對國內團體之捐助</v>
      </c>
      <c r="L6717" s="140" t="str">
        <f t="shared" si="316"/>
        <v>113年度慶端午粽香愛心關懷弱勢活動</v>
      </c>
      <c r="M6717" s="40" t="str">
        <f t="shared" si="317"/>
        <v>臺中市清水區博愛關懷協會</v>
      </c>
    </row>
    <row r="6718" spans="1:13" s="8" customFormat="1" ht="56.25">
      <c r="A6718" s="71" t="s">
        <v>5849</v>
      </c>
      <c r="B6718" s="71" t="s">
        <v>5946</v>
      </c>
      <c r="C6718" s="71" t="s">
        <v>5947</v>
      </c>
      <c r="D6718" s="71" t="s">
        <v>6142</v>
      </c>
      <c r="E6718" s="72">
        <v>20</v>
      </c>
      <c r="F6718" s="124" t="s">
        <v>44</v>
      </c>
      <c r="G6718" s="125"/>
      <c r="H6718" s="43" t="s">
        <v>1</v>
      </c>
      <c r="I6718" s="126"/>
      <c r="K6718" s="140" t="str">
        <f t="shared" si="315"/>
        <v>文教活動-文化資源-獎補助費-對國內團體之捐助</v>
      </c>
      <c r="L6718" s="140" t="str">
        <f t="shared" si="316"/>
        <v>傳統融創新彩墨繪夢藝術之魅</v>
      </c>
      <c r="M6718" s="40" t="str">
        <f t="shared" si="317"/>
        <v>臺中市神岡區北庄社區發展協會</v>
      </c>
    </row>
    <row r="6719" spans="1:13" s="8" customFormat="1" ht="56.25">
      <c r="A6719" s="71" t="s">
        <v>5849</v>
      </c>
      <c r="B6719" s="71" t="s">
        <v>5948</v>
      </c>
      <c r="C6719" s="71" t="s">
        <v>5949</v>
      </c>
      <c r="D6719" s="71" t="s">
        <v>6142</v>
      </c>
      <c r="E6719" s="72">
        <v>15</v>
      </c>
      <c r="F6719" s="124" t="s">
        <v>44</v>
      </c>
      <c r="G6719" s="125"/>
      <c r="H6719" s="43" t="s">
        <v>1</v>
      </c>
      <c r="I6719" s="126"/>
      <c r="K6719" s="140" t="str">
        <f t="shared" si="315"/>
        <v>文教活動-文化資源-獎補助費-對國內團體之捐助</v>
      </c>
      <c r="L6719" s="140" t="str">
        <f t="shared" si="316"/>
        <v>「香」聚一起慶端午</v>
      </c>
      <c r="M6719" s="40" t="str">
        <f t="shared" si="317"/>
        <v>臺中市清水區東山社區發展協會</v>
      </c>
    </row>
    <row r="6720" spans="1:13" s="8" customFormat="1" ht="56.25">
      <c r="A6720" s="71" t="s">
        <v>5849</v>
      </c>
      <c r="B6720" s="71" t="s">
        <v>5950</v>
      </c>
      <c r="C6720" s="71" t="s">
        <v>5951</v>
      </c>
      <c r="D6720" s="71" t="s">
        <v>6142</v>
      </c>
      <c r="E6720" s="72">
        <v>15</v>
      </c>
      <c r="F6720" s="124" t="s">
        <v>44</v>
      </c>
      <c r="G6720" s="125"/>
      <c r="H6720" s="43" t="s">
        <v>1</v>
      </c>
      <c r="I6720" s="126"/>
      <c r="K6720" s="140" t="str">
        <f t="shared" si="315"/>
        <v>文教活動-文化資源-獎補助費-對國內團體之捐助</v>
      </c>
      <c r="L6720" s="140" t="str">
        <f t="shared" si="316"/>
        <v>傳統小吃料理傳承活動</v>
      </c>
      <c r="M6720" s="40" t="str">
        <f t="shared" si="317"/>
        <v>臺中市龍井區東海社區發展協會</v>
      </c>
    </row>
    <row r="6721" spans="1:13" s="8" customFormat="1" ht="56.25">
      <c r="A6721" s="71" t="s">
        <v>5849</v>
      </c>
      <c r="B6721" s="71" t="s">
        <v>5952</v>
      </c>
      <c r="C6721" s="71" t="s">
        <v>5953</v>
      </c>
      <c r="D6721" s="71" t="s">
        <v>6142</v>
      </c>
      <c r="E6721" s="72">
        <v>15</v>
      </c>
      <c r="F6721" s="124" t="s">
        <v>44</v>
      </c>
      <c r="G6721" s="125"/>
      <c r="H6721" s="43" t="s">
        <v>1</v>
      </c>
      <c r="I6721" s="126"/>
      <c r="K6721" s="140" t="str">
        <f t="shared" si="315"/>
        <v>文教活動-文化資源-獎補助費-對國內團體之捐助</v>
      </c>
      <c r="L6721" s="140" t="str">
        <f t="shared" si="316"/>
        <v>粽葉香飄四德綜藝傳承慶端午活動</v>
      </c>
      <c r="M6721" s="40" t="str">
        <f t="shared" si="317"/>
        <v>臺中市霧峰區四德社區發展協會</v>
      </c>
    </row>
    <row r="6722" spans="1:13" s="8" customFormat="1" ht="56.25">
      <c r="A6722" s="71" t="s">
        <v>5849</v>
      </c>
      <c r="B6722" s="71" t="s">
        <v>5954</v>
      </c>
      <c r="C6722" s="71" t="s">
        <v>5955</v>
      </c>
      <c r="D6722" s="71" t="s">
        <v>6142</v>
      </c>
      <c r="E6722" s="72">
        <v>15</v>
      </c>
      <c r="F6722" s="124" t="s">
        <v>44</v>
      </c>
      <c r="G6722" s="125"/>
      <c r="H6722" s="43" t="s">
        <v>1</v>
      </c>
      <c r="I6722" s="126"/>
      <c r="K6722" s="140" t="str">
        <f t="shared" si="315"/>
        <v>文教活動-文化資源-獎補助費-對國內團體之捐助</v>
      </c>
      <c r="L6722" s="140" t="str">
        <f t="shared" si="316"/>
        <v>客家文化才藝表演活動</v>
      </c>
      <c r="M6722" s="40" t="str">
        <f t="shared" si="317"/>
        <v>臺中市后里客家協會</v>
      </c>
    </row>
    <row r="6723" spans="1:13" s="8" customFormat="1" ht="56.25">
      <c r="A6723" s="71" t="s">
        <v>5849</v>
      </c>
      <c r="B6723" s="71" t="s">
        <v>5956</v>
      </c>
      <c r="C6723" s="71" t="s">
        <v>5957</v>
      </c>
      <c r="D6723" s="71" t="s">
        <v>6142</v>
      </c>
      <c r="E6723" s="72">
        <v>15</v>
      </c>
      <c r="F6723" s="124" t="s">
        <v>44</v>
      </c>
      <c r="G6723" s="125"/>
      <c r="H6723" s="43" t="s">
        <v>1</v>
      </c>
      <c r="I6723" s="126"/>
      <c r="K6723" s="140" t="str">
        <f t="shared" si="315"/>
        <v>文教活動-文化資源-獎補助費-對國內團體之捐助</v>
      </c>
      <c r="L6723" s="140" t="str">
        <f t="shared" si="316"/>
        <v>舞動精彩人生-布袋戲文化體驗活動</v>
      </c>
      <c r="M6723" s="40" t="str">
        <f t="shared" si="317"/>
        <v>臺中市潭子區東寶社區發展協會</v>
      </c>
    </row>
    <row r="6724" spans="1:13" s="8" customFormat="1" ht="56.25">
      <c r="A6724" s="71" t="s">
        <v>5849</v>
      </c>
      <c r="B6724" s="71" t="s">
        <v>5958</v>
      </c>
      <c r="C6724" s="71" t="s">
        <v>5959</v>
      </c>
      <c r="D6724" s="71" t="s">
        <v>6142</v>
      </c>
      <c r="E6724" s="72">
        <v>15</v>
      </c>
      <c r="F6724" s="124" t="s">
        <v>44</v>
      </c>
      <c r="G6724" s="125"/>
      <c r="H6724" s="43" t="s">
        <v>1</v>
      </c>
      <c r="I6724" s="126"/>
      <c r="K6724" s="140" t="str">
        <f t="shared" ref="K6724:K6787" si="318">A6724</f>
        <v>文教活動-文化資源-獎補助費-對國內團體之捐助</v>
      </c>
      <c r="L6724" s="140" t="str">
        <f t="shared" ref="L6724:L6787" si="319">B6724</f>
        <v>小小福香囊濃濃端午節</v>
      </c>
      <c r="M6724" s="40" t="str">
        <f t="shared" ref="M6724:M6787" si="320">C6724</f>
        <v>台中市沙鹿區洛泉社區發展協會</v>
      </c>
    </row>
    <row r="6725" spans="1:13" s="8" customFormat="1" ht="56.25">
      <c r="A6725" s="71" t="s">
        <v>5849</v>
      </c>
      <c r="B6725" s="71" t="s">
        <v>5960</v>
      </c>
      <c r="C6725" s="71" t="s">
        <v>5961</v>
      </c>
      <c r="D6725" s="71" t="s">
        <v>6142</v>
      </c>
      <c r="E6725" s="72">
        <v>15</v>
      </c>
      <c r="F6725" s="124" t="s">
        <v>44</v>
      </c>
      <c r="G6725" s="125"/>
      <c r="H6725" s="43" t="s">
        <v>1</v>
      </c>
      <c r="I6725" s="126"/>
      <c r="K6725" s="140" t="str">
        <f t="shared" si="318"/>
        <v>文教活動-文化資源-獎補助費-對國內團體之捐助</v>
      </c>
      <c r="L6725" s="140" t="str">
        <f t="shared" si="319"/>
        <v>七夕情定七月七心心相印田在心中里</v>
      </c>
      <c r="M6725" s="40" t="str">
        <f t="shared" si="320"/>
        <v>臺中市龍井區田中社區發展協會</v>
      </c>
    </row>
    <row r="6726" spans="1:13" s="8" customFormat="1" ht="75">
      <c r="A6726" s="71" t="s">
        <v>5849</v>
      </c>
      <c r="B6726" s="71" t="s">
        <v>5962</v>
      </c>
      <c r="C6726" s="71" t="s">
        <v>5963</v>
      </c>
      <c r="D6726" s="71" t="s">
        <v>6142</v>
      </c>
      <c r="E6726" s="72">
        <v>50</v>
      </c>
      <c r="F6726" s="124" t="s">
        <v>44</v>
      </c>
      <c r="G6726" s="125"/>
      <c r="H6726" s="43" t="s">
        <v>1</v>
      </c>
      <c r="I6726" s="126"/>
      <c r="K6726" s="140" t="str">
        <f t="shared" si="318"/>
        <v>文教活動-文化資源-獎補助費-對國內團體之捐助</v>
      </c>
      <c r="L6726" s="140" t="str">
        <f t="shared" si="319"/>
        <v>第一屆詩詠龍泉-歡慶清水祖師得道紀念暨節能減碳宣導活動</v>
      </c>
      <c r="M6726" s="40" t="str">
        <f t="shared" si="320"/>
        <v>臺中市龍目井文化協會</v>
      </c>
    </row>
    <row r="6727" spans="1:13" s="8" customFormat="1" ht="56.25">
      <c r="A6727" s="71" t="s">
        <v>5849</v>
      </c>
      <c r="B6727" s="71" t="s">
        <v>5964</v>
      </c>
      <c r="C6727" s="71" t="s">
        <v>817</v>
      </c>
      <c r="D6727" s="71" t="s">
        <v>6142</v>
      </c>
      <c r="E6727" s="72">
        <v>15</v>
      </c>
      <c r="F6727" s="124" t="s">
        <v>44</v>
      </c>
      <c r="G6727" s="125"/>
      <c r="H6727" s="43" t="s">
        <v>1</v>
      </c>
      <c r="I6727" s="126"/>
      <c r="K6727" s="140" t="str">
        <f t="shared" si="318"/>
        <v>文教活動-文化資源-獎補助費-對國內團體之捐助</v>
      </c>
      <c r="L6727" s="140" t="str">
        <f t="shared" si="319"/>
        <v>鵲橋會情人~浪漫七夕節</v>
      </c>
      <c r="M6727" s="40" t="str">
        <f t="shared" si="320"/>
        <v>臺中市三奶夫人關懷協會</v>
      </c>
    </row>
    <row r="6728" spans="1:13" s="8" customFormat="1" ht="56.25">
      <c r="A6728" s="71" t="s">
        <v>5849</v>
      </c>
      <c r="B6728" s="71" t="s">
        <v>5965</v>
      </c>
      <c r="C6728" s="71" t="s">
        <v>835</v>
      </c>
      <c r="D6728" s="71" t="s">
        <v>6142</v>
      </c>
      <c r="E6728" s="72">
        <v>30</v>
      </c>
      <c r="F6728" s="124" t="s">
        <v>44</v>
      </c>
      <c r="G6728" s="125"/>
      <c r="H6728" s="43" t="s">
        <v>1</v>
      </c>
      <c r="I6728" s="126"/>
      <c r="K6728" s="140" t="str">
        <f t="shared" si="318"/>
        <v>文教活動-文化資源-獎補助費-對國內團體之捐助</v>
      </c>
      <c r="L6728" s="140" t="str">
        <f t="shared" si="319"/>
        <v>113年福龍迎春賀新年新春揮毫活動</v>
      </c>
      <c r="M6728" s="40" t="str">
        <f t="shared" si="320"/>
        <v>臺中市大甲區新美社區發展協會</v>
      </c>
    </row>
    <row r="6729" spans="1:13" s="8" customFormat="1" ht="56.25">
      <c r="A6729" s="71" t="s">
        <v>5849</v>
      </c>
      <c r="B6729" s="71" t="s">
        <v>5966</v>
      </c>
      <c r="C6729" s="71" t="s">
        <v>5967</v>
      </c>
      <c r="D6729" s="71" t="s">
        <v>6142</v>
      </c>
      <c r="E6729" s="72">
        <v>15</v>
      </c>
      <c r="F6729" s="124" t="s">
        <v>44</v>
      </c>
      <c r="G6729" s="125"/>
      <c r="H6729" s="43" t="s">
        <v>1</v>
      </c>
      <c r="I6729" s="126"/>
      <c r="K6729" s="140" t="str">
        <f t="shared" si="318"/>
        <v>文教活動-文化資源-獎補助費-對國內團體之捐助</v>
      </c>
      <c r="L6729" s="140" t="str">
        <f t="shared" si="319"/>
        <v>中元謝地慶豐收，孝親感恩吉祥月</v>
      </c>
      <c r="M6729" s="40" t="str">
        <f t="shared" si="320"/>
        <v>台中市西區大忠社區發展協會</v>
      </c>
    </row>
    <row r="6730" spans="1:13" s="8" customFormat="1" ht="56.25">
      <c r="A6730" s="71" t="s">
        <v>5849</v>
      </c>
      <c r="B6730" s="71" t="s">
        <v>5968</v>
      </c>
      <c r="C6730" s="71" t="s">
        <v>5969</v>
      </c>
      <c r="D6730" s="71" t="s">
        <v>6142</v>
      </c>
      <c r="E6730" s="72">
        <v>20</v>
      </c>
      <c r="F6730" s="124" t="s">
        <v>44</v>
      </c>
      <c r="G6730" s="125"/>
      <c r="H6730" s="43" t="s">
        <v>1</v>
      </c>
      <c r="I6730" s="126"/>
      <c r="K6730" s="140" t="str">
        <f t="shared" si="318"/>
        <v>文教活動-文化資源-獎補助費-對國內團體之捐助</v>
      </c>
      <c r="L6730" s="140" t="str">
        <f t="shared" si="319"/>
        <v>小願享夏趣「清眷童藝」</v>
      </c>
      <c r="M6730" s="40" t="str">
        <f t="shared" si="320"/>
        <v>社團法人清水小願文化創意協會</v>
      </c>
    </row>
    <row r="6731" spans="1:13" s="8" customFormat="1" ht="75">
      <c r="A6731" s="71" t="s">
        <v>5849</v>
      </c>
      <c r="B6731" s="71" t="s">
        <v>5970</v>
      </c>
      <c r="C6731" s="71" t="s">
        <v>5971</v>
      </c>
      <c r="D6731" s="71" t="s">
        <v>6142</v>
      </c>
      <c r="E6731" s="72">
        <v>15</v>
      </c>
      <c r="F6731" s="124" t="s">
        <v>44</v>
      </c>
      <c r="G6731" s="125"/>
      <c r="H6731" s="43" t="s">
        <v>1</v>
      </c>
      <c r="I6731" s="126"/>
      <c r="K6731" s="140" t="str">
        <f t="shared" si="318"/>
        <v>文教活動-文化資源-獎補助費-對國內團體之捐助</v>
      </c>
      <c r="L6731" s="140" t="str">
        <f t="shared" si="319"/>
        <v>113年時令戲曲講座-《當好兄弟來敲門-戲曲中的人鬼情事》</v>
      </c>
      <c r="M6731" s="40" t="str">
        <f t="shared" si="320"/>
        <v>財團法人聖揚文化藝術基金會</v>
      </c>
    </row>
    <row r="6732" spans="1:13" s="8" customFormat="1" ht="56.25">
      <c r="A6732" s="71" t="s">
        <v>5849</v>
      </c>
      <c r="B6732" s="71" t="s">
        <v>5972</v>
      </c>
      <c r="C6732" s="71" t="s">
        <v>5973</v>
      </c>
      <c r="D6732" s="71" t="s">
        <v>6142</v>
      </c>
      <c r="E6732" s="72">
        <v>20</v>
      </c>
      <c r="F6732" s="124" t="s">
        <v>44</v>
      </c>
      <c r="G6732" s="125"/>
      <c r="H6732" s="43" t="s">
        <v>1</v>
      </c>
      <c r="I6732" s="126"/>
      <c r="K6732" s="140" t="str">
        <f t="shared" si="318"/>
        <v>文教活動-文化資源-獎補助費-對國內團體之捐助</v>
      </c>
      <c r="L6732" s="140" t="str">
        <f t="shared" si="319"/>
        <v>海墘社區113年元宵節燈謎藝文晚會暨提花燈踩街活動</v>
      </c>
      <c r="M6732" s="40" t="str">
        <f t="shared" si="320"/>
        <v>臺中市大安區海墘社區發展協會</v>
      </c>
    </row>
    <row r="6733" spans="1:13" s="8" customFormat="1" ht="56.25">
      <c r="A6733" s="71" t="s">
        <v>5849</v>
      </c>
      <c r="B6733" s="71" t="s">
        <v>5974</v>
      </c>
      <c r="C6733" s="71" t="s">
        <v>5859</v>
      </c>
      <c r="D6733" s="71" t="s">
        <v>6142</v>
      </c>
      <c r="E6733" s="72">
        <v>20</v>
      </c>
      <c r="F6733" s="124" t="s">
        <v>44</v>
      </c>
      <c r="G6733" s="125"/>
      <c r="H6733" s="43" t="s">
        <v>1</v>
      </c>
      <c r="I6733" s="126"/>
      <c r="K6733" s="140" t="str">
        <f t="shared" si="318"/>
        <v>文教活動-文化資源-獎補助費-對國內團體之捐助</v>
      </c>
      <c r="L6733" s="140" t="str">
        <f t="shared" si="319"/>
        <v>溫馨忠明113年度藝文展演暨中秋晚會</v>
      </c>
      <c r="M6733" s="40" t="str">
        <f t="shared" si="320"/>
        <v>臺中市西區忠明社區發展協會</v>
      </c>
    </row>
    <row r="6734" spans="1:13" s="8" customFormat="1" ht="56.25">
      <c r="A6734" s="71" t="s">
        <v>5849</v>
      </c>
      <c r="B6734" s="71" t="s">
        <v>5975</v>
      </c>
      <c r="C6734" s="71" t="s">
        <v>5976</v>
      </c>
      <c r="D6734" s="71" t="s">
        <v>6142</v>
      </c>
      <c r="E6734" s="72">
        <v>15</v>
      </c>
      <c r="F6734" s="124" t="s">
        <v>44</v>
      </c>
      <c r="G6734" s="125"/>
      <c r="H6734" s="43" t="s">
        <v>1</v>
      </c>
      <c r="I6734" s="126"/>
      <c r="K6734" s="140" t="str">
        <f t="shared" si="318"/>
        <v>文教活動-文化資源-獎補助費-對國內團體之捐助</v>
      </c>
      <c r="L6734" s="140" t="str">
        <f t="shared" si="319"/>
        <v>餅香．柚香憶起慶中秋</v>
      </c>
      <c r="M6734" s="40" t="str">
        <f t="shared" si="320"/>
        <v>臺中市龍井區龍東社區發展協會</v>
      </c>
    </row>
    <row r="6735" spans="1:13" s="8" customFormat="1" ht="56.25">
      <c r="A6735" s="71" t="s">
        <v>5849</v>
      </c>
      <c r="B6735" s="71" t="s">
        <v>5977</v>
      </c>
      <c r="C6735" s="71" t="s">
        <v>3249</v>
      </c>
      <c r="D6735" s="71" t="s">
        <v>6142</v>
      </c>
      <c r="E6735" s="72">
        <v>60</v>
      </c>
      <c r="F6735" s="124" t="s">
        <v>44</v>
      </c>
      <c r="G6735" s="125"/>
      <c r="H6735" s="43" t="s">
        <v>1</v>
      </c>
      <c r="I6735" s="126"/>
      <c r="K6735" s="140" t="str">
        <f t="shared" si="318"/>
        <v>文教活動-文化資源-獎補助費-對國內團體之捐助</v>
      </c>
      <c r="L6735" s="140" t="str">
        <f t="shared" si="319"/>
        <v>逗陣來熟悉咱也員寶庄</v>
      </c>
      <c r="M6735" s="40" t="str">
        <f t="shared" si="320"/>
        <v>臺中市潭子區東寶社區發展協會</v>
      </c>
    </row>
    <row r="6736" spans="1:13" s="8" customFormat="1" ht="56.25">
      <c r="A6736" s="71" t="s">
        <v>5849</v>
      </c>
      <c r="B6736" s="71" t="s">
        <v>5956</v>
      </c>
      <c r="C6736" s="71" t="s">
        <v>3249</v>
      </c>
      <c r="D6736" s="71" t="s">
        <v>6142</v>
      </c>
      <c r="E6736" s="72">
        <v>15</v>
      </c>
      <c r="F6736" s="124" t="s">
        <v>44</v>
      </c>
      <c r="G6736" s="125"/>
      <c r="H6736" s="43" t="s">
        <v>1</v>
      </c>
      <c r="I6736" s="126"/>
      <c r="K6736" s="140" t="str">
        <f t="shared" si="318"/>
        <v>文教活動-文化資源-獎補助費-對國內團體之捐助</v>
      </c>
      <c r="L6736" s="140" t="str">
        <f t="shared" si="319"/>
        <v>舞動精彩人生-布袋戲文化體驗活動</v>
      </c>
      <c r="M6736" s="40" t="str">
        <f t="shared" si="320"/>
        <v>臺中市潭子區東寶社區發展協會</v>
      </c>
    </row>
    <row r="6737" spans="1:13" s="8" customFormat="1" ht="56.25">
      <c r="A6737" s="71" t="s">
        <v>5849</v>
      </c>
      <c r="B6737" s="71" t="s">
        <v>5978</v>
      </c>
      <c r="C6737" s="71" t="s">
        <v>3056</v>
      </c>
      <c r="D6737" s="71" t="s">
        <v>6142</v>
      </c>
      <c r="E6737" s="72">
        <v>60</v>
      </c>
      <c r="F6737" s="124" t="s">
        <v>44</v>
      </c>
      <c r="G6737" s="125"/>
      <c r="H6737" s="43" t="s">
        <v>1</v>
      </c>
      <c r="I6737" s="126"/>
      <c r="K6737" s="140" t="str">
        <f t="shared" si="318"/>
        <v>文教活動-文化資源-獎補助費-對國內團體之捐助</v>
      </c>
      <c r="L6737" s="140" t="str">
        <f t="shared" si="319"/>
        <v>小小導覽員與社區志工走讀古蹟、家鄉美食</v>
      </c>
      <c r="M6737" s="40" t="str">
        <f t="shared" si="320"/>
        <v>臺中市潭仔墘永續發展協會</v>
      </c>
    </row>
    <row r="6738" spans="1:13" s="8" customFormat="1" ht="56.25">
      <c r="A6738" s="71" t="s">
        <v>5849</v>
      </c>
      <c r="B6738" s="71" t="s">
        <v>5979</v>
      </c>
      <c r="C6738" s="71" t="s">
        <v>4285</v>
      </c>
      <c r="D6738" s="71" t="s">
        <v>6142</v>
      </c>
      <c r="E6738" s="72">
        <v>55</v>
      </c>
      <c r="F6738" s="124" t="s">
        <v>44</v>
      </c>
      <c r="G6738" s="125"/>
      <c r="H6738" s="43" t="s">
        <v>1</v>
      </c>
      <c r="I6738" s="126"/>
      <c r="K6738" s="140" t="str">
        <f t="shared" si="318"/>
        <v>文教活動-文化資源-獎補助費-對國內團體之捐助</v>
      </c>
      <c r="L6738" s="140" t="str">
        <f t="shared" si="319"/>
        <v>雅麥，好花現!</v>
      </c>
      <c r="M6738" s="40" t="str">
        <f t="shared" si="320"/>
        <v>臺中市大雅區秀山社區發展協會</v>
      </c>
    </row>
    <row r="6739" spans="1:13" s="8" customFormat="1" ht="56.25">
      <c r="A6739" s="71" t="s">
        <v>5849</v>
      </c>
      <c r="B6739" s="71" t="s">
        <v>5980</v>
      </c>
      <c r="C6739" s="71" t="s">
        <v>4618</v>
      </c>
      <c r="D6739" s="71" t="s">
        <v>6142</v>
      </c>
      <c r="E6739" s="72">
        <v>60</v>
      </c>
      <c r="F6739" s="124" t="s">
        <v>44</v>
      </c>
      <c r="G6739" s="125"/>
      <c r="H6739" s="43" t="s">
        <v>1</v>
      </c>
      <c r="I6739" s="126"/>
      <c r="K6739" s="140" t="str">
        <f t="shared" si="318"/>
        <v>文教活動-文化資源-獎補助費-對國內團體之捐助</v>
      </c>
      <c r="L6739" s="140" t="str">
        <f t="shared" si="319"/>
        <v>豐原糕餅文化甜蜜巡禮</v>
      </c>
      <c r="M6739" s="40" t="str">
        <f t="shared" si="320"/>
        <v>臺中市豐原區中山社區發展協會</v>
      </c>
    </row>
    <row r="6740" spans="1:13" s="8" customFormat="1" ht="56.25">
      <c r="A6740" s="71" t="s">
        <v>5849</v>
      </c>
      <c r="B6740" s="71" t="s">
        <v>5981</v>
      </c>
      <c r="C6740" s="71" t="s">
        <v>537</v>
      </c>
      <c r="D6740" s="71" t="s">
        <v>6142</v>
      </c>
      <c r="E6740" s="72">
        <v>30</v>
      </c>
      <c r="F6740" s="124" t="s">
        <v>44</v>
      </c>
      <c r="G6740" s="125"/>
      <c r="H6740" s="43" t="s">
        <v>1</v>
      </c>
      <c r="I6740" s="126"/>
      <c r="K6740" s="140" t="str">
        <f t="shared" si="318"/>
        <v>文教活動-文化資源-獎補助費-對國內團體之捐助</v>
      </c>
      <c r="L6740" s="140" t="str">
        <f t="shared" si="319"/>
        <v>113年度甲南社區手作懷舊美食文化饗宴</v>
      </c>
      <c r="M6740" s="40" t="str">
        <f t="shared" si="320"/>
        <v>臺中市清水區甲南社區發展協會</v>
      </c>
    </row>
    <row r="6741" spans="1:13" s="8" customFormat="1" ht="56.25">
      <c r="A6741" s="71" t="s">
        <v>5849</v>
      </c>
      <c r="B6741" s="71" t="s">
        <v>5982</v>
      </c>
      <c r="C6741" s="71" t="s">
        <v>3060</v>
      </c>
      <c r="D6741" s="71" t="s">
        <v>6142</v>
      </c>
      <c r="E6741" s="72">
        <v>15</v>
      </c>
      <c r="F6741" s="124" t="s">
        <v>44</v>
      </c>
      <c r="G6741" s="125"/>
      <c r="H6741" s="43" t="s">
        <v>1</v>
      </c>
      <c r="I6741" s="126"/>
      <c r="K6741" s="140" t="str">
        <f t="shared" si="318"/>
        <v>文教活動-文化資源-獎補助費-對國內團體之捐助</v>
      </c>
      <c r="L6741" s="140" t="str">
        <f t="shared" si="319"/>
        <v>「月圓共樂，關懷弱勢情懷」中秋節慶活動</v>
      </c>
      <c r="M6741" s="40" t="str">
        <f t="shared" si="320"/>
        <v>臺中市神岡區北庄社區發展協會</v>
      </c>
    </row>
    <row r="6742" spans="1:13" s="8" customFormat="1" ht="56.25">
      <c r="A6742" s="71" t="s">
        <v>5849</v>
      </c>
      <c r="B6742" s="71" t="s">
        <v>5983</v>
      </c>
      <c r="C6742" s="71" t="s">
        <v>5921</v>
      </c>
      <c r="D6742" s="71" t="s">
        <v>6142</v>
      </c>
      <c r="E6742" s="72">
        <v>15</v>
      </c>
      <c r="F6742" s="124" t="s">
        <v>44</v>
      </c>
      <c r="G6742" s="125"/>
      <c r="H6742" s="43" t="s">
        <v>1</v>
      </c>
      <c r="I6742" s="126"/>
      <c r="K6742" s="140" t="str">
        <f t="shared" si="318"/>
        <v>文教活動-文化資源-獎補助費-對國內團體之捐助</v>
      </c>
      <c r="L6742" s="140" t="str">
        <f t="shared" si="319"/>
        <v>「柚」飄香．迎中秋</v>
      </c>
      <c r="M6742" s="40" t="str">
        <f t="shared" si="320"/>
        <v>臺中市復興產業協會</v>
      </c>
    </row>
    <row r="6743" spans="1:13" s="8" customFormat="1" ht="56.25">
      <c r="A6743" s="71" t="s">
        <v>5849</v>
      </c>
      <c r="B6743" s="71" t="s">
        <v>5984</v>
      </c>
      <c r="C6743" s="71" t="s">
        <v>1157</v>
      </c>
      <c r="D6743" s="71" t="s">
        <v>6142</v>
      </c>
      <c r="E6743" s="72">
        <v>15</v>
      </c>
      <c r="F6743" s="124" t="s">
        <v>44</v>
      </c>
      <c r="G6743" s="125"/>
      <c r="H6743" s="43" t="s">
        <v>1</v>
      </c>
      <c r="I6743" s="126"/>
      <c r="K6743" s="140" t="str">
        <f t="shared" si="318"/>
        <v>文教活動-文化資源-獎補助費-對國內團體之捐助</v>
      </c>
      <c r="L6743" s="140" t="str">
        <f t="shared" si="319"/>
        <v>扶老攜幼話中秋</v>
      </c>
      <c r="M6743" s="40" t="str">
        <f t="shared" si="320"/>
        <v>臺中市龍井區麗水社區發展協會</v>
      </c>
    </row>
    <row r="6744" spans="1:13" s="8" customFormat="1" ht="56.25">
      <c r="A6744" s="71" t="s">
        <v>5849</v>
      </c>
      <c r="B6744" s="71" t="s">
        <v>5985</v>
      </c>
      <c r="C6744" s="71" t="s">
        <v>5986</v>
      </c>
      <c r="D6744" s="71" t="s">
        <v>6142</v>
      </c>
      <c r="E6744" s="72">
        <v>15</v>
      </c>
      <c r="F6744" s="124" t="s">
        <v>44</v>
      </c>
      <c r="G6744" s="125"/>
      <c r="H6744" s="43" t="s">
        <v>1</v>
      </c>
      <c r="I6744" s="126"/>
      <c r="K6744" s="140" t="str">
        <f t="shared" si="318"/>
        <v>文教活動-文化資源-獎補助費-對國內團體之捐助</v>
      </c>
      <c r="L6744" s="140" t="str">
        <f t="shared" si="319"/>
        <v>慶中秋客家文化花布筷子包DIY</v>
      </c>
      <c r="M6744" s="40" t="str">
        <f t="shared" si="320"/>
        <v>社團法人臺中市身無障礙關懷協會</v>
      </c>
    </row>
    <row r="6745" spans="1:13" s="8" customFormat="1" ht="56.25">
      <c r="A6745" s="71" t="s">
        <v>5849</v>
      </c>
      <c r="B6745" s="71" t="s">
        <v>5987</v>
      </c>
      <c r="C6745" s="71" t="s">
        <v>5904</v>
      </c>
      <c r="D6745" s="71" t="s">
        <v>6142</v>
      </c>
      <c r="E6745" s="72">
        <v>15</v>
      </c>
      <c r="F6745" s="124" t="s">
        <v>44</v>
      </c>
      <c r="G6745" s="125"/>
      <c r="H6745" s="43" t="s">
        <v>1</v>
      </c>
      <c r="I6745" s="126"/>
      <c r="K6745" s="140" t="str">
        <f t="shared" si="318"/>
        <v>文教活動-文化資源-獎補助費-對國內團體之捐助</v>
      </c>
      <c r="L6745" s="140" t="str">
        <f t="shared" si="319"/>
        <v>滿月慶中秋玉兔饅頭DIY體驗親子活動</v>
      </c>
      <c r="M6745" s="40" t="str">
        <f t="shared" si="320"/>
        <v>臺中市樂齡照護發展協會</v>
      </c>
    </row>
    <row r="6746" spans="1:13" s="8" customFormat="1" ht="56.25">
      <c r="A6746" s="71" t="s">
        <v>5849</v>
      </c>
      <c r="B6746" s="71" t="s">
        <v>5988</v>
      </c>
      <c r="C6746" s="71" t="s">
        <v>363</v>
      </c>
      <c r="D6746" s="71" t="s">
        <v>6142</v>
      </c>
      <c r="E6746" s="72">
        <v>15</v>
      </c>
      <c r="F6746" s="124" t="s">
        <v>44</v>
      </c>
      <c r="G6746" s="125"/>
      <c r="H6746" s="43" t="s">
        <v>1</v>
      </c>
      <c r="I6746" s="126"/>
      <c r="K6746" s="140" t="str">
        <f t="shared" si="318"/>
        <v>文教活動-文化資源-獎補助費-對國內團體之捐助</v>
      </c>
      <c r="L6746" s="140" t="str">
        <f t="shared" si="319"/>
        <v>月圓花好，人團圓-月餅製作</v>
      </c>
      <c r="M6746" s="40" t="str">
        <f t="shared" si="320"/>
        <v>臺中市石岡客家美食促進協會</v>
      </c>
    </row>
    <row r="6747" spans="1:13" s="8" customFormat="1" ht="75">
      <c r="A6747" s="71" t="s">
        <v>5849</v>
      </c>
      <c r="B6747" s="71" t="s">
        <v>5989</v>
      </c>
      <c r="C6747" s="71" t="s">
        <v>5990</v>
      </c>
      <c r="D6747" s="71" t="s">
        <v>6142</v>
      </c>
      <c r="E6747" s="72">
        <v>20</v>
      </c>
      <c r="F6747" s="124" t="s">
        <v>44</v>
      </c>
      <c r="G6747" s="125"/>
      <c r="H6747" s="43" t="s">
        <v>1</v>
      </c>
      <c r="I6747" s="126"/>
      <c r="K6747" s="140" t="str">
        <f t="shared" si="318"/>
        <v>文教活動-文化資源-獎補助費-對國內團體之捐助</v>
      </c>
      <c r="L6747" s="140" t="str">
        <f t="shared" si="319"/>
        <v>113年度新美社區中秋節藝文之夜暨民俗文化舞蹈健康操推廣活動</v>
      </c>
      <c r="M6747" s="40" t="str">
        <f t="shared" si="320"/>
        <v>臺中市大甲區新美社區發展協會</v>
      </c>
    </row>
    <row r="6748" spans="1:13" s="8" customFormat="1" ht="56.25">
      <c r="A6748" s="71" t="s">
        <v>5849</v>
      </c>
      <c r="B6748" s="71" t="s">
        <v>5991</v>
      </c>
      <c r="C6748" s="71" t="s">
        <v>5992</v>
      </c>
      <c r="D6748" s="71" t="s">
        <v>6142</v>
      </c>
      <c r="E6748" s="72">
        <v>90</v>
      </c>
      <c r="F6748" s="124" t="s">
        <v>44</v>
      </c>
      <c r="G6748" s="125"/>
      <c r="H6748" s="43" t="s">
        <v>1</v>
      </c>
      <c r="I6748" s="126"/>
      <c r="K6748" s="140" t="str">
        <f t="shared" si="318"/>
        <v>文教活動-文化資源-獎補助費-對國內團體之捐助</v>
      </c>
      <c r="L6748" s="140" t="str">
        <f t="shared" si="319"/>
        <v>民俗賡續慶佳節．傳藝再現新風華</v>
      </c>
      <c r="M6748" s="40" t="str">
        <f t="shared" si="320"/>
        <v>臺中市清水生活美學協會</v>
      </c>
    </row>
    <row r="6749" spans="1:13" s="8" customFormat="1" ht="56.25">
      <c r="A6749" s="71" t="s">
        <v>5849</v>
      </c>
      <c r="B6749" s="71" t="s">
        <v>848</v>
      </c>
      <c r="C6749" s="71" t="s">
        <v>1764</v>
      </c>
      <c r="D6749" s="71" t="s">
        <v>6142</v>
      </c>
      <c r="E6749" s="72">
        <v>80</v>
      </c>
      <c r="F6749" s="124" t="s">
        <v>44</v>
      </c>
      <c r="G6749" s="125"/>
      <c r="H6749" s="43" t="s">
        <v>1</v>
      </c>
      <c r="I6749" s="126"/>
      <c r="K6749" s="140" t="str">
        <f t="shared" si="318"/>
        <v>文教活動-文化資源-獎補助費-對國內團體之捐助</v>
      </c>
      <c r="L6749" s="140" t="str">
        <f t="shared" si="319"/>
        <v>太平盛世88潑水節、爸爸被水潑暨關懷新住民活動</v>
      </c>
      <c r="M6749" s="40" t="str">
        <f t="shared" si="320"/>
        <v>臺中市太平區中山社區發展協會</v>
      </c>
    </row>
    <row r="6750" spans="1:13" s="8" customFormat="1" ht="56.25">
      <c r="A6750" s="71" t="s">
        <v>5849</v>
      </c>
      <c r="B6750" s="71" t="s">
        <v>5993</v>
      </c>
      <c r="C6750" s="71" t="s">
        <v>4385</v>
      </c>
      <c r="D6750" s="71" t="s">
        <v>6142</v>
      </c>
      <c r="E6750" s="72">
        <v>15</v>
      </c>
      <c r="F6750" s="124" t="s">
        <v>44</v>
      </c>
      <c r="G6750" s="125"/>
      <c r="H6750" s="43" t="s">
        <v>1</v>
      </c>
      <c r="I6750" s="126"/>
      <c r="K6750" s="140" t="str">
        <f t="shared" si="318"/>
        <v>文教活動-文化資源-獎補助費-對國內團體之捐助</v>
      </c>
      <c r="L6750" s="140" t="str">
        <f t="shared" si="319"/>
        <v>歡喜過中秋~月圓故事繪本傳情暨綠豆糕DIY月圓人團圓</v>
      </c>
      <c r="M6750" s="40" t="str">
        <f t="shared" si="320"/>
        <v>社團法人世界幫扶協會</v>
      </c>
    </row>
    <row r="6751" spans="1:13" s="8" customFormat="1" ht="56.25">
      <c r="A6751" s="71" t="s">
        <v>5849</v>
      </c>
      <c r="B6751" s="71" t="s">
        <v>5994</v>
      </c>
      <c r="C6751" s="71" t="s">
        <v>5995</v>
      </c>
      <c r="D6751" s="71" t="s">
        <v>6142</v>
      </c>
      <c r="E6751" s="72">
        <v>80</v>
      </c>
      <c r="F6751" s="124" t="s">
        <v>44</v>
      </c>
      <c r="G6751" s="125"/>
      <c r="H6751" s="43" t="s">
        <v>1</v>
      </c>
      <c r="I6751" s="126"/>
      <c r="K6751" s="140" t="str">
        <f t="shared" si="318"/>
        <v>文教活動-文化資源-獎補助費-對國內團體之捐助</v>
      </c>
      <c r="L6751" s="140" t="str">
        <f t="shared" si="319"/>
        <v>2024大雅中秋博狀元餅</v>
      </c>
      <c r="M6751" s="40" t="str">
        <f t="shared" si="320"/>
        <v>臺中市大雅區八角亭福德協會</v>
      </c>
    </row>
    <row r="6752" spans="1:13" s="8" customFormat="1" ht="56.25">
      <c r="A6752" s="71" t="s">
        <v>5849</v>
      </c>
      <c r="B6752" s="71" t="s">
        <v>5996</v>
      </c>
      <c r="C6752" s="71" t="s">
        <v>5504</v>
      </c>
      <c r="D6752" s="71" t="s">
        <v>6142</v>
      </c>
      <c r="E6752" s="72">
        <v>20</v>
      </c>
      <c r="F6752" s="124" t="s">
        <v>44</v>
      </c>
      <c r="G6752" s="125"/>
      <c r="H6752" s="43" t="s">
        <v>1</v>
      </c>
      <c r="I6752" s="126"/>
      <c r="K6752" s="140" t="str">
        <f t="shared" si="318"/>
        <v>文教活動-文化資源-獎補助費-對國內團體之捐助</v>
      </c>
      <c r="L6752" s="140" t="str">
        <f t="shared" si="319"/>
        <v>走！梧棲蓮塘蔡十八普我們也來了！</v>
      </c>
      <c r="M6752" s="40" t="str">
        <f t="shared" si="320"/>
        <v>臺中縣梧棲鎮藝術文化協會</v>
      </c>
    </row>
    <row r="6753" spans="1:13" s="8" customFormat="1" ht="56.25">
      <c r="A6753" s="71" t="s">
        <v>5849</v>
      </c>
      <c r="B6753" s="71" t="s">
        <v>5997</v>
      </c>
      <c r="C6753" s="71" t="s">
        <v>4220</v>
      </c>
      <c r="D6753" s="71" t="s">
        <v>6142</v>
      </c>
      <c r="E6753" s="72">
        <v>20</v>
      </c>
      <c r="F6753" s="124" t="s">
        <v>44</v>
      </c>
      <c r="G6753" s="125"/>
      <c r="H6753" s="43" t="s">
        <v>1</v>
      </c>
      <c r="I6753" s="126"/>
      <c r="K6753" s="140" t="str">
        <f t="shared" si="318"/>
        <v>文教活動-文化資源-獎補助費-對國內團體之捐助</v>
      </c>
      <c r="L6753" s="140" t="str">
        <f t="shared" si="319"/>
        <v>畫糖迎月展藝飛揚</v>
      </c>
      <c r="M6753" s="40" t="str">
        <f t="shared" si="320"/>
        <v>臺中市神岡區豐洲社區發展協會</v>
      </c>
    </row>
    <row r="6754" spans="1:13" s="8" customFormat="1" ht="56.25">
      <c r="A6754" s="71" t="s">
        <v>5849</v>
      </c>
      <c r="B6754" s="71" t="s">
        <v>5998</v>
      </c>
      <c r="C6754" s="71" t="s">
        <v>4261</v>
      </c>
      <c r="D6754" s="71" t="s">
        <v>6142</v>
      </c>
      <c r="E6754" s="72">
        <v>15</v>
      </c>
      <c r="F6754" s="124" t="s">
        <v>44</v>
      </c>
      <c r="G6754" s="125"/>
      <c r="H6754" s="43" t="s">
        <v>1</v>
      </c>
      <c r="I6754" s="126"/>
      <c r="K6754" s="140" t="str">
        <f t="shared" si="318"/>
        <v>文教活動-文化資源-獎補助費-對國內團體之捐助</v>
      </c>
      <c r="L6754" s="140" t="str">
        <f t="shared" si="319"/>
        <v>中秋月圓銀髮鼓舞樂長青晚會</v>
      </c>
      <c r="M6754" s="40" t="str">
        <f t="shared" si="320"/>
        <v>臺中市沙鹿區竹林社區發展協會</v>
      </c>
    </row>
    <row r="6755" spans="1:13" s="8" customFormat="1" ht="56.25">
      <c r="A6755" s="71" t="s">
        <v>5849</v>
      </c>
      <c r="B6755" s="71" t="s">
        <v>5999</v>
      </c>
      <c r="C6755" s="71" t="s">
        <v>4389</v>
      </c>
      <c r="D6755" s="71" t="s">
        <v>6142</v>
      </c>
      <c r="E6755" s="72">
        <v>50</v>
      </c>
      <c r="F6755" s="124" t="s">
        <v>44</v>
      </c>
      <c r="G6755" s="125"/>
      <c r="H6755" s="43" t="s">
        <v>1</v>
      </c>
      <c r="I6755" s="126"/>
      <c r="K6755" s="140" t="str">
        <f t="shared" si="318"/>
        <v>文教活動-文化資源-獎補助費-對國內團體之捐助</v>
      </c>
      <c r="L6755" s="140" t="str">
        <f t="shared" si="319"/>
        <v>2024慶中秋-傳統音樂欣賞</v>
      </c>
      <c r="M6755" s="40" t="str">
        <f t="shared" si="320"/>
        <v>臺中市保合南樂研究會</v>
      </c>
    </row>
    <row r="6756" spans="1:13" s="8" customFormat="1" ht="56.25">
      <c r="A6756" s="71" t="s">
        <v>5849</v>
      </c>
      <c r="B6756" s="71" t="s">
        <v>6000</v>
      </c>
      <c r="C6756" s="71" t="s">
        <v>3132</v>
      </c>
      <c r="D6756" s="71" t="s">
        <v>6142</v>
      </c>
      <c r="E6756" s="72">
        <v>20</v>
      </c>
      <c r="F6756" s="124" t="s">
        <v>44</v>
      </c>
      <c r="G6756" s="125"/>
      <c r="H6756" s="43" t="s">
        <v>1</v>
      </c>
      <c r="I6756" s="126"/>
      <c r="K6756" s="140" t="str">
        <f t="shared" si="318"/>
        <v>文教活動-文化資源-獎補助費-對國內團體之捐助</v>
      </c>
      <c r="L6756" s="140" t="str">
        <f t="shared" si="319"/>
        <v>花好月圓玉兔迎中秋</v>
      </c>
      <c r="M6756" s="40" t="str">
        <f t="shared" si="320"/>
        <v>臺中市沙鹿區鹿寮社區發展協會</v>
      </c>
    </row>
    <row r="6757" spans="1:13" s="8" customFormat="1" ht="56.25">
      <c r="A6757" s="71" t="s">
        <v>5849</v>
      </c>
      <c r="B6757" s="71" t="s">
        <v>6001</v>
      </c>
      <c r="C6757" s="71" t="s">
        <v>6002</v>
      </c>
      <c r="D6757" s="71" t="s">
        <v>6142</v>
      </c>
      <c r="E6757" s="72">
        <v>15</v>
      </c>
      <c r="F6757" s="124" t="s">
        <v>44</v>
      </c>
      <c r="G6757" s="125"/>
      <c r="H6757" s="43" t="s">
        <v>1</v>
      </c>
      <c r="I6757" s="126"/>
      <c r="K6757" s="140" t="str">
        <f t="shared" si="318"/>
        <v>文教活動-文化資源-獎補助費-對國內團體之捐助</v>
      </c>
      <c r="L6757" s="140" t="str">
        <f t="shared" si="319"/>
        <v>中秋賞月、相揪趣烤肉</v>
      </c>
      <c r="M6757" s="40" t="str">
        <f t="shared" si="320"/>
        <v>臺中市海線關懷協會</v>
      </c>
    </row>
    <row r="6758" spans="1:13" s="8" customFormat="1" ht="56.25">
      <c r="A6758" s="71" t="s">
        <v>5849</v>
      </c>
      <c r="B6758" s="71" t="s">
        <v>6003</v>
      </c>
      <c r="C6758" s="71" t="s">
        <v>4238</v>
      </c>
      <c r="D6758" s="71" t="s">
        <v>6142</v>
      </c>
      <c r="E6758" s="72">
        <v>15</v>
      </c>
      <c r="F6758" s="124" t="s">
        <v>44</v>
      </c>
      <c r="G6758" s="125"/>
      <c r="H6758" s="43" t="s">
        <v>1</v>
      </c>
      <c r="I6758" s="126"/>
      <c r="K6758" s="140" t="str">
        <f t="shared" si="318"/>
        <v>文教活動-文化資源-獎補助費-對國內團體之捐助</v>
      </c>
      <c r="L6758" s="140" t="str">
        <f t="shared" si="319"/>
        <v>中秋挵鼓〔柚〕謎猜</v>
      </c>
      <c r="M6758" s="40" t="str">
        <f t="shared" si="320"/>
        <v>臺中市潭子區聚興社區發展協會</v>
      </c>
    </row>
    <row r="6759" spans="1:13" s="8" customFormat="1" ht="56.25">
      <c r="A6759" s="71" t="s">
        <v>5849</v>
      </c>
      <c r="B6759" s="71" t="s">
        <v>6004</v>
      </c>
      <c r="C6759" s="71" t="s">
        <v>6005</v>
      </c>
      <c r="D6759" s="71" t="s">
        <v>6142</v>
      </c>
      <c r="E6759" s="72">
        <v>15</v>
      </c>
      <c r="F6759" s="124" t="s">
        <v>44</v>
      </c>
      <c r="G6759" s="125"/>
      <c r="H6759" s="43" t="s">
        <v>1</v>
      </c>
      <c r="I6759" s="126"/>
      <c r="K6759" s="140" t="str">
        <f t="shared" si="318"/>
        <v>文教活動-文化資源-獎補助費-對國內團體之捐助</v>
      </c>
      <c r="L6759" s="140" t="str">
        <f t="shared" si="319"/>
        <v>甲辰祥龍~歡喜慶中秋</v>
      </c>
      <c r="M6759" s="40" t="str">
        <f t="shared" si="320"/>
        <v>臺中市東區新庄社區發展協會</v>
      </c>
    </row>
    <row r="6760" spans="1:13" s="8" customFormat="1" ht="75">
      <c r="A6760" s="71" t="s">
        <v>5849</v>
      </c>
      <c r="B6760" s="71" t="s">
        <v>6006</v>
      </c>
      <c r="C6760" s="71" t="s">
        <v>3497</v>
      </c>
      <c r="D6760" s="71" t="s">
        <v>6142</v>
      </c>
      <c r="E6760" s="72">
        <v>40</v>
      </c>
      <c r="F6760" s="124" t="s">
        <v>44</v>
      </c>
      <c r="G6760" s="125"/>
      <c r="H6760" s="43" t="s">
        <v>1</v>
      </c>
      <c r="I6760" s="126"/>
      <c r="K6760" s="140" t="str">
        <f t="shared" si="318"/>
        <v>文教活動-文化資源-獎補助費-對國內團體之捐助</v>
      </c>
      <c r="L6760" s="140" t="str">
        <f t="shared" si="319"/>
        <v>113年拍瀑布拉族牽田走標民俗文化活動暨提倡節約用電節能減碳宣導</v>
      </c>
      <c r="M6760" s="40" t="str">
        <f t="shared" si="320"/>
        <v>臺中市沙轆社文化促進會</v>
      </c>
    </row>
    <row r="6761" spans="1:13" s="8" customFormat="1" ht="56.25">
      <c r="A6761" s="71" t="s">
        <v>5849</v>
      </c>
      <c r="B6761" s="71" t="s">
        <v>6007</v>
      </c>
      <c r="C6761" s="71" t="s">
        <v>6008</v>
      </c>
      <c r="D6761" s="71" t="s">
        <v>6142</v>
      </c>
      <c r="E6761" s="72">
        <v>30</v>
      </c>
      <c r="F6761" s="124" t="s">
        <v>44</v>
      </c>
      <c r="G6761" s="125"/>
      <c r="H6761" s="43" t="s">
        <v>1</v>
      </c>
      <c r="I6761" s="126"/>
      <c r="K6761" s="140" t="str">
        <f t="shared" si="318"/>
        <v>文教活動-文化資源-獎補助費-對國內團體之捐助</v>
      </c>
      <c r="L6761" s="140" t="str">
        <f t="shared" si="319"/>
        <v>113年槺榔社區慶中秋-民俗文化傳承暨社會福利宣導活動</v>
      </c>
      <c r="M6761" s="40" t="str">
        <f t="shared" si="320"/>
        <v>臺中市清水區槺榔社區發展協會</v>
      </c>
    </row>
    <row r="6762" spans="1:13" s="8" customFormat="1" ht="56.25">
      <c r="A6762" s="71" t="s">
        <v>5849</v>
      </c>
      <c r="B6762" s="71" t="s">
        <v>6009</v>
      </c>
      <c r="C6762" s="71" t="s">
        <v>4626</v>
      </c>
      <c r="D6762" s="71" t="s">
        <v>6142</v>
      </c>
      <c r="E6762" s="72">
        <v>20</v>
      </c>
      <c r="F6762" s="124" t="s">
        <v>44</v>
      </c>
      <c r="G6762" s="125"/>
      <c r="H6762" s="43" t="s">
        <v>1</v>
      </c>
      <c r="I6762" s="126"/>
      <c r="K6762" s="140" t="str">
        <f t="shared" si="318"/>
        <v>文教活動-文化資源-獎補助費-對國內團體之捐助</v>
      </c>
      <c r="L6762" s="140" t="str">
        <f t="shared" si="319"/>
        <v>陶聲傳愛-樂陶陶</v>
      </c>
      <c r="M6762" s="40" t="str">
        <f t="shared" si="320"/>
        <v>臺中市北屯區仁和社區發展協會</v>
      </c>
    </row>
    <row r="6763" spans="1:13" s="8" customFormat="1" ht="56.25">
      <c r="A6763" s="71" t="s">
        <v>5849</v>
      </c>
      <c r="B6763" s="71" t="s">
        <v>6010</v>
      </c>
      <c r="C6763" s="71" t="s">
        <v>3728</v>
      </c>
      <c r="D6763" s="71" t="s">
        <v>6142</v>
      </c>
      <c r="E6763" s="72">
        <v>15</v>
      </c>
      <c r="F6763" s="124" t="s">
        <v>44</v>
      </c>
      <c r="G6763" s="125"/>
      <c r="H6763" s="43" t="s">
        <v>1</v>
      </c>
      <c r="I6763" s="126"/>
      <c r="K6763" s="140" t="str">
        <f t="shared" si="318"/>
        <v>文教活動-文化資源-獎補助費-對國內團體之捐助</v>
      </c>
      <c r="L6763" s="140" t="str">
        <f t="shared" si="319"/>
        <v>萬聖節關懷弱勢親子同樂音樂藝文市集晚會</v>
      </c>
      <c r="M6763" s="40" t="str">
        <f t="shared" si="320"/>
        <v>社團法人臺中市東區富仁社區發展協會</v>
      </c>
    </row>
    <row r="6764" spans="1:13" s="8" customFormat="1" ht="56.25">
      <c r="A6764" s="71" t="s">
        <v>5849</v>
      </c>
      <c r="B6764" s="71" t="s">
        <v>6011</v>
      </c>
      <c r="C6764" s="71" t="s">
        <v>5874</v>
      </c>
      <c r="D6764" s="71" t="s">
        <v>6142</v>
      </c>
      <c r="E6764" s="72">
        <v>13</v>
      </c>
      <c r="F6764" s="124" t="s">
        <v>44</v>
      </c>
      <c r="G6764" s="125"/>
      <c r="H6764" s="43" t="s">
        <v>1</v>
      </c>
      <c r="I6764" s="126"/>
      <c r="K6764" s="140" t="str">
        <f t="shared" si="318"/>
        <v>文教活動-文化資源-獎補助費-對國內團體之捐助</v>
      </c>
      <c r="L6764" s="140" t="str">
        <f t="shared" si="319"/>
        <v>月圓圓慶團圓！藝起舞動幸福閃耀神洲</v>
      </c>
      <c r="M6764" s="40" t="str">
        <f t="shared" si="320"/>
        <v>臺中市神岡區神洲社區發展協會</v>
      </c>
    </row>
    <row r="6765" spans="1:13" s="8" customFormat="1" ht="56.25">
      <c r="A6765" s="71" t="s">
        <v>5849</v>
      </c>
      <c r="B6765" s="71" t="s">
        <v>6012</v>
      </c>
      <c r="C6765" s="71" t="s">
        <v>4124</v>
      </c>
      <c r="D6765" s="71" t="s">
        <v>6142</v>
      </c>
      <c r="E6765" s="72">
        <v>20</v>
      </c>
      <c r="F6765" s="124" t="s">
        <v>44</v>
      </c>
      <c r="G6765" s="125"/>
      <c r="H6765" s="43" t="s">
        <v>1</v>
      </c>
      <c r="I6765" s="126"/>
      <c r="K6765" s="140" t="str">
        <f t="shared" si="318"/>
        <v>文教活動-文化資源-獎補助費-對國內團體之捐助</v>
      </c>
      <c r="L6765" s="140" t="str">
        <f t="shared" si="319"/>
        <v>文化傳承話中秋</v>
      </c>
      <c r="M6765" s="40" t="str">
        <f t="shared" si="320"/>
        <v>台中市南屯區中台社區發展協會</v>
      </c>
    </row>
    <row r="6766" spans="1:13" s="8" customFormat="1" ht="56.25">
      <c r="A6766" s="71" t="s">
        <v>5849</v>
      </c>
      <c r="B6766" s="71" t="s">
        <v>6013</v>
      </c>
      <c r="C6766" s="71" t="s">
        <v>6014</v>
      </c>
      <c r="D6766" s="71" t="s">
        <v>6142</v>
      </c>
      <c r="E6766" s="72">
        <v>80</v>
      </c>
      <c r="F6766" s="124" t="s">
        <v>44</v>
      </c>
      <c r="G6766" s="125"/>
      <c r="H6766" s="43" t="s">
        <v>1</v>
      </c>
      <c r="I6766" s="126"/>
      <c r="K6766" s="140" t="str">
        <f t="shared" si="318"/>
        <v>文教活動-文化資源-獎補助費-對國內團體之捐助</v>
      </c>
      <c r="L6766" s="140" t="str">
        <f t="shared" si="319"/>
        <v>再續緣秋月揪樂~樂聲裊裊繞秋夜古厝幽幽憶社口5</v>
      </c>
      <c r="M6766" s="40" t="str">
        <f t="shared" si="320"/>
        <v>臺中市神岡區社口社區發展協會</v>
      </c>
    </row>
    <row r="6767" spans="1:13" s="8" customFormat="1" ht="56.25">
      <c r="A6767" s="71" t="s">
        <v>5849</v>
      </c>
      <c r="B6767" s="71" t="s">
        <v>6015</v>
      </c>
      <c r="C6767" s="71" t="s">
        <v>3117</v>
      </c>
      <c r="D6767" s="71" t="s">
        <v>6142</v>
      </c>
      <c r="E6767" s="72">
        <v>15</v>
      </c>
      <c r="F6767" s="124" t="s">
        <v>44</v>
      </c>
      <c r="G6767" s="125"/>
      <c r="H6767" s="43" t="s">
        <v>1</v>
      </c>
      <c r="I6767" s="126"/>
      <c r="K6767" s="140" t="str">
        <f t="shared" si="318"/>
        <v>文教活動-文化資源-獎補助費-對國內團體之捐助</v>
      </c>
      <c r="L6767" s="140" t="str">
        <f t="shared" si="319"/>
        <v>113年歡慶中秋節系列活動</v>
      </c>
      <c r="M6767" s="40" t="str">
        <f t="shared" si="320"/>
        <v>臺中市太平區永隆社區發展協會</v>
      </c>
    </row>
    <row r="6768" spans="1:13" s="8" customFormat="1" ht="56.25">
      <c r="A6768" s="71" t="s">
        <v>5849</v>
      </c>
      <c r="B6768" s="71" t="s">
        <v>6016</v>
      </c>
      <c r="C6768" s="71" t="s">
        <v>6017</v>
      </c>
      <c r="D6768" s="71" t="s">
        <v>6142</v>
      </c>
      <c r="E6768" s="72">
        <v>15</v>
      </c>
      <c r="F6768" s="124" t="s">
        <v>44</v>
      </c>
      <c r="G6768" s="125"/>
      <c r="H6768" s="43" t="s">
        <v>1</v>
      </c>
      <c r="I6768" s="126"/>
      <c r="K6768" s="140" t="str">
        <f t="shared" si="318"/>
        <v>文教活動-文化資源-獎補助費-對國內團體之捐助</v>
      </c>
      <c r="L6768" s="140" t="str">
        <f t="shared" si="319"/>
        <v>媽祖謁祖繞境祈福活動</v>
      </c>
      <c r="M6768" s="40" t="str">
        <f t="shared" si="320"/>
        <v>臺中市慈聖慈心會</v>
      </c>
    </row>
    <row r="6769" spans="1:13" s="8" customFormat="1" ht="56.25">
      <c r="A6769" s="71" t="s">
        <v>5849</v>
      </c>
      <c r="B6769" s="71" t="s">
        <v>6018</v>
      </c>
      <c r="C6769" s="71" t="s">
        <v>3172</v>
      </c>
      <c r="D6769" s="71" t="s">
        <v>6142</v>
      </c>
      <c r="E6769" s="72">
        <v>15</v>
      </c>
      <c r="F6769" s="124" t="s">
        <v>44</v>
      </c>
      <c r="G6769" s="125"/>
      <c r="H6769" s="43" t="s">
        <v>1</v>
      </c>
      <c r="I6769" s="126"/>
      <c r="K6769" s="140" t="str">
        <f t="shared" si="318"/>
        <v>文教活動-文化資源-獎補助費-對國內團體之捐助</v>
      </c>
      <c r="L6769" s="140" t="str">
        <f t="shared" si="319"/>
        <v>萬興重陽敬老節慶活動</v>
      </c>
      <c r="M6769" s="40" t="str">
        <f t="shared" si="320"/>
        <v>臺中市石岡區萬興社區發展協會</v>
      </c>
    </row>
    <row r="6770" spans="1:13" s="8" customFormat="1" ht="56.25">
      <c r="A6770" s="71" t="s">
        <v>5849</v>
      </c>
      <c r="B6770" s="71" t="s">
        <v>6019</v>
      </c>
      <c r="C6770" s="71" t="s">
        <v>4254</v>
      </c>
      <c r="D6770" s="71" t="s">
        <v>6142</v>
      </c>
      <c r="E6770" s="72">
        <v>15</v>
      </c>
      <c r="F6770" s="124" t="s">
        <v>44</v>
      </c>
      <c r="G6770" s="125"/>
      <c r="H6770" s="43" t="s">
        <v>1</v>
      </c>
      <c r="I6770" s="126"/>
      <c r="K6770" s="140" t="str">
        <f t="shared" si="318"/>
        <v>文教活動-文化資源-獎補助費-對國內團體之捐助</v>
      </c>
      <c r="L6770" s="140" t="str">
        <f t="shared" si="319"/>
        <v>慶祝重陽節社區老人祝壽歌舞聯歡活動</v>
      </c>
      <c r="M6770" s="40" t="str">
        <f t="shared" si="320"/>
        <v>臺中市潭子區家福社區發展協會</v>
      </c>
    </row>
    <row r="6771" spans="1:13" s="8" customFormat="1" ht="56.25">
      <c r="A6771" s="71" t="s">
        <v>5849</v>
      </c>
      <c r="B6771" s="71" t="s">
        <v>6020</v>
      </c>
      <c r="C6771" s="71" t="s">
        <v>4272</v>
      </c>
      <c r="D6771" s="71" t="s">
        <v>6142</v>
      </c>
      <c r="E6771" s="72">
        <v>30</v>
      </c>
      <c r="F6771" s="124" t="s">
        <v>44</v>
      </c>
      <c r="G6771" s="125"/>
      <c r="H6771" s="43" t="s">
        <v>1</v>
      </c>
      <c r="I6771" s="126"/>
      <c r="K6771" s="140" t="str">
        <f t="shared" si="318"/>
        <v>文教活動-文化資源-獎補助費-對國內團體之捐助</v>
      </c>
      <c r="L6771" s="140" t="str">
        <f t="shared" si="319"/>
        <v>豐樂鄉親相招來作粿</v>
      </c>
      <c r="M6771" s="40" t="str">
        <f t="shared" si="320"/>
        <v>臺中市南屯區豐樂社區發展協會</v>
      </c>
    </row>
    <row r="6772" spans="1:13" s="8" customFormat="1" ht="56.25">
      <c r="A6772" s="71" t="s">
        <v>5849</v>
      </c>
      <c r="B6772" s="71" t="s">
        <v>6021</v>
      </c>
      <c r="C6772" s="71" t="s">
        <v>6022</v>
      </c>
      <c r="D6772" s="71" t="s">
        <v>6142</v>
      </c>
      <c r="E6772" s="72">
        <v>20</v>
      </c>
      <c r="F6772" s="124" t="s">
        <v>44</v>
      </c>
      <c r="G6772" s="125"/>
      <c r="H6772" s="43" t="s">
        <v>1</v>
      </c>
      <c r="I6772" s="126"/>
      <c r="K6772" s="140" t="str">
        <f t="shared" si="318"/>
        <v>文教活動-文化資源-獎補助費-對國內團體之捐助</v>
      </c>
      <c r="L6772" s="140" t="str">
        <f t="shared" si="319"/>
        <v>奉茶傳樂~行福久久粿在用心</v>
      </c>
      <c r="M6772" s="40" t="str">
        <f t="shared" si="320"/>
        <v>臺中市神岡區三角社區發展協會</v>
      </c>
    </row>
    <row r="6773" spans="1:13" s="8" customFormat="1" ht="56.25">
      <c r="A6773" s="71" t="s">
        <v>5849</v>
      </c>
      <c r="B6773" s="71" t="s">
        <v>6023</v>
      </c>
      <c r="C6773" s="71" t="s">
        <v>6024</v>
      </c>
      <c r="D6773" s="71" t="s">
        <v>6142</v>
      </c>
      <c r="E6773" s="72">
        <v>15</v>
      </c>
      <c r="F6773" s="124" t="s">
        <v>44</v>
      </c>
      <c r="G6773" s="125"/>
      <c r="H6773" s="43" t="s">
        <v>1</v>
      </c>
      <c r="I6773" s="126"/>
      <c r="K6773" s="140" t="str">
        <f t="shared" si="318"/>
        <v>文教活動-文化資源-獎補助費-對國內團體之捐助</v>
      </c>
      <c r="L6773" s="140" t="str">
        <f t="shared" si="319"/>
        <v>紙雕工藝巧手：大肚文化創意</v>
      </c>
      <c r="M6773" s="40" t="str">
        <f t="shared" si="320"/>
        <v>台中市生活美學協會</v>
      </c>
    </row>
    <row r="6774" spans="1:13" s="8" customFormat="1" ht="56.25">
      <c r="A6774" s="71" t="s">
        <v>5849</v>
      </c>
      <c r="B6774" s="71" t="s">
        <v>6025</v>
      </c>
      <c r="C6774" s="71" t="s">
        <v>5498</v>
      </c>
      <c r="D6774" s="71" t="s">
        <v>6142</v>
      </c>
      <c r="E6774" s="72">
        <v>15</v>
      </c>
      <c r="F6774" s="124" t="s">
        <v>44</v>
      </c>
      <c r="G6774" s="125"/>
      <c r="H6774" s="43" t="s">
        <v>1</v>
      </c>
      <c r="I6774" s="126"/>
      <c r="K6774" s="140" t="str">
        <f t="shared" si="318"/>
        <v>文教活動-文化資源-獎補助費-對國內團體之捐助</v>
      </c>
      <c r="L6774" s="140" t="str">
        <f t="shared" si="319"/>
        <v>柚見中秋．揪在美學行旅中</v>
      </c>
      <c r="M6774" s="40" t="str">
        <f t="shared" si="320"/>
        <v>中華民國文創觀光發展協會</v>
      </c>
    </row>
    <row r="6775" spans="1:13" s="8" customFormat="1" ht="56.25">
      <c r="A6775" s="71" t="s">
        <v>5849</v>
      </c>
      <c r="B6775" s="71" t="s">
        <v>6026</v>
      </c>
      <c r="C6775" s="71" t="s">
        <v>492</v>
      </c>
      <c r="D6775" s="71" t="s">
        <v>6142</v>
      </c>
      <c r="E6775" s="72">
        <v>150</v>
      </c>
      <c r="F6775" s="124" t="s">
        <v>44</v>
      </c>
      <c r="G6775" s="125"/>
      <c r="H6775" s="43" t="s">
        <v>1</v>
      </c>
      <c r="I6775" s="126"/>
      <c r="K6775" s="140" t="str">
        <f t="shared" si="318"/>
        <v>文教活動-文化資源-獎補助費-對國內團體之捐助</v>
      </c>
      <c r="L6775" s="140" t="str">
        <f t="shared" si="319"/>
        <v>二媽回娘家，三天十一頓活動</v>
      </c>
      <c r="M6775" s="40" t="str">
        <f t="shared" si="320"/>
        <v>臺中市清水區高北社區發展協會</v>
      </c>
    </row>
    <row r="6776" spans="1:13" s="8" customFormat="1" ht="56.25">
      <c r="A6776" s="71" t="s">
        <v>5849</v>
      </c>
      <c r="B6776" s="71" t="s">
        <v>6027</v>
      </c>
      <c r="C6776" s="71" t="s">
        <v>4253</v>
      </c>
      <c r="D6776" s="71" t="s">
        <v>6142</v>
      </c>
      <c r="E6776" s="72">
        <v>40</v>
      </c>
      <c r="F6776" s="124" t="s">
        <v>44</v>
      </c>
      <c r="G6776" s="125"/>
      <c r="H6776" s="43" t="s">
        <v>1</v>
      </c>
      <c r="I6776" s="126"/>
      <c r="K6776" s="140" t="str">
        <f t="shared" si="318"/>
        <v>文教活動-文化資源-獎補助費-對國內團體之捐助</v>
      </c>
      <c r="L6776" s="140" t="str">
        <f t="shared" si="319"/>
        <v>2024第十一屆潭子區萬聖文化暨民政業務宣導活動</v>
      </c>
      <c r="M6776" s="40" t="str">
        <f t="shared" si="320"/>
        <v>臺中市潭子區家興社區發展協會</v>
      </c>
    </row>
    <row r="6777" spans="1:13" s="8" customFormat="1" ht="56.25">
      <c r="A6777" s="71" t="s">
        <v>5849</v>
      </c>
      <c r="B6777" s="71" t="s">
        <v>6028</v>
      </c>
      <c r="C6777" s="71" t="s">
        <v>6029</v>
      </c>
      <c r="D6777" s="71" t="s">
        <v>6142</v>
      </c>
      <c r="E6777" s="72">
        <v>50</v>
      </c>
      <c r="F6777" s="124" t="s">
        <v>44</v>
      </c>
      <c r="G6777" s="125"/>
      <c r="H6777" s="43" t="s">
        <v>1</v>
      </c>
      <c r="I6777" s="126"/>
      <c r="K6777" s="140" t="str">
        <f t="shared" si="318"/>
        <v>文教活動-文化資源-獎補助費-對國內團體之捐助</v>
      </c>
      <c r="L6777" s="140" t="str">
        <f t="shared" si="319"/>
        <v>2024豐原詩響曲-光影行過百年厝</v>
      </c>
      <c r="M6777" s="40" t="str">
        <f t="shared" si="320"/>
        <v>社團法人臺中市公民學社</v>
      </c>
    </row>
    <row r="6778" spans="1:13" s="8" customFormat="1" ht="56.25">
      <c r="A6778" s="71" t="s">
        <v>5849</v>
      </c>
      <c r="B6778" s="71" t="s">
        <v>6030</v>
      </c>
      <c r="C6778" s="71" t="s">
        <v>6031</v>
      </c>
      <c r="D6778" s="71" t="s">
        <v>6142</v>
      </c>
      <c r="E6778" s="72">
        <v>55</v>
      </c>
      <c r="F6778" s="124" t="s">
        <v>44</v>
      </c>
      <c r="G6778" s="125"/>
      <c r="H6778" s="43" t="s">
        <v>1</v>
      </c>
      <c r="I6778" s="126"/>
      <c r="K6778" s="140" t="str">
        <f t="shared" si="318"/>
        <v>文教活動-文化資源-獎補助費-對國內團體之捐助</v>
      </c>
      <c r="L6778" s="140" t="str">
        <f t="shared" si="319"/>
        <v>陶與花的交響曲</v>
      </c>
      <c r="M6778" s="40" t="str">
        <f t="shared" si="320"/>
        <v>臺中市外埔區大東社區發展協會</v>
      </c>
    </row>
    <row r="6779" spans="1:13" s="8" customFormat="1" ht="56.25">
      <c r="A6779" s="71" t="s">
        <v>5849</v>
      </c>
      <c r="B6779" s="71" t="s">
        <v>6032</v>
      </c>
      <c r="C6779" s="71" t="s">
        <v>6033</v>
      </c>
      <c r="D6779" s="71" t="s">
        <v>6142</v>
      </c>
      <c r="E6779" s="72">
        <v>15</v>
      </c>
      <c r="F6779" s="124" t="s">
        <v>44</v>
      </c>
      <c r="G6779" s="125"/>
      <c r="H6779" s="43" t="s">
        <v>1</v>
      </c>
      <c r="I6779" s="126"/>
      <c r="K6779" s="140" t="str">
        <f t="shared" si="318"/>
        <v>文教活動-文化資源-獎補助費-對國內團體之捐助</v>
      </c>
      <c r="L6779" s="140" t="str">
        <f t="shared" si="319"/>
        <v>重陽敬老暨關懷獨居長者活動</v>
      </c>
      <c r="M6779" s="40" t="str">
        <f t="shared" si="320"/>
        <v>台中市清水區田寮社區發展協會</v>
      </c>
    </row>
    <row r="6780" spans="1:13" s="8" customFormat="1" ht="56.25">
      <c r="A6780" s="71" t="s">
        <v>5849</v>
      </c>
      <c r="B6780" s="71" t="s">
        <v>5938</v>
      </c>
      <c r="C6780" s="71" t="s">
        <v>3957</v>
      </c>
      <c r="D6780" s="71" t="s">
        <v>6142</v>
      </c>
      <c r="E6780" s="72">
        <v>15</v>
      </c>
      <c r="F6780" s="124" t="s">
        <v>44</v>
      </c>
      <c r="G6780" s="125"/>
      <c r="H6780" s="43" t="s">
        <v>1</v>
      </c>
      <c r="I6780" s="126"/>
      <c r="K6780" s="140" t="str">
        <f t="shared" si="318"/>
        <v>文教活動-文化資源-獎補助費-對國內團體之捐助</v>
      </c>
      <c r="L6780" s="140" t="str">
        <f t="shared" si="319"/>
        <v>薩克斯風藝文暨民俗節慶活動</v>
      </c>
      <c r="M6780" s="40" t="str">
        <f t="shared" si="320"/>
        <v>台中市北屯區陳平社區發展協會</v>
      </c>
    </row>
    <row r="6781" spans="1:13" s="8" customFormat="1" ht="56.25">
      <c r="A6781" s="71" t="s">
        <v>5849</v>
      </c>
      <c r="B6781" s="71" t="s">
        <v>6034</v>
      </c>
      <c r="C6781" s="71" t="s">
        <v>6035</v>
      </c>
      <c r="D6781" s="71" t="s">
        <v>6142</v>
      </c>
      <c r="E6781" s="72">
        <v>20</v>
      </c>
      <c r="F6781" s="124" t="s">
        <v>44</v>
      </c>
      <c r="G6781" s="125"/>
      <c r="H6781" s="43" t="s">
        <v>1</v>
      </c>
      <c r="I6781" s="126"/>
      <c r="K6781" s="140" t="str">
        <f t="shared" si="318"/>
        <v>文教活動-文化資源-獎補助費-對國內團體之捐助</v>
      </c>
      <c r="L6781" s="140" t="str">
        <f t="shared" si="319"/>
        <v>粽夏慶端午．濃濃端午情</v>
      </c>
      <c r="M6781" s="40" t="str">
        <f t="shared" si="320"/>
        <v>臺中市南區福順社區發展協會</v>
      </c>
    </row>
    <row r="6782" spans="1:13" s="8" customFormat="1" ht="56.25">
      <c r="A6782" s="71" t="s">
        <v>5849</v>
      </c>
      <c r="B6782" s="71" t="s">
        <v>6036</v>
      </c>
      <c r="C6782" s="71" t="s">
        <v>3137</v>
      </c>
      <c r="D6782" s="71" t="s">
        <v>6142</v>
      </c>
      <c r="E6782" s="72">
        <v>20</v>
      </c>
      <c r="F6782" s="124" t="s">
        <v>44</v>
      </c>
      <c r="G6782" s="125"/>
      <c r="H6782" s="43" t="s">
        <v>1</v>
      </c>
      <c r="I6782" s="126"/>
      <c r="K6782" s="140" t="str">
        <f t="shared" si="318"/>
        <v>文教活動-文化資源-獎補助費-對國內團體之捐助</v>
      </c>
      <c r="L6782" s="140" t="str">
        <f t="shared" si="319"/>
        <v>五月迎端午．平和愛香聚</v>
      </c>
      <c r="M6782" s="40" t="str">
        <f t="shared" si="320"/>
        <v>台中市南區平和社區發展協會</v>
      </c>
    </row>
    <row r="6783" spans="1:13" s="8" customFormat="1" ht="56.25">
      <c r="A6783" s="71" t="s">
        <v>5849</v>
      </c>
      <c r="B6783" s="71" t="s">
        <v>6037</v>
      </c>
      <c r="C6783" s="71" t="s">
        <v>372</v>
      </c>
      <c r="D6783" s="71" t="s">
        <v>6142</v>
      </c>
      <c r="E6783" s="72">
        <v>20</v>
      </c>
      <c r="F6783" s="124" t="s">
        <v>44</v>
      </c>
      <c r="G6783" s="125"/>
      <c r="H6783" s="43" t="s">
        <v>1</v>
      </c>
      <c r="I6783" s="126"/>
      <c r="K6783" s="140" t="str">
        <f t="shared" si="318"/>
        <v>文教活動-文化資源-獎補助費-對國內團體之捐助</v>
      </c>
      <c r="L6783" s="140" t="str">
        <f t="shared" si="319"/>
        <v>重陽敬老-芋粿巧</v>
      </c>
      <c r="M6783" s="40" t="str">
        <f t="shared" si="320"/>
        <v>臺中市石岡區萬安社區發展協會</v>
      </c>
    </row>
    <row r="6784" spans="1:13" s="8" customFormat="1" ht="56.25">
      <c r="A6784" s="71" t="s">
        <v>5849</v>
      </c>
      <c r="B6784" s="71" t="s">
        <v>6038</v>
      </c>
      <c r="C6784" s="71" t="s">
        <v>4226</v>
      </c>
      <c r="D6784" s="71" t="s">
        <v>6142</v>
      </c>
      <c r="E6784" s="72">
        <v>15</v>
      </c>
      <c r="F6784" s="124" t="s">
        <v>44</v>
      </c>
      <c r="G6784" s="125"/>
      <c r="H6784" s="43" t="s">
        <v>1</v>
      </c>
      <c r="I6784" s="126"/>
      <c r="K6784" s="140" t="str">
        <f t="shared" si="318"/>
        <v>文教活動-文化資源-獎補助費-對國內團體之捐助</v>
      </c>
      <c r="L6784" s="140" t="str">
        <f t="shared" si="319"/>
        <v>邱厝中秋愛心藝文之夜系列活動</v>
      </c>
      <c r="M6784" s="40" t="str">
        <f t="shared" si="320"/>
        <v>臺中市邱厝慈善協會</v>
      </c>
    </row>
    <row r="6785" spans="1:13" s="8" customFormat="1" ht="56.25">
      <c r="A6785" s="71" t="s">
        <v>5849</v>
      </c>
      <c r="B6785" s="71" t="s">
        <v>6039</v>
      </c>
      <c r="C6785" s="71" t="s">
        <v>3137</v>
      </c>
      <c r="D6785" s="71" t="s">
        <v>6142</v>
      </c>
      <c r="E6785" s="72">
        <v>20</v>
      </c>
      <c r="F6785" s="124" t="s">
        <v>44</v>
      </c>
      <c r="G6785" s="125"/>
      <c r="H6785" s="43" t="s">
        <v>1</v>
      </c>
      <c r="I6785" s="126"/>
      <c r="K6785" s="140" t="str">
        <f t="shared" si="318"/>
        <v>文教活動-文化資源-獎補助費-對國內團體之捐助</v>
      </c>
      <c r="L6785" s="140" t="str">
        <f t="shared" si="319"/>
        <v>話中秋慶團圓．團圓福袋共傳承</v>
      </c>
      <c r="M6785" s="40" t="str">
        <f t="shared" si="320"/>
        <v>台中市南區平和社區發展協會</v>
      </c>
    </row>
    <row r="6786" spans="1:13" s="8" customFormat="1" ht="56.25">
      <c r="A6786" s="71" t="s">
        <v>5849</v>
      </c>
      <c r="B6786" s="71" t="s">
        <v>6040</v>
      </c>
      <c r="C6786" s="71" t="s">
        <v>3060</v>
      </c>
      <c r="D6786" s="71" t="s">
        <v>6142</v>
      </c>
      <c r="E6786" s="72">
        <v>60</v>
      </c>
      <c r="F6786" s="124" t="s">
        <v>44</v>
      </c>
      <c r="G6786" s="125"/>
      <c r="H6786" s="43" t="s">
        <v>1</v>
      </c>
      <c r="I6786" s="126"/>
      <c r="K6786" s="140" t="str">
        <f t="shared" si="318"/>
        <v>文教活動-文化資源-獎補助費-對國內團體之捐助</v>
      </c>
      <c r="L6786" s="140" t="str">
        <f t="shared" si="319"/>
        <v>北庄總鋪師手路菜大家做伙來</v>
      </c>
      <c r="M6786" s="40" t="str">
        <f t="shared" si="320"/>
        <v>臺中市神岡區北庄社區發展協會</v>
      </c>
    </row>
    <row r="6787" spans="1:13" s="8" customFormat="1" ht="56.25">
      <c r="A6787" s="71" t="s">
        <v>5849</v>
      </c>
      <c r="B6787" s="71" t="s">
        <v>6041</v>
      </c>
      <c r="C6787" s="71" t="s">
        <v>4156</v>
      </c>
      <c r="D6787" s="71" t="s">
        <v>6142</v>
      </c>
      <c r="E6787" s="72">
        <v>25</v>
      </c>
      <c r="F6787" s="124" t="s">
        <v>44</v>
      </c>
      <c r="G6787" s="125"/>
      <c r="H6787" s="43" t="s">
        <v>1</v>
      </c>
      <c r="I6787" s="126"/>
      <c r="K6787" s="140" t="str">
        <f t="shared" si="318"/>
        <v>文教活動-文化資源-獎補助費-對國內團體之捐助</v>
      </c>
      <c r="L6787" s="140" t="str">
        <f t="shared" si="319"/>
        <v>花好月圓慶團圓~水晶月餅過中秋</v>
      </c>
      <c r="M6787" s="40" t="str">
        <f t="shared" si="320"/>
        <v>悠活長青全齡關懷照護協會</v>
      </c>
    </row>
    <row r="6788" spans="1:13" s="8" customFormat="1" ht="56.25">
      <c r="A6788" s="71" t="s">
        <v>5849</v>
      </c>
      <c r="B6788" s="71" t="s">
        <v>6042</v>
      </c>
      <c r="C6788" s="71" t="s">
        <v>6043</v>
      </c>
      <c r="D6788" s="71" t="s">
        <v>6142</v>
      </c>
      <c r="E6788" s="72">
        <v>20</v>
      </c>
      <c r="F6788" s="124" t="s">
        <v>44</v>
      </c>
      <c r="G6788" s="125"/>
      <c r="H6788" s="43" t="s">
        <v>1</v>
      </c>
      <c r="I6788" s="126"/>
      <c r="K6788" s="140" t="str">
        <f t="shared" ref="K6788:K6851" si="321">A6788</f>
        <v>文教活動-文化資源-獎補助費-對國內團體之捐助</v>
      </c>
      <c r="L6788" s="140" t="str">
        <f t="shared" ref="L6788:L6851" si="322">B6788</f>
        <v>2024「山中皎龍、活耀新社」白冷圳文化祭系列活動</v>
      </c>
      <c r="M6788" s="40" t="str">
        <f t="shared" ref="M6788:M6851" si="323">C6788</f>
        <v>台中市白冷圳水流域發展協會</v>
      </c>
    </row>
    <row r="6789" spans="1:13" s="8" customFormat="1" ht="56.25">
      <c r="A6789" s="71" t="s">
        <v>5849</v>
      </c>
      <c r="B6789" s="71" t="s">
        <v>6044</v>
      </c>
      <c r="C6789" s="71" t="s">
        <v>2453</v>
      </c>
      <c r="D6789" s="71" t="s">
        <v>6142</v>
      </c>
      <c r="E6789" s="72">
        <v>20</v>
      </c>
      <c r="F6789" s="124" t="s">
        <v>44</v>
      </c>
      <c r="G6789" s="125"/>
      <c r="H6789" s="43" t="s">
        <v>1</v>
      </c>
      <c r="I6789" s="126"/>
      <c r="K6789" s="140" t="str">
        <f t="shared" si="321"/>
        <v>文教活動-文化資源-獎補助費-對國內團體之捐助</v>
      </c>
      <c r="L6789" s="140" t="str">
        <f t="shared" si="322"/>
        <v>長長久久~福運到</v>
      </c>
      <c r="M6789" s="40" t="str">
        <f t="shared" si="323"/>
        <v>臺中市太平區車籠埔文化發展協會</v>
      </c>
    </row>
    <row r="6790" spans="1:13" s="8" customFormat="1" ht="56.25">
      <c r="A6790" s="71" t="s">
        <v>5849</v>
      </c>
      <c r="B6790" s="71" t="s">
        <v>6045</v>
      </c>
      <c r="C6790" s="71" t="s">
        <v>3811</v>
      </c>
      <c r="D6790" s="71" t="s">
        <v>6142</v>
      </c>
      <c r="E6790" s="72">
        <v>178</v>
      </c>
      <c r="F6790" s="124" t="s">
        <v>44</v>
      </c>
      <c r="G6790" s="125"/>
      <c r="H6790" s="43" t="s">
        <v>1</v>
      </c>
      <c r="I6790" s="126"/>
      <c r="K6790" s="140" t="str">
        <f t="shared" si="321"/>
        <v>文教活動-文化資源-獎補助費-對國內團體之捐助</v>
      </c>
      <c r="L6790" s="140" t="str">
        <f t="shared" si="322"/>
        <v>慶帝君聖誕~齊聚憶童趣</v>
      </c>
      <c r="M6790" s="40" t="str">
        <f t="shared" si="323"/>
        <v>臺中市娘家關懷協會</v>
      </c>
    </row>
    <row r="6791" spans="1:13" s="8" customFormat="1" ht="56.25">
      <c r="A6791" s="71" t="s">
        <v>5849</v>
      </c>
      <c r="B6791" s="71" t="s">
        <v>6046</v>
      </c>
      <c r="C6791" s="71" t="s">
        <v>1148</v>
      </c>
      <c r="D6791" s="71" t="s">
        <v>6142</v>
      </c>
      <c r="E6791" s="72">
        <v>20</v>
      </c>
      <c r="F6791" s="124" t="s">
        <v>44</v>
      </c>
      <c r="G6791" s="125"/>
      <c r="H6791" s="43" t="s">
        <v>1</v>
      </c>
      <c r="I6791" s="126"/>
      <c r="K6791" s="140" t="str">
        <f t="shared" si="321"/>
        <v>文教活動-文化資源-獎補助費-對國內團體之捐助</v>
      </c>
      <c r="L6791" s="140" t="str">
        <f t="shared" si="322"/>
        <v>文創輕旅行，東海藝術街秋日限定~藝文體驗活動</v>
      </c>
      <c r="M6791" s="40" t="str">
        <f t="shared" si="323"/>
        <v>臺中市東海藝術街文創協會</v>
      </c>
    </row>
    <row r="6792" spans="1:13" s="8" customFormat="1" ht="56.25">
      <c r="A6792" s="71" t="s">
        <v>5849</v>
      </c>
      <c r="B6792" s="71" t="s">
        <v>6047</v>
      </c>
      <c r="C6792" s="71" t="s">
        <v>1132</v>
      </c>
      <c r="D6792" s="71" t="s">
        <v>6142</v>
      </c>
      <c r="E6792" s="72">
        <v>60</v>
      </c>
      <c r="F6792" s="124" t="s">
        <v>44</v>
      </c>
      <c r="G6792" s="125"/>
      <c r="H6792" s="43" t="s">
        <v>1</v>
      </c>
      <c r="I6792" s="126"/>
      <c r="K6792" s="140" t="str">
        <f t="shared" si="321"/>
        <v>文教活動-文化資源-獎補助費-對國內團體之捐助</v>
      </c>
      <c r="L6792" s="140" t="str">
        <f t="shared" si="322"/>
        <v>你我他瀟灑走一回田在心中里</v>
      </c>
      <c r="M6792" s="40" t="str">
        <f t="shared" si="323"/>
        <v>臺中市龍井區田中社區發展協會</v>
      </c>
    </row>
    <row r="6793" spans="1:13" s="8" customFormat="1" ht="56.25">
      <c r="A6793" s="71" t="s">
        <v>5849</v>
      </c>
      <c r="B6793" s="71" t="s">
        <v>6048</v>
      </c>
      <c r="C6793" s="71" t="s">
        <v>4734</v>
      </c>
      <c r="D6793" s="71" t="s">
        <v>6142</v>
      </c>
      <c r="E6793" s="72">
        <v>30</v>
      </c>
      <c r="F6793" s="124" t="s">
        <v>44</v>
      </c>
      <c r="G6793" s="125"/>
      <c r="H6793" s="43" t="s">
        <v>1</v>
      </c>
      <c r="I6793" s="126"/>
      <c r="K6793" s="140" t="str">
        <f t="shared" si="321"/>
        <v>文教活動-文化資源-獎補助費-對國內團體之捐助</v>
      </c>
      <c r="L6793" s="140" t="str">
        <f t="shared" si="322"/>
        <v>梧棲吉府王爺文化祭</v>
      </c>
      <c r="M6793" s="40" t="str">
        <f t="shared" si="323"/>
        <v>五洲園掌中劇團</v>
      </c>
    </row>
    <row r="6794" spans="1:13" s="8" customFormat="1" ht="56.25">
      <c r="A6794" s="71" t="s">
        <v>5849</v>
      </c>
      <c r="B6794" s="71" t="s">
        <v>6049</v>
      </c>
      <c r="C6794" s="71" t="s">
        <v>6050</v>
      </c>
      <c r="D6794" s="71" t="s">
        <v>6142</v>
      </c>
      <c r="E6794" s="72">
        <v>50</v>
      </c>
      <c r="F6794" s="124" t="s">
        <v>44</v>
      </c>
      <c r="G6794" s="125"/>
      <c r="H6794" s="43" t="s">
        <v>1</v>
      </c>
      <c r="I6794" s="126"/>
      <c r="K6794" s="140" t="str">
        <f t="shared" si="321"/>
        <v>文教活動-文化資源-獎補助費-對國內團體之捐助</v>
      </c>
      <c r="L6794" s="140" t="str">
        <f t="shared" si="322"/>
        <v>神岡新庄-只想和泥做朋友</v>
      </c>
      <c r="M6794" s="40" t="str">
        <f t="shared" si="323"/>
        <v>臺中市神岡區新庄社區發展協會</v>
      </c>
    </row>
    <row r="6795" spans="1:13" s="8" customFormat="1" ht="56.25">
      <c r="A6795" s="71" t="s">
        <v>5849</v>
      </c>
      <c r="B6795" s="71" t="s">
        <v>6051</v>
      </c>
      <c r="C6795" s="71" t="s">
        <v>780</v>
      </c>
      <c r="D6795" s="71" t="s">
        <v>6142</v>
      </c>
      <c r="E6795" s="72">
        <v>100</v>
      </c>
      <c r="F6795" s="124" t="s">
        <v>44</v>
      </c>
      <c r="G6795" s="125"/>
      <c r="H6795" s="43" t="s">
        <v>1</v>
      </c>
      <c r="I6795" s="126"/>
      <c r="K6795" s="140" t="str">
        <f t="shared" si="321"/>
        <v>文教活動-文化資源-獎補助費-對國內團體之捐助</v>
      </c>
      <c r="L6795" s="140" t="str">
        <f t="shared" si="322"/>
        <v>鈴蘭通散步納涼會</v>
      </c>
      <c r="M6795" s="40" t="str">
        <f t="shared" si="323"/>
        <v>社團法人台灣中城再生文化協會</v>
      </c>
    </row>
    <row r="6796" spans="1:13" s="8" customFormat="1" ht="56.25">
      <c r="A6796" s="71" t="s">
        <v>5849</v>
      </c>
      <c r="B6796" s="71" t="s">
        <v>6052</v>
      </c>
      <c r="C6796" s="71" t="s">
        <v>6053</v>
      </c>
      <c r="D6796" s="71" t="s">
        <v>6142</v>
      </c>
      <c r="E6796" s="72">
        <v>15</v>
      </c>
      <c r="F6796" s="124" t="s">
        <v>44</v>
      </c>
      <c r="G6796" s="125"/>
      <c r="H6796" s="43" t="s">
        <v>1</v>
      </c>
      <c r="I6796" s="126"/>
      <c r="K6796" s="140" t="str">
        <f t="shared" si="321"/>
        <v>文教活動-文化資源-獎補助費-對國內團體之捐助</v>
      </c>
      <c r="L6796" s="140" t="str">
        <f t="shared" si="322"/>
        <v>豐原婦聯會親子搓湯圓文化傳承營活動</v>
      </c>
      <c r="M6796" s="40" t="str">
        <f t="shared" si="323"/>
        <v>臺中市豐原區婦聯社教協會</v>
      </c>
    </row>
    <row r="6797" spans="1:13" s="8" customFormat="1" ht="56.25">
      <c r="A6797" s="71" t="s">
        <v>5849</v>
      </c>
      <c r="B6797" s="71" t="s">
        <v>6054</v>
      </c>
      <c r="C6797" s="71" t="s">
        <v>6055</v>
      </c>
      <c r="D6797" s="71" t="s">
        <v>6142</v>
      </c>
      <c r="E6797" s="72">
        <v>20</v>
      </c>
      <c r="F6797" s="124" t="s">
        <v>44</v>
      </c>
      <c r="G6797" s="125"/>
      <c r="H6797" s="43" t="s">
        <v>1</v>
      </c>
      <c r="I6797" s="126"/>
      <c r="K6797" s="140" t="str">
        <f t="shared" si="321"/>
        <v>文教活動-文化資源-獎補助費-對國內團體之捐助</v>
      </c>
      <c r="L6797" s="140" t="str">
        <f t="shared" si="322"/>
        <v>2024舊城元宵提燈籠活動</v>
      </c>
      <c r="M6797" s="40" t="str">
        <f t="shared" si="323"/>
        <v>台中市聖心關懷協會</v>
      </c>
    </row>
    <row r="6798" spans="1:13" s="8" customFormat="1" ht="56.25">
      <c r="A6798" s="71" t="s">
        <v>5849</v>
      </c>
      <c r="B6798" s="71" t="s">
        <v>6056</v>
      </c>
      <c r="C6798" s="71" t="s">
        <v>6057</v>
      </c>
      <c r="D6798" s="71" t="s">
        <v>6142</v>
      </c>
      <c r="E6798" s="72">
        <v>15</v>
      </c>
      <c r="F6798" s="124" t="s">
        <v>44</v>
      </c>
      <c r="G6798" s="125"/>
      <c r="H6798" s="43" t="s">
        <v>1</v>
      </c>
      <c r="I6798" s="126"/>
      <c r="K6798" s="140" t="str">
        <f t="shared" si="321"/>
        <v>文教活動-文化資源-獎補助費-對國內團體之捐助</v>
      </c>
      <c r="L6798" s="140" t="str">
        <f t="shared" si="322"/>
        <v>忘憂稻香豐收祭</v>
      </c>
      <c r="M6798" s="40" t="str">
        <f t="shared" si="323"/>
        <v>臺中市鄉村永續生活發展協會</v>
      </c>
    </row>
    <row r="6799" spans="1:13" s="8" customFormat="1" ht="56.25">
      <c r="A6799" s="71" t="s">
        <v>5849</v>
      </c>
      <c r="B6799" s="71" t="s">
        <v>6058</v>
      </c>
      <c r="C6799" s="71" t="s">
        <v>6059</v>
      </c>
      <c r="D6799" s="71" t="s">
        <v>6142</v>
      </c>
      <c r="E6799" s="72">
        <v>20</v>
      </c>
      <c r="F6799" s="124" t="s">
        <v>44</v>
      </c>
      <c r="G6799" s="125"/>
      <c r="H6799" s="43" t="s">
        <v>1</v>
      </c>
      <c r="I6799" s="126"/>
      <c r="K6799" s="140" t="str">
        <f t="shared" si="321"/>
        <v>文教活動-文化資源-獎補助費-對國內團體之捐助</v>
      </c>
      <c r="L6799" s="140" t="str">
        <f t="shared" si="322"/>
        <v>小願秋藝趣水墨沙轆</v>
      </c>
      <c r="M6799" s="40" t="str">
        <f t="shared" si="323"/>
        <v>社團法人清水小願文化創意協會</v>
      </c>
    </row>
    <row r="6800" spans="1:13" s="8" customFormat="1" ht="93.75">
      <c r="A6800" s="71" t="s">
        <v>5849</v>
      </c>
      <c r="B6800" s="71" t="s">
        <v>6060</v>
      </c>
      <c r="C6800" s="71" t="s">
        <v>5758</v>
      </c>
      <c r="D6800" s="71" t="s">
        <v>6142</v>
      </c>
      <c r="E6800" s="72">
        <v>20</v>
      </c>
      <c r="F6800" s="124" t="s">
        <v>44</v>
      </c>
      <c r="G6800" s="125"/>
      <c r="H6800" s="43" t="s">
        <v>1</v>
      </c>
      <c r="I6800" s="126"/>
      <c r="K6800" s="140" t="str">
        <f t="shared" si="321"/>
        <v>文教活動-文化資源-獎補助費-對國內團體之捐助</v>
      </c>
      <c r="L6800" s="140" t="str">
        <f t="shared" si="322"/>
        <v>《一品官宅喜迎五顯》系列活動-《五通攻略首部曲-五顯屘帝》古蹟實境歌仔戲</v>
      </c>
      <c r="M6800" s="40" t="str">
        <f t="shared" si="323"/>
        <v>漾澄製作</v>
      </c>
    </row>
    <row r="6801" spans="1:13" s="8" customFormat="1" ht="56.25">
      <c r="A6801" s="71" t="s">
        <v>5849</v>
      </c>
      <c r="B6801" s="71" t="s">
        <v>6061</v>
      </c>
      <c r="C6801" s="71" t="s">
        <v>3540</v>
      </c>
      <c r="D6801" s="71" t="s">
        <v>6142</v>
      </c>
      <c r="E6801" s="72">
        <v>15</v>
      </c>
      <c r="F6801" s="124" t="s">
        <v>44</v>
      </c>
      <c r="G6801" s="125"/>
      <c r="H6801" s="43" t="s">
        <v>1</v>
      </c>
      <c r="I6801" s="126"/>
      <c r="K6801" s="140" t="str">
        <f t="shared" si="321"/>
        <v>文教活動-文化資源-獎補助費-對國內團體之捐助</v>
      </c>
      <c r="L6801" s="140" t="str">
        <f t="shared" si="322"/>
        <v>冬至愛心慶團圓，社區作伙過好年</v>
      </c>
      <c r="M6801" s="40" t="str">
        <f t="shared" si="323"/>
        <v>臺中市豐原區民生社區發展協會</v>
      </c>
    </row>
    <row r="6802" spans="1:13" s="8" customFormat="1" ht="56.25">
      <c r="A6802" s="71" t="s">
        <v>5849</v>
      </c>
      <c r="B6802" s="71" t="s">
        <v>5938</v>
      </c>
      <c r="C6802" s="71" t="s">
        <v>6062</v>
      </c>
      <c r="D6802" s="71" t="s">
        <v>6142</v>
      </c>
      <c r="E6802" s="72">
        <v>15</v>
      </c>
      <c r="F6802" s="124" t="s">
        <v>44</v>
      </c>
      <c r="G6802" s="125"/>
      <c r="H6802" s="43" t="s">
        <v>1</v>
      </c>
      <c r="I6802" s="126"/>
      <c r="K6802" s="140" t="str">
        <f t="shared" si="321"/>
        <v>文教活動-文化資源-獎補助費-對國內團體之捐助</v>
      </c>
      <c r="L6802" s="140" t="str">
        <f t="shared" si="322"/>
        <v>薩克斯風藝文暨民俗節慶活動</v>
      </c>
      <c r="M6802" s="40" t="str">
        <f t="shared" si="323"/>
        <v>台中市北屯區忠平社區發展協會</v>
      </c>
    </row>
    <row r="6803" spans="1:13" s="8" customFormat="1" ht="56.25">
      <c r="A6803" s="71" t="s">
        <v>5849</v>
      </c>
      <c r="B6803" s="71" t="s">
        <v>6063</v>
      </c>
      <c r="C6803" s="71" t="s">
        <v>4156</v>
      </c>
      <c r="D6803" s="71" t="s">
        <v>6142</v>
      </c>
      <c r="E6803" s="72">
        <v>20</v>
      </c>
      <c r="F6803" s="124" t="s">
        <v>44</v>
      </c>
      <c r="G6803" s="125"/>
      <c r="H6803" s="43" t="s">
        <v>1</v>
      </c>
      <c r="I6803" s="126"/>
      <c r="K6803" s="140" t="str">
        <f t="shared" si="321"/>
        <v>文教活動-文化資源-獎補助費-對國內團體之捐助</v>
      </c>
      <c r="L6803" s="140" t="str">
        <f t="shared" si="322"/>
        <v>耶誕送愛關．懷社區老人及弱勢學童活動</v>
      </c>
      <c r="M6803" s="40" t="str">
        <f t="shared" si="323"/>
        <v>悠活長青全齡關懷照護協會</v>
      </c>
    </row>
    <row r="6804" spans="1:13" s="8" customFormat="1" ht="56.25">
      <c r="A6804" s="71" t="s">
        <v>5849</v>
      </c>
      <c r="B6804" s="71" t="s">
        <v>6064</v>
      </c>
      <c r="C6804" s="71" t="s">
        <v>3069</v>
      </c>
      <c r="D6804" s="71" t="s">
        <v>6142</v>
      </c>
      <c r="E6804" s="72">
        <v>15</v>
      </c>
      <c r="F6804" s="124" t="s">
        <v>44</v>
      </c>
      <c r="G6804" s="125"/>
      <c r="H6804" s="43" t="s">
        <v>1</v>
      </c>
      <c r="I6804" s="126"/>
      <c r="K6804" s="140" t="str">
        <f t="shared" si="321"/>
        <v>文教活動-文化資源-獎補助費-對國內團體之捐助</v>
      </c>
      <c r="L6804" s="140" t="str">
        <f t="shared" si="322"/>
        <v>春祈秋報敬福德．月圓餅圓人團圓</v>
      </c>
      <c r="M6804" s="40" t="str">
        <f t="shared" si="323"/>
        <v>臺中市北屯區四民社區發展協會</v>
      </c>
    </row>
    <row r="6805" spans="1:13" s="8" customFormat="1" ht="75">
      <c r="A6805" s="71" t="s">
        <v>5849</v>
      </c>
      <c r="B6805" s="71" t="s">
        <v>6065</v>
      </c>
      <c r="C6805" s="71" t="s">
        <v>6066</v>
      </c>
      <c r="D6805" s="71" t="s">
        <v>6142</v>
      </c>
      <c r="E6805" s="72">
        <v>50</v>
      </c>
      <c r="F6805" s="124" t="s">
        <v>44</v>
      </c>
      <c r="G6805" s="125"/>
      <c r="H6805" s="43" t="s">
        <v>1</v>
      </c>
      <c r="I6805" s="126"/>
      <c r="K6805" s="140" t="str">
        <f t="shared" si="321"/>
        <v>文教活動-文化資源-獎補助費-對國內團體之捐助</v>
      </c>
      <c r="L6805" s="140" t="str">
        <f t="shared" si="322"/>
        <v>發揚傳統文字美學第十屆「德林福德盃」全國書法比賽活動</v>
      </c>
      <c r="M6805" s="40" t="str">
        <f t="shared" si="323"/>
        <v>臺中市德林福德功德會</v>
      </c>
    </row>
    <row r="6806" spans="1:13" s="8" customFormat="1" ht="56.25">
      <c r="A6806" s="71" t="s">
        <v>5849</v>
      </c>
      <c r="B6806" s="71" t="s">
        <v>6067</v>
      </c>
      <c r="C6806" s="71" t="s">
        <v>538</v>
      </c>
      <c r="D6806" s="71" t="s">
        <v>6142</v>
      </c>
      <c r="E6806" s="72">
        <v>28</v>
      </c>
      <c r="F6806" s="124" t="s">
        <v>44</v>
      </c>
      <c r="G6806" s="125"/>
      <c r="H6806" s="43" t="s">
        <v>1</v>
      </c>
      <c r="I6806" s="126"/>
      <c r="K6806" s="140" t="str">
        <f t="shared" si="321"/>
        <v>文教活動-文化資源-獎補助費-對國內團體之捐助</v>
      </c>
      <c r="L6806" s="140" t="str">
        <f t="shared" si="322"/>
        <v>紅龜粿復古傳奇7.0</v>
      </c>
      <c r="M6806" s="40" t="str">
        <f t="shared" si="323"/>
        <v>臺中市清水區新中社社區發展協會</v>
      </c>
    </row>
    <row r="6807" spans="1:13" s="8" customFormat="1" ht="56.25">
      <c r="A6807" s="71" t="s">
        <v>5849</v>
      </c>
      <c r="B6807" s="71" t="s">
        <v>6068</v>
      </c>
      <c r="C6807" s="71" t="s">
        <v>5992</v>
      </c>
      <c r="D6807" s="71" t="s">
        <v>6142</v>
      </c>
      <c r="E6807" s="72">
        <v>90</v>
      </c>
      <c r="F6807" s="124" t="s">
        <v>44</v>
      </c>
      <c r="G6807" s="125"/>
      <c r="H6807" s="43" t="s">
        <v>1</v>
      </c>
      <c r="I6807" s="126"/>
      <c r="K6807" s="140" t="str">
        <f t="shared" si="321"/>
        <v>文教活動-文化資源-獎補助費-對國內團體之捐助</v>
      </c>
      <c r="L6807" s="140" t="str">
        <f t="shared" si="322"/>
        <v>再現眷村特色美食．重溫眷村美味記憶</v>
      </c>
      <c r="M6807" s="40" t="str">
        <f t="shared" si="323"/>
        <v>臺中市清水生活美學協會</v>
      </c>
    </row>
    <row r="6808" spans="1:13" s="8" customFormat="1" ht="75">
      <c r="A6808" s="71" t="s">
        <v>5849</v>
      </c>
      <c r="B6808" s="71" t="s">
        <v>6069</v>
      </c>
      <c r="C6808" s="71" t="s">
        <v>4178</v>
      </c>
      <c r="D6808" s="71" t="s">
        <v>6142</v>
      </c>
      <c r="E6808" s="72">
        <v>18</v>
      </c>
      <c r="F6808" s="124" t="s">
        <v>44</v>
      </c>
      <c r="G6808" s="125"/>
      <c r="H6808" s="43" t="s">
        <v>1</v>
      </c>
      <c r="I6808" s="126"/>
      <c r="K6808" s="140" t="str">
        <f t="shared" si="321"/>
        <v>文教活動-文化資源-獎補助費-對國內團體之捐助</v>
      </c>
      <c r="L6808" s="140" t="str">
        <f t="shared" si="322"/>
        <v>113年親子手作燈籠、提燈籠踩街、社區團員慶元宵活動</v>
      </c>
      <c r="M6808" s="40" t="str">
        <f t="shared" si="323"/>
        <v>臺中市大雅區文雅社區發展協會</v>
      </c>
    </row>
    <row r="6809" spans="1:13" s="8" customFormat="1" ht="75">
      <c r="A6809" s="71" t="s">
        <v>5849</v>
      </c>
      <c r="B6809" s="71" t="s">
        <v>6070</v>
      </c>
      <c r="C6809" s="71" t="s">
        <v>6071</v>
      </c>
      <c r="D6809" s="71" t="s">
        <v>6142</v>
      </c>
      <c r="E6809" s="72">
        <v>20</v>
      </c>
      <c r="F6809" s="124" t="s">
        <v>44</v>
      </c>
      <c r="G6809" s="125"/>
      <c r="H6809" s="43" t="s">
        <v>1</v>
      </c>
      <c r="I6809" s="126"/>
      <c r="K6809" s="140" t="str">
        <f t="shared" si="321"/>
        <v>文教活動-文化資源-獎補助費-對國內團體之捐助</v>
      </c>
      <c r="L6809" s="140" t="str">
        <f t="shared" si="322"/>
        <v>道教文化傳承、文物展覽及民俗技藝運動之多元祈安醮會活動</v>
      </c>
      <c r="M6809" s="40" t="str">
        <f t="shared" si="323"/>
        <v>中國武當道教太玄法師協會</v>
      </c>
    </row>
    <row r="6810" spans="1:13" s="8" customFormat="1" ht="56.25">
      <c r="A6810" s="71" t="s">
        <v>5849</v>
      </c>
      <c r="B6810" s="71" t="s">
        <v>6072</v>
      </c>
      <c r="C6810" s="71" t="s">
        <v>5365</v>
      </c>
      <c r="D6810" s="71" t="s">
        <v>6142</v>
      </c>
      <c r="E6810" s="72">
        <v>10</v>
      </c>
      <c r="F6810" s="124" t="s">
        <v>44</v>
      </c>
      <c r="G6810" s="125"/>
      <c r="H6810" s="43" t="s">
        <v>1</v>
      </c>
      <c r="I6810" s="126"/>
      <c r="K6810" s="140" t="str">
        <f t="shared" si="321"/>
        <v>文教活動-文化資源-獎補助費-對國內團體之捐助</v>
      </c>
      <c r="L6810" s="140" t="str">
        <f t="shared" si="322"/>
        <v>113年度Tgbin桃山部落成年禮活動</v>
      </c>
      <c r="M6810" s="40" t="str">
        <f t="shared" si="323"/>
        <v>臺中市和平區桃山社區發展協會</v>
      </c>
    </row>
    <row r="6811" spans="1:13" s="8" customFormat="1" ht="56.25">
      <c r="A6811" s="71" t="s">
        <v>5849</v>
      </c>
      <c r="B6811" s="71" t="s">
        <v>6073</v>
      </c>
      <c r="C6811" s="71" t="s">
        <v>5682</v>
      </c>
      <c r="D6811" s="71" t="s">
        <v>6142</v>
      </c>
      <c r="E6811" s="72">
        <v>20</v>
      </c>
      <c r="F6811" s="124" t="s">
        <v>44</v>
      </c>
      <c r="G6811" s="125"/>
      <c r="H6811" s="43" t="s">
        <v>1</v>
      </c>
      <c r="I6811" s="126"/>
      <c r="K6811" s="140" t="str">
        <f t="shared" si="321"/>
        <v>文教活動-文化資源-獎補助費-對國內團體之捐助</v>
      </c>
      <c r="L6811" s="140" t="str">
        <f t="shared" si="322"/>
        <v>穿【越】時空-越南傳統奧黛特展</v>
      </c>
      <c r="M6811" s="40" t="str">
        <f t="shared" si="323"/>
        <v>蒲公英文創魅力舞劇團</v>
      </c>
    </row>
    <row r="6812" spans="1:13" s="8" customFormat="1" ht="56.25">
      <c r="A6812" s="71" t="s">
        <v>5849</v>
      </c>
      <c r="B6812" s="71" t="s">
        <v>6074</v>
      </c>
      <c r="C6812" s="71" t="s">
        <v>6075</v>
      </c>
      <c r="D6812" s="71" t="s">
        <v>6142</v>
      </c>
      <c r="E6812" s="72">
        <v>65</v>
      </c>
      <c r="F6812" s="124" t="s">
        <v>44</v>
      </c>
      <c r="G6812" s="125"/>
      <c r="H6812" s="43" t="s">
        <v>1</v>
      </c>
      <c r="I6812" s="126"/>
      <c r="K6812" s="140" t="str">
        <f t="shared" si="321"/>
        <v>文教活動-文化資源-獎補助費-對國內團體之捐助</v>
      </c>
      <c r="L6812" s="140" t="str">
        <f t="shared" si="322"/>
        <v>城隍消災文化體驗與推廣活動</v>
      </c>
      <c r="M6812" s="40" t="str">
        <f t="shared" si="323"/>
        <v>臺中市南區城隍社區發展協會</v>
      </c>
    </row>
    <row r="6813" spans="1:13" s="8" customFormat="1" ht="56.25">
      <c r="A6813" s="71" t="s">
        <v>5849</v>
      </c>
      <c r="B6813" s="71" t="s">
        <v>6076</v>
      </c>
      <c r="C6813" s="71" t="s">
        <v>867</v>
      </c>
      <c r="D6813" s="71" t="s">
        <v>6142</v>
      </c>
      <c r="E6813" s="72">
        <v>40</v>
      </c>
      <c r="F6813" s="124" t="s">
        <v>44</v>
      </c>
      <c r="G6813" s="125"/>
      <c r="H6813" s="43" t="s">
        <v>1</v>
      </c>
      <c r="I6813" s="126"/>
      <c r="K6813" s="140" t="str">
        <f t="shared" si="321"/>
        <v>文教活動-文化資源-獎補助費-對國內團體之捐助</v>
      </c>
      <c r="L6813" s="140" t="str">
        <f t="shared" si="322"/>
        <v>2025順心福春曙光迎百福~蛇歲納千祥跨年晚會</v>
      </c>
      <c r="M6813" s="40" t="str">
        <f t="shared" si="323"/>
        <v>台中市藝文協進會</v>
      </c>
    </row>
    <row r="6814" spans="1:13" s="8" customFormat="1" ht="56.25">
      <c r="A6814" s="71" t="s">
        <v>5849</v>
      </c>
      <c r="B6814" s="71" t="s">
        <v>6077</v>
      </c>
      <c r="C6814" s="71" t="s">
        <v>6078</v>
      </c>
      <c r="D6814" s="71" t="s">
        <v>6142</v>
      </c>
      <c r="E6814" s="72">
        <v>15</v>
      </c>
      <c r="F6814" s="124" t="s">
        <v>44</v>
      </c>
      <c r="G6814" s="125"/>
      <c r="H6814" s="43" t="s">
        <v>1</v>
      </c>
      <c r="I6814" s="126"/>
      <c r="K6814" s="140" t="str">
        <f t="shared" si="321"/>
        <v>文教活動-文化資源-獎補助費-對國內團體之捐助</v>
      </c>
      <c r="L6814" s="140" t="str">
        <f t="shared" si="322"/>
        <v>HIGH翻聖誕YA</v>
      </c>
      <c r="M6814" s="40" t="str">
        <f t="shared" si="323"/>
        <v>臺中市梧棲大庄社區發展協會</v>
      </c>
    </row>
    <row r="6815" spans="1:13" s="8" customFormat="1" ht="56.25">
      <c r="A6815" s="71" t="s">
        <v>6079</v>
      </c>
      <c r="B6815" s="71" t="s">
        <v>6080</v>
      </c>
      <c r="C6815" s="71" t="s">
        <v>6057</v>
      </c>
      <c r="D6815" s="71" t="s">
        <v>6142</v>
      </c>
      <c r="E6815" s="72">
        <v>18</v>
      </c>
      <c r="F6815" s="124" t="s">
        <v>44</v>
      </c>
      <c r="G6815" s="125"/>
      <c r="H6815" s="43" t="s">
        <v>1</v>
      </c>
      <c r="I6815" s="126"/>
      <c r="K6815" s="140" t="str">
        <f t="shared" si="321"/>
        <v>文教活動-文化研究-獎補助費-對國內團體之捐助</v>
      </c>
      <c r="L6815" s="140" t="str">
        <f t="shared" si="322"/>
        <v>水美李宅文史調查</v>
      </c>
      <c r="M6815" s="40" t="str">
        <f t="shared" si="323"/>
        <v>臺中市鄉村永續生活發展協會</v>
      </c>
    </row>
    <row r="6816" spans="1:13" s="8" customFormat="1" ht="56.25">
      <c r="A6816" s="71" t="s">
        <v>6079</v>
      </c>
      <c r="B6816" s="71" t="s">
        <v>6081</v>
      </c>
      <c r="C6816" s="71" t="s">
        <v>6082</v>
      </c>
      <c r="D6816" s="71" t="s">
        <v>6142</v>
      </c>
      <c r="E6816" s="72">
        <v>60</v>
      </c>
      <c r="F6816" s="124" t="s">
        <v>44</v>
      </c>
      <c r="G6816" s="125"/>
      <c r="H6816" s="43" t="s">
        <v>1</v>
      </c>
      <c r="I6816" s="126"/>
      <c r="K6816" s="140" t="str">
        <f t="shared" si="321"/>
        <v>文教活動-文化研究-獎補助費-對國內團體之捐助</v>
      </c>
      <c r="L6816" s="140" t="str">
        <f t="shared" si="322"/>
        <v>「洄游眾神護溪洲」專書編輯暨出版計畫</v>
      </c>
      <c r="M6816" s="40" t="str">
        <f t="shared" si="323"/>
        <v>神岡區溪洲社區發展協會</v>
      </c>
    </row>
    <row r="6817" spans="1:13" s="8" customFormat="1" ht="56.25">
      <c r="A6817" s="71" t="s">
        <v>6079</v>
      </c>
      <c r="B6817" s="71" t="s">
        <v>6083</v>
      </c>
      <c r="C6817" s="71" t="s">
        <v>6084</v>
      </c>
      <c r="D6817" s="71" t="s">
        <v>6142</v>
      </c>
      <c r="E6817" s="72">
        <v>18</v>
      </c>
      <c r="F6817" s="124" t="s">
        <v>44</v>
      </c>
      <c r="G6817" s="125"/>
      <c r="H6817" s="43"/>
      <c r="I6817" s="43" t="s">
        <v>1</v>
      </c>
      <c r="K6817" s="140" t="str">
        <f t="shared" si="321"/>
        <v>文教活動-文化研究-獎補助費-對國內團體之捐助</v>
      </c>
      <c r="L6817" s="140" t="str">
        <f t="shared" si="322"/>
        <v>「霧峰宮保第園區詩景」出版計畫</v>
      </c>
      <c r="M6817" s="40" t="str">
        <f t="shared" si="323"/>
        <v>草厝文化工作室</v>
      </c>
    </row>
    <row r="6818" spans="1:13" s="8" customFormat="1" ht="56.25">
      <c r="A6818" s="71" t="s">
        <v>6079</v>
      </c>
      <c r="B6818" s="71" t="s">
        <v>6085</v>
      </c>
      <c r="C6818" s="71" t="s">
        <v>6086</v>
      </c>
      <c r="D6818" s="71" t="s">
        <v>6142</v>
      </c>
      <c r="E6818" s="72">
        <v>18</v>
      </c>
      <c r="F6818" s="124" t="s">
        <v>44</v>
      </c>
      <c r="G6818" s="125"/>
      <c r="H6818" s="43" t="s">
        <v>1</v>
      </c>
      <c r="I6818" s="126"/>
      <c r="K6818" s="140" t="str">
        <f t="shared" si="321"/>
        <v>文教活動-文化研究-獎補助費-對國內團體之捐助</v>
      </c>
      <c r="L6818" s="140" t="str">
        <f t="shared" si="322"/>
        <v>神岡庄舊路踏查計畫</v>
      </c>
      <c r="M6818" s="40" t="str">
        <f t="shared" si="323"/>
        <v>神豐文史工作室</v>
      </c>
    </row>
    <row r="6819" spans="1:13" s="8" customFormat="1" ht="56.25">
      <c r="A6819" s="71" t="s">
        <v>6079</v>
      </c>
      <c r="B6819" s="71" t="s">
        <v>6087</v>
      </c>
      <c r="C6819" s="71" t="s">
        <v>6088</v>
      </c>
      <c r="D6819" s="71" t="s">
        <v>6142</v>
      </c>
      <c r="E6819" s="72">
        <v>11</v>
      </c>
      <c r="F6819" s="124" t="s">
        <v>82</v>
      </c>
      <c r="G6819" s="125"/>
      <c r="H6819" s="43"/>
      <c r="I6819" s="43" t="s">
        <v>1</v>
      </c>
      <c r="K6819" s="140" t="str">
        <f t="shared" si="321"/>
        <v>文教活動-文化研究-獎補助費-對國內團體之捐助</v>
      </c>
      <c r="L6819" s="140" t="str">
        <f t="shared" si="322"/>
        <v>空氣閱讀社周邊街區訪談計畫</v>
      </c>
      <c r="M6819" s="40" t="str">
        <f t="shared" si="323"/>
        <v>空氣閱讀社</v>
      </c>
    </row>
    <row r="6820" spans="1:13" s="8" customFormat="1" ht="75">
      <c r="A6820" s="71" t="s">
        <v>6079</v>
      </c>
      <c r="B6820" s="71" t="s">
        <v>6089</v>
      </c>
      <c r="C6820" s="71" t="s">
        <v>6090</v>
      </c>
      <c r="D6820" s="71" t="s">
        <v>6142</v>
      </c>
      <c r="E6820" s="72">
        <v>75</v>
      </c>
      <c r="F6820" s="124" t="s">
        <v>44</v>
      </c>
      <c r="G6820" s="125"/>
      <c r="H6820" s="43" t="s">
        <v>1</v>
      </c>
      <c r="I6820" s="126"/>
      <c r="K6820" s="140" t="str">
        <f t="shared" si="321"/>
        <v>文教活動-文化研究-獎補助費-對國內團體之捐助</v>
      </c>
      <c r="L6820" s="140" t="str">
        <f t="shared" si="322"/>
        <v>走讀溪西百年村落-臺中南屯寶山與文山兩里訪查與出版計畫</v>
      </c>
      <c r="M6820" s="40" t="str">
        <f t="shared" si="323"/>
        <v>社團法人臺中市鄉土文化學會</v>
      </c>
    </row>
    <row r="6821" spans="1:13" s="8" customFormat="1" ht="56.25">
      <c r="A6821" s="71" t="s">
        <v>6079</v>
      </c>
      <c r="B6821" s="71" t="s">
        <v>6091</v>
      </c>
      <c r="C6821" s="71" t="s">
        <v>6092</v>
      </c>
      <c r="D6821" s="71" t="s">
        <v>6142</v>
      </c>
      <c r="E6821" s="72">
        <v>12</v>
      </c>
      <c r="F6821" s="124" t="s">
        <v>44</v>
      </c>
      <c r="G6821" s="125"/>
      <c r="H6821" s="43"/>
      <c r="I6821" s="43" t="s">
        <v>1</v>
      </c>
      <c r="K6821" s="140" t="str">
        <f t="shared" si="321"/>
        <v>文教活動-文化研究-獎補助費-對國內團體之捐助</v>
      </c>
      <c r="L6821" s="140" t="str">
        <f t="shared" si="322"/>
        <v>管窺潭子墘名人蹤跡-丘逢甲</v>
      </c>
      <c r="M6821" s="40" t="str">
        <f t="shared" si="323"/>
        <v>幸福生活美學文化工作室</v>
      </c>
    </row>
    <row r="6822" spans="1:13" s="8" customFormat="1" ht="56.25">
      <c r="A6822" s="71" t="s">
        <v>6079</v>
      </c>
      <c r="B6822" s="71" t="s">
        <v>6093</v>
      </c>
      <c r="C6822" s="71" t="s">
        <v>6094</v>
      </c>
      <c r="D6822" s="71" t="s">
        <v>6142</v>
      </c>
      <c r="E6822" s="72">
        <v>20</v>
      </c>
      <c r="F6822" s="124" t="s">
        <v>82</v>
      </c>
      <c r="G6822" s="125"/>
      <c r="H6822" s="43"/>
      <c r="I6822" s="43" t="s">
        <v>1</v>
      </c>
      <c r="K6822" s="140" t="str">
        <f t="shared" si="321"/>
        <v>文教活動-文化研究-獎補助費-對國內團體之捐助</v>
      </c>
      <c r="L6822" s="140" t="str">
        <f t="shared" si="322"/>
        <v>臺中市博愛檢驗所及周邊歷史城區指引地圖製作計畫</v>
      </c>
      <c r="M6822" s="40" t="str">
        <f t="shared" si="323"/>
        <v>上升氣流工作室</v>
      </c>
    </row>
    <row r="6823" spans="1:13" s="8" customFormat="1" ht="56.25">
      <c r="A6823" s="71" t="s">
        <v>6079</v>
      </c>
      <c r="B6823" s="71" t="s">
        <v>6095</v>
      </c>
      <c r="C6823" s="71" t="s">
        <v>6096</v>
      </c>
      <c r="D6823" s="71" t="s">
        <v>6142</v>
      </c>
      <c r="E6823" s="72">
        <v>20</v>
      </c>
      <c r="F6823" s="124" t="s">
        <v>82</v>
      </c>
      <c r="G6823" s="125"/>
      <c r="H6823" s="43" t="s">
        <v>1</v>
      </c>
      <c r="I6823" s="126"/>
      <c r="K6823" s="140" t="str">
        <f t="shared" si="321"/>
        <v>文教活動-文化研究-獎補助費-對國內團體之捐助</v>
      </c>
      <c r="L6823" s="140" t="str">
        <f t="shared" si="322"/>
        <v>再訪婆家村-南屯土地變更論壇辦理計畫</v>
      </c>
      <c r="M6823" s="40" t="str">
        <f t="shared" si="323"/>
        <v>驛室文史工作室</v>
      </c>
    </row>
    <row r="6824" spans="1:13" s="8" customFormat="1" ht="56.25">
      <c r="A6824" s="71" t="s">
        <v>6079</v>
      </c>
      <c r="B6824" s="71" t="s">
        <v>6097</v>
      </c>
      <c r="C6824" s="71" t="s">
        <v>6098</v>
      </c>
      <c r="D6824" s="71" t="s">
        <v>6142</v>
      </c>
      <c r="E6824" s="72">
        <v>1500</v>
      </c>
      <c r="F6824" s="124" t="s">
        <v>82</v>
      </c>
      <c r="G6824" s="125"/>
      <c r="H6824" s="43" t="s">
        <v>1</v>
      </c>
      <c r="I6824" s="126"/>
      <c r="K6824" s="140" t="str">
        <f t="shared" si="321"/>
        <v>文教活動-文化研究-獎補助費-對國內團體之捐助</v>
      </c>
      <c r="L6824" s="140" t="str">
        <f t="shared" si="322"/>
        <v>113年度文化活動經費</v>
      </c>
      <c r="M6824" s="40" t="str">
        <f t="shared" si="323"/>
        <v>財團法人臺中市文化建設基金會</v>
      </c>
    </row>
    <row r="6825" spans="1:13" s="8" customFormat="1" ht="56.25">
      <c r="A6825" s="71" t="s">
        <v>6079</v>
      </c>
      <c r="B6825" s="71" t="s">
        <v>6097</v>
      </c>
      <c r="C6825" s="71" t="s">
        <v>6099</v>
      </c>
      <c r="D6825" s="71" t="s">
        <v>6142</v>
      </c>
      <c r="E6825" s="72">
        <v>1500</v>
      </c>
      <c r="F6825" s="124" t="s">
        <v>82</v>
      </c>
      <c r="G6825" s="125"/>
      <c r="H6825" s="43" t="s">
        <v>1</v>
      </c>
      <c r="I6825" s="126"/>
      <c r="K6825" s="140" t="str">
        <f t="shared" si="321"/>
        <v>文教活動-文化研究-獎補助費-對國內團體之捐助</v>
      </c>
      <c r="L6825" s="140" t="str">
        <f t="shared" si="322"/>
        <v>113年度文化活動經費</v>
      </c>
      <c r="M6825" s="40" t="str">
        <f t="shared" si="323"/>
        <v>財團法人臺中市港區文化藝術基金會</v>
      </c>
    </row>
    <row r="6826" spans="1:13" s="8" customFormat="1" ht="75">
      <c r="A6826" s="71" t="s">
        <v>6100</v>
      </c>
      <c r="B6826" s="71" t="s">
        <v>6101</v>
      </c>
      <c r="C6826" s="71" t="s">
        <v>839</v>
      </c>
      <c r="D6826" s="71" t="s">
        <v>6143</v>
      </c>
      <c r="E6826" s="72">
        <v>39</v>
      </c>
      <c r="F6826" s="124" t="s">
        <v>82</v>
      </c>
      <c r="G6826" s="125"/>
      <c r="H6826" s="43" t="s">
        <v>1</v>
      </c>
      <c r="I6826" s="126"/>
      <c r="K6826" s="140" t="str">
        <f t="shared" si="321"/>
        <v>文教活動-有形文化資產-獎補助費-對國內團體之捐助</v>
      </c>
      <c r="L6826" s="140" t="str">
        <f t="shared" si="322"/>
        <v>歷史建築殉職山岡先生之碑​​管理維護及活化保存經費補助計畫</v>
      </c>
      <c r="M6826" s="40" t="str">
        <f t="shared" si="323"/>
        <v>社團法人臺中市白冷圳水流域發展協會</v>
      </c>
    </row>
    <row r="6827" spans="1:13" s="8" customFormat="1" ht="56.25">
      <c r="A6827" s="71" t="s">
        <v>6100</v>
      </c>
      <c r="B6827" s="71" t="s">
        <v>6102</v>
      </c>
      <c r="C6827" s="71" t="s">
        <v>6103</v>
      </c>
      <c r="D6827" s="71" t="s">
        <v>6143</v>
      </c>
      <c r="E6827" s="72">
        <v>30</v>
      </c>
      <c r="F6827" s="124" t="s">
        <v>44</v>
      </c>
      <c r="G6827" s="125"/>
      <c r="H6827" s="43" t="s">
        <v>1</v>
      </c>
      <c r="I6827" s="126"/>
      <c r="K6827" s="140" t="str">
        <f t="shared" si="321"/>
        <v>文教活動-有形文化資產-獎補助費-對國內團體之捐助</v>
      </c>
      <c r="L6827" s="140" t="str">
        <f t="shared" si="322"/>
        <v>市定古蹟龍井林宅環境維護經費補助計畫</v>
      </c>
      <c r="M6827" s="40" t="str">
        <f t="shared" si="323"/>
        <v>台灣台中龍井林宅永續發展協會</v>
      </c>
    </row>
    <row r="6828" spans="1:13" s="8" customFormat="1" ht="56.25">
      <c r="A6828" s="71" t="s">
        <v>6100</v>
      </c>
      <c r="B6828" s="71" t="s">
        <v>6104</v>
      </c>
      <c r="C6828" s="71" t="s">
        <v>6105</v>
      </c>
      <c r="D6828" s="71" t="s">
        <v>6143</v>
      </c>
      <c r="E6828" s="72">
        <v>91</v>
      </c>
      <c r="F6828" s="124" t="s">
        <v>44</v>
      </c>
      <c r="G6828" s="125"/>
      <c r="H6828" s="43" t="s">
        <v>1</v>
      </c>
      <c r="I6828" s="126"/>
      <c r="K6828" s="140" t="str">
        <f t="shared" si="321"/>
        <v>文教活動-有形文化資產-獎補助費-對國內團體之捐助</v>
      </c>
      <c r="L6828" s="140" t="str">
        <f t="shared" si="322"/>
        <v>文化古蹟申請認養-吳鸞旂墓園管理維護經費補助計畫</v>
      </c>
      <c r="M6828" s="40" t="str">
        <f t="shared" si="323"/>
        <v>臺中市環保生態保育志工協會</v>
      </c>
    </row>
    <row r="6829" spans="1:13" s="8" customFormat="1" ht="56.25">
      <c r="A6829" s="71" t="s">
        <v>6100</v>
      </c>
      <c r="B6829" s="71" t="s">
        <v>6106</v>
      </c>
      <c r="C6829" s="71" t="s">
        <v>6107</v>
      </c>
      <c r="D6829" s="71" t="s">
        <v>6143</v>
      </c>
      <c r="E6829" s="72">
        <v>42</v>
      </c>
      <c r="F6829" s="124" t="s">
        <v>44</v>
      </c>
      <c r="G6829" s="125"/>
      <c r="H6829" s="43" t="s">
        <v>1</v>
      </c>
      <c r="I6829" s="126"/>
      <c r="K6829" s="140" t="str">
        <f t="shared" si="321"/>
        <v>文教活動-有形文化資產-獎補助費-對國內團體之捐助</v>
      </c>
      <c r="L6829" s="140" t="str">
        <f t="shared" si="322"/>
        <v>市定古蹟后里張天機宅日常管理維護經費補助計畫</v>
      </c>
      <c r="M6829" s="40" t="str">
        <f t="shared" si="323"/>
        <v>臺中市后里張天機促進會</v>
      </c>
    </row>
    <row r="6830" spans="1:13" s="8" customFormat="1" ht="56.25">
      <c r="A6830" s="71" t="s">
        <v>6100</v>
      </c>
      <c r="B6830" s="71" t="s">
        <v>6108</v>
      </c>
      <c r="C6830" s="71" t="s">
        <v>6109</v>
      </c>
      <c r="D6830" s="71" t="s">
        <v>6143</v>
      </c>
      <c r="E6830" s="72">
        <v>67</v>
      </c>
      <c r="F6830" s="124" t="s">
        <v>44</v>
      </c>
      <c r="G6830" s="125"/>
      <c r="H6830" s="43" t="s">
        <v>1</v>
      </c>
      <c r="I6830" s="126"/>
      <c r="K6830" s="140" t="str">
        <f t="shared" si="321"/>
        <v>文教活動-有形文化資產-獎補助費-對國內團體之捐助</v>
      </c>
      <c r="L6830" s="140" t="str">
        <f t="shared" si="322"/>
        <v>市定古蹟林九牧公祠環境維護補助計畫</v>
      </c>
      <c r="M6830" s="40" t="str">
        <f t="shared" si="323"/>
        <v>祭祀公業法人台中市林九牧祀</v>
      </c>
    </row>
    <row r="6831" spans="1:13" s="8" customFormat="1" ht="56.25">
      <c r="A6831" s="71" t="s">
        <v>6100</v>
      </c>
      <c r="B6831" s="71" t="s">
        <v>6110</v>
      </c>
      <c r="C6831" s="71" t="s">
        <v>6111</v>
      </c>
      <c r="D6831" s="71" t="s">
        <v>6143</v>
      </c>
      <c r="E6831" s="72">
        <v>12</v>
      </c>
      <c r="F6831" s="124" t="s">
        <v>44</v>
      </c>
      <c r="G6831" s="125"/>
      <c r="H6831" s="43" t="s">
        <v>1</v>
      </c>
      <c r="I6831" s="126"/>
      <c r="K6831" s="140" t="str">
        <f t="shared" si="321"/>
        <v>文教活動-有形文化資產-獎補助費-對國內團體之捐助</v>
      </c>
      <c r="L6831" s="140" t="str">
        <f t="shared" si="322"/>
        <v>市定古蹟臺中林氏宗祠專業導覽培訓講習</v>
      </c>
      <c r="M6831" s="40" t="str">
        <f t="shared" si="323"/>
        <v>財團法人台灣台中林氏宗廟</v>
      </c>
    </row>
    <row r="6832" spans="1:13" s="8" customFormat="1" ht="56.25">
      <c r="A6832" s="71" t="s">
        <v>6100</v>
      </c>
      <c r="B6832" s="71" t="s">
        <v>6112</v>
      </c>
      <c r="C6832" s="71" t="s">
        <v>6113</v>
      </c>
      <c r="D6832" s="71" t="s">
        <v>6143</v>
      </c>
      <c r="E6832" s="72">
        <v>150</v>
      </c>
      <c r="F6832" s="124" t="s">
        <v>44</v>
      </c>
      <c r="G6832" s="125"/>
      <c r="H6832" s="43" t="s">
        <v>1</v>
      </c>
      <c r="I6832" s="126"/>
      <c r="K6832" s="140" t="str">
        <f t="shared" si="321"/>
        <v>文教活動-有形文化資產-獎補助費-對國內團體之捐助</v>
      </c>
      <c r="L6832" s="140" t="str">
        <f t="shared" si="322"/>
        <v>113年臺中市大屯十八庄迎媽祖推廣計畫</v>
      </c>
      <c r="M6832" s="40" t="str">
        <f t="shared" si="323"/>
        <v>臺中市大屯十八庄迎媽祖文化協會</v>
      </c>
    </row>
    <row r="6833" spans="1:13" s="8" customFormat="1" ht="75">
      <c r="A6833" s="71" t="s">
        <v>5138</v>
      </c>
      <c r="B6833" s="71" t="s">
        <v>6114</v>
      </c>
      <c r="C6833" s="71" t="s">
        <v>6115</v>
      </c>
      <c r="D6833" s="71" t="s">
        <v>6143</v>
      </c>
      <c r="E6833" s="72">
        <v>150</v>
      </c>
      <c r="F6833" s="124" t="s">
        <v>44</v>
      </c>
      <c r="G6833" s="125"/>
      <c r="H6833" s="43" t="s">
        <v>1</v>
      </c>
      <c r="I6833" s="126"/>
      <c r="K6833" s="140" t="str">
        <f t="shared" si="321"/>
        <v>一般建築及設備-一般建築及設備-獎補助費-對國內團體之捐助</v>
      </c>
      <c r="L6833" s="140" t="str">
        <f t="shared" si="322"/>
        <v>市定古蹟林九牧公祠軒亭緊急保護棚架及緊急加固工程經費補助計畫</v>
      </c>
      <c r="M6833" s="40" t="str">
        <f t="shared" si="323"/>
        <v>祭祀公業法人台中市林九牧祀</v>
      </c>
    </row>
    <row r="6834" spans="1:13" s="8" customFormat="1" ht="93.75">
      <c r="A6834" s="71" t="s">
        <v>5138</v>
      </c>
      <c r="B6834" s="71" t="s">
        <v>6116</v>
      </c>
      <c r="C6834" s="71" t="s">
        <v>6117</v>
      </c>
      <c r="D6834" s="71" t="s">
        <v>6143</v>
      </c>
      <c r="E6834" s="72">
        <v>652</v>
      </c>
      <c r="F6834" s="124" t="s">
        <v>44</v>
      </c>
      <c r="G6834" s="125"/>
      <c r="H6834" s="43" t="s">
        <v>1</v>
      </c>
      <c r="I6834" s="126"/>
      <c r="K6834" s="140" t="str">
        <f t="shared" si="321"/>
        <v>一般建築及設備-一般建築及設備-獎補助費-對國內團體之捐助</v>
      </c>
      <c r="L6834" s="140" t="str">
        <f t="shared" si="322"/>
        <v>市定古蹟臺中林氏宗祠委託補充修復再利用計畫暨規劃設計(含彩繪之損壞調查及因應計畫)</v>
      </c>
      <c r="M6834" s="40" t="str">
        <f t="shared" si="323"/>
        <v>財團法人台灣台中林氏宗廟</v>
      </c>
    </row>
    <row r="6835" spans="1:13" s="8" customFormat="1" ht="75">
      <c r="A6835" s="71" t="s">
        <v>5138</v>
      </c>
      <c r="B6835" s="71" t="s">
        <v>6118</v>
      </c>
      <c r="C6835" s="71" t="s">
        <v>6107</v>
      </c>
      <c r="D6835" s="71" t="s">
        <v>6143</v>
      </c>
      <c r="E6835" s="72">
        <v>109</v>
      </c>
      <c r="F6835" s="124" t="s">
        <v>44</v>
      </c>
      <c r="G6835" s="125"/>
      <c r="H6835" s="43" t="s">
        <v>1</v>
      </c>
      <c r="I6835" s="126"/>
      <c r="K6835" s="140" t="str">
        <f t="shared" si="321"/>
        <v>一般建築及設備-一般建築及設備-獎補助費-對國內團體之捐助</v>
      </c>
      <c r="L6835" s="140" t="str">
        <f t="shared" si="322"/>
        <v>113年度「臺中市市定古蹟『后里張天機宅』火警設備修繕計畫」</v>
      </c>
      <c r="M6835" s="40" t="str">
        <f t="shared" si="323"/>
        <v>臺中市后里張天機促進會</v>
      </c>
    </row>
    <row r="6836" spans="1:13" s="8" customFormat="1" ht="56.25">
      <c r="A6836" s="71" t="s">
        <v>5138</v>
      </c>
      <c r="B6836" s="71" t="s">
        <v>6119</v>
      </c>
      <c r="C6836" s="71" t="s">
        <v>6120</v>
      </c>
      <c r="D6836" s="71" t="s">
        <v>6143</v>
      </c>
      <c r="E6836" s="72">
        <v>551</v>
      </c>
      <c r="F6836" s="124" t="s">
        <v>44</v>
      </c>
      <c r="G6836" s="125"/>
      <c r="H6836" s="43" t="s">
        <v>1</v>
      </c>
      <c r="I6836" s="126"/>
      <c r="K6836" s="140" t="str">
        <f t="shared" si="321"/>
        <v>一般建築及設備-一般建築及設備-獎補助費-對國內團體之捐助</v>
      </c>
      <c r="L6836" s="140" t="str">
        <f t="shared" si="322"/>
        <v>市定古蹟大甲梁宅瑞蓮堂彩繪調查研究暨修護設計規劃</v>
      </c>
      <c r="M6836" s="40" t="str">
        <f t="shared" si="323"/>
        <v>台灣梁氏比美公脈下宗親會</v>
      </c>
    </row>
    <row r="6837" spans="1:13" s="8" customFormat="1" ht="56.25">
      <c r="A6837" s="71" t="s">
        <v>6121</v>
      </c>
      <c r="B6837" s="71" t="s">
        <v>6122</v>
      </c>
      <c r="C6837" s="71" t="s">
        <v>6123</v>
      </c>
      <c r="D6837" s="71" t="s">
        <v>6144</v>
      </c>
      <c r="E6837" s="72">
        <v>100</v>
      </c>
      <c r="F6837" s="124" t="s">
        <v>82</v>
      </c>
      <c r="G6837" s="125"/>
      <c r="H6837" s="43" t="s">
        <v>1</v>
      </c>
      <c r="I6837" s="126"/>
      <c r="K6837" s="140" t="str">
        <f t="shared" si="321"/>
        <v>文教活動-圖書館管理-獎補助費-對國內團體之捐助</v>
      </c>
      <c r="L6837" s="140" t="str">
        <f t="shared" si="322"/>
        <v>補助各讀書會推廣閱讀經費</v>
      </c>
      <c r="M6837" s="40" t="str">
        <f t="shared" si="323"/>
        <v>台中市台中故事協會</v>
      </c>
    </row>
    <row r="6838" spans="1:13" s="8" customFormat="1" ht="56.25">
      <c r="A6838" s="71" t="s">
        <v>6121</v>
      </c>
      <c r="B6838" s="71" t="s">
        <v>6122</v>
      </c>
      <c r="C6838" s="71" t="s">
        <v>6124</v>
      </c>
      <c r="D6838" s="71" t="s">
        <v>6144</v>
      </c>
      <c r="E6838" s="72">
        <v>40</v>
      </c>
      <c r="F6838" s="124" t="s">
        <v>82</v>
      </c>
      <c r="G6838" s="125"/>
      <c r="H6838" s="43" t="s">
        <v>1</v>
      </c>
      <c r="I6838" s="126"/>
      <c r="K6838" s="140" t="str">
        <f t="shared" si="321"/>
        <v>文教活動-圖書館管理-獎補助費-對國內團體之捐助</v>
      </c>
      <c r="L6838" s="140" t="str">
        <f t="shared" si="322"/>
        <v>補助各讀書會推廣閱讀經費</v>
      </c>
      <c r="M6838" s="40" t="str">
        <f t="shared" si="323"/>
        <v>台中市原住民族公共政策研究社</v>
      </c>
    </row>
    <row r="6839" spans="1:13" s="8" customFormat="1" ht="56.25">
      <c r="A6839" s="71" t="s">
        <v>6121</v>
      </c>
      <c r="B6839" s="71" t="s">
        <v>6122</v>
      </c>
      <c r="C6839" s="71" t="s">
        <v>6125</v>
      </c>
      <c r="D6839" s="71" t="s">
        <v>6144</v>
      </c>
      <c r="E6839" s="72">
        <v>20</v>
      </c>
      <c r="F6839" s="124" t="s">
        <v>82</v>
      </c>
      <c r="G6839" s="125"/>
      <c r="H6839" s="43" t="s">
        <v>1</v>
      </c>
      <c r="I6839" s="126"/>
      <c r="K6839" s="140" t="str">
        <f t="shared" si="321"/>
        <v>文教活動-圖書館管理-獎補助費-對國內團體之捐助</v>
      </c>
      <c r="L6839" s="140" t="str">
        <f t="shared" si="322"/>
        <v>補助各讀書會推廣閱讀經費</v>
      </c>
      <c r="M6839" s="40" t="str">
        <f t="shared" si="323"/>
        <v>社團法人中華立吉關懷服務協會</v>
      </c>
    </row>
    <row r="6840" spans="1:13" s="8" customFormat="1" ht="56.25">
      <c r="A6840" s="71" t="s">
        <v>6121</v>
      </c>
      <c r="B6840" s="71" t="s">
        <v>6122</v>
      </c>
      <c r="C6840" s="71" t="s">
        <v>6126</v>
      </c>
      <c r="D6840" s="71" t="s">
        <v>6144</v>
      </c>
      <c r="E6840" s="72">
        <v>95</v>
      </c>
      <c r="F6840" s="124" t="s">
        <v>82</v>
      </c>
      <c r="G6840" s="125"/>
      <c r="H6840" s="43" t="s">
        <v>1</v>
      </c>
      <c r="I6840" s="126"/>
      <c r="K6840" s="140" t="str">
        <f t="shared" si="321"/>
        <v>文教活動-圖書館管理-獎補助費-對國內團體之捐助</v>
      </c>
      <c r="L6840" s="140" t="str">
        <f t="shared" si="322"/>
        <v>補助各讀書會推廣閱讀經費</v>
      </c>
      <c r="M6840" s="40" t="str">
        <f t="shared" si="323"/>
        <v>臺中市讀書會</v>
      </c>
    </row>
    <row r="6841" spans="1:13" s="8" customFormat="1" ht="56.25">
      <c r="A6841" s="71" t="s">
        <v>6121</v>
      </c>
      <c r="B6841" s="71" t="s">
        <v>6122</v>
      </c>
      <c r="C6841" s="71" t="s">
        <v>6127</v>
      </c>
      <c r="D6841" s="71" t="s">
        <v>6144</v>
      </c>
      <c r="E6841" s="72">
        <v>23</v>
      </c>
      <c r="F6841" s="124" t="s">
        <v>82</v>
      </c>
      <c r="G6841" s="125"/>
      <c r="H6841" s="43" t="s">
        <v>1</v>
      </c>
      <c r="I6841" s="126"/>
      <c r="K6841" s="140" t="str">
        <f t="shared" si="321"/>
        <v>文教活動-圖書館管理-獎補助費-對國內團體之捐助</v>
      </c>
      <c r="L6841" s="140" t="str">
        <f t="shared" si="322"/>
        <v>補助各讀書會推廣閱讀經費</v>
      </c>
      <c r="M6841" s="40" t="str">
        <f t="shared" si="323"/>
        <v>財團法人三信文教基金會</v>
      </c>
    </row>
    <row r="6842" spans="1:13" s="8" customFormat="1" ht="56.25">
      <c r="A6842" s="71" t="s">
        <v>6121</v>
      </c>
      <c r="B6842" s="71" t="s">
        <v>6122</v>
      </c>
      <c r="C6842" s="71" t="s">
        <v>6128</v>
      </c>
      <c r="D6842" s="71" t="s">
        <v>6144</v>
      </c>
      <c r="E6842" s="72">
        <v>74</v>
      </c>
      <c r="F6842" s="124" t="s">
        <v>82</v>
      </c>
      <c r="G6842" s="125"/>
      <c r="H6842" s="43" t="s">
        <v>1</v>
      </c>
      <c r="I6842" s="126"/>
      <c r="K6842" s="140" t="str">
        <f t="shared" si="321"/>
        <v>文教活動-圖書館管理-獎補助費-對國內團體之捐助</v>
      </c>
      <c r="L6842" s="140" t="str">
        <f t="shared" si="322"/>
        <v>補助各讀書會推廣閱讀經費</v>
      </c>
      <c r="M6842" s="40" t="str">
        <f t="shared" si="323"/>
        <v>社團法人台中市開懷協會</v>
      </c>
    </row>
    <row r="6843" spans="1:13" s="8" customFormat="1" ht="56.25">
      <c r="A6843" s="71" t="s">
        <v>6121</v>
      </c>
      <c r="B6843" s="71" t="s">
        <v>6122</v>
      </c>
      <c r="C6843" s="71" t="s">
        <v>6129</v>
      </c>
      <c r="D6843" s="71" t="s">
        <v>6144</v>
      </c>
      <c r="E6843" s="72">
        <v>85</v>
      </c>
      <c r="F6843" s="124" t="s">
        <v>82</v>
      </c>
      <c r="G6843" s="125"/>
      <c r="H6843" s="43" t="s">
        <v>1</v>
      </c>
      <c r="I6843" s="126"/>
      <c r="K6843" s="140" t="str">
        <f t="shared" si="321"/>
        <v>文教活動-圖書館管理-獎補助費-對國內團體之捐助</v>
      </c>
      <c r="L6843" s="140" t="str">
        <f t="shared" si="322"/>
        <v>補助各讀書會推廣閱讀經費</v>
      </c>
      <c r="M6843" s="40" t="str">
        <f t="shared" si="323"/>
        <v>臺中市潭子讀書會</v>
      </c>
    </row>
    <row r="6844" spans="1:13" s="8" customFormat="1" ht="56.25">
      <c r="A6844" s="71" t="s">
        <v>6121</v>
      </c>
      <c r="B6844" s="71" t="s">
        <v>6122</v>
      </c>
      <c r="C6844" s="71" t="s">
        <v>6130</v>
      </c>
      <c r="D6844" s="71" t="s">
        <v>6144</v>
      </c>
      <c r="E6844" s="72">
        <v>20</v>
      </c>
      <c r="F6844" s="124" t="s">
        <v>82</v>
      </c>
      <c r="G6844" s="125"/>
      <c r="H6844" s="43" t="s">
        <v>1</v>
      </c>
      <c r="I6844" s="126"/>
      <c r="K6844" s="140" t="str">
        <f t="shared" si="321"/>
        <v>文教活動-圖書館管理-獎補助費-對國內團體之捐助</v>
      </c>
      <c r="L6844" s="140" t="str">
        <f t="shared" si="322"/>
        <v>補助各讀書會推廣閱讀經費</v>
      </c>
      <c r="M6844" s="40" t="str">
        <f t="shared" si="323"/>
        <v>臺中市北新康乃馨讀書會</v>
      </c>
    </row>
    <row r="6845" spans="1:13" s="8" customFormat="1" ht="56.25">
      <c r="A6845" s="71" t="s">
        <v>6121</v>
      </c>
      <c r="B6845" s="71" t="s">
        <v>6122</v>
      </c>
      <c r="C6845" s="71" t="s">
        <v>6131</v>
      </c>
      <c r="D6845" s="71" t="s">
        <v>6144</v>
      </c>
      <c r="E6845" s="72">
        <v>35</v>
      </c>
      <c r="F6845" s="124" t="s">
        <v>82</v>
      </c>
      <c r="G6845" s="125"/>
      <c r="H6845" s="43" t="s">
        <v>1</v>
      </c>
      <c r="I6845" s="126"/>
      <c r="K6845" s="140" t="str">
        <f t="shared" si="321"/>
        <v>文教活動-圖書館管理-獎補助費-對國內團體之捐助</v>
      </c>
      <c r="L6845" s="140" t="str">
        <f t="shared" si="322"/>
        <v>補助各讀書會推廣閱讀經費</v>
      </c>
      <c r="M6845" s="40" t="str">
        <f t="shared" si="323"/>
        <v>臺中市大臺中中小企業協會</v>
      </c>
    </row>
    <row r="6846" spans="1:13" s="8" customFormat="1" ht="56.25">
      <c r="A6846" s="71" t="s">
        <v>6121</v>
      </c>
      <c r="B6846" s="71" t="s">
        <v>6122</v>
      </c>
      <c r="C6846" s="71" t="s">
        <v>6132</v>
      </c>
      <c r="D6846" s="71" t="s">
        <v>6144</v>
      </c>
      <c r="E6846" s="72">
        <v>90</v>
      </c>
      <c r="F6846" s="124" t="s">
        <v>82</v>
      </c>
      <c r="G6846" s="125"/>
      <c r="H6846" s="43" t="s">
        <v>1</v>
      </c>
      <c r="I6846" s="126"/>
      <c r="K6846" s="140" t="str">
        <f t="shared" si="321"/>
        <v>文教活動-圖書館管理-獎補助費-對國內團體之捐助</v>
      </c>
      <c r="L6846" s="140" t="str">
        <f t="shared" si="322"/>
        <v>補助各讀書會推廣閱讀經費</v>
      </c>
      <c r="M6846" s="40" t="str">
        <f t="shared" si="323"/>
        <v>臺中市一二讀書會</v>
      </c>
    </row>
    <row r="6847" spans="1:13" s="8" customFormat="1" ht="56.25">
      <c r="A6847" s="71" t="s">
        <v>6121</v>
      </c>
      <c r="B6847" s="71" t="s">
        <v>6122</v>
      </c>
      <c r="C6847" s="71" t="s">
        <v>6133</v>
      </c>
      <c r="D6847" s="71" t="s">
        <v>6144</v>
      </c>
      <c r="E6847" s="72">
        <v>40</v>
      </c>
      <c r="F6847" s="124" t="s">
        <v>82</v>
      </c>
      <c r="G6847" s="125"/>
      <c r="H6847" s="43" t="s">
        <v>1</v>
      </c>
      <c r="I6847" s="126"/>
      <c r="K6847" s="140" t="str">
        <f t="shared" si="321"/>
        <v>文教活動-圖書館管理-獎補助費-對國內團體之捐助</v>
      </c>
      <c r="L6847" s="140" t="str">
        <f t="shared" si="322"/>
        <v>補助各讀書會推廣閱讀經費</v>
      </c>
      <c r="M6847" s="40" t="str">
        <f t="shared" si="323"/>
        <v>臺中市心耕讀書會</v>
      </c>
    </row>
    <row r="6848" spans="1:13" s="8" customFormat="1" ht="56.25">
      <c r="A6848" s="71" t="s">
        <v>6121</v>
      </c>
      <c r="B6848" s="71" t="s">
        <v>6122</v>
      </c>
      <c r="C6848" s="71" t="s">
        <v>6134</v>
      </c>
      <c r="D6848" s="71" t="s">
        <v>6144</v>
      </c>
      <c r="E6848" s="72">
        <v>85</v>
      </c>
      <c r="F6848" s="124" t="s">
        <v>82</v>
      </c>
      <c r="G6848" s="125"/>
      <c r="H6848" s="43" t="s">
        <v>1</v>
      </c>
      <c r="I6848" s="126"/>
      <c r="K6848" s="140" t="str">
        <f t="shared" si="321"/>
        <v>文教活動-圖書館管理-獎補助費-對國內團體之捐助</v>
      </c>
      <c r="L6848" s="140" t="str">
        <f t="shared" si="322"/>
        <v>補助各讀書會推廣閱讀經費</v>
      </c>
      <c r="M6848" s="40" t="str">
        <f t="shared" si="323"/>
        <v>社團法人台中市鄉土文化學會</v>
      </c>
    </row>
    <row r="6849" spans="1:13" s="8" customFormat="1" ht="56.25">
      <c r="A6849" s="71" t="s">
        <v>6121</v>
      </c>
      <c r="B6849" s="71" t="s">
        <v>6122</v>
      </c>
      <c r="C6849" s="71" t="s">
        <v>6135</v>
      </c>
      <c r="D6849" s="71" t="s">
        <v>6144</v>
      </c>
      <c r="E6849" s="72">
        <v>21</v>
      </c>
      <c r="F6849" s="124" t="s">
        <v>82</v>
      </c>
      <c r="G6849" s="125"/>
      <c r="H6849" s="43" t="s">
        <v>1</v>
      </c>
      <c r="I6849" s="126"/>
      <c r="K6849" s="140" t="str">
        <f t="shared" si="321"/>
        <v>文教活動-圖書館管理-獎補助費-對國內團體之捐助</v>
      </c>
      <c r="L6849" s="140" t="str">
        <f t="shared" si="322"/>
        <v>補助各讀書會推廣閱讀經費</v>
      </c>
      <c r="M6849" s="40" t="str">
        <f t="shared" si="323"/>
        <v>臺中市后里讀書會</v>
      </c>
    </row>
    <row r="6850" spans="1:13" s="8" customFormat="1" ht="56.25">
      <c r="A6850" s="71" t="s">
        <v>6121</v>
      </c>
      <c r="B6850" s="71" t="s">
        <v>6122</v>
      </c>
      <c r="C6850" s="71" t="s">
        <v>6136</v>
      </c>
      <c r="D6850" s="71" t="s">
        <v>6144</v>
      </c>
      <c r="E6850" s="72">
        <v>69</v>
      </c>
      <c r="F6850" s="124" t="s">
        <v>82</v>
      </c>
      <c r="G6850" s="125"/>
      <c r="H6850" s="43" t="s">
        <v>1</v>
      </c>
      <c r="I6850" s="126"/>
      <c r="K6850" s="140" t="str">
        <f t="shared" si="321"/>
        <v>文教活動-圖書館管理-獎補助費-對國內團體之捐助</v>
      </c>
      <c r="L6850" s="140" t="str">
        <f t="shared" si="322"/>
        <v>補助各讀書會推廣閱讀經費</v>
      </c>
      <c r="M6850" s="40" t="str">
        <f t="shared" si="323"/>
        <v>臺中市七七讀書會</v>
      </c>
    </row>
    <row r="6851" spans="1:13" s="8" customFormat="1" ht="56.25">
      <c r="A6851" s="71" t="s">
        <v>6121</v>
      </c>
      <c r="B6851" s="71" t="s">
        <v>6122</v>
      </c>
      <c r="C6851" s="71" t="s">
        <v>6137</v>
      </c>
      <c r="D6851" s="71" t="s">
        <v>6144</v>
      </c>
      <c r="E6851" s="72">
        <v>80</v>
      </c>
      <c r="F6851" s="124" t="s">
        <v>82</v>
      </c>
      <c r="G6851" s="125"/>
      <c r="H6851" s="43" t="s">
        <v>1</v>
      </c>
      <c r="I6851" s="126"/>
      <c r="K6851" s="140" t="str">
        <f t="shared" si="321"/>
        <v>文教活動-圖書館管理-獎補助費-對國內團體之捐助</v>
      </c>
      <c r="L6851" s="140" t="str">
        <f t="shared" si="322"/>
        <v>補助各讀書會推廣閱讀經費</v>
      </c>
      <c r="M6851" s="40" t="str">
        <f t="shared" si="323"/>
        <v>臺中市山海屯故事協會</v>
      </c>
    </row>
    <row r="6852" spans="1:13" s="8" customFormat="1" ht="56.25">
      <c r="A6852" s="71" t="s">
        <v>6121</v>
      </c>
      <c r="B6852" s="71" t="s">
        <v>6122</v>
      </c>
      <c r="C6852" s="71" t="s">
        <v>6138</v>
      </c>
      <c r="D6852" s="71" t="s">
        <v>6144</v>
      </c>
      <c r="E6852" s="72">
        <v>19</v>
      </c>
      <c r="F6852" s="124" t="s">
        <v>82</v>
      </c>
      <c r="G6852" s="125"/>
      <c r="H6852" s="43" t="s">
        <v>1</v>
      </c>
      <c r="I6852" s="126"/>
      <c r="K6852" s="140" t="str">
        <f t="shared" ref="K6852:K6915" si="324">A6852</f>
        <v>文教活動-圖書館管理-獎補助費-對國內團體之捐助</v>
      </c>
      <c r="L6852" s="140" t="str">
        <f t="shared" ref="L6852:L6915" si="325">B6852</f>
        <v>補助各讀書會推廣閱讀經費</v>
      </c>
      <c r="M6852" s="40" t="str">
        <f t="shared" ref="M6852:M6915" si="326">C6852</f>
        <v>臺中市海德堡讀書會</v>
      </c>
    </row>
    <row r="6853" spans="1:13" s="8" customFormat="1" ht="56.25">
      <c r="A6853" s="71" t="s">
        <v>6121</v>
      </c>
      <c r="B6853" s="71" t="s">
        <v>6122</v>
      </c>
      <c r="C6853" s="71" t="s">
        <v>6139</v>
      </c>
      <c r="D6853" s="71" t="s">
        <v>6144</v>
      </c>
      <c r="E6853" s="72">
        <v>45</v>
      </c>
      <c r="F6853" s="124" t="s">
        <v>82</v>
      </c>
      <c r="G6853" s="125"/>
      <c r="H6853" s="43" t="s">
        <v>1</v>
      </c>
      <c r="I6853" s="126"/>
      <c r="K6853" s="140" t="str">
        <f t="shared" si="324"/>
        <v>文教活動-圖書館管理-獎補助費-對國內團體之捐助</v>
      </c>
      <c r="L6853" s="140" t="str">
        <f t="shared" si="325"/>
        <v>補助各讀書會推廣閱讀經費</v>
      </c>
      <c r="M6853" s="40" t="str">
        <f t="shared" si="326"/>
        <v>臺中市大里圖書館讀書會</v>
      </c>
    </row>
    <row r="6854" spans="1:13" s="8" customFormat="1" ht="56.25">
      <c r="A6854" s="71" t="s">
        <v>6121</v>
      </c>
      <c r="B6854" s="71" t="s">
        <v>6122</v>
      </c>
      <c r="C6854" s="71" t="s">
        <v>6140</v>
      </c>
      <c r="D6854" s="71" t="s">
        <v>6144</v>
      </c>
      <c r="E6854" s="72">
        <v>20</v>
      </c>
      <c r="F6854" s="124" t="s">
        <v>82</v>
      </c>
      <c r="G6854" s="125"/>
      <c r="H6854" s="43" t="s">
        <v>1</v>
      </c>
      <c r="I6854" s="126"/>
      <c r="K6854" s="140" t="str">
        <f t="shared" si="324"/>
        <v>文教活動-圖書館管理-獎補助費-對國內團體之捐助</v>
      </c>
      <c r="L6854" s="140" t="str">
        <f t="shared" si="325"/>
        <v>補助各讀書會推廣閱讀經費</v>
      </c>
      <c r="M6854" s="40" t="str">
        <f t="shared" si="326"/>
        <v>臺中市必也是喜研究會</v>
      </c>
    </row>
    <row r="6855" spans="1:13" s="8" customFormat="1" ht="56.25">
      <c r="A6855" s="71" t="s">
        <v>6121</v>
      </c>
      <c r="B6855" s="71" t="s">
        <v>6122</v>
      </c>
      <c r="C6855" s="71" t="s">
        <v>6141</v>
      </c>
      <c r="D6855" s="71" t="s">
        <v>6144</v>
      </c>
      <c r="E6855" s="72">
        <v>20</v>
      </c>
      <c r="F6855" s="124" t="s">
        <v>82</v>
      </c>
      <c r="G6855" s="125"/>
      <c r="H6855" s="43" t="s">
        <v>1</v>
      </c>
      <c r="I6855" s="126"/>
      <c r="K6855" s="140" t="str">
        <f t="shared" si="324"/>
        <v>文教活動-圖書館管理-獎補助費-對國內團體之捐助</v>
      </c>
      <c r="L6855" s="140" t="str">
        <f t="shared" si="325"/>
        <v>補助各讀書會推廣閱讀經費</v>
      </c>
      <c r="M6855" s="40" t="str">
        <f t="shared" si="326"/>
        <v>中華民國激勵協進會</v>
      </c>
    </row>
    <row r="6856" spans="1:13" ht="93.75">
      <c r="A6856" s="113" t="s">
        <v>1296</v>
      </c>
      <c r="B6856" s="116" t="s">
        <v>1297</v>
      </c>
      <c r="C6856" s="116" t="s">
        <v>1298</v>
      </c>
      <c r="D6856" s="113" t="s">
        <v>6145</v>
      </c>
      <c r="E6856" s="50">
        <v>500</v>
      </c>
      <c r="F6856" s="42" t="s">
        <v>768</v>
      </c>
      <c r="G6856" s="49"/>
      <c r="H6856" s="43" t="s">
        <v>1</v>
      </c>
      <c r="I6856" s="126"/>
      <c r="K6856" s="140" t="str">
        <f t="shared" si="324"/>
        <v xml:space="preserve">法制業務-採購申訴審議-獎補助費-對國內團體之捐助  </v>
      </c>
      <c r="L6856" s="140" t="str">
        <f t="shared" si="325"/>
        <v>辦理「關懷更生‧清新臺中」--113年臺中市政府辦理更生保護系列活動實施計畫</v>
      </c>
      <c r="M6856" s="40" t="str">
        <f t="shared" si="326"/>
        <v>財團法人臺灣更生保護會臺中分會</v>
      </c>
    </row>
    <row r="6857" spans="1:13" ht="75">
      <c r="A6857" s="113" t="s">
        <v>769</v>
      </c>
      <c r="B6857" s="113" t="s">
        <v>770</v>
      </c>
      <c r="C6857" s="113" t="s">
        <v>771</v>
      </c>
      <c r="D6857" s="113" t="s">
        <v>767</v>
      </c>
      <c r="E6857" s="50">
        <v>25</v>
      </c>
      <c r="F6857" s="42" t="s">
        <v>768</v>
      </c>
      <c r="G6857" s="49"/>
      <c r="H6857" s="43" t="s">
        <v>1</v>
      </c>
      <c r="I6857" s="126"/>
      <c r="K6857" s="140" t="str">
        <f t="shared" si="324"/>
        <v xml:space="preserve">法制業務-消費者保護-消服中心消保綜合業務-獎補助費-對國內團體之捐助  </v>
      </c>
      <c r="L6857" s="140" t="str">
        <f t="shared" si="325"/>
        <v>辦理113年消保教育宣導活動</v>
      </c>
      <c r="M6857" s="40" t="str">
        <f t="shared" si="326"/>
        <v>台中市保險契約消費者權益促進會</v>
      </c>
    </row>
    <row r="6858" spans="1:13" ht="75">
      <c r="A6858" s="44" t="s">
        <v>1720</v>
      </c>
      <c r="B6858" s="44" t="s">
        <v>1675</v>
      </c>
      <c r="C6858" s="44" t="s">
        <v>1676</v>
      </c>
      <c r="D6858" s="44" t="s">
        <v>1677</v>
      </c>
      <c r="E6858" s="50">
        <v>500</v>
      </c>
      <c r="F6858" s="42" t="s">
        <v>44</v>
      </c>
      <c r="G6858" s="44"/>
      <c r="H6858" s="43" t="s">
        <v>1</v>
      </c>
      <c r="I6858" s="49"/>
      <c r="K6858" s="140" t="str">
        <f t="shared" si="324"/>
        <v xml:space="preserve">新聞行政-出版及視聽事業之管理與輔導-獎補助費-對國內團體之捐助 </v>
      </c>
      <c r="L6858" s="140" t="str">
        <f t="shared" si="325"/>
        <v>臺中市流行音樂產業活動行銷推廣補助</v>
      </c>
      <c r="M6858" s="40" t="str">
        <f t="shared" si="326"/>
        <v>浮現音樂藝文有限公司</v>
      </c>
    </row>
    <row r="6859" spans="1:13" ht="75">
      <c r="A6859" s="44" t="s">
        <v>1720</v>
      </c>
      <c r="B6859" s="44" t="s">
        <v>1675</v>
      </c>
      <c r="C6859" s="44" t="s">
        <v>1678</v>
      </c>
      <c r="D6859" s="44" t="s">
        <v>1677</v>
      </c>
      <c r="E6859" s="50">
        <v>500</v>
      </c>
      <c r="F6859" s="42" t="s">
        <v>44</v>
      </c>
      <c r="G6859" s="49"/>
      <c r="H6859" s="43" t="s">
        <v>1</v>
      </c>
      <c r="I6859" s="49"/>
      <c r="K6859" s="140" t="str">
        <f t="shared" si="324"/>
        <v xml:space="preserve">新聞行政-出版及視聽事業之管理與輔導-獎補助費-對國內團體之捐助 </v>
      </c>
      <c r="L6859" s="140" t="str">
        <f t="shared" si="325"/>
        <v>臺中市流行音樂產業活動行銷推廣補助</v>
      </c>
      <c r="M6859" s="40" t="str">
        <f t="shared" si="326"/>
        <v>大發展演有限公司</v>
      </c>
    </row>
    <row r="6860" spans="1:13" ht="75">
      <c r="A6860" s="44" t="s">
        <v>1720</v>
      </c>
      <c r="B6860" s="44" t="s">
        <v>1675</v>
      </c>
      <c r="C6860" s="44" t="s">
        <v>1679</v>
      </c>
      <c r="D6860" s="44" t="s">
        <v>1677</v>
      </c>
      <c r="E6860" s="50">
        <v>150</v>
      </c>
      <c r="F6860" s="42" t="s">
        <v>44</v>
      </c>
      <c r="G6860" s="49"/>
      <c r="H6860" s="43" t="s">
        <v>1</v>
      </c>
      <c r="I6860" s="49"/>
      <c r="K6860" s="140" t="str">
        <f t="shared" si="324"/>
        <v xml:space="preserve">新聞行政-出版及視聽事業之管理與輔導-獎補助費-對國內團體之捐助 </v>
      </c>
      <c r="L6860" s="140" t="str">
        <f t="shared" si="325"/>
        <v>臺中市流行音樂產業活動行銷推廣補助</v>
      </c>
      <c r="M6860" s="40" t="str">
        <f t="shared" si="326"/>
        <v>佛仕特娛樂有限公司</v>
      </c>
    </row>
    <row r="6861" spans="1:13" ht="75">
      <c r="A6861" s="44" t="s">
        <v>1720</v>
      </c>
      <c r="B6861" s="44" t="s">
        <v>1675</v>
      </c>
      <c r="C6861" s="44" t="s">
        <v>1680</v>
      </c>
      <c r="D6861" s="44" t="s">
        <v>1677</v>
      </c>
      <c r="E6861" s="50">
        <v>500</v>
      </c>
      <c r="F6861" s="42" t="s">
        <v>44</v>
      </c>
      <c r="G6861" s="49"/>
      <c r="H6861" s="43" t="s">
        <v>1</v>
      </c>
      <c r="I6861" s="49"/>
      <c r="K6861" s="140" t="str">
        <f t="shared" si="324"/>
        <v xml:space="preserve">新聞行政-出版及視聽事業之管理與輔導-獎補助費-對國內團體之捐助 </v>
      </c>
      <c r="L6861" s="140" t="str">
        <f t="shared" si="325"/>
        <v>臺中市流行音樂產業活動行銷推廣補助</v>
      </c>
      <c r="M6861" s="40" t="str">
        <f t="shared" si="326"/>
        <v>搖滾開跑音樂文化事業有限公司</v>
      </c>
    </row>
    <row r="6862" spans="1:13" ht="75">
      <c r="A6862" s="44" t="s">
        <v>1720</v>
      </c>
      <c r="B6862" s="44" t="s">
        <v>1675</v>
      </c>
      <c r="C6862" s="44" t="s">
        <v>1681</v>
      </c>
      <c r="D6862" s="44" t="s">
        <v>1677</v>
      </c>
      <c r="E6862" s="50">
        <v>200</v>
      </c>
      <c r="F6862" s="42" t="s">
        <v>44</v>
      </c>
      <c r="G6862" s="49"/>
      <c r="H6862" s="43" t="s">
        <v>1</v>
      </c>
      <c r="I6862" s="49"/>
      <c r="K6862" s="140" t="str">
        <f t="shared" si="324"/>
        <v xml:space="preserve">新聞行政-出版及視聽事業之管理與輔導-獎補助費-對國內團體之捐助 </v>
      </c>
      <c r="L6862" s="140" t="str">
        <f t="shared" si="325"/>
        <v>臺中市流行音樂產業活動行銷推廣補助</v>
      </c>
      <c r="M6862" s="40" t="str">
        <f t="shared" si="326"/>
        <v>迴響活動創意有限公司</v>
      </c>
    </row>
    <row r="6863" spans="1:13" ht="75">
      <c r="A6863" s="44" t="s">
        <v>1720</v>
      </c>
      <c r="B6863" s="44" t="s">
        <v>1675</v>
      </c>
      <c r="C6863" s="44" t="s">
        <v>1682</v>
      </c>
      <c r="D6863" s="44" t="s">
        <v>1677</v>
      </c>
      <c r="E6863" s="50">
        <v>500</v>
      </c>
      <c r="F6863" s="42" t="s">
        <v>44</v>
      </c>
      <c r="G6863" s="49"/>
      <c r="H6863" s="43" t="s">
        <v>1</v>
      </c>
      <c r="I6863" s="49"/>
      <c r="K6863" s="140" t="str">
        <f t="shared" si="324"/>
        <v xml:space="preserve">新聞行政-出版及視聽事業之管理與輔導-獎補助費-對國內團體之捐助 </v>
      </c>
      <c r="L6863" s="140" t="str">
        <f t="shared" si="325"/>
        <v>臺中市流行音樂產業活動行銷推廣補助</v>
      </c>
      <c r="M6863" s="40" t="str">
        <f t="shared" si="326"/>
        <v>漂遊者製造有限公司</v>
      </c>
    </row>
    <row r="6864" spans="1:13" ht="75">
      <c r="A6864" s="44" t="s">
        <v>1720</v>
      </c>
      <c r="B6864" s="44" t="s">
        <v>1675</v>
      </c>
      <c r="C6864" s="44" t="s">
        <v>1683</v>
      </c>
      <c r="D6864" s="44" t="s">
        <v>1677</v>
      </c>
      <c r="E6864" s="50">
        <v>450</v>
      </c>
      <c r="F6864" s="42" t="s">
        <v>44</v>
      </c>
      <c r="G6864" s="49"/>
      <c r="H6864" s="43" t="s">
        <v>1</v>
      </c>
      <c r="I6864" s="49"/>
      <c r="K6864" s="140" t="str">
        <f t="shared" si="324"/>
        <v xml:space="preserve">新聞行政-出版及視聽事業之管理與輔導-獎補助費-對國內團體之捐助 </v>
      </c>
      <c r="L6864" s="140" t="str">
        <f t="shared" si="325"/>
        <v>臺中市流行音樂產業活動行銷推廣補助</v>
      </c>
      <c r="M6864" s="40" t="str">
        <f t="shared" si="326"/>
        <v>九天民俗技藝工作室許振榮</v>
      </c>
    </row>
    <row r="6865" spans="1:13" ht="56.25">
      <c r="A6865" s="44" t="s">
        <v>1721</v>
      </c>
      <c r="B6865" s="44" t="s">
        <v>1684</v>
      </c>
      <c r="C6865" s="44" t="s">
        <v>1685</v>
      </c>
      <c r="D6865" s="44" t="s">
        <v>1677</v>
      </c>
      <c r="E6865" s="50">
        <v>26506</v>
      </c>
      <c r="F6865" s="42" t="s">
        <v>44</v>
      </c>
      <c r="G6865" s="49"/>
      <c r="H6865" s="43" t="s">
        <v>1</v>
      </c>
      <c r="I6865" s="49"/>
      <c r="K6865" s="140" t="str">
        <f t="shared" si="324"/>
        <v xml:space="preserve">影視發展-影視推廣與輔導-獎補助費-對國內團體之捐助 </v>
      </c>
      <c r="L6865" s="140" t="str">
        <f t="shared" si="325"/>
        <v xml:space="preserve"> 營運之經費 </v>
      </c>
      <c r="M6865" s="40" t="str">
        <f t="shared" si="326"/>
        <v xml:space="preserve">財團法人臺中市影視發展基金會 </v>
      </c>
    </row>
    <row r="6866" spans="1:13" ht="56.25">
      <c r="A6866" s="44" t="s">
        <v>1721</v>
      </c>
      <c r="B6866" s="44" t="s">
        <v>1686</v>
      </c>
      <c r="C6866" s="44" t="s">
        <v>1685</v>
      </c>
      <c r="D6866" s="44" t="s">
        <v>1677</v>
      </c>
      <c r="E6866" s="50">
        <v>17456</v>
      </c>
      <c r="F6866" s="42" t="s">
        <v>44</v>
      </c>
      <c r="G6866" s="49"/>
      <c r="H6866" s="43" t="s">
        <v>1</v>
      </c>
      <c r="I6866" s="49"/>
      <c r="K6866" s="140" t="str">
        <f t="shared" si="324"/>
        <v xml:space="preserve">影視發展-影視推廣與輔導-獎補助費-對國內團體之捐助 </v>
      </c>
      <c r="L6866" s="140" t="str">
        <f t="shared" si="325"/>
        <v>臺中電影節</v>
      </c>
      <c r="M6866" s="40" t="str">
        <f t="shared" si="326"/>
        <v xml:space="preserve">財團法人臺中市影視發展基金會 </v>
      </c>
    </row>
    <row r="6867" spans="1:13" ht="56.25">
      <c r="A6867" s="44" t="s">
        <v>1721</v>
      </c>
      <c r="B6867" s="44" t="s">
        <v>1673</v>
      </c>
      <c r="C6867" s="44" t="s">
        <v>1687</v>
      </c>
      <c r="D6867" s="44" t="s">
        <v>1677</v>
      </c>
      <c r="E6867" s="50">
        <v>798</v>
      </c>
      <c r="F6867" s="42" t="s">
        <v>44</v>
      </c>
      <c r="G6867" s="49"/>
      <c r="H6867" s="43" t="s">
        <v>1</v>
      </c>
      <c r="I6867" s="49"/>
      <c r="K6867" s="140" t="str">
        <f t="shared" si="324"/>
        <v xml:space="preserve">影視發展-影視推廣與輔導-獎補助費-對國內團體之捐助 </v>
      </c>
      <c r="L6867" s="140" t="str">
        <f t="shared" si="325"/>
        <v>中臺灣影視基地優化升級計畫</v>
      </c>
      <c r="M6867" s="40" t="str">
        <f t="shared" si="326"/>
        <v>中影八德股份有限公司</v>
      </c>
    </row>
    <row r="6868" spans="1:13" ht="56.25">
      <c r="A6868" s="44" t="s">
        <v>1721</v>
      </c>
      <c r="B6868" s="44" t="s">
        <v>1674</v>
      </c>
      <c r="C6868" s="44" t="s">
        <v>1688</v>
      </c>
      <c r="D6868" s="44" t="s">
        <v>1677</v>
      </c>
      <c r="E6868" s="50">
        <v>223</v>
      </c>
      <c r="F6868" s="42" t="s">
        <v>44</v>
      </c>
      <c r="G6868" s="49"/>
      <c r="H6868" s="43" t="s">
        <v>1</v>
      </c>
      <c r="I6868" s="49"/>
      <c r="K6868" s="140" t="str">
        <f t="shared" si="324"/>
        <v xml:space="preserve">影視發展-影視推廣與輔導-獎補助費-對國內團體之捐助 </v>
      </c>
      <c r="L6868" s="140" t="str">
        <f t="shared" si="325"/>
        <v>影視業者拍片住宿補助</v>
      </c>
      <c r="M6868" s="40" t="str">
        <f t="shared" si="326"/>
        <v>一諾影視娛樂股份有限公司</v>
      </c>
    </row>
    <row r="6869" spans="1:13" ht="56.25">
      <c r="A6869" s="44" t="s">
        <v>1721</v>
      </c>
      <c r="B6869" s="44" t="s">
        <v>1674</v>
      </c>
      <c r="C6869" s="44" t="s">
        <v>1689</v>
      </c>
      <c r="D6869" s="44" t="s">
        <v>1677</v>
      </c>
      <c r="E6869" s="50">
        <v>300</v>
      </c>
      <c r="F6869" s="42" t="s">
        <v>44</v>
      </c>
      <c r="G6869" s="49"/>
      <c r="H6869" s="43" t="s">
        <v>1</v>
      </c>
      <c r="I6869" s="49"/>
      <c r="K6869" s="140" t="str">
        <f t="shared" si="324"/>
        <v xml:space="preserve">影視發展-影視推廣與輔導-獎補助費-對國內團體之捐助 </v>
      </c>
      <c r="L6869" s="140" t="str">
        <f t="shared" si="325"/>
        <v>影視業者拍片住宿補助</v>
      </c>
      <c r="M6869" s="40" t="str">
        <f t="shared" si="326"/>
        <v>周子娛樂有限公司</v>
      </c>
    </row>
    <row r="6870" spans="1:13" ht="56.25">
      <c r="A6870" s="44" t="s">
        <v>1721</v>
      </c>
      <c r="B6870" s="44" t="s">
        <v>1674</v>
      </c>
      <c r="C6870" s="44" t="s">
        <v>1690</v>
      </c>
      <c r="D6870" s="44" t="s">
        <v>1677</v>
      </c>
      <c r="E6870" s="50">
        <v>81</v>
      </c>
      <c r="F6870" s="42" t="s">
        <v>44</v>
      </c>
      <c r="G6870" s="49"/>
      <c r="H6870" s="43" t="s">
        <v>1</v>
      </c>
      <c r="I6870" s="49"/>
      <c r="K6870" s="140" t="str">
        <f t="shared" si="324"/>
        <v xml:space="preserve">影視發展-影視推廣與輔導-獎補助費-對國內團體之捐助 </v>
      </c>
      <c r="L6870" s="140" t="str">
        <f t="shared" si="325"/>
        <v>影視業者拍片住宿補助</v>
      </c>
      <c r="M6870" s="40" t="str">
        <f t="shared" si="326"/>
        <v>冬候鳥電影文化事業有限公司</v>
      </c>
    </row>
    <row r="6871" spans="1:13" ht="56.25">
      <c r="A6871" s="44" t="s">
        <v>1721</v>
      </c>
      <c r="B6871" s="44" t="s">
        <v>1674</v>
      </c>
      <c r="C6871" s="44" t="s">
        <v>1691</v>
      </c>
      <c r="D6871" s="44" t="s">
        <v>1677</v>
      </c>
      <c r="E6871" s="50">
        <v>2212</v>
      </c>
      <c r="F6871" s="42" t="s">
        <v>44</v>
      </c>
      <c r="G6871" s="49"/>
      <c r="H6871" s="43" t="s">
        <v>1</v>
      </c>
      <c r="I6871" s="49"/>
      <c r="K6871" s="140" t="str">
        <f t="shared" si="324"/>
        <v xml:space="preserve">影視發展-影視推廣與輔導-獎補助費-對國內團體之捐助 </v>
      </c>
      <c r="L6871" s="140" t="str">
        <f t="shared" si="325"/>
        <v>影視業者拍片住宿補助</v>
      </c>
      <c r="M6871" s="40" t="str">
        <f t="shared" si="326"/>
        <v>華影國際影藝有限公司</v>
      </c>
    </row>
    <row r="6872" spans="1:13" ht="56.25">
      <c r="A6872" s="44" t="s">
        <v>1721</v>
      </c>
      <c r="B6872" s="44" t="s">
        <v>1674</v>
      </c>
      <c r="C6872" s="44" t="s">
        <v>1692</v>
      </c>
      <c r="D6872" s="44" t="s">
        <v>1677</v>
      </c>
      <c r="E6872" s="50">
        <v>297</v>
      </c>
      <c r="F6872" s="42" t="s">
        <v>44</v>
      </c>
      <c r="G6872" s="49"/>
      <c r="H6872" s="43" t="s">
        <v>1</v>
      </c>
      <c r="I6872" s="49"/>
      <c r="K6872" s="140" t="str">
        <f t="shared" si="324"/>
        <v xml:space="preserve">影視發展-影視推廣與輔導-獎補助費-對國內團體之捐助 </v>
      </c>
      <c r="L6872" s="140" t="str">
        <f t="shared" si="325"/>
        <v>影視業者拍片住宿補助</v>
      </c>
      <c r="M6872" s="40" t="str">
        <f t="shared" si="326"/>
        <v>紅衣小女孩股份有限公司</v>
      </c>
    </row>
    <row r="6873" spans="1:13" ht="56.25">
      <c r="A6873" s="44" t="s">
        <v>1721</v>
      </c>
      <c r="B6873" s="44" t="s">
        <v>1674</v>
      </c>
      <c r="C6873" s="44" t="s">
        <v>1693</v>
      </c>
      <c r="D6873" s="44" t="s">
        <v>1677</v>
      </c>
      <c r="E6873" s="50">
        <v>275</v>
      </c>
      <c r="F6873" s="42" t="s">
        <v>44</v>
      </c>
      <c r="G6873" s="49"/>
      <c r="H6873" s="43" t="s">
        <v>1</v>
      </c>
      <c r="I6873" s="49"/>
      <c r="K6873" s="140" t="str">
        <f t="shared" si="324"/>
        <v xml:space="preserve">影視發展-影視推廣與輔導-獎補助費-對國內團體之捐助 </v>
      </c>
      <c r="L6873" s="140" t="str">
        <f t="shared" si="325"/>
        <v>影視業者拍片住宿補助</v>
      </c>
      <c r="M6873" s="40" t="str">
        <f t="shared" si="326"/>
        <v>一群獨角鯨娛樂股份有限公司</v>
      </c>
    </row>
    <row r="6874" spans="1:13" ht="56.25">
      <c r="A6874" s="44" t="s">
        <v>1721</v>
      </c>
      <c r="B6874" s="44" t="s">
        <v>1674</v>
      </c>
      <c r="C6874" s="44" t="s">
        <v>1694</v>
      </c>
      <c r="D6874" s="44" t="s">
        <v>1677</v>
      </c>
      <c r="E6874" s="50">
        <v>348</v>
      </c>
      <c r="F6874" s="42" t="s">
        <v>44</v>
      </c>
      <c r="G6874" s="49"/>
      <c r="H6874" s="43" t="s">
        <v>1</v>
      </c>
      <c r="I6874" s="49"/>
      <c r="K6874" s="140" t="str">
        <f t="shared" si="324"/>
        <v xml:space="preserve">影視發展-影視推廣與輔導-獎補助費-對國內團體之捐助 </v>
      </c>
      <c r="L6874" s="140" t="str">
        <f t="shared" si="325"/>
        <v>影視業者拍片住宿補助</v>
      </c>
      <c r="M6874" s="40" t="str">
        <f t="shared" si="326"/>
        <v>手事業有限公司</v>
      </c>
    </row>
    <row r="6875" spans="1:13" ht="56.25">
      <c r="A6875" s="44" t="s">
        <v>1721</v>
      </c>
      <c r="B6875" s="44" t="s">
        <v>1674</v>
      </c>
      <c r="C6875" s="44" t="s">
        <v>1695</v>
      </c>
      <c r="D6875" s="44" t="s">
        <v>1677</v>
      </c>
      <c r="E6875" s="50">
        <v>476</v>
      </c>
      <c r="F6875" s="42" t="s">
        <v>44</v>
      </c>
      <c r="G6875" s="49"/>
      <c r="H6875" s="43" t="s">
        <v>1</v>
      </c>
      <c r="I6875" s="49"/>
      <c r="K6875" s="140" t="str">
        <f t="shared" si="324"/>
        <v xml:space="preserve">影視發展-影視推廣與輔導-獎補助費-對國內團體之捐助 </v>
      </c>
      <c r="L6875" s="140" t="str">
        <f t="shared" si="325"/>
        <v>影視業者拍片住宿補助</v>
      </c>
      <c r="M6875" s="40" t="str">
        <f t="shared" si="326"/>
        <v>壹壹影業股份有限公司</v>
      </c>
    </row>
    <row r="6876" spans="1:13" ht="56.25">
      <c r="A6876" s="44" t="s">
        <v>1721</v>
      </c>
      <c r="B6876" s="44" t="s">
        <v>1696</v>
      </c>
      <c r="C6876" s="44" t="s">
        <v>1691</v>
      </c>
      <c r="D6876" s="44" t="s">
        <v>1677</v>
      </c>
      <c r="E6876" s="50">
        <v>1022</v>
      </c>
      <c r="F6876" s="42" t="s">
        <v>44</v>
      </c>
      <c r="G6876" s="49"/>
      <c r="H6876" s="43" t="s">
        <v>1</v>
      </c>
      <c r="I6876" s="49"/>
      <c r="K6876" s="140" t="str">
        <f t="shared" si="324"/>
        <v xml:space="preserve">影視發展-影視推廣與輔導-獎補助費-對國內團體之捐助 </v>
      </c>
      <c r="L6876" s="140" t="str">
        <f t="shared" si="325"/>
        <v>影視基地場租費補助</v>
      </c>
      <c r="M6876" s="40" t="str">
        <f t="shared" si="326"/>
        <v>華影國際影藝有限公司</v>
      </c>
    </row>
    <row r="6877" spans="1:13" ht="56.25">
      <c r="A6877" s="44" t="s">
        <v>1721</v>
      </c>
      <c r="B6877" s="44" t="s">
        <v>1696</v>
      </c>
      <c r="C6877" s="44" t="s">
        <v>1697</v>
      </c>
      <c r="D6877" s="44" t="s">
        <v>1677</v>
      </c>
      <c r="E6877" s="50">
        <v>202</v>
      </c>
      <c r="F6877" s="42" t="s">
        <v>44</v>
      </c>
      <c r="G6877" s="49"/>
      <c r="H6877" s="43" t="s">
        <v>1</v>
      </c>
      <c r="I6877" s="49"/>
      <c r="K6877" s="140" t="str">
        <f t="shared" si="324"/>
        <v xml:space="preserve">影視發展-影視推廣與輔導-獎補助費-對國內團體之捐助 </v>
      </c>
      <c r="L6877" s="140" t="str">
        <f t="shared" si="325"/>
        <v>影視基地場租費補助</v>
      </c>
      <c r="M6877" s="40" t="str">
        <f t="shared" si="326"/>
        <v>頂峰視傳媒有限公司</v>
      </c>
    </row>
    <row r="6878" spans="1:13" ht="56.25">
      <c r="A6878" s="44" t="s">
        <v>1721</v>
      </c>
      <c r="B6878" s="44" t="s">
        <v>1698</v>
      </c>
      <c r="C6878" s="44" t="s">
        <v>1699</v>
      </c>
      <c r="D6878" s="44" t="s">
        <v>1677</v>
      </c>
      <c r="E6878" s="50">
        <v>235</v>
      </c>
      <c r="F6878" s="42" t="s">
        <v>44</v>
      </c>
      <c r="G6878" s="49"/>
      <c r="H6878" s="43" t="s">
        <v>1</v>
      </c>
      <c r="I6878" s="49"/>
      <c r="K6878" s="140" t="str">
        <f t="shared" si="324"/>
        <v xml:space="preserve">影視發展-影視推廣與輔導-獎補助費-對國內團體之捐助 </v>
      </c>
      <c r="L6878" s="140" t="str">
        <f t="shared" si="325"/>
        <v>影視推廣活動經費補助</v>
      </c>
      <c r="M6878" s="40" t="str">
        <f t="shared" si="326"/>
        <v>嘉揚電影有限公司</v>
      </c>
    </row>
    <row r="6879" spans="1:13" ht="56.25">
      <c r="A6879" s="44" t="s">
        <v>1721</v>
      </c>
      <c r="B6879" s="44" t="s">
        <v>1698</v>
      </c>
      <c r="C6879" s="44" t="s">
        <v>1700</v>
      </c>
      <c r="D6879" s="44" t="s">
        <v>1677</v>
      </c>
      <c r="E6879" s="50">
        <v>100</v>
      </c>
      <c r="F6879" s="42" t="s">
        <v>44</v>
      </c>
      <c r="G6879" s="49"/>
      <c r="H6879" s="43" t="s">
        <v>1</v>
      </c>
      <c r="I6879" s="49"/>
      <c r="K6879" s="140" t="str">
        <f t="shared" si="324"/>
        <v xml:space="preserve">影視發展-影視推廣與輔導-獎補助費-對國內團體之捐助 </v>
      </c>
      <c r="L6879" s="140" t="str">
        <f t="shared" si="325"/>
        <v>影視推廣活動經費補助</v>
      </c>
      <c r="M6879" s="40" t="str">
        <f t="shared" si="326"/>
        <v>新光影城股份有限公司</v>
      </c>
    </row>
    <row r="6880" spans="1:13" ht="56.25">
      <c r="A6880" s="44" t="s">
        <v>1721</v>
      </c>
      <c r="B6880" s="44" t="s">
        <v>1698</v>
      </c>
      <c r="C6880" s="44" t="s">
        <v>1701</v>
      </c>
      <c r="D6880" s="44" t="s">
        <v>1677</v>
      </c>
      <c r="E6880" s="50">
        <v>121</v>
      </c>
      <c r="F6880" s="42" t="s">
        <v>44</v>
      </c>
      <c r="G6880" s="49"/>
      <c r="H6880" s="43" t="s">
        <v>1</v>
      </c>
      <c r="I6880" s="49"/>
      <c r="K6880" s="140" t="str">
        <f t="shared" si="324"/>
        <v xml:space="preserve">影視發展-影視推廣與輔導-獎補助費-對國內團體之捐助 </v>
      </c>
      <c r="L6880" s="140" t="str">
        <f t="shared" si="325"/>
        <v>影視推廣活動經費補助</v>
      </c>
      <c r="M6880" s="40" t="str">
        <f t="shared" si="326"/>
        <v>親親育樂股份有限公司</v>
      </c>
    </row>
    <row r="6881" spans="1:13" ht="56.25">
      <c r="A6881" s="44" t="s">
        <v>1721</v>
      </c>
      <c r="B6881" s="44" t="s">
        <v>1698</v>
      </c>
      <c r="C6881" s="44" t="s">
        <v>1702</v>
      </c>
      <c r="D6881" s="44" t="s">
        <v>1677</v>
      </c>
      <c r="E6881" s="50">
        <v>150</v>
      </c>
      <c r="F6881" s="42" t="s">
        <v>44</v>
      </c>
      <c r="G6881" s="49"/>
      <c r="H6881" s="43" t="s">
        <v>1</v>
      </c>
      <c r="I6881" s="49"/>
      <c r="K6881" s="140" t="str">
        <f t="shared" si="324"/>
        <v xml:space="preserve">影視發展-影視推廣與輔導-獎補助費-對國內團體之捐助 </v>
      </c>
      <c r="L6881" s="140" t="str">
        <f t="shared" si="325"/>
        <v>影視推廣活動經費補助</v>
      </c>
      <c r="M6881" s="40" t="str">
        <f t="shared" si="326"/>
        <v>魚可國際文創事業有限公司</v>
      </c>
    </row>
    <row r="6882" spans="1:13" ht="56.25">
      <c r="A6882" s="44" t="s">
        <v>1721</v>
      </c>
      <c r="B6882" s="44" t="s">
        <v>1698</v>
      </c>
      <c r="C6882" s="44" t="s">
        <v>1703</v>
      </c>
      <c r="D6882" s="44" t="s">
        <v>1677</v>
      </c>
      <c r="E6882" s="50">
        <v>150</v>
      </c>
      <c r="F6882" s="42" t="s">
        <v>44</v>
      </c>
      <c r="G6882" s="49"/>
      <c r="H6882" s="43" t="s">
        <v>1</v>
      </c>
      <c r="I6882" s="49"/>
      <c r="K6882" s="140" t="str">
        <f t="shared" si="324"/>
        <v xml:space="preserve">影視發展-影視推廣與輔導-獎補助費-對國內團體之捐助 </v>
      </c>
      <c r="L6882" s="140" t="str">
        <f t="shared" si="325"/>
        <v>影視推廣活動經費補助</v>
      </c>
      <c r="M6882" s="40" t="str">
        <f t="shared" si="326"/>
        <v>社團法人台灣國際影音與教育協會</v>
      </c>
    </row>
    <row r="6883" spans="1:13" ht="56.25">
      <c r="A6883" s="44" t="s">
        <v>1721</v>
      </c>
      <c r="B6883" s="44" t="s">
        <v>1698</v>
      </c>
      <c r="C6883" s="44" t="s">
        <v>1704</v>
      </c>
      <c r="D6883" s="44" t="s">
        <v>1677</v>
      </c>
      <c r="E6883" s="50">
        <v>180</v>
      </c>
      <c r="F6883" s="42" t="s">
        <v>44</v>
      </c>
      <c r="G6883" s="49"/>
      <c r="H6883" s="43" t="s">
        <v>1</v>
      </c>
      <c r="I6883" s="49"/>
      <c r="K6883" s="140" t="str">
        <f t="shared" si="324"/>
        <v xml:space="preserve">影視發展-影視推廣與輔導-獎補助費-對國內團體之捐助 </v>
      </c>
      <c r="L6883" s="140" t="str">
        <f t="shared" si="325"/>
        <v>影視推廣活動經費補助</v>
      </c>
      <c r="M6883" s="40" t="str">
        <f t="shared" si="326"/>
        <v>映實文化有限公司豐原分公司</v>
      </c>
    </row>
    <row r="6884" spans="1:13" ht="56.25">
      <c r="A6884" s="44" t="s">
        <v>1721</v>
      </c>
      <c r="B6884" s="44" t="s">
        <v>1698</v>
      </c>
      <c r="C6884" s="44" t="s">
        <v>1705</v>
      </c>
      <c r="D6884" s="44" t="s">
        <v>1677</v>
      </c>
      <c r="E6884" s="50">
        <v>100</v>
      </c>
      <c r="F6884" s="42" t="s">
        <v>44</v>
      </c>
      <c r="G6884" s="49"/>
      <c r="H6884" s="43" t="s">
        <v>1</v>
      </c>
      <c r="I6884" s="49"/>
      <c r="K6884" s="140" t="str">
        <f t="shared" si="324"/>
        <v xml:space="preserve">影視發展-影視推廣與輔導-獎補助費-對國內團體之捐助 </v>
      </c>
      <c r="L6884" s="140" t="str">
        <f t="shared" si="325"/>
        <v>影視推廣活動經費補助</v>
      </c>
      <c r="M6884" s="40" t="str">
        <f t="shared" si="326"/>
        <v>時代戲院二館</v>
      </c>
    </row>
    <row r="6885" spans="1:13" ht="56.25">
      <c r="A6885" s="44" t="s">
        <v>1721</v>
      </c>
      <c r="B6885" s="44" t="s">
        <v>1698</v>
      </c>
      <c r="C6885" s="44" t="s">
        <v>1706</v>
      </c>
      <c r="D6885" s="44" t="s">
        <v>1677</v>
      </c>
      <c r="E6885" s="50">
        <v>150</v>
      </c>
      <c r="F6885" s="42" t="s">
        <v>44</v>
      </c>
      <c r="G6885" s="49"/>
      <c r="H6885" s="43" t="s">
        <v>1</v>
      </c>
      <c r="I6885" s="49"/>
      <c r="K6885" s="140" t="str">
        <f t="shared" si="324"/>
        <v xml:space="preserve">影視發展-影視推廣與輔導-獎補助費-對國內團體之捐助 </v>
      </c>
      <c r="L6885" s="140" t="str">
        <f t="shared" si="325"/>
        <v>影視推廣活動經費補助</v>
      </c>
      <c r="M6885" s="40" t="str">
        <f t="shared" si="326"/>
        <v>社團法人美力台灣3D協會</v>
      </c>
    </row>
    <row r="6886" spans="1:13" ht="56.25">
      <c r="A6886" s="44" t="s">
        <v>1721</v>
      </c>
      <c r="B6886" s="44" t="s">
        <v>1698</v>
      </c>
      <c r="C6886" s="44" t="s">
        <v>1707</v>
      </c>
      <c r="D6886" s="44" t="s">
        <v>1677</v>
      </c>
      <c r="E6886" s="50">
        <v>100</v>
      </c>
      <c r="F6886" s="42" t="s">
        <v>44</v>
      </c>
      <c r="G6886" s="49"/>
      <c r="H6886" s="43" t="s">
        <v>1</v>
      </c>
      <c r="I6886" s="49"/>
      <c r="K6886" s="140" t="str">
        <f t="shared" si="324"/>
        <v xml:space="preserve">影視發展-影視推廣與輔導-獎補助費-對國內團體之捐助 </v>
      </c>
      <c r="L6886" s="140" t="str">
        <f t="shared" si="325"/>
        <v>影視推廣活動經費補助</v>
      </c>
      <c r="M6886" s="40" t="str">
        <f t="shared" si="326"/>
        <v>良人行影業有限公司</v>
      </c>
    </row>
    <row r="6887" spans="1:13" ht="56.25">
      <c r="A6887" s="44" t="s">
        <v>1721</v>
      </c>
      <c r="B6887" s="44" t="s">
        <v>1698</v>
      </c>
      <c r="C6887" s="44" t="s">
        <v>1708</v>
      </c>
      <c r="D6887" s="44" t="s">
        <v>1677</v>
      </c>
      <c r="E6887" s="50">
        <v>78</v>
      </c>
      <c r="F6887" s="42" t="s">
        <v>44</v>
      </c>
      <c r="G6887" s="49"/>
      <c r="H6887" s="43" t="s">
        <v>1</v>
      </c>
      <c r="I6887" s="49"/>
      <c r="K6887" s="140" t="str">
        <f t="shared" si="324"/>
        <v xml:space="preserve">影視發展-影視推廣與輔導-獎補助費-對國內團體之捐助 </v>
      </c>
      <c r="L6887" s="140" t="str">
        <f t="shared" si="325"/>
        <v>影視推廣活動經費補助</v>
      </c>
      <c r="M6887" s="40" t="str">
        <f t="shared" si="326"/>
        <v>好勁影業有限公司</v>
      </c>
    </row>
    <row r="6888" spans="1:13" ht="56.25">
      <c r="A6888" s="44" t="s">
        <v>1721</v>
      </c>
      <c r="B6888" s="44" t="s">
        <v>1698</v>
      </c>
      <c r="C6888" s="44" t="s">
        <v>1709</v>
      </c>
      <c r="D6888" s="44" t="s">
        <v>1677</v>
      </c>
      <c r="E6888" s="50">
        <v>105</v>
      </c>
      <c r="F6888" s="42" t="s">
        <v>44</v>
      </c>
      <c r="G6888" s="49"/>
      <c r="H6888" s="43" t="s">
        <v>1</v>
      </c>
      <c r="I6888" s="49"/>
      <c r="K6888" s="140" t="str">
        <f t="shared" si="324"/>
        <v xml:space="preserve">影視發展-影視推廣與輔導-獎補助費-對國內團體之捐助 </v>
      </c>
      <c r="L6888" s="140" t="str">
        <f t="shared" si="325"/>
        <v>影視推廣活動經費補助</v>
      </c>
      <c r="M6888" s="40" t="str">
        <f t="shared" si="326"/>
        <v>原金國際有限公司</v>
      </c>
    </row>
    <row r="6889" spans="1:13" ht="56.25">
      <c r="A6889" s="44" t="s">
        <v>1721</v>
      </c>
      <c r="B6889" s="44" t="s">
        <v>1698</v>
      </c>
      <c r="C6889" s="44" t="s">
        <v>1701</v>
      </c>
      <c r="D6889" s="44" t="s">
        <v>1677</v>
      </c>
      <c r="E6889" s="50">
        <v>200</v>
      </c>
      <c r="F6889" s="42" t="s">
        <v>44</v>
      </c>
      <c r="G6889" s="49"/>
      <c r="H6889" s="43" t="s">
        <v>1</v>
      </c>
      <c r="I6889" s="49"/>
      <c r="K6889" s="140" t="str">
        <f t="shared" si="324"/>
        <v xml:space="preserve">影視發展-影視推廣與輔導-獎補助費-對國內團體之捐助 </v>
      </c>
      <c r="L6889" s="140" t="str">
        <f t="shared" si="325"/>
        <v>影視推廣活動經費補助</v>
      </c>
      <c r="M6889" s="40" t="str">
        <f t="shared" si="326"/>
        <v>親親育樂股份有限公司</v>
      </c>
    </row>
    <row r="6890" spans="1:13" ht="56.25">
      <c r="A6890" s="44" t="s">
        <v>1721</v>
      </c>
      <c r="B6890" s="44" t="s">
        <v>1698</v>
      </c>
      <c r="C6890" s="44" t="s">
        <v>1705</v>
      </c>
      <c r="D6890" s="44" t="s">
        <v>1677</v>
      </c>
      <c r="E6890" s="50">
        <v>203</v>
      </c>
      <c r="F6890" s="42" t="s">
        <v>44</v>
      </c>
      <c r="G6890" s="49"/>
      <c r="H6890" s="43" t="s">
        <v>1</v>
      </c>
      <c r="I6890" s="49"/>
      <c r="K6890" s="140" t="str">
        <f t="shared" si="324"/>
        <v xml:space="preserve">影視發展-影視推廣與輔導-獎補助費-對國內團體之捐助 </v>
      </c>
      <c r="L6890" s="140" t="str">
        <f t="shared" si="325"/>
        <v>影視推廣活動經費補助</v>
      </c>
      <c r="M6890" s="40" t="str">
        <f t="shared" si="326"/>
        <v>時代戲院二館</v>
      </c>
    </row>
    <row r="6891" spans="1:13" ht="56.25">
      <c r="A6891" s="44" t="s">
        <v>1721</v>
      </c>
      <c r="B6891" s="44" t="s">
        <v>1698</v>
      </c>
      <c r="C6891" s="44" t="s">
        <v>1710</v>
      </c>
      <c r="D6891" s="44" t="s">
        <v>1677</v>
      </c>
      <c r="E6891" s="50">
        <v>42</v>
      </c>
      <c r="F6891" s="42" t="s">
        <v>44</v>
      </c>
      <c r="G6891" s="49"/>
      <c r="H6891" s="43" t="s">
        <v>1</v>
      </c>
      <c r="I6891" s="49"/>
      <c r="K6891" s="140" t="str">
        <f t="shared" si="324"/>
        <v xml:space="preserve">影視發展-影視推廣與輔導-獎補助費-對國內團體之捐助 </v>
      </c>
      <c r="L6891" s="140" t="str">
        <f t="shared" si="325"/>
        <v>影視推廣活動經費補助</v>
      </c>
      <c r="M6891" s="40" t="str">
        <f t="shared" si="326"/>
        <v>畢業生有限公司</v>
      </c>
    </row>
    <row r="6892" spans="1:13" ht="56.25">
      <c r="A6892" s="44" t="s">
        <v>1721</v>
      </c>
      <c r="B6892" s="44" t="s">
        <v>1698</v>
      </c>
      <c r="C6892" s="44" t="s">
        <v>1700</v>
      </c>
      <c r="D6892" s="44" t="s">
        <v>1677</v>
      </c>
      <c r="E6892" s="50">
        <v>200</v>
      </c>
      <c r="F6892" s="42" t="s">
        <v>44</v>
      </c>
      <c r="G6892" s="49"/>
      <c r="H6892" s="43" t="s">
        <v>1</v>
      </c>
      <c r="I6892" s="49"/>
      <c r="K6892" s="140" t="str">
        <f t="shared" si="324"/>
        <v xml:space="preserve">影視發展-影視推廣與輔導-獎補助費-對國內團體之捐助 </v>
      </c>
      <c r="L6892" s="140" t="str">
        <f t="shared" si="325"/>
        <v>影視推廣活動經費補助</v>
      </c>
      <c r="M6892" s="40" t="str">
        <f t="shared" si="326"/>
        <v>新光影城股份有限公司</v>
      </c>
    </row>
    <row r="6893" spans="1:13" ht="56.25">
      <c r="A6893" s="44" t="s">
        <v>1721</v>
      </c>
      <c r="B6893" s="44" t="s">
        <v>1698</v>
      </c>
      <c r="C6893" s="44" t="s">
        <v>1687</v>
      </c>
      <c r="D6893" s="44" t="s">
        <v>1677</v>
      </c>
      <c r="E6893" s="50">
        <v>150</v>
      </c>
      <c r="F6893" s="42" t="s">
        <v>44</v>
      </c>
      <c r="G6893" s="49"/>
      <c r="H6893" s="43" t="s">
        <v>1</v>
      </c>
      <c r="I6893" s="49"/>
      <c r="K6893" s="140" t="str">
        <f t="shared" si="324"/>
        <v xml:space="preserve">影視發展-影視推廣與輔導-獎補助費-對國內團體之捐助 </v>
      </c>
      <c r="L6893" s="140" t="str">
        <f t="shared" si="325"/>
        <v>影視推廣活動經費補助</v>
      </c>
      <c r="M6893" s="40" t="str">
        <f t="shared" si="326"/>
        <v>中影八德股份有限公司</v>
      </c>
    </row>
    <row r="6894" spans="1:13" ht="56.25">
      <c r="A6894" s="44" t="s">
        <v>1721</v>
      </c>
      <c r="B6894" s="44" t="s">
        <v>1698</v>
      </c>
      <c r="C6894" s="44" t="s">
        <v>1691</v>
      </c>
      <c r="D6894" s="44" t="s">
        <v>1677</v>
      </c>
      <c r="E6894" s="50">
        <v>300</v>
      </c>
      <c r="F6894" s="42" t="s">
        <v>44</v>
      </c>
      <c r="G6894" s="49"/>
      <c r="H6894" s="43" t="s">
        <v>1</v>
      </c>
      <c r="I6894" s="49"/>
      <c r="K6894" s="140" t="str">
        <f t="shared" si="324"/>
        <v xml:space="preserve">影視發展-影視推廣與輔導-獎補助費-對國內團體之捐助 </v>
      </c>
      <c r="L6894" s="140" t="str">
        <f t="shared" si="325"/>
        <v>影視推廣活動經費補助</v>
      </c>
      <c r="M6894" s="40" t="str">
        <f t="shared" si="326"/>
        <v>華影國際影藝有限公司</v>
      </c>
    </row>
    <row r="6895" spans="1:13" ht="56.25">
      <c r="A6895" s="44" t="s">
        <v>1721</v>
      </c>
      <c r="B6895" s="44" t="s">
        <v>1698</v>
      </c>
      <c r="C6895" s="44" t="s">
        <v>1711</v>
      </c>
      <c r="D6895" s="44" t="s">
        <v>1677</v>
      </c>
      <c r="E6895" s="50">
        <v>75</v>
      </c>
      <c r="F6895" s="42" t="s">
        <v>44</v>
      </c>
      <c r="G6895" s="49"/>
      <c r="H6895" s="43" t="s">
        <v>1</v>
      </c>
      <c r="I6895" s="49"/>
      <c r="K6895" s="140" t="str">
        <f t="shared" si="324"/>
        <v xml:space="preserve">影視發展-影視推廣與輔導-獎補助費-對國內團體之捐助 </v>
      </c>
      <c r="L6895" s="140" t="str">
        <f t="shared" si="325"/>
        <v>影視推廣活動經費補助</v>
      </c>
      <c r="M6895" s="40" t="str">
        <f t="shared" si="326"/>
        <v>東橫一有限公司</v>
      </c>
    </row>
    <row r="6896" spans="1:13" ht="56.25">
      <c r="A6896" s="44" t="s">
        <v>1721</v>
      </c>
      <c r="B6896" s="44" t="s">
        <v>1712</v>
      </c>
      <c r="C6896" s="44" t="s">
        <v>1713</v>
      </c>
      <c r="D6896" s="44" t="s">
        <v>1677</v>
      </c>
      <c r="E6896" s="50">
        <v>1600</v>
      </c>
      <c r="F6896" s="42" t="s">
        <v>44</v>
      </c>
      <c r="G6896" s="49"/>
      <c r="H6896" s="43" t="s">
        <v>1</v>
      </c>
      <c r="I6896" s="49"/>
      <c r="K6896" s="140" t="str">
        <f t="shared" si="324"/>
        <v xml:space="preserve">影視發展-影視推廣與輔導-獎補助費-對國內團體之捐助 </v>
      </c>
      <c r="L6896" s="140" t="str">
        <f t="shared" si="325"/>
        <v>影視業者拍片取景補助</v>
      </c>
      <c r="M6896" s="40" t="str">
        <f t="shared" si="326"/>
        <v>深空天體有限公司</v>
      </c>
    </row>
    <row r="6897" spans="1:13" ht="56.25">
      <c r="A6897" s="44" t="s">
        <v>1721</v>
      </c>
      <c r="B6897" s="44" t="s">
        <v>1712</v>
      </c>
      <c r="C6897" s="44" t="s">
        <v>1714</v>
      </c>
      <c r="D6897" s="44" t="s">
        <v>1677</v>
      </c>
      <c r="E6897" s="50">
        <v>1200</v>
      </c>
      <c r="F6897" s="42" t="s">
        <v>44</v>
      </c>
      <c r="G6897" s="49"/>
      <c r="H6897" s="43" t="s">
        <v>1</v>
      </c>
      <c r="I6897" s="49"/>
      <c r="K6897" s="140" t="str">
        <f t="shared" si="324"/>
        <v xml:space="preserve">影視發展-影視推廣與輔導-獎補助費-對國內團體之捐助 </v>
      </c>
      <c r="L6897" s="140" t="str">
        <f t="shared" si="325"/>
        <v>影視業者拍片取景補助</v>
      </c>
      <c r="M6897" s="40" t="str">
        <f t="shared" si="326"/>
        <v>本地風光電影股份有限公司</v>
      </c>
    </row>
    <row r="6898" spans="1:13" ht="56.25">
      <c r="A6898" s="44" t="s">
        <v>1721</v>
      </c>
      <c r="B6898" s="44" t="s">
        <v>1712</v>
      </c>
      <c r="C6898" s="44" t="s">
        <v>1693</v>
      </c>
      <c r="D6898" s="44" t="s">
        <v>1677</v>
      </c>
      <c r="E6898" s="50">
        <v>200</v>
      </c>
      <c r="F6898" s="42" t="s">
        <v>44</v>
      </c>
      <c r="G6898" s="49"/>
      <c r="H6898" s="43" t="s">
        <v>1</v>
      </c>
      <c r="I6898" s="49"/>
      <c r="K6898" s="140" t="str">
        <f t="shared" si="324"/>
        <v xml:space="preserve">影視發展-影視推廣與輔導-獎補助費-對國內團體之捐助 </v>
      </c>
      <c r="L6898" s="140" t="str">
        <f t="shared" si="325"/>
        <v>影視業者拍片取景補助</v>
      </c>
      <c r="M6898" s="40" t="str">
        <f t="shared" si="326"/>
        <v>一群獨角鯨娛樂股份有限公司</v>
      </c>
    </row>
    <row r="6899" spans="1:13" ht="56.25">
      <c r="A6899" s="44" t="s">
        <v>1721</v>
      </c>
      <c r="B6899" s="44" t="s">
        <v>1712</v>
      </c>
      <c r="C6899" s="44" t="s">
        <v>1715</v>
      </c>
      <c r="D6899" s="44" t="s">
        <v>1677</v>
      </c>
      <c r="E6899" s="50">
        <v>800</v>
      </c>
      <c r="F6899" s="42" t="s">
        <v>44</v>
      </c>
      <c r="G6899" s="49"/>
      <c r="H6899" s="43" t="s">
        <v>1</v>
      </c>
      <c r="I6899" s="49"/>
      <c r="K6899" s="140" t="str">
        <f t="shared" si="324"/>
        <v xml:space="preserve">影視發展-影視推廣與輔導-獎補助費-對國內團體之捐助 </v>
      </c>
      <c r="L6899" s="140" t="str">
        <f t="shared" si="325"/>
        <v>影視業者拍片取景補助</v>
      </c>
      <c r="M6899" s="40" t="str">
        <f t="shared" si="326"/>
        <v>三乘影像股份有限公司</v>
      </c>
    </row>
    <row r="6900" spans="1:13" ht="56.25">
      <c r="A6900" s="44" t="s">
        <v>1721</v>
      </c>
      <c r="B6900" s="44" t="s">
        <v>1712</v>
      </c>
      <c r="C6900" s="44" t="s">
        <v>1694</v>
      </c>
      <c r="D6900" s="44" t="s">
        <v>1677</v>
      </c>
      <c r="E6900" s="50">
        <v>2400</v>
      </c>
      <c r="F6900" s="42" t="s">
        <v>44</v>
      </c>
      <c r="G6900" s="49"/>
      <c r="H6900" s="43" t="s">
        <v>1</v>
      </c>
      <c r="I6900" s="49"/>
      <c r="K6900" s="140" t="str">
        <f t="shared" si="324"/>
        <v xml:space="preserve">影視發展-影視推廣與輔導-獎補助費-對國內團體之捐助 </v>
      </c>
      <c r="L6900" s="140" t="str">
        <f t="shared" si="325"/>
        <v>影視業者拍片取景補助</v>
      </c>
      <c r="M6900" s="40" t="str">
        <f t="shared" si="326"/>
        <v>手事業有限公司</v>
      </c>
    </row>
    <row r="6901" spans="1:13" ht="56.25">
      <c r="A6901" s="44" t="s">
        <v>1721</v>
      </c>
      <c r="B6901" s="44" t="s">
        <v>1712</v>
      </c>
      <c r="C6901" s="44" t="s">
        <v>1716</v>
      </c>
      <c r="D6901" s="44" t="s">
        <v>1677</v>
      </c>
      <c r="E6901" s="50">
        <v>320</v>
      </c>
      <c r="F6901" s="42" t="s">
        <v>44</v>
      </c>
      <c r="G6901" s="49"/>
      <c r="H6901" s="43" t="s">
        <v>1</v>
      </c>
      <c r="I6901" s="49"/>
      <c r="K6901" s="140" t="str">
        <f t="shared" si="324"/>
        <v xml:space="preserve">影視發展-影視推廣與輔導-獎補助費-對國內團體之捐助 </v>
      </c>
      <c r="L6901" s="140" t="str">
        <f t="shared" si="325"/>
        <v>影視業者拍片取景補助</v>
      </c>
      <c r="M6901" s="40" t="str">
        <f t="shared" si="326"/>
        <v>中華電視股份有限公司</v>
      </c>
    </row>
    <row r="6902" spans="1:13" ht="56.25">
      <c r="A6902" s="44" t="s">
        <v>1721</v>
      </c>
      <c r="B6902" s="44" t="s">
        <v>1712</v>
      </c>
      <c r="C6902" s="44" t="s">
        <v>1695</v>
      </c>
      <c r="D6902" s="44" t="s">
        <v>1677</v>
      </c>
      <c r="E6902" s="50">
        <v>1080</v>
      </c>
      <c r="F6902" s="42" t="s">
        <v>44</v>
      </c>
      <c r="G6902" s="49"/>
      <c r="H6902" s="43" t="s">
        <v>1</v>
      </c>
      <c r="I6902" s="49"/>
      <c r="K6902" s="140" t="str">
        <f t="shared" si="324"/>
        <v xml:space="preserve">影視發展-影視推廣與輔導-獎補助費-對國內團體之捐助 </v>
      </c>
      <c r="L6902" s="140" t="str">
        <f t="shared" si="325"/>
        <v>影視業者拍片取景補助</v>
      </c>
      <c r="M6902" s="40" t="str">
        <f t="shared" si="326"/>
        <v>壹壹影業股份有限公司</v>
      </c>
    </row>
    <row r="6903" spans="1:13" ht="56.25">
      <c r="A6903" s="44" t="s">
        <v>1721</v>
      </c>
      <c r="B6903" s="44" t="s">
        <v>1712</v>
      </c>
      <c r="C6903" s="44" t="s">
        <v>1717</v>
      </c>
      <c r="D6903" s="44" t="s">
        <v>1677</v>
      </c>
      <c r="E6903" s="50">
        <v>1600</v>
      </c>
      <c r="F6903" s="42" t="s">
        <v>44</v>
      </c>
      <c r="G6903" s="49"/>
      <c r="H6903" s="43" t="s">
        <v>1</v>
      </c>
      <c r="I6903" s="49"/>
      <c r="K6903" s="140" t="str">
        <f t="shared" si="324"/>
        <v xml:space="preserve">影視發展-影視推廣與輔導-獎補助費-對國內團體之捐助 </v>
      </c>
      <c r="L6903" s="140" t="str">
        <f t="shared" si="325"/>
        <v>影視業者拍片取景補助</v>
      </c>
      <c r="M6903" s="40" t="str">
        <f t="shared" si="326"/>
        <v>下半場電影股份有限公司</v>
      </c>
    </row>
    <row r="6904" spans="1:13" ht="56.25">
      <c r="A6904" s="44" t="s">
        <v>1721</v>
      </c>
      <c r="B6904" s="44" t="s">
        <v>1712</v>
      </c>
      <c r="C6904" s="44" t="s">
        <v>1718</v>
      </c>
      <c r="D6904" s="44" t="s">
        <v>1677</v>
      </c>
      <c r="E6904" s="50">
        <v>1200</v>
      </c>
      <c r="F6904" s="42" t="s">
        <v>44</v>
      </c>
      <c r="G6904" s="49"/>
      <c r="H6904" s="43" t="s">
        <v>1</v>
      </c>
      <c r="I6904" s="49"/>
      <c r="K6904" s="140" t="str">
        <f t="shared" si="324"/>
        <v xml:space="preserve">影視發展-影視推廣與輔導-獎補助費-對國內團體之捐助 </v>
      </c>
      <c r="L6904" s="140" t="str">
        <f t="shared" si="325"/>
        <v>影視業者拍片取景補助</v>
      </c>
      <c r="M6904" s="40" t="str">
        <f t="shared" si="326"/>
        <v>奇幻娛樂國際股份有限公司</v>
      </c>
    </row>
    <row r="6905" spans="1:13" ht="56.25">
      <c r="A6905" s="44" t="s">
        <v>1721</v>
      </c>
      <c r="B6905" s="44" t="s">
        <v>1712</v>
      </c>
      <c r="C6905" s="44" t="s">
        <v>1719</v>
      </c>
      <c r="D6905" s="44" t="s">
        <v>1677</v>
      </c>
      <c r="E6905" s="50">
        <v>320</v>
      </c>
      <c r="F6905" s="42" t="s">
        <v>44</v>
      </c>
      <c r="G6905" s="49"/>
      <c r="H6905" s="43" t="s">
        <v>1</v>
      </c>
      <c r="I6905" s="49"/>
      <c r="K6905" s="140" t="str">
        <f t="shared" si="324"/>
        <v xml:space="preserve">影視發展-影視推廣與輔導-獎補助費-對國內團體之捐助 </v>
      </c>
      <c r="L6905" s="140" t="str">
        <f t="shared" si="325"/>
        <v>影視業者拍片取景補助</v>
      </c>
      <c r="M6905" s="40" t="str">
        <f t="shared" si="326"/>
        <v>波間印象有限公司</v>
      </c>
    </row>
    <row r="6906" spans="1:13" ht="56.25">
      <c r="A6906" s="44" t="s">
        <v>1721</v>
      </c>
      <c r="B6906" s="44" t="s">
        <v>1712</v>
      </c>
      <c r="C6906" s="44" t="s">
        <v>1691</v>
      </c>
      <c r="D6906" s="44" t="s">
        <v>1677</v>
      </c>
      <c r="E6906" s="50">
        <v>840</v>
      </c>
      <c r="F6906" s="42" t="s">
        <v>44</v>
      </c>
      <c r="G6906" s="49"/>
      <c r="H6906" s="43" t="s">
        <v>1</v>
      </c>
      <c r="I6906" s="49"/>
      <c r="K6906" s="140" t="str">
        <f t="shared" si="324"/>
        <v xml:space="preserve">影視發展-影視推廣與輔導-獎補助費-對國內團體之捐助 </v>
      </c>
      <c r="L6906" s="140" t="str">
        <f t="shared" si="325"/>
        <v>影視業者拍片取景補助</v>
      </c>
      <c r="M6906" s="40" t="str">
        <f t="shared" si="326"/>
        <v>華影國際影藝有限公司</v>
      </c>
    </row>
    <row r="6907" spans="1:13" ht="37.5">
      <c r="A6907" s="62" t="s">
        <v>1722</v>
      </c>
      <c r="B6907" s="62" t="s">
        <v>5162</v>
      </c>
      <c r="C6907" s="62" t="s">
        <v>5163</v>
      </c>
      <c r="D6907" s="62" t="s">
        <v>1723</v>
      </c>
      <c r="E6907" s="45">
        <v>2000</v>
      </c>
      <c r="F6907" s="127" t="s">
        <v>44</v>
      </c>
      <c r="G6907" s="97"/>
      <c r="H6907" s="43" t="s">
        <v>1</v>
      </c>
      <c r="I6907" s="128"/>
      <c r="K6907" s="140" t="str">
        <f t="shared" si="324"/>
        <v>競技運動-獎補助費-對國內團體之捐助</v>
      </c>
      <c r="L6907" s="140" t="str">
        <f t="shared" si="325"/>
        <v>P.LEAGUE夢想家臺中主場例行賽</v>
      </c>
      <c r="M6907" s="40" t="str">
        <f t="shared" si="326"/>
        <v>福爾摩沙籃球發展協會</v>
      </c>
    </row>
    <row r="6908" spans="1:13" ht="37.5">
      <c r="A6908" s="62" t="s">
        <v>1722</v>
      </c>
      <c r="B6908" s="64" t="s">
        <v>5164</v>
      </c>
      <c r="C6908" s="64" t="s">
        <v>1724</v>
      </c>
      <c r="D6908" s="64" t="s">
        <v>1723</v>
      </c>
      <c r="E6908" s="45">
        <v>250</v>
      </c>
      <c r="F6908" s="127" t="s">
        <v>44</v>
      </c>
      <c r="G6908" s="97"/>
      <c r="H6908" s="43" t="s">
        <v>1</v>
      </c>
      <c r="I6908" s="128"/>
      <c r="K6908" s="140" t="str">
        <f t="shared" si="324"/>
        <v>競技運動-獎補助費-對國內團體之捐助</v>
      </c>
      <c r="L6908" s="140" t="str">
        <f t="shared" si="325"/>
        <v>全國青年盃中小學軟網錦標賽</v>
      </c>
      <c r="M6908" s="40" t="str">
        <f t="shared" si="326"/>
        <v>臺中市體育總會</v>
      </c>
    </row>
    <row r="6909" spans="1:13" ht="37.5">
      <c r="A6909" s="62" t="s">
        <v>1722</v>
      </c>
      <c r="B6909" s="64" t="s">
        <v>5165</v>
      </c>
      <c r="C6909" s="64" t="s">
        <v>1725</v>
      </c>
      <c r="D6909" s="64" t="s">
        <v>1723</v>
      </c>
      <c r="E6909" s="45">
        <v>20</v>
      </c>
      <c r="F6909" s="127" t="s">
        <v>44</v>
      </c>
      <c r="G6909" s="97"/>
      <c r="H6909" s="43" t="s">
        <v>1</v>
      </c>
      <c r="I6909" s="128"/>
      <c r="K6909" s="140" t="str">
        <f t="shared" si="324"/>
        <v>競技運動-獎補助費-對國內團體之捐助</v>
      </c>
      <c r="L6909" s="140" t="str">
        <f t="shared" si="325"/>
        <v>臺中市海線地區中小學羽球聯賽</v>
      </c>
      <c r="M6909" s="40" t="str">
        <f t="shared" si="326"/>
        <v>臺中市劍舞羽球推廣協會</v>
      </c>
    </row>
    <row r="6910" spans="1:13" ht="37.5">
      <c r="A6910" s="62" t="s">
        <v>1722</v>
      </c>
      <c r="B6910" s="64" t="s">
        <v>1726</v>
      </c>
      <c r="C6910" s="64" t="s">
        <v>1724</v>
      </c>
      <c r="D6910" s="64" t="s">
        <v>1723</v>
      </c>
      <c r="E6910" s="45">
        <v>300</v>
      </c>
      <c r="F6910" s="127" t="s">
        <v>44</v>
      </c>
      <c r="G6910" s="97"/>
      <c r="H6910" s="43" t="s">
        <v>1</v>
      </c>
      <c r="I6910" s="128"/>
      <c r="K6910" s="140" t="str">
        <f t="shared" si="324"/>
        <v>競技運動-獎補助費-對國內團體之捐助</v>
      </c>
      <c r="L6910" s="140" t="str">
        <f t="shared" si="325"/>
        <v>第三十五屆亞洲城市保齡球錦標賽</v>
      </c>
      <c r="M6910" s="40" t="str">
        <f t="shared" si="326"/>
        <v>臺中市體育總會</v>
      </c>
    </row>
    <row r="6911" spans="1:13" ht="37.5">
      <c r="A6911" s="62" t="s">
        <v>1722</v>
      </c>
      <c r="B6911" s="62" t="s">
        <v>5166</v>
      </c>
      <c r="C6911" s="62" t="s">
        <v>1727</v>
      </c>
      <c r="D6911" s="62" t="s">
        <v>1723</v>
      </c>
      <c r="E6911" s="45">
        <v>100</v>
      </c>
      <c r="F6911" s="127" t="s">
        <v>44</v>
      </c>
      <c r="G6911" s="97"/>
      <c r="H6911" s="43" t="s">
        <v>1</v>
      </c>
      <c r="I6911" s="128"/>
      <c r="K6911" s="140" t="str">
        <f t="shared" si="324"/>
        <v>競技運動-獎補助費-對國內團體之捐助</v>
      </c>
      <c r="L6911" s="140" t="str">
        <f t="shared" si="325"/>
        <v>全國自由車場地菁英暨青年選拔賽</v>
      </c>
      <c r="M6911" s="40" t="str">
        <f t="shared" si="326"/>
        <v>中華民國自由車協會</v>
      </c>
    </row>
    <row r="6912" spans="1:13" ht="56.25">
      <c r="A6912" s="62" t="s">
        <v>1722</v>
      </c>
      <c r="B6912" s="64" t="s">
        <v>5167</v>
      </c>
      <c r="C6912" s="64" t="s">
        <v>5168</v>
      </c>
      <c r="D6912" s="64" t="s">
        <v>1723</v>
      </c>
      <c r="E6912" s="45">
        <v>50</v>
      </c>
      <c r="F6912" s="127" t="s">
        <v>44</v>
      </c>
      <c r="G6912" s="97"/>
      <c r="H6912" s="43" t="s">
        <v>1</v>
      </c>
      <c r="I6912" s="128"/>
      <c r="K6912" s="140" t="str">
        <f t="shared" si="324"/>
        <v>競技運動-獎補助費-對國內團體之捐助</v>
      </c>
      <c r="L6912" s="140" t="str">
        <f t="shared" si="325"/>
        <v>臺中高協GOLF青少年扎根巡迴賽(春季)</v>
      </c>
      <c r="M6912" s="40" t="str">
        <f t="shared" si="326"/>
        <v>臺中市高爾夫協會</v>
      </c>
    </row>
    <row r="6913" spans="1:13" ht="37.5">
      <c r="A6913" s="62" t="s">
        <v>1722</v>
      </c>
      <c r="B6913" s="64" t="s">
        <v>5169</v>
      </c>
      <c r="C6913" s="64" t="s">
        <v>1728</v>
      </c>
      <c r="D6913" s="64" t="s">
        <v>1723</v>
      </c>
      <c r="E6913" s="45">
        <v>50</v>
      </c>
      <c r="F6913" s="127" t="s">
        <v>44</v>
      </c>
      <c r="G6913" s="97"/>
      <c r="H6913" s="43" t="s">
        <v>1</v>
      </c>
      <c r="I6913" s="128"/>
      <c r="K6913" s="140" t="str">
        <f t="shared" si="324"/>
        <v>競技運動-獎補助費-對國內團體之捐助</v>
      </c>
      <c r="L6913" s="140" t="str">
        <f t="shared" si="325"/>
        <v>臺中賀歲盃全國足球邀請賽</v>
      </c>
      <c r="M6913" s="40" t="str">
        <f t="shared" si="326"/>
        <v>臺中市海線足球協會</v>
      </c>
    </row>
    <row r="6914" spans="1:13" ht="56.25">
      <c r="A6914" s="62" t="s">
        <v>1722</v>
      </c>
      <c r="B6914" s="64" t="s">
        <v>5170</v>
      </c>
      <c r="C6914" s="64" t="s">
        <v>1729</v>
      </c>
      <c r="D6914" s="64" t="s">
        <v>1723</v>
      </c>
      <c r="E6914" s="45">
        <v>20</v>
      </c>
      <c r="F6914" s="127" t="s">
        <v>44</v>
      </c>
      <c r="G6914" s="97"/>
      <c r="H6914" s="43" t="s">
        <v>1</v>
      </c>
      <c r="I6914" s="128"/>
      <c r="K6914" s="140" t="str">
        <f t="shared" si="324"/>
        <v>競技運動-獎補助費-對國內團體之捐助</v>
      </c>
      <c r="L6914" s="140" t="str">
        <f t="shared" si="325"/>
        <v>臺中市甲安埔區敦親睦鄰盃籃球邀請賽</v>
      </c>
      <c r="M6914" s="40" t="str">
        <f t="shared" si="326"/>
        <v>臺中市基層籃球教育協會</v>
      </c>
    </row>
    <row r="6915" spans="1:13" ht="56.25">
      <c r="A6915" s="62" t="s">
        <v>1722</v>
      </c>
      <c r="B6915" s="62" t="s">
        <v>5171</v>
      </c>
      <c r="C6915" s="62" t="s">
        <v>1724</v>
      </c>
      <c r="D6915" s="62" t="s">
        <v>1723</v>
      </c>
      <c r="E6915" s="45">
        <v>80</v>
      </c>
      <c r="F6915" s="127" t="s">
        <v>44</v>
      </c>
      <c r="G6915" s="97"/>
      <c r="H6915" s="43" t="s">
        <v>1</v>
      </c>
      <c r="I6915" s="128"/>
      <c r="K6915" s="140" t="str">
        <f t="shared" si="324"/>
        <v>競技運動-獎補助費-對國內團體之捐助</v>
      </c>
      <c r="L6915" s="140" t="str">
        <f t="shared" si="325"/>
        <v>全國第53屆中華盃國小師生排球賽經費</v>
      </c>
      <c r="M6915" s="40" t="str">
        <f t="shared" si="326"/>
        <v>臺中市體育總會</v>
      </c>
    </row>
    <row r="6916" spans="1:13" ht="56.25">
      <c r="A6916" s="62" t="s">
        <v>1722</v>
      </c>
      <c r="B6916" s="64" t="s">
        <v>5172</v>
      </c>
      <c r="C6916" s="64" t="s">
        <v>1724</v>
      </c>
      <c r="D6916" s="64" t="s">
        <v>1723</v>
      </c>
      <c r="E6916" s="45">
        <v>250</v>
      </c>
      <c r="F6916" s="127" t="s">
        <v>44</v>
      </c>
      <c r="G6916" s="97"/>
      <c r="H6916" s="43" t="s">
        <v>1</v>
      </c>
      <c r="I6916" s="128"/>
      <c r="K6916" s="140" t="str">
        <f t="shared" ref="K6916:K6979" si="327">A6916</f>
        <v>競技運動-獎補助費-對國內團體之捐助</v>
      </c>
      <c r="L6916" s="140" t="str">
        <f t="shared" ref="L6916:L6979" si="328">B6916</f>
        <v>全國小學田徑錦標賽代表隊組訓及參賽</v>
      </c>
      <c r="M6916" s="40" t="str">
        <f t="shared" ref="M6916:M6979" si="329">C6916</f>
        <v>臺中市體育總會</v>
      </c>
    </row>
    <row r="6917" spans="1:13" ht="56.25">
      <c r="A6917" s="62" t="s">
        <v>1722</v>
      </c>
      <c r="B6917" s="64" t="s">
        <v>5173</v>
      </c>
      <c r="C6917" s="64" t="s">
        <v>5168</v>
      </c>
      <c r="D6917" s="64" t="s">
        <v>1723</v>
      </c>
      <c r="E6917" s="45">
        <v>50</v>
      </c>
      <c r="F6917" s="127" t="s">
        <v>44</v>
      </c>
      <c r="G6917" s="97"/>
      <c r="H6917" s="43" t="s">
        <v>1</v>
      </c>
      <c r="I6917" s="128"/>
      <c r="K6917" s="140" t="str">
        <f t="shared" si="327"/>
        <v>競技運動-獎補助費-對國內團體之捐助</v>
      </c>
      <c r="L6917" s="140" t="str">
        <f t="shared" si="328"/>
        <v>臺中高協GOLF青少年扎根巡迴賽(夏季)</v>
      </c>
      <c r="M6917" s="40" t="str">
        <f t="shared" si="329"/>
        <v>臺中市高爾夫協會</v>
      </c>
    </row>
    <row r="6918" spans="1:13" ht="37.5">
      <c r="A6918" s="62" t="s">
        <v>1722</v>
      </c>
      <c r="B6918" s="64" t="s">
        <v>5174</v>
      </c>
      <c r="C6918" s="64" t="s">
        <v>1730</v>
      </c>
      <c r="D6918" s="64" t="s">
        <v>1723</v>
      </c>
      <c r="E6918" s="45">
        <v>400</v>
      </c>
      <c r="F6918" s="127" t="s">
        <v>44</v>
      </c>
      <c r="G6918" s="97"/>
      <c r="H6918" s="43" t="s">
        <v>1</v>
      </c>
      <c r="I6918" s="128"/>
      <c r="K6918" s="140" t="str">
        <f t="shared" si="327"/>
        <v>競技運動-獎補助費-對國內團體之捐助</v>
      </c>
      <c r="L6918" s="140" t="str">
        <f t="shared" si="328"/>
        <v>臺中市運動人才扎根計畫</v>
      </c>
      <c r="M6918" s="40" t="str">
        <f t="shared" si="329"/>
        <v>臺灣運動休閒健康發展協會</v>
      </c>
    </row>
    <row r="6919" spans="1:13" ht="56.25">
      <c r="A6919" s="62" t="s">
        <v>1722</v>
      </c>
      <c r="B6919" s="64" t="s">
        <v>1731</v>
      </c>
      <c r="C6919" s="64" t="s">
        <v>1729</v>
      </c>
      <c r="D6919" s="64" t="s">
        <v>1723</v>
      </c>
      <c r="E6919" s="45">
        <v>20</v>
      </c>
      <c r="F6919" s="127" t="s">
        <v>44</v>
      </c>
      <c r="G6919" s="97"/>
      <c r="H6919" s="43" t="s">
        <v>1</v>
      </c>
      <c r="I6919" s="128"/>
      <c r="K6919" s="140" t="str">
        <f t="shared" si="327"/>
        <v>競技運動-獎補助費-對國內團體之捐助</v>
      </c>
      <c r="L6919" s="140" t="str">
        <f t="shared" si="328"/>
        <v>113年臺中市基層籃球教育協會理事長盃籃球邀請賽</v>
      </c>
      <c r="M6919" s="40" t="str">
        <f t="shared" si="329"/>
        <v>臺中市基層籃球教育協會</v>
      </c>
    </row>
    <row r="6920" spans="1:13" ht="37.5">
      <c r="A6920" s="62" t="s">
        <v>1722</v>
      </c>
      <c r="B6920" s="64" t="s">
        <v>1732</v>
      </c>
      <c r="C6920" s="64" t="s">
        <v>1733</v>
      </c>
      <c r="D6920" s="64" t="s">
        <v>1723</v>
      </c>
      <c r="E6920" s="45">
        <v>50</v>
      </c>
      <c r="F6920" s="127" t="s">
        <v>44</v>
      </c>
      <c r="G6920" s="97"/>
      <c r="H6920" s="43" t="s">
        <v>1</v>
      </c>
      <c r="I6920" s="128"/>
      <c r="K6920" s="140" t="str">
        <f t="shared" si="327"/>
        <v>競技運動-獎補助費-對國內團體之捐助</v>
      </c>
      <c r="L6920" s="140" t="str">
        <f t="shared" si="328"/>
        <v>113年第十九屆全國中正盃武術錦標賽</v>
      </c>
      <c r="M6920" s="40" t="str">
        <f t="shared" si="329"/>
        <v>中華民國少林拳道協會</v>
      </c>
    </row>
    <row r="6921" spans="1:13" ht="56.25">
      <c r="A6921" s="62" t="s">
        <v>1722</v>
      </c>
      <c r="B6921" s="64" t="s">
        <v>1734</v>
      </c>
      <c r="C6921" s="64" t="s">
        <v>5175</v>
      </c>
      <c r="D6921" s="64" t="s">
        <v>1723</v>
      </c>
      <c r="E6921" s="45">
        <v>60</v>
      </c>
      <c r="F6921" s="127" t="s">
        <v>44</v>
      </c>
      <c r="G6921" s="97"/>
      <c r="H6921" s="43" t="s">
        <v>1</v>
      </c>
      <c r="I6921" s="128"/>
      <c r="K6921" s="140" t="str">
        <f t="shared" si="327"/>
        <v>競技運動-獎補助費-對國內團體之捐助</v>
      </c>
      <c r="L6921" s="140" t="str">
        <f t="shared" si="328"/>
        <v>2024年全國武聖菁英盃綜合武藝錦標賽</v>
      </c>
      <c r="M6921" s="40" t="str">
        <f t="shared" si="329"/>
        <v>臺中市國武術協會</v>
      </c>
    </row>
    <row r="6922" spans="1:13" ht="56.25">
      <c r="A6922" s="62" t="s">
        <v>1722</v>
      </c>
      <c r="B6922" s="64" t="s">
        <v>1735</v>
      </c>
      <c r="C6922" s="64" t="s">
        <v>1724</v>
      </c>
      <c r="D6922" s="64" t="s">
        <v>1723</v>
      </c>
      <c r="E6922" s="45">
        <v>50</v>
      </c>
      <c r="F6922" s="127" t="s">
        <v>44</v>
      </c>
      <c r="G6922" s="97"/>
      <c r="H6922" s="43" t="s">
        <v>1</v>
      </c>
      <c r="I6922" s="128"/>
      <c r="K6922" s="140" t="str">
        <f t="shared" si="327"/>
        <v>競技運動-獎補助費-對國內團體之捐助</v>
      </c>
      <c r="L6922" s="140" t="str">
        <f t="shared" si="328"/>
        <v>2024臺中市鐵人三項運動推廣研習活動</v>
      </c>
      <c r="M6922" s="40" t="str">
        <f t="shared" si="329"/>
        <v>臺中市體育總會</v>
      </c>
    </row>
    <row r="6923" spans="1:13" ht="37.5">
      <c r="A6923" s="62" t="s">
        <v>1722</v>
      </c>
      <c r="B6923" s="64" t="s">
        <v>1736</v>
      </c>
      <c r="C6923" s="64" t="s">
        <v>5176</v>
      </c>
      <c r="D6923" s="64" t="s">
        <v>1723</v>
      </c>
      <c r="E6923" s="45">
        <v>500</v>
      </c>
      <c r="F6923" s="127" t="s">
        <v>44</v>
      </c>
      <c r="G6923" s="97"/>
      <c r="H6923" s="43" t="s">
        <v>1</v>
      </c>
      <c r="I6923" s="128"/>
      <c r="K6923" s="140" t="str">
        <f t="shared" si="327"/>
        <v>競技運動-獎補助費-對國內團體之捐助</v>
      </c>
      <c r="L6923" s="140" t="str">
        <f t="shared" si="328"/>
        <v>2024臺中市安聯小小世界盃</v>
      </c>
      <c r="M6923" s="40" t="str">
        <f t="shared" si="329"/>
        <v>台灣運動文創發展協會</v>
      </c>
    </row>
    <row r="6924" spans="1:13" ht="37.5">
      <c r="A6924" s="62" t="s">
        <v>1722</v>
      </c>
      <c r="B6924" s="64" t="s">
        <v>1737</v>
      </c>
      <c r="C6924" s="64" t="s">
        <v>5177</v>
      </c>
      <c r="D6924" s="64" t="s">
        <v>1723</v>
      </c>
      <c r="E6924" s="45">
        <v>70</v>
      </c>
      <c r="F6924" s="127" t="s">
        <v>44</v>
      </c>
      <c r="G6924" s="97"/>
      <c r="H6924" s="43" t="s">
        <v>1</v>
      </c>
      <c r="I6924" s="128"/>
      <c r="K6924" s="140" t="str">
        <f t="shared" si="327"/>
        <v>競技運動-獎補助費-對國內團體之捐助</v>
      </c>
      <c r="L6924" s="140" t="str">
        <f t="shared" si="328"/>
        <v>第七屆武德盃中小學柔道錦標賽</v>
      </c>
      <c r="M6924" s="40" t="str">
        <f t="shared" si="329"/>
        <v>台中市柔道協進會</v>
      </c>
    </row>
    <row r="6925" spans="1:13" ht="37.5">
      <c r="A6925" s="62" t="s">
        <v>1722</v>
      </c>
      <c r="B6925" s="64" t="s">
        <v>1738</v>
      </c>
      <c r="C6925" s="64" t="s">
        <v>1724</v>
      </c>
      <c r="D6925" s="64" t="s">
        <v>1723</v>
      </c>
      <c r="E6925" s="45">
        <v>5000</v>
      </c>
      <c r="F6925" s="127" t="s">
        <v>44</v>
      </c>
      <c r="G6925" s="97"/>
      <c r="H6925" s="43" t="s">
        <v>1</v>
      </c>
      <c r="I6925" s="128"/>
      <c r="K6925" s="140" t="str">
        <f t="shared" si="327"/>
        <v>競技運動-獎補助費-對國內團體之捐助</v>
      </c>
      <c r="L6925" s="140" t="str">
        <f t="shared" si="328"/>
        <v>振興臺中市基層三級棒球實施計畫</v>
      </c>
      <c r="M6925" s="40" t="str">
        <f t="shared" si="329"/>
        <v>臺中市體育總會</v>
      </c>
    </row>
    <row r="6926" spans="1:13" ht="75">
      <c r="A6926" s="62" t="s">
        <v>1722</v>
      </c>
      <c r="B6926" s="64" t="s">
        <v>1739</v>
      </c>
      <c r="C6926" s="64" t="s">
        <v>1740</v>
      </c>
      <c r="D6926" s="64" t="s">
        <v>1723</v>
      </c>
      <c r="E6926" s="45">
        <v>19</v>
      </c>
      <c r="F6926" s="127" t="s">
        <v>44</v>
      </c>
      <c r="G6926" s="97"/>
      <c r="H6926" s="43" t="s">
        <v>1</v>
      </c>
      <c r="I6926" s="128"/>
      <c r="K6926" s="140" t="str">
        <f t="shared" si="327"/>
        <v>競技運動-獎補助費-對國內團體之捐助</v>
      </c>
      <c r="L6926" s="140" t="str">
        <f t="shared" si="328"/>
        <v>臺中市西屯區大福社區發展協會第一屆大福盃3對3籃球比賽</v>
      </c>
      <c r="M6926" s="40" t="str">
        <f t="shared" si="329"/>
        <v>台中市西屯區大福社區發展協會</v>
      </c>
    </row>
    <row r="6927" spans="1:13" ht="37.5">
      <c r="A6927" s="62" t="s">
        <v>1722</v>
      </c>
      <c r="B6927" s="64" t="s">
        <v>1741</v>
      </c>
      <c r="C6927" s="64" t="s">
        <v>1742</v>
      </c>
      <c r="D6927" s="64" t="s">
        <v>1723</v>
      </c>
      <c r="E6927" s="45">
        <v>250</v>
      </c>
      <c r="F6927" s="127" t="s">
        <v>44</v>
      </c>
      <c r="G6927" s="97"/>
      <c r="H6927" s="43" t="s">
        <v>1</v>
      </c>
      <c r="I6927" s="128"/>
      <c r="K6927" s="140" t="str">
        <f t="shared" si="327"/>
        <v>競技運動-獎補助費-對國內團體之捐助</v>
      </c>
      <c r="L6927" s="140" t="str">
        <f t="shared" si="328"/>
        <v>2024全國抱石錦標賽</v>
      </c>
      <c r="M6927" s="40" t="str">
        <f t="shared" si="329"/>
        <v>財團法人臺中市發展體育教育基金會</v>
      </c>
    </row>
    <row r="6928" spans="1:13" ht="56.25">
      <c r="A6928" s="62" t="s">
        <v>1722</v>
      </c>
      <c r="B6928" s="64" t="s">
        <v>1743</v>
      </c>
      <c r="C6928" s="64" t="s">
        <v>1724</v>
      </c>
      <c r="D6928" s="64" t="s">
        <v>1723</v>
      </c>
      <c r="E6928" s="45">
        <v>50</v>
      </c>
      <c r="F6928" s="127" t="s">
        <v>44</v>
      </c>
      <c r="G6928" s="97"/>
      <c r="H6928" s="43" t="s">
        <v>1</v>
      </c>
      <c r="I6928" s="128"/>
      <c r="K6928" s="140" t="str">
        <f t="shared" si="327"/>
        <v>競技運動-獎補助費-對國內團體之捐助</v>
      </c>
      <c r="L6928" s="140" t="str">
        <f t="shared" si="328"/>
        <v>2024臺中市鐵人開放性水域游泳研習活動</v>
      </c>
      <c r="M6928" s="40" t="str">
        <f t="shared" si="329"/>
        <v>臺中市體育總會</v>
      </c>
    </row>
    <row r="6929" spans="1:13" ht="56.25">
      <c r="A6929" s="62" t="s">
        <v>1722</v>
      </c>
      <c r="B6929" s="64" t="s">
        <v>1744</v>
      </c>
      <c r="C6929" s="64" t="s">
        <v>5178</v>
      </c>
      <c r="D6929" s="64" t="s">
        <v>1723</v>
      </c>
      <c r="E6929" s="45">
        <v>100</v>
      </c>
      <c r="F6929" s="127" t="s">
        <v>44</v>
      </c>
      <c r="G6929" s="97"/>
      <c r="H6929" s="43" t="s">
        <v>1</v>
      </c>
      <c r="I6929" s="128"/>
      <c r="K6929" s="140" t="str">
        <f t="shared" si="327"/>
        <v>競技運動-獎補助費-對國內團體之捐助</v>
      </c>
      <c r="L6929" s="140" t="str">
        <f t="shared" si="328"/>
        <v>113年第十二屆中華盃全國武術功夫錦標賽</v>
      </c>
      <c r="M6929" s="40" t="str">
        <f t="shared" si="329"/>
        <v>台中市少林詠春拳協會</v>
      </c>
    </row>
    <row r="6930" spans="1:13" ht="75">
      <c r="A6930" s="62" t="s">
        <v>1722</v>
      </c>
      <c r="B6930" s="64" t="s">
        <v>1745</v>
      </c>
      <c r="C6930" s="64" t="s">
        <v>1746</v>
      </c>
      <c r="D6930" s="64" t="s">
        <v>1723</v>
      </c>
      <c r="E6930" s="45">
        <v>300</v>
      </c>
      <c r="F6930" s="127" t="s">
        <v>44</v>
      </c>
      <c r="G6930" s="97"/>
      <c r="H6930" s="43" t="s">
        <v>1</v>
      </c>
      <c r="I6930" s="128"/>
      <c r="K6930" s="140" t="str">
        <f t="shared" si="327"/>
        <v>競技運動-獎補助費-對國內團體之捐助</v>
      </c>
      <c r="L6930" s="140" t="str">
        <f t="shared" si="328"/>
        <v>113年度潭雅神區國中小校際籃球比賽-騰達盃少年籃球邀請賽</v>
      </c>
      <c r="M6930" s="40" t="str">
        <f t="shared" si="329"/>
        <v>臺中市大雅區教育發展協會</v>
      </c>
    </row>
    <row r="6931" spans="1:13" ht="37.5">
      <c r="A6931" s="62" t="s">
        <v>1722</v>
      </c>
      <c r="B6931" s="64" t="s">
        <v>1747</v>
      </c>
      <c r="C6931" s="64" t="s">
        <v>1728</v>
      </c>
      <c r="D6931" s="64" t="s">
        <v>1723</v>
      </c>
      <c r="E6931" s="45">
        <v>100</v>
      </c>
      <c r="F6931" s="127" t="s">
        <v>44</v>
      </c>
      <c r="G6931" s="97"/>
      <c r="H6931" s="43" t="s">
        <v>1</v>
      </c>
      <c r="I6931" s="128"/>
      <c r="K6931" s="140" t="str">
        <f t="shared" si="327"/>
        <v>競技運動-獎補助費-對國內團體之捐助</v>
      </c>
      <c r="L6931" s="140" t="str">
        <f t="shared" si="328"/>
        <v>2024第五屆臺中港盃國際足球邀請賽</v>
      </c>
      <c r="M6931" s="40" t="str">
        <f t="shared" si="329"/>
        <v>臺中市海線足球協會</v>
      </c>
    </row>
    <row r="6932" spans="1:13" ht="37.5">
      <c r="A6932" s="62" t="s">
        <v>1722</v>
      </c>
      <c r="B6932" s="64" t="s">
        <v>1748</v>
      </c>
      <c r="C6932" s="64" t="s">
        <v>1724</v>
      </c>
      <c r="D6932" s="64" t="s">
        <v>1723</v>
      </c>
      <c r="E6932" s="45">
        <v>50</v>
      </c>
      <c r="F6932" s="127" t="s">
        <v>44</v>
      </c>
      <c r="G6932" s="97"/>
      <c r="H6932" s="43" t="s">
        <v>1</v>
      </c>
      <c r="I6932" s="128"/>
      <c r="K6932" s="140" t="str">
        <f t="shared" si="327"/>
        <v>競技運動-獎補助費-對國內團體之捐助</v>
      </c>
      <c r="L6932" s="140" t="str">
        <f t="shared" si="328"/>
        <v>113年全國短道競速滑冰春夏季錦標賽</v>
      </c>
      <c r="M6932" s="40" t="str">
        <f t="shared" si="329"/>
        <v>臺中市體育總會</v>
      </c>
    </row>
    <row r="6933" spans="1:13" ht="56.25">
      <c r="A6933" s="62" t="s">
        <v>1722</v>
      </c>
      <c r="B6933" s="64" t="s">
        <v>1749</v>
      </c>
      <c r="C6933" s="64" t="s">
        <v>1750</v>
      </c>
      <c r="D6933" s="64" t="s">
        <v>1723</v>
      </c>
      <c r="E6933" s="45">
        <v>20</v>
      </c>
      <c r="F6933" s="127" t="s">
        <v>44</v>
      </c>
      <c r="G6933" s="97"/>
      <c r="H6933" s="43" t="s">
        <v>1</v>
      </c>
      <c r="I6933" s="128"/>
      <c r="K6933" s="140" t="str">
        <f t="shared" si="327"/>
        <v>競技運動-獎補助費-對國內團體之捐助</v>
      </c>
      <c r="L6933" s="140" t="str">
        <f t="shared" si="328"/>
        <v>2024全國少年青少年桌球菁英賽(中區賽)</v>
      </c>
      <c r="M6933" s="40" t="str">
        <f t="shared" si="329"/>
        <v>台灣乒乓球總會</v>
      </c>
    </row>
    <row r="6934" spans="1:13" ht="131.25">
      <c r="A6934" s="62" t="s">
        <v>1722</v>
      </c>
      <c r="B6934" s="64" t="s">
        <v>1751</v>
      </c>
      <c r="C6934" s="64" t="s">
        <v>1724</v>
      </c>
      <c r="D6934" s="64" t="s">
        <v>1723</v>
      </c>
      <c r="E6934" s="45">
        <v>38</v>
      </c>
      <c r="F6934" s="127" t="s">
        <v>44</v>
      </c>
      <c r="G6934" s="97"/>
      <c r="H6934" s="43" t="s">
        <v>1</v>
      </c>
      <c r="I6934" s="128"/>
      <c r="K6934" s="140" t="str">
        <f t="shared" si="327"/>
        <v>競技運動-獎補助費-對國內團體之捐助</v>
      </c>
      <c r="L6934" s="140" t="str">
        <f t="shared" si="328"/>
        <v>臺中市體育總會排球委員會參加「2024澎湖縣菊島盃全國沙灘排球錦標賽」暨「113年臺南市市長盃全國沙灘排球錦標賽」</v>
      </c>
      <c r="M6934" s="40" t="str">
        <f t="shared" si="329"/>
        <v>臺中市體育總會</v>
      </c>
    </row>
    <row r="6935" spans="1:13" ht="37.5">
      <c r="A6935" s="62" t="s">
        <v>1722</v>
      </c>
      <c r="B6935" s="64" t="s">
        <v>1752</v>
      </c>
      <c r="C6935" s="64" t="s">
        <v>5179</v>
      </c>
      <c r="D6935" s="64" t="s">
        <v>1723</v>
      </c>
      <c r="E6935" s="45">
        <v>250</v>
      </c>
      <c r="F6935" s="127" t="s">
        <v>44</v>
      </c>
      <c r="G6935" s="97"/>
      <c r="H6935" s="43" t="s">
        <v>1</v>
      </c>
      <c r="I6935" s="128"/>
      <c r="K6935" s="140" t="str">
        <f t="shared" si="327"/>
        <v>競技運動-獎補助費-對國內團體之捐助</v>
      </c>
      <c r="L6935" s="140" t="str">
        <f t="shared" si="328"/>
        <v>2024全國小學籃球夏季聯賽</v>
      </c>
      <c r="M6935" s="40" t="str">
        <f t="shared" si="329"/>
        <v>中華民國國民小學體育總會</v>
      </c>
    </row>
    <row r="6936" spans="1:13" ht="37.5">
      <c r="A6936" s="62" t="s">
        <v>1722</v>
      </c>
      <c r="B6936" s="64" t="s">
        <v>1753</v>
      </c>
      <c r="C6936" s="64" t="s">
        <v>1754</v>
      </c>
      <c r="D6936" s="64" t="s">
        <v>1723</v>
      </c>
      <c r="E6936" s="45">
        <v>50</v>
      </c>
      <c r="F6936" s="127" t="s">
        <v>44</v>
      </c>
      <c r="G6936" s="97"/>
      <c r="H6936" s="43" t="s">
        <v>1</v>
      </c>
      <c r="I6936" s="128"/>
      <c r="K6936" s="140" t="str">
        <f t="shared" si="327"/>
        <v>競技運動-獎補助費-對國內團體之捐助</v>
      </c>
      <c r="L6936" s="140" t="str">
        <f t="shared" si="328"/>
        <v>2024國際移工藤球王爭霸戰</v>
      </c>
      <c r="M6936" s="40" t="str">
        <f t="shared" si="329"/>
        <v>中華民國藤球協會</v>
      </c>
    </row>
    <row r="6937" spans="1:13" ht="56.25">
      <c r="A6937" s="62" t="s">
        <v>1722</v>
      </c>
      <c r="B6937" s="64" t="s">
        <v>1755</v>
      </c>
      <c r="C6937" s="64" t="s">
        <v>1756</v>
      </c>
      <c r="D6937" s="64" t="s">
        <v>1723</v>
      </c>
      <c r="E6937" s="45">
        <v>100</v>
      </c>
      <c r="F6937" s="127" t="s">
        <v>44</v>
      </c>
      <c r="G6937" s="97"/>
      <c r="H6937" s="43" t="s">
        <v>1</v>
      </c>
      <c r="I6937" s="128"/>
      <c r="K6937" s="140" t="str">
        <f t="shared" si="327"/>
        <v>競技運動-獎補助費-對國內團體之捐助</v>
      </c>
      <c r="L6937" s="140" t="str">
        <f t="shared" si="328"/>
        <v>113年臺中市籃球推廣協會理事長盃籃球邀請賽</v>
      </c>
      <c r="M6937" s="40" t="str">
        <f t="shared" si="329"/>
        <v>台中市籃球推廣協會</v>
      </c>
    </row>
    <row r="6938" spans="1:13" ht="75">
      <c r="A6938" s="62" t="s">
        <v>1722</v>
      </c>
      <c r="B6938" s="64" t="s">
        <v>1757</v>
      </c>
      <c r="C6938" s="64" t="s">
        <v>1758</v>
      </c>
      <c r="D6938" s="64" t="s">
        <v>1723</v>
      </c>
      <c r="E6938" s="45">
        <v>100</v>
      </c>
      <c r="F6938" s="127" t="s">
        <v>44</v>
      </c>
      <c r="G6938" s="97"/>
      <c r="H6938" s="43" t="s">
        <v>1</v>
      </c>
      <c r="I6938" s="128"/>
      <c r="K6938" s="140" t="str">
        <f t="shared" si="327"/>
        <v>競技運動-獎補助費-對國內團體之捐助</v>
      </c>
      <c r="L6938" s="140" t="str">
        <f t="shared" si="328"/>
        <v>2024年第三屆永乾建設希望盃全國青少年團體組桌球錦標賽</v>
      </c>
      <c r="M6938" s="40" t="str">
        <f t="shared" si="329"/>
        <v>臺中市乒乓球協會</v>
      </c>
    </row>
    <row r="6939" spans="1:13" ht="75">
      <c r="A6939" s="62" t="s">
        <v>1722</v>
      </c>
      <c r="B6939" s="62" t="s">
        <v>1759</v>
      </c>
      <c r="C6939" s="62" t="s">
        <v>1724</v>
      </c>
      <c r="D6939" s="62" t="s">
        <v>1723</v>
      </c>
      <c r="E6939" s="45">
        <v>150</v>
      </c>
      <c r="F6939" s="127" t="s">
        <v>44</v>
      </c>
      <c r="G6939" s="97"/>
      <c r="H6939" s="43" t="s">
        <v>1</v>
      </c>
      <c r="I6939" s="128"/>
      <c r="K6939" s="140" t="str">
        <f t="shared" si="327"/>
        <v>競技運動-獎補助費-對國內團體之捐助</v>
      </c>
      <c r="L6939" s="140" t="str">
        <f t="shared" si="328"/>
        <v>臺中市保齡球代表隊113年備戰全國運動會隊內對抗系列賽</v>
      </c>
      <c r="M6939" s="40" t="str">
        <f t="shared" si="329"/>
        <v>臺中市體育總會</v>
      </c>
    </row>
    <row r="6940" spans="1:13" ht="75">
      <c r="A6940" s="62" t="s">
        <v>1722</v>
      </c>
      <c r="B6940" s="64" t="s">
        <v>1760</v>
      </c>
      <c r="C6940" s="64" t="s">
        <v>1724</v>
      </c>
      <c r="D6940" s="64" t="s">
        <v>1723</v>
      </c>
      <c r="E6940" s="45">
        <v>250</v>
      </c>
      <c r="F6940" s="127" t="s">
        <v>44</v>
      </c>
      <c r="G6940" s="97"/>
      <c r="H6940" s="43" t="s">
        <v>1</v>
      </c>
      <c r="I6940" s="128"/>
      <c r="K6940" s="140" t="str">
        <f t="shared" si="327"/>
        <v>競技運動-獎補助費-對國內團體之捐助</v>
      </c>
      <c r="L6940" s="140" t="str">
        <f t="shared" si="328"/>
        <v>補助臺中市體育總會手球委員會辦理「113年臺中盃全國手球錦標賽</v>
      </c>
      <c r="M6940" s="40" t="str">
        <f t="shared" si="329"/>
        <v>臺中市體育總會</v>
      </c>
    </row>
    <row r="6941" spans="1:13" ht="75">
      <c r="A6941" s="62" t="s">
        <v>1722</v>
      </c>
      <c r="B6941" s="64" t="s">
        <v>1761</v>
      </c>
      <c r="C6941" s="64" t="s">
        <v>1724</v>
      </c>
      <c r="D6941" s="64" t="s">
        <v>1723</v>
      </c>
      <c r="E6941" s="45">
        <v>800</v>
      </c>
      <c r="F6941" s="127" t="s">
        <v>44</v>
      </c>
      <c r="G6941" s="97"/>
      <c r="H6941" s="43" t="s">
        <v>1</v>
      </c>
      <c r="I6941" s="128"/>
      <c r="K6941" s="140" t="str">
        <f t="shared" si="327"/>
        <v>競技運動-獎補助費-對國內團體之捐助</v>
      </c>
      <c r="L6941" s="140" t="str">
        <f t="shared" si="328"/>
        <v>辦理臺中市體育總會田徑委員會辦理「113年臺中盃全國中小學田徑賽</v>
      </c>
      <c r="M6941" s="40" t="str">
        <f t="shared" si="329"/>
        <v>臺中市體育總會</v>
      </c>
    </row>
    <row r="6942" spans="1:13" ht="75">
      <c r="A6942" s="62" t="s">
        <v>1722</v>
      </c>
      <c r="B6942" s="64" t="s">
        <v>1762</v>
      </c>
      <c r="C6942" s="64" t="s">
        <v>5180</v>
      </c>
      <c r="D6942" s="64" t="s">
        <v>1723</v>
      </c>
      <c r="E6942" s="45">
        <v>101</v>
      </c>
      <c r="F6942" s="127" t="s">
        <v>44</v>
      </c>
      <c r="G6942" s="97"/>
      <c r="H6942" s="43" t="s">
        <v>1</v>
      </c>
      <c r="I6942" s="128"/>
      <c r="K6942" s="140" t="str">
        <f t="shared" si="327"/>
        <v>競技運動-獎補助費-對國內團體之捐助</v>
      </c>
      <c r="L6942" s="140" t="str">
        <f t="shared" si="328"/>
        <v>113年度台中市和平區體育協會第二屆理事長盃籃球錦標賽</v>
      </c>
      <c r="M6942" s="40" t="str">
        <f t="shared" si="329"/>
        <v>臺中市和平區體育協會</v>
      </c>
    </row>
    <row r="6943" spans="1:13" ht="75">
      <c r="A6943" s="62" t="s">
        <v>1722</v>
      </c>
      <c r="B6943" s="64" t="s">
        <v>1763</v>
      </c>
      <c r="C6943" s="64" t="s">
        <v>1764</v>
      </c>
      <c r="D6943" s="64" t="s">
        <v>1723</v>
      </c>
      <c r="E6943" s="45">
        <v>20</v>
      </c>
      <c r="F6943" s="127" t="s">
        <v>44</v>
      </c>
      <c r="G6943" s="97"/>
      <c r="H6943" s="43" t="s">
        <v>1</v>
      </c>
      <c r="I6943" s="128"/>
      <c r="K6943" s="140" t="str">
        <f t="shared" si="327"/>
        <v>競技運動-獎補助費-對國內團體之捐助</v>
      </c>
      <c r="L6943" s="140" t="str">
        <f t="shared" si="328"/>
        <v>太平盛世88潑水節、爸爸被水潑暨關懷新住民運動活動</v>
      </c>
      <c r="M6943" s="40" t="str">
        <f t="shared" si="329"/>
        <v>臺中市太平區中山社區發展協會</v>
      </c>
    </row>
    <row r="6944" spans="1:13" ht="37.5">
      <c r="A6944" s="62" t="s">
        <v>1722</v>
      </c>
      <c r="B6944" s="64" t="s">
        <v>1765</v>
      </c>
      <c r="C6944" s="64" t="s">
        <v>1766</v>
      </c>
      <c r="D6944" s="64" t="s">
        <v>1723</v>
      </c>
      <c r="E6944" s="45">
        <v>150</v>
      </c>
      <c r="F6944" s="127" t="s">
        <v>44</v>
      </c>
      <c r="G6944" s="97"/>
      <c r="H6944" s="43" t="s">
        <v>1</v>
      </c>
      <c r="I6944" s="128"/>
      <c r="K6944" s="140" t="str">
        <f t="shared" si="327"/>
        <v>競技運動-獎補助費-對國內團體之捐助</v>
      </c>
      <c r="L6944" s="140" t="str">
        <f t="shared" si="328"/>
        <v>2024協會盃全國壘球錦標賽</v>
      </c>
      <c r="M6944" s="40" t="str">
        <f t="shared" si="329"/>
        <v>中華民國壘球協會</v>
      </c>
    </row>
    <row r="6945" spans="1:13" ht="75">
      <c r="A6945" s="62" t="s">
        <v>1722</v>
      </c>
      <c r="B6945" s="64" t="s">
        <v>1767</v>
      </c>
      <c r="C6945" s="64" t="s">
        <v>1276</v>
      </c>
      <c r="D6945" s="64" t="s">
        <v>1723</v>
      </c>
      <c r="E6945" s="45">
        <v>100</v>
      </c>
      <c r="F6945" s="127" t="s">
        <v>44</v>
      </c>
      <c r="G6945" s="97"/>
      <c r="H6945" s="43" t="s">
        <v>1</v>
      </c>
      <c r="I6945" s="128"/>
      <c r="K6945" s="140" t="str">
        <f t="shared" si="327"/>
        <v>競技運動-獎補助費-對國內團體之捐助</v>
      </c>
      <c r="L6945" s="140" t="str">
        <f t="shared" si="328"/>
        <v>補助臺中市外埔區體育會辦理113年臺中市外埔區體育會外埠參訪活動</v>
      </c>
      <c r="M6945" s="40" t="str">
        <f t="shared" si="329"/>
        <v>臺中市外埔區體育會</v>
      </c>
    </row>
    <row r="6946" spans="1:13" ht="75">
      <c r="A6946" s="62" t="s">
        <v>1722</v>
      </c>
      <c r="B6946" s="64" t="s">
        <v>1768</v>
      </c>
      <c r="C6946" s="64" t="s">
        <v>5168</v>
      </c>
      <c r="D6946" s="64" t="s">
        <v>1723</v>
      </c>
      <c r="E6946" s="45">
        <v>50</v>
      </c>
      <c r="F6946" s="127" t="s">
        <v>44</v>
      </c>
      <c r="G6946" s="97"/>
      <c r="H6946" s="43" t="s">
        <v>1</v>
      </c>
      <c r="I6946" s="128"/>
      <c r="K6946" s="140" t="str">
        <f t="shared" si="327"/>
        <v>競技運動-獎補助費-對國內團體之捐助</v>
      </c>
      <c r="L6946" s="140" t="str">
        <f t="shared" si="328"/>
        <v>補助臺中市高爾夫協會辦理2024臺中高協GOLF青少年扎根巡迴賽(秋季)</v>
      </c>
      <c r="M6946" s="40" t="str">
        <f t="shared" si="329"/>
        <v>臺中市高爾夫協會</v>
      </c>
    </row>
    <row r="6947" spans="1:13" ht="37.5">
      <c r="A6947" s="62" t="s">
        <v>1722</v>
      </c>
      <c r="B6947" s="64" t="s">
        <v>1770</v>
      </c>
      <c r="C6947" s="64" t="s">
        <v>5181</v>
      </c>
      <c r="D6947" s="64" t="s">
        <v>1723</v>
      </c>
      <c r="E6947" s="45">
        <v>30</v>
      </c>
      <c r="F6947" s="127" t="s">
        <v>44</v>
      </c>
      <c r="G6947" s="97"/>
      <c r="H6947" s="43" t="s">
        <v>1</v>
      </c>
      <c r="I6947" s="128"/>
      <c r="K6947" s="140" t="str">
        <f t="shared" si="327"/>
        <v>競技運動-獎補助費-對國內團體之捐助</v>
      </c>
      <c r="L6947" s="140" t="str">
        <f t="shared" si="328"/>
        <v>2024烏日棒委會主委盃棒球錦標賽</v>
      </c>
      <c r="M6947" s="40" t="str">
        <f t="shared" si="329"/>
        <v>台灣社區棒球協會</v>
      </c>
    </row>
    <row r="6948" spans="1:13" ht="75">
      <c r="A6948" s="62" t="s">
        <v>1722</v>
      </c>
      <c r="B6948" s="64" t="s">
        <v>1771</v>
      </c>
      <c r="C6948" s="64" t="s">
        <v>632</v>
      </c>
      <c r="D6948" s="64" t="s">
        <v>1723</v>
      </c>
      <c r="E6948" s="45">
        <v>80</v>
      </c>
      <c r="F6948" s="127" t="s">
        <v>44</v>
      </c>
      <c r="G6948" s="97"/>
      <c r="H6948" s="43" t="s">
        <v>1</v>
      </c>
      <c r="I6948" s="128"/>
      <c r="K6948" s="140" t="str">
        <f t="shared" si="327"/>
        <v>競技運動-獎補助費-對國內團體之捐助</v>
      </c>
      <c r="L6948" s="140" t="str">
        <f t="shared" si="328"/>
        <v>補助臺中市太平區體育會棒球委員會2024年度臺中市青棒聯賽</v>
      </c>
      <c r="M6948" s="40" t="str">
        <f t="shared" si="329"/>
        <v>臺中市太平區體育會</v>
      </c>
    </row>
    <row r="6949" spans="1:13" ht="75">
      <c r="A6949" s="62" t="s">
        <v>1722</v>
      </c>
      <c r="B6949" s="64" t="s">
        <v>1772</v>
      </c>
      <c r="C6949" s="64" t="s">
        <v>1773</v>
      </c>
      <c r="D6949" s="64" t="s">
        <v>1723</v>
      </c>
      <c r="E6949" s="45">
        <v>108</v>
      </c>
      <c r="F6949" s="127" t="s">
        <v>44</v>
      </c>
      <c r="G6949" s="97"/>
      <c r="H6949" s="43" t="s">
        <v>1</v>
      </c>
      <c r="I6949" s="128"/>
      <c r="K6949" s="140" t="str">
        <f t="shared" si="327"/>
        <v>競技運動-獎補助費-對國內團體之捐助</v>
      </c>
      <c r="L6949" s="140" t="str">
        <f t="shared" si="328"/>
        <v>補助臺中市大眾跆拳道發展協會辦理「113年全國福爾摩沙盃跆拳道錦標賽</v>
      </c>
      <c r="M6949" s="40" t="str">
        <f t="shared" si="329"/>
        <v>臺中市大眾跆拳道發展協會</v>
      </c>
    </row>
    <row r="6950" spans="1:13" ht="75">
      <c r="A6950" s="62" t="s">
        <v>1722</v>
      </c>
      <c r="B6950" s="64" t="s">
        <v>1774</v>
      </c>
      <c r="C6950" s="64" t="s">
        <v>1756</v>
      </c>
      <c r="D6950" s="64" t="s">
        <v>1723</v>
      </c>
      <c r="E6950" s="45">
        <v>50</v>
      </c>
      <c r="F6950" s="127" t="s">
        <v>44</v>
      </c>
      <c r="G6950" s="97"/>
      <c r="H6950" s="43" t="s">
        <v>1</v>
      </c>
      <c r="I6950" s="128"/>
      <c r="K6950" s="140" t="str">
        <f t="shared" si="327"/>
        <v>競技運動-獎補助費-對國內團體之捐助</v>
      </c>
      <c r="L6950" s="140" t="str">
        <f t="shared" si="328"/>
        <v>補助臺中市籃球推廣協會辦理「113年臺中市耕德盃3對3籃球賽</v>
      </c>
      <c r="M6950" s="40" t="str">
        <f t="shared" si="329"/>
        <v>台中市籃球推廣協會</v>
      </c>
    </row>
    <row r="6951" spans="1:13" ht="93.75">
      <c r="A6951" s="62" t="s">
        <v>1722</v>
      </c>
      <c r="B6951" s="64" t="s">
        <v>1775</v>
      </c>
      <c r="C6951" s="64" t="s">
        <v>5182</v>
      </c>
      <c r="D6951" s="64" t="s">
        <v>1723</v>
      </c>
      <c r="E6951" s="45">
        <v>300</v>
      </c>
      <c r="F6951" s="127" t="s">
        <v>44</v>
      </c>
      <c r="G6951" s="97"/>
      <c r="H6951" s="43" t="s">
        <v>1</v>
      </c>
      <c r="I6951" s="128"/>
      <c r="K6951" s="140" t="str">
        <f t="shared" si="327"/>
        <v>競技運動-獎補助費-對國內團體之捐助</v>
      </c>
      <c r="L6951" s="140" t="str">
        <f t="shared" si="328"/>
        <v>補助中華民國運動休閒遊憩產業協會辦理「2024ABSOLUTE3x3聯盟賽</v>
      </c>
      <c r="M6951" s="40" t="str">
        <f t="shared" si="329"/>
        <v>中華民國運動休閒遊憩產業協會</v>
      </c>
    </row>
    <row r="6952" spans="1:13" ht="56.25">
      <c r="A6952" s="62" t="s">
        <v>1722</v>
      </c>
      <c r="B6952" s="64" t="s">
        <v>1776</v>
      </c>
      <c r="C6952" s="64" t="s">
        <v>1777</v>
      </c>
      <c r="D6952" s="64" t="s">
        <v>1723</v>
      </c>
      <c r="E6952" s="45">
        <v>8000</v>
      </c>
      <c r="F6952" s="127" t="s">
        <v>44</v>
      </c>
      <c r="G6952" s="97"/>
      <c r="H6952" s="43" t="s">
        <v>1</v>
      </c>
      <c r="I6952" s="128"/>
      <c r="K6952" s="140" t="str">
        <f t="shared" si="327"/>
        <v>競技運動-獎補助費-對國內團體之捐助</v>
      </c>
      <c r="L6952" s="140" t="str">
        <f t="shared" si="328"/>
        <v>辦理2024RedBullShowrunTaichung活動</v>
      </c>
      <c r="M6952" s="40" t="str">
        <f t="shared" si="329"/>
        <v>中華民國文化休閒運動協會</v>
      </c>
    </row>
    <row r="6953" spans="1:13" ht="93.75">
      <c r="A6953" s="62" t="s">
        <v>1722</v>
      </c>
      <c r="B6953" s="64" t="s">
        <v>1778</v>
      </c>
      <c r="C6953" s="64" t="s">
        <v>970</v>
      </c>
      <c r="D6953" s="64" t="s">
        <v>1723</v>
      </c>
      <c r="E6953" s="45">
        <v>150</v>
      </c>
      <c r="F6953" s="127" t="s">
        <v>44</v>
      </c>
      <c r="G6953" s="97"/>
      <c r="H6953" s="43" t="s">
        <v>1</v>
      </c>
      <c r="I6953" s="128"/>
      <c r="K6953" s="140" t="str">
        <f t="shared" si="327"/>
        <v>競技運動-獎補助費-對國內團體之捐助</v>
      </c>
      <c r="L6953" s="140" t="str">
        <f t="shared" si="328"/>
        <v>2024第七屆幸福龍井活力健康路跑‧健走暨節能減碳與推廣乾淨能源宣導活動</v>
      </c>
      <c r="M6953" s="40" t="str">
        <f t="shared" si="329"/>
        <v>臺中市龍井區體育會</v>
      </c>
    </row>
    <row r="6954" spans="1:13" ht="37.5">
      <c r="A6954" s="62" t="s">
        <v>1722</v>
      </c>
      <c r="B6954" s="64" t="s">
        <v>1779</v>
      </c>
      <c r="C6954" s="64" t="s">
        <v>1780</v>
      </c>
      <c r="D6954" s="64" t="s">
        <v>1723</v>
      </c>
      <c r="E6954" s="45">
        <v>20</v>
      </c>
      <c r="F6954" s="127" t="s">
        <v>44</v>
      </c>
      <c r="G6954" s="97"/>
      <c r="H6954" s="43" t="s">
        <v>1</v>
      </c>
      <c r="I6954" s="128"/>
      <c r="K6954" s="140" t="str">
        <f t="shared" si="327"/>
        <v>競技運動-獎補助費-對國內團體之捐助</v>
      </c>
      <c r="L6954" s="140" t="str">
        <f t="shared" si="328"/>
        <v>辦理113年弘道盃長青槌球錦標賽</v>
      </c>
      <c r="M6954" s="40" t="str">
        <f t="shared" si="329"/>
        <v>財團法人弘道老人福利基金會</v>
      </c>
    </row>
    <row r="6955" spans="1:13" ht="37.5">
      <c r="A6955" s="62" t="s">
        <v>1722</v>
      </c>
      <c r="B6955" s="64" t="s">
        <v>1781</v>
      </c>
      <c r="C6955" s="64" t="s">
        <v>5183</v>
      </c>
      <c r="D6955" s="64" t="s">
        <v>1723</v>
      </c>
      <c r="E6955" s="45">
        <v>80</v>
      </c>
      <c r="F6955" s="127" t="s">
        <v>44</v>
      </c>
      <c r="G6955" s="97"/>
      <c r="H6955" s="43" t="s">
        <v>1</v>
      </c>
      <c r="I6955" s="128"/>
      <c r="K6955" s="140" t="str">
        <f t="shared" si="327"/>
        <v>競技運動-獎補助費-對國內團體之捐助</v>
      </c>
      <c r="L6955" s="140" t="str">
        <f t="shared" si="328"/>
        <v>2024亞洲啦啦隊錦標賽</v>
      </c>
      <c r="M6955" s="40" t="str">
        <f t="shared" si="329"/>
        <v>台中市競技啦啦隊協會</v>
      </c>
    </row>
    <row r="6956" spans="1:13" ht="56.25">
      <c r="A6956" s="62" t="s">
        <v>1722</v>
      </c>
      <c r="B6956" s="64" t="s">
        <v>1782</v>
      </c>
      <c r="C6956" s="64" t="s">
        <v>5184</v>
      </c>
      <c r="D6956" s="64" t="s">
        <v>1723</v>
      </c>
      <c r="E6956" s="45">
        <v>50</v>
      </c>
      <c r="F6956" s="127" t="s">
        <v>44</v>
      </c>
      <c r="G6956" s="97"/>
      <c r="H6956" s="43" t="s">
        <v>1</v>
      </c>
      <c r="I6956" s="128"/>
      <c r="K6956" s="140" t="str">
        <f t="shared" si="327"/>
        <v>競技運動-獎補助費-對國內團體之捐助</v>
      </c>
      <c r="L6956" s="140" t="str">
        <f t="shared" si="328"/>
        <v>113年臺中市體育運動舞蹈輔導協會成果展暨嘉年華活動</v>
      </c>
      <c r="M6956" s="40" t="str">
        <f t="shared" si="329"/>
        <v>臺中市體育運動舞蹈輔導協會</v>
      </c>
    </row>
    <row r="6957" spans="1:13" ht="37.5">
      <c r="A6957" s="62" t="s">
        <v>1722</v>
      </c>
      <c r="B6957" s="64" t="s">
        <v>1784</v>
      </c>
      <c r="C6957" s="64" t="s">
        <v>1785</v>
      </c>
      <c r="D6957" s="64" t="s">
        <v>1723</v>
      </c>
      <c r="E6957" s="45">
        <v>20</v>
      </c>
      <c r="F6957" s="127" t="s">
        <v>44</v>
      </c>
      <c r="G6957" s="97"/>
      <c r="H6957" s="43" t="s">
        <v>1</v>
      </c>
      <c r="I6957" s="128"/>
      <c r="K6957" s="140" t="str">
        <f t="shared" si="327"/>
        <v>競技運動-獎補助費-對國內團體之捐助</v>
      </c>
      <c r="L6957" s="140" t="str">
        <f t="shared" si="328"/>
        <v>113年度獅子盃青少年游泳比賽</v>
      </c>
      <c r="M6957" s="40" t="str">
        <f t="shared" si="329"/>
        <v>台中縣大里崇光國際獅子會</v>
      </c>
    </row>
    <row r="6958" spans="1:13" ht="93.75">
      <c r="A6958" s="62" t="s">
        <v>1722</v>
      </c>
      <c r="B6958" s="129" t="s">
        <v>5185</v>
      </c>
      <c r="C6958" s="64" t="s">
        <v>1724</v>
      </c>
      <c r="D6958" s="64" t="s">
        <v>1723</v>
      </c>
      <c r="E6958" s="45">
        <v>21160</v>
      </c>
      <c r="F6958" s="127" t="s">
        <v>44</v>
      </c>
      <c r="G6958" s="97"/>
      <c r="H6958" s="43" t="s">
        <v>1</v>
      </c>
      <c r="I6958" s="128"/>
      <c r="K6958" s="140" t="str">
        <f t="shared" si="327"/>
        <v>競技運動-獎補助費-對國內團體之捐助</v>
      </c>
      <c r="L6958" s="140" t="str">
        <f t="shared" si="328"/>
        <v>113年度臺中市體育總會及各單項委員會辦理市長盃、議長盃運動錦標賽活動計畫</v>
      </c>
      <c r="M6958" s="40" t="str">
        <f t="shared" si="329"/>
        <v>臺中市體育總會</v>
      </c>
    </row>
    <row r="6959" spans="1:13" ht="37.5">
      <c r="A6959" s="62" t="s">
        <v>1722</v>
      </c>
      <c r="B6959" s="64" t="s">
        <v>1786</v>
      </c>
      <c r="C6959" s="64" t="s">
        <v>1787</v>
      </c>
      <c r="D6959" s="64" t="s">
        <v>1723</v>
      </c>
      <c r="E6959" s="45">
        <v>60</v>
      </c>
      <c r="F6959" s="127" t="s">
        <v>44</v>
      </c>
      <c r="G6959" s="97"/>
      <c r="H6959" s="43" t="s">
        <v>1</v>
      </c>
      <c r="I6959" s="128"/>
      <c r="K6959" s="140" t="str">
        <f t="shared" si="327"/>
        <v>競技運動-獎補助費-對國內團體之捐助</v>
      </c>
      <c r="L6959" s="140" t="str">
        <f t="shared" si="328"/>
        <v>第廿四屆總統盃全國劍道錦標賽</v>
      </c>
      <c r="M6959" s="40" t="str">
        <f t="shared" si="329"/>
        <v>中華民國國際劍道協會</v>
      </c>
    </row>
    <row r="6960" spans="1:13" ht="93.75">
      <c r="A6960" s="62" t="s">
        <v>1722</v>
      </c>
      <c r="B6960" s="64" t="s">
        <v>1788</v>
      </c>
      <c r="C6960" s="64" t="s">
        <v>1789</v>
      </c>
      <c r="D6960" s="64" t="s">
        <v>1723</v>
      </c>
      <c r="E6960" s="45">
        <v>50</v>
      </c>
      <c r="F6960" s="127" t="s">
        <v>44</v>
      </c>
      <c r="G6960" s="97"/>
      <c r="H6960" s="43" t="s">
        <v>1</v>
      </c>
      <c r="I6960" s="128"/>
      <c r="K6960" s="140" t="str">
        <f t="shared" si="327"/>
        <v>競技運動-獎補助費-對國內團體之捐助</v>
      </c>
      <c r="L6960" s="140" t="str">
        <f t="shared" si="328"/>
        <v>補助臺中市大里區籃球發展協會辦理「113年臺中市大里區籃球發展協會理事長盃籃球邀請賽</v>
      </c>
      <c r="M6960" s="40" t="str">
        <f t="shared" si="329"/>
        <v>臺中市大里區籃球發展協會</v>
      </c>
    </row>
    <row r="6961" spans="1:13" ht="93.75">
      <c r="A6961" s="62" t="s">
        <v>1722</v>
      </c>
      <c r="B6961" s="64" t="s">
        <v>1790</v>
      </c>
      <c r="C6961" s="64" t="s">
        <v>1724</v>
      </c>
      <c r="D6961" s="64" t="s">
        <v>1723</v>
      </c>
      <c r="E6961" s="45">
        <v>400</v>
      </c>
      <c r="F6961" s="127" t="s">
        <v>44</v>
      </c>
      <c r="G6961" s="97"/>
      <c r="H6961" s="43" t="s">
        <v>1</v>
      </c>
      <c r="I6961" s="128"/>
      <c r="K6961" s="140" t="str">
        <f t="shared" si="327"/>
        <v>競技運動-獎補助費-對國內團體之捐助</v>
      </c>
      <c r="L6961" s="140" t="str">
        <f t="shared" si="328"/>
        <v>補助臺中市體育總會籃球委員會辦理「113年度臺中市躍馬盃國際籃球邀請賽</v>
      </c>
      <c r="M6961" s="40" t="str">
        <f t="shared" si="329"/>
        <v>臺中市體育總會</v>
      </c>
    </row>
    <row r="6962" spans="1:13" ht="37.5">
      <c r="A6962" s="62" t="s">
        <v>1722</v>
      </c>
      <c r="B6962" s="64" t="s">
        <v>1791</v>
      </c>
      <c r="C6962" s="64" t="s">
        <v>1746</v>
      </c>
      <c r="D6962" s="64" t="s">
        <v>1723</v>
      </c>
      <c r="E6962" s="45">
        <v>100</v>
      </c>
      <c r="F6962" s="127" t="s">
        <v>44</v>
      </c>
      <c r="G6962" s="97"/>
      <c r="H6962" s="43" t="s">
        <v>1</v>
      </c>
      <c r="I6962" s="128"/>
      <c r="K6962" s="140" t="str">
        <f t="shared" si="327"/>
        <v>競技運動-獎補助費-對國內團體之捐助</v>
      </c>
      <c r="L6962" s="140" t="str">
        <f t="shared" si="328"/>
        <v>113年度台中市騰達盃慢速壘球邀請賽</v>
      </c>
      <c r="M6962" s="40" t="str">
        <f t="shared" si="329"/>
        <v>臺中市大雅區教育發展協會</v>
      </c>
    </row>
    <row r="6963" spans="1:13" ht="93.75">
      <c r="A6963" s="62" t="s">
        <v>1722</v>
      </c>
      <c r="B6963" s="129" t="s">
        <v>5186</v>
      </c>
      <c r="C6963" s="64" t="s">
        <v>1724</v>
      </c>
      <c r="D6963" s="64" t="s">
        <v>1723</v>
      </c>
      <c r="E6963" s="45">
        <v>19799</v>
      </c>
      <c r="F6963" s="127" t="s">
        <v>44</v>
      </c>
      <c r="G6963" s="97"/>
      <c r="H6963" s="43" t="s">
        <v>1</v>
      </c>
      <c r="I6963" s="128"/>
      <c r="K6963" s="140" t="str">
        <f t="shared" si="327"/>
        <v>競技運動-獎補助費-對國內團體之捐助</v>
      </c>
      <c r="L6963" s="140" t="str">
        <f t="shared" si="328"/>
        <v>113年度臺中市體育總會及各單項委員會聘任體育專任教練及推廣各項運動賽事計畫經費</v>
      </c>
      <c r="M6963" s="40" t="str">
        <f t="shared" si="329"/>
        <v>臺中市體育總會</v>
      </c>
    </row>
    <row r="6964" spans="1:13" ht="112.5">
      <c r="A6964" s="62" t="s">
        <v>1722</v>
      </c>
      <c r="B6964" s="129" t="s">
        <v>5187</v>
      </c>
      <c r="C6964" s="64" t="s">
        <v>1724</v>
      </c>
      <c r="D6964" s="64" t="s">
        <v>1723</v>
      </c>
      <c r="E6964" s="45">
        <v>23050</v>
      </c>
      <c r="F6964" s="127" t="s">
        <v>44</v>
      </c>
      <c r="G6964" s="97"/>
      <c r="H6964" s="43" t="s">
        <v>1</v>
      </c>
      <c r="I6964" s="128"/>
      <c r="K6964" s="140" t="str">
        <f t="shared" si="327"/>
        <v>競技運動-獎補助費-對國內團體之捐助</v>
      </c>
      <c r="L6964" s="140" t="str">
        <f t="shared" si="328"/>
        <v>113年度臺中市體育總會及各單項委員會辦理、參加及推展各項體育活動、比賽、訓練等相關經費</v>
      </c>
      <c r="M6964" s="40" t="str">
        <f t="shared" si="329"/>
        <v>臺中市體育總會</v>
      </c>
    </row>
    <row r="6965" spans="1:13" ht="56.25">
      <c r="A6965" s="62" t="s">
        <v>1722</v>
      </c>
      <c r="B6965" s="64" t="s">
        <v>1792</v>
      </c>
      <c r="C6965" s="64" t="s">
        <v>1793</v>
      </c>
      <c r="D6965" s="64" t="s">
        <v>1723</v>
      </c>
      <c r="E6965" s="45">
        <v>40</v>
      </c>
      <c r="F6965" s="127" t="s">
        <v>44</v>
      </c>
      <c r="G6965" s="97"/>
      <c r="H6965" s="43" t="s">
        <v>1</v>
      </c>
      <c r="I6965" s="128"/>
      <c r="K6965" s="140" t="str">
        <f t="shared" si="327"/>
        <v>競技運動-獎補助費-對國內團體之捐助</v>
      </c>
      <c r="L6965" s="140" t="str">
        <f t="shared" si="328"/>
        <v>補助2024臺中市夢想盃社區軟式少棒邀請賽</v>
      </c>
      <c r="M6965" s="40" t="str">
        <f t="shared" si="329"/>
        <v>社團法人臺中市夢想三級棒球協進會</v>
      </c>
    </row>
    <row r="6966" spans="1:13" ht="75">
      <c r="A6966" s="62" t="s">
        <v>1722</v>
      </c>
      <c r="B6966" s="129" t="s">
        <v>5188</v>
      </c>
      <c r="C6966" s="64" t="s">
        <v>5176</v>
      </c>
      <c r="D6966" s="64" t="s">
        <v>1723</v>
      </c>
      <c r="E6966" s="45">
        <v>1800</v>
      </c>
      <c r="F6966" s="127" t="s">
        <v>44</v>
      </c>
      <c r="G6966" s="97"/>
      <c r="H6966" s="43" t="s">
        <v>1</v>
      </c>
      <c r="I6966" s="128"/>
      <c r="K6966" s="140" t="str">
        <f t="shared" si="327"/>
        <v>競技運動-獎補助費-對國內團體之捐助</v>
      </c>
      <c r="L6966" s="140" t="str">
        <f t="shared" si="328"/>
        <v>2024社區足球深耕計畫-幼童足球指導員前進校園暨足球節計畫</v>
      </c>
      <c r="M6966" s="40" t="str">
        <f t="shared" si="329"/>
        <v>台灣運動文創發展協會</v>
      </c>
    </row>
    <row r="6967" spans="1:13" ht="37.5">
      <c r="A6967" s="62" t="s">
        <v>1722</v>
      </c>
      <c r="B6967" s="64" t="s">
        <v>1794</v>
      </c>
      <c r="C6967" s="64" t="s">
        <v>801</v>
      </c>
      <c r="D6967" s="64" t="s">
        <v>1723</v>
      </c>
      <c r="E6967" s="45">
        <v>50</v>
      </c>
      <c r="F6967" s="127" t="s">
        <v>44</v>
      </c>
      <c r="G6967" s="97"/>
      <c r="H6967" s="43" t="s">
        <v>1</v>
      </c>
      <c r="I6967" s="128"/>
      <c r="K6967" s="140" t="str">
        <f t="shared" si="327"/>
        <v>競技運動-獎補助費-對國內團體之捐助</v>
      </c>
      <c r="L6967" s="140" t="str">
        <f t="shared" si="328"/>
        <v>2024后里騎跡慶雙十</v>
      </c>
      <c r="M6967" s="40" t="str">
        <f t="shared" si="329"/>
        <v>臺中市后里單車協會</v>
      </c>
    </row>
    <row r="6968" spans="1:13" ht="56.25">
      <c r="A6968" s="62" t="s">
        <v>1722</v>
      </c>
      <c r="B6968" s="64" t="s">
        <v>1795</v>
      </c>
      <c r="C6968" s="64" t="s">
        <v>1724</v>
      </c>
      <c r="D6968" s="64" t="s">
        <v>1723</v>
      </c>
      <c r="E6968" s="45">
        <v>200</v>
      </c>
      <c r="F6968" s="127" t="s">
        <v>44</v>
      </c>
      <c r="G6968" s="97"/>
      <c r="H6968" s="43" t="s">
        <v>1</v>
      </c>
      <c r="I6968" s="128"/>
      <c r="K6968" s="140" t="str">
        <f t="shared" si="327"/>
        <v>競技運動-獎補助費-對國內團體之捐助</v>
      </c>
      <c r="L6968" s="140" t="str">
        <f t="shared" si="328"/>
        <v>113年全國田徑錦標賽臺中市代表隊組訓參賽</v>
      </c>
      <c r="M6968" s="40" t="str">
        <f t="shared" si="329"/>
        <v>臺中市體育總會</v>
      </c>
    </row>
    <row r="6969" spans="1:13" ht="75">
      <c r="A6969" s="62" t="s">
        <v>1722</v>
      </c>
      <c r="B6969" s="64" t="s">
        <v>1796</v>
      </c>
      <c r="C6969" s="64" t="s">
        <v>1728</v>
      </c>
      <c r="D6969" s="64" t="s">
        <v>1723</v>
      </c>
      <c r="E6969" s="45">
        <v>100</v>
      </c>
      <c r="F6969" s="127" t="s">
        <v>44</v>
      </c>
      <c r="G6969" s="97"/>
      <c r="H6969" s="43" t="s">
        <v>1</v>
      </c>
      <c r="I6969" s="128"/>
      <c r="K6969" s="140" t="str">
        <f t="shared" si="327"/>
        <v>競技運動-獎補助費-對國內團體之捐助</v>
      </c>
      <c r="L6969" s="140" t="str">
        <f t="shared" si="328"/>
        <v>補助臺中市海線足球協會辦理「2024臺中校園社區基層足球推廣</v>
      </c>
      <c r="M6969" s="40" t="str">
        <f t="shared" si="329"/>
        <v>臺中市海線足球協會</v>
      </c>
    </row>
    <row r="6970" spans="1:13" ht="112.5">
      <c r="A6970" s="62" t="s">
        <v>1722</v>
      </c>
      <c r="B6970" s="64" t="s">
        <v>1797</v>
      </c>
      <c r="C6970" s="64" t="s">
        <v>203</v>
      </c>
      <c r="D6970" s="64" t="s">
        <v>1723</v>
      </c>
      <c r="E6970" s="45">
        <v>18</v>
      </c>
      <c r="F6970" s="127" t="s">
        <v>44</v>
      </c>
      <c r="G6970" s="97"/>
      <c r="H6970" s="43" t="s">
        <v>1</v>
      </c>
      <c r="I6970" s="128"/>
      <c r="K6970" s="140" t="str">
        <f t="shared" si="327"/>
        <v>競技運動-獎補助費-對國內團體之捐助</v>
      </c>
      <c r="L6970" s="140" t="str">
        <f t="shared" si="328"/>
        <v>港洲盃趣味棒壘球賽暨宣導托育升級紅不讓、節能減碳、港務業務及乾淨能源及天然氣安全政令宣導活動</v>
      </c>
      <c r="M6970" s="40" t="str">
        <f t="shared" si="329"/>
        <v>臺中市海線文化關懷協會</v>
      </c>
    </row>
    <row r="6971" spans="1:13" ht="56.25">
      <c r="A6971" s="62" t="s">
        <v>1722</v>
      </c>
      <c r="B6971" s="64" t="s">
        <v>1798</v>
      </c>
      <c r="C6971" s="64" t="s">
        <v>1724</v>
      </c>
      <c r="D6971" s="64" t="s">
        <v>1723</v>
      </c>
      <c r="E6971" s="45">
        <v>100</v>
      </c>
      <c r="F6971" s="127" t="s">
        <v>44</v>
      </c>
      <c r="G6971" s="97"/>
      <c r="H6971" s="43" t="s">
        <v>1</v>
      </c>
      <c r="I6971" s="128"/>
      <c r="K6971" s="140" t="str">
        <f t="shared" si="327"/>
        <v>競技運動-獎補助費-對國內團體之捐助</v>
      </c>
      <c r="L6971" s="140" t="str">
        <f t="shared" si="328"/>
        <v>2024第22屆總統盃全國慢速壘球錦標賽臺中市預賽</v>
      </c>
      <c r="M6971" s="40" t="str">
        <f t="shared" si="329"/>
        <v>臺中市體育總會</v>
      </c>
    </row>
    <row r="6972" spans="1:13" ht="56.25">
      <c r="A6972" s="62" t="s">
        <v>1722</v>
      </c>
      <c r="B6972" s="64" t="s">
        <v>1799</v>
      </c>
      <c r="C6972" s="64" t="s">
        <v>1800</v>
      </c>
      <c r="D6972" s="64" t="s">
        <v>1723</v>
      </c>
      <c r="E6972" s="45">
        <v>50</v>
      </c>
      <c r="F6972" s="127" t="s">
        <v>44</v>
      </c>
      <c r="G6972" s="97"/>
      <c r="H6972" s="43" t="s">
        <v>1</v>
      </c>
      <c r="I6972" s="128"/>
      <c r="K6972" s="140" t="str">
        <f t="shared" si="327"/>
        <v>競技運動-獎補助費-對國內團體之捐助</v>
      </c>
      <c r="L6972" s="140" t="str">
        <f t="shared" si="328"/>
        <v>113認識大甲城觀光文化健行起步走活動</v>
      </c>
      <c r="M6972" s="40" t="str">
        <f t="shared" si="329"/>
        <v>臺中市大甲區平安社區發展協會</v>
      </c>
    </row>
    <row r="6973" spans="1:13" ht="75">
      <c r="A6973" s="62" t="s">
        <v>1722</v>
      </c>
      <c r="B6973" s="64" t="s">
        <v>1801</v>
      </c>
      <c r="C6973" s="64" t="s">
        <v>5189</v>
      </c>
      <c r="D6973" s="64" t="s">
        <v>1723</v>
      </c>
      <c r="E6973" s="45">
        <v>1000</v>
      </c>
      <c r="F6973" s="127" t="s">
        <v>44</v>
      </c>
      <c r="G6973" s="97"/>
      <c r="H6973" s="43" t="s">
        <v>1</v>
      </c>
      <c r="I6973" s="128"/>
      <c r="K6973" s="140" t="str">
        <f t="shared" si="327"/>
        <v>競技運動-獎補助費-對國內團體之捐助</v>
      </c>
      <c r="L6973" s="140" t="str">
        <f t="shared" si="328"/>
        <v>補助台灣福爾摩沙電子競技協會辦理2024六都電競爭霸戰</v>
      </c>
      <c r="M6973" s="40" t="str">
        <f t="shared" si="329"/>
        <v>台灣福爾摩沙電子競技協會</v>
      </c>
    </row>
    <row r="6974" spans="1:13" ht="56.25">
      <c r="A6974" s="62" t="s">
        <v>1722</v>
      </c>
      <c r="B6974" s="64" t="s">
        <v>5190</v>
      </c>
      <c r="C6974" s="64" t="s">
        <v>1766</v>
      </c>
      <c r="D6974" s="64" t="s">
        <v>1723</v>
      </c>
      <c r="E6974" s="45">
        <v>800</v>
      </c>
      <c r="F6974" s="127" t="s">
        <v>44</v>
      </c>
      <c r="G6974" s="97"/>
      <c r="H6974" s="43" t="s">
        <v>1</v>
      </c>
      <c r="I6974" s="128"/>
      <c r="K6974" s="140" t="str">
        <f t="shared" si="327"/>
        <v>競技運動-獎補助費-對國內團體之捐助</v>
      </c>
      <c r="L6974" s="140" t="str">
        <f t="shared" si="328"/>
        <v>2024兆基屋管亞洲盃大學女子壘球賽經費</v>
      </c>
      <c r="M6974" s="40" t="str">
        <f t="shared" si="329"/>
        <v>中華民國壘球協會</v>
      </c>
    </row>
    <row r="6975" spans="1:13" ht="56.25">
      <c r="A6975" s="62" t="s">
        <v>1722</v>
      </c>
      <c r="B6975" s="64" t="s">
        <v>1802</v>
      </c>
      <c r="C6975" s="64" t="s">
        <v>1803</v>
      </c>
      <c r="D6975" s="64" t="s">
        <v>1723</v>
      </c>
      <c r="E6975" s="45">
        <v>30</v>
      </c>
      <c r="F6975" s="127" t="s">
        <v>44</v>
      </c>
      <c r="G6975" s="97"/>
      <c r="H6975" s="43" t="s">
        <v>1</v>
      </c>
      <c r="I6975" s="128"/>
      <c r="K6975" s="140" t="str">
        <f t="shared" si="327"/>
        <v>競技運動-獎補助費-對國內團體之捐助</v>
      </c>
      <c r="L6975" s="140" t="str">
        <f t="shared" si="328"/>
        <v>113年臺中市甲安埔大會師秋季全民親子健行活動</v>
      </c>
      <c r="M6975" s="40" t="str">
        <f t="shared" si="329"/>
        <v>臺中市區體育會聯合會</v>
      </c>
    </row>
    <row r="6976" spans="1:13" ht="56.25">
      <c r="A6976" s="62" t="s">
        <v>1722</v>
      </c>
      <c r="B6976" s="64" t="s">
        <v>1804</v>
      </c>
      <c r="C6976" s="64" t="s">
        <v>1724</v>
      </c>
      <c r="D6976" s="64" t="s">
        <v>1723</v>
      </c>
      <c r="E6976" s="45">
        <v>800</v>
      </c>
      <c r="F6976" s="127" t="s">
        <v>44</v>
      </c>
      <c r="G6976" s="97"/>
      <c r="H6976" s="43" t="s">
        <v>1</v>
      </c>
      <c r="I6976" s="128"/>
      <c r="K6976" s="140" t="str">
        <f t="shared" si="327"/>
        <v>競技運動-獎補助費-對國內團體之捐助</v>
      </c>
      <c r="L6976" s="140" t="str">
        <f t="shared" si="328"/>
        <v>113年全中運及114年全國運動會划船選手培訓計畫</v>
      </c>
      <c r="M6976" s="40" t="str">
        <f t="shared" si="329"/>
        <v>臺中市體育總會</v>
      </c>
    </row>
    <row r="6977" spans="1:13" ht="56.25">
      <c r="A6977" s="62" t="s">
        <v>1722</v>
      </c>
      <c r="B6977" s="64" t="s">
        <v>1805</v>
      </c>
      <c r="C6977" s="64" t="s">
        <v>737</v>
      </c>
      <c r="D6977" s="64" t="s">
        <v>1723</v>
      </c>
      <c r="E6977" s="45">
        <v>70</v>
      </c>
      <c r="F6977" s="127" t="s">
        <v>44</v>
      </c>
      <c r="G6977" s="97"/>
      <c r="H6977" s="43" t="s">
        <v>1</v>
      </c>
      <c r="I6977" s="128"/>
      <c r="K6977" s="140" t="str">
        <f t="shared" si="327"/>
        <v>競技運動-獎補助費-對國內團體之捐助</v>
      </c>
      <c r="L6977" s="140" t="str">
        <f t="shared" si="328"/>
        <v>113年臺中市大里區體育會會務推展研討暨外埠參訪活動</v>
      </c>
      <c r="M6977" s="40" t="str">
        <f t="shared" si="329"/>
        <v>臺中市大里區體育會</v>
      </c>
    </row>
    <row r="6978" spans="1:13" ht="56.25">
      <c r="A6978" s="62" t="s">
        <v>1722</v>
      </c>
      <c r="B6978" s="64" t="s">
        <v>1806</v>
      </c>
      <c r="C6978" s="64" t="s">
        <v>793</v>
      </c>
      <c r="D6978" s="64" t="s">
        <v>1723</v>
      </c>
      <c r="E6978" s="45">
        <v>20</v>
      </c>
      <c r="F6978" s="127" t="s">
        <v>44</v>
      </c>
      <c r="G6978" s="97"/>
      <c r="H6978" s="43" t="s">
        <v>1</v>
      </c>
      <c r="I6978" s="128"/>
      <c r="K6978" s="140" t="str">
        <f t="shared" si="327"/>
        <v>競技運動-獎補助費-對國內團體之捐助</v>
      </c>
      <c r="L6978" s="140" t="str">
        <f t="shared" si="328"/>
        <v>113年度臺中市大安區永安社區健行活動</v>
      </c>
      <c r="M6978" s="40" t="str">
        <f t="shared" si="329"/>
        <v>臺中市大安區永安社區發展協會</v>
      </c>
    </row>
    <row r="6979" spans="1:13" ht="93.75">
      <c r="A6979" s="62" t="s">
        <v>1722</v>
      </c>
      <c r="B6979" s="64" t="s">
        <v>1807</v>
      </c>
      <c r="C6979" s="64" t="s">
        <v>1730</v>
      </c>
      <c r="D6979" s="64" t="s">
        <v>1723</v>
      </c>
      <c r="E6979" s="45">
        <v>300</v>
      </c>
      <c r="F6979" s="127" t="s">
        <v>44</v>
      </c>
      <c r="G6979" s="97"/>
      <c r="H6979" s="43" t="s">
        <v>1</v>
      </c>
      <c r="I6979" s="128"/>
      <c r="K6979" s="140" t="str">
        <f t="shared" si="327"/>
        <v>競技運動-獎補助費-對國內團體之捐助</v>
      </c>
      <c r="L6979" s="140" t="str">
        <f t="shared" si="328"/>
        <v>補助臺灣運動休閒健康發展協會辦理2024臺中市民野餐日玩轉酷運動泡泡野餐趣</v>
      </c>
      <c r="M6979" s="40" t="str">
        <f t="shared" si="329"/>
        <v>臺灣運動休閒健康發展協會</v>
      </c>
    </row>
    <row r="6980" spans="1:13" ht="75">
      <c r="A6980" s="62" t="s">
        <v>1722</v>
      </c>
      <c r="B6980" s="64" t="s">
        <v>1808</v>
      </c>
      <c r="C6980" s="64" t="s">
        <v>1724</v>
      </c>
      <c r="D6980" s="64" t="s">
        <v>1723</v>
      </c>
      <c r="E6980" s="45">
        <v>80</v>
      </c>
      <c r="F6980" s="127" t="s">
        <v>44</v>
      </c>
      <c r="G6980" s="97"/>
      <c r="H6980" s="43" t="s">
        <v>1</v>
      </c>
      <c r="I6980" s="128"/>
      <c r="K6980" s="140" t="str">
        <f t="shared" ref="K6980:K7043" si="330">A6980</f>
        <v>競技運動-獎補助費-對國內團體之捐助</v>
      </c>
      <c r="L6980" s="140" t="str">
        <f t="shared" ref="L6980:L7043" si="331">B6980</f>
        <v>補助臺中市體育總會排球委員會辦理「113年企業二十年甲級男女排球聯賽</v>
      </c>
      <c r="M6980" s="40" t="str">
        <f t="shared" ref="M6980:M7043" si="332">C6980</f>
        <v>臺中市體育總會</v>
      </c>
    </row>
    <row r="6981" spans="1:13" ht="93.75">
      <c r="A6981" s="62" t="s">
        <v>1722</v>
      </c>
      <c r="B6981" s="64" t="s">
        <v>1809</v>
      </c>
      <c r="C6981" s="64" t="s">
        <v>1724</v>
      </c>
      <c r="D6981" s="64" t="s">
        <v>1723</v>
      </c>
      <c r="E6981" s="45">
        <v>81</v>
      </c>
      <c r="F6981" s="127" t="s">
        <v>44</v>
      </c>
      <c r="G6981" s="97"/>
      <c r="H6981" s="43" t="s">
        <v>1</v>
      </c>
      <c r="I6981" s="128"/>
      <c r="K6981" s="140" t="str">
        <f t="shared" si="330"/>
        <v>競技運動-獎補助費-對國內團體之捐助</v>
      </c>
      <c r="L6981" s="140" t="str">
        <f t="shared" si="331"/>
        <v>113年全民運動-獎補助費-對國內團體之捐助會臺中市拔河代表隊選手培訓及參賽實施計畫</v>
      </c>
      <c r="M6981" s="40" t="str">
        <f t="shared" si="332"/>
        <v>臺中市體育總會</v>
      </c>
    </row>
    <row r="6982" spans="1:13" ht="56.25">
      <c r="A6982" s="62" t="s">
        <v>1722</v>
      </c>
      <c r="B6982" s="64" t="s">
        <v>1810</v>
      </c>
      <c r="C6982" s="64" t="s">
        <v>1724</v>
      </c>
      <c r="D6982" s="64" t="s">
        <v>1723</v>
      </c>
      <c r="E6982" s="45">
        <v>150</v>
      </c>
      <c r="F6982" s="127" t="s">
        <v>44</v>
      </c>
      <c r="G6982" s="97"/>
      <c r="H6982" s="43" t="s">
        <v>1</v>
      </c>
      <c r="I6982" s="128"/>
      <c r="K6982" s="140" t="str">
        <f t="shared" si="330"/>
        <v>競技運動-獎補助費-對國內團體之捐助</v>
      </c>
      <c r="L6982" s="140" t="str">
        <f t="shared" si="331"/>
        <v>補助辦理「2024年臺中市市長盃電競錦標賽</v>
      </c>
      <c r="M6982" s="40" t="str">
        <f t="shared" si="332"/>
        <v>臺中市體育總會</v>
      </c>
    </row>
    <row r="6983" spans="1:13" ht="37.5">
      <c r="A6983" s="62" t="s">
        <v>1722</v>
      </c>
      <c r="B6983" s="64" t="s">
        <v>1811</v>
      </c>
      <c r="C6983" s="64" t="s">
        <v>1724</v>
      </c>
      <c r="D6983" s="64" t="s">
        <v>1723</v>
      </c>
      <c r="E6983" s="45">
        <v>30</v>
      </c>
      <c r="F6983" s="127" t="s">
        <v>44</v>
      </c>
      <c r="G6983" s="97"/>
      <c r="H6983" s="43" t="s">
        <v>1</v>
      </c>
      <c r="I6983" s="128"/>
      <c r="K6983" s="140" t="str">
        <f t="shared" si="330"/>
        <v>競技運動-獎補助費-對國內團體之捐助</v>
      </c>
      <c r="L6983" s="140" t="str">
        <f t="shared" si="331"/>
        <v>2024樂活盃保齡球盃交流聯誼賽</v>
      </c>
      <c r="M6983" s="40" t="str">
        <f t="shared" si="332"/>
        <v>臺中市體育總會</v>
      </c>
    </row>
    <row r="6984" spans="1:13" ht="93.75">
      <c r="A6984" s="62" t="s">
        <v>1722</v>
      </c>
      <c r="B6984" s="64" t="s">
        <v>1812</v>
      </c>
      <c r="C6984" s="64" t="s">
        <v>1724</v>
      </c>
      <c r="D6984" s="64" t="s">
        <v>1723</v>
      </c>
      <c r="E6984" s="45">
        <v>50</v>
      </c>
      <c r="F6984" s="127" t="s">
        <v>44</v>
      </c>
      <c r="G6984" s="97"/>
      <c r="H6984" s="43" t="s">
        <v>1</v>
      </c>
      <c r="I6984" s="128"/>
      <c r="K6984" s="140" t="str">
        <f t="shared" si="330"/>
        <v>競技運動-獎補助費-對國內團體之捐助</v>
      </c>
      <c r="L6984" s="140" t="str">
        <f t="shared" si="331"/>
        <v>補助臺中市體育總會滑冰委員會辦理「113學年度全國短道競速滑冰秋冬錦標賽</v>
      </c>
      <c r="M6984" s="40" t="str">
        <f t="shared" si="332"/>
        <v>臺中市體育總會</v>
      </c>
    </row>
    <row r="6985" spans="1:13" ht="56.25">
      <c r="A6985" s="62" t="s">
        <v>1722</v>
      </c>
      <c r="B6985" s="64" t="s">
        <v>1813</v>
      </c>
      <c r="C6985" s="64" t="s">
        <v>1276</v>
      </c>
      <c r="D6985" s="64" t="s">
        <v>1723</v>
      </c>
      <c r="E6985" s="45">
        <v>70</v>
      </c>
      <c r="F6985" s="127" t="s">
        <v>44</v>
      </c>
      <c r="G6985" s="97"/>
      <c r="H6985" s="43" t="s">
        <v>1</v>
      </c>
      <c r="I6985" s="128"/>
      <c r="K6985" s="140" t="str">
        <f t="shared" si="330"/>
        <v>競技運動-獎補助費-對國內團體之捐助</v>
      </c>
      <c r="L6985" s="140" t="str">
        <f t="shared" si="331"/>
        <v>補助113年外埔區體育會體育志工增能研習活動</v>
      </c>
      <c r="M6985" s="40" t="str">
        <f t="shared" si="332"/>
        <v>臺中市外埔區體育會</v>
      </c>
    </row>
    <row r="6986" spans="1:13" ht="75">
      <c r="A6986" s="62" t="s">
        <v>1722</v>
      </c>
      <c r="B6986" s="64" t="s">
        <v>1814</v>
      </c>
      <c r="C6986" s="64" t="s">
        <v>1815</v>
      </c>
      <c r="D6986" s="64" t="s">
        <v>1723</v>
      </c>
      <c r="E6986" s="45">
        <v>200</v>
      </c>
      <c r="F6986" s="127" t="s">
        <v>44</v>
      </c>
      <c r="G6986" s="97"/>
      <c r="H6986" s="43" t="s">
        <v>1</v>
      </c>
      <c r="I6986" s="128"/>
      <c r="K6986" s="140" t="str">
        <f t="shared" si="330"/>
        <v>競技運動-獎補助費-對國內團體之捐助</v>
      </c>
      <c r="L6986" s="140" t="str">
        <f t="shared" si="331"/>
        <v>臺中市推動兒童啦啦隊舞蹈、運動體操、啦啦隊運動推廣計劃</v>
      </c>
      <c r="M6986" s="40" t="str">
        <f t="shared" si="332"/>
        <v>臺中市啦啦隊協會</v>
      </c>
    </row>
    <row r="6987" spans="1:13" ht="75">
      <c r="A6987" s="62" t="s">
        <v>1722</v>
      </c>
      <c r="B6987" s="64" t="s">
        <v>1816</v>
      </c>
      <c r="C6987" s="64" t="s">
        <v>5168</v>
      </c>
      <c r="D6987" s="64" t="s">
        <v>1723</v>
      </c>
      <c r="E6987" s="45">
        <v>50</v>
      </c>
      <c r="F6987" s="127" t="s">
        <v>44</v>
      </c>
      <c r="G6987" s="97"/>
      <c r="H6987" s="43" t="s">
        <v>1</v>
      </c>
      <c r="I6987" s="128"/>
      <c r="K6987" s="140" t="str">
        <f t="shared" si="330"/>
        <v>競技運動-獎補助費-對國內團體之捐助</v>
      </c>
      <c r="L6987" s="140" t="str">
        <f t="shared" si="331"/>
        <v>補助臺中市高爾夫協會辦理2024臺中高協GOLF青少年扎根巡迴賽(冬季)</v>
      </c>
      <c r="M6987" s="40" t="str">
        <f t="shared" si="332"/>
        <v>臺中市高爾夫協會</v>
      </c>
    </row>
    <row r="6988" spans="1:13" ht="56.25">
      <c r="A6988" s="62" t="s">
        <v>1722</v>
      </c>
      <c r="B6988" s="64" t="s">
        <v>1817</v>
      </c>
      <c r="C6988" s="64" t="s">
        <v>1206</v>
      </c>
      <c r="D6988" s="64" t="s">
        <v>1723</v>
      </c>
      <c r="E6988" s="45">
        <v>20</v>
      </c>
      <c r="F6988" s="127" t="s">
        <v>44</v>
      </c>
      <c r="G6988" s="97"/>
      <c r="H6988" s="43" t="s">
        <v>1</v>
      </c>
      <c r="I6988" s="128"/>
      <c r="K6988" s="140" t="str">
        <f t="shared" si="330"/>
        <v>競技運動-獎補助費-對國內團體之捐助</v>
      </c>
      <c r="L6988" s="140" t="str">
        <f t="shared" si="331"/>
        <v>全民運動-獎補助費-對國內團體之捐助瑜珈研習營</v>
      </c>
      <c r="M6988" s="40" t="str">
        <f t="shared" si="332"/>
        <v>臺中市龍井瑜珈協會</v>
      </c>
    </row>
    <row r="6989" spans="1:13" ht="93.75">
      <c r="A6989" s="62" t="s">
        <v>1722</v>
      </c>
      <c r="B6989" s="64" t="s">
        <v>1818</v>
      </c>
      <c r="C6989" s="64" t="s">
        <v>1819</v>
      </c>
      <c r="D6989" s="64" t="s">
        <v>1723</v>
      </c>
      <c r="E6989" s="45">
        <v>300</v>
      </c>
      <c r="F6989" s="127" t="s">
        <v>44</v>
      </c>
      <c r="G6989" s="97"/>
      <c r="H6989" s="43" t="s">
        <v>1</v>
      </c>
      <c r="I6989" s="128"/>
      <c r="K6989" s="140" t="str">
        <f t="shared" si="330"/>
        <v>競技運動-獎補助費-對國內團體之捐助</v>
      </c>
      <c r="L6989" s="140" t="str">
        <f t="shared" si="331"/>
        <v>中福維他露桌球隊代表中華臺北隊參加2024年法國-瓦桑勒布勒托訥國際帕拉桌球公開賽</v>
      </c>
      <c r="M6989" s="40" t="str">
        <f t="shared" si="332"/>
        <v>社團法人台中市身障福利協進會</v>
      </c>
    </row>
    <row r="6990" spans="1:13" ht="56.25">
      <c r="A6990" s="62" t="s">
        <v>1722</v>
      </c>
      <c r="B6990" s="64" t="s">
        <v>1820</v>
      </c>
      <c r="C6990" s="64" t="s">
        <v>1724</v>
      </c>
      <c r="D6990" s="64" t="s">
        <v>1723</v>
      </c>
      <c r="E6990" s="45">
        <v>300</v>
      </c>
      <c r="F6990" s="127" t="s">
        <v>44</v>
      </c>
      <c r="G6990" s="97"/>
      <c r="H6990" s="43" t="s">
        <v>1</v>
      </c>
      <c r="I6990" s="128"/>
      <c r="K6990" s="140" t="str">
        <f t="shared" si="330"/>
        <v>競技運動-獎補助費-對國內團體之捐助</v>
      </c>
      <c r="L6990" s="140" t="str">
        <f t="shared" si="331"/>
        <v>臺中市113年度議長盃全民健行GO健康LETSGO活動</v>
      </c>
      <c r="M6990" s="40" t="str">
        <f t="shared" si="332"/>
        <v>臺中市體育總會</v>
      </c>
    </row>
    <row r="6991" spans="1:13" ht="37.5">
      <c r="A6991" s="62" t="s">
        <v>1722</v>
      </c>
      <c r="B6991" s="64" t="s">
        <v>1821</v>
      </c>
      <c r="C6991" s="64" t="s">
        <v>1822</v>
      </c>
      <c r="D6991" s="64" t="s">
        <v>1723</v>
      </c>
      <c r="E6991" s="45">
        <v>100</v>
      </c>
      <c r="F6991" s="127" t="s">
        <v>44</v>
      </c>
      <c r="G6991" s="97"/>
      <c r="H6991" s="43" t="s">
        <v>1</v>
      </c>
      <c r="I6991" s="128"/>
      <c r="K6991" s="140" t="str">
        <f t="shared" si="330"/>
        <v>競技運動-獎補助費-對國內團體之捐助</v>
      </c>
      <c r="L6991" s="140" t="str">
        <f t="shared" si="331"/>
        <v>113年長青槌球中部地區邀請賽</v>
      </c>
      <c r="M6991" s="40" t="str">
        <f t="shared" si="332"/>
        <v>台中市中南長青門球協會</v>
      </c>
    </row>
    <row r="6992" spans="1:13" ht="56.25">
      <c r="A6992" s="62" t="s">
        <v>1722</v>
      </c>
      <c r="B6992" s="64" t="s">
        <v>1823</v>
      </c>
      <c r="C6992" s="64" t="s">
        <v>1724</v>
      </c>
      <c r="D6992" s="64" t="s">
        <v>1723</v>
      </c>
      <c r="E6992" s="45">
        <v>100</v>
      </c>
      <c r="F6992" s="127" t="s">
        <v>44</v>
      </c>
      <c r="G6992" s="97"/>
      <c r="H6992" s="43" t="s">
        <v>1</v>
      </c>
      <c r="I6992" s="128"/>
      <c r="K6992" s="140" t="str">
        <f t="shared" si="330"/>
        <v>競技運動-獎補助費-對國內團體之捐助</v>
      </c>
      <c r="L6992" s="140" t="str">
        <f t="shared" si="331"/>
        <v>辦理「2024第24屆總統盃全國空手道錦標賽</v>
      </c>
      <c r="M6992" s="40" t="str">
        <f t="shared" si="332"/>
        <v>臺中市體育總會</v>
      </c>
    </row>
    <row r="6993" spans="1:13" ht="37.5">
      <c r="A6993" s="62" t="s">
        <v>1722</v>
      </c>
      <c r="B6993" s="64" t="s">
        <v>1824</v>
      </c>
      <c r="C6993" s="64" t="s">
        <v>1825</v>
      </c>
      <c r="D6993" s="64" t="s">
        <v>1723</v>
      </c>
      <c r="E6993" s="45">
        <v>20</v>
      </c>
      <c r="F6993" s="127" t="s">
        <v>44</v>
      </c>
      <c r="G6993" s="97"/>
      <c r="H6993" s="43" t="s">
        <v>1</v>
      </c>
      <c r="I6993" s="128"/>
      <c r="K6993" s="140" t="str">
        <f t="shared" si="330"/>
        <v>競技運動-獎補助費-對國內團體之捐助</v>
      </c>
      <c r="L6993" s="140" t="str">
        <f t="shared" si="331"/>
        <v>2024環太平洋自由潛水泳池賽</v>
      </c>
      <c r="M6993" s="40" t="str">
        <f t="shared" si="332"/>
        <v>台灣自由潛水發展協會</v>
      </c>
    </row>
    <row r="6994" spans="1:13" ht="75">
      <c r="A6994" s="62" t="s">
        <v>1722</v>
      </c>
      <c r="B6994" s="64" t="s">
        <v>1826</v>
      </c>
      <c r="C6994" s="64" t="s">
        <v>1742</v>
      </c>
      <c r="D6994" s="64" t="s">
        <v>1723</v>
      </c>
      <c r="E6994" s="45">
        <v>460</v>
      </c>
      <c r="F6994" s="127" t="s">
        <v>44</v>
      </c>
      <c r="G6994" s="97"/>
      <c r="H6994" s="43" t="s">
        <v>1</v>
      </c>
      <c r="I6994" s="128"/>
      <c r="K6994" s="140" t="str">
        <f t="shared" si="330"/>
        <v>競技運動-獎補助費-對國內團體之捐助</v>
      </c>
      <c r="L6994" s="140" t="str">
        <f t="shared" si="331"/>
        <v>臺中市113年全民運動-獎補助費-對國內團體之捐助會物理治療計畫</v>
      </c>
      <c r="M6994" s="40" t="str">
        <f t="shared" si="332"/>
        <v>財團法人臺中市發展體育教育基金會</v>
      </c>
    </row>
    <row r="6995" spans="1:13" ht="93.75">
      <c r="A6995" s="62" t="s">
        <v>1722</v>
      </c>
      <c r="B6995" s="64" t="s">
        <v>1827</v>
      </c>
      <c r="C6995" s="64" t="s">
        <v>1724</v>
      </c>
      <c r="D6995" s="64" t="s">
        <v>1723</v>
      </c>
      <c r="E6995" s="45">
        <v>50</v>
      </c>
      <c r="F6995" s="127" t="s">
        <v>44</v>
      </c>
      <c r="G6995" s="97"/>
      <c r="H6995" s="43" t="s">
        <v>1</v>
      </c>
      <c r="I6995" s="128"/>
      <c r="K6995" s="140" t="str">
        <f t="shared" si="330"/>
        <v>競技運動-獎補助費-對國內團體之捐助</v>
      </c>
      <c r="L6995" s="140" t="str">
        <f t="shared" si="331"/>
        <v>補助臺中市體育總會射擊委員會辦理「備戰114年全國運動會射擊項目模擬對抗賽</v>
      </c>
      <c r="M6995" s="40" t="str">
        <f t="shared" si="332"/>
        <v>臺中市體育總會</v>
      </c>
    </row>
    <row r="6996" spans="1:13" ht="56.25">
      <c r="A6996" s="62" t="s">
        <v>1722</v>
      </c>
      <c r="B6996" s="64" t="s">
        <v>1828</v>
      </c>
      <c r="C6996" s="64" t="s">
        <v>970</v>
      </c>
      <c r="D6996" s="64" t="s">
        <v>1723</v>
      </c>
      <c r="E6996" s="45">
        <v>150</v>
      </c>
      <c r="F6996" s="127" t="s">
        <v>44</v>
      </c>
      <c r="G6996" s="97"/>
      <c r="H6996" s="43" t="s">
        <v>1</v>
      </c>
      <c r="I6996" s="128"/>
      <c r="K6996" s="140" t="str">
        <f t="shared" si="330"/>
        <v>競技運動-獎補助費-對國內團體之捐助</v>
      </c>
      <c r="L6996" s="140" t="str">
        <f t="shared" si="331"/>
        <v>辦理2024第三屆花現龍井體育嘉年華活動</v>
      </c>
      <c r="M6996" s="40" t="str">
        <f t="shared" si="332"/>
        <v>臺中市龍井區體育會</v>
      </c>
    </row>
    <row r="6997" spans="1:13" ht="75">
      <c r="A6997" s="62" t="s">
        <v>1722</v>
      </c>
      <c r="B6997" s="64" t="s">
        <v>1829</v>
      </c>
      <c r="C6997" s="64" t="s">
        <v>1724</v>
      </c>
      <c r="D6997" s="64" t="s">
        <v>1723</v>
      </c>
      <c r="E6997" s="45">
        <v>180</v>
      </c>
      <c r="F6997" s="127" t="s">
        <v>44</v>
      </c>
      <c r="G6997" s="97"/>
      <c r="H6997" s="43" t="s">
        <v>1</v>
      </c>
      <c r="I6997" s="128"/>
      <c r="K6997" s="140" t="str">
        <f t="shared" si="330"/>
        <v>競技運動-獎補助費-對國內團體之捐助</v>
      </c>
      <c r="L6997" s="140" t="str">
        <f t="shared" si="331"/>
        <v>114年全國賽會臺中市跆拳道代表隊之選手暨教練競賽規則研習</v>
      </c>
      <c r="M6997" s="40" t="str">
        <f t="shared" si="332"/>
        <v>臺中市體育總會</v>
      </c>
    </row>
    <row r="6998" spans="1:13" ht="37.5">
      <c r="A6998" s="62" t="s">
        <v>1722</v>
      </c>
      <c r="B6998" s="64" t="s">
        <v>1830</v>
      </c>
      <c r="C6998" s="64" t="s">
        <v>1831</v>
      </c>
      <c r="D6998" s="64" t="s">
        <v>1723</v>
      </c>
      <c r="E6998" s="45">
        <v>20</v>
      </c>
      <c r="F6998" s="127" t="s">
        <v>44</v>
      </c>
      <c r="G6998" s="97"/>
      <c r="H6998" s="43" t="s">
        <v>1</v>
      </c>
      <c r="I6998" s="128"/>
      <c r="K6998" s="140" t="str">
        <f t="shared" si="330"/>
        <v>競技運動-獎補助費-對國內團體之捐助</v>
      </c>
      <c r="L6998" s="140" t="str">
        <f t="shared" si="331"/>
        <v>何德福德盃第2屆3對3籃球比賽</v>
      </c>
      <c r="M6998" s="40" t="str">
        <f t="shared" si="332"/>
        <v>臺中市活力幸福城市協會</v>
      </c>
    </row>
    <row r="6999" spans="1:13" ht="93.75">
      <c r="A6999" s="62" t="s">
        <v>1722</v>
      </c>
      <c r="B6999" s="64" t="s">
        <v>1832</v>
      </c>
      <c r="C6999" s="64" t="s">
        <v>1803</v>
      </c>
      <c r="D6999" s="64" t="s">
        <v>1723</v>
      </c>
      <c r="E6999" s="45">
        <v>250</v>
      </c>
      <c r="F6999" s="127" t="s">
        <v>44</v>
      </c>
      <c r="G6999" s="97"/>
      <c r="H6999" s="43" t="s">
        <v>1</v>
      </c>
      <c r="I6999" s="128"/>
      <c r="K6999" s="140" t="str">
        <f t="shared" si="330"/>
        <v>競技運動-獎補助費-對國內團體之捐助</v>
      </c>
      <c r="L6999" s="140" t="str">
        <f t="shared" si="331"/>
        <v>補助臺中市體育聯合會辦理113年臺中市區體育會團體業務研討暨外埠參觀活動</v>
      </c>
      <c r="M6999" s="40" t="str">
        <f t="shared" si="332"/>
        <v>臺中市區體育會聯合會</v>
      </c>
    </row>
    <row r="7000" spans="1:13" ht="56.25">
      <c r="A7000" s="62" t="s">
        <v>1722</v>
      </c>
      <c r="B7000" s="64" t="s">
        <v>1833</v>
      </c>
      <c r="C7000" s="64" t="s">
        <v>1758</v>
      </c>
      <c r="D7000" s="64" t="s">
        <v>1723</v>
      </c>
      <c r="E7000" s="45">
        <v>100</v>
      </c>
      <c r="F7000" s="127" t="s">
        <v>44</v>
      </c>
      <c r="G7000" s="97"/>
      <c r="H7000" s="43" t="s">
        <v>1</v>
      </c>
      <c r="I7000" s="128"/>
      <c r="K7000" s="140" t="str">
        <f t="shared" si="330"/>
        <v>競技運動-獎補助費-對國內團體之捐助</v>
      </c>
      <c r="L7000" s="140" t="str">
        <f t="shared" si="331"/>
        <v>補助2024年臺中市乒乓球協會理事長盃全國桌球錦標賽</v>
      </c>
      <c r="M7000" s="40" t="str">
        <f t="shared" si="332"/>
        <v>臺中市乒乓球協會</v>
      </c>
    </row>
    <row r="7001" spans="1:13" ht="56.25">
      <c r="A7001" s="62" t="s">
        <v>1722</v>
      </c>
      <c r="B7001" s="64" t="s">
        <v>1834</v>
      </c>
      <c r="C7001" s="64" t="s">
        <v>1766</v>
      </c>
      <c r="D7001" s="64" t="s">
        <v>1723</v>
      </c>
      <c r="E7001" s="45">
        <v>800</v>
      </c>
      <c r="F7001" s="127" t="s">
        <v>44</v>
      </c>
      <c r="G7001" s="97"/>
      <c r="H7001" s="43" t="s">
        <v>1</v>
      </c>
      <c r="I7001" s="128"/>
      <c r="K7001" s="140" t="str">
        <f t="shared" si="330"/>
        <v>競技運動-獎補助費-對國內團體之捐助</v>
      </c>
      <c r="L7001" s="140" t="str">
        <f t="shared" si="331"/>
        <v>補助中華民國壘球協會辦理2024企業女子壘球聯賽</v>
      </c>
      <c r="M7001" s="40" t="str">
        <f t="shared" si="332"/>
        <v>中華民國壘球協會</v>
      </c>
    </row>
    <row r="7002" spans="1:13" ht="37.5">
      <c r="A7002" s="62" t="s">
        <v>1722</v>
      </c>
      <c r="B7002" s="64" t="s">
        <v>1835</v>
      </c>
      <c r="C7002" s="64" t="s">
        <v>5191</v>
      </c>
      <c r="D7002" s="64" t="s">
        <v>1723</v>
      </c>
      <c r="E7002" s="45">
        <v>100</v>
      </c>
      <c r="F7002" s="127" t="s">
        <v>44</v>
      </c>
      <c r="G7002" s="97"/>
      <c r="H7002" s="43" t="s">
        <v>1</v>
      </c>
      <c r="I7002" s="128"/>
      <c r="K7002" s="140" t="str">
        <f t="shared" si="330"/>
        <v>競技運動-獎補助費-對國內團體之捐助</v>
      </c>
      <c r="L7002" s="140" t="str">
        <f t="shared" si="331"/>
        <v>2024親子時光盃滑步車競賽</v>
      </c>
      <c r="M7002" s="40" t="str">
        <f t="shared" si="332"/>
        <v>臺中市滑步車運動協會</v>
      </c>
    </row>
    <row r="7003" spans="1:13" ht="93.75">
      <c r="A7003" s="62" t="s">
        <v>1722</v>
      </c>
      <c r="B7003" s="64" t="s">
        <v>1836</v>
      </c>
      <c r="C7003" s="64" t="s">
        <v>1837</v>
      </c>
      <c r="D7003" s="64" t="s">
        <v>1723</v>
      </c>
      <c r="E7003" s="45">
        <v>78</v>
      </c>
      <c r="F7003" s="127" t="s">
        <v>44</v>
      </c>
      <c r="G7003" s="97"/>
      <c r="H7003" s="43" t="s">
        <v>1</v>
      </c>
      <c r="I7003" s="128"/>
      <c r="K7003" s="140" t="str">
        <f t="shared" si="330"/>
        <v>競技運動-獎補助費-對國內團體之捐助</v>
      </c>
      <c r="L7003" s="140" t="str">
        <f t="shared" si="331"/>
        <v>補助臺中市游泳池同業協會辦理113年度臺中市游泳池同業協會盃游泳錦標賽</v>
      </c>
      <c r="M7003" s="40" t="str">
        <f t="shared" si="332"/>
        <v>臺中市游泳池同業協會</v>
      </c>
    </row>
    <row r="7004" spans="1:13" ht="75">
      <c r="A7004" s="62" t="s">
        <v>1722</v>
      </c>
      <c r="B7004" s="64" t="s">
        <v>1838</v>
      </c>
      <c r="C7004" s="64" t="s">
        <v>5168</v>
      </c>
      <c r="D7004" s="64" t="s">
        <v>1723</v>
      </c>
      <c r="E7004" s="45">
        <v>50</v>
      </c>
      <c r="F7004" s="127" t="s">
        <v>44</v>
      </c>
      <c r="G7004" s="97"/>
      <c r="H7004" s="43" t="s">
        <v>1</v>
      </c>
      <c r="I7004" s="128"/>
      <c r="K7004" s="140" t="str">
        <f t="shared" si="330"/>
        <v>競技運動-獎補助費-對國內團體之捐助</v>
      </c>
      <c r="L7004" s="140" t="str">
        <f t="shared" si="331"/>
        <v>補助臺中市高爾夫協會辦理2024臺中高協GOLF青少年扎根巡迴賽(總決賽)</v>
      </c>
      <c r="M7004" s="40" t="str">
        <f t="shared" si="332"/>
        <v>臺中市高爾夫協會</v>
      </c>
    </row>
    <row r="7005" spans="1:13" ht="56.25">
      <c r="A7005" s="62" t="s">
        <v>1722</v>
      </c>
      <c r="B7005" s="64" t="s">
        <v>5192</v>
      </c>
      <c r="C7005" s="64" t="s">
        <v>1730</v>
      </c>
      <c r="D7005" s="64" t="s">
        <v>1723</v>
      </c>
      <c r="E7005" s="45">
        <v>425</v>
      </c>
      <c r="F7005" s="127" t="s">
        <v>44</v>
      </c>
      <c r="G7005" s="97"/>
      <c r="H7005" s="43" t="s">
        <v>1</v>
      </c>
      <c r="I7005" s="128"/>
      <c r="K7005" s="140" t="str">
        <f t="shared" si="330"/>
        <v>競技運動-獎補助費-對國內團體之捐助</v>
      </c>
      <c r="L7005" s="140" t="str">
        <f t="shared" si="331"/>
        <v>113年臺中市運動人才扎根計畫(第二期)</v>
      </c>
      <c r="M7005" s="40" t="str">
        <f t="shared" si="332"/>
        <v>臺灣運動休閒健康發展協會</v>
      </c>
    </row>
    <row r="7006" spans="1:13" ht="93.75">
      <c r="A7006" s="62" t="s">
        <v>1722</v>
      </c>
      <c r="B7006" s="64" t="s">
        <v>1839</v>
      </c>
      <c r="C7006" s="64" t="s">
        <v>1840</v>
      </c>
      <c r="D7006" s="64" t="s">
        <v>1723</v>
      </c>
      <c r="E7006" s="45">
        <v>100</v>
      </c>
      <c r="F7006" s="127" t="s">
        <v>44</v>
      </c>
      <c r="G7006" s="97"/>
      <c r="H7006" s="43" t="s">
        <v>1</v>
      </c>
      <c r="I7006" s="128"/>
      <c r="K7006" s="140" t="str">
        <f t="shared" si="330"/>
        <v>競技運動-獎補助費-對國內團體之捐助</v>
      </c>
      <c r="L7006" s="140" t="str">
        <f t="shared" si="331"/>
        <v>補助社團法人台灣女子棒球運動推廣協會，辦理2024台灣女子聯賽(臺中賽事)經費</v>
      </c>
      <c r="M7006" s="40" t="str">
        <f t="shared" si="332"/>
        <v>社團法人台灣女子棒球運動推廣協會</v>
      </c>
    </row>
    <row r="7007" spans="1:13" ht="56.25">
      <c r="A7007" s="62" t="s">
        <v>1722</v>
      </c>
      <c r="B7007" s="64" t="s">
        <v>1841</v>
      </c>
      <c r="C7007" s="64" t="s">
        <v>1733</v>
      </c>
      <c r="D7007" s="64" t="s">
        <v>1723</v>
      </c>
      <c r="E7007" s="45">
        <v>40</v>
      </c>
      <c r="F7007" s="127" t="s">
        <v>44</v>
      </c>
      <c r="G7007" s="97"/>
      <c r="H7007" s="43" t="s">
        <v>1</v>
      </c>
      <c r="I7007" s="128"/>
      <c r="K7007" s="140" t="str">
        <f t="shared" si="330"/>
        <v>競技運動-獎補助費-對國內團體之捐助</v>
      </c>
      <c r="L7007" s="140" t="str">
        <f t="shared" si="331"/>
        <v>補助113年第十一屆全國中山盃武術錦標賽</v>
      </c>
      <c r="M7007" s="40" t="str">
        <f t="shared" si="332"/>
        <v>中華民國少林拳道協會</v>
      </c>
    </row>
    <row r="7008" spans="1:13" ht="56.25">
      <c r="A7008" s="62" t="s">
        <v>1722</v>
      </c>
      <c r="B7008" s="64" t="s">
        <v>1842</v>
      </c>
      <c r="C7008" s="64" t="s">
        <v>5193</v>
      </c>
      <c r="D7008" s="64" t="s">
        <v>1723</v>
      </c>
      <c r="E7008" s="45">
        <v>80</v>
      </c>
      <c r="F7008" s="127" t="s">
        <v>44</v>
      </c>
      <c r="G7008" s="97"/>
      <c r="H7008" s="43" t="s">
        <v>1</v>
      </c>
      <c r="I7008" s="128"/>
      <c r="K7008" s="140" t="str">
        <f t="shared" si="330"/>
        <v>競技運動-獎補助費-對國內團體之捐助</v>
      </c>
      <c r="L7008" s="140" t="str">
        <f t="shared" si="331"/>
        <v>臺中市慢速壘球發展協會理事長盃壘球賽</v>
      </c>
      <c r="M7008" s="40" t="str">
        <f t="shared" si="332"/>
        <v>臺中市慢速壘球發展協會</v>
      </c>
    </row>
    <row r="7009" spans="1:13" ht="56.25">
      <c r="A7009" s="62" t="s">
        <v>1722</v>
      </c>
      <c r="B7009" s="64" t="s">
        <v>1843</v>
      </c>
      <c r="C7009" s="64" t="s">
        <v>1724</v>
      </c>
      <c r="D7009" s="64" t="s">
        <v>1723</v>
      </c>
      <c r="E7009" s="45">
        <v>53</v>
      </c>
      <c r="F7009" s="127" t="s">
        <v>44</v>
      </c>
      <c r="G7009" s="97"/>
      <c r="H7009" s="43" t="s">
        <v>1</v>
      </c>
      <c r="I7009" s="128"/>
      <c r="K7009" s="140" t="str">
        <f t="shared" si="330"/>
        <v>競技運動-獎補助費-對國內團體之捐助</v>
      </c>
      <c r="L7009" s="140" t="str">
        <f t="shared" si="331"/>
        <v>臺中市水上救生/蹼泳優秀選手培訓計畫</v>
      </c>
      <c r="M7009" s="40" t="str">
        <f t="shared" si="332"/>
        <v>臺中市體育總會</v>
      </c>
    </row>
    <row r="7010" spans="1:13" ht="75">
      <c r="A7010" s="62" t="s">
        <v>1722</v>
      </c>
      <c r="B7010" s="64" t="s">
        <v>5194</v>
      </c>
      <c r="C7010" s="64" t="s">
        <v>1724</v>
      </c>
      <c r="D7010" s="64" t="s">
        <v>1723</v>
      </c>
      <c r="E7010" s="45">
        <v>86</v>
      </c>
      <c r="F7010" s="127" t="s">
        <v>44</v>
      </c>
      <c r="G7010" s="97"/>
      <c r="H7010" s="43" t="s">
        <v>1</v>
      </c>
      <c r="I7010" s="128"/>
      <c r="K7010" s="140" t="str">
        <f t="shared" si="330"/>
        <v>競技運動-獎補助費-對國內團體之捐助</v>
      </c>
      <c r="L7010" s="140" t="str">
        <f t="shared" si="331"/>
        <v>補助臺中市體育總會划船委員會參加第46屆香港賽艇錦標賽</v>
      </c>
      <c r="M7010" s="40" t="str">
        <f t="shared" si="332"/>
        <v>臺中市體育總會</v>
      </c>
    </row>
    <row r="7011" spans="1:13" ht="93.75">
      <c r="A7011" s="62" t="s">
        <v>1722</v>
      </c>
      <c r="B7011" s="64" t="s">
        <v>1844</v>
      </c>
      <c r="C7011" s="64" t="s">
        <v>5177</v>
      </c>
      <c r="D7011" s="64" t="s">
        <v>1723</v>
      </c>
      <c r="E7011" s="45">
        <v>120</v>
      </c>
      <c r="F7011" s="127" t="s">
        <v>44</v>
      </c>
      <c r="G7011" s="97"/>
      <c r="H7011" s="43" t="s">
        <v>1</v>
      </c>
      <c r="I7011" s="128"/>
      <c r="K7011" s="140" t="str">
        <f t="shared" si="330"/>
        <v>競技運動-獎補助費-對國內團體之捐助</v>
      </c>
      <c r="L7011" s="140" t="str">
        <f t="shared" si="331"/>
        <v>補助臺中市柔道協進會辦理「第十四屆大臺中柔道錦標賽暨第十六屆柔協盃柔道錦標賽</v>
      </c>
      <c r="M7011" s="40" t="str">
        <f t="shared" si="332"/>
        <v>台中市柔道協進會</v>
      </c>
    </row>
    <row r="7012" spans="1:13" ht="37.5">
      <c r="A7012" s="62" t="s">
        <v>1722</v>
      </c>
      <c r="B7012" s="64" t="s">
        <v>1845</v>
      </c>
      <c r="C7012" s="64" t="s">
        <v>5195</v>
      </c>
      <c r="D7012" s="64" t="s">
        <v>1723</v>
      </c>
      <c r="E7012" s="45">
        <v>150</v>
      </c>
      <c r="F7012" s="127" t="s">
        <v>44</v>
      </c>
      <c r="G7012" s="97"/>
      <c r="H7012" s="43" t="s">
        <v>1</v>
      </c>
      <c r="I7012" s="128"/>
      <c r="K7012" s="140" t="str">
        <f t="shared" si="330"/>
        <v>競技運動-獎補助費-對國內團體之捐助</v>
      </c>
      <c r="L7012" s="140" t="str">
        <f t="shared" si="331"/>
        <v>113年度推廣體育成果發表活動</v>
      </c>
      <c r="M7012" s="40" t="str">
        <f t="shared" si="332"/>
        <v>臺中市大雅區體育會</v>
      </c>
    </row>
    <row r="7013" spans="1:13" ht="93.75">
      <c r="A7013" s="62" t="s">
        <v>1722</v>
      </c>
      <c r="B7013" s="64" t="s">
        <v>1846</v>
      </c>
      <c r="C7013" s="64" t="s">
        <v>1847</v>
      </c>
      <c r="D7013" s="64" t="s">
        <v>1723</v>
      </c>
      <c r="E7013" s="45">
        <v>100</v>
      </c>
      <c r="F7013" s="127" t="s">
        <v>44</v>
      </c>
      <c r="G7013" s="97"/>
      <c r="H7013" s="43" t="s">
        <v>1</v>
      </c>
      <c r="I7013" s="128"/>
      <c r="K7013" s="140" t="str">
        <f t="shared" si="330"/>
        <v>競技運動-獎補助費-對國內團體之捐助</v>
      </c>
      <c r="L7013" s="140" t="str">
        <f t="shared" si="331"/>
        <v>補助臺中市體育總會武術委員會辦理「備戰114年全國運動會臺中武術項目訓練營計畫</v>
      </c>
      <c r="M7013" s="40" t="str">
        <f t="shared" si="332"/>
        <v>臺中市體育總會武術委員會</v>
      </c>
    </row>
    <row r="7014" spans="1:13" ht="93.75">
      <c r="A7014" s="62" t="s">
        <v>1722</v>
      </c>
      <c r="B7014" s="64" t="s">
        <v>1848</v>
      </c>
      <c r="C7014" s="64" t="s">
        <v>1724</v>
      </c>
      <c r="D7014" s="64" t="s">
        <v>1723</v>
      </c>
      <c r="E7014" s="45">
        <v>50</v>
      </c>
      <c r="F7014" s="127" t="s">
        <v>44</v>
      </c>
      <c r="G7014" s="97"/>
      <c r="H7014" s="43" t="s">
        <v>1</v>
      </c>
      <c r="I7014" s="128"/>
      <c r="K7014" s="140" t="str">
        <f t="shared" si="330"/>
        <v>競技運動-獎補助費-對國內團體之捐助</v>
      </c>
      <c r="L7014" s="140" t="str">
        <f t="shared" si="331"/>
        <v>2024世界麒麟文化傳承(沙巴亞庇站)第四屆國際麒麟大賽暨行前獅藝集訓匯演活動</v>
      </c>
      <c r="M7014" s="40" t="str">
        <f t="shared" si="332"/>
        <v>臺中市體育總會</v>
      </c>
    </row>
    <row r="7015" spans="1:13" ht="75">
      <c r="A7015" s="62" t="s">
        <v>1722</v>
      </c>
      <c r="B7015" s="64" t="s">
        <v>1849</v>
      </c>
      <c r="C7015" s="64" t="s">
        <v>1724</v>
      </c>
      <c r="D7015" s="64" t="s">
        <v>1723</v>
      </c>
      <c r="E7015" s="45">
        <v>150</v>
      </c>
      <c r="F7015" s="127" t="s">
        <v>44</v>
      </c>
      <c r="G7015" s="97"/>
      <c r="H7015" s="43" t="s">
        <v>1</v>
      </c>
      <c r="I7015" s="128"/>
      <c r="K7015" s="140" t="str">
        <f t="shared" si="330"/>
        <v>競技運動-獎補助費-對國內團體之捐助</v>
      </c>
      <c r="L7015" s="140" t="str">
        <f t="shared" si="331"/>
        <v>補助臺中市體育總會滑輪溜冰委員會辦理「113年度潛力選手培訓計畫</v>
      </c>
      <c r="M7015" s="40" t="str">
        <f t="shared" si="332"/>
        <v>臺中市體育總會</v>
      </c>
    </row>
    <row r="7016" spans="1:13" ht="93.75">
      <c r="A7016" s="62" t="s">
        <v>1722</v>
      </c>
      <c r="B7016" s="64" t="s">
        <v>5196</v>
      </c>
      <c r="C7016" s="64" t="s">
        <v>1724</v>
      </c>
      <c r="D7016" s="64" t="s">
        <v>1723</v>
      </c>
      <c r="E7016" s="45">
        <v>250</v>
      </c>
      <c r="F7016" s="127" t="s">
        <v>44</v>
      </c>
      <c r="G7016" s="97"/>
      <c r="H7016" s="43" t="s">
        <v>1</v>
      </c>
      <c r="I7016" s="128"/>
      <c r="K7016" s="140" t="str">
        <f t="shared" si="330"/>
        <v>競技運動-獎補助費-對國內團體之捐助</v>
      </c>
      <c r="L7016" s="140" t="str">
        <f t="shared" si="331"/>
        <v>補助臺中市體育總會游泳委員會113年臺中市體育總會游泳委員會跳水項基層訓練站發展計畫</v>
      </c>
      <c r="M7016" s="40" t="str">
        <f t="shared" si="332"/>
        <v>臺中市體育總會</v>
      </c>
    </row>
    <row r="7017" spans="1:13" ht="37.5">
      <c r="A7017" s="62" t="s">
        <v>1722</v>
      </c>
      <c r="B7017" s="64" t="s">
        <v>5197</v>
      </c>
      <c r="C7017" s="64" t="s">
        <v>1724</v>
      </c>
      <c r="D7017" s="64" t="s">
        <v>1723</v>
      </c>
      <c r="E7017" s="45">
        <v>250</v>
      </c>
      <c r="F7017" s="127" t="s">
        <v>44</v>
      </c>
      <c r="G7017" s="97"/>
      <c r="H7017" s="43" t="s">
        <v>1</v>
      </c>
      <c r="I7017" s="128"/>
      <c r="K7017" s="140" t="str">
        <f t="shared" si="330"/>
        <v>競技運動-獎補助費-對國內團體之捐助</v>
      </c>
      <c r="L7017" s="140" t="str">
        <f t="shared" si="331"/>
        <v>臺中市青少年高爾夫培訓隊</v>
      </c>
      <c r="M7017" s="40" t="str">
        <f t="shared" si="332"/>
        <v>臺中市體育總會</v>
      </c>
    </row>
    <row r="7018" spans="1:13" ht="37.5">
      <c r="A7018" s="62" t="s">
        <v>1722</v>
      </c>
      <c r="B7018" s="64" t="s">
        <v>5198</v>
      </c>
      <c r="C7018" s="64" t="s">
        <v>5189</v>
      </c>
      <c r="D7018" s="64" t="s">
        <v>1723</v>
      </c>
      <c r="E7018" s="45">
        <v>500</v>
      </c>
      <c r="F7018" s="127" t="s">
        <v>44</v>
      </c>
      <c r="G7018" s="97"/>
      <c r="H7018" s="43" t="s">
        <v>1</v>
      </c>
      <c r="I7018" s="128"/>
      <c r="K7018" s="140" t="str">
        <f t="shared" si="330"/>
        <v>競技運動-獎補助費-對國內團體之捐助</v>
      </c>
      <c r="L7018" s="140" t="str">
        <f t="shared" si="331"/>
        <v>讚讚盃</v>
      </c>
      <c r="M7018" s="40" t="str">
        <f t="shared" si="332"/>
        <v>台灣福爾摩沙電子競技協會</v>
      </c>
    </row>
    <row r="7019" spans="1:13" ht="37.5">
      <c r="A7019" s="62" t="s">
        <v>1722</v>
      </c>
      <c r="B7019" s="64" t="s">
        <v>5199</v>
      </c>
      <c r="C7019" s="64" t="s">
        <v>1724</v>
      </c>
      <c r="D7019" s="64" t="s">
        <v>1723</v>
      </c>
      <c r="E7019" s="45">
        <v>5000</v>
      </c>
      <c r="F7019" s="127" t="s">
        <v>44</v>
      </c>
      <c r="G7019" s="97"/>
      <c r="H7019" s="43" t="s">
        <v>1</v>
      </c>
      <c r="I7019" s="128"/>
      <c r="K7019" s="140" t="str">
        <f t="shared" si="330"/>
        <v>競技運動-獎補助費-對國內團體之捐助</v>
      </c>
      <c r="L7019" s="140" t="str">
        <f t="shared" si="331"/>
        <v>振興基層三級棒球實施計畫第二期</v>
      </c>
      <c r="M7019" s="40" t="str">
        <f t="shared" si="332"/>
        <v>臺中市體育總會</v>
      </c>
    </row>
    <row r="7020" spans="1:13" ht="56.25">
      <c r="A7020" s="62" t="s">
        <v>1722</v>
      </c>
      <c r="B7020" s="64" t="s">
        <v>1850</v>
      </c>
      <c r="C7020" s="64" t="s">
        <v>1742</v>
      </c>
      <c r="D7020" s="64" t="s">
        <v>1723</v>
      </c>
      <c r="E7020" s="45">
        <v>704</v>
      </c>
      <c r="F7020" s="127" t="s">
        <v>44</v>
      </c>
      <c r="G7020" s="97"/>
      <c r="H7020" s="43" t="s">
        <v>1</v>
      </c>
      <c r="I7020" s="128"/>
      <c r="K7020" s="140" t="str">
        <f t="shared" si="330"/>
        <v>競技運動-獎補助費-對國內團體之捐助</v>
      </c>
      <c r="L7020" s="140" t="str">
        <f t="shared" si="331"/>
        <v>2024年世界12強古巴隊來台自辦熱身賽</v>
      </c>
      <c r="M7020" s="40" t="str">
        <f t="shared" si="332"/>
        <v>財團法人臺中市發展體育教育基金會</v>
      </c>
    </row>
    <row r="7021" spans="1:13" ht="56.25">
      <c r="A7021" s="62" t="s">
        <v>1722</v>
      </c>
      <c r="B7021" s="64" t="s">
        <v>1850</v>
      </c>
      <c r="C7021" s="64" t="s">
        <v>1851</v>
      </c>
      <c r="D7021" s="64" t="s">
        <v>1723</v>
      </c>
      <c r="E7021" s="45">
        <v>445</v>
      </c>
      <c r="F7021" s="127" t="s">
        <v>44</v>
      </c>
      <c r="G7021" s="97"/>
      <c r="H7021" s="43" t="s">
        <v>1</v>
      </c>
      <c r="I7021" s="128"/>
      <c r="K7021" s="140" t="str">
        <f t="shared" si="330"/>
        <v>競技運動-獎補助費-對國內團體之捐助</v>
      </c>
      <c r="L7021" s="140" t="str">
        <f t="shared" si="331"/>
        <v>2024年世界12強古巴隊來台自辦熱身賽</v>
      </c>
      <c r="M7021" s="40" t="str">
        <f t="shared" si="332"/>
        <v>中華民國棒球協會</v>
      </c>
    </row>
    <row r="7022" spans="1:13" ht="75">
      <c r="A7022" s="62" t="s">
        <v>1722</v>
      </c>
      <c r="B7022" s="64" t="s">
        <v>1852</v>
      </c>
      <c r="C7022" s="64" t="s">
        <v>1724</v>
      </c>
      <c r="D7022" s="64" t="s">
        <v>1723</v>
      </c>
      <c r="E7022" s="45">
        <v>150</v>
      </c>
      <c r="F7022" s="127" t="s">
        <v>44</v>
      </c>
      <c r="G7022" s="97"/>
      <c r="H7022" s="43" t="s">
        <v>1</v>
      </c>
      <c r="I7022" s="128"/>
      <c r="K7022" s="140" t="str">
        <f t="shared" si="330"/>
        <v>競技運動-獎補助費-對國內團體之捐助</v>
      </c>
      <c r="L7022" s="140" t="str">
        <f t="shared" si="331"/>
        <v>辦理「2024TaichungCityCup臺中城市盃國際飛盤爭奪賽</v>
      </c>
      <c r="M7022" s="40" t="str">
        <f t="shared" si="332"/>
        <v>臺中市體育總會</v>
      </c>
    </row>
    <row r="7023" spans="1:13" ht="37.5">
      <c r="A7023" s="62" t="s">
        <v>1722</v>
      </c>
      <c r="B7023" s="64" t="s">
        <v>1853</v>
      </c>
      <c r="C7023" s="64" t="s">
        <v>1724</v>
      </c>
      <c r="D7023" s="64" t="s">
        <v>1723</v>
      </c>
      <c r="E7023" s="45">
        <v>200</v>
      </c>
      <c r="F7023" s="127" t="s">
        <v>44</v>
      </c>
      <c r="G7023" s="97"/>
      <c r="H7023" s="43" t="s">
        <v>1</v>
      </c>
      <c r="I7023" s="128"/>
      <c r="K7023" s="140" t="str">
        <f t="shared" si="330"/>
        <v>競技運動-獎補助費-對國內團體之捐助</v>
      </c>
      <c r="L7023" s="140" t="str">
        <f t="shared" si="331"/>
        <v>2024年第26屆台灣國際木球公開賽</v>
      </c>
      <c r="M7023" s="40" t="str">
        <f t="shared" si="332"/>
        <v>臺中市體育總會</v>
      </c>
    </row>
    <row r="7024" spans="1:13" ht="112.5">
      <c r="A7024" s="62" t="s">
        <v>1722</v>
      </c>
      <c r="B7024" s="64" t="s">
        <v>1854</v>
      </c>
      <c r="C7024" s="64" t="s">
        <v>1855</v>
      </c>
      <c r="D7024" s="64" t="s">
        <v>1723</v>
      </c>
      <c r="E7024" s="45">
        <v>3000</v>
      </c>
      <c r="F7024" s="127" t="s">
        <v>44</v>
      </c>
      <c r="G7024" s="97"/>
      <c r="H7024" s="43" t="s">
        <v>1</v>
      </c>
      <c r="I7024" s="128"/>
      <c r="K7024" s="140" t="str">
        <f t="shared" si="330"/>
        <v>競技運動-獎補助費-對國內團體之捐助</v>
      </c>
      <c r="L7024" s="140" t="str">
        <f t="shared" si="331"/>
        <v>補助臺中市女子足球協會辦理「臺中藍鯨女子足球隊代表本市參加「2024臺灣木蘭足球聯賽相關經費</v>
      </c>
      <c r="M7024" s="40" t="str">
        <f t="shared" si="332"/>
        <v>臺中市女子足球協會</v>
      </c>
    </row>
    <row r="7025" spans="1:13" ht="75">
      <c r="A7025" s="62" t="s">
        <v>1722</v>
      </c>
      <c r="B7025" s="64" t="s">
        <v>1856</v>
      </c>
      <c r="C7025" s="64" t="s">
        <v>1724</v>
      </c>
      <c r="D7025" s="64" t="s">
        <v>1723</v>
      </c>
      <c r="E7025" s="45">
        <v>75</v>
      </c>
      <c r="F7025" s="127" t="s">
        <v>44</v>
      </c>
      <c r="G7025" s="97"/>
      <c r="H7025" s="43" t="s">
        <v>1</v>
      </c>
      <c r="I7025" s="128"/>
      <c r="K7025" s="140" t="str">
        <f t="shared" si="330"/>
        <v>競技運動-獎補助費-對國內團體之捐助</v>
      </c>
      <c r="L7025" s="140" t="str">
        <f t="shared" si="331"/>
        <v>113年臺中市主委盃暨活力啟程迎向幸福城-慢速壘球作伙來</v>
      </c>
      <c r="M7025" s="40" t="str">
        <f t="shared" si="332"/>
        <v>臺中市體育總會</v>
      </c>
    </row>
    <row r="7026" spans="1:13" ht="56.25">
      <c r="A7026" s="62" t="s">
        <v>1722</v>
      </c>
      <c r="B7026" s="64" t="s">
        <v>5200</v>
      </c>
      <c r="C7026" s="64" t="s">
        <v>5201</v>
      </c>
      <c r="D7026" s="64" t="s">
        <v>1723</v>
      </c>
      <c r="E7026" s="45">
        <v>10000</v>
      </c>
      <c r="F7026" s="127" t="s">
        <v>44</v>
      </c>
      <c r="G7026" s="97"/>
      <c r="H7026" s="43" t="s">
        <v>1</v>
      </c>
      <c r="I7026" s="128"/>
      <c r="K7026" s="140" t="str">
        <f t="shared" si="330"/>
        <v>競技運動-獎補助費-對國內團體之捐助</v>
      </c>
      <c r="L7026" s="140" t="str">
        <f t="shared" si="331"/>
        <v>臺中市成棒隊113年度組訓實施計畫經費</v>
      </c>
      <c r="M7026" s="40" t="str">
        <f t="shared" si="332"/>
        <v>臺中市城市運動發展協會</v>
      </c>
    </row>
    <row r="7027" spans="1:13" ht="75">
      <c r="A7027" s="130" t="s">
        <v>1857</v>
      </c>
      <c r="B7027" s="64" t="s">
        <v>5202</v>
      </c>
      <c r="C7027" s="64" t="s">
        <v>1724</v>
      </c>
      <c r="D7027" s="64" t="s">
        <v>1723</v>
      </c>
      <c r="E7027" s="45">
        <v>300</v>
      </c>
      <c r="F7027" s="127" t="s">
        <v>44</v>
      </c>
      <c r="G7027" s="97"/>
      <c r="H7027" s="43" t="s">
        <v>1</v>
      </c>
      <c r="I7027" s="128"/>
      <c r="K7027" s="140" t="str">
        <f t="shared" si="330"/>
        <v>全民運動-獎補助費-對國內團體之捐助-獎補助費-對國內團體之捐助</v>
      </c>
      <c r="L7027" s="140" t="str">
        <f t="shared" si="331"/>
        <v>全國Walking日臺中市春季親子健行活動</v>
      </c>
      <c r="M7027" s="40" t="str">
        <f t="shared" si="332"/>
        <v>臺中市體育總會</v>
      </c>
    </row>
    <row r="7028" spans="1:13" ht="75">
      <c r="A7028" s="130" t="s">
        <v>1857</v>
      </c>
      <c r="B7028" s="64" t="s">
        <v>1858</v>
      </c>
      <c r="C7028" s="64" t="s">
        <v>922</v>
      </c>
      <c r="D7028" s="64" t="s">
        <v>1723</v>
      </c>
      <c r="E7028" s="45">
        <v>80</v>
      </c>
      <c r="F7028" s="127" t="s">
        <v>44</v>
      </c>
      <c r="G7028" s="97"/>
      <c r="H7028" s="43" t="s">
        <v>1</v>
      </c>
      <c r="I7028" s="128"/>
      <c r="K7028" s="140" t="str">
        <f t="shared" si="330"/>
        <v>全民運動-獎補助費-對國內團體之捐助-獎補助費-對國內團體之捐助</v>
      </c>
      <c r="L7028" s="140" t="str">
        <f t="shared" si="331"/>
        <v>臺中市潭子區旱溪水岸慢跑、健走嘉年華</v>
      </c>
      <c r="M7028" s="40" t="str">
        <f t="shared" si="332"/>
        <v>臺中市潭子區體育會</v>
      </c>
    </row>
    <row r="7029" spans="1:13" ht="75">
      <c r="A7029" s="130" t="s">
        <v>1857</v>
      </c>
      <c r="B7029" s="64" t="s">
        <v>1859</v>
      </c>
      <c r="C7029" s="64" t="s">
        <v>1860</v>
      </c>
      <c r="D7029" s="64" t="s">
        <v>1723</v>
      </c>
      <c r="E7029" s="45">
        <v>100</v>
      </c>
      <c r="F7029" s="127" t="s">
        <v>44</v>
      </c>
      <c r="G7029" s="97"/>
      <c r="H7029" s="43" t="s">
        <v>1</v>
      </c>
      <c r="I7029" s="128"/>
      <c r="K7029" s="140" t="str">
        <f t="shared" si="330"/>
        <v>全民運動-獎補助費-對國內團體之捐助-獎補助費-對國內團體之捐助</v>
      </c>
      <c r="L7029" s="140" t="str">
        <f t="shared" si="331"/>
        <v>友誼盃槌球邀請賽</v>
      </c>
      <c r="M7029" s="40" t="str">
        <f t="shared" si="332"/>
        <v>臺中市身心障礙者健康促進會</v>
      </c>
    </row>
    <row r="7030" spans="1:13" ht="75">
      <c r="A7030" s="130" t="s">
        <v>1857</v>
      </c>
      <c r="B7030" s="64" t="s">
        <v>1861</v>
      </c>
      <c r="C7030" s="64" t="s">
        <v>1862</v>
      </c>
      <c r="D7030" s="64" t="s">
        <v>1723</v>
      </c>
      <c r="E7030" s="45">
        <v>80</v>
      </c>
      <c r="F7030" s="127" t="s">
        <v>44</v>
      </c>
      <c r="G7030" s="97"/>
      <c r="H7030" s="43" t="s">
        <v>1</v>
      </c>
      <c r="I7030" s="128"/>
      <c r="K7030" s="140" t="str">
        <f t="shared" si="330"/>
        <v>全民運動-獎補助費-對國內團體之捐助-獎補助費-對國內團體之捐助</v>
      </c>
      <c r="L7030" s="140" t="str">
        <f t="shared" si="331"/>
        <v>迎向健康南區春季健行嘉年華</v>
      </c>
      <c r="M7030" s="40" t="str">
        <f t="shared" si="332"/>
        <v>台中市南區體育會</v>
      </c>
    </row>
    <row r="7031" spans="1:13" ht="75">
      <c r="A7031" s="130" t="s">
        <v>1857</v>
      </c>
      <c r="B7031" s="64" t="s">
        <v>1863</v>
      </c>
      <c r="C7031" s="64" t="s">
        <v>632</v>
      </c>
      <c r="D7031" s="64" t="s">
        <v>1723</v>
      </c>
      <c r="E7031" s="45">
        <v>100</v>
      </c>
      <c r="F7031" s="127" t="s">
        <v>44</v>
      </c>
      <c r="G7031" s="97"/>
      <c r="H7031" s="43" t="s">
        <v>1</v>
      </c>
      <c r="I7031" s="128"/>
      <c r="K7031" s="140" t="str">
        <f t="shared" si="330"/>
        <v>全民運動-獎補助費-對國內團體之捐助-獎補助費-對國內團體之捐助</v>
      </c>
      <c r="L7031" s="140" t="str">
        <f t="shared" si="331"/>
        <v>臺中市太平區桌球社區聯誼賽</v>
      </c>
      <c r="M7031" s="40" t="str">
        <f t="shared" si="332"/>
        <v>臺中市太平區體育會</v>
      </c>
    </row>
    <row r="7032" spans="1:13" ht="75">
      <c r="A7032" s="130" t="s">
        <v>1857</v>
      </c>
      <c r="B7032" s="64" t="s">
        <v>5203</v>
      </c>
      <c r="C7032" s="64" t="s">
        <v>1864</v>
      </c>
      <c r="D7032" s="64" t="s">
        <v>1723</v>
      </c>
      <c r="E7032" s="45">
        <v>100</v>
      </c>
      <c r="F7032" s="127" t="s">
        <v>44</v>
      </c>
      <c r="G7032" s="97"/>
      <c r="H7032" s="43" t="s">
        <v>1</v>
      </c>
      <c r="I7032" s="128"/>
      <c r="K7032" s="140" t="str">
        <f t="shared" si="330"/>
        <v>全民運動-獎補助費-對國內團體之捐助-獎補助費-對國內團體之捐助</v>
      </c>
      <c r="L7032" s="140" t="str">
        <f t="shared" si="331"/>
        <v>原住民傳統射箭C級裁判研習班</v>
      </c>
      <c r="M7032" s="40" t="str">
        <f t="shared" si="332"/>
        <v>臺中市原住民族運動總會</v>
      </c>
    </row>
    <row r="7033" spans="1:13" ht="75">
      <c r="A7033" s="130" t="s">
        <v>1857</v>
      </c>
      <c r="B7033" s="64" t="s">
        <v>1865</v>
      </c>
      <c r="C7033" s="64" t="s">
        <v>255</v>
      </c>
      <c r="D7033" s="64" t="s">
        <v>1723</v>
      </c>
      <c r="E7033" s="45">
        <v>80</v>
      </c>
      <c r="F7033" s="127" t="s">
        <v>44</v>
      </c>
      <c r="G7033" s="97"/>
      <c r="H7033" s="43" t="s">
        <v>1</v>
      </c>
      <c r="I7033" s="128"/>
      <c r="K7033" s="140" t="str">
        <f t="shared" si="330"/>
        <v>全民運動-獎補助費-對國內團體之捐助-獎補助費-對國內團體之捐助</v>
      </c>
      <c r="L7033" s="140" t="str">
        <f t="shared" si="331"/>
        <v>武藝技能嘉年華</v>
      </c>
      <c r="M7033" s="40" t="str">
        <f t="shared" si="332"/>
        <v>臺中市大肚區體育會</v>
      </c>
    </row>
    <row r="7034" spans="1:13" ht="75">
      <c r="A7034" s="130" t="s">
        <v>1857</v>
      </c>
      <c r="B7034" s="64" t="s">
        <v>1866</v>
      </c>
      <c r="C7034" s="64" t="s">
        <v>1161</v>
      </c>
      <c r="D7034" s="64" t="s">
        <v>1723</v>
      </c>
      <c r="E7034" s="45">
        <v>60</v>
      </c>
      <c r="F7034" s="127" t="s">
        <v>44</v>
      </c>
      <c r="G7034" s="97"/>
      <c r="H7034" s="43" t="s">
        <v>1</v>
      </c>
      <c r="I7034" s="128"/>
      <c r="K7034" s="140" t="str">
        <f t="shared" si="330"/>
        <v>全民運動-獎補助費-對國內團體之捐助-獎補助費-對國內團體之捐助</v>
      </c>
      <c r="L7034" s="140" t="str">
        <f t="shared" si="331"/>
        <v>全國後備憲兵第29屆慢速壘球錦標賽臺中市選拔賽</v>
      </c>
      <c r="M7034" s="40" t="str">
        <f t="shared" si="332"/>
        <v>臺中市後備憲兵荷松協會</v>
      </c>
    </row>
    <row r="7035" spans="1:13" ht="75">
      <c r="A7035" s="130" t="s">
        <v>1857</v>
      </c>
      <c r="B7035" s="64" t="s">
        <v>1867</v>
      </c>
      <c r="C7035" s="64" t="s">
        <v>1868</v>
      </c>
      <c r="D7035" s="64" t="s">
        <v>1723</v>
      </c>
      <c r="E7035" s="45">
        <v>80</v>
      </c>
      <c r="F7035" s="127" t="s">
        <v>44</v>
      </c>
      <c r="G7035" s="97"/>
      <c r="H7035" s="43" t="s">
        <v>1</v>
      </c>
      <c r="I7035" s="128"/>
      <c r="K7035" s="140" t="str">
        <f t="shared" si="330"/>
        <v>全民運動-獎補助費-對國內團體之捐助-獎補助費-對國內團體之捐助</v>
      </c>
      <c r="L7035" s="140" t="str">
        <f t="shared" si="331"/>
        <v>道路溜冰及健走嘉年華</v>
      </c>
      <c r="M7035" s="40" t="str">
        <f t="shared" si="332"/>
        <v>臺中市梧棲區體育會</v>
      </c>
    </row>
    <row r="7036" spans="1:13" ht="75">
      <c r="A7036" s="130" t="s">
        <v>1857</v>
      </c>
      <c r="B7036" s="64" t="s">
        <v>1869</v>
      </c>
      <c r="C7036" s="64" t="s">
        <v>1868</v>
      </c>
      <c r="D7036" s="64" t="s">
        <v>1723</v>
      </c>
      <c r="E7036" s="45">
        <v>100</v>
      </c>
      <c r="F7036" s="127" t="s">
        <v>44</v>
      </c>
      <c r="G7036" s="97"/>
      <c r="H7036" s="43" t="s">
        <v>1</v>
      </c>
      <c r="I7036" s="128"/>
      <c r="K7036" s="140" t="str">
        <f t="shared" si="330"/>
        <v>全民運動-獎補助費-對國內團體之捐助-獎補助費-對國內團體之捐助</v>
      </c>
      <c r="L7036" s="140" t="str">
        <f t="shared" si="331"/>
        <v>梧棲全民迷你足球運動日</v>
      </c>
      <c r="M7036" s="40" t="str">
        <f t="shared" si="332"/>
        <v>臺中市梧棲區體育會</v>
      </c>
    </row>
    <row r="7037" spans="1:13" ht="93.75">
      <c r="A7037" s="130" t="s">
        <v>1857</v>
      </c>
      <c r="B7037" s="64" t="s">
        <v>1870</v>
      </c>
      <c r="C7037" s="64" t="s">
        <v>1871</v>
      </c>
      <c r="D7037" s="64" t="s">
        <v>1723</v>
      </c>
      <c r="E7037" s="45">
        <v>150</v>
      </c>
      <c r="F7037" s="127" t="s">
        <v>44</v>
      </c>
      <c r="G7037" s="97"/>
      <c r="H7037" s="43" t="s">
        <v>1</v>
      </c>
      <c r="I7037" s="128"/>
      <c r="K7037" s="140" t="str">
        <f t="shared" si="330"/>
        <v>全民運動-獎補助費-對國內團體之捐助-獎補助費-對國內團體之捐助</v>
      </c>
      <c r="L7037" s="140" t="str">
        <f t="shared" si="331"/>
        <v>臺中市定向越野錦標賽暨全民運動-獎補助費-對國內團體之捐助會臺中市定向越野代表隊選拔</v>
      </c>
      <c r="M7037" s="40" t="str">
        <f t="shared" si="332"/>
        <v>臺中市定向越野推廣協會</v>
      </c>
    </row>
    <row r="7038" spans="1:13" ht="75">
      <c r="A7038" s="130" t="s">
        <v>1857</v>
      </c>
      <c r="B7038" s="64" t="s">
        <v>1872</v>
      </c>
      <c r="C7038" s="64" t="s">
        <v>5195</v>
      </c>
      <c r="D7038" s="64" t="s">
        <v>1723</v>
      </c>
      <c r="E7038" s="45">
        <v>80</v>
      </c>
      <c r="F7038" s="127" t="s">
        <v>44</v>
      </c>
      <c r="G7038" s="97"/>
      <c r="H7038" s="43" t="s">
        <v>1</v>
      </c>
      <c r="I7038" s="128"/>
      <c r="K7038" s="140" t="str">
        <f t="shared" si="330"/>
        <v>全民運動-獎補助費-對國內團體之捐助-獎補助費-對國內團體之捐助</v>
      </c>
      <c r="L7038" s="140" t="str">
        <f t="shared" si="331"/>
        <v>臺中市大雅區活力運動嘉年華活動</v>
      </c>
      <c r="M7038" s="40" t="str">
        <f t="shared" si="332"/>
        <v>臺中市大雅區體育會</v>
      </c>
    </row>
    <row r="7039" spans="1:13" ht="75">
      <c r="A7039" s="130" t="s">
        <v>1857</v>
      </c>
      <c r="B7039" s="64" t="s">
        <v>1873</v>
      </c>
      <c r="C7039" s="64" t="s">
        <v>737</v>
      </c>
      <c r="D7039" s="64" t="s">
        <v>1723</v>
      </c>
      <c r="E7039" s="45">
        <v>50</v>
      </c>
      <c r="F7039" s="127" t="s">
        <v>44</v>
      </c>
      <c r="G7039" s="97"/>
      <c r="H7039" s="43" t="s">
        <v>1</v>
      </c>
      <c r="I7039" s="128"/>
      <c r="K7039" s="140" t="str">
        <f t="shared" si="330"/>
        <v>全民運動-獎補助費-對國內團體之捐助-獎補助費-對國內團體之捐助</v>
      </c>
      <c r="L7039" s="140" t="str">
        <f t="shared" si="331"/>
        <v>大里區生物能氣功團練運動嘉年華活動</v>
      </c>
      <c r="M7039" s="40" t="str">
        <f t="shared" si="332"/>
        <v>臺中市大里區體育會</v>
      </c>
    </row>
    <row r="7040" spans="1:13" ht="75">
      <c r="A7040" s="130" t="s">
        <v>1857</v>
      </c>
      <c r="B7040" s="64" t="s">
        <v>1874</v>
      </c>
      <c r="C7040" s="64" t="s">
        <v>5195</v>
      </c>
      <c r="D7040" s="64" t="s">
        <v>1723</v>
      </c>
      <c r="E7040" s="45">
        <v>80</v>
      </c>
      <c r="F7040" s="127" t="s">
        <v>44</v>
      </c>
      <c r="G7040" s="97"/>
      <c r="H7040" s="43" t="s">
        <v>1</v>
      </c>
      <c r="I7040" s="128"/>
      <c r="K7040" s="140" t="str">
        <f t="shared" si="330"/>
        <v>全民運動-獎補助費-對國內團體之捐助-獎補助費-對國內團體之捐助</v>
      </c>
      <c r="L7040" s="140" t="str">
        <f t="shared" si="331"/>
        <v>臺中市大雅區球藝嘉年華活動</v>
      </c>
      <c r="M7040" s="40" t="str">
        <f t="shared" si="332"/>
        <v>臺中市大雅區體育會</v>
      </c>
    </row>
    <row r="7041" spans="1:13" ht="75">
      <c r="A7041" s="130" t="s">
        <v>1857</v>
      </c>
      <c r="B7041" s="64" t="s">
        <v>5204</v>
      </c>
      <c r="C7041" s="64" t="s">
        <v>1875</v>
      </c>
      <c r="D7041" s="64" t="s">
        <v>1723</v>
      </c>
      <c r="E7041" s="45">
        <v>80</v>
      </c>
      <c r="F7041" s="127" t="s">
        <v>44</v>
      </c>
      <c r="G7041" s="97"/>
      <c r="H7041" s="43" t="s">
        <v>1</v>
      </c>
      <c r="I7041" s="128"/>
      <c r="K7041" s="140" t="str">
        <f t="shared" si="330"/>
        <v>全民運動-獎補助費-對國內團體之捐助-獎補助費-對國內團體之捐助</v>
      </c>
      <c r="L7041" s="140" t="str">
        <f t="shared" si="331"/>
        <v>臺中市南屯區舞藝嘉年華會</v>
      </c>
      <c r="M7041" s="40" t="str">
        <f t="shared" si="332"/>
        <v>臺中市南屯區體育會</v>
      </c>
    </row>
    <row r="7042" spans="1:13" ht="75">
      <c r="A7042" s="130" t="s">
        <v>1857</v>
      </c>
      <c r="B7042" s="64" t="s">
        <v>5205</v>
      </c>
      <c r="C7042" s="64" t="s">
        <v>1876</v>
      </c>
      <c r="D7042" s="64" t="s">
        <v>1723</v>
      </c>
      <c r="E7042" s="45">
        <v>350</v>
      </c>
      <c r="F7042" s="127" t="s">
        <v>44</v>
      </c>
      <c r="G7042" s="97"/>
      <c r="H7042" s="43" t="s">
        <v>1</v>
      </c>
      <c r="I7042" s="128"/>
      <c r="K7042" s="140" t="str">
        <f t="shared" si="330"/>
        <v>全民運動-獎補助費-對國內團體之捐助-獎補助費-對國內團體之捐助</v>
      </c>
      <c r="L7042" s="140" t="str">
        <f t="shared" si="331"/>
        <v>第十四屆臺韓身心障礙體育國際交流</v>
      </c>
      <c r="M7042" s="40" t="str">
        <f t="shared" si="332"/>
        <v>社團法人臺中市身心障礙體育總會</v>
      </c>
    </row>
    <row r="7043" spans="1:13" ht="75">
      <c r="A7043" s="130" t="s">
        <v>1857</v>
      </c>
      <c r="B7043" s="64" t="s">
        <v>5206</v>
      </c>
      <c r="C7043" s="64" t="s">
        <v>1877</v>
      </c>
      <c r="D7043" s="64" t="s">
        <v>1723</v>
      </c>
      <c r="E7043" s="45">
        <v>35</v>
      </c>
      <c r="F7043" s="127" t="s">
        <v>44</v>
      </c>
      <c r="G7043" s="97"/>
      <c r="H7043" s="43" t="s">
        <v>1</v>
      </c>
      <c r="I7043" s="128"/>
      <c r="K7043" s="140" t="str">
        <f t="shared" si="330"/>
        <v>全民運動-獎補助費-對國內團體之捐助-獎補助費-對國內團體之捐助</v>
      </c>
      <c r="L7043" s="140" t="str">
        <f t="shared" si="331"/>
        <v>中華民國國際標準舞明貞盃全國舞蹈公開賽</v>
      </c>
      <c r="M7043" s="40" t="str">
        <f t="shared" si="332"/>
        <v>中華民國國際標準舞體育運動舞蹈協會</v>
      </c>
    </row>
    <row r="7044" spans="1:13" ht="75">
      <c r="A7044" s="130" t="s">
        <v>1857</v>
      </c>
      <c r="B7044" s="64" t="s">
        <v>1878</v>
      </c>
      <c r="C7044" s="64" t="s">
        <v>970</v>
      </c>
      <c r="D7044" s="64" t="s">
        <v>1723</v>
      </c>
      <c r="E7044" s="45">
        <v>120</v>
      </c>
      <c r="F7044" s="127" t="s">
        <v>44</v>
      </c>
      <c r="G7044" s="97"/>
      <c r="H7044" s="43" t="s">
        <v>1</v>
      </c>
      <c r="I7044" s="128"/>
      <c r="K7044" s="140" t="str">
        <f t="shared" ref="K7044:K7107" si="333">A7044</f>
        <v>全民運動-獎補助費-對國內團體之捐助-獎補助費-對國內團體之捐助</v>
      </c>
      <c r="L7044" s="140" t="str">
        <f t="shared" ref="L7044:L7107" si="334">B7044</f>
        <v>臺中市龍井區槌球社區聯誼賽</v>
      </c>
      <c r="M7044" s="40" t="str">
        <f t="shared" ref="M7044:M7107" si="335">C7044</f>
        <v>臺中市龍井區體育會</v>
      </c>
    </row>
    <row r="7045" spans="1:13" ht="75">
      <c r="A7045" s="130" t="s">
        <v>1857</v>
      </c>
      <c r="B7045" s="64" t="s">
        <v>1879</v>
      </c>
      <c r="C7045" s="64" t="s">
        <v>1880</v>
      </c>
      <c r="D7045" s="64" t="s">
        <v>1723</v>
      </c>
      <c r="E7045" s="45">
        <v>50</v>
      </c>
      <c r="F7045" s="127" t="s">
        <v>44</v>
      </c>
      <c r="G7045" s="97"/>
      <c r="H7045" s="43" t="s">
        <v>1</v>
      </c>
      <c r="I7045" s="128"/>
      <c r="K7045" s="140" t="str">
        <f t="shared" si="333"/>
        <v>全民運動-獎補助費-對國內團體之捐助-獎補助費-對國內團體之捐助</v>
      </c>
      <c r="L7045" s="140" t="str">
        <f t="shared" si="334"/>
        <v>慶祝母親節社區舞蹈嘉年華活動</v>
      </c>
      <c r="M7045" s="40" t="str">
        <f t="shared" si="335"/>
        <v>台中市東區體育會</v>
      </c>
    </row>
    <row r="7046" spans="1:13" ht="75">
      <c r="A7046" s="130" t="s">
        <v>1857</v>
      </c>
      <c r="B7046" s="64" t="s">
        <v>1881</v>
      </c>
      <c r="C7046" s="64" t="s">
        <v>737</v>
      </c>
      <c r="D7046" s="64" t="s">
        <v>1723</v>
      </c>
      <c r="E7046" s="45">
        <v>120</v>
      </c>
      <c r="F7046" s="127" t="s">
        <v>44</v>
      </c>
      <c r="G7046" s="97"/>
      <c r="H7046" s="43" t="s">
        <v>1</v>
      </c>
      <c r="I7046" s="128"/>
      <c r="K7046" s="140" t="str">
        <f t="shared" si="333"/>
        <v>全民運動-獎補助費-對國內團體之捐助-獎補助費-對國內團體之捐助</v>
      </c>
      <c r="L7046" s="140" t="str">
        <f t="shared" si="334"/>
        <v>大里區羽球社區聯誼賽活動</v>
      </c>
      <c r="M7046" s="40" t="str">
        <f t="shared" si="335"/>
        <v>臺中市大里區體育會</v>
      </c>
    </row>
    <row r="7047" spans="1:13" ht="75">
      <c r="A7047" s="130" t="s">
        <v>1857</v>
      </c>
      <c r="B7047" s="64" t="s">
        <v>1882</v>
      </c>
      <c r="C7047" s="64" t="s">
        <v>737</v>
      </c>
      <c r="D7047" s="64" t="s">
        <v>1723</v>
      </c>
      <c r="E7047" s="45">
        <v>50</v>
      </c>
      <c r="F7047" s="127" t="s">
        <v>44</v>
      </c>
      <c r="G7047" s="97"/>
      <c r="H7047" s="43" t="s">
        <v>1</v>
      </c>
      <c r="I7047" s="128"/>
      <c r="K7047" s="140" t="str">
        <f t="shared" si="333"/>
        <v>全民運動-獎補助費-對國內團體之捐助-獎補助費-對國內團體之捐助</v>
      </c>
      <c r="L7047" s="140" t="str">
        <f t="shared" si="334"/>
        <v>大里區桌球運動嘉年華暨節能減碳i地球公益活動</v>
      </c>
      <c r="M7047" s="40" t="str">
        <f t="shared" si="335"/>
        <v>臺中市大里區體育會</v>
      </c>
    </row>
    <row r="7048" spans="1:13" ht="75">
      <c r="A7048" s="130" t="s">
        <v>1857</v>
      </c>
      <c r="B7048" s="64" t="s">
        <v>1883</v>
      </c>
      <c r="C7048" s="64" t="s">
        <v>1884</v>
      </c>
      <c r="D7048" s="64" t="s">
        <v>1723</v>
      </c>
      <c r="E7048" s="45">
        <v>120</v>
      </c>
      <c r="F7048" s="127" t="s">
        <v>44</v>
      </c>
      <c r="G7048" s="97"/>
      <c r="H7048" s="43" t="s">
        <v>1</v>
      </c>
      <c r="I7048" s="128"/>
      <c r="K7048" s="140" t="str">
        <f t="shared" si="333"/>
        <v>全民運動-獎補助費-對國內團體之捐助-獎補助費-對國內團體之捐助</v>
      </c>
      <c r="L7048" s="140" t="str">
        <f t="shared" si="334"/>
        <v>臺中市北區桌球社區聯誼賽</v>
      </c>
      <c r="M7048" s="40" t="str">
        <f t="shared" si="335"/>
        <v>台中市北區體育會</v>
      </c>
    </row>
    <row r="7049" spans="1:13" ht="75">
      <c r="A7049" s="130" t="s">
        <v>1857</v>
      </c>
      <c r="B7049" s="64" t="s">
        <v>1885</v>
      </c>
      <c r="C7049" s="64" t="s">
        <v>1886</v>
      </c>
      <c r="D7049" s="64" t="s">
        <v>1723</v>
      </c>
      <c r="E7049" s="45">
        <v>80</v>
      </c>
      <c r="F7049" s="127" t="s">
        <v>44</v>
      </c>
      <c r="G7049" s="97"/>
      <c r="H7049" s="43" t="s">
        <v>1</v>
      </c>
      <c r="I7049" s="128"/>
      <c r="K7049" s="140" t="str">
        <f t="shared" si="333"/>
        <v>全民運動-獎補助費-對國內團體之捐助-獎補助費-對國內團體之捐助</v>
      </c>
      <c r="L7049" s="140" t="str">
        <f t="shared" si="334"/>
        <v>臺中市沙鹿區土風舞嘉年華</v>
      </c>
      <c r="M7049" s="40" t="str">
        <f t="shared" si="335"/>
        <v>臺中市沙鹿區體育會</v>
      </c>
    </row>
    <row r="7050" spans="1:13" ht="75">
      <c r="A7050" s="130" t="s">
        <v>1857</v>
      </c>
      <c r="B7050" s="64" t="s">
        <v>5207</v>
      </c>
      <c r="C7050" s="64" t="s">
        <v>1876</v>
      </c>
      <c r="D7050" s="64" t="s">
        <v>1723</v>
      </c>
      <c r="E7050" s="45">
        <v>100</v>
      </c>
      <c r="F7050" s="127" t="s">
        <v>44</v>
      </c>
      <c r="G7050" s="97"/>
      <c r="H7050" s="43" t="s">
        <v>1</v>
      </c>
      <c r="I7050" s="128"/>
      <c r="K7050" s="140" t="str">
        <f t="shared" si="333"/>
        <v>全民運動-獎補助費-對國內團體之捐助-獎補助費-對國內團體之捐助</v>
      </c>
      <c r="L7050" s="140" t="str">
        <f t="shared" si="334"/>
        <v>身心障礙融合體適能指導員增能研習會</v>
      </c>
      <c r="M7050" s="40" t="str">
        <f t="shared" si="335"/>
        <v>社團法人臺中市身心障礙體育總會</v>
      </c>
    </row>
    <row r="7051" spans="1:13" ht="75">
      <c r="A7051" s="130" t="s">
        <v>1857</v>
      </c>
      <c r="B7051" s="64" t="s">
        <v>1887</v>
      </c>
      <c r="C7051" s="64" t="s">
        <v>1875</v>
      </c>
      <c r="D7051" s="64" t="s">
        <v>1723</v>
      </c>
      <c r="E7051" s="45">
        <v>80</v>
      </c>
      <c r="F7051" s="127" t="s">
        <v>44</v>
      </c>
      <c r="G7051" s="97"/>
      <c r="H7051" s="43" t="s">
        <v>1</v>
      </c>
      <c r="I7051" s="128"/>
      <c r="K7051" s="140" t="str">
        <f t="shared" si="333"/>
        <v>全民運動-獎補助費-對國內團體之捐助-獎補助費-對國內團體之捐助</v>
      </c>
      <c r="L7051" s="140" t="str">
        <f t="shared" si="334"/>
        <v>臺中市南屯區體育會體育嘉年華會</v>
      </c>
      <c r="M7051" s="40" t="str">
        <f t="shared" si="335"/>
        <v>臺中市南屯區體育會</v>
      </c>
    </row>
    <row r="7052" spans="1:13" ht="75">
      <c r="A7052" s="130" t="s">
        <v>1857</v>
      </c>
      <c r="B7052" s="64" t="s">
        <v>5208</v>
      </c>
      <c r="C7052" s="64" t="s">
        <v>1724</v>
      </c>
      <c r="D7052" s="64" t="s">
        <v>1723</v>
      </c>
      <c r="E7052" s="45">
        <v>30</v>
      </c>
      <c r="F7052" s="127" t="s">
        <v>44</v>
      </c>
      <c r="G7052" s="97"/>
      <c r="H7052" s="43" t="s">
        <v>1</v>
      </c>
      <c r="I7052" s="128"/>
      <c r="K7052" s="140" t="str">
        <f t="shared" si="333"/>
        <v>全民運動-獎補助費-對國內團體之捐助-獎補助費-對國內團體之捐助</v>
      </c>
      <c r="L7052" s="140" t="str">
        <f t="shared" si="334"/>
        <v>國際麒麟獅邀請賽暨文化陣頭踩街活動</v>
      </c>
      <c r="M7052" s="40" t="str">
        <f t="shared" si="335"/>
        <v>臺中市體育總會</v>
      </c>
    </row>
    <row r="7053" spans="1:13" ht="75">
      <c r="A7053" s="130" t="s">
        <v>1857</v>
      </c>
      <c r="B7053" s="64" t="s">
        <v>5209</v>
      </c>
      <c r="C7053" s="64" t="s">
        <v>5191</v>
      </c>
      <c r="D7053" s="64" t="s">
        <v>1723</v>
      </c>
      <c r="E7053" s="45">
        <v>80</v>
      </c>
      <c r="F7053" s="127" t="s">
        <v>44</v>
      </c>
      <c r="G7053" s="97"/>
      <c r="H7053" s="43" t="s">
        <v>1</v>
      </c>
      <c r="I7053" s="128"/>
      <c r="K7053" s="140" t="str">
        <f t="shared" si="333"/>
        <v>全民運動-獎補助費-對國內團體之捐助-獎補助費-對國內團體之捐助</v>
      </c>
      <c r="L7053" s="140" t="str">
        <f t="shared" si="334"/>
        <v>異想盃第二屆滑步車競賽</v>
      </c>
      <c r="M7053" s="40" t="str">
        <f t="shared" si="335"/>
        <v>臺中市滑步車運動協會</v>
      </c>
    </row>
    <row r="7054" spans="1:13" ht="75">
      <c r="A7054" s="130" t="s">
        <v>1857</v>
      </c>
      <c r="B7054" s="64" t="s">
        <v>1888</v>
      </c>
      <c r="C7054" s="64" t="s">
        <v>970</v>
      </c>
      <c r="D7054" s="64" t="s">
        <v>1723</v>
      </c>
      <c r="E7054" s="45">
        <v>80</v>
      </c>
      <c r="F7054" s="127" t="s">
        <v>44</v>
      </c>
      <c r="G7054" s="97"/>
      <c r="H7054" s="43" t="s">
        <v>1</v>
      </c>
      <c r="I7054" s="128"/>
      <c r="K7054" s="140" t="str">
        <f t="shared" si="333"/>
        <v>全民運動-獎補助費-對國內團體之捐助-獎補助費-對國內團體之捐助</v>
      </c>
      <c r="L7054" s="140" t="str">
        <f t="shared" si="334"/>
        <v>臺中市龍井區青春活力舞蹈嘉年華</v>
      </c>
      <c r="M7054" s="40" t="str">
        <f t="shared" si="335"/>
        <v>臺中市龍井區體育會</v>
      </c>
    </row>
    <row r="7055" spans="1:13" ht="75">
      <c r="A7055" s="130" t="s">
        <v>1857</v>
      </c>
      <c r="B7055" s="64" t="s">
        <v>5210</v>
      </c>
      <c r="C7055" s="64" t="s">
        <v>1889</v>
      </c>
      <c r="D7055" s="64" t="s">
        <v>1723</v>
      </c>
      <c r="E7055" s="45">
        <v>20</v>
      </c>
      <c r="F7055" s="127" t="s">
        <v>44</v>
      </c>
      <c r="G7055" s="97"/>
      <c r="H7055" s="43" t="s">
        <v>1</v>
      </c>
      <c r="I7055" s="128"/>
      <c r="K7055" s="140" t="str">
        <f t="shared" si="333"/>
        <v>全民運動-獎補助費-對國內團體之捐助-獎補助費-對國內團體之捐助</v>
      </c>
      <c r="L7055" s="140" t="str">
        <f t="shared" si="334"/>
        <v>迷呱嘟杯慢速壘球邀請賽</v>
      </c>
      <c r="M7055" s="40" t="str">
        <f t="shared" si="335"/>
        <v>臺中市布農迷呱嘟體育文化藝術協會</v>
      </c>
    </row>
    <row r="7056" spans="1:13" ht="75">
      <c r="A7056" s="129" t="s">
        <v>1857</v>
      </c>
      <c r="B7056" s="129" t="s">
        <v>1890</v>
      </c>
      <c r="C7056" s="129" t="s">
        <v>5211</v>
      </c>
      <c r="D7056" s="129" t="s">
        <v>1723</v>
      </c>
      <c r="E7056" s="45">
        <v>400</v>
      </c>
      <c r="F7056" s="127" t="s">
        <v>44</v>
      </c>
      <c r="G7056" s="97"/>
      <c r="H7056" s="43" t="s">
        <v>1</v>
      </c>
      <c r="I7056" s="128"/>
      <c r="K7056" s="140" t="str">
        <f t="shared" si="333"/>
        <v>全民運動-獎補助費-對國內團體之捐助-獎補助費-對國內團體之捐助</v>
      </c>
      <c r="L7056" s="140" t="str">
        <f t="shared" si="334"/>
        <v>原住民族巡迴運動指導團</v>
      </c>
      <c r="M7056" s="40" t="str">
        <f t="shared" si="335"/>
        <v>臺中市原住民體育總會</v>
      </c>
    </row>
    <row r="7057" spans="1:13" ht="75">
      <c r="A7057" s="130" t="s">
        <v>1857</v>
      </c>
      <c r="B7057" s="64" t="s">
        <v>5212</v>
      </c>
      <c r="C7057" s="64" t="s">
        <v>1891</v>
      </c>
      <c r="D7057" s="64" t="s">
        <v>1723</v>
      </c>
      <c r="E7057" s="45">
        <v>50</v>
      </c>
      <c r="F7057" s="127" t="s">
        <v>44</v>
      </c>
      <c r="G7057" s="97"/>
      <c r="H7057" s="43" t="s">
        <v>1</v>
      </c>
      <c r="I7057" s="128"/>
      <c r="K7057" s="140" t="str">
        <f t="shared" si="333"/>
        <v>全民運動-獎補助費-對國內團體之捐助-獎補助費-對國內團體之捐助</v>
      </c>
      <c r="L7057" s="140" t="str">
        <f t="shared" si="334"/>
        <v>臺中市大安區甲安埔羽球聯誼賽</v>
      </c>
      <c r="M7057" s="40" t="str">
        <f t="shared" si="335"/>
        <v>臺中市大安區體育會</v>
      </c>
    </row>
    <row r="7058" spans="1:13" ht="75">
      <c r="A7058" s="130" t="s">
        <v>1857</v>
      </c>
      <c r="B7058" s="64" t="s">
        <v>1892</v>
      </c>
      <c r="C7058" s="64" t="s">
        <v>1276</v>
      </c>
      <c r="D7058" s="64" t="s">
        <v>1723</v>
      </c>
      <c r="E7058" s="45">
        <v>120</v>
      </c>
      <c r="F7058" s="127" t="s">
        <v>44</v>
      </c>
      <c r="G7058" s="97"/>
      <c r="H7058" s="43" t="s">
        <v>1</v>
      </c>
      <c r="I7058" s="128"/>
      <c r="K7058" s="140" t="str">
        <f t="shared" si="333"/>
        <v>全民運動-獎補助費-對國內團體之捐助-獎補助費-對國內團體之捐助</v>
      </c>
      <c r="L7058" s="140" t="str">
        <f t="shared" si="334"/>
        <v>臺中市外埔區桌球社區聯誼賽</v>
      </c>
      <c r="M7058" s="40" t="str">
        <f t="shared" si="335"/>
        <v>臺中市外埔區體育會</v>
      </c>
    </row>
    <row r="7059" spans="1:13" ht="75">
      <c r="A7059" s="130" t="s">
        <v>1857</v>
      </c>
      <c r="B7059" s="64" t="s">
        <v>1893</v>
      </c>
      <c r="C7059" s="64" t="s">
        <v>1276</v>
      </c>
      <c r="D7059" s="64" t="s">
        <v>1723</v>
      </c>
      <c r="E7059" s="45">
        <v>120</v>
      </c>
      <c r="F7059" s="127" t="s">
        <v>44</v>
      </c>
      <c r="G7059" s="97"/>
      <c r="H7059" s="43" t="s">
        <v>1</v>
      </c>
      <c r="I7059" s="128"/>
      <c r="K7059" s="140" t="str">
        <f t="shared" si="333"/>
        <v>全民運動-獎補助費-對國內團體之捐助-獎補助費-對國內團體之捐助</v>
      </c>
      <c r="L7059" s="140" t="str">
        <f t="shared" si="334"/>
        <v>臺中市外埔區槌球社區聯誼賽</v>
      </c>
      <c r="M7059" s="40" t="str">
        <f t="shared" si="335"/>
        <v>臺中市外埔區體育會</v>
      </c>
    </row>
    <row r="7060" spans="1:13" ht="75">
      <c r="A7060" s="130" t="s">
        <v>1857</v>
      </c>
      <c r="B7060" s="64" t="s">
        <v>5213</v>
      </c>
      <c r="C7060" s="64" t="s">
        <v>1276</v>
      </c>
      <c r="D7060" s="64" t="s">
        <v>1723</v>
      </c>
      <c r="E7060" s="45">
        <v>45</v>
      </c>
      <c r="F7060" s="127" t="s">
        <v>44</v>
      </c>
      <c r="G7060" s="97"/>
      <c r="H7060" s="43" t="s">
        <v>1</v>
      </c>
      <c r="I7060" s="128"/>
      <c r="K7060" s="140" t="str">
        <f t="shared" si="333"/>
        <v>全民運動-獎補助費-對國內團體之捐助-獎補助費-對國內團體之捐助</v>
      </c>
      <c r="L7060" s="140" t="str">
        <f t="shared" si="334"/>
        <v>臺中市外埔區體育會活力盃生物能醫學氣功觀摩表演賽</v>
      </c>
      <c r="M7060" s="40" t="str">
        <f t="shared" si="335"/>
        <v>臺中市外埔區體育會</v>
      </c>
    </row>
    <row r="7061" spans="1:13" ht="75">
      <c r="A7061" s="130" t="s">
        <v>1857</v>
      </c>
      <c r="B7061" s="64" t="s">
        <v>5214</v>
      </c>
      <c r="C7061" s="64" t="s">
        <v>1724</v>
      </c>
      <c r="D7061" s="64" t="s">
        <v>1723</v>
      </c>
      <c r="E7061" s="45">
        <v>40</v>
      </c>
      <c r="F7061" s="127" t="s">
        <v>44</v>
      </c>
      <c r="G7061" s="97"/>
      <c r="H7061" s="43" t="s">
        <v>1</v>
      </c>
      <c r="I7061" s="128"/>
      <c r="K7061" s="140" t="str">
        <f t="shared" si="333"/>
        <v>全民運動-獎補助費-對國內團體之捐助-獎補助費-對國內團體之捐助</v>
      </c>
      <c r="L7061" s="140" t="str">
        <f t="shared" si="334"/>
        <v>第六屆城市盃全國木球錦標賽</v>
      </c>
      <c r="M7061" s="40" t="str">
        <f t="shared" si="335"/>
        <v>臺中市體育總會</v>
      </c>
    </row>
    <row r="7062" spans="1:13" ht="75">
      <c r="A7062" s="130" t="s">
        <v>1857</v>
      </c>
      <c r="B7062" s="64" t="s">
        <v>1894</v>
      </c>
      <c r="C7062" s="64" t="s">
        <v>1895</v>
      </c>
      <c r="D7062" s="64" t="s">
        <v>1723</v>
      </c>
      <c r="E7062" s="45">
        <v>80</v>
      </c>
      <c r="F7062" s="127" t="s">
        <v>44</v>
      </c>
      <c r="G7062" s="97"/>
      <c r="H7062" s="43" t="s">
        <v>1</v>
      </c>
      <c r="I7062" s="128"/>
      <c r="K7062" s="140" t="str">
        <f t="shared" si="333"/>
        <v>全民運動-獎補助費-對國內團體之捐助-獎補助費-對國內團體之捐助</v>
      </c>
      <c r="L7062" s="140" t="str">
        <f t="shared" si="334"/>
        <v>臺中市西屯區武藝嘉年華會</v>
      </c>
      <c r="M7062" s="40" t="str">
        <f t="shared" si="335"/>
        <v>臺中市西屯區體育會</v>
      </c>
    </row>
    <row r="7063" spans="1:13" ht="75">
      <c r="A7063" s="130" t="s">
        <v>1857</v>
      </c>
      <c r="B7063" s="64" t="s">
        <v>1896</v>
      </c>
      <c r="C7063" s="64" t="s">
        <v>255</v>
      </c>
      <c r="D7063" s="64" t="s">
        <v>1723</v>
      </c>
      <c r="E7063" s="45">
        <v>80</v>
      </c>
      <c r="F7063" s="127" t="s">
        <v>44</v>
      </c>
      <c r="G7063" s="97"/>
      <c r="H7063" s="43" t="s">
        <v>1</v>
      </c>
      <c r="I7063" s="128"/>
      <c r="K7063" s="140" t="str">
        <f t="shared" si="333"/>
        <v>全民運動-獎補助費-對國內團體之捐助-獎補助費-對國內團體之捐助</v>
      </c>
      <c r="L7063" s="140" t="str">
        <f t="shared" si="334"/>
        <v>環抱大肚舞蹈嘉年華活動</v>
      </c>
      <c r="M7063" s="40" t="str">
        <f t="shared" si="335"/>
        <v>臺中市大肚區體育會</v>
      </c>
    </row>
    <row r="7064" spans="1:13" ht="75">
      <c r="A7064" s="130" t="s">
        <v>1857</v>
      </c>
      <c r="B7064" s="64" t="s">
        <v>1897</v>
      </c>
      <c r="C7064" s="64" t="s">
        <v>5211</v>
      </c>
      <c r="D7064" s="64" t="s">
        <v>1723</v>
      </c>
      <c r="E7064" s="45">
        <v>320</v>
      </c>
      <c r="F7064" s="127" t="s">
        <v>44</v>
      </c>
      <c r="G7064" s="97"/>
      <c r="H7064" s="43" t="s">
        <v>1</v>
      </c>
      <c r="I7064" s="128"/>
      <c r="K7064" s="140" t="str">
        <f t="shared" si="333"/>
        <v>全民運動-獎補助費-對國內團體之捐助-獎補助費-對國內團體之捐助</v>
      </c>
      <c r="L7064" s="140" t="str">
        <f t="shared" si="334"/>
        <v>台中市原住民綜合運動會活動</v>
      </c>
      <c r="M7064" s="40" t="str">
        <f t="shared" si="335"/>
        <v>臺中市原住民體育總會</v>
      </c>
    </row>
    <row r="7065" spans="1:13" ht="75">
      <c r="A7065" s="130" t="s">
        <v>1857</v>
      </c>
      <c r="B7065" s="64" t="s">
        <v>1898</v>
      </c>
      <c r="C7065" s="64" t="s">
        <v>1899</v>
      </c>
      <c r="D7065" s="64" t="s">
        <v>1723</v>
      </c>
      <c r="E7065" s="45">
        <v>160</v>
      </c>
      <c r="F7065" s="127" t="s">
        <v>44</v>
      </c>
      <c r="G7065" s="97"/>
      <c r="H7065" s="43" t="s">
        <v>1</v>
      </c>
      <c r="I7065" s="128"/>
      <c r="K7065" s="140" t="str">
        <f t="shared" si="333"/>
        <v>全民運動-獎補助費-對國內團體之捐助-獎補助費-對國內團體之捐助</v>
      </c>
      <c r="L7065" s="140" t="str">
        <f t="shared" si="334"/>
        <v>愛護地球、節能減碳全民健行暨節約用電、用油、港埠業務宣導活動</v>
      </c>
      <c r="M7065" s="40" t="str">
        <f t="shared" si="335"/>
        <v>臺中市臺中港運動協會</v>
      </c>
    </row>
    <row r="7066" spans="1:13" ht="75">
      <c r="A7066" s="130" t="s">
        <v>1857</v>
      </c>
      <c r="B7066" s="64" t="s">
        <v>1900</v>
      </c>
      <c r="C7066" s="64" t="s">
        <v>1276</v>
      </c>
      <c r="D7066" s="64" t="s">
        <v>1723</v>
      </c>
      <c r="E7066" s="45">
        <v>80</v>
      </c>
      <c r="F7066" s="127" t="s">
        <v>44</v>
      </c>
      <c r="G7066" s="97"/>
      <c r="H7066" s="43" t="s">
        <v>1</v>
      </c>
      <c r="I7066" s="128"/>
      <c r="K7066" s="140" t="str">
        <f t="shared" si="333"/>
        <v>全民運動-獎補助費-對國內團體之捐助-獎補助費-對國內團體之捐助</v>
      </c>
      <c r="L7066" s="140" t="str">
        <f t="shared" si="334"/>
        <v>臺中市外埔區路跑嘉年華</v>
      </c>
      <c r="M7066" s="40" t="str">
        <f t="shared" si="335"/>
        <v>臺中市外埔區體育會</v>
      </c>
    </row>
    <row r="7067" spans="1:13" ht="75">
      <c r="A7067" s="130" t="s">
        <v>1857</v>
      </c>
      <c r="B7067" s="64" t="s">
        <v>5215</v>
      </c>
      <c r="C7067" s="64" t="s">
        <v>1868</v>
      </c>
      <c r="D7067" s="64" t="s">
        <v>1723</v>
      </c>
      <c r="E7067" s="45">
        <v>100</v>
      </c>
      <c r="F7067" s="127" t="s">
        <v>44</v>
      </c>
      <c r="G7067" s="97"/>
      <c r="H7067" s="43" t="s">
        <v>1</v>
      </c>
      <c r="I7067" s="128"/>
      <c r="K7067" s="140" t="str">
        <f t="shared" si="333"/>
        <v>全民運動-獎補助費-對國內團體之捐助-獎補助費-對國內團體之捐助</v>
      </c>
      <c r="L7067" s="140" t="str">
        <f t="shared" si="334"/>
        <v>臺中市梧棲區籃球社區聯誼賽</v>
      </c>
      <c r="M7067" s="40" t="str">
        <f t="shared" si="335"/>
        <v>臺中市梧棲區體育會</v>
      </c>
    </row>
    <row r="7068" spans="1:13" ht="75">
      <c r="A7068" s="130" t="s">
        <v>1857</v>
      </c>
      <c r="B7068" s="64" t="s">
        <v>1901</v>
      </c>
      <c r="C7068" s="64" t="s">
        <v>578</v>
      </c>
      <c r="D7068" s="64" t="s">
        <v>1723</v>
      </c>
      <c r="E7068" s="45">
        <v>120</v>
      </c>
      <c r="F7068" s="127" t="s">
        <v>44</v>
      </c>
      <c r="G7068" s="97"/>
      <c r="H7068" s="43" t="s">
        <v>1</v>
      </c>
      <c r="I7068" s="128"/>
      <c r="K7068" s="140" t="str">
        <f t="shared" si="333"/>
        <v>全民運動-獎補助費-對國內團體之捐助-獎補助費-對國內團體之捐助</v>
      </c>
      <c r="L7068" s="140" t="str">
        <f t="shared" si="334"/>
        <v>臺中市西區足球社區聯誼賽</v>
      </c>
      <c r="M7068" s="40" t="str">
        <f t="shared" si="335"/>
        <v>台中市西區體育會</v>
      </c>
    </row>
    <row r="7069" spans="1:13" ht="75">
      <c r="A7069" s="130" t="s">
        <v>1857</v>
      </c>
      <c r="B7069" s="64" t="s">
        <v>5216</v>
      </c>
      <c r="C7069" s="64" t="s">
        <v>5217</v>
      </c>
      <c r="D7069" s="64" t="s">
        <v>1723</v>
      </c>
      <c r="E7069" s="45">
        <v>150</v>
      </c>
      <c r="F7069" s="127" t="s">
        <v>44</v>
      </c>
      <c r="G7069" s="97"/>
      <c r="H7069" s="43" t="s">
        <v>1</v>
      </c>
      <c r="I7069" s="128"/>
      <c r="K7069" s="140" t="str">
        <f t="shared" si="333"/>
        <v>全民運動-獎補助費-對國內團體之捐助-獎補助費-對國內團體之捐助</v>
      </c>
      <c r="L7069" s="140" t="str">
        <f t="shared" si="334"/>
        <v>全國表演藝術大賽</v>
      </c>
      <c r="M7069" s="40" t="str">
        <f t="shared" si="335"/>
        <v>臺中市體育運動與表演藝術文化發展協會</v>
      </c>
    </row>
    <row r="7070" spans="1:13" ht="75">
      <c r="A7070" s="130" t="s">
        <v>1857</v>
      </c>
      <c r="B7070" s="64" t="s">
        <v>5218</v>
      </c>
      <c r="C7070" s="64" t="s">
        <v>1876</v>
      </c>
      <c r="D7070" s="64" t="s">
        <v>1723</v>
      </c>
      <c r="E7070" s="45">
        <v>200</v>
      </c>
      <c r="F7070" s="127" t="s">
        <v>44</v>
      </c>
      <c r="G7070" s="97"/>
      <c r="H7070" s="43" t="s">
        <v>1</v>
      </c>
      <c r="I7070" s="128"/>
      <c r="K7070" s="140" t="str">
        <f t="shared" si="333"/>
        <v>全民運動-獎補助費-對國內團體之捐助-獎補助費-對國內團體之捐助</v>
      </c>
      <c r="L7070" s="140" t="str">
        <f t="shared" si="334"/>
        <v>全國身心障礙者羽球運動大集合</v>
      </c>
      <c r="M7070" s="40" t="str">
        <f t="shared" si="335"/>
        <v>社團法人臺中市身心障礙體育總會</v>
      </c>
    </row>
    <row r="7071" spans="1:13" ht="75">
      <c r="A7071" s="130" t="s">
        <v>1857</v>
      </c>
      <c r="B7071" s="64" t="s">
        <v>5219</v>
      </c>
      <c r="C7071" s="64" t="s">
        <v>1876</v>
      </c>
      <c r="D7071" s="64" t="s">
        <v>1723</v>
      </c>
      <c r="E7071" s="45">
        <v>50</v>
      </c>
      <c r="F7071" s="127" t="s">
        <v>44</v>
      </c>
      <c r="G7071" s="97"/>
      <c r="H7071" s="43" t="s">
        <v>1</v>
      </c>
      <c r="I7071" s="128"/>
      <c r="K7071" s="140" t="str">
        <f t="shared" si="333"/>
        <v>全民運動-獎補助費-對國內團體之捐助-獎補助費-對國內團體之捐助</v>
      </c>
      <c r="L7071" s="140" t="str">
        <f t="shared" si="334"/>
        <v>身心障礙者羽球體驗營</v>
      </c>
      <c r="M7071" s="40" t="str">
        <f t="shared" si="335"/>
        <v>社團法人臺中市身心障礙體育總會</v>
      </c>
    </row>
    <row r="7072" spans="1:13" ht="75">
      <c r="A7072" s="130" t="s">
        <v>1857</v>
      </c>
      <c r="B7072" s="64" t="s">
        <v>5220</v>
      </c>
      <c r="C7072" s="64" t="s">
        <v>5221</v>
      </c>
      <c r="D7072" s="64" t="s">
        <v>1723</v>
      </c>
      <c r="E7072" s="45">
        <v>30</v>
      </c>
      <c r="F7072" s="127" t="s">
        <v>44</v>
      </c>
      <c r="G7072" s="97"/>
      <c r="H7072" s="43" t="s">
        <v>1</v>
      </c>
      <c r="I7072" s="128"/>
      <c r="K7072" s="140" t="str">
        <f t="shared" si="333"/>
        <v>全民運動-獎補助費-對國內團體之捐助-獎補助費-對國內團體之捐助</v>
      </c>
      <c r="L7072" s="140" t="str">
        <f t="shared" si="334"/>
        <v>大甲鐵砧山健行賞櫻活動</v>
      </c>
      <c r="M7072" s="40" t="str">
        <f t="shared" si="335"/>
        <v>臺中市甲安埔希望協會</v>
      </c>
    </row>
    <row r="7073" spans="1:13" ht="75">
      <c r="A7073" s="130" t="s">
        <v>1857</v>
      </c>
      <c r="B7073" s="64" t="s">
        <v>1902</v>
      </c>
      <c r="C7073" s="64" t="s">
        <v>1886</v>
      </c>
      <c r="D7073" s="64" t="s">
        <v>1723</v>
      </c>
      <c r="E7073" s="45">
        <v>120</v>
      </c>
      <c r="F7073" s="127" t="s">
        <v>44</v>
      </c>
      <c r="G7073" s="97"/>
      <c r="H7073" s="43" t="s">
        <v>1</v>
      </c>
      <c r="I7073" s="128"/>
      <c r="K7073" s="140" t="str">
        <f t="shared" si="333"/>
        <v>全民運動-獎補助費-對國內團體之捐助-獎補助費-對國內團體之捐助</v>
      </c>
      <c r="L7073" s="140" t="str">
        <f t="shared" si="334"/>
        <v>臺中市沙鹿區羽球社區聯誼賽</v>
      </c>
      <c r="M7073" s="40" t="str">
        <f t="shared" si="335"/>
        <v>臺中市沙鹿區體育會</v>
      </c>
    </row>
    <row r="7074" spans="1:13" ht="75">
      <c r="A7074" s="130" t="s">
        <v>1857</v>
      </c>
      <c r="B7074" s="64" t="s">
        <v>1903</v>
      </c>
      <c r="C7074" s="64" t="s">
        <v>1891</v>
      </c>
      <c r="D7074" s="64" t="s">
        <v>1723</v>
      </c>
      <c r="E7074" s="45">
        <v>80</v>
      </c>
      <c r="F7074" s="127" t="s">
        <v>44</v>
      </c>
      <c r="G7074" s="97"/>
      <c r="H7074" s="43" t="s">
        <v>1</v>
      </c>
      <c r="I7074" s="128"/>
      <c r="K7074" s="140" t="str">
        <f t="shared" si="333"/>
        <v>全民運動-獎補助費-對國內團體之捐助-獎補助費-對國內團體之捐助</v>
      </c>
      <c r="L7074" s="140" t="str">
        <f t="shared" si="334"/>
        <v>臺中市大安區春季運動嘉年華活動</v>
      </c>
      <c r="M7074" s="40" t="str">
        <f t="shared" si="335"/>
        <v>臺中市大安區體育會</v>
      </c>
    </row>
    <row r="7075" spans="1:13" ht="75">
      <c r="A7075" s="130" t="s">
        <v>1857</v>
      </c>
      <c r="B7075" s="64" t="s">
        <v>5222</v>
      </c>
      <c r="C7075" s="64" t="s">
        <v>1276</v>
      </c>
      <c r="D7075" s="64" t="s">
        <v>1723</v>
      </c>
      <c r="E7075" s="45">
        <v>50</v>
      </c>
      <c r="F7075" s="127" t="s">
        <v>44</v>
      </c>
      <c r="G7075" s="97"/>
      <c r="H7075" s="43" t="s">
        <v>1</v>
      </c>
      <c r="I7075" s="128"/>
      <c r="K7075" s="140" t="str">
        <f t="shared" si="333"/>
        <v>全民運動-獎補助費-對國內團體之捐助-獎補助費-對國內團體之捐助</v>
      </c>
      <c r="L7075" s="140" t="str">
        <f t="shared" si="334"/>
        <v>臺中市外埔區體育會活力盃籃球邀請賽</v>
      </c>
      <c r="M7075" s="40" t="str">
        <f t="shared" si="335"/>
        <v>臺中市外埔區體育會</v>
      </c>
    </row>
    <row r="7076" spans="1:13" ht="75">
      <c r="A7076" s="130" t="s">
        <v>1857</v>
      </c>
      <c r="B7076" s="64" t="s">
        <v>1904</v>
      </c>
      <c r="C7076" s="64" t="s">
        <v>1905</v>
      </c>
      <c r="D7076" s="64" t="s">
        <v>1723</v>
      </c>
      <c r="E7076" s="45">
        <v>100</v>
      </c>
      <c r="F7076" s="127" t="s">
        <v>44</v>
      </c>
      <c r="G7076" s="97"/>
      <c r="H7076" s="43" t="s">
        <v>1</v>
      </c>
      <c r="I7076" s="128"/>
      <c r="K7076" s="140" t="str">
        <f t="shared" si="333"/>
        <v>全民運動-獎補助費-對國內團體之捐助-獎補助費-對國內團體之捐助</v>
      </c>
      <c r="L7076" s="140" t="str">
        <f t="shared" si="334"/>
        <v>竹仔坑槌球邀請賽</v>
      </c>
      <c r="M7076" s="40" t="str">
        <f t="shared" si="335"/>
        <v>臺中市竹仔坑身心障礙運動協會</v>
      </c>
    </row>
    <row r="7077" spans="1:13" ht="75">
      <c r="A7077" s="130" t="s">
        <v>1857</v>
      </c>
      <c r="B7077" s="64" t="s">
        <v>1906</v>
      </c>
      <c r="C7077" s="64" t="s">
        <v>1895</v>
      </c>
      <c r="D7077" s="64" t="s">
        <v>1723</v>
      </c>
      <c r="E7077" s="45">
        <v>80</v>
      </c>
      <c r="F7077" s="127" t="s">
        <v>44</v>
      </c>
      <c r="G7077" s="97"/>
      <c r="H7077" s="43" t="s">
        <v>1</v>
      </c>
      <c r="I7077" s="128"/>
      <c r="K7077" s="140" t="str">
        <f t="shared" si="333"/>
        <v>全民運動-獎補助費-對國內團體之捐助-獎補助費-對國內團體之捐助</v>
      </c>
      <c r="L7077" s="140" t="str">
        <f t="shared" si="334"/>
        <v>臺中市西屯區舞藝嘉年華會</v>
      </c>
      <c r="M7077" s="40" t="str">
        <f t="shared" si="335"/>
        <v>臺中市西屯區體育會</v>
      </c>
    </row>
    <row r="7078" spans="1:13" ht="75">
      <c r="A7078" s="130" t="s">
        <v>1857</v>
      </c>
      <c r="B7078" s="64" t="s">
        <v>1907</v>
      </c>
      <c r="C7078" s="64" t="s">
        <v>1908</v>
      </c>
      <c r="D7078" s="64" t="s">
        <v>1723</v>
      </c>
      <c r="E7078" s="45">
        <v>80</v>
      </c>
      <c r="F7078" s="127" t="s">
        <v>44</v>
      </c>
      <c r="G7078" s="97"/>
      <c r="H7078" s="43" t="s">
        <v>1</v>
      </c>
      <c r="I7078" s="128"/>
      <c r="K7078" s="140" t="str">
        <f t="shared" si="333"/>
        <v>全民運動-獎補助費-對國內團體之捐助-獎補助費-對國內團體之捐助</v>
      </c>
      <c r="L7078" s="140" t="str">
        <f t="shared" si="334"/>
        <v>臺中市中區體育會登山健行嘉年華</v>
      </c>
      <c r="M7078" s="40" t="str">
        <f t="shared" si="335"/>
        <v>台中市中區體育會</v>
      </c>
    </row>
    <row r="7079" spans="1:13" ht="75">
      <c r="A7079" s="130" t="s">
        <v>1857</v>
      </c>
      <c r="B7079" s="64" t="s">
        <v>1909</v>
      </c>
      <c r="C7079" s="64" t="s">
        <v>1884</v>
      </c>
      <c r="D7079" s="64" t="s">
        <v>1723</v>
      </c>
      <c r="E7079" s="45">
        <v>80</v>
      </c>
      <c r="F7079" s="127" t="s">
        <v>44</v>
      </c>
      <c r="G7079" s="97"/>
      <c r="H7079" s="43" t="s">
        <v>1</v>
      </c>
      <c r="I7079" s="128"/>
      <c r="K7079" s="140" t="str">
        <f t="shared" si="333"/>
        <v>全民運動-獎補助費-對國內團體之捐助-獎補助費-對國內團體之捐助</v>
      </c>
      <c r="L7079" s="140" t="str">
        <f t="shared" si="334"/>
        <v>北區運動社團嘉年華</v>
      </c>
      <c r="M7079" s="40" t="str">
        <f t="shared" si="335"/>
        <v>台中市北區體育會</v>
      </c>
    </row>
    <row r="7080" spans="1:13" ht="75">
      <c r="A7080" s="130" t="s">
        <v>1857</v>
      </c>
      <c r="B7080" s="64" t="s">
        <v>5223</v>
      </c>
      <c r="C7080" s="64" t="s">
        <v>1910</v>
      </c>
      <c r="D7080" s="64" t="s">
        <v>1723</v>
      </c>
      <c r="E7080" s="45">
        <v>100</v>
      </c>
      <c r="F7080" s="127" t="s">
        <v>44</v>
      </c>
      <c r="G7080" s="97"/>
      <c r="H7080" s="43" t="s">
        <v>1</v>
      </c>
      <c r="I7080" s="128"/>
      <c r="K7080" s="140" t="str">
        <f t="shared" si="333"/>
        <v>全民運動-獎補助費-對國內團體之捐助-獎補助費-對國內團體之捐助</v>
      </c>
      <c r="L7080" s="140" t="str">
        <f t="shared" si="334"/>
        <v>臺中市市長盃全國匹克球錦標賽</v>
      </c>
      <c r="M7080" s="40" t="str">
        <f t="shared" si="335"/>
        <v>臺中市匹克球協會</v>
      </c>
    </row>
    <row r="7081" spans="1:13" ht="75">
      <c r="A7081" s="130" t="s">
        <v>1857</v>
      </c>
      <c r="B7081" s="64" t="s">
        <v>1911</v>
      </c>
      <c r="C7081" s="64" t="s">
        <v>5211</v>
      </c>
      <c r="D7081" s="64" t="s">
        <v>1723</v>
      </c>
      <c r="E7081" s="45">
        <v>150</v>
      </c>
      <c r="F7081" s="127" t="s">
        <v>44</v>
      </c>
      <c r="G7081" s="97"/>
      <c r="H7081" s="43" t="s">
        <v>1</v>
      </c>
      <c r="I7081" s="128"/>
      <c r="K7081" s="140" t="str">
        <f t="shared" si="333"/>
        <v>全民運動-獎補助費-對國內團體之捐助-獎補助費-對國內團體之捐助</v>
      </c>
      <c r="L7081" s="140" t="str">
        <f t="shared" si="334"/>
        <v>全國原住民彈弓賽</v>
      </c>
      <c r="M7081" s="40" t="str">
        <f t="shared" si="335"/>
        <v>臺中市原住民體育總會</v>
      </c>
    </row>
    <row r="7082" spans="1:13" ht="75">
      <c r="A7082" s="130" t="s">
        <v>1857</v>
      </c>
      <c r="B7082" s="64" t="s">
        <v>1912</v>
      </c>
      <c r="C7082" s="64" t="s">
        <v>679</v>
      </c>
      <c r="D7082" s="64" t="s">
        <v>1723</v>
      </c>
      <c r="E7082" s="45">
        <v>80</v>
      </c>
      <c r="F7082" s="127" t="s">
        <v>44</v>
      </c>
      <c r="G7082" s="97"/>
      <c r="H7082" s="43" t="s">
        <v>1</v>
      </c>
      <c r="I7082" s="128"/>
      <c r="K7082" s="140" t="str">
        <f t="shared" si="333"/>
        <v>全民運動-獎補助費-對國內團體之捐助-獎補助費-對國內團體之捐助</v>
      </c>
      <c r="L7082" s="140" t="str">
        <f t="shared" si="334"/>
        <v>北屯區路跑樂活嘉年華</v>
      </c>
      <c r="M7082" s="40" t="str">
        <f t="shared" si="335"/>
        <v>臺中市北屯區體育會</v>
      </c>
    </row>
    <row r="7083" spans="1:13" ht="75">
      <c r="A7083" s="130" t="s">
        <v>1857</v>
      </c>
      <c r="B7083" s="64" t="s">
        <v>5224</v>
      </c>
      <c r="C7083" s="64" t="s">
        <v>1913</v>
      </c>
      <c r="D7083" s="64" t="s">
        <v>1723</v>
      </c>
      <c r="E7083" s="45">
        <v>20</v>
      </c>
      <c r="F7083" s="127" t="s">
        <v>44</v>
      </c>
      <c r="G7083" s="97"/>
      <c r="H7083" s="43" t="s">
        <v>1</v>
      </c>
      <c r="I7083" s="128"/>
      <c r="K7083" s="140" t="str">
        <f t="shared" si="333"/>
        <v>全民運動-獎補助費-對國內團體之捐助-獎補助費-對國內團體之捐助</v>
      </c>
      <c r="L7083" s="140" t="str">
        <f t="shared" si="334"/>
        <v>星苑大獎賽運動舞蹈國際公開賽</v>
      </c>
      <c r="M7083" s="40" t="str">
        <f t="shared" si="335"/>
        <v>中華民國運動舞蹈訓練發展協會</v>
      </c>
    </row>
    <row r="7084" spans="1:13" ht="75">
      <c r="A7084" s="130" t="s">
        <v>1857</v>
      </c>
      <c r="B7084" s="64" t="s">
        <v>1914</v>
      </c>
      <c r="C7084" s="64" t="s">
        <v>1915</v>
      </c>
      <c r="D7084" s="64" t="s">
        <v>1723</v>
      </c>
      <c r="E7084" s="45">
        <v>80</v>
      </c>
      <c r="F7084" s="127" t="s">
        <v>44</v>
      </c>
      <c r="G7084" s="97"/>
      <c r="H7084" s="43" t="s">
        <v>1</v>
      </c>
      <c r="I7084" s="128"/>
      <c r="K7084" s="140" t="str">
        <f t="shared" si="333"/>
        <v>全民運動-獎補助費-對國內團體之捐助-獎補助費-對國內團體之捐助</v>
      </c>
      <c r="L7084" s="140" t="str">
        <f t="shared" si="334"/>
        <v>臺中市大專校院原住民族傳統鋸木運動比賽</v>
      </c>
      <c r="M7084" s="40" t="str">
        <f t="shared" si="335"/>
        <v>臺中市體育協會</v>
      </c>
    </row>
    <row r="7085" spans="1:13" ht="75">
      <c r="A7085" s="130" t="s">
        <v>1857</v>
      </c>
      <c r="B7085" s="64" t="s">
        <v>5225</v>
      </c>
      <c r="C7085" s="64" t="s">
        <v>1876</v>
      </c>
      <c r="D7085" s="64" t="s">
        <v>1723</v>
      </c>
      <c r="E7085" s="45">
        <v>100</v>
      </c>
      <c r="F7085" s="127" t="s">
        <v>44</v>
      </c>
      <c r="G7085" s="97"/>
      <c r="H7085" s="43" t="s">
        <v>1</v>
      </c>
      <c r="I7085" s="128"/>
      <c r="K7085" s="140" t="str">
        <f t="shared" si="333"/>
        <v>全民運動-獎補助費-對國內團體之捐助-獎補助費-對國內團體之捐助</v>
      </c>
      <c r="L7085" s="140" t="str">
        <f t="shared" si="334"/>
        <v>特殊兒童體適能指導員增能研習會</v>
      </c>
      <c r="M7085" s="40" t="str">
        <f t="shared" si="335"/>
        <v>社團法人臺中市身心障礙體育總會</v>
      </c>
    </row>
    <row r="7086" spans="1:13" ht="75">
      <c r="A7086" s="130" t="s">
        <v>1857</v>
      </c>
      <c r="B7086" s="64" t="s">
        <v>1916</v>
      </c>
      <c r="C7086" s="64" t="s">
        <v>970</v>
      </c>
      <c r="D7086" s="64" t="s">
        <v>1723</v>
      </c>
      <c r="E7086" s="45">
        <v>80</v>
      </c>
      <c r="F7086" s="127" t="s">
        <v>44</v>
      </c>
      <c r="G7086" s="97"/>
      <c r="H7086" s="43" t="s">
        <v>1</v>
      </c>
      <c r="I7086" s="128"/>
      <c r="K7086" s="140" t="str">
        <f t="shared" si="333"/>
        <v>全民運動-獎補助費-對國內團體之捐助-獎補助費-對國內團體之捐助</v>
      </c>
      <c r="L7086" s="140" t="str">
        <f t="shared" si="334"/>
        <v>臺中市龍井區親子體能啟發闖關嘉年華</v>
      </c>
      <c r="M7086" s="40" t="str">
        <f t="shared" si="335"/>
        <v>臺中市龍井區體育會</v>
      </c>
    </row>
    <row r="7087" spans="1:13" ht="75">
      <c r="A7087" s="130" t="s">
        <v>1857</v>
      </c>
      <c r="B7087" s="64" t="s">
        <v>1917</v>
      </c>
      <c r="C7087" s="64" t="s">
        <v>1891</v>
      </c>
      <c r="D7087" s="64" t="s">
        <v>1723</v>
      </c>
      <c r="E7087" s="45">
        <v>80</v>
      </c>
      <c r="F7087" s="127" t="s">
        <v>44</v>
      </c>
      <c r="G7087" s="97"/>
      <c r="H7087" s="43" t="s">
        <v>1</v>
      </c>
      <c r="I7087" s="128"/>
      <c r="K7087" s="140" t="str">
        <f t="shared" si="333"/>
        <v>全民運動-獎補助費-對國內團體之捐助-獎補助費-對國內團體之捐助</v>
      </c>
      <c r="L7087" s="140" t="str">
        <f t="shared" si="334"/>
        <v>臺中市大安區運動表演嘉年華活動</v>
      </c>
      <c r="M7087" s="40" t="str">
        <f t="shared" si="335"/>
        <v>臺中市大安區體育會</v>
      </c>
    </row>
    <row r="7088" spans="1:13" ht="75">
      <c r="A7088" s="130" t="s">
        <v>1857</v>
      </c>
      <c r="B7088" s="64" t="s">
        <v>5226</v>
      </c>
      <c r="C7088" s="64" t="s">
        <v>5227</v>
      </c>
      <c r="D7088" s="64" t="s">
        <v>1723</v>
      </c>
      <c r="E7088" s="45">
        <v>50</v>
      </c>
      <c r="F7088" s="127" t="s">
        <v>44</v>
      </c>
      <c r="G7088" s="97"/>
      <c r="H7088" s="43" t="s">
        <v>1</v>
      </c>
      <c r="I7088" s="128"/>
      <c r="K7088" s="140" t="str">
        <f t="shared" si="333"/>
        <v>全民運動-獎補助費-對國內團體之捐助-獎補助費-對國內團體之捐助</v>
      </c>
      <c r="L7088" s="140" t="str">
        <f t="shared" si="334"/>
        <v>海月盃全國圍棋運動公開賽</v>
      </c>
      <c r="M7088" s="40" t="str">
        <f t="shared" si="335"/>
        <v>台中市圍棋推廣協會</v>
      </c>
    </row>
    <row r="7089" spans="1:13" ht="75">
      <c r="A7089" s="130" t="s">
        <v>1857</v>
      </c>
      <c r="B7089" s="64" t="s">
        <v>1918</v>
      </c>
      <c r="C7089" s="64" t="s">
        <v>1919</v>
      </c>
      <c r="D7089" s="64" t="s">
        <v>1723</v>
      </c>
      <c r="E7089" s="45">
        <v>100</v>
      </c>
      <c r="F7089" s="127" t="s">
        <v>44</v>
      </c>
      <c r="G7089" s="97"/>
      <c r="H7089" s="43" t="s">
        <v>1</v>
      </c>
      <c r="I7089" s="128"/>
      <c r="K7089" s="140" t="str">
        <f t="shared" si="333"/>
        <v>全民運動-獎補助費-對國內團體之捐助-獎補助費-對國內團體之捐助</v>
      </c>
      <c r="L7089" s="140" t="str">
        <f t="shared" si="334"/>
        <v>健康盃槌球邀請賽</v>
      </c>
      <c r="M7089" s="40" t="str">
        <f t="shared" si="335"/>
        <v>臺中市身心障礙運動健身促進會</v>
      </c>
    </row>
    <row r="7090" spans="1:13" ht="75">
      <c r="A7090" s="130" t="s">
        <v>1857</v>
      </c>
      <c r="B7090" s="64" t="s">
        <v>1920</v>
      </c>
      <c r="C7090" s="64" t="s">
        <v>1884</v>
      </c>
      <c r="D7090" s="64" t="s">
        <v>1723</v>
      </c>
      <c r="E7090" s="45">
        <v>80</v>
      </c>
      <c r="F7090" s="127" t="s">
        <v>44</v>
      </c>
      <c r="G7090" s="97"/>
      <c r="H7090" s="43" t="s">
        <v>1</v>
      </c>
      <c r="I7090" s="128"/>
      <c r="K7090" s="140" t="str">
        <f t="shared" si="333"/>
        <v>全民運動-獎補助費-對國內團體之捐助-獎補助費-對國內團體之捐助</v>
      </c>
      <c r="L7090" s="140" t="str">
        <f t="shared" si="334"/>
        <v>北區登山樂活嘉年華</v>
      </c>
      <c r="M7090" s="40" t="str">
        <f t="shared" si="335"/>
        <v>台中市北區體育會</v>
      </c>
    </row>
    <row r="7091" spans="1:13" ht="75">
      <c r="A7091" s="130" t="s">
        <v>1857</v>
      </c>
      <c r="B7091" s="64" t="s">
        <v>5228</v>
      </c>
      <c r="C7091" s="64" t="s">
        <v>1875</v>
      </c>
      <c r="D7091" s="64" t="s">
        <v>1723</v>
      </c>
      <c r="E7091" s="45">
        <v>80</v>
      </c>
      <c r="F7091" s="127" t="s">
        <v>44</v>
      </c>
      <c r="G7091" s="97"/>
      <c r="H7091" s="43" t="s">
        <v>1</v>
      </c>
      <c r="I7091" s="128"/>
      <c r="K7091" s="140" t="str">
        <f t="shared" si="333"/>
        <v>全民運動-獎補助費-對國內團體之捐助-獎補助費-對國內團體之捐助</v>
      </c>
      <c r="L7091" s="140" t="str">
        <f t="shared" si="334"/>
        <v>相招來運動嘉年華會</v>
      </c>
      <c r="M7091" s="40" t="str">
        <f t="shared" si="335"/>
        <v>臺中市南屯區體育會</v>
      </c>
    </row>
    <row r="7092" spans="1:13" ht="75">
      <c r="A7092" s="130" t="s">
        <v>1857</v>
      </c>
      <c r="B7092" s="64" t="s">
        <v>5229</v>
      </c>
      <c r="C7092" s="64" t="s">
        <v>1921</v>
      </c>
      <c r="D7092" s="64" t="s">
        <v>1723</v>
      </c>
      <c r="E7092" s="45">
        <v>20</v>
      </c>
      <c r="F7092" s="127" t="s">
        <v>44</v>
      </c>
      <c r="G7092" s="97"/>
      <c r="H7092" s="43" t="s">
        <v>1</v>
      </c>
      <c r="I7092" s="128"/>
      <c r="K7092" s="140" t="str">
        <f t="shared" si="333"/>
        <v>全民運動-獎補助費-對國內團體之捐助-獎補助費-對國內團體之捐助</v>
      </c>
      <c r="L7092" s="140" t="str">
        <f t="shared" si="334"/>
        <v>台灣樹木保護嘉年華暨TWTCC台灣攀樹國際錦標賽</v>
      </c>
      <c r="M7092" s="40" t="str">
        <f t="shared" si="335"/>
        <v>社團法人台灣都市林健康美化協會</v>
      </c>
    </row>
    <row r="7093" spans="1:13" ht="93.75">
      <c r="A7093" s="130" t="s">
        <v>1857</v>
      </c>
      <c r="B7093" s="64" t="s">
        <v>800</v>
      </c>
      <c r="C7093" s="64" t="s">
        <v>801</v>
      </c>
      <c r="D7093" s="64" t="s">
        <v>1723</v>
      </c>
      <c r="E7093" s="45">
        <v>50</v>
      </c>
      <c r="F7093" s="127" t="s">
        <v>44</v>
      </c>
      <c r="G7093" s="97"/>
      <c r="H7093" s="43" t="s">
        <v>1</v>
      </c>
      <c r="I7093" s="128"/>
      <c r="K7093" s="140" t="str">
        <f t="shared" si="333"/>
        <v>全民運動-獎補助費-對國內團體之捐助-獎補助費-對國內團體之捐助</v>
      </c>
      <c r="L7093" s="140" t="str">
        <f t="shared" si="334"/>
        <v>臺中市后里區單車快樂遊2024節能減碳暨支持電源開發節約能源宣導反毒活動</v>
      </c>
      <c r="M7093" s="40" t="str">
        <f t="shared" si="335"/>
        <v>臺中市后里單車協會</v>
      </c>
    </row>
    <row r="7094" spans="1:13" ht="75">
      <c r="A7094" s="130" t="s">
        <v>1857</v>
      </c>
      <c r="B7094" s="64" t="s">
        <v>1922</v>
      </c>
      <c r="C7094" s="64" t="s">
        <v>1915</v>
      </c>
      <c r="D7094" s="64" t="s">
        <v>1723</v>
      </c>
      <c r="E7094" s="45">
        <v>100</v>
      </c>
      <c r="F7094" s="127" t="s">
        <v>44</v>
      </c>
      <c r="G7094" s="97"/>
      <c r="H7094" s="43" t="s">
        <v>1</v>
      </c>
      <c r="I7094" s="128"/>
      <c r="K7094" s="140" t="str">
        <f t="shared" si="333"/>
        <v>全民運動-獎補助費-對國內團體之捐助-獎補助費-對國內團體之捐助</v>
      </c>
      <c r="L7094" s="140" t="str">
        <f t="shared" si="334"/>
        <v>臺中市原住民傳統射箭與擲矛研習營</v>
      </c>
      <c r="M7094" s="40" t="str">
        <f t="shared" si="335"/>
        <v>臺中市體育協會</v>
      </c>
    </row>
    <row r="7095" spans="1:13" ht="75">
      <c r="A7095" s="130" t="s">
        <v>1857</v>
      </c>
      <c r="B7095" s="64" t="s">
        <v>5230</v>
      </c>
      <c r="C7095" s="64" t="s">
        <v>1876</v>
      </c>
      <c r="D7095" s="64" t="s">
        <v>1723</v>
      </c>
      <c r="E7095" s="45">
        <v>100</v>
      </c>
      <c r="F7095" s="127" t="s">
        <v>44</v>
      </c>
      <c r="G7095" s="97"/>
      <c r="H7095" s="43" t="s">
        <v>1</v>
      </c>
      <c r="I7095" s="128"/>
      <c r="K7095" s="140" t="str">
        <f t="shared" si="333"/>
        <v>全民運動-獎補助費-對國內團體之捐助-獎補助費-對國內團體之捐助</v>
      </c>
      <c r="L7095" s="140" t="str">
        <f t="shared" si="334"/>
        <v>身心障礙運動田徑C級裁判講習</v>
      </c>
      <c r="M7095" s="40" t="str">
        <f t="shared" si="335"/>
        <v>社團法人臺中市身心障礙體育總會</v>
      </c>
    </row>
    <row r="7096" spans="1:13" ht="75">
      <c r="A7096" s="130" t="s">
        <v>1857</v>
      </c>
      <c r="B7096" s="64" t="s">
        <v>1923</v>
      </c>
      <c r="C7096" s="64" t="s">
        <v>1915</v>
      </c>
      <c r="D7096" s="64" t="s">
        <v>1723</v>
      </c>
      <c r="E7096" s="45">
        <v>80</v>
      </c>
      <c r="F7096" s="127" t="s">
        <v>44</v>
      </c>
      <c r="G7096" s="97"/>
      <c r="H7096" s="43" t="s">
        <v>1</v>
      </c>
      <c r="I7096" s="128"/>
      <c r="K7096" s="140" t="str">
        <f t="shared" si="333"/>
        <v>全民運動-獎補助費-對國內團體之捐助-獎補助費-對國內團體之捐助</v>
      </c>
      <c r="L7096" s="140" t="str">
        <f t="shared" si="334"/>
        <v>臺中市大專校院原住民族傳統射箭運動比賽</v>
      </c>
      <c r="M7096" s="40" t="str">
        <f t="shared" si="335"/>
        <v>臺中市體育協會</v>
      </c>
    </row>
    <row r="7097" spans="1:13" ht="75">
      <c r="A7097" s="130" t="s">
        <v>1857</v>
      </c>
      <c r="B7097" s="64" t="s">
        <v>1924</v>
      </c>
      <c r="C7097" s="64" t="s">
        <v>1880</v>
      </c>
      <c r="D7097" s="64" t="s">
        <v>1723</v>
      </c>
      <c r="E7097" s="45">
        <v>50</v>
      </c>
      <c r="F7097" s="127" t="s">
        <v>44</v>
      </c>
      <c r="G7097" s="97"/>
      <c r="H7097" s="43" t="s">
        <v>1</v>
      </c>
      <c r="I7097" s="128"/>
      <c r="K7097" s="140" t="str">
        <f t="shared" si="333"/>
        <v>全民運動-獎補助費-對國內團體之捐助-獎補助費-對國內團體之捐助</v>
      </c>
      <c r="L7097" s="140" t="str">
        <f t="shared" si="334"/>
        <v>空手道嘉年華邀請賽暨臺中市東區體育會理事長盃空手道錦標賽</v>
      </c>
      <c r="M7097" s="40" t="str">
        <f t="shared" si="335"/>
        <v>台中市東區體育會</v>
      </c>
    </row>
    <row r="7098" spans="1:13" ht="75">
      <c r="A7098" s="130" t="s">
        <v>1857</v>
      </c>
      <c r="B7098" s="64" t="s">
        <v>5231</v>
      </c>
      <c r="C7098" s="64" t="s">
        <v>1724</v>
      </c>
      <c r="D7098" s="64" t="s">
        <v>1723</v>
      </c>
      <c r="E7098" s="45">
        <v>300</v>
      </c>
      <c r="F7098" s="127" t="s">
        <v>44</v>
      </c>
      <c r="G7098" s="97"/>
      <c r="H7098" s="43" t="s">
        <v>1</v>
      </c>
      <c r="I7098" s="128"/>
      <c r="K7098" s="140" t="str">
        <f t="shared" si="333"/>
        <v>全民運動-獎補助費-對國內團體之捐助-獎補助費-對國內團體之捐助</v>
      </c>
      <c r="L7098" s="140" t="str">
        <f t="shared" si="334"/>
        <v>臺中市羽球聯誼賽</v>
      </c>
      <c r="M7098" s="40" t="str">
        <f t="shared" si="335"/>
        <v>臺中市體育總會</v>
      </c>
    </row>
    <row r="7099" spans="1:13" ht="75">
      <c r="A7099" s="130" t="s">
        <v>1857</v>
      </c>
      <c r="B7099" s="64" t="s">
        <v>5232</v>
      </c>
      <c r="C7099" s="64" t="s">
        <v>1871</v>
      </c>
      <c r="D7099" s="64" t="s">
        <v>1723</v>
      </c>
      <c r="E7099" s="45">
        <v>100</v>
      </c>
      <c r="F7099" s="127" t="s">
        <v>44</v>
      </c>
      <c r="G7099" s="97"/>
      <c r="H7099" s="43" t="s">
        <v>1</v>
      </c>
      <c r="I7099" s="128"/>
      <c r="K7099" s="140" t="str">
        <f t="shared" si="333"/>
        <v>全民運動-獎補助費-對國內團體之捐助-獎補助費-對國內團體之捐助</v>
      </c>
      <c r="L7099" s="140" t="str">
        <f t="shared" si="334"/>
        <v>智跑酷城市臺中市定向越野運動體驗日</v>
      </c>
      <c r="M7099" s="40" t="str">
        <f t="shared" si="335"/>
        <v>臺中市定向越野推廣協會</v>
      </c>
    </row>
    <row r="7100" spans="1:13" ht="75">
      <c r="A7100" s="130" t="s">
        <v>1857</v>
      </c>
      <c r="B7100" s="64" t="s">
        <v>1925</v>
      </c>
      <c r="C7100" s="64" t="s">
        <v>1895</v>
      </c>
      <c r="D7100" s="64" t="s">
        <v>1723</v>
      </c>
      <c r="E7100" s="45">
        <v>120</v>
      </c>
      <c r="F7100" s="127" t="s">
        <v>44</v>
      </c>
      <c r="G7100" s="97"/>
      <c r="H7100" s="43" t="s">
        <v>1</v>
      </c>
      <c r="I7100" s="128"/>
      <c r="K7100" s="140" t="str">
        <f t="shared" si="333"/>
        <v>全民運動-獎補助費-對國內團體之捐助-獎補助費-對國內團體之捐助</v>
      </c>
      <c r="L7100" s="140" t="str">
        <f t="shared" si="334"/>
        <v>臺中市西屯區籃球社區聯誼賽</v>
      </c>
      <c r="M7100" s="40" t="str">
        <f t="shared" si="335"/>
        <v>臺中市西屯區體育會</v>
      </c>
    </row>
    <row r="7101" spans="1:13" ht="75">
      <c r="A7101" s="130" t="s">
        <v>1857</v>
      </c>
      <c r="B7101" s="64" t="s">
        <v>1926</v>
      </c>
      <c r="C7101" s="64" t="s">
        <v>1724</v>
      </c>
      <c r="D7101" s="64" t="s">
        <v>1723</v>
      </c>
      <c r="E7101" s="45">
        <v>100</v>
      </c>
      <c r="F7101" s="127" t="s">
        <v>44</v>
      </c>
      <c r="G7101" s="97"/>
      <c r="H7101" s="43" t="s">
        <v>1</v>
      </c>
      <c r="I7101" s="128"/>
      <c r="K7101" s="140" t="str">
        <f t="shared" si="333"/>
        <v>全民運動-獎補助費-對國內團體之捐助-獎補助費-對國內團體之捐助</v>
      </c>
      <c r="L7101" s="140" t="str">
        <f t="shared" si="334"/>
        <v>慢速壘球運動</v>
      </c>
      <c r="M7101" s="40" t="str">
        <f t="shared" si="335"/>
        <v>臺中市體育總會</v>
      </c>
    </row>
    <row r="7102" spans="1:13" ht="75">
      <c r="A7102" s="130" t="s">
        <v>1857</v>
      </c>
      <c r="B7102" s="64" t="s">
        <v>5233</v>
      </c>
      <c r="C7102" s="64" t="s">
        <v>1876</v>
      </c>
      <c r="D7102" s="64" t="s">
        <v>1723</v>
      </c>
      <c r="E7102" s="45">
        <v>400</v>
      </c>
      <c r="F7102" s="127" t="s">
        <v>44</v>
      </c>
      <c r="G7102" s="97"/>
      <c r="H7102" s="43" t="s">
        <v>1</v>
      </c>
      <c r="I7102" s="128"/>
      <c r="K7102" s="140" t="str">
        <f t="shared" si="333"/>
        <v>全民運動-獎補助費-對國內團體之捐助-獎補助費-對國內團體之捐助</v>
      </c>
      <c r="L7102" s="140" t="str">
        <f t="shared" si="334"/>
        <v>第十屆臺中市特奧融合教育活動滾球大集合</v>
      </c>
      <c r="M7102" s="40" t="str">
        <f t="shared" si="335"/>
        <v>社團法人臺中市身心障礙體育總會</v>
      </c>
    </row>
    <row r="7103" spans="1:13" ht="75">
      <c r="A7103" s="130" t="s">
        <v>1857</v>
      </c>
      <c r="B7103" s="64" t="s">
        <v>1927</v>
      </c>
      <c r="C7103" s="64" t="s">
        <v>578</v>
      </c>
      <c r="D7103" s="64" t="s">
        <v>1723</v>
      </c>
      <c r="E7103" s="45">
        <v>120</v>
      </c>
      <c r="F7103" s="127" t="s">
        <v>44</v>
      </c>
      <c r="G7103" s="97"/>
      <c r="H7103" s="43" t="s">
        <v>1</v>
      </c>
      <c r="I7103" s="128"/>
      <c r="K7103" s="140" t="str">
        <f t="shared" si="333"/>
        <v>全民運動-獎補助費-對國內團體之捐助-獎補助費-對國內團體之捐助</v>
      </c>
      <c r="L7103" s="140" t="str">
        <f t="shared" si="334"/>
        <v>臺中市西區籃球社區聯誼賽</v>
      </c>
      <c r="M7103" s="40" t="str">
        <f t="shared" si="335"/>
        <v>台中市西區體育會</v>
      </c>
    </row>
    <row r="7104" spans="1:13" ht="75">
      <c r="A7104" s="130" t="s">
        <v>1857</v>
      </c>
      <c r="B7104" s="64" t="s">
        <v>1928</v>
      </c>
      <c r="C7104" s="64" t="s">
        <v>234</v>
      </c>
      <c r="D7104" s="64" t="s">
        <v>1723</v>
      </c>
      <c r="E7104" s="45">
        <v>80</v>
      </c>
      <c r="F7104" s="127" t="s">
        <v>44</v>
      </c>
      <c r="G7104" s="97"/>
      <c r="H7104" s="43" t="s">
        <v>1</v>
      </c>
      <c r="I7104" s="128"/>
      <c r="K7104" s="140" t="str">
        <f t="shared" si="333"/>
        <v>全民運動-獎補助費-對國內團體之捐助-獎補助費-對國內團體之捐助</v>
      </c>
      <c r="L7104" s="140" t="str">
        <f t="shared" si="334"/>
        <v>臺中市神岡區體育會春季成果展運動嘉年華活動</v>
      </c>
      <c r="M7104" s="40" t="str">
        <f t="shared" si="335"/>
        <v>台中市神岡區體育會</v>
      </c>
    </row>
    <row r="7105" spans="1:13" ht="75">
      <c r="A7105" s="130" t="s">
        <v>1857</v>
      </c>
      <c r="B7105" s="64" t="s">
        <v>1929</v>
      </c>
      <c r="C7105" s="64" t="s">
        <v>1276</v>
      </c>
      <c r="D7105" s="64" t="s">
        <v>1723</v>
      </c>
      <c r="E7105" s="45">
        <v>80</v>
      </c>
      <c r="F7105" s="127" t="s">
        <v>44</v>
      </c>
      <c r="G7105" s="97"/>
      <c r="H7105" s="43" t="s">
        <v>1</v>
      </c>
      <c r="I7105" s="128"/>
      <c r="K7105" s="140" t="str">
        <f t="shared" si="333"/>
        <v>全民運動-獎補助費-對國內團體之捐助-獎補助費-對國內團體之捐助</v>
      </c>
      <c r="L7105" s="140" t="str">
        <f t="shared" si="334"/>
        <v>外埔區親子體育嘉年華</v>
      </c>
      <c r="M7105" s="40" t="str">
        <f t="shared" si="335"/>
        <v>臺中市外埔區體育會</v>
      </c>
    </row>
    <row r="7106" spans="1:13" ht="75">
      <c r="A7106" s="130" t="s">
        <v>1857</v>
      </c>
      <c r="B7106" s="64" t="s">
        <v>5234</v>
      </c>
      <c r="C7106" s="64" t="s">
        <v>1891</v>
      </c>
      <c r="D7106" s="64" t="s">
        <v>1723</v>
      </c>
      <c r="E7106" s="45">
        <v>50</v>
      </c>
      <c r="F7106" s="127" t="s">
        <v>44</v>
      </c>
      <c r="G7106" s="97"/>
      <c r="H7106" s="43" t="s">
        <v>1</v>
      </c>
      <c r="I7106" s="128"/>
      <c r="K7106" s="140" t="str">
        <f t="shared" si="333"/>
        <v>全民運動-獎補助費-對國內團體之捐助-獎補助費-對國內團體之捐助</v>
      </c>
      <c r="L7106" s="140" t="str">
        <f t="shared" si="334"/>
        <v>臺中市大安區鄉親盃元極舞多元休閒活動</v>
      </c>
      <c r="M7106" s="40" t="str">
        <f t="shared" si="335"/>
        <v>臺中市大安區體育會</v>
      </c>
    </row>
    <row r="7107" spans="1:13" ht="75">
      <c r="A7107" s="130" t="s">
        <v>1857</v>
      </c>
      <c r="B7107" s="64" t="s">
        <v>5235</v>
      </c>
      <c r="C7107" s="64" t="s">
        <v>1724</v>
      </c>
      <c r="D7107" s="64" t="s">
        <v>1723</v>
      </c>
      <c r="E7107" s="45">
        <v>150</v>
      </c>
      <c r="F7107" s="127" t="s">
        <v>44</v>
      </c>
      <c r="G7107" s="97"/>
      <c r="H7107" s="43" t="s">
        <v>1</v>
      </c>
      <c r="I7107" s="128"/>
      <c r="K7107" s="140" t="str">
        <f t="shared" si="333"/>
        <v>全民運動-獎補助費-對國內團體之捐助-獎補助費-對國內團體之捐助</v>
      </c>
      <c r="L7107" s="140" t="str">
        <f t="shared" si="334"/>
        <v>臺中市全國木球聯賽</v>
      </c>
      <c r="M7107" s="40" t="str">
        <f t="shared" si="335"/>
        <v>臺中市體育總會</v>
      </c>
    </row>
    <row r="7108" spans="1:13" ht="75">
      <c r="A7108" s="130" t="s">
        <v>1857</v>
      </c>
      <c r="B7108" s="64" t="s">
        <v>5236</v>
      </c>
      <c r="C7108" s="64" t="s">
        <v>1724</v>
      </c>
      <c r="D7108" s="64" t="s">
        <v>1723</v>
      </c>
      <c r="E7108" s="45">
        <v>50</v>
      </c>
      <c r="F7108" s="127" t="s">
        <v>44</v>
      </c>
      <c r="G7108" s="97"/>
      <c r="H7108" s="43" t="s">
        <v>1</v>
      </c>
      <c r="I7108" s="128"/>
      <c r="K7108" s="140" t="str">
        <f t="shared" ref="K7108:K7171" si="336">A7108</f>
        <v>全民運動-獎補助費-對國內團體之捐助-獎補助費-對國內團體之捐助</v>
      </c>
      <c r="L7108" s="140" t="str">
        <f t="shared" ref="L7108:L7171" si="337">B7108</f>
        <v>臺中市師生盃全國飛盤邀請賽</v>
      </c>
      <c r="M7108" s="40" t="str">
        <f t="shared" ref="M7108:M7171" si="338">C7108</f>
        <v>臺中市體育總會</v>
      </c>
    </row>
    <row r="7109" spans="1:13" ht="75">
      <c r="A7109" s="130" t="s">
        <v>1857</v>
      </c>
      <c r="B7109" s="64" t="s">
        <v>1930</v>
      </c>
      <c r="C7109" s="64" t="s">
        <v>1288</v>
      </c>
      <c r="D7109" s="64" t="s">
        <v>1723</v>
      </c>
      <c r="E7109" s="45">
        <v>80</v>
      </c>
      <c r="F7109" s="127" t="s">
        <v>44</v>
      </c>
      <c r="G7109" s="97"/>
      <c r="H7109" s="43" t="s">
        <v>1</v>
      </c>
      <c r="I7109" s="128"/>
      <c r="K7109" s="140" t="str">
        <f t="shared" si="336"/>
        <v>全民運動-獎補助費-對國內團體之捐助-獎補助費-對國內團體之捐助</v>
      </c>
      <c r="L7109" s="140" t="str">
        <f t="shared" si="337"/>
        <v>臺中市新社區運動聯盟嘉年華</v>
      </c>
      <c r="M7109" s="40" t="str">
        <f t="shared" si="338"/>
        <v>臺中市新社體育會</v>
      </c>
    </row>
    <row r="7110" spans="1:13" ht="75">
      <c r="A7110" s="130" t="s">
        <v>1857</v>
      </c>
      <c r="B7110" s="64" t="s">
        <v>5237</v>
      </c>
      <c r="C7110" s="64" t="s">
        <v>1724</v>
      </c>
      <c r="D7110" s="64" t="s">
        <v>1723</v>
      </c>
      <c r="E7110" s="45">
        <v>50</v>
      </c>
      <c r="F7110" s="127" t="s">
        <v>44</v>
      </c>
      <c r="G7110" s="97"/>
      <c r="H7110" s="43" t="s">
        <v>1</v>
      </c>
      <c r="I7110" s="128"/>
      <c r="K7110" s="140" t="str">
        <f t="shared" si="336"/>
        <v>全民運動-獎補助費-對國內團體之捐助-獎補助費-對國內團體之捐助</v>
      </c>
      <c r="L7110" s="140" t="str">
        <f t="shared" si="337"/>
        <v>臺中市主委盃飛盤錦標賽</v>
      </c>
      <c r="M7110" s="40" t="str">
        <f t="shared" si="338"/>
        <v>臺中市體育總會</v>
      </c>
    </row>
    <row r="7111" spans="1:13" ht="75">
      <c r="A7111" s="130" t="s">
        <v>1857</v>
      </c>
      <c r="B7111" s="64" t="s">
        <v>1931</v>
      </c>
      <c r="C7111" s="64" t="s">
        <v>922</v>
      </c>
      <c r="D7111" s="64" t="s">
        <v>1723</v>
      </c>
      <c r="E7111" s="45">
        <v>80</v>
      </c>
      <c r="F7111" s="127" t="s">
        <v>44</v>
      </c>
      <c r="G7111" s="97"/>
      <c r="H7111" s="43" t="s">
        <v>1</v>
      </c>
      <c r="I7111" s="128"/>
      <c r="K7111" s="140" t="str">
        <f t="shared" si="336"/>
        <v>全民運動-獎補助費-對國內團體之捐助-獎補助費-對國內團體之捐助</v>
      </c>
      <c r="L7111" s="140" t="str">
        <f t="shared" si="337"/>
        <v>臺中市潭子區旱溪水岸單車健走嘉年華</v>
      </c>
      <c r="M7111" s="40" t="str">
        <f t="shared" si="338"/>
        <v>臺中市潭子區體育會</v>
      </c>
    </row>
    <row r="7112" spans="1:13" ht="75">
      <c r="A7112" s="130" t="s">
        <v>1857</v>
      </c>
      <c r="B7112" s="64" t="s">
        <v>5238</v>
      </c>
      <c r="C7112" s="64" t="s">
        <v>381</v>
      </c>
      <c r="D7112" s="64" t="s">
        <v>1723</v>
      </c>
      <c r="E7112" s="45">
        <v>80</v>
      </c>
      <c r="F7112" s="127" t="s">
        <v>44</v>
      </c>
      <c r="G7112" s="97"/>
      <c r="H7112" s="43" t="s">
        <v>1</v>
      </c>
      <c r="I7112" s="128"/>
      <c r="K7112" s="140" t="str">
        <f t="shared" si="336"/>
        <v>全民運動-獎補助費-對國內團體之捐助-獎補助費-對國內團體之捐助</v>
      </c>
      <c r="L7112" s="140" t="str">
        <f t="shared" si="337"/>
        <v>臺中市清水區體育嘉年華會暨節約用電宣導活動</v>
      </c>
      <c r="M7112" s="40" t="str">
        <f t="shared" si="338"/>
        <v>臺中市清水區體育會</v>
      </c>
    </row>
    <row r="7113" spans="1:13" ht="75">
      <c r="A7113" s="130" t="s">
        <v>1857</v>
      </c>
      <c r="B7113" s="64" t="s">
        <v>5239</v>
      </c>
      <c r="C7113" s="64" t="s">
        <v>1932</v>
      </c>
      <c r="D7113" s="64" t="s">
        <v>1723</v>
      </c>
      <c r="E7113" s="45">
        <v>40</v>
      </c>
      <c r="F7113" s="127" t="s">
        <v>44</v>
      </c>
      <c r="G7113" s="97"/>
      <c r="H7113" s="43" t="s">
        <v>1</v>
      </c>
      <c r="I7113" s="128"/>
      <c r="K7113" s="140" t="str">
        <f t="shared" si="336"/>
        <v>全民運動-獎補助費-對國內團體之捐助-獎補助費-對國內團體之捐助</v>
      </c>
      <c r="L7113" s="140" t="str">
        <f t="shared" si="337"/>
        <v>黎光盃槌球錦標賽</v>
      </c>
      <c r="M7113" s="40" t="str">
        <f t="shared" si="338"/>
        <v>台中市黎光槌球協會</v>
      </c>
    </row>
    <row r="7114" spans="1:13" ht="75">
      <c r="A7114" s="130" t="s">
        <v>1857</v>
      </c>
      <c r="B7114" s="64" t="s">
        <v>1933</v>
      </c>
      <c r="C7114" s="64" t="s">
        <v>1934</v>
      </c>
      <c r="D7114" s="64" t="s">
        <v>1723</v>
      </c>
      <c r="E7114" s="45">
        <v>80</v>
      </c>
      <c r="F7114" s="127" t="s">
        <v>44</v>
      </c>
      <c r="G7114" s="97"/>
      <c r="H7114" s="43" t="s">
        <v>1</v>
      </c>
      <c r="I7114" s="128"/>
      <c r="K7114" s="140" t="str">
        <f t="shared" si="336"/>
        <v>全民運動-獎補助費-對國內團體之捐助-獎補助費-對國內團體之捐助</v>
      </c>
      <c r="L7114" s="140" t="str">
        <f t="shared" si="337"/>
        <v>臺中市東勢區活力山城滑輪溜冰體育嘉年華會</v>
      </c>
      <c r="M7114" s="40" t="str">
        <f t="shared" si="338"/>
        <v>臺中市東勢區體育會</v>
      </c>
    </row>
    <row r="7115" spans="1:13" ht="75">
      <c r="A7115" s="130" t="s">
        <v>1857</v>
      </c>
      <c r="B7115" s="64" t="s">
        <v>5240</v>
      </c>
      <c r="C7115" s="64" t="s">
        <v>632</v>
      </c>
      <c r="D7115" s="64" t="s">
        <v>1723</v>
      </c>
      <c r="E7115" s="45">
        <v>30</v>
      </c>
      <c r="F7115" s="127" t="s">
        <v>44</v>
      </c>
      <c r="G7115" s="97"/>
      <c r="H7115" s="43" t="s">
        <v>1</v>
      </c>
      <c r="I7115" s="128"/>
      <c r="K7115" s="140" t="str">
        <f t="shared" si="336"/>
        <v>全民運動-獎補助費-對國內團體之捐助-獎補助費-對國內團體之捐助</v>
      </c>
      <c r="L7115" s="140" t="str">
        <f t="shared" si="337"/>
        <v>臺中市太平區區長盃滑輪溜冰錦標賽暨空氣污染防制宣導活動</v>
      </c>
      <c r="M7115" s="40" t="str">
        <f t="shared" si="338"/>
        <v>臺中市太平區體育會</v>
      </c>
    </row>
    <row r="7116" spans="1:13" ht="75">
      <c r="A7116" s="130" t="s">
        <v>1857</v>
      </c>
      <c r="B7116" s="64" t="s">
        <v>5241</v>
      </c>
      <c r="C7116" s="64" t="s">
        <v>1935</v>
      </c>
      <c r="D7116" s="64" t="s">
        <v>1723</v>
      </c>
      <c r="E7116" s="45">
        <v>20</v>
      </c>
      <c r="F7116" s="127" t="s">
        <v>44</v>
      </c>
      <c r="G7116" s="97"/>
      <c r="H7116" s="43" t="s">
        <v>1</v>
      </c>
      <c r="I7116" s="128"/>
      <c r="K7116" s="140" t="str">
        <f t="shared" si="336"/>
        <v>全民運動-獎補助費-對國內團體之捐助-獎補助費-對國內團體之捐助</v>
      </c>
      <c r="L7116" s="140" t="str">
        <f t="shared" si="337"/>
        <v>長青盃槌球錦標賽</v>
      </c>
      <c r="M7116" s="40" t="str">
        <f t="shared" si="338"/>
        <v>臺中市大里長青槌球協會</v>
      </c>
    </row>
    <row r="7117" spans="1:13" ht="75">
      <c r="A7117" s="130" t="s">
        <v>1857</v>
      </c>
      <c r="B7117" s="64" t="s">
        <v>1936</v>
      </c>
      <c r="C7117" s="64" t="s">
        <v>679</v>
      </c>
      <c r="D7117" s="64" t="s">
        <v>1723</v>
      </c>
      <c r="E7117" s="45">
        <v>80</v>
      </c>
      <c r="F7117" s="127" t="s">
        <v>44</v>
      </c>
      <c r="G7117" s="97"/>
      <c r="H7117" s="43" t="s">
        <v>1</v>
      </c>
      <c r="I7117" s="128"/>
      <c r="K7117" s="140" t="str">
        <f t="shared" si="336"/>
        <v>全民運動-獎補助費-對國內團體之捐助-獎補助費-對國內團體之捐助</v>
      </c>
      <c r="L7117" s="140" t="str">
        <f t="shared" si="337"/>
        <v>北屯區登山健行嘉年華</v>
      </c>
      <c r="M7117" s="40" t="str">
        <f t="shared" si="338"/>
        <v>臺中市北屯區體育會</v>
      </c>
    </row>
    <row r="7118" spans="1:13" ht="75">
      <c r="A7118" s="130" t="s">
        <v>1857</v>
      </c>
      <c r="B7118" s="64" t="s">
        <v>1937</v>
      </c>
      <c r="C7118" s="64" t="s">
        <v>1891</v>
      </c>
      <c r="D7118" s="64" t="s">
        <v>1723</v>
      </c>
      <c r="E7118" s="45">
        <v>80</v>
      </c>
      <c r="F7118" s="127" t="s">
        <v>44</v>
      </c>
      <c r="G7118" s="97"/>
      <c r="H7118" s="43" t="s">
        <v>1</v>
      </c>
      <c r="I7118" s="128"/>
      <c r="K7118" s="140" t="str">
        <f t="shared" si="336"/>
        <v>全民運動-獎補助費-對國內團體之捐助-獎補助費-對國內團體之捐助</v>
      </c>
      <c r="L7118" s="140" t="str">
        <f t="shared" si="337"/>
        <v>臺中市大安區體育會慢速壘球運動嘉年華活動</v>
      </c>
      <c r="M7118" s="40" t="str">
        <f t="shared" si="338"/>
        <v>臺中市大安區體育會</v>
      </c>
    </row>
    <row r="7119" spans="1:13" ht="75">
      <c r="A7119" s="130" t="s">
        <v>1857</v>
      </c>
      <c r="B7119" s="64" t="s">
        <v>1938</v>
      </c>
      <c r="C7119" s="64" t="s">
        <v>1939</v>
      </c>
      <c r="D7119" s="64" t="s">
        <v>1723</v>
      </c>
      <c r="E7119" s="45">
        <v>120</v>
      </c>
      <c r="F7119" s="127" t="s">
        <v>44</v>
      </c>
      <c r="G7119" s="97"/>
      <c r="H7119" s="43" t="s">
        <v>1</v>
      </c>
      <c r="I7119" s="128"/>
      <c r="K7119" s="140" t="str">
        <f t="shared" si="336"/>
        <v>全民運動-獎補助費-對國內團體之捐助-獎補助費-對國內團體之捐助</v>
      </c>
      <c r="L7119" s="140" t="str">
        <f t="shared" si="337"/>
        <v>臺中市烏日足球社區聯誼賽</v>
      </c>
      <c r="M7119" s="40" t="str">
        <f t="shared" si="338"/>
        <v>臺中市烏日區體育會</v>
      </c>
    </row>
    <row r="7120" spans="1:13" ht="75">
      <c r="A7120" s="130" t="s">
        <v>1857</v>
      </c>
      <c r="B7120" s="64" t="s">
        <v>1940</v>
      </c>
      <c r="C7120" s="64" t="s">
        <v>632</v>
      </c>
      <c r="D7120" s="64" t="s">
        <v>1723</v>
      </c>
      <c r="E7120" s="45">
        <v>120</v>
      </c>
      <c r="F7120" s="127" t="s">
        <v>44</v>
      </c>
      <c r="G7120" s="97"/>
      <c r="H7120" s="43" t="s">
        <v>1</v>
      </c>
      <c r="I7120" s="128"/>
      <c r="K7120" s="140" t="str">
        <f t="shared" si="336"/>
        <v>全民運動-獎補助費-對國內團體之捐助-獎補助費-對國內團體之捐助</v>
      </c>
      <c r="L7120" s="140" t="str">
        <f t="shared" si="337"/>
        <v>臺中市太平區籃球社區聯誼賽活動</v>
      </c>
      <c r="M7120" s="40" t="str">
        <f t="shared" si="338"/>
        <v>臺中市太平區體育會</v>
      </c>
    </row>
    <row r="7121" spans="1:13" ht="75">
      <c r="A7121" s="130" t="s">
        <v>1857</v>
      </c>
      <c r="B7121" s="64" t="s">
        <v>1941</v>
      </c>
      <c r="C7121" s="64" t="s">
        <v>632</v>
      </c>
      <c r="D7121" s="64" t="s">
        <v>1723</v>
      </c>
      <c r="E7121" s="45">
        <v>80</v>
      </c>
      <c r="F7121" s="127" t="s">
        <v>44</v>
      </c>
      <c r="G7121" s="97"/>
      <c r="H7121" s="43" t="s">
        <v>1</v>
      </c>
      <c r="I7121" s="128"/>
      <c r="K7121" s="140" t="str">
        <f t="shared" si="336"/>
        <v>全民運動-獎補助費-對國內團體之捐助-獎補助費-對國內團體之捐助</v>
      </c>
      <c r="L7121" s="140" t="str">
        <f t="shared" si="337"/>
        <v>臺中市太平區自由式溜冰速度過樁暨極限運動嘉年華</v>
      </c>
      <c r="M7121" s="40" t="str">
        <f t="shared" si="338"/>
        <v>臺中市太平區體育會</v>
      </c>
    </row>
    <row r="7122" spans="1:13" ht="75">
      <c r="A7122" s="130" t="s">
        <v>1857</v>
      </c>
      <c r="B7122" s="64" t="s">
        <v>5242</v>
      </c>
      <c r="C7122" s="64" t="s">
        <v>1942</v>
      </c>
      <c r="D7122" s="64" t="s">
        <v>1723</v>
      </c>
      <c r="E7122" s="45">
        <v>50</v>
      </c>
      <c r="F7122" s="127" t="s">
        <v>44</v>
      </c>
      <c r="G7122" s="97"/>
      <c r="H7122" s="43" t="s">
        <v>1</v>
      </c>
      <c r="I7122" s="128"/>
      <c r="K7122" s="140" t="str">
        <f t="shared" si="336"/>
        <v>全民運動-獎補助費-對國內團體之捐助-獎補助費-對國內團體之捐助</v>
      </c>
      <c r="L7122" s="140" t="str">
        <f t="shared" si="337"/>
        <v>聾聽愛運動中高齡聾聽健走體能比賽</v>
      </c>
      <c r="M7122" s="40" t="str">
        <f t="shared" si="338"/>
        <v>社團法人台中市聾人協會</v>
      </c>
    </row>
    <row r="7123" spans="1:13" ht="75">
      <c r="A7123" s="130" t="s">
        <v>1857</v>
      </c>
      <c r="B7123" s="64" t="s">
        <v>5243</v>
      </c>
      <c r="C7123" s="64" t="s">
        <v>1943</v>
      </c>
      <c r="D7123" s="64" t="s">
        <v>1723</v>
      </c>
      <c r="E7123" s="45">
        <v>50</v>
      </c>
      <c r="F7123" s="127" t="s">
        <v>44</v>
      </c>
      <c r="G7123" s="97"/>
      <c r="H7123" s="43" t="s">
        <v>1</v>
      </c>
      <c r="I7123" s="128"/>
      <c r="K7123" s="140" t="str">
        <f t="shared" si="336"/>
        <v>全民運動-獎補助費-對國內團體之捐助-獎補助費-對國內團體之捐助</v>
      </c>
      <c r="L7123" s="140" t="str">
        <f t="shared" si="337"/>
        <v>臺中市樂活舞蹈表演暨敬老活動</v>
      </c>
      <c r="M7123" s="40" t="str">
        <f t="shared" si="338"/>
        <v>台中市運動教練協會</v>
      </c>
    </row>
    <row r="7124" spans="1:13" ht="75">
      <c r="A7124" s="130" t="s">
        <v>1857</v>
      </c>
      <c r="B7124" s="64" t="s">
        <v>5244</v>
      </c>
      <c r="C7124" s="64" t="s">
        <v>632</v>
      </c>
      <c r="D7124" s="64" t="s">
        <v>1723</v>
      </c>
      <c r="E7124" s="45">
        <v>30</v>
      </c>
      <c r="F7124" s="127" t="s">
        <v>44</v>
      </c>
      <c r="G7124" s="97"/>
      <c r="H7124" s="43" t="s">
        <v>1</v>
      </c>
      <c r="I7124" s="128"/>
      <c r="K7124" s="140" t="str">
        <f t="shared" si="336"/>
        <v>全民運動-獎補助費-對國內團體之捐助-獎補助費-對國內團體之捐助</v>
      </c>
      <c r="L7124" s="140" t="str">
        <f t="shared" si="337"/>
        <v>臺中市太平區長盃全民歌唱舞蹈比賽暨空氣污染防制宣導活動</v>
      </c>
      <c r="M7124" s="40" t="str">
        <f t="shared" si="338"/>
        <v>臺中市太平區體育會</v>
      </c>
    </row>
    <row r="7125" spans="1:13" ht="75">
      <c r="A7125" s="130" t="s">
        <v>1857</v>
      </c>
      <c r="B7125" s="64" t="s">
        <v>5245</v>
      </c>
      <c r="C7125" s="64" t="s">
        <v>1855</v>
      </c>
      <c r="D7125" s="64" t="s">
        <v>1723</v>
      </c>
      <c r="E7125" s="45">
        <v>848</v>
      </c>
      <c r="F7125" s="127" t="s">
        <v>44</v>
      </c>
      <c r="G7125" s="97"/>
      <c r="H7125" s="43" t="s">
        <v>1</v>
      </c>
      <c r="I7125" s="128"/>
      <c r="K7125" s="140" t="str">
        <f t="shared" si="336"/>
        <v>全民運動-獎補助費-對國內團體之捐助-獎補助費-對國內團體之捐助</v>
      </c>
      <c r="L7125" s="140" t="str">
        <f t="shared" si="337"/>
        <v>運動熱區</v>
      </c>
      <c r="M7125" s="40" t="str">
        <f t="shared" si="338"/>
        <v>臺中市女子足球協會</v>
      </c>
    </row>
    <row r="7126" spans="1:13" ht="75">
      <c r="A7126" s="130" t="s">
        <v>1857</v>
      </c>
      <c r="B7126" s="64" t="s">
        <v>1944</v>
      </c>
      <c r="C7126" s="64" t="s">
        <v>234</v>
      </c>
      <c r="D7126" s="64" t="s">
        <v>1723</v>
      </c>
      <c r="E7126" s="45">
        <v>80</v>
      </c>
      <c r="F7126" s="127" t="s">
        <v>44</v>
      </c>
      <c r="G7126" s="97"/>
      <c r="H7126" s="43" t="s">
        <v>1</v>
      </c>
      <c r="I7126" s="128"/>
      <c r="K7126" s="140" t="str">
        <f t="shared" si="336"/>
        <v>全民運動-獎補助費-對國內團體之捐助-獎補助費-對國內團體之捐助</v>
      </c>
      <c r="L7126" s="140" t="str">
        <f t="shared" si="337"/>
        <v>臺中市神岡區登山健走嘉年華活動</v>
      </c>
      <c r="M7126" s="40" t="str">
        <f t="shared" si="338"/>
        <v>台中市神岡區體育會</v>
      </c>
    </row>
    <row r="7127" spans="1:13" ht="75">
      <c r="A7127" s="130" t="s">
        <v>1857</v>
      </c>
      <c r="B7127" s="64" t="s">
        <v>5246</v>
      </c>
      <c r="C7127" s="64" t="s">
        <v>1276</v>
      </c>
      <c r="D7127" s="64" t="s">
        <v>1723</v>
      </c>
      <c r="E7127" s="45">
        <v>50</v>
      </c>
      <c r="F7127" s="127" t="s">
        <v>44</v>
      </c>
      <c r="G7127" s="97"/>
      <c r="H7127" s="43" t="s">
        <v>1</v>
      </c>
      <c r="I7127" s="128"/>
      <c r="K7127" s="140" t="str">
        <f t="shared" si="336"/>
        <v>全民運動-獎補助費-對國內團體之捐助-獎補助費-對國內團體之捐助</v>
      </c>
      <c r="L7127" s="140" t="str">
        <f t="shared" si="337"/>
        <v>臺中市外埔區體育會活力盃羽球賽</v>
      </c>
      <c r="M7127" s="40" t="str">
        <f t="shared" si="338"/>
        <v>臺中市外埔區體育會</v>
      </c>
    </row>
    <row r="7128" spans="1:13" ht="75">
      <c r="A7128" s="130" t="s">
        <v>1857</v>
      </c>
      <c r="B7128" s="64" t="s">
        <v>1945</v>
      </c>
      <c r="C7128" s="64" t="s">
        <v>1895</v>
      </c>
      <c r="D7128" s="64" t="s">
        <v>1723</v>
      </c>
      <c r="E7128" s="45">
        <v>80</v>
      </c>
      <c r="F7128" s="127" t="s">
        <v>44</v>
      </c>
      <c r="G7128" s="97"/>
      <c r="H7128" s="43" t="s">
        <v>1</v>
      </c>
      <c r="I7128" s="128"/>
      <c r="K7128" s="140" t="str">
        <f t="shared" si="336"/>
        <v>全民運動-獎補助費-對國內團體之捐助-獎補助費-對國內團體之捐助</v>
      </c>
      <c r="L7128" s="140" t="str">
        <f t="shared" si="337"/>
        <v>臺中市西屯區體育嘉年華會</v>
      </c>
      <c r="M7128" s="40" t="str">
        <f t="shared" si="338"/>
        <v>臺中市西屯區體育會</v>
      </c>
    </row>
    <row r="7129" spans="1:13" ht="75">
      <c r="A7129" s="130" t="s">
        <v>1857</v>
      </c>
      <c r="B7129" s="64" t="s">
        <v>1946</v>
      </c>
      <c r="C7129" s="64" t="s">
        <v>1724</v>
      </c>
      <c r="D7129" s="64" t="s">
        <v>1723</v>
      </c>
      <c r="E7129" s="45">
        <v>47</v>
      </c>
      <c r="F7129" s="127" t="s">
        <v>44</v>
      </c>
      <c r="G7129" s="97"/>
      <c r="H7129" s="43" t="s">
        <v>1</v>
      </c>
      <c r="I7129" s="128"/>
      <c r="K7129" s="140" t="str">
        <f t="shared" si="336"/>
        <v>全民運動-獎補助費-對國內團體之捐助-獎補助費-對國內團體之捐助</v>
      </c>
      <c r="L7129" s="140" t="str">
        <f t="shared" si="337"/>
        <v>土風舞婦女運動樂活班(楊柳社區)</v>
      </c>
      <c r="M7129" s="40" t="str">
        <f t="shared" si="338"/>
        <v>臺中市體育總會</v>
      </c>
    </row>
    <row r="7130" spans="1:13" ht="75">
      <c r="A7130" s="130" t="s">
        <v>1857</v>
      </c>
      <c r="B7130" s="64" t="s">
        <v>5247</v>
      </c>
      <c r="C7130" s="64" t="s">
        <v>1724</v>
      </c>
      <c r="D7130" s="64" t="s">
        <v>1723</v>
      </c>
      <c r="E7130" s="45">
        <v>50</v>
      </c>
      <c r="F7130" s="127" t="s">
        <v>44</v>
      </c>
      <c r="G7130" s="97"/>
      <c r="H7130" s="43" t="s">
        <v>1</v>
      </c>
      <c r="I7130" s="128"/>
      <c r="K7130" s="140" t="str">
        <f t="shared" si="336"/>
        <v>全民運動-獎補助費-對國內團體之捐助-獎補助費-對國內團體之捐助</v>
      </c>
      <c r="L7130" s="140" t="str">
        <f t="shared" si="337"/>
        <v>羽球職工運動健身班</v>
      </c>
      <c r="M7130" s="40" t="str">
        <f t="shared" si="338"/>
        <v>臺中市體育總會</v>
      </c>
    </row>
    <row r="7131" spans="1:13" ht="75">
      <c r="A7131" s="130" t="s">
        <v>1857</v>
      </c>
      <c r="B7131" s="64" t="s">
        <v>1947</v>
      </c>
      <c r="C7131" s="64" t="s">
        <v>1724</v>
      </c>
      <c r="D7131" s="64" t="s">
        <v>1723</v>
      </c>
      <c r="E7131" s="45">
        <v>50</v>
      </c>
      <c r="F7131" s="127" t="s">
        <v>44</v>
      </c>
      <c r="G7131" s="97"/>
      <c r="H7131" s="43" t="s">
        <v>1</v>
      </c>
      <c r="I7131" s="128"/>
      <c r="K7131" s="140" t="str">
        <f t="shared" si="336"/>
        <v>全民運動-獎補助費-對國內團體之捐助-獎補助費-對國內團體之捐助</v>
      </c>
      <c r="L7131" s="140" t="str">
        <f t="shared" si="337"/>
        <v>臺中市北屯區木球運動能力推廣班</v>
      </c>
      <c r="M7131" s="40" t="str">
        <f t="shared" si="338"/>
        <v>臺中市體育總會</v>
      </c>
    </row>
    <row r="7132" spans="1:13" ht="75">
      <c r="A7132" s="130" t="s">
        <v>1857</v>
      </c>
      <c r="B7132" s="64" t="s">
        <v>1948</v>
      </c>
      <c r="C7132" s="64" t="s">
        <v>1724</v>
      </c>
      <c r="D7132" s="64" t="s">
        <v>1723</v>
      </c>
      <c r="E7132" s="45">
        <v>50</v>
      </c>
      <c r="F7132" s="127" t="s">
        <v>44</v>
      </c>
      <c r="G7132" s="97"/>
      <c r="H7132" s="43" t="s">
        <v>1</v>
      </c>
      <c r="I7132" s="128"/>
      <c r="K7132" s="140" t="str">
        <f t="shared" si="336"/>
        <v>全民運動-獎補助費-對國內團體之捐助-獎補助費-對國內團體之捐助</v>
      </c>
      <c r="L7132" s="140" t="str">
        <f t="shared" si="337"/>
        <v>臺中市南屯區木球運動能力推廣班</v>
      </c>
      <c r="M7132" s="40" t="str">
        <f t="shared" si="338"/>
        <v>臺中市體育總會</v>
      </c>
    </row>
    <row r="7133" spans="1:13" ht="75">
      <c r="A7133" s="130" t="s">
        <v>1857</v>
      </c>
      <c r="B7133" s="64" t="s">
        <v>5248</v>
      </c>
      <c r="C7133" s="64" t="s">
        <v>1724</v>
      </c>
      <c r="D7133" s="64" t="s">
        <v>1723</v>
      </c>
      <c r="E7133" s="45">
        <v>50</v>
      </c>
      <c r="F7133" s="127" t="s">
        <v>44</v>
      </c>
      <c r="G7133" s="97"/>
      <c r="H7133" s="43" t="s">
        <v>1</v>
      </c>
      <c r="I7133" s="128"/>
      <c r="K7133" s="140" t="str">
        <f t="shared" si="336"/>
        <v>全民運動-獎補助費-對國內團體之捐助-獎補助費-對國內團體之捐助</v>
      </c>
      <c r="L7133" s="140" t="str">
        <f t="shared" si="337"/>
        <v>保齡球職工運動健身班</v>
      </c>
      <c r="M7133" s="40" t="str">
        <f t="shared" si="338"/>
        <v>臺中市體育總會</v>
      </c>
    </row>
    <row r="7134" spans="1:13" ht="75">
      <c r="A7134" s="130" t="s">
        <v>1857</v>
      </c>
      <c r="B7134" s="64" t="s">
        <v>5249</v>
      </c>
      <c r="C7134" s="64" t="s">
        <v>1724</v>
      </c>
      <c r="D7134" s="64" t="s">
        <v>1723</v>
      </c>
      <c r="E7134" s="45">
        <v>50</v>
      </c>
      <c r="F7134" s="127" t="s">
        <v>44</v>
      </c>
      <c r="G7134" s="97"/>
      <c r="H7134" s="43" t="s">
        <v>1</v>
      </c>
      <c r="I7134" s="128"/>
      <c r="K7134" s="140" t="str">
        <f t="shared" si="336"/>
        <v>全民運動-獎補助費-對國內團體之捐助-獎補助費-對國內團體之捐助</v>
      </c>
      <c r="L7134" s="140" t="str">
        <f t="shared" si="337"/>
        <v>土風舞婦女運動樂活班</v>
      </c>
      <c r="M7134" s="40" t="str">
        <f t="shared" si="338"/>
        <v>臺中市體育總會</v>
      </c>
    </row>
    <row r="7135" spans="1:13" ht="75">
      <c r="A7135" s="130" t="s">
        <v>1857</v>
      </c>
      <c r="B7135" s="64" t="s">
        <v>5250</v>
      </c>
      <c r="C7135" s="64" t="s">
        <v>1724</v>
      </c>
      <c r="D7135" s="64" t="s">
        <v>1723</v>
      </c>
      <c r="E7135" s="45">
        <v>50</v>
      </c>
      <c r="F7135" s="127" t="s">
        <v>44</v>
      </c>
      <c r="G7135" s="97"/>
      <c r="H7135" s="43" t="s">
        <v>1</v>
      </c>
      <c r="I7135" s="128"/>
      <c r="K7135" s="140" t="str">
        <f t="shared" si="336"/>
        <v>全民運動-獎補助費-對國內團體之捐助-獎補助費-對國內團體之捐助</v>
      </c>
      <c r="L7135" s="140" t="str">
        <f t="shared" si="337"/>
        <v>保齡球運動能力推廣班</v>
      </c>
      <c r="M7135" s="40" t="str">
        <f t="shared" si="338"/>
        <v>臺中市體育總會</v>
      </c>
    </row>
    <row r="7136" spans="1:13" ht="75">
      <c r="A7136" s="130" t="s">
        <v>1857</v>
      </c>
      <c r="B7136" s="64" t="s">
        <v>1949</v>
      </c>
      <c r="C7136" s="64" t="s">
        <v>1724</v>
      </c>
      <c r="D7136" s="64" t="s">
        <v>1723</v>
      </c>
      <c r="E7136" s="45">
        <v>50</v>
      </c>
      <c r="F7136" s="127" t="s">
        <v>44</v>
      </c>
      <c r="G7136" s="97"/>
      <c r="H7136" s="43" t="s">
        <v>1</v>
      </c>
      <c r="I7136" s="128"/>
      <c r="K7136" s="140" t="str">
        <f t="shared" si="336"/>
        <v>全民運動-獎補助費-對國內團體之捐助-獎補助費-對國內團體之捐助</v>
      </c>
      <c r="L7136" s="140" t="str">
        <f t="shared" si="337"/>
        <v>太極拳自發樂活健康銀髮運動指導班</v>
      </c>
      <c r="M7136" s="40" t="str">
        <f t="shared" si="338"/>
        <v>臺中市體育總會</v>
      </c>
    </row>
    <row r="7137" spans="1:13" ht="75">
      <c r="A7137" s="130" t="s">
        <v>1857</v>
      </c>
      <c r="B7137" s="64" t="s">
        <v>1950</v>
      </c>
      <c r="C7137" s="64" t="s">
        <v>1724</v>
      </c>
      <c r="D7137" s="64" t="s">
        <v>1723</v>
      </c>
      <c r="E7137" s="45">
        <v>500</v>
      </c>
      <c r="F7137" s="127" t="s">
        <v>44</v>
      </c>
      <c r="G7137" s="97"/>
      <c r="H7137" s="43" t="s">
        <v>1</v>
      </c>
      <c r="I7137" s="128"/>
      <c r="K7137" s="140" t="str">
        <f t="shared" si="336"/>
        <v>全民運動-獎補助費-對國內團體之捐助-獎補助費-對國內團體之捐助</v>
      </c>
      <c r="L7137" s="140" t="str">
        <f t="shared" si="337"/>
        <v>推廣女性參與運動課程</v>
      </c>
      <c r="M7137" s="40" t="str">
        <f t="shared" si="338"/>
        <v>臺中市體育總會</v>
      </c>
    </row>
    <row r="7138" spans="1:13" ht="75">
      <c r="A7138" s="130" t="s">
        <v>1857</v>
      </c>
      <c r="B7138" s="64" t="s">
        <v>1951</v>
      </c>
      <c r="C7138" s="64" t="s">
        <v>1276</v>
      </c>
      <c r="D7138" s="64" t="s">
        <v>1723</v>
      </c>
      <c r="E7138" s="45">
        <v>100</v>
      </c>
      <c r="F7138" s="127" t="s">
        <v>44</v>
      </c>
      <c r="G7138" s="97"/>
      <c r="H7138" s="43" t="s">
        <v>1</v>
      </c>
      <c r="I7138" s="128"/>
      <c r="K7138" s="140" t="str">
        <f t="shared" si="336"/>
        <v>全民運動-獎補助費-對國內團體之捐助-獎補助費-對國內團體之捐助</v>
      </c>
      <c r="L7138" s="140" t="str">
        <f t="shared" si="337"/>
        <v>外埔區酷運動單車電競挑戰賽</v>
      </c>
      <c r="M7138" s="40" t="str">
        <f t="shared" si="338"/>
        <v>臺中市外埔區體育會</v>
      </c>
    </row>
    <row r="7139" spans="1:13" ht="75">
      <c r="A7139" s="130" t="s">
        <v>1857</v>
      </c>
      <c r="B7139" s="64" t="s">
        <v>5251</v>
      </c>
      <c r="C7139" s="64" t="s">
        <v>1876</v>
      </c>
      <c r="D7139" s="64" t="s">
        <v>1723</v>
      </c>
      <c r="E7139" s="45">
        <v>70</v>
      </c>
      <c r="F7139" s="127" t="s">
        <v>44</v>
      </c>
      <c r="G7139" s="97"/>
      <c r="H7139" s="43" t="s">
        <v>1</v>
      </c>
      <c r="I7139" s="128"/>
      <c r="K7139" s="140" t="str">
        <f t="shared" si="336"/>
        <v>全民運動-獎補助費-對國內團體之捐助-獎補助費-對國內團體之捐助</v>
      </c>
      <c r="L7139" s="140" t="str">
        <f t="shared" si="337"/>
        <v>身障團體聯盟槌球錦標賽</v>
      </c>
      <c r="M7139" s="40" t="str">
        <f t="shared" si="338"/>
        <v>社團法人臺中市身心障礙體育總會</v>
      </c>
    </row>
    <row r="7140" spans="1:13" ht="75">
      <c r="A7140" s="130" t="s">
        <v>1857</v>
      </c>
      <c r="B7140" s="64" t="s">
        <v>5252</v>
      </c>
      <c r="C7140" s="64" t="s">
        <v>1952</v>
      </c>
      <c r="D7140" s="64" t="s">
        <v>1723</v>
      </c>
      <c r="E7140" s="45">
        <v>274</v>
      </c>
      <c r="F7140" s="127" t="s">
        <v>44</v>
      </c>
      <c r="G7140" s="97"/>
      <c r="H7140" s="43" t="s">
        <v>1</v>
      </c>
      <c r="I7140" s="128"/>
      <c r="K7140" s="140" t="str">
        <f t="shared" si="336"/>
        <v>全民運動-獎補助費-對國內團體之捐助-獎補助費-對國內團體之捐助</v>
      </c>
      <c r="L7140" s="140" t="str">
        <f t="shared" si="337"/>
        <v>巡迴運動指導團</v>
      </c>
      <c r="M7140" s="40" t="str">
        <f t="shared" si="338"/>
        <v>社團法人台中市基督教青年會</v>
      </c>
    </row>
    <row r="7141" spans="1:13" ht="75">
      <c r="A7141" s="130" t="s">
        <v>1857</v>
      </c>
      <c r="B7141" s="64" t="s">
        <v>1953</v>
      </c>
      <c r="C7141" s="64" t="s">
        <v>1724</v>
      </c>
      <c r="D7141" s="64" t="s">
        <v>1723</v>
      </c>
      <c r="E7141" s="45">
        <v>50</v>
      </c>
      <c r="F7141" s="127" t="s">
        <v>44</v>
      </c>
      <c r="G7141" s="97"/>
      <c r="H7141" s="43" t="s">
        <v>1</v>
      </c>
      <c r="I7141" s="128"/>
      <c r="K7141" s="140" t="str">
        <f t="shared" si="336"/>
        <v>全民運動-獎補助費-對國內團體之捐助-獎補助費-對國內團體之捐助</v>
      </c>
      <c r="L7141" s="140" t="str">
        <f t="shared" si="337"/>
        <v>法式滾球婦女運動樂活班</v>
      </c>
      <c r="M7141" s="40" t="str">
        <f t="shared" si="338"/>
        <v>臺中市體育總會</v>
      </c>
    </row>
    <row r="7142" spans="1:13" ht="75">
      <c r="A7142" s="130" t="s">
        <v>1857</v>
      </c>
      <c r="B7142" s="64" t="s">
        <v>1954</v>
      </c>
      <c r="C7142" s="64" t="s">
        <v>1724</v>
      </c>
      <c r="D7142" s="64" t="s">
        <v>1723</v>
      </c>
      <c r="E7142" s="45">
        <v>200</v>
      </c>
      <c r="F7142" s="127" t="s">
        <v>44</v>
      </c>
      <c r="G7142" s="97"/>
      <c r="H7142" s="43" t="s">
        <v>1</v>
      </c>
      <c r="I7142" s="128"/>
      <c r="K7142" s="140" t="str">
        <f t="shared" si="336"/>
        <v>全民運動-獎補助費-對國內團體之捐助-獎補助費-對國內團體之捐助</v>
      </c>
      <c r="L7142" s="140" t="str">
        <f t="shared" si="337"/>
        <v>救生技能趣味賽</v>
      </c>
      <c r="M7142" s="40" t="str">
        <f t="shared" si="338"/>
        <v>臺中市體育總會</v>
      </c>
    </row>
    <row r="7143" spans="1:13" ht="75">
      <c r="A7143" s="130" t="s">
        <v>1857</v>
      </c>
      <c r="B7143" s="64" t="s">
        <v>1955</v>
      </c>
      <c r="C7143" s="64" t="s">
        <v>1787</v>
      </c>
      <c r="D7143" s="64" t="s">
        <v>1723</v>
      </c>
      <c r="E7143" s="45">
        <v>60</v>
      </c>
      <c r="F7143" s="127" t="s">
        <v>44</v>
      </c>
      <c r="G7143" s="97"/>
      <c r="H7143" s="43" t="s">
        <v>1</v>
      </c>
      <c r="I7143" s="128"/>
      <c r="K7143" s="140" t="str">
        <f t="shared" si="336"/>
        <v>全民運動-獎補助費-對國內團體之捐助-獎補助費-對國內團體之捐助</v>
      </c>
      <c r="L7143" s="140" t="str">
        <f t="shared" si="337"/>
        <v>第十九屆菁英盃全國劍道錦標賽</v>
      </c>
      <c r="M7143" s="40" t="str">
        <f t="shared" si="338"/>
        <v>中華民國國際劍道協會</v>
      </c>
    </row>
    <row r="7144" spans="1:13" ht="75">
      <c r="A7144" s="130" t="s">
        <v>1857</v>
      </c>
      <c r="B7144" s="64" t="s">
        <v>1956</v>
      </c>
      <c r="C7144" s="64" t="s">
        <v>1819</v>
      </c>
      <c r="D7144" s="64" t="s">
        <v>1723</v>
      </c>
      <c r="E7144" s="45">
        <v>96</v>
      </c>
      <c r="F7144" s="127" t="s">
        <v>44</v>
      </c>
      <c r="G7144" s="97"/>
      <c r="H7144" s="43" t="s">
        <v>1</v>
      </c>
      <c r="I7144" s="128"/>
      <c r="K7144" s="140" t="str">
        <f t="shared" si="336"/>
        <v>全民運動-獎補助費-對國內團體之捐助-獎補助費-對國內團體之捐助</v>
      </c>
      <c r="L7144" s="140" t="str">
        <f t="shared" si="337"/>
        <v>2024中福盃全國身心障礙者暨長青槌球錦標賽</v>
      </c>
      <c r="M7144" s="40" t="str">
        <f t="shared" si="338"/>
        <v>社團法人台中市身障福利協進會</v>
      </c>
    </row>
    <row r="7145" spans="1:13" ht="75">
      <c r="A7145" s="130" t="s">
        <v>1857</v>
      </c>
      <c r="B7145" s="64" t="s">
        <v>1957</v>
      </c>
      <c r="C7145" s="64" t="s">
        <v>1724</v>
      </c>
      <c r="D7145" s="64" t="s">
        <v>1723</v>
      </c>
      <c r="E7145" s="45">
        <v>100</v>
      </c>
      <c r="F7145" s="127" t="s">
        <v>44</v>
      </c>
      <c r="G7145" s="97"/>
      <c r="H7145" s="43" t="s">
        <v>1</v>
      </c>
      <c r="I7145" s="128"/>
      <c r="K7145" s="140" t="str">
        <f t="shared" si="336"/>
        <v>全民運動-獎補助費-對國內團體之捐助-獎補助費-對國內團體之捐助</v>
      </c>
      <c r="L7145" s="140" t="str">
        <f t="shared" si="337"/>
        <v>水域自救與觀摩</v>
      </c>
      <c r="M7145" s="40" t="str">
        <f t="shared" si="338"/>
        <v>臺中市體育總會</v>
      </c>
    </row>
    <row r="7146" spans="1:13" ht="75">
      <c r="A7146" s="130" t="s">
        <v>1857</v>
      </c>
      <c r="B7146" s="64" t="s">
        <v>1958</v>
      </c>
      <c r="C7146" s="64" t="s">
        <v>1724</v>
      </c>
      <c r="D7146" s="64" t="s">
        <v>1723</v>
      </c>
      <c r="E7146" s="45">
        <v>500</v>
      </c>
      <c r="F7146" s="127" t="s">
        <v>44</v>
      </c>
      <c r="G7146" s="97"/>
      <c r="H7146" s="43" t="s">
        <v>1</v>
      </c>
      <c r="I7146" s="128"/>
      <c r="K7146" s="140" t="str">
        <f t="shared" si="336"/>
        <v>全民運動-獎補助費-對國內團體之捐助-獎補助費-對國內團體之捐助</v>
      </c>
      <c r="L7146" s="140" t="str">
        <f t="shared" si="337"/>
        <v>水上嘉年華</v>
      </c>
      <c r="M7146" s="40" t="str">
        <f t="shared" si="338"/>
        <v>臺中市體育總會</v>
      </c>
    </row>
    <row r="7147" spans="1:13" ht="75">
      <c r="A7147" s="130" t="s">
        <v>1857</v>
      </c>
      <c r="B7147" s="64" t="s">
        <v>1959</v>
      </c>
      <c r="C7147" s="64" t="s">
        <v>1960</v>
      </c>
      <c r="D7147" s="64" t="s">
        <v>1723</v>
      </c>
      <c r="E7147" s="45">
        <v>20</v>
      </c>
      <c r="F7147" s="127" t="s">
        <v>44</v>
      </c>
      <c r="G7147" s="97"/>
      <c r="H7147" s="43" t="s">
        <v>1</v>
      </c>
      <c r="I7147" s="128"/>
      <c r="K7147" s="140" t="str">
        <f t="shared" si="336"/>
        <v>全民運動-獎補助費-對國內團體之捐助-獎補助費-對國內團體之捐助</v>
      </c>
      <c r="L7147" s="140" t="str">
        <f t="shared" si="337"/>
        <v>2024臺中盃兒童青少年運動舞蹈推廣錦標賽</v>
      </c>
      <c r="M7147" s="40" t="str">
        <f t="shared" si="338"/>
        <v>臺中市舞蹈運動協會</v>
      </c>
    </row>
    <row r="7148" spans="1:13" ht="75">
      <c r="A7148" s="130" t="s">
        <v>1857</v>
      </c>
      <c r="B7148" s="64" t="s">
        <v>1961</v>
      </c>
      <c r="C7148" s="64" t="s">
        <v>1724</v>
      </c>
      <c r="D7148" s="64" t="s">
        <v>1723</v>
      </c>
      <c r="E7148" s="45">
        <v>50</v>
      </c>
      <c r="F7148" s="127" t="s">
        <v>44</v>
      </c>
      <c r="G7148" s="97"/>
      <c r="H7148" s="43" t="s">
        <v>1</v>
      </c>
      <c r="I7148" s="128"/>
      <c r="K7148" s="140" t="str">
        <f t="shared" si="336"/>
        <v>全民運動-獎補助費-對國內團體之捐助-獎補助費-對國內團體之捐助</v>
      </c>
      <c r="L7148" s="140" t="str">
        <f t="shared" si="337"/>
        <v>土風舞運動能力推廣班</v>
      </c>
      <c r="M7148" s="40" t="str">
        <f t="shared" si="338"/>
        <v>臺中市體育總會</v>
      </c>
    </row>
    <row r="7149" spans="1:13" ht="75">
      <c r="A7149" s="130" t="s">
        <v>1857</v>
      </c>
      <c r="B7149" s="64" t="s">
        <v>1962</v>
      </c>
      <c r="C7149" s="64" t="s">
        <v>1939</v>
      </c>
      <c r="D7149" s="64" t="s">
        <v>1723</v>
      </c>
      <c r="E7149" s="45">
        <v>60</v>
      </c>
      <c r="F7149" s="127" t="s">
        <v>44</v>
      </c>
      <c r="G7149" s="97"/>
      <c r="H7149" s="43" t="s">
        <v>1</v>
      </c>
      <c r="I7149" s="128"/>
      <c r="K7149" s="140" t="str">
        <f t="shared" si="336"/>
        <v>全民運動-獎補助費-對國內團體之捐助-獎補助費-對國內團體之捐助</v>
      </c>
      <c r="L7149" s="140" t="str">
        <f t="shared" si="337"/>
        <v>臺中市烏日區113年體育會理事長盃羽球錦標賽</v>
      </c>
      <c r="M7149" s="40" t="str">
        <f t="shared" si="338"/>
        <v>臺中市烏日區體育會</v>
      </c>
    </row>
    <row r="7150" spans="1:13" ht="75">
      <c r="A7150" s="130" t="s">
        <v>1857</v>
      </c>
      <c r="B7150" s="64" t="s">
        <v>1963</v>
      </c>
      <c r="C7150" s="64" t="s">
        <v>1964</v>
      </c>
      <c r="D7150" s="64" t="s">
        <v>1723</v>
      </c>
      <c r="E7150" s="45">
        <v>100</v>
      </c>
      <c r="F7150" s="127" t="s">
        <v>44</v>
      </c>
      <c r="G7150" s="97"/>
      <c r="H7150" s="43" t="s">
        <v>1</v>
      </c>
      <c r="I7150" s="128"/>
      <c r="K7150" s="140" t="str">
        <f t="shared" si="336"/>
        <v>全民運動-獎補助費-對國內團體之捐助-獎補助費-對國內團體之捐助</v>
      </c>
      <c r="L7150" s="140" t="str">
        <f t="shared" si="337"/>
        <v>身心障礙手搖自行車手培訓計劃</v>
      </c>
      <c r="M7150" s="40" t="str">
        <f t="shared" si="338"/>
        <v>台中市身心障礙福利協會</v>
      </c>
    </row>
    <row r="7151" spans="1:13" ht="75">
      <c r="A7151" s="130" t="s">
        <v>1857</v>
      </c>
      <c r="B7151" s="64" t="s">
        <v>1965</v>
      </c>
      <c r="C7151" s="64" t="s">
        <v>5195</v>
      </c>
      <c r="D7151" s="64" t="s">
        <v>1723</v>
      </c>
      <c r="E7151" s="45">
        <v>80</v>
      </c>
      <c r="F7151" s="127" t="s">
        <v>44</v>
      </c>
      <c r="G7151" s="97"/>
      <c r="H7151" s="43" t="s">
        <v>1</v>
      </c>
      <c r="I7151" s="128"/>
      <c r="K7151" s="140" t="str">
        <f t="shared" si="336"/>
        <v>全民運動-獎補助費-對國內團體之捐助-獎補助費-對國內團體之捐助</v>
      </c>
      <c r="L7151" s="140" t="str">
        <f t="shared" si="337"/>
        <v>臺中市大雅區舞藝嘉年華活動</v>
      </c>
      <c r="M7151" s="40" t="str">
        <f t="shared" si="338"/>
        <v>臺中市大雅區體育會</v>
      </c>
    </row>
    <row r="7152" spans="1:13" ht="75">
      <c r="A7152" s="130" t="s">
        <v>1857</v>
      </c>
      <c r="B7152" s="64" t="s">
        <v>1966</v>
      </c>
      <c r="C7152" s="64" t="s">
        <v>679</v>
      </c>
      <c r="D7152" s="64" t="s">
        <v>1723</v>
      </c>
      <c r="E7152" s="45">
        <v>80</v>
      </c>
      <c r="F7152" s="127" t="s">
        <v>44</v>
      </c>
      <c r="G7152" s="97"/>
      <c r="H7152" s="43" t="s">
        <v>1</v>
      </c>
      <c r="I7152" s="128"/>
      <c r="K7152" s="140" t="str">
        <f t="shared" si="336"/>
        <v>全民運動-獎補助費-對國內團體之捐助-獎補助費-對國內團體之捐助</v>
      </c>
      <c r="L7152" s="140" t="str">
        <f t="shared" si="337"/>
        <v>北屯區運動社團嘉年華</v>
      </c>
      <c r="M7152" s="40" t="str">
        <f t="shared" si="338"/>
        <v>臺中市北屯區體育會</v>
      </c>
    </row>
    <row r="7153" spans="1:13" ht="75">
      <c r="A7153" s="130" t="s">
        <v>1857</v>
      </c>
      <c r="B7153" s="64" t="s">
        <v>1967</v>
      </c>
      <c r="C7153" s="64" t="s">
        <v>1939</v>
      </c>
      <c r="D7153" s="64" t="s">
        <v>1723</v>
      </c>
      <c r="E7153" s="45">
        <v>80</v>
      </c>
      <c r="F7153" s="127" t="s">
        <v>44</v>
      </c>
      <c r="G7153" s="97"/>
      <c r="H7153" s="43" t="s">
        <v>1</v>
      </c>
      <c r="I7153" s="128"/>
      <c r="K7153" s="140" t="str">
        <f t="shared" si="336"/>
        <v>全民運動-獎補助費-對國內團體之捐助-獎補助費-對國內團體之捐助</v>
      </c>
      <c r="L7153" s="140" t="str">
        <f t="shared" si="337"/>
        <v>臺中市烏日區舞藝嘉年華</v>
      </c>
      <c r="M7153" s="40" t="str">
        <f t="shared" si="338"/>
        <v>臺中市烏日區體育會</v>
      </c>
    </row>
    <row r="7154" spans="1:13" ht="75">
      <c r="A7154" s="130" t="s">
        <v>1857</v>
      </c>
      <c r="B7154" s="64" t="s">
        <v>1968</v>
      </c>
      <c r="C7154" s="64" t="s">
        <v>1891</v>
      </c>
      <c r="D7154" s="64" t="s">
        <v>1723</v>
      </c>
      <c r="E7154" s="45">
        <v>120</v>
      </c>
      <c r="F7154" s="127" t="s">
        <v>44</v>
      </c>
      <c r="G7154" s="97"/>
      <c r="H7154" s="43" t="s">
        <v>1</v>
      </c>
      <c r="I7154" s="128"/>
      <c r="K7154" s="140" t="str">
        <f t="shared" si="336"/>
        <v>全民運動-獎補助費-對國內團體之捐助-獎補助費-對國內團體之捐助</v>
      </c>
      <c r="L7154" s="140" t="str">
        <f t="shared" si="337"/>
        <v>臺中市大安區桌球社區聯誼賽</v>
      </c>
      <c r="M7154" s="40" t="str">
        <f t="shared" si="338"/>
        <v>臺中市大安區體育會</v>
      </c>
    </row>
    <row r="7155" spans="1:13" ht="75">
      <c r="A7155" s="130" t="s">
        <v>1857</v>
      </c>
      <c r="B7155" s="64" t="s">
        <v>1969</v>
      </c>
      <c r="C7155" s="64" t="s">
        <v>578</v>
      </c>
      <c r="D7155" s="64" t="s">
        <v>1723</v>
      </c>
      <c r="E7155" s="45">
        <v>80</v>
      </c>
      <c r="F7155" s="127" t="s">
        <v>44</v>
      </c>
      <c r="G7155" s="97"/>
      <c r="H7155" s="43" t="s">
        <v>1</v>
      </c>
      <c r="I7155" s="128"/>
      <c r="K7155" s="140" t="str">
        <f t="shared" si="336"/>
        <v>全民運動-獎補助費-對國內團體之捐助-獎補助費-對國內團體之捐助</v>
      </c>
      <c r="L7155" s="140" t="str">
        <f t="shared" si="337"/>
        <v>臺中市西區舞藝嘉年華</v>
      </c>
      <c r="M7155" s="40" t="str">
        <f t="shared" si="338"/>
        <v>台中市西區體育會</v>
      </c>
    </row>
    <row r="7156" spans="1:13" ht="75">
      <c r="A7156" s="130" t="s">
        <v>1857</v>
      </c>
      <c r="B7156" s="64" t="s">
        <v>1970</v>
      </c>
      <c r="C7156" s="64" t="s">
        <v>1875</v>
      </c>
      <c r="D7156" s="64" t="s">
        <v>1723</v>
      </c>
      <c r="E7156" s="45">
        <v>120</v>
      </c>
      <c r="F7156" s="127" t="s">
        <v>44</v>
      </c>
      <c r="G7156" s="97"/>
      <c r="H7156" s="43" t="s">
        <v>1</v>
      </c>
      <c r="I7156" s="128"/>
      <c r="K7156" s="140" t="str">
        <f t="shared" si="336"/>
        <v>全民運動-獎補助費-對國內團體之捐助-獎補助費-對國內團體之捐助</v>
      </c>
      <c r="L7156" s="140" t="str">
        <f t="shared" si="337"/>
        <v>臺中市南屯區羽球社區聯誼賽</v>
      </c>
      <c r="M7156" s="40" t="str">
        <f t="shared" si="338"/>
        <v>臺中市南屯區體育會</v>
      </c>
    </row>
    <row r="7157" spans="1:13" ht="75">
      <c r="A7157" s="130" t="s">
        <v>1857</v>
      </c>
      <c r="B7157" s="64" t="s">
        <v>1971</v>
      </c>
      <c r="C7157" s="64" t="s">
        <v>578</v>
      </c>
      <c r="D7157" s="64" t="s">
        <v>1723</v>
      </c>
      <c r="E7157" s="45">
        <v>80</v>
      </c>
      <c r="F7157" s="127" t="s">
        <v>44</v>
      </c>
      <c r="G7157" s="97"/>
      <c r="H7157" s="43" t="s">
        <v>1</v>
      </c>
      <c r="I7157" s="128"/>
      <c r="K7157" s="140" t="str">
        <f t="shared" si="336"/>
        <v>全民運動-獎補助費-對國內團體之捐助-獎補助費-對國內團體之捐助</v>
      </c>
      <c r="L7157" s="140" t="str">
        <f t="shared" si="337"/>
        <v>臺中市西區體育嘉年華</v>
      </c>
      <c r="M7157" s="40" t="str">
        <f t="shared" si="338"/>
        <v>台中市西區體育會</v>
      </c>
    </row>
    <row r="7158" spans="1:13" ht="75">
      <c r="A7158" s="130" t="s">
        <v>1857</v>
      </c>
      <c r="B7158" s="64" t="s">
        <v>1972</v>
      </c>
      <c r="C7158" s="64" t="s">
        <v>381</v>
      </c>
      <c r="D7158" s="64" t="s">
        <v>1723</v>
      </c>
      <c r="E7158" s="45">
        <v>120</v>
      </c>
      <c r="F7158" s="127" t="s">
        <v>44</v>
      </c>
      <c r="G7158" s="97"/>
      <c r="H7158" s="43" t="s">
        <v>1</v>
      </c>
      <c r="I7158" s="128"/>
      <c r="K7158" s="140" t="str">
        <f t="shared" si="336"/>
        <v>全民運動-獎補助費-對國內團體之捐助-獎補助費-對國內團體之捐助</v>
      </c>
      <c r="L7158" s="140" t="str">
        <f t="shared" si="337"/>
        <v>113年臺中市清水區羽球社區聯誼賽暨節約用電宣導活動</v>
      </c>
      <c r="M7158" s="40" t="str">
        <f t="shared" si="338"/>
        <v>臺中市清水區體育會</v>
      </c>
    </row>
    <row r="7159" spans="1:13" ht="75">
      <c r="A7159" s="130" t="s">
        <v>1857</v>
      </c>
      <c r="B7159" s="64" t="s">
        <v>1973</v>
      </c>
      <c r="C7159" s="64" t="s">
        <v>1724</v>
      </c>
      <c r="D7159" s="64" t="s">
        <v>1723</v>
      </c>
      <c r="E7159" s="45">
        <v>500</v>
      </c>
      <c r="F7159" s="127" t="s">
        <v>44</v>
      </c>
      <c r="G7159" s="97"/>
      <c r="H7159" s="43" t="s">
        <v>1</v>
      </c>
      <c r="I7159" s="128"/>
      <c r="K7159" s="140" t="str">
        <f t="shared" si="336"/>
        <v>全民運動-獎補助費-對國內團體之捐助-獎補助費-對國內團體之捐助</v>
      </c>
      <c r="L7159" s="140" t="str">
        <f t="shared" si="337"/>
        <v>銀髮長青樂活運動</v>
      </c>
      <c r="M7159" s="40" t="str">
        <f t="shared" si="338"/>
        <v>臺中市體育總會</v>
      </c>
    </row>
    <row r="7160" spans="1:13" ht="75">
      <c r="A7160" s="130" t="s">
        <v>1857</v>
      </c>
      <c r="B7160" s="64" t="s">
        <v>1974</v>
      </c>
      <c r="C7160" s="64" t="s">
        <v>1724</v>
      </c>
      <c r="D7160" s="64" t="s">
        <v>1723</v>
      </c>
      <c r="E7160" s="45">
        <v>50</v>
      </c>
      <c r="F7160" s="127" t="s">
        <v>44</v>
      </c>
      <c r="G7160" s="97"/>
      <c r="H7160" s="43" t="s">
        <v>1</v>
      </c>
      <c r="I7160" s="128"/>
      <c r="K7160" s="140" t="str">
        <f t="shared" si="336"/>
        <v>全民運動-獎補助費-對國內團體之捐助-獎補助費-對國內團體之捐助</v>
      </c>
      <c r="L7160" s="140" t="str">
        <f t="shared" si="337"/>
        <v>臺中市113年八卦掌銀髮運動指導班</v>
      </c>
      <c r="M7160" s="40" t="str">
        <f t="shared" si="338"/>
        <v>臺中市體育總會</v>
      </c>
    </row>
    <row r="7161" spans="1:13" ht="75">
      <c r="A7161" s="130" t="s">
        <v>1857</v>
      </c>
      <c r="B7161" s="64" t="s">
        <v>1975</v>
      </c>
      <c r="C7161" s="64" t="s">
        <v>1724</v>
      </c>
      <c r="D7161" s="64" t="s">
        <v>1723</v>
      </c>
      <c r="E7161" s="45">
        <v>275</v>
      </c>
      <c r="F7161" s="127" t="s">
        <v>44</v>
      </c>
      <c r="G7161" s="97"/>
      <c r="H7161" s="43" t="s">
        <v>1</v>
      </c>
      <c r="I7161" s="128"/>
      <c r="K7161" s="140" t="str">
        <f t="shared" si="336"/>
        <v>全民運動-獎補助費-對國內團體之捐助-獎補助費-對國內團體之捐助</v>
      </c>
      <c r="L7161" s="140" t="str">
        <f t="shared" si="337"/>
        <v>龍舟暨獨木舟體驗營</v>
      </c>
      <c r="M7161" s="40" t="str">
        <f t="shared" si="338"/>
        <v>臺中市體育總會</v>
      </c>
    </row>
    <row r="7162" spans="1:13" ht="75">
      <c r="A7162" s="130" t="s">
        <v>1857</v>
      </c>
      <c r="B7162" s="64" t="s">
        <v>1976</v>
      </c>
      <c r="C7162" s="64" t="s">
        <v>381</v>
      </c>
      <c r="D7162" s="64" t="s">
        <v>1723</v>
      </c>
      <c r="E7162" s="45">
        <v>80</v>
      </c>
      <c r="F7162" s="127" t="s">
        <v>44</v>
      </c>
      <c r="G7162" s="97"/>
      <c r="H7162" s="43" t="s">
        <v>1</v>
      </c>
      <c r="I7162" s="128"/>
      <c r="K7162" s="140" t="str">
        <f t="shared" si="336"/>
        <v>全民運動-獎補助費-對國內團體之捐助-獎補助費-對國內團體之捐助</v>
      </c>
      <c r="L7162" s="140" t="str">
        <f t="shared" si="337"/>
        <v>臺中市清水區113年道路踩風親子運動嘉年華暨節約用電宣導活動</v>
      </c>
      <c r="M7162" s="40" t="str">
        <f t="shared" si="338"/>
        <v>臺中市清水區體育會</v>
      </c>
    </row>
    <row r="7163" spans="1:13" ht="75">
      <c r="A7163" s="130" t="s">
        <v>1857</v>
      </c>
      <c r="B7163" s="64" t="s">
        <v>1977</v>
      </c>
      <c r="C7163" s="64" t="s">
        <v>922</v>
      </c>
      <c r="D7163" s="64" t="s">
        <v>1723</v>
      </c>
      <c r="E7163" s="45">
        <v>100</v>
      </c>
      <c r="F7163" s="127" t="s">
        <v>44</v>
      </c>
      <c r="G7163" s="97"/>
      <c r="H7163" s="43" t="s">
        <v>1</v>
      </c>
      <c r="I7163" s="128"/>
      <c r="K7163" s="140" t="str">
        <f t="shared" si="336"/>
        <v>全民運動-獎補助費-對國內團體之捐助-獎補助費-對國內團體之捐助</v>
      </c>
      <c r="L7163" s="140" t="str">
        <f t="shared" si="337"/>
        <v>臺中市潭子區3對3籃球社區聯誼賽</v>
      </c>
      <c r="M7163" s="40" t="str">
        <f t="shared" si="338"/>
        <v>臺中市潭子區體育會</v>
      </c>
    </row>
    <row r="7164" spans="1:13" ht="75">
      <c r="A7164" s="130" t="s">
        <v>1857</v>
      </c>
      <c r="B7164" s="64" t="s">
        <v>1978</v>
      </c>
      <c r="C7164" s="64" t="s">
        <v>632</v>
      </c>
      <c r="D7164" s="64" t="s">
        <v>1723</v>
      </c>
      <c r="E7164" s="45">
        <v>30</v>
      </c>
      <c r="F7164" s="127" t="s">
        <v>44</v>
      </c>
      <c r="G7164" s="97"/>
      <c r="H7164" s="43" t="s">
        <v>1</v>
      </c>
      <c r="I7164" s="128"/>
      <c r="K7164" s="140" t="str">
        <f t="shared" si="336"/>
        <v>全民運動-獎補助費-對國內團體之捐助-獎補助費-對國內團體之捐助</v>
      </c>
      <c r="L7164" s="140" t="str">
        <f t="shared" si="337"/>
        <v>臺中市太平區113年區長盃跆拳道錦標賽暨空氣污染防制宣導活動</v>
      </c>
      <c r="M7164" s="40" t="str">
        <f t="shared" si="338"/>
        <v>臺中市太平區體育會</v>
      </c>
    </row>
    <row r="7165" spans="1:13" ht="75">
      <c r="A7165" s="130" t="s">
        <v>1857</v>
      </c>
      <c r="B7165" s="64" t="s">
        <v>1979</v>
      </c>
      <c r="C7165" s="64" t="s">
        <v>1724</v>
      </c>
      <c r="D7165" s="64" t="s">
        <v>1723</v>
      </c>
      <c r="E7165" s="45">
        <v>50</v>
      </c>
      <c r="F7165" s="127" t="s">
        <v>44</v>
      </c>
      <c r="G7165" s="97"/>
      <c r="H7165" s="43" t="s">
        <v>1</v>
      </c>
      <c r="I7165" s="128"/>
      <c r="K7165" s="140" t="str">
        <f t="shared" si="336"/>
        <v>全民運動-獎補助費-對國內團體之捐助-獎補助費-對國內團體之捐助</v>
      </c>
      <c r="L7165" s="140" t="str">
        <f t="shared" si="337"/>
        <v>元極舞運動能力推廣班</v>
      </c>
      <c r="M7165" s="40" t="str">
        <f t="shared" si="338"/>
        <v>臺中市體育總會</v>
      </c>
    </row>
    <row r="7166" spans="1:13" ht="75">
      <c r="A7166" s="130" t="s">
        <v>1857</v>
      </c>
      <c r="B7166" s="64" t="s">
        <v>1980</v>
      </c>
      <c r="C7166" s="64" t="s">
        <v>737</v>
      </c>
      <c r="D7166" s="64" t="s">
        <v>1723</v>
      </c>
      <c r="E7166" s="45">
        <v>50</v>
      </c>
      <c r="F7166" s="127" t="s">
        <v>44</v>
      </c>
      <c r="G7166" s="97"/>
      <c r="H7166" s="43" t="s">
        <v>1</v>
      </c>
      <c r="I7166" s="128"/>
      <c r="K7166" s="140" t="str">
        <f t="shared" si="336"/>
        <v>全民運動-獎補助費-對國內團體之捐助-獎補助費-對國內團體之捐助</v>
      </c>
      <c r="L7166" s="140" t="str">
        <f t="shared" si="337"/>
        <v>大里區土風舞運動嘉年華暨節能減碳i地球公益活動</v>
      </c>
      <c r="M7166" s="40" t="str">
        <f t="shared" si="338"/>
        <v>臺中市大里區體育會</v>
      </c>
    </row>
    <row r="7167" spans="1:13" ht="75">
      <c r="A7167" s="130" t="s">
        <v>1857</v>
      </c>
      <c r="B7167" s="64" t="s">
        <v>1981</v>
      </c>
      <c r="C7167" s="64" t="s">
        <v>1982</v>
      </c>
      <c r="D7167" s="64" t="s">
        <v>1723</v>
      </c>
      <c r="E7167" s="45">
        <v>300</v>
      </c>
      <c r="F7167" s="127" t="s">
        <v>44</v>
      </c>
      <c r="G7167" s="97"/>
      <c r="H7167" s="43" t="s">
        <v>1</v>
      </c>
      <c r="I7167" s="128"/>
      <c r="K7167" s="140" t="str">
        <f t="shared" si="336"/>
        <v>全民運動-獎補助費-對國內團體之捐助-獎補助費-對國內團體之捐助</v>
      </c>
      <c r="L7167" s="140" t="str">
        <f t="shared" si="337"/>
        <v>113年度大雅區排舞嘉年華競賽</v>
      </c>
      <c r="M7167" s="40" t="str">
        <f t="shared" si="338"/>
        <v>臺中市大雅區大都會排舞協會</v>
      </c>
    </row>
    <row r="7168" spans="1:13" ht="75">
      <c r="A7168" s="130" t="s">
        <v>1857</v>
      </c>
      <c r="B7168" s="64" t="s">
        <v>1983</v>
      </c>
      <c r="C7168" s="64" t="s">
        <v>1943</v>
      </c>
      <c r="D7168" s="64" t="s">
        <v>1723</v>
      </c>
      <c r="E7168" s="45">
        <v>50</v>
      </c>
      <c r="F7168" s="127" t="s">
        <v>44</v>
      </c>
      <c r="G7168" s="97"/>
      <c r="H7168" s="43" t="s">
        <v>1</v>
      </c>
      <c r="I7168" s="128"/>
      <c r="K7168" s="140" t="str">
        <f t="shared" si="336"/>
        <v>全民運動-獎補助費-對國內團體之捐助-獎補助費-對國內團體之捐助</v>
      </c>
      <c r="L7168" s="140" t="str">
        <f t="shared" si="337"/>
        <v>113年度臺中市龜殼生態健行活動</v>
      </c>
      <c r="M7168" s="40" t="str">
        <f t="shared" si="338"/>
        <v>台中市運動教練協會</v>
      </c>
    </row>
    <row r="7169" spans="1:13" ht="75">
      <c r="A7169" s="130" t="s">
        <v>1857</v>
      </c>
      <c r="B7169" s="64" t="s">
        <v>1984</v>
      </c>
      <c r="C7169" s="64" t="s">
        <v>5211</v>
      </c>
      <c r="D7169" s="64" t="s">
        <v>1723</v>
      </c>
      <c r="E7169" s="45">
        <v>300</v>
      </c>
      <c r="F7169" s="127" t="s">
        <v>44</v>
      </c>
      <c r="G7169" s="97"/>
      <c r="H7169" s="43" t="s">
        <v>1</v>
      </c>
      <c r="I7169" s="128"/>
      <c r="K7169" s="140" t="str">
        <f t="shared" si="336"/>
        <v>全民運動-獎補助費-對國內團體之捐助-獎補助費-對國內團體之捐助</v>
      </c>
      <c r="L7169" s="140" t="str">
        <f t="shared" si="337"/>
        <v>理事長盃原住民傳統射箭全國觀摩賽</v>
      </c>
      <c r="M7169" s="40" t="str">
        <f t="shared" si="338"/>
        <v>臺中市原住民體育總會</v>
      </c>
    </row>
    <row r="7170" spans="1:13" ht="75">
      <c r="A7170" s="130" t="s">
        <v>1857</v>
      </c>
      <c r="B7170" s="64" t="s">
        <v>5253</v>
      </c>
      <c r="C7170" s="64" t="s">
        <v>5211</v>
      </c>
      <c r="D7170" s="64" t="s">
        <v>1723</v>
      </c>
      <c r="E7170" s="45">
        <v>377</v>
      </c>
      <c r="F7170" s="127" t="s">
        <v>44</v>
      </c>
      <c r="G7170" s="97"/>
      <c r="H7170" s="43" t="s">
        <v>1</v>
      </c>
      <c r="I7170" s="128"/>
      <c r="K7170" s="140" t="str">
        <f t="shared" si="336"/>
        <v>全民運動-獎補助費-對國內團體之捐助-獎補助費-對國內團體之捐助</v>
      </c>
      <c r="L7170" s="140" t="str">
        <f t="shared" si="337"/>
        <v>臺中市原住民傳統弓製作及射箭運動訓練營（第一期）</v>
      </c>
      <c r="M7170" s="40" t="str">
        <f t="shared" si="338"/>
        <v>臺中市原住民體育總會</v>
      </c>
    </row>
    <row r="7171" spans="1:13" ht="75">
      <c r="A7171" s="130" t="s">
        <v>1857</v>
      </c>
      <c r="B7171" s="64" t="s">
        <v>1985</v>
      </c>
      <c r="C7171" s="64" t="s">
        <v>970</v>
      </c>
      <c r="D7171" s="64" t="s">
        <v>1723</v>
      </c>
      <c r="E7171" s="45">
        <v>150</v>
      </c>
      <c r="F7171" s="127" t="s">
        <v>44</v>
      </c>
      <c r="G7171" s="97"/>
      <c r="H7171" s="43" t="s">
        <v>1</v>
      </c>
      <c r="I7171" s="128"/>
      <c r="K7171" s="140" t="str">
        <f t="shared" si="336"/>
        <v>全民運動-獎補助費-對國內團體之捐助-獎補助費-對國內團體之捐助</v>
      </c>
      <c r="L7171" s="140" t="str">
        <f t="shared" si="337"/>
        <v>2024第九屆龍井單車逍遙遊暨節能減碳與推廣乾淨能源宣導活動</v>
      </c>
      <c r="M7171" s="40" t="str">
        <f t="shared" si="338"/>
        <v>臺中市龍井區體育會</v>
      </c>
    </row>
    <row r="7172" spans="1:13" ht="75">
      <c r="A7172" s="130" t="s">
        <v>1857</v>
      </c>
      <c r="B7172" s="64" t="s">
        <v>1986</v>
      </c>
      <c r="C7172" s="64" t="s">
        <v>1987</v>
      </c>
      <c r="D7172" s="64" t="s">
        <v>1723</v>
      </c>
      <c r="E7172" s="45">
        <v>250</v>
      </c>
      <c r="F7172" s="127" t="s">
        <v>44</v>
      </c>
      <c r="G7172" s="97"/>
      <c r="H7172" s="43" t="s">
        <v>1</v>
      </c>
      <c r="I7172" s="128"/>
      <c r="K7172" s="140" t="str">
        <f t="shared" ref="K7172:K7235" si="339">A7172</f>
        <v>全民運動-獎補助費-對國內團體之捐助-獎補助費-對國內團體之捐助</v>
      </c>
      <c r="L7172" s="140" t="str">
        <f t="shared" ref="L7172:L7235" si="340">B7172</f>
        <v>2024台灣盃國際移民足球賽</v>
      </c>
      <c r="M7172" s="40" t="str">
        <f t="shared" ref="M7172:M7235" si="341">C7172</f>
        <v>社團法人臺灣外籍工作者發展協會</v>
      </c>
    </row>
    <row r="7173" spans="1:13" ht="75">
      <c r="A7173" s="130" t="s">
        <v>1857</v>
      </c>
      <c r="B7173" s="64" t="s">
        <v>1988</v>
      </c>
      <c r="C7173" s="64" t="s">
        <v>42</v>
      </c>
      <c r="D7173" s="64" t="s">
        <v>1723</v>
      </c>
      <c r="E7173" s="45">
        <v>100</v>
      </c>
      <c r="F7173" s="127" t="s">
        <v>44</v>
      </c>
      <c r="G7173" s="97"/>
      <c r="H7173" s="43" t="s">
        <v>1</v>
      </c>
      <c r="I7173" s="128"/>
      <c r="K7173" s="140" t="str">
        <f t="shared" si="339"/>
        <v>全民運動-獎補助費-對國內團體之捐助-獎補助費-對國內團體之捐助</v>
      </c>
      <c r="L7173" s="140" t="str">
        <f t="shared" si="340"/>
        <v>臺中市大甲區籃球社區聯誼賽</v>
      </c>
      <c r="M7173" s="40" t="str">
        <f t="shared" si="341"/>
        <v>臺中市大甲區體育會</v>
      </c>
    </row>
    <row r="7174" spans="1:13" ht="75">
      <c r="A7174" s="130" t="s">
        <v>1857</v>
      </c>
      <c r="B7174" s="64" t="s">
        <v>1989</v>
      </c>
      <c r="C7174" s="64" t="s">
        <v>298</v>
      </c>
      <c r="D7174" s="64" t="s">
        <v>1723</v>
      </c>
      <c r="E7174" s="45">
        <v>80</v>
      </c>
      <c r="F7174" s="127" t="s">
        <v>44</v>
      </c>
      <c r="G7174" s="97"/>
      <c r="H7174" s="43" t="s">
        <v>1</v>
      </c>
      <c r="I7174" s="128"/>
      <c r="K7174" s="140" t="str">
        <f t="shared" si="339"/>
        <v>全民運動-獎補助費-對國內團體之捐助-獎補助費-對國內團體之捐助</v>
      </c>
      <c r="L7174" s="140" t="str">
        <f t="shared" si="340"/>
        <v>臺中市后里區桌球社區聯誼賽</v>
      </c>
      <c r="M7174" s="40" t="str">
        <f t="shared" si="341"/>
        <v>臺中市后里體育會</v>
      </c>
    </row>
    <row r="7175" spans="1:13" ht="75">
      <c r="A7175" s="130" t="s">
        <v>1857</v>
      </c>
      <c r="B7175" s="64" t="s">
        <v>1990</v>
      </c>
      <c r="C7175" s="64" t="s">
        <v>1884</v>
      </c>
      <c r="D7175" s="64" t="s">
        <v>1723</v>
      </c>
      <c r="E7175" s="45">
        <v>120</v>
      </c>
      <c r="F7175" s="127" t="s">
        <v>44</v>
      </c>
      <c r="G7175" s="97"/>
      <c r="H7175" s="43" t="s">
        <v>1</v>
      </c>
      <c r="I7175" s="128"/>
      <c r="K7175" s="140" t="str">
        <f t="shared" si="339"/>
        <v>全民運動-獎補助費-對國內團體之捐助-獎補助費-對國內團體之捐助</v>
      </c>
      <c r="L7175" s="140" t="str">
        <f t="shared" si="340"/>
        <v>臺中市北區羽球社區聯誼賽</v>
      </c>
      <c r="M7175" s="40" t="str">
        <f t="shared" si="341"/>
        <v>台中市北區體育會</v>
      </c>
    </row>
    <row r="7176" spans="1:13" ht="75">
      <c r="A7176" s="130" t="s">
        <v>1857</v>
      </c>
      <c r="B7176" s="64" t="s">
        <v>1991</v>
      </c>
      <c r="C7176" s="64" t="s">
        <v>1876</v>
      </c>
      <c r="D7176" s="64" t="s">
        <v>1723</v>
      </c>
      <c r="E7176" s="45">
        <v>6300</v>
      </c>
      <c r="F7176" s="127" t="s">
        <v>44</v>
      </c>
      <c r="G7176" s="97"/>
      <c r="H7176" s="43" t="s">
        <v>1</v>
      </c>
      <c r="I7176" s="128"/>
      <c r="K7176" s="140" t="str">
        <f t="shared" si="339"/>
        <v>全民運動-獎補助費-對國內團體之捐助-獎補助費-對國內團體之捐助</v>
      </c>
      <c r="L7176" s="140" t="str">
        <f t="shared" si="340"/>
        <v>臺中市代表隊參加113年全國身心障礙國民運動會</v>
      </c>
      <c r="M7176" s="40" t="str">
        <f t="shared" si="341"/>
        <v>社團法人臺中市身心障礙體育總會</v>
      </c>
    </row>
    <row r="7177" spans="1:13" ht="75">
      <c r="A7177" s="130" t="s">
        <v>1857</v>
      </c>
      <c r="B7177" s="64" t="s">
        <v>1992</v>
      </c>
      <c r="C7177" s="64" t="s">
        <v>1876</v>
      </c>
      <c r="D7177" s="64" t="s">
        <v>1723</v>
      </c>
      <c r="E7177" s="45">
        <v>300</v>
      </c>
      <c r="F7177" s="127" t="s">
        <v>44</v>
      </c>
      <c r="G7177" s="97"/>
      <c r="H7177" s="43" t="s">
        <v>1</v>
      </c>
      <c r="I7177" s="128"/>
      <c r="K7177" s="140" t="str">
        <f t="shared" si="339"/>
        <v>全民運動-獎補助費-對國內團體之捐助-獎補助費-對國內團體之捐助</v>
      </c>
      <c r="L7177" s="140" t="str">
        <f t="shared" si="340"/>
        <v>心據點-身心障礙運動據點營運暨身心障礙運動平權推動計畫第一期</v>
      </c>
      <c r="M7177" s="40" t="str">
        <f t="shared" si="341"/>
        <v>社團法人臺中市身心障礙體育總會</v>
      </c>
    </row>
    <row r="7178" spans="1:13" ht="75">
      <c r="A7178" s="130" t="s">
        <v>1857</v>
      </c>
      <c r="B7178" s="64" t="s">
        <v>1993</v>
      </c>
      <c r="C7178" s="64" t="s">
        <v>1876</v>
      </c>
      <c r="D7178" s="64" t="s">
        <v>1723</v>
      </c>
      <c r="E7178" s="45">
        <v>121</v>
      </c>
      <c r="F7178" s="127" t="s">
        <v>44</v>
      </c>
      <c r="G7178" s="97"/>
      <c r="H7178" s="43" t="s">
        <v>1</v>
      </c>
      <c r="I7178" s="128"/>
      <c r="K7178" s="140" t="str">
        <f t="shared" si="339"/>
        <v>全民運動-獎補助費-對國內團體之捐助-獎補助費-對國內團體之捐助</v>
      </c>
      <c r="L7178" s="140" t="str">
        <f t="shared" si="340"/>
        <v>2024年身心障礙桌球訓練營</v>
      </c>
      <c r="M7178" s="40" t="str">
        <f t="shared" si="341"/>
        <v>社團法人臺中市身心障礙體育總會</v>
      </c>
    </row>
    <row r="7179" spans="1:13" ht="75">
      <c r="A7179" s="130" t="s">
        <v>1857</v>
      </c>
      <c r="B7179" s="64" t="s">
        <v>1994</v>
      </c>
      <c r="C7179" s="64" t="s">
        <v>1876</v>
      </c>
      <c r="D7179" s="64" t="s">
        <v>1723</v>
      </c>
      <c r="E7179" s="45">
        <v>300</v>
      </c>
      <c r="F7179" s="127" t="s">
        <v>44</v>
      </c>
      <c r="G7179" s="97"/>
      <c r="H7179" s="43" t="s">
        <v>1</v>
      </c>
      <c r="I7179" s="128"/>
      <c r="K7179" s="140" t="str">
        <f t="shared" si="339"/>
        <v>全民運動-獎補助費-對國內團體之捐助-獎補助費-對國內團體之捐助</v>
      </c>
      <c r="L7179" s="140" t="str">
        <f t="shared" si="340"/>
        <v>113年臺中市愛運動動無礙身心障礙巡迴運動指導團(第一期)</v>
      </c>
      <c r="M7179" s="40" t="str">
        <f t="shared" si="341"/>
        <v>社團法人臺中市身心障礙體育總會</v>
      </c>
    </row>
    <row r="7180" spans="1:13" ht="75">
      <c r="A7180" s="130" t="s">
        <v>1857</v>
      </c>
      <c r="B7180" s="64" t="s">
        <v>1995</v>
      </c>
      <c r="C7180" s="64" t="s">
        <v>1876</v>
      </c>
      <c r="D7180" s="64" t="s">
        <v>1723</v>
      </c>
      <c r="E7180" s="45">
        <v>396</v>
      </c>
      <c r="F7180" s="127" t="s">
        <v>44</v>
      </c>
      <c r="G7180" s="97"/>
      <c r="H7180" s="43" t="s">
        <v>1</v>
      </c>
      <c r="I7180" s="128"/>
      <c r="K7180" s="140" t="str">
        <f t="shared" si="339"/>
        <v>全民運動-獎補助費-對國內團體之捐助-獎補助費-對國內團體之捐助</v>
      </c>
      <c r="L7180" s="140" t="str">
        <f t="shared" si="340"/>
        <v>113年臺中市愛運動動無礙身心障礙巡迴運動指導團</v>
      </c>
      <c r="M7180" s="40" t="str">
        <f t="shared" si="341"/>
        <v>社團法人臺中市身心障礙體育總會</v>
      </c>
    </row>
    <row r="7181" spans="1:13" ht="75">
      <c r="A7181" s="130" t="s">
        <v>1857</v>
      </c>
      <c r="B7181" s="64" t="s">
        <v>1996</v>
      </c>
      <c r="C7181" s="64" t="s">
        <v>1997</v>
      </c>
      <c r="D7181" s="64" t="s">
        <v>1723</v>
      </c>
      <c r="E7181" s="45">
        <v>100</v>
      </c>
      <c r="F7181" s="127" t="s">
        <v>44</v>
      </c>
      <c r="G7181" s="97"/>
      <c r="H7181" s="43" t="s">
        <v>1</v>
      </c>
      <c r="I7181" s="128"/>
      <c r="K7181" s="140" t="str">
        <f t="shared" si="339"/>
        <v>全民運動-獎補助費-對國內團體之捐助-獎補助費-對國內團體之捐助</v>
      </c>
      <c r="L7181" s="140" t="str">
        <f t="shared" si="340"/>
        <v>2024年其樂龍龍原民青年籃球比賽暨傳統文化親子趣味競賽宣導活動</v>
      </c>
      <c r="M7181" s="40" t="str">
        <f t="shared" si="341"/>
        <v>社團法人中華臺灣原住民體育休閒文化藝術發展協會</v>
      </c>
    </row>
    <row r="7182" spans="1:13" ht="75">
      <c r="A7182" s="130" t="s">
        <v>1857</v>
      </c>
      <c r="B7182" s="64" t="s">
        <v>5254</v>
      </c>
      <c r="C7182" s="64" t="s">
        <v>1998</v>
      </c>
      <c r="D7182" s="64" t="s">
        <v>1723</v>
      </c>
      <c r="E7182" s="45">
        <v>100</v>
      </c>
      <c r="F7182" s="127" t="s">
        <v>44</v>
      </c>
      <c r="G7182" s="97"/>
      <c r="H7182" s="43" t="s">
        <v>1</v>
      </c>
      <c r="I7182" s="128"/>
      <c r="K7182" s="140" t="str">
        <f t="shared" si="339"/>
        <v>全民運動-獎補助費-對國內團體之捐助-獎補助費-對國內團體之捐助</v>
      </c>
      <c r="L7182" s="140" t="str">
        <f t="shared" si="340"/>
        <v>臺中市燃燒音樂舞蹈節</v>
      </c>
      <c r="M7182" s="40" t="str">
        <f t="shared" si="341"/>
        <v>台中市青年同心會</v>
      </c>
    </row>
    <row r="7183" spans="1:13" ht="75">
      <c r="A7183" s="130" t="s">
        <v>1857</v>
      </c>
      <c r="B7183" s="64" t="s">
        <v>1965</v>
      </c>
      <c r="C7183" s="64" t="s">
        <v>5195</v>
      </c>
      <c r="D7183" s="64" t="s">
        <v>1723</v>
      </c>
      <c r="E7183" s="45">
        <v>80</v>
      </c>
      <c r="F7183" s="127" t="s">
        <v>44</v>
      </c>
      <c r="G7183" s="97"/>
      <c r="H7183" s="43" t="s">
        <v>1</v>
      </c>
      <c r="I7183" s="128"/>
      <c r="K7183" s="140" t="str">
        <f t="shared" si="339"/>
        <v>全民運動-獎補助費-對國內團體之捐助-獎補助費-對國內團體之捐助</v>
      </c>
      <c r="L7183" s="140" t="str">
        <f t="shared" si="340"/>
        <v>臺中市大雅區舞藝嘉年華活動</v>
      </c>
      <c r="M7183" s="40" t="str">
        <f t="shared" si="341"/>
        <v>臺中市大雅區體育會</v>
      </c>
    </row>
    <row r="7184" spans="1:13" ht="75">
      <c r="A7184" s="130" t="s">
        <v>1857</v>
      </c>
      <c r="B7184" s="64" t="s">
        <v>1999</v>
      </c>
      <c r="C7184" s="64" t="s">
        <v>1899</v>
      </c>
      <c r="D7184" s="64" t="s">
        <v>1723</v>
      </c>
      <c r="E7184" s="45">
        <v>100</v>
      </c>
      <c r="F7184" s="127" t="s">
        <v>44</v>
      </c>
      <c r="G7184" s="97"/>
      <c r="H7184" s="43" t="s">
        <v>1</v>
      </c>
      <c r="I7184" s="128"/>
      <c r="K7184" s="140" t="str">
        <f t="shared" si="339"/>
        <v>全民運動-獎補助費-對國內團體之捐助-獎補助費-對國內團體之捐助</v>
      </c>
      <c r="L7184" s="140" t="str">
        <f t="shared" si="340"/>
        <v>113年度槌球邀請賽暨節約用電宣導活動</v>
      </c>
      <c r="M7184" s="40" t="str">
        <f t="shared" si="341"/>
        <v>臺中市臺中港運動協會</v>
      </c>
    </row>
    <row r="7185" spans="1:13" ht="75">
      <c r="A7185" s="130" t="s">
        <v>1857</v>
      </c>
      <c r="B7185" s="64" t="s">
        <v>2000</v>
      </c>
      <c r="C7185" s="64" t="s">
        <v>1864</v>
      </c>
      <c r="D7185" s="64" t="s">
        <v>1723</v>
      </c>
      <c r="E7185" s="45">
        <v>50</v>
      </c>
      <c r="F7185" s="127" t="s">
        <v>44</v>
      </c>
      <c r="G7185" s="97"/>
      <c r="H7185" s="43" t="s">
        <v>1</v>
      </c>
      <c r="I7185" s="128"/>
      <c r="K7185" s="140" t="str">
        <f t="shared" si="339"/>
        <v>全民運動-獎補助費-對國內團體之捐助-獎補助費-對國內團體之捐助</v>
      </c>
      <c r="L7185" s="140" t="str">
        <f t="shared" si="340"/>
        <v>2024年台中都會區101端午節宣教排球聯誼賽活動計畫</v>
      </c>
      <c r="M7185" s="40" t="str">
        <f t="shared" si="341"/>
        <v>臺中市原住民族運動總會</v>
      </c>
    </row>
    <row r="7186" spans="1:13" ht="75">
      <c r="A7186" s="130" t="s">
        <v>1857</v>
      </c>
      <c r="B7186" s="64" t="s">
        <v>2001</v>
      </c>
      <c r="C7186" s="64" t="s">
        <v>1276</v>
      </c>
      <c r="D7186" s="64" t="s">
        <v>1723</v>
      </c>
      <c r="E7186" s="45">
        <v>50</v>
      </c>
      <c r="F7186" s="127" t="s">
        <v>44</v>
      </c>
      <c r="G7186" s="97"/>
      <c r="H7186" s="43" t="s">
        <v>1</v>
      </c>
      <c r="I7186" s="128"/>
      <c r="K7186" s="140" t="str">
        <f t="shared" si="339"/>
        <v>全民運動-獎補助費-對國內團體之捐助-獎補助費-對國內團體之捐助</v>
      </c>
      <c r="L7186" s="140" t="str">
        <f t="shared" si="340"/>
        <v>土風舞委員會活力盃樂活賞桐漫步走聯歡活動</v>
      </c>
      <c r="M7186" s="40" t="str">
        <f t="shared" si="341"/>
        <v>臺中市外埔區體育會</v>
      </c>
    </row>
    <row r="7187" spans="1:13" ht="75">
      <c r="A7187" s="130" t="s">
        <v>1857</v>
      </c>
      <c r="B7187" s="64" t="s">
        <v>2002</v>
      </c>
      <c r="C7187" s="64" t="s">
        <v>2003</v>
      </c>
      <c r="D7187" s="64" t="s">
        <v>1723</v>
      </c>
      <c r="E7187" s="45">
        <v>500</v>
      </c>
      <c r="F7187" s="127" t="s">
        <v>44</v>
      </c>
      <c r="G7187" s="97"/>
      <c r="H7187" s="43" t="s">
        <v>1</v>
      </c>
      <c r="I7187" s="128"/>
      <c r="K7187" s="140" t="str">
        <f t="shared" si="339"/>
        <v>全民運動-獎補助費-對國內團體之捐助-獎補助費-對國內團體之捐助</v>
      </c>
      <c r="L7187" s="140" t="str">
        <f t="shared" si="340"/>
        <v>美麗台中女子漾</v>
      </c>
      <c r="M7187" s="40" t="str">
        <f t="shared" si="341"/>
        <v>中國青年救國團臺中市團務指導委員會</v>
      </c>
    </row>
    <row r="7188" spans="1:13" ht="75">
      <c r="A7188" s="130" t="s">
        <v>1857</v>
      </c>
      <c r="B7188" s="64" t="s">
        <v>2004</v>
      </c>
      <c r="C7188" s="64" t="s">
        <v>5255</v>
      </c>
      <c r="D7188" s="64" t="s">
        <v>1723</v>
      </c>
      <c r="E7188" s="45">
        <v>10</v>
      </c>
      <c r="F7188" s="127" t="s">
        <v>44</v>
      </c>
      <c r="G7188" s="97"/>
      <c r="H7188" s="43" t="s">
        <v>1</v>
      </c>
      <c r="I7188" s="128"/>
      <c r="K7188" s="140" t="str">
        <f t="shared" si="339"/>
        <v>全民運動-獎補助費-對國內團體之捐助-獎補助費-對國內團體之捐助</v>
      </c>
      <c r="L7188" s="140" t="str">
        <f t="shared" si="340"/>
        <v>運動舞蹈觀摩暨防災宣導活動</v>
      </c>
      <c r="M7188" s="40" t="str">
        <f t="shared" si="341"/>
        <v>臺中市福興康樂運動人文推廣協會</v>
      </c>
    </row>
    <row r="7189" spans="1:13" ht="75">
      <c r="A7189" s="130" t="s">
        <v>1857</v>
      </c>
      <c r="B7189" s="64" t="s">
        <v>2005</v>
      </c>
      <c r="C7189" s="64" t="s">
        <v>5217</v>
      </c>
      <c r="D7189" s="64" t="s">
        <v>1723</v>
      </c>
      <c r="E7189" s="45">
        <v>240</v>
      </c>
      <c r="F7189" s="127" t="s">
        <v>44</v>
      </c>
      <c r="G7189" s="97"/>
      <c r="H7189" s="43" t="s">
        <v>1</v>
      </c>
      <c r="I7189" s="128"/>
      <c r="K7189" s="140" t="str">
        <f t="shared" si="339"/>
        <v>全民運動-獎補助費-對國內團體之捐助-獎補助費-對國內團體之捐助</v>
      </c>
      <c r="L7189" s="140" t="str">
        <f t="shared" si="340"/>
        <v>2024臺中市夏日兒少運動技藝營計畫</v>
      </c>
      <c r="M7189" s="40" t="str">
        <f t="shared" si="341"/>
        <v>臺中市體育運動與表演藝術文化發展協會</v>
      </c>
    </row>
    <row r="7190" spans="1:13" ht="75">
      <c r="A7190" s="130" t="s">
        <v>1857</v>
      </c>
      <c r="B7190" s="64" t="s">
        <v>2006</v>
      </c>
      <c r="C7190" s="64" t="s">
        <v>1876</v>
      </c>
      <c r="D7190" s="64" t="s">
        <v>1723</v>
      </c>
      <c r="E7190" s="45">
        <v>100</v>
      </c>
      <c r="F7190" s="127" t="s">
        <v>44</v>
      </c>
      <c r="G7190" s="97"/>
      <c r="H7190" s="43" t="s">
        <v>1</v>
      </c>
      <c r="I7190" s="128"/>
      <c r="K7190" s="140" t="str">
        <f t="shared" si="339"/>
        <v>全民運動-獎補助費-對國內團體之捐助-獎補助費-對國內團體之捐助</v>
      </c>
      <c r="L7190" s="140" t="str">
        <f t="shared" si="340"/>
        <v>2024年臺中市特殊需求兒少水中趣味體適能體驗營</v>
      </c>
      <c r="M7190" s="40" t="str">
        <f t="shared" si="341"/>
        <v>社團法人臺中市身心障礙體育總會</v>
      </c>
    </row>
    <row r="7191" spans="1:13" ht="75">
      <c r="A7191" s="130" t="s">
        <v>1857</v>
      </c>
      <c r="B7191" s="64" t="s">
        <v>2007</v>
      </c>
      <c r="C7191" s="64" t="s">
        <v>1276</v>
      </c>
      <c r="D7191" s="64" t="s">
        <v>1723</v>
      </c>
      <c r="E7191" s="45">
        <v>50</v>
      </c>
      <c r="F7191" s="127" t="s">
        <v>44</v>
      </c>
      <c r="G7191" s="97"/>
      <c r="H7191" s="43" t="s">
        <v>1</v>
      </c>
      <c r="I7191" s="128"/>
      <c r="K7191" s="140" t="str">
        <f t="shared" si="339"/>
        <v>全民運動-獎補助費-對國內團體之捐助-獎補助費-對國內團體之捐助</v>
      </c>
      <c r="L7191" s="140" t="str">
        <f t="shared" si="340"/>
        <v>臺中市113年度外埔區體育會活力盃未來之星桌球訓練營</v>
      </c>
      <c r="M7191" s="40" t="str">
        <f t="shared" si="341"/>
        <v>臺中市外埔區體育會</v>
      </c>
    </row>
    <row r="7192" spans="1:13" ht="75">
      <c r="A7192" s="130" t="s">
        <v>1857</v>
      </c>
      <c r="B7192" s="64" t="s">
        <v>2008</v>
      </c>
      <c r="C7192" s="64" t="s">
        <v>2009</v>
      </c>
      <c r="D7192" s="64" t="s">
        <v>1723</v>
      </c>
      <c r="E7192" s="45">
        <v>200</v>
      </c>
      <c r="F7192" s="127" t="s">
        <v>44</v>
      </c>
      <c r="G7192" s="97"/>
      <c r="H7192" s="43" t="s">
        <v>1</v>
      </c>
      <c r="I7192" s="128"/>
      <c r="K7192" s="140" t="str">
        <f t="shared" si="339"/>
        <v>全民運動-獎補助費-對國內團體之捐助-獎補助費-對國內團體之捐助</v>
      </c>
      <c r="L7192" s="140" t="str">
        <f t="shared" si="340"/>
        <v>2024水岸花都SUP音樂漫划行</v>
      </c>
      <c r="M7192" s="40" t="str">
        <f t="shared" si="341"/>
        <v>社團法人臺中市繁榮葫蘆墩促進會</v>
      </c>
    </row>
    <row r="7193" spans="1:13" ht="75">
      <c r="A7193" s="130" t="s">
        <v>1857</v>
      </c>
      <c r="B7193" s="64" t="s">
        <v>2010</v>
      </c>
      <c r="C7193" s="64" t="s">
        <v>1876</v>
      </c>
      <c r="D7193" s="64" t="s">
        <v>1723</v>
      </c>
      <c r="E7193" s="45">
        <v>80</v>
      </c>
      <c r="F7193" s="127" t="s">
        <v>44</v>
      </c>
      <c r="G7193" s="97"/>
      <c r="H7193" s="43" t="s">
        <v>1</v>
      </c>
      <c r="I7193" s="128"/>
      <c r="K7193" s="140" t="str">
        <f t="shared" si="339"/>
        <v>全民運動-獎補助費-對國內團體之捐助-獎補助費-對國內團體之捐助</v>
      </c>
      <c r="L7193" s="140" t="str">
        <f t="shared" si="340"/>
        <v>113年臺中市豪傑盃全國聽障三對三籃球賽</v>
      </c>
      <c r="M7193" s="40" t="str">
        <f t="shared" si="341"/>
        <v>社團法人臺中市身心障礙體育總會</v>
      </c>
    </row>
    <row r="7194" spans="1:13" ht="75">
      <c r="A7194" s="130" t="s">
        <v>1857</v>
      </c>
      <c r="B7194" s="64" t="s">
        <v>2011</v>
      </c>
      <c r="C7194" s="64" t="s">
        <v>1276</v>
      </c>
      <c r="D7194" s="64" t="s">
        <v>1723</v>
      </c>
      <c r="E7194" s="45">
        <v>45</v>
      </c>
      <c r="F7194" s="127" t="s">
        <v>44</v>
      </c>
      <c r="G7194" s="97"/>
      <c r="H7194" s="43" t="s">
        <v>1</v>
      </c>
      <c r="I7194" s="128"/>
      <c r="K7194" s="140" t="str">
        <f t="shared" si="339"/>
        <v>全民運動-獎補助費-對國內團體之捐助-獎補助費-對國內團體之捐助</v>
      </c>
      <c r="L7194" s="140" t="str">
        <f t="shared" si="340"/>
        <v>113年臺中市外埔區體育會活力盃簡易瑜珈伸展修復活動</v>
      </c>
      <c r="M7194" s="40" t="str">
        <f t="shared" si="341"/>
        <v>臺中市外埔區體育會</v>
      </c>
    </row>
    <row r="7195" spans="1:13" ht="75">
      <c r="A7195" s="130" t="s">
        <v>1857</v>
      </c>
      <c r="B7195" s="64" t="s">
        <v>2012</v>
      </c>
      <c r="C7195" s="64" t="s">
        <v>1891</v>
      </c>
      <c r="D7195" s="64" t="s">
        <v>1723</v>
      </c>
      <c r="E7195" s="45">
        <v>50</v>
      </c>
      <c r="F7195" s="127" t="s">
        <v>44</v>
      </c>
      <c r="G7195" s="97"/>
      <c r="H7195" s="43" t="s">
        <v>1</v>
      </c>
      <c r="I7195" s="128"/>
      <c r="K7195" s="140" t="str">
        <f t="shared" si="339"/>
        <v>全民運動-獎補助費-對國內團體之捐助-獎補助費-對國內團體之捐助</v>
      </c>
      <c r="L7195" s="140" t="str">
        <f t="shared" si="340"/>
        <v>113年鄉親盃太極拳錦標賽</v>
      </c>
      <c r="M7195" s="40" t="str">
        <f t="shared" si="341"/>
        <v>臺中市大安區體育會</v>
      </c>
    </row>
    <row r="7196" spans="1:13" ht="75">
      <c r="A7196" s="130" t="s">
        <v>1857</v>
      </c>
      <c r="B7196" s="64" t="s">
        <v>2013</v>
      </c>
      <c r="C7196" s="64" t="s">
        <v>2014</v>
      </c>
      <c r="D7196" s="64" t="s">
        <v>1723</v>
      </c>
      <c r="E7196" s="45">
        <v>150</v>
      </c>
      <c r="F7196" s="127" t="s">
        <v>44</v>
      </c>
      <c r="G7196" s="97"/>
      <c r="H7196" s="43" t="s">
        <v>1</v>
      </c>
      <c r="I7196" s="128"/>
      <c r="K7196" s="140" t="str">
        <f t="shared" si="339"/>
        <v>全民運動-獎補助費-對國內團體之捐助-獎補助費-對國內團體之捐助</v>
      </c>
      <c r="L7196" s="140" t="str">
        <f t="shared" si="340"/>
        <v>幸福樂齡舞動趣社區婦幼觀摩表演活動</v>
      </c>
      <c r="M7196" s="40" t="str">
        <f t="shared" si="341"/>
        <v>台中市土風舞協會</v>
      </c>
    </row>
    <row r="7197" spans="1:13" ht="75">
      <c r="A7197" s="130" t="s">
        <v>1857</v>
      </c>
      <c r="B7197" s="64" t="s">
        <v>2015</v>
      </c>
      <c r="C7197" s="64" t="s">
        <v>1886</v>
      </c>
      <c r="D7197" s="64" t="s">
        <v>1723</v>
      </c>
      <c r="E7197" s="45">
        <v>120</v>
      </c>
      <c r="F7197" s="127" t="s">
        <v>44</v>
      </c>
      <c r="G7197" s="97"/>
      <c r="H7197" s="43" t="s">
        <v>1</v>
      </c>
      <c r="I7197" s="128"/>
      <c r="K7197" s="140" t="str">
        <f t="shared" si="339"/>
        <v>全民運動-獎補助費-對國內團體之捐助-獎補助費-對國內團體之捐助</v>
      </c>
      <c r="L7197" s="140" t="str">
        <f t="shared" si="340"/>
        <v>臺中市沙鹿區籃球社區聯誼賽</v>
      </c>
      <c r="M7197" s="40" t="str">
        <f t="shared" si="341"/>
        <v>臺中市沙鹿區體育會</v>
      </c>
    </row>
    <row r="7198" spans="1:13" ht="75">
      <c r="A7198" s="130" t="s">
        <v>1857</v>
      </c>
      <c r="B7198" s="64" t="s">
        <v>2016</v>
      </c>
      <c r="C7198" s="64" t="s">
        <v>616</v>
      </c>
      <c r="D7198" s="64" t="s">
        <v>1723</v>
      </c>
      <c r="E7198" s="45">
        <v>100</v>
      </c>
      <c r="F7198" s="127" t="s">
        <v>44</v>
      </c>
      <c r="G7198" s="97"/>
      <c r="H7198" s="43" t="s">
        <v>1</v>
      </c>
      <c r="I7198" s="128"/>
      <c r="K7198" s="140" t="str">
        <f t="shared" si="339"/>
        <v>全民運動-獎補助費-對國內團體之捐助-獎補助費-對國內團體之捐助</v>
      </c>
      <c r="L7198" s="140" t="str">
        <f t="shared" si="340"/>
        <v>臺中市豐原區桌球社區聯誼賽</v>
      </c>
      <c r="M7198" s="40" t="str">
        <f t="shared" si="341"/>
        <v>臺中市豐原區體育會</v>
      </c>
    </row>
    <row r="7199" spans="1:13" ht="75">
      <c r="A7199" s="130" t="s">
        <v>1857</v>
      </c>
      <c r="B7199" s="64" t="s">
        <v>2017</v>
      </c>
      <c r="C7199" s="64" t="s">
        <v>1864</v>
      </c>
      <c r="D7199" s="64" t="s">
        <v>1723</v>
      </c>
      <c r="E7199" s="45">
        <v>120</v>
      </c>
      <c r="F7199" s="127" t="s">
        <v>44</v>
      </c>
      <c r="G7199" s="97"/>
      <c r="H7199" s="43" t="s">
        <v>1</v>
      </c>
      <c r="I7199" s="128"/>
      <c r="K7199" s="140" t="str">
        <f t="shared" si="339"/>
        <v>全民運動-獎補助費-對國內團體之捐助-獎補助費-對國內團體之捐助</v>
      </c>
      <c r="L7199" s="140" t="str">
        <f t="shared" si="340"/>
        <v>原住民原野狩獵射箭運動會</v>
      </c>
      <c r="M7199" s="40" t="str">
        <f t="shared" si="341"/>
        <v>臺中市原住民族運動總會</v>
      </c>
    </row>
    <row r="7200" spans="1:13" ht="75">
      <c r="A7200" s="130" t="s">
        <v>1857</v>
      </c>
      <c r="B7200" s="64" t="s">
        <v>2018</v>
      </c>
      <c r="C7200" s="64" t="s">
        <v>1891</v>
      </c>
      <c r="D7200" s="64" t="s">
        <v>1723</v>
      </c>
      <c r="E7200" s="45">
        <v>50</v>
      </c>
      <c r="F7200" s="127" t="s">
        <v>44</v>
      </c>
      <c r="G7200" s="97"/>
      <c r="H7200" s="43" t="s">
        <v>1</v>
      </c>
      <c r="I7200" s="128"/>
      <c r="K7200" s="140" t="str">
        <f t="shared" si="339"/>
        <v>全民運動-獎補助費-對國內團體之捐助-獎補助費-對國內團體之捐助</v>
      </c>
      <c r="L7200" s="140" t="str">
        <f t="shared" si="340"/>
        <v>113年鄉親盃土風舞錦標賽</v>
      </c>
      <c r="M7200" s="40" t="str">
        <f t="shared" si="341"/>
        <v>臺中市大安區體育會</v>
      </c>
    </row>
    <row r="7201" spans="1:13" ht="75">
      <c r="A7201" s="130" t="s">
        <v>1857</v>
      </c>
      <c r="B7201" s="64" t="s">
        <v>2019</v>
      </c>
      <c r="C7201" s="64" t="s">
        <v>255</v>
      </c>
      <c r="D7201" s="64" t="s">
        <v>1723</v>
      </c>
      <c r="E7201" s="45">
        <v>120</v>
      </c>
      <c r="F7201" s="127" t="s">
        <v>44</v>
      </c>
      <c r="G7201" s="97"/>
      <c r="H7201" s="43" t="s">
        <v>1</v>
      </c>
      <c r="I7201" s="128"/>
      <c r="K7201" s="140" t="str">
        <f t="shared" si="339"/>
        <v>全民運動-獎補助費-對國內團體之捐助-獎補助費-對國內團體之捐助</v>
      </c>
      <c r="L7201" s="140" t="str">
        <f t="shared" si="340"/>
        <v>大肚區五人制足球社區聯誼賽</v>
      </c>
      <c r="M7201" s="40" t="str">
        <f t="shared" si="341"/>
        <v>臺中市大肚區體育會</v>
      </c>
    </row>
    <row r="7202" spans="1:13" ht="75">
      <c r="A7202" s="130" t="s">
        <v>1857</v>
      </c>
      <c r="B7202" s="64" t="s">
        <v>2020</v>
      </c>
      <c r="C7202" s="64" t="s">
        <v>1891</v>
      </c>
      <c r="D7202" s="64" t="s">
        <v>1723</v>
      </c>
      <c r="E7202" s="45">
        <v>60</v>
      </c>
      <c r="F7202" s="127" t="s">
        <v>44</v>
      </c>
      <c r="G7202" s="97"/>
      <c r="H7202" s="43" t="s">
        <v>1</v>
      </c>
      <c r="I7202" s="128"/>
      <c r="K7202" s="140" t="str">
        <f t="shared" si="339"/>
        <v>全民運動-獎補助費-對國內團體之捐助-獎補助費-對國內團體之捐助</v>
      </c>
      <c r="L7202" s="140" t="str">
        <f t="shared" si="340"/>
        <v>113年度臺中市大安區推廣多元體育健康久久健行活動</v>
      </c>
      <c r="M7202" s="40" t="str">
        <f t="shared" si="341"/>
        <v>臺中市大安區體育會</v>
      </c>
    </row>
    <row r="7203" spans="1:13" ht="75">
      <c r="A7203" s="130" t="s">
        <v>1857</v>
      </c>
      <c r="B7203" s="64" t="s">
        <v>2021</v>
      </c>
      <c r="C7203" s="64" t="s">
        <v>1724</v>
      </c>
      <c r="D7203" s="64" t="s">
        <v>1723</v>
      </c>
      <c r="E7203" s="45">
        <v>50</v>
      </c>
      <c r="F7203" s="127" t="s">
        <v>44</v>
      </c>
      <c r="G7203" s="97"/>
      <c r="H7203" s="43" t="s">
        <v>1</v>
      </c>
      <c r="I7203" s="128"/>
      <c r="K7203" s="140" t="str">
        <f t="shared" si="339"/>
        <v>全民運動-獎補助費-對國內團體之捐助-獎補助費-對國內團體之捐助</v>
      </c>
      <c r="L7203" s="140" t="str">
        <f t="shared" si="340"/>
        <v>排舞婦女運動樂活班</v>
      </c>
      <c r="M7203" s="40" t="str">
        <f t="shared" si="341"/>
        <v>臺中市體育總會</v>
      </c>
    </row>
    <row r="7204" spans="1:13" ht="75">
      <c r="A7204" s="130" t="s">
        <v>1857</v>
      </c>
      <c r="B7204" s="64" t="s">
        <v>2022</v>
      </c>
      <c r="C7204" s="64" t="s">
        <v>1724</v>
      </c>
      <c r="D7204" s="64" t="s">
        <v>1723</v>
      </c>
      <c r="E7204" s="45">
        <v>50</v>
      </c>
      <c r="F7204" s="127" t="s">
        <v>44</v>
      </c>
      <c r="G7204" s="97"/>
      <c r="H7204" s="43" t="s">
        <v>1</v>
      </c>
      <c r="I7204" s="128"/>
      <c r="K7204" s="140" t="str">
        <f t="shared" si="339"/>
        <v>全民運動-獎補助費-對國內團體之捐助-獎補助費-對國內團體之捐助</v>
      </c>
      <c r="L7204" s="140" t="str">
        <f t="shared" si="340"/>
        <v>113年排舞新住民運動融合班(榮泉社區)</v>
      </c>
      <c r="M7204" s="40" t="str">
        <f t="shared" si="341"/>
        <v>臺中市體育總會</v>
      </c>
    </row>
    <row r="7205" spans="1:13" ht="75">
      <c r="A7205" s="130" t="s">
        <v>1857</v>
      </c>
      <c r="B7205" s="64" t="s">
        <v>2023</v>
      </c>
      <c r="C7205" s="64" t="s">
        <v>1724</v>
      </c>
      <c r="D7205" s="64" t="s">
        <v>1723</v>
      </c>
      <c r="E7205" s="45">
        <v>50</v>
      </c>
      <c r="F7205" s="127" t="s">
        <v>44</v>
      </c>
      <c r="G7205" s="97"/>
      <c r="H7205" s="43" t="s">
        <v>1</v>
      </c>
      <c r="I7205" s="128"/>
      <c r="K7205" s="140" t="str">
        <f t="shared" si="339"/>
        <v>全民運動-獎補助費-對國內團體之捐助-獎補助費-對國內團體之捐助</v>
      </c>
      <c r="L7205" s="140" t="str">
        <f t="shared" si="340"/>
        <v>元極舞銀髮運動指導班</v>
      </c>
      <c r="M7205" s="40" t="str">
        <f t="shared" si="341"/>
        <v>臺中市體育總會</v>
      </c>
    </row>
    <row r="7206" spans="1:13" ht="75">
      <c r="A7206" s="130" t="s">
        <v>1857</v>
      </c>
      <c r="B7206" s="64" t="s">
        <v>2024</v>
      </c>
      <c r="C7206" s="64" t="s">
        <v>1724</v>
      </c>
      <c r="D7206" s="64" t="s">
        <v>1723</v>
      </c>
      <c r="E7206" s="45">
        <v>50</v>
      </c>
      <c r="F7206" s="127" t="s">
        <v>44</v>
      </c>
      <c r="G7206" s="97"/>
      <c r="H7206" s="43" t="s">
        <v>1</v>
      </c>
      <c r="I7206" s="128"/>
      <c r="K7206" s="140" t="str">
        <f t="shared" si="339"/>
        <v>全民運動-獎補助費-對國內團體之捐助-獎補助費-對國內團體之捐助</v>
      </c>
      <c r="L7206" s="140" t="str">
        <f t="shared" si="340"/>
        <v>法式滾球運動能力推廣班</v>
      </c>
      <c r="M7206" s="40" t="str">
        <f t="shared" si="341"/>
        <v>臺中市體育總會</v>
      </c>
    </row>
    <row r="7207" spans="1:13" ht="75">
      <c r="A7207" s="130" t="s">
        <v>1857</v>
      </c>
      <c r="B7207" s="64" t="s">
        <v>2025</v>
      </c>
      <c r="C7207" s="64" t="s">
        <v>1724</v>
      </c>
      <c r="D7207" s="64" t="s">
        <v>1723</v>
      </c>
      <c r="E7207" s="45">
        <v>20</v>
      </c>
      <c r="F7207" s="127" t="s">
        <v>44</v>
      </c>
      <c r="G7207" s="97"/>
      <c r="H7207" s="43" t="s">
        <v>1</v>
      </c>
      <c r="I7207" s="128"/>
      <c r="K7207" s="140" t="str">
        <f t="shared" si="339"/>
        <v>全民運動-獎補助費-對國內團體之捐助-獎補助費-對國內團體之捐助</v>
      </c>
      <c r="L7207" s="140" t="str">
        <f t="shared" si="340"/>
        <v>臺中市菁英劍道萬彥緯選手參加2024年第19屆世界盃劍道錦標賽</v>
      </c>
      <c r="M7207" s="40" t="str">
        <f t="shared" si="341"/>
        <v>臺中市體育總會</v>
      </c>
    </row>
    <row r="7208" spans="1:13" ht="75">
      <c r="A7208" s="130" t="s">
        <v>1857</v>
      </c>
      <c r="B7208" s="64" t="s">
        <v>2026</v>
      </c>
      <c r="C7208" s="64" t="s">
        <v>1943</v>
      </c>
      <c r="D7208" s="64" t="s">
        <v>1723</v>
      </c>
      <c r="E7208" s="45">
        <v>50</v>
      </c>
      <c r="F7208" s="127" t="s">
        <v>44</v>
      </c>
      <c r="G7208" s="97"/>
      <c r="H7208" s="43" t="s">
        <v>1</v>
      </c>
      <c r="I7208" s="128"/>
      <c r="K7208" s="140" t="str">
        <f t="shared" si="339"/>
        <v>全民運動-獎補助費-對國內團體之捐助-獎補助費-對國內團體之捐助</v>
      </c>
      <c r="L7208" s="140" t="str">
        <f t="shared" si="340"/>
        <v>113年度臺中市手牽手動起舞蹈觀摩活動</v>
      </c>
      <c r="M7208" s="40" t="str">
        <f t="shared" si="341"/>
        <v>台中市運動教練協會</v>
      </c>
    </row>
    <row r="7209" spans="1:13" ht="75">
      <c r="A7209" s="130" t="s">
        <v>1857</v>
      </c>
      <c r="B7209" s="64" t="s">
        <v>2027</v>
      </c>
      <c r="C7209" s="64" t="s">
        <v>1943</v>
      </c>
      <c r="D7209" s="64" t="s">
        <v>1723</v>
      </c>
      <c r="E7209" s="45">
        <v>50</v>
      </c>
      <c r="F7209" s="127" t="s">
        <v>44</v>
      </c>
      <c r="G7209" s="97"/>
      <c r="H7209" s="43" t="s">
        <v>1</v>
      </c>
      <c r="I7209" s="128"/>
      <c r="K7209" s="140" t="str">
        <f t="shared" si="339"/>
        <v>全民運動-獎補助費-對國內團體之捐助-獎補助費-對國內團體之捐助</v>
      </c>
      <c r="L7209" s="140" t="str">
        <f t="shared" si="340"/>
        <v>113年度臺中市走出活力親子健行活動</v>
      </c>
      <c r="M7209" s="40" t="str">
        <f t="shared" si="341"/>
        <v>台中市運動教練協會</v>
      </c>
    </row>
    <row r="7210" spans="1:13" ht="75">
      <c r="A7210" s="130" t="s">
        <v>1857</v>
      </c>
      <c r="B7210" s="64" t="s">
        <v>2028</v>
      </c>
      <c r="C7210" s="64" t="s">
        <v>1724</v>
      </c>
      <c r="D7210" s="64" t="s">
        <v>1723</v>
      </c>
      <c r="E7210" s="45">
        <v>50</v>
      </c>
      <c r="F7210" s="127" t="s">
        <v>44</v>
      </c>
      <c r="G7210" s="97"/>
      <c r="H7210" s="43" t="s">
        <v>1</v>
      </c>
      <c r="I7210" s="128"/>
      <c r="K7210" s="140" t="str">
        <f t="shared" si="339"/>
        <v>全民運動-獎補助費-對國內團體之捐助-獎補助費-對國內團體之捐助</v>
      </c>
      <c r="L7210" s="140" t="str">
        <f t="shared" si="340"/>
        <v>排舞新住民運動融合班</v>
      </c>
      <c r="M7210" s="40" t="str">
        <f t="shared" si="341"/>
        <v>臺中市體育總會</v>
      </c>
    </row>
    <row r="7211" spans="1:13" ht="75">
      <c r="A7211" s="130" t="s">
        <v>1857</v>
      </c>
      <c r="B7211" s="64" t="s">
        <v>2029</v>
      </c>
      <c r="C7211" s="64" t="s">
        <v>679</v>
      </c>
      <c r="D7211" s="64" t="s">
        <v>1723</v>
      </c>
      <c r="E7211" s="45">
        <v>120</v>
      </c>
      <c r="F7211" s="127" t="s">
        <v>44</v>
      </c>
      <c r="G7211" s="97"/>
      <c r="H7211" s="43" t="s">
        <v>1</v>
      </c>
      <c r="I7211" s="128"/>
      <c r="K7211" s="140" t="str">
        <f t="shared" si="339"/>
        <v>全民運動-獎補助費-對國內團體之捐助-獎補助費-對國內團體之捐助</v>
      </c>
      <c r="L7211" s="140" t="str">
        <f t="shared" si="340"/>
        <v>臺中市北屯區羽球社區聯誼賽</v>
      </c>
      <c r="M7211" s="40" t="str">
        <f t="shared" si="341"/>
        <v>臺中市北屯區體育會</v>
      </c>
    </row>
    <row r="7212" spans="1:13" ht="75">
      <c r="A7212" s="130" t="s">
        <v>1857</v>
      </c>
      <c r="B7212" s="64" t="s">
        <v>2030</v>
      </c>
      <c r="C7212" s="64" t="s">
        <v>578</v>
      </c>
      <c r="D7212" s="64" t="s">
        <v>1723</v>
      </c>
      <c r="E7212" s="45">
        <v>80</v>
      </c>
      <c r="F7212" s="127" t="s">
        <v>44</v>
      </c>
      <c r="G7212" s="97"/>
      <c r="H7212" s="43" t="s">
        <v>1</v>
      </c>
      <c r="I7212" s="128"/>
      <c r="K7212" s="140" t="str">
        <f t="shared" si="339"/>
        <v>全民運動-獎補助費-對國內團體之捐助-獎補助費-對國內團體之捐助</v>
      </c>
      <c r="L7212" s="140" t="str">
        <f t="shared" si="340"/>
        <v>臺中市西區多元體育嘉年華</v>
      </c>
      <c r="M7212" s="40" t="str">
        <f t="shared" si="341"/>
        <v>台中市西區體育會</v>
      </c>
    </row>
    <row r="7213" spans="1:13" ht="75">
      <c r="A7213" s="130" t="s">
        <v>1857</v>
      </c>
      <c r="B7213" s="64" t="s">
        <v>2031</v>
      </c>
      <c r="C7213" s="64" t="s">
        <v>1819</v>
      </c>
      <c r="D7213" s="64" t="s">
        <v>1723</v>
      </c>
      <c r="E7213" s="45">
        <v>82</v>
      </c>
      <c r="F7213" s="127" t="s">
        <v>44</v>
      </c>
      <c r="G7213" s="97"/>
      <c r="H7213" s="43" t="s">
        <v>1</v>
      </c>
      <c r="I7213" s="128"/>
      <c r="K7213" s="140" t="str">
        <f t="shared" si="339"/>
        <v>全民運動-獎補助費-對國內團體之捐助-獎補助費-對國內團體之捐助</v>
      </c>
      <c r="L7213" s="140" t="str">
        <f t="shared" si="340"/>
        <v>113年全國身障撞球9號球錦標賽</v>
      </c>
      <c r="M7213" s="40" t="str">
        <f t="shared" si="341"/>
        <v>社團法人台中市身障福利協進會</v>
      </c>
    </row>
    <row r="7214" spans="1:13" ht="75">
      <c r="A7214" s="130" t="s">
        <v>1857</v>
      </c>
      <c r="B7214" s="64" t="s">
        <v>2032</v>
      </c>
      <c r="C7214" s="64" t="s">
        <v>234</v>
      </c>
      <c r="D7214" s="64" t="s">
        <v>1723</v>
      </c>
      <c r="E7214" s="45">
        <v>120</v>
      </c>
      <c r="F7214" s="127" t="s">
        <v>44</v>
      </c>
      <c r="G7214" s="97"/>
      <c r="H7214" s="43" t="s">
        <v>1</v>
      </c>
      <c r="I7214" s="128"/>
      <c r="K7214" s="140" t="str">
        <f t="shared" si="339"/>
        <v>全民運動-獎補助費-對國內團體之捐助-獎補助費-對國內團體之捐助</v>
      </c>
      <c r="L7214" s="140" t="str">
        <f t="shared" si="340"/>
        <v>臺中市神岡區桌球社區聯誼賽活動</v>
      </c>
      <c r="M7214" s="40" t="str">
        <f t="shared" si="341"/>
        <v>台中市神岡區體育會</v>
      </c>
    </row>
    <row r="7215" spans="1:13" ht="75">
      <c r="A7215" s="130" t="s">
        <v>1857</v>
      </c>
      <c r="B7215" s="64" t="s">
        <v>2033</v>
      </c>
      <c r="C7215" s="64" t="s">
        <v>632</v>
      </c>
      <c r="D7215" s="64" t="s">
        <v>1723</v>
      </c>
      <c r="E7215" s="45">
        <v>30</v>
      </c>
      <c r="F7215" s="127" t="s">
        <v>44</v>
      </c>
      <c r="G7215" s="97"/>
      <c r="H7215" s="43" t="s">
        <v>1</v>
      </c>
      <c r="I7215" s="128"/>
      <c r="K7215" s="140" t="str">
        <f t="shared" si="339"/>
        <v>全民運動-獎補助費-對國內團體之捐助-獎補助費-對國內團體之捐助</v>
      </c>
      <c r="L7215" s="140" t="str">
        <f t="shared" si="340"/>
        <v>臺中市太平區113年區長盃槌球錦標賽暨空氣汙染防制宣導活動</v>
      </c>
      <c r="M7215" s="40" t="str">
        <f t="shared" si="341"/>
        <v>臺中市太平區體育會</v>
      </c>
    </row>
    <row r="7216" spans="1:13" ht="75">
      <c r="A7216" s="130" t="s">
        <v>1857</v>
      </c>
      <c r="B7216" s="64" t="s">
        <v>2034</v>
      </c>
      <c r="C7216" s="64" t="s">
        <v>1819</v>
      </c>
      <c r="D7216" s="64" t="s">
        <v>1723</v>
      </c>
      <c r="E7216" s="45">
        <v>100</v>
      </c>
      <c r="F7216" s="127" t="s">
        <v>44</v>
      </c>
      <c r="G7216" s="97"/>
      <c r="H7216" s="43" t="s">
        <v>1</v>
      </c>
      <c r="I7216" s="128"/>
      <c r="K7216" s="140" t="str">
        <f t="shared" si="339"/>
        <v>全民運動-獎補助費-對國內團體之捐助-獎補助費-對國內團體之捐助</v>
      </c>
      <c r="L7216" s="140" t="str">
        <f t="shared" si="340"/>
        <v>身心障礙游泳運動體驗營</v>
      </c>
      <c r="M7216" s="40" t="str">
        <f t="shared" si="341"/>
        <v>社團法人台中市身障福利協進會</v>
      </c>
    </row>
    <row r="7217" spans="1:13" ht="75">
      <c r="A7217" s="130" t="s">
        <v>1857</v>
      </c>
      <c r="B7217" s="64" t="s">
        <v>2035</v>
      </c>
      <c r="C7217" s="64" t="s">
        <v>1868</v>
      </c>
      <c r="D7217" s="64" t="s">
        <v>1723</v>
      </c>
      <c r="E7217" s="45">
        <v>50</v>
      </c>
      <c r="F7217" s="127" t="s">
        <v>44</v>
      </c>
      <c r="G7217" s="97"/>
      <c r="H7217" s="43" t="s">
        <v>1</v>
      </c>
      <c r="I7217" s="128"/>
      <c r="K7217" s="140" t="str">
        <f t="shared" si="339"/>
        <v>全民運動-獎補助費-對國內團體之捐助-獎補助費-對國內團體之捐助</v>
      </c>
      <c r="L7217" s="140" t="str">
        <f t="shared" si="340"/>
        <v>113年臺中市梧棲區體育會錦賜財富排球錦標賽</v>
      </c>
      <c r="M7217" s="40" t="str">
        <f t="shared" si="341"/>
        <v>臺中市梧棲區體育會</v>
      </c>
    </row>
    <row r="7218" spans="1:13" ht="75">
      <c r="A7218" s="130" t="s">
        <v>1857</v>
      </c>
      <c r="B7218" s="64" t="s">
        <v>2036</v>
      </c>
      <c r="C7218" s="64" t="s">
        <v>1891</v>
      </c>
      <c r="D7218" s="64" t="s">
        <v>1723</v>
      </c>
      <c r="E7218" s="45">
        <v>50</v>
      </c>
      <c r="F7218" s="127" t="s">
        <v>44</v>
      </c>
      <c r="G7218" s="97"/>
      <c r="H7218" s="43" t="s">
        <v>1</v>
      </c>
      <c r="I7218" s="128"/>
      <c r="K7218" s="140" t="str">
        <f t="shared" si="339"/>
        <v>全民運動-獎補助費-對國內團體之捐助-獎補助費-對國內團體之捐助</v>
      </c>
      <c r="L7218" s="140" t="str">
        <f t="shared" si="340"/>
        <v>113年鄉親盃登山健行活動</v>
      </c>
      <c r="M7218" s="40" t="str">
        <f t="shared" si="341"/>
        <v>臺中市大安區體育會</v>
      </c>
    </row>
    <row r="7219" spans="1:13" ht="75">
      <c r="A7219" s="130" t="s">
        <v>1857</v>
      </c>
      <c r="B7219" s="64" t="s">
        <v>2037</v>
      </c>
      <c r="C7219" s="64" t="s">
        <v>632</v>
      </c>
      <c r="D7219" s="64" t="s">
        <v>1723</v>
      </c>
      <c r="E7219" s="45">
        <v>30</v>
      </c>
      <c r="F7219" s="127" t="s">
        <v>44</v>
      </c>
      <c r="G7219" s="97"/>
      <c r="H7219" s="43" t="s">
        <v>1</v>
      </c>
      <c r="I7219" s="128"/>
      <c r="K7219" s="140" t="str">
        <f t="shared" si="339"/>
        <v>全民運動-獎補助費-對國內團體之捐助-獎補助費-對國內團體之捐助</v>
      </c>
      <c r="L7219" s="140" t="str">
        <f t="shared" si="340"/>
        <v>臺中市太平區113年區長盃排舞錦標賽暨空氣污染防制宣導活動</v>
      </c>
      <c r="M7219" s="40" t="str">
        <f t="shared" si="341"/>
        <v>臺中市太平區體育會</v>
      </c>
    </row>
    <row r="7220" spans="1:13" ht="75">
      <c r="A7220" s="130" t="s">
        <v>1857</v>
      </c>
      <c r="B7220" s="64" t="s">
        <v>2038</v>
      </c>
      <c r="C7220" s="64" t="s">
        <v>2039</v>
      </c>
      <c r="D7220" s="64" t="s">
        <v>1723</v>
      </c>
      <c r="E7220" s="45">
        <v>20</v>
      </c>
      <c r="F7220" s="127" t="s">
        <v>44</v>
      </c>
      <c r="G7220" s="97"/>
      <c r="H7220" s="43" t="s">
        <v>1</v>
      </c>
      <c r="I7220" s="128"/>
      <c r="K7220" s="140" t="str">
        <f t="shared" si="339"/>
        <v>全民運動-獎補助費-對國內團體之捐助-獎補助費-對國內團體之捐助</v>
      </c>
      <c r="L7220" s="140" t="str">
        <f t="shared" si="340"/>
        <v>第22屆全國老人金槌盃玉山永康酒獎槌球比賽</v>
      </c>
      <c r="M7220" s="40" t="str">
        <f t="shared" si="341"/>
        <v>台灣老人聯誼協會</v>
      </c>
    </row>
    <row r="7221" spans="1:13" ht="75">
      <c r="A7221" s="130" t="s">
        <v>1857</v>
      </c>
      <c r="B7221" s="64" t="s">
        <v>2040</v>
      </c>
      <c r="C7221" s="64" t="s">
        <v>1943</v>
      </c>
      <c r="D7221" s="64" t="s">
        <v>1723</v>
      </c>
      <c r="E7221" s="45">
        <v>50</v>
      </c>
      <c r="F7221" s="127" t="s">
        <v>44</v>
      </c>
      <c r="G7221" s="97"/>
      <c r="H7221" s="43" t="s">
        <v>1</v>
      </c>
      <c r="I7221" s="128"/>
      <c r="K7221" s="140" t="str">
        <f t="shared" si="339"/>
        <v>全民運動-獎補助費-對國內團體之捐助-獎補助費-對國內團體之捐助</v>
      </c>
      <c r="L7221" s="140" t="str">
        <f t="shared" si="340"/>
        <v>113年度臺中市牽起爸爸的手健康健行活動</v>
      </c>
      <c r="M7221" s="40" t="str">
        <f t="shared" si="341"/>
        <v>台中市運動教練協會</v>
      </c>
    </row>
    <row r="7222" spans="1:13" ht="75">
      <c r="A7222" s="130" t="s">
        <v>1857</v>
      </c>
      <c r="B7222" s="64" t="s">
        <v>2041</v>
      </c>
      <c r="C7222" s="64" t="s">
        <v>1815</v>
      </c>
      <c r="D7222" s="64" t="s">
        <v>1723</v>
      </c>
      <c r="E7222" s="45">
        <v>230</v>
      </c>
      <c r="F7222" s="127" t="s">
        <v>44</v>
      </c>
      <c r="G7222" s="97"/>
      <c r="H7222" s="43" t="s">
        <v>1</v>
      </c>
      <c r="I7222" s="128"/>
      <c r="K7222" s="140" t="str">
        <f t="shared" si="339"/>
        <v>全民運動-獎補助費-對國內團體之捐助-獎補助費-對國內團體之捐助</v>
      </c>
      <c r="L7222" s="140" t="str">
        <f t="shared" si="340"/>
        <v>113年臺中市市長盃全國啦啦隊錦標賽</v>
      </c>
      <c r="M7222" s="40" t="str">
        <f t="shared" si="341"/>
        <v>臺中市啦啦隊協會</v>
      </c>
    </row>
    <row r="7223" spans="1:13" ht="75">
      <c r="A7223" s="130" t="s">
        <v>1857</v>
      </c>
      <c r="B7223" s="64" t="s">
        <v>2042</v>
      </c>
      <c r="C7223" s="64" t="s">
        <v>42</v>
      </c>
      <c r="D7223" s="64" t="s">
        <v>1723</v>
      </c>
      <c r="E7223" s="45">
        <v>120</v>
      </c>
      <c r="F7223" s="127" t="s">
        <v>44</v>
      </c>
      <c r="G7223" s="97"/>
      <c r="H7223" s="43" t="s">
        <v>1</v>
      </c>
      <c r="I7223" s="128"/>
      <c r="K7223" s="140" t="str">
        <f t="shared" si="339"/>
        <v>全民運動-獎補助費-對國內團體之捐助-獎補助費-對國內團體之捐助</v>
      </c>
      <c r="L7223" s="140" t="str">
        <f t="shared" si="340"/>
        <v>113年臺中市大甲區全民親子秋季健行活動</v>
      </c>
      <c r="M7223" s="40" t="str">
        <f t="shared" si="341"/>
        <v>臺中市大甲區體育會</v>
      </c>
    </row>
    <row r="7224" spans="1:13" ht="75">
      <c r="A7224" s="130" t="s">
        <v>1857</v>
      </c>
      <c r="B7224" s="64" t="s">
        <v>2043</v>
      </c>
      <c r="C7224" s="64" t="s">
        <v>1942</v>
      </c>
      <c r="D7224" s="64" t="s">
        <v>1723</v>
      </c>
      <c r="E7224" s="45">
        <v>43</v>
      </c>
      <c r="F7224" s="127" t="s">
        <v>44</v>
      </c>
      <c r="G7224" s="97"/>
      <c r="H7224" s="43" t="s">
        <v>1</v>
      </c>
      <c r="I7224" s="128"/>
      <c r="K7224" s="140" t="str">
        <f t="shared" si="339"/>
        <v>全民運動-獎補助費-對國內團體之捐助-獎補助費-對國內團體之捐助</v>
      </c>
      <c r="L7224" s="140" t="str">
        <f t="shared" si="340"/>
        <v>第十屆中聾盃聽障者保齡球大賽</v>
      </c>
      <c r="M7224" s="40" t="str">
        <f t="shared" si="341"/>
        <v>社團法人台中市聾人協會</v>
      </c>
    </row>
    <row r="7225" spans="1:13" ht="75">
      <c r="A7225" s="130" t="s">
        <v>1857</v>
      </c>
      <c r="B7225" s="64" t="s">
        <v>2044</v>
      </c>
      <c r="C7225" s="64" t="s">
        <v>1276</v>
      </c>
      <c r="D7225" s="64" t="s">
        <v>1723</v>
      </c>
      <c r="E7225" s="45">
        <v>50</v>
      </c>
      <c r="F7225" s="127" t="s">
        <v>44</v>
      </c>
      <c r="G7225" s="97"/>
      <c r="H7225" s="43" t="s">
        <v>1</v>
      </c>
      <c r="I7225" s="128"/>
      <c r="K7225" s="140" t="str">
        <f t="shared" si="339"/>
        <v>全民運動-獎補助費-對國內團體之捐助-獎補助費-對國內團體之捐助</v>
      </c>
      <c r="L7225" s="140" t="str">
        <f t="shared" si="340"/>
        <v>113年臺中市外埔區體育會活力盃太極拳觀摩表演活動</v>
      </c>
      <c r="M7225" s="40" t="str">
        <f t="shared" si="341"/>
        <v>臺中市外埔區體育會</v>
      </c>
    </row>
    <row r="7226" spans="1:13" ht="75">
      <c r="A7226" s="130" t="s">
        <v>1857</v>
      </c>
      <c r="B7226" s="64" t="s">
        <v>2045</v>
      </c>
      <c r="C7226" s="64" t="s">
        <v>1276</v>
      </c>
      <c r="D7226" s="64" t="s">
        <v>1723</v>
      </c>
      <c r="E7226" s="45">
        <v>50</v>
      </c>
      <c r="F7226" s="127" t="s">
        <v>44</v>
      </c>
      <c r="G7226" s="97"/>
      <c r="H7226" s="43" t="s">
        <v>1</v>
      </c>
      <c r="I7226" s="128"/>
      <c r="K7226" s="140" t="str">
        <f t="shared" si="339"/>
        <v>全民運動-獎補助費-對國內團體之捐助-獎補助費-對國內團體之捐助</v>
      </c>
      <c r="L7226" s="140" t="str">
        <f t="shared" si="340"/>
        <v>113年臺中市外埔區體育會活力盃手球賽</v>
      </c>
      <c r="M7226" s="40" t="str">
        <f t="shared" si="341"/>
        <v>臺中市外埔區體育會</v>
      </c>
    </row>
    <row r="7227" spans="1:13" ht="75">
      <c r="A7227" s="130" t="s">
        <v>1857</v>
      </c>
      <c r="B7227" s="64" t="s">
        <v>2046</v>
      </c>
      <c r="C7227" s="64" t="s">
        <v>970</v>
      </c>
      <c r="D7227" s="64" t="s">
        <v>1723</v>
      </c>
      <c r="E7227" s="45">
        <v>120</v>
      </c>
      <c r="F7227" s="127" t="s">
        <v>44</v>
      </c>
      <c r="G7227" s="97"/>
      <c r="H7227" s="43" t="s">
        <v>1</v>
      </c>
      <c r="I7227" s="128"/>
      <c r="K7227" s="140" t="str">
        <f t="shared" si="339"/>
        <v>全民運動-獎補助費-對國內團體之捐助-獎補助費-對國內團體之捐助</v>
      </c>
      <c r="L7227" s="140" t="str">
        <f t="shared" si="340"/>
        <v>臺中市龍井區慢速壘球社區聯誼賽</v>
      </c>
      <c r="M7227" s="40" t="str">
        <f t="shared" si="341"/>
        <v>臺中市龍井區體育會</v>
      </c>
    </row>
    <row r="7228" spans="1:13" ht="75">
      <c r="A7228" s="130" t="s">
        <v>1857</v>
      </c>
      <c r="B7228" s="64" t="s">
        <v>2047</v>
      </c>
      <c r="C7228" s="64" t="s">
        <v>1939</v>
      </c>
      <c r="D7228" s="64" t="s">
        <v>1723</v>
      </c>
      <c r="E7228" s="45">
        <v>80</v>
      </c>
      <c r="F7228" s="127" t="s">
        <v>44</v>
      </c>
      <c r="G7228" s="97"/>
      <c r="H7228" s="43" t="s">
        <v>1</v>
      </c>
      <c r="I7228" s="128"/>
      <c r="K7228" s="140" t="str">
        <f t="shared" si="339"/>
        <v>全民運動-獎補助費-對國內團體之捐助-獎補助費-對國內團體之捐助</v>
      </c>
      <c r="L7228" s="140" t="str">
        <f t="shared" si="340"/>
        <v>臺中市烏日區武藝嘉年華</v>
      </c>
      <c r="M7228" s="40" t="str">
        <f t="shared" si="341"/>
        <v>臺中市烏日區體育會</v>
      </c>
    </row>
    <row r="7229" spans="1:13" ht="75">
      <c r="A7229" s="130" t="s">
        <v>1857</v>
      </c>
      <c r="B7229" s="64" t="s">
        <v>2048</v>
      </c>
      <c r="C7229" s="64" t="s">
        <v>2049</v>
      </c>
      <c r="D7229" s="64" t="s">
        <v>1723</v>
      </c>
      <c r="E7229" s="45">
        <v>100</v>
      </c>
      <c r="F7229" s="127" t="s">
        <v>44</v>
      </c>
      <c r="G7229" s="97"/>
      <c r="H7229" s="43" t="s">
        <v>1</v>
      </c>
      <c r="I7229" s="128"/>
      <c r="K7229" s="140" t="str">
        <f t="shared" si="339"/>
        <v>全民運動-獎補助費-對國內團體之捐助-獎補助費-對國內團體之捐助</v>
      </c>
      <c r="L7229" s="140" t="str">
        <f t="shared" si="340"/>
        <v>2024世界國標舞臺灣大獎賽</v>
      </c>
      <c r="M7229" s="40" t="str">
        <f t="shared" si="341"/>
        <v>中華民國運動舞蹈推廣協會</v>
      </c>
    </row>
    <row r="7230" spans="1:13" ht="93.75">
      <c r="A7230" s="130" t="s">
        <v>1857</v>
      </c>
      <c r="B7230" s="64" t="s">
        <v>2050</v>
      </c>
      <c r="C7230" s="64" t="s">
        <v>381</v>
      </c>
      <c r="D7230" s="64" t="s">
        <v>1723</v>
      </c>
      <c r="E7230" s="45">
        <v>120</v>
      </c>
      <c r="F7230" s="127" t="s">
        <v>44</v>
      </c>
      <c r="G7230" s="97"/>
      <c r="H7230" s="43" t="s">
        <v>1</v>
      </c>
      <c r="I7230" s="128"/>
      <c r="K7230" s="140" t="str">
        <f t="shared" si="339"/>
        <v>全民運動-獎補助費-對國內團體之捐助-獎補助費-對國內團體之捐助</v>
      </c>
      <c r="L7230" s="140" t="str">
        <f t="shared" si="340"/>
        <v>113年臺中市清水區籃球社區聯誼賽暨清水區區長盃3對3籃球賽暨節約用電宣導</v>
      </c>
      <c r="M7230" s="40" t="str">
        <f t="shared" si="341"/>
        <v>臺中市清水區體育會</v>
      </c>
    </row>
    <row r="7231" spans="1:13" ht="75">
      <c r="A7231" s="130" t="s">
        <v>1857</v>
      </c>
      <c r="B7231" s="64" t="s">
        <v>2051</v>
      </c>
      <c r="C7231" s="64" t="s">
        <v>679</v>
      </c>
      <c r="D7231" s="64" t="s">
        <v>1723</v>
      </c>
      <c r="E7231" s="45">
        <v>80</v>
      </c>
      <c r="F7231" s="127" t="s">
        <v>44</v>
      </c>
      <c r="G7231" s="97"/>
      <c r="H7231" s="43" t="s">
        <v>1</v>
      </c>
      <c r="I7231" s="128"/>
      <c r="K7231" s="140" t="str">
        <f t="shared" si="339"/>
        <v>全民運動-獎補助費-對國內團體之捐助-獎補助費-對國內團體之捐助</v>
      </c>
      <c r="L7231" s="140" t="str">
        <f t="shared" si="340"/>
        <v>北屯區單車路跑嘉年華</v>
      </c>
      <c r="M7231" s="40" t="str">
        <f t="shared" si="341"/>
        <v>臺中市北屯區體育會</v>
      </c>
    </row>
    <row r="7232" spans="1:13" ht="75">
      <c r="A7232" s="130" t="s">
        <v>1857</v>
      </c>
      <c r="B7232" s="64" t="s">
        <v>2052</v>
      </c>
      <c r="C7232" s="64" t="s">
        <v>632</v>
      </c>
      <c r="D7232" s="64" t="s">
        <v>1723</v>
      </c>
      <c r="E7232" s="45">
        <v>80</v>
      </c>
      <c r="F7232" s="127" t="s">
        <v>44</v>
      </c>
      <c r="G7232" s="97"/>
      <c r="H7232" s="43" t="s">
        <v>1</v>
      </c>
      <c r="I7232" s="128"/>
      <c r="K7232" s="140" t="str">
        <f t="shared" si="339"/>
        <v>全民運動-獎補助費-對國內團體之捐助-獎補助費-對國內團體之捐助</v>
      </c>
      <c r="L7232" s="140" t="str">
        <f t="shared" si="340"/>
        <v>臺中市太平區跆拳道運動嘉年華活動</v>
      </c>
      <c r="M7232" s="40" t="str">
        <f t="shared" si="341"/>
        <v>臺中市太平區體育會</v>
      </c>
    </row>
    <row r="7233" spans="1:13" ht="75">
      <c r="A7233" s="130" t="s">
        <v>1857</v>
      </c>
      <c r="B7233" s="64" t="s">
        <v>2053</v>
      </c>
      <c r="C7233" s="64" t="s">
        <v>234</v>
      </c>
      <c r="D7233" s="64" t="s">
        <v>1723</v>
      </c>
      <c r="E7233" s="45">
        <v>120</v>
      </c>
      <c r="F7233" s="127" t="s">
        <v>44</v>
      </c>
      <c r="G7233" s="97"/>
      <c r="H7233" s="43" t="s">
        <v>1</v>
      </c>
      <c r="I7233" s="128"/>
      <c r="K7233" s="140" t="str">
        <f t="shared" si="339"/>
        <v>全民運動-獎補助費-對國內團體之捐助-獎補助費-對國內團體之捐助</v>
      </c>
      <c r="L7233" s="140" t="str">
        <f t="shared" si="340"/>
        <v>臺中市神岡區羽球社區聯誼賽活動</v>
      </c>
      <c r="M7233" s="40" t="str">
        <f t="shared" si="341"/>
        <v>台中市神岡區體育會</v>
      </c>
    </row>
    <row r="7234" spans="1:13" ht="75">
      <c r="A7234" s="130" t="s">
        <v>1857</v>
      </c>
      <c r="B7234" s="64" t="s">
        <v>2054</v>
      </c>
      <c r="C7234" s="64" t="s">
        <v>1724</v>
      </c>
      <c r="D7234" s="64" t="s">
        <v>1723</v>
      </c>
      <c r="E7234" s="45">
        <v>50</v>
      </c>
      <c r="F7234" s="127" t="s">
        <v>44</v>
      </c>
      <c r="G7234" s="97"/>
      <c r="H7234" s="43" t="s">
        <v>1</v>
      </c>
      <c r="I7234" s="128"/>
      <c r="K7234" s="140" t="str">
        <f t="shared" si="339"/>
        <v>全民運動-獎補助費-對國內團體之捐助-獎補助費-對國內團體之捐助</v>
      </c>
      <c r="L7234" s="140" t="str">
        <f t="shared" si="340"/>
        <v>太極拳自發樂活健康運動能力推廣班</v>
      </c>
      <c r="M7234" s="40" t="str">
        <f t="shared" si="341"/>
        <v>臺中市體育總會</v>
      </c>
    </row>
    <row r="7235" spans="1:13" ht="75">
      <c r="A7235" s="130" t="s">
        <v>1857</v>
      </c>
      <c r="B7235" s="64" t="s">
        <v>2055</v>
      </c>
      <c r="C7235" s="64" t="s">
        <v>1891</v>
      </c>
      <c r="D7235" s="64" t="s">
        <v>1723</v>
      </c>
      <c r="E7235" s="45">
        <v>50</v>
      </c>
      <c r="F7235" s="127" t="s">
        <v>44</v>
      </c>
      <c r="G7235" s="97"/>
      <c r="H7235" s="43" t="s">
        <v>1</v>
      </c>
      <c r="I7235" s="128"/>
      <c r="K7235" s="140" t="str">
        <f t="shared" si="339"/>
        <v>全民運動-獎補助費-對國內團體之捐助-獎補助費-對國內團體之捐助</v>
      </c>
      <c r="L7235" s="140" t="str">
        <f t="shared" si="340"/>
        <v>113年鄉親盃慢速壘球錦標賽</v>
      </c>
      <c r="M7235" s="40" t="str">
        <f t="shared" si="341"/>
        <v>臺中市大安區體育會</v>
      </c>
    </row>
    <row r="7236" spans="1:13" ht="75">
      <c r="A7236" s="130" t="s">
        <v>1857</v>
      </c>
      <c r="B7236" s="64" t="s">
        <v>2056</v>
      </c>
      <c r="C7236" s="64" t="s">
        <v>1891</v>
      </c>
      <c r="D7236" s="64" t="s">
        <v>1723</v>
      </c>
      <c r="E7236" s="45">
        <v>80</v>
      </c>
      <c r="F7236" s="127" t="s">
        <v>44</v>
      </c>
      <c r="G7236" s="97"/>
      <c r="H7236" s="43" t="s">
        <v>1</v>
      </c>
      <c r="I7236" s="128"/>
      <c r="K7236" s="140" t="str">
        <f t="shared" ref="K7236:K7299" si="342">A7236</f>
        <v>全民運動-獎補助費-對國內團體之捐助-獎補助費-對國內團體之捐助</v>
      </c>
      <c r="L7236" s="140" t="str">
        <f t="shared" ref="L7236:L7299" si="343">B7236</f>
        <v>臺中市大安區秋季運動嘉年華活動(闖關)</v>
      </c>
      <c r="M7236" s="40" t="str">
        <f t="shared" ref="M7236:M7299" si="344">C7236</f>
        <v>臺中市大安區體育會</v>
      </c>
    </row>
    <row r="7237" spans="1:13" ht="75">
      <c r="A7237" s="130" t="s">
        <v>1857</v>
      </c>
      <c r="B7237" s="64" t="s">
        <v>2057</v>
      </c>
      <c r="C7237" s="64" t="s">
        <v>1876</v>
      </c>
      <c r="D7237" s="64" t="s">
        <v>1723</v>
      </c>
      <c r="E7237" s="45">
        <v>100</v>
      </c>
      <c r="F7237" s="127" t="s">
        <v>44</v>
      </c>
      <c r="G7237" s="97"/>
      <c r="H7237" s="43" t="s">
        <v>1</v>
      </c>
      <c r="I7237" s="128"/>
      <c r="K7237" s="140" t="str">
        <f t="shared" si="342"/>
        <v>全民運動-獎補助費-對國內團體之捐助-獎補助費-對國內團體之捐助</v>
      </c>
      <c r="L7237" s="140" t="str">
        <f t="shared" si="343"/>
        <v>2024年身心障礙保齡球運動體驗營</v>
      </c>
      <c r="M7237" s="40" t="str">
        <f t="shared" si="344"/>
        <v>社團法人臺中市身心障礙體育總會</v>
      </c>
    </row>
    <row r="7238" spans="1:13" ht="75">
      <c r="A7238" s="130" t="s">
        <v>1857</v>
      </c>
      <c r="B7238" s="64" t="s">
        <v>2058</v>
      </c>
      <c r="C7238" s="64" t="s">
        <v>1276</v>
      </c>
      <c r="D7238" s="64" t="s">
        <v>1723</v>
      </c>
      <c r="E7238" s="45">
        <v>100</v>
      </c>
      <c r="F7238" s="127" t="s">
        <v>44</v>
      </c>
      <c r="G7238" s="97"/>
      <c r="H7238" s="43" t="s">
        <v>1</v>
      </c>
      <c r="I7238" s="128"/>
      <c r="K7238" s="140" t="str">
        <f t="shared" si="342"/>
        <v>全民運動-獎補助費-對國內團體之捐助-獎補助費-對國內團體之捐助</v>
      </c>
      <c r="L7238" s="140" t="str">
        <f t="shared" si="343"/>
        <v>2024北臺中青少年暑期研習營(籃球班、桌球班)</v>
      </c>
      <c r="M7238" s="40" t="str">
        <f t="shared" si="344"/>
        <v>臺中市外埔區體育會</v>
      </c>
    </row>
    <row r="7239" spans="1:13" ht="75">
      <c r="A7239" s="130" t="s">
        <v>1857</v>
      </c>
      <c r="B7239" s="64" t="s">
        <v>2059</v>
      </c>
      <c r="C7239" s="64" t="s">
        <v>1891</v>
      </c>
      <c r="D7239" s="64" t="s">
        <v>1723</v>
      </c>
      <c r="E7239" s="45">
        <v>50</v>
      </c>
      <c r="F7239" s="127" t="s">
        <v>44</v>
      </c>
      <c r="G7239" s="97"/>
      <c r="H7239" s="43" t="s">
        <v>1</v>
      </c>
      <c r="I7239" s="128"/>
      <c r="K7239" s="140" t="str">
        <f t="shared" si="342"/>
        <v>全民運動-獎補助費-對國內團體之捐助-獎補助費-對國內團體之捐助</v>
      </c>
      <c r="L7239" s="140" t="str">
        <f t="shared" si="343"/>
        <v>113年鄉親盃桌球錦標賽</v>
      </c>
      <c r="M7239" s="40" t="str">
        <f t="shared" si="344"/>
        <v>臺中市大安區體育會</v>
      </c>
    </row>
    <row r="7240" spans="1:13" ht="75">
      <c r="A7240" s="130" t="s">
        <v>1857</v>
      </c>
      <c r="B7240" s="64" t="s">
        <v>2060</v>
      </c>
      <c r="C7240" s="64" t="s">
        <v>1276</v>
      </c>
      <c r="D7240" s="64" t="s">
        <v>1723</v>
      </c>
      <c r="E7240" s="45">
        <v>40</v>
      </c>
      <c r="F7240" s="127" t="s">
        <v>44</v>
      </c>
      <c r="G7240" s="97"/>
      <c r="H7240" s="43" t="s">
        <v>1</v>
      </c>
      <c r="I7240" s="128"/>
      <c r="K7240" s="140" t="str">
        <f t="shared" si="342"/>
        <v>全民運動-獎補助費-對國內團體之捐助-獎補助費-對國內團體之捐助</v>
      </c>
      <c r="L7240" s="140" t="str">
        <f t="shared" si="343"/>
        <v>113年臺中市甲安埔盃槌球邀請賽</v>
      </c>
      <c r="M7240" s="40" t="str">
        <f t="shared" si="344"/>
        <v>臺中市外埔區體育會</v>
      </c>
    </row>
    <row r="7241" spans="1:13" ht="75">
      <c r="A7241" s="130" t="s">
        <v>1857</v>
      </c>
      <c r="B7241" s="64" t="s">
        <v>2061</v>
      </c>
      <c r="C7241" s="64" t="s">
        <v>5180</v>
      </c>
      <c r="D7241" s="64" t="s">
        <v>1723</v>
      </c>
      <c r="E7241" s="45">
        <v>150</v>
      </c>
      <c r="F7241" s="127" t="s">
        <v>44</v>
      </c>
      <c r="G7241" s="97"/>
      <c r="H7241" s="43" t="s">
        <v>1</v>
      </c>
      <c r="I7241" s="128"/>
      <c r="K7241" s="140" t="str">
        <f t="shared" si="342"/>
        <v>全民運動-獎補助費-對國內團體之捐助-獎補助費-對國內團體之捐助</v>
      </c>
      <c r="L7241" s="140" t="str">
        <f t="shared" si="343"/>
        <v>臺中傳統技藝競賽(射箭)活動</v>
      </c>
      <c r="M7241" s="40" t="str">
        <f t="shared" si="344"/>
        <v>臺中市和平區體育協會</v>
      </c>
    </row>
    <row r="7242" spans="1:13" ht="75">
      <c r="A7242" s="130" t="s">
        <v>1857</v>
      </c>
      <c r="B7242" s="64" t="s">
        <v>2062</v>
      </c>
      <c r="C7242" s="64" t="s">
        <v>1876</v>
      </c>
      <c r="D7242" s="64" t="s">
        <v>1723</v>
      </c>
      <c r="E7242" s="45">
        <v>100</v>
      </c>
      <c r="F7242" s="127" t="s">
        <v>44</v>
      </c>
      <c r="G7242" s="97"/>
      <c r="H7242" s="43" t="s">
        <v>1</v>
      </c>
      <c r="I7242" s="128"/>
      <c r="K7242" s="140" t="str">
        <f t="shared" si="342"/>
        <v>全民運動-獎補助費-對國內團體之捐助-獎補助費-對國內團體之捐助</v>
      </c>
      <c r="L7242" s="140" t="str">
        <f t="shared" si="343"/>
        <v>2024年臺中市身心障礙游泳體驗營</v>
      </c>
      <c r="M7242" s="40" t="str">
        <f t="shared" si="344"/>
        <v>社團法人臺中市身心障礙體育總會</v>
      </c>
    </row>
    <row r="7243" spans="1:13" ht="75">
      <c r="A7243" s="130" t="s">
        <v>1857</v>
      </c>
      <c r="B7243" s="64" t="s">
        <v>2063</v>
      </c>
      <c r="C7243" s="64" t="s">
        <v>1891</v>
      </c>
      <c r="D7243" s="64" t="s">
        <v>1723</v>
      </c>
      <c r="E7243" s="45">
        <v>400</v>
      </c>
      <c r="F7243" s="127" t="s">
        <v>44</v>
      </c>
      <c r="G7243" s="97"/>
      <c r="H7243" s="43" t="s">
        <v>1</v>
      </c>
      <c r="I7243" s="128"/>
      <c r="K7243" s="140" t="str">
        <f t="shared" si="342"/>
        <v>全民運動-獎補助費-對國內團體之捐助-獎補助費-對國內團體之捐助</v>
      </c>
      <c r="L7243" s="140" t="str">
        <f t="shared" si="343"/>
        <v>113年臺中市發展地方特色鼓藝、武藝、獅藝運動扎根計劃</v>
      </c>
      <c r="M7243" s="40" t="str">
        <f t="shared" si="344"/>
        <v>臺中市大安區體育會</v>
      </c>
    </row>
    <row r="7244" spans="1:13" ht="75">
      <c r="A7244" s="130" t="s">
        <v>1857</v>
      </c>
      <c r="B7244" s="64" t="s">
        <v>2064</v>
      </c>
      <c r="C7244" s="64" t="s">
        <v>2065</v>
      </c>
      <c r="D7244" s="64" t="s">
        <v>1723</v>
      </c>
      <c r="E7244" s="45">
        <v>50</v>
      </c>
      <c r="F7244" s="127" t="s">
        <v>44</v>
      </c>
      <c r="G7244" s="97"/>
      <c r="H7244" s="43" t="s">
        <v>1</v>
      </c>
      <c r="I7244" s="128"/>
      <c r="K7244" s="140" t="str">
        <f t="shared" si="342"/>
        <v>全民運動-獎補助費-對國內團體之捐助-獎補助費-對國內團體之捐助</v>
      </c>
      <c r="L7244" s="140" t="str">
        <f t="shared" si="343"/>
        <v>113年度臺中市甲安埔理事長盃元極舞錦標賽</v>
      </c>
      <c r="M7244" s="40" t="str">
        <f t="shared" si="344"/>
        <v>臺中市甲安埔元極舞協會</v>
      </c>
    </row>
    <row r="7245" spans="1:13" ht="75">
      <c r="A7245" s="130" t="s">
        <v>1857</v>
      </c>
      <c r="B7245" s="64" t="s">
        <v>2066</v>
      </c>
      <c r="C7245" s="64" t="s">
        <v>616</v>
      </c>
      <c r="D7245" s="64" t="s">
        <v>1723</v>
      </c>
      <c r="E7245" s="45">
        <v>100</v>
      </c>
      <c r="F7245" s="127" t="s">
        <v>44</v>
      </c>
      <c r="G7245" s="97"/>
      <c r="H7245" s="43" t="s">
        <v>1</v>
      </c>
      <c r="I7245" s="128"/>
      <c r="K7245" s="140" t="str">
        <f t="shared" si="342"/>
        <v>全民運動-獎補助費-對國內團體之捐助-獎補助費-對國內團體之捐助</v>
      </c>
      <c r="L7245" s="140" t="str">
        <f t="shared" si="343"/>
        <v>臺中市豐原區籃球社區聯誼賽</v>
      </c>
      <c r="M7245" s="40" t="str">
        <f t="shared" si="344"/>
        <v>臺中市豐原區體育會</v>
      </c>
    </row>
    <row r="7246" spans="1:13" ht="75">
      <c r="A7246" s="130" t="s">
        <v>1857</v>
      </c>
      <c r="B7246" s="64" t="s">
        <v>2067</v>
      </c>
      <c r="C7246" s="64" t="s">
        <v>1876</v>
      </c>
      <c r="D7246" s="64" t="s">
        <v>1723</v>
      </c>
      <c r="E7246" s="45">
        <v>100</v>
      </c>
      <c r="F7246" s="127" t="s">
        <v>44</v>
      </c>
      <c r="G7246" s="97"/>
      <c r="H7246" s="43" t="s">
        <v>1</v>
      </c>
      <c r="I7246" s="128"/>
      <c r="K7246" s="140" t="str">
        <f t="shared" si="342"/>
        <v>全民運動-獎補助費-對國內團體之捐助-獎補助費-對國內團體之捐助</v>
      </c>
      <c r="L7246" s="140" t="str">
        <f t="shared" si="343"/>
        <v>2024年特殊奧林匹克幼兒運動員指導員研習會</v>
      </c>
      <c r="M7246" s="40" t="str">
        <f t="shared" si="344"/>
        <v>社團法人臺中市身心障礙體育總會</v>
      </c>
    </row>
    <row r="7247" spans="1:13" ht="75">
      <c r="A7247" s="130" t="s">
        <v>1857</v>
      </c>
      <c r="B7247" s="64" t="s">
        <v>2068</v>
      </c>
      <c r="C7247" s="64" t="s">
        <v>1952</v>
      </c>
      <c r="D7247" s="64" t="s">
        <v>1723</v>
      </c>
      <c r="E7247" s="45">
        <v>121</v>
      </c>
      <c r="F7247" s="127" t="s">
        <v>44</v>
      </c>
      <c r="G7247" s="97"/>
      <c r="H7247" s="43" t="s">
        <v>1</v>
      </c>
      <c r="I7247" s="128"/>
      <c r="K7247" s="140" t="str">
        <f t="shared" si="342"/>
        <v>全民運動-獎補助費-對國內團體之捐助-獎補助費-對國內團體之捐助</v>
      </c>
      <c r="L7247" s="140" t="str">
        <f t="shared" si="343"/>
        <v>巡迴運動指導團(第二期)</v>
      </c>
      <c r="M7247" s="40" t="str">
        <f t="shared" si="344"/>
        <v>社團法人台中市基督教青年會</v>
      </c>
    </row>
    <row r="7248" spans="1:13" ht="75">
      <c r="A7248" s="130" t="s">
        <v>1857</v>
      </c>
      <c r="B7248" s="64" t="s">
        <v>2069</v>
      </c>
      <c r="C7248" s="64" t="s">
        <v>42</v>
      </c>
      <c r="D7248" s="64" t="s">
        <v>1723</v>
      </c>
      <c r="E7248" s="45">
        <v>80</v>
      </c>
      <c r="F7248" s="127" t="s">
        <v>44</v>
      </c>
      <c r="G7248" s="97"/>
      <c r="H7248" s="43" t="s">
        <v>1</v>
      </c>
      <c r="I7248" s="128"/>
      <c r="K7248" s="140" t="str">
        <f t="shared" si="342"/>
        <v>全民運動-獎補助費-對國內團體之捐助-獎補助費-對國內團體之捐助</v>
      </c>
      <c r="L7248" s="140" t="str">
        <f t="shared" si="343"/>
        <v>大甲推廣社區多元趣味體育運動嘉年華</v>
      </c>
      <c r="M7248" s="40" t="str">
        <f t="shared" si="344"/>
        <v>臺中市大甲區體育會</v>
      </c>
    </row>
    <row r="7249" spans="1:13" ht="75">
      <c r="A7249" s="130" t="s">
        <v>1857</v>
      </c>
      <c r="B7249" s="64" t="s">
        <v>2070</v>
      </c>
      <c r="C7249" s="64" t="s">
        <v>1724</v>
      </c>
      <c r="D7249" s="64" t="s">
        <v>1723</v>
      </c>
      <c r="E7249" s="45">
        <v>50</v>
      </c>
      <c r="F7249" s="127" t="s">
        <v>44</v>
      </c>
      <c r="G7249" s="97"/>
      <c r="H7249" s="43" t="s">
        <v>1</v>
      </c>
      <c r="I7249" s="128"/>
      <c r="K7249" s="140" t="str">
        <f t="shared" si="342"/>
        <v>全民運動-獎補助費-對國內團體之捐助-獎補助費-對國內團體之捐助</v>
      </c>
      <c r="L7249" s="140" t="str">
        <f t="shared" si="343"/>
        <v>臺中巿113年舞蹈職工運動健身班</v>
      </c>
      <c r="M7249" s="40" t="str">
        <f t="shared" si="344"/>
        <v>臺中市體育總會</v>
      </c>
    </row>
    <row r="7250" spans="1:13" ht="75">
      <c r="A7250" s="130" t="s">
        <v>1857</v>
      </c>
      <c r="B7250" s="64" t="s">
        <v>2071</v>
      </c>
      <c r="C7250" s="64" t="s">
        <v>381</v>
      </c>
      <c r="D7250" s="64" t="s">
        <v>1723</v>
      </c>
      <c r="E7250" s="45">
        <v>80</v>
      </c>
      <c r="F7250" s="127" t="s">
        <v>44</v>
      </c>
      <c r="G7250" s="97"/>
      <c r="H7250" s="43" t="s">
        <v>1</v>
      </c>
      <c r="I7250" s="128"/>
      <c r="K7250" s="140" t="str">
        <f t="shared" si="342"/>
        <v>全民運動-獎補助費-對國內團體之捐助-獎補助費-對國內團體之捐助</v>
      </c>
      <c r="L7250" s="140" t="str">
        <f t="shared" si="343"/>
        <v>臺中市清水區113年全民舞蹈暨休閒運動嘉年華暨節約用電宣導活動</v>
      </c>
      <c r="M7250" s="40" t="str">
        <f t="shared" si="344"/>
        <v>臺中市清水區體育會</v>
      </c>
    </row>
    <row r="7251" spans="1:13" ht="75">
      <c r="A7251" s="130" t="s">
        <v>1857</v>
      </c>
      <c r="B7251" s="64" t="s">
        <v>2072</v>
      </c>
      <c r="C7251" s="64" t="s">
        <v>355</v>
      </c>
      <c r="D7251" s="64" t="s">
        <v>1723</v>
      </c>
      <c r="E7251" s="45">
        <v>80</v>
      </c>
      <c r="F7251" s="127" t="s">
        <v>44</v>
      </c>
      <c r="G7251" s="97"/>
      <c r="H7251" s="43" t="s">
        <v>1</v>
      </c>
      <c r="I7251" s="128"/>
      <c r="K7251" s="140" t="str">
        <f t="shared" si="342"/>
        <v>全民運動-獎補助費-對國內團體之捐助-獎補助費-對國內團體之捐助</v>
      </c>
      <c r="L7251" s="140" t="str">
        <f t="shared" si="343"/>
        <v>臺中市石岡區3對3籃球社區聯誼賽</v>
      </c>
      <c r="M7251" s="40" t="str">
        <f t="shared" si="344"/>
        <v>臺中市石岡區體育會</v>
      </c>
    </row>
    <row r="7252" spans="1:13" ht="75">
      <c r="A7252" s="130" t="s">
        <v>1857</v>
      </c>
      <c r="B7252" s="64" t="s">
        <v>2073</v>
      </c>
      <c r="C7252" s="64" t="s">
        <v>1862</v>
      </c>
      <c r="D7252" s="64" t="s">
        <v>1723</v>
      </c>
      <c r="E7252" s="45">
        <v>80</v>
      </c>
      <c r="F7252" s="127" t="s">
        <v>44</v>
      </c>
      <c r="G7252" s="97"/>
      <c r="H7252" s="43" t="s">
        <v>1</v>
      </c>
      <c r="I7252" s="128"/>
      <c r="K7252" s="140" t="str">
        <f t="shared" si="342"/>
        <v>全民運動-獎補助費-對國內團體之捐助-獎補助費-對國內團體之捐助</v>
      </c>
      <c r="L7252" s="140" t="str">
        <f t="shared" si="343"/>
        <v>南區全民水上運動嘉年華休閒活動</v>
      </c>
      <c r="M7252" s="40" t="str">
        <f t="shared" si="344"/>
        <v>台中市南區體育會</v>
      </c>
    </row>
    <row r="7253" spans="1:13" ht="75">
      <c r="A7253" s="130" t="s">
        <v>1857</v>
      </c>
      <c r="B7253" s="64" t="s">
        <v>2074</v>
      </c>
      <c r="C7253" s="64" t="s">
        <v>1868</v>
      </c>
      <c r="D7253" s="64" t="s">
        <v>1723</v>
      </c>
      <c r="E7253" s="45">
        <v>50</v>
      </c>
      <c r="F7253" s="127" t="s">
        <v>44</v>
      </c>
      <c r="G7253" s="97"/>
      <c r="H7253" s="43" t="s">
        <v>1</v>
      </c>
      <c r="I7253" s="128"/>
      <c r="K7253" s="140" t="str">
        <f t="shared" si="342"/>
        <v>全民運動-獎補助費-對國內團體之捐助-獎補助費-對國內團體之捐助</v>
      </c>
      <c r="L7253" s="140" t="str">
        <f t="shared" si="343"/>
        <v>113年臺中市梧棲區體育會第四十六屆全國小學生柔道邀請賽</v>
      </c>
      <c r="M7253" s="40" t="str">
        <f t="shared" si="344"/>
        <v>臺中市梧棲區體育會</v>
      </c>
    </row>
    <row r="7254" spans="1:13" ht="75">
      <c r="A7254" s="130" t="s">
        <v>1857</v>
      </c>
      <c r="B7254" s="64" t="s">
        <v>2075</v>
      </c>
      <c r="C7254" s="64" t="s">
        <v>679</v>
      </c>
      <c r="D7254" s="64" t="s">
        <v>1723</v>
      </c>
      <c r="E7254" s="45">
        <v>100</v>
      </c>
      <c r="F7254" s="127" t="s">
        <v>44</v>
      </c>
      <c r="G7254" s="97"/>
      <c r="H7254" s="43" t="s">
        <v>1</v>
      </c>
      <c r="I7254" s="128"/>
      <c r="K7254" s="140" t="str">
        <f t="shared" si="342"/>
        <v>全民運動-獎補助費-對國內團體之捐助-獎補助費-對國內團體之捐助</v>
      </c>
      <c r="L7254" s="140" t="str">
        <f t="shared" si="343"/>
        <v>臺中市酷運動北屯區迷你網球邀請賽</v>
      </c>
      <c r="M7254" s="40" t="str">
        <f t="shared" si="344"/>
        <v>臺中市北屯區體育會</v>
      </c>
    </row>
    <row r="7255" spans="1:13" ht="75">
      <c r="A7255" s="130" t="s">
        <v>1857</v>
      </c>
      <c r="B7255" s="64" t="s">
        <v>2076</v>
      </c>
      <c r="C7255" s="64" t="s">
        <v>578</v>
      </c>
      <c r="D7255" s="64" t="s">
        <v>1723</v>
      </c>
      <c r="E7255" s="45">
        <v>80</v>
      </c>
      <c r="F7255" s="127" t="s">
        <v>44</v>
      </c>
      <c r="G7255" s="97"/>
      <c r="H7255" s="43" t="s">
        <v>1</v>
      </c>
      <c r="I7255" s="128"/>
      <c r="K7255" s="140" t="str">
        <f t="shared" si="342"/>
        <v>全民運動-獎補助費-對國內團體之捐助-獎補助費-對國內團體之捐助</v>
      </c>
      <c r="L7255" s="140" t="str">
        <f t="shared" si="343"/>
        <v>臺中市西區律動樂活嘉年華</v>
      </c>
      <c r="M7255" s="40" t="str">
        <f t="shared" si="344"/>
        <v>台中市西區體育會</v>
      </c>
    </row>
    <row r="7256" spans="1:13" ht="75">
      <c r="A7256" s="130" t="s">
        <v>1857</v>
      </c>
      <c r="B7256" s="64" t="s">
        <v>2077</v>
      </c>
      <c r="C7256" s="64" t="s">
        <v>42</v>
      </c>
      <c r="D7256" s="64" t="s">
        <v>1723</v>
      </c>
      <c r="E7256" s="45">
        <v>50</v>
      </c>
      <c r="F7256" s="127" t="s">
        <v>44</v>
      </c>
      <c r="G7256" s="97"/>
      <c r="H7256" s="43" t="s">
        <v>1</v>
      </c>
      <c r="I7256" s="128"/>
      <c r="K7256" s="140" t="str">
        <f t="shared" si="342"/>
        <v>全民運動-獎補助費-對國內團體之捐助-獎補助費-對國內團體之捐助</v>
      </c>
      <c r="L7256" s="140" t="str">
        <f t="shared" si="343"/>
        <v>大甲社區國術多元運動嘉年華</v>
      </c>
      <c r="M7256" s="40" t="str">
        <f t="shared" si="344"/>
        <v>臺中市大甲區體育會</v>
      </c>
    </row>
    <row r="7257" spans="1:13" ht="75">
      <c r="A7257" s="130" t="s">
        <v>1857</v>
      </c>
      <c r="B7257" s="64" t="s">
        <v>2078</v>
      </c>
      <c r="C7257" s="64" t="s">
        <v>2079</v>
      </c>
      <c r="D7257" s="64" t="s">
        <v>1723</v>
      </c>
      <c r="E7257" s="45">
        <v>100</v>
      </c>
      <c r="F7257" s="127" t="s">
        <v>44</v>
      </c>
      <c r="G7257" s="97"/>
      <c r="H7257" s="43" t="s">
        <v>1</v>
      </c>
      <c r="I7257" s="128"/>
      <c r="K7257" s="140" t="str">
        <f t="shared" si="342"/>
        <v>全民運動-獎補助費-對國內團體之捐助-獎補助費-對國內團體之捐助</v>
      </c>
      <c r="L7257" s="140" t="str">
        <f t="shared" si="343"/>
        <v>瑪利亞身心障礙福利機構游泳（樂活）活動</v>
      </c>
      <c r="M7257" s="40" t="str">
        <f t="shared" si="344"/>
        <v>財團法人瑪利亞社會福利基金會</v>
      </c>
    </row>
    <row r="7258" spans="1:13" ht="75">
      <c r="A7258" s="130" t="s">
        <v>1857</v>
      </c>
      <c r="B7258" s="64" t="s">
        <v>2080</v>
      </c>
      <c r="C7258" s="64" t="s">
        <v>970</v>
      </c>
      <c r="D7258" s="64" t="s">
        <v>1723</v>
      </c>
      <c r="E7258" s="45">
        <v>80</v>
      </c>
      <c r="F7258" s="127" t="s">
        <v>44</v>
      </c>
      <c r="G7258" s="97"/>
      <c r="H7258" s="43" t="s">
        <v>1</v>
      </c>
      <c r="I7258" s="128"/>
      <c r="K7258" s="140" t="str">
        <f t="shared" si="342"/>
        <v>全民運動-獎補助費-對國內團體之捐助-獎補助費-對國內團體之捐助</v>
      </c>
      <c r="L7258" s="140" t="str">
        <f t="shared" si="343"/>
        <v>臺中市龍井區全民運動-獎補助費-對國內團體之捐助嘉年華</v>
      </c>
      <c r="M7258" s="40" t="str">
        <f t="shared" si="344"/>
        <v>臺中市龍井區體育會</v>
      </c>
    </row>
    <row r="7259" spans="1:13" ht="75">
      <c r="A7259" s="130" t="s">
        <v>1857</v>
      </c>
      <c r="B7259" s="64" t="s">
        <v>2081</v>
      </c>
      <c r="C7259" s="64" t="s">
        <v>1876</v>
      </c>
      <c r="D7259" s="64" t="s">
        <v>1723</v>
      </c>
      <c r="E7259" s="45">
        <v>160</v>
      </c>
      <c r="F7259" s="127" t="s">
        <v>44</v>
      </c>
      <c r="G7259" s="97"/>
      <c r="H7259" s="43" t="s">
        <v>1</v>
      </c>
      <c r="I7259" s="128"/>
      <c r="K7259" s="140" t="str">
        <f t="shared" si="342"/>
        <v>全民運動-獎補助費-對國內團體之捐助-獎補助費-對國內團體之捐助</v>
      </c>
      <c r="L7259" s="140" t="str">
        <f t="shared" si="343"/>
        <v>113年臺中市第三屆興達盃全國聽障籃球錦標賽</v>
      </c>
      <c r="M7259" s="40" t="str">
        <f t="shared" si="344"/>
        <v>社團法人臺中市身心障礙體育總會</v>
      </c>
    </row>
    <row r="7260" spans="1:13" ht="75">
      <c r="A7260" s="130" t="s">
        <v>1857</v>
      </c>
      <c r="B7260" s="64" t="s">
        <v>2082</v>
      </c>
      <c r="C7260" s="64" t="s">
        <v>5211</v>
      </c>
      <c r="D7260" s="64" t="s">
        <v>1723</v>
      </c>
      <c r="E7260" s="45">
        <v>200</v>
      </c>
      <c r="F7260" s="127" t="s">
        <v>44</v>
      </c>
      <c r="G7260" s="97"/>
      <c r="H7260" s="43" t="s">
        <v>1</v>
      </c>
      <c r="I7260" s="128"/>
      <c r="K7260" s="140" t="str">
        <f t="shared" si="342"/>
        <v>全民運動-獎補助費-對國內團體之捐助-獎補助費-對國內團體之捐助</v>
      </c>
      <c r="L7260" s="140" t="str">
        <f t="shared" si="343"/>
        <v>阿美族傳統文化收穫祭祭儀活動</v>
      </c>
      <c r="M7260" s="40" t="str">
        <f t="shared" si="344"/>
        <v>臺中市原住民體育總會</v>
      </c>
    </row>
    <row r="7261" spans="1:13" ht="75">
      <c r="A7261" s="130" t="s">
        <v>1857</v>
      </c>
      <c r="B7261" s="64" t="s">
        <v>2083</v>
      </c>
      <c r="C7261" s="64" t="s">
        <v>922</v>
      </c>
      <c r="D7261" s="64" t="s">
        <v>1723</v>
      </c>
      <c r="E7261" s="45">
        <v>80</v>
      </c>
      <c r="F7261" s="127" t="s">
        <v>44</v>
      </c>
      <c r="G7261" s="97"/>
      <c r="H7261" s="43" t="s">
        <v>1</v>
      </c>
      <c r="I7261" s="128"/>
      <c r="K7261" s="140" t="str">
        <f t="shared" si="342"/>
        <v>全民運動-獎補助費-對國內團體之捐助-獎補助費-對國內團體之捐助</v>
      </c>
      <c r="L7261" s="140" t="str">
        <f t="shared" si="343"/>
        <v>臺中市潭子區體育會運動嘉年華活動</v>
      </c>
      <c r="M7261" s="40" t="str">
        <f t="shared" si="344"/>
        <v>臺中市潭子區體育會</v>
      </c>
    </row>
    <row r="7262" spans="1:13" ht="75">
      <c r="A7262" s="130" t="s">
        <v>1857</v>
      </c>
      <c r="B7262" s="64" t="s">
        <v>2084</v>
      </c>
      <c r="C7262" s="64" t="s">
        <v>1915</v>
      </c>
      <c r="D7262" s="64" t="s">
        <v>1723</v>
      </c>
      <c r="E7262" s="45">
        <v>285</v>
      </c>
      <c r="F7262" s="127" t="s">
        <v>44</v>
      </c>
      <c r="G7262" s="97"/>
      <c r="H7262" s="43" t="s">
        <v>1</v>
      </c>
      <c r="I7262" s="128"/>
      <c r="K7262" s="140" t="str">
        <f t="shared" si="342"/>
        <v>全民運動-獎補助費-對國內團體之捐助-獎補助費-對國內團體之捐助</v>
      </c>
      <c r="L7262" s="140" t="str">
        <f t="shared" si="343"/>
        <v>臺中市身心障礙木球運動體適能活力養成班</v>
      </c>
      <c r="M7262" s="40" t="str">
        <f t="shared" si="344"/>
        <v>臺中市體育協會</v>
      </c>
    </row>
    <row r="7263" spans="1:13" ht="75">
      <c r="A7263" s="130" t="s">
        <v>1857</v>
      </c>
      <c r="B7263" s="64" t="s">
        <v>2085</v>
      </c>
      <c r="C7263" s="64" t="s">
        <v>234</v>
      </c>
      <c r="D7263" s="64" t="s">
        <v>1723</v>
      </c>
      <c r="E7263" s="45">
        <v>80</v>
      </c>
      <c r="F7263" s="127" t="s">
        <v>44</v>
      </c>
      <c r="G7263" s="97"/>
      <c r="H7263" s="43" t="s">
        <v>1</v>
      </c>
      <c r="I7263" s="128"/>
      <c r="K7263" s="140" t="str">
        <f t="shared" si="342"/>
        <v>全民運動-獎補助費-對國內團體之捐助-獎補助費-對國內團體之捐助</v>
      </c>
      <c r="L7263" s="140" t="str">
        <f t="shared" si="343"/>
        <v>臺中市神岡區體育會秋季成果展運動嘉年華活動</v>
      </c>
      <c r="M7263" s="40" t="str">
        <f t="shared" si="344"/>
        <v>台中市神岡區體育會</v>
      </c>
    </row>
    <row r="7264" spans="1:13" ht="75">
      <c r="A7264" s="130" t="s">
        <v>1857</v>
      </c>
      <c r="B7264" s="64" t="s">
        <v>2086</v>
      </c>
      <c r="C7264" s="64" t="s">
        <v>2087</v>
      </c>
      <c r="D7264" s="64" t="s">
        <v>1723</v>
      </c>
      <c r="E7264" s="45">
        <v>100</v>
      </c>
      <c r="F7264" s="127" t="s">
        <v>44</v>
      </c>
      <c r="G7264" s="97"/>
      <c r="H7264" s="43" t="s">
        <v>1</v>
      </c>
      <c r="I7264" s="128"/>
      <c r="K7264" s="140" t="str">
        <f t="shared" si="342"/>
        <v>全民運動-獎補助費-對國內團體之捐助-獎補助費-對國內團體之捐助</v>
      </c>
      <c r="L7264" s="140" t="str">
        <f t="shared" si="343"/>
        <v>2024年身心障礙手搖自行車樂活訓練營計劃</v>
      </c>
      <c r="M7264" s="40" t="str">
        <f t="shared" si="344"/>
        <v>社團法人中華民國身障自行車運動發展協會</v>
      </c>
    </row>
    <row r="7265" spans="1:13" ht="75">
      <c r="A7265" s="130" t="s">
        <v>1857</v>
      </c>
      <c r="B7265" s="64" t="s">
        <v>2088</v>
      </c>
      <c r="C7265" s="64" t="s">
        <v>2089</v>
      </c>
      <c r="D7265" s="64" t="s">
        <v>1723</v>
      </c>
      <c r="E7265" s="45">
        <v>100</v>
      </c>
      <c r="F7265" s="127" t="s">
        <v>44</v>
      </c>
      <c r="G7265" s="97"/>
      <c r="H7265" s="43" t="s">
        <v>1</v>
      </c>
      <c r="I7265" s="128"/>
      <c r="K7265" s="140" t="str">
        <f t="shared" si="342"/>
        <v>全民運動-獎補助費-對國內團體之捐助-獎補助費-對國內團體之捐助</v>
      </c>
      <c r="L7265" s="140" t="str">
        <f t="shared" si="343"/>
        <v>臺中市身心障礙者游泳樂活教學班</v>
      </c>
      <c r="M7265" s="40" t="str">
        <f t="shared" si="344"/>
        <v>社團法人臺中市身心障礙游泳協會</v>
      </c>
    </row>
    <row r="7266" spans="1:13" ht="75">
      <c r="A7266" s="130" t="s">
        <v>1857</v>
      </c>
      <c r="B7266" s="64" t="s">
        <v>2090</v>
      </c>
      <c r="C7266" s="64" t="s">
        <v>1730</v>
      </c>
      <c r="D7266" s="64" t="s">
        <v>1723</v>
      </c>
      <c r="E7266" s="45">
        <v>1167</v>
      </c>
      <c r="F7266" s="127" t="s">
        <v>44</v>
      </c>
      <c r="G7266" s="97"/>
      <c r="H7266" s="43" t="s">
        <v>1</v>
      </c>
      <c r="I7266" s="128"/>
      <c r="K7266" s="140" t="str">
        <f t="shared" si="342"/>
        <v>全民運動-獎補助費-對國內團體之捐助-獎補助費-對國內團體之捐助</v>
      </c>
      <c r="L7266" s="140" t="str">
        <f t="shared" si="343"/>
        <v>113年國民體育日臺中市運動派對</v>
      </c>
      <c r="M7266" s="40" t="str">
        <f t="shared" si="344"/>
        <v>臺灣運動休閒健康發展協會</v>
      </c>
    </row>
    <row r="7267" spans="1:13" ht="56.25">
      <c r="A7267" s="129" t="s">
        <v>2091</v>
      </c>
      <c r="B7267" s="129" t="s">
        <v>2092</v>
      </c>
      <c r="C7267" s="129" t="s">
        <v>737</v>
      </c>
      <c r="D7267" s="129" t="s">
        <v>1723</v>
      </c>
      <c r="E7267" s="45">
        <v>50</v>
      </c>
      <c r="F7267" s="127" t="s">
        <v>44</v>
      </c>
      <c r="G7267" s="97"/>
      <c r="H7267" s="43" t="s">
        <v>1</v>
      </c>
      <c r="I7267" s="128"/>
      <c r="K7267" s="140" t="str">
        <f t="shared" si="342"/>
        <v>全民運動-獎補助費-對國內團體之捐助</v>
      </c>
      <c r="L7267" s="140" t="str">
        <f t="shared" si="343"/>
        <v>大里區槌球運動嘉年華暨節能減碳i地球活動</v>
      </c>
      <c r="M7267" s="40" t="str">
        <f t="shared" si="344"/>
        <v>臺中市大里區體育會</v>
      </c>
    </row>
    <row r="7268" spans="1:13" ht="37.5">
      <c r="A7268" s="64" t="s">
        <v>2091</v>
      </c>
      <c r="B7268" s="64" t="s">
        <v>2093</v>
      </c>
      <c r="C7268" s="64" t="s">
        <v>1862</v>
      </c>
      <c r="D7268" s="64" t="s">
        <v>1723</v>
      </c>
      <c r="E7268" s="45">
        <v>120</v>
      </c>
      <c r="F7268" s="127" t="s">
        <v>44</v>
      </c>
      <c r="G7268" s="97"/>
      <c r="H7268" s="43" t="s">
        <v>1</v>
      </c>
      <c r="I7268" s="128"/>
      <c r="K7268" s="140" t="str">
        <f t="shared" si="342"/>
        <v>全民運動-獎補助費-對國內團體之捐助</v>
      </c>
      <c r="L7268" s="140" t="str">
        <f t="shared" si="343"/>
        <v>臺中市南區羽球社區聯誼賽</v>
      </c>
      <c r="M7268" s="40" t="str">
        <f t="shared" si="344"/>
        <v>台中市南區體育會</v>
      </c>
    </row>
    <row r="7269" spans="1:13" ht="37.5">
      <c r="A7269" s="64" t="s">
        <v>2091</v>
      </c>
      <c r="B7269" s="64" t="s">
        <v>2094</v>
      </c>
      <c r="C7269" s="64" t="s">
        <v>2095</v>
      </c>
      <c r="D7269" s="64" t="s">
        <v>1723</v>
      </c>
      <c r="E7269" s="45">
        <v>100</v>
      </c>
      <c r="F7269" s="127" t="s">
        <v>44</v>
      </c>
      <c r="G7269" s="97"/>
      <c r="H7269" s="43" t="s">
        <v>1</v>
      </c>
      <c r="I7269" s="128"/>
      <c r="K7269" s="140" t="str">
        <f t="shared" si="342"/>
        <v>全民運動-獎補助費-對國內團體之捐助</v>
      </c>
      <c r="L7269" s="140" t="str">
        <f t="shared" si="343"/>
        <v>勵進盃親子槌球邀請賽</v>
      </c>
      <c r="M7269" s="40" t="str">
        <f t="shared" si="344"/>
        <v>臺中市身心障礙勵進協會</v>
      </c>
    </row>
    <row r="7270" spans="1:13" ht="56.25">
      <c r="A7270" s="64" t="s">
        <v>2091</v>
      </c>
      <c r="B7270" s="64" t="s">
        <v>2096</v>
      </c>
      <c r="C7270" s="64" t="s">
        <v>1891</v>
      </c>
      <c r="D7270" s="64" t="s">
        <v>1723</v>
      </c>
      <c r="E7270" s="45">
        <v>50</v>
      </c>
      <c r="F7270" s="127" t="s">
        <v>44</v>
      </c>
      <c r="G7270" s="97"/>
      <c r="H7270" s="43" t="s">
        <v>1</v>
      </c>
      <c r="I7270" s="128"/>
      <c r="K7270" s="140" t="str">
        <f t="shared" si="342"/>
        <v>全民運動-獎補助費-對國內團體之捐助</v>
      </c>
      <c r="L7270" s="140" t="str">
        <f t="shared" si="343"/>
        <v>113年臺中市大安區推廣多元體育全民健行活動</v>
      </c>
      <c r="M7270" s="40" t="str">
        <f t="shared" si="344"/>
        <v>臺中市大安區體育會</v>
      </c>
    </row>
    <row r="7271" spans="1:13" ht="37.5">
      <c r="A7271" s="64" t="s">
        <v>2091</v>
      </c>
      <c r="B7271" s="64" t="s">
        <v>2097</v>
      </c>
      <c r="C7271" s="64" t="s">
        <v>1891</v>
      </c>
      <c r="D7271" s="64" t="s">
        <v>1723</v>
      </c>
      <c r="E7271" s="45">
        <v>50</v>
      </c>
      <c r="F7271" s="127" t="s">
        <v>44</v>
      </c>
      <c r="G7271" s="97"/>
      <c r="H7271" s="43" t="s">
        <v>1</v>
      </c>
      <c r="I7271" s="128"/>
      <c r="K7271" s="140" t="str">
        <f t="shared" si="342"/>
        <v>全民運動-獎補助費-對國內團體之捐助</v>
      </c>
      <c r="L7271" s="140" t="str">
        <f t="shared" si="343"/>
        <v>113年鄉親盃籃球錦標賽</v>
      </c>
      <c r="M7271" s="40" t="str">
        <f t="shared" si="344"/>
        <v>臺中市大安區體育會</v>
      </c>
    </row>
    <row r="7272" spans="1:13" ht="37.5">
      <c r="A7272" s="64" t="s">
        <v>2091</v>
      </c>
      <c r="B7272" s="64" t="s">
        <v>2098</v>
      </c>
      <c r="C7272" s="64" t="s">
        <v>1910</v>
      </c>
      <c r="D7272" s="64" t="s">
        <v>1723</v>
      </c>
      <c r="E7272" s="45">
        <v>100</v>
      </c>
      <c r="F7272" s="127" t="s">
        <v>44</v>
      </c>
      <c r="G7272" s="97"/>
      <c r="H7272" s="43" t="s">
        <v>1</v>
      </c>
      <c r="I7272" s="128"/>
      <c r="K7272" s="140" t="str">
        <f t="shared" si="342"/>
        <v>全民運動-獎補助費-對國內團體之捐助</v>
      </c>
      <c r="L7272" s="140" t="str">
        <f t="shared" si="343"/>
        <v>臺中市匹克球體驗活動</v>
      </c>
      <c r="M7272" s="40" t="str">
        <f t="shared" si="344"/>
        <v>臺中市匹克球協會</v>
      </c>
    </row>
    <row r="7273" spans="1:13" ht="75">
      <c r="A7273" s="64" t="s">
        <v>2091</v>
      </c>
      <c r="B7273" s="64" t="s">
        <v>2099</v>
      </c>
      <c r="C7273" s="64" t="s">
        <v>632</v>
      </c>
      <c r="D7273" s="64" t="s">
        <v>1723</v>
      </c>
      <c r="E7273" s="45">
        <v>100</v>
      </c>
      <c r="F7273" s="127" t="s">
        <v>44</v>
      </c>
      <c r="G7273" s="97"/>
      <c r="H7273" s="43" t="s">
        <v>1</v>
      </c>
      <c r="I7273" s="128"/>
      <c r="K7273" s="140" t="str">
        <f t="shared" si="342"/>
        <v>全民運動-獎補助費-對國內團體之捐助</v>
      </c>
      <c r="L7273" s="140" t="str">
        <f t="shared" si="343"/>
        <v>臺中市太平區113年樂活休閒路跑空氣污染防制暨市政宣導活動</v>
      </c>
      <c r="M7273" s="40" t="str">
        <f t="shared" si="344"/>
        <v>臺中市太平區體育會</v>
      </c>
    </row>
    <row r="7274" spans="1:13" ht="56.25">
      <c r="A7274" s="64" t="s">
        <v>2091</v>
      </c>
      <c r="B7274" s="64" t="s">
        <v>2100</v>
      </c>
      <c r="C7274" s="64" t="s">
        <v>1934</v>
      </c>
      <c r="D7274" s="64" t="s">
        <v>1723</v>
      </c>
      <c r="E7274" s="45">
        <v>80</v>
      </c>
      <c r="F7274" s="127" t="s">
        <v>44</v>
      </c>
      <c r="G7274" s="97"/>
      <c r="H7274" s="43" t="s">
        <v>1</v>
      </c>
      <c r="I7274" s="128"/>
      <c r="K7274" s="140" t="str">
        <f t="shared" si="342"/>
        <v>全民運動-獎補助費-對國內團體之捐助</v>
      </c>
      <c r="L7274" s="140" t="str">
        <f t="shared" si="343"/>
        <v>臺中市東勢區活力山城環保體育愛臺灣嘉年華會</v>
      </c>
      <c r="M7274" s="40" t="str">
        <f t="shared" si="344"/>
        <v>臺中市東勢區體育會</v>
      </c>
    </row>
    <row r="7275" spans="1:13" ht="56.25">
      <c r="A7275" s="64" t="s">
        <v>2091</v>
      </c>
      <c r="B7275" s="64" t="s">
        <v>2101</v>
      </c>
      <c r="C7275" s="64" t="s">
        <v>1943</v>
      </c>
      <c r="D7275" s="64" t="s">
        <v>1723</v>
      </c>
      <c r="E7275" s="45">
        <v>50</v>
      </c>
      <c r="F7275" s="127" t="s">
        <v>44</v>
      </c>
      <c r="G7275" s="97"/>
      <c r="H7275" s="43" t="s">
        <v>1</v>
      </c>
      <c r="I7275" s="128"/>
      <c r="K7275" s="140" t="str">
        <f t="shared" si="342"/>
        <v>全民運動-獎補助費-對國內團體之捐助</v>
      </c>
      <c r="L7275" s="140" t="str">
        <f t="shared" si="343"/>
        <v>辦理113年臺中市重義愛心樂齡健行活動</v>
      </c>
      <c r="M7275" s="40" t="str">
        <f t="shared" si="344"/>
        <v>台中市運動教練協會</v>
      </c>
    </row>
    <row r="7276" spans="1:13" ht="75">
      <c r="A7276" s="64" t="s">
        <v>2091</v>
      </c>
      <c r="B7276" s="64" t="s">
        <v>2102</v>
      </c>
      <c r="C7276" s="64" t="s">
        <v>1276</v>
      </c>
      <c r="D7276" s="64" t="s">
        <v>1723</v>
      </c>
      <c r="E7276" s="45">
        <v>50</v>
      </c>
      <c r="F7276" s="127" t="s">
        <v>44</v>
      </c>
      <c r="G7276" s="97"/>
      <c r="H7276" s="43" t="s">
        <v>1</v>
      </c>
      <c r="I7276" s="128"/>
      <c r="K7276" s="140" t="str">
        <f t="shared" si="342"/>
        <v>全民運動-獎補助費-對國內團體之捐助</v>
      </c>
      <c r="L7276" s="140" t="str">
        <f t="shared" si="343"/>
        <v>補助臺中市外埔體育會辦理「113年臺中市外埔區體育會活力盃桌球錦標賽</v>
      </c>
      <c r="M7276" s="40" t="str">
        <f t="shared" si="344"/>
        <v>臺中市外埔區體育會</v>
      </c>
    </row>
    <row r="7277" spans="1:13" ht="56.25">
      <c r="A7277" s="64" t="s">
        <v>2091</v>
      </c>
      <c r="B7277" s="64" t="s">
        <v>2103</v>
      </c>
      <c r="C7277" s="64" t="s">
        <v>1943</v>
      </c>
      <c r="D7277" s="64" t="s">
        <v>1723</v>
      </c>
      <c r="E7277" s="45">
        <v>50</v>
      </c>
      <c r="F7277" s="127" t="s">
        <v>44</v>
      </c>
      <c r="G7277" s="97"/>
      <c r="H7277" s="43" t="s">
        <v>1</v>
      </c>
      <c r="I7277" s="128"/>
      <c r="K7277" s="140" t="str">
        <f t="shared" si="342"/>
        <v>全民運動-獎補助費-對國內團體之捐助</v>
      </c>
      <c r="L7277" s="140" t="str">
        <f t="shared" si="343"/>
        <v>113年度臺中市日南向前走生態健行活動</v>
      </c>
      <c r="M7277" s="40" t="str">
        <f t="shared" si="344"/>
        <v>台中市運動教練協會</v>
      </c>
    </row>
    <row r="7278" spans="1:13" ht="75">
      <c r="A7278" s="64" t="s">
        <v>2091</v>
      </c>
      <c r="B7278" s="64" t="s">
        <v>2104</v>
      </c>
      <c r="C7278" s="64" t="s">
        <v>871</v>
      </c>
      <c r="D7278" s="64" t="s">
        <v>1723</v>
      </c>
      <c r="E7278" s="45">
        <v>80</v>
      </c>
      <c r="F7278" s="127" t="s">
        <v>44</v>
      </c>
      <c r="G7278" s="97"/>
      <c r="H7278" s="43" t="s">
        <v>1</v>
      </c>
      <c r="I7278" s="128"/>
      <c r="K7278" s="140" t="str">
        <f t="shared" si="342"/>
        <v>全民運動-獎補助費-對國內團體之捐助</v>
      </c>
      <c r="L7278" s="140" t="str">
        <f t="shared" si="343"/>
        <v>運動i臺灣2.0計畫-健康活力阿罩霧登山健行運動嘉年華活動</v>
      </c>
      <c r="M7278" s="40" t="str">
        <f t="shared" si="344"/>
        <v>臺中市霧峰區體育會</v>
      </c>
    </row>
    <row r="7279" spans="1:13" ht="75">
      <c r="A7279" s="64" t="s">
        <v>2091</v>
      </c>
      <c r="B7279" s="64" t="s">
        <v>2105</v>
      </c>
      <c r="C7279" s="64" t="s">
        <v>2106</v>
      </c>
      <c r="D7279" s="64" t="s">
        <v>1723</v>
      </c>
      <c r="E7279" s="45">
        <v>50</v>
      </c>
      <c r="F7279" s="127" t="s">
        <v>44</v>
      </c>
      <c r="G7279" s="97"/>
      <c r="H7279" s="43" t="s">
        <v>1</v>
      </c>
      <c r="I7279" s="128"/>
      <c r="K7279" s="140" t="str">
        <f t="shared" si="342"/>
        <v>全民運動-獎補助費-對國內團體之捐助</v>
      </c>
      <c r="L7279" s="140" t="str">
        <f t="shared" si="343"/>
        <v>瑪利亞學園多重障礙身心障礙福利機構游泳（樂活）活動</v>
      </c>
      <c r="M7279" s="40" t="str">
        <f t="shared" si="344"/>
        <v>財團法人瑪利亞社會福利基金會附設瑪利亞學園</v>
      </c>
    </row>
    <row r="7280" spans="1:13" ht="37.5">
      <c r="A7280" s="64" t="s">
        <v>2091</v>
      </c>
      <c r="B7280" s="64" t="s">
        <v>2107</v>
      </c>
      <c r="C7280" s="64" t="s">
        <v>2108</v>
      </c>
      <c r="D7280" s="64" t="s">
        <v>1723</v>
      </c>
      <c r="E7280" s="45">
        <v>80</v>
      </c>
      <c r="F7280" s="127" t="s">
        <v>44</v>
      </c>
      <c r="G7280" s="97"/>
      <c r="H7280" s="43" t="s">
        <v>1</v>
      </c>
      <c r="I7280" s="128"/>
      <c r="K7280" s="140" t="str">
        <f t="shared" si="342"/>
        <v>全民運動-獎補助費-對國內團體之捐助</v>
      </c>
      <c r="L7280" s="140" t="str">
        <f t="shared" si="343"/>
        <v>辦理2024全友盃全國運動舞蹈公開賽</v>
      </c>
      <c r="M7280" s="40" t="str">
        <f t="shared" si="344"/>
        <v>中華國際體育運動舞蹈協會</v>
      </c>
    </row>
    <row r="7281" spans="1:13" ht="56.25">
      <c r="A7281" s="64" t="s">
        <v>2091</v>
      </c>
      <c r="B7281" s="64" t="s">
        <v>5256</v>
      </c>
      <c r="C7281" s="64" t="s">
        <v>1876</v>
      </c>
      <c r="D7281" s="64" t="s">
        <v>1723</v>
      </c>
      <c r="E7281" s="45">
        <v>85</v>
      </c>
      <c r="F7281" s="127" t="s">
        <v>44</v>
      </c>
      <c r="G7281" s="97"/>
      <c r="H7281" s="43" t="s">
        <v>1</v>
      </c>
      <c r="I7281" s="128"/>
      <c r="K7281" s="140" t="str">
        <f t="shared" si="342"/>
        <v>全民運動-獎補助費-對國內團體之捐助</v>
      </c>
      <c r="L7281" s="140" t="str">
        <f t="shared" si="343"/>
        <v>113年全國身心障礙棒球菁英夏季邀請賽</v>
      </c>
      <c r="M7281" s="40" t="str">
        <f t="shared" si="344"/>
        <v>社團法人臺中市身心障礙體育總會</v>
      </c>
    </row>
    <row r="7282" spans="1:13" ht="56.25">
      <c r="A7282" s="64" t="s">
        <v>2091</v>
      </c>
      <c r="B7282" s="64" t="s">
        <v>2109</v>
      </c>
      <c r="C7282" s="64" t="s">
        <v>1891</v>
      </c>
      <c r="D7282" s="64" t="s">
        <v>1723</v>
      </c>
      <c r="E7282" s="45">
        <v>70</v>
      </c>
      <c r="F7282" s="127" t="s">
        <v>44</v>
      </c>
      <c r="G7282" s="97"/>
      <c r="H7282" s="43" t="s">
        <v>1</v>
      </c>
      <c r="I7282" s="128"/>
      <c r="K7282" s="140" t="str">
        <f t="shared" si="342"/>
        <v>全民運動-獎補助費-對國內團體之捐助</v>
      </c>
      <c r="L7282" s="140" t="str">
        <f t="shared" si="343"/>
        <v>113年臺中市大安區甲安埔樂齡太極拳表演活動</v>
      </c>
      <c r="M7282" s="40" t="str">
        <f t="shared" si="344"/>
        <v>臺中市大安區體育會</v>
      </c>
    </row>
    <row r="7283" spans="1:13" ht="56.25">
      <c r="A7283" s="64" t="s">
        <v>2091</v>
      </c>
      <c r="B7283" s="64" t="s">
        <v>2110</v>
      </c>
      <c r="C7283" s="64" t="s">
        <v>42</v>
      </c>
      <c r="D7283" s="64" t="s">
        <v>1723</v>
      </c>
      <c r="E7283" s="45">
        <v>120</v>
      </c>
      <c r="F7283" s="127" t="s">
        <v>44</v>
      </c>
      <c r="G7283" s="97"/>
      <c r="H7283" s="43" t="s">
        <v>1</v>
      </c>
      <c r="I7283" s="128"/>
      <c r="K7283" s="140" t="str">
        <f t="shared" si="342"/>
        <v>全民運動-獎補助費-對國內團體之捐助</v>
      </c>
      <c r="L7283" s="140" t="str">
        <f t="shared" si="343"/>
        <v>113年臺中市我愛甲安埔全民卡達車親子逍遙遊活動</v>
      </c>
      <c r="M7283" s="40" t="str">
        <f t="shared" si="344"/>
        <v>臺中市大甲區體育會</v>
      </c>
    </row>
    <row r="7284" spans="1:13" ht="56.25">
      <c r="A7284" s="64" t="s">
        <v>2091</v>
      </c>
      <c r="B7284" s="64" t="s">
        <v>2111</v>
      </c>
      <c r="C7284" s="64" t="s">
        <v>1730</v>
      </c>
      <c r="D7284" s="64" t="s">
        <v>1723</v>
      </c>
      <c r="E7284" s="45">
        <v>400</v>
      </c>
      <c r="F7284" s="127" t="s">
        <v>44</v>
      </c>
      <c r="G7284" s="97"/>
      <c r="H7284" s="43" t="s">
        <v>1</v>
      </c>
      <c r="I7284" s="128"/>
      <c r="K7284" s="140" t="str">
        <f t="shared" si="342"/>
        <v>全民運動-獎補助費-對國內團體之捐助</v>
      </c>
      <c r="L7284" s="140" t="str">
        <f t="shared" si="343"/>
        <v>臺中市113年運動有功團體及人員表揚典禮(中央補助款)</v>
      </c>
      <c r="M7284" s="40" t="str">
        <f t="shared" si="344"/>
        <v>臺灣運動休閒健康發展協會</v>
      </c>
    </row>
    <row r="7285" spans="1:13" ht="56.25">
      <c r="A7285" s="64" t="s">
        <v>2091</v>
      </c>
      <c r="B7285" s="64" t="s">
        <v>2112</v>
      </c>
      <c r="C7285" s="64" t="s">
        <v>1730</v>
      </c>
      <c r="D7285" s="64" t="s">
        <v>1723</v>
      </c>
      <c r="E7285" s="45">
        <v>344</v>
      </c>
      <c r="F7285" s="127" t="s">
        <v>44</v>
      </c>
      <c r="G7285" s="97"/>
      <c r="H7285" s="43" t="s">
        <v>1</v>
      </c>
      <c r="I7285" s="128"/>
      <c r="K7285" s="140" t="str">
        <f t="shared" si="342"/>
        <v>全民運動-獎補助費-對國內團體之捐助</v>
      </c>
      <c r="L7285" s="140" t="str">
        <f t="shared" si="343"/>
        <v>臺中市113年運動有功團體及人員表揚典禮(市庫配合款)</v>
      </c>
      <c r="M7285" s="40" t="str">
        <f t="shared" si="344"/>
        <v>臺灣運動休閒健康發展協會</v>
      </c>
    </row>
    <row r="7286" spans="1:13" ht="75">
      <c r="A7286" s="64" t="s">
        <v>2091</v>
      </c>
      <c r="B7286" s="64" t="s">
        <v>2113</v>
      </c>
      <c r="C7286" s="64" t="s">
        <v>1724</v>
      </c>
      <c r="D7286" s="64" t="s">
        <v>1723</v>
      </c>
      <c r="E7286" s="45">
        <v>40</v>
      </c>
      <c r="F7286" s="127" t="s">
        <v>44</v>
      </c>
      <c r="G7286" s="97"/>
      <c r="H7286" s="43" t="s">
        <v>1</v>
      </c>
      <c r="I7286" s="128"/>
      <c r="K7286" s="140" t="str">
        <f t="shared" si="342"/>
        <v>全民運動-獎補助費-對國內團體之捐助</v>
      </c>
      <c r="L7286" s="140" t="str">
        <f t="shared" si="343"/>
        <v>補助臺中市體育總會飛盤委員會辦理113年臺中市親子飛盤闖關活動</v>
      </c>
      <c r="M7286" s="40" t="str">
        <f t="shared" si="344"/>
        <v>臺中市體育總會</v>
      </c>
    </row>
    <row r="7287" spans="1:13" ht="37.5">
      <c r="A7287" s="64" t="s">
        <v>2091</v>
      </c>
      <c r="B7287" s="64" t="s">
        <v>2114</v>
      </c>
      <c r="C7287" s="64" t="s">
        <v>5191</v>
      </c>
      <c r="D7287" s="64" t="s">
        <v>1723</v>
      </c>
      <c r="E7287" s="45">
        <v>100</v>
      </c>
      <c r="F7287" s="127" t="s">
        <v>44</v>
      </c>
      <c r="G7287" s="97"/>
      <c r="H7287" s="43" t="s">
        <v>1</v>
      </c>
      <c r="I7287" s="128"/>
      <c r="K7287" s="140" t="str">
        <f t="shared" si="342"/>
        <v>全民運動-獎補助費-對國內團體之捐助</v>
      </c>
      <c r="L7287" s="140" t="str">
        <f t="shared" si="343"/>
        <v>辦理勇闖水世界滑步車親子趣味競賽</v>
      </c>
      <c r="M7287" s="40" t="str">
        <f t="shared" si="344"/>
        <v>臺中市滑步車運動協會</v>
      </c>
    </row>
    <row r="7288" spans="1:13" ht="56.25">
      <c r="A7288" s="64" t="s">
        <v>2091</v>
      </c>
      <c r="B7288" s="64" t="s">
        <v>2115</v>
      </c>
      <c r="C7288" s="64" t="s">
        <v>2874</v>
      </c>
      <c r="D7288" s="64" t="s">
        <v>1723</v>
      </c>
      <c r="E7288" s="45">
        <v>50</v>
      </c>
      <c r="F7288" s="127" t="s">
        <v>44</v>
      </c>
      <c r="G7288" s="97"/>
      <c r="H7288" s="43" t="s">
        <v>1</v>
      </c>
      <c r="I7288" s="128"/>
      <c r="K7288" s="140" t="str">
        <f t="shared" si="342"/>
        <v>全民運動-獎補助費-對國內團體之捐助</v>
      </c>
      <c r="L7288" s="140" t="str">
        <f t="shared" si="343"/>
        <v>辦理113年樂活運動、迎向健康GO、GO、GO健行活動</v>
      </c>
      <c r="M7288" s="40" t="str">
        <f t="shared" si="344"/>
        <v>社團法人臺中市大安區婦女會</v>
      </c>
    </row>
    <row r="7289" spans="1:13" ht="37.5">
      <c r="A7289" s="64" t="s">
        <v>2091</v>
      </c>
      <c r="B7289" s="64" t="s">
        <v>2116</v>
      </c>
      <c r="C7289" s="64" t="s">
        <v>1884</v>
      </c>
      <c r="D7289" s="64" t="s">
        <v>1723</v>
      </c>
      <c r="E7289" s="45">
        <v>80</v>
      </c>
      <c r="F7289" s="127" t="s">
        <v>44</v>
      </c>
      <c r="G7289" s="97"/>
      <c r="H7289" s="43" t="s">
        <v>1</v>
      </c>
      <c r="I7289" s="128"/>
      <c r="K7289" s="140" t="str">
        <f t="shared" si="342"/>
        <v>全民運動-獎補助費-對國內團體之捐助</v>
      </c>
      <c r="L7289" s="140" t="str">
        <f t="shared" si="343"/>
        <v>北區單車路跑嘉年華</v>
      </c>
      <c r="M7289" s="40" t="str">
        <f t="shared" si="344"/>
        <v>台中市北區體育會</v>
      </c>
    </row>
    <row r="7290" spans="1:13" ht="37.5">
      <c r="A7290" s="64" t="s">
        <v>2091</v>
      </c>
      <c r="B7290" s="64" t="s">
        <v>2117</v>
      </c>
      <c r="C7290" s="64" t="s">
        <v>1880</v>
      </c>
      <c r="D7290" s="64" t="s">
        <v>1723</v>
      </c>
      <c r="E7290" s="45">
        <v>80</v>
      </c>
      <c r="F7290" s="127" t="s">
        <v>44</v>
      </c>
      <c r="G7290" s="97"/>
      <c r="H7290" s="43" t="s">
        <v>1</v>
      </c>
      <c r="I7290" s="128"/>
      <c r="K7290" s="140" t="str">
        <f t="shared" si="342"/>
        <v>全民運動-獎補助費-對國內團體之捐助</v>
      </c>
      <c r="L7290" s="140" t="str">
        <f t="shared" si="343"/>
        <v>社區運動嘉年華活動</v>
      </c>
      <c r="M7290" s="40" t="str">
        <f t="shared" si="344"/>
        <v>台中市東區體育會</v>
      </c>
    </row>
    <row r="7291" spans="1:13" ht="37.5">
      <c r="A7291" s="64" t="s">
        <v>2091</v>
      </c>
      <c r="B7291" s="64" t="s">
        <v>2118</v>
      </c>
      <c r="C7291" s="64" t="s">
        <v>1724</v>
      </c>
      <c r="D7291" s="64" t="s">
        <v>1723</v>
      </c>
      <c r="E7291" s="45">
        <v>50</v>
      </c>
      <c r="F7291" s="127" t="s">
        <v>44</v>
      </c>
      <c r="G7291" s="97"/>
      <c r="H7291" s="43" t="s">
        <v>1</v>
      </c>
      <c r="I7291" s="128"/>
      <c r="K7291" s="140" t="str">
        <f t="shared" si="342"/>
        <v>全民運動-獎補助費-對國內團體之捐助</v>
      </c>
      <c r="L7291" s="140" t="str">
        <f t="shared" si="343"/>
        <v>元極舞婦女運動樂活班</v>
      </c>
      <c r="M7291" s="40" t="str">
        <f t="shared" si="344"/>
        <v>臺中市體育總會</v>
      </c>
    </row>
    <row r="7292" spans="1:13" ht="37.5">
      <c r="A7292" s="64" t="s">
        <v>2091</v>
      </c>
      <c r="B7292" s="64" t="s">
        <v>2119</v>
      </c>
      <c r="C7292" s="64" t="s">
        <v>1276</v>
      </c>
      <c r="D7292" s="64" t="s">
        <v>1723</v>
      </c>
      <c r="E7292" s="45">
        <v>290</v>
      </c>
      <c r="F7292" s="127" t="s">
        <v>44</v>
      </c>
      <c r="G7292" s="97"/>
      <c r="H7292" s="43" t="s">
        <v>1</v>
      </c>
      <c r="I7292" s="128"/>
      <c r="K7292" s="140" t="str">
        <f t="shared" si="342"/>
        <v>全民運動-獎補助費-對國內團體之捐助</v>
      </c>
      <c r="L7292" s="140" t="str">
        <f t="shared" si="343"/>
        <v>臺中市外埔區活力盃運動嘉年華</v>
      </c>
      <c r="M7292" s="40" t="str">
        <f t="shared" si="344"/>
        <v>臺中市外埔區體育會</v>
      </c>
    </row>
    <row r="7293" spans="1:13" ht="56.25">
      <c r="A7293" s="64" t="s">
        <v>2091</v>
      </c>
      <c r="B7293" s="64" t="s">
        <v>2120</v>
      </c>
      <c r="C7293" s="64" t="s">
        <v>1276</v>
      </c>
      <c r="D7293" s="64" t="s">
        <v>1723</v>
      </c>
      <c r="E7293" s="45">
        <v>40</v>
      </c>
      <c r="F7293" s="127" t="s">
        <v>44</v>
      </c>
      <c r="G7293" s="97"/>
      <c r="H7293" s="43" t="s">
        <v>1</v>
      </c>
      <c r="I7293" s="128"/>
      <c r="K7293" s="140" t="str">
        <f t="shared" si="342"/>
        <v>全民運動-獎補助費-對國內團體之捐助</v>
      </c>
      <c r="L7293" s="140" t="str">
        <f t="shared" si="343"/>
        <v>113年外埔區體育會土風舞委員會土風舞研習活動</v>
      </c>
      <c r="M7293" s="40" t="str">
        <f t="shared" si="344"/>
        <v>臺中市外埔區體育會</v>
      </c>
    </row>
    <row r="7294" spans="1:13" ht="56.25">
      <c r="A7294" s="64" t="s">
        <v>2091</v>
      </c>
      <c r="B7294" s="64" t="s">
        <v>2121</v>
      </c>
      <c r="C7294" s="64" t="s">
        <v>234</v>
      </c>
      <c r="D7294" s="64" t="s">
        <v>1723</v>
      </c>
      <c r="E7294" s="45">
        <v>80</v>
      </c>
      <c r="F7294" s="127" t="s">
        <v>44</v>
      </c>
      <c r="G7294" s="97"/>
      <c r="H7294" s="43" t="s">
        <v>1</v>
      </c>
      <c r="I7294" s="128"/>
      <c r="K7294" s="140" t="str">
        <f t="shared" si="342"/>
        <v>全民運動-獎補助費-對國內團體之捐助</v>
      </c>
      <c r="L7294" s="140" t="str">
        <f t="shared" si="343"/>
        <v>臺中市神岡區嫦娥奔月馬拉松嘉年華活動</v>
      </c>
      <c r="M7294" s="40" t="str">
        <f t="shared" si="344"/>
        <v>台中市神岡區體育會</v>
      </c>
    </row>
    <row r="7295" spans="1:13" ht="37.5">
      <c r="A7295" s="64" t="s">
        <v>2091</v>
      </c>
      <c r="B7295" s="64" t="s">
        <v>2122</v>
      </c>
      <c r="C7295" s="64" t="s">
        <v>1875</v>
      </c>
      <c r="D7295" s="64" t="s">
        <v>1723</v>
      </c>
      <c r="E7295" s="45">
        <v>120</v>
      </c>
      <c r="F7295" s="127" t="s">
        <v>44</v>
      </c>
      <c r="G7295" s="97"/>
      <c r="H7295" s="43" t="s">
        <v>1</v>
      </c>
      <c r="I7295" s="128"/>
      <c r="K7295" s="140" t="str">
        <f t="shared" si="342"/>
        <v>全民運動-獎補助費-對國內團體之捐助</v>
      </c>
      <c r="L7295" s="140" t="str">
        <f t="shared" si="343"/>
        <v>臺中市南屯區籃球社區聯誼賽</v>
      </c>
      <c r="M7295" s="40" t="str">
        <f t="shared" si="344"/>
        <v>臺中市南屯區體育會</v>
      </c>
    </row>
    <row r="7296" spans="1:13" ht="56.25">
      <c r="A7296" s="64" t="s">
        <v>2091</v>
      </c>
      <c r="B7296" s="64" t="s">
        <v>2123</v>
      </c>
      <c r="C7296" s="64" t="s">
        <v>1868</v>
      </c>
      <c r="D7296" s="64" t="s">
        <v>1723</v>
      </c>
      <c r="E7296" s="45">
        <v>80</v>
      </c>
      <c r="F7296" s="127" t="s">
        <v>44</v>
      </c>
      <c r="G7296" s="97"/>
      <c r="H7296" s="43" t="s">
        <v>1</v>
      </c>
      <c r="I7296" s="128"/>
      <c r="K7296" s="140" t="str">
        <f t="shared" si="342"/>
        <v>全民運動-獎補助費-對國內團體之捐助</v>
      </c>
      <c r="L7296" s="140" t="str">
        <f t="shared" si="343"/>
        <v>梧棲區體育會親子足球共學、親子同樂、足夢嘉年華</v>
      </c>
      <c r="M7296" s="40" t="str">
        <f t="shared" si="344"/>
        <v>臺中市梧棲區體育會</v>
      </c>
    </row>
    <row r="7297" spans="1:13" ht="37.5">
      <c r="A7297" s="64" t="s">
        <v>2091</v>
      </c>
      <c r="B7297" s="64" t="s">
        <v>2124</v>
      </c>
      <c r="C7297" s="64" t="s">
        <v>1934</v>
      </c>
      <c r="D7297" s="64" t="s">
        <v>1723</v>
      </c>
      <c r="E7297" s="45">
        <v>120</v>
      </c>
      <c r="F7297" s="127" t="s">
        <v>44</v>
      </c>
      <c r="G7297" s="97"/>
      <c r="H7297" s="43" t="s">
        <v>1</v>
      </c>
      <c r="I7297" s="128"/>
      <c r="K7297" s="140" t="str">
        <f t="shared" si="342"/>
        <v>全民運動-獎補助費-對國內團體之捐助</v>
      </c>
      <c r="L7297" s="140" t="str">
        <f t="shared" si="343"/>
        <v>臺中市東勢區桌球社區聯誼賽</v>
      </c>
      <c r="M7297" s="40" t="str">
        <f t="shared" si="344"/>
        <v>臺中市東勢區體育會</v>
      </c>
    </row>
    <row r="7298" spans="1:13" ht="37.5">
      <c r="A7298" s="64" t="s">
        <v>2091</v>
      </c>
      <c r="B7298" s="64" t="s">
        <v>2125</v>
      </c>
      <c r="C7298" s="64" t="s">
        <v>1724</v>
      </c>
      <c r="D7298" s="64" t="s">
        <v>1723</v>
      </c>
      <c r="E7298" s="45">
        <v>39</v>
      </c>
      <c r="F7298" s="127" t="s">
        <v>44</v>
      </c>
      <c r="G7298" s="97"/>
      <c r="H7298" s="43" t="s">
        <v>1</v>
      </c>
      <c r="I7298" s="128"/>
      <c r="K7298" s="140" t="str">
        <f t="shared" si="342"/>
        <v>全民運動-獎補助費-對國內團體之捐助</v>
      </c>
      <c r="L7298" s="140" t="str">
        <f t="shared" si="343"/>
        <v>臺中市113年八卦掌婦女運動樂活班</v>
      </c>
      <c r="M7298" s="40" t="str">
        <f t="shared" si="344"/>
        <v>臺中市體育總會</v>
      </c>
    </row>
    <row r="7299" spans="1:13" ht="37.5">
      <c r="A7299" s="64" t="s">
        <v>2091</v>
      </c>
      <c r="B7299" s="64" t="s">
        <v>2126</v>
      </c>
      <c r="C7299" s="64" t="s">
        <v>1943</v>
      </c>
      <c r="D7299" s="64" t="s">
        <v>1723</v>
      </c>
      <c r="E7299" s="45">
        <v>50</v>
      </c>
      <c r="F7299" s="127" t="s">
        <v>44</v>
      </c>
      <c r="G7299" s="97"/>
      <c r="H7299" s="43" t="s">
        <v>1</v>
      </c>
      <c r="I7299" s="128"/>
      <c r="K7299" s="140" t="str">
        <f t="shared" si="342"/>
        <v>全民運動-獎補助費-對國內團體之捐助</v>
      </c>
      <c r="L7299" s="140" t="str">
        <f t="shared" si="343"/>
        <v>113年度臺中市東安樂活健行活動</v>
      </c>
      <c r="M7299" s="40" t="str">
        <f t="shared" si="344"/>
        <v>台中市運動教練協會</v>
      </c>
    </row>
    <row r="7300" spans="1:13" ht="56.25">
      <c r="A7300" s="64" t="s">
        <v>2091</v>
      </c>
      <c r="B7300" s="64" t="s">
        <v>2127</v>
      </c>
      <c r="C7300" s="64" t="s">
        <v>1943</v>
      </c>
      <c r="D7300" s="64" t="s">
        <v>1723</v>
      </c>
      <c r="E7300" s="45">
        <v>50</v>
      </c>
      <c r="F7300" s="127" t="s">
        <v>44</v>
      </c>
      <c r="G7300" s="97"/>
      <c r="H7300" s="43" t="s">
        <v>1</v>
      </c>
      <c r="I7300" s="128"/>
      <c r="K7300" s="140" t="str">
        <f t="shared" ref="K7300:K7363" si="345">A7300</f>
        <v>全民運動-獎補助費-對國內團體之捐助</v>
      </c>
      <c r="L7300" s="140" t="str">
        <f t="shared" ref="L7300:L7363" si="346">B7300</f>
        <v>113年度臺中市一起動起來舞蹈表演活動</v>
      </c>
      <c r="M7300" s="40" t="str">
        <f t="shared" ref="M7300:M7363" si="347">C7300</f>
        <v>台中市運動教練協會</v>
      </c>
    </row>
    <row r="7301" spans="1:13" ht="56.25">
      <c r="A7301" s="64" t="s">
        <v>2091</v>
      </c>
      <c r="B7301" s="64" t="s">
        <v>2128</v>
      </c>
      <c r="C7301" s="64" t="s">
        <v>1876</v>
      </c>
      <c r="D7301" s="64" t="s">
        <v>1723</v>
      </c>
      <c r="E7301" s="45">
        <v>200</v>
      </c>
      <c r="F7301" s="127" t="s">
        <v>44</v>
      </c>
      <c r="G7301" s="97"/>
      <c r="H7301" s="43" t="s">
        <v>1</v>
      </c>
      <c r="I7301" s="128"/>
      <c r="K7301" s="140" t="str">
        <f t="shared" si="345"/>
        <v>全民運動-獎補助費-對國內團體之捐助</v>
      </c>
      <c r="L7301" s="140" t="str">
        <f t="shared" si="346"/>
        <v>2024年華鳳盃大臺中身心障礙保齡球運動大集合錦標賽</v>
      </c>
      <c r="M7301" s="40" t="str">
        <f t="shared" si="347"/>
        <v>社團法人臺中市身心障礙體育總會</v>
      </c>
    </row>
    <row r="7302" spans="1:13" ht="37.5">
      <c r="A7302" s="64" t="s">
        <v>2091</v>
      </c>
      <c r="B7302" s="64" t="s">
        <v>2129</v>
      </c>
      <c r="C7302" s="64" t="s">
        <v>1868</v>
      </c>
      <c r="D7302" s="64" t="s">
        <v>1723</v>
      </c>
      <c r="E7302" s="45">
        <v>80</v>
      </c>
      <c r="F7302" s="127" t="s">
        <v>44</v>
      </c>
      <c r="G7302" s="97"/>
      <c r="H7302" s="43" t="s">
        <v>1</v>
      </c>
      <c r="I7302" s="128"/>
      <c r="K7302" s="140" t="str">
        <f t="shared" si="345"/>
        <v>全民運動-獎補助費-對國內團體之捐助</v>
      </c>
      <c r="L7302" s="140" t="str">
        <f t="shared" si="346"/>
        <v>梧棲區慢速壘球運動嘉年華會</v>
      </c>
      <c r="M7302" s="40" t="str">
        <f t="shared" si="347"/>
        <v>臺中市梧棲區體育會</v>
      </c>
    </row>
    <row r="7303" spans="1:13" ht="56.25">
      <c r="A7303" s="64" t="s">
        <v>2091</v>
      </c>
      <c r="B7303" s="64" t="s">
        <v>2130</v>
      </c>
      <c r="C7303" s="64" t="s">
        <v>1895</v>
      </c>
      <c r="D7303" s="64" t="s">
        <v>1723</v>
      </c>
      <c r="E7303" s="45">
        <v>80</v>
      </c>
      <c r="F7303" s="127" t="s">
        <v>44</v>
      </c>
      <c r="G7303" s="97"/>
      <c r="H7303" s="43" t="s">
        <v>1</v>
      </c>
      <c r="I7303" s="128"/>
      <c r="K7303" s="140" t="str">
        <f t="shared" si="345"/>
        <v>全民運動-獎補助費-對國內團體之捐助</v>
      </c>
      <c r="L7303" s="140" t="str">
        <f t="shared" si="346"/>
        <v>臺中市西屯區體育趣味性多元嘉年華會</v>
      </c>
      <c r="M7303" s="40" t="str">
        <f t="shared" si="347"/>
        <v>臺中市西屯區體育會</v>
      </c>
    </row>
    <row r="7304" spans="1:13" ht="37.5">
      <c r="A7304" s="64" t="s">
        <v>2091</v>
      </c>
      <c r="B7304" s="64" t="s">
        <v>2131</v>
      </c>
      <c r="C7304" s="64" t="s">
        <v>1276</v>
      </c>
      <c r="D7304" s="64" t="s">
        <v>1723</v>
      </c>
      <c r="E7304" s="45">
        <v>80</v>
      </c>
      <c r="F7304" s="127" t="s">
        <v>44</v>
      </c>
      <c r="G7304" s="97"/>
      <c r="H7304" s="43" t="s">
        <v>1</v>
      </c>
      <c r="I7304" s="128"/>
      <c r="K7304" s="140" t="str">
        <f t="shared" si="345"/>
        <v>全民運動-獎補助費-對國內團體之捐助</v>
      </c>
      <c r="L7304" s="140" t="str">
        <f t="shared" si="346"/>
        <v>外埔區單車嘉年華</v>
      </c>
      <c r="M7304" s="40" t="str">
        <f t="shared" si="347"/>
        <v>臺中市外埔區體育會</v>
      </c>
    </row>
    <row r="7305" spans="1:13" ht="37.5">
      <c r="A7305" s="64" t="s">
        <v>2091</v>
      </c>
      <c r="B7305" s="64" t="s">
        <v>2132</v>
      </c>
      <c r="C7305" s="64" t="s">
        <v>42</v>
      </c>
      <c r="D7305" s="64" t="s">
        <v>1723</v>
      </c>
      <c r="E7305" s="45">
        <v>50</v>
      </c>
      <c r="F7305" s="127" t="s">
        <v>44</v>
      </c>
      <c r="G7305" s="97"/>
      <c r="H7305" s="43" t="s">
        <v>1</v>
      </c>
      <c r="I7305" s="128"/>
      <c r="K7305" s="140" t="str">
        <f t="shared" si="345"/>
        <v>全民運動-獎補助費-對國內團體之捐助</v>
      </c>
      <c r="L7305" s="140" t="str">
        <f t="shared" si="346"/>
        <v>社區土風舞多元運動嘉年華</v>
      </c>
      <c r="M7305" s="40" t="str">
        <f t="shared" si="347"/>
        <v>臺中市大甲區體育會</v>
      </c>
    </row>
    <row r="7306" spans="1:13" ht="56.25">
      <c r="A7306" s="64" t="s">
        <v>2091</v>
      </c>
      <c r="B7306" s="64" t="s">
        <v>2133</v>
      </c>
      <c r="C7306" s="64" t="s">
        <v>1943</v>
      </c>
      <c r="D7306" s="64" t="s">
        <v>1723</v>
      </c>
      <c r="E7306" s="45">
        <v>50</v>
      </c>
      <c r="F7306" s="127" t="s">
        <v>44</v>
      </c>
      <c r="G7306" s="97"/>
      <c r="H7306" s="43" t="s">
        <v>1</v>
      </c>
      <c r="I7306" s="128"/>
      <c r="K7306" s="140" t="str">
        <f t="shared" si="345"/>
        <v>全民運動-獎補助費-對國內團體之捐助</v>
      </c>
      <c r="L7306" s="140" t="str">
        <f t="shared" si="346"/>
        <v>113年度臺中市西安社區慶中秋舞蹈表演暨關懷弱勢活動</v>
      </c>
      <c r="M7306" s="40" t="str">
        <f t="shared" si="347"/>
        <v>台中市運動教練協會</v>
      </c>
    </row>
    <row r="7307" spans="1:13" ht="56.25">
      <c r="A7307" s="64" t="s">
        <v>2091</v>
      </c>
      <c r="B7307" s="64" t="s">
        <v>2134</v>
      </c>
      <c r="C7307" s="64" t="s">
        <v>1803</v>
      </c>
      <c r="D7307" s="64" t="s">
        <v>1723</v>
      </c>
      <c r="E7307" s="45">
        <v>30</v>
      </c>
      <c r="F7307" s="127" t="s">
        <v>44</v>
      </c>
      <c r="G7307" s="97"/>
      <c r="H7307" s="43" t="s">
        <v>1</v>
      </c>
      <c r="I7307" s="128"/>
      <c r="K7307" s="140" t="str">
        <f t="shared" si="345"/>
        <v>全民運動-獎補助費-對國內團體之捐助</v>
      </c>
      <c r="L7307" s="140" t="str">
        <f t="shared" si="346"/>
        <v>113年臺中市大甲區社尾社區健康活力親子健行活動</v>
      </c>
      <c r="M7307" s="40" t="str">
        <f t="shared" si="347"/>
        <v>臺中市區體育會聯合會</v>
      </c>
    </row>
    <row r="7308" spans="1:13" ht="56.25">
      <c r="A7308" s="64" t="s">
        <v>2091</v>
      </c>
      <c r="B7308" s="64" t="s">
        <v>2135</v>
      </c>
      <c r="C7308" s="64" t="s">
        <v>2136</v>
      </c>
      <c r="D7308" s="64" t="s">
        <v>1723</v>
      </c>
      <c r="E7308" s="45">
        <v>100</v>
      </c>
      <c r="F7308" s="127" t="s">
        <v>44</v>
      </c>
      <c r="G7308" s="97"/>
      <c r="H7308" s="43" t="s">
        <v>1</v>
      </c>
      <c r="I7308" s="128"/>
      <c r="K7308" s="140" t="str">
        <f t="shared" si="345"/>
        <v>全民運動-獎補助費-對國內團體之捐助</v>
      </c>
      <c r="L7308" s="140" t="str">
        <f t="shared" si="346"/>
        <v>快樂槌球、槌球快樂全國邀請賽暨節約用電</v>
      </c>
      <c r="M7308" s="40" t="str">
        <f t="shared" si="347"/>
        <v>臺中市身心障礙槌球運動推廣協會</v>
      </c>
    </row>
    <row r="7309" spans="1:13" ht="37.5">
      <c r="A7309" s="64" t="s">
        <v>2091</v>
      </c>
      <c r="B7309" s="64" t="s">
        <v>2137</v>
      </c>
      <c r="C7309" s="64" t="s">
        <v>1876</v>
      </c>
      <c r="D7309" s="64" t="s">
        <v>1723</v>
      </c>
      <c r="E7309" s="45">
        <v>100</v>
      </c>
      <c r="F7309" s="127" t="s">
        <v>44</v>
      </c>
      <c r="G7309" s="97"/>
      <c r="H7309" s="43" t="s">
        <v>1</v>
      </c>
      <c r="I7309" s="128"/>
      <c r="K7309" s="140" t="str">
        <f t="shared" si="345"/>
        <v>全民運動-獎補助費-對國內團體之捐助</v>
      </c>
      <c r="L7309" s="140" t="str">
        <f t="shared" si="346"/>
        <v>113年臺中市聽障籃球體驗營</v>
      </c>
      <c r="M7309" s="40" t="str">
        <f t="shared" si="347"/>
        <v>社團法人臺中市身心障礙體育總會</v>
      </c>
    </row>
    <row r="7310" spans="1:13" ht="56.25">
      <c r="A7310" s="64" t="s">
        <v>2091</v>
      </c>
      <c r="B7310" s="64" t="s">
        <v>2138</v>
      </c>
      <c r="C7310" s="64" t="s">
        <v>1864</v>
      </c>
      <c r="D7310" s="64" t="s">
        <v>1723</v>
      </c>
      <c r="E7310" s="45">
        <v>100</v>
      </c>
      <c r="F7310" s="127" t="s">
        <v>44</v>
      </c>
      <c r="G7310" s="97"/>
      <c r="H7310" s="43" t="s">
        <v>1</v>
      </c>
      <c r="I7310" s="128"/>
      <c r="K7310" s="140" t="str">
        <f t="shared" si="345"/>
        <v>全民運動-獎補助費-對國內團體之捐助</v>
      </c>
      <c r="L7310" s="140" t="str">
        <f t="shared" si="346"/>
        <v>原住民傳統弓箭製作傳承研習營~製箭竹</v>
      </c>
      <c r="M7310" s="40" t="str">
        <f t="shared" si="347"/>
        <v>臺中市原住民族運動總會</v>
      </c>
    </row>
    <row r="7311" spans="1:13" ht="56.25">
      <c r="A7311" s="64" t="s">
        <v>2091</v>
      </c>
      <c r="B7311" s="64" t="s">
        <v>2139</v>
      </c>
      <c r="C7311" s="64" t="s">
        <v>1803</v>
      </c>
      <c r="D7311" s="64" t="s">
        <v>1723</v>
      </c>
      <c r="E7311" s="45">
        <v>50</v>
      </c>
      <c r="F7311" s="127" t="s">
        <v>44</v>
      </c>
      <c r="G7311" s="97"/>
      <c r="H7311" s="43" t="s">
        <v>1</v>
      </c>
      <c r="I7311" s="128"/>
      <c r="K7311" s="140" t="str">
        <f t="shared" si="345"/>
        <v>全民運動-獎補助費-對國內團體之捐助</v>
      </c>
      <c r="L7311" s="140" t="str">
        <f t="shared" si="346"/>
        <v>113年臺中市大甲區社區運動活化改造-健行活動</v>
      </c>
      <c r="M7311" s="40" t="str">
        <f t="shared" si="347"/>
        <v>臺中市區體育會聯合會</v>
      </c>
    </row>
    <row r="7312" spans="1:13" ht="75">
      <c r="A7312" s="64" t="s">
        <v>2091</v>
      </c>
      <c r="B7312" s="64" t="s">
        <v>2140</v>
      </c>
      <c r="C7312" s="64" t="s">
        <v>1803</v>
      </c>
      <c r="D7312" s="64" t="s">
        <v>1723</v>
      </c>
      <c r="E7312" s="45">
        <v>50</v>
      </c>
      <c r="F7312" s="127" t="s">
        <v>44</v>
      </c>
      <c r="G7312" s="97"/>
      <c r="H7312" s="43" t="s">
        <v>1</v>
      </c>
      <c r="I7312" s="128"/>
      <c r="K7312" s="140" t="str">
        <f t="shared" si="345"/>
        <v>全民運動-獎補助費-對國內團體之捐助</v>
      </c>
      <c r="L7312" s="140" t="str">
        <f t="shared" si="346"/>
        <v>113年臺中市大甲區全民體育活力健康舞動觀摩暨中秋聯誼活動</v>
      </c>
      <c r="M7312" s="40" t="str">
        <f t="shared" si="347"/>
        <v>臺中市區體育會聯合會</v>
      </c>
    </row>
    <row r="7313" spans="1:13" ht="75">
      <c r="A7313" s="64" t="s">
        <v>2091</v>
      </c>
      <c r="B7313" s="64" t="s">
        <v>2141</v>
      </c>
      <c r="C7313" s="64" t="s">
        <v>1803</v>
      </c>
      <c r="D7313" s="64" t="s">
        <v>1723</v>
      </c>
      <c r="E7313" s="45">
        <v>50</v>
      </c>
      <c r="F7313" s="127" t="s">
        <v>44</v>
      </c>
      <c r="G7313" s="97"/>
      <c r="H7313" s="43" t="s">
        <v>1</v>
      </c>
      <c r="I7313" s="128"/>
      <c r="K7313" s="140" t="str">
        <f t="shared" si="345"/>
        <v>全民運動-獎補助費-對國內團體之捐助</v>
      </c>
      <c r="L7313" s="140" t="str">
        <f t="shared" si="346"/>
        <v>113年臺中市大甲區社區民俗體育展演觀摩暨中秋聯歡活動</v>
      </c>
      <c r="M7313" s="40" t="str">
        <f t="shared" si="347"/>
        <v>臺中市區體育會聯合會</v>
      </c>
    </row>
    <row r="7314" spans="1:13" ht="75">
      <c r="A7314" s="64" t="s">
        <v>2091</v>
      </c>
      <c r="B7314" s="64" t="s">
        <v>2142</v>
      </c>
      <c r="C7314" s="64" t="s">
        <v>1803</v>
      </c>
      <c r="D7314" s="64" t="s">
        <v>1723</v>
      </c>
      <c r="E7314" s="45">
        <v>50</v>
      </c>
      <c r="F7314" s="127" t="s">
        <v>44</v>
      </c>
      <c r="G7314" s="97"/>
      <c r="H7314" s="43" t="s">
        <v>1</v>
      </c>
      <c r="I7314" s="128"/>
      <c r="K7314" s="140" t="str">
        <f t="shared" si="345"/>
        <v>全民運動-獎補助費-對國內團體之捐助</v>
      </c>
      <c r="L7314" s="140" t="str">
        <f t="shared" si="346"/>
        <v>113年臺中市打造社區運動活力勇起來甲安埔休閒體育展演活動</v>
      </c>
      <c r="M7314" s="40" t="str">
        <f t="shared" si="347"/>
        <v>臺中市區體育會聯合會</v>
      </c>
    </row>
    <row r="7315" spans="1:13" ht="37.5">
      <c r="A7315" s="64" t="s">
        <v>2091</v>
      </c>
      <c r="B7315" s="64" t="s">
        <v>2143</v>
      </c>
      <c r="C7315" s="64" t="s">
        <v>1895</v>
      </c>
      <c r="D7315" s="64" t="s">
        <v>1723</v>
      </c>
      <c r="E7315" s="45">
        <v>120</v>
      </c>
      <c r="F7315" s="127" t="s">
        <v>44</v>
      </c>
      <c r="G7315" s="97"/>
      <c r="H7315" s="43" t="s">
        <v>1</v>
      </c>
      <c r="I7315" s="128"/>
      <c r="K7315" s="140" t="str">
        <f t="shared" si="345"/>
        <v>全民運動-獎補助費-對國內團體之捐助</v>
      </c>
      <c r="L7315" s="140" t="str">
        <f t="shared" si="346"/>
        <v>臺中市西屯區羽球社區聯誼賽</v>
      </c>
      <c r="M7315" s="40" t="str">
        <f t="shared" si="347"/>
        <v>臺中市西屯區體育會</v>
      </c>
    </row>
    <row r="7316" spans="1:13" ht="56.25">
      <c r="A7316" s="64" t="s">
        <v>2091</v>
      </c>
      <c r="B7316" s="64" t="s">
        <v>5257</v>
      </c>
      <c r="C7316" s="64" t="s">
        <v>1868</v>
      </c>
      <c r="D7316" s="64" t="s">
        <v>1723</v>
      </c>
      <c r="E7316" s="45">
        <v>100</v>
      </c>
      <c r="F7316" s="127" t="s">
        <v>44</v>
      </c>
      <c r="G7316" s="97"/>
      <c r="H7316" s="43" t="s">
        <v>1</v>
      </c>
      <c r="I7316" s="128"/>
      <c r="K7316" s="140" t="str">
        <f t="shared" si="345"/>
        <v>全民運動-獎補助費-對國內團體之捐助</v>
      </c>
      <c r="L7316" s="140" t="str">
        <f t="shared" si="346"/>
        <v>113年度第44屆臺中市梧棲區區長盃籃球錦標賽</v>
      </c>
      <c r="M7316" s="40" t="str">
        <f t="shared" si="347"/>
        <v>臺中市梧棲區體育會</v>
      </c>
    </row>
    <row r="7317" spans="1:13" ht="56.25">
      <c r="A7317" s="64" t="s">
        <v>2091</v>
      </c>
      <c r="B7317" s="64" t="s">
        <v>5258</v>
      </c>
      <c r="C7317" s="64" t="s">
        <v>1910</v>
      </c>
      <c r="D7317" s="64" t="s">
        <v>1723</v>
      </c>
      <c r="E7317" s="45">
        <v>40</v>
      </c>
      <c r="F7317" s="127" t="s">
        <v>44</v>
      </c>
      <c r="G7317" s="97"/>
      <c r="H7317" s="43" t="s">
        <v>1</v>
      </c>
      <c r="I7317" s="128"/>
      <c r="K7317" s="140" t="str">
        <f t="shared" si="345"/>
        <v>全民運動-獎補助費-對國內團體之捐助</v>
      </c>
      <c r="L7317" s="140" t="str">
        <f t="shared" si="346"/>
        <v>2024第四屆大甲國聖獅子盃全國匹克球邀請賽</v>
      </c>
      <c r="M7317" s="40" t="str">
        <f t="shared" si="347"/>
        <v>臺中市匹克球協會</v>
      </c>
    </row>
    <row r="7318" spans="1:13" ht="75">
      <c r="A7318" s="64" t="s">
        <v>2091</v>
      </c>
      <c r="B7318" s="64" t="s">
        <v>2144</v>
      </c>
      <c r="C7318" s="64" t="s">
        <v>1264</v>
      </c>
      <c r="D7318" s="64" t="s">
        <v>1723</v>
      </c>
      <c r="E7318" s="45">
        <v>30</v>
      </c>
      <c r="F7318" s="127" t="s">
        <v>44</v>
      </c>
      <c r="G7318" s="97"/>
      <c r="H7318" s="43" t="s">
        <v>1</v>
      </c>
      <c r="I7318" s="128"/>
      <c r="K7318" s="140" t="str">
        <f t="shared" si="345"/>
        <v>全民運動-獎補助費-對國內團體之捐助</v>
      </c>
      <c r="L7318" s="140" t="str">
        <f t="shared" si="346"/>
        <v>活力愛運動第三屆親子健行與互動體能暨節能減碳愛地球宣導活動</v>
      </c>
      <c r="M7318" s="40" t="str">
        <f t="shared" si="347"/>
        <v>臺中市活力運動推廣協會</v>
      </c>
    </row>
    <row r="7319" spans="1:13" ht="37.5">
      <c r="A7319" s="64" t="s">
        <v>2091</v>
      </c>
      <c r="B7319" s="64" t="s">
        <v>2145</v>
      </c>
      <c r="C7319" s="64" t="s">
        <v>1943</v>
      </c>
      <c r="D7319" s="64" t="s">
        <v>1723</v>
      </c>
      <c r="E7319" s="45">
        <v>50</v>
      </c>
      <c r="F7319" s="127" t="s">
        <v>44</v>
      </c>
      <c r="G7319" s="97"/>
      <c r="H7319" s="43" t="s">
        <v>1</v>
      </c>
      <c r="I7319" s="128"/>
      <c r="K7319" s="140" t="str">
        <f t="shared" si="345"/>
        <v>全民運動-獎補助費-對國內團體之捐助</v>
      </c>
      <c r="L7319" s="140" t="str">
        <f t="shared" si="346"/>
        <v>113年度永豐好風景健康舞蹈表演活動</v>
      </c>
      <c r="M7319" s="40" t="str">
        <f t="shared" si="347"/>
        <v>台中市運動教練協會</v>
      </c>
    </row>
    <row r="7320" spans="1:13" ht="56.25">
      <c r="A7320" s="64" t="s">
        <v>2091</v>
      </c>
      <c r="B7320" s="64" t="s">
        <v>2146</v>
      </c>
      <c r="C7320" s="64" t="s">
        <v>1803</v>
      </c>
      <c r="D7320" s="64" t="s">
        <v>1723</v>
      </c>
      <c r="E7320" s="45">
        <v>40</v>
      </c>
      <c r="F7320" s="127" t="s">
        <v>44</v>
      </c>
      <c r="G7320" s="97"/>
      <c r="H7320" s="43" t="s">
        <v>1</v>
      </c>
      <c r="I7320" s="128"/>
      <c r="K7320" s="140" t="str">
        <f t="shared" si="345"/>
        <v>全民運動-獎補助費-對國內團體之捐助</v>
      </c>
      <c r="L7320" s="140" t="str">
        <f t="shared" si="346"/>
        <v>臺中市甲安埔推廣城鄉多元體育全民健行活動</v>
      </c>
      <c r="M7320" s="40" t="str">
        <f t="shared" si="347"/>
        <v>臺中市區體育會聯合會</v>
      </c>
    </row>
    <row r="7321" spans="1:13" ht="37.5">
      <c r="A7321" s="64" t="s">
        <v>2091</v>
      </c>
      <c r="B7321" s="64" t="s">
        <v>2147</v>
      </c>
      <c r="C7321" s="64" t="s">
        <v>42</v>
      </c>
      <c r="D7321" s="64" t="s">
        <v>1723</v>
      </c>
      <c r="E7321" s="45">
        <v>100</v>
      </c>
      <c r="F7321" s="127" t="s">
        <v>44</v>
      </c>
      <c r="G7321" s="97"/>
      <c r="H7321" s="43" t="s">
        <v>1</v>
      </c>
      <c r="I7321" s="128"/>
      <c r="K7321" s="140" t="str">
        <f t="shared" si="345"/>
        <v>全民運動-獎補助費-對國內團體之捐助</v>
      </c>
      <c r="L7321" s="140" t="str">
        <f t="shared" si="346"/>
        <v>大甲區桌球社區聯誼賽</v>
      </c>
      <c r="M7321" s="40" t="str">
        <f t="shared" si="347"/>
        <v>臺中市大甲區體育會</v>
      </c>
    </row>
    <row r="7322" spans="1:13" ht="37.5">
      <c r="A7322" s="64" t="s">
        <v>2091</v>
      </c>
      <c r="B7322" s="64" t="s">
        <v>2148</v>
      </c>
      <c r="C7322" s="64" t="s">
        <v>1868</v>
      </c>
      <c r="D7322" s="64" t="s">
        <v>1723</v>
      </c>
      <c r="E7322" s="45">
        <v>120</v>
      </c>
      <c r="F7322" s="127" t="s">
        <v>44</v>
      </c>
      <c r="G7322" s="97"/>
      <c r="H7322" s="43" t="s">
        <v>1</v>
      </c>
      <c r="I7322" s="128"/>
      <c r="K7322" s="140" t="str">
        <f t="shared" si="345"/>
        <v>全民運動-獎補助費-對國內團體之捐助</v>
      </c>
      <c r="L7322" s="140" t="str">
        <f t="shared" si="346"/>
        <v>113年臺中市梧棲區羽球社區聯誼賽</v>
      </c>
      <c r="M7322" s="40" t="str">
        <f t="shared" si="347"/>
        <v>臺中市梧棲區體育會</v>
      </c>
    </row>
    <row r="7323" spans="1:13" ht="93.75">
      <c r="A7323" s="64" t="s">
        <v>2091</v>
      </c>
      <c r="B7323" s="64" t="s">
        <v>2149</v>
      </c>
      <c r="C7323" s="64" t="s">
        <v>2003</v>
      </c>
      <c r="D7323" s="64" t="s">
        <v>1723</v>
      </c>
      <c r="E7323" s="45">
        <v>500</v>
      </c>
      <c r="F7323" s="127" t="s">
        <v>44</v>
      </c>
      <c r="G7323" s="97"/>
      <c r="H7323" s="43" t="s">
        <v>1</v>
      </c>
      <c r="I7323" s="128"/>
      <c r="K7323" s="140" t="str">
        <f t="shared" si="345"/>
        <v>全民運動-獎補助費-對國內團體之捐助</v>
      </c>
      <c r="L7323" s="140" t="str">
        <f t="shared" si="346"/>
        <v>補助中國青年救國團臺中市團務指導委員會辦理『樂齡臺中~活力九九』銀髮族運動樂活活動</v>
      </c>
      <c r="M7323" s="40" t="str">
        <f t="shared" si="347"/>
        <v>中國青年救國團臺中市團務指導委員會</v>
      </c>
    </row>
    <row r="7324" spans="1:13" ht="37.5">
      <c r="A7324" s="64" t="s">
        <v>2091</v>
      </c>
      <c r="B7324" s="64" t="s">
        <v>2150</v>
      </c>
      <c r="C7324" s="64" t="s">
        <v>1934</v>
      </c>
      <c r="D7324" s="64" t="s">
        <v>1723</v>
      </c>
      <c r="E7324" s="45">
        <v>120</v>
      </c>
      <c r="F7324" s="127" t="s">
        <v>44</v>
      </c>
      <c r="G7324" s="97"/>
      <c r="H7324" s="43" t="s">
        <v>1</v>
      </c>
      <c r="I7324" s="128"/>
      <c r="K7324" s="140" t="str">
        <f t="shared" si="345"/>
        <v>全民運動-獎補助費-對國內團體之捐助</v>
      </c>
      <c r="L7324" s="140" t="str">
        <f t="shared" si="346"/>
        <v>臺中市東勢區羽球社區聯誼賽</v>
      </c>
      <c r="M7324" s="40" t="str">
        <f t="shared" si="347"/>
        <v>臺中市東勢區體育會</v>
      </c>
    </row>
    <row r="7325" spans="1:13" ht="37.5">
      <c r="A7325" s="64" t="s">
        <v>2091</v>
      </c>
      <c r="B7325" s="64" t="s">
        <v>2151</v>
      </c>
      <c r="C7325" s="64" t="s">
        <v>1934</v>
      </c>
      <c r="D7325" s="64" t="s">
        <v>1723</v>
      </c>
      <c r="E7325" s="45">
        <v>80</v>
      </c>
      <c r="F7325" s="127" t="s">
        <v>44</v>
      </c>
      <c r="G7325" s="97"/>
      <c r="H7325" s="43" t="s">
        <v>1</v>
      </c>
      <c r="I7325" s="128"/>
      <c r="K7325" s="140" t="str">
        <f t="shared" si="345"/>
        <v>全民運動-獎補助費-對國內團體之捐助</v>
      </c>
      <c r="L7325" s="140" t="str">
        <f t="shared" si="346"/>
        <v>東勢區活力山城親子體育嘉年華會</v>
      </c>
      <c r="M7325" s="40" t="str">
        <f t="shared" si="347"/>
        <v>臺中市東勢區體育會</v>
      </c>
    </row>
    <row r="7326" spans="1:13" ht="37.5">
      <c r="A7326" s="64" t="s">
        <v>2091</v>
      </c>
      <c r="B7326" s="64" t="s">
        <v>2152</v>
      </c>
      <c r="C7326" s="64" t="s">
        <v>1862</v>
      </c>
      <c r="D7326" s="64" t="s">
        <v>1723</v>
      </c>
      <c r="E7326" s="45">
        <v>120</v>
      </c>
      <c r="F7326" s="127" t="s">
        <v>44</v>
      </c>
      <c r="G7326" s="97"/>
      <c r="H7326" s="43" t="s">
        <v>1</v>
      </c>
      <c r="I7326" s="128"/>
      <c r="K7326" s="140" t="str">
        <f t="shared" si="345"/>
        <v>全民運動-獎補助費-對國內團體之捐助</v>
      </c>
      <c r="L7326" s="140" t="str">
        <f t="shared" si="346"/>
        <v>臺中市南區桌球社區聯誼賽</v>
      </c>
      <c r="M7326" s="40" t="str">
        <f t="shared" si="347"/>
        <v>台中市南區體育會</v>
      </c>
    </row>
    <row r="7327" spans="1:13" ht="37.5">
      <c r="A7327" s="64" t="s">
        <v>2091</v>
      </c>
      <c r="B7327" s="64" t="s">
        <v>5259</v>
      </c>
      <c r="C7327" s="64" t="s">
        <v>2153</v>
      </c>
      <c r="D7327" s="64" t="s">
        <v>1723</v>
      </c>
      <c r="E7327" s="45">
        <v>20</v>
      </c>
      <c r="F7327" s="127" t="s">
        <v>44</v>
      </c>
      <c r="G7327" s="97"/>
      <c r="H7327" s="43" t="s">
        <v>1</v>
      </c>
      <c r="I7327" s="128"/>
      <c r="K7327" s="140" t="str">
        <f t="shared" si="345"/>
        <v>全民運動-獎補助費-對國內團體之捐助</v>
      </c>
      <c r="L7327" s="140" t="str">
        <f t="shared" si="346"/>
        <v>113年太極拳暨趣味運動嘉年華</v>
      </c>
      <c r="M7327" s="40" t="str">
        <f t="shared" si="347"/>
        <v>臺中市太平太極拳協會</v>
      </c>
    </row>
    <row r="7328" spans="1:13" ht="37.5">
      <c r="A7328" s="64" t="s">
        <v>2091</v>
      </c>
      <c r="B7328" s="64" t="s">
        <v>5260</v>
      </c>
      <c r="C7328" s="64" t="s">
        <v>1891</v>
      </c>
      <c r="D7328" s="64" t="s">
        <v>1723</v>
      </c>
      <c r="E7328" s="45">
        <v>50</v>
      </c>
      <c r="F7328" s="127" t="s">
        <v>44</v>
      </c>
      <c r="G7328" s="97"/>
      <c r="H7328" s="43" t="s">
        <v>1</v>
      </c>
      <c r="I7328" s="128"/>
      <c r="K7328" s="140" t="str">
        <f t="shared" si="345"/>
        <v>全民運動-獎補助費-對國內團體之捐助</v>
      </c>
      <c r="L7328" s="140" t="str">
        <f t="shared" si="346"/>
        <v>113年鄉親盃羽球錦標賽</v>
      </c>
      <c r="M7328" s="40" t="str">
        <f t="shared" si="347"/>
        <v>臺中市大安區體育會</v>
      </c>
    </row>
    <row r="7329" spans="1:13" ht="56.25">
      <c r="A7329" s="64" t="s">
        <v>2091</v>
      </c>
      <c r="B7329" s="64" t="s">
        <v>5261</v>
      </c>
      <c r="C7329" s="64" t="s">
        <v>1803</v>
      </c>
      <c r="D7329" s="64" t="s">
        <v>1723</v>
      </c>
      <c r="E7329" s="45">
        <v>50</v>
      </c>
      <c r="F7329" s="127" t="s">
        <v>44</v>
      </c>
      <c r="G7329" s="97"/>
      <c r="H7329" s="43" t="s">
        <v>1</v>
      </c>
      <c r="I7329" s="128"/>
      <c r="K7329" s="140" t="str">
        <f t="shared" si="345"/>
        <v>全民運動-獎補助費-對國內團體之捐助</v>
      </c>
      <c r="L7329" s="140" t="str">
        <f t="shared" si="346"/>
        <v>113年臺中市大甲區水汴頭社區健康活力親子健行活動</v>
      </c>
      <c r="M7329" s="40" t="str">
        <f t="shared" si="347"/>
        <v>臺中市區體育會聯合會</v>
      </c>
    </row>
    <row r="7330" spans="1:13" ht="37.5">
      <c r="A7330" s="64" t="s">
        <v>2091</v>
      </c>
      <c r="B7330" s="64" t="s">
        <v>5262</v>
      </c>
      <c r="C7330" s="64" t="s">
        <v>1876</v>
      </c>
      <c r="D7330" s="64" t="s">
        <v>1723</v>
      </c>
      <c r="E7330" s="45">
        <v>60</v>
      </c>
      <c r="F7330" s="127" t="s">
        <v>44</v>
      </c>
      <c r="G7330" s="97"/>
      <c r="H7330" s="43" t="s">
        <v>1</v>
      </c>
      <c r="I7330" s="128"/>
      <c r="K7330" s="140" t="str">
        <f t="shared" si="345"/>
        <v>全民運動-獎補助費-對國內團體之捐助</v>
      </c>
      <c r="L7330" s="140" t="str">
        <f t="shared" si="346"/>
        <v>2024台中市身心障礙槌球玩樂賽</v>
      </c>
      <c r="M7330" s="40" t="str">
        <f t="shared" si="347"/>
        <v>社團法人臺中市身心障礙體育總會</v>
      </c>
    </row>
    <row r="7331" spans="1:13" ht="56.25">
      <c r="A7331" s="64" t="s">
        <v>2091</v>
      </c>
      <c r="B7331" s="64" t="s">
        <v>5263</v>
      </c>
      <c r="C7331" s="64" t="s">
        <v>1803</v>
      </c>
      <c r="D7331" s="64" t="s">
        <v>1723</v>
      </c>
      <c r="E7331" s="45">
        <v>30</v>
      </c>
      <c r="F7331" s="127" t="s">
        <v>44</v>
      </c>
      <c r="G7331" s="97"/>
      <c r="H7331" s="43" t="s">
        <v>1</v>
      </c>
      <c r="I7331" s="128"/>
      <c r="K7331" s="140" t="str">
        <f t="shared" si="345"/>
        <v>全民運動-獎補助費-對國內團體之捐助</v>
      </c>
      <c r="L7331" s="140" t="str">
        <f t="shared" si="346"/>
        <v>113年臺中市甲安埔漾濱海運動健行活動</v>
      </c>
      <c r="M7331" s="40" t="str">
        <f t="shared" si="347"/>
        <v>臺中市區體育會聯合會</v>
      </c>
    </row>
    <row r="7332" spans="1:13" ht="69">
      <c r="A7332" s="64" t="s">
        <v>2091</v>
      </c>
      <c r="B7332" s="64" t="s">
        <v>2154</v>
      </c>
      <c r="C7332" s="64" t="s">
        <v>2155</v>
      </c>
      <c r="D7332" s="64" t="s">
        <v>1723</v>
      </c>
      <c r="E7332" s="45">
        <v>67</v>
      </c>
      <c r="F7332" s="127" t="s">
        <v>44</v>
      </c>
      <c r="G7332" s="97"/>
      <c r="H7332" s="43" t="s">
        <v>1</v>
      </c>
      <c r="I7332" s="128"/>
      <c r="K7332" s="140" t="str">
        <f t="shared" si="345"/>
        <v>全民運動-獎補助費-對國內團體之捐助</v>
      </c>
      <c r="L7332" s="140" t="str">
        <f t="shared" si="346"/>
        <v>慈愛中心身心障礙福利服務機構快樂舞GO讚樂活計畫</v>
      </c>
      <c r="M7332" s="40" t="str">
        <f t="shared" si="347"/>
        <v>財團法人天主教會台中教區附設台中市私立慈愛智能發展中心</v>
      </c>
    </row>
    <row r="7333" spans="1:13" ht="37.5">
      <c r="A7333" s="64" t="s">
        <v>2091</v>
      </c>
      <c r="B7333" s="64" t="s">
        <v>2156</v>
      </c>
      <c r="C7333" s="64" t="s">
        <v>679</v>
      </c>
      <c r="D7333" s="64" t="s">
        <v>1723</v>
      </c>
      <c r="E7333" s="45">
        <v>300</v>
      </c>
      <c r="F7333" s="127" t="s">
        <v>44</v>
      </c>
      <c r="G7333" s="97"/>
      <c r="H7333" s="43" t="s">
        <v>1</v>
      </c>
      <c r="I7333" s="128"/>
      <c r="K7333" s="140" t="str">
        <f t="shared" si="345"/>
        <v>全民運動-獎補助費-對國內團體之捐助</v>
      </c>
      <c r="L7333" s="140" t="str">
        <f t="shared" si="346"/>
        <v>大臺中單車逍遙遊暨單車成年禮</v>
      </c>
      <c r="M7333" s="40" t="str">
        <f t="shared" si="347"/>
        <v>臺中市北屯區體育會</v>
      </c>
    </row>
    <row r="7334" spans="1:13" ht="37.5">
      <c r="A7334" s="64" t="s">
        <v>2091</v>
      </c>
      <c r="B7334" s="64" t="s">
        <v>2157</v>
      </c>
      <c r="C7334" s="64" t="s">
        <v>1875</v>
      </c>
      <c r="D7334" s="64" t="s">
        <v>1723</v>
      </c>
      <c r="E7334" s="45">
        <v>80</v>
      </c>
      <c r="F7334" s="127" t="s">
        <v>44</v>
      </c>
      <c r="G7334" s="97"/>
      <c r="H7334" s="43" t="s">
        <v>1</v>
      </c>
      <c r="I7334" s="128"/>
      <c r="K7334" s="140" t="str">
        <f t="shared" si="345"/>
        <v>全民運動-獎補助費-對國內團體之捐助</v>
      </c>
      <c r="L7334" s="140" t="str">
        <f t="shared" si="346"/>
        <v>體育趣味性多元嘉年華會</v>
      </c>
      <c r="M7334" s="40" t="str">
        <f t="shared" si="347"/>
        <v>臺中市南屯區體育會</v>
      </c>
    </row>
    <row r="7335" spans="1:13" ht="37.5">
      <c r="A7335" s="64" t="s">
        <v>2091</v>
      </c>
      <c r="B7335" s="64" t="s">
        <v>2158</v>
      </c>
      <c r="C7335" s="64" t="s">
        <v>1939</v>
      </c>
      <c r="D7335" s="64" t="s">
        <v>1723</v>
      </c>
      <c r="E7335" s="45">
        <v>80</v>
      </c>
      <c r="F7335" s="127" t="s">
        <v>44</v>
      </c>
      <c r="G7335" s="97"/>
      <c r="H7335" s="43" t="s">
        <v>1</v>
      </c>
      <c r="I7335" s="128"/>
      <c r="K7335" s="140" t="str">
        <f t="shared" si="345"/>
        <v>全民運動-獎補助費-對國內團體之捐助</v>
      </c>
      <c r="L7335" s="140" t="str">
        <f t="shared" si="346"/>
        <v>臺中市烏日區多元趣味性嘉年華</v>
      </c>
      <c r="M7335" s="40" t="str">
        <f t="shared" si="347"/>
        <v>臺中市烏日區體育會</v>
      </c>
    </row>
    <row r="7336" spans="1:13" ht="51.75">
      <c r="A7336" s="64" t="s">
        <v>2091</v>
      </c>
      <c r="B7336" s="64" t="s">
        <v>2159</v>
      </c>
      <c r="C7336" s="64" t="s">
        <v>2160</v>
      </c>
      <c r="D7336" s="64" t="s">
        <v>1723</v>
      </c>
      <c r="E7336" s="45">
        <v>180</v>
      </c>
      <c r="F7336" s="127" t="s">
        <v>44</v>
      </c>
      <c r="G7336" s="97"/>
      <c r="H7336" s="43" t="s">
        <v>1</v>
      </c>
      <c r="I7336" s="128"/>
      <c r="K7336" s="140" t="str">
        <f t="shared" si="345"/>
        <v>全民運動-獎補助費-對國內團體之捐助</v>
      </c>
      <c r="L7336" s="140" t="str">
        <f t="shared" si="346"/>
        <v>悠游樂活水中運動營</v>
      </c>
      <c r="M7336" s="40" t="str">
        <f t="shared" si="347"/>
        <v>財團法人台中市私立中杏社會福利基金會</v>
      </c>
    </row>
    <row r="7337" spans="1:13" ht="56.25">
      <c r="A7337" s="64" t="s">
        <v>2091</v>
      </c>
      <c r="B7337" s="64" t="s">
        <v>2161</v>
      </c>
      <c r="C7337" s="64" t="s">
        <v>1868</v>
      </c>
      <c r="D7337" s="64" t="s">
        <v>1723</v>
      </c>
      <c r="E7337" s="45">
        <v>80</v>
      </c>
      <c r="F7337" s="127" t="s">
        <v>44</v>
      </c>
      <c r="G7337" s="97"/>
      <c r="H7337" s="43" t="s">
        <v>1</v>
      </c>
      <c r="I7337" s="128"/>
      <c r="K7337" s="140" t="str">
        <f t="shared" si="345"/>
        <v>全民運動-獎補助費-對國內團體之捐助</v>
      </c>
      <c r="L7337" s="140" t="str">
        <f t="shared" si="346"/>
        <v>臺中市梧棲區幼幼寶貝親子動動樂活動</v>
      </c>
      <c r="M7337" s="40" t="str">
        <f t="shared" si="347"/>
        <v>臺中市梧棲區體育會</v>
      </c>
    </row>
    <row r="7338" spans="1:13" ht="56.25">
      <c r="A7338" s="64" t="s">
        <v>2091</v>
      </c>
      <c r="B7338" s="64" t="s">
        <v>2162</v>
      </c>
      <c r="C7338" s="64" t="s">
        <v>632</v>
      </c>
      <c r="D7338" s="64" t="s">
        <v>1723</v>
      </c>
      <c r="E7338" s="45">
        <v>80</v>
      </c>
      <c r="F7338" s="127" t="s">
        <v>44</v>
      </c>
      <c r="G7338" s="97"/>
      <c r="H7338" s="43" t="s">
        <v>1</v>
      </c>
      <c r="I7338" s="128"/>
      <c r="K7338" s="140" t="str">
        <f t="shared" si="345"/>
        <v>全民運動-獎補助費-對國內團體之捐助</v>
      </c>
      <c r="L7338" s="140" t="str">
        <f t="shared" si="346"/>
        <v>臺中市太平區健行淨山舞蹈嘉年華活動</v>
      </c>
      <c r="M7338" s="40" t="str">
        <f t="shared" si="347"/>
        <v>臺中市太平區體育會</v>
      </c>
    </row>
    <row r="7339" spans="1:13" ht="37.5">
      <c r="A7339" s="64" t="s">
        <v>2091</v>
      </c>
      <c r="B7339" s="64" t="s">
        <v>2163</v>
      </c>
      <c r="C7339" s="64" t="s">
        <v>1884</v>
      </c>
      <c r="D7339" s="64" t="s">
        <v>1723</v>
      </c>
      <c r="E7339" s="45">
        <v>80</v>
      </c>
      <c r="F7339" s="127" t="s">
        <v>44</v>
      </c>
      <c r="G7339" s="97"/>
      <c r="H7339" s="43" t="s">
        <v>1</v>
      </c>
      <c r="I7339" s="128"/>
      <c r="K7339" s="140" t="str">
        <f t="shared" si="345"/>
        <v>全民運動-獎補助費-對國內團體之捐助</v>
      </c>
      <c r="L7339" s="140" t="str">
        <f t="shared" si="346"/>
        <v>北區水岸慢跑健走嘉年華</v>
      </c>
      <c r="M7339" s="40" t="str">
        <f t="shared" si="347"/>
        <v>台中市北區體育會</v>
      </c>
    </row>
    <row r="7340" spans="1:13" ht="37.5">
      <c r="A7340" s="64" t="s">
        <v>2091</v>
      </c>
      <c r="B7340" s="64" t="s">
        <v>2164</v>
      </c>
      <c r="C7340" s="64" t="s">
        <v>922</v>
      </c>
      <c r="D7340" s="64" t="s">
        <v>1723</v>
      </c>
      <c r="E7340" s="45">
        <v>100</v>
      </c>
      <c r="F7340" s="127" t="s">
        <v>44</v>
      </c>
      <c r="G7340" s="97"/>
      <c r="H7340" s="43" t="s">
        <v>1</v>
      </c>
      <c r="I7340" s="128"/>
      <c r="K7340" s="140" t="str">
        <f t="shared" si="345"/>
        <v>全民運動-獎補助費-對國內團體之捐助</v>
      </c>
      <c r="L7340" s="140" t="str">
        <f t="shared" si="346"/>
        <v>臺中市潭子區桌球社區聯誼賽</v>
      </c>
      <c r="M7340" s="40" t="str">
        <f t="shared" si="347"/>
        <v>臺中市潭子區體育會</v>
      </c>
    </row>
    <row r="7341" spans="1:13" ht="37.5">
      <c r="A7341" s="64" t="s">
        <v>2091</v>
      </c>
      <c r="B7341" s="64" t="s">
        <v>5264</v>
      </c>
      <c r="C7341" s="64" t="s">
        <v>1724</v>
      </c>
      <c r="D7341" s="64" t="s">
        <v>1723</v>
      </c>
      <c r="E7341" s="45">
        <v>30</v>
      </c>
      <c r="F7341" s="127" t="s">
        <v>44</v>
      </c>
      <c r="G7341" s="97"/>
      <c r="H7341" s="43" t="s">
        <v>1</v>
      </c>
      <c r="I7341" s="128"/>
      <c r="K7341" s="140" t="str">
        <f t="shared" si="345"/>
        <v>全民運動-獎補助費-對國內團體之捐助</v>
      </c>
      <c r="L7341" s="140" t="str">
        <f t="shared" si="346"/>
        <v>113年臺灣鼓藝、獅藝運動推廣研習營</v>
      </c>
      <c r="M7341" s="40" t="str">
        <f t="shared" si="347"/>
        <v>臺中市體育總會</v>
      </c>
    </row>
    <row r="7342" spans="1:13" ht="69">
      <c r="A7342" s="64" t="s">
        <v>2091</v>
      </c>
      <c r="B7342" s="64" t="s">
        <v>5265</v>
      </c>
      <c r="C7342" s="64" t="s">
        <v>2155</v>
      </c>
      <c r="D7342" s="64" t="s">
        <v>1723</v>
      </c>
      <c r="E7342" s="45">
        <v>60</v>
      </c>
      <c r="F7342" s="127" t="s">
        <v>44</v>
      </c>
      <c r="G7342" s="97"/>
      <c r="H7342" s="43" t="s">
        <v>1</v>
      </c>
      <c r="I7342" s="128"/>
      <c r="K7342" s="140" t="str">
        <f t="shared" si="345"/>
        <v>全民運動-獎補助費-對國內團體之捐助</v>
      </c>
      <c r="L7342" s="140" t="str">
        <f t="shared" si="346"/>
        <v>慈愛中心113年身心障礙福利機構運動愛無限計畫</v>
      </c>
      <c r="M7342" s="40" t="str">
        <f t="shared" si="347"/>
        <v>財團法人天主教會台中教區附設台中市私立慈愛智能發展中心</v>
      </c>
    </row>
    <row r="7343" spans="1:13" ht="56.25">
      <c r="A7343" s="64" t="s">
        <v>2091</v>
      </c>
      <c r="B7343" s="64" t="s">
        <v>2165</v>
      </c>
      <c r="C7343" s="64" t="s">
        <v>1934</v>
      </c>
      <c r="D7343" s="64" t="s">
        <v>1723</v>
      </c>
      <c r="E7343" s="45">
        <v>80</v>
      </c>
      <c r="F7343" s="127" t="s">
        <v>44</v>
      </c>
      <c r="G7343" s="97"/>
      <c r="H7343" s="43" t="s">
        <v>1</v>
      </c>
      <c r="I7343" s="128"/>
      <c r="K7343" s="140" t="str">
        <f t="shared" si="345"/>
        <v>全民運動-獎補助費-對國內團體之捐助</v>
      </c>
      <c r="L7343" s="140" t="str">
        <f t="shared" si="346"/>
        <v>東勢區活力山城愛臺灣健行體育嘉年華會實施計畫</v>
      </c>
      <c r="M7343" s="40" t="str">
        <f t="shared" si="347"/>
        <v>臺中市東勢區體育會</v>
      </c>
    </row>
    <row r="7344" spans="1:13" ht="37.5">
      <c r="A7344" s="64" t="s">
        <v>2091</v>
      </c>
      <c r="B7344" s="64" t="s">
        <v>2166</v>
      </c>
      <c r="C7344" s="64" t="s">
        <v>1862</v>
      </c>
      <c r="D7344" s="64" t="s">
        <v>1723</v>
      </c>
      <c r="E7344" s="45">
        <v>80</v>
      </c>
      <c r="F7344" s="127" t="s">
        <v>44</v>
      </c>
      <c r="G7344" s="97"/>
      <c r="H7344" s="43" t="s">
        <v>1</v>
      </c>
      <c r="I7344" s="128"/>
      <c r="K7344" s="140" t="str">
        <f t="shared" si="345"/>
        <v>全民運動-獎補助費-對國內團體之捐助</v>
      </c>
      <c r="L7344" s="140" t="str">
        <f t="shared" si="346"/>
        <v>南區武舞會友運動博覽會</v>
      </c>
      <c r="M7344" s="40" t="str">
        <f t="shared" si="347"/>
        <v>台中市南區體育會</v>
      </c>
    </row>
    <row r="7345" spans="1:13" ht="56.25">
      <c r="A7345" s="64" t="s">
        <v>2091</v>
      </c>
      <c r="B7345" s="64" t="s">
        <v>2167</v>
      </c>
      <c r="C7345" s="64" t="s">
        <v>1803</v>
      </c>
      <c r="D7345" s="64" t="s">
        <v>1723</v>
      </c>
      <c r="E7345" s="45">
        <v>120</v>
      </c>
      <c r="F7345" s="127" t="s">
        <v>44</v>
      </c>
      <c r="G7345" s="97"/>
      <c r="H7345" s="43" t="s">
        <v>1</v>
      </c>
      <c r="I7345" s="128"/>
      <c r="K7345" s="140" t="str">
        <f t="shared" si="345"/>
        <v>全民運動-獎補助費-對國內團體之捐助</v>
      </c>
      <c r="L7345" s="140" t="str">
        <f t="shared" si="346"/>
        <v>113年臺中市山海屯中區慢速壘球邀請賽</v>
      </c>
      <c r="M7345" s="40" t="str">
        <f t="shared" si="347"/>
        <v>臺中市區體育會聯合會</v>
      </c>
    </row>
    <row r="7346" spans="1:13" ht="56.25">
      <c r="A7346" s="64" t="s">
        <v>2091</v>
      </c>
      <c r="B7346" s="64" t="s">
        <v>2168</v>
      </c>
      <c r="C7346" s="64" t="s">
        <v>1803</v>
      </c>
      <c r="D7346" s="64" t="s">
        <v>1723</v>
      </c>
      <c r="E7346" s="45">
        <v>40</v>
      </c>
      <c r="F7346" s="127" t="s">
        <v>44</v>
      </c>
      <c r="G7346" s="97"/>
      <c r="H7346" s="43" t="s">
        <v>1</v>
      </c>
      <c r="I7346" s="128"/>
      <c r="K7346" s="140" t="str">
        <f t="shared" si="345"/>
        <v>全民運動-獎補助費-對國內團體之捐助</v>
      </c>
      <c r="L7346" s="140" t="str">
        <f t="shared" si="346"/>
        <v>113年臺中市外埔區三崁社區健康活力、舞藝展演活動</v>
      </c>
      <c r="M7346" s="40" t="str">
        <f t="shared" si="347"/>
        <v>臺中市區體育會聯合會</v>
      </c>
    </row>
    <row r="7347" spans="1:13" ht="112.5">
      <c r="A7347" s="64" t="s">
        <v>2091</v>
      </c>
      <c r="B7347" s="64" t="s">
        <v>2169</v>
      </c>
      <c r="C7347" s="64" t="s">
        <v>381</v>
      </c>
      <c r="D7347" s="64" t="s">
        <v>1723</v>
      </c>
      <c r="E7347" s="45">
        <v>80</v>
      </c>
      <c r="F7347" s="127" t="s">
        <v>44</v>
      </c>
      <c r="G7347" s="97"/>
      <c r="H7347" s="43" t="s">
        <v>1</v>
      </c>
      <c r="I7347" s="128"/>
      <c r="K7347" s="140" t="str">
        <f t="shared" si="345"/>
        <v>全民運動-獎補助費-對國內團體之捐助</v>
      </c>
      <c r="L7347" s="140" t="str">
        <f t="shared" si="346"/>
        <v>臺中市清水區113年民俗運動嘉年華會活動暨113年臺中市體育總會理事長盃推展休閒運動觀摩賽</v>
      </c>
      <c r="M7347" s="40" t="str">
        <f t="shared" si="347"/>
        <v>臺中市清水區體育會</v>
      </c>
    </row>
    <row r="7348" spans="1:13" ht="37.5">
      <c r="A7348" s="64" t="s">
        <v>2091</v>
      </c>
      <c r="B7348" s="64" t="s">
        <v>2170</v>
      </c>
      <c r="C7348" s="64" t="s">
        <v>679</v>
      </c>
      <c r="D7348" s="64" t="s">
        <v>1723</v>
      </c>
      <c r="E7348" s="45">
        <v>120</v>
      </c>
      <c r="F7348" s="127" t="s">
        <v>44</v>
      </c>
      <c r="G7348" s="97"/>
      <c r="H7348" s="43" t="s">
        <v>1</v>
      </c>
      <c r="I7348" s="128"/>
      <c r="K7348" s="140" t="str">
        <f t="shared" si="345"/>
        <v>全民運動-獎補助費-對國內團體之捐助</v>
      </c>
      <c r="L7348" s="140" t="str">
        <f t="shared" si="346"/>
        <v>臺中市北屯區桌球社區聯誼賽</v>
      </c>
      <c r="M7348" s="40" t="str">
        <f t="shared" si="347"/>
        <v>臺中市北屯區體育會</v>
      </c>
    </row>
    <row r="7349" spans="1:13" ht="56.25">
      <c r="A7349" s="64" t="s">
        <v>2091</v>
      </c>
      <c r="B7349" s="64" t="s">
        <v>5266</v>
      </c>
      <c r="C7349" s="64" t="s">
        <v>5211</v>
      </c>
      <c r="D7349" s="64" t="s">
        <v>1723</v>
      </c>
      <c r="E7349" s="45">
        <v>20</v>
      </c>
      <c r="F7349" s="127" t="s">
        <v>44</v>
      </c>
      <c r="G7349" s="97"/>
      <c r="H7349" s="43" t="s">
        <v>1</v>
      </c>
      <c r="I7349" s="128"/>
      <c r="K7349" s="140" t="str">
        <f t="shared" si="345"/>
        <v>全民運動-獎補助費-對國內團體之捐助</v>
      </c>
      <c r="L7349" s="140" t="str">
        <f t="shared" si="346"/>
        <v>臺中市原住民傳統弓製作及射箭運動訓練營（第二期）</v>
      </c>
      <c r="M7349" s="40" t="str">
        <f t="shared" si="347"/>
        <v>臺中市原住民體育總會</v>
      </c>
    </row>
    <row r="7350" spans="1:13" ht="69">
      <c r="A7350" s="64" t="s">
        <v>2091</v>
      </c>
      <c r="B7350" s="64" t="s">
        <v>2171</v>
      </c>
      <c r="C7350" s="64" t="s">
        <v>2155</v>
      </c>
      <c r="D7350" s="64" t="s">
        <v>1723</v>
      </c>
      <c r="E7350" s="45">
        <v>80</v>
      </c>
      <c r="F7350" s="127" t="s">
        <v>44</v>
      </c>
      <c r="G7350" s="97"/>
      <c r="H7350" s="43" t="s">
        <v>1</v>
      </c>
      <c r="I7350" s="128"/>
      <c r="K7350" s="140" t="str">
        <f t="shared" si="345"/>
        <v>全民運動-獎補助費-對國內團體之捐助</v>
      </c>
      <c r="L7350" s="140" t="str">
        <f t="shared" si="346"/>
        <v>慈愛中心身心障礙福利服務機構【地板滾球】</v>
      </c>
      <c r="M7350" s="40" t="str">
        <f t="shared" si="347"/>
        <v>財團法人天主教會台中教區附設台中市私立慈愛智能發展中心</v>
      </c>
    </row>
    <row r="7351" spans="1:13" ht="37.5">
      <c r="A7351" s="64" t="s">
        <v>2091</v>
      </c>
      <c r="B7351" s="64" t="s">
        <v>2172</v>
      </c>
      <c r="C7351" s="64" t="s">
        <v>970</v>
      </c>
      <c r="D7351" s="64" t="s">
        <v>1723</v>
      </c>
      <c r="E7351" s="45">
        <v>80</v>
      </c>
      <c r="F7351" s="127" t="s">
        <v>44</v>
      </c>
      <c r="G7351" s="97"/>
      <c r="H7351" s="43" t="s">
        <v>1</v>
      </c>
      <c r="I7351" s="128"/>
      <c r="K7351" s="140" t="str">
        <f t="shared" si="345"/>
        <v>全民運動-獎補助費-對國內團體之捐助</v>
      </c>
      <c r="L7351" s="140" t="str">
        <f t="shared" si="346"/>
        <v>臺中市龍井區武藝技能嘉年華</v>
      </c>
      <c r="M7351" s="40" t="str">
        <f t="shared" si="347"/>
        <v>臺中市龍井區體育會</v>
      </c>
    </row>
    <row r="7352" spans="1:13" ht="56.25">
      <c r="A7352" s="64" t="s">
        <v>2091</v>
      </c>
      <c r="B7352" s="64" t="s">
        <v>5267</v>
      </c>
      <c r="C7352" s="64" t="s">
        <v>1803</v>
      </c>
      <c r="D7352" s="64" t="s">
        <v>1723</v>
      </c>
      <c r="E7352" s="45">
        <v>50</v>
      </c>
      <c r="F7352" s="127" t="s">
        <v>44</v>
      </c>
      <c r="G7352" s="97"/>
      <c r="H7352" s="43" t="s">
        <v>1</v>
      </c>
      <c r="I7352" s="128"/>
      <c r="K7352" s="140" t="str">
        <f t="shared" si="345"/>
        <v>全民運動-獎補助費-對國內團體之捐助</v>
      </c>
      <c r="L7352" s="140" t="str">
        <f t="shared" si="346"/>
        <v>113年臺中市推廣運動風氣大手牽小手健康齊步走活動</v>
      </c>
      <c r="M7352" s="40" t="str">
        <f t="shared" si="347"/>
        <v>臺中市區體育會聯合會</v>
      </c>
    </row>
    <row r="7353" spans="1:13" ht="56.25">
      <c r="A7353" s="64" t="s">
        <v>2091</v>
      </c>
      <c r="B7353" s="64" t="s">
        <v>2173</v>
      </c>
      <c r="C7353" s="64" t="s">
        <v>1803</v>
      </c>
      <c r="D7353" s="64" t="s">
        <v>1723</v>
      </c>
      <c r="E7353" s="45">
        <v>40</v>
      </c>
      <c r="F7353" s="127" t="s">
        <v>44</v>
      </c>
      <c r="G7353" s="97"/>
      <c r="H7353" s="43" t="s">
        <v>1</v>
      </c>
      <c r="I7353" s="128"/>
      <c r="K7353" s="140" t="str">
        <f t="shared" si="345"/>
        <v>全民運動-獎補助費-對國內團體之捐助</v>
      </c>
      <c r="L7353" s="140" t="str">
        <f t="shared" si="346"/>
        <v>臺中市外埔社區樂活秋季全民親子健行活動</v>
      </c>
      <c r="M7353" s="40" t="str">
        <f t="shared" si="347"/>
        <v>臺中市區體育會聯合會</v>
      </c>
    </row>
    <row r="7354" spans="1:13" ht="56.25">
      <c r="A7354" s="64" t="s">
        <v>2091</v>
      </c>
      <c r="B7354" s="64" t="s">
        <v>2174</v>
      </c>
      <c r="C7354" s="64" t="s">
        <v>1803</v>
      </c>
      <c r="D7354" s="64" t="s">
        <v>1723</v>
      </c>
      <c r="E7354" s="45">
        <v>80</v>
      </c>
      <c r="F7354" s="127" t="s">
        <v>44</v>
      </c>
      <c r="G7354" s="97"/>
      <c r="H7354" s="43" t="s">
        <v>1</v>
      </c>
      <c r="I7354" s="128"/>
      <c r="K7354" s="140" t="str">
        <f t="shared" si="345"/>
        <v>全民運動-獎補助費-對國內團體之捐助</v>
      </c>
      <c r="L7354" s="140" t="str">
        <f t="shared" si="346"/>
        <v>臺中市大甲鐵砧山秋季親子登山健行活動</v>
      </c>
      <c r="M7354" s="40" t="str">
        <f t="shared" si="347"/>
        <v>臺中市區體育會聯合會</v>
      </c>
    </row>
    <row r="7355" spans="1:13" ht="56.25">
      <c r="A7355" s="64" t="s">
        <v>2091</v>
      </c>
      <c r="B7355" s="64" t="s">
        <v>2175</v>
      </c>
      <c r="C7355" s="64" t="s">
        <v>1943</v>
      </c>
      <c r="D7355" s="64" t="s">
        <v>1723</v>
      </c>
      <c r="E7355" s="45">
        <v>50</v>
      </c>
      <c r="F7355" s="127" t="s">
        <v>44</v>
      </c>
      <c r="G7355" s="97"/>
      <c r="H7355" s="43" t="s">
        <v>1</v>
      </c>
      <c r="I7355" s="128"/>
      <c r="K7355" s="140" t="str">
        <f t="shared" si="345"/>
        <v>全民運動-獎補助費-對國內團體之捐助</v>
      </c>
      <c r="L7355" s="140" t="str">
        <f t="shared" si="346"/>
        <v>113年度臺中市大甲區薰風里運動愛元極舞蹈表演活動</v>
      </c>
      <c r="M7355" s="40" t="str">
        <f t="shared" si="347"/>
        <v>台中市運動教練協會</v>
      </c>
    </row>
    <row r="7356" spans="1:13" ht="37.5">
      <c r="A7356" s="64" t="s">
        <v>2091</v>
      </c>
      <c r="B7356" s="64" t="s">
        <v>2176</v>
      </c>
      <c r="C7356" s="64" t="s">
        <v>1862</v>
      </c>
      <c r="D7356" s="64" t="s">
        <v>1723</v>
      </c>
      <c r="E7356" s="45">
        <v>80</v>
      </c>
      <c r="F7356" s="127" t="s">
        <v>44</v>
      </c>
      <c r="G7356" s="97"/>
      <c r="H7356" s="43" t="s">
        <v>1</v>
      </c>
      <c r="I7356" s="128"/>
      <c r="K7356" s="140" t="str">
        <f t="shared" si="345"/>
        <v>全民運動-獎補助費-對國內團體之捐助</v>
      </c>
      <c r="L7356" s="140" t="str">
        <f t="shared" si="346"/>
        <v>南區單車樂活公益行</v>
      </c>
      <c r="M7356" s="40" t="str">
        <f t="shared" si="347"/>
        <v>台中市南區體育會</v>
      </c>
    </row>
    <row r="7357" spans="1:13" ht="56.25">
      <c r="A7357" s="64" t="s">
        <v>2091</v>
      </c>
      <c r="B7357" s="64" t="s">
        <v>2177</v>
      </c>
      <c r="C7357" s="64" t="s">
        <v>616</v>
      </c>
      <c r="D7357" s="64" t="s">
        <v>1723</v>
      </c>
      <c r="E7357" s="45">
        <v>80</v>
      </c>
      <c r="F7357" s="127" t="s">
        <v>44</v>
      </c>
      <c r="G7357" s="97"/>
      <c r="H7357" s="43" t="s">
        <v>1</v>
      </c>
      <c r="I7357" s="128"/>
      <c r="K7357" s="140" t="str">
        <f t="shared" si="345"/>
        <v>全民運動-獎補助費-對國內團體之捐助</v>
      </c>
      <c r="L7357" s="140" t="str">
        <f t="shared" si="346"/>
        <v>臺中市豐原區運動嘉年華暨表揚推展體育有功人員大會</v>
      </c>
      <c r="M7357" s="40" t="str">
        <f t="shared" si="347"/>
        <v>臺中市豐原區體育會</v>
      </c>
    </row>
    <row r="7358" spans="1:13" ht="37.5">
      <c r="A7358" s="64" t="s">
        <v>2091</v>
      </c>
      <c r="B7358" s="64" t="s">
        <v>2178</v>
      </c>
      <c r="C7358" s="64" t="s">
        <v>1724</v>
      </c>
      <c r="D7358" s="64" t="s">
        <v>1723</v>
      </c>
      <c r="E7358" s="45">
        <v>1300</v>
      </c>
      <c r="F7358" s="127" t="s">
        <v>44</v>
      </c>
      <c r="G7358" s="97"/>
      <c r="H7358" s="43" t="s">
        <v>1</v>
      </c>
      <c r="I7358" s="128"/>
      <c r="K7358" s="140" t="str">
        <f t="shared" si="345"/>
        <v>全民運動-獎補助費-對國內團體之捐助</v>
      </c>
      <c r="L7358" s="140" t="str">
        <f t="shared" si="346"/>
        <v>2024臺中市體育嘉年華會</v>
      </c>
      <c r="M7358" s="40" t="str">
        <f t="shared" si="347"/>
        <v>臺中市體育總會</v>
      </c>
    </row>
    <row r="7359" spans="1:13" ht="75">
      <c r="A7359" s="64" t="s">
        <v>2091</v>
      </c>
      <c r="B7359" s="64" t="s">
        <v>2179</v>
      </c>
      <c r="C7359" s="64" t="s">
        <v>1724</v>
      </c>
      <c r="D7359" s="64" t="s">
        <v>1723</v>
      </c>
      <c r="E7359" s="45">
        <v>200</v>
      </c>
      <c r="F7359" s="127" t="s">
        <v>44</v>
      </c>
      <c r="G7359" s="97"/>
      <c r="H7359" s="43" t="s">
        <v>1</v>
      </c>
      <c r="I7359" s="128"/>
      <c r="K7359" s="140" t="str">
        <f t="shared" si="345"/>
        <v>全民運動-獎補助費-對國內團體之捐助</v>
      </c>
      <c r="L7359" s="140" t="str">
        <f t="shared" si="346"/>
        <v>臺中市飛盤代表隊重返榮耀計畫-本市選手參加世界飛盤爭奪賽錦標賽</v>
      </c>
      <c r="M7359" s="40" t="str">
        <f t="shared" si="347"/>
        <v>臺中市體育總會</v>
      </c>
    </row>
    <row r="7360" spans="1:13" ht="37.5">
      <c r="A7360" s="64" t="s">
        <v>2091</v>
      </c>
      <c r="B7360" s="64" t="s">
        <v>2180</v>
      </c>
      <c r="C7360" s="64" t="s">
        <v>1730</v>
      </c>
      <c r="D7360" s="64" t="s">
        <v>1723</v>
      </c>
      <c r="E7360" s="45">
        <v>1590</v>
      </c>
      <c r="F7360" s="127" t="s">
        <v>44</v>
      </c>
      <c r="G7360" s="97"/>
      <c r="H7360" s="43" t="s">
        <v>1</v>
      </c>
      <c r="I7360" s="128"/>
      <c r="K7360" s="140" t="str">
        <f t="shared" si="345"/>
        <v>全民運動-獎補助費-對國內團體之捐助</v>
      </c>
      <c r="L7360" s="140" t="str">
        <f t="shared" si="346"/>
        <v>2024時代騎輪節</v>
      </c>
      <c r="M7360" s="40" t="str">
        <f t="shared" si="347"/>
        <v>臺灣運動休閒健康發展協會</v>
      </c>
    </row>
    <row r="7361" spans="1:13" ht="37.5">
      <c r="A7361" s="64" t="s">
        <v>2091</v>
      </c>
      <c r="B7361" s="64" t="s">
        <v>2181</v>
      </c>
      <c r="C7361" s="64" t="s">
        <v>922</v>
      </c>
      <c r="D7361" s="64" t="s">
        <v>1723</v>
      </c>
      <c r="E7361" s="45">
        <v>80</v>
      </c>
      <c r="F7361" s="127" t="s">
        <v>44</v>
      </c>
      <c r="G7361" s="97"/>
      <c r="H7361" s="43" t="s">
        <v>1</v>
      </c>
      <c r="I7361" s="128"/>
      <c r="K7361" s="140" t="str">
        <f t="shared" si="345"/>
        <v>全民運動-獎補助費-對國內團體之捐助</v>
      </c>
      <c r="L7361" s="140" t="str">
        <f t="shared" si="346"/>
        <v>臺中市潭子區體育會舞蹈運動嘉年華</v>
      </c>
      <c r="M7361" s="40" t="str">
        <f t="shared" si="347"/>
        <v>臺中市潭子區體育會</v>
      </c>
    </row>
    <row r="7362" spans="1:13" ht="37.5">
      <c r="A7362" s="64" t="s">
        <v>2091</v>
      </c>
      <c r="B7362" s="64" t="s">
        <v>2182</v>
      </c>
      <c r="C7362" s="64" t="s">
        <v>2183</v>
      </c>
      <c r="D7362" s="64" t="s">
        <v>1723</v>
      </c>
      <c r="E7362" s="45">
        <v>100</v>
      </c>
      <c r="F7362" s="127" t="s">
        <v>44</v>
      </c>
      <c r="G7362" s="97"/>
      <c r="H7362" s="43" t="s">
        <v>1</v>
      </c>
      <c r="I7362" s="128"/>
      <c r="K7362" s="140" t="str">
        <f t="shared" si="345"/>
        <v>全民運動-獎補助費-對國內團體之捐助</v>
      </c>
      <c r="L7362" s="140" t="str">
        <f t="shared" si="346"/>
        <v>2024台灣地板滾球運動邀請賽</v>
      </c>
      <c r="M7362" s="40" t="str">
        <f t="shared" si="347"/>
        <v>台灣地板滾球運動聯盟</v>
      </c>
    </row>
    <row r="7363" spans="1:13" ht="56.25">
      <c r="A7363" s="64" t="s">
        <v>2091</v>
      </c>
      <c r="B7363" s="64" t="s">
        <v>5268</v>
      </c>
      <c r="C7363" s="64" t="s">
        <v>2184</v>
      </c>
      <c r="D7363" s="64" t="s">
        <v>1723</v>
      </c>
      <c r="E7363" s="45">
        <v>150</v>
      </c>
      <c r="F7363" s="127" t="s">
        <v>44</v>
      </c>
      <c r="G7363" s="97"/>
      <c r="H7363" s="43" t="s">
        <v>1</v>
      </c>
      <c r="I7363" s="128"/>
      <c r="K7363" s="140" t="str">
        <f t="shared" si="345"/>
        <v>全民運動-獎補助費-對國內團體之捐助</v>
      </c>
      <c r="L7363" s="140" t="str">
        <f t="shared" si="346"/>
        <v>週週好運動身心障礙運動活力養成計畫</v>
      </c>
      <c r="M7363" s="40" t="str">
        <f t="shared" si="347"/>
        <v>社團法人台中市自閉症教育協進會捐款專戶</v>
      </c>
    </row>
    <row r="7364" spans="1:13" ht="37.5">
      <c r="A7364" s="64" t="s">
        <v>2091</v>
      </c>
      <c r="B7364" s="64" t="s">
        <v>2185</v>
      </c>
      <c r="C7364" s="64" t="s">
        <v>1876</v>
      </c>
      <c r="D7364" s="64" t="s">
        <v>1723</v>
      </c>
      <c r="E7364" s="45">
        <v>200</v>
      </c>
      <c r="F7364" s="127" t="s">
        <v>44</v>
      </c>
      <c r="G7364" s="97"/>
      <c r="H7364" s="43" t="s">
        <v>1</v>
      </c>
      <c r="I7364" s="128"/>
      <c r="K7364" s="140" t="str">
        <f t="shared" ref="K7364:K7427" si="348">A7364</f>
        <v>全民運動-獎補助費-對國內團體之捐助</v>
      </c>
      <c r="L7364" s="140" t="str">
        <f t="shared" ref="L7364:L7427" si="349">B7364</f>
        <v>113年臺中市特奧羽球體驗營</v>
      </c>
      <c r="M7364" s="40" t="str">
        <f t="shared" ref="M7364:M7427" si="350">C7364</f>
        <v>社團法人臺中市身心障礙體育總會</v>
      </c>
    </row>
    <row r="7365" spans="1:13" ht="37.5">
      <c r="A7365" s="64" t="s">
        <v>2091</v>
      </c>
      <c r="B7365" s="64" t="s">
        <v>2186</v>
      </c>
      <c r="C7365" s="64" t="s">
        <v>737</v>
      </c>
      <c r="D7365" s="64" t="s">
        <v>1723</v>
      </c>
      <c r="E7365" s="45">
        <v>120</v>
      </c>
      <c r="F7365" s="127" t="s">
        <v>44</v>
      </c>
      <c r="G7365" s="97"/>
      <c r="H7365" s="43" t="s">
        <v>1</v>
      </c>
      <c r="I7365" s="128"/>
      <c r="K7365" s="140" t="str">
        <f t="shared" si="348"/>
        <v>全民運動-獎補助費-對國內團體之捐助</v>
      </c>
      <c r="L7365" s="140" t="str">
        <f t="shared" si="349"/>
        <v>大里區慢速壘球社區聯誼賽活動</v>
      </c>
      <c r="M7365" s="40" t="str">
        <f t="shared" si="350"/>
        <v>臺中市大里區體育會</v>
      </c>
    </row>
    <row r="7366" spans="1:13" ht="56.25">
      <c r="A7366" s="64" t="s">
        <v>2091</v>
      </c>
      <c r="B7366" s="64" t="s">
        <v>2187</v>
      </c>
      <c r="C7366" s="64" t="s">
        <v>1803</v>
      </c>
      <c r="D7366" s="64" t="s">
        <v>1723</v>
      </c>
      <c r="E7366" s="45">
        <v>50</v>
      </c>
      <c r="F7366" s="127" t="s">
        <v>44</v>
      </c>
      <c r="G7366" s="97"/>
      <c r="H7366" s="43" t="s">
        <v>1</v>
      </c>
      <c r="I7366" s="128"/>
      <c r="K7366" s="140" t="str">
        <f t="shared" si="348"/>
        <v>全民運動-獎補助費-對國內團體之捐助</v>
      </c>
      <c r="L7366" s="140" t="str">
        <f t="shared" si="349"/>
        <v>113年臺中市大甲區西岐社區樂活親子健行活動</v>
      </c>
      <c r="M7366" s="40" t="str">
        <f t="shared" si="350"/>
        <v>臺中市區體育會聯合會</v>
      </c>
    </row>
    <row r="7367" spans="1:13" ht="37.5">
      <c r="A7367" s="64" t="s">
        <v>2091</v>
      </c>
      <c r="B7367" s="64" t="s">
        <v>2188</v>
      </c>
      <c r="C7367" s="64" t="s">
        <v>1876</v>
      </c>
      <c r="D7367" s="64" t="s">
        <v>1723</v>
      </c>
      <c r="E7367" s="45">
        <v>100</v>
      </c>
      <c r="F7367" s="127" t="s">
        <v>44</v>
      </c>
      <c r="G7367" s="97"/>
      <c r="H7367" s="43" t="s">
        <v>1</v>
      </c>
      <c r="I7367" s="128"/>
      <c r="K7367" s="140" t="str">
        <f t="shared" si="348"/>
        <v>全民運動-獎補助費-對國內團體之捐助</v>
      </c>
      <c r="L7367" s="140" t="str">
        <f t="shared" si="349"/>
        <v>身心障礙運動指導手語研習會</v>
      </c>
      <c r="M7367" s="40" t="str">
        <f t="shared" si="350"/>
        <v>社團法人臺中市身心障礙體育總會</v>
      </c>
    </row>
    <row r="7368" spans="1:13" ht="56.25">
      <c r="A7368" s="64" t="s">
        <v>2091</v>
      </c>
      <c r="B7368" s="64" t="s">
        <v>5269</v>
      </c>
      <c r="C7368" s="64" t="s">
        <v>1880</v>
      </c>
      <c r="D7368" s="64" t="s">
        <v>1723</v>
      </c>
      <c r="E7368" s="45">
        <v>20</v>
      </c>
      <c r="F7368" s="127" t="s">
        <v>44</v>
      </c>
      <c r="G7368" s="97"/>
      <c r="H7368" s="43" t="s">
        <v>1</v>
      </c>
      <c r="I7368" s="128"/>
      <c r="K7368" s="140" t="str">
        <f t="shared" si="348"/>
        <v>全民運動-獎補助費-對國內團體之捐助</v>
      </c>
      <c r="L7368" s="140" t="str">
        <f t="shared" si="349"/>
        <v>臺中市東區體育會東南區空手道觀摩暨萬聖節派對</v>
      </c>
      <c r="M7368" s="40" t="str">
        <f t="shared" si="350"/>
        <v>台中市東區體育會</v>
      </c>
    </row>
    <row r="7369" spans="1:13" ht="37.5">
      <c r="A7369" s="64" t="s">
        <v>2091</v>
      </c>
      <c r="B7369" s="64" t="s">
        <v>2189</v>
      </c>
      <c r="C7369" s="64" t="s">
        <v>1864</v>
      </c>
      <c r="D7369" s="64" t="s">
        <v>1723</v>
      </c>
      <c r="E7369" s="45">
        <v>100</v>
      </c>
      <c r="F7369" s="127" t="s">
        <v>44</v>
      </c>
      <c r="G7369" s="97"/>
      <c r="H7369" s="43" t="s">
        <v>1</v>
      </c>
      <c r="I7369" s="128"/>
      <c r="K7369" s="140" t="str">
        <f t="shared" si="348"/>
        <v>全民運動-獎補助費-對國內團體之捐助</v>
      </c>
      <c r="L7369" s="140" t="str">
        <f t="shared" si="349"/>
        <v>113年中區原住民教會射箭聯盟計畫</v>
      </c>
      <c r="M7369" s="40" t="str">
        <f t="shared" si="350"/>
        <v>臺中市原住民族運動總會</v>
      </c>
    </row>
    <row r="7370" spans="1:13" ht="37.5">
      <c r="A7370" s="64" t="s">
        <v>2091</v>
      </c>
      <c r="B7370" s="64" t="s">
        <v>2190</v>
      </c>
      <c r="C7370" s="64" t="s">
        <v>1819</v>
      </c>
      <c r="D7370" s="64" t="s">
        <v>1723</v>
      </c>
      <c r="E7370" s="45">
        <v>95</v>
      </c>
      <c r="F7370" s="127" t="s">
        <v>44</v>
      </c>
      <c r="G7370" s="97"/>
      <c r="H7370" s="43" t="s">
        <v>1</v>
      </c>
      <c r="I7370" s="128"/>
      <c r="K7370" s="140" t="str">
        <f t="shared" si="348"/>
        <v>全民運動-獎補助費-對國內團體之捐助</v>
      </c>
      <c r="L7370" s="140" t="str">
        <f t="shared" si="349"/>
        <v>愛運動動無礙113年地板冰壺訓練營</v>
      </c>
      <c r="M7370" s="40" t="str">
        <f t="shared" si="350"/>
        <v>社團法人台中市身障福利協進會</v>
      </c>
    </row>
    <row r="7371" spans="1:13" ht="37.5">
      <c r="A7371" s="64" t="s">
        <v>2091</v>
      </c>
      <c r="B7371" s="64" t="s">
        <v>5270</v>
      </c>
      <c r="C7371" s="64" t="s">
        <v>1803</v>
      </c>
      <c r="D7371" s="64" t="s">
        <v>1723</v>
      </c>
      <c r="E7371" s="45">
        <v>70</v>
      </c>
      <c r="F7371" s="127" t="s">
        <v>44</v>
      </c>
      <c r="G7371" s="97"/>
      <c r="H7371" s="43" t="s">
        <v>1</v>
      </c>
      <c r="I7371" s="128"/>
      <c r="K7371" s="140" t="str">
        <f t="shared" si="348"/>
        <v>全民運動-獎補助費-對國內團體之捐助</v>
      </c>
      <c r="L7371" s="140" t="str">
        <f t="shared" si="349"/>
        <v>113年臺中市社區槌球邀請賽</v>
      </c>
      <c r="M7371" s="40" t="str">
        <f t="shared" si="350"/>
        <v>臺中市區體育會聯合會</v>
      </c>
    </row>
    <row r="7372" spans="1:13" ht="56.25">
      <c r="A7372" s="64" t="s">
        <v>2091</v>
      </c>
      <c r="B7372" s="64" t="s">
        <v>2191</v>
      </c>
      <c r="C7372" s="64" t="s">
        <v>1803</v>
      </c>
      <c r="D7372" s="64" t="s">
        <v>1723</v>
      </c>
      <c r="E7372" s="45">
        <v>50</v>
      </c>
      <c r="F7372" s="127" t="s">
        <v>44</v>
      </c>
      <c r="G7372" s="97"/>
      <c r="H7372" s="43" t="s">
        <v>1</v>
      </c>
      <c r="I7372" s="128"/>
      <c r="K7372" s="140" t="str">
        <f t="shared" si="348"/>
        <v>全民運動-獎補助費-對國內團體之捐助</v>
      </c>
      <c r="L7372" s="140" t="str">
        <f t="shared" si="349"/>
        <v>113年臺中市甲安埔推廣社區健康生活化健行活動</v>
      </c>
      <c r="M7372" s="40" t="str">
        <f t="shared" si="350"/>
        <v>臺中市區體育會聯合會</v>
      </c>
    </row>
    <row r="7373" spans="1:13" ht="56.25">
      <c r="A7373" s="64" t="s">
        <v>2091</v>
      </c>
      <c r="B7373" s="64" t="s">
        <v>2192</v>
      </c>
      <c r="C7373" s="64" t="s">
        <v>1803</v>
      </c>
      <c r="D7373" s="64" t="s">
        <v>1723</v>
      </c>
      <c r="E7373" s="45">
        <v>50</v>
      </c>
      <c r="F7373" s="127" t="s">
        <v>44</v>
      </c>
      <c r="G7373" s="97"/>
      <c r="H7373" s="43" t="s">
        <v>1</v>
      </c>
      <c r="I7373" s="128"/>
      <c r="K7373" s="140" t="str">
        <f t="shared" si="348"/>
        <v>全民運動-獎補助費-對國內團體之捐助</v>
      </c>
      <c r="L7373" s="140" t="str">
        <f t="shared" si="349"/>
        <v>113年臺中市大甲區溪北社區健康營造親子健行活動</v>
      </c>
      <c r="M7373" s="40" t="str">
        <f t="shared" si="350"/>
        <v>臺中市區體育會聯合會</v>
      </c>
    </row>
    <row r="7374" spans="1:13" ht="56.25">
      <c r="A7374" s="64" t="s">
        <v>2091</v>
      </c>
      <c r="B7374" s="64" t="s">
        <v>2193</v>
      </c>
      <c r="C7374" s="64" t="s">
        <v>1803</v>
      </c>
      <c r="D7374" s="64" t="s">
        <v>1723</v>
      </c>
      <c r="E7374" s="45">
        <v>40</v>
      </c>
      <c r="F7374" s="127" t="s">
        <v>44</v>
      </c>
      <c r="G7374" s="97"/>
      <c r="H7374" s="43" t="s">
        <v>1</v>
      </c>
      <c r="I7374" s="128"/>
      <c r="K7374" s="140" t="str">
        <f t="shared" si="348"/>
        <v>全民運動-獎補助費-對國內團體之捐助</v>
      </c>
      <c r="L7374" s="140" t="str">
        <f t="shared" si="349"/>
        <v>臺中市大安區西安社區運動活化改造-健行活動</v>
      </c>
      <c r="M7374" s="40" t="str">
        <f t="shared" si="350"/>
        <v>臺中市區體育會聯合會</v>
      </c>
    </row>
    <row r="7375" spans="1:13" ht="75">
      <c r="A7375" s="64" t="s">
        <v>2091</v>
      </c>
      <c r="B7375" s="64" t="s">
        <v>2194</v>
      </c>
      <c r="C7375" s="64" t="s">
        <v>1803</v>
      </c>
      <c r="D7375" s="64" t="s">
        <v>1723</v>
      </c>
      <c r="E7375" s="45">
        <v>50</v>
      </c>
      <c r="F7375" s="127" t="s">
        <v>44</v>
      </c>
      <c r="G7375" s="97"/>
      <c r="H7375" s="43" t="s">
        <v>1</v>
      </c>
      <c r="I7375" s="128"/>
      <c r="K7375" s="140" t="str">
        <f t="shared" si="348"/>
        <v>全民運動-獎補助費-對國內團體之捐助</v>
      </c>
      <c r="L7375" s="140" t="str">
        <f t="shared" si="349"/>
        <v>113年臺中市打造社區運動「健康、活力外埔區休閒體育展演活動</v>
      </c>
      <c r="M7375" s="40" t="str">
        <f t="shared" si="350"/>
        <v>臺中市區體育會聯合會</v>
      </c>
    </row>
    <row r="7376" spans="1:13" ht="56.25">
      <c r="A7376" s="64" t="s">
        <v>2091</v>
      </c>
      <c r="B7376" s="64" t="s">
        <v>2195</v>
      </c>
      <c r="C7376" s="64" t="s">
        <v>1803</v>
      </c>
      <c r="D7376" s="64" t="s">
        <v>1723</v>
      </c>
      <c r="E7376" s="45">
        <v>50</v>
      </c>
      <c r="F7376" s="127" t="s">
        <v>44</v>
      </c>
      <c r="G7376" s="97"/>
      <c r="H7376" s="43" t="s">
        <v>1</v>
      </c>
      <c r="I7376" s="128"/>
      <c r="K7376" s="140" t="str">
        <f t="shared" si="348"/>
        <v>全民運動-獎補助費-對國內團體之捐助</v>
      </c>
      <c r="L7376" s="140" t="str">
        <f t="shared" si="349"/>
        <v>113年臺中市「走向幸福、走向愛社區青年親子健行活動</v>
      </c>
      <c r="M7376" s="40" t="str">
        <f t="shared" si="350"/>
        <v>臺中市區體育會聯合會</v>
      </c>
    </row>
    <row r="7377" spans="1:13" ht="37.5">
      <c r="A7377" s="64" t="s">
        <v>2091</v>
      </c>
      <c r="B7377" s="64" t="s">
        <v>2196</v>
      </c>
      <c r="C7377" s="64" t="s">
        <v>1803</v>
      </c>
      <c r="D7377" s="64" t="s">
        <v>1723</v>
      </c>
      <c r="E7377" s="45">
        <v>120</v>
      </c>
      <c r="F7377" s="127" t="s">
        <v>44</v>
      </c>
      <c r="G7377" s="97"/>
      <c r="H7377" s="43" t="s">
        <v>1</v>
      </c>
      <c r="I7377" s="128"/>
      <c r="K7377" s="140" t="str">
        <f t="shared" si="348"/>
        <v>全民運動-獎補助費-對國內團體之捐助</v>
      </c>
      <c r="L7377" s="140" t="str">
        <f t="shared" si="349"/>
        <v>113年臺中市道卡斯全民親子健行活動</v>
      </c>
      <c r="M7377" s="40" t="str">
        <f t="shared" si="350"/>
        <v>臺中市區體育會聯合會</v>
      </c>
    </row>
    <row r="7378" spans="1:13" ht="56.25">
      <c r="A7378" s="64" t="s">
        <v>2091</v>
      </c>
      <c r="B7378" s="64" t="s">
        <v>2197</v>
      </c>
      <c r="C7378" s="64" t="s">
        <v>1803</v>
      </c>
      <c r="D7378" s="64" t="s">
        <v>1723</v>
      </c>
      <c r="E7378" s="45">
        <v>80</v>
      </c>
      <c r="F7378" s="127" t="s">
        <v>44</v>
      </c>
      <c r="G7378" s="97"/>
      <c r="H7378" s="43" t="s">
        <v>1</v>
      </c>
      <c r="I7378" s="128"/>
      <c r="K7378" s="140" t="str">
        <f t="shared" si="348"/>
        <v>全民運動-獎補助費-對國內團體之捐助</v>
      </c>
      <c r="L7378" s="140" t="str">
        <f t="shared" si="349"/>
        <v>113年臺中市推廣運動多元體育運動-戰術漆彈運動錦標賽</v>
      </c>
      <c r="M7378" s="40" t="str">
        <f t="shared" si="350"/>
        <v>臺中市區體育會聯合會</v>
      </c>
    </row>
    <row r="7379" spans="1:13" ht="56.25">
      <c r="A7379" s="64" t="s">
        <v>2091</v>
      </c>
      <c r="B7379" s="64" t="s">
        <v>2198</v>
      </c>
      <c r="C7379" s="64" t="s">
        <v>1803</v>
      </c>
      <c r="D7379" s="64" t="s">
        <v>1723</v>
      </c>
      <c r="E7379" s="45">
        <v>50</v>
      </c>
      <c r="F7379" s="127" t="s">
        <v>44</v>
      </c>
      <c r="G7379" s="97"/>
      <c r="H7379" s="43" t="s">
        <v>1</v>
      </c>
      <c r="I7379" s="128"/>
      <c r="K7379" s="140" t="str">
        <f t="shared" si="348"/>
        <v>全民運動-獎補助費-對國內團體之捐助</v>
      </c>
      <c r="L7379" s="140" t="str">
        <f t="shared" si="349"/>
        <v>113年臺中市推廣運動多元體育運動-籃球聯誼賽活動</v>
      </c>
      <c r="M7379" s="40" t="str">
        <f t="shared" si="350"/>
        <v>臺中市區體育會聯合會</v>
      </c>
    </row>
    <row r="7380" spans="1:13" ht="56.25">
      <c r="A7380" s="64" t="s">
        <v>2091</v>
      </c>
      <c r="B7380" s="64" t="s">
        <v>2199</v>
      </c>
      <c r="C7380" s="64" t="s">
        <v>1803</v>
      </c>
      <c r="D7380" s="64" t="s">
        <v>1723</v>
      </c>
      <c r="E7380" s="45">
        <v>50</v>
      </c>
      <c r="F7380" s="127" t="s">
        <v>44</v>
      </c>
      <c r="G7380" s="97"/>
      <c r="H7380" s="43" t="s">
        <v>1</v>
      </c>
      <c r="I7380" s="128"/>
      <c r="K7380" s="140" t="str">
        <f t="shared" si="348"/>
        <v>全民運動-獎補助費-對國內團體之捐助</v>
      </c>
      <c r="L7380" s="140" t="str">
        <f t="shared" si="349"/>
        <v>113年臺中市外埔區推廣城鄉休閒文化全民親子健行活動</v>
      </c>
      <c r="M7380" s="40" t="str">
        <f t="shared" si="350"/>
        <v>臺中市區體育會聯合會</v>
      </c>
    </row>
    <row r="7381" spans="1:13" ht="56.25">
      <c r="A7381" s="64" t="s">
        <v>2091</v>
      </c>
      <c r="B7381" s="64" t="s">
        <v>5271</v>
      </c>
      <c r="C7381" s="64" t="s">
        <v>5272</v>
      </c>
      <c r="D7381" s="64" t="s">
        <v>1723</v>
      </c>
      <c r="E7381" s="45">
        <v>2850</v>
      </c>
      <c r="F7381" s="127" t="s">
        <v>44</v>
      </c>
      <c r="G7381" s="97"/>
      <c r="H7381" s="43" t="s">
        <v>1</v>
      </c>
      <c r="I7381" s="128"/>
      <c r="K7381" s="140" t="str">
        <f t="shared" si="348"/>
        <v>全民運動-獎補助費-對國內團體之捐助</v>
      </c>
      <c r="L7381" s="140" t="str">
        <f t="shared" si="349"/>
        <v>臺中盃街舞大賽系列推廣活動系列推廣活動經費</v>
      </c>
      <c r="M7381" s="40" t="str">
        <f t="shared" si="350"/>
        <v>市體育運動與表演藝術文化發展協會</v>
      </c>
    </row>
    <row r="7382" spans="1:13" ht="56.25">
      <c r="A7382" s="64" t="s">
        <v>2091</v>
      </c>
      <c r="B7382" s="64" t="s">
        <v>2200</v>
      </c>
      <c r="C7382" s="64" t="s">
        <v>1276</v>
      </c>
      <c r="D7382" s="64" t="s">
        <v>1723</v>
      </c>
      <c r="E7382" s="45">
        <v>50</v>
      </c>
      <c r="F7382" s="127" t="s">
        <v>44</v>
      </c>
      <c r="G7382" s="97"/>
      <c r="H7382" s="43" t="s">
        <v>1</v>
      </c>
      <c r="I7382" s="128"/>
      <c r="K7382" s="140" t="str">
        <f t="shared" si="348"/>
        <v>全民運動-獎補助費-對國內團體之捐助</v>
      </c>
      <c r="L7382" s="140" t="str">
        <f t="shared" si="349"/>
        <v>113年臺中市外埔區體育會活力盃槌球邀請賽</v>
      </c>
      <c r="M7382" s="40" t="str">
        <f t="shared" si="350"/>
        <v>臺中市外埔區體育會</v>
      </c>
    </row>
    <row r="7383" spans="1:13" ht="56.25">
      <c r="A7383" s="64" t="s">
        <v>2091</v>
      </c>
      <c r="B7383" s="64" t="s">
        <v>2201</v>
      </c>
      <c r="C7383" s="64" t="s">
        <v>1276</v>
      </c>
      <c r="D7383" s="64" t="s">
        <v>1723</v>
      </c>
      <c r="E7383" s="45">
        <v>50</v>
      </c>
      <c r="F7383" s="127" t="s">
        <v>44</v>
      </c>
      <c r="G7383" s="97"/>
      <c r="H7383" s="43" t="s">
        <v>1</v>
      </c>
      <c r="I7383" s="128"/>
      <c r="K7383" s="140" t="str">
        <f t="shared" si="348"/>
        <v>全民運動-獎補助費-對國內團體之捐助</v>
      </c>
      <c r="L7383" s="140" t="str">
        <f t="shared" si="349"/>
        <v>113臺中市外埔區體育會活力盃健康路跑活動</v>
      </c>
      <c r="M7383" s="40" t="str">
        <f t="shared" si="350"/>
        <v>臺中市外埔區體育會</v>
      </c>
    </row>
    <row r="7384" spans="1:13" ht="37.5">
      <c r="A7384" s="64" t="s">
        <v>2091</v>
      </c>
      <c r="B7384" s="64" t="s">
        <v>5273</v>
      </c>
      <c r="C7384" s="64" t="s">
        <v>1728</v>
      </c>
      <c r="D7384" s="64" t="s">
        <v>1723</v>
      </c>
      <c r="E7384" s="45">
        <v>118</v>
      </c>
      <c r="F7384" s="127" t="s">
        <v>44</v>
      </c>
      <c r="G7384" s="97"/>
      <c r="H7384" s="43" t="s">
        <v>1</v>
      </c>
      <c r="I7384" s="128"/>
      <c r="K7384" s="140" t="str">
        <f t="shared" si="348"/>
        <v>全民運動-獎補助費-對國內團體之捐助</v>
      </c>
      <c r="L7384" s="140" t="str">
        <f t="shared" si="349"/>
        <v>113年海線瘋迷你足球酷運動</v>
      </c>
      <c r="M7384" s="40" t="str">
        <f t="shared" si="350"/>
        <v>臺中市海線足球協會</v>
      </c>
    </row>
    <row r="7385" spans="1:13" ht="56.25">
      <c r="A7385" s="64" t="s">
        <v>2091</v>
      </c>
      <c r="B7385" s="64" t="s">
        <v>1995</v>
      </c>
      <c r="C7385" s="64" t="s">
        <v>1876</v>
      </c>
      <c r="D7385" s="64" t="s">
        <v>1723</v>
      </c>
      <c r="E7385" s="45">
        <v>804</v>
      </c>
      <c r="F7385" s="127" t="s">
        <v>44</v>
      </c>
      <c r="G7385" s="97"/>
      <c r="H7385" s="43" t="s">
        <v>1</v>
      </c>
      <c r="I7385" s="128"/>
      <c r="K7385" s="140" t="str">
        <f t="shared" si="348"/>
        <v>全民運動-獎補助費-對國內團體之捐助</v>
      </c>
      <c r="L7385" s="140" t="str">
        <f t="shared" si="349"/>
        <v>113年臺中市愛運動動無礙身心障礙巡迴運動指導團</v>
      </c>
      <c r="M7385" s="40" t="str">
        <f t="shared" si="350"/>
        <v>社團法人臺中市身心障礙體育總會</v>
      </c>
    </row>
    <row r="7386" spans="1:13" ht="37.5">
      <c r="A7386" s="64" t="s">
        <v>2091</v>
      </c>
      <c r="B7386" s="64" t="s">
        <v>2202</v>
      </c>
      <c r="C7386" s="64" t="s">
        <v>2079</v>
      </c>
      <c r="D7386" s="64" t="s">
        <v>1723</v>
      </c>
      <c r="E7386" s="45">
        <v>200</v>
      </c>
      <c r="F7386" s="127" t="s">
        <v>44</v>
      </c>
      <c r="G7386" s="97"/>
      <c r="H7386" s="43" t="s">
        <v>1</v>
      </c>
      <c r="I7386" s="128"/>
      <c r="K7386" s="140" t="str">
        <f t="shared" si="348"/>
        <v>全民運動-獎補助費-對國內團體之捐助</v>
      </c>
      <c r="L7386" s="140" t="str">
        <f t="shared" si="349"/>
        <v>滾球運動活力養成班</v>
      </c>
      <c r="M7386" s="40" t="str">
        <f t="shared" si="350"/>
        <v>財團法人瑪利亞社會福利基金會</v>
      </c>
    </row>
    <row r="7387" spans="1:13" ht="37.5">
      <c r="A7387" s="64" t="s">
        <v>2091</v>
      </c>
      <c r="B7387" s="64" t="s">
        <v>2203</v>
      </c>
      <c r="C7387" s="64" t="s">
        <v>2079</v>
      </c>
      <c r="D7387" s="64" t="s">
        <v>1723</v>
      </c>
      <c r="E7387" s="45">
        <v>43</v>
      </c>
      <c r="F7387" s="127" t="s">
        <v>44</v>
      </c>
      <c r="G7387" s="97"/>
      <c r="H7387" s="43" t="s">
        <v>1</v>
      </c>
      <c r="I7387" s="128"/>
      <c r="K7387" s="140" t="str">
        <f t="shared" si="348"/>
        <v>全民運動-獎補助費-對國內團體之捐助</v>
      </c>
      <c r="L7387" s="140" t="str">
        <f t="shared" si="349"/>
        <v>花甲青年運動活力養成班</v>
      </c>
      <c r="M7387" s="40" t="str">
        <f t="shared" si="350"/>
        <v>財團法人瑪利亞社會福利基金會</v>
      </c>
    </row>
    <row r="7388" spans="1:13" ht="56.25">
      <c r="A7388" s="64" t="s">
        <v>2091</v>
      </c>
      <c r="B7388" s="64" t="s">
        <v>5274</v>
      </c>
      <c r="C7388" s="64" t="s">
        <v>1876</v>
      </c>
      <c r="D7388" s="64" t="s">
        <v>1723</v>
      </c>
      <c r="E7388" s="45">
        <v>2220</v>
      </c>
      <c r="F7388" s="127" t="s">
        <v>44</v>
      </c>
      <c r="G7388" s="97"/>
      <c r="H7388" s="43" t="s">
        <v>1</v>
      </c>
      <c r="I7388" s="128"/>
      <c r="K7388" s="140" t="str">
        <f t="shared" si="348"/>
        <v>全民運動-獎補助費-對國內團體之捐助</v>
      </c>
      <c r="L7388" s="140" t="str">
        <f t="shared" si="349"/>
        <v>113年度臺中市第十四屆身心障礙全市運動大會</v>
      </c>
      <c r="M7388" s="40" t="str">
        <f t="shared" si="350"/>
        <v>社團法人臺中市身心障礙體育總會</v>
      </c>
    </row>
    <row r="7389" spans="1:13" ht="56.25">
      <c r="A7389" s="64" t="s">
        <v>2091</v>
      </c>
      <c r="B7389" s="64" t="s">
        <v>5275</v>
      </c>
      <c r="C7389" s="64" t="s">
        <v>1803</v>
      </c>
      <c r="D7389" s="64" t="s">
        <v>1723</v>
      </c>
      <c r="E7389" s="45">
        <v>80</v>
      </c>
      <c r="F7389" s="127" t="s">
        <v>44</v>
      </c>
      <c r="G7389" s="97"/>
      <c r="H7389" s="43" t="s">
        <v>1</v>
      </c>
      <c r="I7389" s="128"/>
      <c r="K7389" s="140" t="str">
        <f t="shared" si="348"/>
        <v>全民運動-獎補助費-對國內團體之捐助</v>
      </c>
      <c r="L7389" s="140" t="str">
        <f t="shared" si="349"/>
        <v>113年臺中市推廣多元體育運動-迷你網球研習營</v>
      </c>
      <c r="M7389" s="40" t="str">
        <f t="shared" si="350"/>
        <v>臺中市區體育會聯合會</v>
      </c>
    </row>
    <row r="7390" spans="1:13" ht="75">
      <c r="A7390" s="64" t="s">
        <v>2091</v>
      </c>
      <c r="B7390" s="64" t="s">
        <v>5276</v>
      </c>
      <c r="C7390" s="64" t="s">
        <v>1876</v>
      </c>
      <c r="D7390" s="64" t="s">
        <v>1723</v>
      </c>
      <c r="E7390" s="45">
        <v>200</v>
      </c>
      <c r="F7390" s="127" t="s">
        <v>44</v>
      </c>
      <c r="G7390" s="97"/>
      <c r="H7390" s="43" t="s">
        <v>1</v>
      </c>
      <c r="I7390" s="128"/>
      <c r="K7390" s="140" t="str">
        <f t="shared" si="348"/>
        <v>全民運動-獎補助費-對國內團體之捐助</v>
      </c>
      <c r="L7390" s="140" t="str">
        <f t="shared" si="349"/>
        <v>心據點-身心障礙運動據點營運暨身心障礙運動平權推動計畫</v>
      </c>
      <c r="M7390" s="40" t="str">
        <f t="shared" si="350"/>
        <v>社團法人臺中市身心障礙體育總會</v>
      </c>
    </row>
    <row r="7391" spans="1:13" ht="37.5">
      <c r="A7391" s="64" t="s">
        <v>2091</v>
      </c>
      <c r="B7391" s="64" t="s">
        <v>5245</v>
      </c>
      <c r="C7391" s="64" t="s">
        <v>1855</v>
      </c>
      <c r="D7391" s="64" t="s">
        <v>1723</v>
      </c>
      <c r="E7391" s="45">
        <v>352</v>
      </c>
      <c r="F7391" s="127" t="s">
        <v>44</v>
      </c>
      <c r="G7391" s="97"/>
      <c r="H7391" s="43" t="s">
        <v>1</v>
      </c>
      <c r="I7391" s="128"/>
      <c r="K7391" s="140" t="str">
        <f t="shared" si="348"/>
        <v>全民運動-獎補助費-對國內團體之捐助</v>
      </c>
      <c r="L7391" s="140" t="str">
        <f t="shared" si="349"/>
        <v>運動熱區</v>
      </c>
      <c r="M7391" s="40" t="str">
        <f t="shared" si="350"/>
        <v>臺中市女子足球協會</v>
      </c>
    </row>
    <row r="7392" spans="1:13" ht="56.25">
      <c r="A7392" s="64" t="s">
        <v>2091</v>
      </c>
      <c r="B7392" s="64" t="s">
        <v>2204</v>
      </c>
      <c r="C7392" s="64" t="s">
        <v>1815</v>
      </c>
      <c r="D7392" s="64" t="s">
        <v>1723</v>
      </c>
      <c r="E7392" s="45">
        <v>200</v>
      </c>
      <c r="F7392" s="127" t="s">
        <v>44</v>
      </c>
      <c r="G7392" s="97"/>
      <c r="H7392" s="43" t="s">
        <v>1</v>
      </c>
      <c r="I7392" s="128"/>
      <c r="K7392" s="140" t="str">
        <f t="shared" si="348"/>
        <v>全民運動-獎補助費-對國內團體之捐助</v>
      </c>
      <c r="L7392" s="140" t="str">
        <f t="shared" si="349"/>
        <v>臺中市113年競技啦啦隊運動訓練組訓計畫</v>
      </c>
      <c r="M7392" s="40" t="str">
        <f t="shared" si="350"/>
        <v>臺中市啦啦隊協會</v>
      </c>
    </row>
    <row r="7393" spans="1:13" ht="56.25">
      <c r="A7393" s="64" t="s">
        <v>2091</v>
      </c>
      <c r="B7393" s="64" t="s">
        <v>2205</v>
      </c>
      <c r="C7393" s="64" t="s">
        <v>2206</v>
      </c>
      <c r="D7393" s="64" t="s">
        <v>1723</v>
      </c>
      <c r="E7393" s="45">
        <v>80</v>
      </c>
      <c r="F7393" s="127" t="s">
        <v>44</v>
      </c>
      <c r="G7393" s="97"/>
      <c r="H7393" s="43" t="s">
        <v>1</v>
      </c>
      <c r="I7393" s="128"/>
      <c r="K7393" s="140" t="str">
        <f t="shared" si="348"/>
        <v>全民運動-獎補助費-對國內團體之捐助</v>
      </c>
      <c r="L7393" s="140" t="str">
        <f t="shared" si="349"/>
        <v>2024臺中市長盃全國高智爾球公益運動錦標賽</v>
      </c>
      <c r="M7393" s="40" t="str">
        <f t="shared" si="350"/>
        <v>臺中市高智爾球運動發展協會</v>
      </c>
    </row>
    <row r="7394" spans="1:13" ht="37.5">
      <c r="A7394" s="64" t="s">
        <v>2091</v>
      </c>
      <c r="B7394" s="64" t="s">
        <v>5277</v>
      </c>
      <c r="C7394" s="64" t="s">
        <v>1952</v>
      </c>
      <c r="D7394" s="64" t="s">
        <v>1723</v>
      </c>
      <c r="E7394" s="45">
        <v>206</v>
      </c>
      <c r="F7394" s="127" t="s">
        <v>44</v>
      </c>
      <c r="G7394" s="97"/>
      <c r="H7394" s="43" t="s">
        <v>1</v>
      </c>
      <c r="I7394" s="128"/>
      <c r="K7394" s="140" t="str">
        <f t="shared" si="348"/>
        <v>全民運動-獎補助費-對國內團體之捐助</v>
      </c>
      <c r="L7394" s="140" t="str">
        <f t="shared" si="349"/>
        <v>巡迴運動指導團(第三期)</v>
      </c>
      <c r="M7394" s="40" t="str">
        <f t="shared" si="350"/>
        <v>社團法人台中市基督教青年會</v>
      </c>
    </row>
    <row r="7395" spans="1:13" ht="56.25">
      <c r="A7395" s="64" t="s">
        <v>2091</v>
      </c>
      <c r="B7395" s="64" t="s">
        <v>2207</v>
      </c>
      <c r="C7395" s="64" t="s">
        <v>5278</v>
      </c>
      <c r="D7395" s="64" t="s">
        <v>1723</v>
      </c>
      <c r="E7395" s="45">
        <v>200</v>
      </c>
      <c r="F7395" s="127" t="s">
        <v>44</v>
      </c>
      <c r="G7395" s="97"/>
      <c r="H7395" s="43" t="s">
        <v>1</v>
      </c>
      <c r="I7395" s="128"/>
      <c r="K7395" s="140" t="str">
        <f t="shared" si="348"/>
        <v>全民運動-獎補助費-對國內團體之捐助</v>
      </c>
      <c r="L7395" s="140" t="str">
        <f t="shared" si="349"/>
        <v>2024年台中市議長盃原住民慢速壘球錦標賽</v>
      </c>
      <c r="M7395" s="40" t="str">
        <f t="shared" si="350"/>
        <v>台中市原住民族體育協會</v>
      </c>
    </row>
    <row r="7396" spans="1:13" ht="56.25">
      <c r="A7396" s="64" t="s">
        <v>2091</v>
      </c>
      <c r="B7396" s="64" t="s">
        <v>2208</v>
      </c>
      <c r="C7396" s="64" t="s">
        <v>1803</v>
      </c>
      <c r="D7396" s="64" t="s">
        <v>1723</v>
      </c>
      <c r="E7396" s="45">
        <v>500</v>
      </c>
      <c r="F7396" s="127" t="s">
        <v>44</v>
      </c>
      <c r="G7396" s="97"/>
      <c r="H7396" s="43" t="s">
        <v>1</v>
      </c>
      <c r="I7396" s="128"/>
      <c r="K7396" s="140" t="str">
        <f t="shared" si="348"/>
        <v>全民運動-獎補助費-對國內團體之捐助</v>
      </c>
      <c r="L7396" s="140" t="str">
        <f t="shared" si="349"/>
        <v>臺中市政府推動社會體育運動志願服務年度計畫</v>
      </c>
      <c r="M7396" s="40" t="str">
        <f t="shared" si="350"/>
        <v>臺中市區體育會聯合會</v>
      </c>
    </row>
    <row r="7397" spans="1:13" ht="37.5">
      <c r="A7397" s="64" t="s">
        <v>2091</v>
      </c>
      <c r="B7397" s="64" t="s">
        <v>5279</v>
      </c>
      <c r="C7397" s="64" t="s">
        <v>2209</v>
      </c>
      <c r="D7397" s="64" t="s">
        <v>1723</v>
      </c>
      <c r="E7397" s="45">
        <v>230</v>
      </c>
      <c r="F7397" s="127" t="s">
        <v>44</v>
      </c>
      <c r="G7397" s="97"/>
      <c r="H7397" s="43" t="s">
        <v>1</v>
      </c>
      <c r="I7397" s="128"/>
      <c r="K7397" s="140" t="str">
        <f t="shared" si="348"/>
        <v>全民運動-獎補助費-對國內團體之捐助</v>
      </c>
      <c r="L7397" s="140" t="str">
        <f t="shared" si="349"/>
        <v>臺中市Roller-ski巡迴賽</v>
      </c>
      <c r="M7397" s="40" t="str">
        <f t="shared" si="350"/>
        <v>臺中市滑雪協會</v>
      </c>
    </row>
    <row r="7398" spans="1:13" ht="37.5">
      <c r="A7398" s="64" t="s">
        <v>2091</v>
      </c>
      <c r="B7398" s="64" t="s">
        <v>2210</v>
      </c>
      <c r="C7398" s="64" t="s">
        <v>5280</v>
      </c>
      <c r="D7398" s="64" t="s">
        <v>1723</v>
      </c>
      <c r="E7398" s="45">
        <v>104</v>
      </c>
      <c r="F7398" s="127" t="s">
        <v>44</v>
      </c>
      <c r="G7398" s="97"/>
      <c r="H7398" s="43" t="s">
        <v>1</v>
      </c>
      <c r="I7398" s="128"/>
      <c r="K7398" s="140" t="str">
        <f t="shared" si="348"/>
        <v>全民運動-獎補助費-對國內團體之捐助</v>
      </c>
      <c r="L7398" s="140" t="str">
        <f t="shared" si="349"/>
        <v>騎訪大墩</v>
      </c>
      <c r="M7398" s="40" t="str">
        <f t="shared" si="350"/>
        <v>臺中市競達單車協會</v>
      </c>
    </row>
    <row r="7399" spans="1:13" ht="56.25">
      <c r="A7399" s="64" t="s">
        <v>2091</v>
      </c>
      <c r="B7399" s="64" t="s">
        <v>5281</v>
      </c>
      <c r="C7399" s="64" t="s">
        <v>1876</v>
      </c>
      <c r="D7399" s="64" t="s">
        <v>1723</v>
      </c>
      <c r="E7399" s="45">
        <v>50</v>
      </c>
      <c r="F7399" s="127" t="s">
        <v>44</v>
      </c>
      <c r="G7399" s="97"/>
      <c r="H7399" s="43" t="s">
        <v>1</v>
      </c>
      <c r="I7399" s="128"/>
      <c r="K7399" s="140" t="str">
        <f t="shared" si="348"/>
        <v>全民運動-獎補助費-對國內團體之捐助</v>
      </c>
      <c r="L7399" s="140" t="str">
        <f t="shared" si="349"/>
        <v>2024臺韓帕拉草地滾球暨身障運動國際交流</v>
      </c>
      <c r="M7399" s="40" t="str">
        <f t="shared" si="350"/>
        <v>社團法人臺中市身心障礙體育總會</v>
      </c>
    </row>
    <row r="7400" spans="1:13" ht="37.5">
      <c r="A7400" s="64" t="s">
        <v>2091</v>
      </c>
      <c r="B7400" s="64" t="s">
        <v>5282</v>
      </c>
      <c r="C7400" s="64" t="s">
        <v>1876</v>
      </c>
      <c r="D7400" s="64" t="s">
        <v>1723</v>
      </c>
      <c r="E7400" s="45">
        <v>79</v>
      </c>
      <c r="F7400" s="127" t="s">
        <v>44</v>
      </c>
      <c r="G7400" s="97"/>
      <c r="H7400" s="43" t="s">
        <v>1</v>
      </c>
      <c r="I7400" s="128"/>
      <c r="K7400" s="140" t="str">
        <f t="shared" si="348"/>
        <v>全民運動-獎補助費-對國內團體之捐助</v>
      </c>
      <c r="L7400" s="140" t="str">
        <f t="shared" si="349"/>
        <v>2024身心障礙桌球訓練營</v>
      </c>
      <c r="M7400" s="40" t="str">
        <f t="shared" si="350"/>
        <v>社團法人臺中市身心障礙體育總會</v>
      </c>
    </row>
    <row r="7401" spans="1:13" ht="56.25">
      <c r="A7401" s="64" t="s">
        <v>2091</v>
      </c>
      <c r="B7401" s="64" t="s">
        <v>2211</v>
      </c>
      <c r="C7401" s="64" t="s">
        <v>42</v>
      </c>
      <c r="D7401" s="64" t="s">
        <v>1723</v>
      </c>
      <c r="E7401" s="45">
        <v>100</v>
      </c>
      <c r="F7401" s="127" t="s">
        <v>44</v>
      </c>
      <c r="G7401" s="97"/>
      <c r="H7401" s="43" t="s">
        <v>1</v>
      </c>
      <c r="I7401" s="128"/>
      <c r="K7401" s="140" t="str">
        <f t="shared" si="348"/>
        <v>全民運動-獎補助費-對國內團體之捐助</v>
      </c>
      <c r="L7401" s="140" t="str">
        <f t="shared" si="349"/>
        <v>113年臺中市大甲區體育會體育團體業務外埠參觀活動</v>
      </c>
      <c r="M7401" s="40" t="str">
        <f t="shared" si="350"/>
        <v>臺中市大甲區體育會</v>
      </c>
    </row>
    <row r="7402" spans="1:13" ht="75">
      <c r="A7402" s="64" t="s">
        <v>2091</v>
      </c>
      <c r="B7402" s="64" t="s">
        <v>2212</v>
      </c>
      <c r="C7402" s="64" t="s">
        <v>42</v>
      </c>
      <c r="D7402" s="64" t="s">
        <v>1723</v>
      </c>
      <c r="E7402" s="45">
        <v>120</v>
      </c>
      <c r="F7402" s="127" t="s">
        <v>44</v>
      </c>
      <c r="G7402" s="97"/>
      <c r="H7402" s="43" t="s">
        <v>1</v>
      </c>
      <c r="I7402" s="128"/>
      <c r="K7402" s="140" t="str">
        <f t="shared" si="348"/>
        <v>全民運動-獎補助費-對國內團體之捐助</v>
      </c>
      <c r="L7402" s="140" t="str">
        <f t="shared" si="349"/>
        <v>113年臺中市甲安埔推廣社區休閒體育暨慶祝第23屆厝邊隔壁相招來運動</v>
      </c>
      <c r="M7402" s="40" t="str">
        <f t="shared" si="350"/>
        <v>臺中市大甲區體育會</v>
      </c>
    </row>
    <row r="7403" spans="1:13" ht="56.25">
      <c r="A7403" s="64" t="s">
        <v>2091</v>
      </c>
      <c r="B7403" s="64" t="s">
        <v>5283</v>
      </c>
      <c r="C7403" s="64" t="s">
        <v>1276</v>
      </c>
      <c r="D7403" s="64" t="s">
        <v>1723</v>
      </c>
      <c r="E7403" s="45">
        <v>50</v>
      </c>
      <c r="F7403" s="127" t="s">
        <v>44</v>
      </c>
      <c r="G7403" s="97"/>
      <c r="H7403" s="43" t="s">
        <v>1</v>
      </c>
      <c r="I7403" s="128"/>
      <c r="K7403" s="140" t="str">
        <f t="shared" si="348"/>
        <v>全民運動-獎補助費-對國內團體之捐助</v>
      </c>
      <c r="L7403" s="140" t="str">
        <f t="shared" si="349"/>
        <v>113年臺中市外埔區體育會活力盃登山車賽</v>
      </c>
      <c r="M7403" s="40" t="str">
        <f t="shared" si="350"/>
        <v>臺中市外埔區體育會</v>
      </c>
    </row>
    <row r="7404" spans="1:13" ht="56.25">
      <c r="A7404" s="64" t="s">
        <v>2091</v>
      </c>
      <c r="B7404" s="64" t="s">
        <v>2213</v>
      </c>
      <c r="C7404" s="64" t="s">
        <v>922</v>
      </c>
      <c r="D7404" s="64" t="s">
        <v>1723</v>
      </c>
      <c r="E7404" s="45">
        <v>27</v>
      </c>
      <c r="F7404" s="127" t="s">
        <v>44</v>
      </c>
      <c r="G7404" s="97"/>
      <c r="H7404" s="43" t="s">
        <v>1</v>
      </c>
      <c r="I7404" s="128"/>
      <c r="K7404" s="140" t="str">
        <f t="shared" si="348"/>
        <v>全民運動-獎補助費-對國內團體之捐助</v>
      </c>
      <c r="L7404" s="140" t="str">
        <f t="shared" si="349"/>
        <v>2024臺中市潭子區少年田徑及躲避球暑假育樂營</v>
      </c>
      <c r="M7404" s="40" t="str">
        <f t="shared" si="350"/>
        <v>臺中市潭子區體育會</v>
      </c>
    </row>
    <row r="7405" spans="1:13" ht="56.25">
      <c r="A7405" s="64" t="s">
        <v>2091</v>
      </c>
      <c r="B7405" s="64" t="s">
        <v>5284</v>
      </c>
      <c r="C7405" s="64" t="s">
        <v>1864</v>
      </c>
      <c r="D7405" s="64" t="s">
        <v>1723</v>
      </c>
      <c r="E7405" s="45">
        <v>50</v>
      </c>
      <c r="F7405" s="127" t="s">
        <v>44</v>
      </c>
      <c r="G7405" s="97"/>
      <c r="H7405" s="43" t="s">
        <v>1</v>
      </c>
      <c r="I7405" s="128"/>
      <c r="K7405" s="140" t="str">
        <f t="shared" si="348"/>
        <v>全民運動-獎補助費-對國內團體之捐助</v>
      </c>
      <c r="L7405" s="140" t="str">
        <f t="shared" si="349"/>
        <v>2024年台中都會區101感恩節宣教排球聯誼賽活動</v>
      </c>
      <c r="M7405" s="40" t="str">
        <f t="shared" si="350"/>
        <v>臺中市原住民族運動總會</v>
      </c>
    </row>
    <row r="7406" spans="1:13" ht="37.5">
      <c r="A7406" s="64" t="s">
        <v>2091</v>
      </c>
      <c r="B7406" s="64" t="s">
        <v>2214</v>
      </c>
      <c r="C7406" s="64" t="s">
        <v>1803</v>
      </c>
      <c r="D7406" s="64" t="s">
        <v>1723</v>
      </c>
      <c r="E7406" s="45">
        <v>40</v>
      </c>
      <c r="F7406" s="127" t="s">
        <v>44</v>
      </c>
      <c r="G7406" s="97"/>
      <c r="H7406" s="43" t="s">
        <v>1</v>
      </c>
      <c r="I7406" s="128"/>
      <c r="K7406" s="140" t="str">
        <f t="shared" si="348"/>
        <v>全民運動-獎補助費-對國內團體之捐助</v>
      </c>
      <c r="L7406" s="140" t="str">
        <f t="shared" si="349"/>
        <v>臺中市甲安埔社區桌球邀請賽</v>
      </c>
      <c r="M7406" s="40" t="str">
        <f t="shared" si="350"/>
        <v>臺中市區體育會聯合會</v>
      </c>
    </row>
    <row r="7407" spans="1:13" ht="75">
      <c r="A7407" s="64" t="s">
        <v>2091</v>
      </c>
      <c r="B7407" s="64" t="s">
        <v>2215</v>
      </c>
      <c r="C7407" s="64" t="s">
        <v>1803</v>
      </c>
      <c r="D7407" s="64" t="s">
        <v>1723</v>
      </c>
      <c r="E7407" s="45">
        <v>40</v>
      </c>
      <c r="F7407" s="127" t="s">
        <v>44</v>
      </c>
      <c r="G7407" s="97"/>
      <c r="H7407" s="43" t="s">
        <v>1</v>
      </c>
      <c r="I7407" s="128"/>
      <c r="K7407" s="140" t="str">
        <f t="shared" si="348"/>
        <v>全民運動-獎補助費-對國內團體之捐助</v>
      </c>
      <c r="L7407" s="140" t="str">
        <f t="shared" si="349"/>
        <v>臺中市打造社區運動健康、活力大甲區休閒體育展演活動</v>
      </c>
      <c r="M7407" s="40" t="str">
        <f t="shared" si="350"/>
        <v>臺中市區體育會聯合會</v>
      </c>
    </row>
    <row r="7408" spans="1:13" ht="37.5">
      <c r="A7408" s="64" t="s">
        <v>2091</v>
      </c>
      <c r="B7408" s="64" t="s">
        <v>2216</v>
      </c>
      <c r="C7408" s="64" t="s">
        <v>5227</v>
      </c>
      <c r="D7408" s="64" t="s">
        <v>1723</v>
      </c>
      <c r="E7408" s="45">
        <v>50</v>
      </c>
      <c r="F7408" s="127" t="s">
        <v>44</v>
      </c>
      <c r="G7408" s="97"/>
      <c r="H7408" s="43" t="s">
        <v>1</v>
      </c>
      <c r="I7408" s="128"/>
      <c r="K7408" s="140" t="str">
        <f t="shared" si="348"/>
        <v>全民運動-獎補助費-對國內團體之捐助</v>
      </c>
      <c r="L7408" s="140" t="str">
        <f t="shared" si="349"/>
        <v>第二十屆台中盃全國圍棋運動公開賽</v>
      </c>
      <c r="M7408" s="40" t="str">
        <f t="shared" si="350"/>
        <v>台中市圍棋推廣協會</v>
      </c>
    </row>
    <row r="7409" spans="1:13" ht="51.75">
      <c r="A7409" s="64" t="s">
        <v>2091</v>
      </c>
      <c r="B7409" s="64" t="s">
        <v>2217</v>
      </c>
      <c r="C7409" s="64" t="s">
        <v>5217</v>
      </c>
      <c r="D7409" s="64" t="s">
        <v>1723</v>
      </c>
      <c r="E7409" s="45">
        <v>600</v>
      </c>
      <c r="F7409" s="127" t="s">
        <v>44</v>
      </c>
      <c r="G7409" s="97"/>
      <c r="H7409" s="43" t="s">
        <v>1</v>
      </c>
      <c r="I7409" s="128"/>
      <c r="K7409" s="140" t="str">
        <f t="shared" si="348"/>
        <v>全民運動-獎補助費-對國內團體之捐助</v>
      </c>
      <c r="L7409" s="140" t="str">
        <f t="shared" si="349"/>
        <v>2024臺中體育表演會-酷運動˙漾臺中</v>
      </c>
      <c r="M7409" s="40" t="str">
        <f t="shared" si="350"/>
        <v>臺中市體育運動與表演藝術文化發展協會</v>
      </c>
    </row>
    <row r="7410" spans="1:13" ht="56.25">
      <c r="A7410" s="64" t="s">
        <v>2091</v>
      </c>
      <c r="B7410" s="64" t="s">
        <v>2218</v>
      </c>
      <c r="C7410" s="64" t="s">
        <v>871</v>
      </c>
      <c r="D7410" s="64" t="s">
        <v>1723</v>
      </c>
      <c r="E7410" s="45">
        <v>50</v>
      </c>
      <c r="F7410" s="127" t="s">
        <v>44</v>
      </c>
      <c r="G7410" s="97"/>
      <c r="H7410" s="43" t="s">
        <v>1</v>
      </c>
      <c r="I7410" s="128"/>
      <c r="K7410" s="140" t="str">
        <f t="shared" si="348"/>
        <v>全民運動-獎補助費-對國內團體之捐助</v>
      </c>
      <c r="L7410" s="140" t="str">
        <f t="shared" si="349"/>
        <v>113年臺中市霧峰區阿罩霧盃籃球錦標賽</v>
      </c>
      <c r="M7410" s="40" t="str">
        <f t="shared" si="350"/>
        <v>臺中市霧峰區體育會</v>
      </c>
    </row>
    <row r="7411" spans="1:13" ht="56.25">
      <c r="A7411" s="64" t="s">
        <v>2091</v>
      </c>
      <c r="B7411" s="64" t="s">
        <v>2219</v>
      </c>
      <c r="C7411" s="64" t="s">
        <v>2220</v>
      </c>
      <c r="D7411" s="64" t="s">
        <v>1723</v>
      </c>
      <c r="E7411" s="45">
        <v>20</v>
      </c>
      <c r="F7411" s="127" t="s">
        <v>44</v>
      </c>
      <c r="G7411" s="97"/>
      <c r="H7411" s="43" t="s">
        <v>1</v>
      </c>
      <c r="I7411" s="128"/>
      <c r="K7411" s="140" t="str">
        <f t="shared" si="348"/>
        <v>全民運動-獎補助費-對國內團體之捐助</v>
      </c>
      <c r="L7411" s="140" t="str">
        <f t="shared" si="349"/>
        <v>2024中華民國國際標準舞全國盃舞蹈公開賽</v>
      </c>
      <c r="M7411" s="40" t="str">
        <f t="shared" si="350"/>
        <v>中華民國國際標準舞全國舞蹈協會</v>
      </c>
    </row>
    <row r="7412" spans="1:13" ht="56.25">
      <c r="A7412" s="64" t="s">
        <v>2091</v>
      </c>
      <c r="B7412" s="64" t="s">
        <v>2221</v>
      </c>
      <c r="C7412" s="64" t="s">
        <v>2222</v>
      </c>
      <c r="D7412" s="64" t="s">
        <v>1723</v>
      </c>
      <c r="E7412" s="45">
        <v>20</v>
      </c>
      <c r="F7412" s="127" t="s">
        <v>44</v>
      </c>
      <c r="G7412" s="97"/>
      <c r="H7412" s="43" t="s">
        <v>1</v>
      </c>
      <c r="I7412" s="128"/>
      <c r="K7412" s="140" t="str">
        <f t="shared" si="348"/>
        <v>全民運動-獎補助費-對國內團體之捐助</v>
      </c>
      <c r="L7412" s="140" t="str">
        <f t="shared" si="349"/>
        <v>113年臺中市大甲社區推廣城鄉多元體育健行活動</v>
      </c>
      <c r="M7412" s="40" t="str">
        <f t="shared" si="350"/>
        <v>大甲區體育會元極舞委員會</v>
      </c>
    </row>
    <row r="7413" spans="1:13" ht="37.5">
      <c r="A7413" s="64" t="s">
        <v>2091</v>
      </c>
      <c r="B7413" s="64" t="s">
        <v>2223</v>
      </c>
      <c r="C7413" s="64" t="s">
        <v>5193</v>
      </c>
      <c r="D7413" s="64" t="s">
        <v>1723</v>
      </c>
      <c r="E7413" s="45">
        <v>200</v>
      </c>
      <c r="F7413" s="127" t="s">
        <v>44</v>
      </c>
      <c r="G7413" s="97"/>
      <c r="H7413" s="43" t="s">
        <v>1</v>
      </c>
      <c r="I7413" s="128"/>
      <c r="K7413" s="140" t="str">
        <f t="shared" si="348"/>
        <v>全民運動-獎補助費-對國內團體之捐助</v>
      </c>
      <c r="L7413" s="140" t="str">
        <f t="shared" si="349"/>
        <v>2024第七屆港口盃慢速壘球錦標賽</v>
      </c>
      <c r="M7413" s="40" t="str">
        <f t="shared" si="350"/>
        <v>臺中市慢速壘球發展協會</v>
      </c>
    </row>
    <row r="7414" spans="1:13" ht="93.75">
      <c r="A7414" s="64" t="s">
        <v>2091</v>
      </c>
      <c r="B7414" s="64" t="s">
        <v>2224</v>
      </c>
      <c r="C7414" s="64" t="s">
        <v>2225</v>
      </c>
      <c r="D7414" s="64" t="s">
        <v>1723</v>
      </c>
      <c r="E7414" s="45">
        <v>18000</v>
      </c>
      <c r="F7414" s="127" t="s">
        <v>44</v>
      </c>
      <c r="G7414" s="97"/>
      <c r="H7414" s="43" t="s">
        <v>1</v>
      </c>
      <c r="I7414" s="128"/>
      <c r="K7414" s="140" t="str">
        <f t="shared" si="348"/>
        <v>全民運動-獎補助費-對國內團體之捐助</v>
      </c>
      <c r="L7414" s="140" t="str">
        <f t="shared" si="349"/>
        <v>113年全民運動-獎補助費-對國內團體之捐助會臺中市代表隊選拔、組訓及參賽</v>
      </c>
      <c r="M7414" s="40" t="str">
        <f t="shared" si="350"/>
        <v>臺中市區體育會</v>
      </c>
    </row>
    <row r="7415" spans="1:13" s="4" customFormat="1" ht="112.5">
      <c r="A7415" s="37" t="s">
        <v>6250</v>
      </c>
      <c r="B7415" s="108" t="s">
        <v>6251</v>
      </c>
      <c r="C7415" s="108" t="s">
        <v>6252</v>
      </c>
      <c r="D7415" s="141" t="s">
        <v>6253</v>
      </c>
      <c r="E7415" s="41">
        <v>57</v>
      </c>
      <c r="F7415" s="42" t="s">
        <v>82</v>
      </c>
      <c r="G7415" s="36"/>
      <c r="H7415" s="43" t="s">
        <v>6254</v>
      </c>
      <c r="I7415" s="43"/>
      <c r="K7415" s="140" t="str">
        <f>A7415</f>
        <v>會費、捐助、補助、分攤、救助(濟)與交流活動費-捐助、補助與獎助-捐助國內團體</v>
      </c>
      <c r="L7415" s="140" t="str">
        <f t="shared" si="349"/>
        <v>藍鯨智泊科技有限公司依本市民間設置臨時路外停車場獎助辦法申請「益文一街站停車場」獎助</v>
      </c>
      <c r="M7415" s="40" t="str">
        <f t="shared" si="350"/>
        <v>藍鯨智泊科技有限公司</v>
      </c>
    </row>
    <row r="7416" spans="1:13" s="26" customFormat="1" ht="93.75">
      <c r="A7416" s="37" t="s">
        <v>6255</v>
      </c>
      <c r="B7416" s="108" t="s">
        <v>6256</v>
      </c>
      <c r="C7416" s="108" t="s">
        <v>6257</v>
      </c>
      <c r="D7416" s="36" t="s">
        <v>6253</v>
      </c>
      <c r="E7416" s="41">
        <v>99</v>
      </c>
      <c r="F7416" s="42" t="s">
        <v>82</v>
      </c>
      <c r="G7416" s="49"/>
      <c r="H7416" s="43" t="s">
        <v>6254</v>
      </c>
      <c r="I7416" s="43"/>
      <c r="K7416" s="140" t="str">
        <f t="shared" si="348"/>
        <v>會費、捐助、補助、分攤、救助(濟)與交流活動費-捐助、補助與獎助-捐助國內團體</v>
      </c>
      <c r="L7416" s="140" t="str">
        <f t="shared" si="349"/>
        <v>惠亭有限公司依本市民間設置臨時路外停車場獎助辦法申請「惠亭文心停車場」獎助</v>
      </c>
      <c r="M7416" s="40" t="str">
        <f t="shared" si="350"/>
        <v>惠亭有限公司</v>
      </c>
    </row>
    <row r="7417" spans="1:13" s="26" customFormat="1" ht="112.5">
      <c r="A7417" s="37" t="s">
        <v>6255</v>
      </c>
      <c r="B7417" s="36" t="s">
        <v>6258</v>
      </c>
      <c r="C7417" s="36" t="s">
        <v>6259</v>
      </c>
      <c r="D7417" s="36" t="s">
        <v>6253</v>
      </c>
      <c r="E7417" s="41">
        <v>33</v>
      </c>
      <c r="F7417" s="42" t="s">
        <v>82</v>
      </c>
      <c r="G7417" s="49"/>
      <c r="H7417" s="43" t="s">
        <v>6254</v>
      </c>
      <c r="I7417" s="43"/>
      <c r="K7417" s="140" t="str">
        <f t="shared" si="348"/>
        <v>會費、捐助、補助、分攤、救助(濟)與交流活動費-捐助、補助與獎助-捐助國內團體</v>
      </c>
      <c r="L7417" s="140" t="str">
        <f t="shared" si="349"/>
        <v>俥亭停車事業股份有限公司依本市設置臨時路外停車場獎助辦法申請「南屯龍富營業所停車場」獎助</v>
      </c>
      <c r="M7417" s="40" t="str">
        <f t="shared" si="350"/>
        <v>俥亭停車事業股份有限公司</v>
      </c>
    </row>
    <row r="7418" spans="1:13" s="26" customFormat="1" ht="112.5">
      <c r="A7418" s="37" t="s">
        <v>6255</v>
      </c>
      <c r="B7418" s="36" t="s">
        <v>6260</v>
      </c>
      <c r="C7418" s="36" t="s">
        <v>6259</v>
      </c>
      <c r="D7418" s="36" t="s">
        <v>6253</v>
      </c>
      <c r="E7418" s="41">
        <v>69</v>
      </c>
      <c r="F7418" s="42" t="s">
        <v>82</v>
      </c>
      <c r="G7418" s="49"/>
      <c r="H7418" s="43" t="s">
        <v>6254</v>
      </c>
      <c r="I7418" s="43"/>
      <c r="K7418" s="140" t="str">
        <f t="shared" si="348"/>
        <v>會費、捐助、補助、分攤、救助(濟)與交流活動費-捐助、補助與獎助-捐助國內團體</v>
      </c>
      <c r="L7418" s="140" t="str">
        <f t="shared" si="349"/>
        <v>俥亭停車事業股份有限公司依本市民間設置臨時路外停車場獎助辦法申請「大雅上楓營業所停車場」獎助</v>
      </c>
      <c r="M7418" s="40" t="str">
        <f t="shared" si="350"/>
        <v>俥亭停車事業股份有限公司</v>
      </c>
    </row>
    <row r="7419" spans="1:13" s="26" customFormat="1" ht="112.5">
      <c r="A7419" s="37" t="s">
        <v>6255</v>
      </c>
      <c r="B7419" s="36" t="s">
        <v>6261</v>
      </c>
      <c r="C7419" s="36" t="s">
        <v>6259</v>
      </c>
      <c r="D7419" s="36" t="s">
        <v>6253</v>
      </c>
      <c r="E7419" s="41">
        <v>72</v>
      </c>
      <c r="F7419" s="42" t="s">
        <v>82</v>
      </c>
      <c r="G7419" s="49"/>
      <c r="H7419" s="43" t="s">
        <v>6254</v>
      </c>
      <c r="I7419" s="43"/>
      <c r="K7419" s="140" t="str">
        <f t="shared" si="348"/>
        <v>會費、捐助、補助、分攤、救助(濟)與交流活動費-捐助、補助與獎助-捐助國內團體</v>
      </c>
      <c r="L7419" s="140" t="str">
        <f t="shared" si="349"/>
        <v>俥亭停車事業股份有限公司依本市設置臨時路外停車場獎助辦法申請「北屯敦化營業所停車場」獎助</v>
      </c>
      <c r="M7419" s="40" t="str">
        <f t="shared" si="350"/>
        <v>俥亭停車事業股份有限公司</v>
      </c>
    </row>
    <row r="7420" spans="1:13" s="26" customFormat="1" ht="75">
      <c r="A7420" s="36" t="s">
        <v>6250</v>
      </c>
      <c r="B7420" s="37" t="s">
        <v>6262</v>
      </c>
      <c r="C7420" s="37" t="s">
        <v>6263</v>
      </c>
      <c r="D7420" s="36" t="s">
        <v>6253</v>
      </c>
      <c r="E7420" s="131">
        <v>106</v>
      </c>
      <c r="F7420" s="42" t="s">
        <v>82</v>
      </c>
      <c r="G7420" s="49"/>
      <c r="H7420" s="43" t="s">
        <v>6254</v>
      </c>
      <c r="I7420" s="43"/>
      <c r="K7420" s="140" t="str">
        <f t="shared" si="348"/>
        <v>會費、捐助、補助、分攤、救助(濟)與交流活動費-捐助、補助與獎助-捐助國內團體</v>
      </c>
      <c r="L7420" s="140" t="str">
        <f t="shared" si="349"/>
        <v>天津、仁德、山西、豐功停車場充電樁第二期補助經費</v>
      </c>
      <c r="M7420" s="40" t="str">
        <f t="shared" si="350"/>
        <v>圖框實業有限公司</v>
      </c>
    </row>
    <row r="7421" spans="1:13" s="26" customFormat="1" ht="75">
      <c r="A7421" s="36" t="s">
        <v>6250</v>
      </c>
      <c r="B7421" s="37" t="s">
        <v>6264</v>
      </c>
      <c r="C7421" s="37" t="s">
        <v>6263</v>
      </c>
      <c r="D7421" s="36" t="s">
        <v>6253</v>
      </c>
      <c r="E7421" s="131">
        <v>49</v>
      </c>
      <c r="F7421" s="42" t="s">
        <v>82</v>
      </c>
      <c r="G7421" s="49"/>
      <c r="H7421" s="43" t="s">
        <v>6254</v>
      </c>
      <c r="I7421" s="43"/>
      <c r="K7421" s="140" t="str">
        <f t="shared" si="348"/>
        <v>會費、捐助、補助、分攤、救助(濟)與交流活動費-捐助、補助與獎助-捐助國內團體</v>
      </c>
      <c r="L7421" s="140" t="str">
        <f t="shared" si="349"/>
        <v>天津、仁德、山西、豐功停車場充電樁第一期補助經費</v>
      </c>
      <c r="M7421" s="40" t="str">
        <f t="shared" si="350"/>
        <v>圖框實業有限公司</v>
      </c>
    </row>
    <row r="7422" spans="1:13" s="26" customFormat="1" ht="93.75">
      <c r="A7422" s="36" t="s">
        <v>6250</v>
      </c>
      <c r="B7422" s="37" t="s">
        <v>6265</v>
      </c>
      <c r="C7422" s="37" t="s">
        <v>6266</v>
      </c>
      <c r="D7422" s="36" t="s">
        <v>6253</v>
      </c>
      <c r="E7422" s="131">
        <v>93</v>
      </c>
      <c r="F7422" s="42" t="s">
        <v>82</v>
      </c>
      <c r="G7422" s="49"/>
      <c r="H7422" s="43" t="s">
        <v>6254</v>
      </c>
      <c r="I7422" s="43"/>
      <c r="K7422" s="140" t="str">
        <f t="shared" si="348"/>
        <v>會費、捐助、補助、分攤、救助(濟)與交流活動費-捐助、補助與獎助-捐助國內團體</v>
      </c>
      <c r="L7422" s="140" t="str">
        <f t="shared" si="349"/>
        <v>臺中市文心森林公園、三塊厝、新厝、大敦國中地下停車場充電樁第一期補助經費</v>
      </c>
      <c r="M7422" s="40" t="str">
        <f t="shared" si="350"/>
        <v>歐特儀股份有限公司</v>
      </c>
    </row>
    <row r="7423" spans="1:13" s="26" customFormat="1" ht="75">
      <c r="A7423" s="36" t="s">
        <v>6250</v>
      </c>
      <c r="B7423" s="37" t="s">
        <v>6267</v>
      </c>
      <c r="C7423" s="37" t="s">
        <v>6263</v>
      </c>
      <c r="D7423" s="36" t="s">
        <v>6253</v>
      </c>
      <c r="E7423" s="131">
        <v>16</v>
      </c>
      <c r="F7423" s="42" t="s">
        <v>82</v>
      </c>
      <c r="G7423" s="49"/>
      <c r="H7423" s="43" t="s">
        <v>6254</v>
      </c>
      <c r="I7423" s="43"/>
      <c r="K7423" s="140" t="str">
        <f t="shared" si="348"/>
        <v>會費、捐助、補助、分攤、救助(濟)與交流活動費-捐助、補助與獎助-捐助國內團體</v>
      </c>
      <c r="L7423" s="140" t="str">
        <f t="shared" si="349"/>
        <v>葫蘆墩7停車場充電樁第一期補助經費</v>
      </c>
      <c r="M7423" s="40" t="str">
        <f t="shared" si="350"/>
        <v>圖框實業有限公司</v>
      </c>
    </row>
    <row r="7424" spans="1:13" s="26" customFormat="1" ht="75">
      <c r="A7424" s="36" t="s">
        <v>6250</v>
      </c>
      <c r="B7424" s="37" t="s">
        <v>6268</v>
      </c>
      <c r="C7424" s="37" t="s">
        <v>6269</v>
      </c>
      <c r="D7424" s="36" t="s">
        <v>6253</v>
      </c>
      <c r="E7424" s="131">
        <v>49</v>
      </c>
      <c r="F7424" s="42" t="s">
        <v>82</v>
      </c>
      <c r="G7424" s="49"/>
      <c r="H7424" s="43" t="s">
        <v>6254</v>
      </c>
      <c r="I7424" s="43"/>
      <c r="K7424" s="140" t="str">
        <f t="shared" si="348"/>
        <v>會費、捐助、補助、分攤、救助(濟)與交流活動費-捐助、補助與獎助-捐助國內團體</v>
      </c>
      <c r="L7424" s="140" t="str">
        <f t="shared" si="349"/>
        <v>臺中市豐原轉運中心停車場充電樁第一期補助經費</v>
      </c>
      <c r="M7424" s="40" t="str">
        <f t="shared" si="350"/>
        <v>東陽能源科技股份有限公司</v>
      </c>
    </row>
    <row r="7425" spans="1:13" s="26" customFormat="1" ht="75">
      <c r="A7425" s="36" t="s">
        <v>6250</v>
      </c>
      <c r="B7425" s="37" t="s">
        <v>6270</v>
      </c>
      <c r="C7425" s="37" t="s">
        <v>6271</v>
      </c>
      <c r="D7425" s="36" t="s">
        <v>6253</v>
      </c>
      <c r="E7425" s="131">
        <v>137</v>
      </c>
      <c r="F7425" s="42" t="s">
        <v>82</v>
      </c>
      <c r="G7425" s="49"/>
      <c r="H7425" s="43" t="s">
        <v>6254</v>
      </c>
      <c r="I7425" s="43"/>
      <c r="K7425" s="140" t="str">
        <f t="shared" si="348"/>
        <v>會費、捐助、補助、分攤、救助(濟)與交流活動費-捐助、補助與獎助-捐助國內團體</v>
      </c>
      <c r="L7425" s="140" t="str">
        <f t="shared" si="349"/>
        <v>臺中市中正公園地下停車場充電樁第一期補助經費</v>
      </c>
      <c r="M7425" s="40" t="str">
        <f t="shared" si="350"/>
        <v>永耕建設股份有限公司</v>
      </c>
    </row>
    <row r="7426" spans="1:13" s="4" customFormat="1" ht="93.75">
      <c r="A7426" s="36" t="s">
        <v>6272</v>
      </c>
      <c r="B7426" s="36" t="s">
        <v>6273</v>
      </c>
      <c r="C7426" s="36" t="s">
        <v>6274</v>
      </c>
      <c r="D7426" s="36" t="s">
        <v>6275</v>
      </c>
      <c r="E7426" s="41">
        <v>10</v>
      </c>
      <c r="F7426" s="142" t="s">
        <v>82</v>
      </c>
      <c r="G7426" s="142" t="s">
        <v>82</v>
      </c>
      <c r="H7426" s="142" t="s">
        <v>6254</v>
      </c>
      <c r="I7426" s="142"/>
      <c r="K7426" s="140" t="str">
        <f t="shared" si="348"/>
        <v>勞務成本－其他勞務成本－會費、捐助、補助、分攤、救助(濟)與交流活動費－捐助國內團體</v>
      </c>
      <c r="L7426" s="140" t="str">
        <f t="shared" si="349"/>
        <v>成立管理委員會補助</v>
      </c>
      <c r="M7426" s="40" t="str">
        <f t="shared" si="350"/>
        <v>大連采邑管理委員會</v>
      </c>
    </row>
    <row r="7427" spans="1:13" s="4" customFormat="1" ht="93.75">
      <c r="A7427" s="36" t="s">
        <v>6272</v>
      </c>
      <c r="B7427" s="36" t="s">
        <v>6273</v>
      </c>
      <c r="C7427" s="36" t="s">
        <v>6276</v>
      </c>
      <c r="D7427" s="36" t="s">
        <v>6275</v>
      </c>
      <c r="E7427" s="41">
        <v>10</v>
      </c>
      <c r="F7427" s="142" t="s">
        <v>82</v>
      </c>
      <c r="G7427" s="142" t="s">
        <v>82</v>
      </c>
      <c r="H7427" s="142" t="s">
        <v>6254</v>
      </c>
      <c r="I7427" s="142"/>
      <c r="K7427" s="140" t="str">
        <f t="shared" si="348"/>
        <v>勞務成本－其他勞務成本－會費、捐助、補助、分攤、救助(濟)與交流活動費－捐助國內團體</v>
      </c>
      <c r="L7427" s="140" t="str">
        <f t="shared" si="349"/>
        <v>成立管理委員會補助</v>
      </c>
      <c r="M7427" s="40" t="str">
        <f t="shared" si="350"/>
        <v>中正雅族社區管理委員會</v>
      </c>
    </row>
    <row r="7428" spans="1:13" s="4" customFormat="1" ht="93.75">
      <c r="A7428" s="36" t="s">
        <v>6272</v>
      </c>
      <c r="B7428" s="36" t="s">
        <v>6273</v>
      </c>
      <c r="C7428" s="36" t="s">
        <v>6277</v>
      </c>
      <c r="D7428" s="36" t="s">
        <v>6275</v>
      </c>
      <c r="E7428" s="41">
        <v>10</v>
      </c>
      <c r="F7428" s="142" t="s">
        <v>82</v>
      </c>
      <c r="G7428" s="142" t="s">
        <v>82</v>
      </c>
      <c r="H7428" s="142" t="s">
        <v>6254</v>
      </c>
      <c r="I7428" s="142"/>
      <c r="K7428" s="140" t="str">
        <f t="shared" ref="K7428:K7491" si="351">A7428</f>
        <v>勞務成本－其他勞務成本－會費、捐助、補助、分攤、救助(濟)與交流活動費－捐助國內團體</v>
      </c>
      <c r="L7428" s="140" t="str">
        <f t="shared" ref="L7428:L7491" si="352">B7428</f>
        <v>成立管理委員會補助</v>
      </c>
      <c r="M7428" s="40" t="str">
        <f t="shared" ref="M7428:M7491" si="353">C7428</f>
        <v>采邑五期管理委員會</v>
      </c>
    </row>
    <row r="7429" spans="1:13" s="4" customFormat="1" ht="93.75">
      <c r="A7429" s="36" t="s">
        <v>6272</v>
      </c>
      <c r="B7429" s="36" t="s">
        <v>6273</v>
      </c>
      <c r="C7429" s="36" t="s">
        <v>6278</v>
      </c>
      <c r="D7429" s="36" t="s">
        <v>6275</v>
      </c>
      <c r="E7429" s="41">
        <v>30</v>
      </c>
      <c r="F7429" s="142" t="s">
        <v>82</v>
      </c>
      <c r="G7429" s="142" t="s">
        <v>82</v>
      </c>
      <c r="H7429" s="142" t="s">
        <v>6254</v>
      </c>
      <c r="I7429" s="142"/>
      <c r="K7429" s="140" t="str">
        <f t="shared" si="351"/>
        <v>勞務成本－其他勞務成本－會費、捐助、補助、分攤、救助(濟)與交流活動費－捐助國內團體</v>
      </c>
      <c r="L7429" s="140" t="str">
        <f t="shared" si="352"/>
        <v>成立管理委員會補助</v>
      </c>
      <c r="M7429" s="40" t="str">
        <f t="shared" si="353"/>
        <v>漢宮御花苑管理委員會</v>
      </c>
    </row>
    <row r="7430" spans="1:13" s="4" customFormat="1" ht="93.75">
      <c r="A7430" s="36" t="s">
        <v>6272</v>
      </c>
      <c r="B7430" s="36" t="s">
        <v>6273</v>
      </c>
      <c r="C7430" s="36" t="s">
        <v>6279</v>
      </c>
      <c r="D7430" s="36" t="s">
        <v>6275</v>
      </c>
      <c r="E7430" s="41">
        <v>20</v>
      </c>
      <c r="F7430" s="142" t="s">
        <v>82</v>
      </c>
      <c r="G7430" s="142" t="s">
        <v>82</v>
      </c>
      <c r="H7430" s="142" t="s">
        <v>6254</v>
      </c>
      <c r="I7430" s="142"/>
      <c r="K7430" s="140" t="str">
        <f t="shared" si="351"/>
        <v>勞務成本－其他勞務成本－會費、捐助、補助、分攤、救助(濟)與交流活動費－捐助國內團體</v>
      </c>
      <c r="L7430" s="140" t="str">
        <f t="shared" si="352"/>
        <v>成立管理委員會補助</v>
      </c>
      <c r="M7430" s="40" t="str">
        <f t="shared" si="353"/>
        <v>中山得意家園管理委員會</v>
      </c>
    </row>
    <row r="7431" spans="1:13" s="4" customFormat="1" ht="93.75">
      <c r="A7431" s="36" t="s">
        <v>6272</v>
      </c>
      <c r="B7431" s="36" t="s">
        <v>6273</v>
      </c>
      <c r="C7431" s="36" t="s">
        <v>6280</v>
      </c>
      <c r="D7431" s="36" t="s">
        <v>6275</v>
      </c>
      <c r="E7431" s="41">
        <v>10</v>
      </c>
      <c r="F7431" s="142" t="s">
        <v>82</v>
      </c>
      <c r="G7431" s="142" t="s">
        <v>82</v>
      </c>
      <c r="H7431" s="142" t="s">
        <v>6254</v>
      </c>
      <c r="I7431" s="142"/>
      <c r="K7431" s="140" t="str">
        <f t="shared" si="351"/>
        <v>勞務成本－其他勞務成本－會費、捐助、補助、分攤、救助(濟)與交流活動費－捐助國內團體</v>
      </c>
      <c r="L7431" s="140" t="str">
        <f t="shared" si="352"/>
        <v>成立管理委員會補助</v>
      </c>
      <c r="M7431" s="40" t="str">
        <f t="shared" si="353"/>
        <v>愛德華大廈管理委員會</v>
      </c>
    </row>
    <row r="7432" spans="1:13" s="4" customFormat="1" ht="93.75">
      <c r="A7432" s="36" t="s">
        <v>6272</v>
      </c>
      <c r="B7432" s="36" t="s">
        <v>6273</v>
      </c>
      <c r="C7432" s="36" t="s">
        <v>6281</v>
      </c>
      <c r="D7432" s="36" t="s">
        <v>6275</v>
      </c>
      <c r="E7432" s="41">
        <v>20</v>
      </c>
      <c r="F7432" s="142" t="s">
        <v>82</v>
      </c>
      <c r="G7432" s="142" t="s">
        <v>82</v>
      </c>
      <c r="H7432" s="142" t="s">
        <v>6254</v>
      </c>
      <c r="I7432" s="142"/>
      <c r="K7432" s="140" t="str">
        <f t="shared" si="351"/>
        <v>勞務成本－其他勞務成本－會費、捐助、補助、分攤、救助(濟)與交流活動費－捐助國內團體</v>
      </c>
      <c r="L7432" s="140" t="str">
        <f t="shared" si="352"/>
        <v>成立管理委員會補助</v>
      </c>
      <c r="M7432" s="40" t="str">
        <f t="shared" si="353"/>
        <v>聚寶大樓管理委員會</v>
      </c>
    </row>
    <row r="7433" spans="1:13" s="4" customFormat="1" ht="93.75">
      <c r="A7433" s="36" t="s">
        <v>6272</v>
      </c>
      <c r="B7433" s="36" t="s">
        <v>6273</v>
      </c>
      <c r="C7433" s="36" t="s">
        <v>6282</v>
      </c>
      <c r="D7433" s="36" t="s">
        <v>6275</v>
      </c>
      <c r="E7433" s="41">
        <v>10</v>
      </c>
      <c r="F7433" s="142" t="s">
        <v>82</v>
      </c>
      <c r="G7433" s="142" t="s">
        <v>82</v>
      </c>
      <c r="H7433" s="142" t="s">
        <v>6254</v>
      </c>
      <c r="I7433" s="142"/>
      <c r="K7433" s="140" t="str">
        <f t="shared" si="351"/>
        <v>勞務成本－其他勞務成本－會費、捐助、補助、分攤、救助(濟)與交流活動費－捐助國內團體</v>
      </c>
      <c r="L7433" s="140" t="str">
        <f t="shared" si="352"/>
        <v>成立管理委員會補助</v>
      </c>
      <c r="M7433" s="40" t="str">
        <f t="shared" si="353"/>
        <v>榮華富貴管理委員會</v>
      </c>
    </row>
    <row r="7434" spans="1:13" s="4" customFormat="1" ht="93.75">
      <c r="A7434" s="36" t="s">
        <v>6272</v>
      </c>
      <c r="B7434" s="36" t="s">
        <v>6273</v>
      </c>
      <c r="C7434" s="36" t="s">
        <v>6283</v>
      </c>
      <c r="D7434" s="36" t="s">
        <v>6275</v>
      </c>
      <c r="E7434" s="41">
        <v>10</v>
      </c>
      <c r="F7434" s="142" t="s">
        <v>82</v>
      </c>
      <c r="G7434" s="142" t="s">
        <v>82</v>
      </c>
      <c r="H7434" s="142" t="s">
        <v>6254</v>
      </c>
      <c r="I7434" s="142"/>
      <c r="K7434" s="140" t="str">
        <f t="shared" si="351"/>
        <v>勞務成本－其他勞務成本－會費、捐助、補助、分攤、救助(濟)與交流活動費－捐助國內團體</v>
      </c>
      <c r="L7434" s="140" t="str">
        <f t="shared" si="352"/>
        <v>成立管理委員會補助</v>
      </c>
      <c r="M7434" s="40" t="str">
        <f t="shared" si="353"/>
        <v>宏冠大樓管理委員會</v>
      </c>
    </row>
    <row r="7435" spans="1:13" s="4" customFormat="1" ht="93.75">
      <c r="A7435" s="36" t="s">
        <v>6272</v>
      </c>
      <c r="B7435" s="36" t="s">
        <v>6273</v>
      </c>
      <c r="C7435" s="36" t="s">
        <v>6284</v>
      </c>
      <c r="D7435" s="36" t="s">
        <v>6275</v>
      </c>
      <c r="E7435" s="41">
        <v>10</v>
      </c>
      <c r="F7435" s="142" t="s">
        <v>82</v>
      </c>
      <c r="G7435" s="142" t="s">
        <v>82</v>
      </c>
      <c r="H7435" s="142" t="s">
        <v>6254</v>
      </c>
      <c r="I7435" s="142"/>
      <c r="K7435" s="140" t="str">
        <f t="shared" si="351"/>
        <v>勞務成本－其他勞務成本－會費、捐助、補助、分攤、救助(濟)與交流活動費－捐助國內團體</v>
      </c>
      <c r="L7435" s="140" t="str">
        <f t="shared" si="352"/>
        <v>成立管理委員會補助</v>
      </c>
      <c r="M7435" s="40" t="str">
        <f t="shared" si="353"/>
        <v>四信國際大樓管理委員會</v>
      </c>
    </row>
    <row r="7436" spans="1:13" s="4" customFormat="1" ht="93.75">
      <c r="A7436" s="36" t="s">
        <v>6272</v>
      </c>
      <c r="B7436" s="36" t="s">
        <v>6273</v>
      </c>
      <c r="C7436" s="36" t="s">
        <v>6285</v>
      </c>
      <c r="D7436" s="36" t="s">
        <v>6275</v>
      </c>
      <c r="E7436" s="41">
        <v>10</v>
      </c>
      <c r="F7436" s="142" t="s">
        <v>82</v>
      </c>
      <c r="G7436" s="142" t="s">
        <v>82</v>
      </c>
      <c r="H7436" s="142" t="s">
        <v>6254</v>
      </c>
      <c r="I7436" s="142"/>
      <c r="K7436" s="140" t="str">
        <f t="shared" si="351"/>
        <v>勞務成本－其他勞務成本－會費、捐助、補助、分攤、救助(濟)與交流活動費－捐助國內團體</v>
      </c>
      <c r="L7436" s="140" t="str">
        <f t="shared" si="352"/>
        <v>成立管理委員會補助</v>
      </c>
      <c r="M7436" s="40" t="str">
        <f t="shared" si="353"/>
        <v>益華龍居管理委員會</v>
      </c>
    </row>
    <row r="7437" spans="1:13" s="4" customFormat="1" ht="93.75">
      <c r="A7437" s="36" t="s">
        <v>6272</v>
      </c>
      <c r="B7437" s="36" t="s">
        <v>6273</v>
      </c>
      <c r="C7437" s="36" t="s">
        <v>6286</v>
      </c>
      <c r="D7437" s="36" t="s">
        <v>6275</v>
      </c>
      <c r="E7437" s="41">
        <v>10</v>
      </c>
      <c r="F7437" s="142" t="s">
        <v>82</v>
      </c>
      <c r="G7437" s="142" t="s">
        <v>82</v>
      </c>
      <c r="H7437" s="142" t="s">
        <v>6254</v>
      </c>
      <c r="I7437" s="142"/>
      <c r="K7437" s="140" t="str">
        <f t="shared" si="351"/>
        <v>勞務成本－其他勞務成本－會費、捐助、補助、分攤、救助(濟)與交流活動費－捐助國內團體</v>
      </c>
      <c r="L7437" s="140" t="str">
        <f t="shared" si="352"/>
        <v>成立管理委員會補助</v>
      </c>
      <c r="M7437" s="40" t="str">
        <f t="shared" si="353"/>
        <v>居誼大樓管理委員會</v>
      </c>
    </row>
    <row r="7438" spans="1:13" s="4" customFormat="1" ht="93.75">
      <c r="A7438" s="36" t="s">
        <v>6287</v>
      </c>
      <c r="B7438" s="36" t="s">
        <v>6273</v>
      </c>
      <c r="C7438" s="36" t="s">
        <v>6288</v>
      </c>
      <c r="D7438" s="36" t="s">
        <v>6275</v>
      </c>
      <c r="E7438" s="41">
        <v>20</v>
      </c>
      <c r="F7438" s="142" t="s">
        <v>82</v>
      </c>
      <c r="G7438" s="142" t="s">
        <v>82</v>
      </c>
      <c r="H7438" s="142" t="s">
        <v>6254</v>
      </c>
      <c r="I7438" s="142"/>
      <c r="K7438" s="140" t="str">
        <f t="shared" si="351"/>
        <v>勞務成本－其他勞務成本－會費、捐助、補助、分攤、救助(濟)與交流活動費－捐助國內團體</v>
      </c>
      <c r="L7438" s="140" t="str">
        <f t="shared" si="352"/>
        <v>成立管理委員會補助</v>
      </c>
      <c r="M7438" s="40" t="str">
        <f t="shared" si="353"/>
        <v>衛道小世界社區管理委員會</v>
      </c>
    </row>
    <row r="7439" spans="1:13" s="4" customFormat="1" ht="93.75">
      <c r="A7439" s="36" t="s">
        <v>6287</v>
      </c>
      <c r="B7439" s="36" t="s">
        <v>6273</v>
      </c>
      <c r="C7439" s="36" t="s">
        <v>6289</v>
      </c>
      <c r="D7439" s="36" t="s">
        <v>6275</v>
      </c>
      <c r="E7439" s="41">
        <v>10</v>
      </c>
      <c r="F7439" s="142" t="s">
        <v>82</v>
      </c>
      <c r="G7439" s="142" t="s">
        <v>82</v>
      </c>
      <c r="H7439" s="142" t="s">
        <v>6254</v>
      </c>
      <c r="I7439" s="142"/>
      <c r="K7439" s="140" t="str">
        <f t="shared" si="351"/>
        <v>勞務成本－其他勞務成本－會費、捐助、補助、分攤、救助(濟)與交流活動費－捐助國內團體</v>
      </c>
      <c r="L7439" s="140" t="str">
        <f t="shared" si="352"/>
        <v>成立管理委員會補助</v>
      </c>
      <c r="M7439" s="40" t="str">
        <f t="shared" si="353"/>
        <v>貴和大樓管理委員會</v>
      </c>
    </row>
    <row r="7440" spans="1:13" s="4" customFormat="1" ht="93.75">
      <c r="A7440" s="36" t="s">
        <v>6287</v>
      </c>
      <c r="B7440" s="36" t="s">
        <v>6273</v>
      </c>
      <c r="C7440" s="36" t="s">
        <v>6290</v>
      </c>
      <c r="D7440" s="36" t="s">
        <v>6275</v>
      </c>
      <c r="E7440" s="41">
        <v>20</v>
      </c>
      <c r="F7440" s="142" t="s">
        <v>82</v>
      </c>
      <c r="G7440" s="142" t="s">
        <v>82</v>
      </c>
      <c r="H7440" s="142" t="s">
        <v>6254</v>
      </c>
      <c r="I7440" s="142"/>
      <c r="K7440" s="140" t="str">
        <f t="shared" si="351"/>
        <v>勞務成本－其他勞務成本－會費、捐助、補助、分攤、救助(濟)與交流活動費－捐助國內團體</v>
      </c>
      <c r="L7440" s="140" t="str">
        <f t="shared" si="352"/>
        <v>成立管理委員會補助</v>
      </c>
      <c r="M7440" s="40" t="str">
        <f t="shared" si="353"/>
        <v>松花江社區管理委員會</v>
      </c>
    </row>
    <row r="7441" spans="1:13" s="4" customFormat="1" ht="93.75">
      <c r="A7441" s="36" t="s">
        <v>6287</v>
      </c>
      <c r="B7441" s="36" t="s">
        <v>6273</v>
      </c>
      <c r="C7441" s="36" t="s">
        <v>6291</v>
      </c>
      <c r="D7441" s="36" t="s">
        <v>6275</v>
      </c>
      <c r="E7441" s="41">
        <v>10</v>
      </c>
      <c r="F7441" s="142" t="s">
        <v>82</v>
      </c>
      <c r="G7441" s="142" t="s">
        <v>82</v>
      </c>
      <c r="H7441" s="142" t="s">
        <v>6254</v>
      </c>
      <c r="I7441" s="142"/>
      <c r="K7441" s="140" t="str">
        <f t="shared" si="351"/>
        <v>勞務成本－其他勞務成本－會費、捐助、補助、分攤、救助(濟)與交流活動費－捐助國內團體</v>
      </c>
      <c r="L7441" s="140" t="str">
        <f t="shared" si="352"/>
        <v>成立管理委員會補助</v>
      </c>
      <c r="M7441" s="40" t="str">
        <f t="shared" si="353"/>
        <v>圓寫字樓管理委員會</v>
      </c>
    </row>
    <row r="7442" spans="1:13" s="4" customFormat="1" ht="93.75">
      <c r="A7442" s="36" t="s">
        <v>6287</v>
      </c>
      <c r="B7442" s="36" t="s">
        <v>6273</v>
      </c>
      <c r="C7442" s="36" t="s">
        <v>6292</v>
      </c>
      <c r="D7442" s="36" t="s">
        <v>6275</v>
      </c>
      <c r="E7442" s="41">
        <v>10</v>
      </c>
      <c r="F7442" s="142" t="s">
        <v>82</v>
      </c>
      <c r="G7442" s="142" t="s">
        <v>82</v>
      </c>
      <c r="H7442" s="142" t="s">
        <v>6254</v>
      </c>
      <c r="I7442" s="142"/>
      <c r="K7442" s="140" t="str">
        <f t="shared" si="351"/>
        <v>勞務成本－其他勞務成本－會費、捐助、補助、分攤、救助(濟)與交流活動費－捐助國內團體</v>
      </c>
      <c r="L7442" s="140" t="str">
        <f t="shared" si="352"/>
        <v>成立管理委員會補助</v>
      </c>
      <c r="M7442" s="40" t="str">
        <f t="shared" si="353"/>
        <v>潭秀書鄉管理委員會</v>
      </c>
    </row>
    <row r="7443" spans="1:13" s="4" customFormat="1" ht="93.75">
      <c r="A7443" s="36" t="s">
        <v>6287</v>
      </c>
      <c r="B7443" s="36" t="s">
        <v>6273</v>
      </c>
      <c r="C7443" s="36" t="s">
        <v>6293</v>
      </c>
      <c r="D7443" s="36" t="s">
        <v>6275</v>
      </c>
      <c r="E7443" s="41">
        <v>10</v>
      </c>
      <c r="F7443" s="142" t="s">
        <v>82</v>
      </c>
      <c r="G7443" s="142" t="s">
        <v>82</v>
      </c>
      <c r="H7443" s="142" t="s">
        <v>6254</v>
      </c>
      <c r="I7443" s="142"/>
      <c r="K7443" s="140" t="str">
        <f t="shared" si="351"/>
        <v>勞務成本－其他勞務成本－會費、捐助、補助、分攤、救助(濟)與交流活動費－捐助國內團體</v>
      </c>
      <c r="L7443" s="140" t="str">
        <f t="shared" si="352"/>
        <v>成立管理委員會補助</v>
      </c>
      <c r="M7443" s="40" t="str">
        <f t="shared" si="353"/>
        <v>祺昌大樓管理委員會</v>
      </c>
    </row>
    <row r="7444" spans="1:13" s="4" customFormat="1" ht="93.75">
      <c r="A7444" s="36" t="s">
        <v>6287</v>
      </c>
      <c r="B7444" s="36" t="s">
        <v>6273</v>
      </c>
      <c r="C7444" s="36" t="s">
        <v>6294</v>
      </c>
      <c r="D7444" s="36" t="s">
        <v>6275</v>
      </c>
      <c r="E7444" s="41">
        <v>10</v>
      </c>
      <c r="F7444" s="142" t="s">
        <v>82</v>
      </c>
      <c r="G7444" s="142" t="s">
        <v>82</v>
      </c>
      <c r="H7444" s="142" t="s">
        <v>6254</v>
      </c>
      <c r="I7444" s="142"/>
      <c r="K7444" s="140" t="str">
        <f t="shared" si="351"/>
        <v>勞務成本－其他勞務成本－會費、捐助、補助、分攤、救助(濟)與交流活動費－捐助國內團體</v>
      </c>
      <c r="L7444" s="140" t="str">
        <f t="shared" si="352"/>
        <v>成立管理委員會補助</v>
      </c>
      <c r="M7444" s="40" t="str">
        <f t="shared" si="353"/>
        <v>綠第管理委員會</v>
      </c>
    </row>
    <row r="7445" spans="1:13" s="4" customFormat="1" ht="93.75">
      <c r="A7445" s="36" t="s">
        <v>6287</v>
      </c>
      <c r="B7445" s="36" t="s">
        <v>6273</v>
      </c>
      <c r="C7445" s="36" t="s">
        <v>6295</v>
      </c>
      <c r="D7445" s="36" t="s">
        <v>6275</v>
      </c>
      <c r="E7445" s="41">
        <v>20</v>
      </c>
      <c r="F7445" s="142" t="s">
        <v>82</v>
      </c>
      <c r="G7445" s="142" t="s">
        <v>82</v>
      </c>
      <c r="H7445" s="142" t="s">
        <v>6254</v>
      </c>
      <c r="I7445" s="142"/>
      <c r="K7445" s="140" t="str">
        <f t="shared" si="351"/>
        <v>勞務成本－其他勞務成本－會費、捐助、補助、分攤、救助(濟)與交流活動費－捐助國內團體</v>
      </c>
      <c r="L7445" s="140" t="str">
        <f t="shared" si="352"/>
        <v>成立管理委員會補助</v>
      </c>
      <c r="M7445" s="40" t="str">
        <f t="shared" si="353"/>
        <v>台糧大樓管理委員會</v>
      </c>
    </row>
    <row r="7446" spans="1:13" s="4" customFormat="1" ht="93.75">
      <c r="A7446" s="36" t="s">
        <v>6287</v>
      </c>
      <c r="B7446" s="36" t="s">
        <v>6273</v>
      </c>
      <c r="C7446" s="36" t="s">
        <v>6296</v>
      </c>
      <c r="D7446" s="36" t="s">
        <v>6275</v>
      </c>
      <c r="E7446" s="41">
        <v>10</v>
      </c>
      <c r="F7446" s="142" t="s">
        <v>82</v>
      </c>
      <c r="G7446" s="142" t="s">
        <v>82</v>
      </c>
      <c r="H7446" s="142" t="s">
        <v>6254</v>
      </c>
      <c r="I7446" s="142"/>
      <c r="K7446" s="140" t="str">
        <f t="shared" si="351"/>
        <v>勞務成本－其他勞務成本－會費、捐助、補助、分攤、救助(濟)與交流活動費－捐助國內團體</v>
      </c>
      <c r="L7446" s="140" t="str">
        <f t="shared" si="352"/>
        <v>成立管理委員會補助</v>
      </c>
      <c r="M7446" s="40" t="str">
        <f t="shared" si="353"/>
        <v>五順中正大樓管理委員會</v>
      </c>
    </row>
    <row r="7447" spans="1:13" s="4" customFormat="1" ht="93.75">
      <c r="A7447" s="36" t="s">
        <v>6287</v>
      </c>
      <c r="B7447" s="36" t="s">
        <v>6273</v>
      </c>
      <c r="C7447" s="36" t="s">
        <v>6297</v>
      </c>
      <c r="D7447" s="36" t="s">
        <v>6275</v>
      </c>
      <c r="E7447" s="41">
        <v>10</v>
      </c>
      <c r="F7447" s="142" t="s">
        <v>82</v>
      </c>
      <c r="G7447" s="142" t="s">
        <v>82</v>
      </c>
      <c r="H7447" s="142" t="s">
        <v>6254</v>
      </c>
      <c r="I7447" s="142"/>
      <c r="K7447" s="140" t="str">
        <f t="shared" si="351"/>
        <v>勞務成本－其他勞務成本－會費、捐助、補助、分攤、救助(濟)與交流活動費－捐助國內團體</v>
      </c>
      <c r="L7447" s="140" t="str">
        <f t="shared" si="352"/>
        <v>成立管理委員會補助</v>
      </c>
      <c r="M7447" s="40" t="str">
        <f t="shared" si="353"/>
        <v>蓮園大邸管理委員會</v>
      </c>
    </row>
    <row r="7448" spans="1:13" s="4" customFormat="1" ht="93.75">
      <c r="A7448" s="36" t="s">
        <v>6287</v>
      </c>
      <c r="B7448" s="36" t="s">
        <v>6273</v>
      </c>
      <c r="C7448" s="36" t="s">
        <v>6298</v>
      </c>
      <c r="D7448" s="36" t="s">
        <v>6275</v>
      </c>
      <c r="E7448" s="41">
        <v>10</v>
      </c>
      <c r="F7448" s="142" t="s">
        <v>82</v>
      </c>
      <c r="G7448" s="142" t="s">
        <v>82</v>
      </c>
      <c r="H7448" s="142" t="s">
        <v>6254</v>
      </c>
      <c r="I7448" s="142"/>
      <c r="K7448" s="140" t="str">
        <f t="shared" si="351"/>
        <v>勞務成本－其他勞務成本－會費、捐助、補助、分攤、救助(濟)與交流活動費－捐助國內團體</v>
      </c>
      <c r="L7448" s="140" t="str">
        <f t="shared" si="352"/>
        <v>成立管理委員會補助</v>
      </c>
      <c r="M7448" s="40" t="str">
        <f t="shared" si="353"/>
        <v>花都大廈社區管理委員會</v>
      </c>
    </row>
    <row r="7449" spans="1:13" s="4" customFormat="1" ht="93.75">
      <c r="A7449" s="36" t="s">
        <v>6287</v>
      </c>
      <c r="B7449" s="36" t="s">
        <v>6273</v>
      </c>
      <c r="C7449" s="36" t="s">
        <v>6299</v>
      </c>
      <c r="D7449" s="36" t="s">
        <v>6275</v>
      </c>
      <c r="E7449" s="41">
        <v>10</v>
      </c>
      <c r="F7449" s="142" t="s">
        <v>82</v>
      </c>
      <c r="G7449" s="142" t="s">
        <v>82</v>
      </c>
      <c r="H7449" s="142" t="s">
        <v>6254</v>
      </c>
      <c r="I7449" s="142"/>
      <c r="K7449" s="140" t="str">
        <f t="shared" si="351"/>
        <v>勞務成本－其他勞務成本－會費、捐助、補助、分攤、救助(濟)與交流活動費－捐助國內團體</v>
      </c>
      <c r="L7449" s="140" t="str">
        <f t="shared" si="352"/>
        <v>成立管理委員會補助</v>
      </c>
      <c r="M7449" s="40" t="str">
        <f t="shared" si="353"/>
        <v>波士頓2社區管理委員會</v>
      </c>
    </row>
    <row r="7450" spans="1:13" s="4" customFormat="1" ht="93.75">
      <c r="A7450" s="36" t="s">
        <v>6272</v>
      </c>
      <c r="B7450" s="36" t="s">
        <v>6273</v>
      </c>
      <c r="C7450" s="36" t="s">
        <v>6300</v>
      </c>
      <c r="D7450" s="36" t="s">
        <v>6275</v>
      </c>
      <c r="E7450" s="41">
        <v>10</v>
      </c>
      <c r="F7450" s="142" t="s">
        <v>82</v>
      </c>
      <c r="G7450" s="142" t="s">
        <v>82</v>
      </c>
      <c r="H7450" s="142" t="s">
        <v>6254</v>
      </c>
      <c r="I7450" s="142"/>
      <c r="K7450" s="140" t="str">
        <f t="shared" si="351"/>
        <v>勞務成本－其他勞務成本－會費、捐助、補助、分攤、救助(濟)與交流活動費－捐助國內團體</v>
      </c>
      <c r="L7450" s="140" t="str">
        <f t="shared" si="352"/>
        <v>成立管理委員會補助</v>
      </c>
      <c r="M7450" s="40" t="str">
        <f t="shared" si="353"/>
        <v>大誠故事會館管理委員會</v>
      </c>
    </row>
    <row r="7451" spans="1:13" s="4" customFormat="1" ht="93.75">
      <c r="A7451" s="36" t="s">
        <v>6272</v>
      </c>
      <c r="B7451" s="36" t="s">
        <v>6301</v>
      </c>
      <c r="C7451" s="37" t="s">
        <v>6302</v>
      </c>
      <c r="D7451" s="36" t="s">
        <v>6275</v>
      </c>
      <c r="E7451" s="41">
        <v>120</v>
      </c>
      <c r="F7451" s="142" t="s">
        <v>82</v>
      </c>
      <c r="G7451" s="142" t="s">
        <v>82</v>
      </c>
      <c r="H7451" s="142" t="s">
        <v>6254</v>
      </c>
      <c r="I7451" s="142"/>
      <c r="K7451" s="140" t="str">
        <f t="shared" si="351"/>
        <v>勞務成本－其他勞務成本－會費、捐助、補助、分攤、救助(濟)與交流活動費－捐助國內團體</v>
      </c>
      <c r="L7451" s="140" t="str">
        <f t="shared" si="352"/>
        <v>共用部分修繕補助</v>
      </c>
      <c r="M7451" s="40" t="str">
        <f t="shared" si="353"/>
        <v>東海星鑽管理委員會</v>
      </c>
    </row>
    <row r="7452" spans="1:13" s="4" customFormat="1" ht="93.75">
      <c r="A7452" s="36" t="s">
        <v>6272</v>
      </c>
      <c r="B7452" s="36" t="s">
        <v>6301</v>
      </c>
      <c r="C7452" s="37" t="s">
        <v>6303</v>
      </c>
      <c r="D7452" s="36" t="s">
        <v>6275</v>
      </c>
      <c r="E7452" s="41">
        <v>120</v>
      </c>
      <c r="F7452" s="142" t="s">
        <v>82</v>
      </c>
      <c r="G7452" s="142" t="s">
        <v>82</v>
      </c>
      <c r="H7452" s="142" t="s">
        <v>6254</v>
      </c>
      <c r="I7452" s="142"/>
      <c r="K7452" s="140" t="str">
        <f t="shared" si="351"/>
        <v>勞務成本－其他勞務成本－會費、捐助、補助、分攤、救助(濟)與交流活動費－捐助國內團體</v>
      </c>
      <c r="L7452" s="140" t="str">
        <f t="shared" si="352"/>
        <v>共用部分修繕補助</v>
      </c>
      <c r="M7452" s="40" t="str">
        <f t="shared" si="353"/>
        <v>松花江社區管理委員會</v>
      </c>
    </row>
    <row r="7453" spans="1:13" s="4" customFormat="1" ht="93.75">
      <c r="A7453" s="36" t="s">
        <v>6272</v>
      </c>
      <c r="B7453" s="36" t="s">
        <v>6301</v>
      </c>
      <c r="C7453" s="37" t="s">
        <v>6304</v>
      </c>
      <c r="D7453" s="36" t="s">
        <v>6275</v>
      </c>
      <c r="E7453" s="41">
        <v>120</v>
      </c>
      <c r="F7453" s="142" t="s">
        <v>82</v>
      </c>
      <c r="G7453" s="142" t="s">
        <v>82</v>
      </c>
      <c r="H7453" s="142" t="s">
        <v>6254</v>
      </c>
      <c r="I7453" s="142"/>
      <c r="K7453" s="140" t="str">
        <f t="shared" si="351"/>
        <v>勞務成本－其他勞務成本－會費、捐助、補助、分攤、救助(濟)與交流活動費－捐助國內團體</v>
      </c>
      <c r="L7453" s="140" t="str">
        <f t="shared" si="352"/>
        <v>共用部分修繕補助</v>
      </c>
      <c r="M7453" s="40" t="str">
        <f t="shared" si="353"/>
        <v>瀚林學苑管理委員會</v>
      </c>
    </row>
    <row r="7454" spans="1:13" s="4" customFormat="1" ht="93.75">
      <c r="A7454" s="36" t="s">
        <v>6272</v>
      </c>
      <c r="B7454" s="36" t="s">
        <v>6301</v>
      </c>
      <c r="C7454" s="37" t="s">
        <v>6305</v>
      </c>
      <c r="D7454" s="36" t="s">
        <v>6275</v>
      </c>
      <c r="E7454" s="41">
        <v>120</v>
      </c>
      <c r="F7454" s="142" t="s">
        <v>82</v>
      </c>
      <c r="G7454" s="142" t="s">
        <v>82</v>
      </c>
      <c r="H7454" s="142" t="s">
        <v>6254</v>
      </c>
      <c r="I7454" s="142"/>
      <c r="K7454" s="140" t="str">
        <f t="shared" si="351"/>
        <v>勞務成本－其他勞務成本－會費、捐助、補助、分攤、救助(濟)與交流活動費－捐助國內團體</v>
      </c>
      <c r="L7454" s="140" t="str">
        <f t="shared" si="352"/>
        <v>共用部分修繕補助</v>
      </c>
      <c r="M7454" s="40" t="str">
        <f t="shared" si="353"/>
        <v>顏秀汝社區管理委員會</v>
      </c>
    </row>
    <row r="7455" spans="1:13" s="4" customFormat="1" ht="93.75">
      <c r="A7455" s="36" t="s">
        <v>6272</v>
      </c>
      <c r="B7455" s="36" t="s">
        <v>6301</v>
      </c>
      <c r="C7455" s="37" t="s">
        <v>6306</v>
      </c>
      <c r="D7455" s="36" t="s">
        <v>6275</v>
      </c>
      <c r="E7455" s="41">
        <v>78</v>
      </c>
      <c r="F7455" s="142" t="s">
        <v>82</v>
      </c>
      <c r="G7455" s="142" t="s">
        <v>82</v>
      </c>
      <c r="H7455" s="142" t="s">
        <v>6254</v>
      </c>
      <c r="I7455" s="142"/>
      <c r="K7455" s="140" t="str">
        <f t="shared" si="351"/>
        <v>勞務成本－其他勞務成本－會費、捐助、補助、分攤、救助(濟)與交流活動費－捐助國內團體</v>
      </c>
      <c r="L7455" s="140" t="str">
        <f t="shared" si="352"/>
        <v>共用部分修繕補助</v>
      </c>
      <c r="M7455" s="40" t="str">
        <f t="shared" si="353"/>
        <v>華盛頓大廈管理委員會</v>
      </c>
    </row>
    <row r="7456" spans="1:13" s="4" customFormat="1" ht="93.75">
      <c r="A7456" s="36" t="s">
        <v>6272</v>
      </c>
      <c r="B7456" s="36" t="s">
        <v>6301</v>
      </c>
      <c r="C7456" s="37" t="s">
        <v>6307</v>
      </c>
      <c r="D7456" s="36" t="s">
        <v>6275</v>
      </c>
      <c r="E7456" s="41">
        <v>170</v>
      </c>
      <c r="F7456" s="142" t="s">
        <v>82</v>
      </c>
      <c r="G7456" s="142" t="s">
        <v>82</v>
      </c>
      <c r="H7456" s="142" t="s">
        <v>6254</v>
      </c>
      <c r="I7456" s="142"/>
      <c r="K7456" s="140" t="str">
        <f t="shared" si="351"/>
        <v>勞務成本－其他勞務成本－會費、捐助、補助、分攤、救助(濟)與交流活動費－捐助國內團體</v>
      </c>
      <c r="L7456" s="140" t="str">
        <f t="shared" si="352"/>
        <v>共用部分修繕補助</v>
      </c>
      <c r="M7456" s="40" t="str">
        <f t="shared" si="353"/>
        <v>鴻福名人華廈管理委員會</v>
      </c>
    </row>
    <row r="7457" spans="1:13" s="4" customFormat="1" ht="93.75">
      <c r="A7457" s="36" t="s">
        <v>6272</v>
      </c>
      <c r="B7457" s="36" t="s">
        <v>6301</v>
      </c>
      <c r="C7457" s="37" t="s">
        <v>6308</v>
      </c>
      <c r="D7457" s="36" t="s">
        <v>6275</v>
      </c>
      <c r="E7457" s="41">
        <v>120</v>
      </c>
      <c r="F7457" s="142" t="s">
        <v>82</v>
      </c>
      <c r="G7457" s="142" t="s">
        <v>82</v>
      </c>
      <c r="H7457" s="142" t="s">
        <v>6254</v>
      </c>
      <c r="I7457" s="142"/>
      <c r="K7457" s="140" t="str">
        <f t="shared" si="351"/>
        <v>勞務成本－其他勞務成本－會費、捐助、補助、分攤、救助(濟)與交流活動費－捐助國內團體</v>
      </c>
      <c r="L7457" s="140" t="str">
        <f t="shared" si="352"/>
        <v>共用部分修繕補助</v>
      </c>
      <c r="M7457" s="40" t="str">
        <f t="shared" si="353"/>
        <v>吉地園社區管理委員會</v>
      </c>
    </row>
    <row r="7458" spans="1:13" s="4" customFormat="1" ht="93.75">
      <c r="A7458" s="36" t="s">
        <v>6272</v>
      </c>
      <c r="B7458" s="36" t="s">
        <v>6301</v>
      </c>
      <c r="C7458" s="37" t="s">
        <v>6309</v>
      </c>
      <c r="D7458" s="36" t="s">
        <v>6275</v>
      </c>
      <c r="E7458" s="41">
        <v>120</v>
      </c>
      <c r="F7458" s="142" t="s">
        <v>82</v>
      </c>
      <c r="G7458" s="142" t="s">
        <v>82</v>
      </c>
      <c r="H7458" s="142" t="s">
        <v>6254</v>
      </c>
      <c r="I7458" s="142"/>
      <c r="K7458" s="140" t="str">
        <f t="shared" si="351"/>
        <v>勞務成本－其他勞務成本－會費、捐助、補助、分攤、救助(濟)與交流活動費－捐助國內團體</v>
      </c>
      <c r="L7458" s="140" t="str">
        <f t="shared" si="352"/>
        <v>共用部分修繕補助</v>
      </c>
      <c r="M7458" s="40" t="str">
        <f t="shared" si="353"/>
        <v>巨族芳鄰住戶管理委員會</v>
      </c>
    </row>
    <row r="7459" spans="1:13" s="4" customFormat="1" ht="93.75">
      <c r="A7459" s="36" t="s">
        <v>6272</v>
      </c>
      <c r="B7459" s="36" t="s">
        <v>6301</v>
      </c>
      <c r="C7459" s="37" t="s">
        <v>6310</v>
      </c>
      <c r="D7459" s="36" t="s">
        <v>6275</v>
      </c>
      <c r="E7459" s="41">
        <v>120</v>
      </c>
      <c r="F7459" s="142" t="s">
        <v>82</v>
      </c>
      <c r="G7459" s="142" t="s">
        <v>82</v>
      </c>
      <c r="H7459" s="142" t="s">
        <v>6254</v>
      </c>
      <c r="I7459" s="142"/>
      <c r="K7459" s="140" t="str">
        <f t="shared" si="351"/>
        <v>勞務成本－其他勞務成本－會費、捐助、補助、分攤、救助(濟)與交流活動費－捐助國內團體</v>
      </c>
      <c r="L7459" s="140" t="str">
        <f t="shared" si="352"/>
        <v>共用部分修繕補助</v>
      </c>
      <c r="M7459" s="40" t="str">
        <f t="shared" si="353"/>
        <v>名流大樓管理委員會</v>
      </c>
    </row>
    <row r="7460" spans="1:13" s="4" customFormat="1" ht="93.75">
      <c r="A7460" s="36" t="s">
        <v>6272</v>
      </c>
      <c r="B7460" s="36" t="s">
        <v>6301</v>
      </c>
      <c r="C7460" s="37" t="s">
        <v>6311</v>
      </c>
      <c r="D7460" s="36" t="s">
        <v>6275</v>
      </c>
      <c r="E7460" s="41">
        <v>120</v>
      </c>
      <c r="F7460" s="142" t="s">
        <v>82</v>
      </c>
      <c r="G7460" s="142" t="s">
        <v>82</v>
      </c>
      <c r="H7460" s="142" t="s">
        <v>6254</v>
      </c>
      <c r="I7460" s="142"/>
      <c r="K7460" s="140" t="str">
        <f t="shared" si="351"/>
        <v>勞務成本－其他勞務成本－會費、捐助、補助、分攤、救助(濟)與交流活動費－捐助國內團體</v>
      </c>
      <c r="L7460" s="140" t="str">
        <f t="shared" si="352"/>
        <v>共用部分修繕補助</v>
      </c>
      <c r="M7460" s="40" t="str">
        <f t="shared" si="353"/>
        <v>美滿社區管理委員會</v>
      </c>
    </row>
    <row r="7461" spans="1:13" s="4" customFormat="1" ht="93.75">
      <c r="A7461" s="36" t="s">
        <v>6272</v>
      </c>
      <c r="B7461" s="36" t="s">
        <v>6301</v>
      </c>
      <c r="C7461" s="37" t="s">
        <v>6312</v>
      </c>
      <c r="D7461" s="36" t="s">
        <v>6275</v>
      </c>
      <c r="E7461" s="41">
        <v>120</v>
      </c>
      <c r="F7461" s="142" t="s">
        <v>82</v>
      </c>
      <c r="G7461" s="142" t="s">
        <v>82</v>
      </c>
      <c r="H7461" s="142" t="s">
        <v>6254</v>
      </c>
      <c r="I7461" s="142"/>
      <c r="K7461" s="140" t="str">
        <f t="shared" si="351"/>
        <v>勞務成本－其他勞務成本－會費、捐助、補助、分攤、救助(濟)與交流活動費－捐助國內團體</v>
      </c>
      <c r="L7461" s="140" t="str">
        <f t="shared" si="352"/>
        <v>共用部分修繕補助</v>
      </c>
      <c r="M7461" s="40" t="str">
        <f t="shared" si="353"/>
        <v>寶第大廈管理委員會</v>
      </c>
    </row>
    <row r="7462" spans="1:13" s="4" customFormat="1" ht="93.75">
      <c r="A7462" s="108" t="s">
        <v>6313</v>
      </c>
      <c r="B7462" s="36" t="s">
        <v>6301</v>
      </c>
      <c r="C7462" s="37" t="s">
        <v>6314</v>
      </c>
      <c r="D7462" s="36" t="s">
        <v>6275</v>
      </c>
      <c r="E7462" s="41">
        <v>120</v>
      </c>
      <c r="F7462" s="142" t="s">
        <v>82</v>
      </c>
      <c r="G7462" s="142" t="s">
        <v>82</v>
      </c>
      <c r="H7462" s="142" t="s">
        <v>6254</v>
      </c>
      <c r="I7462" s="142"/>
      <c r="K7462" s="140" t="str">
        <f t="shared" si="351"/>
        <v>勞務成本－其他勞務成本－會費、捐助、補助、分攤、救助(濟)與交流活動費－捐助國內團體</v>
      </c>
      <c r="L7462" s="140" t="str">
        <f t="shared" si="352"/>
        <v>共用部分修繕補助</v>
      </c>
      <c r="M7462" s="40" t="str">
        <f t="shared" si="353"/>
        <v>美又美產經大樓管理負責人</v>
      </c>
    </row>
    <row r="7463" spans="1:13" s="4" customFormat="1" ht="93.75">
      <c r="A7463" s="108" t="s">
        <v>6313</v>
      </c>
      <c r="B7463" s="36" t="s">
        <v>6301</v>
      </c>
      <c r="C7463" s="37" t="s">
        <v>6315</v>
      </c>
      <c r="D7463" s="36" t="s">
        <v>6275</v>
      </c>
      <c r="E7463" s="41">
        <v>170</v>
      </c>
      <c r="F7463" s="142" t="s">
        <v>82</v>
      </c>
      <c r="G7463" s="142" t="s">
        <v>82</v>
      </c>
      <c r="H7463" s="142" t="s">
        <v>6254</v>
      </c>
      <c r="I7463" s="142"/>
      <c r="K7463" s="140" t="str">
        <f t="shared" si="351"/>
        <v>勞務成本－其他勞務成本－會費、捐助、補助、分攤、救助(濟)與交流活動費－捐助國內團體</v>
      </c>
      <c r="L7463" s="140" t="str">
        <f t="shared" si="352"/>
        <v>共用部分修繕補助</v>
      </c>
      <c r="M7463" s="40" t="str">
        <f t="shared" si="353"/>
        <v>中港理想家住戶管理委員會</v>
      </c>
    </row>
    <row r="7464" spans="1:13" s="4" customFormat="1" ht="93.75">
      <c r="A7464" s="108" t="s">
        <v>6313</v>
      </c>
      <c r="B7464" s="36" t="s">
        <v>6301</v>
      </c>
      <c r="C7464" s="37" t="s">
        <v>6316</v>
      </c>
      <c r="D7464" s="36" t="s">
        <v>6275</v>
      </c>
      <c r="E7464" s="41">
        <v>120</v>
      </c>
      <c r="F7464" s="142" t="s">
        <v>82</v>
      </c>
      <c r="G7464" s="142" t="s">
        <v>82</v>
      </c>
      <c r="H7464" s="142" t="s">
        <v>6254</v>
      </c>
      <c r="I7464" s="142"/>
      <c r="K7464" s="140" t="str">
        <f t="shared" si="351"/>
        <v>勞務成本－其他勞務成本－會費、捐助、補助、分攤、救助(濟)與交流活動費－捐助國內團體</v>
      </c>
      <c r="L7464" s="140" t="str">
        <f t="shared" si="352"/>
        <v>共用部分修繕補助</v>
      </c>
      <c r="M7464" s="40" t="str">
        <f t="shared" si="353"/>
        <v>科博日盛大樓管理委員會</v>
      </c>
    </row>
    <row r="7465" spans="1:13" s="4" customFormat="1" ht="93.75">
      <c r="A7465" s="108" t="s">
        <v>6313</v>
      </c>
      <c r="B7465" s="36" t="s">
        <v>6301</v>
      </c>
      <c r="C7465" s="37" t="s">
        <v>6317</v>
      </c>
      <c r="D7465" s="36" t="s">
        <v>6275</v>
      </c>
      <c r="E7465" s="41">
        <v>170</v>
      </c>
      <c r="F7465" s="142" t="s">
        <v>82</v>
      </c>
      <c r="G7465" s="142" t="s">
        <v>82</v>
      </c>
      <c r="H7465" s="142" t="s">
        <v>6254</v>
      </c>
      <c r="I7465" s="142"/>
      <c r="K7465" s="140" t="str">
        <f t="shared" si="351"/>
        <v>勞務成本－其他勞務成本－會費、捐助、補助、分攤、救助(濟)與交流活動費－捐助國內團體</v>
      </c>
      <c r="L7465" s="140" t="str">
        <f t="shared" si="352"/>
        <v>共用部分修繕補助</v>
      </c>
      <c r="M7465" s="40" t="str">
        <f t="shared" si="353"/>
        <v>太子世界一期管理委員會</v>
      </c>
    </row>
    <row r="7466" spans="1:13" s="4" customFormat="1" ht="93.75">
      <c r="A7466" s="108" t="s">
        <v>6313</v>
      </c>
      <c r="B7466" s="36" t="s">
        <v>6301</v>
      </c>
      <c r="C7466" s="37" t="s">
        <v>6318</v>
      </c>
      <c r="D7466" s="36" t="s">
        <v>6275</v>
      </c>
      <c r="E7466" s="41">
        <v>170</v>
      </c>
      <c r="F7466" s="142" t="s">
        <v>82</v>
      </c>
      <c r="G7466" s="142" t="s">
        <v>82</v>
      </c>
      <c r="H7466" s="142" t="s">
        <v>6254</v>
      </c>
      <c r="I7466" s="142"/>
      <c r="K7466" s="140" t="str">
        <f t="shared" si="351"/>
        <v>勞務成本－其他勞務成本－會費、捐助、補助、分攤、救助(濟)與交流活動費－捐助國內團體</v>
      </c>
      <c r="L7466" s="140" t="str">
        <f t="shared" si="352"/>
        <v>共用部分修繕補助</v>
      </c>
      <c r="M7466" s="40" t="str">
        <f t="shared" si="353"/>
        <v>牛津博士管理委員會</v>
      </c>
    </row>
    <row r="7467" spans="1:13" s="4" customFormat="1" ht="93.75">
      <c r="A7467" s="108" t="s">
        <v>6313</v>
      </c>
      <c r="B7467" s="36" t="s">
        <v>6301</v>
      </c>
      <c r="C7467" s="37" t="s">
        <v>6319</v>
      </c>
      <c r="D7467" s="36" t="s">
        <v>6275</v>
      </c>
      <c r="E7467" s="41">
        <v>120</v>
      </c>
      <c r="F7467" s="142" t="s">
        <v>82</v>
      </c>
      <c r="G7467" s="142" t="s">
        <v>82</v>
      </c>
      <c r="H7467" s="142" t="s">
        <v>6254</v>
      </c>
      <c r="I7467" s="142"/>
      <c r="K7467" s="140" t="str">
        <f t="shared" si="351"/>
        <v>勞務成本－其他勞務成本－會費、捐助、補助、分攤、救助(濟)與交流活動費－捐助國內團體</v>
      </c>
      <c r="L7467" s="140" t="str">
        <f t="shared" si="352"/>
        <v>共用部分修繕補助</v>
      </c>
      <c r="M7467" s="40" t="str">
        <f t="shared" si="353"/>
        <v>寧靜海大廈管理委員會</v>
      </c>
    </row>
    <row r="7468" spans="1:13" s="4" customFormat="1" ht="93.75">
      <c r="A7468" s="108" t="s">
        <v>6313</v>
      </c>
      <c r="B7468" s="36" t="s">
        <v>6301</v>
      </c>
      <c r="C7468" s="37" t="s">
        <v>6320</v>
      </c>
      <c r="D7468" s="36" t="s">
        <v>6275</v>
      </c>
      <c r="E7468" s="41">
        <v>120</v>
      </c>
      <c r="F7468" s="142" t="s">
        <v>82</v>
      </c>
      <c r="G7468" s="142" t="s">
        <v>82</v>
      </c>
      <c r="H7468" s="142" t="s">
        <v>6254</v>
      </c>
      <c r="I7468" s="142"/>
      <c r="K7468" s="140" t="str">
        <f t="shared" si="351"/>
        <v>勞務成本－其他勞務成本－會費、捐助、補助、分攤、救助(濟)與交流活動費－捐助國內團體</v>
      </c>
      <c r="L7468" s="140" t="str">
        <f t="shared" si="352"/>
        <v>共用部分修繕補助</v>
      </c>
      <c r="M7468" s="40" t="str">
        <f t="shared" si="353"/>
        <v>登陽潄玉社區管理委員會</v>
      </c>
    </row>
    <row r="7469" spans="1:13" s="4" customFormat="1" ht="93.75">
      <c r="A7469" s="108" t="s">
        <v>6313</v>
      </c>
      <c r="B7469" s="36" t="s">
        <v>6301</v>
      </c>
      <c r="C7469" s="37" t="s">
        <v>6321</v>
      </c>
      <c r="D7469" s="36" t="s">
        <v>6275</v>
      </c>
      <c r="E7469" s="41">
        <v>120</v>
      </c>
      <c r="F7469" s="142" t="s">
        <v>82</v>
      </c>
      <c r="G7469" s="142" t="s">
        <v>82</v>
      </c>
      <c r="H7469" s="142" t="s">
        <v>6254</v>
      </c>
      <c r="I7469" s="142"/>
      <c r="K7469" s="140" t="str">
        <f t="shared" si="351"/>
        <v>勞務成本－其他勞務成本－會費、捐助、補助、分攤、救助(濟)與交流活動費－捐助國內團體</v>
      </c>
      <c r="L7469" s="140" t="str">
        <f t="shared" si="352"/>
        <v>共用部分修繕補助</v>
      </c>
      <c r="M7469" s="40" t="str">
        <f t="shared" si="353"/>
        <v>科博家社區管理委員會</v>
      </c>
    </row>
    <row r="7470" spans="1:13" s="4" customFormat="1" ht="93.75">
      <c r="A7470" s="108" t="s">
        <v>6313</v>
      </c>
      <c r="B7470" s="36" t="s">
        <v>6301</v>
      </c>
      <c r="C7470" s="37" t="s">
        <v>6322</v>
      </c>
      <c r="D7470" s="36" t="s">
        <v>6275</v>
      </c>
      <c r="E7470" s="41">
        <v>220</v>
      </c>
      <c r="F7470" s="142" t="s">
        <v>82</v>
      </c>
      <c r="G7470" s="142" t="s">
        <v>82</v>
      </c>
      <c r="H7470" s="142" t="s">
        <v>6254</v>
      </c>
      <c r="I7470" s="142"/>
      <c r="K7470" s="140" t="str">
        <f t="shared" si="351"/>
        <v>勞務成本－其他勞務成本－會費、捐助、補助、分攤、救助(濟)與交流活動費－捐助國內團體</v>
      </c>
      <c r="L7470" s="140" t="str">
        <f t="shared" si="352"/>
        <v>共用部分修繕補助</v>
      </c>
      <c r="M7470" s="40" t="str">
        <f t="shared" si="353"/>
        <v>全旺盛世公寓大廈管理委員會</v>
      </c>
    </row>
    <row r="7471" spans="1:13" s="4" customFormat="1" ht="93.75">
      <c r="A7471" s="108" t="s">
        <v>6313</v>
      </c>
      <c r="B7471" s="36" t="s">
        <v>6301</v>
      </c>
      <c r="C7471" s="37" t="s">
        <v>6323</v>
      </c>
      <c r="D7471" s="36" t="s">
        <v>6275</v>
      </c>
      <c r="E7471" s="41">
        <v>120</v>
      </c>
      <c r="F7471" s="142" t="s">
        <v>82</v>
      </c>
      <c r="G7471" s="142" t="s">
        <v>82</v>
      </c>
      <c r="H7471" s="142" t="s">
        <v>6254</v>
      </c>
      <c r="I7471" s="142"/>
      <c r="K7471" s="140" t="str">
        <f t="shared" si="351"/>
        <v>勞務成本－其他勞務成本－會費、捐助、補助、分攤、救助(濟)與交流活動費－捐助國內團體</v>
      </c>
      <c r="L7471" s="140" t="str">
        <f t="shared" si="352"/>
        <v>共用部分修繕補助</v>
      </c>
      <c r="M7471" s="40" t="str">
        <f t="shared" si="353"/>
        <v>百吉第社區管理委員會</v>
      </c>
    </row>
    <row r="7472" spans="1:13" s="4" customFormat="1" ht="93.75">
      <c r="A7472" s="108" t="s">
        <v>6313</v>
      </c>
      <c r="B7472" s="36" t="s">
        <v>6301</v>
      </c>
      <c r="C7472" s="37" t="s">
        <v>6324</v>
      </c>
      <c r="D7472" s="36" t="s">
        <v>6275</v>
      </c>
      <c r="E7472" s="41">
        <v>120</v>
      </c>
      <c r="F7472" s="142" t="s">
        <v>82</v>
      </c>
      <c r="G7472" s="142" t="s">
        <v>82</v>
      </c>
      <c r="H7472" s="142" t="s">
        <v>6254</v>
      </c>
      <c r="I7472" s="142"/>
      <c r="K7472" s="140" t="str">
        <f t="shared" si="351"/>
        <v>勞務成本－其他勞務成本－會費、捐助、補助、分攤、救助(濟)與交流活動費－捐助國內團體</v>
      </c>
      <c r="L7472" s="140" t="str">
        <f t="shared" si="352"/>
        <v>共用部分修繕補助</v>
      </c>
      <c r="M7472" s="40" t="str">
        <f t="shared" si="353"/>
        <v>惠宇晶華管理委員會</v>
      </c>
    </row>
    <row r="7473" spans="1:13" s="4" customFormat="1" ht="93.75">
      <c r="A7473" s="108" t="s">
        <v>6313</v>
      </c>
      <c r="B7473" s="36" t="s">
        <v>6301</v>
      </c>
      <c r="C7473" s="37" t="s">
        <v>6325</v>
      </c>
      <c r="D7473" s="36" t="s">
        <v>6275</v>
      </c>
      <c r="E7473" s="41">
        <v>220</v>
      </c>
      <c r="F7473" s="142" t="s">
        <v>82</v>
      </c>
      <c r="G7473" s="142" t="s">
        <v>82</v>
      </c>
      <c r="H7473" s="142" t="s">
        <v>6254</v>
      </c>
      <c r="I7473" s="142"/>
      <c r="K7473" s="140" t="str">
        <f t="shared" si="351"/>
        <v>勞務成本－其他勞務成本－會費、捐助、補助、分攤、救助(濟)與交流活動費－捐助國內團體</v>
      </c>
      <c r="L7473" s="140" t="str">
        <f t="shared" si="352"/>
        <v>共用部分修繕補助</v>
      </c>
      <c r="M7473" s="40" t="str">
        <f t="shared" si="353"/>
        <v>理想貴族管理委員會</v>
      </c>
    </row>
    <row r="7474" spans="1:13" s="4" customFormat="1" ht="93.75">
      <c r="A7474" s="108" t="s">
        <v>6313</v>
      </c>
      <c r="B7474" s="36" t="s">
        <v>6301</v>
      </c>
      <c r="C7474" s="37" t="s">
        <v>6326</v>
      </c>
      <c r="D7474" s="36" t="s">
        <v>6275</v>
      </c>
      <c r="E7474" s="41">
        <v>220</v>
      </c>
      <c r="F7474" s="142" t="s">
        <v>82</v>
      </c>
      <c r="G7474" s="142" t="s">
        <v>82</v>
      </c>
      <c r="H7474" s="142" t="s">
        <v>6254</v>
      </c>
      <c r="I7474" s="142"/>
      <c r="K7474" s="140" t="str">
        <f t="shared" si="351"/>
        <v>勞務成本－其他勞務成本－會費、捐助、補助、分攤、救助(濟)與交流活動費－捐助國內團體</v>
      </c>
      <c r="L7474" s="140" t="str">
        <f t="shared" si="352"/>
        <v>共用部分修繕補助</v>
      </c>
      <c r="M7474" s="40" t="str">
        <f t="shared" si="353"/>
        <v>東海浪漫貴族管理委員會</v>
      </c>
    </row>
    <row r="7475" spans="1:13" s="4" customFormat="1" ht="93.75">
      <c r="A7475" s="108" t="s">
        <v>6313</v>
      </c>
      <c r="B7475" s="36" t="s">
        <v>6301</v>
      </c>
      <c r="C7475" s="37" t="s">
        <v>6327</v>
      </c>
      <c r="D7475" s="36" t="s">
        <v>6275</v>
      </c>
      <c r="E7475" s="41">
        <v>220</v>
      </c>
      <c r="F7475" s="142" t="s">
        <v>82</v>
      </c>
      <c r="G7475" s="142" t="s">
        <v>82</v>
      </c>
      <c r="H7475" s="142" t="s">
        <v>6254</v>
      </c>
      <c r="I7475" s="142"/>
      <c r="K7475" s="140" t="str">
        <f t="shared" si="351"/>
        <v>勞務成本－其他勞務成本－會費、捐助、補助、分攤、救助(濟)與交流活動費－捐助國內團體</v>
      </c>
      <c r="L7475" s="140" t="str">
        <f t="shared" si="352"/>
        <v>共用部分修繕補助</v>
      </c>
      <c r="M7475" s="40" t="str">
        <f t="shared" si="353"/>
        <v>順天大邸管理委員會</v>
      </c>
    </row>
    <row r="7476" spans="1:13" s="4" customFormat="1" ht="93.75">
      <c r="A7476" s="108" t="s">
        <v>6313</v>
      </c>
      <c r="B7476" s="36" t="s">
        <v>6301</v>
      </c>
      <c r="C7476" s="37" t="s">
        <v>6328</v>
      </c>
      <c r="D7476" s="36" t="s">
        <v>6275</v>
      </c>
      <c r="E7476" s="41">
        <v>120</v>
      </c>
      <c r="F7476" s="142" t="s">
        <v>82</v>
      </c>
      <c r="G7476" s="142" t="s">
        <v>82</v>
      </c>
      <c r="H7476" s="142" t="s">
        <v>6254</v>
      </c>
      <c r="I7476" s="142"/>
      <c r="K7476" s="140" t="str">
        <f t="shared" si="351"/>
        <v>勞務成本－其他勞務成本－會費、捐助、補助、分攤、救助(濟)與交流活動費－捐助國內團體</v>
      </c>
      <c r="L7476" s="140" t="str">
        <f t="shared" si="352"/>
        <v>共用部分修繕補助</v>
      </c>
      <c r="M7476" s="40" t="str">
        <f t="shared" si="353"/>
        <v>大城喜市管理委員會</v>
      </c>
    </row>
    <row r="7477" spans="1:13" s="4" customFormat="1" ht="93.75">
      <c r="A7477" s="108" t="s">
        <v>6313</v>
      </c>
      <c r="B7477" s="36" t="s">
        <v>6301</v>
      </c>
      <c r="C7477" s="37" t="s">
        <v>6329</v>
      </c>
      <c r="D7477" s="36" t="s">
        <v>6275</v>
      </c>
      <c r="E7477" s="41">
        <v>170</v>
      </c>
      <c r="F7477" s="142" t="s">
        <v>82</v>
      </c>
      <c r="G7477" s="142" t="s">
        <v>82</v>
      </c>
      <c r="H7477" s="142" t="s">
        <v>6254</v>
      </c>
      <c r="I7477" s="142"/>
      <c r="K7477" s="140" t="str">
        <f t="shared" si="351"/>
        <v>勞務成本－其他勞務成本－會費、捐助、補助、分攤、救助(濟)與交流活動費－捐助國內團體</v>
      </c>
      <c r="L7477" s="140" t="str">
        <f t="shared" si="352"/>
        <v>共用部分修繕補助</v>
      </c>
      <c r="M7477" s="40" t="str">
        <f t="shared" si="353"/>
        <v>福聯大樓管理委員會</v>
      </c>
    </row>
    <row r="7478" spans="1:13" s="4" customFormat="1" ht="93.75">
      <c r="A7478" s="108" t="s">
        <v>6313</v>
      </c>
      <c r="B7478" s="36" t="s">
        <v>6301</v>
      </c>
      <c r="C7478" s="37" t="s">
        <v>6330</v>
      </c>
      <c r="D7478" s="36" t="s">
        <v>6275</v>
      </c>
      <c r="E7478" s="41">
        <v>120</v>
      </c>
      <c r="F7478" s="142" t="s">
        <v>82</v>
      </c>
      <c r="G7478" s="142" t="s">
        <v>82</v>
      </c>
      <c r="H7478" s="142" t="s">
        <v>6254</v>
      </c>
      <c r="I7478" s="142"/>
      <c r="K7478" s="140" t="str">
        <f t="shared" si="351"/>
        <v>勞務成本－其他勞務成本－會費、捐助、補助、分攤、救助(濟)與交流活動費－捐助國內團體</v>
      </c>
      <c r="L7478" s="140" t="str">
        <f t="shared" si="352"/>
        <v>共用部分修繕補助</v>
      </c>
      <c r="M7478" s="40" t="str">
        <f t="shared" si="353"/>
        <v>櫻花涵舍管理委員會</v>
      </c>
    </row>
    <row r="7479" spans="1:13" s="4" customFormat="1" ht="93.75">
      <c r="A7479" s="108" t="s">
        <v>6313</v>
      </c>
      <c r="B7479" s="36" t="s">
        <v>6301</v>
      </c>
      <c r="C7479" s="37" t="s">
        <v>6331</v>
      </c>
      <c r="D7479" s="36" t="s">
        <v>6275</v>
      </c>
      <c r="E7479" s="41">
        <v>60</v>
      </c>
      <c r="F7479" s="142" t="s">
        <v>82</v>
      </c>
      <c r="G7479" s="142" t="s">
        <v>82</v>
      </c>
      <c r="H7479" s="142" t="s">
        <v>6254</v>
      </c>
      <c r="I7479" s="142"/>
      <c r="K7479" s="140" t="str">
        <f t="shared" si="351"/>
        <v>勞務成本－其他勞務成本－會費、捐助、補助、分攤、救助(濟)與交流活動費－捐助國內團體</v>
      </c>
      <c r="L7479" s="140" t="str">
        <f t="shared" si="352"/>
        <v>共用部分修繕補助</v>
      </c>
      <c r="M7479" s="40" t="str">
        <f t="shared" si="353"/>
        <v>青島市管理委員會</v>
      </c>
    </row>
    <row r="7480" spans="1:13" s="4" customFormat="1" ht="93.75">
      <c r="A7480" s="108" t="s">
        <v>6313</v>
      </c>
      <c r="B7480" s="36" t="s">
        <v>6301</v>
      </c>
      <c r="C7480" s="37" t="s">
        <v>6332</v>
      </c>
      <c r="D7480" s="36" t="s">
        <v>6275</v>
      </c>
      <c r="E7480" s="41">
        <v>120</v>
      </c>
      <c r="F7480" s="142" t="s">
        <v>82</v>
      </c>
      <c r="G7480" s="142" t="s">
        <v>82</v>
      </c>
      <c r="H7480" s="142" t="s">
        <v>6254</v>
      </c>
      <c r="I7480" s="142"/>
      <c r="K7480" s="140" t="str">
        <f t="shared" si="351"/>
        <v>勞務成本－其他勞務成本－會費、捐助、補助、分攤、救助(濟)與交流活動費－捐助國內團體</v>
      </c>
      <c r="L7480" s="140" t="str">
        <f t="shared" si="352"/>
        <v>共用部分修繕補助</v>
      </c>
      <c r="M7480" s="40" t="str">
        <f t="shared" si="353"/>
        <v>富貴大地管理委員會</v>
      </c>
    </row>
    <row r="7481" spans="1:13" s="4" customFormat="1" ht="93.75">
      <c r="A7481" s="108" t="s">
        <v>6313</v>
      </c>
      <c r="B7481" s="36" t="s">
        <v>6301</v>
      </c>
      <c r="C7481" s="37" t="s">
        <v>6333</v>
      </c>
      <c r="D7481" s="36" t="s">
        <v>6275</v>
      </c>
      <c r="E7481" s="41">
        <v>120</v>
      </c>
      <c r="F7481" s="142" t="s">
        <v>82</v>
      </c>
      <c r="G7481" s="142" t="s">
        <v>82</v>
      </c>
      <c r="H7481" s="142" t="s">
        <v>6254</v>
      </c>
      <c r="I7481" s="142"/>
      <c r="K7481" s="140" t="str">
        <f t="shared" si="351"/>
        <v>勞務成本－其他勞務成本－會費、捐助、補助、分攤、救助(濟)與交流活動費－捐助國內團體</v>
      </c>
      <c r="L7481" s="140" t="str">
        <f t="shared" si="352"/>
        <v>共用部分修繕補助</v>
      </c>
      <c r="M7481" s="40" t="str">
        <f t="shared" si="353"/>
        <v>捷運欣都管理委員會</v>
      </c>
    </row>
    <row r="7482" spans="1:13" s="4" customFormat="1" ht="93.75">
      <c r="A7482" s="108" t="s">
        <v>6313</v>
      </c>
      <c r="B7482" s="36" t="s">
        <v>6301</v>
      </c>
      <c r="C7482" s="37" t="s">
        <v>6334</v>
      </c>
      <c r="D7482" s="36" t="s">
        <v>6275</v>
      </c>
      <c r="E7482" s="41">
        <v>170</v>
      </c>
      <c r="F7482" s="142" t="s">
        <v>82</v>
      </c>
      <c r="G7482" s="142" t="s">
        <v>82</v>
      </c>
      <c r="H7482" s="142" t="s">
        <v>6254</v>
      </c>
      <c r="I7482" s="142"/>
      <c r="K7482" s="140" t="str">
        <f t="shared" si="351"/>
        <v>勞務成本－其他勞務成本－會費、捐助、補助、分攤、救助(濟)與交流活動費－捐助國內團體</v>
      </c>
      <c r="L7482" s="140" t="str">
        <f t="shared" si="352"/>
        <v>共用部分修繕補助</v>
      </c>
      <c r="M7482" s="40" t="str">
        <f t="shared" si="353"/>
        <v>世紀都心社區管理委員會</v>
      </c>
    </row>
    <row r="7483" spans="1:13" s="4" customFormat="1" ht="93.75">
      <c r="A7483" s="108" t="s">
        <v>6313</v>
      </c>
      <c r="B7483" s="36" t="s">
        <v>6301</v>
      </c>
      <c r="C7483" s="37" t="s">
        <v>6335</v>
      </c>
      <c r="D7483" s="36" t="s">
        <v>6275</v>
      </c>
      <c r="E7483" s="41">
        <v>170</v>
      </c>
      <c r="F7483" s="142" t="s">
        <v>82</v>
      </c>
      <c r="G7483" s="142" t="s">
        <v>82</v>
      </c>
      <c r="H7483" s="142" t="s">
        <v>6254</v>
      </c>
      <c r="I7483" s="142"/>
      <c r="K7483" s="140" t="str">
        <f t="shared" si="351"/>
        <v>勞務成本－其他勞務成本－會費、捐助、補助、分攤、救助(濟)與交流活動費－捐助國內團體</v>
      </c>
      <c r="L7483" s="140" t="str">
        <f t="shared" si="352"/>
        <v>共用部分修繕補助</v>
      </c>
      <c r="M7483" s="40" t="str">
        <f t="shared" si="353"/>
        <v>彌敦大道管理委員會</v>
      </c>
    </row>
    <row r="7484" spans="1:13" s="4" customFormat="1" ht="93.75">
      <c r="A7484" s="108" t="s">
        <v>6313</v>
      </c>
      <c r="B7484" s="36" t="s">
        <v>6301</v>
      </c>
      <c r="C7484" s="37" t="s">
        <v>6336</v>
      </c>
      <c r="D7484" s="36" t="s">
        <v>6275</v>
      </c>
      <c r="E7484" s="41">
        <v>220</v>
      </c>
      <c r="F7484" s="142" t="s">
        <v>82</v>
      </c>
      <c r="G7484" s="142" t="s">
        <v>82</v>
      </c>
      <c r="H7484" s="142" t="s">
        <v>6254</v>
      </c>
      <c r="I7484" s="142"/>
      <c r="K7484" s="140" t="str">
        <f t="shared" si="351"/>
        <v>勞務成本－其他勞務成本－會費、捐助、補助、分攤、救助(濟)與交流活動費－捐助國內團體</v>
      </c>
      <c r="L7484" s="140" t="str">
        <f t="shared" si="352"/>
        <v>共用部分修繕補助</v>
      </c>
      <c r="M7484" s="40" t="str">
        <f t="shared" si="353"/>
        <v>龍邦皇家別墅管理委員會</v>
      </c>
    </row>
    <row r="7485" spans="1:13" s="4" customFormat="1" ht="93.75">
      <c r="A7485" s="108" t="s">
        <v>6313</v>
      </c>
      <c r="B7485" s="36" t="s">
        <v>6301</v>
      </c>
      <c r="C7485" s="37" t="s">
        <v>6337</v>
      </c>
      <c r="D7485" s="36" t="s">
        <v>6275</v>
      </c>
      <c r="E7485" s="41">
        <v>120</v>
      </c>
      <c r="F7485" s="142" t="s">
        <v>82</v>
      </c>
      <c r="G7485" s="142" t="s">
        <v>82</v>
      </c>
      <c r="H7485" s="142" t="s">
        <v>6254</v>
      </c>
      <c r="I7485" s="142"/>
      <c r="K7485" s="140" t="str">
        <f t="shared" si="351"/>
        <v>勞務成本－其他勞務成本－會費、捐助、補助、分攤、救助(濟)與交流活動費－捐助國內團體</v>
      </c>
      <c r="L7485" s="140" t="str">
        <f t="shared" si="352"/>
        <v>共用部分修繕補助</v>
      </c>
      <c r="M7485" s="40" t="str">
        <f t="shared" si="353"/>
        <v>24K福星名邸管理委員會</v>
      </c>
    </row>
    <row r="7486" spans="1:13" s="4" customFormat="1" ht="93.75">
      <c r="A7486" s="108" t="s">
        <v>6313</v>
      </c>
      <c r="B7486" s="36" t="s">
        <v>6301</v>
      </c>
      <c r="C7486" s="37" t="s">
        <v>6338</v>
      </c>
      <c r="D7486" s="36" t="s">
        <v>6275</v>
      </c>
      <c r="E7486" s="41">
        <v>170</v>
      </c>
      <c r="F7486" s="142" t="s">
        <v>82</v>
      </c>
      <c r="G7486" s="142" t="s">
        <v>82</v>
      </c>
      <c r="H7486" s="142" t="s">
        <v>6254</v>
      </c>
      <c r="I7486" s="142"/>
      <c r="K7486" s="140" t="str">
        <f t="shared" si="351"/>
        <v>勞務成本－其他勞務成本－會費、捐助、補助、分攤、救助(濟)與交流活動費－捐助國內團體</v>
      </c>
      <c r="L7486" s="140" t="str">
        <f t="shared" si="352"/>
        <v>共用部分修繕補助</v>
      </c>
      <c r="M7486" s="40" t="str">
        <f t="shared" si="353"/>
        <v>狀元家庭管理委員會</v>
      </c>
    </row>
    <row r="7487" spans="1:13" s="4" customFormat="1" ht="93.75">
      <c r="A7487" s="108" t="s">
        <v>6313</v>
      </c>
      <c r="B7487" s="36" t="s">
        <v>6301</v>
      </c>
      <c r="C7487" s="37" t="s">
        <v>6339</v>
      </c>
      <c r="D7487" s="36" t="s">
        <v>6275</v>
      </c>
      <c r="E7487" s="41">
        <v>170</v>
      </c>
      <c r="F7487" s="142" t="s">
        <v>82</v>
      </c>
      <c r="G7487" s="142" t="s">
        <v>82</v>
      </c>
      <c r="H7487" s="142" t="s">
        <v>6254</v>
      </c>
      <c r="I7487" s="142"/>
      <c r="K7487" s="140" t="str">
        <f t="shared" si="351"/>
        <v>勞務成本－其他勞務成本－會費、捐助、補助、分攤、救助(濟)與交流活動費－捐助國內團體</v>
      </c>
      <c r="L7487" s="140" t="str">
        <f t="shared" si="352"/>
        <v>共用部分修繕補助</v>
      </c>
      <c r="M7487" s="40" t="str">
        <f t="shared" si="353"/>
        <v>衛道名廈管理委員會</v>
      </c>
    </row>
    <row r="7488" spans="1:13" s="4" customFormat="1" ht="93.75">
      <c r="A7488" s="108" t="s">
        <v>6313</v>
      </c>
      <c r="B7488" s="36" t="s">
        <v>6301</v>
      </c>
      <c r="C7488" s="37" t="s">
        <v>6340</v>
      </c>
      <c r="D7488" s="36" t="s">
        <v>6275</v>
      </c>
      <c r="E7488" s="41">
        <v>120</v>
      </c>
      <c r="F7488" s="142" t="s">
        <v>82</v>
      </c>
      <c r="G7488" s="142" t="s">
        <v>82</v>
      </c>
      <c r="H7488" s="142" t="s">
        <v>6254</v>
      </c>
      <c r="I7488" s="142"/>
      <c r="K7488" s="140" t="str">
        <f t="shared" si="351"/>
        <v>勞務成本－其他勞務成本－會費、捐助、補助、分攤、救助(濟)與交流活動費－捐助國內團體</v>
      </c>
      <c r="L7488" s="140" t="str">
        <f t="shared" si="352"/>
        <v>共用部分修繕補助</v>
      </c>
      <c r="M7488" s="40" t="str">
        <f t="shared" si="353"/>
        <v>俊國曉樓管理委員會</v>
      </c>
    </row>
    <row r="7489" spans="1:13" s="4" customFormat="1" ht="93.75">
      <c r="A7489" s="108" t="s">
        <v>6313</v>
      </c>
      <c r="B7489" s="36" t="s">
        <v>6301</v>
      </c>
      <c r="C7489" s="37" t="s">
        <v>6341</v>
      </c>
      <c r="D7489" s="36" t="s">
        <v>6275</v>
      </c>
      <c r="E7489" s="41">
        <v>120</v>
      </c>
      <c r="F7489" s="142" t="s">
        <v>82</v>
      </c>
      <c r="G7489" s="142" t="s">
        <v>82</v>
      </c>
      <c r="H7489" s="142" t="s">
        <v>6254</v>
      </c>
      <c r="I7489" s="142"/>
      <c r="K7489" s="140" t="str">
        <f t="shared" si="351"/>
        <v>勞務成本－其他勞務成本－會費、捐助、補助、分攤、救助(濟)與交流活動費－捐助國內團體</v>
      </c>
      <c r="L7489" s="140" t="str">
        <f t="shared" si="352"/>
        <v>共用部分修繕補助</v>
      </c>
      <c r="M7489" s="40" t="str">
        <f t="shared" si="353"/>
        <v>彩虹新世界管理委員會</v>
      </c>
    </row>
    <row r="7490" spans="1:13" s="4" customFormat="1" ht="93.75">
      <c r="A7490" s="108" t="s">
        <v>6313</v>
      </c>
      <c r="B7490" s="36" t="s">
        <v>6301</v>
      </c>
      <c r="C7490" s="37" t="s">
        <v>6342</v>
      </c>
      <c r="D7490" s="36" t="s">
        <v>6275</v>
      </c>
      <c r="E7490" s="41">
        <v>120</v>
      </c>
      <c r="F7490" s="142" t="s">
        <v>82</v>
      </c>
      <c r="G7490" s="142" t="s">
        <v>82</v>
      </c>
      <c r="H7490" s="142" t="s">
        <v>6254</v>
      </c>
      <c r="I7490" s="142"/>
      <c r="K7490" s="140" t="str">
        <f t="shared" si="351"/>
        <v>勞務成本－其他勞務成本－會費、捐助、補助、分攤、救助(濟)與交流活動費－捐助國內團體</v>
      </c>
      <c r="L7490" s="140" t="str">
        <f t="shared" si="352"/>
        <v>共用部分修繕補助</v>
      </c>
      <c r="M7490" s="40" t="str">
        <f t="shared" si="353"/>
        <v>鄉林麗京管理委員會</v>
      </c>
    </row>
    <row r="7491" spans="1:13" s="4" customFormat="1" ht="93.75">
      <c r="A7491" s="108" t="s">
        <v>6313</v>
      </c>
      <c r="B7491" s="36" t="s">
        <v>6301</v>
      </c>
      <c r="C7491" s="37" t="s">
        <v>6343</v>
      </c>
      <c r="D7491" s="36" t="s">
        <v>6275</v>
      </c>
      <c r="E7491" s="41">
        <v>120</v>
      </c>
      <c r="F7491" s="142" t="s">
        <v>82</v>
      </c>
      <c r="G7491" s="142" t="s">
        <v>82</v>
      </c>
      <c r="H7491" s="142" t="s">
        <v>6254</v>
      </c>
      <c r="I7491" s="142"/>
      <c r="K7491" s="140" t="str">
        <f t="shared" si="351"/>
        <v>勞務成本－其他勞務成本－會費、捐助、補助、分攤、救助(濟)與交流活動費－捐助國內團體</v>
      </c>
      <c r="L7491" s="140" t="str">
        <f t="shared" si="352"/>
        <v>共用部分修繕補助</v>
      </c>
      <c r="M7491" s="40" t="str">
        <f t="shared" si="353"/>
        <v>天匯管理委員會</v>
      </c>
    </row>
    <row r="7492" spans="1:13" s="4" customFormat="1" ht="93.75">
      <c r="A7492" s="108" t="s">
        <v>6313</v>
      </c>
      <c r="B7492" s="36" t="s">
        <v>6301</v>
      </c>
      <c r="C7492" s="37" t="s">
        <v>6344</v>
      </c>
      <c r="D7492" s="36" t="s">
        <v>6275</v>
      </c>
      <c r="E7492" s="41">
        <v>220</v>
      </c>
      <c r="F7492" s="142" t="s">
        <v>82</v>
      </c>
      <c r="G7492" s="142" t="s">
        <v>82</v>
      </c>
      <c r="H7492" s="142" t="s">
        <v>6254</v>
      </c>
      <c r="I7492" s="142"/>
      <c r="K7492" s="140" t="str">
        <f t="shared" ref="K7492:K7555" si="354">A7492</f>
        <v>勞務成本－其他勞務成本－會費、捐助、補助、分攤、救助(濟)與交流活動費－捐助國內團體</v>
      </c>
      <c r="L7492" s="140" t="str">
        <f t="shared" ref="L7492:L7555" si="355">B7492</f>
        <v>共用部分修繕補助</v>
      </c>
      <c r="M7492" s="40" t="str">
        <f t="shared" ref="M7492:M7555" si="356">C7492</f>
        <v>文心1社區管理委員會</v>
      </c>
    </row>
    <row r="7493" spans="1:13" s="4" customFormat="1" ht="93.75">
      <c r="A7493" s="108" t="s">
        <v>6313</v>
      </c>
      <c r="B7493" s="36" t="s">
        <v>6301</v>
      </c>
      <c r="C7493" s="37" t="s">
        <v>6345</v>
      </c>
      <c r="D7493" s="36" t="s">
        <v>6275</v>
      </c>
      <c r="E7493" s="41">
        <v>52</v>
      </c>
      <c r="F7493" s="142" t="s">
        <v>82</v>
      </c>
      <c r="G7493" s="142" t="s">
        <v>82</v>
      </c>
      <c r="H7493" s="142" t="s">
        <v>6254</v>
      </c>
      <c r="I7493" s="142"/>
      <c r="K7493" s="140" t="str">
        <f t="shared" si="354"/>
        <v>勞務成本－其他勞務成本－會費、捐助、補助、分攤、救助(濟)與交流活動費－捐助國內團體</v>
      </c>
      <c r="L7493" s="140" t="str">
        <f t="shared" si="355"/>
        <v>共用部分修繕補助</v>
      </c>
      <c r="M7493" s="40" t="str">
        <f t="shared" si="356"/>
        <v>陽光大地甲區管理委員會</v>
      </c>
    </row>
    <row r="7494" spans="1:13" s="4" customFormat="1" ht="93.75">
      <c r="A7494" s="108" t="s">
        <v>6313</v>
      </c>
      <c r="B7494" s="36" t="s">
        <v>6301</v>
      </c>
      <c r="C7494" s="37" t="s">
        <v>6346</v>
      </c>
      <c r="D7494" s="36" t="s">
        <v>6275</v>
      </c>
      <c r="E7494" s="41">
        <v>120</v>
      </c>
      <c r="F7494" s="142" t="s">
        <v>82</v>
      </c>
      <c r="G7494" s="142" t="s">
        <v>82</v>
      </c>
      <c r="H7494" s="142" t="s">
        <v>6254</v>
      </c>
      <c r="I7494" s="142"/>
      <c r="K7494" s="140" t="str">
        <f t="shared" si="354"/>
        <v>勞務成本－其他勞務成本－會費、捐助、補助、分攤、救助(濟)與交流活動費－捐助國內團體</v>
      </c>
      <c r="L7494" s="140" t="str">
        <f t="shared" si="355"/>
        <v>共用部分修繕補助</v>
      </c>
      <c r="M7494" s="40" t="str">
        <f t="shared" si="356"/>
        <v>鴻邑天青硯管理委員會</v>
      </c>
    </row>
    <row r="7495" spans="1:13" s="4" customFormat="1" ht="93.75">
      <c r="A7495" s="108" t="s">
        <v>6313</v>
      </c>
      <c r="B7495" s="36" t="s">
        <v>6301</v>
      </c>
      <c r="C7495" s="37" t="s">
        <v>6347</v>
      </c>
      <c r="D7495" s="36" t="s">
        <v>6275</v>
      </c>
      <c r="E7495" s="41">
        <v>120</v>
      </c>
      <c r="F7495" s="142" t="s">
        <v>82</v>
      </c>
      <c r="G7495" s="142" t="s">
        <v>82</v>
      </c>
      <c r="H7495" s="142" t="s">
        <v>6254</v>
      </c>
      <c r="I7495" s="142"/>
      <c r="K7495" s="140" t="str">
        <f t="shared" si="354"/>
        <v>勞務成本－其他勞務成本－會費、捐助、補助、分攤、救助(濟)與交流活動費－捐助國內團體</v>
      </c>
      <c r="L7495" s="140" t="str">
        <f t="shared" si="355"/>
        <v>共用部分修繕補助</v>
      </c>
      <c r="M7495" s="40" t="str">
        <f t="shared" si="356"/>
        <v>新業睿智管理委員會</v>
      </c>
    </row>
    <row r="7496" spans="1:13" s="4" customFormat="1" ht="93.75">
      <c r="A7496" s="108" t="s">
        <v>6313</v>
      </c>
      <c r="B7496" s="36" t="s">
        <v>6301</v>
      </c>
      <c r="C7496" s="37" t="s">
        <v>6348</v>
      </c>
      <c r="D7496" s="36" t="s">
        <v>6275</v>
      </c>
      <c r="E7496" s="41">
        <v>120</v>
      </c>
      <c r="F7496" s="142" t="s">
        <v>82</v>
      </c>
      <c r="G7496" s="142" t="s">
        <v>82</v>
      </c>
      <c r="H7496" s="142" t="s">
        <v>6254</v>
      </c>
      <c r="I7496" s="142"/>
      <c r="K7496" s="140" t="str">
        <f t="shared" si="354"/>
        <v>勞務成本－其他勞務成本－會費、捐助、補助、分攤、救助(濟)與交流活動費－捐助國內團體</v>
      </c>
      <c r="L7496" s="140" t="str">
        <f t="shared" si="355"/>
        <v>共用部分修繕補助</v>
      </c>
      <c r="M7496" s="40" t="str">
        <f t="shared" si="356"/>
        <v>豪門御景大廈管理委員會</v>
      </c>
    </row>
    <row r="7497" spans="1:13" s="4" customFormat="1" ht="93.75">
      <c r="A7497" s="108" t="s">
        <v>6313</v>
      </c>
      <c r="B7497" s="36" t="s">
        <v>6301</v>
      </c>
      <c r="C7497" s="37" t="s">
        <v>6349</v>
      </c>
      <c r="D7497" s="36" t="s">
        <v>6275</v>
      </c>
      <c r="E7497" s="41">
        <v>120</v>
      </c>
      <c r="F7497" s="142" t="s">
        <v>82</v>
      </c>
      <c r="G7497" s="142" t="s">
        <v>82</v>
      </c>
      <c r="H7497" s="142" t="s">
        <v>6254</v>
      </c>
      <c r="I7497" s="142"/>
      <c r="K7497" s="140" t="str">
        <f t="shared" si="354"/>
        <v>勞務成本－其他勞務成本－會費、捐助、補助、分攤、救助(濟)與交流活動費－捐助國內團體</v>
      </c>
      <c r="L7497" s="140" t="str">
        <f t="shared" si="355"/>
        <v>共用部分修繕補助</v>
      </c>
      <c r="M7497" s="40" t="str">
        <f t="shared" si="356"/>
        <v>登陽涵境社區管理委員會</v>
      </c>
    </row>
    <row r="7498" spans="1:13" s="4" customFormat="1" ht="93.75">
      <c r="A7498" s="108" t="s">
        <v>6313</v>
      </c>
      <c r="B7498" s="36" t="s">
        <v>6301</v>
      </c>
      <c r="C7498" s="37" t="s">
        <v>6350</v>
      </c>
      <c r="D7498" s="36" t="s">
        <v>6275</v>
      </c>
      <c r="E7498" s="41">
        <v>120</v>
      </c>
      <c r="F7498" s="142" t="s">
        <v>82</v>
      </c>
      <c r="G7498" s="142" t="s">
        <v>82</v>
      </c>
      <c r="H7498" s="142" t="s">
        <v>6254</v>
      </c>
      <c r="I7498" s="142"/>
      <c r="K7498" s="140" t="str">
        <f t="shared" si="354"/>
        <v>勞務成本－其他勞務成本－會費、捐助、補助、分攤、救助(濟)與交流活動費－捐助國內團體</v>
      </c>
      <c r="L7498" s="140" t="str">
        <f t="shared" si="355"/>
        <v>共用部分修繕補助</v>
      </c>
      <c r="M7498" s="40" t="str">
        <f t="shared" si="356"/>
        <v>寶璽皇冠公寓大廈管理委員會</v>
      </c>
    </row>
    <row r="7499" spans="1:13" s="4" customFormat="1" ht="93.75">
      <c r="A7499" s="108" t="s">
        <v>6313</v>
      </c>
      <c r="B7499" s="36" t="s">
        <v>6301</v>
      </c>
      <c r="C7499" s="37" t="s">
        <v>6351</v>
      </c>
      <c r="D7499" s="36" t="s">
        <v>6275</v>
      </c>
      <c r="E7499" s="41">
        <v>120</v>
      </c>
      <c r="F7499" s="142" t="s">
        <v>82</v>
      </c>
      <c r="G7499" s="142" t="s">
        <v>82</v>
      </c>
      <c r="H7499" s="142" t="s">
        <v>6254</v>
      </c>
      <c r="I7499" s="142"/>
      <c r="K7499" s="140" t="str">
        <f t="shared" si="354"/>
        <v>勞務成本－其他勞務成本－會費、捐助、補助、分攤、救助(濟)與交流活動費－捐助國內團體</v>
      </c>
      <c r="L7499" s="140" t="str">
        <f t="shared" si="355"/>
        <v>共用部分修繕補助</v>
      </c>
      <c r="M7499" s="40" t="str">
        <f t="shared" si="356"/>
        <v>景美大廈管理委員會</v>
      </c>
    </row>
    <row r="7500" spans="1:13" s="4" customFormat="1" ht="93.75">
      <c r="A7500" s="108" t="s">
        <v>6313</v>
      </c>
      <c r="B7500" s="36" t="s">
        <v>6301</v>
      </c>
      <c r="C7500" s="37" t="s">
        <v>6352</v>
      </c>
      <c r="D7500" s="36" t="s">
        <v>6275</v>
      </c>
      <c r="E7500" s="41">
        <v>170</v>
      </c>
      <c r="F7500" s="142" t="s">
        <v>82</v>
      </c>
      <c r="G7500" s="142" t="s">
        <v>82</v>
      </c>
      <c r="H7500" s="142" t="s">
        <v>6254</v>
      </c>
      <c r="I7500" s="142"/>
      <c r="K7500" s="140" t="str">
        <f t="shared" si="354"/>
        <v>勞務成本－其他勞務成本－會費、捐助、補助、分攤、救助(濟)與交流活動費－捐助國內團體</v>
      </c>
      <c r="L7500" s="140" t="str">
        <f t="shared" si="355"/>
        <v>共用部分修繕補助</v>
      </c>
      <c r="M7500" s="40" t="str">
        <f t="shared" si="356"/>
        <v>寶園大樓管理委員會</v>
      </c>
    </row>
    <row r="7501" spans="1:13" s="4" customFormat="1" ht="93.75">
      <c r="A7501" s="108" t="s">
        <v>6313</v>
      </c>
      <c r="B7501" s="36" t="s">
        <v>6301</v>
      </c>
      <c r="C7501" s="37" t="s">
        <v>6353</v>
      </c>
      <c r="D7501" s="36" t="s">
        <v>6275</v>
      </c>
      <c r="E7501" s="41">
        <v>120</v>
      </c>
      <c r="F7501" s="142" t="s">
        <v>82</v>
      </c>
      <c r="G7501" s="142" t="s">
        <v>82</v>
      </c>
      <c r="H7501" s="142" t="s">
        <v>6254</v>
      </c>
      <c r="I7501" s="142"/>
      <c r="K7501" s="140" t="str">
        <f t="shared" si="354"/>
        <v>勞務成本－其他勞務成本－會費、捐助、補助、分攤、救助(濟)與交流活動費－捐助國內團體</v>
      </c>
      <c r="L7501" s="140" t="str">
        <f t="shared" si="355"/>
        <v>共用部分修繕補助</v>
      </c>
      <c r="M7501" s="40" t="str">
        <f t="shared" si="356"/>
        <v>現代經典辦公大樓管理委員會</v>
      </c>
    </row>
    <row r="7502" spans="1:13" s="4" customFormat="1" ht="93.75">
      <c r="A7502" s="108" t="s">
        <v>6313</v>
      </c>
      <c r="B7502" s="36" t="s">
        <v>6301</v>
      </c>
      <c r="C7502" s="37" t="s">
        <v>6354</v>
      </c>
      <c r="D7502" s="36" t="s">
        <v>6275</v>
      </c>
      <c r="E7502" s="41">
        <v>120</v>
      </c>
      <c r="F7502" s="142" t="s">
        <v>82</v>
      </c>
      <c r="G7502" s="142" t="s">
        <v>82</v>
      </c>
      <c r="H7502" s="142" t="s">
        <v>6254</v>
      </c>
      <c r="I7502" s="142"/>
      <c r="K7502" s="140" t="str">
        <f t="shared" si="354"/>
        <v>勞務成本－其他勞務成本－會費、捐助、補助、分攤、救助(濟)與交流活動費－捐助國內團體</v>
      </c>
      <c r="L7502" s="140" t="str">
        <f t="shared" si="355"/>
        <v>共用部分修繕補助</v>
      </c>
      <c r="M7502" s="40" t="str">
        <f t="shared" si="356"/>
        <v>家家豪景管理委員會</v>
      </c>
    </row>
    <row r="7503" spans="1:13" s="4" customFormat="1" ht="93.75">
      <c r="A7503" s="108" t="s">
        <v>6313</v>
      </c>
      <c r="B7503" s="36" t="s">
        <v>6301</v>
      </c>
      <c r="C7503" s="37" t="s">
        <v>6355</v>
      </c>
      <c r="D7503" s="36" t="s">
        <v>6275</v>
      </c>
      <c r="E7503" s="41">
        <v>120</v>
      </c>
      <c r="F7503" s="142" t="s">
        <v>82</v>
      </c>
      <c r="G7503" s="142" t="s">
        <v>82</v>
      </c>
      <c r="H7503" s="142" t="s">
        <v>6254</v>
      </c>
      <c r="I7503" s="142"/>
      <c r="K7503" s="140" t="str">
        <f t="shared" si="354"/>
        <v>勞務成本－其他勞務成本－會費、捐助、補助、分攤、救助(濟)與交流活動費－捐助國內團體</v>
      </c>
      <c r="L7503" s="140" t="str">
        <f t="shared" si="355"/>
        <v>共用部分修繕補助</v>
      </c>
      <c r="M7503" s="40" t="str">
        <f t="shared" si="356"/>
        <v>家美滿社區管理委員會</v>
      </c>
    </row>
    <row r="7504" spans="1:13" s="4" customFormat="1" ht="93.75">
      <c r="A7504" s="108" t="s">
        <v>6313</v>
      </c>
      <c r="B7504" s="36" t="s">
        <v>6301</v>
      </c>
      <c r="C7504" s="37" t="s">
        <v>6356</v>
      </c>
      <c r="D7504" s="36" t="s">
        <v>6275</v>
      </c>
      <c r="E7504" s="41">
        <v>120</v>
      </c>
      <c r="F7504" s="142" t="s">
        <v>82</v>
      </c>
      <c r="G7504" s="142" t="s">
        <v>82</v>
      </c>
      <c r="H7504" s="142" t="s">
        <v>6254</v>
      </c>
      <c r="I7504" s="142"/>
      <c r="K7504" s="140" t="str">
        <f t="shared" si="354"/>
        <v>勞務成本－其他勞務成本－會費、捐助、補助、分攤、救助(濟)與交流活動費－捐助國內團體</v>
      </c>
      <c r="L7504" s="140" t="str">
        <f t="shared" si="355"/>
        <v>共用部分修繕補助</v>
      </c>
      <c r="M7504" s="40" t="str">
        <f t="shared" si="356"/>
        <v>鴻運金流行廣場管理委員會</v>
      </c>
    </row>
    <row r="7505" spans="1:13" s="4" customFormat="1" ht="93.75">
      <c r="A7505" s="108" t="s">
        <v>6313</v>
      </c>
      <c r="B7505" s="36" t="s">
        <v>6301</v>
      </c>
      <c r="C7505" s="37" t="s">
        <v>6357</v>
      </c>
      <c r="D7505" s="36" t="s">
        <v>6275</v>
      </c>
      <c r="E7505" s="41">
        <v>67</v>
      </c>
      <c r="F7505" s="142" t="s">
        <v>82</v>
      </c>
      <c r="G7505" s="142" t="s">
        <v>82</v>
      </c>
      <c r="H7505" s="142" t="s">
        <v>6254</v>
      </c>
      <c r="I7505" s="142"/>
      <c r="K7505" s="140" t="str">
        <f t="shared" si="354"/>
        <v>勞務成本－其他勞務成本－會費、捐助、補助、分攤、救助(濟)與交流活動費－捐助國內團體</v>
      </c>
      <c r="L7505" s="140" t="str">
        <f t="shared" si="355"/>
        <v>共用部分修繕補助</v>
      </c>
      <c r="M7505" s="40" t="str">
        <f t="shared" si="356"/>
        <v>大連采邑管理委員會</v>
      </c>
    </row>
    <row r="7506" spans="1:13" s="4" customFormat="1" ht="93.75">
      <c r="A7506" s="108" t="s">
        <v>6313</v>
      </c>
      <c r="B7506" s="36" t="s">
        <v>6301</v>
      </c>
      <c r="C7506" s="37" t="s">
        <v>6358</v>
      </c>
      <c r="D7506" s="36" t="s">
        <v>6275</v>
      </c>
      <c r="E7506" s="41">
        <v>62</v>
      </c>
      <c r="F7506" s="142" t="s">
        <v>82</v>
      </c>
      <c r="G7506" s="142" t="s">
        <v>82</v>
      </c>
      <c r="H7506" s="142" t="s">
        <v>6254</v>
      </c>
      <c r="I7506" s="142"/>
      <c r="K7506" s="140" t="str">
        <f t="shared" si="354"/>
        <v>勞務成本－其他勞務成本－會費、捐助、補助、分攤、救助(濟)與交流活動費－捐助國內團體</v>
      </c>
      <c r="L7506" s="140" t="str">
        <f t="shared" si="355"/>
        <v>共用部分修繕補助</v>
      </c>
      <c r="M7506" s="40" t="str">
        <f t="shared" si="356"/>
        <v>長安社區管理委員會</v>
      </c>
    </row>
    <row r="7507" spans="1:13" s="4" customFormat="1" ht="93.75">
      <c r="A7507" s="108" t="s">
        <v>6313</v>
      </c>
      <c r="B7507" s="36" t="s">
        <v>6301</v>
      </c>
      <c r="C7507" s="37" t="s">
        <v>6359</v>
      </c>
      <c r="D7507" s="36" t="s">
        <v>6275</v>
      </c>
      <c r="E7507" s="41">
        <v>6</v>
      </c>
      <c r="F7507" s="142" t="s">
        <v>82</v>
      </c>
      <c r="G7507" s="142" t="s">
        <v>82</v>
      </c>
      <c r="H7507" s="142" t="s">
        <v>6254</v>
      </c>
      <c r="I7507" s="142"/>
      <c r="K7507" s="140" t="str">
        <f t="shared" si="354"/>
        <v>勞務成本－其他勞務成本－會費、捐助、補助、分攤、救助(濟)與交流活動費－捐助國內團體</v>
      </c>
      <c r="L7507" s="140" t="str">
        <f t="shared" si="355"/>
        <v>共用部分修繕補助</v>
      </c>
      <c r="M7507" s="40" t="str">
        <f t="shared" si="356"/>
        <v>樂活社區管理委員會</v>
      </c>
    </row>
    <row r="7508" spans="1:13" s="4" customFormat="1" ht="93.75">
      <c r="A7508" s="108" t="s">
        <v>6313</v>
      </c>
      <c r="B7508" s="36" t="s">
        <v>6301</v>
      </c>
      <c r="C7508" s="37" t="s">
        <v>6283</v>
      </c>
      <c r="D7508" s="36" t="s">
        <v>6275</v>
      </c>
      <c r="E7508" s="41">
        <v>72</v>
      </c>
      <c r="F7508" s="142" t="s">
        <v>82</v>
      </c>
      <c r="G7508" s="142" t="s">
        <v>82</v>
      </c>
      <c r="H7508" s="142" t="s">
        <v>6254</v>
      </c>
      <c r="I7508" s="142"/>
      <c r="K7508" s="140" t="str">
        <f t="shared" si="354"/>
        <v>勞務成本－其他勞務成本－會費、捐助、補助、分攤、救助(濟)與交流活動費－捐助國內團體</v>
      </c>
      <c r="L7508" s="140" t="str">
        <f t="shared" si="355"/>
        <v>共用部分修繕補助</v>
      </c>
      <c r="M7508" s="40" t="str">
        <f t="shared" si="356"/>
        <v>宏冠大樓管理委員會</v>
      </c>
    </row>
    <row r="7509" spans="1:13" s="4" customFormat="1" ht="93.75">
      <c r="A7509" s="108" t="s">
        <v>6313</v>
      </c>
      <c r="B7509" s="36" t="s">
        <v>6301</v>
      </c>
      <c r="C7509" s="37" t="s">
        <v>6280</v>
      </c>
      <c r="D7509" s="36" t="s">
        <v>6275</v>
      </c>
      <c r="E7509" s="41">
        <v>56</v>
      </c>
      <c r="F7509" s="142" t="s">
        <v>82</v>
      </c>
      <c r="G7509" s="142" t="s">
        <v>82</v>
      </c>
      <c r="H7509" s="142" t="s">
        <v>6254</v>
      </c>
      <c r="I7509" s="142"/>
      <c r="K7509" s="140" t="str">
        <f t="shared" si="354"/>
        <v>勞務成本－其他勞務成本－會費、捐助、補助、分攤、救助(濟)與交流活動費－捐助國內團體</v>
      </c>
      <c r="L7509" s="140" t="str">
        <f t="shared" si="355"/>
        <v>共用部分修繕補助</v>
      </c>
      <c r="M7509" s="40" t="str">
        <f t="shared" si="356"/>
        <v>愛德華大廈管理委員會</v>
      </c>
    </row>
    <row r="7510" spans="1:13" s="4" customFormat="1" ht="93.75">
      <c r="A7510" s="108" t="s">
        <v>6313</v>
      </c>
      <c r="B7510" s="36" t="s">
        <v>6301</v>
      </c>
      <c r="C7510" s="37" t="s">
        <v>6360</v>
      </c>
      <c r="D7510" s="36" t="s">
        <v>6275</v>
      </c>
      <c r="E7510" s="41">
        <v>120</v>
      </c>
      <c r="F7510" s="142" t="s">
        <v>82</v>
      </c>
      <c r="G7510" s="142" t="s">
        <v>82</v>
      </c>
      <c r="H7510" s="142" t="s">
        <v>6254</v>
      </c>
      <c r="I7510" s="142"/>
      <c r="K7510" s="140" t="str">
        <f t="shared" si="354"/>
        <v>勞務成本－其他勞務成本－會費、捐助、補助、分攤、救助(濟)與交流活動費－捐助國內團體</v>
      </c>
      <c r="L7510" s="140" t="str">
        <f t="shared" si="355"/>
        <v>共用部分修繕補助</v>
      </c>
      <c r="M7510" s="40" t="str">
        <f t="shared" si="356"/>
        <v>大里陽光大樓管理委員會</v>
      </c>
    </row>
    <row r="7511" spans="1:13" s="4" customFormat="1" ht="93.75">
      <c r="A7511" s="108" t="s">
        <v>6313</v>
      </c>
      <c r="B7511" s="36" t="s">
        <v>6301</v>
      </c>
      <c r="C7511" s="37" t="s">
        <v>6361</v>
      </c>
      <c r="D7511" s="36" t="s">
        <v>6275</v>
      </c>
      <c r="E7511" s="41">
        <v>61</v>
      </c>
      <c r="F7511" s="142" t="s">
        <v>82</v>
      </c>
      <c r="G7511" s="142" t="s">
        <v>82</v>
      </c>
      <c r="H7511" s="142" t="s">
        <v>6254</v>
      </c>
      <c r="I7511" s="142"/>
      <c r="K7511" s="140" t="str">
        <f t="shared" si="354"/>
        <v>勞務成本－其他勞務成本－會費、捐助、補助、分攤、救助(濟)與交流活動費－捐助國內團體</v>
      </c>
      <c r="L7511" s="140" t="str">
        <f t="shared" si="355"/>
        <v>共用部分修繕補助</v>
      </c>
      <c r="M7511" s="40" t="str">
        <f t="shared" si="356"/>
        <v>天水雅苑管理委員會</v>
      </c>
    </row>
    <row r="7512" spans="1:13" s="4" customFormat="1" ht="93.75">
      <c r="A7512" s="108" t="s">
        <v>6313</v>
      </c>
      <c r="B7512" s="36" t="s">
        <v>6301</v>
      </c>
      <c r="C7512" s="37" t="s">
        <v>6362</v>
      </c>
      <c r="D7512" s="36" t="s">
        <v>6275</v>
      </c>
      <c r="E7512" s="41">
        <v>120</v>
      </c>
      <c r="F7512" s="142" t="s">
        <v>82</v>
      </c>
      <c r="G7512" s="142" t="s">
        <v>82</v>
      </c>
      <c r="H7512" s="142" t="s">
        <v>6254</v>
      </c>
      <c r="I7512" s="142"/>
      <c r="K7512" s="140" t="str">
        <f t="shared" si="354"/>
        <v>勞務成本－其他勞務成本－會費、捐助、補助、分攤、救助(濟)與交流活動費－捐助國內團體</v>
      </c>
      <c r="L7512" s="140" t="str">
        <f t="shared" si="355"/>
        <v>共用部分修繕補助</v>
      </c>
      <c r="M7512" s="40" t="str">
        <f t="shared" si="356"/>
        <v>吉宏甲天下公寓大廈管理委員會</v>
      </c>
    </row>
    <row r="7513" spans="1:13" s="4" customFormat="1" ht="93.75">
      <c r="A7513" s="108" t="s">
        <v>6313</v>
      </c>
      <c r="B7513" s="36" t="s">
        <v>6301</v>
      </c>
      <c r="C7513" s="37" t="s">
        <v>6363</v>
      </c>
      <c r="D7513" s="36" t="s">
        <v>6275</v>
      </c>
      <c r="E7513" s="41">
        <v>120</v>
      </c>
      <c r="F7513" s="142" t="s">
        <v>82</v>
      </c>
      <c r="G7513" s="142" t="s">
        <v>82</v>
      </c>
      <c r="H7513" s="142" t="s">
        <v>6254</v>
      </c>
      <c r="I7513" s="142"/>
      <c r="K7513" s="140" t="str">
        <f t="shared" si="354"/>
        <v>勞務成本－其他勞務成本－會費、捐助、補助、分攤、救助(濟)與交流活動費－捐助國內團體</v>
      </c>
      <c r="L7513" s="140" t="str">
        <f t="shared" si="355"/>
        <v>共用部分修繕補助</v>
      </c>
      <c r="M7513" s="40" t="str">
        <f t="shared" si="356"/>
        <v>波士頓大樓管理委員會</v>
      </c>
    </row>
    <row r="7514" spans="1:13" s="4" customFormat="1" ht="93.75">
      <c r="A7514" s="108" t="s">
        <v>6313</v>
      </c>
      <c r="B7514" s="36" t="s">
        <v>6301</v>
      </c>
      <c r="C7514" s="37" t="s">
        <v>6364</v>
      </c>
      <c r="D7514" s="36" t="s">
        <v>6275</v>
      </c>
      <c r="E7514" s="41">
        <v>120</v>
      </c>
      <c r="F7514" s="142" t="s">
        <v>82</v>
      </c>
      <c r="G7514" s="142" t="s">
        <v>82</v>
      </c>
      <c r="H7514" s="142" t="s">
        <v>6254</v>
      </c>
      <c r="I7514" s="142"/>
      <c r="K7514" s="140" t="str">
        <f t="shared" si="354"/>
        <v>勞務成本－其他勞務成本－會費、捐助、補助、分攤、救助(濟)與交流活動費－捐助國內團體</v>
      </c>
      <c r="L7514" s="140" t="str">
        <f t="shared" si="355"/>
        <v>共用部分修繕補助</v>
      </c>
      <c r="M7514" s="40" t="str">
        <f t="shared" si="356"/>
        <v>公園綠邑公寓大廈管理委員會</v>
      </c>
    </row>
    <row r="7515" spans="1:13" s="4" customFormat="1" ht="93.75">
      <c r="A7515" s="108" t="s">
        <v>6313</v>
      </c>
      <c r="B7515" s="36" t="s">
        <v>6301</v>
      </c>
      <c r="C7515" s="37" t="s">
        <v>6365</v>
      </c>
      <c r="D7515" s="36" t="s">
        <v>6275</v>
      </c>
      <c r="E7515" s="41">
        <v>120</v>
      </c>
      <c r="F7515" s="142" t="s">
        <v>82</v>
      </c>
      <c r="G7515" s="142" t="s">
        <v>82</v>
      </c>
      <c r="H7515" s="142" t="s">
        <v>6254</v>
      </c>
      <c r="I7515" s="142"/>
      <c r="K7515" s="140" t="str">
        <f t="shared" si="354"/>
        <v>勞務成本－其他勞務成本－會費、捐助、補助、分攤、救助(濟)與交流活動費－捐助國內團體</v>
      </c>
      <c r="L7515" s="140" t="str">
        <f t="shared" si="355"/>
        <v>共用部分修繕補助</v>
      </c>
      <c r="M7515" s="40" t="str">
        <f t="shared" si="356"/>
        <v>熱心公益管理委員會</v>
      </c>
    </row>
    <row r="7516" spans="1:13" s="4" customFormat="1" ht="93.75">
      <c r="A7516" s="108" t="s">
        <v>6313</v>
      </c>
      <c r="B7516" s="36" t="s">
        <v>6301</v>
      </c>
      <c r="C7516" s="37" t="s">
        <v>6366</v>
      </c>
      <c r="D7516" s="36" t="s">
        <v>6275</v>
      </c>
      <c r="E7516" s="41">
        <v>44</v>
      </c>
      <c r="F7516" s="142" t="s">
        <v>82</v>
      </c>
      <c r="G7516" s="142" t="s">
        <v>82</v>
      </c>
      <c r="H7516" s="142" t="s">
        <v>6254</v>
      </c>
      <c r="I7516" s="142"/>
      <c r="K7516" s="140" t="str">
        <f t="shared" si="354"/>
        <v>勞務成本－其他勞務成本－會費、捐助、補助、分攤、救助(濟)與交流活動費－捐助國內團體</v>
      </c>
      <c r="L7516" s="140" t="str">
        <f t="shared" si="355"/>
        <v>共用部分修繕補助</v>
      </c>
      <c r="M7516" s="40" t="str">
        <f t="shared" si="356"/>
        <v>諾貝爾別墅公寓大廈管理委員會</v>
      </c>
    </row>
    <row r="7517" spans="1:13" s="4" customFormat="1" ht="93.75">
      <c r="A7517" s="108" t="s">
        <v>6313</v>
      </c>
      <c r="B7517" s="36" t="s">
        <v>6301</v>
      </c>
      <c r="C7517" s="37" t="s">
        <v>6367</v>
      </c>
      <c r="D7517" s="36" t="s">
        <v>6275</v>
      </c>
      <c r="E7517" s="41">
        <v>170</v>
      </c>
      <c r="F7517" s="142" t="s">
        <v>82</v>
      </c>
      <c r="G7517" s="142" t="s">
        <v>82</v>
      </c>
      <c r="H7517" s="142" t="s">
        <v>6254</v>
      </c>
      <c r="I7517" s="142"/>
      <c r="K7517" s="140" t="str">
        <f t="shared" si="354"/>
        <v>勞務成本－其他勞務成本－會費、捐助、補助、分攤、救助(濟)與交流活動費－捐助國內團體</v>
      </c>
      <c r="L7517" s="140" t="str">
        <f t="shared" si="355"/>
        <v>共用部分修繕補助</v>
      </c>
      <c r="M7517" s="40" t="str">
        <f t="shared" si="356"/>
        <v>泉福藝術龍庭管理委員會</v>
      </c>
    </row>
    <row r="7518" spans="1:13" s="4" customFormat="1" ht="93.75">
      <c r="A7518" s="108" t="s">
        <v>6313</v>
      </c>
      <c r="B7518" s="36" t="s">
        <v>6301</v>
      </c>
      <c r="C7518" s="37" t="s">
        <v>6368</v>
      </c>
      <c r="D7518" s="36" t="s">
        <v>6275</v>
      </c>
      <c r="E7518" s="41">
        <v>42</v>
      </c>
      <c r="F7518" s="142" t="s">
        <v>82</v>
      </c>
      <c r="G7518" s="142" t="s">
        <v>82</v>
      </c>
      <c r="H7518" s="142" t="s">
        <v>6254</v>
      </c>
      <c r="I7518" s="142"/>
      <c r="K7518" s="140" t="str">
        <f t="shared" si="354"/>
        <v>勞務成本－其他勞務成本－會費、捐助、補助、分攤、救助(濟)與交流活動費－捐助國內團體</v>
      </c>
      <c r="L7518" s="140" t="str">
        <f t="shared" si="355"/>
        <v>共用部分修繕補助</v>
      </c>
      <c r="M7518" s="40" t="str">
        <f t="shared" si="356"/>
        <v>百世可樂一期管委會</v>
      </c>
    </row>
    <row r="7519" spans="1:13" s="4" customFormat="1" ht="93.75">
      <c r="A7519" s="108" t="s">
        <v>6313</v>
      </c>
      <c r="B7519" s="36" t="s">
        <v>6301</v>
      </c>
      <c r="C7519" s="37" t="s">
        <v>6369</v>
      </c>
      <c r="D7519" s="36" t="s">
        <v>6275</v>
      </c>
      <c r="E7519" s="41">
        <v>120</v>
      </c>
      <c r="F7519" s="142" t="s">
        <v>82</v>
      </c>
      <c r="G7519" s="142" t="s">
        <v>82</v>
      </c>
      <c r="H7519" s="142" t="s">
        <v>6254</v>
      </c>
      <c r="I7519" s="142"/>
      <c r="K7519" s="140" t="str">
        <f t="shared" si="354"/>
        <v>勞務成本－其他勞務成本－會費、捐助、補助、分攤、救助(濟)與交流活動費－捐助國內團體</v>
      </c>
      <c r="L7519" s="140" t="str">
        <f t="shared" si="355"/>
        <v>共用部分修繕補助</v>
      </c>
      <c r="M7519" s="40" t="str">
        <f t="shared" si="356"/>
        <v>華美尊爵大廈管理委員會</v>
      </c>
    </row>
    <row r="7520" spans="1:13" s="4" customFormat="1" ht="93.75">
      <c r="A7520" s="108" t="s">
        <v>6313</v>
      </c>
      <c r="B7520" s="36" t="s">
        <v>6301</v>
      </c>
      <c r="C7520" s="37" t="s">
        <v>6370</v>
      </c>
      <c r="D7520" s="36" t="s">
        <v>6275</v>
      </c>
      <c r="E7520" s="41">
        <v>109</v>
      </c>
      <c r="F7520" s="142" t="s">
        <v>82</v>
      </c>
      <c r="G7520" s="142" t="s">
        <v>82</v>
      </c>
      <c r="H7520" s="142" t="s">
        <v>6254</v>
      </c>
      <c r="I7520" s="142"/>
      <c r="K7520" s="140" t="str">
        <f t="shared" si="354"/>
        <v>勞務成本－其他勞務成本－會費、捐助、補助、分攤、救助(濟)與交流活動費－捐助國內團體</v>
      </c>
      <c r="L7520" s="140" t="str">
        <f t="shared" si="355"/>
        <v>共用部分修繕補助</v>
      </c>
      <c r="M7520" s="40" t="str">
        <f t="shared" si="356"/>
        <v>台中情管理委員會</v>
      </c>
    </row>
    <row r="7521" spans="1:13" s="4" customFormat="1" ht="93.75">
      <c r="A7521" s="108" t="s">
        <v>6313</v>
      </c>
      <c r="B7521" s="36" t="s">
        <v>6301</v>
      </c>
      <c r="C7521" s="37" t="s">
        <v>6371</v>
      </c>
      <c r="D7521" s="36" t="s">
        <v>6275</v>
      </c>
      <c r="E7521" s="41">
        <v>120</v>
      </c>
      <c r="F7521" s="142" t="s">
        <v>82</v>
      </c>
      <c r="G7521" s="142" t="s">
        <v>82</v>
      </c>
      <c r="H7521" s="142" t="s">
        <v>6254</v>
      </c>
      <c r="I7521" s="142"/>
      <c r="K7521" s="140" t="str">
        <f t="shared" si="354"/>
        <v>勞務成本－其他勞務成本－會費、捐助、補助、分攤、救助(濟)與交流活動費－捐助國內團體</v>
      </c>
      <c r="L7521" s="140" t="str">
        <f t="shared" si="355"/>
        <v>共用部分修繕補助</v>
      </c>
      <c r="M7521" s="40" t="str">
        <f t="shared" si="356"/>
        <v>綠寶石公寓大廈管理負責人</v>
      </c>
    </row>
    <row r="7522" spans="1:13" s="4" customFormat="1" ht="93.75">
      <c r="A7522" s="108" t="s">
        <v>6313</v>
      </c>
      <c r="B7522" s="36" t="s">
        <v>6301</v>
      </c>
      <c r="C7522" s="37" t="s">
        <v>6372</v>
      </c>
      <c r="D7522" s="36" t="s">
        <v>6275</v>
      </c>
      <c r="E7522" s="41">
        <v>120</v>
      </c>
      <c r="F7522" s="142" t="s">
        <v>82</v>
      </c>
      <c r="G7522" s="142" t="s">
        <v>82</v>
      </c>
      <c r="H7522" s="142" t="s">
        <v>6254</v>
      </c>
      <c r="I7522" s="142"/>
      <c r="K7522" s="140" t="str">
        <f t="shared" si="354"/>
        <v>勞務成本－其他勞務成本－會費、捐助、補助、分攤、救助(濟)與交流活動費－捐助國內團體</v>
      </c>
      <c r="L7522" s="140" t="str">
        <f t="shared" si="355"/>
        <v>共用部分修繕補助</v>
      </c>
      <c r="M7522" s="40" t="str">
        <f t="shared" si="356"/>
        <v>國王宮庭公寓大廈管理委員會</v>
      </c>
    </row>
    <row r="7523" spans="1:13" s="4" customFormat="1" ht="93.75">
      <c r="A7523" s="108" t="s">
        <v>6313</v>
      </c>
      <c r="B7523" s="36" t="s">
        <v>6301</v>
      </c>
      <c r="C7523" s="37" t="s">
        <v>6373</v>
      </c>
      <c r="D7523" s="36" t="s">
        <v>6275</v>
      </c>
      <c r="E7523" s="41">
        <v>85</v>
      </c>
      <c r="F7523" s="142" t="s">
        <v>82</v>
      </c>
      <c r="G7523" s="142" t="s">
        <v>82</v>
      </c>
      <c r="H7523" s="142" t="s">
        <v>6254</v>
      </c>
      <c r="I7523" s="142"/>
      <c r="K7523" s="140" t="str">
        <f t="shared" si="354"/>
        <v>勞務成本－其他勞務成本－會費、捐助、補助、分攤、救助(濟)與交流活動費－捐助國內團體</v>
      </c>
      <c r="L7523" s="140" t="str">
        <f t="shared" si="355"/>
        <v>共用部分修繕補助</v>
      </c>
      <c r="M7523" s="40" t="str">
        <f t="shared" si="356"/>
        <v>鉅晟˙唐寧街Ⅱ管理委員會</v>
      </c>
    </row>
    <row r="7524" spans="1:13" s="4" customFormat="1" ht="93.75">
      <c r="A7524" s="108" t="s">
        <v>6313</v>
      </c>
      <c r="B7524" s="36" t="s">
        <v>6301</v>
      </c>
      <c r="C7524" s="37" t="s">
        <v>6374</v>
      </c>
      <c r="D7524" s="36" t="s">
        <v>6275</v>
      </c>
      <c r="E7524" s="41">
        <v>120</v>
      </c>
      <c r="F7524" s="142" t="s">
        <v>82</v>
      </c>
      <c r="G7524" s="142" t="s">
        <v>82</v>
      </c>
      <c r="H7524" s="142" t="s">
        <v>6254</v>
      </c>
      <c r="I7524" s="142"/>
      <c r="K7524" s="140" t="str">
        <f t="shared" si="354"/>
        <v>勞務成本－其他勞務成本－會費、捐助、補助、分攤、救助(濟)與交流活動費－捐助國內團體</v>
      </c>
      <c r="L7524" s="140" t="str">
        <f t="shared" si="355"/>
        <v>共用部分修繕補助</v>
      </c>
      <c r="M7524" s="40" t="str">
        <f t="shared" si="356"/>
        <v>國家林園A棟管理委員會</v>
      </c>
    </row>
    <row r="7525" spans="1:13" s="4" customFormat="1" ht="93.75">
      <c r="A7525" s="108" t="s">
        <v>6313</v>
      </c>
      <c r="B7525" s="36" t="s">
        <v>6301</v>
      </c>
      <c r="C7525" s="37" t="s">
        <v>6375</v>
      </c>
      <c r="D7525" s="36" t="s">
        <v>6275</v>
      </c>
      <c r="E7525" s="41">
        <v>110</v>
      </c>
      <c r="F7525" s="142" t="s">
        <v>82</v>
      </c>
      <c r="G7525" s="142" t="s">
        <v>82</v>
      </c>
      <c r="H7525" s="142" t="s">
        <v>6254</v>
      </c>
      <c r="I7525" s="142"/>
      <c r="K7525" s="140" t="str">
        <f t="shared" si="354"/>
        <v>勞務成本－其他勞務成本－會費、捐助、補助、分攤、救助(濟)與交流活動費－捐助國內團體</v>
      </c>
      <c r="L7525" s="140" t="str">
        <f t="shared" si="355"/>
        <v>共用部分修繕補助</v>
      </c>
      <c r="M7525" s="40" t="str">
        <f t="shared" si="356"/>
        <v>地中海生活特區管理委員會</v>
      </c>
    </row>
    <row r="7526" spans="1:13" s="4" customFormat="1" ht="93.75">
      <c r="A7526" s="108" t="s">
        <v>6313</v>
      </c>
      <c r="B7526" s="36" t="s">
        <v>6301</v>
      </c>
      <c r="C7526" s="37" t="s">
        <v>6376</v>
      </c>
      <c r="D7526" s="36" t="s">
        <v>6275</v>
      </c>
      <c r="E7526" s="41">
        <v>170</v>
      </c>
      <c r="F7526" s="142" t="s">
        <v>82</v>
      </c>
      <c r="G7526" s="142" t="s">
        <v>82</v>
      </c>
      <c r="H7526" s="142" t="s">
        <v>6254</v>
      </c>
      <c r="I7526" s="142"/>
      <c r="K7526" s="140" t="str">
        <f t="shared" si="354"/>
        <v>勞務成本－其他勞務成本－會費、捐助、補助、分攤、救助(濟)與交流活動費－捐助國內團體</v>
      </c>
      <c r="L7526" s="140" t="str">
        <f t="shared" si="355"/>
        <v>共用部分修繕補助</v>
      </c>
      <c r="M7526" s="40" t="str">
        <f t="shared" si="356"/>
        <v>第一家庭NO.1管理委員會</v>
      </c>
    </row>
    <row r="7527" spans="1:13" s="4" customFormat="1" ht="93.75">
      <c r="A7527" s="108" t="s">
        <v>6313</v>
      </c>
      <c r="B7527" s="36" t="s">
        <v>6301</v>
      </c>
      <c r="C7527" s="37" t="s">
        <v>6377</v>
      </c>
      <c r="D7527" s="36" t="s">
        <v>6275</v>
      </c>
      <c r="E7527" s="41">
        <v>120</v>
      </c>
      <c r="F7527" s="142" t="s">
        <v>82</v>
      </c>
      <c r="G7527" s="142" t="s">
        <v>82</v>
      </c>
      <c r="H7527" s="142" t="s">
        <v>6254</v>
      </c>
      <c r="I7527" s="142"/>
      <c r="K7527" s="140" t="str">
        <f t="shared" si="354"/>
        <v>勞務成本－其他勞務成本－會費、捐助、補助、分攤、救助(濟)與交流活動費－捐助國內團體</v>
      </c>
      <c r="L7527" s="140" t="str">
        <f t="shared" si="355"/>
        <v>共用部分修繕補助</v>
      </c>
      <c r="M7527" s="40" t="str">
        <f t="shared" si="356"/>
        <v>多寶大樓管理委員會</v>
      </c>
    </row>
    <row r="7528" spans="1:13" s="4" customFormat="1" ht="93.75">
      <c r="A7528" s="108" t="s">
        <v>6313</v>
      </c>
      <c r="B7528" s="36" t="s">
        <v>6301</v>
      </c>
      <c r="C7528" s="37" t="s">
        <v>6378</v>
      </c>
      <c r="D7528" s="36" t="s">
        <v>6275</v>
      </c>
      <c r="E7528" s="41">
        <v>81</v>
      </c>
      <c r="F7528" s="142" t="s">
        <v>82</v>
      </c>
      <c r="G7528" s="142" t="s">
        <v>82</v>
      </c>
      <c r="H7528" s="142" t="s">
        <v>6254</v>
      </c>
      <c r="I7528" s="142"/>
      <c r="K7528" s="140" t="str">
        <f t="shared" si="354"/>
        <v>勞務成本－其他勞務成本－會費、捐助、補助、分攤、救助(濟)與交流活動費－捐助國內團體</v>
      </c>
      <c r="L7528" s="140" t="str">
        <f t="shared" si="355"/>
        <v>共用部分修繕補助</v>
      </c>
      <c r="M7528" s="40" t="str">
        <f t="shared" si="356"/>
        <v>平成仁聚管理委員會</v>
      </c>
    </row>
    <row r="7529" spans="1:13" s="4" customFormat="1" ht="93.75">
      <c r="A7529" s="108" t="s">
        <v>6313</v>
      </c>
      <c r="B7529" s="36" t="s">
        <v>6301</v>
      </c>
      <c r="C7529" s="37" t="s">
        <v>6379</v>
      </c>
      <c r="D7529" s="36" t="s">
        <v>6275</v>
      </c>
      <c r="E7529" s="41">
        <v>120</v>
      </c>
      <c r="F7529" s="142" t="s">
        <v>82</v>
      </c>
      <c r="G7529" s="142" t="s">
        <v>82</v>
      </c>
      <c r="H7529" s="142" t="s">
        <v>6254</v>
      </c>
      <c r="I7529" s="142"/>
      <c r="K7529" s="140" t="str">
        <f t="shared" si="354"/>
        <v>勞務成本－其他勞務成本－會費、捐助、補助、分攤、救助(濟)與交流活動費－捐助國內團體</v>
      </c>
      <c r="L7529" s="140" t="str">
        <f t="shared" si="355"/>
        <v>共用部分修繕補助</v>
      </c>
      <c r="M7529" s="40" t="str">
        <f t="shared" si="356"/>
        <v>鄉林英國大廈管理委員會</v>
      </c>
    </row>
    <row r="7530" spans="1:13" s="4" customFormat="1" ht="93.75">
      <c r="A7530" s="108" t="s">
        <v>6313</v>
      </c>
      <c r="B7530" s="36" t="s">
        <v>6301</v>
      </c>
      <c r="C7530" s="37" t="s">
        <v>6380</v>
      </c>
      <c r="D7530" s="36" t="s">
        <v>6275</v>
      </c>
      <c r="E7530" s="41">
        <v>120</v>
      </c>
      <c r="F7530" s="142" t="s">
        <v>82</v>
      </c>
      <c r="G7530" s="142" t="s">
        <v>82</v>
      </c>
      <c r="H7530" s="142" t="s">
        <v>6254</v>
      </c>
      <c r="I7530" s="142"/>
      <c r="K7530" s="140" t="str">
        <f t="shared" si="354"/>
        <v>勞務成本－其他勞務成本－會費、捐助、補助、分攤、救助(濟)與交流活動費－捐助國內團體</v>
      </c>
      <c r="L7530" s="140" t="str">
        <f t="shared" si="355"/>
        <v>共用部分修繕補助</v>
      </c>
      <c r="M7530" s="40" t="str">
        <f t="shared" si="356"/>
        <v>中興凱旋門公寓大廈管理委員會</v>
      </c>
    </row>
    <row r="7531" spans="1:13" s="4" customFormat="1" ht="93.75">
      <c r="A7531" s="108" t="s">
        <v>6313</v>
      </c>
      <c r="B7531" s="36" t="s">
        <v>6301</v>
      </c>
      <c r="C7531" s="37" t="s">
        <v>6381</v>
      </c>
      <c r="D7531" s="36" t="s">
        <v>6275</v>
      </c>
      <c r="E7531" s="41">
        <v>170</v>
      </c>
      <c r="F7531" s="142" t="s">
        <v>82</v>
      </c>
      <c r="G7531" s="142" t="s">
        <v>82</v>
      </c>
      <c r="H7531" s="142" t="s">
        <v>6254</v>
      </c>
      <c r="I7531" s="142"/>
      <c r="K7531" s="140" t="str">
        <f t="shared" si="354"/>
        <v>勞務成本－其他勞務成本－會費、捐助、補助、分攤、救助(濟)與交流活動費－捐助國內團體</v>
      </c>
      <c r="L7531" s="140" t="str">
        <f t="shared" si="355"/>
        <v>共用部分修繕補助</v>
      </c>
      <c r="M7531" s="40" t="str">
        <f t="shared" si="356"/>
        <v>廣三摩登市管理委員會</v>
      </c>
    </row>
    <row r="7532" spans="1:13" s="4" customFormat="1" ht="93.75">
      <c r="A7532" s="108" t="s">
        <v>6313</v>
      </c>
      <c r="B7532" s="36" t="s">
        <v>6301</v>
      </c>
      <c r="C7532" s="37" t="s">
        <v>6382</v>
      </c>
      <c r="D7532" s="36" t="s">
        <v>6275</v>
      </c>
      <c r="E7532" s="41">
        <v>170</v>
      </c>
      <c r="F7532" s="142" t="s">
        <v>82</v>
      </c>
      <c r="G7532" s="142" t="s">
        <v>82</v>
      </c>
      <c r="H7532" s="142" t="s">
        <v>6254</v>
      </c>
      <c r="I7532" s="142"/>
      <c r="K7532" s="140" t="str">
        <f t="shared" si="354"/>
        <v>勞務成本－其他勞務成本－會費、捐助、補助、分攤、救助(濟)與交流活動費－捐助國內團體</v>
      </c>
      <c r="L7532" s="140" t="str">
        <f t="shared" si="355"/>
        <v>共用部分修繕補助</v>
      </c>
      <c r="M7532" s="40" t="str">
        <f t="shared" si="356"/>
        <v>浩瀚中港層峰管理委員會</v>
      </c>
    </row>
    <row r="7533" spans="1:13" s="4" customFormat="1" ht="93.75">
      <c r="A7533" s="108" t="s">
        <v>6313</v>
      </c>
      <c r="B7533" s="36" t="s">
        <v>6301</v>
      </c>
      <c r="C7533" s="37" t="s">
        <v>6383</v>
      </c>
      <c r="D7533" s="36" t="s">
        <v>6275</v>
      </c>
      <c r="E7533" s="41">
        <v>120</v>
      </c>
      <c r="F7533" s="142" t="s">
        <v>82</v>
      </c>
      <c r="G7533" s="142" t="s">
        <v>82</v>
      </c>
      <c r="H7533" s="142" t="s">
        <v>6254</v>
      </c>
      <c r="I7533" s="142"/>
      <c r="K7533" s="140" t="str">
        <f t="shared" si="354"/>
        <v>勞務成本－其他勞務成本－會費、捐助、補助、分攤、救助(濟)與交流活動費－捐助國內團體</v>
      </c>
      <c r="L7533" s="140" t="str">
        <f t="shared" si="355"/>
        <v>共用部分修繕補助</v>
      </c>
      <c r="M7533" s="40" t="str">
        <f t="shared" si="356"/>
        <v>晴圓漢口市管理委員會</v>
      </c>
    </row>
    <row r="7534" spans="1:13" s="4" customFormat="1" ht="93.75">
      <c r="A7534" s="108" t="s">
        <v>6313</v>
      </c>
      <c r="B7534" s="36" t="s">
        <v>6301</v>
      </c>
      <c r="C7534" s="37" t="s">
        <v>6384</v>
      </c>
      <c r="D7534" s="36" t="s">
        <v>6275</v>
      </c>
      <c r="E7534" s="41">
        <v>120</v>
      </c>
      <c r="F7534" s="142" t="s">
        <v>82</v>
      </c>
      <c r="G7534" s="142" t="s">
        <v>82</v>
      </c>
      <c r="H7534" s="142" t="s">
        <v>6254</v>
      </c>
      <c r="I7534" s="142"/>
      <c r="K7534" s="140" t="str">
        <f t="shared" si="354"/>
        <v>勞務成本－其他勞務成本－會費、捐助、補助、分攤、救助(濟)與交流活動費－捐助國內團體</v>
      </c>
      <c r="L7534" s="140" t="str">
        <f t="shared" si="355"/>
        <v>共用部分修繕補助</v>
      </c>
      <c r="M7534" s="40" t="str">
        <f t="shared" si="356"/>
        <v>博邑管理委員會</v>
      </c>
    </row>
    <row r="7535" spans="1:13" s="4" customFormat="1" ht="93.75">
      <c r="A7535" s="108" t="s">
        <v>6313</v>
      </c>
      <c r="B7535" s="36" t="s">
        <v>6301</v>
      </c>
      <c r="C7535" s="37" t="s">
        <v>6385</v>
      </c>
      <c r="D7535" s="36" t="s">
        <v>6275</v>
      </c>
      <c r="E7535" s="41">
        <v>170</v>
      </c>
      <c r="F7535" s="142" t="s">
        <v>82</v>
      </c>
      <c r="G7535" s="142" t="s">
        <v>82</v>
      </c>
      <c r="H7535" s="142" t="s">
        <v>6254</v>
      </c>
      <c r="I7535" s="142"/>
      <c r="K7535" s="140" t="str">
        <f t="shared" si="354"/>
        <v>勞務成本－其他勞務成本－會費、捐助、補助、分攤、救助(濟)與交流活動費－捐助國內團體</v>
      </c>
      <c r="L7535" s="140" t="str">
        <f t="shared" si="355"/>
        <v>共用部分修繕補助</v>
      </c>
      <c r="M7535" s="40" t="str">
        <f t="shared" si="356"/>
        <v>親家W HOUSE管理委員會</v>
      </c>
    </row>
    <row r="7536" spans="1:13" s="4" customFormat="1" ht="93.75">
      <c r="A7536" s="108" t="s">
        <v>6313</v>
      </c>
      <c r="B7536" s="36" t="s">
        <v>6301</v>
      </c>
      <c r="C7536" s="37" t="s">
        <v>6386</v>
      </c>
      <c r="D7536" s="36" t="s">
        <v>6275</v>
      </c>
      <c r="E7536" s="41">
        <v>120</v>
      </c>
      <c r="F7536" s="142" t="s">
        <v>82</v>
      </c>
      <c r="G7536" s="142" t="s">
        <v>82</v>
      </c>
      <c r="H7536" s="142" t="s">
        <v>6254</v>
      </c>
      <c r="I7536" s="142"/>
      <c r="K7536" s="140" t="str">
        <f t="shared" si="354"/>
        <v>勞務成本－其他勞務成本－會費、捐助、補助、分攤、救助(濟)與交流活動費－捐助國內團體</v>
      </c>
      <c r="L7536" s="140" t="str">
        <f t="shared" si="355"/>
        <v>共用部分修繕補助</v>
      </c>
      <c r="M7536" s="40" t="str">
        <f t="shared" si="356"/>
        <v>天鵝堡二期公寓大廈管理委員會</v>
      </c>
    </row>
    <row r="7537" spans="1:13" s="4" customFormat="1" ht="93.75">
      <c r="A7537" s="108" t="s">
        <v>6313</v>
      </c>
      <c r="B7537" s="36" t="s">
        <v>6301</v>
      </c>
      <c r="C7537" s="37" t="s">
        <v>6387</v>
      </c>
      <c r="D7537" s="36" t="s">
        <v>6275</v>
      </c>
      <c r="E7537" s="41">
        <v>120</v>
      </c>
      <c r="F7537" s="142" t="s">
        <v>82</v>
      </c>
      <c r="G7537" s="142" t="s">
        <v>82</v>
      </c>
      <c r="H7537" s="142" t="s">
        <v>6254</v>
      </c>
      <c r="I7537" s="142"/>
      <c r="K7537" s="140" t="str">
        <f t="shared" si="354"/>
        <v>勞務成本－其他勞務成本－會費、捐助、補助、分攤、救助(濟)與交流活動費－捐助國內團體</v>
      </c>
      <c r="L7537" s="140" t="str">
        <f t="shared" si="355"/>
        <v>共用部分修繕補助</v>
      </c>
      <c r="M7537" s="40" t="str">
        <f t="shared" si="356"/>
        <v>宏台上誠管理委員會</v>
      </c>
    </row>
    <row r="7538" spans="1:13" s="4" customFormat="1" ht="93.75">
      <c r="A7538" s="108" t="s">
        <v>6313</v>
      </c>
      <c r="B7538" s="36" t="s">
        <v>6301</v>
      </c>
      <c r="C7538" s="37" t="s">
        <v>6388</v>
      </c>
      <c r="D7538" s="36" t="s">
        <v>6275</v>
      </c>
      <c r="E7538" s="41">
        <v>120</v>
      </c>
      <c r="F7538" s="142" t="s">
        <v>82</v>
      </c>
      <c r="G7538" s="142" t="s">
        <v>82</v>
      </c>
      <c r="H7538" s="142" t="s">
        <v>6254</v>
      </c>
      <c r="I7538" s="142"/>
      <c r="K7538" s="140" t="str">
        <f t="shared" si="354"/>
        <v>勞務成本－其他勞務成本－會費、捐助、補助、分攤、救助(濟)與交流活動費－捐助國內團體</v>
      </c>
      <c r="L7538" s="140" t="str">
        <f t="shared" si="355"/>
        <v>共用部分修繕補助</v>
      </c>
      <c r="M7538" s="40" t="str">
        <f t="shared" si="356"/>
        <v>碧根花園大廈管理委員會</v>
      </c>
    </row>
    <row r="7539" spans="1:13" s="4" customFormat="1" ht="93.75">
      <c r="A7539" s="108" t="s">
        <v>6313</v>
      </c>
      <c r="B7539" s="36" t="s">
        <v>6301</v>
      </c>
      <c r="C7539" s="37" t="s">
        <v>6389</v>
      </c>
      <c r="D7539" s="36" t="s">
        <v>6275</v>
      </c>
      <c r="E7539" s="41">
        <v>120</v>
      </c>
      <c r="F7539" s="142" t="s">
        <v>82</v>
      </c>
      <c r="G7539" s="142" t="s">
        <v>82</v>
      </c>
      <c r="H7539" s="142" t="s">
        <v>6254</v>
      </c>
      <c r="I7539" s="142"/>
      <c r="K7539" s="140" t="str">
        <f t="shared" si="354"/>
        <v>勞務成本－其他勞務成本－會費、捐助、補助、分攤、救助(濟)與交流活動費－捐助國內團體</v>
      </c>
      <c r="L7539" s="140" t="str">
        <f t="shared" si="355"/>
        <v>共用部分修繕補助</v>
      </c>
      <c r="M7539" s="40" t="str">
        <f t="shared" si="356"/>
        <v>聯億新貴築管理委員會</v>
      </c>
    </row>
    <row r="7540" spans="1:13" s="4" customFormat="1" ht="93.75">
      <c r="A7540" s="108" t="s">
        <v>6313</v>
      </c>
      <c r="B7540" s="36" t="s">
        <v>6301</v>
      </c>
      <c r="C7540" s="37" t="s">
        <v>6390</v>
      </c>
      <c r="D7540" s="36" t="s">
        <v>6275</v>
      </c>
      <c r="E7540" s="41">
        <v>120</v>
      </c>
      <c r="F7540" s="142" t="s">
        <v>82</v>
      </c>
      <c r="G7540" s="142" t="s">
        <v>82</v>
      </c>
      <c r="H7540" s="142" t="s">
        <v>6254</v>
      </c>
      <c r="I7540" s="142"/>
      <c r="K7540" s="140" t="str">
        <f t="shared" si="354"/>
        <v>勞務成本－其他勞務成本－會費、捐助、補助、分攤、救助(濟)與交流活動費－捐助國內團體</v>
      </c>
      <c r="L7540" s="140" t="str">
        <f t="shared" si="355"/>
        <v>共用部分修繕補助</v>
      </c>
      <c r="M7540" s="40" t="str">
        <f t="shared" si="356"/>
        <v>君山社區管理委員會</v>
      </c>
    </row>
    <row r="7541" spans="1:13" s="4" customFormat="1" ht="93.75">
      <c r="A7541" s="108" t="s">
        <v>6313</v>
      </c>
      <c r="B7541" s="36" t="s">
        <v>6301</v>
      </c>
      <c r="C7541" s="37" t="s">
        <v>6391</v>
      </c>
      <c r="D7541" s="36" t="s">
        <v>6275</v>
      </c>
      <c r="E7541" s="41">
        <v>120</v>
      </c>
      <c r="F7541" s="142" t="s">
        <v>82</v>
      </c>
      <c r="G7541" s="142" t="s">
        <v>82</v>
      </c>
      <c r="H7541" s="142" t="s">
        <v>6254</v>
      </c>
      <c r="I7541" s="142"/>
      <c r="K7541" s="140" t="str">
        <f t="shared" si="354"/>
        <v>勞務成本－其他勞務成本－會費、捐助、補助、分攤、救助(濟)與交流活動費－捐助國內團體</v>
      </c>
      <c r="L7541" s="140" t="str">
        <f t="shared" si="355"/>
        <v>共用部分修繕補助</v>
      </c>
      <c r="M7541" s="40" t="str">
        <f t="shared" si="356"/>
        <v>德鑫清流社區管理委員會</v>
      </c>
    </row>
    <row r="7542" spans="1:13" s="4" customFormat="1" ht="93.75">
      <c r="A7542" s="108" t="s">
        <v>6313</v>
      </c>
      <c r="B7542" s="36" t="s">
        <v>6301</v>
      </c>
      <c r="C7542" s="37" t="s">
        <v>6392</v>
      </c>
      <c r="D7542" s="36" t="s">
        <v>6275</v>
      </c>
      <c r="E7542" s="41">
        <v>120</v>
      </c>
      <c r="F7542" s="142" t="s">
        <v>82</v>
      </c>
      <c r="G7542" s="142" t="s">
        <v>82</v>
      </c>
      <c r="H7542" s="142" t="s">
        <v>6254</v>
      </c>
      <c r="I7542" s="142"/>
      <c r="K7542" s="140" t="str">
        <f t="shared" si="354"/>
        <v>勞務成本－其他勞務成本－會費、捐助、補助、分攤、救助(濟)與交流活動費－捐助國內團體</v>
      </c>
      <c r="L7542" s="140" t="str">
        <f t="shared" si="355"/>
        <v>共用部分修繕補助</v>
      </c>
      <c r="M7542" s="40" t="str">
        <f t="shared" si="356"/>
        <v>豐南新家管理委員會</v>
      </c>
    </row>
    <row r="7543" spans="1:13" s="4" customFormat="1" ht="93.75">
      <c r="A7543" s="108" t="s">
        <v>6313</v>
      </c>
      <c r="B7543" s="36" t="s">
        <v>6301</v>
      </c>
      <c r="C7543" s="37" t="s">
        <v>6393</v>
      </c>
      <c r="D7543" s="36" t="s">
        <v>6275</v>
      </c>
      <c r="E7543" s="41">
        <v>220</v>
      </c>
      <c r="F7543" s="142" t="s">
        <v>82</v>
      </c>
      <c r="G7543" s="142" t="s">
        <v>82</v>
      </c>
      <c r="H7543" s="142" t="s">
        <v>6254</v>
      </c>
      <c r="I7543" s="142"/>
      <c r="K7543" s="140" t="str">
        <f t="shared" si="354"/>
        <v>勞務成本－其他勞務成本－會費、捐助、補助、分攤、救助(濟)與交流活動費－捐助國內團體</v>
      </c>
      <c r="L7543" s="140" t="str">
        <f t="shared" si="355"/>
        <v>共用部分修繕補助</v>
      </c>
      <c r="M7543" s="40" t="str">
        <f t="shared" si="356"/>
        <v>文心及第大樓管理委員會</v>
      </c>
    </row>
    <row r="7544" spans="1:13" s="4" customFormat="1" ht="93.75">
      <c r="A7544" s="108" t="s">
        <v>6313</v>
      </c>
      <c r="B7544" s="36" t="s">
        <v>6301</v>
      </c>
      <c r="C7544" s="37" t="s">
        <v>6394</v>
      </c>
      <c r="D7544" s="36" t="s">
        <v>6275</v>
      </c>
      <c r="E7544" s="41">
        <v>120</v>
      </c>
      <c r="F7544" s="142" t="s">
        <v>82</v>
      </c>
      <c r="G7544" s="142" t="s">
        <v>82</v>
      </c>
      <c r="H7544" s="142" t="s">
        <v>6254</v>
      </c>
      <c r="I7544" s="142"/>
      <c r="K7544" s="140" t="str">
        <f t="shared" si="354"/>
        <v>勞務成本－其他勞務成本－會費、捐助、補助、分攤、救助(濟)與交流活動費－捐助國內團體</v>
      </c>
      <c r="L7544" s="140" t="str">
        <f t="shared" si="355"/>
        <v>共用部分修繕補助</v>
      </c>
      <c r="M7544" s="40" t="str">
        <f t="shared" si="356"/>
        <v>縣府臻邸社區管理委員會</v>
      </c>
    </row>
    <row r="7545" spans="1:13" s="4" customFormat="1" ht="93.75">
      <c r="A7545" s="108" t="s">
        <v>6313</v>
      </c>
      <c r="B7545" s="36" t="s">
        <v>6301</v>
      </c>
      <c r="C7545" s="37" t="s">
        <v>6395</v>
      </c>
      <c r="D7545" s="36" t="s">
        <v>6275</v>
      </c>
      <c r="E7545" s="41">
        <v>170</v>
      </c>
      <c r="F7545" s="142" t="s">
        <v>82</v>
      </c>
      <c r="G7545" s="142" t="s">
        <v>82</v>
      </c>
      <c r="H7545" s="142" t="s">
        <v>6254</v>
      </c>
      <c r="I7545" s="142"/>
      <c r="K7545" s="140" t="str">
        <f t="shared" si="354"/>
        <v>勞務成本－其他勞務成本－會費、捐助、補助、分攤、救助(濟)與交流活動費－捐助國內團體</v>
      </c>
      <c r="L7545" s="140" t="str">
        <f t="shared" si="355"/>
        <v>共用部分修繕補助</v>
      </c>
      <c r="M7545" s="40" t="str">
        <f t="shared" si="356"/>
        <v>山水風情管理委員會</v>
      </c>
    </row>
    <row r="7546" spans="1:13" s="4" customFormat="1" ht="93.75">
      <c r="A7546" s="108" t="s">
        <v>6313</v>
      </c>
      <c r="B7546" s="36" t="s">
        <v>6301</v>
      </c>
      <c r="C7546" s="37" t="s">
        <v>6396</v>
      </c>
      <c r="D7546" s="36" t="s">
        <v>6275</v>
      </c>
      <c r="E7546" s="41">
        <v>164</v>
      </c>
      <c r="F7546" s="142" t="s">
        <v>82</v>
      </c>
      <c r="G7546" s="142" t="s">
        <v>82</v>
      </c>
      <c r="H7546" s="142" t="s">
        <v>6254</v>
      </c>
      <c r="I7546" s="142"/>
      <c r="K7546" s="140" t="str">
        <f t="shared" si="354"/>
        <v>勞務成本－其他勞務成本－會費、捐助、補助、分攤、救助(濟)與交流活動費－捐助國內團體</v>
      </c>
      <c r="L7546" s="140" t="str">
        <f t="shared" si="355"/>
        <v>共用部分修繕補助</v>
      </c>
      <c r="M7546" s="40" t="str">
        <f t="shared" si="356"/>
        <v>紐約廣場管理委員會</v>
      </c>
    </row>
    <row r="7547" spans="1:13" s="4" customFormat="1" ht="93.75">
      <c r="A7547" s="108" t="s">
        <v>6313</v>
      </c>
      <c r="B7547" s="36" t="s">
        <v>6301</v>
      </c>
      <c r="C7547" s="37" t="s">
        <v>6397</v>
      </c>
      <c r="D7547" s="36" t="s">
        <v>6275</v>
      </c>
      <c r="E7547" s="41">
        <v>120</v>
      </c>
      <c r="F7547" s="142" t="s">
        <v>82</v>
      </c>
      <c r="G7547" s="142" t="s">
        <v>82</v>
      </c>
      <c r="H7547" s="142" t="s">
        <v>6254</v>
      </c>
      <c r="I7547" s="142"/>
      <c r="K7547" s="140" t="str">
        <f t="shared" si="354"/>
        <v>勞務成本－其他勞務成本－會費、捐助、補助、分攤、救助(濟)與交流活動費－捐助國內團體</v>
      </c>
      <c r="L7547" s="140" t="str">
        <f t="shared" si="355"/>
        <v>共用部分修繕補助</v>
      </c>
      <c r="M7547" s="40" t="str">
        <f t="shared" si="356"/>
        <v>富貴名廈公寓大廈管理委員會</v>
      </c>
    </row>
    <row r="7548" spans="1:13" s="4" customFormat="1" ht="93.75">
      <c r="A7548" s="108" t="s">
        <v>6313</v>
      </c>
      <c r="B7548" s="36" t="s">
        <v>6301</v>
      </c>
      <c r="C7548" s="37" t="s">
        <v>6398</v>
      </c>
      <c r="D7548" s="36" t="s">
        <v>6275</v>
      </c>
      <c r="E7548" s="41">
        <v>120</v>
      </c>
      <c r="F7548" s="142" t="s">
        <v>82</v>
      </c>
      <c r="G7548" s="142" t="s">
        <v>82</v>
      </c>
      <c r="H7548" s="142" t="s">
        <v>6254</v>
      </c>
      <c r="I7548" s="142"/>
      <c r="K7548" s="140" t="str">
        <f t="shared" si="354"/>
        <v>勞務成本－其他勞務成本－會費、捐助、補助、分攤、救助(濟)與交流活動費－捐助國內團體</v>
      </c>
      <c r="L7548" s="140" t="str">
        <f t="shared" si="355"/>
        <v>共用部分修繕補助</v>
      </c>
      <c r="M7548" s="40" t="str">
        <f t="shared" si="356"/>
        <v>崇德仁美社區管理委員會</v>
      </c>
    </row>
    <row r="7549" spans="1:13" s="4" customFormat="1" ht="93.75">
      <c r="A7549" s="108" t="s">
        <v>6313</v>
      </c>
      <c r="B7549" s="36" t="s">
        <v>6301</v>
      </c>
      <c r="C7549" s="37" t="s">
        <v>6399</v>
      </c>
      <c r="D7549" s="36" t="s">
        <v>6275</v>
      </c>
      <c r="E7549" s="41">
        <v>220</v>
      </c>
      <c r="F7549" s="142" t="s">
        <v>82</v>
      </c>
      <c r="G7549" s="142" t="s">
        <v>82</v>
      </c>
      <c r="H7549" s="142" t="s">
        <v>6254</v>
      </c>
      <c r="I7549" s="142"/>
      <c r="K7549" s="140" t="str">
        <f t="shared" si="354"/>
        <v>勞務成本－其他勞務成本－會費、捐助、補助、分攤、救助(濟)與交流活動費－捐助國內團體</v>
      </c>
      <c r="L7549" s="140" t="str">
        <f t="shared" si="355"/>
        <v>共用部分修繕補助</v>
      </c>
      <c r="M7549" s="40" t="str">
        <f t="shared" si="356"/>
        <v>錦繡中國社區管理委員會</v>
      </c>
    </row>
    <row r="7550" spans="1:13" s="4" customFormat="1" ht="93.75">
      <c r="A7550" s="108" t="s">
        <v>6313</v>
      </c>
      <c r="B7550" s="36" t="s">
        <v>6301</v>
      </c>
      <c r="C7550" s="37" t="s">
        <v>6400</v>
      </c>
      <c r="D7550" s="36" t="s">
        <v>6275</v>
      </c>
      <c r="E7550" s="41">
        <v>120</v>
      </c>
      <c r="F7550" s="142" t="s">
        <v>82</v>
      </c>
      <c r="G7550" s="142" t="s">
        <v>82</v>
      </c>
      <c r="H7550" s="142" t="s">
        <v>6254</v>
      </c>
      <c r="I7550" s="142"/>
      <c r="K7550" s="140" t="str">
        <f t="shared" si="354"/>
        <v>勞務成本－其他勞務成本－會費、捐助、補助、分攤、救助(濟)與交流活動費－捐助國內團體</v>
      </c>
      <c r="L7550" s="140" t="str">
        <f t="shared" si="355"/>
        <v>共用部分修繕補助</v>
      </c>
      <c r="M7550" s="40" t="str">
        <f t="shared" si="356"/>
        <v>高人一等第二期公寓大廈管理委員會</v>
      </c>
    </row>
    <row r="7551" spans="1:13" s="4" customFormat="1" ht="93.75">
      <c r="A7551" s="108" t="s">
        <v>6313</v>
      </c>
      <c r="B7551" s="36" t="s">
        <v>6301</v>
      </c>
      <c r="C7551" s="37" t="s">
        <v>6401</v>
      </c>
      <c r="D7551" s="36" t="s">
        <v>6275</v>
      </c>
      <c r="E7551" s="41">
        <v>109</v>
      </c>
      <c r="F7551" s="142" t="s">
        <v>82</v>
      </c>
      <c r="G7551" s="142" t="s">
        <v>82</v>
      </c>
      <c r="H7551" s="142" t="s">
        <v>6254</v>
      </c>
      <c r="I7551" s="142"/>
      <c r="K7551" s="140" t="str">
        <f t="shared" si="354"/>
        <v>勞務成本－其他勞務成本－會費、捐助、補助、分攤、救助(濟)與交流活動費－捐助國內團體</v>
      </c>
      <c r="L7551" s="140" t="str">
        <f t="shared" si="355"/>
        <v>共用部分修繕補助</v>
      </c>
      <c r="M7551" s="40" t="str">
        <f t="shared" si="356"/>
        <v>新高大樓管理委員會</v>
      </c>
    </row>
    <row r="7552" spans="1:13" s="4" customFormat="1" ht="93.75">
      <c r="A7552" s="108" t="s">
        <v>6313</v>
      </c>
      <c r="B7552" s="36" t="s">
        <v>6301</v>
      </c>
      <c r="C7552" s="37" t="s">
        <v>6402</v>
      </c>
      <c r="D7552" s="36" t="s">
        <v>6275</v>
      </c>
      <c r="E7552" s="41">
        <v>120</v>
      </c>
      <c r="F7552" s="142" t="s">
        <v>82</v>
      </c>
      <c r="G7552" s="142" t="s">
        <v>82</v>
      </c>
      <c r="H7552" s="142" t="s">
        <v>6254</v>
      </c>
      <c r="I7552" s="142"/>
      <c r="K7552" s="140" t="str">
        <f t="shared" si="354"/>
        <v>勞務成本－其他勞務成本－會費、捐助、補助、分攤、救助(濟)與交流活動費－捐助國內團體</v>
      </c>
      <c r="L7552" s="140" t="str">
        <f t="shared" si="355"/>
        <v>共用部分修繕補助</v>
      </c>
      <c r="M7552" s="40" t="str">
        <f t="shared" si="356"/>
        <v>劍橋企業大樓管理委員會</v>
      </c>
    </row>
    <row r="7553" spans="1:13" s="4" customFormat="1" ht="93.75">
      <c r="A7553" s="108" t="s">
        <v>6313</v>
      </c>
      <c r="B7553" s="36" t="s">
        <v>6301</v>
      </c>
      <c r="C7553" s="37" t="s">
        <v>6403</v>
      </c>
      <c r="D7553" s="36" t="s">
        <v>6275</v>
      </c>
      <c r="E7553" s="41">
        <v>120</v>
      </c>
      <c r="F7553" s="142" t="s">
        <v>82</v>
      </c>
      <c r="G7553" s="142" t="s">
        <v>82</v>
      </c>
      <c r="H7553" s="142" t="s">
        <v>6254</v>
      </c>
      <c r="I7553" s="142"/>
      <c r="K7553" s="140" t="str">
        <f t="shared" si="354"/>
        <v>勞務成本－其他勞務成本－會費、捐助、補助、分攤、救助(濟)與交流活動費－捐助國內團體</v>
      </c>
      <c r="L7553" s="140" t="str">
        <f t="shared" si="355"/>
        <v>共用部分修繕補助</v>
      </c>
      <c r="M7553" s="40" t="str">
        <f t="shared" si="356"/>
        <v>狀元紅華廈管理委員會</v>
      </c>
    </row>
    <row r="7554" spans="1:13" s="4" customFormat="1" ht="93.75">
      <c r="A7554" s="108" t="s">
        <v>6313</v>
      </c>
      <c r="B7554" s="36" t="s">
        <v>6301</v>
      </c>
      <c r="C7554" s="37" t="s">
        <v>6404</v>
      </c>
      <c r="D7554" s="36" t="s">
        <v>6275</v>
      </c>
      <c r="E7554" s="41">
        <v>120</v>
      </c>
      <c r="F7554" s="142" t="s">
        <v>82</v>
      </c>
      <c r="G7554" s="142" t="s">
        <v>82</v>
      </c>
      <c r="H7554" s="142" t="s">
        <v>6254</v>
      </c>
      <c r="I7554" s="142"/>
      <c r="K7554" s="140" t="str">
        <f t="shared" si="354"/>
        <v>勞務成本－其他勞務成本－會費、捐助、補助、分攤、救助(濟)與交流活動費－捐助國內團體</v>
      </c>
      <c r="L7554" s="140" t="str">
        <f t="shared" si="355"/>
        <v>共用部分修繕補助</v>
      </c>
      <c r="M7554" s="40" t="str">
        <f t="shared" si="356"/>
        <v>新樂園大廈住戶管理委員會</v>
      </c>
    </row>
    <row r="7555" spans="1:13" s="4" customFormat="1" ht="93.75">
      <c r="A7555" s="108" t="s">
        <v>6313</v>
      </c>
      <c r="B7555" s="36" t="s">
        <v>6301</v>
      </c>
      <c r="C7555" s="37" t="s">
        <v>6405</v>
      </c>
      <c r="D7555" s="36" t="s">
        <v>6275</v>
      </c>
      <c r="E7555" s="41">
        <v>170</v>
      </c>
      <c r="F7555" s="142" t="s">
        <v>82</v>
      </c>
      <c r="G7555" s="142" t="s">
        <v>82</v>
      </c>
      <c r="H7555" s="142" t="s">
        <v>6254</v>
      </c>
      <c r="I7555" s="142"/>
      <c r="K7555" s="140" t="str">
        <f t="shared" si="354"/>
        <v>勞務成本－其他勞務成本－會費、捐助、補助、分攤、救助(濟)與交流活動費－捐助國內團體</v>
      </c>
      <c r="L7555" s="140" t="str">
        <f t="shared" si="355"/>
        <v>共用部分修繕補助</v>
      </c>
      <c r="M7555" s="40" t="str">
        <f t="shared" si="356"/>
        <v>新豐原寶座管理委員會</v>
      </c>
    </row>
    <row r="7556" spans="1:13" s="4" customFormat="1" ht="93.75">
      <c r="A7556" s="108" t="s">
        <v>6313</v>
      </c>
      <c r="B7556" s="36" t="s">
        <v>6301</v>
      </c>
      <c r="C7556" s="37" t="s">
        <v>6406</v>
      </c>
      <c r="D7556" s="36" t="s">
        <v>6275</v>
      </c>
      <c r="E7556" s="41">
        <v>90</v>
      </c>
      <c r="F7556" s="142" t="s">
        <v>82</v>
      </c>
      <c r="G7556" s="142" t="s">
        <v>82</v>
      </c>
      <c r="H7556" s="142" t="s">
        <v>6254</v>
      </c>
      <c r="I7556" s="142"/>
      <c r="K7556" s="140" t="str">
        <f t="shared" ref="K7556:K7619" si="357">A7556</f>
        <v>勞務成本－其他勞務成本－會費、捐助、補助、分攤、救助(濟)與交流活動費－捐助國內團體</v>
      </c>
      <c r="L7556" s="140" t="str">
        <f t="shared" ref="L7556:L7619" si="358">B7556</f>
        <v>共用部分修繕補助</v>
      </c>
      <c r="M7556" s="40" t="str">
        <f t="shared" ref="M7556:M7619" si="359">C7556</f>
        <v>雅國金邸管理委員會</v>
      </c>
    </row>
    <row r="7557" spans="1:13" s="4" customFormat="1" ht="93.75">
      <c r="A7557" s="108" t="s">
        <v>6313</v>
      </c>
      <c r="B7557" s="36" t="s">
        <v>6301</v>
      </c>
      <c r="C7557" s="37" t="s">
        <v>6407</v>
      </c>
      <c r="D7557" s="36" t="s">
        <v>6275</v>
      </c>
      <c r="E7557" s="41">
        <v>120</v>
      </c>
      <c r="F7557" s="142" t="s">
        <v>82</v>
      </c>
      <c r="G7557" s="142" t="s">
        <v>82</v>
      </c>
      <c r="H7557" s="142" t="s">
        <v>6254</v>
      </c>
      <c r="I7557" s="142"/>
      <c r="K7557" s="140" t="str">
        <f t="shared" si="357"/>
        <v>勞務成本－其他勞務成本－會費、捐助、補助、分攤、救助(濟)與交流活動費－捐助國內團體</v>
      </c>
      <c r="L7557" s="140" t="str">
        <f t="shared" si="358"/>
        <v>共用部分修繕補助</v>
      </c>
      <c r="M7557" s="40" t="str">
        <f t="shared" si="359"/>
        <v>欣翔名第十三樓區管理委員會</v>
      </c>
    </row>
    <row r="7558" spans="1:13" s="4" customFormat="1" ht="93.75">
      <c r="A7558" s="108" t="s">
        <v>6313</v>
      </c>
      <c r="B7558" s="36" t="s">
        <v>6301</v>
      </c>
      <c r="C7558" s="37" t="s">
        <v>6408</v>
      </c>
      <c r="D7558" s="36" t="s">
        <v>6275</v>
      </c>
      <c r="E7558" s="41">
        <v>118</v>
      </c>
      <c r="F7558" s="142" t="s">
        <v>82</v>
      </c>
      <c r="G7558" s="142" t="s">
        <v>82</v>
      </c>
      <c r="H7558" s="142" t="s">
        <v>6254</v>
      </c>
      <c r="I7558" s="142"/>
      <c r="K7558" s="140" t="str">
        <f t="shared" si="357"/>
        <v>勞務成本－其他勞務成本－會費、捐助、補助、分攤、救助(濟)與交流活動費－捐助國內團體</v>
      </c>
      <c r="L7558" s="140" t="str">
        <f t="shared" si="358"/>
        <v>共用部分修繕補助</v>
      </c>
      <c r="M7558" s="40" t="str">
        <f t="shared" si="359"/>
        <v>宗唐盛世大廈管理委員會</v>
      </c>
    </row>
    <row r="7559" spans="1:13" s="4" customFormat="1" ht="93.75">
      <c r="A7559" s="108" t="s">
        <v>6313</v>
      </c>
      <c r="B7559" s="36" t="s">
        <v>6301</v>
      </c>
      <c r="C7559" s="37" t="s">
        <v>6409</v>
      </c>
      <c r="D7559" s="36" t="s">
        <v>6275</v>
      </c>
      <c r="E7559" s="41">
        <v>114</v>
      </c>
      <c r="F7559" s="142" t="s">
        <v>82</v>
      </c>
      <c r="G7559" s="142" t="s">
        <v>82</v>
      </c>
      <c r="H7559" s="142" t="s">
        <v>6254</v>
      </c>
      <c r="I7559" s="142"/>
      <c r="K7559" s="140" t="str">
        <f t="shared" si="357"/>
        <v>勞務成本－其他勞務成本－會費、捐助、補助、分攤、救助(濟)與交流活動費－捐助國內團體</v>
      </c>
      <c r="L7559" s="140" t="str">
        <f t="shared" si="358"/>
        <v>共用部分修繕補助</v>
      </c>
      <c r="M7559" s="40" t="str">
        <f t="shared" si="359"/>
        <v>台中站前大樓管理負責人</v>
      </c>
    </row>
    <row r="7560" spans="1:13" s="4" customFormat="1" ht="93.75">
      <c r="A7560" s="108" t="s">
        <v>6313</v>
      </c>
      <c r="B7560" s="36" t="s">
        <v>6301</v>
      </c>
      <c r="C7560" s="37" t="s">
        <v>6410</v>
      </c>
      <c r="D7560" s="36" t="s">
        <v>6275</v>
      </c>
      <c r="E7560" s="41">
        <v>120</v>
      </c>
      <c r="F7560" s="142" t="s">
        <v>82</v>
      </c>
      <c r="G7560" s="142" t="s">
        <v>82</v>
      </c>
      <c r="H7560" s="142" t="s">
        <v>6254</v>
      </c>
      <c r="I7560" s="142"/>
      <c r="K7560" s="140" t="str">
        <f t="shared" si="357"/>
        <v>勞務成本－其他勞務成本－會費、捐助、補助、分攤、救助(濟)與交流活動費－捐助國內團體</v>
      </c>
      <c r="L7560" s="140" t="str">
        <f t="shared" si="358"/>
        <v>共用部分修繕補助</v>
      </c>
      <c r="M7560" s="40" t="str">
        <f t="shared" si="359"/>
        <v>摩登家庭管理委員會</v>
      </c>
    </row>
    <row r="7561" spans="1:13" s="4" customFormat="1" ht="93.75">
      <c r="A7561" s="108" t="s">
        <v>6313</v>
      </c>
      <c r="B7561" s="36" t="s">
        <v>6301</v>
      </c>
      <c r="C7561" s="37" t="s">
        <v>6411</v>
      </c>
      <c r="D7561" s="36" t="s">
        <v>6275</v>
      </c>
      <c r="E7561" s="41">
        <v>120</v>
      </c>
      <c r="F7561" s="142" t="s">
        <v>82</v>
      </c>
      <c r="G7561" s="142" t="s">
        <v>82</v>
      </c>
      <c r="H7561" s="142" t="s">
        <v>6254</v>
      </c>
      <c r="I7561" s="142"/>
      <c r="K7561" s="140" t="str">
        <f t="shared" si="357"/>
        <v>勞務成本－其他勞務成本－會費、捐助、補助、分攤、救助(濟)與交流活動費－捐助國內團體</v>
      </c>
      <c r="L7561" s="140" t="str">
        <f t="shared" si="358"/>
        <v>共用部分修繕補助</v>
      </c>
      <c r="M7561" s="40" t="str">
        <f t="shared" si="359"/>
        <v>台壽五權大樓管理負責人</v>
      </c>
    </row>
    <row r="7562" spans="1:13" s="4" customFormat="1" ht="93.75">
      <c r="A7562" s="108" t="s">
        <v>6313</v>
      </c>
      <c r="B7562" s="36" t="s">
        <v>6301</v>
      </c>
      <c r="C7562" s="37" t="s">
        <v>6412</v>
      </c>
      <c r="D7562" s="36" t="s">
        <v>6275</v>
      </c>
      <c r="E7562" s="41">
        <v>120</v>
      </c>
      <c r="F7562" s="142" t="s">
        <v>82</v>
      </c>
      <c r="G7562" s="142" t="s">
        <v>82</v>
      </c>
      <c r="H7562" s="142" t="s">
        <v>6254</v>
      </c>
      <c r="I7562" s="142"/>
      <c r="K7562" s="140" t="str">
        <f t="shared" si="357"/>
        <v>勞務成本－其他勞務成本－會費、捐助、補助、分攤、救助(濟)與交流活動費－捐助國內團體</v>
      </c>
      <c r="L7562" s="140" t="str">
        <f t="shared" si="358"/>
        <v>共用部分修繕補助</v>
      </c>
      <c r="M7562" s="40" t="str">
        <f t="shared" si="359"/>
        <v>玉京大道住戶管理委員會</v>
      </c>
    </row>
    <row r="7563" spans="1:13" s="4" customFormat="1" ht="93.75">
      <c r="A7563" s="108" t="s">
        <v>6313</v>
      </c>
      <c r="B7563" s="36" t="s">
        <v>6301</v>
      </c>
      <c r="C7563" s="37" t="s">
        <v>6413</v>
      </c>
      <c r="D7563" s="36" t="s">
        <v>6275</v>
      </c>
      <c r="E7563" s="41">
        <v>114</v>
      </c>
      <c r="F7563" s="142" t="s">
        <v>82</v>
      </c>
      <c r="G7563" s="142" t="s">
        <v>82</v>
      </c>
      <c r="H7563" s="142" t="s">
        <v>6254</v>
      </c>
      <c r="I7563" s="142"/>
      <c r="K7563" s="140" t="str">
        <f t="shared" si="357"/>
        <v>勞務成本－其他勞務成本－會費、捐助、補助、分攤、救助(濟)與交流活動費－捐助國內團體</v>
      </c>
      <c r="L7563" s="140" t="str">
        <f t="shared" si="358"/>
        <v>共用部分修繕補助</v>
      </c>
      <c r="M7563" s="40" t="str">
        <f t="shared" si="359"/>
        <v>生活故事社區管理委員會</v>
      </c>
    </row>
    <row r="7564" spans="1:13" s="4" customFormat="1" ht="93.75">
      <c r="A7564" s="108" t="s">
        <v>6313</v>
      </c>
      <c r="B7564" s="36" t="s">
        <v>6301</v>
      </c>
      <c r="C7564" s="37" t="s">
        <v>6414</v>
      </c>
      <c r="D7564" s="36" t="s">
        <v>6275</v>
      </c>
      <c r="E7564" s="41">
        <v>170</v>
      </c>
      <c r="F7564" s="142" t="s">
        <v>82</v>
      </c>
      <c r="G7564" s="142" t="s">
        <v>82</v>
      </c>
      <c r="H7564" s="142" t="s">
        <v>6254</v>
      </c>
      <c r="I7564" s="142"/>
      <c r="K7564" s="140" t="str">
        <f t="shared" si="357"/>
        <v>勞務成本－其他勞務成本－會費、捐助、補助、分攤、救助(濟)與交流活動費－捐助國內團體</v>
      </c>
      <c r="L7564" s="140" t="str">
        <f t="shared" si="358"/>
        <v>共用部分修繕補助</v>
      </c>
      <c r="M7564" s="40" t="str">
        <f t="shared" si="359"/>
        <v>惠宇青田社區公寓大廈管理委員會</v>
      </c>
    </row>
    <row r="7565" spans="1:13" s="4" customFormat="1" ht="93.75">
      <c r="A7565" s="108" t="s">
        <v>6313</v>
      </c>
      <c r="B7565" s="36" t="s">
        <v>6301</v>
      </c>
      <c r="C7565" s="37" t="s">
        <v>6415</v>
      </c>
      <c r="D7565" s="36" t="s">
        <v>6275</v>
      </c>
      <c r="E7565" s="41">
        <v>120</v>
      </c>
      <c r="F7565" s="142" t="s">
        <v>82</v>
      </c>
      <c r="G7565" s="142" t="s">
        <v>82</v>
      </c>
      <c r="H7565" s="142" t="s">
        <v>6254</v>
      </c>
      <c r="I7565" s="142"/>
      <c r="K7565" s="140" t="str">
        <f t="shared" si="357"/>
        <v>勞務成本－其他勞務成本－會費、捐助、補助、分攤、救助(濟)與交流活動費－捐助國內團體</v>
      </c>
      <c r="L7565" s="140" t="str">
        <f t="shared" si="358"/>
        <v>共用部分修繕補助</v>
      </c>
      <c r="M7565" s="40" t="str">
        <f t="shared" si="359"/>
        <v>聖堡名家管理委員會</v>
      </c>
    </row>
    <row r="7566" spans="1:13" s="4" customFormat="1" ht="93.75">
      <c r="A7566" s="108" t="s">
        <v>6313</v>
      </c>
      <c r="B7566" s="36" t="s">
        <v>6301</v>
      </c>
      <c r="C7566" s="37" t="s">
        <v>6416</v>
      </c>
      <c r="D7566" s="36" t="s">
        <v>6275</v>
      </c>
      <c r="E7566" s="41">
        <v>120</v>
      </c>
      <c r="F7566" s="142" t="s">
        <v>82</v>
      </c>
      <c r="G7566" s="142" t="s">
        <v>82</v>
      </c>
      <c r="H7566" s="142" t="s">
        <v>6254</v>
      </c>
      <c r="I7566" s="142"/>
      <c r="K7566" s="140" t="str">
        <f t="shared" si="357"/>
        <v>勞務成本－其他勞務成本－會費、捐助、補助、分攤、救助(濟)與交流活動費－捐助國內團體</v>
      </c>
      <c r="L7566" s="140" t="str">
        <f t="shared" si="358"/>
        <v>共用部分修繕補助</v>
      </c>
      <c r="M7566" s="40" t="str">
        <f t="shared" si="359"/>
        <v>皇家豪門集合住宅管理委員會</v>
      </c>
    </row>
    <row r="7567" spans="1:13" s="4" customFormat="1" ht="93.75">
      <c r="A7567" s="108" t="s">
        <v>6313</v>
      </c>
      <c r="B7567" s="36" t="s">
        <v>6301</v>
      </c>
      <c r="C7567" s="37" t="s">
        <v>6417</v>
      </c>
      <c r="D7567" s="36" t="s">
        <v>6275</v>
      </c>
      <c r="E7567" s="41">
        <v>170</v>
      </c>
      <c r="F7567" s="142" t="s">
        <v>82</v>
      </c>
      <c r="G7567" s="142" t="s">
        <v>82</v>
      </c>
      <c r="H7567" s="142" t="s">
        <v>6254</v>
      </c>
      <c r="I7567" s="142"/>
      <c r="K7567" s="140" t="str">
        <f t="shared" si="357"/>
        <v>勞務成本－其他勞務成本－會費、捐助、補助、分攤、救助(濟)與交流活動費－捐助國內團體</v>
      </c>
      <c r="L7567" s="140" t="str">
        <f t="shared" si="358"/>
        <v>共用部分修繕補助</v>
      </c>
      <c r="M7567" s="40" t="str">
        <f t="shared" si="359"/>
        <v>福上新城管理委員會</v>
      </c>
    </row>
    <row r="7568" spans="1:13" s="4" customFormat="1" ht="93.75">
      <c r="A7568" s="108" t="s">
        <v>6313</v>
      </c>
      <c r="B7568" s="36" t="s">
        <v>6301</v>
      </c>
      <c r="C7568" s="37" t="s">
        <v>6418</v>
      </c>
      <c r="D7568" s="36" t="s">
        <v>6275</v>
      </c>
      <c r="E7568" s="41">
        <v>220</v>
      </c>
      <c r="F7568" s="142" t="s">
        <v>82</v>
      </c>
      <c r="G7568" s="142" t="s">
        <v>82</v>
      </c>
      <c r="H7568" s="142" t="s">
        <v>6254</v>
      </c>
      <c r="I7568" s="142"/>
      <c r="K7568" s="140" t="str">
        <f t="shared" si="357"/>
        <v>勞務成本－其他勞務成本－會費、捐助、補助、分攤、救助(濟)與交流活動費－捐助國內團體</v>
      </c>
      <c r="L7568" s="140" t="str">
        <f t="shared" si="358"/>
        <v>共用部分修繕補助</v>
      </c>
      <c r="M7568" s="40" t="str">
        <f t="shared" si="359"/>
        <v>愛的世界大樓管理委員會</v>
      </c>
    </row>
    <row r="7569" spans="1:13" s="4" customFormat="1" ht="93.75">
      <c r="A7569" s="108" t="s">
        <v>6313</v>
      </c>
      <c r="B7569" s="36" t="s">
        <v>6301</v>
      </c>
      <c r="C7569" s="37" t="s">
        <v>6419</v>
      </c>
      <c r="D7569" s="36" t="s">
        <v>6275</v>
      </c>
      <c r="E7569" s="41">
        <v>102</v>
      </c>
      <c r="F7569" s="142" t="s">
        <v>82</v>
      </c>
      <c r="G7569" s="142" t="s">
        <v>82</v>
      </c>
      <c r="H7569" s="142" t="s">
        <v>6254</v>
      </c>
      <c r="I7569" s="142"/>
      <c r="K7569" s="140" t="str">
        <f t="shared" si="357"/>
        <v>勞務成本－其他勞務成本－會費、捐助、補助、分攤、救助(濟)與交流活動費－捐助國內團體</v>
      </c>
      <c r="L7569" s="140" t="str">
        <f t="shared" si="358"/>
        <v>共用部分修繕補助</v>
      </c>
      <c r="M7569" s="40" t="str">
        <f t="shared" si="359"/>
        <v>國唐綠園道管理委員會</v>
      </c>
    </row>
    <row r="7570" spans="1:13" s="4" customFormat="1" ht="93.75">
      <c r="A7570" s="108" t="s">
        <v>6313</v>
      </c>
      <c r="B7570" s="36" t="s">
        <v>6301</v>
      </c>
      <c r="C7570" s="37" t="s">
        <v>6420</v>
      </c>
      <c r="D7570" s="36" t="s">
        <v>6275</v>
      </c>
      <c r="E7570" s="41">
        <v>120</v>
      </c>
      <c r="F7570" s="142" t="s">
        <v>82</v>
      </c>
      <c r="G7570" s="142" t="s">
        <v>82</v>
      </c>
      <c r="H7570" s="142" t="s">
        <v>6254</v>
      </c>
      <c r="I7570" s="142"/>
      <c r="K7570" s="140" t="str">
        <f t="shared" si="357"/>
        <v>勞務成本－其他勞務成本－會費、捐助、補助、分攤、救助(濟)與交流活動費－捐助國內團體</v>
      </c>
      <c r="L7570" s="140" t="str">
        <f t="shared" si="358"/>
        <v>共用部分修繕補助</v>
      </c>
      <c r="M7570" s="40" t="str">
        <f t="shared" si="359"/>
        <v>華迪亞新家庭管理委員會</v>
      </c>
    </row>
    <row r="7571" spans="1:13" s="4" customFormat="1" ht="93.75">
      <c r="A7571" s="108" t="s">
        <v>6313</v>
      </c>
      <c r="B7571" s="36" t="s">
        <v>6301</v>
      </c>
      <c r="C7571" s="37" t="s">
        <v>6421</v>
      </c>
      <c r="D7571" s="36" t="s">
        <v>6275</v>
      </c>
      <c r="E7571" s="41">
        <v>58</v>
      </c>
      <c r="F7571" s="142" t="s">
        <v>82</v>
      </c>
      <c r="G7571" s="142" t="s">
        <v>82</v>
      </c>
      <c r="H7571" s="142" t="s">
        <v>6254</v>
      </c>
      <c r="I7571" s="142"/>
      <c r="K7571" s="140" t="str">
        <f t="shared" si="357"/>
        <v>勞務成本－其他勞務成本－會費、捐助、補助、分攤、救助(濟)與交流活動費－捐助國內團體</v>
      </c>
      <c r="L7571" s="140" t="str">
        <f t="shared" si="358"/>
        <v>共用部分修繕補助</v>
      </c>
      <c r="M7571" s="40" t="str">
        <f t="shared" si="359"/>
        <v>省府寶座社區管理委員會</v>
      </c>
    </row>
    <row r="7572" spans="1:13" s="4" customFormat="1" ht="93.75">
      <c r="A7572" s="108" t="s">
        <v>6313</v>
      </c>
      <c r="B7572" s="36" t="s">
        <v>6301</v>
      </c>
      <c r="C7572" s="37" t="s">
        <v>6422</v>
      </c>
      <c r="D7572" s="36" t="s">
        <v>6275</v>
      </c>
      <c r="E7572" s="41">
        <v>170</v>
      </c>
      <c r="F7572" s="142" t="s">
        <v>82</v>
      </c>
      <c r="G7572" s="142" t="s">
        <v>82</v>
      </c>
      <c r="H7572" s="142" t="s">
        <v>6254</v>
      </c>
      <c r="I7572" s="142"/>
      <c r="K7572" s="140" t="str">
        <f t="shared" si="357"/>
        <v>勞務成本－其他勞務成本－會費、捐助、補助、分攤、救助(濟)與交流活動費－捐助國內團體</v>
      </c>
      <c r="L7572" s="140" t="str">
        <f t="shared" si="358"/>
        <v>共用部分修繕補助</v>
      </c>
      <c r="M7572" s="40" t="str">
        <f t="shared" si="359"/>
        <v>名人山水大廈住戶管理委員會</v>
      </c>
    </row>
    <row r="7573" spans="1:13" s="4" customFormat="1" ht="93.75">
      <c r="A7573" s="108" t="s">
        <v>6313</v>
      </c>
      <c r="B7573" s="36" t="s">
        <v>6301</v>
      </c>
      <c r="C7573" s="37" t="s">
        <v>6423</v>
      </c>
      <c r="D7573" s="36" t="s">
        <v>6275</v>
      </c>
      <c r="E7573" s="41">
        <v>120</v>
      </c>
      <c r="F7573" s="142" t="s">
        <v>82</v>
      </c>
      <c r="G7573" s="142" t="s">
        <v>82</v>
      </c>
      <c r="H7573" s="142" t="s">
        <v>6254</v>
      </c>
      <c r="I7573" s="142"/>
      <c r="K7573" s="140" t="str">
        <f t="shared" si="357"/>
        <v>勞務成本－其他勞務成本－會費、捐助、補助、分攤、救助(濟)與交流活動費－捐助國內團體</v>
      </c>
      <c r="L7573" s="140" t="str">
        <f t="shared" si="358"/>
        <v>共用部分修繕補助</v>
      </c>
      <c r="M7573" s="40" t="str">
        <f t="shared" si="359"/>
        <v>翡翠名門管理委員會</v>
      </c>
    </row>
    <row r="7574" spans="1:13" s="4" customFormat="1" ht="93.75">
      <c r="A7574" s="108" t="s">
        <v>6313</v>
      </c>
      <c r="B7574" s="36" t="s">
        <v>6301</v>
      </c>
      <c r="C7574" s="37" t="s">
        <v>6424</v>
      </c>
      <c r="D7574" s="36" t="s">
        <v>6275</v>
      </c>
      <c r="E7574" s="41">
        <v>120</v>
      </c>
      <c r="F7574" s="142" t="s">
        <v>82</v>
      </c>
      <c r="G7574" s="142" t="s">
        <v>82</v>
      </c>
      <c r="H7574" s="142" t="s">
        <v>6254</v>
      </c>
      <c r="I7574" s="142"/>
      <c r="K7574" s="140" t="str">
        <f t="shared" si="357"/>
        <v>勞務成本－其他勞務成本－會費、捐助、補助、分攤、救助(濟)與交流活動費－捐助國內團體</v>
      </c>
      <c r="L7574" s="140" t="str">
        <f t="shared" si="358"/>
        <v>共用部分修繕補助</v>
      </c>
      <c r="M7574" s="40" t="str">
        <f t="shared" si="359"/>
        <v>億福皇家第一期管理委員會</v>
      </c>
    </row>
    <row r="7575" spans="1:13" s="4" customFormat="1" ht="93.75">
      <c r="A7575" s="108" t="s">
        <v>6313</v>
      </c>
      <c r="B7575" s="36" t="s">
        <v>6301</v>
      </c>
      <c r="C7575" s="37" t="s">
        <v>6425</v>
      </c>
      <c r="D7575" s="36" t="s">
        <v>6275</v>
      </c>
      <c r="E7575" s="41">
        <v>75</v>
      </c>
      <c r="F7575" s="142" t="s">
        <v>82</v>
      </c>
      <c r="G7575" s="142" t="s">
        <v>82</v>
      </c>
      <c r="H7575" s="142" t="s">
        <v>6254</v>
      </c>
      <c r="I7575" s="142"/>
      <c r="K7575" s="140" t="str">
        <f t="shared" si="357"/>
        <v>勞務成本－其他勞務成本－會費、捐助、補助、分攤、救助(濟)與交流活動費－捐助國內團體</v>
      </c>
      <c r="L7575" s="140" t="str">
        <f t="shared" si="358"/>
        <v>共用部分修繕補助</v>
      </c>
      <c r="M7575" s="40" t="str">
        <f t="shared" si="359"/>
        <v>海誓山盟管理委員會</v>
      </c>
    </row>
    <row r="7576" spans="1:13" s="4" customFormat="1" ht="93.75">
      <c r="A7576" s="108" t="s">
        <v>6313</v>
      </c>
      <c r="B7576" s="36" t="s">
        <v>6301</v>
      </c>
      <c r="C7576" s="37" t="s">
        <v>6426</v>
      </c>
      <c r="D7576" s="36" t="s">
        <v>6275</v>
      </c>
      <c r="E7576" s="41">
        <v>120</v>
      </c>
      <c r="F7576" s="142" t="s">
        <v>82</v>
      </c>
      <c r="G7576" s="142" t="s">
        <v>82</v>
      </c>
      <c r="H7576" s="142" t="s">
        <v>6254</v>
      </c>
      <c r="I7576" s="142"/>
      <c r="K7576" s="140" t="str">
        <f t="shared" si="357"/>
        <v>勞務成本－其他勞務成本－會費、捐助、補助、分攤、救助(濟)與交流活動費－捐助國內團體</v>
      </c>
      <c r="L7576" s="140" t="str">
        <f t="shared" si="358"/>
        <v>共用部分修繕補助</v>
      </c>
      <c r="M7576" s="40" t="str">
        <f t="shared" si="359"/>
        <v>美術村管理委員會</v>
      </c>
    </row>
    <row r="7577" spans="1:13" s="4" customFormat="1" ht="93.75">
      <c r="A7577" s="108" t="s">
        <v>6313</v>
      </c>
      <c r="B7577" s="36" t="s">
        <v>6301</v>
      </c>
      <c r="C7577" s="37" t="s">
        <v>6427</v>
      </c>
      <c r="D7577" s="36" t="s">
        <v>6275</v>
      </c>
      <c r="E7577" s="41">
        <v>120</v>
      </c>
      <c r="F7577" s="142" t="s">
        <v>82</v>
      </c>
      <c r="G7577" s="142" t="s">
        <v>82</v>
      </c>
      <c r="H7577" s="142" t="s">
        <v>6254</v>
      </c>
      <c r="I7577" s="142"/>
      <c r="K7577" s="140" t="str">
        <f t="shared" si="357"/>
        <v>勞務成本－其他勞務成本－會費、捐助、補助、分攤、救助(濟)與交流活動費－捐助國內團體</v>
      </c>
      <c r="L7577" s="140" t="str">
        <f t="shared" si="358"/>
        <v>共用部分修繕補助</v>
      </c>
      <c r="M7577" s="40" t="str">
        <f t="shared" si="359"/>
        <v>蟠龍尊邸管理委員會</v>
      </c>
    </row>
    <row r="7578" spans="1:13" s="4" customFormat="1" ht="93.75">
      <c r="A7578" s="108" t="s">
        <v>6313</v>
      </c>
      <c r="B7578" s="36" t="s">
        <v>6301</v>
      </c>
      <c r="C7578" s="37" t="s">
        <v>6428</v>
      </c>
      <c r="D7578" s="36" t="s">
        <v>6275</v>
      </c>
      <c r="E7578" s="41">
        <v>170</v>
      </c>
      <c r="F7578" s="142" t="s">
        <v>82</v>
      </c>
      <c r="G7578" s="142" t="s">
        <v>82</v>
      </c>
      <c r="H7578" s="142" t="s">
        <v>6254</v>
      </c>
      <c r="I7578" s="142"/>
      <c r="K7578" s="140" t="str">
        <f t="shared" si="357"/>
        <v>勞務成本－其他勞務成本－會費、捐助、補助、分攤、救助(濟)與交流活動費－捐助國內團體</v>
      </c>
      <c r="L7578" s="140" t="str">
        <f t="shared" si="358"/>
        <v>共用部分修繕補助</v>
      </c>
      <c r="M7578" s="40" t="str">
        <f t="shared" si="359"/>
        <v>美村新皇家管理委員會</v>
      </c>
    </row>
    <row r="7579" spans="1:13" s="4" customFormat="1" ht="93.75">
      <c r="A7579" s="108" t="s">
        <v>6313</v>
      </c>
      <c r="B7579" s="36" t="s">
        <v>6301</v>
      </c>
      <c r="C7579" s="37" t="s">
        <v>6429</v>
      </c>
      <c r="D7579" s="36" t="s">
        <v>6275</v>
      </c>
      <c r="E7579" s="41">
        <v>220</v>
      </c>
      <c r="F7579" s="142" t="s">
        <v>82</v>
      </c>
      <c r="G7579" s="142" t="s">
        <v>82</v>
      </c>
      <c r="H7579" s="142" t="s">
        <v>6254</v>
      </c>
      <c r="I7579" s="142"/>
      <c r="K7579" s="140" t="str">
        <f t="shared" si="357"/>
        <v>勞務成本－其他勞務成本－會費、捐助、補助、分攤、救助(濟)與交流活動費－捐助國內團體</v>
      </c>
      <c r="L7579" s="140" t="str">
        <f t="shared" si="358"/>
        <v>共用部分修繕補助</v>
      </c>
      <c r="M7579" s="40" t="str">
        <f t="shared" si="359"/>
        <v>崇德文心柏悅區管理委員會</v>
      </c>
    </row>
    <row r="7580" spans="1:13" s="4" customFormat="1" ht="93.75">
      <c r="A7580" s="108" t="s">
        <v>6313</v>
      </c>
      <c r="B7580" s="36" t="s">
        <v>6301</v>
      </c>
      <c r="C7580" s="37" t="s">
        <v>6430</v>
      </c>
      <c r="D7580" s="36" t="s">
        <v>6275</v>
      </c>
      <c r="E7580" s="41">
        <v>74</v>
      </c>
      <c r="F7580" s="142" t="s">
        <v>82</v>
      </c>
      <c r="G7580" s="142" t="s">
        <v>82</v>
      </c>
      <c r="H7580" s="142" t="s">
        <v>6254</v>
      </c>
      <c r="I7580" s="142"/>
      <c r="K7580" s="140" t="str">
        <f t="shared" si="357"/>
        <v>勞務成本－其他勞務成本－會費、捐助、補助、分攤、救助(濟)與交流活動費－捐助國內團體</v>
      </c>
      <c r="L7580" s="140" t="str">
        <f t="shared" si="358"/>
        <v>共用部分修繕補助</v>
      </c>
      <c r="M7580" s="40" t="str">
        <f t="shared" si="359"/>
        <v>惠宇天青管理委員會</v>
      </c>
    </row>
    <row r="7581" spans="1:13" s="4" customFormat="1" ht="93.75">
      <c r="A7581" s="108" t="s">
        <v>6313</v>
      </c>
      <c r="B7581" s="36" t="s">
        <v>6301</v>
      </c>
      <c r="C7581" s="37" t="s">
        <v>6431</v>
      </c>
      <c r="D7581" s="36" t="s">
        <v>6275</v>
      </c>
      <c r="E7581" s="41">
        <v>120</v>
      </c>
      <c r="F7581" s="142" t="s">
        <v>82</v>
      </c>
      <c r="G7581" s="142" t="s">
        <v>82</v>
      </c>
      <c r="H7581" s="142" t="s">
        <v>6254</v>
      </c>
      <c r="I7581" s="142"/>
      <c r="K7581" s="140" t="str">
        <f t="shared" si="357"/>
        <v>勞務成本－其他勞務成本－會費、捐助、補助、分攤、救助(濟)與交流活動費－捐助國內團體</v>
      </c>
      <c r="L7581" s="140" t="str">
        <f t="shared" si="358"/>
        <v>共用部分修繕補助</v>
      </c>
      <c r="M7581" s="40" t="str">
        <f t="shared" si="359"/>
        <v>宏台悅讀社區管理委員會</v>
      </c>
    </row>
    <row r="7582" spans="1:13" s="4" customFormat="1" ht="93.75">
      <c r="A7582" s="108" t="s">
        <v>6313</v>
      </c>
      <c r="B7582" s="36" t="s">
        <v>6301</v>
      </c>
      <c r="C7582" s="37" t="s">
        <v>6432</v>
      </c>
      <c r="D7582" s="36" t="s">
        <v>6275</v>
      </c>
      <c r="E7582" s="41">
        <v>220</v>
      </c>
      <c r="F7582" s="142" t="s">
        <v>82</v>
      </c>
      <c r="G7582" s="142" t="s">
        <v>82</v>
      </c>
      <c r="H7582" s="142" t="s">
        <v>6254</v>
      </c>
      <c r="I7582" s="142"/>
      <c r="K7582" s="140" t="str">
        <f t="shared" si="357"/>
        <v>勞務成本－其他勞務成本－會費、捐助、補助、分攤、救助(濟)與交流活動費－捐助國內團體</v>
      </c>
      <c r="L7582" s="140" t="str">
        <f t="shared" si="358"/>
        <v>共用部分修繕補助</v>
      </c>
      <c r="M7582" s="40" t="str">
        <f t="shared" si="359"/>
        <v>吉維尼花園管理委員會</v>
      </c>
    </row>
    <row r="7583" spans="1:13" s="4" customFormat="1" ht="93.75">
      <c r="A7583" s="108" t="s">
        <v>6313</v>
      </c>
      <c r="B7583" s="36" t="s">
        <v>6301</v>
      </c>
      <c r="C7583" s="37" t="s">
        <v>6433</v>
      </c>
      <c r="D7583" s="36" t="s">
        <v>6275</v>
      </c>
      <c r="E7583" s="41">
        <v>220</v>
      </c>
      <c r="F7583" s="142" t="s">
        <v>82</v>
      </c>
      <c r="G7583" s="142" t="s">
        <v>82</v>
      </c>
      <c r="H7583" s="142" t="s">
        <v>6254</v>
      </c>
      <c r="I7583" s="142"/>
      <c r="K7583" s="140" t="str">
        <f t="shared" si="357"/>
        <v>勞務成本－其他勞務成本－會費、捐助、補助、分攤、救助(濟)與交流活動費－捐助國內團體</v>
      </c>
      <c r="L7583" s="140" t="str">
        <f t="shared" si="358"/>
        <v>共用部分修繕補助</v>
      </c>
      <c r="M7583" s="40" t="str">
        <f t="shared" si="359"/>
        <v>大城國寶管理委員會</v>
      </c>
    </row>
    <row r="7584" spans="1:13" s="4" customFormat="1" ht="93.75">
      <c r="A7584" s="108" t="s">
        <v>6313</v>
      </c>
      <c r="B7584" s="36" t="s">
        <v>6301</v>
      </c>
      <c r="C7584" s="37" t="s">
        <v>6434</v>
      </c>
      <c r="D7584" s="36" t="s">
        <v>6275</v>
      </c>
      <c r="E7584" s="41">
        <v>120</v>
      </c>
      <c r="F7584" s="142" t="s">
        <v>82</v>
      </c>
      <c r="G7584" s="142" t="s">
        <v>82</v>
      </c>
      <c r="H7584" s="142" t="s">
        <v>6254</v>
      </c>
      <c r="I7584" s="142"/>
      <c r="K7584" s="140" t="str">
        <f t="shared" si="357"/>
        <v>勞務成本－其他勞務成本－會費、捐助、補助、分攤、救助(濟)與交流活動費－捐助國內團體</v>
      </c>
      <c r="L7584" s="140" t="str">
        <f t="shared" si="358"/>
        <v>共用部分修繕補助</v>
      </c>
      <c r="M7584" s="40" t="str">
        <f t="shared" si="359"/>
        <v>中邑書鄉管理委員會</v>
      </c>
    </row>
    <row r="7585" spans="1:13" s="4" customFormat="1" ht="93.75">
      <c r="A7585" s="108" t="s">
        <v>6313</v>
      </c>
      <c r="B7585" s="36" t="s">
        <v>6301</v>
      </c>
      <c r="C7585" s="37" t="s">
        <v>6435</v>
      </c>
      <c r="D7585" s="36" t="s">
        <v>6275</v>
      </c>
      <c r="E7585" s="41">
        <v>220</v>
      </c>
      <c r="F7585" s="142" t="s">
        <v>82</v>
      </c>
      <c r="G7585" s="142" t="s">
        <v>82</v>
      </c>
      <c r="H7585" s="142" t="s">
        <v>6254</v>
      </c>
      <c r="I7585" s="142"/>
      <c r="K7585" s="140" t="str">
        <f t="shared" si="357"/>
        <v>勞務成本－其他勞務成本－會費、捐助、補助、分攤、救助(濟)與交流活動費－捐助國內團體</v>
      </c>
      <c r="L7585" s="140" t="str">
        <f t="shared" si="358"/>
        <v>共用部分修繕補助</v>
      </c>
      <c r="M7585" s="40" t="str">
        <f t="shared" si="359"/>
        <v>台中公園大廈管理委員會</v>
      </c>
    </row>
    <row r="7586" spans="1:13" s="4" customFormat="1" ht="93.75">
      <c r="A7586" s="108" t="s">
        <v>6313</v>
      </c>
      <c r="B7586" s="36" t="s">
        <v>6301</v>
      </c>
      <c r="C7586" s="37" t="s">
        <v>6436</v>
      </c>
      <c r="D7586" s="36" t="s">
        <v>6275</v>
      </c>
      <c r="E7586" s="41">
        <v>120</v>
      </c>
      <c r="F7586" s="142" t="s">
        <v>82</v>
      </c>
      <c r="G7586" s="142" t="s">
        <v>82</v>
      </c>
      <c r="H7586" s="142" t="s">
        <v>6254</v>
      </c>
      <c r="I7586" s="142"/>
      <c r="K7586" s="140" t="str">
        <f t="shared" si="357"/>
        <v>勞務成本－其他勞務成本－會費、捐助、補助、分攤、救助(濟)與交流活動費－捐助國內團體</v>
      </c>
      <c r="L7586" s="140" t="str">
        <f t="shared" si="358"/>
        <v>共用部分修繕補助</v>
      </c>
      <c r="M7586" s="40" t="str">
        <f t="shared" si="359"/>
        <v>清風樓管理委員會</v>
      </c>
    </row>
    <row r="7587" spans="1:13" s="4" customFormat="1" ht="93.75">
      <c r="A7587" s="108" t="s">
        <v>6313</v>
      </c>
      <c r="B7587" s="36" t="s">
        <v>6301</v>
      </c>
      <c r="C7587" s="37" t="s">
        <v>6437</v>
      </c>
      <c r="D7587" s="36" t="s">
        <v>6275</v>
      </c>
      <c r="E7587" s="41">
        <v>120</v>
      </c>
      <c r="F7587" s="142" t="s">
        <v>82</v>
      </c>
      <c r="G7587" s="142" t="s">
        <v>82</v>
      </c>
      <c r="H7587" s="142" t="s">
        <v>6254</v>
      </c>
      <c r="I7587" s="142"/>
      <c r="K7587" s="140" t="str">
        <f t="shared" si="357"/>
        <v>勞務成本－其他勞務成本－會費、捐助、補助、分攤、救助(濟)與交流活動費－捐助國內團體</v>
      </c>
      <c r="L7587" s="140" t="str">
        <f t="shared" si="358"/>
        <v>共用部分修繕補助</v>
      </c>
      <c r="M7587" s="40" t="str">
        <f t="shared" si="359"/>
        <v>熊貓名邸管理委員會</v>
      </c>
    </row>
    <row r="7588" spans="1:13" s="4" customFormat="1" ht="93.75">
      <c r="A7588" s="108" t="s">
        <v>6313</v>
      </c>
      <c r="B7588" s="36" t="s">
        <v>6301</v>
      </c>
      <c r="C7588" s="37" t="s">
        <v>6438</v>
      </c>
      <c r="D7588" s="36" t="s">
        <v>6275</v>
      </c>
      <c r="E7588" s="41">
        <v>32</v>
      </c>
      <c r="F7588" s="142" t="s">
        <v>82</v>
      </c>
      <c r="G7588" s="142" t="s">
        <v>82</v>
      </c>
      <c r="H7588" s="142" t="s">
        <v>6254</v>
      </c>
      <c r="I7588" s="142"/>
      <c r="K7588" s="140" t="str">
        <f t="shared" si="357"/>
        <v>勞務成本－其他勞務成本－會費、捐助、補助、分攤、救助(濟)與交流活動費－捐助國內團體</v>
      </c>
      <c r="L7588" s="140" t="str">
        <f t="shared" si="358"/>
        <v>共用部分修繕補助</v>
      </c>
      <c r="M7588" s="40" t="str">
        <f t="shared" si="359"/>
        <v>早安劍橋社區管理委員會</v>
      </c>
    </row>
    <row r="7589" spans="1:13" s="4" customFormat="1" ht="93.75">
      <c r="A7589" s="108" t="s">
        <v>6313</v>
      </c>
      <c r="B7589" s="36" t="s">
        <v>6301</v>
      </c>
      <c r="C7589" s="37" t="s">
        <v>6439</v>
      </c>
      <c r="D7589" s="36" t="s">
        <v>6275</v>
      </c>
      <c r="E7589" s="41">
        <v>120</v>
      </c>
      <c r="F7589" s="142" t="s">
        <v>82</v>
      </c>
      <c r="G7589" s="142" t="s">
        <v>82</v>
      </c>
      <c r="H7589" s="142" t="s">
        <v>6254</v>
      </c>
      <c r="I7589" s="142"/>
      <c r="K7589" s="140" t="str">
        <f t="shared" si="357"/>
        <v>勞務成本－其他勞務成本－會費、捐助、補助、分攤、救助(濟)與交流活動費－捐助國內團體</v>
      </c>
      <c r="L7589" s="140" t="str">
        <f t="shared" si="358"/>
        <v>共用部分修繕補助</v>
      </c>
      <c r="M7589" s="40" t="str">
        <f t="shared" si="359"/>
        <v>風格家管理委員會</v>
      </c>
    </row>
    <row r="7590" spans="1:13" s="4" customFormat="1" ht="93.75">
      <c r="A7590" s="108" t="s">
        <v>6313</v>
      </c>
      <c r="B7590" s="36" t="s">
        <v>6301</v>
      </c>
      <c r="C7590" s="37" t="s">
        <v>6440</v>
      </c>
      <c r="D7590" s="36" t="s">
        <v>6275</v>
      </c>
      <c r="E7590" s="41">
        <v>220</v>
      </c>
      <c r="F7590" s="142" t="s">
        <v>82</v>
      </c>
      <c r="G7590" s="142" t="s">
        <v>82</v>
      </c>
      <c r="H7590" s="142" t="s">
        <v>6254</v>
      </c>
      <c r="I7590" s="142"/>
      <c r="K7590" s="140" t="str">
        <f t="shared" si="357"/>
        <v>勞務成本－其他勞務成本－會費、捐助、補助、分攤、救助(濟)與交流活動費－捐助國內團體</v>
      </c>
      <c r="L7590" s="140" t="str">
        <f t="shared" si="358"/>
        <v>共用部分修繕補助</v>
      </c>
      <c r="M7590" s="40" t="str">
        <f t="shared" si="359"/>
        <v>福聯新城乙區公寓大廈管理委員會</v>
      </c>
    </row>
    <row r="7591" spans="1:13" s="4" customFormat="1" ht="93.75">
      <c r="A7591" s="108" t="s">
        <v>6313</v>
      </c>
      <c r="B7591" s="36" t="s">
        <v>6301</v>
      </c>
      <c r="C7591" s="37" t="s">
        <v>6441</v>
      </c>
      <c r="D7591" s="36" t="s">
        <v>6275</v>
      </c>
      <c r="E7591" s="41">
        <v>120</v>
      </c>
      <c r="F7591" s="142" t="s">
        <v>82</v>
      </c>
      <c r="G7591" s="142" t="s">
        <v>82</v>
      </c>
      <c r="H7591" s="142" t="s">
        <v>6254</v>
      </c>
      <c r="I7591" s="142"/>
      <c r="K7591" s="140" t="str">
        <f t="shared" si="357"/>
        <v>勞務成本－其他勞務成本－會費、捐助、補助、分攤、救助(濟)與交流活動費－捐助國內團體</v>
      </c>
      <c r="L7591" s="140" t="str">
        <f t="shared" si="358"/>
        <v>共用部分修繕補助</v>
      </c>
      <c r="M7591" s="40" t="str">
        <f t="shared" si="359"/>
        <v>寶璽高第社區管理委員會</v>
      </c>
    </row>
    <row r="7592" spans="1:13" s="4" customFormat="1" ht="93.75">
      <c r="A7592" s="108" t="s">
        <v>6313</v>
      </c>
      <c r="B7592" s="36" t="s">
        <v>6301</v>
      </c>
      <c r="C7592" s="37" t="s">
        <v>6442</v>
      </c>
      <c r="D7592" s="36" t="s">
        <v>6275</v>
      </c>
      <c r="E7592" s="41">
        <v>50</v>
      </c>
      <c r="F7592" s="142" t="s">
        <v>82</v>
      </c>
      <c r="G7592" s="142" t="s">
        <v>82</v>
      </c>
      <c r="H7592" s="142" t="s">
        <v>6254</v>
      </c>
      <c r="I7592" s="142"/>
      <c r="K7592" s="140" t="str">
        <f t="shared" si="357"/>
        <v>勞務成本－其他勞務成本－會費、捐助、補助、分攤、救助(濟)與交流活動費－捐助國內團體</v>
      </c>
      <c r="L7592" s="140" t="str">
        <f t="shared" si="358"/>
        <v>共用部分修繕補助</v>
      </c>
      <c r="M7592" s="40" t="str">
        <f t="shared" si="359"/>
        <v>通豪高邑社區管理委員會</v>
      </c>
    </row>
    <row r="7593" spans="1:13" s="4" customFormat="1" ht="93.75">
      <c r="A7593" s="108" t="s">
        <v>6313</v>
      </c>
      <c r="B7593" s="36" t="s">
        <v>6301</v>
      </c>
      <c r="C7593" s="37" t="s">
        <v>6443</v>
      </c>
      <c r="D7593" s="36" t="s">
        <v>6275</v>
      </c>
      <c r="E7593" s="41">
        <v>117</v>
      </c>
      <c r="F7593" s="142" t="s">
        <v>82</v>
      </c>
      <c r="G7593" s="142" t="s">
        <v>82</v>
      </c>
      <c r="H7593" s="142" t="s">
        <v>6254</v>
      </c>
      <c r="I7593" s="142"/>
      <c r="K7593" s="140" t="str">
        <f t="shared" si="357"/>
        <v>勞務成本－其他勞務成本－會費、捐助、補助、分攤、救助(濟)與交流活動費－捐助國內團體</v>
      </c>
      <c r="L7593" s="140" t="str">
        <f t="shared" si="358"/>
        <v>共用部分修繕補助</v>
      </c>
      <c r="M7593" s="40" t="str">
        <f t="shared" si="359"/>
        <v>若山牧水管理委員會</v>
      </c>
    </row>
    <row r="7594" spans="1:13" s="4" customFormat="1" ht="93.75">
      <c r="A7594" s="108" t="s">
        <v>6313</v>
      </c>
      <c r="B7594" s="36" t="s">
        <v>6301</v>
      </c>
      <c r="C7594" s="37" t="s">
        <v>6444</v>
      </c>
      <c r="D7594" s="36" t="s">
        <v>6275</v>
      </c>
      <c r="E7594" s="41">
        <v>170</v>
      </c>
      <c r="F7594" s="142" t="s">
        <v>82</v>
      </c>
      <c r="G7594" s="142" t="s">
        <v>82</v>
      </c>
      <c r="H7594" s="142" t="s">
        <v>6254</v>
      </c>
      <c r="I7594" s="142"/>
      <c r="K7594" s="140" t="str">
        <f t="shared" si="357"/>
        <v>勞務成本－其他勞務成本－會費、捐助、補助、分攤、救助(濟)與交流活動費－捐助國內團體</v>
      </c>
      <c r="L7594" s="140" t="str">
        <f t="shared" si="358"/>
        <v>共用部分修繕補助</v>
      </c>
      <c r="M7594" s="40" t="str">
        <f t="shared" si="359"/>
        <v>院轄市大廈管理委員會</v>
      </c>
    </row>
    <row r="7595" spans="1:13" s="4" customFormat="1" ht="93.75">
      <c r="A7595" s="108" t="s">
        <v>6313</v>
      </c>
      <c r="B7595" s="36" t="s">
        <v>6301</v>
      </c>
      <c r="C7595" s="37" t="s">
        <v>6445</v>
      </c>
      <c r="D7595" s="36" t="s">
        <v>6275</v>
      </c>
      <c r="E7595" s="41">
        <v>75</v>
      </c>
      <c r="F7595" s="142" t="s">
        <v>82</v>
      </c>
      <c r="G7595" s="142" t="s">
        <v>82</v>
      </c>
      <c r="H7595" s="142" t="s">
        <v>6254</v>
      </c>
      <c r="I7595" s="142"/>
      <c r="K7595" s="140" t="str">
        <f t="shared" si="357"/>
        <v>勞務成本－其他勞務成本－會費、捐助、補助、分攤、救助(濟)與交流活動費－捐助國內團體</v>
      </c>
      <c r="L7595" s="140" t="str">
        <f t="shared" si="358"/>
        <v>共用部分修繕補助</v>
      </c>
      <c r="M7595" s="40" t="str">
        <f t="shared" si="359"/>
        <v>水建築社區管理委員會</v>
      </c>
    </row>
    <row r="7596" spans="1:13" s="4" customFormat="1" ht="93.75">
      <c r="A7596" s="108" t="s">
        <v>6313</v>
      </c>
      <c r="B7596" s="36" t="s">
        <v>6301</v>
      </c>
      <c r="C7596" s="37" t="s">
        <v>6446</v>
      </c>
      <c r="D7596" s="36" t="s">
        <v>6275</v>
      </c>
      <c r="E7596" s="41">
        <v>170</v>
      </c>
      <c r="F7596" s="142" t="s">
        <v>82</v>
      </c>
      <c r="G7596" s="142" t="s">
        <v>82</v>
      </c>
      <c r="H7596" s="142" t="s">
        <v>6254</v>
      </c>
      <c r="I7596" s="142"/>
      <c r="K7596" s="140" t="str">
        <f t="shared" si="357"/>
        <v>勞務成本－其他勞務成本－會費、捐助、補助、分攤、救助(濟)與交流活動費－捐助國內團體</v>
      </c>
      <c r="L7596" s="140" t="str">
        <f t="shared" si="358"/>
        <v>共用部分修繕補助</v>
      </c>
      <c r="M7596" s="40" t="str">
        <f t="shared" si="359"/>
        <v>森林觀道社區管理委員會</v>
      </c>
    </row>
    <row r="7597" spans="1:13" s="4" customFormat="1" ht="93.75">
      <c r="A7597" s="108" t="s">
        <v>6313</v>
      </c>
      <c r="B7597" s="36" t="s">
        <v>6301</v>
      </c>
      <c r="C7597" s="37" t="s">
        <v>6447</v>
      </c>
      <c r="D7597" s="36" t="s">
        <v>6275</v>
      </c>
      <c r="E7597" s="41">
        <v>120</v>
      </c>
      <c r="F7597" s="142" t="s">
        <v>82</v>
      </c>
      <c r="G7597" s="142" t="s">
        <v>82</v>
      </c>
      <c r="H7597" s="142" t="s">
        <v>6254</v>
      </c>
      <c r="I7597" s="142"/>
      <c r="K7597" s="140" t="str">
        <f t="shared" si="357"/>
        <v>勞務成本－其他勞務成本－會費、捐助、補助、分攤、救助(濟)與交流活動費－捐助國內團體</v>
      </c>
      <c r="L7597" s="140" t="str">
        <f t="shared" si="358"/>
        <v>共用部分修繕補助</v>
      </c>
      <c r="M7597" s="40" t="str">
        <f t="shared" si="359"/>
        <v>崇佑貞觀管理委員會</v>
      </c>
    </row>
    <row r="7598" spans="1:13" s="4" customFormat="1" ht="93.75">
      <c r="A7598" s="108" t="s">
        <v>6313</v>
      </c>
      <c r="B7598" s="36" t="s">
        <v>6301</v>
      </c>
      <c r="C7598" s="37" t="s">
        <v>6448</v>
      </c>
      <c r="D7598" s="36" t="s">
        <v>6275</v>
      </c>
      <c r="E7598" s="41">
        <v>170</v>
      </c>
      <c r="F7598" s="142" t="s">
        <v>82</v>
      </c>
      <c r="G7598" s="142" t="s">
        <v>82</v>
      </c>
      <c r="H7598" s="142" t="s">
        <v>6254</v>
      </c>
      <c r="I7598" s="142"/>
      <c r="K7598" s="140" t="str">
        <f t="shared" si="357"/>
        <v>勞務成本－其他勞務成本－會費、捐助、補助、分攤、救助(濟)與交流活動費－捐助國內團體</v>
      </c>
      <c r="L7598" s="140" t="str">
        <f t="shared" si="358"/>
        <v>共用部分修繕補助</v>
      </c>
      <c r="M7598" s="40" t="str">
        <f t="shared" si="359"/>
        <v>文南仰真管理委員會</v>
      </c>
    </row>
    <row r="7599" spans="1:13" s="4" customFormat="1" ht="93.75">
      <c r="A7599" s="108" t="s">
        <v>6313</v>
      </c>
      <c r="B7599" s="36" t="s">
        <v>6301</v>
      </c>
      <c r="C7599" s="37" t="s">
        <v>6449</v>
      </c>
      <c r="D7599" s="36" t="s">
        <v>6275</v>
      </c>
      <c r="E7599" s="41">
        <v>120</v>
      </c>
      <c r="F7599" s="142" t="s">
        <v>82</v>
      </c>
      <c r="G7599" s="142" t="s">
        <v>82</v>
      </c>
      <c r="H7599" s="142" t="s">
        <v>6254</v>
      </c>
      <c r="I7599" s="142"/>
      <c r="K7599" s="140" t="str">
        <f t="shared" si="357"/>
        <v>勞務成本－其他勞務成本－會費、捐助、補助、分攤、救助(濟)與交流活動費－捐助國內團體</v>
      </c>
      <c r="L7599" s="140" t="str">
        <f t="shared" si="358"/>
        <v>共用部分修繕補助</v>
      </c>
      <c r="M7599" s="40" t="str">
        <f t="shared" si="359"/>
        <v>慶禾財經大樓管理委員會</v>
      </c>
    </row>
    <row r="7600" spans="1:13" s="4" customFormat="1" ht="93.75">
      <c r="A7600" s="108" t="s">
        <v>6313</v>
      </c>
      <c r="B7600" s="36" t="s">
        <v>6301</v>
      </c>
      <c r="C7600" s="37" t="s">
        <v>6450</v>
      </c>
      <c r="D7600" s="36" t="s">
        <v>6275</v>
      </c>
      <c r="E7600" s="41">
        <v>54</v>
      </c>
      <c r="F7600" s="142" t="s">
        <v>82</v>
      </c>
      <c r="G7600" s="142" t="s">
        <v>82</v>
      </c>
      <c r="H7600" s="142" t="s">
        <v>6254</v>
      </c>
      <c r="I7600" s="142"/>
      <c r="K7600" s="140" t="str">
        <f t="shared" si="357"/>
        <v>勞務成本－其他勞務成本－會費、捐助、補助、分攤、救助(濟)與交流活動費－捐助國內團體</v>
      </c>
      <c r="L7600" s="140" t="str">
        <f t="shared" si="358"/>
        <v>共用部分修繕補助</v>
      </c>
      <c r="M7600" s="40" t="str">
        <f t="shared" si="359"/>
        <v>櫻花景綻社區管理委員會</v>
      </c>
    </row>
    <row r="7601" spans="1:13" s="4" customFormat="1" ht="93.75">
      <c r="A7601" s="108" t="s">
        <v>6313</v>
      </c>
      <c r="B7601" s="36" t="s">
        <v>6301</v>
      </c>
      <c r="C7601" s="37" t="s">
        <v>6451</v>
      </c>
      <c r="D7601" s="36" t="s">
        <v>6275</v>
      </c>
      <c r="E7601" s="41">
        <v>170</v>
      </c>
      <c r="F7601" s="142" t="s">
        <v>82</v>
      </c>
      <c r="G7601" s="142" t="s">
        <v>82</v>
      </c>
      <c r="H7601" s="142" t="s">
        <v>6254</v>
      </c>
      <c r="I7601" s="142"/>
      <c r="K7601" s="140" t="str">
        <f t="shared" si="357"/>
        <v>勞務成本－其他勞務成本－會費、捐助、補助、分攤、救助(濟)與交流活動費－捐助國內團體</v>
      </c>
      <c r="L7601" s="140" t="str">
        <f t="shared" si="358"/>
        <v>共用部分修繕補助</v>
      </c>
      <c r="M7601" s="40" t="str">
        <f t="shared" si="359"/>
        <v>北屯金鑽大樓管理委員會</v>
      </c>
    </row>
    <row r="7602" spans="1:13" s="4" customFormat="1" ht="93.75">
      <c r="A7602" s="108" t="s">
        <v>6313</v>
      </c>
      <c r="B7602" s="36" t="s">
        <v>6301</v>
      </c>
      <c r="C7602" s="37" t="s">
        <v>6452</v>
      </c>
      <c r="D7602" s="36" t="s">
        <v>6275</v>
      </c>
      <c r="E7602" s="41">
        <v>120</v>
      </c>
      <c r="F7602" s="142" t="s">
        <v>82</v>
      </c>
      <c r="G7602" s="142" t="s">
        <v>82</v>
      </c>
      <c r="H7602" s="142" t="s">
        <v>6254</v>
      </c>
      <c r="I7602" s="142"/>
      <c r="K7602" s="140" t="str">
        <f t="shared" si="357"/>
        <v>勞務成本－其他勞務成本－會費、捐助、補助、分攤、救助(濟)與交流活動費－捐助國內團體</v>
      </c>
      <c r="L7602" s="140" t="str">
        <f t="shared" si="358"/>
        <v>共用部分修繕補助</v>
      </c>
      <c r="M7602" s="40" t="str">
        <f t="shared" si="359"/>
        <v>金田名廈管理委員會</v>
      </c>
    </row>
    <row r="7603" spans="1:13" s="4" customFormat="1" ht="93.75">
      <c r="A7603" s="108" t="s">
        <v>6313</v>
      </c>
      <c r="B7603" s="36" t="s">
        <v>6301</v>
      </c>
      <c r="C7603" s="37" t="s">
        <v>6453</v>
      </c>
      <c r="D7603" s="36" t="s">
        <v>6275</v>
      </c>
      <c r="E7603" s="41">
        <v>120</v>
      </c>
      <c r="F7603" s="142" t="s">
        <v>82</v>
      </c>
      <c r="G7603" s="142" t="s">
        <v>82</v>
      </c>
      <c r="H7603" s="142" t="s">
        <v>6254</v>
      </c>
      <c r="I7603" s="142"/>
      <c r="K7603" s="140" t="str">
        <f t="shared" si="357"/>
        <v>勞務成本－其他勞務成本－會費、捐助、補助、分攤、救助(濟)與交流活動費－捐助國內團體</v>
      </c>
      <c r="L7603" s="140" t="str">
        <f t="shared" si="358"/>
        <v>共用部分修繕補助</v>
      </c>
      <c r="M7603" s="40" t="str">
        <f t="shared" si="359"/>
        <v>雲莊社區管理委員會</v>
      </c>
    </row>
    <row r="7604" spans="1:13" s="4" customFormat="1" ht="93.75">
      <c r="A7604" s="108" t="s">
        <v>6313</v>
      </c>
      <c r="B7604" s="36" t="s">
        <v>6301</v>
      </c>
      <c r="C7604" s="37" t="s">
        <v>6454</v>
      </c>
      <c r="D7604" s="36" t="s">
        <v>6275</v>
      </c>
      <c r="E7604" s="41">
        <v>120</v>
      </c>
      <c r="F7604" s="142" t="s">
        <v>82</v>
      </c>
      <c r="G7604" s="142" t="s">
        <v>82</v>
      </c>
      <c r="H7604" s="142" t="s">
        <v>6254</v>
      </c>
      <c r="I7604" s="142"/>
      <c r="K7604" s="140" t="str">
        <f t="shared" si="357"/>
        <v>勞務成本－其他勞務成本－會費、捐助、補助、分攤、救助(濟)與交流活動費－捐助國內團體</v>
      </c>
      <c r="L7604" s="140" t="str">
        <f t="shared" si="358"/>
        <v>共用部分修繕補助</v>
      </c>
      <c r="M7604" s="40" t="str">
        <f t="shared" si="359"/>
        <v>一品門第管理委員會</v>
      </c>
    </row>
    <row r="7605" spans="1:13" s="4" customFormat="1" ht="93.75">
      <c r="A7605" s="108" t="s">
        <v>6313</v>
      </c>
      <c r="B7605" s="36" t="s">
        <v>6301</v>
      </c>
      <c r="C7605" s="37" t="s">
        <v>6455</v>
      </c>
      <c r="D7605" s="36" t="s">
        <v>6275</v>
      </c>
      <c r="E7605" s="41">
        <v>220</v>
      </c>
      <c r="F7605" s="142" t="s">
        <v>82</v>
      </c>
      <c r="G7605" s="142" t="s">
        <v>82</v>
      </c>
      <c r="H7605" s="142" t="s">
        <v>6254</v>
      </c>
      <c r="I7605" s="142"/>
      <c r="K7605" s="140" t="str">
        <f t="shared" si="357"/>
        <v>勞務成本－其他勞務成本－會費、捐助、補助、分攤、救助(濟)與交流活動費－捐助國內團體</v>
      </c>
      <c r="L7605" s="140" t="str">
        <f t="shared" si="358"/>
        <v>共用部分修繕補助</v>
      </c>
      <c r="M7605" s="40" t="str">
        <f t="shared" si="359"/>
        <v>太子三蕃街管理委員會</v>
      </c>
    </row>
    <row r="7606" spans="1:13" s="4" customFormat="1" ht="93.75">
      <c r="A7606" s="108" t="s">
        <v>6313</v>
      </c>
      <c r="B7606" s="36" t="s">
        <v>6301</v>
      </c>
      <c r="C7606" s="37" t="s">
        <v>6456</v>
      </c>
      <c r="D7606" s="36" t="s">
        <v>6275</v>
      </c>
      <c r="E7606" s="41">
        <v>45</v>
      </c>
      <c r="F7606" s="142" t="s">
        <v>82</v>
      </c>
      <c r="G7606" s="142" t="s">
        <v>82</v>
      </c>
      <c r="H7606" s="142" t="s">
        <v>6254</v>
      </c>
      <c r="I7606" s="142"/>
      <c r="K7606" s="140" t="str">
        <f t="shared" si="357"/>
        <v>勞務成本－其他勞務成本－會費、捐助、補助、分攤、救助(濟)與交流活動費－捐助國內團體</v>
      </c>
      <c r="L7606" s="140" t="str">
        <f t="shared" si="358"/>
        <v>共用部分修繕補助</v>
      </c>
      <c r="M7606" s="40" t="str">
        <f t="shared" si="359"/>
        <v>吉祥吉第管理委員會</v>
      </c>
    </row>
    <row r="7607" spans="1:13" s="4" customFormat="1" ht="93.75">
      <c r="A7607" s="108" t="s">
        <v>6313</v>
      </c>
      <c r="B7607" s="36" t="s">
        <v>6301</v>
      </c>
      <c r="C7607" s="37" t="s">
        <v>6457</v>
      </c>
      <c r="D7607" s="36" t="s">
        <v>6275</v>
      </c>
      <c r="E7607" s="41">
        <v>88</v>
      </c>
      <c r="F7607" s="142" t="s">
        <v>82</v>
      </c>
      <c r="G7607" s="142" t="s">
        <v>82</v>
      </c>
      <c r="H7607" s="142" t="s">
        <v>6254</v>
      </c>
      <c r="I7607" s="142"/>
      <c r="K7607" s="140" t="str">
        <f t="shared" si="357"/>
        <v>勞務成本－其他勞務成本－會費、捐助、補助、分攤、救助(濟)與交流活動費－捐助國內團體</v>
      </c>
      <c r="L7607" s="140" t="str">
        <f t="shared" si="358"/>
        <v>共用部分修繕補助</v>
      </c>
      <c r="M7607" s="40" t="str">
        <f t="shared" si="359"/>
        <v>珍藏世家乙棟管理委員會</v>
      </c>
    </row>
    <row r="7608" spans="1:13" s="4" customFormat="1" ht="93.75">
      <c r="A7608" s="108" t="s">
        <v>6313</v>
      </c>
      <c r="B7608" s="36" t="s">
        <v>6301</v>
      </c>
      <c r="C7608" s="37" t="s">
        <v>6458</v>
      </c>
      <c r="D7608" s="36" t="s">
        <v>6275</v>
      </c>
      <c r="E7608" s="41">
        <v>120</v>
      </c>
      <c r="F7608" s="142" t="s">
        <v>82</v>
      </c>
      <c r="G7608" s="142" t="s">
        <v>82</v>
      </c>
      <c r="H7608" s="142" t="s">
        <v>6254</v>
      </c>
      <c r="I7608" s="142"/>
      <c r="K7608" s="140" t="str">
        <f t="shared" si="357"/>
        <v>勞務成本－其他勞務成本－會費、捐助、補助、分攤、救助(濟)與交流活動費－捐助國內團體</v>
      </c>
      <c r="L7608" s="140" t="str">
        <f t="shared" si="358"/>
        <v>共用部分修繕補助</v>
      </c>
      <c r="M7608" s="40" t="str">
        <f t="shared" si="359"/>
        <v>安康馨家管理委員會</v>
      </c>
    </row>
    <row r="7609" spans="1:13" s="4" customFormat="1" ht="93.75">
      <c r="A7609" s="108" t="s">
        <v>6313</v>
      </c>
      <c r="B7609" s="36" t="s">
        <v>6301</v>
      </c>
      <c r="C7609" s="37" t="s">
        <v>6459</v>
      </c>
      <c r="D7609" s="36" t="s">
        <v>6275</v>
      </c>
      <c r="E7609" s="41">
        <v>120</v>
      </c>
      <c r="F7609" s="142" t="s">
        <v>82</v>
      </c>
      <c r="G7609" s="142" t="s">
        <v>82</v>
      </c>
      <c r="H7609" s="142" t="s">
        <v>6254</v>
      </c>
      <c r="I7609" s="142"/>
      <c r="K7609" s="140" t="str">
        <f t="shared" si="357"/>
        <v>勞務成本－其他勞務成本－會費、捐助、補助、分攤、救助(濟)與交流活動費－捐助國內團體</v>
      </c>
      <c r="L7609" s="140" t="str">
        <f t="shared" si="358"/>
        <v>共用部分修繕補助</v>
      </c>
      <c r="M7609" s="40" t="str">
        <f t="shared" si="359"/>
        <v>漢宮庭園管理委員會</v>
      </c>
    </row>
    <row r="7610" spans="1:13" s="4" customFormat="1" ht="93.75">
      <c r="A7610" s="108" t="s">
        <v>6313</v>
      </c>
      <c r="B7610" s="36" t="s">
        <v>6301</v>
      </c>
      <c r="C7610" s="37" t="s">
        <v>6460</v>
      </c>
      <c r="D7610" s="36" t="s">
        <v>6275</v>
      </c>
      <c r="E7610" s="41">
        <v>99</v>
      </c>
      <c r="F7610" s="142" t="s">
        <v>82</v>
      </c>
      <c r="G7610" s="142" t="s">
        <v>82</v>
      </c>
      <c r="H7610" s="142" t="s">
        <v>6254</v>
      </c>
      <c r="I7610" s="142"/>
      <c r="K7610" s="140" t="str">
        <f t="shared" si="357"/>
        <v>勞務成本－其他勞務成本－會費、捐助、補助、分攤、救助(濟)與交流活動費－捐助國內團體</v>
      </c>
      <c r="L7610" s="140" t="str">
        <f t="shared" si="358"/>
        <v>共用部分修繕補助</v>
      </c>
      <c r="M7610" s="40" t="str">
        <f t="shared" si="359"/>
        <v>城市新貴大樓管理委員會</v>
      </c>
    </row>
    <row r="7611" spans="1:13" s="4" customFormat="1" ht="93.75">
      <c r="A7611" s="108" t="s">
        <v>6313</v>
      </c>
      <c r="B7611" s="36" t="s">
        <v>6301</v>
      </c>
      <c r="C7611" s="37" t="s">
        <v>6461</v>
      </c>
      <c r="D7611" s="36" t="s">
        <v>6275</v>
      </c>
      <c r="E7611" s="41">
        <v>220</v>
      </c>
      <c r="F7611" s="142" t="s">
        <v>82</v>
      </c>
      <c r="G7611" s="142" t="s">
        <v>82</v>
      </c>
      <c r="H7611" s="142" t="s">
        <v>6254</v>
      </c>
      <c r="I7611" s="142"/>
      <c r="K7611" s="140" t="str">
        <f t="shared" si="357"/>
        <v>勞務成本－其他勞務成本－會費、捐助、補助、分攤、救助(濟)與交流活動費－捐助國內團體</v>
      </c>
      <c r="L7611" s="140" t="str">
        <f t="shared" si="358"/>
        <v>共用部分修繕補助</v>
      </c>
      <c r="M7611" s="40" t="str">
        <f t="shared" si="359"/>
        <v>海德堡藝術廣場管理委員會</v>
      </c>
    </row>
    <row r="7612" spans="1:13" s="4" customFormat="1" ht="93.75">
      <c r="A7612" s="108" t="s">
        <v>6313</v>
      </c>
      <c r="B7612" s="36" t="s">
        <v>6301</v>
      </c>
      <c r="C7612" s="37" t="s">
        <v>6462</v>
      </c>
      <c r="D7612" s="36" t="s">
        <v>6275</v>
      </c>
      <c r="E7612" s="41">
        <v>220</v>
      </c>
      <c r="F7612" s="142" t="s">
        <v>82</v>
      </c>
      <c r="G7612" s="142" t="s">
        <v>82</v>
      </c>
      <c r="H7612" s="142" t="s">
        <v>6254</v>
      </c>
      <c r="I7612" s="142"/>
      <c r="K7612" s="140" t="str">
        <f t="shared" si="357"/>
        <v>勞務成本－其他勞務成本－會費、捐助、補助、分攤、救助(濟)與交流活動費－捐助國內團體</v>
      </c>
      <c r="L7612" s="140" t="str">
        <f t="shared" si="358"/>
        <v>共用部分修繕補助</v>
      </c>
      <c r="M7612" s="40" t="str">
        <f t="shared" si="359"/>
        <v>瑞聯天地F區管理委員會</v>
      </c>
    </row>
    <row r="7613" spans="1:13" s="4" customFormat="1" ht="93.75">
      <c r="A7613" s="108" t="s">
        <v>6313</v>
      </c>
      <c r="B7613" s="36" t="s">
        <v>6301</v>
      </c>
      <c r="C7613" s="37" t="s">
        <v>6463</v>
      </c>
      <c r="D7613" s="36" t="s">
        <v>6275</v>
      </c>
      <c r="E7613" s="41">
        <v>220</v>
      </c>
      <c r="F7613" s="142" t="s">
        <v>82</v>
      </c>
      <c r="G7613" s="142" t="s">
        <v>82</v>
      </c>
      <c r="H7613" s="142" t="s">
        <v>6254</v>
      </c>
      <c r="I7613" s="142"/>
      <c r="K7613" s="140" t="str">
        <f t="shared" si="357"/>
        <v>勞務成本－其他勞務成本－會費、捐助、補助、分攤、救助(濟)與交流活動費－捐助國內團體</v>
      </c>
      <c r="L7613" s="140" t="str">
        <f t="shared" si="358"/>
        <v>共用部分修繕補助</v>
      </c>
      <c r="M7613" s="40" t="str">
        <f t="shared" si="359"/>
        <v>新中元年公寓大廈管理委員會</v>
      </c>
    </row>
    <row r="7614" spans="1:13" s="4" customFormat="1" ht="93.75">
      <c r="A7614" s="108" t="s">
        <v>6313</v>
      </c>
      <c r="B7614" s="36" t="s">
        <v>6301</v>
      </c>
      <c r="C7614" s="37" t="s">
        <v>6464</v>
      </c>
      <c r="D7614" s="36" t="s">
        <v>6275</v>
      </c>
      <c r="E7614" s="41">
        <v>120</v>
      </c>
      <c r="F7614" s="142" t="s">
        <v>82</v>
      </c>
      <c r="G7614" s="142" t="s">
        <v>82</v>
      </c>
      <c r="H7614" s="142" t="s">
        <v>6254</v>
      </c>
      <c r="I7614" s="142"/>
      <c r="K7614" s="140" t="str">
        <f t="shared" si="357"/>
        <v>勞務成本－其他勞務成本－會費、捐助、補助、分攤、救助(濟)與交流活動費－捐助國內團體</v>
      </c>
      <c r="L7614" s="140" t="str">
        <f t="shared" si="358"/>
        <v>共用部分修繕補助</v>
      </c>
      <c r="M7614" s="40" t="str">
        <f t="shared" si="359"/>
        <v>早安公園管理委員會</v>
      </c>
    </row>
    <row r="7615" spans="1:13" s="4" customFormat="1" ht="93.75">
      <c r="A7615" s="108" t="s">
        <v>6313</v>
      </c>
      <c r="B7615" s="36" t="s">
        <v>6301</v>
      </c>
      <c r="C7615" s="37" t="s">
        <v>6465</v>
      </c>
      <c r="D7615" s="36" t="s">
        <v>6275</v>
      </c>
      <c r="E7615" s="41">
        <v>120</v>
      </c>
      <c r="F7615" s="142" t="s">
        <v>82</v>
      </c>
      <c r="G7615" s="142" t="s">
        <v>82</v>
      </c>
      <c r="H7615" s="142" t="s">
        <v>6254</v>
      </c>
      <c r="I7615" s="142"/>
      <c r="K7615" s="140" t="str">
        <f t="shared" si="357"/>
        <v>勞務成本－其他勞務成本－會費、捐助、補助、分攤、救助(濟)與交流活動費－捐助國內團體</v>
      </c>
      <c r="L7615" s="140" t="str">
        <f t="shared" si="358"/>
        <v>共用部分修繕補助</v>
      </c>
      <c r="M7615" s="40" t="str">
        <f t="shared" si="359"/>
        <v>原村花園山莊管理委員會</v>
      </c>
    </row>
    <row r="7616" spans="1:13" s="4" customFormat="1" ht="93.75">
      <c r="A7616" s="108" t="s">
        <v>6313</v>
      </c>
      <c r="B7616" s="36" t="s">
        <v>6301</v>
      </c>
      <c r="C7616" s="37" t="s">
        <v>6466</v>
      </c>
      <c r="D7616" s="36" t="s">
        <v>6275</v>
      </c>
      <c r="E7616" s="41">
        <v>220</v>
      </c>
      <c r="F7616" s="142" t="s">
        <v>82</v>
      </c>
      <c r="G7616" s="142" t="s">
        <v>82</v>
      </c>
      <c r="H7616" s="142" t="s">
        <v>6254</v>
      </c>
      <c r="I7616" s="142"/>
      <c r="K7616" s="140" t="str">
        <f t="shared" si="357"/>
        <v>勞務成本－其他勞務成本－會費、捐助、補助、分攤、救助(濟)與交流活動費－捐助國內團體</v>
      </c>
      <c r="L7616" s="140" t="str">
        <f t="shared" si="358"/>
        <v>共用部分修繕補助</v>
      </c>
      <c r="M7616" s="40" t="str">
        <f t="shared" si="359"/>
        <v>佳茂學士會館社區管理委員會</v>
      </c>
    </row>
    <row r="7617" spans="1:13" s="4" customFormat="1" ht="93.75">
      <c r="A7617" s="108" t="s">
        <v>6313</v>
      </c>
      <c r="B7617" s="36" t="s">
        <v>6301</v>
      </c>
      <c r="C7617" s="37" t="s">
        <v>6467</v>
      </c>
      <c r="D7617" s="36" t="s">
        <v>6275</v>
      </c>
      <c r="E7617" s="41">
        <v>170</v>
      </c>
      <c r="F7617" s="142" t="s">
        <v>82</v>
      </c>
      <c r="G7617" s="142" t="s">
        <v>82</v>
      </c>
      <c r="H7617" s="142" t="s">
        <v>6254</v>
      </c>
      <c r="I7617" s="142"/>
      <c r="K7617" s="140" t="str">
        <f t="shared" si="357"/>
        <v>勞務成本－其他勞務成本－會費、捐助、補助、分攤、救助(濟)與交流活動費－捐助國內團體</v>
      </c>
      <c r="L7617" s="140" t="str">
        <f t="shared" si="358"/>
        <v>共用部分修繕補助</v>
      </c>
      <c r="M7617" s="40" t="str">
        <f t="shared" si="359"/>
        <v>瑞聯天地C區管理委員會</v>
      </c>
    </row>
    <row r="7618" spans="1:13" s="4" customFormat="1" ht="93.75">
      <c r="A7618" s="108" t="s">
        <v>6313</v>
      </c>
      <c r="B7618" s="36" t="s">
        <v>6301</v>
      </c>
      <c r="C7618" s="37" t="s">
        <v>6468</v>
      </c>
      <c r="D7618" s="36" t="s">
        <v>6275</v>
      </c>
      <c r="E7618" s="41">
        <v>220</v>
      </c>
      <c r="F7618" s="142" t="s">
        <v>82</v>
      </c>
      <c r="G7618" s="142" t="s">
        <v>82</v>
      </c>
      <c r="H7618" s="142" t="s">
        <v>6254</v>
      </c>
      <c r="I7618" s="142"/>
      <c r="K7618" s="140" t="str">
        <f t="shared" si="357"/>
        <v>勞務成本－其他勞務成本－會費、捐助、補助、分攤、救助(濟)與交流活動費－捐助國內團體</v>
      </c>
      <c r="L7618" s="140" t="str">
        <f t="shared" si="358"/>
        <v>共用部分修繕補助</v>
      </c>
      <c r="M7618" s="40" t="str">
        <f t="shared" si="359"/>
        <v>瑞聯天地P區管理委員會</v>
      </c>
    </row>
    <row r="7619" spans="1:13" s="4" customFormat="1" ht="93.75">
      <c r="A7619" s="108" t="s">
        <v>6313</v>
      </c>
      <c r="B7619" s="36" t="s">
        <v>6301</v>
      </c>
      <c r="C7619" s="37" t="s">
        <v>6469</v>
      </c>
      <c r="D7619" s="36" t="s">
        <v>6275</v>
      </c>
      <c r="E7619" s="41">
        <v>186</v>
      </c>
      <c r="F7619" s="142" t="s">
        <v>82</v>
      </c>
      <c r="G7619" s="142" t="s">
        <v>82</v>
      </c>
      <c r="H7619" s="142" t="s">
        <v>6254</v>
      </c>
      <c r="I7619" s="142"/>
      <c r="K7619" s="140" t="str">
        <f t="shared" si="357"/>
        <v>勞務成本－其他勞務成本－會費、捐助、補助、分攤、救助(濟)與交流活動費－捐助國內團體</v>
      </c>
      <c r="L7619" s="140" t="str">
        <f t="shared" si="358"/>
        <v>共用部分修繕補助</v>
      </c>
      <c r="M7619" s="40" t="str">
        <f t="shared" si="359"/>
        <v>大台中新市管理委員會</v>
      </c>
    </row>
    <row r="7620" spans="1:13" s="4" customFormat="1" ht="93.75">
      <c r="A7620" s="108" t="s">
        <v>6313</v>
      </c>
      <c r="B7620" s="36" t="s">
        <v>6301</v>
      </c>
      <c r="C7620" s="37" t="s">
        <v>6470</v>
      </c>
      <c r="D7620" s="36" t="s">
        <v>6275</v>
      </c>
      <c r="E7620" s="41">
        <v>120</v>
      </c>
      <c r="F7620" s="142" t="s">
        <v>82</v>
      </c>
      <c r="G7620" s="142" t="s">
        <v>82</v>
      </c>
      <c r="H7620" s="142" t="s">
        <v>6254</v>
      </c>
      <c r="I7620" s="142"/>
      <c r="K7620" s="140" t="str">
        <f t="shared" ref="K7620:K7683" si="360">A7620</f>
        <v>勞務成本－其他勞務成本－會費、捐助、補助、分攤、救助(濟)與交流活動費－捐助國內團體</v>
      </c>
      <c r="L7620" s="140" t="str">
        <f t="shared" ref="L7620:L7683" si="361">B7620</f>
        <v>共用部分修繕補助</v>
      </c>
      <c r="M7620" s="40" t="str">
        <f t="shared" ref="M7620:M7683" si="362">C7620</f>
        <v>寶裕爵邸社區管理委員會</v>
      </c>
    </row>
    <row r="7621" spans="1:13" s="4" customFormat="1" ht="93.75">
      <c r="A7621" s="108" t="s">
        <v>6313</v>
      </c>
      <c r="B7621" s="36" t="s">
        <v>6301</v>
      </c>
      <c r="C7621" s="37" t="s">
        <v>6471</v>
      </c>
      <c r="D7621" s="36" t="s">
        <v>6275</v>
      </c>
      <c r="E7621" s="41">
        <v>70</v>
      </c>
      <c r="F7621" s="142" t="s">
        <v>82</v>
      </c>
      <c r="G7621" s="142" t="s">
        <v>82</v>
      </c>
      <c r="H7621" s="142" t="s">
        <v>6254</v>
      </c>
      <c r="I7621" s="142"/>
      <c r="K7621" s="140" t="str">
        <f t="shared" si="360"/>
        <v>勞務成本－其他勞務成本－會費、捐助、補助、分攤、救助(濟)與交流活動費－捐助國內團體</v>
      </c>
      <c r="L7621" s="140" t="str">
        <f t="shared" si="361"/>
        <v>共用部分修繕補助</v>
      </c>
      <c r="M7621" s="40" t="str">
        <f t="shared" si="362"/>
        <v>大里國光樸園管理委員會</v>
      </c>
    </row>
    <row r="7622" spans="1:13" s="4" customFormat="1" ht="93.75">
      <c r="A7622" s="108" t="s">
        <v>6313</v>
      </c>
      <c r="B7622" s="36" t="s">
        <v>6301</v>
      </c>
      <c r="C7622" s="37" t="s">
        <v>6472</v>
      </c>
      <c r="D7622" s="36" t="s">
        <v>6275</v>
      </c>
      <c r="E7622" s="41">
        <v>117</v>
      </c>
      <c r="F7622" s="142" t="s">
        <v>82</v>
      </c>
      <c r="G7622" s="142" t="s">
        <v>82</v>
      </c>
      <c r="H7622" s="142" t="s">
        <v>6254</v>
      </c>
      <c r="I7622" s="142"/>
      <c r="K7622" s="140" t="str">
        <f t="shared" si="360"/>
        <v>勞務成本－其他勞務成本－會費、捐助、補助、分攤、救助(濟)與交流活動費－捐助國內團體</v>
      </c>
      <c r="L7622" s="140" t="str">
        <f t="shared" si="361"/>
        <v>共用部分修繕補助</v>
      </c>
      <c r="M7622" s="40" t="str">
        <f t="shared" si="362"/>
        <v>鉅虹最上景管理委員會</v>
      </c>
    </row>
    <row r="7623" spans="1:13" s="4" customFormat="1" ht="93.75">
      <c r="A7623" s="108" t="s">
        <v>6313</v>
      </c>
      <c r="B7623" s="36" t="s">
        <v>6301</v>
      </c>
      <c r="C7623" s="37" t="s">
        <v>6473</v>
      </c>
      <c r="D7623" s="36" t="s">
        <v>6275</v>
      </c>
      <c r="E7623" s="41">
        <v>120</v>
      </c>
      <c r="F7623" s="142" t="s">
        <v>82</v>
      </c>
      <c r="G7623" s="142" t="s">
        <v>82</v>
      </c>
      <c r="H7623" s="142" t="s">
        <v>6254</v>
      </c>
      <c r="I7623" s="142"/>
      <c r="K7623" s="140" t="str">
        <f t="shared" si="360"/>
        <v>勞務成本－其他勞務成本－會費、捐助、補助、分攤、救助(濟)與交流活動費－捐助國內團體</v>
      </c>
      <c r="L7623" s="140" t="str">
        <f t="shared" si="361"/>
        <v>共用部分修繕補助</v>
      </c>
      <c r="M7623" s="40" t="str">
        <f t="shared" si="362"/>
        <v>陽光綠意公寓大廈管理委員會</v>
      </c>
    </row>
    <row r="7624" spans="1:13" s="4" customFormat="1" ht="93.75">
      <c r="A7624" s="108" t="s">
        <v>6313</v>
      </c>
      <c r="B7624" s="36" t="s">
        <v>6301</v>
      </c>
      <c r="C7624" s="37" t="s">
        <v>6474</v>
      </c>
      <c r="D7624" s="36" t="s">
        <v>6275</v>
      </c>
      <c r="E7624" s="41">
        <v>106</v>
      </c>
      <c r="F7624" s="142" t="s">
        <v>82</v>
      </c>
      <c r="G7624" s="142" t="s">
        <v>82</v>
      </c>
      <c r="H7624" s="142" t="s">
        <v>6254</v>
      </c>
      <c r="I7624" s="142"/>
      <c r="K7624" s="140" t="str">
        <f t="shared" si="360"/>
        <v>勞務成本－其他勞務成本－會費、捐助、補助、分攤、救助(濟)與交流活動費－捐助國內團體</v>
      </c>
      <c r="L7624" s="140" t="str">
        <f t="shared" si="361"/>
        <v>共用部分修繕補助</v>
      </c>
      <c r="M7624" s="40" t="str">
        <f t="shared" si="362"/>
        <v>公益商務巨亨管理委員會</v>
      </c>
    </row>
    <row r="7625" spans="1:13" s="4" customFormat="1" ht="93.75">
      <c r="A7625" s="108" t="s">
        <v>6313</v>
      </c>
      <c r="B7625" s="36" t="s">
        <v>6301</v>
      </c>
      <c r="C7625" s="37" t="s">
        <v>6475</v>
      </c>
      <c r="D7625" s="36" t="s">
        <v>6275</v>
      </c>
      <c r="E7625" s="41">
        <v>120</v>
      </c>
      <c r="F7625" s="142" t="s">
        <v>82</v>
      </c>
      <c r="G7625" s="142" t="s">
        <v>82</v>
      </c>
      <c r="H7625" s="142" t="s">
        <v>6254</v>
      </c>
      <c r="I7625" s="142"/>
      <c r="K7625" s="140" t="str">
        <f t="shared" si="360"/>
        <v>勞務成本－其他勞務成本－會費、捐助、補助、分攤、救助(濟)與交流活動費－捐助國內團體</v>
      </c>
      <c r="L7625" s="140" t="str">
        <f t="shared" si="361"/>
        <v>共用部分修繕補助</v>
      </c>
      <c r="M7625" s="40" t="str">
        <f t="shared" si="362"/>
        <v>漢陞京華管理委員會</v>
      </c>
    </row>
    <row r="7626" spans="1:13" s="4" customFormat="1" ht="93.75">
      <c r="A7626" s="108" t="s">
        <v>6313</v>
      </c>
      <c r="B7626" s="36" t="s">
        <v>6301</v>
      </c>
      <c r="C7626" s="37" t="s">
        <v>6476</v>
      </c>
      <c r="D7626" s="36" t="s">
        <v>6275</v>
      </c>
      <c r="E7626" s="41">
        <v>161</v>
      </c>
      <c r="F7626" s="142" t="s">
        <v>82</v>
      </c>
      <c r="G7626" s="142" t="s">
        <v>82</v>
      </c>
      <c r="H7626" s="142" t="s">
        <v>6254</v>
      </c>
      <c r="I7626" s="142"/>
      <c r="K7626" s="140" t="str">
        <f t="shared" si="360"/>
        <v>勞務成本－其他勞務成本－會費、捐助、補助、分攤、救助(濟)與交流活動費－捐助國內團體</v>
      </c>
      <c r="L7626" s="140" t="str">
        <f t="shared" si="361"/>
        <v>共用部分修繕補助</v>
      </c>
      <c r="M7626" s="40" t="str">
        <f t="shared" si="362"/>
        <v>青海創世紀管理委員會</v>
      </c>
    </row>
    <row r="7627" spans="1:13" s="4" customFormat="1" ht="93.75">
      <c r="A7627" s="108" t="s">
        <v>6313</v>
      </c>
      <c r="B7627" s="36" t="s">
        <v>6301</v>
      </c>
      <c r="C7627" s="37" t="s">
        <v>6477</v>
      </c>
      <c r="D7627" s="36" t="s">
        <v>6275</v>
      </c>
      <c r="E7627" s="41">
        <v>120</v>
      </c>
      <c r="F7627" s="142" t="s">
        <v>82</v>
      </c>
      <c r="G7627" s="142" t="s">
        <v>82</v>
      </c>
      <c r="H7627" s="142" t="s">
        <v>6254</v>
      </c>
      <c r="I7627" s="142"/>
      <c r="K7627" s="140" t="str">
        <f t="shared" si="360"/>
        <v>勞務成本－其他勞務成本－會費、捐助、補助、分攤、救助(濟)與交流活動費－捐助國內團體</v>
      </c>
      <c r="L7627" s="140" t="str">
        <f t="shared" si="361"/>
        <v>共用部分修繕補助</v>
      </c>
      <c r="M7627" s="40" t="str">
        <f t="shared" si="362"/>
        <v>西班牙社區A區管理委員會</v>
      </c>
    </row>
    <row r="7628" spans="1:13" s="4" customFormat="1" ht="93.75">
      <c r="A7628" s="108" t="s">
        <v>6313</v>
      </c>
      <c r="B7628" s="36" t="s">
        <v>6301</v>
      </c>
      <c r="C7628" s="37" t="s">
        <v>6478</v>
      </c>
      <c r="D7628" s="36" t="s">
        <v>6275</v>
      </c>
      <c r="E7628" s="41">
        <v>120</v>
      </c>
      <c r="F7628" s="142" t="s">
        <v>82</v>
      </c>
      <c r="G7628" s="142" t="s">
        <v>82</v>
      </c>
      <c r="H7628" s="142" t="s">
        <v>6254</v>
      </c>
      <c r="I7628" s="142"/>
      <c r="K7628" s="140" t="str">
        <f t="shared" si="360"/>
        <v>勞務成本－其他勞務成本－會費、捐助、補助、分攤、救助(濟)與交流活動費－捐助國內團體</v>
      </c>
      <c r="L7628" s="140" t="str">
        <f t="shared" si="361"/>
        <v>共用部分修繕補助</v>
      </c>
      <c r="M7628" s="40" t="str">
        <f t="shared" si="362"/>
        <v>寶新鳳凰城管理委員會</v>
      </c>
    </row>
    <row r="7629" spans="1:13" s="4" customFormat="1" ht="93.75">
      <c r="A7629" s="108" t="s">
        <v>6313</v>
      </c>
      <c r="B7629" s="36" t="s">
        <v>6301</v>
      </c>
      <c r="C7629" s="37" t="s">
        <v>6479</v>
      </c>
      <c r="D7629" s="36" t="s">
        <v>6275</v>
      </c>
      <c r="E7629" s="41">
        <v>170</v>
      </c>
      <c r="F7629" s="142" t="s">
        <v>82</v>
      </c>
      <c r="G7629" s="142" t="s">
        <v>82</v>
      </c>
      <c r="H7629" s="142" t="s">
        <v>6254</v>
      </c>
      <c r="I7629" s="142"/>
      <c r="K7629" s="140" t="str">
        <f t="shared" si="360"/>
        <v>勞務成本－其他勞務成本－會費、捐助、補助、分攤、救助(濟)與交流活動費－捐助國內團體</v>
      </c>
      <c r="L7629" s="140" t="str">
        <f t="shared" si="361"/>
        <v>共用部分修繕補助</v>
      </c>
      <c r="M7629" s="40" t="str">
        <f t="shared" si="362"/>
        <v>名人園邸管理委員會</v>
      </c>
    </row>
    <row r="7630" spans="1:13" s="4" customFormat="1" ht="93.75">
      <c r="A7630" s="108" t="s">
        <v>6313</v>
      </c>
      <c r="B7630" s="36" t="s">
        <v>6301</v>
      </c>
      <c r="C7630" s="37" t="s">
        <v>6480</v>
      </c>
      <c r="D7630" s="36" t="s">
        <v>6275</v>
      </c>
      <c r="E7630" s="41">
        <v>120</v>
      </c>
      <c r="F7630" s="142" t="s">
        <v>82</v>
      </c>
      <c r="G7630" s="142" t="s">
        <v>82</v>
      </c>
      <c r="H7630" s="142" t="s">
        <v>6254</v>
      </c>
      <c r="I7630" s="142"/>
      <c r="K7630" s="140" t="str">
        <f t="shared" si="360"/>
        <v>勞務成本－其他勞務成本－會費、捐助、補助、分攤、救助(濟)與交流活動費－捐助國內團體</v>
      </c>
      <c r="L7630" s="140" t="str">
        <f t="shared" si="361"/>
        <v>共用部分修繕補助</v>
      </c>
      <c r="M7630" s="40" t="str">
        <f t="shared" si="362"/>
        <v>高風亮節管理委員會</v>
      </c>
    </row>
    <row r="7631" spans="1:13" s="4" customFormat="1" ht="93.75">
      <c r="A7631" s="108" t="s">
        <v>6313</v>
      </c>
      <c r="B7631" s="36" t="s">
        <v>6301</v>
      </c>
      <c r="C7631" s="37" t="s">
        <v>6481</v>
      </c>
      <c r="D7631" s="36" t="s">
        <v>6275</v>
      </c>
      <c r="E7631" s="41">
        <v>120</v>
      </c>
      <c r="F7631" s="142" t="s">
        <v>82</v>
      </c>
      <c r="G7631" s="142" t="s">
        <v>82</v>
      </c>
      <c r="H7631" s="142" t="s">
        <v>6254</v>
      </c>
      <c r="I7631" s="142"/>
      <c r="K7631" s="140" t="str">
        <f t="shared" si="360"/>
        <v>勞務成本－其他勞務成本－會費、捐助、補助、分攤、救助(濟)與交流活動費－捐助國內團體</v>
      </c>
      <c r="L7631" s="140" t="str">
        <f t="shared" si="361"/>
        <v>共用部分修繕補助</v>
      </c>
      <c r="M7631" s="40" t="str">
        <f t="shared" si="362"/>
        <v>新業遠見管理委員會</v>
      </c>
    </row>
    <row r="7632" spans="1:13" s="4" customFormat="1" ht="93.75">
      <c r="A7632" s="108" t="s">
        <v>6313</v>
      </c>
      <c r="B7632" s="36" t="s">
        <v>6301</v>
      </c>
      <c r="C7632" s="37" t="s">
        <v>6482</v>
      </c>
      <c r="D7632" s="36" t="s">
        <v>6275</v>
      </c>
      <c r="E7632" s="41">
        <v>170</v>
      </c>
      <c r="F7632" s="142" t="s">
        <v>82</v>
      </c>
      <c r="G7632" s="142" t="s">
        <v>82</v>
      </c>
      <c r="H7632" s="142" t="s">
        <v>6254</v>
      </c>
      <c r="I7632" s="142"/>
      <c r="K7632" s="140" t="str">
        <f t="shared" si="360"/>
        <v>勞務成本－其他勞務成本－會費、捐助、補助、分攤、救助(濟)與交流活動費－捐助國內團體</v>
      </c>
      <c r="L7632" s="140" t="str">
        <f t="shared" si="361"/>
        <v>共用部分修繕補助</v>
      </c>
      <c r="M7632" s="40" t="str">
        <f t="shared" si="362"/>
        <v>東興陽光大樓管理委會</v>
      </c>
    </row>
    <row r="7633" spans="1:13" s="4" customFormat="1" ht="93.75">
      <c r="A7633" s="108" t="s">
        <v>6313</v>
      </c>
      <c r="B7633" s="36" t="s">
        <v>6301</v>
      </c>
      <c r="C7633" s="37" t="s">
        <v>6483</v>
      </c>
      <c r="D7633" s="36" t="s">
        <v>6275</v>
      </c>
      <c r="E7633" s="41">
        <v>170</v>
      </c>
      <c r="F7633" s="142" t="s">
        <v>82</v>
      </c>
      <c r="G7633" s="142" t="s">
        <v>82</v>
      </c>
      <c r="H7633" s="142" t="s">
        <v>6254</v>
      </c>
      <c r="I7633" s="142"/>
      <c r="K7633" s="140" t="str">
        <f t="shared" si="360"/>
        <v>勞務成本－其他勞務成本－會費、捐助、補助、分攤、救助(濟)與交流活動費－捐助國內團體</v>
      </c>
      <c r="L7633" s="140" t="str">
        <f t="shared" si="361"/>
        <v>共用部分修繕補助</v>
      </c>
      <c r="M7633" s="40" t="str">
        <f t="shared" si="362"/>
        <v>長億迎曦樓管理委員會</v>
      </c>
    </row>
    <row r="7634" spans="1:13" s="4" customFormat="1" ht="93.75">
      <c r="A7634" s="108" t="s">
        <v>6313</v>
      </c>
      <c r="B7634" s="36" t="s">
        <v>6301</v>
      </c>
      <c r="C7634" s="37" t="s">
        <v>6484</v>
      </c>
      <c r="D7634" s="36" t="s">
        <v>6275</v>
      </c>
      <c r="E7634" s="41">
        <v>120</v>
      </c>
      <c r="F7634" s="142" t="s">
        <v>82</v>
      </c>
      <c r="G7634" s="142" t="s">
        <v>82</v>
      </c>
      <c r="H7634" s="142" t="s">
        <v>6254</v>
      </c>
      <c r="I7634" s="142"/>
      <c r="K7634" s="140" t="str">
        <f t="shared" si="360"/>
        <v>勞務成本－其他勞務成本－會費、捐助、補助、分攤、救助(濟)與交流活動費－捐助國內團體</v>
      </c>
      <c r="L7634" s="140" t="str">
        <f t="shared" si="361"/>
        <v>共用部分修繕補助</v>
      </c>
      <c r="M7634" s="40" t="str">
        <f t="shared" si="362"/>
        <v>麗晶特區公寓大廈管理委員會</v>
      </c>
    </row>
    <row r="7635" spans="1:13" s="4" customFormat="1" ht="93.75">
      <c r="A7635" s="108" t="s">
        <v>6313</v>
      </c>
      <c r="B7635" s="36" t="s">
        <v>6301</v>
      </c>
      <c r="C7635" s="37" t="s">
        <v>6485</v>
      </c>
      <c r="D7635" s="36" t="s">
        <v>6275</v>
      </c>
      <c r="E7635" s="41">
        <v>120</v>
      </c>
      <c r="F7635" s="142" t="s">
        <v>82</v>
      </c>
      <c r="G7635" s="142" t="s">
        <v>82</v>
      </c>
      <c r="H7635" s="142" t="s">
        <v>6254</v>
      </c>
      <c r="I7635" s="142"/>
      <c r="K7635" s="140" t="str">
        <f t="shared" si="360"/>
        <v>勞務成本－其他勞務成本－會費、捐助、補助、分攤、救助(濟)與交流活動費－捐助國內團體</v>
      </c>
      <c r="L7635" s="140" t="str">
        <f t="shared" si="361"/>
        <v>共用部分修繕補助</v>
      </c>
      <c r="M7635" s="40" t="str">
        <f t="shared" si="362"/>
        <v>世紀經典管理委員會</v>
      </c>
    </row>
    <row r="7636" spans="1:13" s="4" customFormat="1" ht="93.75">
      <c r="A7636" s="108" t="s">
        <v>6313</v>
      </c>
      <c r="B7636" s="36" t="s">
        <v>6301</v>
      </c>
      <c r="C7636" s="37" t="s">
        <v>6486</v>
      </c>
      <c r="D7636" s="36" t="s">
        <v>6275</v>
      </c>
      <c r="E7636" s="41">
        <v>120</v>
      </c>
      <c r="F7636" s="142" t="s">
        <v>82</v>
      </c>
      <c r="G7636" s="142" t="s">
        <v>82</v>
      </c>
      <c r="H7636" s="142" t="s">
        <v>6254</v>
      </c>
      <c r="I7636" s="142"/>
      <c r="K7636" s="140" t="str">
        <f t="shared" si="360"/>
        <v>勞務成本－其他勞務成本－會費、捐助、補助、分攤、救助(濟)與交流活動費－捐助國內團體</v>
      </c>
      <c r="L7636" s="140" t="str">
        <f t="shared" si="361"/>
        <v>共用部分修繕補助</v>
      </c>
      <c r="M7636" s="40" t="str">
        <f t="shared" si="362"/>
        <v>柏悅特區管理委員會</v>
      </c>
    </row>
    <row r="7637" spans="1:13" s="4" customFormat="1" ht="93.75">
      <c r="A7637" s="108" t="s">
        <v>6313</v>
      </c>
      <c r="B7637" s="36" t="s">
        <v>6301</v>
      </c>
      <c r="C7637" s="37" t="s">
        <v>6487</v>
      </c>
      <c r="D7637" s="36" t="s">
        <v>6275</v>
      </c>
      <c r="E7637" s="41">
        <v>170</v>
      </c>
      <c r="F7637" s="142" t="s">
        <v>82</v>
      </c>
      <c r="G7637" s="142" t="s">
        <v>82</v>
      </c>
      <c r="H7637" s="142" t="s">
        <v>6254</v>
      </c>
      <c r="I7637" s="142"/>
      <c r="K7637" s="140" t="str">
        <f t="shared" si="360"/>
        <v>勞務成本－其他勞務成本－會費、捐助、補助、分攤、救助(濟)與交流活動費－捐助國內團體</v>
      </c>
      <c r="L7637" s="140" t="str">
        <f t="shared" si="361"/>
        <v>共用部分修繕補助</v>
      </c>
      <c r="M7637" s="40" t="str">
        <f t="shared" si="362"/>
        <v>文心大地公寓大廈管理委員會</v>
      </c>
    </row>
    <row r="7638" spans="1:13" s="4" customFormat="1" ht="93.75">
      <c r="A7638" s="108" t="s">
        <v>6313</v>
      </c>
      <c r="B7638" s="36" t="s">
        <v>6301</v>
      </c>
      <c r="C7638" s="37" t="s">
        <v>6488</v>
      </c>
      <c r="D7638" s="36" t="s">
        <v>6275</v>
      </c>
      <c r="E7638" s="41">
        <v>10</v>
      </c>
      <c r="F7638" s="142" t="s">
        <v>82</v>
      </c>
      <c r="G7638" s="142" t="s">
        <v>82</v>
      </c>
      <c r="H7638" s="142" t="s">
        <v>6254</v>
      </c>
      <c r="I7638" s="142"/>
      <c r="K7638" s="140" t="str">
        <f t="shared" si="360"/>
        <v>勞務成本－其他勞務成本－會費、捐助、補助、分攤、救助(濟)與交流活動費－捐助國內團體</v>
      </c>
      <c r="L7638" s="140" t="str">
        <f t="shared" si="361"/>
        <v>共用部分修繕補助</v>
      </c>
      <c r="M7638" s="40" t="str">
        <f t="shared" si="362"/>
        <v>奇品軒閣管理委員會</v>
      </c>
    </row>
    <row r="7639" spans="1:13" s="4" customFormat="1" ht="93.75">
      <c r="A7639" s="108" t="s">
        <v>6313</v>
      </c>
      <c r="B7639" s="36" t="s">
        <v>6301</v>
      </c>
      <c r="C7639" s="37" t="s">
        <v>6489</v>
      </c>
      <c r="D7639" s="36" t="s">
        <v>6275</v>
      </c>
      <c r="E7639" s="41">
        <v>116</v>
      </c>
      <c r="F7639" s="142" t="s">
        <v>82</v>
      </c>
      <c r="G7639" s="142" t="s">
        <v>82</v>
      </c>
      <c r="H7639" s="142" t="s">
        <v>6254</v>
      </c>
      <c r="I7639" s="142"/>
      <c r="K7639" s="140" t="str">
        <f t="shared" si="360"/>
        <v>勞務成本－其他勞務成本－會費、捐助、補助、分攤、救助(濟)與交流活動費－捐助國內團體</v>
      </c>
      <c r="L7639" s="140" t="str">
        <f t="shared" si="361"/>
        <v>共用部分修繕補助</v>
      </c>
      <c r="M7639" s="40" t="str">
        <f t="shared" si="362"/>
        <v>精銳香草天籟管理委員會</v>
      </c>
    </row>
    <row r="7640" spans="1:13" s="4" customFormat="1" ht="93.75">
      <c r="A7640" s="108" t="s">
        <v>6313</v>
      </c>
      <c r="B7640" s="36" t="s">
        <v>6301</v>
      </c>
      <c r="C7640" s="37" t="s">
        <v>6490</v>
      </c>
      <c r="D7640" s="36" t="s">
        <v>6275</v>
      </c>
      <c r="E7640" s="41">
        <v>200</v>
      </c>
      <c r="F7640" s="142" t="s">
        <v>82</v>
      </c>
      <c r="G7640" s="142" t="s">
        <v>82</v>
      </c>
      <c r="H7640" s="142" t="s">
        <v>6254</v>
      </c>
      <c r="I7640" s="142"/>
      <c r="K7640" s="140" t="str">
        <f t="shared" si="360"/>
        <v>勞務成本－其他勞務成本－會費、捐助、補助、分攤、救助(濟)與交流活動費－捐助國內團體</v>
      </c>
      <c r="L7640" s="140" t="str">
        <f t="shared" si="361"/>
        <v>共用部分修繕補助</v>
      </c>
      <c r="M7640" s="40" t="str">
        <f t="shared" si="362"/>
        <v>時光織錦社區管理委員會</v>
      </c>
    </row>
    <row r="7641" spans="1:13" s="4" customFormat="1" ht="93.75">
      <c r="A7641" s="108" t="s">
        <v>6313</v>
      </c>
      <c r="B7641" s="36" t="s">
        <v>6301</v>
      </c>
      <c r="C7641" s="37" t="s">
        <v>6491</v>
      </c>
      <c r="D7641" s="36" t="s">
        <v>6275</v>
      </c>
      <c r="E7641" s="41">
        <v>140</v>
      </c>
      <c r="F7641" s="142" t="s">
        <v>82</v>
      </c>
      <c r="G7641" s="142" t="s">
        <v>82</v>
      </c>
      <c r="H7641" s="142" t="s">
        <v>6254</v>
      </c>
      <c r="I7641" s="142"/>
      <c r="K7641" s="140" t="str">
        <f t="shared" si="360"/>
        <v>勞務成本－其他勞務成本－會費、捐助、補助、分攤、救助(濟)與交流活動費－捐助國內團體</v>
      </c>
      <c r="L7641" s="140" t="str">
        <f t="shared" si="361"/>
        <v>共用部分修繕補助</v>
      </c>
      <c r="M7641" s="40" t="str">
        <f t="shared" si="362"/>
        <v>博愛社區大樓管理委員會</v>
      </c>
    </row>
    <row r="7642" spans="1:13" s="4" customFormat="1" ht="93.75">
      <c r="A7642" s="108" t="s">
        <v>6313</v>
      </c>
      <c r="B7642" s="36" t="s">
        <v>6301</v>
      </c>
      <c r="C7642" s="37" t="s">
        <v>6492</v>
      </c>
      <c r="D7642" s="36" t="s">
        <v>6275</v>
      </c>
      <c r="E7642" s="41">
        <v>120</v>
      </c>
      <c r="F7642" s="142" t="s">
        <v>82</v>
      </c>
      <c r="G7642" s="142" t="s">
        <v>82</v>
      </c>
      <c r="H7642" s="142" t="s">
        <v>6254</v>
      </c>
      <c r="I7642" s="142"/>
      <c r="K7642" s="140" t="str">
        <f t="shared" si="360"/>
        <v>勞務成本－其他勞務成本－會費、捐助、補助、分攤、救助(濟)與交流活動費－捐助國內團體</v>
      </c>
      <c r="L7642" s="140" t="str">
        <f t="shared" si="361"/>
        <v>共用部分修繕補助</v>
      </c>
      <c r="M7642" s="40" t="str">
        <f t="shared" si="362"/>
        <v>德鑫如一社區管理委員會</v>
      </c>
    </row>
    <row r="7643" spans="1:13" s="4" customFormat="1" ht="93.75">
      <c r="A7643" s="108" t="s">
        <v>6313</v>
      </c>
      <c r="B7643" s="36" t="s">
        <v>6301</v>
      </c>
      <c r="C7643" s="37" t="s">
        <v>6493</v>
      </c>
      <c r="D7643" s="36" t="s">
        <v>6275</v>
      </c>
      <c r="E7643" s="41">
        <v>49</v>
      </c>
      <c r="F7643" s="142" t="s">
        <v>82</v>
      </c>
      <c r="G7643" s="142" t="s">
        <v>82</v>
      </c>
      <c r="H7643" s="142" t="s">
        <v>6254</v>
      </c>
      <c r="I7643" s="142"/>
      <c r="K7643" s="140" t="str">
        <f t="shared" si="360"/>
        <v>勞務成本－其他勞務成本－會費、捐助、補助、分攤、救助(濟)與交流活動費－捐助國內團體</v>
      </c>
      <c r="L7643" s="140" t="str">
        <f t="shared" si="361"/>
        <v>共用部分修繕補助</v>
      </c>
      <c r="M7643" s="40" t="str">
        <f t="shared" si="362"/>
        <v>居心地社區管理委員會</v>
      </c>
    </row>
    <row r="7644" spans="1:13" s="4" customFormat="1" ht="93.75">
      <c r="A7644" s="108" t="s">
        <v>6313</v>
      </c>
      <c r="B7644" s="36" t="s">
        <v>6301</v>
      </c>
      <c r="C7644" s="37" t="s">
        <v>6494</v>
      </c>
      <c r="D7644" s="36" t="s">
        <v>6275</v>
      </c>
      <c r="E7644" s="41">
        <v>25</v>
      </c>
      <c r="F7644" s="142" t="s">
        <v>82</v>
      </c>
      <c r="G7644" s="142" t="s">
        <v>82</v>
      </c>
      <c r="H7644" s="142" t="s">
        <v>6254</v>
      </c>
      <c r="I7644" s="142"/>
      <c r="K7644" s="140" t="str">
        <f t="shared" si="360"/>
        <v>勞務成本－其他勞務成本－會費、捐助、補助、分攤、救助(濟)與交流活動費－捐助國內團體</v>
      </c>
      <c r="L7644" s="140" t="str">
        <f t="shared" si="361"/>
        <v>共用部分修繕補助</v>
      </c>
      <c r="M7644" s="40" t="str">
        <f t="shared" si="362"/>
        <v>龍寶雅集瑧邸公寓大廈管理委員會</v>
      </c>
    </row>
    <row r="7645" spans="1:13" s="4" customFormat="1" ht="93.75">
      <c r="A7645" s="108" t="s">
        <v>6313</v>
      </c>
      <c r="B7645" s="36" t="s">
        <v>6301</v>
      </c>
      <c r="C7645" s="37" t="s">
        <v>6495</v>
      </c>
      <c r="D7645" s="36" t="s">
        <v>6275</v>
      </c>
      <c r="E7645" s="41">
        <v>120</v>
      </c>
      <c r="F7645" s="142" t="s">
        <v>82</v>
      </c>
      <c r="G7645" s="142" t="s">
        <v>82</v>
      </c>
      <c r="H7645" s="142" t="s">
        <v>6254</v>
      </c>
      <c r="I7645" s="142"/>
      <c r="K7645" s="140" t="str">
        <f t="shared" si="360"/>
        <v>勞務成本－其他勞務成本－會費、捐助、補助、分攤、救助(濟)與交流活動費－捐助國內團體</v>
      </c>
      <c r="L7645" s="140" t="str">
        <f t="shared" si="361"/>
        <v>共用部分修繕補助</v>
      </c>
      <c r="M7645" s="40" t="str">
        <f t="shared" si="362"/>
        <v>精銳唐寧1號社區管理委員會</v>
      </c>
    </row>
    <row r="7646" spans="1:13" s="4" customFormat="1" ht="93.75">
      <c r="A7646" s="108" t="s">
        <v>6313</v>
      </c>
      <c r="B7646" s="36" t="s">
        <v>6301</v>
      </c>
      <c r="C7646" s="37" t="s">
        <v>6496</v>
      </c>
      <c r="D7646" s="36" t="s">
        <v>6275</v>
      </c>
      <c r="E7646" s="41">
        <v>170</v>
      </c>
      <c r="F7646" s="142" t="s">
        <v>82</v>
      </c>
      <c r="G7646" s="142" t="s">
        <v>82</v>
      </c>
      <c r="H7646" s="142" t="s">
        <v>6254</v>
      </c>
      <c r="I7646" s="142"/>
      <c r="K7646" s="140" t="str">
        <f t="shared" si="360"/>
        <v>勞務成本－其他勞務成本－會費、捐助、補助、分攤、救助(濟)與交流活動費－捐助國內團體</v>
      </c>
      <c r="L7646" s="140" t="str">
        <f t="shared" si="361"/>
        <v>共用部分修繕補助</v>
      </c>
      <c r="M7646" s="40" t="str">
        <f t="shared" si="362"/>
        <v>晴美學社區管理委員會</v>
      </c>
    </row>
    <row r="7647" spans="1:13" s="4" customFormat="1" ht="93.75">
      <c r="A7647" s="108" t="s">
        <v>6313</v>
      </c>
      <c r="B7647" s="36" t="s">
        <v>6301</v>
      </c>
      <c r="C7647" s="37" t="s">
        <v>6497</v>
      </c>
      <c r="D7647" s="36" t="s">
        <v>6275</v>
      </c>
      <c r="E7647" s="41">
        <v>96</v>
      </c>
      <c r="F7647" s="142" t="s">
        <v>82</v>
      </c>
      <c r="G7647" s="142" t="s">
        <v>82</v>
      </c>
      <c r="H7647" s="142" t="s">
        <v>6254</v>
      </c>
      <c r="I7647" s="142"/>
      <c r="K7647" s="140" t="str">
        <f t="shared" si="360"/>
        <v>勞務成本－其他勞務成本－會費、捐助、補助、分攤、救助(濟)與交流活動費－捐助國內團體</v>
      </c>
      <c r="L7647" s="140" t="str">
        <f t="shared" si="361"/>
        <v>共用部分修繕補助</v>
      </c>
      <c r="M7647" s="40" t="str">
        <f t="shared" si="362"/>
        <v>林鼎日光寓社區管理委員會</v>
      </c>
    </row>
    <row r="7648" spans="1:13" s="4" customFormat="1" ht="93.75">
      <c r="A7648" s="108" t="s">
        <v>6313</v>
      </c>
      <c r="B7648" s="36" t="s">
        <v>6301</v>
      </c>
      <c r="C7648" s="37" t="s">
        <v>6498</v>
      </c>
      <c r="D7648" s="36" t="s">
        <v>6275</v>
      </c>
      <c r="E7648" s="41">
        <v>170</v>
      </c>
      <c r="F7648" s="142" t="s">
        <v>82</v>
      </c>
      <c r="G7648" s="142" t="s">
        <v>82</v>
      </c>
      <c r="H7648" s="142" t="s">
        <v>6254</v>
      </c>
      <c r="I7648" s="142"/>
      <c r="K7648" s="140" t="str">
        <f t="shared" si="360"/>
        <v>勞務成本－其他勞務成本－會費、捐助、補助、分攤、救助(濟)與交流活動費－捐助國內團體</v>
      </c>
      <c r="L7648" s="140" t="str">
        <f t="shared" si="361"/>
        <v>共用部分修繕補助</v>
      </c>
      <c r="M7648" s="40" t="str">
        <f t="shared" si="362"/>
        <v>現代經典集合住宅管理委員會</v>
      </c>
    </row>
    <row r="7649" spans="1:13" s="4" customFormat="1" ht="93.75">
      <c r="A7649" s="108" t="s">
        <v>6313</v>
      </c>
      <c r="B7649" s="36" t="s">
        <v>6301</v>
      </c>
      <c r="C7649" s="37" t="s">
        <v>6499</v>
      </c>
      <c r="D7649" s="36" t="s">
        <v>6275</v>
      </c>
      <c r="E7649" s="41">
        <v>120</v>
      </c>
      <c r="F7649" s="142" t="s">
        <v>82</v>
      </c>
      <c r="G7649" s="142" t="s">
        <v>82</v>
      </c>
      <c r="H7649" s="142" t="s">
        <v>6254</v>
      </c>
      <c r="I7649" s="142"/>
      <c r="K7649" s="140" t="str">
        <f t="shared" si="360"/>
        <v>勞務成本－其他勞務成本－會費、捐助、補助、分攤、救助(濟)與交流活動費－捐助國內團體</v>
      </c>
      <c r="L7649" s="140" t="str">
        <f t="shared" si="361"/>
        <v>共用部分修繕補助</v>
      </c>
      <c r="M7649" s="40" t="str">
        <f t="shared" si="362"/>
        <v>寶鴻清美大廈管理委員會</v>
      </c>
    </row>
    <row r="7650" spans="1:13" s="4" customFormat="1" ht="93.75">
      <c r="A7650" s="108" t="s">
        <v>6313</v>
      </c>
      <c r="B7650" s="36" t="s">
        <v>6301</v>
      </c>
      <c r="C7650" s="37" t="s">
        <v>6500</v>
      </c>
      <c r="D7650" s="36" t="s">
        <v>6275</v>
      </c>
      <c r="E7650" s="41">
        <v>120</v>
      </c>
      <c r="F7650" s="142" t="s">
        <v>82</v>
      </c>
      <c r="G7650" s="142" t="s">
        <v>82</v>
      </c>
      <c r="H7650" s="142" t="s">
        <v>6254</v>
      </c>
      <c r="I7650" s="142"/>
      <c r="K7650" s="140" t="str">
        <f t="shared" si="360"/>
        <v>勞務成本－其他勞務成本－會費、捐助、補助、分攤、救助(濟)與交流活動費－捐助國內團體</v>
      </c>
      <c r="L7650" s="140" t="str">
        <f t="shared" si="361"/>
        <v>共用部分修繕補助</v>
      </c>
      <c r="M7650" s="40" t="str">
        <f t="shared" si="362"/>
        <v>東方文華公寓大廈管理委員會</v>
      </c>
    </row>
    <row r="7651" spans="1:13" s="4" customFormat="1" ht="93.75">
      <c r="A7651" s="108" t="s">
        <v>6313</v>
      </c>
      <c r="B7651" s="36" t="s">
        <v>6301</v>
      </c>
      <c r="C7651" s="37" t="s">
        <v>6501</v>
      </c>
      <c r="D7651" s="36" t="s">
        <v>6275</v>
      </c>
      <c r="E7651" s="41">
        <v>120</v>
      </c>
      <c r="F7651" s="142" t="s">
        <v>82</v>
      </c>
      <c r="G7651" s="142" t="s">
        <v>82</v>
      </c>
      <c r="H7651" s="142" t="s">
        <v>6254</v>
      </c>
      <c r="I7651" s="142"/>
      <c r="K7651" s="140" t="str">
        <f t="shared" si="360"/>
        <v>勞務成本－其他勞務成本－會費、捐助、補助、分攤、救助(濟)與交流活動費－捐助國內團體</v>
      </c>
      <c r="L7651" s="140" t="str">
        <f t="shared" si="361"/>
        <v>共用部分修繕補助</v>
      </c>
      <c r="M7651" s="40" t="str">
        <f t="shared" si="362"/>
        <v>西屯麗宮住戶管理委員會</v>
      </c>
    </row>
    <row r="7652" spans="1:13" s="4" customFormat="1" ht="93.75">
      <c r="A7652" s="108" t="s">
        <v>6313</v>
      </c>
      <c r="B7652" s="36" t="s">
        <v>6301</v>
      </c>
      <c r="C7652" s="37" t="s">
        <v>6502</v>
      </c>
      <c r="D7652" s="36" t="s">
        <v>6275</v>
      </c>
      <c r="E7652" s="41">
        <v>120</v>
      </c>
      <c r="F7652" s="142" t="s">
        <v>82</v>
      </c>
      <c r="G7652" s="142" t="s">
        <v>82</v>
      </c>
      <c r="H7652" s="142" t="s">
        <v>6254</v>
      </c>
      <c r="I7652" s="142"/>
      <c r="K7652" s="140" t="str">
        <f t="shared" si="360"/>
        <v>勞務成本－其他勞務成本－會費、捐助、補助、分攤、救助(濟)與交流活動費－捐助國內團體</v>
      </c>
      <c r="L7652" s="140" t="str">
        <f t="shared" si="361"/>
        <v>共用部分修繕補助</v>
      </c>
      <c r="M7652" s="40" t="str">
        <f t="shared" si="362"/>
        <v>夢寐以求管理委員會</v>
      </c>
    </row>
    <row r="7653" spans="1:13" s="4" customFormat="1" ht="93.75">
      <c r="A7653" s="108" t="s">
        <v>6313</v>
      </c>
      <c r="B7653" s="36" t="s">
        <v>6301</v>
      </c>
      <c r="C7653" s="37" t="s">
        <v>6503</v>
      </c>
      <c r="D7653" s="36" t="s">
        <v>6275</v>
      </c>
      <c r="E7653" s="41">
        <v>120</v>
      </c>
      <c r="F7653" s="142" t="s">
        <v>82</v>
      </c>
      <c r="G7653" s="142" t="s">
        <v>82</v>
      </c>
      <c r="H7653" s="142" t="s">
        <v>6254</v>
      </c>
      <c r="I7653" s="142"/>
      <c r="K7653" s="140" t="str">
        <f t="shared" si="360"/>
        <v>勞務成本－其他勞務成本－會費、捐助、補助、分攤、救助(濟)與交流活動費－捐助國內團體</v>
      </c>
      <c r="L7653" s="140" t="str">
        <f t="shared" si="361"/>
        <v>共用部分修繕補助</v>
      </c>
      <c r="M7653" s="40" t="str">
        <f t="shared" si="362"/>
        <v>廣福新家C區管理委員會</v>
      </c>
    </row>
    <row r="7654" spans="1:13" s="4" customFormat="1" ht="93.75">
      <c r="A7654" s="108" t="s">
        <v>6313</v>
      </c>
      <c r="B7654" s="36" t="s">
        <v>6301</v>
      </c>
      <c r="C7654" s="37" t="s">
        <v>6504</v>
      </c>
      <c r="D7654" s="36" t="s">
        <v>6275</v>
      </c>
      <c r="E7654" s="41">
        <v>120</v>
      </c>
      <c r="F7654" s="142" t="s">
        <v>82</v>
      </c>
      <c r="G7654" s="142" t="s">
        <v>82</v>
      </c>
      <c r="H7654" s="142" t="s">
        <v>6254</v>
      </c>
      <c r="I7654" s="142"/>
      <c r="K7654" s="140" t="str">
        <f t="shared" si="360"/>
        <v>勞務成本－其他勞務成本－會費、捐助、補助、分攤、救助(濟)與交流活動費－捐助國內團體</v>
      </c>
      <c r="L7654" s="140" t="str">
        <f t="shared" si="361"/>
        <v>共用部分修繕補助</v>
      </c>
      <c r="M7654" s="40" t="str">
        <f t="shared" si="362"/>
        <v>青海青管理委員會</v>
      </c>
    </row>
    <row r="7655" spans="1:13" s="4" customFormat="1" ht="93.75">
      <c r="A7655" s="108" t="s">
        <v>6313</v>
      </c>
      <c r="B7655" s="36" t="s">
        <v>6301</v>
      </c>
      <c r="C7655" s="37" t="s">
        <v>6505</v>
      </c>
      <c r="D7655" s="36" t="s">
        <v>6275</v>
      </c>
      <c r="E7655" s="41">
        <v>120</v>
      </c>
      <c r="F7655" s="142" t="s">
        <v>82</v>
      </c>
      <c r="G7655" s="142" t="s">
        <v>82</v>
      </c>
      <c r="H7655" s="142" t="s">
        <v>6254</v>
      </c>
      <c r="I7655" s="142"/>
      <c r="K7655" s="140" t="str">
        <f t="shared" si="360"/>
        <v>勞務成本－其他勞務成本－會費、捐助、補助、分攤、救助(濟)與交流活動費－捐助國內團體</v>
      </c>
      <c r="L7655" s="140" t="str">
        <f t="shared" si="361"/>
        <v>共用部分修繕補助</v>
      </c>
      <c r="M7655" s="40" t="str">
        <f t="shared" si="362"/>
        <v>康富經貿生技大樓管理委員會</v>
      </c>
    </row>
    <row r="7656" spans="1:13" s="4" customFormat="1" ht="93.75">
      <c r="A7656" s="108" t="s">
        <v>6313</v>
      </c>
      <c r="B7656" s="36" t="s">
        <v>6301</v>
      </c>
      <c r="C7656" s="37" t="s">
        <v>6506</v>
      </c>
      <c r="D7656" s="36" t="s">
        <v>6275</v>
      </c>
      <c r="E7656" s="41">
        <v>144</v>
      </c>
      <c r="F7656" s="142" t="s">
        <v>82</v>
      </c>
      <c r="G7656" s="142" t="s">
        <v>82</v>
      </c>
      <c r="H7656" s="142" t="s">
        <v>6254</v>
      </c>
      <c r="I7656" s="142"/>
      <c r="K7656" s="140" t="str">
        <f t="shared" si="360"/>
        <v>勞務成本－其他勞務成本－會費、捐助、補助、分攤、救助(濟)與交流活動費－捐助國內團體</v>
      </c>
      <c r="L7656" s="140" t="str">
        <f t="shared" si="361"/>
        <v>共用部分修繕補助</v>
      </c>
      <c r="M7656" s="40" t="str">
        <f t="shared" si="362"/>
        <v>華第管理委員會</v>
      </c>
    </row>
    <row r="7657" spans="1:13" s="4" customFormat="1" ht="93.75">
      <c r="A7657" s="108" t="s">
        <v>6313</v>
      </c>
      <c r="B7657" s="36" t="s">
        <v>6301</v>
      </c>
      <c r="C7657" s="37" t="s">
        <v>6507</v>
      </c>
      <c r="D7657" s="36" t="s">
        <v>6275</v>
      </c>
      <c r="E7657" s="41">
        <v>120</v>
      </c>
      <c r="F7657" s="142" t="s">
        <v>82</v>
      </c>
      <c r="G7657" s="142" t="s">
        <v>82</v>
      </c>
      <c r="H7657" s="142" t="s">
        <v>6254</v>
      </c>
      <c r="I7657" s="142"/>
      <c r="K7657" s="140" t="str">
        <f t="shared" si="360"/>
        <v>勞務成本－其他勞務成本－會費、捐助、補助、分攤、救助(濟)與交流活動費－捐助國內團體</v>
      </c>
      <c r="L7657" s="140" t="str">
        <f t="shared" si="361"/>
        <v>共用部分修繕補助</v>
      </c>
      <c r="M7657" s="40" t="str">
        <f t="shared" si="362"/>
        <v>益民桂冠公寓大廈管理委員會</v>
      </c>
    </row>
    <row r="7658" spans="1:13" s="4" customFormat="1" ht="93.75">
      <c r="A7658" s="108" t="s">
        <v>6313</v>
      </c>
      <c r="B7658" s="36" t="s">
        <v>6301</v>
      </c>
      <c r="C7658" s="37" t="s">
        <v>6508</v>
      </c>
      <c r="D7658" s="36" t="s">
        <v>6275</v>
      </c>
      <c r="E7658" s="41">
        <v>169</v>
      </c>
      <c r="F7658" s="142" t="s">
        <v>82</v>
      </c>
      <c r="G7658" s="142" t="s">
        <v>82</v>
      </c>
      <c r="H7658" s="142" t="s">
        <v>6254</v>
      </c>
      <c r="I7658" s="142"/>
      <c r="K7658" s="140" t="str">
        <f t="shared" si="360"/>
        <v>勞務成本－其他勞務成本－會費、捐助、補助、分攤、救助(濟)與交流活動費－捐助國內團體</v>
      </c>
      <c r="L7658" s="140" t="str">
        <f t="shared" si="361"/>
        <v>共用部分修繕補助</v>
      </c>
      <c r="M7658" s="40" t="str">
        <f t="shared" si="362"/>
        <v>金牌國宅二期社區管理委員會</v>
      </c>
    </row>
    <row r="7659" spans="1:13" s="4" customFormat="1" ht="93.75">
      <c r="A7659" s="108" t="s">
        <v>6313</v>
      </c>
      <c r="B7659" s="36" t="s">
        <v>6301</v>
      </c>
      <c r="C7659" s="37" t="s">
        <v>6509</v>
      </c>
      <c r="D7659" s="36" t="s">
        <v>6275</v>
      </c>
      <c r="E7659" s="41">
        <v>170</v>
      </c>
      <c r="F7659" s="142" t="s">
        <v>82</v>
      </c>
      <c r="G7659" s="142" t="s">
        <v>82</v>
      </c>
      <c r="H7659" s="142" t="s">
        <v>6254</v>
      </c>
      <c r="I7659" s="142"/>
      <c r="K7659" s="140" t="str">
        <f t="shared" si="360"/>
        <v>勞務成本－其他勞務成本－會費、捐助、補助、分攤、救助(濟)與交流活動費－捐助國內團體</v>
      </c>
      <c r="L7659" s="140" t="str">
        <f t="shared" si="361"/>
        <v>共用部分修繕補助</v>
      </c>
      <c r="M7659" s="40" t="str">
        <f t="shared" si="362"/>
        <v>風格畫境管理委員會</v>
      </c>
    </row>
    <row r="7660" spans="1:13" s="4" customFormat="1" ht="93.75">
      <c r="A7660" s="108" t="s">
        <v>6313</v>
      </c>
      <c r="B7660" s="36" t="s">
        <v>6301</v>
      </c>
      <c r="C7660" s="37" t="s">
        <v>6510</v>
      </c>
      <c r="D7660" s="36" t="s">
        <v>6275</v>
      </c>
      <c r="E7660" s="41">
        <v>120</v>
      </c>
      <c r="F7660" s="142" t="s">
        <v>82</v>
      </c>
      <c r="G7660" s="142" t="s">
        <v>82</v>
      </c>
      <c r="H7660" s="142" t="s">
        <v>6254</v>
      </c>
      <c r="I7660" s="142"/>
      <c r="K7660" s="140" t="str">
        <f t="shared" si="360"/>
        <v>勞務成本－其他勞務成本－會費、捐助、補助、分攤、救助(濟)與交流活動費－捐助國內團體</v>
      </c>
      <c r="L7660" s="140" t="str">
        <f t="shared" si="361"/>
        <v>共用部分修繕補助</v>
      </c>
      <c r="M7660" s="40" t="str">
        <f t="shared" si="362"/>
        <v>環眾花與綠大廈社區管理委員會</v>
      </c>
    </row>
    <row r="7661" spans="1:13" s="4" customFormat="1" ht="93.75">
      <c r="A7661" s="108" t="s">
        <v>6313</v>
      </c>
      <c r="B7661" s="36" t="s">
        <v>6301</v>
      </c>
      <c r="C7661" s="37" t="s">
        <v>6511</v>
      </c>
      <c r="D7661" s="36" t="s">
        <v>6275</v>
      </c>
      <c r="E7661" s="41">
        <v>120</v>
      </c>
      <c r="F7661" s="142" t="s">
        <v>82</v>
      </c>
      <c r="G7661" s="142" t="s">
        <v>82</v>
      </c>
      <c r="H7661" s="142" t="s">
        <v>6254</v>
      </c>
      <c r="I7661" s="142"/>
      <c r="K7661" s="140" t="str">
        <f t="shared" si="360"/>
        <v>勞務成本－其他勞務成本－會費、捐助、補助、分攤、救助(濟)與交流活動費－捐助國內團體</v>
      </c>
      <c r="L7661" s="140" t="str">
        <f t="shared" si="361"/>
        <v>共用部分修繕補助</v>
      </c>
      <c r="M7661" s="40" t="str">
        <f t="shared" si="362"/>
        <v>宏凱生活家住戶管理委員會</v>
      </c>
    </row>
    <row r="7662" spans="1:13" s="4" customFormat="1" ht="93.75">
      <c r="A7662" s="108" t="s">
        <v>6313</v>
      </c>
      <c r="B7662" s="36" t="s">
        <v>6301</v>
      </c>
      <c r="C7662" s="37" t="s">
        <v>6512</v>
      </c>
      <c r="D7662" s="36" t="s">
        <v>6275</v>
      </c>
      <c r="E7662" s="41">
        <v>170</v>
      </c>
      <c r="F7662" s="142" t="s">
        <v>82</v>
      </c>
      <c r="G7662" s="142" t="s">
        <v>82</v>
      </c>
      <c r="H7662" s="142" t="s">
        <v>6254</v>
      </c>
      <c r="I7662" s="142"/>
      <c r="K7662" s="140" t="str">
        <f t="shared" si="360"/>
        <v>勞務成本－其他勞務成本－會費、捐助、補助、分攤、救助(濟)與交流活動費－捐助國內團體</v>
      </c>
      <c r="L7662" s="140" t="str">
        <f t="shared" si="361"/>
        <v>共用部分修繕補助</v>
      </c>
      <c r="M7662" s="40" t="str">
        <f t="shared" si="362"/>
        <v>元百大鎮A區管理委員會</v>
      </c>
    </row>
    <row r="7663" spans="1:13" s="4" customFormat="1" ht="93.75">
      <c r="A7663" s="108" t="s">
        <v>6313</v>
      </c>
      <c r="B7663" s="36" t="s">
        <v>6301</v>
      </c>
      <c r="C7663" s="37" t="s">
        <v>6513</v>
      </c>
      <c r="D7663" s="36" t="s">
        <v>6275</v>
      </c>
      <c r="E7663" s="41">
        <v>170</v>
      </c>
      <c r="F7663" s="142" t="s">
        <v>82</v>
      </c>
      <c r="G7663" s="142" t="s">
        <v>82</v>
      </c>
      <c r="H7663" s="142" t="s">
        <v>6254</v>
      </c>
      <c r="I7663" s="142"/>
      <c r="K7663" s="140" t="str">
        <f t="shared" si="360"/>
        <v>勞務成本－其他勞務成本－會費、捐助、補助、分攤、救助(濟)與交流活動費－捐助國內團體</v>
      </c>
      <c r="L7663" s="140" t="str">
        <f t="shared" si="361"/>
        <v>共用部分修繕補助</v>
      </c>
      <c r="M7663" s="40" t="str">
        <f t="shared" si="362"/>
        <v>櫻花村上森管理委員會</v>
      </c>
    </row>
    <row r="7664" spans="1:13" s="4" customFormat="1" ht="93.75">
      <c r="A7664" s="108" t="s">
        <v>6313</v>
      </c>
      <c r="B7664" s="36" t="s">
        <v>6301</v>
      </c>
      <c r="C7664" s="37" t="s">
        <v>6514</v>
      </c>
      <c r="D7664" s="36" t="s">
        <v>6275</v>
      </c>
      <c r="E7664" s="41">
        <v>120</v>
      </c>
      <c r="F7664" s="142" t="s">
        <v>82</v>
      </c>
      <c r="G7664" s="142" t="s">
        <v>82</v>
      </c>
      <c r="H7664" s="142" t="s">
        <v>6254</v>
      </c>
      <c r="I7664" s="142"/>
      <c r="K7664" s="140" t="str">
        <f t="shared" si="360"/>
        <v>勞務成本－其他勞務成本－會費、捐助、補助、分攤、救助(濟)與交流活動費－捐助國內團體</v>
      </c>
      <c r="L7664" s="140" t="str">
        <f t="shared" si="361"/>
        <v>共用部分修繕補助</v>
      </c>
      <c r="M7664" s="40" t="str">
        <f t="shared" si="362"/>
        <v>東山龍庭公寓大廈管理委員會</v>
      </c>
    </row>
    <row r="7665" spans="1:13" s="4" customFormat="1" ht="93.75">
      <c r="A7665" s="108" t="s">
        <v>6313</v>
      </c>
      <c r="B7665" s="36" t="s">
        <v>6301</v>
      </c>
      <c r="C7665" s="37" t="s">
        <v>6515</v>
      </c>
      <c r="D7665" s="36" t="s">
        <v>6275</v>
      </c>
      <c r="E7665" s="41">
        <v>220</v>
      </c>
      <c r="F7665" s="142" t="s">
        <v>82</v>
      </c>
      <c r="G7665" s="142" t="s">
        <v>82</v>
      </c>
      <c r="H7665" s="142" t="s">
        <v>6254</v>
      </c>
      <c r="I7665" s="142"/>
      <c r="K7665" s="140" t="str">
        <f t="shared" si="360"/>
        <v>勞務成本－其他勞務成本－會費、捐助、補助、分攤、救助(濟)與交流活動費－捐助國內團體</v>
      </c>
      <c r="L7665" s="140" t="str">
        <f t="shared" si="361"/>
        <v>共用部分修繕補助</v>
      </c>
      <c r="M7665" s="40" t="str">
        <f t="shared" si="362"/>
        <v>長億城陽光區管理委員會</v>
      </c>
    </row>
    <row r="7666" spans="1:13" s="4" customFormat="1" ht="93.75">
      <c r="A7666" s="108" t="s">
        <v>6313</v>
      </c>
      <c r="B7666" s="36" t="s">
        <v>6301</v>
      </c>
      <c r="C7666" s="37" t="s">
        <v>6516</v>
      </c>
      <c r="D7666" s="36" t="s">
        <v>6275</v>
      </c>
      <c r="E7666" s="41">
        <v>120</v>
      </c>
      <c r="F7666" s="142" t="s">
        <v>82</v>
      </c>
      <c r="G7666" s="142" t="s">
        <v>82</v>
      </c>
      <c r="H7666" s="142" t="s">
        <v>6254</v>
      </c>
      <c r="I7666" s="142"/>
      <c r="K7666" s="140" t="str">
        <f t="shared" si="360"/>
        <v>勞務成本－其他勞務成本－會費、捐助、補助、分攤、救助(濟)與交流活動費－捐助國內團體</v>
      </c>
      <c r="L7666" s="140" t="str">
        <f t="shared" si="361"/>
        <v>共用部分修繕補助</v>
      </c>
      <c r="M7666" s="40" t="str">
        <f t="shared" si="362"/>
        <v>東美公寓大廈管理委員會</v>
      </c>
    </row>
    <row r="7667" spans="1:13" s="4" customFormat="1" ht="93.75">
      <c r="A7667" s="108" t="s">
        <v>6313</v>
      </c>
      <c r="B7667" s="36" t="s">
        <v>6301</v>
      </c>
      <c r="C7667" s="37" t="s">
        <v>6517</v>
      </c>
      <c r="D7667" s="36" t="s">
        <v>6275</v>
      </c>
      <c r="E7667" s="41">
        <v>120</v>
      </c>
      <c r="F7667" s="142" t="s">
        <v>82</v>
      </c>
      <c r="G7667" s="142" t="s">
        <v>82</v>
      </c>
      <c r="H7667" s="142" t="s">
        <v>6254</v>
      </c>
      <c r="I7667" s="142"/>
      <c r="K7667" s="140" t="str">
        <f t="shared" si="360"/>
        <v>勞務成本－其他勞務成本－會費、捐助、補助、分攤、救助(濟)與交流活動費－捐助國內團體</v>
      </c>
      <c r="L7667" s="140" t="str">
        <f t="shared" si="361"/>
        <v>共用部分修繕補助</v>
      </c>
      <c r="M7667" s="40" t="str">
        <f t="shared" si="362"/>
        <v>長億儷舍管理委員會</v>
      </c>
    </row>
    <row r="7668" spans="1:13" s="4" customFormat="1" ht="93.75">
      <c r="A7668" s="108" t="s">
        <v>6313</v>
      </c>
      <c r="B7668" s="36" t="s">
        <v>6301</v>
      </c>
      <c r="C7668" s="37" t="s">
        <v>6518</v>
      </c>
      <c r="D7668" s="36" t="s">
        <v>6275</v>
      </c>
      <c r="E7668" s="41">
        <v>120</v>
      </c>
      <c r="F7668" s="142" t="s">
        <v>82</v>
      </c>
      <c r="G7668" s="142" t="s">
        <v>82</v>
      </c>
      <c r="H7668" s="142" t="s">
        <v>6254</v>
      </c>
      <c r="I7668" s="142"/>
      <c r="K7668" s="140" t="str">
        <f t="shared" si="360"/>
        <v>勞務成本－其他勞務成本－會費、捐助、補助、分攤、救助(濟)與交流活動費－捐助國內團體</v>
      </c>
      <c r="L7668" s="140" t="str">
        <f t="shared" si="361"/>
        <v>共用部分修繕補助</v>
      </c>
      <c r="M7668" s="40" t="str">
        <f t="shared" si="362"/>
        <v>逢甲公園廣場B棟管理委員會</v>
      </c>
    </row>
    <row r="7669" spans="1:13" s="4" customFormat="1" ht="93.75">
      <c r="A7669" s="108" t="s">
        <v>6313</v>
      </c>
      <c r="B7669" s="36" t="s">
        <v>6301</v>
      </c>
      <c r="C7669" s="37" t="s">
        <v>6519</v>
      </c>
      <c r="D7669" s="36" t="s">
        <v>6275</v>
      </c>
      <c r="E7669" s="41">
        <v>170</v>
      </c>
      <c r="F7669" s="142" t="s">
        <v>82</v>
      </c>
      <c r="G7669" s="142" t="s">
        <v>82</v>
      </c>
      <c r="H7669" s="142" t="s">
        <v>6254</v>
      </c>
      <c r="I7669" s="142"/>
      <c r="K7669" s="140" t="str">
        <f t="shared" si="360"/>
        <v>勞務成本－其他勞務成本－會費、捐助、補助、分攤、救助(濟)與交流活動費－捐助國內團體</v>
      </c>
      <c r="L7669" s="140" t="str">
        <f t="shared" si="361"/>
        <v>共用部分修繕補助</v>
      </c>
      <c r="M7669" s="40" t="str">
        <f t="shared" si="362"/>
        <v>豐原皇家管理委員會</v>
      </c>
    </row>
    <row r="7670" spans="1:13" s="4" customFormat="1" ht="93.75">
      <c r="A7670" s="108" t="s">
        <v>6313</v>
      </c>
      <c r="B7670" s="36" t="s">
        <v>6301</v>
      </c>
      <c r="C7670" s="37" t="s">
        <v>6520</v>
      </c>
      <c r="D7670" s="36" t="s">
        <v>6275</v>
      </c>
      <c r="E7670" s="41">
        <v>120</v>
      </c>
      <c r="F7670" s="142" t="s">
        <v>82</v>
      </c>
      <c r="G7670" s="142" t="s">
        <v>82</v>
      </c>
      <c r="H7670" s="142" t="s">
        <v>6254</v>
      </c>
      <c r="I7670" s="142"/>
      <c r="K7670" s="140" t="str">
        <f t="shared" si="360"/>
        <v>勞務成本－其他勞務成本－會費、捐助、補助、分攤、救助(濟)與交流活動費－捐助國內團體</v>
      </c>
      <c r="L7670" s="140" t="str">
        <f t="shared" si="361"/>
        <v>共用部分修繕補助</v>
      </c>
      <c r="M7670" s="40" t="str">
        <f t="shared" si="362"/>
        <v>藝術人生大廈管理委員會</v>
      </c>
    </row>
    <row r="7671" spans="1:13" s="4" customFormat="1" ht="93.75">
      <c r="A7671" s="108" t="s">
        <v>6313</v>
      </c>
      <c r="B7671" s="36" t="s">
        <v>6301</v>
      </c>
      <c r="C7671" s="37" t="s">
        <v>6521</v>
      </c>
      <c r="D7671" s="36" t="s">
        <v>6275</v>
      </c>
      <c r="E7671" s="41">
        <v>220</v>
      </c>
      <c r="F7671" s="142" t="s">
        <v>82</v>
      </c>
      <c r="G7671" s="142" t="s">
        <v>82</v>
      </c>
      <c r="H7671" s="142" t="s">
        <v>6254</v>
      </c>
      <c r="I7671" s="142"/>
      <c r="K7671" s="140" t="str">
        <f t="shared" si="360"/>
        <v>勞務成本－其他勞務成本－會費、捐助、補助、分攤、救助(濟)與交流活動費－捐助國內團體</v>
      </c>
      <c r="L7671" s="140" t="str">
        <f t="shared" si="361"/>
        <v>共用部分修繕補助</v>
      </c>
      <c r="M7671" s="40" t="str">
        <f t="shared" si="362"/>
        <v>太子雲世紀C區管理委員會</v>
      </c>
    </row>
    <row r="7672" spans="1:13" s="4" customFormat="1" ht="93.75">
      <c r="A7672" s="108" t="s">
        <v>6313</v>
      </c>
      <c r="B7672" s="36" t="s">
        <v>6301</v>
      </c>
      <c r="C7672" s="37" t="s">
        <v>6522</v>
      </c>
      <c r="D7672" s="36" t="s">
        <v>6275</v>
      </c>
      <c r="E7672" s="41">
        <v>220</v>
      </c>
      <c r="F7672" s="142" t="s">
        <v>82</v>
      </c>
      <c r="G7672" s="142" t="s">
        <v>82</v>
      </c>
      <c r="H7672" s="142" t="s">
        <v>6254</v>
      </c>
      <c r="I7672" s="142"/>
      <c r="K7672" s="140" t="str">
        <f t="shared" si="360"/>
        <v>勞務成本－其他勞務成本－會費、捐助、補助、分攤、救助(濟)與交流活動費－捐助國內團體</v>
      </c>
      <c r="L7672" s="140" t="str">
        <f t="shared" si="361"/>
        <v>共用部分修繕補助</v>
      </c>
      <c r="M7672" s="40" t="str">
        <f t="shared" si="362"/>
        <v>中友綠園邸管理委員會</v>
      </c>
    </row>
    <row r="7673" spans="1:13" s="4" customFormat="1" ht="93.75">
      <c r="A7673" s="108" t="s">
        <v>6313</v>
      </c>
      <c r="B7673" s="36" t="s">
        <v>6301</v>
      </c>
      <c r="C7673" s="37" t="s">
        <v>6523</v>
      </c>
      <c r="D7673" s="36" t="s">
        <v>6275</v>
      </c>
      <c r="E7673" s="41">
        <v>120</v>
      </c>
      <c r="F7673" s="142" t="s">
        <v>82</v>
      </c>
      <c r="G7673" s="142" t="s">
        <v>82</v>
      </c>
      <c r="H7673" s="142" t="s">
        <v>6254</v>
      </c>
      <c r="I7673" s="142"/>
      <c r="K7673" s="140" t="str">
        <f t="shared" si="360"/>
        <v>勞務成本－其他勞務成本－會費、捐助、補助、分攤、救助(濟)與交流活動費－捐助國內團體</v>
      </c>
      <c r="L7673" s="140" t="str">
        <f t="shared" si="361"/>
        <v>共用部分修繕補助</v>
      </c>
      <c r="M7673" s="40" t="str">
        <f t="shared" si="362"/>
        <v>喬立世紀觀管理委員會</v>
      </c>
    </row>
    <row r="7674" spans="1:13" s="4" customFormat="1" ht="93.75">
      <c r="A7674" s="108" t="s">
        <v>6313</v>
      </c>
      <c r="B7674" s="36" t="s">
        <v>6301</v>
      </c>
      <c r="C7674" s="37" t="s">
        <v>6524</v>
      </c>
      <c r="D7674" s="36" t="s">
        <v>6275</v>
      </c>
      <c r="E7674" s="41">
        <v>170</v>
      </c>
      <c r="F7674" s="142" t="s">
        <v>82</v>
      </c>
      <c r="G7674" s="142" t="s">
        <v>82</v>
      </c>
      <c r="H7674" s="142" t="s">
        <v>6254</v>
      </c>
      <c r="I7674" s="142"/>
      <c r="K7674" s="140" t="str">
        <f t="shared" si="360"/>
        <v>勞務成本－其他勞務成本－會費、捐助、補助、分攤、救助(濟)與交流活動費－捐助國內團體</v>
      </c>
      <c r="L7674" s="140" t="str">
        <f t="shared" si="361"/>
        <v>共用部分修繕補助</v>
      </c>
      <c r="M7674" s="40" t="str">
        <f t="shared" si="362"/>
        <v>名門鄉園管理委員會</v>
      </c>
    </row>
    <row r="7675" spans="1:13" s="4" customFormat="1" ht="93.75">
      <c r="A7675" s="108" t="s">
        <v>6313</v>
      </c>
      <c r="B7675" s="36" t="s">
        <v>6301</v>
      </c>
      <c r="C7675" s="37" t="s">
        <v>6525</v>
      </c>
      <c r="D7675" s="36" t="s">
        <v>6275</v>
      </c>
      <c r="E7675" s="41">
        <v>120</v>
      </c>
      <c r="F7675" s="142" t="s">
        <v>82</v>
      </c>
      <c r="G7675" s="142" t="s">
        <v>82</v>
      </c>
      <c r="H7675" s="142" t="s">
        <v>6254</v>
      </c>
      <c r="I7675" s="142"/>
      <c r="K7675" s="140" t="str">
        <f t="shared" si="360"/>
        <v>勞務成本－其他勞務成本－會費、捐助、補助、分攤、救助(濟)與交流活動費－捐助國內團體</v>
      </c>
      <c r="L7675" s="140" t="str">
        <f t="shared" si="361"/>
        <v>共用部分修繕補助</v>
      </c>
      <c r="M7675" s="40" t="str">
        <f t="shared" si="362"/>
        <v>鉅虹MOCA社區管理委員會</v>
      </c>
    </row>
    <row r="7676" spans="1:13" s="4" customFormat="1" ht="93.75">
      <c r="A7676" s="108" t="s">
        <v>6313</v>
      </c>
      <c r="B7676" s="36" t="s">
        <v>6301</v>
      </c>
      <c r="C7676" s="37" t="s">
        <v>6526</v>
      </c>
      <c r="D7676" s="36" t="s">
        <v>6275</v>
      </c>
      <c r="E7676" s="41">
        <v>120</v>
      </c>
      <c r="F7676" s="142" t="s">
        <v>82</v>
      </c>
      <c r="G7676" s="142" t="s">
        <v>82</v>
      </c>
      <c r="H7676" s="142" t="s">
        <v>6254</v>
      </c>
      <c r="I7676" s="142"/>
      <c r="K7676" s="140" t="str">
        <f t="shared" si="360"/>
        <v>勞務成本－其他勞務成本－會費、捐助、補助、分攤、救助(濟)與交流活動費－捐助國內團體</v>
      </c>
      <c r="L7676" s="140" t="str">
        <f t="shared" si="361"/>
        <v>共用部分修繕補助</v>
      </c>
      <c r="M7676" s="40" t="str">
        <f t="shared" si="362"/>
        <v>好鄰居管理委員會</v>
      </c>
    </row>
    <row r="7677" spans="1:13" s="4" customFormat="1" ht="93.75">
      <c r="A7677" s="108" t="s">
        <v>6313</v>
      </c>
      <c r="B7677" s="36" t="s">
        <v>6301</v>
      </c>
      <c r="C7677" s="37" t="s">
        <v>6527</v>
      </c>
      <c r="D7677" s="36" t="s">
        <v>6275</v>
      </c>
      <c r="E7677" s="41">
        <v>170</v>
      </c>
      <c r="F7677" s="142" t="s">
        <v>82</v>
      </c>
      <c r="G7677" s="142" t="s">
        <v>82</v>
      </c>
      <c r="H7677" s="142" t="s">
        <v>6254</v>
      </c>
      <c r="I7677" s="142"/>
      <c r="K7677" s="140" t="str">
        <f t="shared" si="360"/>
        <v>勞務成本－其他勞務成本－會費、捐助、補助、分攤、救助(濟)與交流活動費－捐助國內團體</v>
      </c>
      <c r="L7677" s="140" t="str">
        <f t="shared" si="361"/>
        <v>共用部分修繕補助</v>
      </c>
      <c r="M7677" s="40" t="str">
        <f t="shared" si="362"/>
        <v>佳福皇璽管理委員會</v>
      </c>
    </row>
    <row r="7678" spans="1:13" s="4" customFormat="1" ht="93.75">
      <c r="A7678" s="108" t="s">
        <v>6313</v>
      </c>
      <c r="B7678" s="36" t="s">
        <v>6301</v>
      </c>
      <c r="C7678" s="37" t="s">
        <v>6528</v>
      </c>
      <c r="D7678" s="36" t="s">
        <v>6275</v>
      </c>
      <c r="E7678" s="41">
        <v>50</v>
      </c>
      <c r="F7678" s="142" t="s">
        <v>82</v>
      </c>
      <c r="G7678" s="142" t="s">
        <v>82</v>
      </c>
      <c r="H7678" s="142" t="s">
        <v>6254</v>
      </c>
      <c r="I7678" s="142"/>
      <c r="K7678" s="140" t="str">
        <f t="shared" si="360"/>
        <v>勞務成本－其他勞務成本－會費、捐助、補助、分攤、救助(濟)與交流活動費－捐助國內團體</v>
      </c>
      <c r="L7678" s="140" t="str">
        <f t="shared" si="361"/>
        <v>共用部分修繕補助</v>
      </c>
      <c r="M7678" s="40" t="str">
        <f t="shared" si="362"/>
        <v>中科桃花源管理委員會</v>
      </c>
    </row>
    <row r="7679" spans="1:13" s="4" customFormat="1" ht="93.75">
      <c r="A7679" s="108" t="s">
        <v>6313</v>
      </c>
      <c r="B7679" s="36" t="s">
        <v>6301</v>
      </c>
      <c r="C7679" s="37" t="s">
        <v>6529</v>
      </c>
      <c r="D7679" s="36" t="s">
        <v>6275</v>
      </c>
      <c r="E7679" s="41">
        <v>120</v>
      </c>
      <c r="F7679" s="142" t="s">
        <v>82</v>
      </c>
      <c r="G7679" s="142" t="s">
        <v>82</v>
      </c>
      <c r="H7679" s="142" t="s">
        <v>6254</v>
      </c>
      <c r="I7679" s="142"/>
      <c r="K7679" s="140" t="str">
        <f t="shared" si="360"/>
        <v>勞務成本－其他勞務成本－會費、捐助、補助、分攤、救助(濟)與交流活動費－捐助國內團體</v>
      </c>
      <c r="L7679" s="140" t="str">
        <f t="shared" si="361"/>
        <v>共用部分修繕補助</v>
      </c>
      <c r="M7679" s="40" t="str">
        <f t="shared" si="362"/>
        <v>立彩璞御公寓大廈管理委員會</v>
      </c>
    </row>
    <row r="7680" spans="1:13" s="4" customFormat="1" ht="93.75">
      <c r="A7680" s="108" t="s">
        <v>6313</v>
      </c>
      <c r="B7680" s="36" t="s">
        <v>6301</v>
      </c>
      <c r="C7680" s="37" t="s">
        <v>6530</v>
      </c>
      <c r="D7680" s="36" t="s">
        <v>6275</v>
      </c>
      <c r="E7680" s="41">
        <v>170</v>
      </c>
      <c r="F7680" s="142" t="s">
        <v>82</v>
      </c>
      <c r="G7680" s="142" t="s">
        <v>82</v>
      </c>
      <c r="H7680" s="142" t="s">
        <v>6254</v>
      </c>
      <c r="I7680" s="142"/>
      <c r="K7680" s="140" t="str">
        <f t="shared" si="360"/>
        <v>勞務成本－其他勞務成本－會費、捐助、補助、分攤、救助(濟)與交流活動費－捐助國內團體</v>
      </c>
      <c r="L7680" s="140" t="str">
        <f t="shared" si="361"/>
        <v>共用部分修繕補助</v>
      </c>
      <c r="M7680" s="40" t="str">
        <f t="shared" si="362"/>
        <v>名人山莊住戶管理委員會</v>
      </c>
    </row>
    <row r="7681" spans="1:13" s="4" customFormat="1" ht="93.75">
      <c r="A7681" s="108" t="s">
        <v>6313</v>
      </c>
      <c r="B7681" s="36" t="s">
        <v>6301</v>
      </c>
      <c r="C7681" s="37" t="s">
        <v>6531</v>
      </c>
      <c r="D7681" s="36" t="s">
        <v>6275</v>
      </c>
      <c r="E7681" s="41">
        <v>170</v>
      </c>
      <c r="F7681" s="142" t="s">
        <v>82</v>
      </c>
      <c r="G7681" s="142" t="s">
        <v>82</v>
      </c>
      <c r="H7681" s="142" t="s">
        <v>6254</v>
      </c>
      <c r="I7681" s="142"/>
      <c r="K7681" s="140" t="str">
        <f t="shared" si="360"/>
        <v>勞務成本－其他勞務成本－會費、捐助、補助、分攤、救助(濟)與交流活動費－捐助國內團體</v>
      </c>
      <c r="L7681" s="140" t="str">
        <f t="shared" si="361"/>
        <v>共用部分修繕補助</v>
      </c>
      <c r="M7681" s="40" t="str">
        <f t="shared" si="362"/>
        <v>南京公寓大廈管理委員會</v>
      </c>
    </row>
    <row r="7682" spans="1:13" s="4" customFormat="1" ht="93.75">
      <c r="A7682" s="108" t="s">
        <v>6313</v>
      </c>
      <c r="B7682" s="36" t="s">
        <v>6301</v>
      </c>
      <c r="C7682" s="37" t="s">
        <v>6532</v>
      </c>
      <c r="D7682" s="36" t="s">
        <v>6275</v>
      </c>
      <c r="E7682" s="41">
        <v>120</v>
      </c>
      <c r="F7682" s="142" t="s">
        <v>82</v>
      </c>
      <c r="G7682" s="142" t="s">
        <v>82</v>
      </c>
      <c r="H7682" s="142" t="s">
        <v>6254</v>
      </c>
      <c r="I7682" s="142"/>
      <c r="K7682" s="140" t="str">
        <f t="shared" si="360"/>
        <v>勞務成本－其他勞務成本－會費、捐助、補助、分攤、救助(濟)與交流活動費－捐助國內團體</v>
      </c>
      <c r="L7682" s="140" t="str">
        <f t="shared" si="361"/>
        <v>共用部分修繕補助</v>
      </c>
      <c r="M7682" s="40" t="str">
        <f t="shared" si="362"/>
        <v>新心向榮管理委員會</v>
      </c>
    </row>
    <row r="7683" spans="1:13" s="4" customFormat="1" ht="93.75">
      <c r="A7683" s="108" t="s">
        <v>6313</v>
      </c>
      <c r="B7683" s="36" t="s">
        <v>6301</v>
      </c>
      <c r="C7683" s="37" t="s">
        <v>6533</v>
      </c>
      <c r="D7683" s="36" t="s">
        <v>6275</v>
      </c>
      <c r="E7683" s="41">
        <v>110</v>
      </c>
      <c r="F7683" s="142" t="s">
        <v>82</v>
      </c>
      <c r="G7683" s="142" t="s">
        <v>82</v>
      </c>
      <c r="H7683" s="142" t="s">
        <v>6254</v>
      </c>
      <c r="I7683" s="142"/>
      <c r="K7683" s="140" t="str">
        <f t="shared" si="360"/>
        <v>勞務成本－其他勞務成本－會費、捐助、補助、分攤、救助(濟)與交流活動費－捐助國內團體</v>
      </c>
      <c r="L7683" s="140" t="str">
        <f t="shared" si="361"/>
        <v>共用部分修繕補助</v>
      </c>
      <c r="M7683" s="40" t="str">
        <f t="shared" si="362"/>
        <v>潭子京城管理委員會</v>
      </c>
    </row>
    <row r="7684" spans="1:13" s="4" customFormat="1" ht="93.75">
      <c r="A7684" s="108" t="s">
        <v>6313</v>
      </c>
      <c r="B7684" s="36" t="s">
        <v>6301</v>
      </c>
      <c r="C7684" s="37" t="s">
        <v>6534</v>
      </c>
      <c r="D7684" s="36" t="s">
        <v>6275</v>
      </c>
      <c r="E7684" s="41">
        <v>120</v>
      </c>
      <c r="F7684" s="142" t="s">
        <v>82</v>
      </c>
      <c r="G7684" s="142" t="s">
        <v>82</v>
      </c>
      <c r="H7684" s="142" t="s">
        <v>6254</v>
      </c>
      <c r="I7684" s="142"/>
      <c r="K7684" s="140" t="str">
        <f t="shared" ref="K7684:K7747" si="363">A7684</f>
        <v>勞務成本－其他勞務成本－會費、捐助、補助、分攤、救助(濟)與交流活動費－捐助國內團體</v>
      </c>
      <c r="L7684" s="140" t="str">
        <f t="shared" ref="L7684:L7747" si="364">B7684</f>
        <v>共用部分修繕補助</v>
      </c>
      <c r="M7684" s="40" t="str">
        <f t="shared" ref="M7684:M7747" si="365">C7684</f>
        <v>和唐金龍管理委員會</v>
      </c>
    </row>
    <row r="7685" spans="1:13" s="4" customFormat="1" ht="93.75">
      <c r="A7685" s="108" t="s">
        <v>6313</v>
      </c>
      <c r="B7685" s="36" t="s">
        <v>6301</v>
      </c>
      <c r="C7685" s="37" t="s">
        <v>6535</v>
      </c>
      <c r="D7685" s="36" t="s">
        <v>6275</v>
      </c>
      <c r="E7685" s="41">
        <v>120</v>
      </c>
      <c r="F7685" s="142" t="s">
        <v>82</v>
      </c>
      <c r="G7685" s="142" t="s">
        <v>82</v>
      </c>
      <c r="H7685" s="142" t="s">
        <v>6254</v>
      </c>
      <c r="I7685" s="142"/>
      <c r="K7685" s="140" t="str">
        <f t="shared" si="363"/>
        <v>勞務成本－其他勞務成本－會費、捐助、補助、分攤、救助(濟)與交流活動費－捐助國內團體</v>
      </c>
      <c r="L7685" s="140" t="str">
        <f t="shared" si="364"/>
        <v>共用部分修繕補助</v>
      </c>
      <c r="M7685" s="40" t="str">
        <f t="shared" si="365"/>
        <v>蔡田開門大廈管理委員會</v>
      </c>
    </row>
    <row r="7686" spans="1:13" s="4" customFormat="1" ht="93.75">
      <c r="A7686" s="108" t="s">
        <v>6313</v>
      </c>
      <c r="B7686" s="36" t="s">
        <v>6301</v>
      </c>
      <c r="C7686" s="37" t="s">
        <v>6536</v>
      </c>
      <c r="D7686" s="36" t="s">
        <v>6275</v>
      </c>
      <c r="E7686" s="41">
        <v>100</v>
      </c>
      <c r="F7686" s="142" t="s">
        <v>82</v>
      </c>
      <c r="G7686" s="142" t="s">
        <v>82</v>
      </c>
      <c r="H7686" s="142" t="s">
        <v>6254</v>
      </c>
      <c r="I7686" s="142"/>
      <c r="K7686" s="140" t="str">
        <f t="shared" si="363"/>
        <v>勞務成本－其他勞務成本－會費、捐助、補助、分攤、救助(濟)與交流活動費－捐助國內團體</v>
      </c>
      <c r="L7686" s="140" t="str">
        <f t="shared" si="364"/>
        <v>共用部分修繕補助</v>
      </c>
      <c r="M7686" s="40" t="str">
        <f t="shared" si="365"/>
        <v>育仁新黎民社區管理委員會</v>
      </c>
    </row>
    <row r="7687" spans="1:13" s="4" customFormat="1" ht="93.75">
      <c r="A7687" s="108" t="s">
        <v>6313</v>
      </c>
      <c r="B7687" s="36" t="s">
        <v>6301</v>
      </c>
      <c r="C7687" s="37" t="s">
        <v>6537</v>
      </c>
      <c r="D7687" s="36" t="s">
        <v>6275</v>
      </c>
      <c r="E7687" s="41">
        <v>120</v>
      </c>
      <c r="F7687" s="142" t="s">
        <v>82</v>
      </c>
      <c r="G7687" s="142" t="s">
        <v>82</v>
      </c>
      <c r="H7687" s="142" t="s">
        <v>6254</v>
      </c>
      <c r="I7687" s="142"/>
      <c r="K7687" s="140" t="str">
        <f t="shared" si="363"/>
        <v>勞務成本－其他勞務成本－會費、捐助、補助、分攤、救助(濟)與交流活動費－捐助國內團體</v>
      </c>
      <c r="L7687" s="140" t="str">
        <f t="shared" si="364"/>
        <v>共用部分修繕補助</v>
      </c>
      <c r="M7687" s="40" t="str">
        <f t="shared" si="365"/>
        <v>久樘香坡社區管理委員會</v>
      </c>
    </row>
    <row r="7688" spans="1:13" s="4" customFormat="1" ht="93.75">
      <c r="A7688" s="108" t="s">
        <v>6313</v>
      </c>
      <c r="B7688" s="36" t="s">
        <v>6301</v>
      </c>
      <c r="C7688" s="37" t="s">
        <v>6538</v>
      </c>
      <c r="D7688" s="36" t="s">
        <v>6275</v>
      </c>
      <c r="E7688" s="41">
        <v>56</v>
      </c>
      <c r="F7688" s="142" t="s">
        <v>82</v>
      </c>
      <c r="G7688" s="142" t="s">
        <v>82</v>
      </c>
      <c r="H7688" s="142" t="s">
        <v>6254</v>
      </c>
      <c r="I7688" s="142"/>
      <c r="K7688" s="140" t="str">
        <f t="shared" si="363"/>
        <v>勞務成本－其他勞務成本－會費、捐助、補助、分攤、救助(濟)與交流活動費－捐助國內團體</v>
      </c>
      <c r="L7688" s="140" t="str">
        <f t="shared" si="364"/>
        <v>共用部分修繕補助</v>
      </c>
      <c r="M7688" s="40" t="str">
        <f t="shared" si="365"/>
        <v>樂高420管理委員會</v>
      </c>
    </row>
    <row r="7689" spans="1:13" s="4" customFormat="1" ht="93.75">
      <c r="A7689" s="108" t="s">
        <v>6313</v>
      </c>
      <c r="B7689" s="36" t="s">
        <v>6301</v>
      </c>
      <c r="C7689" s="37" t="s">
        <v>6539</v>
      </c>
      <c r="D7689" s="36" t="s">
        <v>6275</v>
      </c>
      <c r="E7689" s="41">
        <v>170</v>
      </c>
      <c r="F7689" s="142" t="s">
        <v>82</v>
      </c>
      <c r="G7689" s="142" t="s">
        <v>82</v>
      </c>
      <c r="H7689" s="142" t="s">
        <v>6254</v>
      </c>
      <c r="I7689" s="142"/>
      <c r="K7689" s="140" t="str">
        <f t="shared" si="363"/>
        <v>勞務成本－其他勞務成本－會費、捐助、補助、分攤、救助(濟)與交流活動費－捐助國內團體</v>
      </c>
      <c r="L7689" s="140" t="str">
        <f t="shared" si="364"/>
        <v>共用部分修繕補助</v>
      </c>
      <c r="M7689" s="40" t="str">
        <f t="shared" si="365"/>
        <v>漢宇公園管理委員會</v>
      </c>
    </row>
    <row r="7690" spans="1:13" s="4" customFormat="1" ht="93.75">
      <c r="A7690" s="108" t="s">
        <v>6313</v>
      </c>
      <c r="B7690" s="36" t="s">
        <v>6301</v>
      </c>
      <c r="C7690" s="37" t="s">
        <v>6540</v>
      </c>
      <c r="D7690" s="36" t="s">
        <v>6275</v>
      </c>
      <c r="E7690" s="41">
        <v>120</v>
      </c>
      <c r="F7690" s="142" t="s">
        <v>82</v>
      </c>
      <c r="G7690" s="142" t="s">
        <v>82</v>
      </c>
      <c r="H7690" s="142" t="s">
        <v>6254</v>
      </c>
      <c r="I7690" s="142"/>
      <c r="K7690" s="140" t="str">
        <f t="shared" si="363"/>
        <v>勞務成本－其他勞務成本－會費、捐助、補助、分攤、救助(濟)與交流活動費－捐助國內團體</v>
      </c>
      <c r="L7690" s="140" t="str">
        <f t="shared" si="364"/>
        <v>共用部分修繕補助</v>
      </c>
      <c r="M7690" s="40" t="str">
        <f t="shared" si="365"/>
        <v>豐邑科博行館一期社區管理委員會</v>
      </c>
    </row>
    <row r="7691" spans="1:13" s="4" customFormat="1" ht="93.75">
      <c r="A7691" s="108" t="s">
        <v>6313</v>
      </c>
      <c r="B7691" s="36" t="s">
        <v>6301</v>
      </c>
      <c r="C7691" s="37" t="s">
        <v>6541</v>
      </c>
      <c r="D7691" s="36" t="s">
        <v>6275</v>
      </c>
      <c r="E7691" s="41">
        <v>170</v>
      </c>
      <c r="F7691" s="142" t="s">
        <v>82</v>
      </c>
      <c r="G7691" s="142" t="s">
        <v>82</v>
      </c>
      <c r="H7691" s="142" t="s">
        <v>6254</v>
      </c>
      <c r="I7691" s="142"/>
      <c r="K7691" s="140" t="str">
        <f t="shared" si="363"/>
        <v>勞務成本－其他勞務成本－會費、捐助、補助、分攤、救助(濟)與交流活動費－捐助國內團體</v>
      </c>
      <c r="L7691" s="140" t="str">
        <f t="shared" si="364"/>
        <v>共用部分修繕補助</v>
      </c>
      <c r="M7691" s="40" t="str">
        <f t="shared" si="365"/>
        <v>天星國家別墅社區管理委員會</v>
      </c>
    </row>
    <row r="7692" spans="1:13" s="4" customFormat="1" ht="93.75">
      <c r="A7692" s="108" t="s">
        <v>6313</v>
      </c>
      <c r="B7692" s="36" t="s">
        <v>6301</v>
      </c>
      <c r="C7692" s="37" t="s">
        <v>6542</v>
      </c>
      <c r="D7692" s="36" t="s">
        <v>6275</v>
      </c>
      <c r="E7692" s="41">
        <v>170</v>
      </c>
      <c r="F7692" s="142" t="s">
        <v>82</v>
      </c>
      <c r="G7692" s="142" t="s">
        <v>82</v>
      </c>
      <c r="H7692" s="142" t="s">
        <v>6254</v>
      </c>
      <c r="I7692" s="142"/>
      <c r="K7692" s="140" t="str">
        <f t="shared" si="363"/>
        <v>勞務成本－其他勞務成本－會費、捐助、補助、分攤、救助(濟)與交流活動費－捐助國內團體</v>
      </c>
      <c r="L7692" s="140" t="str">
        <f t="shared" si="364"/>
        <v>共用部分修繕補助</v>
      </c>
      <c r="M7692" s="40" t="str">
        <f t="shared" si="365"/>
        <v>君臨社區管理委員會</v>
      </c>
    </row>
    <row r="7693" spans="1:13" s="4" customFormat="1" ht="93.75">
      <c r="A7693" s="108" t="s">
        <v>6313</v>
      </c>
      <c r="B7693" s="36" t="s">
        <v>6301</v>
      </c>
      <c r="C7693" s="37" t="s">
        <v>6543</v>
      </c>
      <c r="D7693" s="36" t="s">
        <v>6275</v>
      </c>
      <c r="E7693" s="41">
        <v>120</v>
      </c>
      <c r="F7693" s="142" t="s">
        <v>82</v>
      </c>
      <c r="G7693" s="142" t="s">
        <v>82</v>
      </c>
      <c r="H7693" s="142" t="s">
        <v>6254</v>
      </c>
      <c r="I7693" s="142"/>
      <c r="K7693" s="140" t="str">
        <f t="shared" si="363"/>
        <v>勞務成本－其他勞務成本－會費、捐助、補助、分攤、救助(濟)與交流活動費－捐助國內團體</v>
      </c>
      <c r="L7693" s="140" t="str">
        <f t="shared" si="364"/>
        <v>共用部分修繕補助</v>
      </c>
      <c r="M7693" s="40" t="str">
        <f t="shared" si="365"/>
        <v>水蓮一街社區管理委員會</v>
      </c>
    </row>
    <row r="7694" spans="1:13" s="4" customFormat="1" ht="93.75">
      <c r="A7694" s="108" t="s">
        <v>6313</v>
      </c>
      <c r="B7694" s="36" t="s">
        <v>6301</v>
      </c>
      <c r="C7694" s="37" t="s">
        <v>6544</v>
      </c>
      <c r="D7694" s="36" t="s">
        <v>6275</v>
      </c>
      <c r="E7694" s="41">
        <v>120</v>
      </c>
      <c r="F7694" s="142" t="s">
        <v>82</v>
      </c>
      <c r="G7694" s="142" t="s">
        <v>82</v>
      </c>
      <c r="H7694" s="142" t="s">
        <v>6254</v>
      </c>
      <c r="I7694" s="142"/>
      <c r="K7694" s="140" t="str">
        <f t="shared" si="363"/>
        <v>勞務成本－其他勞務成本－會費、捐助、補助、分攤、救助(濟)與交流活動費－捐助國內團體</v>
      </c>
      <c r="L7694" s="140" t="str">
        <f t="shared" si="364"/>
        <v>共用部分修繕補助</v>
      </c>
      <c r="M7694" s="40" t="str">
        <f t="shared" si="365"/>
        <v>天與齊社區管理委員會</v>
      </c>
    </row>
    <row r="7695" spans="1:13" s="4" customFormat="1" ht="93.75">
      <c r="A7695" s="108" t="s">
        <v>6313</v>
      </c>
      <c r="B7695" s="36" t="s">
        <v>6301</v>
      </c>
      <c r="C7695" s="37" t="s">
        <v>6545</v>
      </c>
      <c r="D7695" s="36" t="s">
        <v>6275</v>
      </c>
      <c r="E7695" s="41">
        <v>120</v>
      </c>
      <c r="F7695" s="142" t="s">
        <v>82</v>
      </c>
      <c r="G7695" s="142" t="s">
        <v>82</v>
      </c>
      <c r="H7695" s="142" t="s">
        <v>6254</v>
      </c>
      <c r="I7695" s="142"/>
      <c r="K7695" s="140" t="str">
        <f t="shared" si="363"/>
        <v>勞務成本－其他勞務成本－會費、捐助、補助、分攤、救助(濟)與交流活動費－捐助國內團體</v>
      </c>
      <c r="L7695" s="140" t="str">
        <f t="shared" si="364"/>
        <v>共用部分修繕補助</v>
      </c>
      <c r="M7695" s="40" t="str">
        <f t="shared" si="365"/>
        <v>齊營春曉管理委員會</v>
      </c>
    </row>
    <row r="7696" spans="1:13" s="4" customFormat="1" ht="93.75">
      <c r="A7696" s="108" t="s">
        <v>6313</v>
      </c>
      <c r="B7696" s="36" t="s">
        <v>6301</v>
      </c>
      <c r="C7696" s="37" t="s">
        <v>6546</v>
      </c>
      <c r="D7696" s="36" t="s">
        <v>6275</v>
      </c>
      <c r="E7696" s="41">
        <v>120</v>
      </c>
      <c r="F7696" s="142" t="s">
        <v>82</v>
      </c>
      <c r="G7696" s="142" t="s">
        <v>82</v>
      </c>
      <c r="H7696" s="142" t="s">
        <v>6254</v>
      </c>
      <c r="I7696" s="142"/>
      <c r="K7696" s="140" t="str">
        <f t="shared" si="363"/>
        <v>勞務成本－其他勞務成本－會費、捐助、補助、分攤、救助(濟)與交流活動費－捐助國內團體</v>
      </c>
      <c r="L7696" s="140" t="str">
        <f t="shared" si="364"/>
        <v>共用部分修繕補助</v>
      </c>
      <c r="M7696" s="40" t="str">
        <f t="shared" si="365"/>
        <v>情趣大亨社區管理委員會</v>
      </c>
    </row>
    <row r="7697" spans="1:13" s="4" customFormat="1" ht="93.75">
      <c r="A7697" s="108" t="s">
        <v>6313</v>
      </c>
      <c r="B7697" s="36" t="s">
        <v>6301</v>
      </c>
      <c r="C7697" s="37" t="s">
        <v>6547</v>
      </c>
      <c r="D7697" s="36" t="s">
        <v>6275</v>
      </c>
      <c r="E7697" s="41">
        <v>120</v>
      </c>
      <c r="F7697" s="142" t="s">
        <v>82</v>
      </c>
      <c r="G7697" s="142" t="s">
        <v>82</v>
      </c>
      <c r="H7697" s="142" t="s">
        <v>6254</v>
      </c>
      <c r="I7697" s="142"/>
      <c r="K7697" s="140" t="str">
        <f t="shared" si="363"/>
        <v>勞務成本－其他勞務成本－會費、捐助、補助、分攤、救助(濟)與交流活動費－捐助國內團體</v>
      </c>
      <c r="L7697" s="140" t="str">
        <f t="shared" si="364"/>
        <v>共用部分修繕補助</v>
      </c>
      <c r="M7697" s="40" t="str">
        <f t="shared" si="365"/>
        <v>龍寶晴臻邸管理委員會</v>
      </c>
    </row>
    <row r="7698" spans="1:13" s="4" customFormat="1" ht="93.75">
      <c r="A7698" s="108" t="s">
        <v>6313</v>
      </c>
      <c r="B7698" s="36" t="s">
        <v>6301</v>
      </c>
      <c r="C7698" s="37" t="s">
        <v>6548</v>
      </c>
      <c r="D7698" s="36" t="s">
        <v>6275</v>
      </c>
      <c r="E7698" s="41">
        <v>170</v>
      </c>
      <c r="F7698" s="142" t="s">
        <v>82</v>
      </c>
      <c r="G7698" s="142" t="s">
        <v>82</v>
      </c>
      <c r="H7698" s="142" t="s">
        <v>6254</v>
      </c>
      <c r="I7698" s="142"/>
      <c r="K7698" s="140" t="str">
        <f t="shared" si="363"/>
        <v>勞務成本－其他勞務成本－會費、捐助、補助、分攤、救助(濟)與交流活動費－捐助國內團體</v>
      </c>
      <c r="L7698" s="140" t="str">
        <f t="shared" si="364"/>
        <v>共用部分修繕補助</v>
      </c>
      <c r="M7698" s="40" t="str">
        <f t="shared" si="365"/>
        <v>生活藝境管理委員會</v>
      </c>
    </row>
    <row r="7699" spans="1:13" s="4" customFormat="1" ht="93.75">
      <c r="A7699" s="108" t="s">
        <v>6313</v>
      </c>
      <c r="B7699" s="36" t="s">
        <v>6301</v>
      </c>
      <c r="C7699" s="37" t="s">
        <v>6549</v>
      </c>
      <c r="D7699" s="36" t="s">
        <v>6275</v>
      </c>
      <c r="E7699" s="41">
        <v>120</v>
      </c>
      <c r="F7699" s="142" t="s">
        <v>82</v>
      </c>
      <c r="G7699" s="142" t="s">
        <v>82</v>
      </c>
      <c r="H7699" s="142" t="s">
        <v>6254</v>
      </c>
      <c r="I7699" s="142"/>
      <c r="K7699" s="140" t="str">
        <f t="shared" si="363"/>
        <v>勞務成本－其他勞務成本－會費、捐助、補助、分攤、救助(濟)與交流活動費－捐助國內團體</v>
      </c>
      <c r="L7699" s="140" t="str">
        <f t="shared" si="364"/>
        <v>共用部分修繕補助</v>
      </c>
      <c r="M7699" s="40" t="str">
        <f t="shared" si="365"/>
        <v>華太松濤社區管理委員會</v>
      </c>
    </row>
    <row r="7700" spans="1:13" s="4" customFormat="1" ht="93.75">
      <c r="A7700" s="108" t="s">
        <v>6313</v>
      </c>
      <c r="B7700" s="36" t="s">
        <v>6301</v>
      </c>
      <c r="C7700" s="37" t="s">
        <v>6550</v>
      </c>
      <c r="D7700" s="36" t="s">
        <v>6275</v>
      </c>
      <c r="E7700" s="41">
        <v>95</v>
      </c>
      <c r="F7700" s="142" t="s">
        <v>82</v>
      </c>
      <c r="G7700" s="142" t="s">
        <v>82</v>
      </c>
      <c r="H7700" s="142" t="s">
        <v>6254</v>
      </c>
      <c r="I7700" s="142"/>
      <c r="K7700" s="140" t="str">
        <f t="shared" si="363"/>
        <v>勞務成本－其他勞務成本－會費、捐助、補助、分攤、救助(濟)與交流活動費－捐助國內團體</v>
      </c>
      <c r="L7700" s="140" t="str">
        <f t="shared" si="364"/>
        <v>共用部分修繕補助</v>
      </c>
      <c r="M7700" s="40" t="str">
        <f t="shared" si="365"/>
        <v>寶璽頤園大樓管理委員會</v>
      </c>
    </row>
    <row r="7701" spans="1:13" s="4" customFormat="1" ht="93.75">
      <c r="A7701" s="108" t="s">
        <v>6313</v>
      </c>
      <c r="B7701" s="36" t="s">
        <v>6301</v>
      </c>
      <c r="C7701" s="37" t="s">
        <v>6551</v>
      </c>
      <c r="D7701" s="36" t="s">
        <v>6275</v>
      </c>
      <c r="E7701" s="41">
        <v>55</v>
      </c>
      <c r="F7701" s="142" t="s">
        <v>82</v>
      </c>
      <c r="G7701" s="142" t="s">
        <v>82</v>
      </c>
      <c r="H7701" s="142" t="s">
        <v>6254</v>
      </c>
      <c r="I7701" s="142"/>
      <c r="K7701" s="140" t="str">
        <f t="shared" si="363"/>
        <v>勞務成本－其他勞務成本－會費、捐助、補助、分攤、救助(濟)與交流活動費－捐助國內團體</v>
      </c>
      <c r="L7701" s="140" t="str">
        <f t="shared" si="364"/>
        <v>共用部分修繕補助</v>
      </c>
      <c r="M7701" s="40" t="str">
        <f t="shared" si="365"/>
        <v>南海大樓社區管理委員會</v>
      </c>
    </row>
    <row r="7702" spans="1:13" s="4" customFormat="1" ht="93.75">
      <c r="A7702" s="108" t="s">
        <v>6313</v>
      </c>
      <c r="B7702" s="36" t="s">
        <v>6301</v>
      </c>
      <c r="C7702" s="37" t="s">
        <v>6552</v>
      </c>
      <c r="D7702" s="36" t="s">
        <v>6275</v>
      </c>
      <c r="E7702" s="41">
        <v>73</v>
      </c>
      <c r="F7702" s="142" t="s">
        <v>82</v>
      </c>
      <c r="G7702" s="142" t="s">
        <v>82</v>
      </c>
      <c r="H7702" s="142" t="s">
        <v>6254</v>
      </c>
      <c r="I7702" s="142"/>
      <c r="K7702" s="140" t="str">
        <f t="shared" si="363"/>
        <v>勞務成本－其他勞務成本－會費、捐助、補助、分攤、救助(濟)與交流活動費－捐助國內團體</v>
      </c>
      <c r="L7702" s="140" t="str">
        <f t="shared" si="364"/>
        <v>共用部分修繕補助</v>
      </c>
      <c r="M7702" s="40" t="str">
        <f t="shared" si="365"/>
        <v>市政龍門管理委員會</v>
      </c>
    </row>
    <row r="7703" spans="1:13" s="4" customFormat="1" ht="93.75">
      <c r="A7703" s="108" t="s">
        <v>6313</v>
      </c>
      <c r="B7703" s="36" t="s">
        <v>6301</v>
      </c>
      <c r="C7703" s="37" t="s">
        <v>6553</v>
      </c>
      <c r="D7703" s="36" t="s">
        <v>6275</v>
      </c>
      <c r="E7703" s="41">
        <v>63</v>
      </c>
      <c r="F7703" s="142" t="s">
        <v>82</v>
      </c>
      <c r="G7703" s="142" t="s">
        <v>82</v>
      </c>
      <c r="H7703" s="142" t="s">
        <v>6254</v>
      </c>
      <c r="I7703" s="142"/>
      <c r="K7703" s="140" t="str">
        <f t="shared" si="363"/>
        <v>勞務成本－其他勞務成本－會費、捐助、補助、分攤、救助(濟)與交流活動費－捐助國內團體</v>
      </c>
      <c r="L7703" s="140" t="str">
        <f t="shared" si="364"/>
        <v>共用部分修繕補助</v>
      </c>
      <c r="M7703" s="40" t="str">
        <f t="shared" si="365"/>
        <v>富邑名園管理委員會</v>
      </c>
    </row>
    <row r="7704" spans="1:13" s="4" customFormat="1" ht="93.75">
      <c r="A7704" s="108" t="s">
        <v>6313</v>
      </c>
      <c r="B7704" s="36" t="s">
        <v>6301</v>
      </c>
      <c r="C7704" s="37" t="s">
        <v>6554</v>
      </c>
      <c r="D7704" s="36" t="s">
        <v>6275</v>
      </c>
      <c r="E7704" s="41">
        <v>162</v>
      </c>
      <c r="F7704" s="142" t="s">
        <v>82</v>
      </c>
      <c r="G7704" s="142" t="s">
        <v>82</v>
      </c>
      <c r="H7704" s="142" t="s">
        <v>6254</v>
      </c>
      <c r="I7704" s="142"/>
      <c r="K7704" s="140" t="str">
        <f t="shared" si="363"/>
        <v>勞務成本－其他勞務成本－會費、捐助、補助、分攤、救助(濟)與交流活動費－捐助國內團體</v>
      </c>
      <c r="L7704" s="140" t="str">
        <f t="shared" si="364"/>
        <v>共用部分修繕補助</v>
      </c>
      <c r="M7704" s="40" t="str">
        <f t="shared" si="365"/>
        <v>東方大鎮社區管理委員會</v>
      </c>
    </row>
    <row r="7705" spans="1:13" s="4" customFormat="1" ht="93.75">
      <c r="A7705" s="108" t="s">
        <v>6313</v>
      </c>
      <c r="B7705" s="36" t="s">
        <v>6301</v>
      </c>
      <c r="C7705" s="37" t="s">
        <v>6555</v>
      </c>
      <c r="D7705" s="36" t="s">
        <v>6275</v>
      </c>
      <c r="E7705" s="41">
        <v>120</v>
      </c>
      <c r="F7705" s="142" t="s">
        <v>82</v>
      </c>
      <c r="G7705" s="142" t="s">
        <v>82</v>
      </c>
      <c r="H7705" s="142" t="s">
        <v>6254</v>
      </c>
      <c r="I7705" s="142"/>
      <c r="K7705" s="140" t="str">
        <f t="shared" si="363"/>
        <v>勞務成本－其他勞務成本－會費、捐助、補助、分攤、救助(濟)與交流活動費－捐助國內團體</v>
      </c>
      <c r="L7705" s="140" t="str">
        <f t="shared" si="364"/>
        <v>共用部分修繕補助</v>
      </c>
      <c r="M7705" s="40" t="str">
        <f t="shared" si="365"/>
        <v>合作新芳鄰管理委員會</v>
      </c>
    </row>
    <row r="7706" spans="1:13" s="4" customFormat="1" ht="93.75">
      <c r="A7706" s="108" t="s">
        <v>6313</v>
      </c>
      <c r="B7706" s="36" t="s">
        <v>6301</v>
      </c>
      <c r="C7706" s="37" t="s">
        <v>6556</v>
      </c>
      <c r="D7706" s="36" t="s">
        <v>6275</v>
      </c>
      <c r="E7706" s="41">
        <v>120</v>
      </c>
      <c r="F7706" s="142" t="s">
        <v>82</v>
      </c>
      <c r="G7706" s="142" t="s">
        <v>82</v>
      </c>
      <c r="H7706" s="142" t="s">
        <v>6254</v>
      </c>
      <c r="I7706" s="142"/>
      <c r="K7706" s="140" t="str">
        <f t="shared" si="363"/>
        <v>勞務成本－其他勞務成本－會費、捐助、補助、分攤、救助(濟)與交流活動費－捐助國內團體</v>
      </c>
      <c r="L7706" s="140" t="str">
        <f t="shared" si="364"/>
        <v>共用部分修繕補助</v>
      </c>
      <c r="M7706" s="40" t="str">
        <f t="shared" si="365"/>
        <v>名門大廈管理委員會</v>
      </c>
    </row>
    <row r="7707" spans="1:13" s="4" customFormat="1" ht="93.75">
      <c r="A7707" s="108" t="s">
        <v>6313</v>
      </c>
      <c r="B7707" s="36" t="s">
        <v>6301</v>
      </c>
      <c r="C7707" s="37" t="s">
        <v>6557</v>
      </c>
      <c r="D7707" s="36" t="s">
        <v>6275</v>
      </c>
      <c r="E7707" s="41">
        <v>97</v>
      </c>
      <c r="F7707" s="142" t="s">
        <v>82</v>
      </c>
      <c r="G7707" s="142" t="s">
        <v>82</v>
      </c>
      <c r="H7707" s="142" t="s">
        <v>6254</v>
      </c>
      <c r="I7707" s="142"/>
      <c r="K7707" s="140" t="str">
        <f t="shared" si="363"/>
        <v>勞務成本－其他勞務成本－會費、捐助、補助、分攤、救助(濟)與交流活動費－捐助國內團體</v>
      </c>
      <c r="L7707" s="140" t="str">
        <f t="shared" si="364"/>
        <v>共用部分修繕補助</v>
      </c>
      <c r="M7707" s="40" t="str">
        <f t="shared" si="365"/>
        <v>中清皇家管理委員會</v>
      </c>
    </row>
    <row r="7708" spans="1:13" s="4" customFormat="1" ht="93.75">
      <c r="A7708" s="108" t="s">
        <v>6313</v>
      </c>
      <c r="B7708" s="36" t="s">
        <v>6301</v>
      </c>
      <c r="C7708" s="37" t="s">
        <v>6558</v>
      </c>
      <c r="D7708" s="36" t="s">
        <v>6275</v>
      </c>
      <c r="E7708" s="41">
        <v>120</v>
      </c>
      <c r="F7708" s="142" t="s">
        <v>82</v>
      </c>
      <c r="G7708" s="142" t="s">
        <v>82</v>
      </c>
      <c r="H7708" s="142" t="s">
        <v>6254</v>
      </c>
      <c r="I7708" s="142"/>
      <c r="K7708" s="140" t="str">
        <f t="shared" si="363"/>
        <v>勞務成本－其他勞務成本－會費、捐助、補助、分攤、救助(濟)與交流活動費－捐助國內團體</v>
      </c>
      <c r="L7708" s="140" t="str">
        <f t="shared" si="364"/>
        <v>共用部分修繕補助</v>
      </c>
      <c r="M7708" s="40" t="str">
        <f t="shared" si="365"/>
        <v>吉香園社區管理委員會</v>
      </c>
    </row>
    <row r="7709" spans="1:13" s="4" customFormat="1" ht="93.75">
      <c r="A7709" s="108" t="s">
        <v>6313</v>
      </c>
      <c r="B7709" s="36" t="s">
        <v>6301</v>
      </c>
      <c r="C7709" s="37" t="s">
        <v>6559</v>
      </c>
      <c r="D7709" s="36" t="s">
        <v>6275</v>
      </c>
      <c r="E7709" s="41">
        <v>167</v>
      </c>
      <c r="F7709" s="142" t="s">
        <v>82</v>
      </c>
      <c r="G7709" s="142" t="s">
        <v>82</v>
      </c>
      <c r="H7709" s="142" t="s">
        <v>6254</v>
      </c>
      <c r="I7709" s="142"/>
      <c r="K7709" s="140" t="str">
        <f t="shared" si="363"/>
        <v>勞務成本－其他勞務成本－會費、捐助、補助、分攤、救助(濟)與交流活動費－捐助國內團體</v>
      </c>
      <c r="L7709" s="140" t="str">
        <f t="shared" si="364"/>
        <v>共用部分修繕補助</v>
      </c>
      <c r="M7709" s="40" t="str">
        <f t="shared" si="365"/>
        <v>惠宇皇家尊爵社區管理委員會</v>
      </c>
    </row>
    <row r="7710" spans="1:13" s="4" customFormat="1" ht="93.75">
      <c r="A7710" s="108" t="s">
        <v>6313</v>
      </c>
      <c r="B7710" s="36" t="s">
        <v>6301</v>
      </c>
      <c r="C7710" s="37" t="s">
        <v>6560</v>
      </c>
      <c r="D7710" s="36" t="s">
        <v>6275</v>
      </c>
      <c r="E7710" s="41">
        <v>120</v>
      </c>
      <c r="F7710" s="142" t="s">
        <v>82</v>
      </c>
      <c r="G7710" s="142" t="s">
        <v>82</v>
      </c>
      <c r="H7710" s="142" t="s">
        <v>6254</v>
      </c>
      <c r="I7710" s="142"/>
      <c r="K7710" s="140" t="str">
        <f t="shared" si="363"/>
        <v>勞務成本－其他勞務成本－會費、捐助、補助、分攤、救助(濟)與交流活動費－捐助國內團體</v>
      </c>
      <c r="L7710" s="140" t="str">
        <f t="shared" si="364"/>
        <v>共用部分修繕補助</v>
      </c>
      <c r="M7710" s="40" t="str">
        <f t="shared" si="365"/>
        <v>永聚芳鄰管理委員會</v>
      </c>
    </row>
    <row r="7711" spans="1:13" s="4" customFormat="1" ht="93.75">
      <c r="A7711" s="108" t="s">
        <v>6313</v>
      </c>
      <c r="B7711" s="36" t="s">
        <v>6301</v>
      </c>
      <c r="C7711" s="37" t="s">
        <v>6561</v>
      </c>
      <c r="D7711" s="36" t="s">
        <v>6275</v>
      </c>
      <c r="E7711" s="41">
        <v>170</v>
      </c>
      <c r="F7711" s="142" t="s">
        <v>82</v>
      </c>
      <c r="G7711" s="142" t="s">
        <v>82</v>
      </c>
      <c r="H7711" s="142" t="s">
        <v>6254</v>
      </c>
      <c r="I7711" s="142"/>
      <c r="K7711" s="140" t="str">
        <f t="shared" si="363"/>
        <v>勞務成本－其他勞務成本－會費、捐助、補助、分攤、救助(濟)與交流活動費－捐助國內團體</v>
      </c>
      <c r="L7711" s="140" t="str">
        <f t="shared" si="364"/>
        <v>共用部分修繕補助</v>
      </c>
      <c r="M7711" s="40" t="str">
        <f t="shared" si="365"/>
        <v>安居樂業管理委員會</v>
      </c>
    </row>
    <row r="7712" spans="1:13" s="4" customFormat="1" ht="93.75">
      <c r="A7712" s="108" t="s">
        <v>6313</v>
      </c>
      <c r="B7712" s="36" t="s">
        <v>6301</v>
      </c>
      <c r="C7712" s="37" t="s">
        <v>6562</v>
      </c>
      <c r="D7712" s="36" t="s">
        <v>6275</v>
      </c>
      <c r="E7712" s="41">
        <v>51</v>
      </c>
      <c r="F7712" s="142" t="s">
        <v>82</v>
      </c>
      <c r="G7712" s="142" t="s">
        <v>82</v>
      </c>
      <c r="H7712" s="142" t="s">
        <v>6254</v>
      </c>
      <c r="I7712" s="142"/>
      <c r="K7712" s="140" t="str">
        <f t="shared" si="363"/>
        <v>勞務成本－其他勞務成本－會費、捐助、補助、分攤、救助(濟)與交流活動費－捐助國內團體</v>
      </c>
      <c r="L7712" s="140" t="str">
        <f t="shared" si="364"/>
        <v>共用部分修繕補助</v>
      </c>
      <c r="M7712" s="40" t="str">
        <f t="shared" si="365"/>
        <v>東興大街管理委員會</v>
      </c>
    </row>
    <row r="7713" spans="1:13" s="4" customFormat="1" ht="93.75">
      <c r="A7713" s="108" t="s">
        <v>6313</v>
      </c>
      <c r="B7713" s="36" t="s">
        <v>6301</v>
      </c>
      <c r="C7713" s="37" t="s">
        <v>6563</v>
      </c>
      <c r="D7713" s="36" t="s">
        <v>6275</v>
      </c>
      <c r="E7713" s="41">
        <v>120</v>
      </c>
      <c r="F7713" s="142" t="s">
        <v>82</v>
      </c>
      <c r="G7713" s="142" t="s">
        <v>82</v>
      </c>
      <c r="H7713" s="142" t="s">
        <v>6254</v>
      </c>
      <c r="I7713" s="142"/>
      <c r="K7713" s="140" t="str">
        <f t="shared" si="363"/>
        <v>勞務成本－其他勞務成本－會費、捐助、補助、分攤、救助(濟)與交流活動費－捐助國內團體</v>
      </c>
      <c r="L7713" s="140" t="str">
        <f t="shared" si="364"/>
        <v>共用部分修繕補助</v>
      </c>
      <c r="M7713" s="40" t="str">
        <f t="shared" si="365"/>
        <v>舘前廣場大廈管理委員會</v>
      </c>
    </row>
    <row r="7714" spans="1:13" s="4" customFormat="1" ht="93.75">
      <c r="A7714" s="108" t="s">
        <v>6313</v>
      </c>
      <c r="B7714" s="36" t="s">
        <v>6301</v>
      </c>
      <c r="C7714" s="37" t="s">
        <v>6564</v>
      </c>
      <c r="D7714" s="36" t="s">
        <v>6275</v>
      </c>
      <c r="E7714" s="41">
        <v>96</v>
      </c>
      <c r="F7714" s="142" t="s">
        <v>82</v>
      </c>
      <c r="G7714" s="142" t="s">
        <v>82</v>
      </c>
      <c r="H7714" s="142" t="s">
        <v>6254</v>
      </c>
      <c r="I7714" s="142"/>
      <c r="K7714" s="140" t="str">
        <f t="shared" si="363"/>
        <v>勞務成本－其他勞務成本－會費、捐助、補助、分攤、救助(濟)與交流活動費－捐助國內團體</v>
      </c>
      <c r="L7714" s="140" t="str">
        <f t="shared" si="364"/>
        <v>共用部分修繕補助</v>
      </c>
      <c r="M7714" s="40" t="str">
        <f t="shared" si="365"/>
        <v>福祿家管理委員會</v>
      </c>
    </row>
    <row r="7715" spans="1:13" s="4" customFormat="1" ht="93.75">
      <c r="A7715" s="108" t="s">
        <v>6313</v>
      </c>
      <c r="B7715" s="36" t="s">
        <v>6301</v>
      </c>
      <c r="C7715" s="37" t="s">
        <v>6565</v>
      </c>
      <c r="D7715" s="36" t="s">
        <v>6275</v>
      </c>
      <c r="E7715" s="41">
        <v>170</v>
      </c>
      <c r="F7715" s="142" t="s">
        <v>82</v>
      </c>
      <c r="G7715" s="142" t="s">
        <v>82</v>
      </c>
      <c r="H7715" s="142" t="s">
        <v>6254</v>
      </c>
      <c r="I7715" s="142"/>
      <c r="K7715" s="140" t="str">
        <f t="shared" si="363"/>
        <v>勞務成本－其他勞務成本－會費、捐助、補助、分攤、救助(濟)與交流活動費－捐助國內團體</v>
      </c>
      <c r="L7715" s="140" t="str">
        <f t="shared" si="364"/>
        <v>共用部分修繕補助</v>
      </c>
      <c r="M7715" s="40" t="str">
        <f t="shared" si="365"/>
        <v>俊國萬里星座管理委員會</v>
      </c>
    </row>
    <row r="7716" spans="1:13" s="4" customFormat="1" ht="93.75">
      <c r="A7716" s="108" t="s">
        <v>6313</v>
      </c>
      <c r="B7716" s="36" t="s">
        <v>6301</v>
      </c>
      <c r="C7716" s="37" t="s">
        <v>6566</v>
      </c>
      <c r="D7716" s="36" t="s">
        <v>6275</v>
      </c>
      <c r="E7716" s="41">
        <v>170</v>
      </c>
      <c r="F7716" s="142" t="s">
        <v>82</v>
      </c>
      <c r="G7716" s="142" t="s">
        <v>82</v>
      </c>
      <c r="H7716" s="142" t="s">
        <v>6254</v>
      </c>
      <c r="I7716" s="142"/>
      <c r="K7716" s="140" t="str">
        <f t="shared" si="363"/>
        <v>勞務成本－其他勞務成本－會費、捐助、補助、分攤、救助(濟)與交流活動費－捐助國內團體</v>
      </c>
      <c r="L7716" s="140" t="str">
        <f t="shared" si="364"/>
        <v>共用部分修繕補助</v>
      </c>
      <c r="M7716" s="40" t="str">
        <f t="shared" si="365"/>
        <v>天邑大樓公寓大廈管理委員會</v>
      </c>
    </row>
    <row r="7717" spans="1:13" s="4" customFormat="1" ht="93.75">
      <c r="A7717" s="108" t="s">
        <v>6313</v>
      </c>
      <c r="B7717" s="36" t="s">
        <v>6301</v>
      </c>
      <c r="C7717" s="37" t="s">
        <v>6567</v>
      </c>
      <c r="D7717" s="36" t="s">
        <v>6275</v>
      </c>
      <c r="E7717" s="41">
        <v>120</v>
      </c>
      <c r="F7717" s="142" t="s">
        <v>82</v>
      </c>
      <c r="G7717" s="142" t="s">
        <v>82</v>
      </c>
      <c r="H7717" s="142" t="s">
        <v>6254</v>
      </c>
      <c r="I7717" s="142"/>
      <c r="K7717" s="140" t="str">
        <f t="shared" si="363"/>
        <v>勞務成本－其他勞務成本－會費、捐助、補助、分攤、救助(濟)與交流活動費－捐助國內團體</v>
      </c>
      <c r="L7717" s="140" t="str">
        <f t="shared" si="364"/>
        <v>共用部分修繕補助</v>
      </c>
      <c r="M7717" s="40" t="str">
        <f t="shared" si="365"/>
        <v>名門世家公寓大廈管理委員會</v>
      </c>
    </row>
    <row r="7718" spans="1:13" s="4" customFormat="1" ht="93.75">
      <c r="A7718" s="108" t="s">
        <v>6313</v>
      </c>
      <c r="B7718" s="36" t="s">
        <v>6301</v>
      </c>
      <c r="C7718" s="37" t="s">
        <v>6568</v>
      </c>
      <c r="D7718" s="36" t="s">
        <v>6275</v>
      </c>
      <c r="E7718" s="41">
        <v>120</v>
      </c>
      <c r="F7718" s="142" t="s">
        <v>82</v>
      </c>
      <c r="G7718" s="142" t="s">
        <v>82</v>
      </c>
      <c r="H7718" s="142" t="s">
        <v>6254</v>
      </c>
      <c r="I7718" s="142"/>
      <c r="K7718" s="140" t="str">
        <f t="shared" si="363"/>
        <v>勞務成本－其他勞務成本－會費、捐助、補助、分攤、救助(濟)與交流活動費－捐助國內團體</v>
      </c>
      <c r="L7718" s="140" t="str">
        <f t="shared" si="364"/>
        <v>共用部分修繕補助</v>
      </c>
      <c r="M7718" s="40" t="str">
        <f t="shared" si="365"/>
        <v>東海羅曼羅蘭管理委員會</v>
      </c>
    </row>
    <row r="7719" spans="1:13" s="4" customFormat="1" ht="93.75">
      <c r="A7719" s="108" t="s">
        <v>6313</v>
      </c>
      <c r="B7719" s="36" t="s">
        <v>6301</v>
      </c>
      <c r="C7719" s="37" t="s">
        <v>6569</v>
      </c>
      <c r="D7719" s="36" t="s">
        <v>6275</v>
      </c>
      <c r="E7719" s="41">
        <v>110</v>
      </c>
      <c r="F7719" s="142" t="s">
        <v>82</v>
      </c>
      <c r="G7719" s="142" t="s">
        <v>82</v>
      </c>
      <c r="H7719" s="142" t="s">
        <v>6254</v>
      </c>
      <c r="I7719" s="142"/>
      <c r="K7719" s="140" t="str">
        <f t="shared" si="363"/>
        <v>勞務成本－其他勞務成本－會費、捐助、補助、分攤、救助(濟)與交流活動費－捐助國內團體</v>
      </c>
      <c r="L7719" s="140" t="str">
        <f t="shared" si="364"/>
        <v>共用部分修繕補助</v>
      </c>
      <c r="M7719" s="40" t="str">
        <f t="shared" si="365"/>
        <v>太子鄉廈第一期管理委員會</v>
      </c>
    </row>
    <row r="7720" spans="1:13" s="4" customFormat="1" ht="93.75">
      <c r="A7720" s="108" t="s">
        <v>6313</v>
      </c>
      <c r="B7720" s="36" t="s">
        <v>6301</v>
      </c>
      <c r="C7720" s="37" t="s">
        <v>6570</v>
      </c>
      <c r="D7720" s="36" t="s">
        <v>6275</v>
      </c>
      <c r="E7720" s="41">
        <v>170</v>
      </c>
      <c r="F7720" s="142" t="s">
        <v>82</v>
      </c>
      <c r="G7720" s="142" t="s">
        <v>82</v>
      </c>
      <c r="H7720" s="142" t="s">
        <v>6254</v>
      </c>
      <c r="I7720" s="142"/>
      <c r="K7720" s="140" t="str">
        <f t="shared" si="363"/>
        <v>勞務成本－其他勞務成本－會費、捐助、補助、分攤、救助(濟)與交流活動費－捐助國內團體</v>
      </c>
      <c r="L7720" s="140" t="str">
        <f t="shared" si="364"/>
        <v>共用部分修繕補助</v>
      </c>
      <c r="M7720" s="40" t="str">
        <f t="shared" si="365"/>
        <v>僑福東海花園大廈管理委員會</v>
      </c>
    </row>
    <row r="7721" spans="1:13" s="4" customFormat="1" ht="93.75">
      <c r="A7721" s="108" t="s">
        <v>6313</v>
      </c>
      <c r="B7721" s="36" t="s">
        <v>6301</v>
      </c>
      <c r="C7721" s="37" t="s">
        <v>6571</v>
      </c>
      <c r="D7721" s="36" t="s">
        <v>6275</v>
      </c>
      <c r="E7721" s="41">
        <v>120</v>
      </c>
      <c r="F7721" s="142" t="s">
        <v>82</v>
      </c>
      <c r="G7721" s="142" t="s">
        <v>82</v>
      </c>
      <c r="H7721" s="142" t="s">
        <v>6254</v>
      </c>
      <c r="I7721" s="142"/>
      <c r="K7721" s="140" t="str">
        <f t="shared" si="363"/>
        <v>勞務成本－其他勞務成本－會費、捐助、補助、分攤、救助(濟)與交流活動費－捐助國內團體</v>
      </c>
      <c r="L7721" s="140" t="str">
        <f t="shared" si="364"/>
        <v>共用部分修繕補助</v>
      </c>
      <c r="M7721" s="40" t="str">
        <f t="shared" si="365"/>
        <v>錦繡庭園世界管理委員會</v>
      </c>
    </row>
    <row r="7722" spans="1:13" s="4" customFormat="1" ht="93.75">
      <c r="A7722" s="108" t="s">
        <v>6313</v>
      </c>
      <c r="B7722" s="36" t="s">
        <v>6301</v>
      </c>
      <c r="C7722" s="37" t="s">
        <v>6572</v>
      </c>
      <c r="D7722" s="36" t="s">
        <v>6275</v>
      </c>
      <c r="E7722" s="41">
        <v>102</v>
      </c>
      <c r="F7722" s="142" t="s">
        <v>82</v>
      </c>
      <c r="G7722" s="142" t="s">
        <v>82</v>
      </c>
      <c r="H7722" s="142" t="s">
        <v>6254</v>
      </c>
      <c r="I7722" s="142"/>
      <c r="K7722" s="140" t="str">
        <f t="shared" si="363"/>
        <v>勞務成本－其他勞務成本－會費、捐助、補助、分攤、救助(濟)與交流活動費－捐助國內團體</v>
      </c>
      <c r="L7722" s="140" t="str">
        <f t="shared" si="364"/>
        <v>共用部分修繕補助</v>
      </c>
      <c r="M7722" s="40" t="str">
        <f t="shared" si="365"/>
        <v>大里長春名廈管理委員會</v>
      </c>
    </row>
    <row r="7723" spans="1:13" s="4" customFormat="1" ht="93.75">
      <c r="A7723" s="108" t="s">
        <v>6313</v>
      </c>
      <c r="B7723" s="36" t="s">
        <v>6301</v>
      </c>
      <c r="C7723" s="37" t="s">
        <v>6573</v>
      </c>
      <c r="D7723" s="36" t="s">
        <v>6275</v>
      </c>
      <c r="E7723" s="41">
        <v>120</v>
      </c>
      <c r="F7723" s="142" t="s">
        <v>82</v>
      </c>
      <c r="G7723" s="142" t="s">
        <v>82</v>
      </c>
      <c r="H7723" s="142" t="s">
        <v>6254</v>
      </c>
      <c r="I7723" s="142"/>
      <c r="K7723" s="140" t="str">
        <f t="shared" si="363"/>
        <v>勞務成本－其他勞務成本－會費、捐助、補助、分攤、救助(濟)與交流活動費－捐助國內團體</v>
      </c>
      <c r="L7723" s="140" t="str">
        <f t="shared" si="364"/>
        <v>共用部分修繕補助</v>
      </c>
      <c r="M7723" s="40" t="str">
        <f t="shared" si="365"/>
        <v>不老林園管理委員會</v>
      </c>
    </row>
    <row r="7724" spans="1:13" s="4" customFormat="1" ht="93.75">
      <c r="A7724" s="108" t="s">
        <v>6313</v>
      </c>
      <c r="B7724" s="36" t="s">
        <v>6301</v>
      </c>
      <c r="C7724" s="37" t="s">
        <v>6574</v>
      </c>
      <c r="D7724" s="36" t="s">
        <v>6275</v>
      </c>
      <c r="E7724" s="41">
        <v>120</v>
      </c>
      <c r="F7724" s="142" t="s">
        <v>82</v>
      </c>
      <c r="G7724" s="142" t="s">
        <v>82</v>
      </c>
      <c r="H7724" s="142" t="s">
        <v>6254</v>
      </c>
      <c r="I7724" s="142"/>
      <c r="K7724" s="140" t="str">
        <f t="shared" si="363"/>
        <v>勞務成本－其他勞務成本－會費、捐助、補助、分攤、救助(濟)與交流活動費－捐助國內團體</v>
      </c>
      <c r="L7724" s="140" t="str">
        <f t="shared" si="364"/>
        <v>共用部分修繕補助</v>
      </c>
      <c r="M7724" s="40" t="str">
        <f t="shared" si="365"/>
        <v>大台中華城D區管理委員會</v>
      </c>
    </row>
    <row r="7725" spans="1:13" s="4" customFormat="1" ht="93.75">
      <c r="A7725" s="108" t="s">
        <v>6313</v>
      </c>
      <c r="B7725" s="36" t="s">
        <v>6301</v>
      </c>
      <c r="C7725" s="37" t="s">
        <v>6575</v>
      </c>
      <c r="D7725" s="36" t="s">
        <v>6275</v>
      </c>
      <c r="E7725" s="41">
        <v>120</v>
      </c>
      <c r="F7725" s="142" t="s">
        <v>82</v>
      </c>
      <c r="G7725" s="142" t="s">
        <v>82</v>
      </c>
      <c r="H7725" s="142" t="s">
        <v>6254</v>
      </c>
      <c r="I7725" s="142"/>
      <c r="K7725" s="140" t="str">
        <f t="shared" si="363"/>
        <v>勞務成本－其他勞務成本－會費、捐助、補助、分攤、救助(濟)與交流活動費－捐助國內團體</v>
      </c>
      <c r="L7725" s="140" t="str">
        <f t="shared" si="364"/>
        <v>共用部分修繕補助</v>
      </c>
      <c r="M7725" s="40" t="str">
        <f t="shared" si="365"/>
        <v>山外山社區管理委員會</v>
      </c>
    </row>
    <row r="7726" spans="1:13" s="4" customFormat="1" ht="93.75">
      <c r="A7726" s="108" t="s">
        <v>6313</v>
      </c>
      <c r="B7726" s="36" t="s">
        <v>6301</v>
      </c>
      <c r="C7726" s="37" t="s">
        <v>6576</v>
      </c>
      <c r="D7726" s="36" t="s">
        <v>6275</v>
      </c>
      <c r="E7726" s="41">
        <v>170</v>
      </c>
      <c r="F7726" s="142" t="s">
        <v>82</v>
      </c>
      <c r="G7726" s="142" t="s">
        <v>82</v>
      </c>
      <c r="H7726" s="142" t="s">
        <v>6254</v>
      </c>
      <c r="I7726" s="142"/>
      <c r="K7726" s="140" t="str">
        <f t="shared" si="363"/>
        <v>勞務成本－其他勞務成本－會費、捐助、補助、分攤、救助(濟)與交流活動費－捐助國內團體</v>
      </c>
      <c r="L7726" s="140" t="str">
        <f t="shared" si="364"/>
        <v>共用部分修繕補助</v>
      </c>
      <c r="M7726" s="40" t="str">
        <f t="shared" si="365"/>
        <v>衛道天地管理委員會</v>
      </c>
    </row>
    <row r="7727" spans="1:13" s="4" customFormat="1" ht="93.75">
      <c r="A7727" s="108" t="s">
        <v>6313</v>
      </c>
      <c r="B7727" s="36" t="s">
        <v>6301</v>
      </c>
      <c r="C7727" s="37" t="s">
        <v>6577</v>
      </c>
      <c r="D7727" s="36" t="s">
        <v>6275</v>
      </c>
      <c r="E7727" s="41">
        <v>170</v>
      </c>
      <c r="F7727" s="142" t="s">
        <v>82</v>
      </c>
      <c r="G7727" s="142" t="s">
        <v>82</v>
      </c>
      <c r="H7727" s="142" t="s">
        <v>6254</v>
      </c>
      <c r="I7727" s="142"/>
      <c r="K7727" s="140" t="str">
        <f t="shared" si="363"/>
        <v>勞務成本－其他勞務成本－會費、捐助、補助、分攤、救助(濟)與交流活動費－捐助國內團體</v>
      </c>
      <c r="L7727" s="140" t="str">
        <f t="shared" si="364"/>
        <v>共用部分修繕補助</v>
      </c>
      <c r="M7727" s="40" t="str">
        <f t="shared" si="365"/>
        <v>儷園華廈管理委員會</v>
      </c>
    </row>
    <row r="7728" spans="1:13" s="4" customFormat="1" ht="93.75">
      <c r="A7728" s="108" t="s">
        <v>6313</v>
      </c>
      <c r="B7728" s="36" t="s">
        <v>6301</v>
      </c>
      <c r="C7728" s="37" t="s">
        <v>6578</v>
      </c>
      <c r="D7728" s="36" t="s">
        <v>6275</v>
      </c>
      <c r="E7728" s="41">
        <v>30</v>
      </c>
      <c r="F7728" s="142" t="s">
        <v>82</v>
      </c>
      <c r="G7728" s="142" t="s">
        <v>82</v>
      </c>
      <c r="H7728" s="142" t="s">
        <v>6254</v>
      </c>
      <c r="I7728" s="142"/>
      <c r="K7728" s="140" t="str">
        <f t="shared" si="363"/>
        <v>勞務成本－其他勞務成本－會費、捐助、補助、分攤、救助(濟)與交流活動費－捐助國內團體</v>
      </c>
      <c r="L7728" s="140" t="str">
        <f t="shared" si="364"/>
        <v>共用部分修繕補助</v>
      </c>
      <c r="M7728" s="40" t="str">
        <f t="shared" si="365"/>
        <v>台中新家管理委員會</v>
      </c>
    </row>
    <row r="7729" spans="1:13" s="4" customFormat="1" ht="93.75">
      <c r="A7729" s="108" t="s">
        <v>6313</v>
      </c>
      <c r="B7729" s="36" t="s">
        <v>6301</v>
      </c>
      <c r="C7729" s="37" t="s">
        <v>6579</v>
      </c>
      <c r="D7729" s="36" t="s">
        <v>6275</v>
      </c>
      <c r="E7729" s="41">
        <v>153</v>
      </c>
      <c r="F7729" s="142" t="s">
        <v>82</v>
      </c>
      <c r="G7729" s="142" t="s">
        <v>82</v>
      </c>
      <c r="H7729" s="142" t="s">
        <v>6254</v>
      </c>
      <c r="I7729" s="142"/>
      <c r="K7729" s="140" t="str">
        <f t="shared" si="363"/>
        <v>勞務成本－其他勞務成本－會費、捐助、補助、分攤、救助(濟)與交流活動費－捐助國內團體</v>
      </c>
      <c r="L7729" s="140" t="str">
        <f t="shared" si="364"/>
        <v>共用部分修繕補助</v>
      </c>
      <c r="M7729" s="40" t="str">
        <f t="shared" si="365"/>
        <v>悠森學社區管理委員會</v>
      </c>
    </row>
    <row r="7730" spans="1:13" s="4" customFormat="1" ht="93.75">
      <c r="A7730" s="108" t="s">
        <v>6313</v>
      </c>
      <c r="B7730" s="36" t="s">
        <v>6301</v>
      </c>
      <c r="C7730" s="37" t="s">
        <v>6580</v>
      </c>
      <c r="D7730" s="36" t="s">
        <v>6275</v>
      </c>
      <c r="E7730" s="41">
        <v>170</v>
      </c>
      <c r="F7730" s="142" t="s">
        <v>82</v>
      </c>
      <c r="G7730" s="142" t="s">
        <v>82</v>
      </c>
      <c r="H7730" s="142" t="s">
        <v>6254</v>
      </c>
      <c r="I7730" s="142"/>
      <c r="K7730" s="140" t="str">
        <f t="shared" si="363"/>
        <v>勞務成本－其他勞務成本－會費、捐助、補助、分攤、救助(濟)與交流活動費－捐助國內團體</v>
      </c>
      <c r="L7730" s="140" t="str">
        <f t="shared" si="364"/>
        <v>共用部分修繕補助</v>
      </c>
      <c r="M7730" s="40" t="str">
        <f t="shared" si="365"/>
        <v>景繡管理委員會</v>
      </c>
    </row>
    <row r="7731" spans="1:13" s="4" customFormat="1" ht="93.75">
      <c r="A7731" s="108" t="s">
        <v>6313</v>
      </c>
      <c r="B7731" s="36" t="s">
        <v>6301</v>
      </c>
      <c r="C7731" s="37" t="s">
        <v>6581</v>
      </c>
      <c r="D7731" s="36" t="s">
        <v>6275</v>
      </c>
      <c r="E7731" s="41">
        <v>128</v>
      </c>
      <c r="F7731" s="142" t="s">
        <v>82</v>
      </c>
      <c r="G7731" s="142" t="s">
        <v>82</v>
      </c>
      <c r="H7731" s="142" t="s">
        <v>6254</v>
      </c>
      <c r="I7731" s="142"/>
      <c r="K7731" s="140" t="str">
        <f t="shared" si="363"/>
        <v>勞務成本－其他勞務成本－會費、捐助、補助、分攤、救助(濟)與交流活動費－捐助國內團體</v>
      </c>
      <c r="L7731" s="140" t="str">
        <f t="shared" si="364"/>
        <v>共用部分修繕補助</v>
      </c>
      <c r="M7731" s="40" t="str">
        <f t="shared" si="365"/>
        <v>大地子民社區管理委員會</v>
      </c>
    </row>
    <row r="7732" spans="1:13" s="4" customFormat="1" ht="93.75">
      <c r="A7732" s="108" t="s">
        <v>6313</v>
      </c>
      <c r="B7732" s="36" t="s">
        <v>6301</v>
      </c>
      <c r="C7732" s="37" t="s">
        <v>6582</v>
      </c>
      <c r="D7732" s="36" t="s">
        <v>6275</v>
      </c>
      <c r="E7732" s="41">
        <v>120</v>
      </c>
      <c r="F7732" s="142" t="s">
        <v>82</v>
      </c>
      <c r="G7732" s="142" t="s">
        <v>82</v>
      </c>
      <c r="H7732" s="142" t="s">
        <v>6254</v>
      </c>
      <c r="I7732" s="142"/>
      <c r="K7732" s="140" t="str">
        <f t="shared" si="363"/>
        <v>勞務成本－其他勞務成本－會費、捐助、補助、分攤、救助(濟)與交流活動費－捐助國內團體</v>
      </c>
      <c r="L7732" s="140" t="str">
        <f t="shared" si="364"/>
        <v>共用部分修繕補助</v>
      </c>
      <c r="M7732" s="40" t="str">
        <f t="shared" si="365"/>
        <v>書香名廈管理委員會</v>
      </c>
    </row>
    <row r="7733" spans="1:13" s="4" customFormat="1" ht="93.75">
      <c r="A7733" s="108" t="s">
        <v>6313</v>
      </c>
      <c r="B7733" s="36" t="s">
        <v>6301</v>
      </c>
      <c r="C7733" s="37" t="s">
        <v>6583</v>
      </c>
      <c r="D7733" s="36" t="s">
        <v>6275</v>
      </c>
      <c r="E7733" s="41">
        <v>120</v>
      </c>
      <c r="F7733" s="142" t="s">
        <v>82</v>
      </c>
      <c r="G7733" s="142" t="s">
        <v>82</v>
      </c>
      <c r="H7733" s="142" t="s">
        <v>6254</v>
      </c>
      <c r="I7733" s="142"/>
      <c r="K7733" s="140" t="str">
        <f t="shared" si="363"/>
        <v>勞務成本－其他勞務成本－會費、捐助、補助、分攤、救助(濟)與交流活動費－捐助國內團體</v>
      </c>
      <c r="L7733" s="140" t="str">
        <f t="shared" si="364"/>
        <v>共用部分修繕補助</v>
      </c>
      <c r="M7733" s="40" t="str">
        <f t="shared" si="365"/>
        <v>宗翰名門爵邸管理委員會</v>
      </c>
    </row>
    <row r="7734" spans="1:13" s="4" customFormat="1" ht="93.75">
      <c r="A7734" s="108" t="s">
        <v>6313</v>
      </c>
      <c r="B7734" s="36" t="s">
        <v>6301</v>
      </c>
      <c r="C7734" s="37" t="s">
        <v>6584</v>
      </c>
      <c r="D7734" s="36" t="s">
        <v>6275</v>
      </c>
      <c r="E7734" s="41">
        <v>120</v>
      </c>
      <c r="F7734" s="142" t="s">
        <v>82</v>
      </c>
      <c r="G7734" s="142" t="s">
        <v>82</v>
      </c>
      <c r="H7734" s="142" t="s">
        <v>6254</v>
      </c>
      <c r="I7734" s="142"/>
      <c r="K7734" s="140" t="str">
        <f t="shared" si="363"/>
        <v>勞務成本－其他勞務成本－會費、捐助、補助、分攤、救助(濟)與交流活動費－捐助國內團體</v>
      </c>
      <c r="L7734" s="140" t="str">
        <f t="shared" si="364"/>
        <v>共用部分修繕補助</v>
      </c>
      <c r="M7734" s="40" t="str">
        <f t="shared" si="365"/>
        <v>芝柏大廈管理委員會</v>
      </c>
    </row>
    <row r="7735" spans="1:13" s="4" customFormat="1" ht="93.75">
      <c r="A7735" s="108" t="s">
        <v>6313</v>
      </c>
      <c r="B7735" s="36" t="s">
        <v>6301</v>
      </c>
      <c r="C7735" s="37" t="s">
        <v>6585</v>
      </c>
      <c r="D7735" s="36" t="s">
        <v>6275</v>
      </c>
      <c r="E7735" s="41">
        <v>120</v>
      </c>
      <c r="F7735" s="142" t="s">
        <v>82</v>
      </c>
      <c r="G7735" s="142" t="s">
        <v>82</v>
      </c>
      <c r="H7735" s="142" t="s">
        <v>6254</v>
      </c>
      <c r="I7735" s="142"/>
      <c r="K7735" s="140" t="str">
        <f t="shared" si="363"/>
        <v>勞務成本－其他勞務成本－會費、捐助、補助、分攤、救助(濟)與交流活動費－捐助國內團體</v>
      </c>
      <c r="L7735" s="140" t="str">
        <f t="shared" si="364"/>
        <v>共用部分修繕補助</v>
      </c>
      <c r="M7735" s="40" t="str">
        <f t="shared" si="365"/>
        <v>德昌山海關D區管理委員會</v>
      </c>
    </row>
    <row r="7736" spans="1:13" s="4" customFormat="1" ht="93.75">
      <c r="A7736" s="108" t="s">
        <v>6313</v>
      </c>
      <c r="B7736" s="36" t="s">
        <v>6301</v>
      </c>
      <c r="C7736" s="37" t="s">
        <v>6586</v>
      </c>
      <c r="D7736" s="36" t="s">
        <v>6275</v>
      </c>
      <c r="E7736" s="41">
        <v>120</v>
      </c>
      <c r="F7736" s="142" t="s">
        <v>82</v>
      </c>
      <c r="G7736" s="142" t="s">
        <v>82</v>
      </c>
      <c r="H7736" s="142" t="s">
        <v>6254</v>
      </c>
      <c r="I7736" s="142"/>
      <c r="K7736" s="140" t="str">
        <f t="shared" si="363"/>
        <v>勞務成本－其他勞務成本－會費、捐助、補助、分攤、救助(濟)與交流活動費－捐助國內團體</v>
      </c>
      <c r="L7736" s="140" t="str">
        <f t="shared" si="364"/>
        <v>共用部分修繕補助</v>
      </c>
      <c r="M7736" s="40" t="str">
        <f t="shared" si="365"/>
        <v>逢甲快邑通大樓管理委員會</v>
      </c>
    </row>
    <row r="7737" spans="1:13" s="4" customFormat="1" ht="93.75">
      <c r="A7737" s="108" t="s">
        <v>6313</v>
      </c>
      <c r="B7737" s="36" t="s">
        <v>6301</v>
      </c>
      <c r="C7737" s="37" t="s">
        <v>6587</v>
      </c>
      <c r="D7737" s="36" t="s">
        <v>6275</v>
      </c>
      <c r="E7737" s="41">
        <v>170</v>
      </c>
      <c r="F7737" s="142" t="s">
        <v>82</v>
      </c>
      <c r="G7737" s="142" t="s">
        <v>82</v>
      </c>
      <c r="H7737" s="142" t="s">
        <v>6254</v>
      </c>
      <c r="I7737" s="142"/>
      <c r="K7737" s="140" t="str">
        <f t="shared" si="363"/>
        <v>勞務成本－其他勞務成本－會費、捐助、補助、分攤、救助(濟)與交流活動費－捐助國內團體</v>
      </c>
      <c r="L7737" s="140" t="str">
        <f t="shared" si="364"/>
        <v>共用部分修繕補助</v>
      </c>
      <c r="M7737" s="40" t="str">
        <f t="shared" si="365"/>
        <v>六月微風社區管理委員會</v>
      </c>
    </row>
    <row r="7738" spans="1:13" s="4" customFormat="1" ht="93.75">
      <c r="A7738" s="108" t="s">
        <v>6313</v>
      </c>
      <c r="B7738" s="36" t="s">
        <v>6301</v>
      </c>
      <c r="C7738" s="37" t="s">
        <v>6588</v>
      </c>
      <c r="D7738" s="36" t="s">
        <v>6275</v>
      </c>
      <c r="E7738" s="41">
        <v>120</v>
      </c>
      <c r="F7738" s="142" t="s">
        <v>82</v>
      </c>
      <c r="G7738" s="142" t="s">
        <v>82</v>
      </c>
      <c r="H7738" s="142" t="s">
        <v>6254</v>
      </c>
      <c r="I7738" s="142"/>
      <c r="K7738" s="140" t="str">
        <f t="shared" si="363"/>
        <v>勞務成本－其他勞務成本－會費、捐助、補助、分攤、救助(濟)與交流活動費－捐助國內團體</v>
      </c>
      <c r="L7738" s="140" t="str">
        <f t="shared" si="364"/>
        <v>共用部分修繕補助</v>
      </c>
      <c r="M7738" s="40" t="str">
        <f t="shared" si="365"/>
        <v>湖美社區管理委員會</v>
      </c>
    </row>
    <row r="7739" spans="1:13" s="4" customFormat="1" ht="93.75">
      <c r="A7739" s="108" t="s">
        <v>6313</v>
      </c>
      <c r="B7739" s="36" t="s">
        <v>6301</v>
      </c>
      <c r="C7739" s="37" t="s">
        <v>6589</v>
      </c>
      <c r="D7739" s="36" t="s">
        <v>6275</v>
      </c>
      <c r="E7739" s="41">
        <v>22</v>
      </c>
      <c r="F7739" s="142" t="s">
        <v>82</v>
      </c>
      <c r="G7739" s="142" t="s">
        <v>82</v>
      </c>
      <c r="H7739" s="142" t="s">
        <v>6254</v>
      </c>
      <c r="I7739" s="142"/>
      <c r="K7739" s="140" t="str">
        <f t="shared" si="363"/>
        <v>勞務成本－其他勞務成本－會費、捐助、補助、分攤、救助(濟)與交流活動費－捐助國內團體</v>
      </c>
      <c r="L7739" s="140" t="str">
        <f t="shared" si="364"/>
        <v>共用部分修繕補助</v>
      </c>
      <c r="M7739" s="40" t="str">
        <f t="shared" si="365"/>
        <v>百齡世家管理委員會</v>
      </c>
    </row>
    <row r="7740" spans="1:13" s="4" customFormat="1" ht="93.75">
      <c r="A7740" s="108" t="s">
        <v>6313</v>
      </c>
      <c r="B7740" s="36" t="s">
        <v>6301</v>
      </c>
      <c r="C7740" s="37" t="s">
        <v>6590</v>
      </c>
      <c r="D7740" s="36" t="s">
        <v>6275</v>
      </c>
      <c r="E7740" s="41">
        <v>170</v>
      </c>
      <c r="F7740" s="142" t="s">
        <v>82</v>
      </c>
      <c r="G7740" s="142" t="s">
        <v>82</v>
      </c>
      <c r="H7740" s="142" t="s">
        <v>6254</v>
      </c>
      <c r="I7740" s="142"/>
      <c r="K7740" s="140" t="str">
        <f t="shared" si="363"/>
        <v>勞務成本－其他勞務成本－會費、捐助、補助、分攤、救助(濟)與交流活動費－捐助國內團體</v>
      </c>
      <c r="L7740" s="140" t="str">
        <f t="shared" si="364"/>
        <v>共用部分修繕補助</v>
      </c>
      <c r="M7740" s="40" t="str">
        <f t="shared" si="365"/>
        <v>來福大樓管理委員會</v>
      </c>
    </row>
    <row r="7741" spans="1:13" s="4" customFormat="1" ht="93.75">
      <c r="A7741" s="108" t="s">
        <v>6313</v>
      </c>
      <c r="B7741" s="36" t="s">
        <v>6301</v>
      </c>
      <c r="C7741" s="37" t="s">
        <v>6591</v>
      </c>
      <c r="D7741" s="36" t="s">
        <v>6275</v>
      </c>
      <c r="E7741" s="41">
        <v>71</v>
      </c>
      <c r="F7741" s="142" t="s">
        <v>82</v>
      </c>
      <c r="G7741" s="142" t="s">
        <v>82</v>
      </c>
      <c r="H7741" s="142" t="s">
        <v>6254</v>
      </c>
      <c r="I7741" s="142"/>
      <c r="K7741" s="140" t="str">
        <f t="shared" si="363"/>
        <v>勞務成本－其他勞務成本－會費、捐助、補助、分攤、救助(濟)與交流活動費－捐助國內團體</v>
      </c>
      <c r="L7741" s="140" t="str">
        <f t="shared" si="364"/>
        <v>共用部分修繕補助</v>
      </c>
      <c r="M7741" s="40" t="str">
        <f t="shared" si="365"/>
        <v>博愛富第管理委員會</v>
      </c>
    </row>
    <row r="7742" spans="1:13" s="4" customFormat="1" ht="93.75">
      <c r="A7742" s="108" t="s">
        <v>6313</v>
      </c>
      <c r="B7742" s="36" t="s">
        <v>6301</v>
      </c>
      <c r="C7742" s="37" t="s">
        <v>6592</v>
      </c>
      <c r="D7742" s="36" t="s">
        <v>6275</v>
      </c>
      <c r="E7742" s="41">
        <v>120</v>
      </c>
      <c r="F7742" s="142" t="s">
        <v>82</v>
      </c>
      <c r="G7742" s="142" t="s">
        <v>82</v>
      </c>
      <c r="H7742" s="142" t="s">
        <v>6254</v>
      </c>
      <c r="I7742" s="142"/>
      <c r="K7742" s="140" t="str">
        <f t="shared" si="363"/>
        <v>勞務成本－其他勞務成本－會費、捐助、補助、分攤、救助(濟)與交流活動費－捐助國內團體</v>
      </c>
      <c r="L7742" s="140" t="str">
        <f t="shared" si="364"/>
        <v>共用部分修繕補助</v>
      </c>
      <c r="M7742" s="40" t="str">
        <f t="shared" si="365"/>
        <v>綠光City大樓管理委員會</v>
      </c>
    </row>
    <row r="7743" spans="1:13" s="4" customFormat="1" ht="93.75">
      <c r="A7743" s="108" t="s">
        <v>6313</v>
      </c>
      <c r="B7743" s="36" t="s">
        <v>6301</v>
      </c>
      <c r="C7743" s="37" t="s">
        <v>6593</v>
      </c>
      <c r="D7743" s="36" t="s">
        <v>6275</v>
      </c>
      <c r="E7743" s="41">
        <v>120</v>
      </c>
      <c r="F7743" s="142" t="s">
        <v>82</v>
      </c>
      <c r="G7743" s="142" t="s">
        <v>82</v>
      </c>
      <c r="H7743" s="142" t="s">
        <v>6254</v>
      </c>
      <c r="I7743" s="142"/>
      <c r="K7743" s="140" t="str">
        <f t="shared" si="363"/>
        <v>勞務成本－其他勞務成本－會費、捐助、補助、分攤、救助(濟)與交流活動費－捐助國內團體</v>
      </c>
      <c r="L7743" s="140" t="str">
        <f t="shared" si="364"/>
        <v>共用部分修繕補助</v>
      </c>
      <c r="M7743" s="40" t="str">
        <f t="shared" si="365"/>
        <v>可以居公寓大廈管理委員會</v>
      </c>
    </row>
    <row r="7744" spans="1:13" s="4" customFormat="1" ht="93.75">
      <c r="A7744" s="108" t="s">
        <v>6313</v>
      </c>
      <c r="B7744" s="36" t="s">
        <v>6301</v>
      </c>
      <c r="C7744" s="37" t="s">
        <v>6594</v>
      </c>
      <c r="D7744" s="36" t="s">
        <v>6275</v>
      </c>
      <c r="E7744" s="41">
        <v>121</v>
      </c>
      <c r="F7744" s="142" t="s">
        <v>82</v>
      </c>
      <c r="G7744" s="142" t="s">
        <v>82</v>
      </c>
      <c r="H7744" s="142" t="s">
        <v>6254</v>
      </c>
      <c r="I7744" s="142"/>
      <c r="K7744" s="140" t="str">
        <f t="shared" si="363"/>
        <v>勞務成本－其他勞務成本－會費、捐助、補助、分攤、救助(濟)與交流活動費－捐助國內團體</v>
      </c>
      <c r="L7744" s="140" t="str">
        <f t="shared" si="364"/>
        <v>共用部分修繕補助</v>
      </c>
      <c r="M7744" s="40" t="str">
        <f t="shared" si="365"/>
        <v>熊貓貴族管理委員會</v>
      </c>
    </row>
    <row r="7745" spans="1:13" s="4" customFormat="1" ht="93.75">
      <c r="A7745" s="108" t="s">
        <v>6313</v>
      </c>
      <c r="B7745" s="36" t="s">
        <v>6301</v>
      </c>
      <c r="C7745" s="37" t="s">
        <v>6595</v>
      </c>
      <c r="D7745" s="36" t="s">
        <v>6275</v>
      </c>
      <c r="E7745" s="41">
        <v>220</v>
      </c>
      <c r="F7745" s="142" t="s">
        <v>82</v>
      </c>
      <c r="G7745" s="142" t="s">
        <v>82</v>
      </c>
      <c r="H7745" s="142" t="s">
        <v>6254</v>
      </c>
      <c r="I7745" s="142"/>
      <c r="K7745" s="140" t="str">
        <f t="shared" si="363"/>
        <v>勞務成本－其他勞務成本－會費、捐助、補助、分攤、救助(濟)與交流活動費－捐助國內團體</v>
      </c>
      <c r="L7745" s="140" t="str">
        <f t="shared" si="364"/>
        <v>共用部分修繕補助</v>
      </c>
      <c r="M7745" s="40" t="str">
        <f t="shared" si="365"/>
        <v>新生活蘭園社區管理委員會</v>
      </c>
    </row>
    <row r="7746" spans="1:13" s="4" customFormat="1" ht="93.75">
      <c r="A7746" s="108" t="s">
        <v>6313</v>
      </c>
      <c r="B7746" s="36" t="s">
        <v>6301</v>
      </c>
      <c r="C7746" s="37" t="s">
        <v>6596</v>
      </c>
      <c r="D7746" s="36" t="s">
        <v>6275</v>
      </c>
      <c r="E7746" s="41">
        <v>120</v>
      </c>
      <c r="F7746" s="142" t="s">
        <v>82</v>
      </c>
      <c r="G7746" s="142" t="s">
        <v>82</v>
      </c>
      <c r="H7746" s="142" t="s">
        <v>6254</v>
      </c>
      <c r="I7746" s="142"/>
      <c r="K7746" s="140" t="str">
        <f t="shared" si="363"/>
        <v>勞務成本－其他勞務成本－會費、捐助、補助、分攤、救助(濟)與交流活動費－捐助國內團體</v>
      </c>
      <c r="L7746" s="140" t="str">
        <f t="shared" si="364"/>
        <v>共用部分修繕補助</v>
      </c>
      <c r="M7746" s="40" t="str">
        <f t="shared" si="365"/>
        <v>齊家先生管理委員會</v>
      </c>
    </row>
    <row r="7747" spans="1:13" s="4" customFormat="1" ht="93.75">
      <c r="A7747" s="108" t="s">
        <v>6313</v>
      </c>
      <c r="B7747" s="36" t="s">
        <v>6301</v>
      </c>
      <c r="C7747" s="37" t="s">
        <v>6597</v>
      </c>
      <c r="D7747" s="36" t="s">
        <v>6275</v>
      </c>
      <c r="E7747" s="41">
        <v>106</v>
      </c>
      <c r="F7747" s="142" t="s">
        <v>82</v>
      </c>
      <c r="G7747" s="142" t="s">
        <v>82</v>
      </c>
      <c r="H7747" s="142" t="s">
        <v>6254</v>
      </c>
      <c r="I7747" s="142"/>
      <c r="K7747" s="140" t="str">
        <f t="shared" si="363"/>
        <v>勞務成本－其他勞務成本－會費、捐助、補助、分攤、救助(濟)與交流活動費－捐助國內團體</v>
      </c>
      <c r="L7747" s="140" t="str">
        <f t="shared" si="364"/>
        <v>共用部分修繕補助</v>
      </c>
      <c r="M7747" s="40" t="str">
        <f t="shared" si="365"/>
        <v>美術林園管理委員會</v>
      </c>
    </row>
    <row r="7748" spans="1:13" s="4" customFormat="1" ht="93.75">
      <c r="A7748" s="108" t="s">
        <v>6313</v>
      </c>
      <c r="B7748" s="36" t="s">
        <v>6301</v>
      </c>
      <c r="C7748" s="37" t="s">
        <v>6598</v>
      </c>
      <c r="D7748" s="36" t="s">
        <v>6275</v>
      </c>
      <c r="E7748" s="41">
        <v>110</v>
      </c>
      <c r="F7748" s="142" t="s">
        <v>82</v>
      </c>
      <c r="G7748" s="142" t="s">
        <v>82</v>
      </c>
      <c r="H7748" s="142" t="s">
        <v>6254</v>
      </c>
      <c r="I7748" s="142"/>
      <c r="K7748" s="140" t="str">
        <f t="shared" ref="K7748:K7811" si="366">A7748</f>
        <v>勞務成本－其他勞務成本－會費、捐助、補助、分攤、救助(濟)與交流活動費－捐助國內團體</v>
      </c>
      <c r="L7748" s="140" t="str">
        <f t="shared" ref="L7748:L7811" si="367">B7748</f>
        <v>共用部分修繕補助</v>
      </c>
      <c r="M7748" s="40" t="str">
        <f t="shared" ref="M7748:M7811" si="368">C7748</f>
        <v>大葉學苑大廈管理委員會</v>
      </c>
    </row>
    <row r="7749" spans="1:13" s="4" customFormat="1" ht="93.75">
      <c r="A7749" s="108" t="s">
        <v>6313</v>
      </c>
      <c r="B7749" s="36" t="s">
        <v>6301</v>
      </c>
      <c r="C7749" s="37" t="s">
        <v>6599</v>
      </c>
      <c r="D7749" s="36" t="s">
        <v>6275</v>
      </c>
      <c r="E7749" s="41">
        <v>170</v>
      </c>
      <c r="F7749" s="142" t="s">
        <v>82</v>
      </c>
      <c r="G7749" s="142" t="s">
        <v>82</v>
      </c>
      <c r="H7749" s="142" t="s">
        <v>6254</v>
      </c>
      <c r="I7749" s="142"/>
      <c r="K7749" s="140" t="str">
        <f t="shared" si="366"/>
        <v>勞務成本－其他勞務成本－會費、捐助、補助、分攤、救助(濟)與交流活動費－捐助國內團體</v>
      </c>
      <c r="L7749" s="140" t="str">
        <f t="shared" si="367"/>
        <v>共用部分修繕補助</v>
      </c>
      <c r="M7749" s="40" t="str">
        <f t="shared" si="368"/>
        <v>復新藝術廣場管理委員會</v>
      </c>
    </row>
    <row r="7750" spans="1:13" s="4" customFormat="1" ht="93.75">
      <c r="A7750" s="108" t="s">
        <v>6313</v>
      </c>
      <c r="B7750" s="36" t="s">
        <v>6301</v>
      </c>
      <c r="C7750" s="37" t="s">
        <v>6600</v>
      </c>
      <c r="D7750" s="36" t="s">
        <v>6275</v>
      </c>
      <c r="E7750" s="41">
        <v>120</v>
      </c>
      <c r="F7750" s="142" t="s">
        <v>82</v>
      </c>
      <c r="G7750" s="142" t="s">
        <v>82</v>
      </c>
      <c r="H7750" s="142" t="s">
        <v>6254</v>
      </c>
      <c r="I7750" s="142"/>
      <c r="K7750" s="140" t="str">
        <f t="shared" si="366"/>
        <v>勞務成本－其他勞務成本－會費、捐助、補助、分攤、救助(濟)與交流活動費－捐助國內團體</v>
      </c>
      <c r="L7750" s="140" t="str">
        <f t="shared" si="367"/>
        <v>共用部分修繕補助</v>
      </c>
      <c r="M7750" s="40" t="str">
        <f t="shared" si="368"/>
        <v>通商大樓管理委員會</v>
      </c>
    </row>
    <row r="7751" spans="1:13" s="4" customFormat="1" ht="93.75">
      <c r="A7751" s="108" t="s">
        <v>6313</v>
      </c>
      <c r="B7751" s="36" t="s">
        <v>6301</v>
      </c>
      <c r="C7751" s="37" t="s">
        <v>6601</v>
      </c>
      <c r="D7751" s="36" t="s">
        <v>6275</v>
      </c>
      <c r="E7751" s="41">
        <v>120</v>
      </c>
      <c r="F7751" s="142" t="s">
        <v>82</v>
      </c>
      <c r="G7751" s="142" t="s">
        <v>82</v>
      </c>
      <c r="H7751" s="142" t="s">
        <v>6254</v>
      </c>
      <c r="I7751" s="142"/>
      <c r="K7751" s="140" t="str">
        <f t="shared" si="366"/>
        <v>勞務成本－其他勞務成本－會費、捐助、補助、分攤、救助(濟)與交流活動費－捐助國內團體</v>
      </c>
      <c r="L7751" s="140" t="str">
        <f t="shared" si="367"/>
        <v>共用部分修繕補助</v>
      </c>
      <c r="M7751" s="40" t="str">
        <f t="shared" si="368"/>
        <v>新儒家大廈管理委員會</v>
      </c>
    </row>
    <row r="7752" spans="1:13" s="4" customFormat="1" ht="93.75">
      <c r="A7752" s="108" t="s">
        <v>6313</v>
      </c>
      <c r="B7752" s="36" t="s">
        <v>6301</v>
      </c>
      <c r="C7752" s="37" t="s">
        <v>6602</v>
      </c>
      <c r="D7752" s="36" t="s">
        <v>6275</v>
      </c>
      <c r="E7752" s="41">
        <v>142</v>
      </c>
      <c r="F7752" s="142" t="s">
        <v>82</v>
      </c>
      <c r="G7752" s="142" t="s">
        <v>82</v>
      </c>
      <c r="H7752" s="142" t="s">
        <v>6254</v>
      </c>
      <c r="I7752" s="142"/>
      <c r="K7752" s="140" t="str">
        <f t="shared" si="366"/>
        <v>勞務成本－其他勞務成本－會費、捐助、補助、分攤、救助(濟)與交流活動費－捐助國內團體</v>
      </c>
      <c r="L7752" s="140" t="str">
        <f t="shared" si="367"/>
        <v>共用部分修繕補助</v>
      </c>
      <c r="M7752" s="40" t="str">
        <f t="shared" si="368"/>
        <v>科博苑社區管理委員會</v>
      </c>
    </row>
    <row r="7753" spans="1:13" s="4" customFormat="1" ht="93.75">
      <c r="A7753" s="108" t="s">
        <v>6313</v>
      </c>
      <c r="B7753" s="36" t="s">
        <v>6301</v>
      </c>
      <c r="C7753" s="37" t="s">
        <v>6603</v>
      </c>
      <c r="D7753" s="36" t="s">
        <v>6275</v>
      </c>
      <c r="E7753" s="41">
        <v>170</v>
      </c>
      <c r="F7753" s="142" t="s">
        <v>82</v>
      </c>
      <c r="G7753" s="142" t="s">
        <v>82</v>
      </c>
      <c r="H7753" s="142" t="s">
        <v>6254</v>
      </c>
      <c r="I7753" s="142"/>
      <c r="K7753" s="140" t="str">
        <f t="shared" si="366"/>
        <v>勞務成本－其他勞務成本－會費、捐助、補助、分攤、救助(濟)與交流活動費－捐助國內團體</v>
      </c>
      <c r="L7753" s="140" t="str">
        <f t="shared" si="367"/>
        <v>共用部分修繕補助</v>
      </c>
      <c r="M7753" s="40" t="str">
        <f t="shared" si="368"/>
        <v>宏都雙子星社區管理委員會</v>
      </c>
    </row>
    <row r="7754" spans="1:13" s="4" customFormat="1" ht="93.75">
      <c r="A7754" s="108" t="s">
        <v>6313</v>
      </c>
      <c r="B7754" s="36" t="s">
        <v>6301</v>
      </c>
      <c r="C7754" s="37" t="s">
        <v>6604</v>
      </c>
      <c r="D7754" s="36" t="s">
        <v>6275</v>
      </c>
      <c r="E7754" s="41">
        <v>220</v>
      </c>
      <c r="F7754" s="142" t="s">
        <v>82</v>
      </c>
      <c r="G7754" s="142" t="s">
        <v>82</v>
      </c>
      <c r="H7754" s="142" t="s">
        <v>6254</v>
      </c>
      <c r="I7754" s="142"/>
      <c r="K7754" s="140" t="str">
        <f t="shared" si="366"/>
        <v>勞務成本－其他勞務成本－會費、捐助、補助、分攤、救助(濟)與交流活動費－捐助國內團體</v>
      </c>
      <c r="L7754" s="140" t="str">
        <f t="shared" si="367"/>
        <v>共用部分修繕補助</v>
      </c>
      <c r="M7754" s="40" t="str">
        <f t="shared" si="368"/>
        <v>總太明日管理委員會</v>
      </c>
    </row>
    <row r="7755" spans="1:13" s="26" customFormat="1" ht="93.75">
      <c r="A7755" s="108" t="s">
        <v>6313</v>
      </c>
      <c r="B7755" s="36" t="s">
        <v>6301</v>
      </c>
      <c r="C7755" s="37" t="s">
        <v>6605</v>
      </c>
      <c r="D7755" s="36" t="s">
        <v>6275</v>
      </c>
      <c r="E7755" s="41">
        <v>57</v>
      </c>
      <c r="F7755" s="142" t="s">
        <v>82</v>
      </c>
      <c r="G7755" s="142" t="s">
        <v>82</v>
      </c>
      <c r="H7755" s="142" t="s">
        <v>6254</v>
      </c>
      <c r="I7755" s="142"/>
      <c r="K7755" s="140" t="str">
        <f t="shared" si="366"/>
        <v>勞務成本－其他勞務成本－會費、捐助、補助、分攤、救助(濟)與交流活動費－捐助國內團體</v>
      </c>
      <c r="L7755" s="140" t="str">
        <f t="shared" si="367"/>
        <v>共用部分修繕補助</v>
      </c>
      <c r="M7755" s="40" t="str">
        <f t="shared" si="368"/>
        <v>敘登陽公寓大廈管理委員會</v>
      </c>
    </row>
    <row r="7756" spans="1:13" s="26" customFormat="1" ht="93.75">
      <c r="A7756" s="108" t="s">
        <v>6313</v>
      </c>
      <c r="B7756" s="36" t="s">
        <v>6301</v>
      </c>
      <c r="C7756" s="37" t="s">
        <v>6606</v>
      </c>
      <c r="D7756" s="36" t="s">
        <v>6275</v>
      </c>
      <c r="E7756" s="41">
        <v>170</v>
      </c>
      <c r="F7756" s="142" t="s">
        <v>82</v>
      </c>
      <c r="G7756" s="142" t="s">
        <v>82</v>
      </c>
      <c r="H7756" s="142" t="s">
        <v>6254</v>
      </c>
      <c r="I7756" s="142"/>
      <c r="K7756" s="140" t="str">
        <f t="shared" si="366"/>
        <v>勞務成本－其他勞務成本－會費、捐助、補助、分攤、救助(濟)與交流活動費－捐助國內團體</v>
      </c>
      <c r="L7756" s="140" t="str">
        <f t="shared" si="367"/>
        <v>共用部分修繕補助</v>
      </c>
      <c r="M7756" s="40" t="str">
        <f t="shared" si="368"/>
        <v>豐馥社區管理委員會</v>
      </c>
    </row>
    <row r="7757" spans="1:13" s="26" customFormat="1" ht="93.75">
      <c r="A7757" s="108" t="s">
        <v>6313</v>
      </c>
      <c r="B7757" s="36" t="s">
        <v>6301</v>
      </c>
      <c r="C7757" s="37" t="s">
        <v>6607</v>
      </c>
      <c r="D7757" s="36" t="s">
        <v>6275</v>
      </c>
      <c r="E7757" s="41">
        <v>89</v>
      </c>
      <c r="F7757" s="142" t="s">
        <v>82</v>
      </c>
      <c r="G7757" s="142" t="s">
        <v>82</v>
      </c>
      <c r="H7757" s="142" t="s">
        <v>6254</v>
      </c>
      <c r="I7757" s="142"/>
      <c r="K7757" s="140" t="str">
        <f t="shared" si="366"/>
        <v>勞務成本－其他勞務成本－會費、捐助、補助、分攤、救助(濟)與交流活動費－捐助國內團體</v>
      </c>
      <c r="L7757" s="140" t="str">
        <f t="shared" si="367"/>
        <v>共用部分修繕補助</v>
      </c>
      <c r="M7757" s="40" t="str">
        <f t="shared" si="368"/>
        <v>知己人家管理委員會</v>
      </c>
    </row>
    <row r="7758" spans="1:13" s="26" customFormat="1" ht="93.75">
      <c r="A7758" s="108" t="s">
        <v>6313</v>
      </c>
      <c r="B7758" s="36" t="s">
        <v>6301</v>
      </c>
      <c r="C7758" s="37" t="s">
        <v>6608</v>
      </c>
      <c r="D7758" s="36" t="s">
        <v>6275</v>
      </c>
      <c r="E7758" s="41">
        <v>120</v>
      </c>
      <c r="F7758" s="142" t="s">
        <v>82</v>
      </c>
      <c r="G7758" s="142" t="s">
        <v>82</v>
      </c>
      <c r="H7758" s="142" t="s">
        <v>6254</v>
      </c>
      <c r="I7758" s="142"/>
      <c r="K7758" s="140" t="str">
        <f t="shared" si="366"/>
        <v>勞務成本－其他勞務成本－會費、捐助、補助、分攤、救助(濟)與交流活動費－捐助國內團體</v>
      </c>
      <c r="L7758" s="140" t="str">
        <f t="shared" si="367"/>
        <v>共用部分修繕補助</v>
      </c>
      <c r="M7758" s="40" t="str">
        <f t="shared" si="368"/>
        <v>品觀社區管理委員會</v>
      </c>
    </row>
    <row r="7759" spans="1:13" s="26" customFormat="1" ht="93.75">
      <c r="A7759" s="108" t="s">
        <v>6313</v>
      </c>
      <c r="B7759" s="36" t="s">
        <v>6301</v>
      </c>
      <c r="C7759" s="37" t="s">
        <v>6609</v>
      </c>
      <c r="D7759" s="36" t="s">
        <v>6275</v>
      </c>
      <c r="E7759" s="41">
        <v>120</v>
      </c>
      <c r="F7759" s="142" t="s">
        <v>82</v>
      </c>
      <c r="G7759" s="142" t="s">
        <v>82</v>
      </c>
      <c r="H7759" s="142" t="s">
        <v>6254</v>
      </c>
      <c r="I7759" s="142"/>
      <c r="K7759" s="140" t="str">
        <f t="shared" si="366"/>
        <v>勞務成本－其他勞務成本－會費、捐助、補助、分攤、救助(濟)與交流活動費－捐助國內團體</v>
      </c>
      <c r="L7759" s="140" t="str">
        <f t="shared" si="367"/>
        <v>共用部分修繕補助</v>
      </c>
      <c r="M7759" s="40" t="str">
        <f t="shared" si="368"/>
        <v>嘉磐雍翠社區管理委員會</v>
      </c>
    </row>
    <row r="7760" spans="1:13" s="26" customFormat="1" ht="93.75">
      <c r="A7760" s="108" t="s">
        <v>6313</v>
      </c>
      <c r="B7760" s="36" t="s">
        <v>6301</v>
      </c>
      <c r="C7760" s="37" t="s">
        <v>6610</v>
      </c>
      <c r="D7760" s="36" t="s">
        <v>6275</v>
      </c>
      <c r="E7760" s="41">
        <v>220</v>
      </c>
      <c r="F7760" s="142" t="s">
        <v>82</v>
      </c>
      <c r="G7760" s="142" t="s">
        <v>82</v>
      </c>
      <c r="H7760" s="142" t="s">
        <v>6254</v>
      </c>
      <c r="I7760" s="142"/>
      <c r="K7760" s="140" t="str">
        <f t="shared" si="366"/>
        <v>勞務成本－其他勞務成本－會費、捐助、補助、分攤、救助(濟)與交流活動費－捐助國內團體</v>
      </c>
      <c r="L7760" s="140" t="str">
        <f t="shared" si="367"/>
        <v>共用部分修繕補助</v>
      </c>
      <c r="M7760" s="40" t="str">
        <f t="shared" si="368"/>
        <v>一品花園管理委員會</v>
      </c>
    </row>
    <row r="7761" spans="1:13" s="26" customFormat="1" ht="93.75">
      <c r="A7761" s="108" t="s">
        <v>6313</v>
      </c>
      <c r="B7761" s="36" t="s">
        <v>6301</v>
      </c>
      <c r="C7761" s="37" t="s">
        <v>6611</v>
      </c>
      <c r="D7761" s="36" t="s">
        <v>6275</v>
      </c>
      <c r="E7761" s="41">
        <v>120</v>
      </c>
      <c r="F7761" s="142" t="s">
        <v>82</v>
      </c>
      <c r="G7761" s="142" t="s">
        <v>82</v>
      </c>
      <c r="H7761" s="142" t="s">
        <v>6254</v>
      </c>
      <c r="I7761" s="142"/>
      <c r="K7761" s="140" t="str">
        <f t="shared" si="366"/>
        <v>勞務成本－其他勞務成本－會費、捐助、補助、分攤、救助(濟)與交流活動費－捐助國內團體</v>
      </c>
      <c r="L7761" s="140" t="str">
        <f t="shared" si="367"/>
        <v>共用部分修繕補助</v>
      </c>
      <c r="M7761" s="40" t="str">
        <f t="shared" si="368"/>
        <v>豐謙時代菁英甲區社區管理委員會</v>
      </c>
    </row>
    <row r="7762" spans="1:13" s="26" customFormat="1" ht="93.75">
      <c r="A7762" s="108" t="s">
        <v>6287</v>
      </c>
      <c r="B7762" s="36" t="s">
        <v>6301</v>
      </c>
      <c r="C7762" s="37" t="s">
        <v>6612</v>
      </c>
      <c r="D7762" s="36" t="s">
        <v>6275</v>
      </c>
      <c r="E7762" s="41">
        <v>58</v>
      </c>
      <c r="F7762" s="142" t="s">
        <v>82</v>
      </c>
      <c r="G7762" s="142" t="s">
        <v>82</v>
      </c>
      <c r="H7762" s="142" t="s">
        <v>6254</v>
      </c>
      <c r="I7762" s="142"/>
      <c r="K7762" s="140" t="str">
        <f t="shared" si="366"/>
        <v>勞務成本－其他勞務成本－會費、捐助、補助、分攤、救助(濟)與交流活動費－捐助國內團體</v>
      </c>
      <c r="L7762" s="140" t="str">
        <f t="shared" si="367"/>
        <v>共用部分修繕補助</v>
      </c>
      <c r="M7762" s="40" t="str">
        <f t="shared" si="368"/>
        <v>大任品謙管理委員會</v>
      </c>
    </row>
    <row r="7763" spans="1:13" s="4" customFormat="1" ht="112.5">
      <c r="A7763" s="143" t="s">
        <v>6613</v>
      </c>
      <c r="B7763" s="143" t="s">
        <v>6614</v>
      </c>
      <c r="C7763" s="143" t="s">
        <v>6615</v>
      </c>
      <c r="D7763" s="143" t="s">
        <v>6616</v>
      </c>
      <c r="E7763" s="41">
        <v>750</v>
      </c>
      <c r="F7763" s="42" t="s">
        <v>44</v>
      </c>
      <c r="G7763" s="144"/>
      <c r="H7763" s="42" t="s">
        <v>1</v>
      </c>
      <c r="I7763" s="42"/>
      <c r="K7763" s="140" t="str">
        <f t="shared" si="366"/>
        <v>空氣污染防制計畫-移動污染源管制-會費、捐助、補助、分攤、照護、救濟與交流活動費-捐助、補助與獎助-捐助國內團體</v>
      </c>
      <c r="L7763" s="140" t="str">
        <f t="shared" si="367"/>
        <v>辦理『臺中市電動汽車快速充電站(DC直流)補助計畫』</v>
      </c>
      <c r="M7763" s="40" t="str">
        <f t="shared" si="368"/>
        <v>邦喬股份有限公司</v>
      </c>
    </row>
    <row r="7764" spans="1:13" s="4" customFormat="1" ht="112.5">
      <c r="A7764" s="143" t="s">
        <v>6613</v>
      </c>
      <c r="B7764" s="143" t="s">
        <v>6617</v>
      </c>
      <c r="C7764" s="143" t="s">
        <v>6618</v>
      </c>
      <c r="D7764" s="143" t="s">
        <v>6616</v>
      </c>
      <c r="E7764" s="41">
        <v>50</v>
      </c>
      <c r="F7764" s="42" t="s">
        <v>44</v>
      </c>
      <c r="G7764" s="144"/>
      <c r="H7764" s="42" t="s">
        <v>1</v>
      </c>
      <c r="I7764" s="42"/>
      <c r="K7764" s="140" t="str">
        <f t="shared" si="366"/>
        <v>空氣污染防制計畫-移動污染源管制-會費、捐助、補助、分攤、照護、救濟與交流活動費-捐助、補助與獎助-捐助國內團體</v>
      </c>
      <c r="L7764" s="140" t="str">
        <f t="shared" si="367"/>
        <v>辦理『臺中市電動汽車快速充電站(AC交流)補助計畫』</v>
      </c>
      <c r="M7764" s="40" t="str">
        <f t="shared" si="368"/>
        <v>昱立有限公司</v>
      </c>
    </row>
    <row r="7765" spans="1:13" s="4" customFormat="1" ht="112.5">
      <c r="A7765" s="143" t="s">
        <v>6619</v>
      </c>
      <c r="B7765" s="143" t="s">
        <v>6620</v>
      </c>
      <c r="C7765" s="143" t="s">
        <v>797</v>
      </c>
      <c r="D7765" s="143" t="s">
        <v>6616</v>
      </c>
      <c r="E7765" s="41">
        <v>20</v>
      </c>
      <c r="F7765" s="42" t="s">
        <v>44</v>
      </c>
      <c r="G7765" s="144"/>
      <c r="H7765" s="144"/>
      <c r="I7765" s="42" t="s">
        <v>1</v>
      </c>
      <c r="K7765" s="140" t="str">
        <f t="shared" si="366"/>
        <v>環境教育計畫-環境教育推動計畫-會費、捐助、補助、分攤、照護、救濟與交流活動費-捐助、補助與獎助-捐助國內團體</v>
      </c>
      <c r="L7765" s="140" t="str">
        <f t="shared" si="367"/>
        <v>辦理『大甲文武社區環境教育訓練暨綠能教育戶外學習活動【第二梯次】』</v>
      </c>
      <c r="M7765" s="40" t="str">
        <f t="shared" si="368"/>
        <v>臺中市大甲區文武社區發展協會</v>
      </c>
    </row>
    <row r="7766" spans="1:13" s="4" customFormat="1" ht="112.5">
      <c r="A7766" s="143" t="s">
        <v>6621</v>
      </c>
      <c r="B7766" s="143" t="s">
        <v>6622</v>
      </c>
      <c r="C7766" s="143" t="s">
        <v>6623</v>
      </c>
      <c r="D7766" s="143" t="s">
        <v>6616</v>
      </c>
      <c r="E7766" s="41">
        <v>20</v>
      </c>
      <c r="F7766" s="42" t="s">
        <v>44</v>
      </c>
      <c r="G7766" s="144"/>
      <c r="H7766" s="144"/>
      <c r="I7766" s="42" t="s">
        <v>1</v>
      </c>
      <c r="K7766" s="140" t="str">
        <f t="shared" si="366"/>
        <v>環境教育計畫-環境教育推動計畫-會費、捐助、補助、分攤、照護、救濟與交流活動費-捐助、補助與獎助-捐助國內團體</v>
      </c>
      <c r="L7766" s="140" t="str">
        <f t="shared" si="367"/>
        <v>辦理『113年度美化環境贈樹苗、空氣污染防制暨節能減碳港務宣導活動』</v>
      </c>
      <c r="M7766" s="40" t="str">
        <f t="shared" si="368"/>
        <v>臺中市綠生活公益推廣協會</v>
      </c>
    </row>
    <row r="7767" spans="1:13" s="4" customFormat="1" ht="112.5">
      <c r="A7767" s="143" t="s">
        <v>6621</v>
      </c>
      <c r="B7767" s="143" t="s">
        <v>6624</v>
      </c>
      <c r="C7767" s="143" t="s">
        <v>6625</v>
      </c>
      <c r="D7767" s="143" t="s">
        <v>6616</v>
      </c>
      <c r="E7767" s="41">
        <v>20</v>
      </c>
      <c r="F7767" s="42" t="s">
        <v>44</v>
      </c>
      <c r="G7767" s="144"/>
      <c r="H7767" s="144"/>
      <c r="I7767" s="42" t="s">
        <v>1</v>
      </c>
      <c r="K7767" s="140" t="str">
        <f t="shared" si="366"/>
        <v>環境教育計畫-環境教育推動計畫-會費、捐助、補助、分攤、照護、救濟與交流活動費-捐助、補助與獎助-捐助國內團體</v>
      </c>
      <c r="L7767" s="140" t="str">
        <f t="shared" si="367"/>
        <v>辦理『淨零綠生活』創意美學」</v>
      </c>
      <c r="M7767" s="40" t="str">
        <f t="shared" si="368"/>
        <v>臺中市耆樂協會</v>
      </c>
    </row>
    <row r="7768" spans="1:13" s="4" customFormat="1" ht="112.5">
      <c r="A7768" s="143" t="s">
        <v>6621</v>
      </c>
      <c r="B7768" s="143" t="s">
        <v>6626</v>
      </c>
      <c r="C7768" s="143" t="s">
        <v>782</v>
      </c>
      <c r="D7768" s="143" t="s">
        <v>6616</v>
      </c>
      <c r="E7768" s="41">
        <v>20</v>
      </c>
      <c r="F7768" s="42" t="s">
        <v>44</v>
      </c>
      <c r="G7768" s="144"/>
      <c r="H7768" s="144"/>
      <c r="I7768" s="42" t="s">
        <v>1</v>
      </c>
      <c r="K7768" s="140" t="str">
        <f t="shared" si="366"/>
        <v>環境教育計畫-環境教育推動計畫-會費、捐助、補助、分攤、照護、救濟與交流活動費-捐助、補助與獎助-捐助國內團體</v>
      </c>
      <c r="L7768" s="140" t="str">
        <f t="shared" si="367"/>
        <v>辦理『113年愛護地球珍惜資源節能減碳環境教育宣導活動』</v>
      </c>
      <c r="M7768" s="40" t="str">
        <f t="shared" si="368"/>
        <v>臺中市大甲區新移民女性家庭關懷協會</v>
      </c>
    </row>
    <row r="7769" spans="1:13" s="4" customFormat="1" ht="112.5">
      <c r="A7769" s="143" t="s">
        <v>6621</v>
      </c>
      <c r="B7769" s="143" t="s">
        <v>6627</v>
      </c>
      <c r="C7769" s="143" t="s">
        <v>6628</v>
      </c>
      <c r="D7769" s="143" t="s">
        <v>6616</v>
      </c>
      <c r="E7769" s="41">
        <v>20</v>
      </c>
      <c r="F7769" s="42" t="s">
        <v>44</v>
      </c>
      <c r="G7769" s="144"/>
      <c r="H7769" s="144"/>
      <c r="I7769" s="42" t="s">
        <v>1</v>
      </c>
      <c r="K7769" s="140" t="str">
        <f t="shared" si="366"/>
        <v>環境教育計畫-環境教育推動計畫-會費、捐助、補助、分攤、照護、救濟與交流活動費-捐助、補助與獎助-捐助國內團體</v>
      </c>
      <c r="L7769" s="140" t="str">
        <f t="shared" si="367"/>
        <v>辦理『青少年戶外環境教育與全民綠生活運動研習』</v>
      </c>
      <c r="M7769" s="40" t="str">
        <f t="shared" si="368"/>
        <v>社團法人臺中市永興童軍協會</v>
      </c>
    </row>
    <row r="7770" spans="1:13" s="4" customFormat="1" ht="112.5">
      <c r="A7770" s="143" t="s">
        <v>6621</v>
      </c>
      <c r="B7770" s="143" t="s">
        <v>6629</v>
      </c>
      <c r="C7770" s="143" t="s">
        <v>3107</v>
      </c>
      <c r="D7770" s="143" t="s">
        <v>6616</v>
      </c>
      <c r="E7770" s="41">
        <v>20</v>
      </c>
      <c r="F7770" s="42" t="s">
        <v>44</v>
      </c>
      <c r="G7770" s="144"/>
      <c r="H7770" s="144"/>
      <c r="I7770" s="42" t="s">
        <v>1</v>
      </c>
      <c r="K7770" s="140" t="str">
        <f t="shared" si="366"/>
        <v>環境教育計畫-環境教育推動計畫-會費、捐助、補助、分攤、照護、救濟與交流活動費-捐助、補助與獎助-捐助國內團體</v>
      </c>
      <c r="L7770" s="140" t="str">
        <f t="shared" si="367"/>
        <v>辦理『大甲區幸福社區發展協會綠能教育戶外學習活動』</v>
      </c>
      <c r="M7770" s="40" t="str">
        <f t="shared" si="368"/>
        <v>臺中市大甲區幸福社區發展協會</v>
      </c>
    </row>
    <row r="7771" spans="1:13" s="4" customFormat="1" ht="112.5">
      <c r="A7771" s="143" t="s">
        <v>6621</v>
      </c>
      <c r="B7771" s="143" t="s">
        <v>6630</v>
      </c>
      <c r="C7771" s="143" t="s">
        <v>6631</v>
      </c>
      <c r="D7771" s="143" t="s">
        <v>6616</v>
      </c>
      <c r="E7771" s="41">
        <v>20</v>
      </c>
      <c r="F7771" s="42" t="s">
        <v>44</v>
      </c>
      <c r="G7771" s="144"/>
      <c r="H7771" s="144"/>
      <c r="I7771" s="42" t="s">
        <v>1</v>
      </c>
      <c r="K7771" s="140" t="str">
        <f t="shared" si="366"/>
        <v>環境教育計畫-環境教育推動計畫-會費、捐助、補助、分攤、照護、救濟與交流活動費-捐助、補助與獎助-捐助國內團體</v>
      </c>
      <c r="L7771" s="140" t="str">
        <f t="shared" si="367"/>
        <v>辦理『大甲文武福德功德會綠能教育戶外學習活動』</v>
      </c>
      <c r="M7771" s="40" t="str">
        <f t="shared" si="368"/>
        <v>臺中市大甲區文武福德功德會</v>
      </c>
    </row>
    <row r="7772" spans="1:13" s="4" customFormat="1" ht="112.5">
      <c r="A7772" s="143" t="s">
        <v>6621</v>
      </c>
      <c r="B7772" s="143" t="s">
        <v>6632</v>
      </c>
      <c r="C7772" s="143" t="s">
        <v>4238</v>
      </c>
      <c r="D7772" s="143" t="s">
        <v>6616</v>
      </c>
      <c r="E7772" s="41">
        <v>20</v>
      </c>
      <c r="F7772" s="42" t="s">
        <v>44</v>
      </c>
      <c r="G7772" s="144"/>
      <c r="H7772" s="144"/>
      <c r="I7772" s="42" t="s">
        <v>1</v>
      </c>
      <c r="K7772" s="140" t="str">
        <f t="shared" si="366"/>
        <v>環境教育計畫-環境教育推動計畫-會費、捐助、補助、分攤、照護、救濟與交流活動費-捐助、補助與獎助-捐助國內團體</v>
      </c>
      <c r="L7772" s="140" t="str">
        <f t="shared" si="367"/>
        <v>辦理『聚興社區113年辦理環境教育戶外學習活動』</v>
      </c>
      <c r="M7772" s="40" t="str">
        <f t="shared" si="368"/>
        <v>臺中市潭子區聚興社區發展協會</v>
      </c>
    </row>
    <row r="7773" spans="1:13" s="26" customFormat="1" ht="112.5">
      <c r="A7773" s="143" t="s">
        <v>6621</v>
      </c>
      <c r="B7773" s="36" t="s">
        <v>6633</v>
      </c>
      <c r="C7773" s="36" t="s">
        <v>6634</v>
      </c>
      <c r="D7773" s="143" t="s">
        <v>6616</v>
      </c>
      <c r="E7773" s="41">
        <v>20</v>
      </c>
      <c r="F7773" s="42" t="s">
        <v>44</v>
      </c>
      <c r="G7773" s="144"/>
      <c r="H7773" s="144"/>
      <c r="I7773" s="42" t="s">
        <v>1</v>
      </c>
      <c r="K7773" s="140" t="str">
        <f t="shared" si="366"/>
        <v>環境教育計畫-環境教育推動計畫-會費、捐助、補助、分攤、照護、救濟與交流活動費-捐助、補助與獎助-捐助國內團體</v>
      </c>
      <c r="L7773" s="140" t="str">
        <f t="shared" si="367"/>
        <v>辦理『森呼吸~植樹低碳愛地球暨環境教育、節約能源宣導活動』</v>
      </c>
      <c r="M7773" s="40" t="str">
        <f t="shared" si="368"/>
        <v>臺中市海線文化推廣協會</v>
      </c>
    </row>
    <row r="7774" spans="1:13" s="26" customFormat="1" ht="112.5">
      <c r="A7774" s="143" t="s">
        <v>6621</v>
      </c>
      <c r="B7774" s="36" t="s">
        <v>6635</v>
      </c>
      <c r="C7774" s="36" t="s">
        <v>457</v>
      </c>
      <c r="D7774" s="143" t="s">
        <v>6616</v>
      </c>
      <c r="E7774" s="41">
        <v>20</v>
      </c>
      <c r="F7774" s="42" t="s">
        <v>44</v>
      </c>
      <c r="G7774" s="144"/>
      <c r="H7774" s="144"/>
      <c r="I7774" s="42" t="s">
        <v>1</v>
      </c>
      <c r="K7774" s="140" t="str">
        <f t="shared" si="366"/>
        <v>環境教育計畫-環境教育推動計畫-會費、捐助、補助、分攤、照護、救濟與交流活動費-捐助、補助與獎助-捐助國內團體</v>
      </c>
      <c r="L7774" s="140" t="str">
        <f t="shared" si="367"/>
        <v>辦理『113年度環保及節能環境設施場所戶外學習活動』</v>
      </c>
      <c r="M7774" s="40" t="str">
        <f t="shared" si="368"/>
        <v>臺中市清水區南寧社區發展協會</v>
      </c>
    </row>
    <row r="7775" spans="1:13" s="26" customFormat="1" ht="112.5">
      <c r="A7775" s="143" t="s">
        <v>6621</v>
      </c>
      <c r="B7775" s="36" t="s">
        <v>6636</v>
      </c>
      <c r="C7775" s="36" t="s">
        <v>3422</v>
      </c>
      <c r="D7775" s="143" t="s">
        <v>6616</v>
      </c>
      <c r="E7775" s="41">
        <v>20</v>
      </c>
      <c r="F7775" s="42" t="s">
        <v>44</v>
      </c>
      <c r="G7775" s="144"/>
      <c r="H7775" s="144"/>
      <c r="I7775" s="42" t="s">
        <v>1</v>
      </c>
      <c r="K7775" s="140" t="str">
        <f t="shared" si="366"/>
        <v>環境教育計畫-環境教育推動計畫-會費、捐助、補助、分攤、照護、救濟與交流活動費-捐助、補助與獎助-捐助國內團體</v>
      </c>
      <c r="L7775" s="140" t="str">
        <f t="shared" si="367"/>
        <v>辦理『健康青春齊步走~親子同遊健走逗陣走』</v>
      </c>
      <c r="M7775" s="40" t="str">
        <f t="shared" si="368"/>
        <v>臺中市大康河生態環保發展協會</v>
      </c>
    </row>
    <row r="7776" spans="1:13" s="26" customFormat="1" ht="112.5">
      <c r="A7776" s="143" t="s">
        <v>6621</v>
      </c>
      <c r="B7776" s="36" t="s">
        <v>6637</v>
      </c>
      <c r="C7776" s="36" t="s">
        <v>6053</v>
      </c>
      <c r="D7776" s="143" t="s">
        <v>6616</v>
      </c>
      <c r="E7776" s="41">
        <v>20</v>
      </c>
      <c r="F7776" s="42" t="s">
        <v>44</v>
      </c>
      <c r="G7776" s="144"/>
      <c r="H7776" s="144"/>
      <c r="I7776" s="42" t="s">
        <v>1</v>
      </c>
      <c r="K7776" s="140" t="str">
        <f t="shared" si="366"/>
        <v>環境教育計畫-環境教育推動計畫-會費、捐助、補助、分攤、照護、救濟與交流活動費-捐助、補助與獎助-捐助國內團體</v>
      </c>
      <c r="L7776" s="140" t="str">
        <f t="shared" si="367"/>
        <v>辦理『廢棄物品再生美學藝術營』</v>
      </c>
      <c r="M7776" s="40" t="str">
        <f t="shared" si="368"/>
        <v>臺中市豐原區婦聯社教協會</v>
      </c>
    </row>
    <row r="7777" spans="1:13" s="26" customFormat="1" ht="112.5">
      <c r="A7777" s="143" t="s">
        <v>6621</v>
      </c>
      <c r="B7777" s="36" t="s">
        <v>6638</v>
      </c>
      <c r="C7777" s="36" t="s">
        <v>1800</v>
      </c>
      <c r="D7777" s="143" t="s">
        <v>6616</v>
      </c>
      <c r="E7777" s="41">
        <v>20</v>
      </c>
      <c r="F7777" s="42" t="s">
        <v>44</v>
      </c>
      <c r="G7777" s="144"/>
      <c r="H7777" s="144"/>
      <c r="I7777" s="42" t="s">
        <v>1</v>
      </c>
      <c r="K7777" s="140" t="str">
        <f t="shared" si="366"/>
        <v>環境教育計畫-環境教育推動計畫-會費、捐助、補助、分攤、照護、救濟與交流活動費-捐助、補助與獎助-捐助國內團體</v>
      </c>
      <c r="L7777" s="140" t="str">
        <f t="shared" si="367"/>
        <v>辦理『愛地球環保創意DIY暨環境教育宣導活動』</v>
      </c>
      <c r="M7777" s="40" t="str">
        <f t="shared" si="368"/>
        <v>臺中市大甲區平安社區發展協會</v>
      </c>
    </row>
    <row r="7778" spans="1:13" s="26" customFormat="1" ht="112.5">
      <c r="A7778" s="143" t="s">
        <v>6621</v>
      </c>
      <c r="B7778" s="36" t="s">
        <v>6639</v>
      </c>
      <c r="C7778" s="36" t="s">
        <v>3078</v>
      </c>
      <c r="D7778" s="143" t="s">
        <v>6616</v>
      </c>
      <c r="E7778" s="41">
        <v>20</v>
      </c>
      <c r="F7778" s="42" t="s">
        <v>44</v>
      </c>
      <c r="G7778" s="144"/>
      <c r="H7778" s="144"/>
      <c r="I7778" s="42" t="s">
        <v>1</v>
      </c>
      <c r="K7778" s="140" t="str">
        <f t="shared" si="366"/>
        <v>環境教育計畫-環境教育推動計畫-會費、捐助、補助、分攤、照護、救濟與交流活動費-捐助、補助與獎助-捐助國內團體</v>
      </c>
      <c r="L7778" s="140" t="str">
        <f t="shared" si="367"/>
        <v>辦理『甘蔗社區113年辦理環境教育戶外學習活動』</v>
      </c>
      <c r="M7778" s="40" t="str">
        <f t="shared" si="368"/>
        <v>臺中市潭子區甘蔗社區發展協會</v>
      </c>
    </row>
    <row r="7779" spans="1:13" s="26" customFormat="1" ht="112.5">
      <c r="A7779" s="143" t="s">
        <v>6621</v>
      </c>
      <c r="B7779" s="141" t="s">
        <v>6640</v>
      </c>
      <c r="C7779" s="36" t="s">
        <v>3753</v>
      </c>
      <c r="D7779" s="143" t="s">
        <v>6616</v>
      </c>
      <c r="E7779" s="41">
        <v>20</v>
      </c>
      <c r="F7779" s="42" t="s">
        <v>44</v>
      </c>
      <c r="G7779" s="144"/>
      <c r="H7779" s="144"/>
      <c r="I7779" s="42" t="s">
        <v>1</v>
      </c>
      <c r="K7779" s="140" t="str">
        <f t="shared" si="366"/>
        <v>環境教育計畫-環境教育推動計畫-會費、捐助、補助、分攤、照護、救濟與交流活動費-捐助、補助與獎助-捐助國內團體</v>
      </c>
      <c r="L7779" s="140" t="str">
        <f t="shared" si="367"/>
        <v>辦理『社團法人臺中市蓮心自強服務協會綠能教育戶外學習』</v>
      </c>
      <c r="M7779" s="40" t="str">
        <f t="shared" si="368"/>
        <v>社團法人臺中市蓮心自強服務協會</v>
      </c>
    </row>
    <row r="7780" spans="1:13" s="26" customFormat="1" ht="112.5">
      <c r="A7780" s="143" t="s">
        <v>6621</v>
      </c>
      <c r="B7780" s="145" t="s">
        <v>6641</v>
      </c>
      <c r="C7780" s="36" t="s">
        <v>2427</v>
      </c>
      <c r="D7780" s="143" t="s">
        <v>6616</v>
      </c>
      <c r="E7780" s="41">
        <v>20</v>
      </c>
      <c r="F7780" s="42" t="s">
        <v>44</v>
      </c>
      <c r="G7780" s="144"/>
      <c r="H7780" s="144"/>
      <c r="I7780" s="42" t="s">
        <v>1</v>
      </c>
      <c r="K7780" s="140" t="str">
        <f t="shared" si="366"/>
        <v>環境教育計畫-環境教育推動計畫-會費、捐助、補助、分攤、照護、救濟與交流活動費-捐助、補助與獎助-捐助國內團體</v>
      </c>
      <c r="L7780" s="140" t="str">
        <f t="shared" si="367"/>
        <v>辦理『節能減碳暨潔淨能源宣導活動』</v>
      </c>
      <c r="M7780" s="40" t="str">
        <f t="shared" si="368"/>
        <v>臺中市大甲區太白社區發展協會</v>
      </c>
    </row>
    <row r="7781" spans="1:13" s="26" customFormat="1" ht="112.5">
      <c r="A7781" s="143" t="s">
        <v>6621</v>
      </c>
      <c r="B7781" s="141" t="s">
        <v>6642</v>
      </c>
      <c r="C7781" s="36" t="s">
        <v>6643</v>
      </c>
      <c r="D7781" s="143" t="s">
        <v>6616</v>
      </c>
      <c r="E7781" s="41">
        <v>20</v>
      </c>
      <c r="F7781" s="42" t="s">
        <v>44</v>
      </c>
      <c r="G7781" s="144"/>
      <c r="H7781" s="144"/>
      <c r="I7781" s="42" t="s">
        <v>1</v>
      </c>
      <c r="K7781" s="140" t="str">
        <f t="shared" si="366"/>
        <v>環境教育計畫-環境教育推動計畫-會費、捐助、補助、分攤、照護、救濟與交流活動費-捐助、補助與獎助-捐助國內團體</v>
      </c>
      <c r="L7781" s="140" t="str">
        <f t="shared" si="367"/>
        <v>辦理『外埔大同社區發展協會綠能暨環境教育戶外學習活動』</v>
      </c>
      <c r="M7781" s="40" t="str">
        <f t="shared" si="368"/>
        <v>臺中市外埔區大同社區發展協會</v>
      </c>
    </row>
    <row r="7782" spans="1:13" s="26" customFormat="1" ht="112.5">
      <c r="A7782" s="143" t="s">
        <v>6621</v>
      </c>
      <c r="B7782" s="37" t="s">
        <v>6644</v>
      </c>
      <c r="C7782" s="36" t="s">
        <v>4796</v>
      </c>
      <c r="D7782" s="143" t="s">
        <v>6616</v>
      </c>
      <c r="E7782" s="41">
        <v>20</v>
      </c>
      <c r="F7782" s="42" t="s">
        <v>44</v>
      </c>
      <c r="G7782" s="144"/>
      <c r="H7782" s="144"/>
      <c r="I7782" s="42" t="s">
        <v>1</v>
      </c>
      <c r="K7782" s="140" t="str">
        <f t="shared" si="366"/>
        <v>環境教育計畫-環境教育推動計畫-會費、捐助、補助、分攤、照護、救濟與交流活動費-捐助、補助與獎助-捐助國內團體</v>
      </c>
      <c r="L7782" s="140" t="str">
        <f t="shared" si="367"/>
        <v>辦理『黑熊生態保育布袋戲-新月傳說』</v>
      </c>
      <c r="M7782" s="40" t="str">
        <f t="shared" si="368"/>
        <v>五洲園今日掌中劇團</v>
      </c>
    </row>
    <row r="7783" spans="1:13" s="26" customFormat="1" ht="112.5">
      <c r="A7783" s="143" t="s">
        <v>6621</v>
      </c>
      <c r="B7783" s="37" t="s">
        <v>6645</v>
      </c>
      <c r="C7783" s="36" t="s">
        <v>3598</v>
      </c>
      <c r="D7783" s="143" t="s">
        <v>6616</v>
      </c>
      <c r="E7783" s="41">
        <v>20</v>
      </c>
      <c r="F7783" s="42" t="s">
        <v>44</v>
      </c>
      <c r="G7783" s="144"/>
      <c r="H7783" s="144"/>
      <c r="I7783" s="42" t="s">
        <v>1</v>
      </c>
      <c r="K7783" s="140" t="str">
        <f t="shared" si="366"/>
        <v>環境教育計畫-環境教育推動計畫-會費、捐助、補助、分攤、照護、救濟與交流活動費-捐助、補助與獎助-捐助國內團體</v>
      </c>
      <c r="L7783" s="140" t="str">
        <f t="shared" si="367"/>
        <v>辦理『大甲區頂店社區發展協會綠能教育戶外學習活動』</v>
      </c>
      <c r="M7783" s="40" t="str">
        <f t="shared" si="368"/>
        <v>臺中市大甲區頂店社區發展協會</v>
      </c>
    </row>
    <row r="7784" spans="1:13" s="26" customFormat="1" ht="112.5">
      <c r="A7784" s="143" t="s">
        <v>6621</v>
      </c>
      <c r="B7784" s="37" t="s">
        <v>6646</v>
      </c>
      <c r="C7784" s="36" t="s">
        <v>6647</v>
      </c>
      <c r="D7784" s="143" t="s">
        <v>6616</v>
      </c>
      <c r="E7784" s="41">
        <v>20</v>
      </c>
      <c r="F7784" s="42" t="s">
        <v>44</v>
      </c>
      <c r="G7784" s="144"/>
      <c r="H7784" s="144"/>
      <c r="I7784" s="42" t="s">
        <v>1</v>
      </c>
      <c r="K7784" s="140" t="str">
        <f t="shared" si="366"/>
        <v>環境教育計畫-環境教育推動計畫-會費、捐助、補助、分攤、照護、救濟與交流活動費-捐助、補助與獎助-捐助國內團體</v>
      </c>
      <c r="L7784" s="140" t="str">
        <f t="shared" si="367"/>
        <v>辦理『大甲區松柏港產業觀光發展協會綠能教育戶外學習活動』</v>
      </c>
      <c r="M7784" s="40" t="str">
        <f t="shared" si="368"/>
        <v>臺中市大甲區松柏港產業觀光發展協會</v>
      </c>
    </row>
    <row r="7785" spans="1:13" s="26" customFormat="1" ht="112.5">
      <c r="A7785" s="143" t="s">
        <v>6621</v>
      </c>
      <c r="B7785" s="37" t="s">
        <v>6648</v>
      </c>
      <c r="C7785" s="36" t="s">
        <v>5861</v>
      </c>
      <c r="D7785" s="143" t="s">
        <v>6616</v>
      </c>
      <c r="E7785" s="41">
        <v>150</v>
      </c>
      <c r="F7785" s="42" t="s">
        <v>44</v>
      </c>
      <c r="G7785" s="144"/>
      <c r="H7785" s="42" t="s">
        <v>1</v>
      </c>
      <c r="I7785" s="42"/>
      <c r="K7785" s="140" t="str">
        <f t="shared" si="366"/>
        <v>環境教育計畫-環境教育推動計畫-會費、捐助、補助、分攤、照護、救濟與交流活動費-捐助、補助與獎助-捐助國內團體</v>
      </c>
      <c r="L7785" s="140" t="str">
        <f t="shared" si="367"/>
        <v>『113年社區環境教育培力暨環保小學堂推廣計畫』單一社區</v>
      </c>
      <c r="M7785" s="40" t="str">
        <f t="shared" si="368"/>
        <v>台中市東區合作社區發展協會</v>
      </c>
    </row>
    <row r="7786" spans="1:13" s="26" customFormat="1" ht="112.5">
      <c r="A7786" s="143" t="s">
        <v>6621</v>
      </c>
      <c r="B7786" s="37" t="s">
        <v>6648</v>
      </c>
      <c r="C7786" s="36" t="s">
        <v>6649</v>
      </c>
      <c r="D7786" s="143" t="s">
        <v>6616</v>
      </c>
      <c r="E7786" s="41">
        <v>150</v>
      </c>
      <c r="F7786" s="42" t="s">
        <v>44</v>
      </c>
      <c r="G7786" s="144"/>
      <c r="H7786" s="42" t="s">
        <v>1</v>
      </c>
      <c r="I7786" s="42"/>
      <c r="K7786" s="140" t="str">
        <f t="shared" si="366"/>
        <v>環境教育計畫-環境教育推動計畫-會費、捐助、補助、分攤、照護、救濟與交流活動費-捐助、補助與獎助-捐助國內團體</v>
      </c>
      <c r="L7786" s="140" t="str">
        <f t="shared" si="367"/>
        <v>『113年社區環境教育培力暨環保小學堂推廣計畫』單一社區</v>
      </c>
      <c r="M7786" s="40" t="str">
        <f t="shared" si="368"/>
        <v>臺中市沙鹿區興安社區發展協會</v>
      </c>
    </row>
    <row r="7787" spans="1:13" s="26" customFormat="1" ht="112.5">
      <c r="A7787" s="143" t="s">
        <v>6621</v>
      </c>
      <c r="B7787" s="37" t="s">
        <v>6650</v>
      </c>
      <c r="C7787" s="36" t="s">
        <v>6651</v>
      </c>
      <c r="D7787" s="143" t="s">
        <v>6616</v>
      </c>
      <c r="E7787" s="41">
        <v>20</v>
      </c>
      <c r="F7787" s="42" t="s">
        <v>44</v>
      </c>
      <c r="G7787" s="144"/>
      <c r="H7787" s="144"/>
      <c r="I7787" s="42" t="s">
        <v>1</v>
      </c>
      <c r="K7787" s="140" t="str">
        <f t="shared" si="366"/>
        <v>環境教育計畫-環境教育推動計畫-會費、捐助、補助、分攤、照護、救濟與交流活動費-捐助、補助與獎助-捐助國內團體</v>
      </c>
      <c r="L7787" s="140" t="str">
        <f t="shared" si="367"/>
        <v>辦理『ESG珍愛大地親子寫生/公益園遊會暨第三屆全球科技植樹創新產頒獎典禮』</v>
      </c>
      <c r="M7787" s="40" t="str">
        <f t="shared" si="368"/>
        <v>社團法人臺灣能源與環境發展協會</v>
      </c>
    </row>
    <row r="7788" spans="1:13" s="26" customFormat="1" ht="112.5">
      <c r="A7788" s="143" t="s">
        <v>6621</v>
      </c>
      <c r="B7788" s="37" t="s">
        <v>6652</v>
      </c>
      <c r="C7788" s="36" t="s">
        <v>4226</v>
      </c>
      <c r="D7788" s="143" t="s">
        <v>6616</v>
      </c>
      <c r="E7788" s="41">
        <v>19</v>
      </c>
      <c r="F7788" s="42" t="s">
        <v>44</v>
      </c>
      <c r="G7788" s="144"/>
      <c r="H7788" s="144"/>
      <c r="I7788" s="42" t="s">
        <v>1</v>
      </c>
      <c r="K7788" s="140" t="str">
        <f t="shared" si="366"/>
        <v>環境教育計畫-環境教育推動計畫-會費、捐助、補助、分攤、照護、救濟與交流活動費-捐助、補助與獎助-捐助國內團體</v>
      </c>
      <c r="L7788" s="140" t="str">
        <f t="shared" si="367"/>
        <v>辦理『臺中市邱厝慈善協會環境戶外學習活動』</v>
      </c>
      <c r="M7788" s="40" t="str">
        <f t="shared" si="368"/>
        <v>臺中市邱厝慈善協會</v>
      </c>
    </row>
    <row r="7789" spans="1:13" s="26" customFormat="1" ht="112.5">
      <c r="A7789" s="143" t="s">
        <v>6621</v>
      </c>
      <c r="B7789" s="37" t="s">
        <v>6653</v>
      </c>
      <c r="C7789" s="36" t="s">
        <v>6654</v>
      </c>
      <c r="D7789" s="143" t="s">
        <v>6616</v>
      </c>
      <c r="E7789" s="41">
        <v>400</v>
      </c>
      <c r="F7789" s="42" t="s">
        <v>44</v>
      </c>
      <c r="G7789" s="144"/>
      <c r="H7789" s="42" t="s">
        <v>1</v>
      </c>
      <c r="I7789" s="42"/>
      <c r="K7789" s="140" t="str">
        <f t="shared" si="366"/>
        <v>環境教育計畫-環境教育推動計畫-會費、捐助、補助、分攤、照護、救濟與交流活動費-捐助、補助與獎助-捐助國內團體</v>
      </c>
      <c r="L7789" s="140" t="str">
        <f t="shared" si="367"/>
        <v>『113年社區環境教育培力暨環保小學堂推廣計畫』聯合社區</v>
      </c>
      <c r="M7789" s="40" t="str">
        <f t="shared" si="368"/>
        <v>臺中市北屯區仁和社區發展協會</v>
      </c>
    </row>
    <row r="7790" spans="1:13" s="26" customFormat="1" ht="112.5">
      <c r="A7790" s="143" t="s">
        <v>6621</v>
      </c>
      <c r="B7790" s="37" t="s">
        <v>6655</v>
      </c>
      <c r="C7790" s="36" t="s">
        <v>3660</v>
      </c>
      <c r="D7790" s="143" t="s">
        <v>6616</v>
      </c>
      <c r="E7790" s="41">
        <v>20</v>
      </c>
      <c r="F7790" s="42" t="s">
        <v>44</v>
      </c>
      <c r="G7790" s="144"/>
      <c r="H7790" s="144"/>
      <c r="I7790" s="42" t="s">
        <v>1</v>
      </c>
      <c r="K7790" s="140" t="str">
        <f t="shared" si="366"/>
        <v>環境教育計畫-環境教育推動計畫-會費、捐助、補助、分攤、照護、救濟與交流活動費-捐助、補助與獎助-捐助國內團體</v>
      </c>
      <c r="L7790" s="140" t="str">
        <f t="shared" si="367"/>
        <v>辦理『愛護家園節能減碳之環境教育宣導』</v>
      </c>
      <c r="M7790" s="40" t="str">
        <f t="shared" si="368"/>
        <v>臺中市東勢區石城社區發展協會</v>
      </c>
    </row>
    <row r="7791" spans="1:13" s="27" customFormat="1" ht="112.5">
      <c r="A7791" s="146" t="s">
        <v>6656</v>
      </c>
      <c r="B7791" s="36" t="s">
        <v>6657</v>
      </c>
      <c r="C7791" s="146" t="s">
        <v>6658</v>
      </c>
      <c r="D7791" s="146" t="s">
        <v>6659</v>
      </c>
      <c r="E7791" s="147">
        <v>238</v>
      </c>
      <c r="F7791" s="148" t="s">
        <v>82</v>
      </c>
      <c r="G7791" s="148"/>
      <c r="H7791" s="148" t="s">
        <v>1</v>
      </c>
      <c r="I7791" s="43"/>
      <c r="K7791" s="140" t="str">
        <f t="shared" si="366"/>
        <v>安全農業輔導計畫-安全農業輔導業務-會費、捐助、補助、分攤、照護、救濟與交流活動費-捐助、補助與獎助-捐助國內團體</v>
      </c>
      <c r="L7791" s="140" t="str">
        <f t="shared" si="367"/>
        <v>石岡區農會辦理農產業（梨）保險保費補助</v>
      </c>
      <c r="M7791" s="40" t="str">
        <f t="shared" si="368"/>
        <v>石岡區農會</v>
      </c>
    </row>
    <row r="7792" spans="1:13" s="27" customFormat="1" ht="112.5">
      <c r="A7792" s="146" t="s">
        <v>6660</v>
      </c>
      <c r="B7792" s="36" t="s">
        <v>6661</v>
      </c>
      <c r="C7792" s="36" t="s">
        <v>6662</v>
      </c>
      <c r="D7792" s="146" t="s">
        <v>6659</v>
      </c>
      <c r="E7792" s="147">
        <v>7</v>
      </c>
      <c r="F7792" s="148" t="s">
        <v>82</v>
      </c>
      <c r="G7792" s="148"/>
      <c r="H7792" s="148" t="s">
        <v>1</v>
      </c>
      <c r="I7792" s="43"/>
      <c r="K7792" s="140" t="str">
        <f t="shared" si="366"/>
        <v>安全農業輔導計畫-安全農業輔導業務-會費、捐助、補助、分攤、照護、救濟與交流活動費-捐助、補助與獎助-捐助國內團體</v>
      </c>
      <c r="L7792" s="140" t="str">
        <f t="shared" si="367"/>
        <v xml:space="preserve">和平區農會辦理農產業（農業設施）保險保費補助
</v>
      </c>
      <c r="M7792" s="40" t="str">
        <f t="shared" si="368"/>
        <v>和平區農會</v>
      </c>
    </row>
    <row r="7793" spans="1:13" s="27" customFormat="1" ht="112.5">
      <c r="A7793" s="146" t="s">
        <v>6660</v>
      </c>
      <c r="B7793" s="36" t="s">
        <v>6663</v>
      </c>
      <c r="C7793" s="36" t="s">
        <v>6664</v>
      </c>
      <c r="D7793" s="146" t="s">
        <v>6659</v>
      </c>
      <c r="E7793" s="147">
        <v>2</v>
      </c>
      <c r="F7793" s="148" t="s">
        <v>82</v>
      </c>
      <c r="G7793" s="148"/>
      <c r="H7793" s="148" t="s">
        <v>1</v>
      </c>
      <c r="I7793" s="43"/>
      <c r="K7793" s="140" t="str">
        <f t="shared" si="366"/>
        <v>安全農業輔導計畫-安全農業輔導業務-會費、捐助、補助、分攤、照護、救濟與交流活動費-捐助、補助與獎助-捐助國內團體</v>
      </c>
      <c r="L7793" s="140" t="str">
        <f t="shared" si="367"/>
        <v xml:space="preserve">龍井區農會辦理農產業（農業設施）保險保費補助
</v>
      </c>
      <c r="M7793" s="40" t="str">
        <f t="shared" si="368"/>
        <v>龍井區農會</v>
      </c>
    </row>
    <row r="7794" spans="1:13" s="27" customFormat="1" ht="112.5">
      <c r="A7794" s="146" t="s">
        <v>6660</v>
      </c>
      <c r="B7794" s="36" t="s">
        <v>6665</v>
      </c>
      <c r="C7794" s="36" t="s">
        <v>6666</v>
      </c>
      <c r="D7794" s="146" t="s">
        <v>6659</v>
      </c>
      <c r="E7794" s="147">
        <v>3</v>
      </c>
      <c r="F7794" s="148" t="s">
        <v>82</v>
      </c>
      <c r="G7794" s="148"/>
      <c r="H7794" s="148" t="s">
        <v>1</v>
      </c>
      <c r="I7794" s="43"/>
      <c r="K7794" s="140" t="str">
        <f t="shared" si="366"/>
        <v>安全農業輔導計畫-安全農業輔導業務-會費、捐助、補助、分攤、照護、救濟與交流活動費-捐助、補助與獎助-捐助國內團體</v>
      </c>
      <c r="L7794" s="140" t="str">
        <f t="shared" si="367"/>
        <v xml:space="preserve">霧峰區農會辦理農產業（農業設施）保險保費補助
</v>
      </c>
      <c r="M7794" s="40" t="str">
        <f t="shared" si="368"/>
        <v>霧峰區農會</v>
      </c>
    </row>
    <row r="7795" spans="1:13" s="27" customFormat="1" ht="112.5">
      <c r="A7795" s="146" t="s">
        <v>6660</v>
      </c>
      <c r="B7795" s="36" t="s">
        <v>6667</v>
      </c>
      <c r="C7795" s="36" t="s">
        <v>6668</v>
      </c>
      <c r="D7795" s="146" t="s">
        <v>6659</v>
      </c>
      <c r="E7795" s="147">
        <v>30</v>
      </c>
      <c r="F7795" s="148" t="s">
        <v>82</v>
      </c>
      <c r="G7795" s="148"/>
      <c r="H7795" s="148" t="s">
        <v>1</v>
      </c>
      <c r="I7795" s="43"/>
      <c r="K7795" s="140" t="str">
        <f t="shared" si="366"/>
        <v>安全農業輔導計畫-安全農業輔導業務-會費、捐助、補助、分攤、照護、救濟與交流活動費-捐助、補助與獎助-捐助國內團體</v>
      </c>
      <c r="L7795" s="140" t="str">
        <f t="shared" si="367"/>
        <v xml:space="preserve">太平區農會辦理農產業（梨）保險保費補助
</v>
      </c>
      <c r="M7795" s="40" t="str">
        <f t="shared" si="368"/>
        <v>太平區農會</v>
      </c>
    </row>
    <row r="7796" spans="1:13" s="27" customFormat="1" ht="112.5">
      <c r="A7796" s="146" t="s">
        <v>6660</v>
      </c>
      <c r="B7796" s="36" t="s">
        <v>6669</v>
      </c>
      <c r="C7796" s="36" t="s">
        <v>6668</v>
      </c>
      <c r="D7796" s="146" t="s">
        <v>6659</v>
      </c>
      <c r="E7796" s="147">
        <v>106</v>
      </c>
      <c r="F7796" s="148" t="s">
        <v>82</v>
      </c>
      <c r="G7796" s="148"/>
      <c r="H7796" s="148" t="s">
        <v>1</v>
      </c>
      <c r="I7796" s="43"/>
      <c r="K7796" s="140" t="str">
        <f t="shared" si="366"/>
        <v>安全農業輔導計畫-安全農業輔導業務-會費、捐助、補助、分攤、照護、救濟與交流活動費-捐助、補助與獎助-捐助國內團體</v>
      </c>
      <c r="L7796" s="140" t="str">
        <f t="shared" si="367"/>
        <v xml:space="preserve">112年農產業(梨、梨穗)保險保費補助
</v>
      </c>
      <c r="M7796" s="40" t="str">
        <f t="shared" si="368"/>
        <v>太平區農會</v>
      </c>
    </row>
    <row r="7797" spans="1:13" s="27" customFormat="1" ht="112.5">
      <c r="A7797" s="146" t="s">
        <v>6660</v>
      </c>
      <c r="B7797" s="36" t="s">
        <v>6670</v>
      </c>
      <c r="C7797" s="36" t="s">
        <v>6671</v>
      </c>
      <c r="D7797" s="146" t="s">
        <v>6659</v>
      </c>
      <c r="E7797" s="147">
        <v>3582</v>
      </c>
      <c r="F7797" s="148" t="s">
        <v>82</v>
      </c>
      <c r="G7797" s="148"/>
      <c r="H7797" s="148" t="s">
        <v>1</v>
      </c>
      <c r="I7797" s="43"/>
      <c r="K7797" s="140" t="str">
        <f t="shared" si="366"/>
        <v>安全農業輔導計畫-安全農業輔導業務-會費、捐助、補助、分攤、照護、救濟與交流活動費-捐助、補助與獎助-捐助國內團體</v>
      </c>
      <c r="L7797" s="140" t="str">
        <f t="shared" si="367"/>
        <v xml:space="preserve">東勢區農會辦理農產業（梨）保險保費補助
</v>
      </c>
      <c r="M7797" s="40" t="str">
        <f t="shared" si="368"/>
        <v>東勢區農會</v>
      </c>
    </row>
    <row r="7798" spans="1:13" s="27" customFormat="1" ht="112.5">
      <c r="A7798" s="146" t="s">
        <v>6660</v>
      </c>
      <c r="B7798" s="36" t="s">
        <v>6672</v>
      </c>
      <c r="C7798" s="36" t="s">
        <v>6673</v>
      </c>
      <c r="D7798" s="146" t="s">
        <v>6659</v>
      </c>
      <c r="E7798" s="149">
        <v>227</v>
      </c>
      <c r="F7798" s="148" t="s">
        <v>82</v>
      </c>
      <c r="G7798" s="43"/>
      <c r="H7798" s="148" t="s">
        <v>1</v>
      </c>
      <c r="I7798" s="43"/>
      <c r="K7798" s="140" t="str">
        <f t="shared" si="366"/>
        <v>安全農業輔導計畫-安全農業輔導業務-會費、捐助、補助、分攤、照護、救濟與交流活動費-捐助、補助與獎助-捐助國內團體</v>
      </c>
      <c r="L7798" s="140" t="str">
        <f t="shared" si="367"/>
        <v>潭子區農會辦理農產業（柑橘）保險保費補助</v>
      </c>
      <c r="M7798" s="40" t="str">
        <f t="shared" si="368"/>
        <v>潭子區農會</v>
      </c>
    </row>
    <row r="7799" spans="1:13" s="27" customFormat="1" ht="112.5">
      <c r="A7799" s="146" t="s">
        <v>6660</v>
      </c>
      <c r="B7799" s="36" t="s">
        <v>6674</v>
      </c>
      <c r="C7799" s="36" t="s">
        <v>6675</v>
      </c>
      <c r="D7799" s="146" t="s">
        <v>6659</v>
      </c>
      <c r="E7799" s="149">
        <v>32</v>
      </c>
      <c r="F7799" s="148" t="s">
        <v>82</v>
      </c>
      <c r="G7799" s="43"/>
      <c r="H7799" s="148" t="s">
        <v>1</v>
      </c>
      <c r="I7799" s="43"/>
      <c r="K7799" s="140" t="str">
        <f t="shared" si="366"/>
        <v>安全農業輔導計畫-安全農業輔導業務-會費、捐助、補助、分攤、照護、救濟與交流活動費-捐助、補助與獎助-捐助國內團體</v>
      </c>
      <c r="L7799" s="140" t="str">
        <f t="shared" si="367"/>
        <v xml:space="preserve">新社區農會辦理農產業（柑橘）保險保費補助
</v>
      </c>
      <c r="M7799" s="40" t="str">
        <f t="shared" si="368"/>
        <v>新社區農會</v>
      </c>
    </row>
    <row r="7800" spans="1:13" s="27" customFormat="1" ht="112.5">
      <c r="A7800" s="146" t="s">
        <v>6660</v>
      </c>
      <c r="B7800" s="36" t="s">
        <v>6676</v>
      </c>
      <c r="C7800" s="36" t="s">
        <v>6675</v>
      </c>
      <c r="D7800" s="146" t="s">
        <v>6659</v>
      </c>
      <c r="E7800" s="149">
        <v>238</v>
      </c>
      <c r="F7800" s="148" t="s">
        <v>82</v>
      </c>
      <c r="G7800" s="43"/>
      <c r="H7800" s="148" t="s">
        <v>1</v>
      </c>
      <c r="I7800" s="43"/>
      <c r="K7800" s="140" t="str">
        <f t="shared" si="366"/>
        <v>安全農業輔導計畫-安全農業輔導業務-會費、捐助、補助、分攤、照護、救濟與交流活動費-捐助、補助與獎助-捐助國內團體</v>
      </c>
      <c r="L7800" s="140" t="str">
        <f t="shared" si="367"/>
        <v>新社區農會辦理農產業（梨）保險保費補助</v>
      </c>
      <c r="M7800" s="40" t="str">
        <f t="shared" si="368"/>
        <v>新社區農會</v>
      </c>
    </row>
    <row r="7801" spans="1:13" s="27" customFormat="1" ht="112.5">
      <c r="A7801" s="146" t="s">
        <v>6660</v>
      </c>
      <c r="B7801" s="36" t="s">
        <v>6677</v>
      </c>
      <c r="C7801" s="36" t="s">
        <v>6678</v>
      </c>
      <c r="D7801" s="146" t="s">
        <v>6659</v>
      </c>
      <c r="E7801" s="149">
        <v>673</v>
      </c>
      <c r="F7801" s="148" t="s">
        <v>82</v>
      </c>
      <c r="G7801" s="43"/>
      <c r="H7801" s="148" t="s">
        <v>1</v>
      </c>
      <c r="I7801" s="43"/>
      <c r="K7801" s="140" t="str">
        <f t="shared" si="366"/>
        <v>安全農業輔導計畫-安全農業輔導業務-會費、捐助、補助、分攤、照護、救濟與交流活動費-捐助、補助與獎助-捐助國內團體</v>
      </c>
      <c r="L7801" s="140" t="str">
        <f t="shared" si="367"/>
        <v xml:space="preserve">后里區農會辦理農產業（梨）保險保費補助
</v>
      </c>
      <c r="M7801" s="40" t="str">
        <f t="shared" si="368"/>
        <v>后里區農會</v>
      </c>
    </row>
    <row r="7802" spans="1:13" s="27" customFormat="1" ht="112.5">
      <c r="A7802" s="146" t="s">
        <v>6660</v>
      </c>
      <c r="B7802" s="36" t="s">
        <v>6679</v>
      </c>
      <c r="C7802" s="36" t="s">
        <v>6658</v>
      </c>
      <c r="D7802" s="146" t="s">
        <v>6659</v>
      </c>
      <c r="E7802" s="149">
        <v>110</v>
      </c>
      <c r="F7802" s="148" t="s">
        <v>82</v>
      </c>
      <c r="G7802" s="43"/>
      <c r="H7802" s="148" t="s">
        <v>1</v>
      </c>
      <c r="I7802" s="43"/>
      <c r="K7802" s="140" t="str">
        <f t="shared" si="366"/>
        <v>安全農業輔導計畫-安全農業輔導業務-會費、捐助、補助、分攤、照護、救濟與交流活動費-捐助、補助與獎助-捐助國內團體</v>
      </c>
      <c r="L7802" s="140" t="str">
        <f t="shared" si="367"/>
        <v>石岡區農會辦理農產業（柑橘）保險保費補助</v>
      </c>
      <c r="M7802" s="40" t="str">
        <f t="shared" si="368"/>
        <v>石岡區農會</v>
      </c>
    </row>
    <row r="7803" spans="1:13" s="27" customFormat="1" ht="112.5">
      <c r="A7803" s="146" t="s">
        <v>6660</v>
      </c>
      <c r="B7803" s="36" t="s">
        <v>6680</v>
      </c>
      <c r="C7803" s="36" t="s">
        <v>6681</v>
      </c>
      <c r="D7803" s="146" t="s">
        <v>6659</v>
      </c>
      <c r="E7803" s="149">
        <v>9</v>
      </c>
      <c r="F7803" s="148" t="s">
        <v>82</v>
      </c>
      <c r="G7803" s="43"/>
      <c r="H7803" s="148" t="s">
        <v>1</v>
      </c>
      <c r="I7803" s="43"/>
      <c r="K7803" s="140" t="str">
        <f t="shared" si="366"/>
        <v>安全農業輔導計畫-安全農業輔導業務-會費、捐助、補助、分攤、照護、救濟與交流活動費-捐助、補助與獎助-捐助國內團體</v>
      </c>
      <c r="L7803" s="140" t="str">
        <f t="shared" si="367"/>
        <v>大肚區農會辦理農產業（農業設施）保險保費補助</v>
      </c>
      <c r="M7803" s="40" t="str">
        <f t="shared" si="368"/>
        <v>大肚區農會</v>
      </c>
    </row>
    <row r="7804" spans="1:13" s="27" customFormat="1" ht="112.5">
      <c r="A7804" s="146" t="s">
        <v>6660</v>
      </c>
      <c r="B7804" s="36" t="s">
        <v>6682</v>
      </c>
      <c r="C7804" s="36" t="s">
        <v>6683</v>
      </c>
      <c r="D7804" s="146" t="s">
        <v>6659</v>
      </c>
      <c r="E7804" s="149">
        <v>42</v>
      </c>
      <c r="F7804" s="148" t="s">
        <v>82</v>
      </c>
      <c r="G7804" s="43"/>
      <c r="H7804" s="148" t="s">
        <v>1</v>
      </c>
      <c r="I7804" s="43"/>
      <c r="K7804" s="140" t="str">
        <f t="shared" si="366"/>
        <v>安全農業輔導計畫-安全農業輔導業務-會費、捐助、補助、分攤、照護、救濟與交流活動費-捐助、補助與獎助-捐助國內團體</v>
      </c>
      <c r="L7804" s="140" t="str">
        <f t="shared" si="367"/>
        <v xml:space="preserve">大甲區農會辦理農產業（西瓜）保險保費補助
</v>
      </c>
      <c r="M7804" s="40" t="str">
        <f t="shared" si="368"/>
        <v>大甲區農會</v>
      </c>
    </row>
    <row r="7805" spans="1:13" s="4" customFormat="1" ht="112.5">
      <c r="A7805" s="146" t="s">
        <v>6660</v>
      </c>
      <c r="B7805" s="36" t="s">
        <v>6684</v>
      </c>
      <c r="C7805" s="36" t="s">
        <v>6685</v>
      </c>
      <c r="D7805" s="146" t="s">
        <v>6659</v>
      </c>
      <c r="E7805" s="149">
        <v>8</v>
      </c>
      <c r="F7805" s="148" t="s">
        <v>82</v>
      </c>
      <c r="G7805" s="43"/>
      <c r="H7805" s="148" t="s">
        <v>1</v>
      </c>
      <c r="I7805" s="43"/>
      <c r="K7805" s="140" t="str">
        <f t="shared" si="366"/>
        <v>安全農業輔導計畫-安全農業輔導業務-會費、捐助、補助、分攤、照護、救濟與交流活動費-捐助、補助與獎助-捐助國內團體</v>
      </c>
      <c r="L7805" s="140" t="str">
        <f t="shared" si="367"/>
        <v>豐原區農會辦理農產業（梨）保險保費補助</v>
      </c>
      <c r="M7805" s="40" t="str">
        <f t="shared" si="368"/>
        <v>豐原區農會</v>
      </c>
    </row>
    <row r="7806" spans="1:13" s="26" customFormat="1" ht="112.5">
      <c r="A7806" s="146" t="s">
        <v>6660</v>
      </c>
      <c r="B7806" s="36" t="s">
        <v>6686</v>
      </c>
      <c r="C7806" s="36" t="s">
        <v>6685</v>
      </c>
      <c r="D7806" s="146" t="s">
        <v>6659</v>
      </c>
      <c r="E7806" s="149">
        <v>5</v>
      </c>
      <c r="F7806" s="148" t="s">
        <v>82</v>
      </c>
      <c r="G7806" s="43"/>
      <c r="H7806" s="148" t="s">
        <v>1</v>
      </c>
      <c r="I7806" s="43"/>
      <c r="K7806" s="140" t="str">
        <f t="shared" si="366"/>
        <v>安全農業輔導計畫-安全農業輔導業務-會費、捐助、補助、分攤、照護、救濟與交流活動費-捐助、補助與獎助-捐助國內團體</v>
      </c>
      <c r="L7806" s="140" t="str">
        <f t="shared" si="367"/>
        <v xml:space="preserve">豐原區農會辦理農產業（柑橘）保險保費補助
</v>
      </c>
      <c r="M7806" s="40" t="str">
        <f t="shared" si="368"/>
        <v>豐原區農會</v>
      </c>
    </row>
    <row r="7807" spans="1:13" s="26" customFormat="1" ht="112.5">
      <c r="A7807" s="146" t="s">
        <v>6660</v>
      </c>
      <c r="B7807" s="36" t="s">
        <v>6687</v>
      </c>
      <c r="C7807" s="36" t="s">
        <v>6666</v>
      </c>
      <c r="D7807" s="146" t="s">
        <v>6659</v>
      </c>
      <c r="E7807" s="149">
        <v>2</v>
      </c>
      <c r="F7807" s="148" t="s">
        <v>82</v>
      </c>
      <c r="G7807" s="43"/>
      <c r="H7807" s="148" t="s">
        <v>1</v>
      </c>
      <c r="I7807" s="43"/>
      <c r="K7807" s="140" t="str">
        <f t="shared" si="366"/>
        <v>安全農業輔導計畫-安全農業輔導業務-會費、捐助、補助、分攤、照護、救濟與交流活動費-捐助、補助與獎助-捐助國內團體</v>
      </c>
      <c r="L7807" s="140" t="str">
        <f t="shared" si="367"/>
        <v xml:space="preserve">霧峰區農會辦理農產業（荔枝）保險保費補助
</v>
      </c>
      <c r="M7807" s="40" t="str">
        <f t="shared" si="368"/>
        <v>霧峰區農會</v>
      </c>
    </row>
    <row r="7808" spans="1:13" s="27" customFormat="1" ht="112.5">
      <c r="A7808" s="146" t="s">
        <v>6660</v>
      </c>
      <c r="B7808" s="36" t="s">
        <v>6688</v>
      </c>
      <c r="C7808" s="36" t="s">
        <v>6689</v>
      </c>
      <c r="D7808" s="146" t="s">
        <v>6659</v>
      </c>
      <c r="E7808" s="150">
        <v>5900</v>
      </c>
      <c r="F7808" s="148" t="s">
        <v>82</v>
      </c>
      <c r="G7808" s="43"/>
      <c r="H7808" s="148" t="s">
        <v>1</v>
      </c>
      <c r="I7808" s="43"/>
      <c r="K7808" s="140" t="str">
        <f t="shared" si="366"/>
        <v>安全農業輔導計畫-安全農業輔導業務-會費、捐助、補助、分攤、照護、救濟與交流活動費-捐助、補助與獎助-捐助國內團體</v>
      </c>
      <c r="L7808" s="140" t="str">
        <f t="shared" si="367"/>
        <v>113年臺中市在地國產非基因改造大豆契約收購推動計畫</v>
      </c>
      <c r="M7808" s="40" t="str">
        <f t="shared" si="368"/>
        <v>臺中市農會</v>
      </c>
    </row>
    <row r="7809" spans="1:13" s="27" customFormat="1" ht="112.5">
      <c r="A7809" s="146" t="s">
        <v>6660</v>
      </c>
      <c r="B7809" s="36" t="s">
        <v>6690</v>
      </c>
      <c r="C7809" s="36" t="s">
        <v>6691</v>
      </c>
      <c r="D7809" s="146" t="s">
        <v>6659</v>
      </c>
      <c r="E7809" s="150">
        <v>2000</v>
      </c>
      <c r="F7809" s="148" t="s">
        <v>82</v>
      </c>
      <c r="G7809" s="43"/>
      <c r="H7809" s="148" t="s">
        <v>1</v>
      </c>
      <c r="I7809" s="43"/>
      <c r="K7809" s="140" t="str">
        <f t="shared" si="366"/>
        <v>安全農業輔導計畫-安全農業輔導業務-會費、捐助、補助、分攤、照護、救濟與交流活動費-捐助、補助與獎助-捐助國內團體</v>
      </c>
      <c r="L7809" s="140" t="str">
        <f t="shared" si="367"/>
        <v>113年綠色環境給付加碼獎勵計畫</v>
      </c>
      <c r="M7809" s="40" t="str">
        <f t="shared" si="368"/>
        <v>臺中市轄區各區農會</v>
      </c>
    </row>
    <row r="7810" spans="1:13" s="27" customFormat="1" ht="112.5">
      <c r="A7810" s="146" t="s">
        <v>6660</v>
      </c>
      <c r="B7810" s="36" t="s">
        <v>6692</v>
      </c>
      <c r="C7810" s="36" t="s">
        <v>6691</v>
      </c>
      <c r="D7810" s="146" t="s">
        <v>6659</v>
      </c>
      <c r="E7810" s="150">
        <v>9536</v>
      </c>
      <c r="F7810" s="148" t="s">
        <v>82</v>
      </c>
      <c r="G7810" s="43"/>
      <c r="H7810" s="148" t="s">
        <v>1</v>
      </c>
      <c r="I7810" s="43"/>
      <c r="K7810" s="140" t="str">
        <f t="shared" si="366"/>
        <v>安全農業輔導計畫-安全農業輔導業務-會費、捐助、補助、分攤、照護、救濟與交流活動費-捐助、補助與獎助-捐助國內團體</v>
      </c>
      <c r="L7810" s="140" t="str">
        <f t="shared" si="367"/>
        <v>113年度農產業保險試辦補助計畫</v>
      </c>
      <c r="M7810" s="40" t="str">
        <f t="shared" si="368"/>
        <v>臺中市轄區各區農會</v>
      </c>
    </row>
    <row r="7811" spans="1:13" s="27" customFormat="1" ht="112.5">
      <c r="A7811" s="146" t="s">
        <v>6656</v>
      </c>
      <c r="B7811" s="36" t="s">
        <v>6693</v>
      </c>
      <c r="C7811" s="36" t="s">
        <v>6685</v>
      </c>
      <c r="D7811" s="146" t="s">
        <v>6659</v>
      </c>
      <c r="E7811" s="149">
        <v>2608</v>
      </c>
      <c r="F7811" s="148" t="s">
        <v>2294</v>
      </c>
      <c r="G7811" s="43" t="s">
        <v>6694</v>
      </c>
      <c r="H7811" s="148" t="s">
        <v>1</v>
      </c>
      <c r="I7811" s="43"/>
      <c r="K7811" s="140" t="str">
        <f t="shared" si="366"/>
        <v>安全農業輔導計畫-安全農業輔導業務-會費、捐助、補助、分攤、照護、救濟與交流活動費-捐助、補助與獎助-捐助國內團體</v>
      </c>
      <c r="L7811" s="140" t="str">
        <f t="shared" si="367"/>
        <v>113年建構農產品冷鏈物流及品質確保示範體系計畫-農糧產品冷鏈設施（備）補助計畫</v>
      </c>
      <c r="M7811" s="40" t="str">
        <f t="shared" si="368"/>
        <v>豐原區農會</v>
      </c>
    </row>
    <row r="7812" spans="1:13" s="27" customFormat="1" ht="112.5">
      <c r="A7812" s="146" t="s">
        <v>6695</v>
      </c>
      <c r="B7812" s="36" t="s">
        <v>6696</v>
      </c>
      <c r="C7812" s="36" t="s">
        <v>6697</v>
      </c>
      <c r="D7812" s="146" t="s">
        <v>6659</v>
      </c>
      <c r="E7812" s="150">
        <v>4176</v>
      </c>
      <c r="F7812" s="148" t="s">
        <v>2294</v>
      </c>
      <c r="G7812" s="43" t="s">
        <v>6698</v>
      </c>
      <c r="H7812" s="148" t="s">
        <v>1</v>
      </c>
      <c r="I7812" s="43"/>
      <c r="K7812" s="140" t="str">
        <f t="shared" ref="K7812:K7875" si="369">A7812</f>
        <v>安全農業輔導計畫-營農推廣輔導業務-會費、捐助、補助、分攤、照護、救濟與交流活動費-捐助、補助與獎助-捐助國內團體</v>
      </c>
      <c r="L7812" s="140" t="str">
        <f t="shared" ref="L7812:L7875" si="370">B7812</f>
        <v>屠體評級交易資料分析暨承銷人與民眾消費習慣調查研究並配合轉型發展搬遷計畫</v>
      </c>
      <c r="M7812" s="40" t="str">
        <f t="shared" ref="M7812:M7875" si="371">C7812</f>
        <v>台中肉品市場股份有限公司</v>
      </c>
    </row>
    <row r="7813" spans="1:13" s="27" customFormat="1" ht="112.5">
      <c r="A7813" s="146" t="s">
        <v>6660</v>
      </c>
      <c r="B7813" s="36" t="s">
        <v>6699</v>
      </c>
      <c r="C7813" s="36" t="s">
        <v>6675</v>
      </c>
      <c r="D7813" s="146" t="s">
        <v>6659</v>
      </c>
      <c r="E7813" s="149">
        <v>1988</v>
      </c>
      <c r="F7813" s="148" t="s">
        <v>2294</v>
      </c>
      <c r="G7813" s="43" t="s">
        <v>6700</v>
      </c>
      <c r="H7813" s="148" t="s">
        <v>1</v>
      </c>
      <c r="I7813" s="43"/>
      <c r="K7813" s="140" t="str">
        <f t="shared" si="369"/>
        <v>安全農業輔導計畫-安全農業輔導業務-會費、捐助、補助、分攤、照護、救濟與交流活動費-捐助、補助與獎助-捐助國內團體</v>
      </c>
      <c r="L7813" s="140" t="str">
        <f t="shared" si="370"/>
        <v>建構農產品冷鏈物流及品質確保示範體系計畫-113年度農糧產品冷鏈設施（備）計畫</v>
      </c>
      <c r="M7813" s="40" t="str">
        <f t="shared" si="371"/>
        <v>新社區農會</v>
      </c>
    </row>
    <row r="7814" spans="1:13" s="27" customFormat="1" ht="112.5">
      <c r="A7814" s="146" t="s">
        <v>6660</v>
      </c>
      <c r="B7814" s="36" t="s">
        <v>6701</v>
      </c>
      <c r="C7814" s="36" t="s">
        <v>6671</v>
      </c>
      <c r="D7814" s="146" t="s">
        <v>6659</v>
      </c>
      <c r="E7814" s="149">
        <v>1905</v>
      </c>
      <c r="F7814" s="148" t="s">
        <v>44</v>
      </c>
      <c r="G7814" s="43"/>
      <c r="H7814" s="148" t="s">
        <v>1</v>
      </c>
      <c r="I7814" s="43"/>
      <c r="K7814" s="140" t="str">
        <f t="shared" si="369"/>
        <v>安全農業輔導計畫-安全農業輔導業務-會費、捐助、補助、分攤、照護、救濟與交流活動費-捐助、補助與獎助-捐助國內團體</v>
      </c>
      <c r="L7814" s="140" t="str">
        <f t="shared" si="370"/>
        <v>113年建構農產品冷鏈物流及品質確保示範體系計畫-農糧產品冷鏈設施（備）補助計畫-第二期</v>
      </c>
      <c r="M7814" s="40" t="str">
        <f t="shared" si="371"/>
        <v>東勢區農會</v>
      </c>
    </row>
    <row r="7815" spans="1:13" s="27" customFormat="1" ht="112.5">
      <c r="A7815" s="146" t="s">
        <v>6695</v>
      </c>
      <c r="B7815" s="36" t="s">
        <v>6702</v>
      </c>
      <c r="C7815" s="36" t="s">
        <v>6685</v>
      </c>
      <c r="D7815" s="146" t="s">
        <v>6659</v>
      </c>
      <c r="E7815" s="149">
        <v>1250</v>
      </c>
      <c r="F7815" s="148" t="s">
        <v>82</v>
      </c>
      <c r="G7815" s="43"/>
      <c r="H7815" s="148" t="s">
        <v>1</v>
      </c>
      <c r="I7815" s="43"/>
      <c r="K7815" s="140" t="str">
        <f t="shared" si="369"/>
        <v>安全農業輔導計畫-營農推廣輔導業務-會費、捐助、補助、分攤、照護、救濟與交流活動費-捐助、補助與獎助-捐助國內團體</v>
      </c>
      <c r="L7815" s="140" t="str">
        <f t="shared" si="370"/>
        <v>113年度臺中市冬季供應農產品配送計畫</v>
      </c>
      <c r="M7815" s="40" t="str">
        <f t="shared" si="371"/>
        <v>豐原區農會</v>
      </c>
    </row>
    <row r="7816" spans="1:13" s="27" customFormat="1" ht="112.5">
      <c r="A7816" s="146" t="s">
        <v>6660</v>
      </c>
      <c r="B7816" s="36" t="s">
        <v>6703</v>
      </c>
      <c r="C7816" s="36" t="s">
        <v>6704</v>
      </c>
      <c r="D7816" s="146" t="s">
        <v>6659</v>
      </c>
      <c r="E7816" s="149">
        <v>910</v>
      </c>
      <c r="F7816" s="148" t="s">
        <v>82</v>
      </c>
      <c r="G7816" s="43"/>
      <c r="H7816" s="148" t="s">
        <v>1</v>
      </c>
      <c r="I7816" s="43"/>
      <c r="K7816" s="140" t="str">
        <f t="shared" si="369"/>
        <v>安全農業輔導計畫-安全農業輔導業務-會費、捐助、補助、分攤、照護、救濟與交流活動費-捐助、補助與獎助-捐助國內團體</v>
      </c>
      <c r="L7816" s="140" t="str">
        <f t="shared" si="370"/>
        <v>113年度大安區農會（台中市大安區肉品市場）充實冷鏈物流供應倉儲設備計畫</v>
      </c>
      <c r="M7816" s="40" t="str">
        <f t="shared" si="371"/>
        <v>大安區農會</v>
      </c>
    </row>
    <row r="7817" spans="1:13" s="27" customFormat="1" ht="112.5">
      <c r="A7817" s="146" t="s">
        <v>6660</v>
      </c>
      <c r="B7817" s="36" t="s">
        <v>6705</v>
      </c>
      <c r="C7817" s="36" t="s">
        <v>6706</v>
      </c>
      <c r="D7817" s="146" t="s">
        <v>6659</v>
      </c>
      <c r="E7817" s="149">
        <v>160</v>
      </c>
      <c r="F7817" s="148" t="s">
        <v>82</v>
      </c>
      <c r="G7817" s="43"/>
      <c r="H7817" s="148" t="s">
        <v>1</v>
      </c>
      <c r="I7817" s="43"/>
      <c r="K7817" s="140" t="str">
        <f t="shared" si="369"/>
        <v>安全農業輔導計畫-安全農業輔導業務-會費、捐助、補助、分攤、照護、救濟與交流活動費-捐助、補助與獎助-捐助國內團體</v>
      </c>
      <c r="L7817" s="140" t="str">
        <f t="shared" si="370"/>
        <v>113年度臺中市芋頭產銷設備補助計畫</v>
      </c>
      <c r="M7817" s="40" t="str">
        <f t="shared" si="371"/>
        <v>外埔區農會</v>
      </c>
    </row>
    <row r="7818" spans="1:13" s="27" customFormat="1" ht="112.5">
      <c r="A7818" s="146" t="s">
        <v>6660</v>
      </c>
      <c r="B7818" s="146" t="s">
        <v>6707</v>
      </c>
      <c r="C7818" s="36" t="s">
        <v>6662</v>
      </c>
      <c r="D7818" s="146" t="s">
        <v>6659</v>
      </c>
      <c r="E7818" s="149">
        <v>225</v>
      </c>
      <c r="F7818" s="148" t="s">
        <v>82</v>
      </c>
      <c r="G7818" s="43"/>
      <c r="H7818" s="148" t="s">
        <v>1</v>
      </c>
      <c r="I7818" s="43"/>
      <c r="K7818" s="140" t="str">
        <f t="shared" si="369"/>
        <v>安全農業輔導計畫-安全農業輔導業務-會費、捐助、補助、分攤、照護、救濟與交流活動費-捐助、補助與獎助-捐助國內團體</v>
      </c>
      <c r="L7818" s="140" t="str">
        <f t="shared" si="370"/>
        <v>113年度臺中市和平區農產運銷調節計畫</v>
      </c>
      <c r="M7818" s="40" t="str">
        <f t="shared" si="371"/>
        <v>和平區農會</v>
      </c>
    </row>
    <row r="7819" spans="1:13" s="27" customFormat="1" ht="112.5">
      <c r="A7819" s="146" t="s">
        <v>6660</v>
      </c>
      <c r="B7819" s="146" t="s">
        <v>6708</v>
      </c>
      <c r="C7819" s="36" t="s">
        <v>4781</v>
      </c>
      <c r="D7819" s="146" t="s">
        <v>6659</v>
      </c>
      <c r="E7819" s="149">
        <v>3000</v>
      </c>
      <c r="F7819" s="148" t="s">
        <v>82</v>
      </c>
      <c r="G7819" s="43"/>
      <c r="H7819" s="148" t="s">
        <v>1</v>
      </c>
      <c r="I7819" s="43"/>
      <c r="K7819" s="140" t="str">
        <f t="shared" si="369"/>
        <v>安全農業輔導計畫-安全農業輔導業務-會費、捐助、補助、分攤、照護、救濟與交流活動費-捐助、補助與獎助-捐助國內團體</v>
      </c>
      <c r="L7819" s="140" t="str">
        <f t="shared" si="370"/>
        <v>113年度臺中市東勢區農會推廣優質水梨調節產銷收購計畫</v>
      </c>
      <c r="M7819" s="40" t="str">
        <f t="shared" si="371"/>
        <v>東勢區農會</v>
      </c>
    </row>
    <row r="7820" spans="1:13" s="27" customFormat="1" ht="112.5">
      <c r="A7820" s="146" t="s">
        <v>6660</v>
      </c>
      <c r="B7820" s="146" t="s">
        <v>6709</v>
      </c>
      <c r="C7820" s="36" t="s">
        <v>6683</v>
      </c>
      <c r="D7820" s="146" t="s">
        <v>6659</v>
      </c>
      <c r="E7820" s="149">
        <v>473</v>
      </c>
      <c r="F7820" s="148" t="s">
        <v>82</v>
      </c>
      <c r="G7820" s="43"/>
      <c r="H7820" s="148" t="s">
        <v>1</v>
      </c>
      <c r="I7820" s="43"/>
      <c r="K7820" s="140" t="str">
        <f t="shared" si="369"/>
        <v>安全農業輔導計畫-安全農業輔導業務-會費、捐助、補助、分攤、照護、救濟與交流活動費-捐助、補助與獎助-捐助國內團體</v>
      </c>
      <c r="L7820" s="140" t="str">
        <f t="shared" si="370"/>
        <v>113年度臺中市大甲區蔬菜調節配送行銷計畫</v>
      </c>
      <c r="M7820" s="40" t="str">
        <f t="shared" si="371"/>
        <v>大甲區農會</v>
      </c>
    </row>
    <row r="7821" spans="1:13" s="27" customFormat="1" ht="112.5">
      <c r="A7821" s="146" t="s">
        <v>6710</v>
      </c>
      <c r="B7821" s="146" t="s">
        <v>6711</v>
      </c>
      <c r="C7821" s="36" t="s">
        <v>6671</v>
      </c>
      <c r="D7821" s="146" t="s">
        <v>6659</v>
      </c>
      <c r="E7821" s="150">
        <v>2200</v>
      </c>
      <c r="F7821" s="148" t="s">
        <v>82</v>
      </c>
      <c r="G7821" s="43"/>
      <c r="H7821" s="148" t="s">
        <v>1</v>
      </c>
      <c r="I7821" s="43"/>
      <c r="K7821" s="140" t="str">
        <f t="shared" si="369"/>
        <v>農業發展計畫-農業管理與輔導業務-會費、捐助、補助、分攤、照護、救濟與交流活動費-捐助、補助與獎助-捐助國內團體</v>
      </c>
      <c r="L7821" s="140" t="str">
        <f t="shared" si="370"/>
        <v>113年度臺中市梨果截切加工計畫</v>
      </c>
      <c r="M7821" s="40" t="str">
        <f t="shared" si="371"/>
        <v>東勢區農會</v>
      </c>
    </row>
    <row r="7822" spans="1:13" s="27" customFormat="1" ht="112.5">
      <c r="A7822" s="146" t="s">
        <v>6710</v>
      </c>
      <c r="B7822" s="146" t="s">
        <v>6712</v>
      </c>
      <c r="C7822" s="36" t="s">
        <v>6671</v>
      </c>
      <c r="D7822" s="146" t="s">
        <v>6659</v>
      </c>
      <c r="E7822" s="149">
        <v>1206</v>
      </c>
      <c r="F7822" s="148" t="s">
        <v>82</v>
      </c>
      <c r="G7822" s="43"/>
      <c r="H7822" s="148" t="s">
        <v>1</v>
      </c>
      <c r="I7822" s="43"/>
      <c r="K7822" s="140" t="str">
        <f t="shared" si="369"/>
        <v>農業發展計畫-農業管理與輔導業務-會費、捐助、補助、分攤、照護、救濟與交流活動費-捐助、補助與獎助-捐助國內團體</v>
      </c>
      <c r="L7822" s="140" t="str">
        <f t="shared" si="370"/>
        <v>2024年臺中農特產品品牌形象躍升計畫</v>
      </c>
      <c r="M7822" s="40" t="str">
        <f t="shared" si="371"/>
        <v>東勢區農會</v>
      </c>
    </row>
    <row r="7823" spans="1:13" s="27" customFormat="1" ht="112.5">
      <c r="A7823" s="146" t="s">
        <v>6710</v>
      </c>
      <c r="B7823" s="146" t="s">
        <v>6713</v>
      </c>
      <c r="C7823" s="36" t="s">
        <v>6671</v>
      </c>
      <c r="D7823" s="146" t="s">
        <v>6659</v>
      </c>
      <c r="E7823" s="149">
        <v>800</v>
      </c>
      <c r="F7823" s="148" t="s">
        <v>82</v>
      </c>
      <c r="G7823" s="43"/>
      <c r="H7823" s="148" t="s">
        <v>1</v>
      </c>
      <c r="I7823" s="43"/>
      <c r="K7823" s="140" t="str">
        <f t="shared" si="369"/>
        <v>農業發展計畫-農業管理與輔導業務-會費、捐助、補助、分攤、照護、救濟與交流活動費-捐助、補助與獎助-捐助國內團體</v>
      </c>
      <c r="L7823" s="140" t="str">
        <f t="shared" si="370"/>
        <v>113年度臺中市柑橘截切加工計畫</v>
      </c>
      <c r="M7823" s="40" t="str">
        <f t="shared" si="371"/>
        <v>東勢區農會</v>
      </c>
    </row>
    <row r="7824" spans="1:13" s="27" customFormat="1" ht="112.5">
      <c r="A7824" s="146" t="s">
        <v>6710</v>
      </c>
      <c r="B7824" s="146" t="s">
        <v>6714</v>
      </c>
      <c r="C7824" s="36" t="s">
        <v>6658</v>
      </c>
      <c r="D7824" s="146" t="s">
        <v>6659</v>
      </c>
      <c r="E7824" s="149">
        <v>2000</v>
      </c>
      <c r="F7824" s="148" t="s">
        <v>82</v>
      </c>
      <c r="G7824" s="43"/>
      <c r="H7824" s="148" t="s">
        <v>1</v>
      </c>
      <c r="I7824" s="43"/>
      <c r="K7824" s="140" t="str">
        <f t="shared" si="369"/>
        <v>農業發展計畫-農業管理與輔導業務-會費、捐助、補助、分攤、照護、救濟與交流活動費-捐助、補助與獎助-捐助國內團體</v>
      </c>
      <c r="L7824" s="140" t="str">
        <f t="shared" si="370"/>
        <v>113年度台中市優質農產品椪柑國外拓銷包裝資材補助計畫</v>
      </c>
      <c r="M7824" s="40" t="str">
        <f t="shared" si="371"/>
        <v>石岡區農會</v>
      </c>
    </row>
    <row r="7825" spans="1:13" s="27" customFormat="1" ht="112.5">
      <c r="A7825" s="146" t="s">
        <v>6710</v>
      </c>
      <c r="B7825" s="146" t="s">
        <v>6715</v>
      </c>
      <c r="C7825" s="36" t="s">
        <v>6716</v>
      </c>
      <c r="D7825" s="146" t="s">
        <v>6659</v>
      </c>
      <c r="E7825" s="149">
        <v>6</v>
      </c>
      <c r="F7825" s="148" t="s">
        <v>82</v>
      </c>
      <c r="G7825" s="43"/>
      <c r="H7825" s="148" t="s">
        <v>1</v>
      </c>
      <c r="I7825" s="43"/>
      <c r="K7825" s="140" t="str">
        <f t="shared" si="369"/>
        <v>農業發展計畫-農業管理與輔導業務-會費、捐助、補助、分攤、照護、救濟與交流活動費-捐助、補助與獎助-捐助國內團體</v>
      </c>
      <c r="L7825" s="140" t="str">
        <f t="shared" si="370"/>
        <v>113年度農作物害蟲誘引劑一般區域防治工作計畫</v>
      </c>
      <c r="M7825" s="40" t="str">
        <f t="shared" si="371"/>
        <v>大雅區農會</v>
      </c>
    </row>
    <row r="7826" spans="1:13" s="27" customFormat="1" ht="112.5">
      <c r="A7826" s="146" t="s">
        <v>6660</v>
      </c>
      <c r="B7826" s="146" t="s">
        <v>6717</v>
      </c>
      <c r="C7826" s="36" t="s">
        <v>6658</v>
      </c>
      <c r="D7826" s="146" t="s">
        <v>6659</v>
      </c>
      <c r="E7826" s="149">
        <v>759</v>
      </c>
      <c r="F7826" s="148" t="s">
        <v>82</v>
      </c>
      <c r="G7826" s="43"/>
      <c r="H7826" s="148" t="s">
        <v>1</v>
      </c>
      <c r="I7826" s="43"/>
      <c r="K7826" s="140" t="str">
        <f t="shared" si="369"/>
        <v>安全農業輔導計畫-安全農業輔導業務-會費、捐助、補助、分攤、照護、救濟與交流活動費-捐助、補助與獎助-捐助國內團體</v>
      </c>
      <c r="L7826" s="140" t="str">
        <f t="shared" si="370"/>
        <v>113年度臺中市石岡區農業災害復建補助計畫</v>
      </c>
      <c r="M7826" s="40" t="str">
        <f t="shared" si="371"/>
        <v>石岡區農會</v>
      </c>
    </row>
    <row r="7827" spans="1:13" s="27" customFormat="1" ht="112.5">
      <c r="A7827" s="141" t="s">
        <v>6695</v>
      </c>
      <c r="B7827" s="146" t="s">
        <v>6718</v>
      </c>
      <c r="C7827" s="36" t="s">
        <v>6671</v>
      </c>
      <c r="D7827" s="146" t="s">
        <v>6659</v>
      </c>
      <c r="E7827" s="149">
        <v>24</v>
      </c>
      <c r="F7827" s="148" t="s">
        <v>82</v>
      </c>
      <c r="G7827" s="43"/>
      <c r="H7827" s="148" t="s">
        <v>1</v>
      </c>
      <c r="I7827" s="43"/>
      <c r="K7827" s="140" t="str">
        <f t="shared" si="369"/>
        <v>安全農業輔導計畫-營農推廣輔導業務-會費、捐助、補助、分攤、照護、救濟與交流活動費-捐助、補助與獎助-捐助國內團體</v>
      </c>
      <c r="L7827" s="140" t="str">
        <f t="shared" si="370"/>
        <v>113年度臺中市豐收計畫-各區診斷諮詢服務及農作物安全栽培研習班</v>
      </c>
      <c r="M7827" s="40" t="str">
        <f t="shared" si="371"/>
        <v>東勢區農會</v>
      </c>
    </row>
    <row r="7828" spans="1:13" s="27" customFormat="1" ht="112.5">
      <c r="A7828" s="146" t="s">
        <v>6660</v>
      </c>
      <c r="B7828" s="146" t="s">
        <v>6719</v>
      </c>
      <c r="C7828" s="36" t="s">
        <v>6678</v>
      </c>
      <c r="D7828" s="146" t="s">
        <v>6659</v>
      </c>
      <c r="E7828" s="149">
        <v>1677</v>
      </c>
      <c r="F7828" s="148" t="s">
        <v>82</v>
      </c>
      <c r="G7828" s="43"/>
      <c r="H7828" s="148" t="s">
        <v>1</v>
      </c>
      <c r="I7828" s="43"/>
      <c r="K7828" s="140" t="str">
        <f t="shared" si="369"/>
        <v>安全農業輔導計畫-安全農業輔導業務-會費、捐助、補助、分攤、照護、救濟與交流活動費-捐助、補助與獎助-捐助國內團體</v>
      </c>
      <c r="L7828" s="140" t="str">
        <f t="shared" si="370"/>
        <v>113年度臺中市后里區農業災害復建補助計畫</v>
      </c>
      <c r="M7828" s="40" t="str">
        <f t="shared" si="371"/>
        <v>后里區農會</v>
      </c>
    </row>
    <row r="7829" spans="1:13" s="27" customFormat="1" ht="112.5">
      <c r="A7829" s="146" t="s">
        <v>6710</v>
      </c>
      <c r="B7829" s="146" t="s">
        <v>6715</v>
      </c>
      <c r="C7829" s="36" t="s">
        <v>6658</v>
      </c>
      <c r="D7829" s="146" t="s">
        <v>6659</v>
      </c>
      <c r="E7829" s="149">
        <v>147</v>
      </c>
      <c r="F7829" s="148" t="s">
        <v>82</v>
      </c>
      <c r="G7829" s="43"/>
      <c r="H7829" s="148" t="s">
        <v>1</v>
      </c>
      <c r="I7829" s="43"/>
      <c r="K7829" s="140" t="str">
        <f t="shared" si="369"/>
        <v>農業發展計畫-農業管理與輔導業務-會費、捐助、補助、分攤、照護、救濟與交流活動費-捐助、補助與獎助-捐助國內團體</v>
      </c>
      <c r="L7829" s="140" t="str">
        <f t="shared" si="370"/>
        <v>113年度農作物害蟲誘引劑一般區域防治工作計畫</v>
      </c>
      <c r="M7829" s="40" t="str">
        <f t="shared" si="371"/>
        <v>石岡區農會</v>
      </c>
    </row>
    <row r="7830" spans="1:13" s="27" customFormat="1" ht="112.5">
      <c r="A7830" s="146" t="s">
        <v>6710</v>
      </c>
      <c r="B7830" s="146" t="s">
        <v>6715</v>
      </c>
      <c r="C7830" s="36" t="s">
        <v>6666</v>
      </c>
      <c r="D7830" s="146" t="s">
        <v>6659</v>
      </c>
      <c r="E7830" s="149">
        <v>57</v>
      </c>
      <c r="F7830" s="148" t="s">
        <v>82</v>
      </c>
      <c r="G7830" s="43"/>
      <c r="H7830" s="148" t="s">
        <v>1</v>
      </c>
      <c r="I7830" s="43"/>
      <c r="K7830" s="140" t="str">
        <f t="shared" si="369"/>
        <v>農業發展計畫-農業管理與輔導業務-會費、捐助、補助、分攤、照護、救濟與交流活動費-捐助、補助與獎助-捐助國內團體</v>
      </c>
      <c r="L7830" s="140" t="str">
        <f t="shared" si="370"/>
        <v>113年度農作物害蟲誘引劑一般區域防治工作計畫</v>
      </c>
      <c r="M7830" s="40" t="str">
        <f t="shared" si="371"/>
        <v>霧峰區農會</v>
      </c>
    </row>
    <row r="7831" spans="1:13" s="27" customFormat="1" ht="112.5">
      <c r="A7831" s="151" t="s">
        <v>6710</v>
      </c>
      <c r="B7831" s="152" t="s">
        <v>6715</v>
      </c>
      <c r="C7831" s="153" t="s">
        <v>6664</v>
      </c>
      <c r="D7831" s="146" t="s">
        <v>6720</v>
      </c>
      <c r="E7831" s="149">
        <v>4</v>
      </c>
      <c r="F7831" s="148" t="s">
        <v>82</v>
      </c>
      <c r="G7831" s="154"/>
      <c r="H7831" s="148" t="s">
        <v>1</v>
      </c>
      <c r="I7831" s="154"/>
      <c r="K7831" s="140" t="str">
        <f t="shared" si="369"/>
        <v>農業發展計畫-農業管理與輔導業務-會費、捐助、補助、分攤、照護、救濟與交流活動費-捐助、補助與獎助-捐助國內團體</v>
      </c>
      <c r="L7831" s="140" t="str">
        <f t="shared" si="370"/>
        <v>113年度農作物害蟲誘引劑一般區域防治工作計畫</v>
      </c>
      <c r="M7831" s="40" t="str">
        <f t="shared" si="371"/>
        <v>龍井區農會</v>
      </c>
    </row>
    <row r="7832" spans="1:13" s="27" customFormat="1" ht="112.5">
      <c r="A7832" s="141" t="s">
        <v>6710</v>
      </c>
      <c r="B7832" s="141" t="s">
        <v>6715</v>
      </c>
      <c r="C7832" s="141" t="s">
        <v>6671</v>
      </c>
      <c r="D7832" s="146" t="s">
        <v>6659</v>
      </c>
      <c r="E7832" s="149">
        <v>680</v>
      </c>
      <c r="F7832" s="148" t="s">
        <v>82</v>
      </c>
      <c r="G7832" s="80"/>
      <c r="H7832" s="148" t="s">
        <v>1</v>
      </c>
      <c r="I7832" s="155"/>
      <c r="K7832" s="140" t="str">
        <f t="shared" si="369"/>
        <v>農業發展計畫-農業管理與輔導業務-會費、捐助、補助、分攤、照護、救濟與交流活動費-捐助、補助與獎助-捐助國內團體</v>
      </c>
      <c r="L7832" s="140" t="str">
        <f t="shared" si="370"/>
        <v>113年度農作物害蟲誘引劑一般區域防治工作計畫</v>
      </c>
      <c r="M7832" s="40" t="str">
        <f t="shared" si="371"/>
        <v>東勢區農會</v>
      </c>
    </row>
    <row r="7833" spans="1:13" s="27" customFormat="1" ht="112.5">
      <c r="A7833" s="141" t="s">
        <v>6710</v>
      </c>
      <c r="B7833" s="141" t="s">
        <v>6721</v>
      </c>
      <c r="C7833" s="141" t="s">
        <v>6716</v>
      </c>
      <c r="D7833" s="146" t="s">
        <v>6659</v>
      </c>
      <c r="E7833" s="150">
        <v>410</v>
      </c>
      <c r="F7833" s="148" t="s">
        <v>82</v>
      </c>
      <c r="G7833" s="80"/>
      <c r="H7833" s="148" t="s">
        <v>1</v>
      </c>
      <c r="I7833" s="155"/>
      <c r="K7833" s="140" t="str">
        <f t="shared" si="369"/>
        <v>農業發展計畫-農業管理與輔導業務-會費、捐助、補助、分攤、照護、救濟與交流活動費-捐助、補助與獎助-捐助國內團體</v>
      </c>
      <c r="L7833" s="140" t="str">
        <f t="shared" si="370"/>
        <v>113年臺中市大雅區農會雜糧整合創新設計包裝計畫</v>
      </c>
      <c r="M7833" s="40" t="str">
        <f t="shared" si="371"/>
        <v>大雅區農會</v>
      </c>
    </row>
    <row r="7834" spans="1:13" s="27" customFormat="1" ht="112.5">
      <c r="A7834" s="141" t="s">
        <v>6695</v>
      </c>
      <c r="B7834" s="141" t="s">
        <v>6722</v>
      </c>
      <c r="C7834" s="141" t="s">
        <v>6716</v>
      </c>
      <c r="D7834" s="146" t="s">
        <v>6659</v>
      </c>
      <c r="E7834" s="149">
        <v>8</v>
      </c>
      <c r="F7834" s="148" t="s">
        <v>82</v>
      </c>
      <c r="G7834" s="80"/>
      <c r="H7834" s="148" t="s">
        <v>1</v>
      </c>
      <c r="I7834" s="155"/>
      <c r="K7834" s="140" t="str">
        <f t="shared" si="369"/>
        <v>安全農業輔導計畫-營農推廣輔導業務-會費、捐助、補助、分攤、照護、救濟與交流活動費-捐助、補助與獎助-捐助國內團體</v>
      </c>
      <c r="L7834" s="140" t="str">
        <f t="shared" si="370"/>
        <v xml:space="preserve">113年度臺中市豐收計畫-各區診斷諮詢服務
</v>
      </c>
      <c r="M7834" s="40" t="str">
        <f t="shared" si="371"/>
        <v>大雅區農會</v>
      </c>
    </row>
    <row r="7835" spans="1:13" s="27" customFormat="1" ht="112.5">
      <c r="A7835" s="141" t="s">
        <v>6660</v>
      </c>
      <c r="B7835" s="141" t="s">
        <v>6723</v>
      </c>
      <c r="C7835" s="141" t="s">
        <v>6716</v>
      </c>
      <c r="D7835" s="146" t="s">
        <v>6659</v>
      </c>
      <c r="E7835" s="149">
        <v>67</v>
      </c>
      <c r="F7835" s="148" t="s">
        <v>82</v>
      </c>
      <c r="G7835" s="80"/>
      <c r="H7835" s="148" t="s">
        <v>1</v>
      </c>
      <c r="I7835" s="155"/>
      <c r="K7835" s="140" t="str">
        <f t="shared" si="369"/>
        <v>安全農業輔導計畫-安全農業輔導業務-會費、捐助、補助、分攤、照護、救濟與交流活動費-捐助、補助與獎助-捐助國內團體</v>
      </c>
      <c r="L7835" s="140" t="str">
        <f t="shared" si="370"/>
        <v>113年度臺中市大雅區農業災害復建補助計畫</v>
      </c>
      <c r="M7835" s="40" t="str">
        <f t="shared" si="371"/>
        <v>大雅區農會</v>
      </c>
    </row>
    <row r="7836" spans="1:13" s="27" customFormat="1" ht="112.5">
      <c r="A7836" s="141" t="s">
        <v>6695</v>
      </c>
      <c r="B7836" s="141" t="s">
        <v>6724</v>
      </c>
      <c r="C7836" s="141" t="s">
        <v>6716</v>
      </c>
      <c r="D7836" s="146" t="s">
        <v>6659</v>
      </c>
      <c r="E7836" s="149">
        <v>15</v>
      </c>
      <c r="F7836" s="148" t="s">
        <v>82</v>
      </c>
      <c r="G7836" s="80"/>
      <c r="H7836" s="148" t="s">
        <v>1</v>
      </c>
      <c r="I7836" s="155"/>
      <c r="K7836" s="140" t="str">
        <f t="shared" si="369"/>
        <v>安全農業輔導計畫-營農推廣輔導業務-會費、捐助、補助、分攤、照護、救濟與交流活動費-捐助、補助與獎助-捐助國內團體</v>
      </c>
      <c r="L7836" s="140" t="str">
        <f t="shared" si="370"/>
        <v>113年度臺中市豐收計畫-農作物安全栽培研習班</v>
      </c>
      <c r="M7836" s="40" t="str">
        <f t="shared" si="371"/>
        <v>大雅區農會</v>
      </c>
    </row>
    <row r="7837" spans="1:13" s="27" customFormat="1" ht="112.5">
      <c r="A7837" s="141" t="s">
        <v>6660</v>
      </c>
      <c r="B7837" s="141" t="s">
        <v>6725</v>
      </c>
      <c r="C7837" s="141" t="s">
        <v>6675</v>
      </c>
      <c r="D7837" s="146" t="s">
        <v>6659</v>
      </c>
      <c r="E7837" s="149">
        <v>2301</v>
      </c>
      <c r="F7837" s="148" t="s">
        <v>82</v>
      </c>
      <c r="G7837" s="80"/>
      <c r="H7837" s="148" t="s">
        <v>1</v>
      </c>
      <c r="I7837" s="155"/>
      <c r="K7837" s="140" t="str">
        <f t="shared" si="369"/>
        <v>安全農業輔導計畫-安全農業輔導業務-會費、捐助、補助、分攤、照護、救濟與交流活動費-捐助、補助與獎助-捐助國內團體</v>
      </c>
      <c r="L7837" s="140" t="str">
        <f t="shared" si="370"/>
        <v>113年度臺中市新社區農業災害復建補助計畫</v>
      </c>
      <c r="M7837" s="40" t="str">
        <f t="shared" si="371"/>
        <v>新社區農會</v>
      </c>
    </row>
    <row r="7838" spans="1:13" s="27" customFormat="1" ht="112.5">
      <c r="A7838" s="141" t="s">
        <v>6695</v>
      </c>
      <c r="B7838" s="141" t="s">
        <v>6724</v>
      </c>
      <c r="C7838" s="141" t="s">
        <v>6681</v>
      </c>
      <c r="D7838" s="146" t="s">
        <v>6659</v>
      </c>
      <c r="E7838" s="149">
        <v>17</v>
      </c>
      <c r="F7838" s="148" t="s">
        <v>82</v>
      </c>
      <c r="G7838" s="80"/>
      <c r="H7838" s="148" t="s">
        <v>1</v>
      </c>
      <c r="I7838" s="155"/>
      <c r="K7838" s="140" t="str">
        <f t="shared" si="369"/>
        <v>安全農業輔導計畫-營農推廣輔導業務-會費、捐助、補助、分攤、照護、救濟與交流活動費-捐助、補助與獎助-捐助國內團體</v>
      </c>
      <c r="L7838" s="140" t="str">
        <f t="shared" si="370"/>
        <v>113年度臺中市豐收計畫-農作物安全栽培研習班</v>
      </c>
      <c r="M7838" s="40" t="str">
        <f t="shared" si="371"/>
        <v>大肚區農會</v>
      </c>
    </row>
    <row r="7839" spans="1:13" s="27" customFormat="1" ht="112.5">
      <c r="A7839" s="141" t="s">
        <v>6695</v>
      </c>
      <c r="B7839" s="141" t="s">
        <v>6726</v>
      </c>
      <c r="C7839" s="141" t="s">
        <v>6681</v>
      </c>
      <c r="D7839" s="146" t="s">
        <v>6659</v>
      </c>
      <c r="E7839" s="149">
        <v>8</v>
      </c>
      <c r="F7839" s="148" t="s">
        <v>82</v>
      </c>
      <c r="G7839" s="80"/>
      <c r="H7839" s="148" t="s">
        <v>1</v>
      </c>
      <c r="I7839" s="155"/>
      <c r="K7839" s="140" t="str">
        <f t="shared" si="369"/>
        <v>安全農業輔導計畫-營農推廣輔導業務-會費、捐助、補助、分攤、照護、救濟與交流活動費-捐助、補助與獎助-捐助國內團體</v>
      </c>
      <c r="L7839" s="140" t="str">
        <f t="shared" si="370"/>
        <v>113年度臺中市豐收計畫-各區診斷諮詢服務</v>
      </c>
      <c r="M7839" s="40" t="str">
        <f t="shared" si="371"/>
        <v>大肚區農會</v>
      </c>
    </row>
    <row r="7840" spans="1:13" s="27" customFormat="1" ht="112.5">
      <c r="A7840" s="141" t="s">
        <v>6695</v>
      </c>
      <c r="B7840" s="141" t="s">
        <v>6727</v>
      </c>
      <c r="C7840" s="141" t="s">
        <v>6664</v>
      </c>
      <c r="D7840" s="146" t="s">
        <v>6659</v>
      </c>
      <c r="E7840" s="149">
        <v>700</v>
      </c>
      <c r="F7840" s="148" t="s">
        <v>82</v>
      </c>
      <c r="G7840" s="80"/>
      <c r="H7840" s="148" t="s">
        <v>1</v>
      </c>
      <c r="I7840" s="155"/>
      <c r="K7840" s="140" t="str">
        <f t="shared" si="369"/>
        <v>安全農業輔導計畫-營農推廣輔導業務-會費、捐助、補助、分攤、照護、救濟與交流活動費-捐助、補助與獎助-捐助國內團體</v>
      </c>
      <c r="L7840" s="140" t="str">
        <f t="shared" si="370"/>
        <v>113年度龍井西瓜與青農農特產品推廣暨節能用電宣導活動</v>
      </c>
      <c r="M7840" s="40" t="str">
        <f t="shared" si="371"/>
        <v>龍井區農會</v>
      </c>
    </row>
    <row r="7841" spans="1:13" s="27" customFormat="1" ht="112.5">
      <c r="A7841" s="141" t="s">
        <v>6660</v>
      </c>
      <c r="B7841" s="141" t="s">
        <v>6728</v>
      </c>
      <c r="C7841" s="141" t="s">
        <v>6729</v>
      </c>
      <c r="D7841" s="146" t="s">
        <v>6659</v>
      </c>
      <c r="E7841" s="150">
        <v>199</v>
      </c>
      <c r="F7841" s="148" t="s">
        <v>82</v>
      </c>
      <c r="G7841" s="80"/>
      <c r="H7841" s="148" t="s">
        <v>1</v>
      </c>
      <c r="I7841" s="155"/>
      <c r="K7841" s="140" t="str">
        <f t="shared" si="369"/>
        <v>安全農業輔導計畫-安全農業輔導業務-會費、捐助、補助、分攤、照護、救濟與交流活動費-捐助、補助與獎助-捐助國內團體</v>
      </c>
      <c r="L7841" s="140" t="str">
        <f t="shared" si="370"/>
        <v>113年度拓展荔枝冷鏈保鮮處理計畫</v>
      </c>
      <c r="M7841" s="40" t="str">
        <f t="shared" si="371"/>
        <v>大里區農會</v>
      </c>
    </row>
    <row r="7842" spans="1:13" s="27" customFormat="1" ht="112.5">
      <c r="A7842" s="141" t="s">
        <v>6660</v>
      </c>
      <c r="B7842" s="141" t="s">
        <v>6730</v>
      </c>
      <c r="C7842" s="141" t="s">
        <v>6706</v>
      </c>
      <c r="D7842" s="146" t="s">
        <v>6659</v>
      </c>
      <c r="E7842" s="149">
        <v>97</v>
      </c>
      <c r="F7842" s="148" t="s">
        <v>82</v>
      </c>
      <c r="G7842" s="80"/>
      <c r="H7842" s="148" t="s">
        <v>1</v>
      </c>
      <c r="I7842" s="155"/>
      <c r="K7842" s="140" t="str">
        <f t="shared" si="369"/>
        <v>安全農業輔導計畫-安全農業輔導業務-會費、捐助、補助、分攤、照護、救濟與交流活動費-捐助、補助與獎助-捐助國內團體</v>
      </c>
      <c r="L7842" s="140" t="str">
        <f t="shared" si="370"/>
        <v>113年度臺中市外埔區農業災害復建補助計畫</v>
      </c>
      <c r="M7842" s="40" t="str">
        <f t="shared" si="371"/>
        <v>外埔區農會</v>
      </c>
    </row>
    <row r="7843" spans="1:13" s="27" customFormat="1" ht="112.5">
      <c r="A7843" s="141" t="s">
        <v>6660</v>
      </c>
      <c r="B7843" s="141" t="s">
        <v>6731</v>
      </c>
      <c r="C7843" s="141" t="s">
        <v>6671</v>
      </c>
      <c r="D7843" s="146" t="s">
        <v>6659</v>
      </c>
      <c r="E7843" s="150">
        <v>391</v>
      </c>
      <c r="F7843" s="148" t="s">
        <v>82</v>
      </c>
      <c r="G7843" s="80"/>
      <c r="H7843" s="148" t="s">
        <v>1</v>
      </c>
      <c r="I7843" s="155"/>
      <c r="K7843" s="140" t="str">
        <f t="shared" si="369"/>
        <v>安全農業輔導計畫-安全農業輔導業務-會費、捐助、補助、分攤、照護、救濟與交流活動費-捐助、補助與獎助-捐助國內團體</v>
      </c>
      <c r="L7843" s="140" t="str">
        <f t="shared" si="370"/>
        <v>113年度臺中市東勢區茂谷柑共同運銷推廣計畫</v>
      </c>
      <c r="M7843" s="40" t="str">
        <f t="shared" si="371"/>
        <v>東勢區農會</v>
      </c>
    </row>
    <row r="7844" spans="1:13" s="27" customFormat="1" ht="112.5">
      <c r="A7844" s="141" t="s">
        <v>6695</v>
      </c>
      <c r="B7844" s="141" t="s">
        <v>6732</v>
      </c>
      <c r="C7844" s="141" t="s">
        <v>6675</v>
      </c>
      <c r="D7844" s="146" t="s">
        <v>6659</v>
      </c>
      <c r="E7844" s="149">
        <v>500</v>
      </c>
      <c r="F7844" s="148" t="s">
        <v>82</v>
      </c>
      <c r="G7844" s="80"/>
      <c r="H7844" s="148" t="s">
        <v>1</v>
      </c>
      <c r="I7844" s="155"/>
      <c r="K7844" s="140" t="str">
        <f t="shared" si="369"/>
        <v>安全農業輔導計畫-營農推廣輔導業務-會費、捐助、補助、分攤、照護、救濟與交流活動費-捐助、補助與獎助-捐助國內團體</v>
      </c>
      <c r="L7844" s="140" t="str">
        <f t="shared" si="370"/>
        <v>113年度臺中地區食農教育推廣計畫</v>
      </c>
      <c r="M7844" s="40" t="str">
        <f t="shared" si="371"/>
        <v>新社區農會</v>
      </c>
    </row>
    <row r="7845" spans="1:13" s="27" customFormat="1" ht="112.5">
      <c r="A7845" s="141" t="s">
        <v>6660</v>
      </c>
      <c r="B7845" s="141" t="s">
        <v>6733</v>
      </c>
      <c r="C7845" s="141" t="s">
        <v>6662</v>
      </c>
      <c r="D7845" s="146" t="s">
        <v>6659</v>
      </c>
      <c r="E7845" s="150">
        <v>600</v>
      </c>
      <c r="F7845" s="148" t="s">
        <v>82</v>
      </c>
      <c r="G7845" s="80"/>
      <c r="H7845" s="148" t="s">
        <v>1</v>
      </c>
      <c r="I7845" s="155"/>
      <c r="K7845" s="140" t="str">
        <f t="shared" si="369"/>
        <v>安全農業輔導計畫-安全農業輔導業務-會費、捐助、補助、分攤、照護、救濟與交流活動費-捐助、補助與獎助-捐助國內團體</v>
      </c>
      <c r="L7845" s="140" t="str">
        <f t="shared" si="370"/>
        <v>113年度臺中市水蜜桃包裝配送調節產銷計畫</v>
      </c>
      <c r="M7845" s="40" t="str">
        <f t="shared" si="371"/>
        <v>和平區農會</v>
      </c>
    </row>
    <row r="7846" spans="1:13" s="27" customFormat="1" ht="112.5">
      <c r="A7846" s="141" t="s">
        <v>6710</v>
      </c>
      <c r="B7846" s="141" t="s">
        <v>6734</v>
      </c>
      <c r="C7846" s="141" t="s">
        <v>6662</v>
      </c>
      <c r="D7846" s="146" t="s">
        <v>6659</v>
      </c>
      <c r="E7846" s="150">
        <v>1200</v>
      </c>
      <c r="F7846" s="148" t="s">
        <v>82</v>
      </c>
      <c r="G7846" s="80"/>
      <c r="H7846" s="148" t="s">
        <v>1</v>
      </c>
      <c r="I7846" s="155"/>
      <c r="K7846" s="140" t="str">
        <f t="shared" si="369"/>
        <v>農業發展計畫-農業管理與輔導業務-會費、捐助、補助、分攤、照護、救濟與交流活動費-捐助、補助與獎助-捐助國內團體</v>
      </c>
      <c r="L7846" s="140" t="str">
        <f t="shared" si="370"/>
        <v>113年度臺中市梨山茶形象包裝推廣計畫</v>
      </c>
      <c r="M7846" s="40" t="str">
        <f t="shared" si="371"/>
        <v>和平區農會</v>
      </c>
    </row>
    <row r="7847" spans="1:13" s="27" customFormat="1" ht="112.5">
      <c r="A7847" s="141" t="s">
        <v>6695</v>
      </c>
      <c r="B7847" s="141" t="s">
        <v>6724</v>
      </c>
      <c r="C7847" s="141" t="s">
        <v>6662</v>
      </c>
      <c r="D7847" s="146" t="s">
        <v>6659</v>
      </c>
      <c r="E7847" s="149">
        <v>52</v>
      </c>
      <c r="F7847" s="148" t="s">
        <v>82</v>
      </c>
      <c r="G7847" s="80"/>
      <c r="H7847" s="148" t="s">
        <v>1</v>
      </c>
      <c r="I7847" s="155"/>
      <c r="K7847" s="140" t="str">
        <f t="shared" si="369"/>
        <v>安全農業輔導計畫-營農推廣輔導業務-會費、捐助、補助、分攤、照護、救濟與交流活動費-捐助、補助與獎助-捐助國內團體</v>
      </c>
      <c r="L7847" s="140" t="str">
        <f t="shared" si="370"/>
        <v>113年度臺中市豐收計畫-農作物安全栽培研習班</v>
      </c>
      <c r="M7847" s="40" t="str">
        <f t="shared" si="371"/>
        <v>和平區農會</v>
      </c>
    </row>
    <row r="7848" spans="1:13" s="27" customFormat="1" ht="112.5">
      <c r="A7848" s="141" t="s">
        <v>6660</v>
      </c>
      <c r="B7848" s="141" t="s">
        <v>6735</v>
      </c>
      <c r="C7848" s="141" t="s">
        <v>6716</v>
      </c>
      <c r="D7848" s="146" t="s">
        <v>6659</v>
      </c>
      <c r="E7848" s="149">
        <v>89</v>
      </c>
      <c r="F7848" s="148" t="s">
        <v>82</v>
      </c>
      <c r="G7848" s="80"/>
      <c r="H7848" s="148" t="s">
        <v>1</v>
      </c>
      <c r="I7848" s="155"/>
      <c r="K7848" s="140" t="str">
        <f t="shared" si="369"/>
        <v>安全農業輔導計畫-安全農業輔導業務-會費、捐助、補助、分攤、照護、救濟與交流活動費-捐助、補助與獎助-捐助國內團體</v>
      </c>
      <c r="L7848" s="140" t="str">
        <f t="shared" si="370"/>
        <v>113年雜糧檢驗計畫</v>
      </c>
      <c r="M7848" s="40" t="str">
        <f t="shared" si="371"/>
        <v>大雅區農會</v>
      </c>
    </row>
    <row r="7849" spans="1:13" s="27" customFormat="1" ht="112.5">
      <c r="A7849" s="141" t="s">
        <v>6660</v>
      </c>
      <c r="B7849" s="141" t="s">
        <v>6736</v>
      </c>
      <c r="C7849" s="141" t="s">
        <v>6678</v>
      </c>
      <c r="D7849" s="146" t="s">
        <v>6659</v>
      </c>
      <c r="E7849" s="150">
        <v>456</v>
      </c>
      <c r="F7849" s="148" t="s">
        <v>82</v>
      </c>
      <c r="G7849" s="80"/>
      <c r="H7849" s="148" t="s">
        <v>1</v>
      </c>
      <c r="I7849" s="155"/>
      <c r="K7849" s="140" t="str">
        <f t="shared" si="369"/>
        <v>安全農業輔導計畫-安全農業輔導業務-會費、捐助、補助、分攤、照護、救濟與交流活動費-捐助、補助與獎助-捐助國內團體</v>
      </c>
      <c r="L7849" s="140" t="str">
        <f t="shared" si="370"/>
        <v>113年臺中市后里區農會甘露梨調節產銷計畫</v>
      </c>
      <c r="M7849" s="40" t="str">
        <f t="shared" si="371"/>
        <v>后里區農會</v>
      </c>
    </row>
    <row r="7850" spans="1:13" s="27" customFormat="1" ht="112.5">
      <c r="A7850" s="146" t="s">
        <v>6660</v>
      </c>
      <c r="B7850" s="141" t="s">
        <v>6737</v>
      </c>
      <c r="C7850" s="141" t="s">
        <v>6738</v>
      </c>
      <c r="D7850" s="146" t="s">
        <v>6659</v>
      </c>
      <c r="E7850" s="149">
        <v>1759</v>
      </c>
      <c r="F7850" s="148" t="s">
        <v>82</v>
      </c>
      <c r="G7850" s="80"/>
      <c r="H7850" s="148" t="s">
        <v>1</v>
      </c>
      <c r="I7850" s="155"/>
      <c r="K7850" s="140" t="str">
        <f t="shared" si="369"/>
        <v>安全農業輔導計畫-安全農業輔導業務-會費、捐助、補助、分攤、照護、救濟與交流活動費-捐助、補助與獎助-捐助國內團體</v>
      </c>
      <c r="L7850" s="140" t="str">
        <f t="shared" si="370"/>
        <v>113年第1期作水稻收入保險及富邦產物水稻區域收穫農作物保險保險費補助</v>
      </c>
      <c r="M7850" s="40" t="str">
        <f t="shared" si="371"/>
        <v>財團法人農業保險基金</v>
      </c>
    </row>
    <row r="7851" spans="1:13" s="27" customFormat="1" ht="112.5">
      <c r="A7851" s="141" t="s">
        <v>6660</v>
      </c>
      <c r="B7851" s="141" t="s">
        <v>6739</v>
      </c>
      <c r="C7851" s="141" t="s">
        <v>6664</v>
      </c>
      <c r="D7851" s="146" t="s">
        <v>6659</v>
      </c>
      <c r="E7851" s="149">
        <v>492</v>
      </c>
      <c r="F7851" s="148" t="s">
        <v>82</v>
      </c>
      <c r="G7851" s="80"/>
      <c r="H7851" s="148" t="s">
        <v>1</v>
      </c>
      <c r="I7851" s="155"/>
      <c r="K7851" s="140" t="str">
        <f t="shared" si="369"/>
        <v>安全農業輔導計畫-安全農業輔導業務-會費、捐助、補助、分攤、照護、救濟與交流活動費-捐助、補助與獎助-捐助國內團體</v>
      </c>
      <c r="L7851" s="140" t="str">
        <f t="shared" si="370"/>
        <v>113年度臺中市龍井區及大肚區農業災害復建補助計畫</v>
      </c>
      <c r="M7851" s="40" t="str">
        <f t="shared" si="371"/>
        <v>龍井區農會</v>
      </c>
    </row>
    <row r="7852" spans="1:13" s="27" customFormat="1" ht="112.5">
      <c r="A7852" s="141" t="s">
        <v>6660</v>
      </c>
      <c r="B7852" s="141" t="s">
        <v>6740</v>
      </c>
      <c r="C7852" s="141" t="s">
        <v>6658</v>
      </c>
      <c r="D7852" s="146" t="s">
        <v>6659</v>
      </c>
      <c r="E7852" s="149">
        <v>180</v>
      </c>
      <c r="F7852" s="148" t="s">
        <v>82</v>
      </c>
      <c r="G7852" s="80"/>
      <c r="H7852" s="148" t="s">
        <v>1</v>
      </c>
      <c r="I7852" s="155"/>
      <c r="K7852" s="140" t="str">
        <f t="shared" si="369"/>
        <v>安全農業輔導計畫-安全農業輔導業務-會費、捐助、補助、分攤、照護、救濟與交流活動費-捐助、補助與獎助-捐助國內團體</v>
      </c>
      <c r="L7852" s="140" t="str">
        <f t="shared" si="370"/>
        <v>113年度臺中市石岡區推動柑橘品質提升計畫</v>
      </c>
      <c r="M7852" s="40" t="str">
        <f t="shared" si="371"/>
        <v>石岡區農會</v>
      </c>
    </row>
    <row r="7853" spans="1:13" s="27" customFormat="1" ht="112.5">
      <c r="A7853" s="141" t="s">
        <v>6660</v>
      </c>
      <c r="B7853" s="141" t="s">
        <v>6741</v>
      </c>
      <c r="C7853" s="141" t="s">
        <v>6742</v>
      </c>
      <c r="D7853" s="146" t="s">
        <v>6659</v>
      </c>
      <c r="E7853" s="149">
        <v>295</v>
      </c>
      <c r="F7853" s="148" t="s">
        <v>82</v>
      </c>
      <c r="G7853" s="80"/>
      <c r="H7853" s="148" t="s">
        <v>1</v>
      </c>
      <c r="I7853" s="155"/>
      <c r="K7853" s="140" t="str">
        <f t="shared" si="369"/>
        <v>安全農業輔導計畫-安全農業輔導業務-會費、捐助、補助、分攤、照護、救濟與交流活動費-捐助、補助與獎助-捐助國內團體</v>
      </c>
      <c r="L7853" s="140" t="str">
        <f t="shared" si="370"/>
        <v>113年度臺中市神岡區農業災害復建補助計畫</v>
      </c>
      <c r="M7853" s="40" t="str">
        <f t="shared" si="371"/>
        <v>神岡區農會</v>
      </c>
    </row>
    <row r="7854" spans="1:13" s="27" customFormat="1" ht="112.5">
      <c r="A7854" s="141" t="s">
        <v>6695</v>
      </c>
      <c r="B7854" s="141" t="s">
        <v>6718</v>
      </c>
      <c r="C7854" s="141" t="s">
        <v>6668</v>
      </c>
      <c r="D7854" s="146" t="s">
        <v>6659</v>
      </c>
      <c r="E7854" s="149">
        <v>25</v>
      </c>
      <c r="F7854" s="148" t="s">
        <v>82</v>
      </c>
      <c r="G7854" s="80"/>
      <c r="H7854" s="148" t="s">
        <v>1</v>
      </c>
      <c r="I7854" s="155"/>
      <c r="K7854" s="140" t="str">
        <f t="shared" si="369"/>
        <v>安全農業輔導計畫-營農推廣輔導業務-會費、捐助、補助、分攤、照護、救濟與交流活動費-捐助、補助與獎助-捐助國內團體</v>
      </c>
      <c r="L7854" s="140" t="str">
        <f t="shared" si="370"/>
        <v>113年度臺中市豐收計畫-各區診斷諮詢服務及農作物安全栽培研習班</v>
      </c>
      <c r="M7854" s="40" t="str">
        <f t="shared" si="371"/>
        <v>太平區農會</v>
      </c>
    </row>
    <row r="7855" spans="1:13" s="27" customFormat="1" ht="112.5">
      <c r="A7855" s="141" t="s">
        <v>6695</v>
      </c>
      <c r="B7855" s="141" t="s">
        <v>6718</v>
      </c>
      <c r="C7855" s="141" t="s">
        <v>6743</v>
      </c>
      <c r="D7855" s="146" t="s">
        <v>6659</v>
      </c>
      <c r="E7855" s="149">
        <v>27</v>
      </c>
      <c r="F7855" s="148" t="s">
        <v>82</v>
      </c>
      <c r="G7855" s="80"/>
      <c r="H7855" s="148" t="s">
        <v>1</v>
      </c>
      <c r="I7855" s="155"/>
      <c r="K7855" s="140" t="str">
        <f t="shared" si="369"/>
        <v>安全農業輔導計畫-營農推廣輔導業務-會費、捐助、補助、分攤、照護、救濟與交流活動費-捐助、補助與獎助-捐助國內團體</v>
      </c>
      <c r="L7855" s="140" t="str">
        <f t="shared" si="370"/>
        <v>113年度臺中市豐收計畫-各區診斷諮詢服務及農作物安全栽培研習班</v>
      </c>
      <c r="M7855" s="40" t="str">
        <f t="shared" si="371"/>
        <v>梧棲區農會</v>
      </c>
    </row>
    <row r="7856" spans="1:13" s="27" customFormat="1" ht="112.5">
      <c r="A7856" s="141" t="s">
        <v>6710</v>
      </c>
      <c r="B7856" s="141" t="s">
        <v>6715</v>
      </c>
      <c r="C7856" s="141" t="s">
        <v>6744</v>
      </c>
      <c r="D7856" s="146" t="s">
        <v>6659</v>
      </c>
      <c r="E7856" s="149">
        <v>21</v>
      </c>
      <c r="F7856" s="148" t="s">
        <v>82</v>
      </c>
      <c r="G7856" s="80"/>
      <c r="H7856" s="148" t="s">
        <v>1</v>
      </c>
      <c r="I7856" s="155"/>
      <c r="K7856" s="140" t="str">
        <f t="shared" si="369"/>
        <v>農業發展計畫-農業管理與輔導業務-會費、捐助、補助、分攤、照護、救濟與交流活動費-捐助、補助與獎助-捐助國內團體</v>
      </c>
      <c r="L7856" s="140" t="str">
        <f t="shared" si="370"/>
        <v>113年度農作物害蟲誘引劑一般區域防治工作計畫</v>
      </c>
      <c r="M7856" s="40" t="str">
        <f t="shared" si="371"/>
        <v>有限責任臺中市農產運銷合作社</v>
      </c>
    </row>
    <row r="7857" spans="1:13" s="27" customFormat="1" ht="112.5">
      <c r="A7857" s="141" t="s">
        <v>6710</v>
      </c>
      <c r="B7857" s="141" t="s">
        <v>6715</v>
      </c>
      <c r="C7857" s="141" t="s">
        <v>6685</v>
      </c>
      <c r="D7857" s="146" t="s">
        <v>6659</v>
      </c>
      <c r="E7857" s="149">
        <v>255</v>
      </c>
      <c r="F7857" s="148" t="s">
        <v>82</v>
      </c>
      <c r="G7857" s="80"/>
      <c r="H7857" s="148" t="s">
        <v>1</v>
      </c>
      <c r="I7857" s="155"/>
      <c r="K7857" s="140" t="str">
        <f t="shared" si="369"/>
        <v>農業發展計畫-農業管理與輔導業務-會費、捐助、補助、分攤、照護、救濟與交流活動費-捐助、補助與獎助-捐助國內團體</v>
      </c>
      <c r="L7857" s="140" t="str">
        <f t="shared" si="370"/>
        <v>113年度農作物害蟲誘引劑一般區域防治工作計畫</v>
      </c>
      <c r="M7857" s="40" t="str">
        <f t="shared" si="371"/>
        <v>豐原區農會</v>
      </c>
    </row>
    <row r="7858" spans="1:13" s="27" customFormat="1" ht="112.5">
      <c r="A7858" s="141" t="s">
        <v>6710</v>
      </c>
      <c r="B7858" s="141" t="s">
        <v>6715</v>
      </c>
      <c r="C7858" s="141" t="s">
        <v>6675</v>
      </c>
      <c r="D7858" s="146" t="s">
        <v>6659</v>
      </c>
      <c r="E7858" s="150">
        <v>429</v>
      </c>
      <c r="F7858" s="148" t="s">
        <v>82</v>
      </c>
      <c r="G7858" s="80"/>
      <c r="H7858" s="148" t="s">
        <v>1</v>
      </c>
      <c r="I7858" s="155"/>
      <c r="K7858" s="140" t="str">
        <f t="shared" si="369"/>
        <v>農業發展計畫-農業管理與輔導業務-會費、捐助、補助、分攤、照護、救濟與交流活動費-捐助、補助與獎助-捐助國內團體</v>
      </c>
      <c r="L7858" s="140" t="str">
        <f t="shared" si="370"/>
        <v>113年度農作物害蟲誘引劑一般區域防治工作計畫</v>
      </c>
      <c r="M7858" s="40" t="str">
        <f t="shared" si="371"/>
        <v>新社區農會</v>
      </c>
    </row>
    <row r="7859" spans="1:13" s="27" customFormat="1" ht="112.5">
      <c r="A7859" s="141" t="s">
        <v>6710</v>
      </c>
      <c r="B7859" s="141" t="s">
        <v>6715</v>
      </c>
      <c r="C7859" s="141" t="s">
        <v>6683</v>
      </c>
      <c r="D7859" s="146" t="s">
        <v>6659</v>
      </c>
      <c r="E7859" s="149">
        <v>58</v>
      </c>
      <c r="F7859" s="148" t="s">
        <v>82</v>
      </c>
      <c r="G7859" s="80"/>
      <c r="H7859" s="148" t="s">
        <v>1</v>
      </c>
      <c r="I7859" s="155"/>
      <c r="K7859" s="140" t="str">
        <f t="shared" si="369"/>
        <v>農業發展計畫-農業管理與輔導業務-會費、捐助、補助、分攤、照護、救濟與交流活動費-捐助、補助與獎助-捐助國內團體</v>
      </c>
      <c r="L7859" s="140" t="str">
        <f t="shared" si="370"/>
        <v>113年度農作物害蟲誘引劑一般區域防治工作計畫</v>
      </c>
      <c r="M7859" s="40" t="str">
        <f t="shared" si="371"/>
        <v>大甲區農會</v>
      </c>
    </row>
    <row r="7860" spans="1:13" s="27" customFormat="1" ht="112.5">
      <c r="A7860" s="141" t="s">
        <v>6710</v>
      </c>
      <c r="B7860" s="141" t="s">
        <v>6715</v>
      </c>
      <c r="C7860" s="141" t="s">
        <v>6668</v>
      </c>
      <c r="D7860" s="146" t="s">
        <v>6659</v>
      </c>
      <c r="E7860" s="149">
        <v>92</v>
      </c>
      <c r="F7860" s="148" t="s">
        <v>82</v>
      </c>
      <c r="G7860" s="80"/>
      <c r="H7860" s="148" t="s">
        <v>1</v>
      </c>
      <c r="I7860" s="155"/>
      <c r="K7860" s="140" t="str">
        <f t="shared" si="369"/>
        <v>農業發展計畫-農業管理與輔導業務-會費、捐助、補助、分攤、照護、救濟與交流活動費-捐助、補助與獎助-捐助國內團體</v>
      </c>
      <c r="L7860" s="140" t="str">
        <f t="shared" si="370"/>
        <v>113年度農作物害蟲誘引劑一般區域防治工作計畫</v>
      </c>
      <c r="M7860" s="40" t="str">
        <f t="shared" si="371"/>
        <v>太平區農會</v>
      </c>
    </row>
    <row r="7861" spans="1:13" s="27" customFormat="1" ht="112.5">
      <c r="A7861" s="141" t="s">
        <v>6710</v>
      </c>
      <c r="B7861" s="141" t="s">
        <v>6715</v>
      </c>
      <c r="C7861" s="141" t="s">
        <v>6745</v>
      </c>
      <c r="D7861" s="146" t="s">
        <v>6659</v>
      </c>
      <c r="E7861" s="149">
        <v>17</v>
      </c>
      <c r="F7861" s="148" t="s">
        <v>82</v>
      </c>
      <c r="G7861" s="80"/>
      <c r="H7861" s="148" t="s">
        <v>1</v>
      </c>
      <c r="I7861" s="155"/>
      <c r="K7861" s="140" t="str">
        <f t="shared" si="369"/>
        <v>農業發展計畫-農業管理與輔導業務-會費、捐助、補助、分攤、照護、救濟與交流活動費-捐助、補助與獎助-捐助國內團體</v>
      </c>
      <c r="L7861" s="140" t="str">
        <f t="shared" si="370"/>
        <v>113年度農作物害蟲誘引劑一般區域防治工作計畫</v>
      </c>
      <c r="M7861" s="40" t="str">
        <f t="shared" si="371"/>
        <v>沙鹿區農會</v>
      </c>
    </row>
    <row r="7862" spans="1:13" s="27" customFormat="1" ht="112.5">
      <c r="A7862" s="141" t="s">
        <v>6710</v>
      </c>
      <c r="B7862" s="141" t="s">
        <v>6715</v>
      </c>
      <c r="C7862" s="141" t="s">
        <v>6746</v>
      </c>
      <c r="D7862" s="146" t="s">
        <v>6659</v>
      </c>
      <c r="E7862" s="149">
        <v>10</v>
      </c>
      <c r="F7862" s="148" t="s">
        <v>82</v>
      </c>
      <c r="G7862" s="80"/>
      <c r="H7862" s="148" t="s">
        <v>1</v>
      </c>
      <c r="I7862" s="155"/>
      <c r="K7862" s="140" t="str">
        <f t="shared" si="369"/>
        <v>農業發展計畫-農業管理與輔導業務-會費、捐助、補助、分攤、照護、救濟與交流活動費-捐助、補助與獎助-捐助國內團體</v>
      </c>
      <c r="L7862" s="140" t="str">
        <f t="shared" si="370"/>
        <v>113年度農作物害蟲誘引劑一般區域防治工作計畫</v>
      </c>
      <c r="M7862" s="40" t="str">
        <f t="shared" si="371"/>
        <v>清水區農會</v>
      </c>
    </row>
    <row r="7863" spans="1:13" s="27" customFormat="1" ht="112.5">
      <c r="A7863" s="141" t="s">
        <v>6710</v>
      </c>
      <c r="B7863" s="141" t="s">
        <v>6747</v>
      </c>
      <c r="C7863" s="141" t="s">
        <v>6666</v>
      </c>
      <c r="D7863" s="146" t="s">
        <v>6659</v>
      </c>
      <c r="E7863" s="149">
        <v>105</v>
      </c>
      <c r="F7863" s="148" t="s">
        <v>82</v>
      </c>
      <c r="G7863" s="80"/>
      <c r="H7863" s="148" t="s">
        <v>1</v>
      </c>
      <c r="I7863" s="155"/>
      <c r="K7863" s="140" t="str">
        <f t="shared" si="369"/>
        <v>農業發展計畫-農業管理與輔導業務-會費、捐助、補助、分攤、照護、救濟與交流活動費-捐助、補助與獎助-捐助國內團體</v>
      </c>
      <c r="L7863" s="140" t="str">
        <f t="shared" si="370"/>
        <v>113年度疣胸琉璃蟻產銷班共同防治試辦計畫</v>
      </c>
      <c r="M7863" s="40" t="str">
        <f t="shared" si="371"/>
        <v>霧峰區農會</v>
      </c>
    </row>
    <row r="7864" spans="1:13" s="27" customFormat="1" ht="112.5">
      <c r="A7864" s="141" t="s">
        <v>6710</v>
      </c>
      <c r="B7864" s="141" t="s">
        <v>6747</v>
      </c>
      <c r="C7864" s="141" t="s">
        <v>6729</v>
      </c>
      <c r="D7864" s="146" t="s">
        <v>6659</v>
      </c>
      <c r="E7864" s="149">
        <v>65</v>
      </c>
      <c r="F7864" s="148" t="s">
        <v>82</v>
      </c>
      <c r="G7864" s="80"/>
      <c r="H7864" s="148" t="s">
        <v>1</v>
      </c>
      <c r="I7864" s="155"/>
      <c r="K7864" s="140" t="str">
        <f t="shared" si="369"/>
        <v>農業發展計畫-農業管理與輔導業務-會費、捐助、補助、分攤、照護、救濟與交流活動費-捐助、補助與獎助-捐助國內團體</v>
      </c>
      <c r="L7864" s="140" t="str">
        <f t="shared" si="370"/>
        <v>113年度疣胸琉璃蟻產銷班共同防治試辦計畫</v>
      </c>
      <c r="M7864" s="40" t="str">
        <f t="shared" si="371"/>
        <v>大里區農會</v>
      </c>
    </row>
    <row r="7865" spans="1:13" s="27" customFormat="1" ht="112.5">
      <c r="A7865" s="141" t="s">
        <v>6695</v>
      </c>
      <c r="B7865" s="141" t="s">
        <v>6718</v>
      </c>
      <c r="C7865" s="141" t="s">
        <v>6748</v>
      </c>
      <c r="D7865" s="146" t="s">
        <v>6659</v>
      </c>
      <c r="E7865" s="149">
        <v>41</v>
      </c>
      <c r="F7865" s="148" t="s">
        <v>82</v>
      </c>
      <c r="G7865" s="80"/>
      <c r="H7865" s="148" t="s">
        <v>1</v>
      </c>
      <c r="I7865" s="155"/>
      <c r="K7865" s="140" t="str">
        <f t="shared" si="369"/>
        <v>安全農業輔導計畫-營農推廣輔導業務-會費、捐助、補助、分攤、照護、救濟與交流活動費-捐助、補助與獎助-捐助國內團體</v>
      </c>
      <c r="L7865" s="140" t="str">
        <f t="shared" si="370"/>
        <v>113年度臺中市豐收計畫-各區診斷諮詢服務及農作物安全栽培研習班</v>
      </c>
      <c r="M7865" s="40" t="str">
        <f t="shared" si="371"/>
        <v>石岡區農會辦理</v>
      </c>
    </row>
    <row r="7866" spans="1:13" s="27" customFormat="1" ht="112.5">
      <c r="A7866" s="141" t="s">
        <v>6710</v>
      </c>
      <c r="B7866" s="141" t="s">
        <v>6715</v>
      </c>
      <c r="C7866" s="141" t="s">
        <v>6678</v>
      </c>
      <c r="D7866" s="146" t="s">
        <v>6659</v>
      </c>
      <c r="E7866" s="149">
        <v>164</v>
      </c>
      <c r="F7866" s="148" t="s">
        <v>82</v>
      </c>
      <c r="G7866" s="80"/>
      <c r="H7866" s="148" t="s">
        <v>1</v>
      </c>
      <c r="I7866" s="155"/>
      <c r="K7866" s="140" t="str">
        <f t="shared" si="369"/>
        <v>農業發展計畫-農業管理與輔導業務-會費、捐助、補助、分攤、照護、救濟與交流活動費-捐助、補助與獎助-捐助國內團體</v>
      </c>
      <c r="L7866" s="140" t="str">
        <f t="shared" si="370"/>
        <v>113年度農作物害蟲誘引劑一般區域防治工作計畫</v>
      </c>
      <c r="M7866" s="40" t="str">
        <f t="shared" si="371"/>
        <v>后里區農會</v>
      </c>
    </row>
    <row r="7867" spans="1:13" s="27" customFormat="1" ht="112.5">
      <c r="A7867" s="141" t="s">
        <v>6695</v>
      </c>
      <c r="B7867" s="141" t="s">
        <v>6718</v>
      </c>
      <c r="C7867" s="141" t="s">
        <v>6664</v>
      </c>
      <c r="D7867" s="146" t="s">
        <v>6659</v>
      </c>
      <c r="E7867" s="149">
        <v>43</v>
      </c>
      <c r="F7867" s="148" t="s">
        <v>82</v>
      </c>
      <c r="G7867" s="80"/>
      <c r="H7867" s="148" t="s">
        <v>1</v>
      </c>
      <c r="I7867" s="155"/>
      <c r="K7867" s="140" t="str">
        <f t="shared" si="369"/>
        <v>安全農業輔導計畫-營農推廣輔導業務-會費、捐助、補助、分攤、照護、救濟與交流活動費-捐助、補助與獎助-捐助國內團體</v>
      </c>
      <c r="L7867" s="140" t="str">
        <f t="shared" si="370"/>
        <v>113年度臺中市豐收計畫-各區診斷諮詢服務及農作物安全栽培研習班</v>
      </c>
      <c r="M7867" s="40" t="str">
        <f t="shared" si="371"/>
        <v>龍井區農會</v>
      </c>
    </row>
    <row r="7868" spans="1:13" s="27" customFormat="1" ht="112.5">
      <c r="A7868" s="141" t="s">
        <v>6660</v>
      </c>
      <c r="B7868" s="141" t="s">
        <v>6749</v>
      </c>
      <c r="C7868" s="141" t="s">
        <v>6744</v>
      </c>
      <c r="D7868" s="146" t="s">
        <v>6659</v>
      </c>
      <c r="E7868" s="149">
        <f>3741+14</f>
        <v>3755</v>
      </c>
      <c r="F7868" s="148" t="s">
        <v>2294</v>
      </c>
      <c r="G7868" s="80" t="s">
        <v>6750</v>
      </c>
      <c r="H7868" s="148" t="s">
        <v>1</v>
      </c>
      <c r="I7868" s="155"/>
      <c r="K7868" s="140" t="str">
        <f t="shared" si="369"/>
        <v>安全農業輔導計畫-安全農業輔導業務-會費、捐助、補助、分攤、照護、救濟與交流活動費-捐助、補助與獎助-捐助國內團體</v>
      </c>
      <c r="L7868" s="140" t="str">
        <f t="shared" si="370"/>
        <v>113年度臺中果菜批發市場集貨區部分屋頂拆除併改善區內通路計畫</v>
      </c>
      <c r="M7868" s="40" t="str">
        <f t="shared" si="371"/>
        <v>有限責任臺中市農產運銷合作社</v>
      </c>
    </row>
    <row r="7869" spans="1:13" s="27" customFormat="1" ht="112.5">
      <c r="A7869" s="141" t="s">
        <v>6695</v>
      </c>
      <c r="B7869" s="141" t="s">
        <v>6751</v>
      </c>
      <c r="C7869" s="141" t="s">
        <v>6685</v>
      </c>
      <c r="D7869" s="146" t="s">
        <v>6659</v>
      </c>
      <c r="E7869" s="149">
        <v>6</v>
      </c>
      <c r="F7869" s="148" t="s">
        <v>82</v>
      </c>
      <c r="G7869" s="80"/>
      <c r="H7869" s="148" t="s">
        <v>1</v>
      </c>
      <c r="I7869" s="155"/>
      <c r="K7869" s="140" t="str">
        <f t="shared" si="369"/>
        <v>安全農業輔導計畫-營農推廣輔導業務-會費、捐助、補助、分攤、照護、救濟與交流活動費-捐助、補助與獎助-捐助國內團體</v>
      </c>
      <c r="L7869" s="140" t="str">
        <f t="shared" si="370"/>
        <v>113年度豐原區農會青年農民農場經營補助輔導計畫</v>
      </c>
      <c r="M7869" s="40" t="str">
        <f t="shared" si="371"/>
        <v>豐原區農會</v>
      </c>
    </row>
    <row r="7870" spans="1:13" s="27" customFormat="1" ht="112.5">
      <c r="A7870" s="141" t="s">
        <v>6695</v>
      </c>
      <c r="B7870" s="141" t="s">
        <v>6718</v>
      </c>
      <c r="C7870" s="141" t="s">
        <v>6678</v>
      </c>
      <c r="D7870" s="146" t="s">
        <v>6659</v>
      </c>
      <c r="E7870" s="149">
        <v>33</v>
      </c>
      <c r="F7870" s="148" t="s">
        <v>82</v>
      </c>
      <c r="G7870" s="80"/>
      <c r="H7870" s="148" t="s">
        <v>1</v>
      </c>
      <c r="I7870" s="155"/>
      <c r="K7870" s="140" t="str">
        <f t="shared" si="369"/>
        <v>安全農業輔導計畫-營農推廣輔導業務-會費、捐助、補助、分攤、照護、救濟與交流活動費-捐助、補助與獎助-捐助國內團體</v>
      </c>
      <c r="L7870" s="140" t="str">
        <f t="shared" si="370"/>
        <v>113年度臺中市豐收計畫-各區診斷諮詢服務及農作物安全栽培研習班</v>
      </c>
      <c r="M7870" s="40" t="str">
        <f t="shared" si="371"/>
        <v>后里區農會</v>
      </c>
    </row>
    <row r="7871" spans="1:13" s="27" customFormat="1" ht="112.5">
      <c r="A7871" s="141" t="s">
        <v>6695</v>
      </c>
      <c r="B7871" s="141" t="s">
        <v>6718</v>
      </c>
      <c r="C7871" s="141" t="s">
        <v>6683</v>
      </c>
      <c r="D7871" s="146" t="s">
        <v>6659</v>
      </c>
      <c r="E7871" s="149">
        <v>25</v>
      </c>
      <c r="F7871" s="148" t="s">
        <v>82</v>
      </c>
      <c r="G7871" s="80"/>
      <c r="H7871" s="148" t="s">
        <v>1</v>
      </c>
      <c r="I7871" s="155"/>
      <c r="K7871" s="140" t="str">
        <f t="shared" si="369"/>
        <v>安全農業輔導計畫-營農推廣輔導業務-會費、捐助、補助、分攤、照護、救濟與交流活動費-捐助、補助與獎助-捐助國內團體</v>
      </c>
      <c r="L7871" s="140" t="str">
        <f t="shared" si="370"/>
        <v>113年度臺中市豐收計畫-各區診斷諮詢服務及農作物安全栽培研習班</v>
      </c>
      <c r="M7871" s="40" t="str">
        <f t="shared" si="371"/>
        <v>大甲區農會</v>
      </c>
    </row>
    <row r="7872" spans="1:13" s="27" customFormat="1" ht="112.5">
      <c r="A7872" s="141" t="s">
        <v>6660</v>
      </c>
      <c r="B7872" s="141" t="s">
        <v>6752</v>
      </c>
      <c r="C7872" s="141" t="s">
        <v>6678</v>
      </c>
      <c r="D7872" s="146" t="s">
        <v>6659</v>
      </c>
      <c r="E7872" s="149">
        <v>240</v>
      </c>
      <c r="F7872" s="148" t="s">
        <v>82</v>
      </c>
      <c r="G7872" s="80"/>
      <c r="H7872" s="148" t="s">
        <v>1</v>
      </c>
      <c r="I7872" s="155"/>
      <c r="K7872" s="140" t="str">
        <f t="shared" si="369"/>
        <v>安全農業輔導計畫-安全農業輔導業務-會費、捐助、補助、分攤、照護、救濟與交流活動費-捐助、補助與獎助-捐助國內團體</v>
      </c>
      <c r="L7872" s="140" t="str">
        <f t="shared" si="370"/>
        <v>113年度臺中市農業天然災害預防性設施及災害復建防救設施</v>
      </c>
      <c r="M7872" s="40" t="str">
        <f t="shared" si="371"/>
        <v>后里區農會</v>
      </c>
    </row>
    <row r="7873" spans="1:13" s="27" customFormat="1" ht="112.5">
      <c r="A7873" s="141" t="s">
        <v>6660</v>
      </c>
      <c r="B7873" s="141" t="s">
        <v>6752</v>
      </c>
      <c r="C7873" s="141" t="s">
        <v>6666</v>
      </c>
      <c r="D7873" s="146" t="s">
        <v>6659</v>
      </c>
      <c r="E7873" s="149">
        <v>528</v>
      </c>
      <c r="F7873" s="148" t="s">
        <v>82</v>
      </c>
      <c r="G7873" s="80"/>
      <c r="H7873" s="148" t="s">
        <v>1</v>
      </c>
      <c r="I7873" s="155"/>
      <c r="K7873" s="140" t="str">
        <f t="shared" si="369"/>
        <v>安全農業輔導計畫-安全農業輔導業務-會費、捐助、補助、分攤、照護、救濟與交流活動費-捐助、補助與獎助-捐助國內團體</v>
      </c>
      <c r="L7873" s="140" t="str">
        <f t="shared" si="370"/>
        <v>113年度臺中市農業天然災害預防性設施及災害復建防救設施</v>
      </c>
      <c r="M7873" s="40" t="str">
        <f t="shared" si="371"/>
        <v>霧峰區農會</v>
      </c>
    </row>
    <row r="7874" spans="1:13" s="27" customFormat="1" ht="112.5">
      <c r="A7874" s="141" t="s">
        <v>6660</v>
      </c>
      <c r="B7874" s="141" t="s">
        <v>6753</v>
      </c>
      <c r="C7874" s="141" t="s">
        <v>6743</v>
      </c>
      <c r="D7874" s="146" t="s">
        <v>6659</v>
      </c>
      <c r="E7874" s="150">
        <v>195</v>
      </c>
      <c r="F7874" s="148" t="s">
        <v>82</v>
      </c>
      <c r="G7874" s="80"/>
      <c r="H7874" s="148" t="s">
        <v>1</v>
      </c>
      <c r="I7874" s="155"/>
      <c r="K7874" s="140" t="str">
        <f t="shared" si="369"/>
        <v>安全農業輔導計畫-安全農業輔導業務-會費、捐助、補助、分攤、照護、救濟與交流活動費-捐助、補助與獎助-捐助國內團體</v>
      </c>
      <c r="L7874" s="140" t="str">
        <f t="shared" si="370"/>
        <v>113年度梧棲區農會建置冷凍庫加工設備計畫</v>
      </c>
      <c r="M7874" s="40" t="str">
        <f t="shared" si="371"/>
        <v>梧棲區農會</v>
      </c>
    </row>
    <row r="7875" spans="1:13" s="27" customFormat="1" ht="112.5">
      <c r="A7875" s="141" t="s">
        <v>6695</v>
      </c>
      <c r="B7875" s="141" t="s">
        <v>6754</v>
      </c>
      <c r="C7875" s="141" t="s">
        <v>6706</v>
      </c>
      <c r="D7875" s="146" t="s">
        <v>6659</v>
      </c>
      <c r="E7875" s="149">
        <v>700</v>
      </c>
      <c r="F7875" s="148" t="s">
        <v>82</v>
      </c>
      <c r="G7875" s="80"/>
      <c r="H7875" s="148" t="s">
        <v>1</v>
      </c>
      <c r="I7875" s="155"/>
      <c r="K7875" s="140" t="str">
        <f t="shared" si="369"/>
        <v>安全農業輔導計畫-營農推廣輔導業務-會費、捐助、補助、分攤、照護、救濟與交流活動費-捐助、補助與獎助-捐助國內團體</v>
      </c>
      <c r="L7875" s="140" t="str">
        <f t="shared" si="370"/>
        <v>113年度臺中市優質青農農特產品暨紅龍果推廣教育活動計畫</v>
      </c>
      <c r="M7875" s="40" t="str">
        <f t="shared" si="371"/>
        <v>外埔區農會</v>
      </c>
    </row>
    <row r="7876" spans="1:13" s="27" customFormat="1" ht="112.5">
      <c r="A7876" s="141" t="s">
        <v>6695</v>
      </c>
      <c r="B7876" s="141" t="s">
        <v>6755</v>
      </c>
      <c r="C7876" s="141" t="s">
        <v>6683</v>
      </c>
      <c r="D7876" s="146" t="s">
        <v>6659</v>
      </c>
      <c r="E7876" s="149">
        <v>500</v>
      </c>
      <c r="F7876" s="148" t="s">
        <v>82</v>
      </c>
      <c r="G7876" s="80"/>
      <c r="H7876" s="148" t="s">
        <v>1</v>
      </c>
      <c r="I7876" s="155"/>
      <c r="K7876" s="140" t="str">
        <f t="shared" ref="K7876:K7939" si="372">A7876</f>
        <v>安全農業輔導計畫-營農推廣輔導業務-會費、捐助、補助、分攤、照護、救濟與交流活動費-捐助、補助與獎助-捐助國內團體</v>
      </c>
      <c r="L7876" s="140" t="str">
        <f t="shared" ref="L7876:L7939" si="373">B7876</f>
        <v>113年度大甲區農會芋頭節產業文化暨青農展售活動計畫</v>
      </c>
      <c r="M7876" s="40" t="str">
        <f t="shared" ref="M7876:M7939" si="374">C7876</f>
        <v>大甲區農會</v>
      </c>
    </row>
    <row r="7877" spans="1:13" s="27" customFormat="1" ht="112.5">
      <c r="A7877" s="141" t="s">
        <v>6695</v>
      </c>
      <c r="B7877" s="141" t="s">
        <v>6718</v>
      </c>
      <c r="C7877" s="141" t="s">
        <v>6685</v>
      </c>
      <c r="D7877" s="146" t="s">
        <v>6659</v>
      </c>
      <c r="E7877" s="149">
        <v>32</v>
      </c>
      <c r="F7877" s="148" t="s">
        <v>82</v>
      </c>
      <c r="G7877" s="80"/>
      <c r="H7877" s="148" t="s">
        <v>1</v>
      </c>
      <c r="I7877" s="155"/>
      <c r="K7877" s="140" t="str">
        <f t="shared" si="372"/>
        <v>安全農業輔導計畫-營農推廣輔導業務-會費、捐助、補助、分攤、照護、救濟與交流活動費-捐助、補助與獎助-捐助國內團體</v>
      </c>
      <c r="L7877" s="140" t="str">
        <f t="shared" si="373"/>
        <v>113年度臺中市豐收計畫-各區診斷諮詢服務及農作物安全栽培研習班</v>
      </c>
      <c r="M7877" s="40" t="str">
        <f t="shared" si="374"/>
        <v>豐原區農會</v>
      </c>
    </row>
    <row r="7878" spans="1:13" s="27" customFormat="1" ht="112.5">
      <c r="A7878" s="141" t="s">
        <v>6660</v>
      </c>
      <c r="B7878" s="141" t="s">
        <v>6756</v>
      </c>
      <c r="C7878" s="141" t="s">
        <v>6671</v>
      </c>
      <c r="D7878" s="146" t="s">
        <v>6659</v>
      </c>
      <c r="E7878" s="149">
        <v>6612</v>
      </c>
      <c r="F7878" s="148" t="s">
        <v>82</v>
      </c>
      <c r="G7878" s="80"/>
      <c r="H7878" s="148" t="s">
        <v>1</v>
      </c>
      <c r="I7878" s="155"/>
      <c r="K7878" s="140" t="str">
        <f t="shared" si="372"/>
        <v>安全農業輔導計畫-安全農業輔導業務-會費、捐助、補助、分攤、照護、救濟與交流活動費-捐助、補助與獎助-捐助國內團體</v>
      </c>
      <c r="L7878" s="140" t="str">
        <f t="shared" si="373"/>
        <v>113年度臺中市東勢區農業災害復建補助計畫</v>
      </c>
      <c r="M7878" s="40" t="str">
        <f t="shared" si="374"/>
        <v>東勢區農會</v>
      </c>
    </row>
    <row r="7879" spans="1:13" s="27" customFormat="1" ht="112.5">
      <c r="A7879" s="141" t="s">
        <v>6710</v>
      </c>
      <c r="B7879" s="141" t="s">
        <v>6747</v>
      </c>
      <c r="C7879" s="141" t="s">
        <v>6668</v>
      </c>
      <c r="D7879" s="146" t="s">
        <v>6659</v>
      </c>
      <c r="E7879" s="149">
        <v>90</v>
      </c>
      <c r="F7879" s="148" t="s">
        <v>82</v>
      </c>
      <c r="G7879" s="80"/>
      <c r="H7879" s="148" t="s">
        <v>1</v>
      </c>
      <c r="I7879" s="155"/>
      <c r="K7879" s="140" t="str">
        <f t="shared" si="372"/>
        <v>農業發展計畫-農業管理與輔導業務-會費、捐助、補助、分攤、照護、救濟與交流活動費-捐助、補助與獎助-捐助國內團體</v>
      </c>
      <c r="L7879" s="140" t="str">
        <f t="shared" si="373"/>
        <v>113年度疣胸琉璃蟻產銷班共同防治試辦計畫</v>
      </c>
      <c r="M7879" s="40" t="str">
        <f t="shared" si="374"/>
        <v>太平區農會</v>
      </c>
    </row>
    <row r="7880" spans="1:13" s="27" customFormat="1" ht="112.5">
      <c r="A7880" s="141" t="s">
        <v>6695</v>
      </c>
      <c r="B7880" s="141" t="s">
        <v>6724</v>
      </c>
      <c r="C7880" s="141" t="s">
        <v>6744</v>
      </c>
      <c r="D7880" s="146" t="s">
        <v>6659</v>
      </c>
      <c r="E7880" s="149">
        <v>40</v>
      </c>
      <c r="F7880" s="148" t="s">
        <v>82</v>
      </c>
      <c r="G7880" s="80"/>
      <c r="H7880" s="148" t="s">
        <v>1</v>
      </c>
      <c r="I7880" s="155"/>
      <c r="K7880" s="140" t="str">
        <f t="shared" si="372"/>
        <v>安全農業輔導計畫-營農推廣輔導業務-會費、捐助、補助、分攤、照護、救濟與交流活動費-捐助、補助與獎助-捐助國內團體</v>
      </c>
      <c r="L7880" s="140" t="str">
        <f t="shared" si="373"/>
        <v>113年度臺中市豐收計畫-農作物安全栽培研習班</v>
      </c>
      <c r="M7880" s="40" t="str">
        <f t="shared" si="374"/>
        <v>有限責任臺中市農產運銷合作社</v>
      </c>
    </row>
    <row r="7881" spans="1:13" s="27" customFormat="1" ht="112.5">
      <c r="A7881" s="141" t="s">
        <v>6695</v>
      </c>
      <c r="B7881" s="141" t="s">
        <v>6718</v>
      </c>
      <c r="C7881" s="141" t="s">
        <v>6675</v>
      </c>
      <c r="D7881" s="146" t="s">
        <v>6659</v>
      </c>
      <c r="E7881" s="149">
        <v>120</v>
      </c>
      <c r="F7881" s="148" t="s">
        <v>82</v>
      </c>
      <c r="G7881" s="80"/>
      <c r="H7881" s="148" t="s">
        <v>1</v>
      </c>
      <c r="I7881" s="155"/>
      <c r="K7881" s="140" t="str">
        <f t="shared" si="372"/>
        <v>安全農業輔導計畫-營農推廣輔導業務-會費、捐助、補助、分攤、照護、救濟與交流活動費-捐助、補助與獎助-捐助國內團體</v>
      </c>
      <c r="L7881" s="140" t="str">
        <f t="shared" si="373"/>
        <v>113年度臺中市豐收計畫-各區診斷諮詢服務及農作物安全栽培研習班</v>
      </c>
      <c r="M7881" s="40" t="str">
        <f t="shared" si="374"/>
        <v>新社區農會</v>
      </c>
    </row>
    <row r="7882" spans="1:13" s="27" customFormat="1" ht="112.5">
      <c r="A7882" s="141" t="s">
        <v>6660</v>
      </c>
      <c r="B7882" s="141" t="s">
        <v>6752</v>
      </c>
      <c r="C7882" s="141" t="s">
        <v>6706</v>
      </c>
      <c r="D7882" s="146" t="s">
        <v>6659</v>
      </c>
      <c r="E7882" s="149">
        <v>150</v>
      </c>
      <c r="F7882" s="148" t="s">
        <v>82</v>
      </c>
      <c r="G7882" s="80"/>
      <c r="H7882" s="148" t="s">
        <v>1</v>
      </c>
      <c r="I7882" s="155"/>
      <c r="K7882" s="140" t="str">
        <f t="shared" si="372"/>
        <v>安全農業輔導計畫-安全農業輔導業務-會費、捐助、補助、分攤、照護、救濟與交流活動費-捐助、補助與獎助-捐助國內團體</v>
      </c>
      <c r="L7882" s="140" t="str">
        <f t="shared" si="373"/>
        <v>113年度臺中市農業天然災害預防性設施及災害復建防救設施</v>
      </c>
      <c r="M7882" s="40" t="str">
        <f t="shared" si="374"/>
        <v>外埔區農會</v>
      </c>
    </row>
    <row r="7883" spans="1:13" s="27" customFormat="1" ht="112.5">
      <c r="A7883" s="141" t="s">
        <v>6695</v>
      </c>
      <c r="B7883" s="141" t="s">
        <v>6724</v>
      </c>
      <c r="C7883" s="141" t="s">
        <v>6742</v>
      </c>
      <c r="D7883" s="146" t="s">
        <v>6659</v>
      </c>
      <c r="E7883" s="149">
        <v>11</v>
      </c>
      <c r="F7883" s="148" t="s">
        <v>82</v>
      </c>
      <c r="G7883" s="80"/>
      <c r="H7883" s="148" t="s">
        <v>1</v>
      </c>
      <c r="I7883" s="155"/>
      <c r="K7883" s="140" t="str">
        <f t="shared" si="372"/>
        <v>安全農業輔導計畫-營農推廣輔導業務-會費、捐助、補助、分攤、照護、救濟與交流活動費-捐助、補助與獎助-捐助國內團體</v>
      </c>
      <c r="L7883" s="140" t="str">
        <f t="shared" si="373"/>
        <v>113年度臺中市豐收計畫-農作物安全栽培研習班</v>
      </c>
      <c r="M7883" s="40" t="str">
        <f t="shared" si="374"/>
        <v>神岡區農會</v>
      </c>
    </row>
    <row r="7884" spans="1:13" s="27" customFormat="1" ht="112.5">
      <c r="A7884" s="141" t="s">
        <v>6695</v>
      </c>
      <c r="B7884" s="141" t="s">
        <v>6757</v>
      </c>
      <c r="C7884" s="141" t="s">
        <v>6706</v>
      </c>
      <c r="D7884" s="146" t="s">
        <v>6659</v>
      </c>
      <c r="E7884" s="150">
        <v>300</v>
      </c>
      <c r="F7884" s="148" t="s">
        <v>82</v>
      </c>
      <c r="G7884" s="80"/>
      <c r="H7884" s="148" t="s">
        <v>1</v>
      </c>
      <c r="I7884" s="155"/>
      <c r="K7884" s="140" t="str">
        <f t="shared" si="372"/>
        <v>安全農業輔導計畫-營農推廣輔導業務-會費、捐助、補助、分攤、照護、救濟與交流活動費-捐助、補助與獎助-捐助國內團體</v>
      </c>
      <c r="L7884" s="140" t="str">
        <f t="shared" si="373"/>
        <v>113年度臺中市外埔區紅龍果品質及形象提升輔導計畫</v>
      </c>
      <c r="M7884" s="40" t="str">
        <f t="shared" si="374"/>
        <v>外埔區農會</v>
      </c>
    </row>
    <row r="7885" spans="1:13" s="27" customFormat="1" ht="112.5">
      <c r="A7885" s="141" t="s">
        <v>6695</v>
      </c>
      <c r="B7885" s="141" t="s">
        <v>6726</v>
      </c>
      <c r="C7885" s="141" t="s">
        <v>6742</v>
      </c>
      <c r="D7885" s="146" t="s">
        <v>6659</v>
      </c>
      <c r="E7885" s="149">
        <v>8</v>
      </c>
      <c r="F7885" s="148" t="s">
        <v>82</v>
      </c>
      <c r="G7885" s="80"/>
      <c r="H7885" s="148" t="s">
        <v>1</v>
      </c>
      <c r="I7885" s="155"/>
      <c r="K7885" s="140" t="str">
        <f t="shared" si="372"/>
        <v>安全農業輔導計畫-營農推廣輔導業務-會費、捐助、補助、分攤、照護、救濟與交流活動費-捐助、補助與獎助-捐助國內團體</v>
      </c>
      <c r="L7885" s="140" t="str">
        <f t="shared" si="373"/>
        <v>113年度臺中市豐收計畫-各區診斷諮詢服務</v>
      </c>
      <c r="M7885" s="40" t="str">
        <f t="shared" si="374"/>
        <v>神岡區農會</v>
      </c>
    </row>
    <row r="7886" spans="1:13" s="27" customFormat="1" ht="112.5">
      <c r="A7886" s="141" t="s">
        <v>6660</v>
      </c>
      <c r="B7886" s="141" t="s">
        <v>6758</v>
      </c>
      <c r="C7886" s="141" t="s">
        <v>6706</v>
      </c>
      <c r="D7886" s="146" t="s">
        <v>6659</v>
      </c>
      <c r="E7886" s="150">
        <v>254</v>
      </c>
      <c r="F7886" s="148" t="s">
        <v>82</v>
      </c>
      <c r="G7886" s="80"/>
      <c r="H7886" s="148" t="s">
        <v>1</v>
      </c>
      <c r="I7886" s="155"/>
      <c r="K7886" s="140" t="str">
        <f t="shared" si="372"/>
        <v>安全農業輔導計畫-安全農業輔導業務-會費、捐助、補助、分攤、照護、救濟與交流活動費-捐助、補助與獎助-捐助國內團體</v>
      </c>
      <c r="L7886" s="140" t="str">
        <f t="shared" si="373"/>
        <v>113年度臺中市外埔區農會蔬菜運銷配送計畫</v>
      </c>
      <c r="M7886" s="40" t="str">
        <f t="shared" si="374"/>
        <v>外埔區農會</v>
      </c>
    </row>
    <row r="7887" spans="1:13" s="27" customFormat="1" ht="112.5">
      <c r="A7887" s="141" t="s">
        <v>6710</v>
      </c>
      <c r="B7887" s="141" t="s">
        <v>6759</v>
      </c>
      <c r="C7887" s="141" t="s">
        <v>6668</v>
      </c>
      <c r="D7887" s="146" t="s">
        <v>6659</v>
      </c>
      <c r="E7887" s="150">
        <v>300</v>
      </c>
      <c r="F7887" s="148" t="s">
        <v>82</v>
      </c>
      <c r="G7887" s="80"/>
      <c r="H7887" s="148" t="s">
        <v>1</v>
      </c>
      <c r="I7887" s="155"/>
      <c r="K7887" s="140" t="str">
        <f t="shared" si="372"/>
        <v>農業發展計畫-農業管理與輔導業務-會費、捐助、補助、分攤、照護、救濟與交流活動費-捐助、補助與獎助-捐助國內團體</v>
      </c>
      <c r="L7887" s="140" t="str">
        <f t="shared" si="373"/>
        <v>113年度臺中市太平區農產品形象提升計畫</v>
      </c>
      <c r="M7887" s="40" t="str">
        <f t="shared" si="374"/>
        <v>太平區農會</v>
      </c>
    </row>
    <row r="7888" spans="1:13" s="27" customFormat="1" ht="112.5">
      <c r="A7888" s="141" t="s">
        <v>6695</v>
      </c>
      <c r="B7888" s="141" t="s">
        <v>6760</v>
      </c>
      <c r="C7888" s="141" t="s">
        <v>6675</v>
      </c>
      <c r="D7888" s="146" t="s">
        <v>6659</v>
      </c>
      <c r="E7888" s="149">
        <v>94</v>
      </c>
      <c r="F7888" s="148" t="s">
        <v>82</v>
      </c>
      <c r="G7888" s="80"/>
      <c r="H7888" s="148" t="s">
        <v>1</v>
      </c>
      <c r="I7888" s="155"/>
      <c r="K7888" s="140" t="str">
        <f t="shared" si="372"/>
        <v>安全農業輔導計畫-營農推廣輔導業務-會費、捐助、補助、分攤、照護、救濟與交流活動費-捐助、補助與獎助-捐助國內團體</v>
      </c>
      <c r="L7888" s="140" t="str">
        <f t="shared" si="373"/>
        <v>113年度臺中市青年農民輔導計畫-新社區青農標竿學習</v>
      </c>
      <c r="M7888" s="40" t="str">
        <f t="shared" si="374"/>
        <v>新社區農會</v>
      </c>
    </row>
    <row r="7889" spans="1:13" s="27" customFormat="1" ht="112.5">
      <c r="A7889" s="141" t="s">
        <v>6660</v>
      </c>
      <c r="B7889" s="141" t="s">
        <v>6761</v>
      </c>
      <c r="C7889" s="141" t="s">
        <v>6762</v>
      </c>
      <c r="D7889" s="146" t="s">
        <v>6659</v>
      </c>
      <c r="E7889" s="149">
        <v>998</v>
      </c>
      <c r="F7889" s="148" t="s">
        <v>82</v>
      </c>
      <c r="G7889" s="80"/>
      <c r="H7889" s="148" t="s">
        <v>1</v>
      </c>
      <c r="I7889" s="155"/>
      <c r="K7889" s="140" t="str">
        <f t="shared" si="372"/>
        <v>安全農業輔導計畫-安全農業輔導業務-會費、捐助、補助、分攤、照護、救濟與交流活動費-捐助、補助與獎助-捐助國內團體</v>
      </c>
      <c r="L7889" s="140" t="str">
        <f t="shared" si="373"/>
        <v>113年度臺中市北屯區農業災害復建補助計畫</v>
      </c>
      <c r="M7889" s="40" t="str">
        <f t="shared" si="374"/>
        <v>臺中地區農會</v>
      </c>
    </row>
    <row r="7890" spans="1:13" s="27" customFormat="1" ht="112.5">
      <c r="A7890" s="141" t="s">
        <v>6660</v>
      </c>
      <c r="B7890" s="141" t="s">
        <v>6752</v>
      </c>
      <c r="C7890" s="141" t="s">
        <v>6675</v>
      </c>
      <c r="D7890" s="146" t="s">
        <v>6659</v>
      </c>
      <c r="E7890" s="149">
        <v>2731</v>
      </c>
      <c r="F7890" s="148" t="s">
        <v>82</v>
      </c>
      <c r="G7890" s="80"/>
      <c r="H7890" s="148" t="s">
        <v>1</v>
      </c>
      <c r="I7890" s="155"/>
      <c r="K7890" s="140" t="str">
        <f t="shared" si="372"/>
        <v>安全農業輔導計畫-安全農業輔導業務-會費、捐助、補助、分攤、照護、救濟與交流活動費-捐助、補助與獎助-捐助國內團體</v>
      </c>
      <c r="L7890" s="140" t="str">
        <f t="shared" si="373"/>
        <v>113年度臺中市農業天然災害預防性設施及災害復建防救設施</v>
      </c>
      <c r="M7890" s="40" t="str">
        <f t="shared" si="374"/>
        <v>新社區農會</v>
      </c>
    </row>
    <row r="7891" spans="1:13" s="27" customFormat="1" ht="112.5">
      <c r="A7891" s="141" t="s">
        <v>6660</v>
      </c>
      <c r="B7891" s="141" t="s">
        <v>6763</v>
      </c>
      <c r="C7891" s="141" t="s">
        <v>6743</v>
      </c>
      <c r="D7891" s="146" t="s">
        <v>6659</v>
      </c>
      <c r="E7891" s="149">
        <v>900</v>
      </c>
      <c r="F7891" s="148" t="s">
        <v>82</v>
      </c>
      <c r="G7891" s="80"/>
      <c r="H7891" s="148" t="s">
        <v>1</v>
      </c>
      <c r="I7891" s="155"/>
      <c r="K7891" s="140" t="str">
        <f t="shared" si="372"/>
        <v>安全農業輔導計畫-安全農業輔導業務-會費、捐助、補助、分攤、照護、救濟與交流活動費-捐助、補助與獎助-捐助國內團體</v>
      </c>
      <c r="L7891" s="140" t="str">
        <f t="shared" si="373"/>
        <v>2024 57饗米季-梧農萬穗 千人健走行暨青農展售活動計畫</v>
      </c>
      <c r="M7891" s="40" t="str">
        <f t="shared" si="374"/>
        <v>梧棲區農會</v>
      </c>
    </row>
    <row r="7892" spans="1:13" s="27" customFormat="1" ht="112.5">
      <c r="A7892" s="141" t="s">
        <v>6695</v>
      </c>
      <c r="B7892" s="141" t="s">
        <v>6764</v>
      </c>
      <c r="C7892" s="141" t="s">
        <v>6765</v>
      </c>
      <c r="D7892" s="146" t="s">
        <v>6659</v>
      </c>
      <c r="E7892" s="149">
        <v>490</v>
      </c>
      <c r="F7892" s="148" t="s">
        <v>82</v>
      </c>
      <c r="G7892" s="80"/>
      <c r="H7892" s="148" t="s">
        <v>1</v>
      </c>
      <c r="I7892" s="155"/>
      <c r="K7892" s="140" t="str">
        <f t="shared" si="372"/>
        <v>安全農業輔導計畫-營農推廣輔導業務-會費、捐助、補助、分攤、照護、救濟與交流活動費-捐助、補助與獎助-捐助國內團體</v>
      </c>
      <c r="L7892" s="140" t="str">
        <f t="shared" si="373"/>
        <v>113年度臺中市烏日區稻米產業文化節暨青農成果發表活動計畫</v>
      </c>
      <c r="M7892" s="40" t="str">
        <f t="shared" si="374"/>
        <v>烏日區農會</v>
      </c>
    </row>
    <row r="7893" spans="1:13" s="27" customFormat="1" ht="112.5">
      <c r="A7893" s="141" t="s">
        <v>6695</v>
      </c>
      <c r="B7893" s="141" t="s">
        <v>6766</v>
      </c>
      <c r="C7893" s="141" t="s">
        <v>6673</v>
      </c>
      <c r="D7893" s="146" t="s">
        <v>6659</v>
      </c>
      <c r="E7893" s="149">
        <v>6</v>
      </c>
      <c r="F7893" s="148" t="s">
        <v>82</v>
      </c>
      <c r="G7893" s="80"/>
      <c r="H7893" s="148" t="s">
        <v>1</v>
      </c>
      <c r="I7893" s="155"/>
      <c r="K7893" s="140" t="str">
        <f t="shared" si="372"/>
        <v>安全農業輔導計畫-營農推廣輔導業務-會費、捐助、補助、分攤、照護、救濟與交流活動費-捐助、補助與獎助-捐助國內團體</v>
      </c>
      <c r="L7893" s="140" t="str">
        <f t="shared" si="373"/>
        <v>113年度潭子區農會青年農民農場經營補助輔導計畫</v>
      </c>
      <c r="M7893" s="40" t="str">
        <f t="shared" si="374"/>
        <v>潭子區農會</v>
      </c>
    </row>
    <row r="7894" spans="1:13" s="27" customFormat="1" ht="112.5">
      <c r="A7894" s="141" t="s">
        <v>6695</v>
      </c>
      <c r="B7894" s="141" t="s">
        <v>6767</v>
      </c>
      <c r="C7894" s="141" t="s">
        <v>821</v>
      </c>
      <c r="D7894" s="146" t="s">
        <v>6659</v>
      </c>
      <c r="E7894" s="149">
        <v>20</v>
      </c>
      <c r="F7894" s="148" t="s">
        <v>82</v>
      </c>
      <c r="G7894" s="80"/>
      <c r="H7894" s="155"/>
      <c r="I7894" s="148" t="s">
        <v>1</v>
      </c>
      <c r="K7894" s="140" t="str">
        <f t="shared" si="372"/>
        <v>安全農業輔導計畫-營農推廣輔導業務-會費、捐助、補助、分攤、照護、救濟與交流活動費-捐助、補助與獎助-捐助國內團體</v>
      </c>
      <c r="L7894" s="140" t="str">
        <f t="shared" si="373"/>
        <v>113年稻香忘憂谷食農教育體驗營計畫</v>
      </c>
      <c r="M7894" s="40" t="str">
        <f t="shared" si="374"/>
        <v>臺中市鄉村永續生活發展協會</v>
      </c>
    </row>
    <row r="7895" spans="1:13" s="27" customFormat="1" ht="112.5">
      <c r="A7895" s="141" t="s">
        <v>6660</v>
      </c>
      <c r="B7895" s="141" t="s">
        <v>6768</v>
      </c>
      <c r="C7895" s="141" t="s">
        <v>6729</v>
      </c>
      <c r="D7895" s="146" t="s">
        <v>6659</v>
      </c>
      <c r="E7895" s="149">
        <v>102</v>
      </c>
      <c r="F7895" s="148" t="s">
        <v>82</v>
      </c>
      <c r="G7895" s="80"/>
      <c r="H7895" s="148" t="s">
        <v>1</v>
      </c>
      <c r="I7895" s="155"/>
      <c r="K7895" s="140" t="str">
        <f t="shared" si="372"/>
        <v>安全農業輔導計畫-安全農業輔導業務-會費、捐助、補助、分攤、照護、救濟與交流活動費-捐助、補助與獎助-捐助國內團體</v>
      </c>
      <c r="L7895" s="140" t="str">
        <f t="shared" si="373"/>
        <v>113年度臺中市大里區農業災害復建補助計畫</v>
      </c>
      <c r="M7895" s="40" t="str">
        <f t="shared" si="374"/>
        <v>大里區農會</v>
      </c>
    </row>
    <row r="7896" spans="1:13" s="27" customFormat="1" ht="112.5">
      <c r="A7896" s="141" t="s">
        <v>6660</v>
      </c>
      <c r="B7896" s="141" t="s">
        <v>6769</v>
      </c>
      <c r="C7896" s="141" t="s">
        <v>6765</v>
      </c>
      <c r="D7896" s="146" t="s">
        <v>6659</v>
      </c>
      <c r="E7896" s="149">
        <v>15</v>
      </c>
      <c r="F7896" s="148" t="s">
        <v>82</v>
      </c>
      <c r="G7896" s="80"/>
      <c r="H7896" s="148" t="s">
        <v>1</v>
      </c>
      <c r="I7896" s="155"/>
      <c r="K7896" s="140" t="str">
        <f t="shared" si="372"/>
        <v>安全農業輔導計畫-安全農業輔導業務-會費、捐助、補助、分攤、照護、救濟與交流活動費-捐助、補助與獎助-捐助國內團體</v>
      </c>
      <c r="L7896" s="140" t="str">
        <f t="shared" si="373"/>
        <v>113年度臺中市烏日區農業災害復建補助計畫</v>
      </c>
      <c r="M7896" s="40" t="str">
        <f t="shared" si="374"/>
        <v>烏日區農會</v>
      </c>
    </row>
    <row r="7897" spans="1:13" s="27" customFormat="1" ht="112.5">
      <c r="A7897" s="141" t="s">
        <v>6710</v>
      </c>
      <c r="B7897" s="141" t="s">
        <v>6715</v>
      </c>
      <c r="C7897" s="141" t="s">
        <v>6706</v>
      </c>
      <c r="D7897" s="146" t="s">
        <v>6659</v>
      </c>
      <c r="E7897" s="149">
        <v>50</v>
      </c>
      <c r="F7897" s="148" t="s">
        <v>82</v>
      </c>
      <c r="G7897" s="80"/>
      <c r="H7897" s="148" t="s">
        <v>1</v>
      </c>
      <c r="I7897" s="155"/>
      <c r="K7897" s="140" t="str">
        <f t="shared" si="372"/>
        <v>農業發展計畫-農業管理與輔導業務-會費、捐助、補助、分攤、照護、救濟與交流活動費-捐助、補助與獎助-捐助國內團體</v>
      </c>
      <c r="L7897" s="140" t="str">
        <f t="shared" si="373"/>
        <v>113年度農作物害蟲誘引劑一般區域防治工作計畫</v>
      </c>
      <c r="M7897" s="40" t="str">
        <f t="shared" si="374"/>
        <v>外埔區農會</v>
      </c>
    </row>
    <row r="7898" spans="1:13" s="27" customFormat="1" ht="112.5">
      <c r="A7898" s="141" t="s">
        <v>6660</v>
      </c>
      <c r="B7898" s="141" t="s">
        <v>6770</v>
      </c>
      <c r="C7898" s="141" t="s">
        <v>6666</v>
      </c>
      <c r="D7898" s="146" t="s">
        <v>6659</v>
      </c>
      <c r="E7898" s="149">
        <v>3619</v>
      </c>
      <c r="F7898" s="148" t="s">
        <v>82</v>
      </c>
      <c r="G7898" s="80"/>
      <c r="H7898" s="148" t="s">
        <v>1</v>
      </c>
      <c r="I7898" s="155"/>
      <c r="K7898" s="140" t="str">
        <f t="shared" si="372"/>
        <v>安全農業輔導計畫-安全農業輔導業務-會費、捐助、補助、分攤、照護、救濟與交流活動費-捐助、補助與獎助-捐助國內團體</v>
      </c>
      <c r="L7898" s="140" t="str">
        <f t="shared" si="373"/>
        <v>113年度臺中市霧峰區農業災害復建補助計畫</v>
      </c>
      <c r="M7898" s="40" t="str">
        <f t="shared" si="374"/>
        <v>霧峰區農會</v>
      </c>
    </row>
    <row r="7899" spans="1:13" s="27" customFormat="1" ht="112.5">
      <c r="A7899" s="141" t="s">
        <v>6660</v>
      </c>
      <c r="B7899" s="141" t="s">
        <v>6771</v>
      </c>
      <c r="C7899" s="141" t="s">
        <v>6772</v>
      </c>
      <c r="D7899" s="146" t="s">
        <v>6659</v>
      </c>
      <c r="E7899" s="150">
        <v>700</v>
      </c>
      <c r="F7899" s="148" t="s">
        <v>82</v>
      </c>
      <c r="G7899" s="80"/>
      <c r="H7899" s="148" t="s">
        <v>1</v>
      </c>
      <c r="I7899" s="155"/>
      <c r="K7899" s="140" t="str">
        <f t="shared" si="372"/>
        <v>安全農業輔導計畫-安全農業輔導業務-會費、捐助、補助、分攤、照護、救濟與交流活動費-捐助、補助與獎助-捐助國內團體</v>
      </c>
      <c r="L7899" s="140" t="str">
        <f t="shared" si="373"/>
        <v>臺中市花卉批發市場冷鏈發展前置作業計畫</v>
      </c>
      <c r="M7899" s="40" t="str">
        <f t="shared" si="374"/>
        <v>保證責任台灣區花卉運銷合作社</v>
      </c>
    </row>
    <row r="7900" spans="1:13" s="27" customFormat="1" ht="112.5">
      <c r="A7900" s="141" t="s">
        <v>6695</v>
      </c>
      <c r="B7900" s="141" t="s">
        <v>6773</v>
      </c>
      <c r="C7900" s="141" t="s">
        <v>6729</v>
      </c>
      <c r="D7900" s="146" t="s">
        <v>6659</v>
      </c>
      <c r="E7900" s="149">
        <v>18</v>
      </c>
      <c r="F7900" s="148" t="s">
        <v>82</v>
      </c>
      <c r="G7900" s="80"/>
      <c r="H7900" s="148" t="s">
        <v>1</v>
      </c>
      <c r="I7900" s="155"/>
      <c r="K7900" s="140" t="str">
        <f t="shared" si="372"/>
        <v>安全農業輔導計畫-營農推廣輔導業務-會費、捐助、補助、分攤、照護、救濟與交流活動費-捐助、補助與獎助-捐助國內團體</v>
      </c>
      <c r="L7900" s="140" t="str">
        <f t="shared" si="373"/>
        <v>113年度大里區農會青年農民農場經營補助輔導計畫</v>
      </c>
      <c r="M7900" s="40" t="str">
        <f t="shared" si="374"/>
        <v>大里區農會</v>
      </c>
    </row>
    <row r="7901" spans="1:13" s="27" customFormat="1" ht="112.5">
      <c r="A7901" s="141" t="s">
        <v>6695</v>
      </c>
      <c r="B7901" s="141" t="s">
        <v>6774</v>
      </c>
      <c r="C7901" s="141" t="s">
        <v>6658</v>
      </c>
      <c r="D7901" s="146" t="s">
        <v>6659</v>
      </c>
      <c r="E7901" s="149">
        <v>18</v>
      </c>
      <c r="F7901" s="148" t="s">
        <v>82</v>
      </c>
      <c r="G7901" s="80"/>
      <c r="H7901" s="148" t="s">
        <v>1</v>
      </c>
      <c r="I7901" s="155"/>
      <c r="K7901" s="140" t="str">
        <f t="shared" si="372"/>
        <v>安全農業輔導計畫-營農推廣輔導業務-會費、捐助、補助、分攤、照護、救濟與交流活動費-捐助、補助與獎助-捐助國內團體</v>
      </c>
      <c r="L7901" s="140" t="str">
        <f t="shared" si="373"/>
        <v>113年度石岡區農會青年農民農場經營補助輔導計畫</v>
      </c>
      <c r="M7901" s="40" t="str">
        <f t="shared" si="374"/>
        <v>石岡區農會</v>
      </c>
    </row>
    <row r="7902" spans="1:13" s="27" customFormat="1" ht="112.5">
      <c r="A7902" s="141" t="s">
        <v>6695</v>
      </c>
      <c r="B7902" s="141" t="s">
        <v>6775</v>
      </c>
      <c r="C7902" s="141" t="s">
        <v>6706</v>
      </c>
      <c r="D7902" s="146" t="s">
        <v>6659</v>
      </c>
      <c r="E7902" s="149">
        <v>12</v>
      </c>
      <c r="F7902" s="148" t="s">
        <v>82</v>
      </c>
      <c r="G7902" s="80"/>
      <c r="H7902" s="148" t="s">
        <v>1</v>
      </c>
      <c r="I7902" s="155"/>
      <c r="K7902" s="140" t="str">
        <f t="shared" si="372"/>
        <v>安全農業輔導計畫-營農推廣輔導業務-會費、捐助、補助、分攤、照護、救濟與交流活動費-捐助、補助與獎助-捐助國內團體</v>
      </c>
      <c r="L7902" s="140" t="str">
        <f t="shared" si="373"/>
        <v>113年度外埔區農會青年農民農場經營補助輔導計畫</v>
      </c>
      <c r="M7902" s="40" t="str">
        <f t="shared" si="374"/>
        <v>外埔區農會</v>
      </c>
    </row>
    <row r="7903" spans="1:13" s="27" customFormat="1" ht="112.5">
      <c r="A7903" s="141" t="s">
        <v>6695</v>
      </c>
      <c r="B7903" s="141" t="s">
        <v>6776</v>
      </c>
      <c r="C7903" s="141" t="s">
        <v>6716</v>
      </c>
      <c r="D7903" s="146" t="s">
        <v>6659</v>
      </c>
      <c r="E7903" s="149">
        <v>450</v>
      </c>
      <c r="F7903" s="148" t="s">
        <v>82</v>
      </c>
      <c r="G7903" s="80"/>
      <c r="H7903" s="148" t="s">
        <v>1</v>
      </c>
      <c r="I7903" s="155"/>
      <c r="K7903" s="140" t="str">
        <f t="shared" si="372"/>
        <v>安全農業輔導計畫-營農推廣輔導業務-會費、捐助、補助、分攤、照護、救濟與交流活動費-捐助、補助與獎助-捐助國內團體</v>
      </c>
      <c r="L7903" s="140" t="str">
        <f t="shared" si="373"/>
        <v>113年度臺中市大雅區雜糧種源更新純化及栽培管理計畫</v>
      </c>
      <c r="M7903" s="40" t="str">
        <f t="shared" si="374"/>
        <v>大雅區農會</v>
      </c>
    </row>
    <row r="7904" spans="1:13" s="27" customFormat="1" ht="112.5">
      <c r="A7904" s="141" t="s">
        <v>6660</v>
      </c>
      <c r="B7904" s="141" t="s">
        <v>6752</v>
      </c>
      <c r="C7904" s="141" t="s">
        <v>6729</v>
      </c>
      <c r="D7904" s="146" t="s">
        <v>6659</v>
      </c>
      <c r="E7904" s="149">
        <v>700</v>
      </c>
      <c r="F7904" s="148" t="s">
        <v>82</v>
      </c>
      <c r="G7904" s="80"/>
      <c r="H7904" s="148" t="s">
        <v>1</v>
      </c>
      <c r="I7904" s="155"/>
      <c r="K7904" s="140" t="str">
        <f t="shared" si="372"/>
        <v>安全農業輔導計畫-安全農業輔導業務-會費、捐助、補助、分攤、照護、救濟與交流活動費-捐助、補助與獎助-捐助國內團體</v>
      </c>
      <c r="L7904" s="140" t="str">
        <f t="shared" si="373"/>
        <v>113年度臺中市農業天然災害預防性設施及災害復建防救設施</v>
      </c>
      <c r="M7904" s="40" t="str">
        <f t="shared" si="374"/>
        <v>大里區農會</v>
      </c>
    </row>
    <row r="7905" spans="1:13" s="27" customFormat="1" ht="112.5">
      <c r="A7905" s="141" t="s">
        <v>6695</v>
      </c>
      <c r="B7905" s="141" t="s">
        <v>6718</v>
      </c>
      <c r="C7905" s="141" t="s">
        <v>6765</v>
      </c>
      <c r="D7905" s="146" t="s">
        <v>6659</v>
      </c>
      <c r="E7905" s="149">
        <v>32</v>
      </c>
      <c r="F7905" s="148" t="s">
        <v>82</v>
      </c>
      <c r="G7905" s="80"/>
      <c r="H7905" s="148" t="s">
        <v>1</v>
      </c>
      <c r="I7905" s="155"/>
      <c r="K7905" s="140" t="str">
        <f t="shared" si="372"/>
        <v>安全農業輔導計畫-營農推廣輔導業務-會費、捐助、補助、分攤、照護、救濟與交流活動費-捐助、補助與獎助-捐助國內團體</v>
      </c>
      <c r="L7905" s="140" t="str">
        <f t="shared" si="373"/>
        <v>113年度臺中市豐收計畫-各區診斷諮詢服務及農作物安全栽培研習班</v>
      </c>
      <c r="M7905" s="40" t="str">
        <f t="shared" si="374"/>
        <v>烏日區農會</v>
      </c>
    </row>
    <row r="7906" spans="1:13" s="27" customFormat="1" ht="112.5">
      <c r="A7906" s="141" t="s">
        <v>6660</v>
      </c>
      <c r="B7906" s="141" t="s">
        <v>6777</v>
      </c>
      <c r="C7906" s="141" t="s">
        <v>6668</v>
      </c>
      <c r="D7906" s="146" t="s">
        <v>6659</v>
      </c>
      <c r="E7906" s="149">
        <v>4966</v>
      </c>
      <c r="F7906" s="148" t="s">
        <v>82</v>
      </c>
      <c r="G7906" s="80"/>
      <c r="H7906" s="148" t="s">
        <v>1</v>
      </c>
      <c r="I7906" s="155"/>
      <c r="K7906" s="140" t="str">
        <f t="shared" si="372"/>
        <v>安全農業輔導計畫-安全農業輔導業務-會費、捐助、補助、分攤、照護、救濟與交流活動費-捐助、補助與獎助-捐助國內團體</v>
      </c>
      <c r="L7906" s="140" t="str">
        <f t="shared" si="373"/>
        <v>113年度臺中市政府農業局國產有機質肥料加碼補助計畫</v>
      </c>
      <c r="M7906" s="40" t="str">
        <f t="shared" si="374"/>
        <v>太平區農會</v>
      </c>
    </row>
    <row r="7907" spans="1:13" s="27" customFormat="1" ht="112.5">
      <c r="A7907" s="141" t="s">
        <v>6695</v>
      </c>
      <c r="B7907" s="141" t="s">
        <v>6778</v>
      </c>
      <c r="C7907" s="141" t="s">
        <v>6746</v>
      </c>
      <c r="D7907" s="146" t="s">
        <v>6659</v>
      </c>
      <c r="E7907" s="149">
        <v>12</v>
      </c>
      <c r="F7907" s="148" t="s">
        <v>82</v>
      </c>
      <c r="G7907" s="80"/>
      <c r="H7907" s="148" t="s">
        <v>1</v>
      </c>
      <c r="I7907" s="155"/>
      <c r="K7907" s="140" t="str">
        <f t="shared" si="372"/>
        <v>安全農業輔導計畫-營農推廣輔導業務-會費、捐助、補助、分攤、照護、救濟與交流活動費-捐助、補助與獎助-捐助國內團體</v>
      </c>
      <c r="L7907" s="140" t="str">
        <f t="shared" si="373"/>
        <v>113年度清水區農會青年農民農場經營補助輔導計畫</v>
      </c>
      <c r="M7907" s="40" t="str">
        <f t="shared" si="374"/>
        <v>清水區農會</v>
      </c>
    </row>
    <row r="7908" spans="1:13" s="27" customFormat="1" ht="112.5">
      <c r="A7908" s="141" t="s">
        <v>6695</v>
      </c>
      <c r="B7908" s="141" t="s">
        <v>6779</v>
      </c>
      <c r="C7908" s="141" t="s">
        <v>6678</v>
      </c>
      <c r="D7908" s="146" t="s">
        <v>6659</v>
      </c>
      <c r="E7908" s="149">
        <v>60</v>
      </c>
      <c r="F7908" s="148" t="s">
        <v>82</v>
      </c>
      <c r="G7908" s="80"/>
      <c r="H7908" s="148" t="s">
        <v>1</v>
      </c>
      <c r="I7908" s="155"/>
      <c r="K7908" s="140" t="str">
        <f t="shared" si="372"/>
        <v>安全農業輔導計畫-營農推廣輔導業務-會費、捐助、補助、分攤、照護、救濟與交流活動費-捐助、補助與獎助-捐助國內團體</v>
      </c>
      <c r="L7908" s="140" t="str">
        <f t="shared" si="373"/>
        <v>113年度后里區農會青年農民農場經營補助輔導計畫</v>
      </c>
      <c r="M7908" s="40" t="str">
        <f t="shared" si="374"/>
        <v>后里區農會</v>
      </c>
    </row>
    <row r="7909" spans="1:13" s="27" customFormat="1" ht="112.5">
      <c r="A7909" s="141" t="s">
        <v>6695</v>
      </c>
      <c r="B7909" s="141" t="s">
        <v>6724</v>
      </c>
      <c r="C7909" s="141" t="s">
        <v>6706</v>
      </c>
      <c r="D7909" s="146" t="s">
        <v>6659</v>
      </c>
      <c r="E7909" s="149">
        <v>25</v>
      </c>
      <c r="F7909" s="148" t="s">
        <v>82</v>
      </c>
      <c r="G7909" s="80"/>
      <c r="H7909" s="148" t="s">
        <v>1</v>
      </c>
      <c r="I7909" s="155"/>
      <c r="K7909" s="140" t="str">
        <f t="shared" si="372"/>
        <v>安全農業輔導計畫-營農推廣輔導業務-會費、捐助、補助、分攤、照護、救濟與交流活動費-捐助、補助與獎助-捐助國內團體</v>
      </c>
      <c r="L7909" s="140" t="str">
        <f t="shared" si="373"/>
        <v>113年度臺中市豐收計畫-農作物安全栽培研習班</v>
      </c>
      <c r="M7909" s="40" t="str">
        <f t="shared" si="374"/>
        <v>外埔區農會</v>
      </c>
    </row>
    <row r="7910" spans="1:13" s="27" customFormat="1" ht="112.5">
      <c r="A7910" s="141" t="s">
        <v>6695</v>
      </c>
      <c r="B7910" s="141" t="s">
        <v>6780</v>
      </c>
      <c r="C7910" s="141" t="s">
        <v>6781</v>
      </c>
      <c r="D7910" s="146" t="s">
        <v>6659</v>
      </c>
      <c r="E7910" s="149">
        <v>109</v>
      </c>
      <c r="F7910" s="148" t="s">
        <v>82</v>
      </c>
      <c r="G7910" s="80"/>
      <c r="H7910" s="148" t="s">
        <v>1</v>
      </c>
      <c r="I7910" s="155"/>
      <c r="K7910" s="140" t="str">
        <f t="shared" si="372"/>
        <v>安全農業輔導計畫-營農推廣輔導業務-會費、捐助、補助、分攤、照護、救濟與交流活動費-捐助、補助與獎助-捐助國內團體</v>
      </c>
      <c r="L7910" s="140" t="str">
        <f t="shared" si="373"/>
        <v>113年度臺中市北屯區推動柑橘品質提升計畫</v>
      </c>
      <c r="M7910" s="40" t="str">
        <f t="shared" si="374"/>
        <v>保證責任台灣省青果運銷合作社台中分社</v>
      </c>
    </row>
    <row r="7911" spans="1:13" s="27" customFormat="1" ht="112.5">
      <c r="A7911" s="141" t="s">
        <v>6695</v>
      </c>
      <c r="B7911" s="141" t="s">
        <v>6782</v>
      </c>
      <c r="C7911" s="141" t="s">
        <v>6706</v>
      </c>
      <c r="D7911" s="146" t="s">
        <v>6659</v>
      </c>
      <c r="E7911" s="149">
        <v>59</v>
      </c>
      <c r="F7911" s="148" t="s">
        <v>82</v>
      </c>
      <c r="G7911" s="80"/>
      <c r="H7911" s="148" t="s">
        <v>1</v>
      </c>
      <c r="I7911" s="155"/>
      <c r="K7911" s="140" t="str">
        <f t="shared" si="372"/>
        <v>安全農業輔導計畫-營農推廣輔導業務-會費、捐助、補助、分攤、照護、救濟與交流活動費-捐助、補助與獎助-捐助國內團體</v>
      </c>
      <c r="L7911" s="140" t="str">
        <f t="shared" si="373"/>
        <v>113年度臺中市青年農民輔導計畫-外埔區青農標竿學習</v>
      </c>
      <c r="M7911" s="40" t="str">
        <f t="shared" si="374"/>
        <v>外埔區農會</v>
      </c>
    </row>
    <row r="7912" spans="1:13" s="27" customFormat="1" ht="112.5">
      <c r="A7912" s="141" t="s">
        <v>6695</v>
      </c>
      <c r="B7912" s="141" t="s">
        <v>6726</v>
      </c>
      <c r="C7912" s="141" t="s">
        <v>6666</v>
      </c>
      <c r="D7912" s="146" t="s">
        <v>6659</v>
      </c>
      <c r="E7912" s="149">
        <v>7</v>
      </c>
      <c r="F7912" s="148" t="s">
        <v>82</v>
      </c>
      <c r="G7912" s="80"/>
      <c r="H7912" s="148" t="s">
        <v>1</v>
      </c>
      <c r="I7912" s="155"/>
      <c r="K7912" s="140" t="str">
        <f t="shared" si="372"/>
        <v>安全農業輔導計畫-營農推廣輔導業務-會費、捐助、補助、分攤、照護、救濟與交流活動費-捐助、補助與獎助-捐助國內團體</v>
      </c>
      <c r="L7912" s="140" t="str">
        <f t="shared" si="373"/>
        <v>113年度臺中市豐收計畫-各區診斷諮詢服務</v>
      </c>
      <c r="M7912" s="40" t="str">
        <f t="shared" si="374"/>
        <v>霧峰區農會</v>
      </c>
    </row>
    <row r="7913" spans="1:13" s="27" customFormat="1" ht="112.5">
      <c r="A7913" s="141" t="s">
        <v>6695</v>
      </c>
      <c r="B7913" s="141" t="s">
        <v>6783</v>
      </c>
      <c r="C7913" s="141" t="s">
        <v>6673</v>
      </c>
      <c r="D7913" s="146" t="s">
        <v>6659</v>
      </c>
      <c r="E7913" s="149">
        <v>32</v>
      </c>
      <c r="F7913" s="148" t="s">
        <v>82</v>
      </c>
      <c r="G7913" s="80"/>
      <c r="H7913" s="148" t="s">
        <v>1</v>
      </c>
      <c r="I7913" s="155"/>
      <c r="K7913" s="140" t="str">
        <f t="shared" si="372"/>
        <v>安全農業輔導計畫-營農推廣輔導業務-會費、捐助、補助、分攤、照護、救濟與交流活動費-捐助、補助與獎助-捐助國內團體</v>
      </c>
      <c r="L7913" s="140" t="str">
        <f t="shared" si="373"/>
        <v>113年度臺中市潭子區農業災害復建補助計畫</v>
      </c>
      <c r="M7913" s="40" t="str">
        <f t="shared" si="374"/>
        <v>潭子區農會</v>
      </c>
    </row>
    <row r="7914" spans="1:13" s="27" customFormat="1" ht="112.5">
      <c r="A7914" s="141" t="s">
        <v>6695</v>
      </c>
      <c r="B7914" s="141" t="s">
        <v>6718</v>
      </c>
      <c r="C7914" s="141" t="s">
        <v>6784</v>
      </c>
      <c r="D7914" s="146" t="s">
        <v>6659</v>
      </c>
      <c r="E7914" s="149">
        <v>38</v>
      </c>
      <c r="F7914" s="148" t="s">
        <v>82</v>
      </c>
      <c r="G7914" s="80"/>
      <c r="H7914" s="148" t="s">
        <v>1</v>
      </c>
      <c r="I7914" s="155"/>
      <c r="K7914" s="140" t="str">
        <f t="shared" si="372"/>
        <v>安全農業輔導計畫-營農推廣輔導業務-會費、捐助、補助、分攤、照護、救濟與交流活動費-捐助、補助與獎助-捐助國內團體</v>
      </c>
      <c r="L7914" s="140" t="str">
        <f t="shared" si="373"/>
        <v>113年度臺中市豐收計畫-各區診斷諮詢服務及農作物安全栽培研習班</v>
      </c>
      <c r="M7914" s="40" t="str">
        <f t="shared" si="374"/>
        <v>臺中市寶島農業運銷合作社</v>
      </c>
    </row>
    <row r="7915" spans="1:13" s="27" customFormat="1" ht="112.5">
      <c r="A7915" s="141" t="s">
        <v>6695</v>
      </c>
      <c r="B7915" s="141" t="s">
        <v>6785</v>
      </c>
      <c r="C7915" s="141" t="s">
        <v>6662</v>
      </c>
      <c r="D7915" s="146" t="s">
        <v>6659</v>
      </c>
      <c r="E7915" s="149">
        <v>42</v>
      </c>
      <c r="F7915" s="148" t="s">
        <v>82</v>
      </c>
      <c r="G7915" s="80"/>
      <c r="H7915" s="148" t="s">
        <v>1</v>
      </c>
      <c r="I7915" s="155"/>
      <c r="K7915" s="140" t="str">
        <f t="shared" si="372"/>
        <v>安全農業輔導計畫-營農推廣輔導業務-會費、捐助、補助、分攤、照護、救濟與交流活動費-捐助、補助與獎助-捐助國內團體</v>
      </c>
      <c r="L7915" s="140" t="str">
        <f t="shared" si="373"/>
        <v>113年度和平區農會青年農民農場經營補助輔導計畫</v>
      </c>
      <c r="M7915" s="40" t="str">
        <f t="shared" si="374"/>
        <v>和平區農會</v>
      </c>
    </row>
    <row r="7916" spans="1:13" s="27" customFormat="1" ht="112.5">
      <c r="A7916" s="141" t="s">
        <v>6710</v>
      </c>
      <c r="B7916" s="141" t="s">
        <v>6715</v>
      </c>
      <c r="C7916" s="141" t="s">
        <v>6673</v>
      </c>
      <c r="D7916" s="146" t="s">
        <v>6659</v>
      </c>
      <c r="E7916" s="149">
        <v>38</v>
      </c>
      <c r="F7916" s="148" t="s">
        <v>82</v>
      </c>
      <c r="G7916" s="80"/>
      <c r="H7916" s="148" t="s">
        <v>1</v>
      </c>
      <c r="I7916" s="155"/>
      <c r="K7916" s="140" t="str">
        <f t="shared" si="372"/>
        <v>農業發展計畫-農業管理與輔導業務-會費、捐助、補助、分攤、照護、救濟與交流活動費-捐助、補助與獎助-捐助國內團體</v>
      </c>
      <c r="L7916" s="140" t="str">
        <f t="shared" si="373"/>
        <v>113年度農作物害蟲誘引劑一般區域防治工作計畫</v>
      </c>
      <c r="M7916" s="40" t="str">
        <f t="shared" si="374"/>
        <v>潭子區農會</v>
      </c>
    </row>
    <row r="7917" spans="1:13" s="27" customFormat="1" ht="112.5">
      <c r="A7917" s="141" t="s">
        <v>6695</v>
      </c>
      <c r="B7917" s="141" t="s">
        <v>6786</v>
      </c>
      <c r="C7917" s="141" t="s">
        <v>6668</v>
      </c>
      <c r="D7917" s="146" t="s">
        <v>6659</v>
      </c>
      <c r="E7917" s="149">
        <v>18</v>
      </c>
      <c r="F7917" s="148" t="s">
        <v>82</v>
      </c>
      <c r="G7917" s="80"/>
      <c r="H7917" s="148" t="s">
        <v>1</v>
      </c>
      <c r="I7917" s="155"/>
      <c r="K7917" s="140" t="str">
        <f t="shared" si="372"/>
        <v>安全農業輔導計畫-營農推廣輔導業務-會費、捐助、補助、分攤、照護、救濟與交流活動費-捐助、補助與獎助-捐助國內團體</v>
      </c>
      <c r="L7917" s="140" t="str">
        <f t="shared" si="373"/>
        <v>113年度太平區農會青年農民農場經營補助輔導計畫</v>
      </c>
      <c r="M7917" s="40" t="str">
        <f t="shared" si="374"/>
        <v>太平區農會</v>
      </c>
    </row>
    <row r="7918" spans="1:13" s="27" customFormat="1" ht="112.5">
      <c r="A7918" s="141" t="s">
        <v>6695</v>
      </c>
      <c r="B7918" s="141" t="s">
        <v>6787</v>
      </c>
      <c r="C7918" s="141" t="s">
        <v>6664</v>
      </c>
      <c r="D7918" s="146" t="s">
        <v>6659</v>
      </c>
      <c r="E7918" s="150">
        <v>300</v>
      </c>
      <c r="F7918" s="148" t="s">
        <v>82</v>
      </c>
      <c r="G7918" s="80"/>
      <c r="H7918" s="148" t="s">
        <v>1</v>
      </c>
      <c r="I7918" s="155"/>
      <c r="K7918" s="140" t="str">
        <f t="shared" si="372"/>
        <v>安全農業輔導計畫-營農推廣輔導業務-會費、捐助、補助、分攤、照護、救濟與交流活動費-捐助、補助與獎助-捐助國內團體</v>
      </c>
      <c r="L7918" s="140" t="str">
        <f t="shared" si="373"/>
        <v>113年臺中市優質農產加值提升計畫</v>
      </c>
      <c r="M7918" s="40" t="str">
        <f t="shared" si="374"/>
        <v>龍井區農會</v>
      </c>
    </row>
    <row r="7919" spans="1:13" s="27" customFormat="1" ht="112.5">
      <c r="A7919" s="141" t="s">
        <v>6695</v>
      </c>
      <c r="B7919" s="141" t="s">
        <v>6788</v>
      </c>
      <c r="C7919" s="141" t="s">
        <v>6689</v>
      </c>
      <c r="D7919" s="146" t="s">
        <v>6659</v>
      </c>
      <c r="E7919" s="149">
        <v>1400</v>
      </c>
      <c r="F7919" s="148" t="s">
        <v>82</v>
      </c>
      <c r="G7919" s="80"/>
      <c r="H7919" s="148" t="s">
        <v>1</v>
      </c>
      <c r="I7919" s="155"/>
      <c r="K7919" s="140" t="str">
        <f t="shared" si="372"/>
        <v>安全農業輔導計畫-營農推廣輔導業務-會費、捐助、補助、分攤、照護、救濟與交流活動費-捐助、補助與獎助-捐助國內團體</v>
      </c>
      <c r="L7919" s="140" t="str">
        <f t="shared" si="373"/>
        <v>113年度臺中市青年農民輔導計畫-青農增能輔導計畫</v>
      </c>
      <c r="M7919" s="40" t="str">
        <f t="shared" si="374"/>
        <v>臺中市農會</v>
      </c>
    </row>
    <row r="7920" spans="1:13" s="27" customFormat="1" ht="112.5">
      <c r="A7920" s="141" t="s">
        <v>6695</v>
      </c>
      <c r="B7920" s="141" t="s">
        <v>6789</v>
      </c>
      <c r="C7920" s="141" t="s">
        <v>6745</v>
      </c>
      <c r="D7920" s="146" t="s">
        <v>6659</v>
      </c>
      <c r="E7920" s="149">
        <v>6</v>
      </c>
      <c r="F7920" s="148" t="s">
        <v>82</v>
      </c>
      <c r="G7920" s="80"/>
      <c r="H7920" s="148" t="s">
        <v>1</v>
      </c>
      <c r="I7920" s="155"/>
      <c r="K7920" s="140" t="str">
        <f t="shared" si="372"/>
        <v>安全農業輔導計畫-營農推廣輔導業務-會費、捐助、補助、分攤、照護、救濟與交流活動費-捐助、補助與獎助-捐助國內團體</v>
      </c>
      <c r="L7920" s="140" t="str">
        <f t="shared" si="373"/>
        <v>113年度沙鹿區農會青年農民農場經營補助輔導計畫</v>
      </c>
      <c r="M7920" s="40" t="str">
        <f t="shared" si="374"/>
        <v>沙鹿區農會</v>
      </c>
    </row>
    <row r="7921" spans="1:13" s="27" customFormat="1" ht="112.5">
      <c r="A7921" s="141" t="s">
        <v>6710</v>
      </c>
      <c r="B7921" s="141" t="s">
        <v>6715</v>
      </c>
      <c r="C7921" s="141" t="s">
        <v>6662</v>
      </c>
      <c r="D7921" s="146" t="s">
        <v>6659</v>
      </c>
      <c r="E7921" s="150">
        <v>803</v>
      </c>
      <c r="F7921" s="148" t="s">
        <v>82</v>
      </c>
      <c r="G7921" s="80"/>
      <c r="H7921" s="148" t="s">
        <v>1</v>
      </c>
      <c r="I7921" s="155"/>
      <c r="K7921" s="140" t="str">
        <f t="shared" si="372"/>
        <v>農業發展計畫-農業管理與輔導業務-會費、捐助、補助、分攤、照護、救濟與交流活動費-捐助、補助與獎助-捐助國內團體</v>
      </c>
      <c r="L7921" s="140" t="str">
        <f t="shared" si="373"/>
        <v>113年度農作物害蟲誘引劑一般區域防治工作計畫</v>
      </c>
      <c r="M7921" s="40" t="str">
        <f t="shared" si="374"/>
        <v>和平區農會</v>
      </c>
    </row>
    <row r="7922" spans="1:13" s="27" customFormat="1" ht="112.5">
      <c r="A7922" s="141" t="s">
        <v>6660</v>
      </c>
      <c r="B7922" s="141" t="s">
        <v>6777</v>
      </c>
      <c r="C7922" s="141" t="s">
        <v>6658</v>
      </c>
      <c r="D7922" s="146" t="s">
        <v>6659</v>
      </c>
      <c r="E7922" s="149">
        <v>925</v>
      </c>
      <c r="F7922" s="148" t="s">
        <v>82</v>
      </c>
      <c r="G7922" s="80"/>
      <c r="H7922" s="148" t="s">
        <v>1</v>
      </c>
      <c r="I7922" s="155"/>
      <c r="K7922" s="140" t="str">
        <f t="shared" si="372"/>
        <v>安全農業輔導計畫-安全農業輔導業務-會費、捐助、補助、分攤、照護、救濟與交流活動費-捐助、補助與獎助-捐助國內團體</v>
      </c>
      <c r="L7922" s="140" t="str">
        <f t="shared" si="373"/>
        <v>113年度臺中市政府農業局國產有機質肥料加碼補助計畫</v>
      </c>
      <c r="M7922" s="40" t="str">
        <f t="shared" si="374"/>
        <v>石岡區農會</v>
      </c>
    </row>
    <row r="7923" spans="1:13" s="27" customFormat="1" ht="112.5">
      <c r="A7923" s="141" t="s">
        <v>6695</v>
      </c>
      <c r="B7923" s="141" t="s">
        <v>6790</v>
      </c>
      <c r="C7923" s="141" t="s">
        <v>6689</v>
      </c>
      <c r="D7923" s="146" t="s">
        <v>6659</v>
      </c>
      <c r="E7923" s="149">
        <v>2398</v>
      </c>
      <c r="F7923" s="148" t="s">
        <v>82</v>
      </c>
      <c r="G7923" s="80"/>
      <c r="H7923" s="148" t="s">
        <v>1</v>
      </c>
      <c r="I7923" s="155"/>
      <c r="K7923" s="140" t="str">
        <f t="shared" si="372"/>
        <v>安全農業輔導計畫-營農推廣輔導業務-會費、捐助、補助、分攤、照護、救濟與交流活動費-捐助、補助與獎助-捐助國內團體</v>
      </c>
      <c r="L7923" s="140" t="str">
        <f t="shared" si="373"/>
        <v>113年度臺中市青年農民輔導計畫-青年從農培訓及輔導計畫</v>
      </c>
      <c r="M7923" s="40" t="str">
        <f t="shared" si="374"/>
        <v>臺中市農會</v>
      </c>
    </row>
    <row r="7924" spans="1:13" s="27" customFormat="1" ht="112.5">
      <c r="A7924" s="141" t="s">
        <v>6695</v>
      </c>
      <c r="B7924" s="141" t="s">
        <v>6791</v>
      </c>
      <c r="C7924" s="141" t="s">
        <v>6792</v>
      </c>
      <c r="D7924" s="146" t="s">
        <v>6659</v>
      </c>
      <c r="E7924" s="149">
        <v>18</v>
      </c>
      <c r="F7924" s="148" t="s">
        <v>82</v>
      </c>
      <c r="G7924" s="80"/>
      <c r="H7924" s="148" t="s">
        <v>1</v>
      </c>
      <c r="I7924" s="155"/>
      <c r="K7924" s="140" t="str">
        <f t="shared" si="372"/>
        <v>安全農業輔導計畫-營農推廣輔導業務-會費、捐助、補助、分攤、照護、救濟與交流活動費-捐助、補助與獎助-捐助國內團體</v>
      </c>
      <c r="L7924" s="140" t="str">
        <f t="shared" si="373"/>
        <v>113年度大安區農會青年農民農場經營補助輔導計畫</v>
      </c>
      <c r="M7924" s="40" t="str">
        <f t="shared" si="374"/>
        <v>大安區農會</v>
      </c>
    </row>
    <row r="7925" spans="1:13" s="27" customFormat="1" ht="112.5">
      <c r="A7925" s="141" t="s">
        <v>6695</v>
      </c>
      <c r="B7925" s="141" t="s">
        <v>6793</v>
      </c>
      <c r="C7925" s="141" t="s">
        <v>6671</v>
      </c>
      <c r="D7925" s="146" t="s">
        <v>6659</v>
      </c>
      <c r="E7925" s="149">
        <v>54</v>
      </c>
      <c r="F7925" s="148" t="s">
        <v>82</v>
      </c>
      <c r="G7925" s="80"/>
      <c r="H7925" s="148" t="s">
        <v>1</v>
      </c>
      <c r="I7925" s="155"/>
      <c r="K7925" s="140" t="str">
        <f t="shared" si="372"/>
        <v>安全農業輔導計畫-營農推廣輔導業務-會費、捐助、補助、分攤、照護、救濟與交流活動費-捐助、補助與獎助-捐助國內團體</v>
      </c>
      <c r="L7925" s="140" t="str">
        <f t="shared" si="373"/>
        <v>113年度臺中市東勢區農會青年農民農場經營補助輔導計畫</v>
      </c>
      <c r="M7925" s="40" t="str">
        <f t="shared" si="374"/>
        <v>東勢區農會</v>
      </c>
    </row>
    <row r="7926" spans="1:13" s="27" customFormat="1" ht="112.5">
      <c r="A7926" s="141" t="s">
        <v>6695</v>
      </c>
      <c r="B7926" s="141" t="s">
        <v>6794</v>
      </c>
      <c r="C7926" s="141" t="s">
        <v>6746</v>
      </c>
      <c r="D7926" s="146" t="s">
        <v>6659</v>
      </c>
      <c r="E7926" s="149">
        <v>750</v>
      </c>
      <c r="F7926" s="148" t="s">
        <v>82</v>
      </c>
      <c r="G7926" s="80"/>
      <c r="H7926" s="148" t="s">
        <v>1</v>
      </c>
      <c r="I7926" s="155"/>
      <c r="K7926" s="140" t="str">
        <f t="shared" si="372"/>
        <v>安全農業輔導計畫-營農推廣輔導業務-會費、捐助、補助、分攤、照護、救濟與交流活動費-捐助、補助與獎助-捐助國內團體</v>
      </c>
      <c r="L7926" s="140" t="str">
        <f t="shared" si="373"/>
        <v>113年度清水區農特產品推廣及青農成果展暨節約能源宣導活動</v>
      </c>
      <c r="M7926" s="40" t="str">
        <f t="shared" si="374"/>
        <v>清水區農會</v>
      </c>
    </row>
    <row r="7927" spans="1:13" s="27" customFormat="1" ht="112.5">
      <c r="A7927" s="141" t="s">
        <v>6710</v>
      </c>
      <c r="B7927" s="141" t="s">
        <v>6715</v>
      </c>
      <c r="C7927" s="141" t="s">
        <v>6792</v>
      </c>
      <c r="D7927" s="146" t="s">
        <v>6659</v>
      </c>
      <c r="E7927" s="149">
        <v>44</v>
      </c>
      <c r="F7927" s="148" t="s">
        <v>82</v>
      </c>
      <c r="G7927" s="80"/>
      <c r="H7927" s="148" t="s">
        <v>1</v>
      </c>
      <c r="I7927" s="155"/>
      <c r="K7927" s="140" t="str">
        <f t="shared" si="372"/>
        <v>農業發展計畫-農業管理與輔導業務-會費、捐助、補助、分攤、照護、救濟與交流活動費-捐助、補助與獎助-捐助國內團體</v>
      </c>
      <c r="L7927" s="140" t="str">
        <f t="shared" si="373"/>
        <v>113年度農作物害蟲誘引劑一般區域防治工作計畫</v>
      </c>
      <c r="M7927" s="40" t="str">
        <f t="shared" si="374"/>
        <v>大安區農會</v>
      </c>
    </row>
    <row r="7928" spans="1:13" s="27" customFormat="1" ht="112.5">
      <c r="A7928" s="141" t="s">
        <v>6660</v>
      </c>
      <c r="B7928" s="141" t="s">
        <v>6752</v>
      </c>
      <c r="C7928" s="141" t="s">
        <v>6746</v>
      </c>
      <c r="D7928" s="146" t="s">
        <v>6659</v>
      </c>
      <c r="E7928" s="149">
        <v>79</v>
      </c>
      <c r="F7928" s="148" t="s">
        <v>82</v>
      </c>
      <c r="G7928" s="80"/>
      <c r="H7928" s="148" t="s">
        <v>1</v>
      </c>
      <c r="I7928" s="155"/>
      <c r="K7928" s="140" t="str">
        <f t="shared" si="372"/>
        <v>安全農業輔導計畫-安全農業輔導業務-會費、捐助、補助、分攤、照護、救濟與交流活動費-捐助、補助與獎助-捐助國內團體</v>
      </c>
      <c r="L7928" s="140" t="str">
        <f t="shared" si="373"/>
        <v>113年度臺中市農業天然災害預防性設施及災害復建防救設施</v>
      </c>
      <c r="M7928" s="40" t="str">
        <f t="shared" si="374"/>
        <v>清水區農會</v>
      </c>
    </row>
    <row r="7929" spans="1:13" s="27" customFormat="1" ht="112.5">
      <c r="A7929" s="141" t="s">
        <v>6660</v>
      </c>
      <c r="B7929" s="141" t="s">
        <v>6795</v>
      </c>
      <c r="C7929" s="141" t="s">
        <v>6673</v>
      </c>
      <c r="D7929" s="146" t="s">
        <v>6659</v>
      </c>
      <c r="E7929" s="149">
        <v>26</v>
      </c>
      <c r="F7929" s="148" t="s">
        <v>82</v>
      </c>
      <c r="G7929" s="80"/>
      <c r="H7929" s="148" t="s">
        <v>1</v>
      </c>
      <c r="I7929" s="155"/>
      <c r="K7929" s="140" t="str">
        <f t="shared" si="372"/>
        <v>安全農業輔導計畫-安全農業輔導業務-會費、捐助、補助、分攤、照護、救濟與交流活動費-捐助、補助與獎助-捐助國內團體</v>
      </c>
      <c r="L7929" s="140" t="str">
        <f t="shared" si="373"/>
        <v>113年度臺中市潭子區推動柑橘品質提升計畫</v>
      </c>
      <c r="M7929" s="40" t="str">
        <f t="shared" si="374"/>
        <v>潭子區農會</v>
      </c>
    </row>
    <row r="7930" spans="1:13" s="27" customFormat="1" ht="112.5">
      <c r="A7930" s="141" t="s">
        <v>6660</v>
      </c>
      <c r="B7930" s="141" t="s">
        <v>6796</v>
      </c>
      <c r="C7930" s="141" t="s">
        <v>6668</v>
      </c>
      <c r="D7930" s="146" t="s">
        <v>6659</v>
      </c>
      <c r="E7930" s="149">
        <v>2850</v>
      </c>
      <c r="F7930" s="148" t="s">
        <v>82</v>
      </c>
      <c r="G7930" s="80"/>
      <c r="H7930" s="148" t="s">
        <v>1</v>
      </c>
      <c r="I7930" s="155"/>
      <c r="K7930" s="140" t="str">
        <f t="shared" si="372"/>
        <v>安全農業輔導計畫-安全農業輔導業務-會費、捐助、補助、分攤、照護、救濟與交流活動費-捐助、補助與獎助-捐助國內團體</v>
      </c>
      <c r="L7930" s="140" t="str">
        <f t="shared" si="373"/>
        <v>113年度臺中市太平區農業災害復建補助計畫</v>
      </c>
      <c r="M7930" s="40" t="str">
        <f t="shared" si="374"/>
        <v>太平區農會</v>
      </c>
    </row>
    <row r="7931" spans="1:13" s="27" customFormat="1" ht="112.5">
      <c r="A7931" s="141" t="s">
        <v>6695</v>
      </c>
      <c r="B7931" s="141" t="s">
        <v>6718</v>
      </c>
      <c r="C7931" s="141" t="s">
        <v>6673</v>
      </c>
      <c r="D7931" s="146" t="s">
        <v>6659</v>
      </c>
      <c r="E7931" s="149">
        <v>25</v>
      </c>
      <c r="F7931" s="148" t="s">
        <v>82</v>
      </c>
      <c r="G7931" s="80"/>
      <c r="H7931" s="148" t="s">
        <v>1</v>
      </c>
      <c r="I7931" s="155"/>
      <c r="K7931" s="140" t="str">
        <f t="shared" si="372"/>
        <v>安全農業輔導計畫-營農推廣輔導業務-會費、捐助、補助、分攤、照護、救濟與交流活動費-捐助、補助與獎助-捐助國內團體</v>
      </c>
      <c r="L7931" s="140" t="str">
        <f t="shared" si="373"/>
        <v>113年度臺中市豐收計畫-各區診斷諮詢服務及農作物安全栽培研習班</v>
      </c>
      <c r="M7931" s="40" t="str">
        <f t="shared" si="374"/>
        <v>潭子區農會</v>
      </c>
    </row>
    <row r="7932" spans="1:13" s="27" customFormat="1" ht="112.5">
      <c r="A7932" s="141" t="s">
        <v>6660</v>
      </c>
      <c r="B7932" s="141" t="s">
        <v>6797</v>
      </c>
      <c r="C7932" s="141" t="s">
        <v>6685</v>
      </c>
      <c r="D7932" s="146" t="s">
        <v>6659</v>
      </c>
      <c r="E7932" s="149">
        <v>853</v>
      </c>
      <c r="F7932" s="148" t="s">
        <v>82</v>
      </c>
      <c r="G7932" s="80"/>
      <c r="H7932" s="148" t="s">
        <v>1</v>
      </c>
      <c r="I7932" s="155"/>
      <c r="K7932" s="140" t="str">
        <f t="shared" si="372"/>
        <v>安全農業輔導計畫-安全農業輔導業務-會費、捐助、補助、分攤、照護、救濟與交流活動費-捐助、補助與獎助-捐助國內團體</v>
      </c>
      <c r="L7932" s="140" t="str">
        <f t="shared" si="373"/>
        <v>113年度臺中市豐原區農業災害復建補助計畫</v>
      </c>
      <c r="M7932" s="40" t="str">
        <f t="shared" si="374"/>
        <v>豐原區農會</v>
      </c>
    </row>
    <row r="7933" spans="1:13" s="27" customFormat="1" ht="112.5">
      <c r="A7933" s="141" t="s">
        <v>6695</v>
      </c>
      <c r="B7933" s="141" t="s">
        <v>6718</v>
      </c>
      <c r="C7933" s="141" t="s">
        <v>6729</v>
      </c>
      <c r="D7933" s="146" t="s">
        <v>6659</v>
      </c>
      <c r="E7933" s="149">
        <v>93</v>
      </c>
      <c r="F7933" s="148" t="s">
        <v>82</v>
      </c>
      <c r="G7933" s="80"/>
      <c r="H7933" s="148" t="s">
        <v>1</v>
      </c>
      <c r="I7933" s="155"/>
      <c r="K7933" s="140" t="str">
        <f t="shared" si="372"/>
        <v>安全農業輔導計畫-營農推廣輔導業務-會費、捐助、補助、分攤、照護、救濟與交流活動費-捐助、補助與獎助-捐助國內團體</v>
      </c>
      <c r="L7933" s="140" t="str">
        <f t="shared" si="373"/>
        <v>113年度臺中市豐收計畫-各區診斷諮詢服務及農作物安全栽培研習班</v>
      </c>
      <c r="M7933" s="40" t="str">
        <f t="shared" si="374"/>
        <v>大里區農會</v>
      </c>
    </row>
    <row r="7934" spans="1:13" s="27" customFormat="1" ht="112.5">
      <c r="A7934" s="141" t="s">
        <v>6695</v>
      </c>
      <c r="B7934" s="141" t="s">
        <v>6798</v>
      </c>
      <c r="C7934" s="141" t="s">
        <v>6706</v>
      </c>
      <c r="D7934" s="146" t="s">
        <v>6659</v>
      </c>
      <c r="E7934" s="150">
        <v>600</v>
      </c>
      <c r="F7934" s="148" t="s">
        <v>82</v>
      </c>
      <c r="G7934" s="80"/>
      <c r="H7934" s="148" t="s">
        <v>1</v>
      </c>
      <c r="I7934" s="155"/>
      <c r="K7934" s="140" t="str">
        <f t="shared" si="372"/>
        <v>安全農業輔導計畫-營農推廣輔導業務-會費、捐助、補助、分攤、照護、救濟與交流活動費-捐助、補助與獎助-捐助國內團體</v>
      </c>
      <c r="L7934" s="140" t="str">
        <f t="shared" si="373"/>
        <v>113年度臺中市外埔區花卉產銷班建置冷藏庫設備補助計畫</v>
      </c>
      <c r="M7934" s="40" t="str">
        <f t="shared" si="374"/>
        <v>外埔區農會</v>
      </c>
    </row>
    <row r="7935" spans="1:13" s="27" customFormat="1" ht="112.5">
      <c r="A7935" s="141" t="s">
        <v>6660</v>
      </c>
      <c r="B7935" s="141" t="s">
        <v>6799</v>
      </c>
      <c r="C7935" s="141" t="s">
        <v>6765</v>
      </c>
      <c r="D7935" s="146" t="s">
        <v>6659</v>
      </c>
      <c r="E7935" s="149">
        <v>18</v>
      </c>
      <c r="F7935" s="148" t="s">
        <v>82</v>
      </c>
      <c r="G7935" s="80"/>
      <c r="H7935" s="148" t="s">
        <v>1</v>
      </c>
      <c r="I7935" s="155"/>
      <c r="K7935" s="140" t="str">
        <f t="shared" si="372"/>
        <v>安全農業輔導計畫-安全農業輔導業務-會費、捐助、補助、分攤、照護、救濟與交流活動費-捐助、補助與獎助-捐助國內團體</v>
      </c>
      <c r="L7935" s="140" t="str">
        <f t="shared" si="373"/>
        <v>113年度烏日區農會青年農民農場經營補助輔導計畫</v>
      </c>
      <c r="M7935" s="40" t="str">
        <f t="shared" si="374"/>
        <v>烏日區農會</v>
      </c>
    </row>
    <row r="7936" spans="1:13" s="27" customFormat="1" ht="112.5">
      <c r="A7936" s="141" t="s">
        <v>6660</v>
      </c>
      <c r="B7936" s="141" t="s">
        <v>6777</v>
      </c>
      <c r="C7936" s="141" t="s">
        <v>6716</v>
      </c>
      <c r="D7936" s="146" t="s">
        <v>6659</v>
      </c>
      <c r="E7936" s="149">
        <v>53</v>
      </c>
      <c r="F7936" s="148" t="s">
        <v>82</v>
      </c>
      <c r="G7936" s="80"/>
      <c r="H7936" s="148" t="s">
        <v>1</v>
      </c>
      <c r="I7936" s="155"/>
      <c r="K7936" s="140" t="str">
        <f t="shared" si="372"/>
        <v>安全農業輔導計畫-安全農業輔導業務-會費、捐助、補助、分攤、照護、救濟與交流活動費-捐助、補助與獎助-捐助國內團體</v>
      </c>
      <c r="L7936" s="140" t="str">
        <f t="shared" si="373"/>
        <v>113年度臺中市政府農業局國產有機質肥料加碼補助計畫</v>
      </c>
      <c r="M7936" s="40" t="str">
        <f t="shared" si="374"/>
        <v>大雅區農會</v>
      </c>
    </row>
    <row r="7937" spans="1:13" s="27" customFormat="1" ht="112.5">
      <c r="A7937" s="141" t="s">
        <v>6660</v>
      </c>
      <c r="B7937" s="141" t="s">
        <v>6777</v>
      </c>
      <c r="C7937" s="141" t="s">
        <v>6765</v>
      </c>
      <c r="D7937" s="146" t="s">
        <v>6659</v>
      </c>
      <c r="E7937" s="149">
        <v>18</v>
      </c>
      <c r="F7937" s="148" t="s">
        <v>82</v>
      </c>
      <c r="G7937" s="80"/>
      <c r="H7937" s="148" t="s">
        <v>1</v>
      </c>
      <c r="I7937" s="155"/>
      <c r="K7937" s="140" t="str">
        <f t="shared" si="372"/>
        <v>安全農業輔導計畫-安全農業輔導業務-會費、捐助、補助、分攤、照護、救濟與交流活動費-捐助、補助與獎助-捐助國內團體</v>
      </c>
      <c r="L7937" s="140" t="str">
        <f t="shared" si="373"/>
        <v>113年度臺中市政府農業局國產有機質肥料加碼補助計畫</v>
      </c>
      <c r="M7937" s="40" t="str">
        <f t="shared" si="374"/>
        <v>烏日區農會</v>
      </c>
    </row>
    <row r="7938" spans="1:13" s="27" customFormat="1" ht="112.5">
      <c r="A7938" s="141" t="s">
        <v>6660</v>
      </c>
      <c r="B7938" s="141" t="s">
        <v>6777</v>
      </c>
      <c r="C7938" s="141" t="s">
        <v>6800</v>
      </c>
      <c r="D7938" s="146" t="s">
        <v>6659</v>
      </c>
      <c r="E7938" s="149">
        <v>1</v>
      </c>
      <c r="F7938" s="148" t="s">
        <v>82</v>
      </c>
      <c r="G7938" s="80"/>
      <c r="H7938" s="148" t="s">
        <v>1</v>
      </c>
      <c r="I7938" s="155"/>
      <c r="K7938" s="140" t="str">
        <f t="shared" si="372"/>
        <v>安全農業輔導計畫-安全農業輔導業務-會費、捐助、補助、分攤、照護、救濟與交流活動費-捐助、補助與獎助-捐助國內團體</v>
      </c>
      <c r="L7938" s="140" t="str">
        <f t="shared" si="373"/>
        <v>113年度臺中市政府農業局國產有機質肥料加碼補助計畫</v>
      </c>
      <c r="M7938" s="40" t="str">
        <f t="shared" si="374"/>
        <v>保證責任臺中市中都農業生產合作社</v>
      </c>
    </row>
    <row r="7939" spans="1:13" s="27" customFormat="1" ht="112.5">
      <c r="A7939" s="141" t="s">
        <v>6660</v>
      </c>
      <c r="B7939" s="141" t="s">
        <v>6777</v>
      </c>
      <c r="C7939" s="141" t="s">
        <v>6678</v>
      </c>
      <c r="D7939" s="146" t="s">
        <v>6659</v>
      </c>
      <c r="E7939" s="149">
        <v>2197</v>
      </c>
      <c r="F7939" s="148" t="s">
        <v>82</v>
      </c>
      <c r="G7939" s="80"/>
      <c r="H7939" s="148" t="s">
        <v>1</v>
      </c>
      <c r="I7939" s="155"/>
      <c r="K7939" s="140" t="str">
        <f t="shared" si="372"/>
        <v>安全農業輔導計畫-安全農業輔導業務-會費、捐助、補助、分攤、照護、救濟與交流活動費-捐助、補助與獎助-捐助國內團體</v>
      </c>
      <c r="L7939" s="140" t="str">
        <f t="shared" si="373"/>
        <v>113年度臺中市政府農業局國產有機質肥料加碼補助計畫</v>
      </c>
      <c r="M7939" s="40" t="str">
        <f t="shared" si="374"/>
        <v>后里區農會</v>
      </c>
    </row>
    <row r="7940" spans="1:13" s="27" customFormat="1" ht="112.5">
      <c r="A7940" s="141" t="s">
        <v>6660</v>
      </c>
      <c r="B7940" s="141" t="s">
        <v>6777</v>
      </c>
      <c r="C7940" s="141" t="s">
        <v>6743</v>
      </c>
      <c r="D7940" s="146" t="s">
        <v>6659</v>
      </c>
      <c r="E7940" s="149">
        <v>54</v>
      </c>
      <c r="F7940" s="148" t="s">
        <v>82</v>
      </c>
      <c r="G7940" s="80"/>
      <c r="H7940" s="148" t="s">
        <v>1</v>
      </c>
      <c r="I7940" s="155"/>
      <c r="K7940" s="140" t="str">
        <f t="shared" ref="K7940:K8003" si="375">A7940</f>
        <v>安全農業輔導計畫-安全農業輔導業務-會費、捐助、補助、分攤、照護、救濟與交流活動費-捐助、補助與獎助-捐助國內團體</v>
      </c>
      <c r="L7940" s="140" t="str">
        <f t="shared" ref="L7940:L8003" si="376">B7940</f>
        <v>113年度臺中市政府農業局國產有機質肥料加碼補助計畫</v>
      </c>
      <c r="M7940" s="40" t="str">
        <f t="shared" ref="M7940:M8003" si="377">C7940</f>
        <v>梧棲區農會</v>
      </c>
    </row>
    <row r="7941" spans="1:13" s="27" customFormat="1" ht="112.5">
      <c r="A7941" s="141" t="s">
        <v>6660</v>
      </c>
      <c r="B7941" s="141" t="s">
        <v>6777</v>
      </c>
      <c r="C7941" s="141" t="s">
        <v>6664</v>
      </c>
      <c r="D7941" s="146" t="s">
        <v>6659</v>
      </c>
      <c r="E7941" s="149">
        <v>15</v>
      </c>
      <c r="F7941" s="148" t="s">
        <v>82</v>
      </c>
      <c r="G7941" s="80"/>
      <c r="H7941" s="148" t="s">
        <v>1</v>
      </c>
      <c r="I7941" s="155"/>
      <c r="K7941" s="140" t="str">
        <f t="shared" si="375"/>
        <v>安全農業輔導計畫-安全農業輔導業務-會費、捐助、補助、分攤、照護、救濟與交流活動費-捐助、補助與獎助-捐助國內團體</v>
      </c>
      <c r="L7941" s="140" t="str">
        <f t="shared" si="376"/>
        <v>113年度臺中市政府農業局國產有機質肥料加碼補助計畫</v>
      </c>
      <c r="M7941" s="40" t="str">
        <f t="shared" si="377"/>
        <v>龍井區農會</v>
      </c>
    </row>
    <row r="7942" spans="1:13" s="27" customFormat="1" ht="112.5">
      <c r="A7942" s="141" t="s">
        <v>6710</v>
      </c>
      <c r="B7942" s="141" t="s">
        <v>6715</v>
      </c>
      <c r="C7942" s="141" t="s">
        <v>6762</v>
      </c>
      <c r="D7942" s="146" t="s">
        <v>6659</v>
      </c>
      <c r="E7942" s="150">
        <v>66</v>
      </c>
      <c r="F7942" s="148" t="s">
        <v>82</v>
      </c>
      <c r="G7942" s="80"/>
      <c r="H7942" s="148" t="s">
        <v>1</v>
      </c>
      <c r="I7942" s="155"/>
      <c r="K7942" s="140" t="str">
        <f t="shared" si="375"/>
        <v>農業發展計畫-農業管理與輔導業務-會費、捐助、補助、分攤、照護、救濟與交流活動費-捐助、補助與獎助-捐助國內團體</v>
      </c>
      <c r="L7942" s="140" t="str">
        <f t="shared" si="376"/>
        <v>113年度農作物害蟲誘引劑一般區域防治工作計畫</v>
      </c>
      <c r="M7942" s="40" t="str">
        <f t="shared" si="377"/>
        <v>臺中地區農會</v>
      </c>
    </row>
    <row r="7943" spans="1:13" s="27" customFormat="1" ht="112.5">
      <c r="A7943" s="141" t="s">
        <v>6695</v>
      </c>
      <c r="B7943" s="141" t="s">
        <v>6718</v>
      </c>
      <c r="C7943" s="141" t="s">
        <v>6746</v>
      </c>
      <c r="D7943" s="146" t="s">
        <v>6659</v>
      </c>
      <c r="E7943" s="149">
        <v>13</v>
      </c>
      <c r="F7943" s="148" t="s">
        <v>82</v>
      </c>
      <c r="G7943" s="80"/>
      <c r="H7943" s="148" t="s">
        <v>1</v>
      </c>
      <c r="I7943" s="155"/>
      <c r="K7943" s="140" t="str">
        <f t="shared" si="375"/>
        <v>安全農業輔導計畫-營農推廣輔導業務-會費、捐助、補助、分攤、照護、救濟與交流活動費-捐助、補助與獎助-捐助國內團體</v>
      </c>
      <c r="L7943" s="140" t="str">
        <f t="shared" si="376"/>
        <v>113年度臺中市豐收計畫-各區診斷諮詢服務及農作物安全栽培研習班</v>
      </c>
      <c r="M7943" s="40" t="str">
        <f t="shared" si="377"/>
        <v>清水區農會</v>
      </c>
    </row>
    <row r="7944" spans="1:13" s="27" customFormat="1" ht="112.5">
      <c r="A7944" s="141" t="s">
        <v>6695</v>
      </c>
      <c r="B7944" s="141" t="s">
        <v>6718</v>
      </c>
      <c r="C7944" s="141" t="s">
        <v>6745</v>
      </c>
      <c r="D7944" s="146" t="s">
        <v>6659</v>
      </c>
      <c r="E7944" s="149">
        <v>22</v>
      </c>
      <c r="F7944" s="148" t="s">
        <v>82</v>
      </c>
      <c r="G7944" s="80"/>
      <c r="H7944" s="148" t="s">
        <v>1</v>
      </c>
      <c r="I7944" s="155"/>
      <c r="K7944" s="140" t="str">
        <f t="shared" si="375"/>
        <v>安全農業輔導計畫-營農推廣輔導業務-會費、捐助、補助、分攤、照護、救濟與交流活動費-捐助、補助與獎助-捐助國內團體</v>
      </c>
      <c r="L7944" s="140" t="str">
        <f t="shared" si="376"/>
        <v>113年度臺中市豐收計畫-各區診斷諮詢服務及農作物安全栽培研習班</v>
      </c>
      <c r="M7944" s="40" t="str">
        <f t="shared" si="377"/>
        <v>沙鹿區農會</v>
      </c>
    </row>
    <row r="7945" spans="1:13" s="27" customFormat="1" ht="112.5">
      <c r="A7945" s="141" t="s">
        <v>6695</v>
      </c>
      <c r="B7945" s="141" t="s">
        <v>6801</v>
      </c>
      <c r="C7945" s="141" t="s">
        <v>6668</v>
      </c>
      <c r="D7945" s="146" t="s">
        <v>6659</v>
      </c>
      <c r="E7945" s="149">
        <v>400</v>
      </c>
      <c r="F7945" s="148" t="s">
        <v>82</v>
      </c>
      <c r="G7945" s="80"/>
      <c r="H7945" s="148" t="s">
        <v>1</v>
      </c>
      <c r="I7945" s="155"/>
      <c r="K7945" s="140" t="str">
        <f t="shared" si="375"/>
        <v>安全農業輔導計畫-營農推廣輔導業務-會費、捐助、補助、分攤、照護、救濟與交流活動費-捐助、補助與獎助-捐助國內團體</v>
      </c>
      <c r="L7945" s="140" t="str">
        <f t="shared" si="376"/>
        <v>113年度臺中市太平區0403強震復建補助計畫</v>
      </c>
      <c r="M7945" s="40" t="str">
        <f t="shared" si="377"/>
        <v>太平區農會</v>
      </c>
    </row>
    <row r="7946" spans="1:13" s="27" customFormat="1" ht="112.5">
      <c r="A7946" s="141" t="s">
        <v>6660</v>
      </c>
      <c r="B7946" s="141" t="s">
        <v>6802</v>
      </c>
      <c r="C7946" s="141" t="s">
        <v>6706</v>
      </c>
      <c r="D7946" s="146" t="s">
        <v>6659</v>
      </c>
      <c r="E7946" s="150">
        <v>795</v>
      </c>
      <c r="F7946" s="148" t="s">
        <v>82</v>
      </c>
      <c r="G7946" s="80"/>
      <c r="H7946" s="148" t="s">
        <v>1</v>
      </c>
      <c r="I7946" s="155"/>
      <c r="K7946" s="140" t="str">
        <f t="shared" si="375"/>
        <v>安全農業輔導計畫-安全農業輔導業務-會費、捐助、補助、分攤、照護、救濟與交流活動費-捐助、補助與獎助-捐助國內團體</v>
      </c>
      <c r="L7946" s="140" t="str">
        <f t="shared" si="376"/>
        <v>113年度臺中市外埔區農產品加工加值開發及成果發表計畫</v>
      </c>
      <c r="M7946" s="40" t="str">
        <f t="shared" si="377"/>
        <v>外埔區農會</v>
      </c>
    </row>
    <row r="7947" spans="1:13" s="27" customFormat="1" ht="112.5">
      <c r="A7947" s="141" t="s">
        <v>6710</v>
      </c>
      <c r="B7947" s="141" t="s">
        <v>6803</v>
      </c>
      <c r="C7947" s="141" t="s">
        <v>6792</v>
      </c>
      <c r="D7947" s="146" t="s">
        <v>6659</v>
      </c>
      <c r="E7947" s="149">
        <v>32</v>
      </c>
      <c r="F7947" s="148" t="s">
        <v>82</v>
      </c>
      <c r="G7947" s="80"/>
      <c r="H7947" s="148" t="s">
        <v>1</v>
      </c>
      <c r="I7947" s="155"/>
      <c r="K7947" s="140" t="str">
        <f t="shared" si="375"/>
        <v>農業發展計畫-農業管理與輔導業務-會費、捐助、補助、分攤、照護、救濟與交流活動費-捐助、補助與獎助-捐助國內團體</v>
      </c>
      <c r="L7947" s="140" t="str">
        <f t="shared" si="376"/>
        <v>臺中市113年度農作物害蟲誘引劑大安區公共區域防治計畫</v>
      </c>
      <c r="M7947" s="40" t="str">
        <f t="shared" si="377"/>
        <v>大安區農會</v>
      </c>
    </row>
    <row r="7948" spans="1:13" s="27" customFormat="1" ht="112.5">
      <c r="A7948" s="141" t="s">
        <v>6710</v>
      </c>
      <c r="B7948" s="141" t="s">
        <v>6715</v>
      </c>
      <c r="C7948" s="141" t="s">
        <v>6729</v>
      </c>
      <c r="D7948" s="146" t="s">
        <v>6659</v>
      </c>
      <c r="E7948" s="149">
        <v>196</v>
      </c>
      <c r="F7948" s="148" t="s">
        <v>82</v>
      </c>
      <c r="G7948" s="80"/>
      <c r="H7948" s="148" t="s">
        <v>1</v>
      </c>
      <c r="I7948" s="155"/>
      <c r="K7948" s="140" t="str">
        <f t="shared" si="375"/>
        <v>農業發展計畫-農業管理與輔導業務-會費、捐助、補助、分攤、照護、救濟與交流活動費-捐助、補助與獎助-捐助國內團體</v>
      </c>
      <c r="L7948" s="140" t="str">
        <f t="shared" si="376"/>
        <v>113年度農作物害蟲誘引劑一般區域防治工作計畫</v>
      </c>
      <c r="M7948" s="40" t="str">
        <f t="shared" si="377"/>
        <v>大里區農會</v>
      </c>
    </row>
    <row r="7949" spans="1:13" s="27" customFormat="1" ht="112.5">
      <c r="A7949" s="141" t="s">
        <v>6710</v>
      </c>
      <c r="B7949" s="141" t="s">
        <v>6804</v>
      </c>
      <c r="C7949" s="141" t="s">
        <v>6792</v>
      </c>
      <c r="D7949" s="146" t="s">
        <v>6659</v>
      </c>
      <c r="E7949" s="150">
        <v>445</v>
      </c>
      <c r="F7949" s="148" t="s">
        <v>82</v>
      </c>
      <c r="G7949" s="80"/>
      <c r="H7949" s="148" t="s">
        <v>1</v>
      </c>
      <c r="I7949" s="155"/>
      <c r="K7949" s="140" t="str">
        <f t="shared" si="375"/>
        <v>農業發展計畫-農業管理與輔導業務-會費、捐助、補助、分攤、照護、救濟與交流活動費-捐助、補助與獎助-捐助國內團體</v>
      </c>
      <c r="L7949" s="140" t="str">
        <f t="shared" si="376"/>
        <v>113年度大安區農會蔬菜共同運銷資材補助計畫</v>
      </c>
      <c r="M7949" s="40" t="str">
        <f t="shared" si="377"/>
        <v>大安區農會</v>
      </c>
    </row>
    <row r="7950" spans="1:13" s="27" customFormat="1" ht="112.5">
      <c r="A7950" s="141" t="s">
        <v>6695</v>
      </c>
      <c r="B7950" s="141" t="s">
        <v>6805</v>
      </c>
      <c r="C7950" s="141" t="s">
        <v>6675</v>
      </c>
      <c r="D7950" s="146" t="s">
        <v>6659</v>
      </c>
      <c r="E7950" s="149">
        <v>84</v>
      </c>
      <c r="F7950" s="148" t="s">
        <v>82</v>
      </c>
      <c r="G7950" s="80"/>
      <c r="H7950" s="148" t="s">
        <v>1</v>
      </c>
      <c r="I7950" s="155"/>
      <c r="K7950" s="140" t="str">
        <f t="shared" si="375"/>
        <v>安全農業輔導計畫-營農推廣輔導業務-會費、捐助、補助、分攤、照護、救濟與交流活動費-捐助、補助與獎助-捐助國內團體</v>
      </c>
      <c r="L7950" s="140" t="str">
        <f t="shared" si="376"/>
        <v>113年度新社區農會青年農民農場經營補助輔導計畫</v>
      </c>
      <c r="M7950" s="40" t="str">
        <f t="shared" si="377"/>
        <v>新社區農會</v>
      </c>
    </row>
    <row r="7951" spans="1:13" s="27" customFormat="1" ht="112.5">
      <c r="A7951" s="146" t="s">
        <v>6660</v>
      </c>
      <c r="B7951" s="141" t="s">
        <v>6806</v>
      </c>
      <c r="C7951" s="141" t="s">
        <v>6738</v>
      </c>
      <c r="D7951" s="146" t="s">
        <v>6659</v>
      </c>
      <c r="E7951" s="149">
        <v>3070</v>
      </c>
      <c r="F7951" s="148" t="s">
        <v>82</v>
      </c>
      <c r="G7951" s="80"/>
      <c r="H7951" s="148" t="s">
        <v>1</v>
      </c>
      <c r="I7951" s="155"/>
      <c r="K7951" s="140" t="str">
        <f t="shared" si="375"/>
        <v>安全農業輔導計畫-安全農業輔導業務-會費、捐助、補助、分攤、照護、救濟與交流活動費-捐助、補助與獎助-捐助國內團體</v>
      </c>
      <c r="L7951" s="140" t="str">
        <f t="shared" si="376"/>
        <v>113年第2期作水稻收入保險及富邦產物水稻區域收穫農作物保險保險費補助</v>
      </c>
      <c r="M7951" s="40" t="str">
        <f t="shared" si="377"/>
        <v>財團法人農業保險基金</v>
      </c>
    </row>
    <row r="7952" spans="1:13" s="27" customFormat="1" ht="112.5">
      <c r="A7952" s="141" t="s">
        <v>6660</v>
      </c>
      <c r="B7952" s="141" t="s">
        <v>6807</v>
      </c>
      <c r="C7952" s="141" t="s">
        <v>6673</v>
      </c>
      <c r="D7952" s="146" t="s">
        <v>6659</v>
      </c>
      <c r="E7952" s="149">
        <v>79</v>
      </c>
      <c r="F7952" s="148" t="s">
        <v>82</v>
      </c>
      <c r="G7952" s="80"/>
      <c r="H7952" s="148" t="s">
        <v>1</v>
      </c>
      <c r="I7952" s="155"/>
      <c r="K7952" s="140" t="str">
        <f t="shared" si="375"/>
        <v>安全農業輔導計畫-安全農業輔導業務-會費、捐助、補助、分攤、照護、救濟與交流活動費-捐助、補助與獎助-捐助國內團體</v>
      </c>
      <c r="L7952" s="140" t="str">
        <f t="shared" si="376"/>
        <v>113年度臺中市潭子區推動竹筍品質提升計畫</v>
      </c>
      <c r="M7952" s="40" t="str">
        <f t="shared" si="377"/>
        <v>潭子區農會</v>
      </c>
    </row>
    <row r="7953" spans="1:13" s="27" customFormat="1" ht="112.5">
      <c r="A7953" s="141" t="s">
        <v>6660</v>
      </c>
      <c r="B7953" s="141" t="s">
        <v>6808</v>
      </c>
      <c r="C7953" s="141" t="s">
        <v>6671</v>
      </c>
      <c r="D7953" s="146" t="s">
        <v>6659</v>
      </c>
      <c r="E7953" s="150">
        <v>400</v>
      </c>
      <c r="F7953" s="148" t="s">
        <v>82</v>
      </c>
      <c r="G7953" s="80"/>
      <c r="H7953" s="148" t="s">
        <v>1</v>
      </c>
      <c r="I7953" s="155"/>
      <c r="K7953" s="140" t="str">
        <f t="shared" si="375"/>
        <v>安全農業輔導計畫-安全農業輔導業務-會費、捐助、補助、分攤、照護、救濟與交流活動費-捐助、補助與獎助-捐助國內團體</v>
      </c>
      <c r="L7953" s="140" t="str">
        <f t="shared" si="376"/>
        <v>113年度東勢區農產品冷藏設施補助計畫</v>
      </c>
      <c r="M7953" s="40" t="str">
        <f t="shared" si="377"/>
        <v>東勢區農會</v>
      </c>
    </row>
    <row r="7954" spans="1:13" s="27" customFormat="1" ht="112.5">
      <c r="A7954" s="141" t="s">
        <v>6660</v>
      </c>
      <c r="B7954" s="141" t="s">
        <v>6752</v>
      </c>
      <c r="C7954" s="141" t="s">
        <v>6662</v>
      </c>
      <c r="D7954" s="146" t="s">
        <v>6659</v>
      </c>
      <c r="E7954" s="149">
        <v>840</v>
      </c>
      <c r="F7954" s="148" t="s">
        <v>82</v>
      </c>
      <c r="G7954" s="80"/>
      <c r="H7954" s="148" t="s">
        <v>1</v>
      </c>
      <c r="I7954" s="155"/>
      <c r="K7954" s="140" t="str">
        <f t="shared" si="375"/>
        <v>安全農業輔導計畫-安全農業輔導業務-會費、捐助、補助、分攤、照護、救濟與交流活動費-捐助、補助與獎助-捐助國內團體</v>
      </c>
      <c r="L7954" s="140" t="str">
        <f t="shared" si="376"/>
        <v>113年度臺中市農業天然災害預防性設施及災害復建防救設施</v>
      </c>
      <c r="M7954" s="40" t="str">
        <f t="shared" si="377"/>
        <v>和平區農會</v>
      </c>
    </row>
    <row r="7955" spans="1:13" s="27" customFormat="1" ht="112.5">
      <c r="A7955" s="141" t="s">
        <v>6660</v>
      </c>
      <c r="B7955" s="141" t="s">
        <v>6752</v>
      </c>
      <c r="C7955" s="141" t="s">
        <v>6762</v>
      </c>
      <c r="D7955" s="146" t="s">
        <v>6659</v>
      </c>
      <c r="E7955" s="149">
        <v>660</v>
      </c>
      <c r="F7955" s="148" t="s">
        <v>82</v>
      </c>
      <c r="G7955" s="80"/>
      <c r="H7955" s="148" t="s">
        <v>1</v>
      </c>
      <c r="I7955" s="155"/>
      <c r="K7955" s="140" t="str">
        <f t="shared" si="375"/>
        <v>安全農業輔導計畫-安全農業輔導業務-會費、捐助、補助、分攤、照護、救濟與交流活動費-捐助、補助與獎助-捐助國內團體</v>
      </c>
      <c r="L7955" s="140" t="str">
        <f t="shared" si="376"/>
        <v>113年度臺中市農業天然災害預防性設施及災害復建防救設施</v>
      </c>
      <c r="M7955" s="40" t="str">
        <f t="shared" si="377"/>
        <v>臺中地區農會</v>
      </c>
    </row>
    <row r="7956" spans="1:13" s="27" customFormat="1" ht="112.5">
      <c r="A7956" s="141" t="s">
        <v>6695</v>
      </c>
      <c r="B7956" s="141" t="s">
        <v>6718</v>
      </c>
      <c r="C7956" s="141" t="s">
        <v>6792</v>
      </c>
      <c r="D7956" s="146" t="s">
        <v>6659</v>
      </c>
      <c r="E7956" s="149">
        <v>76</v>
      </c>
      <c r="F7956" s="148" t="s">
        <v>82</v>
      </c>
      <c r="G7956" s="80"/>
      <c r="H7956" s="148" t="s">
        <v>1</v>
      </c>
      <c r="I7956" s="155"/>
      <c r="K7956" s="140" t="str">
        <f t="shared" si="375"/>
        <v>安全農業輔導計畫-營農推廣輔導業務-會費、捐助、補助、分攤、照護、救濟與交流活動費-捐助、補助與獎助-捐助國內團體</v>
      </c>
      <c r="L7956" s="140" t="str">
        <f t="shared" si="376"/>
        <v>113年度臺中市豐收計畫-各區診斷諮詢服務及農作物安全栽培研習班</v>
      </c>
      <c r="M7956" s="40" t="str">
        <f t="shared" si="377"/>
        <v>大安區農會</v>
      </c>
    </row>
    <row r="7957" spans="1:13" s="27" customFormat="1" ht="112.5">
      <c r="A7957" s="141" t="s">
        <v>6695</v>
      </c>
      <c r="B7957" s="141" t="s">
        <v>6809</v>
      </c>
      <c r="C7957" s="141" t="s">
        <v>6685</v>
      </c>
      <c r="D7957" s="146" t="s">
        <v>6659</v>
      </c>
      <c r="E7957" s="150">
        <v>1000</v>
      </c>
      <c r="F7957" s="148" t="s">
        <v>82</v>
      </c>
      <c r="G7957" s="80"/>
      <c r="H7957" s="148" t="s">
        <v>1</v>
      </c>
      <c r="I7957" s="155"/>
      <c r="K7957" s="140" t="str">
        <f t="shared" si="375"/>
        <v>安全農業輔導計畫-營農推廣輔導業務-會費、捐助、補助、分攤、照護、救濟與交流活動費-捐助、補助與獎助-捐助國內團體</v>
      </c>
      <c r="L7957" s="140" t="str">
        <f t="shared" si="376"/>
        <v>113年度臺中市食農教育推廣活動暨田間控窯體驗活動計畫費用</v>
      </c>
      <c r="M7957" s="40" t="str">
        <f t="shared" si="377"/>
        <v>豐原區農會</v>
      </c>
    </row>
    <row r="7958" spans="1:13" s="27" customFormat="1" ht="112.5">
      <c r="A7958" s="141" t="s">
        <v>6660</v>
      </c>
      <c r="B7958" s="141" t="s">
        <v>6777</v>
      </c>
      <c r="C7958" s="141" t="s">
        <v>6792</v>
      </c>
      <c r="D7958" s="146" t="s">
        <v>6659</v>
      </c>
      <c r="E7958" s="149">
        <v>57</v>
      </c>
      <c r="F7958" s="148" t="s">
        <v>82</v>
      </c>
      <c r="G7958" s="80"/>
      <c r="H7958" s="148" t="s">
        <v>1</v>
      </c>
      <c r="I7958" s="155"/>
      <c r="K7958" s="140" t="str">
        <f t="shared" si="375"/>
        <v>安全農業輔導計畫-安全農業輔導業務-會費、捐助、補助、分攤、照護、救濟與交流活動費-捐助、補助與獎助-捐助國內團體</v>
      </c>
      <c r="L7958" s="140" t="str">
        <f t="shared" si="376"/>
        <v>113年度臺中市政府農業局國產有機質肥料加碼補助計畫</v>
      </c>
      <c r="M7958" s="40" t="str">
        <f t="shared" si="377"/>
        <v>大安區農會</v>
      </c>
    </row>
    <row r="7959" spans="1:13" s="27" customFormat="1" ht="112.5">
      <c r="A7959" s="141" t="s">
        <v>6660</v>
      </c>
      <c r="B7959" s="141" t="s">
        <v>6777</v>
      </c>
      <c r="C7959" s="141" t="s">
        <v>6662</v>
      </c>
      <c r="D7959" s="146" t="s">
        <v>6659</v>
      </c>
      <c r="E7959" s="149">
        <v>8556</v>
      </c>
      <c r="F7959" s="148" t="s">
        <v>82</v>
      </c>
      <c r="G7959" s="80"/>
      <c r="H7959" s="148" t="s">
        <v>1</v>
      </c>
      <c r="I7959" s="155"/>
      <c r="K7959" s="140" t="str">
        <f t="shared" si="375"/>
        <v>安全農業輔導計畫-安全農業輔導業務-會費、捐助、補助、分攤、照護、救濟與交流活動費-捐助、補助與獎助-捐助國內團體</v>
      </c>
      <c r="L7959" s="140" t="str">
        <f t="shared" si="376"/>
        <v>113年度臺中市政府農業局國產有機質肥料加碼補助計畫</v>
      </c>
      <c r="M7959" s="40" t="str">
        <f t="shared" si="377"/>
        <v>和平區農會</v>
      </c>
    </row>
    <row r="7960" spans="1:13" s="27" customFormat="1" ht="112.5">
      <c r="A7960" s="141" t="s">
        <v>6660</v>
      </c>
      <c r="B7960" s="141" t="s">
        <v>6810</v>
      </c>
      <c r="C7960" s="141" t="s">
        <v>6811</v>
      </c>
      <c r="D7960" s="146" t="s">
        <v>6659</v>
      </c>
      <c r="E7960" s="150">
        <v>950</v>
      </c>
      <c r="F7960" s="148" t="s">
        <v>82</v>
      </c>
      <c r="G7960" s="80"/>
      <c r="H7960" s="148" t="s">
        <v>1</v>
      </c>
      <c r="I7960" s="155"/>
      <c r="K7960" s="140" t="str">
        <f t="shared" si="375"/>
        <v>安全農業輔導計畫-安全農業輔導業務-會費、捐助、補助、分攤、照護、救濟與交流活動費-捐助、補助與獎助-捐助國內團體</v>
      </c>
      <c r="L7960" s="140" t="str">
        <f t="shared" si="376"/>
        <v>113年度日本核電廠排放含氚廢水採樣漁產品檢測計畫</v>
      </c>
      <c r="M7960" s="40" t="str">
        <f t="shared" si="377"/>
        <v>台中魚市場股份有限公司</v>
      </c>
    </row>
    <row r="7961" spans="1:13" s="27" customFormat="1" ht="112.5">
      <c r="A7961" s="141" t="s">
        <v>6710</v>
      </c>
      <c r="B7961" s="141" t="s">
        <v>6812</v>
      </c>
      <c r="C7961" s="141" t="s">
        <v>6716</v>
      </c>
      <c r="D7961" s="146" t="s">
        <v>6659</v>
      </c>
      <c r="E7961" s="150">
        <v>367</v>
      </c>
      <c r="F7961" s="148" t="s">
        <v>82</v>
      </c>
      <c r="G7961" s="80"/>
      <c r="H7961" s="148" t="s">
        <v>1</v>
      </c>
      <c r="I7961" s="155"/>
      <c r="K7961" s="140" t="str">
        <f t="shared" si="375"/>
        <v>農業發展計畫-農業管理與輔導業務-會費、捐助、補助、分攤、照護、救濟與交流活動費-捐助、補助與獎助-捐助國內團體</v>
      </c>
      <c r="L7961" s="140" t="str">
        <f t="shared" si="376"/>
        <v>113年度大雅區農產品(紅薏仁、小麥、韃靼蕎麥) 加工加值開發計畫</v>
      </c>
      <c r="M7961" s="40" t="str">
        <f t="shared" si="377"/>
        <v>大雅區農會</v>
      </c>
    </row>
    <row r="7962" spans="1:13" s="27" customFormat="1" ht="112.5">
      <c r="A7962" s="141" t="s">
        <v>6660</v>
      </c>
      <c r="B7962" s="141" t="s">
        <v>6777</v>
      </c>
      <c r="C7962" s="141" t="s">
        <v>6675</v>
      </c>
      <c r="D7962" s="146" t="s">
        <v>6659</v>
      </c>
      <c r="E7962" s="149">
        <v>3158</v>
      </c>
      <c r="F7962" s="148" t="s">
        <v>82</v>
      </c>
      <c r="G7962" s="80"/>
      <c r="H7962" s="148" t="s">
        <v>1</v>
      </c>
      <c r="I7962" s="155"/>
      <c r="K7962" s="140" t="str">
        <f t="shared" si="375"/>
        <v>安全農業輔導計畫-安全農業輔導業務-會費、捐助、補助、分攤、照護、救濟與交流活動費-捐助、補助與獎助-捐助國內團體</v>
      </c>
      <c r="L7962" s="140" t="str">
        <f t="shared" si="376"/>
        <v>113年度臺中市政府農業局國產有機質肥料加碼補助計畫</v>
      </c>
      <c r="M7962" s="40" t="str">
        <f t="shared" si="377"/>
        <v>新社區農會</v>
      </c>
    </row>
    <row r="7963" spans="1:13" s="27" customFormat="1" ht="131.25">
      <c r="A7963" s="36" t="s">
        <v>6813</v>
      </c>
      <c r="B7963" s="36" t="s">
        <v>6814</v>
      </c>
      <c r="C7963" s="36" t="s">
        <v>6815</v>
      </c>
      <c r="D7963" s="36" t="s">
        <v>1302</v>
      </c>
      <c r="E7963" s="41">
        <v>5513</v>
      </c>
      <c r="F7963" s="42" t="s">
        <v>44</v>
      </c>
      <c r="G7963" s="28"/>
      <c r="H7963" s="43" t="s">
        <v>1</v>
      </c>
      <c r="I7963" s="43"/>
      <c r="K7963" s="140" t="str">
        <f t="shared" si="375"/>
        <v>促進身心障礙者就業計畫-促進身心障礙者就業-會費、捐助、補助、分攤、照護、救濟與交流活動費-捐助、補助與獎助-捐助國內團體</v>
      </c>
      <c r="L7963" s="140" t="str">
        <f t="shared" si="376"/>
        <v>補助機構及團體辦理庇護工場改善措施與職業災害補償等經費</v>
      </c>
      <c r="M7963" s="40" t="str">
        <f t="shared" si="377"/>
        <v>財團法人伊甸社會福利基金會附設台中市迦南園烘焙庇護工場</v>
      </c>
    </row>
    <row r="7964" spans="1:13" s="27" customFormat="1" ht="131.25">
      <c r="A7964" s="36" t="s">
        <v>6813</v>
      </c>
      <c r="B7964" s="36" t="s">
        <v>6814</v>
      </c>
      <c r="C7964" s="36" t="s">
        <v>6816</v>
      </c>
      <c r="D7964" s="36" t="s">
        <v>1302</v>
      </c>
      <c r="E7964" s="41">
        <v>3406</v>
      </c>
      <c r="F7964" s="42" t="s">
        <v>44</v>
      </c>
      <c r="G7964" s="43"/>
      <c r="H7964" s="43" t="s">
        <v>1</v>
      </c>
      <c r="I7964" s="43"/>
      <c r="K7964" s="140" t="str">
        <f t="shared" si="375"/>
        <v>促進身心障礙者就業計畫-促進身心障礙者就業-會費、捐助、補助、分攤、照護、救濟與交流活動費-捐助、補助與獎助-捐助國內團體</v>
      </c>
      <c r="L7964" s="140" t="str">
        <f t="shared" si="376"/>
        <v>補助機構及團體辦理庇護工場改善措施與職業災害補償等經費</v>
      </c>
      <c r="M7964" s="40" t="str">
        <f t="shared" si="377"/>
        <v>財團法人瑪利亞社會福利基金會瑪利媽媽清潔高手工作隊(磐石隊)</v>
      </c>
    </row>
    <row r="7965" spans="1:13" s="27" customFormat="1" ht="131.25">
      <c r="A7965" s="36" t="s">
        <v>6813</v>
      </c>
      <c r="B7965" s="36" t="s">
        <v>6814</v>
      </c>
      <c r="C7965" s="36" t="s">
        <v>6817</v>
      </c>
      <c r="D7965" s="36" t="s">
        <v>1302</v>
      </c>
      <c r="E7965" s="41">
        <v>1645</v>
      </c>
      <c r="F7965" s="42" t="s">
        <v>44</v>
      </c>
      <c r="G7965" s="43"/>
      <c r="H7965" s="43" t="s">
        <v>1</v>
      </c>
      <c r="I7965" s="43"/>
      <c r="K7965" s="140" t="str">
        <f t="shared" si="375"/>
        <v>促進身心障礙者就業計畫-促進身心障礙者就業-會費、捐助、補助、分攤、照護、救濟與交流活動費-捐助、補助與獎助-捐助國內團體</v>
      </c>
      <c r="L7965" s="140" t="str">
        <f t="shared" si="376"/>
        <v>補助機構及團體辦理庇護工場改善措施與職業災害補償等經費</v>
      </c>
      <c r="M7965" s="40" t="str">
        <f t="shared" si="377"/>
        <v>財團法人瑪利亞社會福利基金會瑪利MAMA手作麵包</v>
      </c>
    </row>
    <row r="7966" spans="1:13" s="27" customFormat="1" ht="131.25">
      <c r="A7966" s="36" t="s">
        <v>6813</v>
      </c>
      <c r="B7966" s="36" t="s">
        <v>6814</v>
      </c>
      <c r="C7966" s="36" t="s">
        <v>6818</v>
      </c>
      <c r="D7966" s="36" t="s">
        <v>1302</v>
      </c>
      <c r="E7966" s="41">
        <v>2123</v>
      </c>
      <c r="F7966" s="42" t="s">
        <v>44</v>
      </c>
      <c r="G7966" s="43"/>
      <c r="H7966" s="43" t="s">
        <v>1</v>
      </c>
      <c r="I7966" s="43"/>
      <c r="K7966" s="140" t="str">
        <f t="shared" si="375"/>
        <v>促進身心障礙者就業計畫-促進身心障礙者就業-會費、捐助、補助、分攤、照護、救濟與交流活動費-捐助、補助與獎助-捐助國內團體</v>
      </c>
      <c r="L7966" s="140" t="str">
        <f t="shared" si="376"/>
        <v>補助機構及團體辦理庇護工場改善措施與職業災害補償等經費</v>
      </c>
      <c r="M7966" s="40" t="str">
        <f t="shared" si="377"/>
        <v>財團法人瑪利亞社會福利基金會瑪利媽媽清潔高手工作隊(先鋒隊)</v>
      </c>
    </row>
    <row r="7967" spans="1:13" s="27" customFormat="1" ht="131.25">
      <c r="A7967" s="36" t="s">
        <v>6813</v>
      </c>
      <c r="B7967" s="36" t="s">
        <v>6814</v>
      </c>
      <c r="C7967" s="36" t="s">
        <v>6819</v>
      </c>
      <c r="D7967" s="36" t="s">
        <v>1302</v>
      </c>
      <c r="E7967" s="41">
        <v>1633</v>
      </c>
      <c r="F7967" s="42" t="s">
        <v>44</v>
      </c>
      <c r="G7967" s="43"/>
      <c r="H7967" s="43" t="s">
        <v>1</v>
      </c>
      <c r="I7967" s="43"/>
      <c r="K7967" s="140" t="str">
        <f t="shared" si="375"/>
        <v>促進身心障礙者就業計畫-促進身心障礙者就業-會費、捐助、補助、分攤、照護、救濟與交流活動費-捐助、補助與獎助-捐助國內團體</v>
      </c>
      <c r="L7967" s="140" t="str">
        <f t="shared" si="376"/>
        <v>補助機構及團體辦理庇護工場改善措施與職業災害補償等經費</v>
      </c>
      <c r="M7967" s="40" t="str">
        <f t="shared" si="377"/>
        <v xml:space="preserve">財團法人鞋類暨運動休閒科技研發中心麥子庇護工場 </v>
      </c>
    </row>
    <row r="7968" spans="1:13" s="27" customFormat="1" ht="131.25">
      <c r="A7968" s="36" t="s">
        <v>6813</v>
      </c>
      <c r="B7968" s="36" t="s">
        <v>6814</v>
      </c>
      <c r="C7968" s="36" t="s">
        <v>6820</v>
      </c>
      <c r="D7968" s="36" t="s">
        <v>1302</v>
      </c>
      <c r="E7968" s="41">
        <v>1530</v>
      </c>
      <c r="F7968" s="42" t="s">
        <v>44</v>
      </c>
      <c r="G7968" s="43"/>
      <c r="H7968" s="43" t="s">
        <v>1</v>
      </c>
      <c r="I7968" s="43"/>
      <c r="K7968" s="140" t="str">
        <f t="shared" si="375"/>
        <v>促進身心障礙者就業計畫-促進身心障礙者就業-會費、捐助、補助、分攤、照護、救濟與交流活動費-捐助、補助與獎助-捐助國內團體</v>
      </c>
      <c r="L7968" s="140" t="str">
        <f t="shared" si="376"/>
        <v>補助機構及團體辦理庇護工場改善措施與職業災害補償等經費</v>
      </c>
      <c r="M7968" s="40" t="str">
        <f t="shared" si="377"/>
        <v>瑞安普羅數位印刷公司曙光庇護工場</v>
      </c>
    </row>
    <row r="7969" spans="1:13" s="27" customFormat="1" ht="131.25">
      <c r="A7969" s="36" t="s">
        <v>6813</v>
      </c>
      <c r="B7969" s="36" t="s">
        <v>6814</v>
      </c>
      <c r="C7969" s="36" t="s">
        <v>6821</v>
      </c>
      <c r="D7969" s="36" t="s">
        <v>1302</v>
      </c>
      <c r="E7969" s="41">
        <v>1110</v>
      </c>
      <c r="F7969" s="42" t="s">
        <v>44</v>
      </c>
      <c r="G7969" s="43"/>
      <c r="H7969" s="43" t="s">
        <v>1</v>
      </c>
      <c r="I7969" s="43"/>
      <c r="K7969" s="140" t="str">
        <f t="shared" si="375"/>
        <v>促進身心障礙者就業計畫-促進身心障礙者就業-會費、捐助、補助、分攤、照護、救濟與交流活動費-捐助、補助與獎助-捐助國內團體</v>
      </c>
      <c r="L7969" s="140" t="str">
        <f t="shared" si="376"/>
        <v>補助機構及團體辦理庇護工場改善措施與職業災害補償等經費</v>
      </c>
      <c r="M7969" s="40" t="str">
        <f t="shared" si="377"/>
        <v>財團法人鞋類暨運動休閒科技研發中心小幫手庇護工場</v>
      </c>
    </row>
    <row r="7970" spans="1:13" s="27" customFormat="1" ht="131.25">
      <c r="A7970" s="36" t="s">
        <v>6813</v>
      </c>
      <c r="B7970" s="36" t="s">
        <v>6814</v>
      </c>
      <c r="C7970" s="36" t="s">
        <v>6822</v>
      </c>
      <c r="D7970" s="36" t="s">
        <v>1302</v>
      </c>
      <c r="E7970" s="41">
        <v>4054</v>
      </c>
      <c r="F7970" s="42" t="s">
        <v>44</v>
      </c>
      <c r="G7970" s="43"/>
      <c r="H7970" s="43" t="s">
        <v>1</v>
      </c>
      <c r="I7970" s="43"/>
      <c r="K7970" s="140" t="str">
        <f t="shared" si="375"/>
        <v>促進身心障礙者就業計畫-促進身心障礙者就業-會費、捐助、補助、分攤、照護、救濟與交流活動費-捐助、補助與獎助-捐助國內團體</v>
      </c>
      <c r="L7970" s="140" t="str">
        <f t="shared" si="376"/>
        <v>補助機構及團體辦理庇護工場改善措施與職業災害補償等經費</v>
      </c>
      <c r="M7970" s="40" t="str">
        <f t="shared" si="377"/>
        <v>社團法人台中市康復之友協會向日葵工作隊</v>
      </c>
    </row>
    <row r="7971" spans="1:13" s="27" customFormat="1" ht="131.25">
      <c r="A7971" s="36" t="s">
        <v>6813</v>
      </c>
      <c r="B7971" s="36" t="s">
        <v>6823</v>
      </c>
      <c r="C7971" s="36" t="s">
        <v>5096</v>
      </c>
      <c r="D7971" s="36" t="s">
        <v>1302</v>
      </c>
      <c r="E7971" s="41">
        <v>164</v>
      </c>
      <c r="F7971" s="42" t="s">
        <v>44</v>
      </c>
      <c r="G7971" s="43"/>
      <c r="H7971" s="43" t="s">
        <v>1</v>
      </c>
      <c r="I7971" s="43"/>
      <c r="K7971" s="140" t="str">
        <f t="shared" si="375"/>
        <v>促進身心障礙者就業計畫-促進身心障礙者就業-會費、捐助、補助、分攤、照護、救濟與交流活動費-捐助、補助與獎助-捐助國內團體</v>
      </c>
      <c r="L7971" s="140" t="str">
        <f t="shared" si="376"/>
        <v>補助身心障礙者職務再設計改善費</v>
      </c>
      <c r="M7971" s="40" t="str">
        <f t="shared" si="377"/>
        <v>財團法人臺中市私立家寶社會福利慈善事業基金會</v>
      </c>
    </row>
    <row r="7972" spans="1:13" s="27" customFormat="1" ht="131.25">
      <c r="A7972" s="36" t="s">
        <v>6813</v>
      </c>
      <c r="B7972" s="36" t="s">
        <v>6823</v>
      </c>
      <c r="C7972" s="36" t="s">
        <v>4435</v>
      </c>
      <c r="D7972" s="36" t="s">
        <v>1302</v>
      </c>
      <c r="E7972" s="41">
        <v>71</v>
      </c>
      <c r="F7972" s="42" t="s">
        <v>44</v>
      </c>
      <c r="G7972" s="43"/>
      <c r="H7972" s="43" t="s">
        <v>1</v>
      </c>
      <c r="I7972" s="43"/>
      <c r="K7972" s="140" t="str">
        <f t="shared" si="375"/>
        <v>促進身心障礙者就業計畫-促進身心障礙者就業-會費、捐助、補助、分攤、照護、救濟與交流活動費-捐助、補助與獎助-捐助國內團體</v>
      </c>
      <c r="L7972" s="140" t="str">
        <f t="shared" si="376"/>
        <v>補助身心障礙者職務再設計改善費</v>
      </c>
      <c r="M7972" s="40" t="str">
        <f t="shared" si="377"/>
        <v>財團法人臺中市私立弗傳慈心社會福利慈善事業基金會</v>
      </c>
    </row>
    <row r="7973" spans="1:13" s="27" customFormat="1" ht="131.25">
      <c r="A7973" s="36" t="s">
        <v>6813</v>
      </c>
      <c r="B7973" s="36" t="s">
        <v>6823</v>
      </c>
      <c r="C7973" s="36" t="s">
        <v>6824</v>
      </c>
      <c r="D7973" s="36" t="s">
        <v>1302</v>
      </c>
      <c r="E7973" s="41">
        <v>5</v>
      </c>
      <c r="F7973" s="42" t="s">
        <v>44</v>
      </c>
      <c r="G7973" s="43"/>
      <c r="H7973" s="43" t="s">
        <v>1</v>
      </c>
      <c r="I7973" s="43"/>
      <c r="K7973" s="140" t="str">
        <f t="shared" si="375"/>
        <v>促進身心障礙者就業計畫-促進身心障礙者就業-會費、捐助、補助、分攤、照護、救濟與交流活動費-捐助、補助與獎助-捐助國內團體</v>
      </c>
      <c r="L7973" s="140" t="str">
        <f t="shared" si="376"/>
        <v>補助身心障礙者職務再設計改善費</v>
      </c>
      <c r="M7973" s="40" t="str">
        <f t="shared" si="377"/>
        <v>瑞安普羅數位印刷有限公司曙光庇護工場</v>
      </c>
    </row>
    <row r="7974" spans="1:13" s="27" customFormat="1" ht="131.25">
      <c r="A7974" s="36" t="s">
        <v>6813</v>
      </c>
      <c r="B7974" s="36" t="s">
        <v>6823</v>
      </c>
      <c r="C7974" s="36" t="s">
        <v>6825</v>
      </c>
      <c r="D7974" s="36" t="s">
        <v>1302</v>
      </c>
      <c r="E7974" s="41">
        <v>88</v>
      </c>
      <c r="F7974" s="42" t="s">
        <v>44</v>
      </c>
      <c r="G7974" s="43"/>
      <c r="H7974" s="43" t="s">
        <v>1</v>
      </c>
      <c r="I7974" s="43"/>
      <c r="K7974" s="140" t="str">
        <f t="shared" si="375"/>
        <v>促進身心障礙者就業計畫-促進身心障礙者就業-會費、捐助、補助、分攤、照護、救濟與交流活動費-捐助、補助與獎助-捐助國內團體</v>
      </c>
      <c r="L7974" s="140" t="str">
        <f t="shared" si="376"/>
        <v>補助身心障礙者職務再設計改善費</v>
      </c>
      <c r="M7974" s="40" t="str">
        <f t="shared" si="377"/>
        <v>台中市基督得勝協會</v>
      </c>
    </row>
    <row r="7975" spans="1:13" s="27" customFormat="1" ht="131.25">
      <c r="A7975" s="36" t="s">
        <v>6813</v>
      </c>
      <c r="B7975" s="36" t="s">
        <v>6826</v>
      </c>
      <c r="C7975" s="36" t="s">
        <v>6827</v>
      </c>
      <c r="D7975" s="36" t="s">
        <v>1302</v>
      </c>
      <c r="E7975" s="41">
        <v>25</v>
      </c>
      <c r="F7975" s="42" t="s">
        <v>82</v>
      </c>
      <c r="G7975" s="43"/>
      <c r="H7975" s="43" t="s">
        <v>1</v>
      </c>
      <c r="I7975" s="43"/>
      <c r="K7975" s="140" t="str">
        <f t="shared" si="375"/>
        <v>促進身心障礙者就業計畫-促進身心障礙者就業-會費、捐助、補助、分攤、照護、救濟與交流活動費-捐助、補助與獎助-捐助國內團體</v>
      </c>
      <c r="L7975" s="140" t="str">
        <f t="shared" si="376"/>
        <v>補助機構或團體設立職訓或就服機構、職訓輔助器具等就業促進活動、參展經費</v>
      </c>
      <c r="M7975" s="40" t="str">
        <f t="shared" si="377"/>
        <v>社團法人台灣盲人福利協進會全國總會</v>
      </c>
    </row>
    <row r="7976" spans="1:13" s="27" customFormat="1" ht="131.25">
      <c r="A7976" s="36" t="s">
        <v>6813</v>
      </c>
      <c r="B7976" s="36" t="s">
        <v>6826</v>
      </c>
      <c r="C7976" s="36" t="s">
        <v>6828</v>
      </c>
      <c r="D7976" s="36" t="s">
        <v>1302</v>
      </c>
      <c r="E7976" s="41">
        <v>54</v>
      </c>
      <c r="F7976" s="42" t="s">
        <v>82</v>
      </c>
      <c r="G7976" s="43"/>
      <c r="H7976" s="43" t="s">
        <v>1</v>
      </c>
      <c r="I7976" s="43"/>
      <c r="K7976" s="140" t="str">
        <f t="shared" si="375"/>
        <v>促進身心障礙者就業計畫-促進身心障礙者就業-會費、捐助、補助、分攤、照護、救濟與交流活動費-捐助、補助與獎助-捐助國內團體</v>
      </c>
      <c r="L7976" s="140" t="str">
        <f t="shared" si="376"/>
        <v>補助機構或團體設立職訓或就服機構、職訓輔助器具等就業促進活動、參展經費</v>
      </c>
      <c r="M7976" s="40" t="str">
        <f t="shared" si="377"/>
        <v>中華職人產業文化推廣協會</v>
      </c>
    </row>
    <row r="7977" spans="1:13" s="27" customFormat="1" ht="131.25">
      <c r="A7977" s="36" t="s">
        <v>6813</v>
      </c>
      <c r="B7977" s="36" t="s">
        <v>6829</v>
      </c>
      <c r="C7977" s="36" t="s">
        <v>6830</v>
      </c>
      <c r="D7977" s="36" t="s">
        <v>1302</v>
      </c>
      <c r="E7977" s="41">
        <v>166</v>
      </c>
      <c r="F7977" s="42" t="s">
        <v>82</v>
      </c>
      <c r="G7977" s="43"/>
      <c r="H7977" s="43" t="s">
        <v>1</v>
      </c>
      <c r="I7977" s="43"/>
      <c r="K7977" s="140" t="str">
        <f t="shared" si="375"/>
        <v>促進身心障礙者就業計畫-促進身心障礙者就業-會費、捐助、補助、分攤、照護、救濟與交流活動費-捐助、補助與獎助-捐助國內團體</v>
      </c>
      <c r="L7977" s="140" t="str">
        <f t="shared" si="376"/>
        <v>臺中市身心障礙樂團輔導演出計畫及就業促進等相關經費</v>
      </c>
      <c r="M7977" s="40" t="str">
        <f t="shared" si="377"/>
        <v>向日光視障樂團</v>
      </c>
    </row>
    <row r="7978" spans="1:13" s="27" customFormat="1" ht="131.25">
      <c r="A7978" s="36" t="s">
        <v>6813</v>
      </c>
      <c r="B7978" s="36" t="s">
        <v>6829</v>
      </c>
      <c r="C7978" s="36" t="s">
        <v>6831</v>
      </c>
      <c r="D7978" s="36" t="s">
        <v>1302</v>
      </c>
      <c r="E7978" s="41">
        <v>222</v>
      </c>
      <c r="F7978" s="42" t="s">
        <v>82</v>
      </c>
      <c r="G7978" s="43"/>
      <c r="H7978" s="43" t="s">
        <v>1</v>
      </c>
      <c r="I7978" s="43"/>
      <c r="K7978" s="140" t="str">
        <f t="shared" si="375"/>
        <v>促進身心障礙者就業計畫-促進身心障礙者就業-會費、捐助、補助、分攤、照護、救濟與交流活動費-捐助、補助與獎助-捐助國內團體</v>
      </c>
      <c r="L7978" s="140" t="str">
        <f t="shared" si="376"/>
        <v>臺中市身心障礙樂團輔導演出計畫及就業促進等相關經費</v>
      </c>
      <c r="M7978" s="40" t="str">
        <f t="shared" si="377"/>
        <v>飛行者樂團</v>
      </c>
    </row>
    <row r="7979" spans="1:13" s="27" customFormat="1" ht="131.25">
      <c r="A7979" s="36" t="s">
        <v>6813</v>
      </c>
      <c r="B7979" s="36" t="s">
        <v>6829</v>
      </c>
      <c r="C7979" s="36" t="s">
        <v>6832</v>
      </c>
      <c r="D7979" s="36" t="s">
        <v>1302</v>
      </c>
      <c r="E7979" s="41">
        <v>163</v>
      </c>
      <c r="F7979" s="42" t="s">
        <v>82</v>
      </c>
      <c r="G7979" s="43"/>
      <c r="H7979" s="43" t="s">
        <v>1</v>
      </c>
      <c r="I7979" s="43"/>
      <c r="K7979" s="140" t="str">
        <f t="shared" si="375"/>
        <v>促進身心障礙者就業計畫-促進身心障礙者就業-會費、捐助、補助、分攤、照護、救濟與交流活動費-捐助、補助與獎助-捐助國內團體</v>
      </c>
      <c r="L7979" s="140" t="str">
        <f t="shared" si="376"/>
        <v>臺中市身心障礙樂團輔導演出計畫及就業促進等相關經費</v>
      </c>
      <c r="M7979" s="40" t="str">
        <f t="shared" si="377"/>
        <v>臺中市盲人福利協進會樂團推廣委員會所屬黑墨鏡樂團</v>
      </c>
    </row>
    <row r="7980" spans="1:13" s="27" customFormat="1" ht="131.25">
      <c r="A7980" s="36" t="s">
        <v>6813</v>
      </c>
      <c r="B7980" s="36" t="s">
        <v>6829</v>
      </c>
      <c r="C7980" s="36" t="s">
        <v>6833</v>
      </c>
      <c r="D7980" s="36" t="s">
        <v>1302</v>
      </c>
      <c r="E7980" s="41">
        <v>228</v>
      </c>
      <c r="F7980" s="42" t="s">
        <v>82</v>
      </c>
      <c r="G7980" s="43"/>
      <c r="H7980" s="43" t="s">
        <v>1</v>
      </c>
      <c r="I7980" s="43"/>
      <c r="K7980" s="140" t="str">
        <f t="shared" si="375"/>
        <v>促進身心障礙者就業計畫-促進身心障礙者就業-會費、捐助、補助、分攤、照護、救濟與交流活動費-捐助、補助與獎助-捐助國內團體</v>
      </c>
      <c r="L7980" s="140" t="str">
        <f t="shared" si="376"/>
        <v>臺中市身心障礙樂團輔導演出計畫及就業促進等相關經費</v>
      </c>
      <c r="M7980" s="40" t="str">
        <f t="shared" si="377"/>
        <v>臺中市盲人福利協進會鼓樂推廣委員會所屬瞽動人心太鼓隊</v>
      </c>
    </row>
    <row r="7981" spans="1:13" s="27" customFormat="1" ht="131.25">
      <c r="A7981" s="36" t="s">
        <v>6813</v>
      </c>
      <c r="B7981" s="36" t="s">
        <v>6834</v>
      </c>
      <c r="C7981" s="36" t="s">
        <v>6835</v>
      </c>
      <c r="D7981" s="36" t="s">
        <v>1302</v>
      </c>
      <c r="E7981" s="41">
        <v>157</v>
      </c>
      <c r="F7981" s="42" t="s">
        <v>82</v>
      </c>
      <c r="G7981" s="43"/>
      <c r="H7981" s="43" t="s">
        <v>1</v>
      </c>
      <c r="I7981" s="43"/>
      <c r="K7981" s="140" t="str">
        <f t="shared" si="375"/>
        <v>促進身心障礙者就業計畫-促進身心障礙者就業-會費、捐助、補助、分攤、照護、救濟與交流活動費-捐助、補助與獎助-捐助國內團體</v>
      </c>
      <c r="L7981" s="140" t="str">
        <f t="shared" si="376"/>
        <v>補助辦理視障按摩便利站設置與營運輔導暨職場改善計畫</v>
      </c>
      <c r="M7981" s="40" t="str">
        <f t="shared" si="377"/>
        <v>社團法人台中市盲人福利協進會</v>
      </c>
    </row>
    <row r="7982" spans="1:13" s="27" customFormat="1" ht="131.25">
      <c r="A7982" s="36" t="s">
        <v>6813</v>
      </c>
      <c r="B7982" s="36" t="s">
        <v>6834</v>
      </c>
      <c r="C7982" s="36" t="s">
        <v>6836</v>
      </c>
      <c r="D7982" s="36" t="s">
        <v>1302</v>
      </c>
      <c r="E7982" s="41">
        <v>200</v>
      </c>
      <c r="F7982" s="42" t="s">
        <v>82</v>
      </c>
      <c r="G7982" s="43"/>
      <c r="H7982" s="43" t="s">
        <v>1</v>
      </c>
      <c r="I7982" s="43"/>
      <c r="K7982" s="140" t="str">
        <f t="shared" si="375"/>
        <v>促進身心障礙者就業計畫-促進身心障礙者就業-會費、捐助、補助、分攤、照護、救濟與交流活動費-捐助、補助與獎助-捐助國內團體</v>
      </c>
      <c r="L7982" s="140" t="str">
        <f t="shared" si="376"/>
        <v>補助辦理視障按摩便利站設置與營運輔導暨職場改善計畫</v>
      </c>
      <c r="M7982" s="40" t="str">
        <f t="shared" si="377"/>
        <v>臺中市視覺障礙福利協進會</v>
      </c>
    </row>
    <row r="7983" spans="1:13" s="27" customFormat="1" ht="112.5">
      <c r="A7983" s="37" t="s">
        <v>6837</v>
      </c>
      <c r="B7983" s="64" t="s">
        <v>6838</v>
      </c>
      <c r="C7983" s="64" t="s">
        <v>3977</v>
      </c>
      <c r="D7983" s="37" t="s">
        <v>6839</v>
      </c>
      <c r="E7983" s="131">
        <v>251</v>
      </c>
      <c r="F7983" s="132" t="s">
        <v>82</v>
      </c>
      <c r="G7983" s="128"/>
      <c r="H7983" s="156" t="s">
        <v>6840</v>
      </c>
      <c r="I7983" s="43"/>
      <c r="K7983" s="140" t="str">
        <f t="shared" si="375"/>
        <v>社會福利支出計畫/社會福利支出/會費、捐助、補助、分攤、照護、救濟與交流活動費/捐助、補助與獎助/捐助國內團體</v>
      </c>
      <c r="L7983" s="140" t="str">
        <f t="shared" si="376"/>
        <v>臺中市親子館暨托育資源中心</v>
      </c>
      <c r="M7983" s="40" t="str">
        <f t="shared" si="377"/>
        <v>社團法人臺中市香柏木健康關懷協會</v>
      </c>
    </row>
    <row r="7984" spans="1:13" s="27" customFormat="1" ht="112.5">
      <c r="A7984" s="37" t="s">
        <v>6837</v>
      </c>
      <c r="B7984" s="64" t="s">
        <v>6838</v>
      </c>
      <c r="C7984" s="64" t="s">
        <v>3977</v>
      </c>
      <c r="D7984" s="37" t="s">
        <v>6839</v>
      </c>
      <c r="E7984" s="131">
        <v>293</v>
      </c>
      <c r="F7984" s="132" t="s">
        <v>82</v>
      </c>
      <c r="G7984" s="128"/>
      <c r="H7984" s="156" t="s">
        <v>6840</v>
      </c>
      <c r="I7984" s="43"/>
      <c r="K7984" s="140" t="str">
        <f t="shared" si="375"/>
        <v>社會福利支出計畫/社會福利支出/會費、捐助、補助、分攤、照護、救濟與交流活動費/捐助、補助與獎助/捐助國內團體</v>
      </c>
      <c r="L7984" s="140" t="str">
        <f t="shared" si="376"/>
        <v>臺中市親子館暨托育資源中心</v>
      </c>
      <c r="M7984" s="40" t="str">
        <f t="shared" si="377"/>
        <v>社團法人臺中市香柏木健康關懷協會</v>
      </c>
    </row>
    <row r="7985" spans="1:13" s="27" customFormat="1" ht="112.5">
      <c r="A7985" s="37" t="s">
        <v>6837</v>
      </c>
      <c r="B7985" s="64" t="s">
        <v>6838</v>
      </c>
      <c r="C7985" s="64" t="s">
        <v>3977</v>
      </c>
      <c r="D7985" s="37" t="s">
        <v>6839</v>
      </c>
      <c r="E7985" s="131">
        <v>221</v>
      </c>
      <c r="F7985" s="132" t="s">
        <v>82</v>
      </c>
      <c r="G7985" s="128"/>
      <c r="H7985" s="156" t="s">
        <v>6841</v>
      </c>
      <c r="I7985" s="43"/>
      <c r="K7985" s="140" t="str">
        <f t="shared" si="375"/>
        <v>社會福利支出計畫/社會福利支出/會費、捐助、補助、分攤、照護、救濟與交流活動費/捐助、補助與獎助/捐助國內團體</v>
      </c>
      <c r="L7985" s="140" t="str">
        <f t="shared" si="376"/>
        <v>臺中市親子館暨托育資源中心</v>
      </c>
      <c r="M7985" s="40" t="str">
        <f t="shared" si="377"/>
        <v>社團法人臺中市香柏木健康關懷協會</v>
      </c>
    </row>
    <row r="7986" spans="1:13" s="27" customFormat="1" ht="112.5">
      <c r="A7986" s="37" t="s">
        <v>6837</v>
      </c>
      <c r="B7986" s="64" t="s">
        <v>6838</v>
      </c>
      <c r="C7986" s="64" t="s">
        <v>3109</v>
      </c>
      <c r="D7986" s="37" t="s">
        <v>6839</v>
      </c>
      <c r="E7986" s="131">
        <v>144</v>
      </c>
      <c r="F7986" s="132" t="s">
        <v>82</v>
      </c>
      <c r="G7986" s="128"/>
      <c r="H7986" s="156" t="s">
        <v>6841</v>
      </c>
      <c r="I7986" s="43"/>
      <c r="K7986" s="140" t="str">
        <f t="shared" si="375"/>
        <v>社會福利支出計畫/社會福利支出/會費、捐助、補助、分攤、照護、救濟與交流活動費/捐助、補助與獎助/捐助國內團體</v>
      </c>
      <c r="L7986" s="140" t="str">
        <f t="shared" si="376"/>
        <v>臺中市親子館暨托育資源中心</v>
      </c>
      <c r="M7986" s="40" t="str">
        <f t="shared" si="377"/>
        <v>社團法人中華傳愛社區服務協會</v>
      </c>
    </row>
    <row r="7987" spans="1:13" s="27" customFormat="1" ht="112.5">
      <c r="A7987" s="37" t="s">
        <v>6837</v>
      </c>
      <c r="B7987" s="64" t="s">
        <v>6838</v>
      </c>
      <c r="C7987" s="64" t="s">
        <v>3109</v>
      </c>
      <c r="D7987" s="37" t="s">
        <v>6839</v>
      </c>
      <c r="E7987" s="131">
        <v>157</v>
      </c>
      <c r="F7987" s="132" t="s">
        <v>82</v>
      </c>
      <c r="G7987" s="128"/>
      <c r="H7987" s="156" t="s">
        <v>6840</v>
      </c>
      <c r="I7987" s="128"/>
      <c r="K7987" s="140" t="str">
        <f t="shared" si="375"/>
        <v>社會福利支出計畫/社會福利支出/會費、捐助、補助、分攤、照護、救濟與交流活動費/捐助、補助與獎助/捐助國內團體</v>
      </c>
      <c r="L7987" s="140" t="str">
        <f t="shared" si="376"/>
        <v>臺中市親子館暨托育資源中心</v>
      </c>
      <c r="M7987" s="40" t="str">
        <f t="shared" si="377"/>
        <v>社團法人中華傳愛社區服務協會</v>
      </c>
    </row>
    <row r="7988" spans="1:13" s="27" customFormat="1" ht="112.5">
      <c r="A7988" s="37" t="s">
        <v>6837</v>
      </c>
      <c r="B7988" s="64" t="s">
        <v>6838</v>
      </c>
      <c r="C7988" s="64" t="s">
        <v>4042</v>
      </c>
      <c r="D7988" s="37" t="s">
        <v>6839</v>
      </c>
      <c r="E7988" s="131">
        <v>92</v>
      </c>
      <c r="F7988" s="132" t="s">
        <v>82</v>
      </c>
      <c r="G7988" s="128"/>
      <c r="H7988" s="156" t="s">
        <v>6840</v>
      </c>
      <c r="I7988" s="128"/>
      <c r="K7988" s="140" t="str">
        <f t="shared" si="375"/>
        <v>社會福利支出計畫/社會福利支出/會費、捐助、補助、分攤、照護、救濟與交流活動費/捐助、補助與獎助/捐助國內團體</v>
      </c>
      <c r="L7988" s="140" t="str">
        <f t="shared" si="376"/>
        <v>臺中市親子館暨托育資源中心</v>
      </c>
      <c r="M7988" s="40" t="str">
        <f t="shared" si="377"/>
        <v>社團法人無限發展教育協會</v>
      </c>
    </row>
    <row r="7989" spans="1:13" s="27" customFormat="1" ht="112.5">
      <c r="A7989" s="37" t="s">
        <v>6842</v>
      </c>
      <c r="B7989" s="130" t="s">
        <v>6838</v>
      </c>
      <c r="C7989" s="130" t="s">
        <v>4042</v>
      </c>
      <c r="D7989" s="37" t="s">
        <v>6839</v>
      </c>
      <c r="E7989" s="136">
        <v>26</v>
      </c>
      <c r="F7989" s="132" t="s">
        <v>82</v>
      </c>
      <c r="G7989" s="156"/>
      <c r="H7989" s="156" t="s">
        <v>6840</v>
      </c>
      <c r="I7989" s="128"/>
      <c r="K7989" s="140" t="str">
        <f t="shared" si="375"/>
        <v>一般建築及設備計畫/一般建築及設備/會費、捐助、補助、分攤、照護、救濟與交流活動費/捐助、補助與獎助/捐助國內團體</v>
      </c>
      <c r="L7989" s="140" t="str">
        <f t="shared" si="376"/>
        <v>臺中市親子館暨托育資源中心</v>
      </c>
      <c r="M7989" s="40" t="str">
        <f t="shared" si="377"/>
        <v>社團法人無限發展教育協會</v>
      </c>
    </row>
    <row r="7990" spans="1:13" s="27" customFormat="1" ht="112.5">
      <c r="A7990" s="37" t="s">
        <v>6837</v>
      </c>
      <c r="B7990" s="64" t="s">
        <v>6838</v>
      </c>
      <c r="C7990" s="64" t="s">
        <v>3979</v>
      </c>
      <c r="D7990" s="37" t="s">
        <v>6839</v>
      </c>
      <c r="E7990" s="131">
        <v>307</v>
      </c>
      <c r="F7990" s="132" t="s">
        <v>82</v>
      </c>
      <c r="G7990" s="128"/>
      <c r="H7990" s="156" t="s">
        <v>6840</v>
      </c>
      <c r="I7990" s="128"/>
      <c r="K7990" s="140" t="str">
        <f t="shared" si="375"/>
        <v>社會福利支出計畫/社會福利支出/會費、捐助、補助、分攤、照護、救濟與交流活動費/捐助、補助與獎助/捐助國內團體</v>
      </c>
      <c r="L7990" s="140" t="str">
        <f t="shared" si="376"/>
        <v>臺中市親子館暨托育資源中心</v>
      </c>
      <c r="M7990" s="40" t="str">
        <f t="shared" si="377"/>
        <v>社團法人中華課後照顧才藝師資職能發展協會</v>
      </c>
    </row>
    <row r="7991" spans="1:13" s="27" customFormat="1" ht="112.5">
      <c r="A7991" s="37" t="s">
        <v>6842</v>
      </c>
      <c r="B7991" s="130" t="s">
        <v>6838</v>
      </c>
      <c r="C7991" s="130" t="s">
        <v>3979</v>
      </c>
      <c r="D7991" s="37" t="s">
        <v>6839</v>
      </c>
      <c r="E7991" s="136">
        <v>26</v>
      </c>
      <c r="F7991" s="132" t="s">
        <v>82</v>
      </c>
      <c r="G7991" s="156"/>
      <c r="H7991" s="156" t="s">
        <v>6840</v>
      </c>
      <c r="I7991" s="128"/>
      <c r="K7991" s="140" t="str">
        <f t="shared" si="375"/>
        <v>一般建築及設備計畫/一般建築及設備/會費、捐助、補助、分攤、照護、救濟與交流活動費/捐助、補助與獎助/捐助國內團體</v>
      </c>
      <c r="L7991" s="140" t="str">
        <f t="shared" si="376"/>
        <v>臺中市親子館暨托育資源中心</v>
      </c>
      <c r="M7991" s="40" t="str">
        <f t="shared" si="377"/>
        <v>社團法人中華課後照顧才藝師資職能發展協會</v>
      </c>
    </row>
    <row r="7992" spans="1:13" s="27" customFormat="1" ht="112.5">
      <c r="A7992" s="37" t="s">
        <v>6837</v>
      </c>
      <c r="B7992" s="64" t="s">
        <v>6838</v>
      </c>
      <c r="C7992" s="64" t="s">
        <v>4020</v>
      </c>
      <c r="D7992" s="37" t="s">
        <v>6839</v>
      </c>
      <c r="E7992" s="131">
        <v>186</v>
      </c>
      <c r="F7992" s="132" t="s">
        <v>82</v>
      </c>
      <c r="G7992" s="128"/>
      <c r="H7992" s="156" t="s">
        <v>6840</v>
      </c>
      <c r="I7992" s="128"/>
      <c r="K7992" s="140" t="str">
        <f t="shared" si="375"/>
        <v>社會福利支出計畫/社會福利支出/會費、捐助、補助、分攤、照護、救濟與交流活動費/捐助、補助與獎助/捐助國內團體</v>
      </c>
      <c r="L7992" s="140" t="str">
        <f t="shared" si="376"/>
        <v>臺中市親子館暨托育資源中心</v>
      </c>
      <c r="M7992" s="40" t="str">
        <f t="shared" si="377"/>
        <v>台中市親子閱讀協會</v>
      </c>
    </row>
    <row r="7993" spans="1:13" s="27" customFormat="1" ht="112.5">
      <c r="A7993" s="37" t="s">
        <v>6837</v>
      </c>
      <c r="B7993" s="64" t="s">
        <v>6838</v>
      </c>
      <c r="C7993" s="64" t="s">
        <v>3851</v>
      </c>
      <c r="D7993" s="37" t="s">
        <v>6839</v>
      </c>
      <c r="E7993" s="131">
        <v>233</v>
      </c>
      <c r="F7993" s="132" t="s">
        <v>82</v>
      </c>
      <c r="G7993" s="128"/>
      <c r="H7993" s="156" t="s">
        <v>6840</v>
      </c>
      <c r="I7993" s="128"/>
      <c r="K7993" s="140" t="str">
        <f t="shared" si="375"/>
        <v>社會福利支出計畫/社會福利支出/會費、捐助、補助、分攤、照護、救濟與交流活動費/捐助、補助與獎助/捐助國內團體</v>
      </c>
      <c r="L7993" s="140" t="str">
        <f t="shared" si="376"/>
        <v>臺中市親子館暨托育資源中心</v>
      </c>
      <c r="M7993" s="40" t="str">
        <f t="shared" si="377"/>
        <v>社團法人台灣社區終身學習推廣協會</v>
      </c>
    </row>
    <row r="7994" spans="1:13" s="27" customFormat="1" ht="112.5">
      <c r="A7994" s="37" t="s">
        <v>6837</v>
      </c>
      <c r="B7994" s="64" t="s">
        <v>6838</v>
      </c>
      <c r="C7994" s="64" t="s">
        <v>4040</v>
      </c>
      <c r="D7994" s="37" t="s">
        <v>6839</v>
      </c>
      <c r="E7994" s="131">
        <v>128</v>
      </c>
      <c r="F7994" s="132" t="s">
        <v>82</v>
      </c>
      <c r="G7994" s="128"/>
      <c r="H7994" s="156" t="s">
        <v>6840</v>
      </c>
      <c r="I7994" s="128"/>
      <c r="K7994" s="140" t="str">
        <f t="shared" si="375"/>
        <v>社會福利支出計畫/社會福利支出/會費、捐助、補助、分攤、照護、救濟與交流活動費/捐助、補助與獎助/捐助國內團體</v>
      </c>
      <c r="L7994" s="140" t="str">
        <f t="shared" si="376"/>
        <v>臺中市親子館暨托育資源中心</v>
      </c>
      <c r="M7994" s="40" t="str">
        <f t="shared" si="377"/>
        <v>社團法人台灣健康整合服務協會</v>
      </c>
    </row>
    <row r="7995" spans="1:13" s="27" customFormat="1" ht="112.5">
      <c r="A7995" s="37" t="s">
        <v>6837</v>
      </c>
      <c r="B7995" s="64" t="s">
        <v>6838</v>
      </c>
      <c r="C7995" s="64" t="s">
        <v>3979</v>
      </c>
      <c r="D7995" s="37" t="s">
        <v>6839</v>
      </c>
      <c r="E7995" s="131">
        <v>316</v>
      </c>
      <c r="F7995" s="132" t="s">
        <v>82</v>
      </c>
      <c r="G7995" s="128"/>
      <c r="H7995" s="156" t="s">
        <v>6840</v>
      </c>
      <c r="I7995" s="128"/>
      <c r="K7995" s="140" t="str">
        <f t="shared" si="375"/>
        <v>社會福利支出計畫/社會福利支出/會費、捐助、補助、分攤、照護、救濟與交流活動費/捐助、補助與獎助/捐助國內團體</v>
      </c>
      <c r="L7995" s="140" t="str">
        <f t="shared" si="376"/>
        <v>臺中市親子館暨托育資源中心</v>
      </c>
      <c r="M7995" s="40" t="str">
        <f t="shared" si="377"/>
        <v>社團法人中華課後照顧才藝師資職能發展協會</v>
      </c>
    </row>
    <row r="7996" spans="1:13" s="27" customFormat="1" ht="112.5">
      <c r="A7996" s="37" t="s">
        <v>6837</v>
      </c>
      <c r="B7996" s="64" t="s">
        <v>6838</v>
      </c>
      <c r="C7996" s="64" t="s">
        <v>3977</v>
      </c>
      <c r="D7996" s="37" t="s">
        <v>6839</v>
      </c>
      <c r="E7996" s="131">
        <v>287</v>
      </c>
      <c r="F7996" s="132" t="s">
        <v>82</v>
      </c>
      <c r="G7996" s="128"/>
      <c r="H7996" s="156" t="s">
        <v>6840</v>
      </c>
      <c r="I7996" s="128"/>
      <c r="K7996" s="140" t="str">
        <f t="shared" si="375"/>
        <v>社會福利支出計畫/社會福利支出/會費、捐助、補助、分攤、照護、救濟與交流活動費/捐助、補助與獎助/捐助國內團體</v>
      </c>
      <c r="L7996" s="140" t="str">
        <f t="shared" si="376"/>
        <v>臺中市親子館暨托育資源中心</v>
      </c>
      <c r="M7996" s="40" t="str">
        <f t="shared" si="377"/>
        <v>社團法人臺中市香柏木健康關懷協會</v>
      </c>
    </row>
    <row r="7997" spans="1:13" s="27" customFormat="1" ht="112.5">
      <c r="A7997" s="37" t="s">
        <v>6842</v>
      </c>
      <c r="B7997" s="64" t="s">
        <v>6838</v>
      </c>
      <c r="C7997" s="130" t="s">
        <v>3977</v>
      </c>
      <c r="D7997" s="37" t="s">
        <v>6839</v>
      </c>
      <c r="E7997" s="136">
        <v>28</v>
      </c>
      <c r="F7997" s="132" t="s">
        <v>82</v>
      </c>
      <c r="G7997" s="156"/>
      <c r="H7997" s="156" t="s">
        <v>6840</v>
      </c>
      <c r="I7997" s="128"/>
      <c r="K7997" s="140" t="str">
        <f t="shared" si="375"/>
        <v>一般建築及設備計畫/一般建築及設備/會費、捐助、補助、分攤、照護、救濟與交流活動費/捐助、補助與獎助/捐助國內團體</v>
      </c>
      <c r="L7997" s="140" t="str">
        <f t="shared" si="376"/>
        <v>臺中市親子館暨托育資源中心</v>
      </c>
      <c r="M7997" s="40" t="str">
        <f t="shared" si="377"/>
        <v>社團法人臺中市香柏木健康關懷協會</v>
      </c>
    </row>
    <row r="7998" spans="1:13" s="27" customFormat="1" ht="112.5">
      <c r="A7998" s="37" t="s">
        <v>6837</v>
      </c>
      <c r="B7998" s="64" t="s">
        <v>6838</v>
      </c>
      <c r="C7998" s="64" t="s">
        <v>3109</v>
      </c>
      <c r="D7998" s="37" t="s">
        <v>6839</v>
      </c>
      <c r="E7998" s="131">
        <v>228</v>
      </c>
      <c r="F7998" s="132" t="s">
        <v>82</v>
      </c>
      <c r="G7998" s="128"/>
      <c r="H7998" s="156" t="s">
        <v>6840</v>
      </c>
      <c r="I7998" s="128"/>
      <c r="K7998" s="140" t="str">
        <f t="shared" si="375"/>
        <v>社會福利支出計畫/社會福利支出/會費、捐助、補助、分攤、照護、救濟與交流活動費/捐助、補助與獎助/捐助國內團體</v>
      </c>
      <c r="L7998" s="140" t="str">
        <f t="shared" si="376"/>
        <v>臺中市親子館暨托育資源中心</v>
      </c>
      <c r="M7998" s="40" t="str">
        <f t="shared" si="377"/>
        <v>社團法人中華傳愛社區服務協會</v>
      </c>
    </row>
    <row r="7999" spans="1:13" s="27" customFormat="1" ht="112.5">
      <c r="A7999" s="37" t="s">
        <v>6842</v>
      </c>
      <c r="B7999" s="64" t="s">
        <v>6838</v>
      </c>
      <c r="C7999" s="130" t="s">
        <v>3109</v>
      </c>
      <c r="D7999" s="37" t="s">
        <v>6839</v>
      </c>
      <c r="E7999" s="136">
        <v>30</v>
      </c>
      <c r="F7999" s="132" t="s">
        <v>82</v>
      </c>
      <c r="G7999" s="156"/>
      <c r="H7999" s="156" t="s">
        <v>6840</v>
      </c>
      <c r="I7999" s="128"/>
      <c r="K7999" s="140" t="str">
        <f t="shared" si="375"/>
        <v>一般建築及設備計畫/一般建築及設備/會費、捐助、補助、分攤、照護、救濟與交流活動費/捐助、補助與獎助/捐助國內團體</v>
      </c>
      <c r="L7999" s="140" t="str">
        <f t="shared" si="376"/>
        <v>臺中市親子館暨托育資源中心</v>
      </c>
      <c r="M7999" s="40" t="str">
        <f t="shared" si="377"/>
        <v>社團法人中華傳愛社區服務協會</v>
      </c>
    </row>
    <row r="8000" spans="1:13" s="27" customFormat="1" ht="112.5">
      <c r="A8000" s="37" t="s">
        <v>6837</v>
      </c>
      <c r="B8000" s="64" t="s">
        <v>6838</v>
      </c>
      <c r="C8000" s="64" t="s">
        <v>3109</v>
      </c>
      <c r="D8000" s="37" t="s">
        <v>6839</v>
      </c>
      <c r="E8000" s="131">
        <v>190</v>
      </c>
      <c r="F8000" s="132" t="s">
        <v>82</v>
      </c>
      <c r="G8000" s="128"/>
      <c r="H8000" s="156" t="s">
        <v>6840</v>
      </c>
      <c r="I8000" s="128"/>
      <c r="K8000" s="140" t="str">
        <f t="shared" si="375"/>
        <v>社會福利支出計畫/社會福利支出/會費、捐助、補助、分攤、照護、救濟與交流活動費/捐助、補助與獎助/捐助國內團體</v>
      </c>
      <c r="L8000" s="140" t="str">
        <f t="shared" si="376"/>
        <v>臺中市親子館暨托育資源中心</v>
      </c>
      <c r="M8000" s="40" t="str">
        <f t="shared" si="377"/>
        <v>社團法人中華傳愛社區服務協會</v>
      </c>
    </row>
    <row r="8001" spans="1:13" s="27" customFormat="1" ht="112.5">
      <c r="A8001" s="37" t="s">
        <v>6842</v>
      </c>
      <c r="B8001" s="64" t="s">
        <v>6838</v>
      </c>
      <c r="C8001" s="130" t="s">
        <v>3109</v>
      </c>
      <c r="D8001" s="37" t="s">
        <v>6839</v>
      </c>
      <c r="E8001" s="136">
        <v>30</v>
      </c>
      <c r="F8001" s="132" t="s">
        <v>82</v>
      </c>
      <c r="G8001" s="156"/>
      <c r="H8001" s="156" t="s">
        <v>6840</v>
      </c>
      <c r="I8001" s="128"/>
      <c r="K8001" s="140" t="str">
        <f t="shared" si="375"/>
        <v>一般建築及設備計畫/一般建築及設備/會費、捐助、補助、分攤、照護、救濟與交流活動費/捐助、補助與獎助/捐助國內團體</v>
      </c>
      <c r="L8001" s="140" t="str">
        <f t="shared" si="376"/>
        <v>臺中市親子館暨托育資源中心</v>
      </c>
      <c r="M8001" s="40" t="str">
        <f t="shared" si="377"/>
        <v>社團法人中華傳愛社區服務協會</v>
      </c>
    </row>
    <row r="8002" spans="1:13" s="27" customFormat="1" ht="112.5">
      <c r="A8002" s="37" t="s">
        <v>6837</v>
      </c>
      <c r="B8002" s="64" t="s">
        <v>6838</v>
      </c>
      <c r="C8002" s="64" t="s">
        <v>3977</v>
      </c>
      <c r="D8002" s="37" t="s">
        <v>6839</v>
      </c>
      <c r="E8002" s="131">
        <v>269</v>
      </c>
      <c r="F8002" s="132" t="s">
        <v>82</v>
      </c>
      <c r="G8002" s="128"/>
      <c r="H8002" s="156" t="s">
        <v>6840</v>
      </c>
      <c r="I8002" s="128"/>
      <c r="K8002" s="140" t="str">
        <f t="shared" si="375"/>
        <v>社會福利支出計畫/社會福利支出/會費、捐助、補助、分攤、照護、救濟與交流活動費/捐助、補助與獎助/捐助國內團體</v>
      </c>
      <c r="L8002" s="140" t="str">
        <f t="shared" si="376"/>
        <v>臺中市親子館暨托育資源中心</v>
      </c>
      <c r="M8002" s="40" t="str">
        <f t="shared" si="377"/>
        <v>社團法人臺中市香柏木健康關懷協會</v>
      </c>
    </row>
    <row r="8003" spans="1:13" s="27" customFormat="1" ht="112.5">
      <c r="A8003" s="37" t="s">
        <v>6837</v>
      </c>
      <c r="B8003" s="64" t="s">
        <v>6838</v>
      </c>
      <c r="C8003" s="64" t="s">
        <v>3977</v>
      </c>
      <c r="D8003" s="37" t="s">
        <v>6839</v>
      </c>
      <c r="E8003" s="131">
        <v>265</v>
      </c>
      <c r="F8003" s="132" t="s">
        <v>82</v>
      </c>
      <c r="G8003" s="128"/>
      <c r="H8003" s="156" t="s">
        <v>6840</v>
      </c>
      <c r="I8003" s="128"/>
      <c r="K8003" s="140" t="str">
        <f t="shared" si="375"/>
        <v>社會福利支出計畫/社會福利支出/會費、捐助、補助、分攤、照護、救濟與交流活動費/捐助、補助與獎助/捐助國內團體</v>
      </c>
      <c r="L8003" s="140" t="str">
        <f t="shared" si="376"/>
        <v>臺中市親子館暨托育資源中心</v>
      </c>
      <c r="M8003" s="40" t="str">
        <f t="shared" si="377"/>
        <v>社團法人臺中市香柏木健康關懷協會</v>
      </c>
    </row>
    <row r="8004" spans="1:13" s="27" customFormat="1" ht="112.5">
      <c r="A8004" s="37" t="s">
        <v>6837</v>
      </c>
      <c r="B8004" s="64" t="s">
        <v>6838</v>
      </c>
      <c r="C8004" s="64" t="s">
        <v>4042</v>
      </c>
      <c r="D8004" s="37" t="s">
        <v>6839</v>
      </c>
      <c r="E8004" s="131">
        <v>152</v>
      </c>
      <c r="F8004" s="132" t="s">
        <v>82</v>
      </c>
      <c r="G8004" s="128"/>
      <c r="H8004" s="156" t="s">
        <v>6840</v>
      </c>
      <c r="I8004" s="128"/>
      <c r="K8004" s="140" t="str">
        <f t="shared" ref="K8004:K8067" si="378">A8004</f>
        <v>社會福利支出計畫/社會福利支出/會費、捐助、補助、分攤、照護、救濟與交流活動費/捐助、補助與獎助/捐助國內團體</v>
      </c>
      <c r="L8004" s="140" t="str">
        <f t="shared" ref="L8004:L8067" si="379">B8004</f>
        <v>臺中市親子館暨托育資源中心</v>
      </c>
      <c r="M8004" s="40" t="str">
        <f t="shared" ref="M8004:M8067" si="380">C8004</f>
        <v>社團法人無限發展教育協會</v>
      </c>
    </row>
    <row r="8005" spans="1:13" s="27" customFormat="1" ht="112.5">
      <c r="A8005" s="37" t="s">
        <v>6837</v>
      </c>
      <c r="B8005" s="64" t="s">
        <v>6838</v>
      </c>
      <c r="C8005" s="64" t="s">
        <v>3851</v>
      </c>
      <c r="D8005" s="37" t="s">
        <v>6839</v>
      </c>
      <c r="E8005" s="131">
        <v>260</v>
      </c>
      <c r="F8005" s="132" t="s">
        <v>82</v>
      </c>
      <c r="G8005" s="128"/>
      <c r="H8005" s="156" t="s">
        <v>6840</v>
      </c>
      <c r="I8005" s="128"/>
      <c r="K8005" s="140" t="str">
        <f t="shared" si="378"/>
        <v>社會福利支出計畫/社會福利支出/會費、捐助、補助、分攤、照護、救濟與交流活動費/捐助、補助與獎助/捐助國內團體</v>
      </c>
      <c r="L8005" s="140" t="str">
        <f t="shared" si="379"/>
        <v>臺中市親子館暨托育資源中心</v>
      </c>
      <c r="M8005" s="40" t="str">
        <f t="shared" si="380"/>
        <v>社團法人台灣社區終身學習推廣協會</v>
      </c>
    </row>
    <row r="8006" spans="1:13" s="27" customFormat="1" ht="112.5">
      <c r="A8006" s="37" t="s">
        <v>6837</v>
      </c>
      <c r="B8006" s="64" t="s">
        <v>6838</v>
      </c>
      <c r="C8006" s="64" t="s">
        <v>4020</v>
      </c>
      <c r="D8006" s="37" t="s">
        <v>6839</v>
      </c>
      <c r="E8006" s="131">
        <v>195</v>
      </c>
      <c r="F8006" s="132" t="s">
        <v>82</v>
      </c>
      <c r="G8006" s="128"/>
      <c r="H8006" s="156" t="s">
        <v>6840</v>
      </c>
      <c r="I8006" s="128"/>
      <c r="K8006" s="140" t="str">
        <f t="shared" si="378"/>
        <v>社會福利支出計畫/社會福利支出/會費、捐助、補助、分攤、照護、救濟與交流活動費/捐助、補助與獎助/捐助國內團體</v>
      </c>
      <c r="L8006" s="140" t="str">
        <f t="shared" si="379"/>
        <v>臺中市親子館暨托育資源中心</v>
      </c>
      <c r="M8006" s="40" t="str">
        <f t="shared" si="380"/>
        <v>台中市親子閱讀協會</v>
      </c>
    </row>
    <row r="8007" spans="1:13" s="27" customFormat="1" ht="112.5">
      <c r="A8007" s="37" t="s">
        <v>6837</v>
      </c>
      <c r="B8007" s="64" t="s">
        <v>6838</v>
      </c>
      <c r="C8007" s="64" t="s">
        <v>4040</v>
      </c>
      <c r="D8007" s="37" t="s">
        <v>6839</v>
      </c>
      <c r="E8007" s="131">
        <v>243</v>
      </c>
      <c r="F8007" s="132" t="s">
        <v>82</v>
      </c>
      <c r="G8007" s="128"/>
      <c r="H8007" s="156" t="s">
        <v>6840</v>
      </c>
      <c r="I8007" s="128"/>
      <c r="K8007" s="140" t="str">
        <f t="shared" si="378"/>
        <v>社會福利支出計畫/社會福利支出/會費、捐助、補助、分攤、照護、救濟與交流活動費/捐助、補助與獎助/捐助國內團體</v>
      </c>
      <c r="L8007" s="140" t="str">
        <f t="shared" si="379"/>
        <v>臺中市親子館暨托育資源中心</v>
      </c>
      <c r="M8007" s="40" t="str">
        <f t="shared" si="380"/>
        <v>社團法人台灣健康整合服務協會</v>
      </c>
    </row>
    <row r="8008" spans="1:13" s="27" customFormat="1" ht="112.5">
      <c r="A8008" s="37" t="s">
        <v>6842</v>
      </c>
      <c r="B8008" s="64" t="s">
        <v>6838</v>
      </c>
      <c r="C8008" s="130" t="s">
        <v>4040</v>
      </c>
      <c r="D8008" s="37" t="s">
        <v>6839</v>
      </c>
      <c r="E8008" s="136">
        <v>15</v>
      </c>
      <c r="F8008" s="132" t="s">
        <v>82</v>
      </c>
      <c r="G8008" s="156"/>
      <c r="H8008" s="156" t="s">
        <v>6840</v>
      </c>
      <c r="I8008" s="128"/>
      <c r="K8008" s="140" t="str">
        <f t="shared" si="378"/>
        <v>一般建築及設備計畫/一般建築及設備/會費、捐助、補助、分攤、照護、救濟與交流活動費/捐助、補助與獎助/捐助國內團體</v>
      </c>
      <c r="L8008" s="140" t="str">
        <f t="shared" si="379"/>
        <v>臺中市親子館暨托育資源中心</v>
      </c>
      <c r="M8008" s="40" t="str">
        <f t="shared" si="380"/>
        <v>社團法人台灣健康整合服務協會</v>
      </c>
    </row>
    <row r="8009" spans="1:13" s="27" customFormat="1" ht="112.5">
      <c r="A8009" s="37" t="s">
        <v>6837</v>
      </c>
      <c r="B8009" s="64" t="s">
        <v>6838</v>
      </c>
      <c r="C8009" s="64" t="s">
        <v>3977</v>
      </c>
      <c r="D8009" s="37" t="s">
        <v>6839</v>
      </c>
      <c r="E8009" s="131">
        <v>301</v>
      </c>
      <c r="F8009" s="132" t="s">
        <v>82</v>
      </c>
      <c r="G8009" s="37"/>
      <c r="H8009" s="132" t="s">
        <v>6840</v>
      </c>
      <c r="I8009" s="37"/>
      <c r="K8009" s="140" t="str">
        <f t="shared" si="378"/>
        <v>社會福利支出計畫/社會福利支出/會費、捐助、補助、分攤、照護、救濟與交流活動費/捐助、補助與獎助/捐助國內團體</v>
      </c>
      <c r="L8009" s="140" t="str">
        <f t="shared" si="379"/>
        <v>臺中市親子館暨托育資源中心</v>
      </c>
      <c r="M8009" s="40" t="str">
        <f t="shared" si="380"/>
        <v>社團法人臺中市香柏木健康關懷協會</v>
      </c>
    </row>
    <row r="8010" spans="1:13" s="27" customFormat="1" ht="112.5">
      <c r="A8010" s="37" t="s">
        <v>6837</v>
      </c>
      <c r="B8010" s="64" t="s">
        <v>6838</v>
      </c>
      <c r="C8010" s="64" t="s">
        <v>3109</v>
      </c>
      <c r="D8010" s="37" t="s">
        <v>6839</v>
      </c>
      <c r="E8010" s="131">
        <v>133</v>
      </c>
      <c r="F8010" s="132" t="s">
        <v>82</v>
      </c>
      <c r="G8010" s="37"/>
      <c r="H8010" s="132" t="s">
        <v>6840</v>
      </c>
      <c r="I8010" s="37"/>
      <c r="K8010" s="140" t="str">
        <f t="shared" si="378"/>
        <v>社會福利支出計畫/社會福利支出/會費、捐助、補助、分攤、照護、救濟與交流活動費/捐助、補助與獎助/捐助國內團體</v>
      </c>
      <c r="L8010" s="140" t="str">
        <f t="shared" si="379"/>
        <v>臺中市親子館暨托育資源中心</v>
      </c>
      <c r="M8010" s="40" t="str">
        <f t="shared" si="380"/>
        <v>社團法人中華傳愛社區服務協會</v>
      </c>
    </row>
    <row r="8011" spans="1:13" s="27" customFormat="1" ht="112.5">
      <c r="A8011" s="37" t="s">
        <v>6837</v>
      </c>
      <c r="B8011" s="64" t="s">
        <v>6838</v>
      </c>
      <c r="C8011" s="64" t="s">
        <v>3109</v>
      </c>
      <c r="D8011" s="37" t="s">
        <v>6839</v>
      </c>
      <c r="E8011" s="131">
        <v>236</v>
      </c>
      <c r="F8011" s="132" t="s">
        <v>82</v>
      </c>
      <c r="G8011" s="37"/>
      <c r="H8011" s="132" t="s">
        <v>6840</v>
      </c>
      <c r="I8011" s="37"/>
      <c r="K8011" s="140" t="str">
        <f t="shared" si="378"/>
        <v>社會福利支出計畫/社會福利支出/會費、捐助、補助、分攤、照護、救濟與交流活動費/捐助、補助與獎助/捐助國內團體</v>
      </c>
      <c r="L8011" s="140" t="str">
        <f t="shared" si="379"/>
        <v>臺中市親子館暨托育資源中心</v>
      </c>
      <c r="M8011" s="40" t="str">
        <f t="shared" si="380"/>
        <v>社團法人中華傳愛社區服務協會</v>
      </c>
    </row>
    <row r="8012" spans="1:13" s="27" customFormat="1" ht="112.5">
      <c r="A8012" s="37" t="s">
        <v>6837</v>
      </c>
      <c r="B8012" s="64" t="s">
        <v>6838</v>
      </c>
      <c r="C8012" s="64" t="s">
        <v>3979</v>
      </c>
      <c r="D8012" s="37" t="s">
        <v>6839</v>
      </c>
      <c r="E8012" s="131">
        <v>282</v>
      </c>
      <c r="F8012" s="132" t="s">
        <v>82</v>
      </c>
      <c r="G8012" s="37"/>
      <c r="H8012" s="132" t="s">
        <v>6840</v>
      </c>
      <c r="I8012" s="37"/>
      <c r="K8012" s="140" t="str">
        <f t="shared" si="378"/>
        <v>社會福利支出計畫/社會福利支出/會費、捐助、補助、分攤、照護、救濟與交流活動費/捐助、補助與獎助/捐助國內團體</v>
      </c>
      <c r="L8012" s="140" t="str">
        <f t="shared" si="379"/>
        <v>臺中市親子館暨托育資源中心</v>
      </c>
      <c r="M8012" s="40" t="str">
        <f t="shared" si="380"/>
        <v>社團法人中華課後照顧才藝師資職能發展協會</v>
      </c>
    </row>
    <row r="8013" spans="1:13" s="27" customFormat="1" ht="112.5">
      <c r="A8013" s="37" t="s">
        <v>6837</v>
      </c>
      <c r="B8013" s="64" t="s">
        <v>6838</v>
      </c>
      <c r="C8013" s="64" t="s">
        <v>3977</v>
      </c>
      <c r="D8013" s="37" t="s">
        <v>6839</v>
      </c>
      <c r="E8013" s="131">
        <v>275</v>
      </c>
      <c r="F8013" s="132" t="s">
        <v>82</v>
      </c>
      <c r="G8013" s="37"/>
      <c r="H8013" s="132" t="s">
        <v>6840</v>
      </c>
      <c r="I8013" s="37"/>
      <c r="K8013" s="140" t="str">
        <f t="shared" si="378"/>
        <v>社會福利支出計畫/社會福利支出/會費、捐助、補助、分攤、照護、救濟與交流活動費/捐助、補助與獎助/捐助國內團體</v>
      </c>
      <c r="L8013" s="140" t="str">
        <f t="shared" si="379"/>
        <v>臺中市親子館暨托育資源中心</v>
      </c>
      <c r="M8013" s="40" t="str">
        <f t="shared" si="380"/>
        <v>社團法人臺中市香柏木健康關懷協會</v>
      </c>
    </row>
    <row r="8014" spans="1:13" s="27" customFormat="1" ht="112.5">
      <c r="A8014" s="37" t="s">
        <v>6837</v>
      </c>
      <c r="B8014" s="64" t="s">
        <v>6838</v>
      </c>
      <c r="C8014" s="64" t="s">
        <v>4042</v>
      </c>
      <c r="D8014" s="37" t="s">
        <v>6839</v>
      </c>
      <c r="E8014" s="131">
        <v>201</v>
      </c>
      <c r="F8014" s="132" t="s">
        <v>82</v>
      </c>
      <c r="G8014" s="37"/>
      <c r="H8014" s="132" t="s">
        <v>6840</v>
      </c>
      <c r="I8014" s="37"/>
      <c r="K8014" s="140" t="str">
        <f t="shared" si="378"/>
        <v>社會福利支出計畫/社會福利支出/會費、捐助、補助、分攤、照護、救濟與交流活動費/捐助、補助與獎助/捐助國內團體</v>
      </c>
      <c r="L8014" s="140" t="str">
        <f t="shared" si="379"/>
        <v>臺中市親子館暨托育資源中心</v>
      </c>
      <c r="M8014" s="40" t="str">
        <f t="shared" si="380"/>
        <v>社團法人無限發展教育協會</v>
      </c>
    </row>
    <row r="8015" spans="1:13" s="27" customFormat="1" ht="112.5">
      <c r="A8015" s="37" t="s">
        <v>6837</v>
      </c>
      <c r="B8015" s="64" t="s">
        <v>6838</v>
      </c>
      <c r="C8015" s="64" t="s">
        <v>3851</v>
      </c>
      <c r="D8015" s="37" t="s">
        <v>6839</v>
      </c>
      <c r="E8015" s="131">
        <v>328</v>
      </c>
      <c r="F8015" s="132" t="s">
        <v>82</v>
      </c>
      <c r="G8015" s="37"/>
      <c r="H8015" s="132" t="s">
        <v>6840</v>
      </c>
      <c r="I8015" s="37"/>
      <c r="K8015" s="140" t="str">
        <f t="shared" si="378"/>
        <v>社會福利支出計畫/社會福利支出/會費、捐助、補助、分攤、照護、救濟與交流活動費/捐助、補助與獎助/捐助國內團體</v>
      </c>
      <c r="L8015" s="140" t="str">
        <f t="shared" si="379"/>
        <v>臺中市親子館暨托育資源中心</v>
      </c>
      <c r="M8015" s="40" t="str">
        <f t="shared" si="380"/>
        <v>社團法人台灣社區終身學習推廣協會</v>
      </c>
    </row>
    <row r="8016" spans="1:13" s="27" customFormat="1" ht="112.5">
      <c r="A8016" s="37" t="s">
        <v>6842</v>
      </c>
      <c r="B8016" s="130" t="s">
        <v>6838</v>
      </c>
      <c r="C8016" s="130" t="s">
        <v>3851</v>
      </c>
      <c r="D8016" s="37" t="s">
        <v>6839</v>
      </c>
      <c r="E8016" s="136">
        <v>21</v>
      </c>
      <c r="F8016" s="132" t="s">
        <v>82</v>
      </c>
      <c r="G8016" s="132"/>
      <c r="H8016" s="132" t="s">
        <v>6840</v>
      </c>
      <c r="I8016" s="37"/>
      <c r="K8016" s="140" t="str">
        <f t="shared" si="378"/>
        <v>一般建築及設備計畫/一般建築及設備/會費、捐助、補助、分攤、照護、救濟與交流活動費/捐助、補助與獎助/捐助國內團體</v>
      </c>
      <c r="L8016" s="140" t="str">
        <f t="shared" si="379"/>
        <v>臺中市親子館暨托育資源中心</v>
      </c>
      <c r="M8016" s="40" t="str">
        <f t="shared" si="380"/>
        <v>社團法人台灣社區終身學習推廣協會</v>
      </c>
    </row>
    <row r="8017" spans="1:13" s="27" customFormat="1" ht="112.5">
      <c r="A8017" s="37" t="s">
        <v>6837</v>
      </c>
      <c r="B8017" s="64" t="s">
        <v>6838</v>
      </c>
      <c r="C8017" s="64" t="s">
        <v>3977</v>
      </c>
      <c r="D8017" s="37" t="s">
        <v>6839</v>
      </c>
      <c r="E8017" s="131">
        <v>256</v>
      </c>
      <c r="F8017" s="132" t="s">
        <v>82</v>
      </c>
      <c r="G8017" s="37"/>
      <c r="H8017" s="132" t="s">
        <v>6840</v>
      </c>
      <c r="I8017" s="37"/>
      <c r="K8017" s="140" t="str">
        <f t="shared" si="378"/>
        <v>社會福利支出計畫/社會福利支出/會費、捐助、補助、分攤、照護、救濟與交流活動費/捐助、補助與獎助/捐助國內團體</v>
      </c>
      <c r="L8017" s="140" t="str">
        <f t="shared" si="379"/>
        <v>臺中市親子館暨托育資源中心</v>
      </c>
      <c r="M8017" s="40" t="str">
        <f t="shared" si="380"/>
        <v>社團法人臺中市香柏木健康關懷協會</v>
      </c>
    </row>
    <row r="8018" spans="1:13" s="27" customFormat="1" ht="112.5">
      <c r="A8018" s="37" t="s">
        <v>6842</v>
      </c>
      <c r="B8018" s="130" t="s">
        <v>6838</v>
      </c>
      <c r="C8018" s="130" t="s">
        <v>3977</v>
      </c>
      <c r="D8018" s="37" t="s">
        <v>6839</v>
      </c>
      <c r="E8018" s="136">
        <v>26</v>
      </c>
      <c r="F8018" s="132" t="s">
        <v>82</v>
      </c>
      <c r="G8018" s="156"/>
      <c r="H8018" s="156" t="s">
        <v>6840</v>
      </c>
      <c r="I8018" s="128"/>
      <c r="K8018" s="140" t="str">
        <f t="shared" si="378"/>
        <v>一般建築及設備計畫/一般建築及設備/會費、捐助、補助、分攤、照護、救濟與交流活動費/捐助、補助與獎助/捐助國內團體</v>
      </c>
      <c r="L8018" s="140" t="str">
        <f t="shared" si="379"/>
        <v>臺中市親子館暨托育資源中心</v>
      </c>
      <c r="M8018" s="40" t="str">
        <f t="shared" si="380"/>
        <v>社團法人臺中市香柏木健康關懷協會</v>
      </c>
    </row>
    <row r="8019" spans="1:13" s="27" customFormat="1" ht="112.5">
      <c r="A8019" s="37" t="s">
        <v>6837</v>
      </c>
      <c r="B8019" s="64" t="s">
        <v>6838</v>
      </c>
      <c r="C8019" s="64" t="s">
        <v>4020</v>
      </c>
      <c r="D8019" s="37" t="s">
        <v>6839</v>
      </c>
      <c r="E8019" s="131">
        <v>182</v>
      </c>
      <c r="F8019" s="132" t="s">
        <v>82</v>
      </c>
      <c r="G8019" s="37"/>
      <c r="H8019" s="132" t="s">
        <v>6840</v>
      </c>
      <c r="I8019" s="37"/>
      <c r="K8019" s="140" t="str">
        <f t="shared" si="378"/>
        <v>社會福利支出計畫/社會福利支出/會費、捐助、補助、分攤、照護、救濟與交流活動費/捐助、補助與獎助/捐助國內團體</v>
      </c>
      <c r="L8019" s="140" t="str">
        <f t="shared" si="379"/>
        <v>臺中市親子館暨托育資源中心</v>
      </c>
      <c r="M8019" s="40" t="str">
        <f t="shared" si="380"/>
        <v>台中市親子閱讀協會</v>
      </c>
    </row>
    <row r="8020" spans="1:13" s="27" customFormat="1" ht="112.5">
      <c r="A8020" s="37" t="s">
        <v>6842</v>
      </c>
      <c r="B8020" s="130" t="s">
        <v>6838</v>
      </c>
      <c r="C8020" s="130" t="s">
        <v>4020</v>
      </c>
      <c r="D8020" s="37" t="s">
        <v>6839</v>
      </c>
      <c r="E8020" s="136">
        <v>30</v>
      </c>
      <c r="F8020" s="132" t="s">
        <v>82</v>
      </c>
      <c r="G8020" s="132"/>
      <c r="H8020" s="132" t="s">
        <v>6840</v>
      </c>
      <c r="I8020" s="37"/>
      <c r="K8020" s="140" t="str">
        <f t="shared" si="378"/>
        <v>一般建築及設備計畫/一般建築及設備/會費、捐助、補助、分攤、照護、救濟與交流活動費/捐助、補助與獎助/捐助國內團體</v>
      </c>
      <c r="L8020" s="140" t="str">
        <f t="shared" si="379"/>
        <v>臺中市親子館暨托育資源中心</v>
      </c>
      <c r="M8020" s="40" t="str">
        <f t="shared" si="380"/>
        <v>台中市親子閱讀協會</v>
      </c>
    </row>
    <row r="8021" spans="1:13" s="27" customFormat="1" ht="112.5">
      <c r="A8021" s="37" t="s">
        <v>6837</v>
      </c>
      <c r="B8021" s="64" t="s">
        <v>6838</v>
      </c>
      <c r="C8021" s="64" t="s">
        <v>3977</v>
      </c>
      <c r="D8021" s="37" t="s">
        <v>6839</v>
      </c>
      <c r="E8021" s="131">
        <v>221</v>
      </c>
      <c r="F8021" s="132" t="s">
        <v>82</v>
      </c>
      <c r="G8021" s="37"/>
      <c r="H8021" s="132" t="s">
        <v>6840</v>
      </c>
      <c r="I8021" s="37"/>
      <c r="K8021" s="140" t="str">
        <f t="shared" si="378"/>
        <v>社會福利支出計畫/社會福利支出/會費、捐助、補助、分攤、照護、救濟與交流活動費/捐助、補助與獎助/捐助國內團體</v>
      </c>
      <c r="L8021" s="140" t="str">
        <f t="shared" si="379"/>
        <v>臺中市親子館暨托育資源中心</v>
      </c>
      <c r="M8021" s="40" t="str">
        <f t="shared" si="380"/>
        <v>社團法人臺中市香柏木健康關懷協會</v>
      </c>
    </row>
    <row r="8022" spans="1:13" s="27" customFormat="1" ht="112.5">
      <c r="A8022" s="37" t="s">
        <v>6842</v>
      </c>
      <c r="B8022" s="130" t="s">
        <v>6838</v>
      </c>
      <c r="C8022" s="130" t="s">
        <v>3977</v>
      </c>
      <c r="D8022" s="37" t="s">
        <v>6839</v>
      </c>
      <c r="E8022" s="136">
        <v>30</v>
      </c>
      <c r="F8022" s="132" t="s">
        <v>82</v>
      </c>
      <c r="G8022" s="132"/>
      <c r="H8022" s="132" t="s">
        <v>6840</v>
      </c>
      <c r="I8022" s="37"/>
      <c r="K8022" s="140" t="str">
        <f t="shared" si="378"/>
        <v>一般建築及設備計畫/一般建築及設備/會費、捐助、補助、分攤、照護、救濟與交流活動費/捐助、補助與獎助/捐助國內團體</v>
      </c>
      <c r="L8022" s="140" t="str">
        <f t="shared" si="379"/>
        <v>臺中市親子館暨托育資源中心</v>
      </c>
      <c r="M8022" s="40" t="str">
        <f t="shared" si="380"/>
        <v>社團法人臺中市香柏木健康關懷協會</v>
      </c>
    </row>
    <row r="8023" spans="1:13" s="27" customFormat="1" ht="112.5">
      <c r="A8023" s="37" t="s">
        <v>6837</v>
      </c>
      <c r="B8023" s="64" t="s">
        <v>6838</v>
      </c>
      <c r="C8023" s="64" t="s">
        <v>3977</v>
      </c>
      <c r="D8023" s="37" t="s">
        <v>6839</v>
      </c>
      <c r="E8023" s="131">
        <v>196</v>
      </c>
      <c r="F8023" s="132" t="s">
        <v>82</v>
      </c>
      <c r="G8023" s="37"/>
      <c r="H8023" s="132" t="s">
        <v>6840</v>
      </c>
      <c r="I8023" s="37"/>
      <c r="K8023" s="140" t="str">
        <f t="shared" si="378"/>
        <v>社會福利支出計畫/社會福利支出/會費、捐助、補助、分攤、照護、救濟與交流活動費/捐助、補助與獎助/捐助國內團體</v>
      </c>
      <c r="L8023" s="140" t="str">
        <f t="shared" si="379"/>
        <v>臺中市親子館暨托育資源中心</v>
      </c>
      <c r="M8023" s="40" t="str">
        <f t="shared" si="380"/>
        <v>社團法人臺中市香柏木健康關懷協會</v>
      </c>
    </row>
    <row r="8024" spans="1:13" s="27" customFormat="1" ht="112.5">
      <c r="A8024" s="37" t="s">
        <v>6837</v>
      </c>
      <c r="B8024" s="64" t="s">
        <v>6838</v>
      </c>
      <c r="C8024" s="64" t="s">
        <v>3109</v>
      </c>
      <c r="D8024" s="37" t="s">
        <v>6839</v>
      </c>
      <c r="E8024" s="131">
        <v>101</v>
      </c>
      <c r="F8024" s="132" t="s">
        <v>82</v>
      </c>
      <c r="G8024" s="37"/>
      <c r="H8024" s="132" t="s">
        <v>6840</v>
      </c>
      <c r="I8024" s="37"/>
      <c r="K8024" s="140" t="str">
        <f t="shared" si="378"/>
        <v>社會福利支出計畫/社會福利支出/會費、捐助、補助、分攤、照護、救濟與交流活動費/捐助、補助與獎助/捐助國內團體</v>
      </c>
      <c r="L8024" s="140" t="str">
        <f t="shared" si="379"/>
        <v>臺中市親子館暨托育資源中心</v>
      </c>
      <c r="M8024" s="40" t="str">
        <f t="shared" si="380"/>
        <v>社團法人中華傳愛社區服務協會</v>
      </c>
    </row>
    <row r="8025" spans="1:13" s="27" customFormat="1" ht="112.5">
      <c r="A8025" s="37" t="s">
        <v>6837</v>
      </c>
      <c r="B8025" s="64" t="s">
        <v>6838</v>
      </c>
      <c r="C8025" s="64" t="s">
        <v>3109</v>
      </c>
      <c r="D8025" s="37" t="s">
        <v>6839</v>
      </c>
      <c r="E8025" s="131">
        <v>215</v>
      </c>
      <c r="F8025" s="132" t="s">
        <v>82</v>
      </c>
      <c r="G8025" s="37"/>
      <c r="H8025" s="132" t="s">
        <v>6840</v>
      </c>
      <c r="I8025" s="37"/>
      <c r="K8025" s="140" t="str">
        <f t="shared" si="378"/>
        <v>社會福利支出計畫/社會福利支出/會費、捐助、補助、分攤、照護、救濟與交流活動費/捐助、補助與獎助/捐助國內團體</v>
      </c>
      <c r="L8025" s="140" t="str">
        <f t="shared" si="379"/>
        <v>臺中市親子館暨托育資源中心</v>
      </c>
      <c r="M8025" s="40" t="str">
        <f t="shared" si="380"/>
        <v>社團法人中華傳愛社區服務協會</v>
      </c>
    </row>
    <row r="8026" spans="1:13" s="27" customFormat="1" ht="112.5">
      <c r="A8026" s="37" t="s">
        <v>6837</v>
      </c>
      <c r="B8026" s="64" t="s">
        <v>6838</v>
      </c>
      <c r="C8026" s="64" t="s">
        <v>3979</v>
      </c>
      <c r="D8026" s="37" t="s">
        <v>6839</v>
      </c>
      <c r="E8026" s="131">
        <v>173</v>
      </c>
      <c r="F8026" s="132" t="s">
        <v>82</v>
      </c>
      <c r="G8026" s="37"/>
      <c r="H8026" s="132" t="s">
        <v>6840</v>
      </c>
      <c r="I8026" s="37"/>
      <c r="K8026" s="140" t="str">
        <f t="shared" si="378"/>
        <v>社會福利支出計畫/社會福利支出/會費、捐助、補助、分攤、照護、救濟與交流活動費/捐助、補助與獎助/捐助國內團體</v>
      </c>
      <c r="L8026" s="140" t="str">
        <f t="shared" si="379"/>
        <v>臺中市親子館暨托育資源中心</v>
      </c>
      <c r="M8026" s="40" t="str">
        <f t="shared" si="380"/>
        <v>社團法人中華課後照顧才藝師資職能發展協會</v>
      </c>
    </row>
    <row r="8027" spans="1:13" s="27" customFormat="1" ht="112.5">
      <c r="A8027" s="37" t="s">
        <v>6837</v>
      </c>
      <c r="B8027" s="64" t="s">
        <v>6838</v>
      </c>
      <c r="C8027" s="64" t="s">
        <v>6843</v>
      </c>
      <c r="D8027" s="37" t="s">
        <v>6839</v>
      </c>
      <c r="E8027" s="131">
        <v>253</v>
      </c>
      <c r="F8027" s="132" t="s">
        <v>82</v>
      </c>
      <c r="G8027" s="37"/>
      <c r="H8027" s="132" t="s">
        <v>6840</v>
      </c>
      <c r="I8027" s="37"/>
      <c r="K8027" s="140" t="str">
        <f t="shared" si="378"/>
        <v>社會福利支出計畫/社會福利支出/會費、捐助、補助、分攤、照護、救濟與交流活動費/捐助、補助與獎助/捐助國內團體</v>
      </c>
      <c r="L8027" s="140" t="str">
        <f t="shared" si="379"/>
        <v>臺中市親子館暨托育資源中心</v>
      </c>
      <c r="M8027" s="40" t="str">
        <f t="shared" si="380"/>
        <v>社團法人中華傳愛社區服務協會</v>
      </c>
    </row>
    <row r="8028" spans="1:13" s="27" customFormat="1" ht="112.5">
      <c r="A8028" s="37" t="s">
        <v>6837</v>
      </c>
      <c r="B8028" s="64" t="s">
        <v>6838</v>
      </c>
      <c r="C8028" s="64" t="s">
        <v>6844</v>
      </c>
      <c r="D8028" s="37" t="s">
        <v>6839</v>
      </c>
      <c r="E8028" s="131">
        <v>239</v>
      </c>
      <c r="F8028" s="132" t="s">
        <v>82</v>
      </c>
      <c r="G8028" s="37"/>
      <c r="H8028" s="132" t="s">
        <v>6840</v>
      </c>
      <c r="I8028" s="37"/>
      <c r="K8028" s="140" t="str">
        <f t="shared" si="378"/>
        <v>社會福利支出計畫/社會福利支出/會費、捐助、補助、分攤、照護、救濟與交流活動費/捐助、補助與獎助/捐助國內團體</v>
      </c>
      <c r="L8028" s="140" t="str">
        <f t="shared" si="379"/>
        <v>臺中市親子館暨托育資源中心</v>
      </c>
      <c r="M8028" s="40" t="str">
        <f t="shared" si="380"/>
        <v>社團法人無限發展教育協會</v>
      </c>
    </row>
    <row r="8029" spans="1:13" s="27" customFormat="1" ht="112.5">
      <c r="A8029" s="37" t="s">
        <v>6837</v>
      </c>
      <c r="B8029" s="64" t="s">
        <v>6838</v>
      </c>
      <c r="C8029" s="64" t="s">
        <v>6843</v>
      </c>
      <c r="D8029" s="37" t="s">
        <v>6839</v>
      </c>
      <c r="E8029" s="131">
        <v>285</v>
      </c>
      <c r="F8029" s="132" t="s">
        <v>82</v>
      </c>
      <c r="G8029" s="37"/>
      <c r="H8029" s="132" t="s">
        <v>6840</v>
      </c>
      <c r="I8029" s="37"/>
      <c r="K8029" s="140" t="str">
        <f t="shared" si="378"/>
        <v>社會福利支出計畫/社會福利支出/會費、捐助、補助、分攤、照護、救濟與交流活動費/捐助、補助與獎助/捐助國內團體</v>
      </c>
      <c r="L8029" s="140" t="str">
        <f t="shared" si="379"/>
        <v>臺中市親子館暨托育資源中心</v>
      </c>
      <c r="M8029" s="40" t="str">
        <f t="shared" si="380"/>
        <v>社團法人中華傳愛社區服務協會</v>
      </c>
    </row>
    <row r="8030" spans="1:13" s="27" customFormat="1" ht="112.5">
      <c r="A8030" s="37" t="s">
        <v>6837</v>
      </c>
      <c r="B8030" s="64" t="s">
        <v>6838</v>
      </c>
      <c r="C8030" s="64" t="s">
        <v>6845</v>
      </c>
      <c r="D8030" s="37" t="s">
        <v>6839</v>
      </c>
      <c r="E8030" s="131">
        <v>119</v>
      </c>
      <c r="F8030" s="132" t="s">
        <v>82</v>
      </c>
      <c r="G8030" s="37"/>
      <c r="H8030" s="132" t="s">
        <v>6840</v>
      </c>
      <c r="I8030" s="37"/>
      <c r="K8030" s="140" t="str">
        <f t="shared" si="378"/>
        <v>社會福利支出計畫/社會福利支出/會費、捐助、補助、分攤、照護、救濟與交流活動費/捐助、補助與獎助/捐助國內團體</v>
      </c>
      <c r="L8030" s="140" t="str">
        <f t="shared" si="379"/>
        <v>臺中市親子館暨托育資源中心</v>
      </c>
      <c r="M8030" s="40" t="str">
        <f t="shared" si="380"/>
        <v>社團法人台中市香柏木健康關懷協會</v>
      </c>
    </row>
    <row r="8031" spans="1:13" s="27" customFormat="1" ht="112.5">
      <c r="A8031" s="37" t="s">
        <v>6837</v>
      </c>
      <c r="B8031" s="64" t="s">
        <v>6838</v>
      </c>
      <c r="C8031" s="64" t="s">
        <v>6846</v>
      </c>
      <c r="D8031" s="37" t="s">
        <v>6839</v>
      </c>
      <c r="E8031" s="131">
        <v>216</v>
      </c>
      <c r="F8031" s="132" t="s">
        <v>82</v>
      </c>
      <c r="G8031" s="37"/>
      <c r="H8031" s="132" t="s">
        <v>6840</v>
      </c>
      <c r="I8031" s="37"/>
      <c r="K8031" s="140" t="str">
        <f t="shared" si="378"/>
        <v>社會福利支出計畫/社會福利支出/會費、捐助、補助、分攤、照護、救濟與交流活動費/捐助、補助與獎助/捐助國內團體</v>
      </c>
      <c r="L8031" s="140" t="str">
        <f t="shared" si="379"/>
        <v>臺中市親子館暨托育資源中心</v>
      </c>
      <c r="M8031" s="40" t="str">
        <f t="shared" si="380"/>
        <v>社團法人臺中市香柏木健康關懷協會</v>
      </c>
    </row>
    <row r="8032" spans="1:13" s="27" customFormat="1" ht="112.5">
      <c r="A8032" s="37" t="s">
        <v>6837</v>
      </c>
      <c r="B8032" s="64" t="s">
        <v>6838</v>
      </c>
      <c r="C8032" s="64" t="s">
        <v>6845</v>
      </c>
      <c r="D8032" s="37" t="s">
        <v>6839</v>
      </c>
      <c r="E8032" s="131">
        <v>168</v>
      </c>
      <c r="F8032" s="132" t="s">
        <v>82</v>
      </c>
      <c r="G8032" s="37"/>
      <c r="H8032" s="132" t="s">
        <v>6840</v>
      </c>
      <c r="I8032" s="37"/>
      <c r="K8032" s="140" t="str">
        <f t="shared" si="378"/>
        <v>社會福利支出計畫/社會福利支出/會費、捐助、補助、分攤、照護、救濟與交流活動費/捐助、補助與獎助/捐助國內團體</v>
      </c>
      <c r="L8032" s="140" t="str">
        <f t="shared" si="379"/>
        <v>臺中市親子館暨托育資源中心</v>
      </c>
      <c r="M8032" s="40" t="str">
        <f t="shared" si="380"/>
        <v>社團法人台中市香柏木健康關懷協會</v>
      </c>
    </row>
    <row r="8033" spans="1:13" s="27" customFormat="1" ht="112.5">
      <c r="A8033" s="37" t="s">
        <v>6837</v>
      </c>
      <c r="B8033" s="64" t="s">
        <v>6838</v>
      </c>
      <c r="C8033" s="64" t="s">
        <v>6845</v>
      </c>
      <c r="D8033" s="37" t="s">
        <v>6839</v>
      </c>
      <c r="E8033" s="131">
        <v>201</v>
      </c>
      <c r="F8033" s="132" t="s">
        <v>82</v>
      </c>
      <c r="G8033" s="37"/>
      <c r="H8033" s="132" t="s">
        <v>6840</v>
      </c>
      <c r="I8033" s="37"/>
      <c r="K8033" s="140" t="str">
        <f t="shared" si="378"/>
        <v>社會福利支出計畫/社會福利支出/會費、捐助、補助、分攤、照護、救濟與交流活動費/捐助、補助與獎助/捐助國內團體</v>
      </c>
      <c r="L8033" s="140" t="str">
        <f t="shared" si="379"/>
        <v>臺中市親子館暨托育資源中心</v>
      </c>
      <c r="M8033" s="40" t="str">
        <f t="shared" si="380"/>
        <v>社團法人台中市香柏木健康關懷協會</v>
      </c>
    </row>
    <row r="8034" spans="1:13" s="27" customFormat="1" ht="112.5">
      <c r="A8034" s="37" t="s">
        <v>6837</v>
      </c>
      <c r="B8034" s="64" t="s">
        <v>6838</v>
      </c>
      <c r="C8034" s="64" t="s">
        <v>6847</v>
      </c>
      <c r="D8034" s="37" t="s">
        <v>6839</v>
      </c>
      <c r="E8034" s="131">
        <v>290</v>
      </c>
      <c r="F8034" s="132" t="s">
        <v>82</v>
      </c>
      <c r="G8034" s="37"/>
      <c r="H8034" s="132" t="s">
        <v>6840</v>
      </c>
      <c r="I8034" s="37"/>
      <c r="K8034" s="140" t="str">
        <f t="shared" si="378"/>
        <v>社會福利支出計畫/社會福利支出/會費、捐助、補助、分攤、照護、救濟與交流活動費/捐助、補助與獎助/捐助國內團體</v>
      </c>
      <c r="L8034" s="140" t="str">
        <f t="shared" si="379"/>
        <v>臺中市親子館暨托育資源中心</v>
      </c>
      <c r="M8034" s="40" t="str">
        <f t="shared" si="380"/>
        <v>社團法人台灣健康整合服務協會</v>
      </c>
    </row>
    <row r="8035" spans="1:13" s="27" customFormat="1" ht="112.5">
      <c r="A8035" s="37" t="s">
        <v>6837</v>
      </c>
      <c r="B8035" s="64" t="s">
        <v>6838</v>
      </c>
      <c r="C8035" s="64" t="s">
        <v>6847</v>
      </c>
      <c r="D8035" s="37" t="s">
        <v>6839</v>
      </c>
      <c r="E8035" s="131">
        <v>169</v>
      </c>
      <c r="F8035" s="132" t="s">
        <v>82</v>
      </c>
      <c r="G8035" s="37"/>
      <c r="H8035" s="132" t="s">
        <v>6840</v>
      </c>
      <c r="I8035" s="157"/>
      <c r="K8035" s="140" t="str">
        <f t="shared" si="378"/>
        <v>社會福利支出計畫/社會福利支出/會費、捐助、補助、分攤、照護、救濟與交流活動費/捐助、補助與獎助/捐助國內團體</v>
      </c>
      <c r="L8035" s="140" t="str">
        <f t="shared" si="379"/>
        <v>臺中市親子館暨托育資源中心</v>
      </c>
      <c r="M8035" s="40" t="str">
        <f t="shared" si="380"/>
        <v>社團法人台灣健康整合服務協會</v>
      </c>
    </row>
    <row r="8036" spans="1:13" s="27" customFormat="1" ht="112.5">
      <c r="A8036" s="37" t="s">
        <v>6837</v>
      </c>
      <c r="B8036" s="64" t="s">
        <v>6838</v>
      </c>
      <c r="C8036" s="64" t="s">
        <v>6847</v>
      </c>
      <c r="D8036" s="37" t="s">
        <v>6839</v>
      </c>
      <c r="E8036" s="131">
        <v>265</v>
      </c>
      <c r="F8036" s="132" t="s">
        <v>82</v>
      </c>
      <c r="G8036" s="37"/>
      <c r="H8036" s="132" t="s">
        <v>6840</v>
      </c>
      <c r="I8036" s="116"/>
      <c r="K8036" s="140" t="str">
        <f t="shared" si="378"/>
        <v>社會福利支出計畫/社會福利支出/會費、捐助、補助、分攤、照護、救濟與交流活動費/捐助、補助與獎助/捐助國內團體</v>
      </c>
      <c r="L8036" s="140" t="str">
        <f t="shared" si="379"/>
        <v>臺中市親子館暨托育資源中心</v>
      </c>
      <c r="M8036" s="40" t="str">
        <f t="shared" si="380"/>
        <v>社團法人台灣健康整合服務協會</v>
      </c>
    </row>
    <row r="8037" spans="1:13" s="27" customFormat="1" ht="112.5">
      <c r="A8037" s="37" t="s">
        <v>6842</v>
      </c>
      <c r="B8037" s="130" t="s">
        <v>6838</v>
      </c>
      <c r="C8037" s="130" t="s">
        <v>6847</v>
      </c>
      <c r="D8037" s="37" t="s">
        <v>6839</v>
      </c>
      <c r="E8037" s="136">
        <v>15</v>
      </c>
      <c r="F8037" s="132" t="s">
        <v>82</v>
      </c>
      <c r="G8037" s="132"/>
      <c r="H8037" s="132" t="s">
        <v>6840</v>
      </c>
      <c r="I8037" s="158"/>
      <c r="K8037" s="140" t="str">
        <f t="shared" si="378"/>
        <v>一般建築及設備計畫/一般建築及設備/會費、捐助、補助、分攤、照護、救濟與交流活動費/捐助、補助與獎助/捐助國內團體</v>
      </c>
      <c r="L8037" s="140" t="str">
        <f t="shared" si="379"/>
        <v>臺中市親子館暨托育資源中心</v>
      </c>
      <c r="M8037" s="40" t="str">
        <f t="shared" si="380"/>
        <v>社團法人台灣健康整合服務協會</v>
      </c>
    </row>
    <row r="8038" spans="1:13" s="27" customFormat="1" ht="112.5">
      <c r="A8038" s="37" t="s">
        <v>6837</v>
      </c>
      <c r="B8038" s="64" t="s">
        <v>6838</v>
      </c>
      <c r="C8038" s="64" t="s">
        <v>6847</v>
      </c>
      <c r="D8038" s="37" t="s">
        <v>6839</v>
      </c>
      <c r="E8038" s="131">
        <v>125</v>
      </c>
      <c r="F8038" s="132" t="s">
        <v>82</v>
      </c>
      <c r="G8038" s="37"/>
      <c r="H8038" s="132" t="s">
        <v>6840</v>
      </c>
      <c r="I8038" s="158"/>
      <c r="K8038" s="140" t="str">
        <f t="shared" si="378"/>
        <v>社會福利支出計畫/社會福利支出/會費、捐助、補助、分攤、照護、救濟與交流活動費/捐助、補助與獎助/捐助國內團體</v>
      </c>
      <c r="L8038" s="140" t="str">
        <f t="shared" si="379"/>
        <v>臺中市親子館暨托育資源中心</v>
      </c>
      <c r="M8038" s="40" t="str">
        <f t="shared" si="380"/>
        <v>社團法人台灣健康整合服務協會</v>
      </c>
    </row>
    <row r="8039" spans="1:13" s="27" customFormat="1" ht="112.5">
      <c r="A8039" s="37" t="s">
        <v>6837</v>
      </c>
      <c r="B8039" s="64" t="s">
        <v>6838</v>
      </c>
      <c r="C8039" s="64" t="s">
        <v>6847</v>
      </c>
      <c r="D8039" s="37" t="s">
        <v>6839</v>
      </c>
      <c r="E8039" s="131">
        <v>341</v>
      </c>
      <c r="F8039" s="132" t="s">
        <v>82</v>
      </c>
      <c r="G8039" s="37"/>
      <c r="H8039" s="132" t="s">
        <v>6840</v>
      </c>
      <c r="I8039" s="158"/>
      <c r="K8039" s="140" t="str">
        <f t="shared" si="378"/>
        <v>社會福利支出計畫/社會福利支出/會費、捐助、補助、分攤、照護、救濟與交流活動費/捐助、補助與獎助/捐助國內團體</v>
      </c>
      <c r="L8039" s="140" t="str">
        <f t="shared" si="379"/>
        <v>臺中市親子館暨托育資源中心</v>
      </c>
      <c r="M8039" s="40" t="str">
        <f t="shared" si="380"/>
        <v>社團法人台灣健康整合服務協會</v>
      </c>
    </row>
    <row r="8040" spans="1:13" s="27" customFormat="1" ht="112.5">
      <c r="A8040" s="37" t="s">
        <v>6837</v>
      </c>
      <c r="B8040" s="64" t="s">
        <v>6838</v>
      </c>
      <c r="C8040" s="64" t="s">
        <v>6848</v>
      </c>
      <c r="D8040" s="37" t="s">
        <v>6839</v>
      </c>
      <c r="E8040" s="131">
        <v>120</v>
      </c>
      <c r="F8040" s="132" t="s">
        <v>82</v>
      </c>
      <c r="G8040" s="37"/>
      <c r="H8040" s="132" t="s">
        <v>6840</v>
      </c>
      <c r="I8040" s="158"/>
      <c r="K8040" s="140" t="str">
        <f t="shared" si="378"/>
        <v>社會福利支出計畫/社會福利支出/會費、捐助、補助、分攤、照護、救濟與交流活動費/捐助、補助與獎助/捐助國內團體</v>
      </c>
      <c r="L8040" s="140" t="str">
        <f t="shared" si="379"/>
        <v>臺中市親子館暨托育資源中心</v>
      </c>
      <c r="M8040" s="40" t="str">
        <f t="shared" si="380"/>
        <v>社團法人中華課後照顧才藝師資職能發展協會</v>
      </c>
    </row>
    <row r="8041" spans="1:13" s="27" customFormat="1" ht="112.5">
      <c r="A8041" s="37" t="s">
        <v>6837</v>
      </c>
      <c r="B8041" s="64" t="s">
        <v>6838</v>
      </c>
      <c r="C8041" s="64" t="s">
        <v>6843</v>
      </c>
      <c r="D8041" s="37" t="s">
        <v>6839</v>
      </c>
      <c r="E8041" s="131">
        <v>90</v>
      </c>
      <c r="F8041" s="132" t="s">
        <v>82</v>
      </c>
      <c r="G8041" s="37"/>
      <c r="H8041" s="132" t="s">
        <v>6840</v>
      </c>
      <c r="I8041" s="158"/>
      <c r="K8041" s="140" t="str">
        <f t="shared" si="378"/>
        <v>社會福利支出計畫/社會福利支出/會費、捐助、補助、分攤、照護、救濟與交流活動費/捐助、補助與獎助/捐助國內團體</v>
      </c>
      <c r="L8041" s="140" t="str">
        <f t="shared" si="379"/>
        <v>臺中市親子館暨托育資源中心</v>
      </c>
      <c r="M8041" s="40" t="str">
        <f t="shared" si="380"/>
        <v>社團法人中華傳愛社區服務協會</v>
      </c>
    </row>
    <row r="8042" spans="1:13" s="27" customFormat="1" ht="112.5">
      <c r="A8042" s="37" t="s">
        <v>6837</v>
      </c>
      <c r="B8042" s="64" t="s">
        <v>6838</v>
      </c>
      <c r="C8042" s="64" t="s">
        <v>6843</v>
      </c>
      <c r="D8042" s="37" t="s">
        <v>6839</v>
      </c>
      <c r="E8042" s="131">
        <v>91</v>
      </c>
      <c r="F8042" s="132" t="s">
        <v>82</v>
      </c>
      <c r="G8042" s="37"/>
      <c r="H8042" s="132" t="s">
        <v>6840</v>
      </c>
      <c r="I8042" s="158"/>
      <c r="K8042" s="140" t="str">
        <f t="shared" si="378"/>
        <v>社會福利支出計畫/社會福利支出/會費、捐助、補助、分攤、照護、救濟與交流活動費/捐助、補助與獎助/捐助國內團體</v>
      </c>
      <c r="L8042" s="140" t="str">
        <f t="shared" si="379"/>
        <v>臺中市親子館暨托育資源中心</v>
      </c>
      <c r="M8042" s="40" t="str">
        <f t="shared" si="380"/>
        <v>社團法人中華傳愛社區服務協會</v>
      </c>
    </row>
    <row r="8043" spans="1:13" s="27" customFormat="1" ht="112.5">
      <c r="A8043" s="37" t="s">
        <v>6837</v>
      </c>
      <c r="B8043" s="64" t="s">
        <v>6838</v>
      </c>
      <c r="C8043" s="64" t="s">
        <v>6849</v>
      </c>
      <c r="D8043" s="37" t="s">
        <v>6839</v>
      </c>
      <c r="E8043" s="131">
        <v>206</v>
      </c>
      <c r="F8043" s="132" t="s">
        <v>82</v>
      </c>
      <c r="G8043" s="37"/>
      <c r="H8043" s="132" t="s">
        <v>6840</v>
      </c>
      <c r="I8043" s="158"/>
      <c r="K8043" s="140" t="str">
        <f t="shared" si="378"/>
        <v>社會福利支出計畫/社會福利支出/會費、捐助、補助、分攤、照護、救濟與交流活動費/捐助、補助與獎助/捐助國內團體</v>
      </c>
      <c r="L8043" s="140" t="str">
        <f t="shared" si="379"/>
        <v>臺中市親子館暨托育資源中心</v>
      </c>
      <c r="M8043" s="40" t="str">
        <f t="shared" si="380"/>
        <v>社團法人台灣社區終身學習推廣協會</v>
      </c>
    </row>
    <row r="8044" spans="1:13" s="27" customFormat="1" ht="112.5">
      <c r="A8044" s="37" t="s">
        <v>6837</v>
      </c>
      <c r="B8044" s="64" t="s">
        <v>6838</v>
      </c>
      <c r="C8044" s="64" t="s">
        <v>6849</v>
      </c>
      <c r="D8044" s="37" t="s">
        <v>6839</v>
      </c>
      <c r="E8044" s="131">
        <v>144</v>
      </c>
      <c r="F8044" s="132" t="s">
        <v>82</v>
      </c>
      <c r="G8044" s="37"/>
      <c r="H8044" s="132" t="s">
        <v>6840</v>
      </c>
      <c r="I8044" s="158"/>
      <c r="K8044" s="140" t="str">
        <f t="shared" si="378"/>
        <v>社會福利支出計畫/社會福利支出/會費、捐助、補助、分攤、照護、救濟與交流活動費/捐助、補助與獎助/捐助國內團體</v>
      </c>
      <c r="L8044" s="140" t="str">
        <f t="shared" si="379"/>
        <v>臺中市親子館暨托育資源中心</v>
      </c>
      <c r="M8044" s="40" t="str">
        <f t="shared" si="380"/>
        <v>社團法人台灣社區終身學習推廣協會</v>
      </c>
    </row>
    <row r="8045" spans="1:13" s="27" customFormat="1" ht="112.5">
      <c r="A8045" s="37" t="s">
        <v>6837</v>
      </c>
      <c r="B8045" s="64" t="s">
        <v>6838</v>
      </c>
      <c r="C8045" s="64" t="s">
        <v>6850</v>
      </c>
      <c r="D8045" s="37" t="s">
        <v>6839</v>
      </c>
      <c r="E8045" s="131">
        <v>163</v>
      </c>
      <c r="F8045" s="132" t="s">
        <v>82</v>
      </c>
      <c r="G8045" s="37"/>
      <c r="H8045" s="132" t="s">
        <v>6840</v>
      </c>
      <c r="I8045" s="158"/>
      <c r="K8045" s="140" t="str">
        <f t="shared" si="378"/>
        <v>社會福利支出計畫/社會福利支出/會費、捐助、補助、分攤、照護、救濟與交流活動費/捐助、補助與獎助/捐助國內團體</v>
      </c>
      <c r="L8045" s="140" t="str">
        <f t="shared" si="379"/>
        <v>臺中市親子館暨托育資源中心</v>
      </c>
      <c r="M8045" s="40" t="str">
        <f t="shared" si="380"/>
        <v>台中市親子閱讀協會</v>
      </c>
    </row>
    <row r="8046" spans="1:13" s="27" customFormat="1" ht="112.5">
      <c r="A8046" s="37" t="s">
        <v>6837</v>
      </c>
      <c r="B8046" s="64" t="s">
        <v>6838</v>
      </c>
      <c r="C8046" s="64" t="s">
        <v>6850</v>
      </c>
      <c r="D8046" s="37" t="s">
        <v>6839</v>
      </c>
      <c r="E8046" s="131">
        <v>178</v>
      </c>
      <c r="F8046" s="132" t="s">
        <v>82</v>
      </c>
      <c r="G8046" s="37"/>
      <c r="H8046" s="132" t="s">
        <v>6840</v>
      </c>
      <c r="I8046" s="158"/>
      <c r="K8046" s="140" t="str">
        <f t="shared" si="378"/>
        <v>社會福利支出計畫/社會福利支出/會費、捐助、補助、分攤、照護、救濟與交流活動費/捐助、補助與獎助/捐助國內團體</v>
      </c>
      <c r="L8046" s="140" t="str">
        <f t="shared" si="379"/>
        <v>臺中市親子館暨托育資源中心</v>
      </c>
      <c r="M8046" s="40" t="str">
        <f t="shared" si="380"/>
        <v>台中市親子閱讀協會</v>
      </c>
    </row>
    <row r="8047" spans="1:13" s="27" customFormat="1" ht="112.5">
      <c r="A8047" s="37" t="s">
        <v>6837</v>
      </c>
      <c r="B8047" s="64" t="s">
        <v>6851</v>
      </c>
      <c r="C8047" s="64" t="s">
        <v>6852</v>
      </c>
      <c r="D8047" s="37" t="s">
        <v>6839</v>
      </c>
      <c r="E8047" s="131">
        <v>20</v>
      </c>
      <c r="F8047" s="132" t="s">
        <v>82</v>
      </c>
      <c r="G8047" s="128"/>
      <c r="H8047" s="156" t="s">
        <v>6840</v>
      </c>
      <c r="I8047" s="128"/>
      <c r="K8047" s="140" t="str">
        <f t="shared" si="378"/>
        <v>社會福利支出計畫/社會福利支出/會費、捐助、補助、分攤、照護、救濟與交流活動費/捐助、補助與獎助/捐助國內團體</v>
      </c>
      <c r="L8047" s="140" t="str">
        <f t="shared" si="379"/>
        <v>托嬰中心質量提升計畫</v>
      </c>
      <c r="M8047" s="40" t="str">
        <f t="shared" si="380"/>
        <v>臺中市私立兒晴大雅分校托嬰中心</v>
      </c>
    </row>
    <row r="8048" spans="1:13" s="27" customFormat="1" ht="112.5">
      <c r="A8048" s="37" t="s">
        <v>6842</v>
      </c>
      <c r="B8048" s="130" t="s">
        <v>6851</v>
      </c>
      <c r="C8048" s="130" t="s">
        <v>6853</v>
      </c>
      <c r="D8048" s="37" t="s">
        <v>6839</v>
      </c>
      <c r="E8048" s="136">
        <v>50</v>
      </c>
      <c r="F8048" s="132" t="s">
        <v>82</v>
      </c>
      <c r="G8048" s="156"/>
      <c r="H8048" s="156" t="s">
        <v>6840</v>
      </c>
      <c r="I8048" s="128"/>
      <c r="K8048" s="140" t="str">
        <f t="shared" si="378"/>
        <v>一般建築及設備計畫/一般建築及設備/會費、捐助、補助、分攤、照護、救濟與交流活動費/捐助、補助與獎助/捐助國內團體</v>
      </c>
      <c r="L8048" s="140" t="str">
        <f t="shared" si="379"/>
        <v>托嬰中心質量提升計畫</v>
      </c>
      <c r="M8048" s="40" t="str">
        <f t="shared" si="380"/>
        <v>臺中市私立上元得福托嬰中心</v>
      </c>
    </row>
    <row r="8049" spans="1:13" s="27" customFormat="1" ht="112.5">
      <c r="A8049" s="37" t="s">
        <v>6837</v>
      </c>
      <c r="B8049" s="64" t="s">
        <v>6851</v>
      </c>
      <c r="C8049" s="64" t="s">
        <v>2945</v>
      </c>
      <c r="D8049" s="37" t="s">
        <v>6839</v>
      </c>
      <c r="E8049" s="131">
        <v>20</v>
      </c>
      <c r="F8049" s="132" t="s">
        <v>82</v>
      </c>
      <c r="G8049" s="128"/>
      <c r="H8049" s="156" t="s">
        <v>6840</v>
      </c>
      <c r="I8049" s="128"/>
      <c r="K8049" s="140" t="str">
        <f t="shared" si="378"/>
        <v>社會福利支出計畫/社會福利支出/會費、捐助、補助、分攤、照護、救濟與交流活動費/捐助、補助與獎助/捐助國內團體</v>
      </c>
      <c r="L8049" s="140" t="str">
        <f t="shared" si="379"/>
        <v>托嬰中心質量提升計畫</v>
      </c>
      <c r="M8049" s="40" t="str">
        <f t="shared" si="380"/>
        <v>臺中市私立福星兒托嬰中心</v>
      </c>
    </row>
    <row r="8050" spans="1:13" s="27" customFormat="1" ht="112.5">
      <c r="A8050" s="37" t="s">
        <v>6837</v>
      </c>
      <c r="B8050" s="64" t="s">
        <v>6851</v>
      </c>
      <c r="C8050" s="64" t="s">
        <v>2948</v>
      </c>
      <c r="D8050" s="37" t="s">
        <v>6839</v>
      </c>
      <c r="E8050" s="131">
        <v>20</v>
      </c>
      <c r="F8050" s="132" t="s">
        <v>82</v>
      </c>
      <c r="G8050" s="128"/>
      <c r="H8050" s="156" t="s">
        <v>6840</v>
      </c>
      <c r="I8050" s="128"/>
      <c r="K8050" s="140" t="str">
        <f t="shared" si="378"/>
        <v>社會福利支出計畫/社會福利支出/會費、捐助、補助、分攤、照護、救濟與交流活動費/捐助、補助與獎助/捐助國內團體</v>
      </c>
      <c r="L8050" s="140" t="str">
        <f t="shared" si="379"/>
        <v>托嬰中心質量提升計畫</v>
      </c>
      <c r="M8050" s="40" t="str">
        <f t="shared" si="380"/>
        <v>臺中市私立圓圓托嬰中心</v>
      </c>
    </row>
    <row r="8051" spans="1:13" s="27" customFormat="1" ht="112.5">
      <c r="A8051" s="37" t="s">
        <v>6842</v>
      </c>
      <c r="B8051" s="130" t="s">
        <v>6851</v>
      </c>
      <c r="C8051" s="130" t="s">
        <v>6854</v>
      </c>
      <c r="D8051" s="37" t="s">
        <v>6839</v>
      </c>
      <c r="E8051" s="136">
        <v>11</v>
      </c>
      <c r="F8051" s="132" t="s">
        <v>82</v>
      </c>
      <c r="G8051" s="156"/>
      <c r="H8051" s="156" t="s">
        <v>6840</v>
      </c>
      <c r="I8051" s="128"/>
      <c r="K8051" s="140" t="str">
        <f t="shared" si="378"/>
        <v>一般建築及設備計畫/一般建築及設備/會費、捐助、補助、分攤、照護、救濟與交流活動費/捐助、補助與獎助/捐助國內團體</v>
      </c>
      <c r="L8051" s="140" t="str">
        <f t="shared" si="379"/>
        <v>托嬰中心質量提升計畫</v>
      </c>
      <c r="M8051" s="40" t="str">
        <f t="shared" si="380"/>
        <v>臺中市私立快樂小天地托嬰中心</v>
      </c>
    </row>
    <row r="8052" spans="1:13" s="27" customFormat="1" ht="112.5">
      <c r="A8052" s="37" t="s">
        <v>6837</v>
      </c>
      <c r="B8052" s="64" t="s">
        <v>6851</v>
      </c>
      <c r="C8052" s="64" t="s">
        <v>6854</v>
      </c>
      <c r="D8052" s="37" t="s">
        <v>6839</v>
      </c>
      <c r="E8052" s="131">
        <v>9</v>
      </c>
      <c r="F8052" s="132" t="s">
        <v>82</v>
      </c>
      <c r="G8052" s="128"/>
      <c r="H8052" s="156" t="s">
        <v>6840</v>
      </c>
      <c r="I8052" s="128"/>
      <c r="K8052" s="140" t="str">
        <f t="shared" si="378"/>
        <v>社會福利支出計畫/社會福利支出/會費、捐助、補助、分攤、照護、救濟與交流活動費/捐助、補助與獎助/捐助國內團體</v>
      </c>
      <c r="L8052" s="140" t="str">
        <f t="shared" si="379"/>
        <v>托嬰中心質量提升計畫</v>
      </c>
      <c r="M8052" s="40" t="str">
        <f t="shared" si="380"/>
        <v>臺中市私立快樂小天地托嬰中心</v>
      </c>
    </row>
    <row r="8053" spans="1:13" s="27" customFormat="1" ht="112.5">
      <c r="A8053" s="37" t="s">
        <v>6837</v>
      </c>
      <c r="B8053" s="64" t="s">
        <v>6851</v>
      </c>
      <c r="C8053" s="64" t="s">
        <v>6855</v>
      </c>
      <c r="D8053" s="37" t="s">
        <v>6839</v>
      </c>
      <c r="E8053" s="131">
        <v>20</v>
      </c>
      <c r="F8053" s="132" t="s">
        <v>82</v>
      </c>
      <c r="G8053" s="128"/>
      <c r="H8053" s="156" t="s">
        <v>6840</v>
      </c>
      <c r="I8053" s="128"/>
      <c r="K8053" s="140" t="str">
        <f t="shared" si="378"/>
        <v>社會福利支出計畫/社會福利支出/會費、捐助、補助、分攤、照護、救濟與交流活動費/捐助、補助與獎助/捐助國內團體</v>
      </c>
      <c r="L8053" s="140" t="str">
        <f t="shared" si="379"/>
        <v>托嬰中心質量提升計畫</v>
      </c>
      <c r="M8053" s="40" t="str">
        <f t="shared" si="380"/>
        <v>臺中市私立安琪兒大雅托嬰中心</v>
      </c>
    </row>
    <row r="8054" spans="1:13" s="27" customFormat="1" ht="112.5">
      <c r="A8054" s="37" t="s">
        <v>6842</v>
      </c>
      <c r="B8054" s="130" t="s">
        <v>6851</v>
      </c>
      <c r="C8054" s="130" t="s">
        <v>6856</v>
      </c>
      <c r="D8054" s="37" t="s">
        <v>6839</v>
      </c>
      <c r="E8054" s="136">
        <v>14</v>
      </c>
      <c r="F8054" s="132" t="s">
        <v>82</v>
      </c>
      <c r="G8054" s="156"/>
      <c r="H8054" s="156" t="s">
        <v>6840</v>
      </c>
      <c r="I8054" s="128"/>
      <c r="K8054" s="140" t="str">
        <f t="shared" si="378"/>
        <v>一般建築及設備計畫/一般建築及設備/會費、捐助、補助、分攤、照護、救濟與交流活動費/捐助、補助與獎助/捐助國內團體</v>
      </c>
      <c r="L8054" s="140" t="str">
        <f t="shared" si="379"/>
        <v>托嬰中心質量提升計畫</v>
      </c>
      <c r="M8054" s="40" t="str">
        <f t="shared" si="380"/>
        <v>臺中市私立小天地托嬰中心</v>
      </c>
    </row>
    <row r="8055" spans="1:13" s="27" customFormat="1" ht="112.5">
      <c r="A8055" s="37" t="s">
        <v>6837</v>
      </c>
      <c r="B8055" s="64" t="s">
        <v>6851</v>
      </c>
      <c r="C8055" s="64" t="s">
        <v>6856</v>
      </c>
      <c r="D8055" s="37" t="s">
        <v>6839</v>
      </c>
      <c r="E8055" s="131">
        <v>6</v>
      </c>
      <c r="F8055" s="132" t="s">
        <v>82</v>
      </c>
      <c r="G8055" s="128"/>
      <c r="H8055" s="156" t="s">
        <v>6840</v>
      </c>
      <c r="I8055" s="128"/>
      <c r="K8055" s="140" t="str">
        <f t="shared" si="378"/>
        <v>社會福利支出計畫/社會福利支出/會費、捐助、補助、分攤、照護、救濟與交流活動費/捐助、補助與獎助/捐助國內團體</v>
      </c>
      <c r="L8055" s="140" t="str">
        <f t="shared" si="379"/>
        <v>托嬰中心質量提升計畫</v>
      </c>
      <c r="M8055" s="40" t="str">
        <f t="shared" si="380"/>
        <v>臺中市私立小天地托嬰中心</v>
      </c>
    </row>
    <row r="8056" spans="1:13" s="27" customFormat="1" ht="112.5">
      <c r="A8056" s="37" t="s">
        <v>6837</v>
      </c>
      <c r="B8056" s="64" t="s">
        <v>6851</v>
      </c>
      <c r="C8056" s="64" t="s">
        <v>6857</v>
      </c>
      <c r="D8056" s="37" t="s">
        <v>6839</v>
      </c>
      <c r="E8056" s="131">
        <v>20</v>
      </c>
      <c r="F8056" s="132" t="s">
        <v>82</v>
      </c>
      <c r="G8056" s="128"/>
      <c r="H8056" s="156" t="s">
        <v>6840</v>
      </c>
      <c r="I8056" s="128"/>
      <c r="K8056" s="140" t="str">
        <f t="shared" si="378"/>
        <v>社會福利支出計畫/社會福利支出/會費、捐助、補助、分攤、照護、救濟與交流活動費/捐助、補助與獎助/捐助國內團體</v>
      </c>
      <c r="L8056" s="140" t="str">
        <f t="shared" si="379"/>
        <v>托嬰中心質量提升計畫</v>
      </c>
      <c r="M8056" s="40" t="str">
        <f t="shared" si="380"/>
        <v>臺中市私立安琪兒托嬰中心</v>
      </c>
    </row>
    <row r="8057" spans="1:13" s="27" customFormat="1" ht="112.5">
      <c r="A8057" s="37" t="s">
        <v>6837</v>
      </c>
      <c r="B8057" s="64" t="s">
        <v>6851</v>
      </c>
      <c r="C8057" s="64" t="s">
        <v>6858</v>
      </c>
      <c r="D8057" s="37" t="s">
        <v>6839</v>
      </c>
      <c r="E8057" s="131">
        <v>50</v>
      </c>
      <c r="F8057" s="132" t="s">
        <v>82</v>
      </c>
      <c r="G8057" s="128"/>
      <c r="H8057" s="156" t="s">
        <v>6840</v>
      </c>
      <c r="I8057" s="128"/>
      <c r="K8057" s="140" t="str">
        <f t="shared" si="378"/>
        <v>社會福利支出計畫/社會福利支出/會費、捐助、補助、分攤、照護、救濟與交流活動費/捐助、補助與獎助/捐助國內團體</v>
      </c>
      <c r="L8057" s="140" t="str">
        <f t="shared" si="379"/>
        <v>托嬰中心質量提升計畫</v>
      </c>
      <c r="M8057" s="40" t="str">
        <f t="shared" si="380"/>
        <v>臺中市私立佑子園托嬰中心</v>
      </c>
    </row>
    <row r="8058" spans="1:13" s="27" customFormat="1" ht="112.5">
      <c r="A8058" s="37" t="s">
        <v>6842</v>
      </c>
      <c r="B8058" s="130" t="s">
        <v>6851</v>
      </c>
      <c r="C8058" s="130" t="s">
        <v>2935</v>
      </c>
      <c r="D8058" s="37" t="s">
        <v>6839</v>
      </c>
      <c r="E8058" s="136">
        <v>20</v>
      </c>
      <c r="F8058" s="132" t="s">
        <v>82</v>
      </c>
      <c r="G8058" s="156"/>
      <c r="H8058" s="156" t="s">
        <v>6840</v>
      </c>
      <c r="I8058" s="128"/>
      <c r="K8058" s="140" t="str">
        <f t="shared" si="378"/>
        <v>一般建築及設備計畫/一般建築及設備/會費、捐助、補助、分攤、照護、救濟與交流活動費/捐助、補助與獎助/捐助國內團體</v>
      </c>
      <c r="L8058" s="140" t="str">
        <f t="shared" si="379"/>
        <v>托嬰中心質量提升計畫</v>
      </c>
      <c r="M8058" s="40" t="str">
        <f t="shared" si="380"/>
        <v>臺中市私立巨采福科托嬰中心</v>
      </c>
    </row>
    <row r="8059" spans="1:13" s="27" customFormat="1" ht="112.5">
      <c r="A8059" s="37" t="s">
        <v>6842</v>
      </c>
      <c r="B8059" s="130" t="s">
        <v>6851</v>
      </c>
      <c r="C8059" s="130" t="s">
        <v>2963</v>
      </c>
      <c r="D8059" s="37" t="s">
        <v>6839</v>
      </c>
      <c r="E8059" s="136">
        <v>20</v>
      </c>
      <c r="F8059" s="132" t="s">
        <v>82</v>
      </c>
      <c r="G8059" s="156"/>
      <c r="H8059" s="156" t="s">
        <v>6840</v>
      </c>
      <c r="I8059" s="128"/>
      <c r="K8059" s="140" t="str">
        <f t="shared" si="378"/>
        <v>一般建築及設備計畫/一般建築及設備/會費、捐助、補助、分攤、照護、救濟與交流活動費/捐助、補助與獎助/捐助國內團體</v>
      </c>
      <c r="L8059" s="140" t="str">
        <f t="shared" si="379"/>
        <v>托嬰中心質量提升計畫</v>
      </c>
      <c r="M8059" s="40" t="str">
        <f t="shared" si="380"/>
        <v>台中市私立巨采托嬰中心</v>
      </c>
    </row>
    <row r="8060" spans="1:13" s="27" customFormat="1" ht="112.5">
      <c r="A8060" s="37" t="s">
        <v>6842</v>
      </c>
      <c r="B8060" s="130" t="s">
        <v>6851</v>
      </c>
      <c r="C8060" s="130" t="s">
        <v>2989</v>
      </c>
      <c r="D8060" s="37" t="s">
        <v>6839</v>
      </c>
      <c r="E8060" s="136">
        <v>20</v>
      </c>
      <c r="F8060" s="132" t="s">
        <v>82</v>
      </c>
      <c r="G8060" s="156"/>
      <c r="H8060" s="156" t="s">
        <v>6840</v>
      </c>
      <c r="I8060" s="128"/>
      <c r="K8060" s="140" t="str">
        <f t="shared" si="378"/>
        <v>一般建築及設備計畫/一般建築及設備/會費、捐助、補助、分攤、照護、救濟與交流活動費/捐助、補助與獎助/捐助國內團體</v>
      </c>
      <c r="L8060" s="140" t="str">
        <f t="shared" si="379"/>
        <v>托嬰中心質量提升計畫</v>
      </c>
      <c r="M8060" s="40" t="str">
        <f t="shared" si="380"/>
        <v>臺中市私立親貝兒托嬰中心</v>
      </c>
    </row>
    <row r="8061" spans="1:13" s="27" customFormat="1" ht="112.5">
      <c r="A8061" s="37" t="s">
        <v>6837</v>
      </c>
      <c r="B8061" s="64" t="s">
        <v>6851</v>
      </c>
      <c r="C8061" s="64" t="s">
        <v>2933</v>
      </c>
      <c r="D8061" s="37" t="s">
        <v>6839</v>
      </c>
      <c r="E8061" s="131">
        <v>20</v>
      </c>
      <c r="F8061" s="132" t="s">
        <v>82</v>
      </c>
      <c r="G8061" s="128"/>
      <c r="H8061" s="156" t="s">
        <v>6840</v>
      </c>
      <c r="I8061" s="157"/>
      <c r="K8061" s="140" t="str">
        <f t="shared" si="378"/>
        <v>社會福利支出計畫/社會福利支出/會費、捐助、補助、分攤、照護、救濟與交流活動費/捐助、補助與獎助/捐助國內團體</v>
      </c>
      <c r="L8061" s="140" t="str">
        <f t="shared" si="379"/>
        <v>托嬰中心質量提升計畫</v>
      </c>
      <c r="M8061" s="40" t="str">
        <f t="shared" si="380"/>
        <v>臺中市私立小菲力托嬰中心</v>
      </c>
    </row>
    <row r="8062" spans="1:13" s="27" customFormat="1" ht="112.5">
      <c r="A8062" s="37" t="s">
        <v>6837</v>
      </c>
      <c r="B8062" s="64" t="s">
        <v>6851</v>
      </c>
      <c r="C8062" s="64" t="s">
        <v>2937</v>
      </c>
      <c r="D8062" s="37" t="s">
        <v>6839</v>
      </c>
      <c r="E8062" s="131">
        <v>20</v>
      </c>
      <c r="F8062" s="132" t="s">
        <v>82</v>
      </c>
      <c r="G8062" s="128"/>
      <c r="H8062" s="156" t="s">
        <v>6840</v>
      </c>
      <c r="I8062" s="116"/>
      <c r="K8062" s="140" t="str">
        <f t="shared" si="378"/>
        <v>社會福利支出計畫/社會福利支出/會費、捐助、補助、分攤、照護、救濟與交流活動費/捐助、補助與獎助/捐助國內團體</v>
      </c>
      <c r="L8062" s="140" t="str">
        <f t="shared" si="379"/>
        <v>托嬰中心質量提升計畫</v>
      </c>
      <c r="M8062" s="40" t="str">
        <f t="shared" si="380"/>
        <v>臺中市私立小貝果托嬰中心</v>
      </c>
    </row>
    <row r="8063" spans="1:13" s="27" customFormat="1" ht="112.5">
      <c r="A8063" s="37" t="s">
        <v>6837</v>
      </c>
      <c r="B8063" s="64" t="s">
        <v>6851</v>
      </c>
      <c r="C8063" s="64" t="s">
        <v>6859</v>
      </c>
      <c r="D8063" s="37" t="s">
        <v>6839</v>
      </c>
      <c r="E8063" s="131">
        <v>20</v>
      </c>
      <c r="F8063" s="132" t="s">
        <v>82</v>
      </c>
      <c r="G8063" s="128"/>
      <c r="H8063" s="156" t="s">
        <v>6840</v>
      </c>
      <c r="I8063" s="159"/>
      <c r="K8063" s="140" t="str">
        <f t="shared" si="378"/>
        <v>社會福利支出計畫/社會福利支出/會費、捐助、補助、分攤、照護、救濟與交流活動費/捐助、補助與獎助/捐助國內團體</v>
      </c>
      <c r="L8063" s="140" t="str">
        <f t="shared" si="379"/>
        <v>托嬰中心質量提升計畫</v>
      </c>
      <c r="M8063" s="40" t="str">
        <f t="shared" si="380"/>
        <v>臺中市私立咕咕鳥太平托嬰中心</v>
      </c>
    </row>
    <row r="8064" spans="1:13" s="27" customFormat="1" ht="112.5">
      <c r="A8064" s="37" t="s">
        <v>6837</v>
      </c>
      <c r="B8064" s="64" t="s">
        <v>6851</v>
      </c>
      <c r="C8064" s="64" t="s">
        <v>2970</v>
      </c>
      <c r="D8064" s="37" t="s">
        <v>6839</v>
      </c>
      <c r="E8064" s="131">
        <v>20</v>
      </c>
      <c r="F8064" s="132" t="s">
        <v>82</v>
      </c>
      <c r="G8064" s="128"/>
      <c r="H8064" s="156" t="s">
        <v>6840</v>
      </c>
      <c r="I8064" s="159"/>
      <c r="K8064" s="140" t="str">
        <f t="shared" si="378"/>
        <v>社會福利支出計畫/社會福利支出/會費、捐助、補助、分攤、照護、救濟與交流活動費/捐助、補助與獎助/捐助國內團體</v>
      </c>
      <c r="L8064" s="140" t="str">
        <f t="shared" si="379"/>
        <v>托嬰中心質量提升計畫</v>
      </c>
      <c r="M8064" s="40" t="str">
        <f t="shared" si="380"/>
        <v>臺中市私立愛無限托嬰中心</v>
      </c>
    </row>
    <row r="8065" spans="1:13" s="27" customFormat="1" ht="112.5">
      <c r="A8065" s="37" t="s">
        <v>6842</v>
      </c>
      <c r="B8065" s="130" t="s">
        <v>6851</v>
      </c>
      <c r="C8065" s="130" t="s">
        <v>2936</v>
      </c>
      <c r="D8065" s="37" t="s">
        <v>6839</v>
      </c>
      <c r="E8065" s="136">
        <v>19</v>
      </c>
      <c r="F8065" s="132" t="s">
        <v>82</v>
      </c>
      <c r="G8065" s="156"/>
      <c r="H8065" s="156" t="s">
        <v>6840</v>
      </c>
      <c r="I8065" s="159"/>
      <c r="K8065" s="140" t="str">
        <f t="shared" si="378"/>
        <v>一般建築及設備計畫/一般建築及設備/會費、捐助、補助、分攤、照護、救濟與交流活動費/捐助、補助與獎助/捐助國內團體</v>
      </c>
      <c r="L8065" s="140" t="str">
        <f t="shared" si="379"/>
        <v>托嬰中心質量提升計畫</v>
      </c>
      <c r="M8065" s="40" t="str">
        <f t="shared" si="380"/>
        <v>臺中市私立小教室托嬰中心</v>
      </c>
    </row>
    <row r="8066" spans="1:13" s="27" customFormat="1" ht="112.5">
      <c r="A8066" s="37" t="s">
        <v>6837</v>
      </c>
      <c r="B8066" s="64" t="s">
        <v>6851</v>
      </c>
      <c r="C8066" s="64" t="s">
        <v>2943</v>
      </c>
      <c r="D8066" s="37" t="s">
        <v>6839</v>
      </c>
      <c r="E8066" s="131">
        <v>20</v>
      </c>
      <c r="F8066" s="132" t="s">
        <v>82</v>
      </c>
      <c r="G8066" s="128"/>
      <c r="H8066" s="156" t="s">
        <v>6840</v>
      </c>
      <c r="I8066" s="159"/>
      <c r="K8066" s="140" t="str">
        <f t="shared" si="378"/>
        <v>社會福利支出計畫/社會福利支出/會費、捐助、補助、分攤、照護、救濟與交流活動費/捐助、補助與獎助/捐助國內團體</v>
      </c>
      <c r="L8066" s="140" t="str">
        <f t="shared" si="379"/>
        <v>托嬰中心質量提升計畫</v>
      </c>
      <c r="M8066" s="40" t="str">
        <f t="shared" si="380"/>
        <v>臺中市私立滿果國際托嬰中心</v>
      </c>
    </row>
    <row r="8067" spans="1:13" s="27" customFormat="1" ht="112.5">
      <c r="A8067" s="37" t="s">
        <v>6837</v>
      </c>
      <c r="B8067" s="64" t="s">
        <v>6851</v>
      </c>
      <c r="C8067" s="64" t="s">
        <v>4027</v>
      </c>
      <c r="D8067" s="37" t="s">
        <v>6839</v>
      </c>
      <c r="E8067" s="131">
        <v>20</v>
      </c>
      <c r="F8067" s="132" t="s">
        <v>82</v>
      </c>
      <c r="G8067" s="128"/>
      <c r="H8067" s="156" t="s">
        <v>6840</v>
      </c>
      <c r="I8067" s="159"/>
      <c r="K8067" s="140" t="str">
        <f t="shared" si="378"/>
        <v>社會福利支出計畫/社會福利支出/會費、捐助、補助、分攤、照護、救濟與交流活動費/捐助、補助與獎助/捐助國內團體</v>
      </c>
      <c r="L8067" s="140" t="str">
        <f t="shared" si="379"/>
        <v>托嬰中心質量提升計畫</v>
      </c>
      <c r="M8067" s="40" t="str">
        <f t="shared" si="380"/>
        <v>臺中市私立劍聲托嬰中心</v>
      </c>
    </row>
    <row r="8068" spans="1:13" s="27" customFormat="1" ht="112.5">
      <c r="A8068" s="37" t="s">
        <v>6837</v>
      </c>
      <c r="B8068" s="64" t="s">
        <v>6851</v>
      </c>
      <c r="C8068" s="64" t="s">
        <v>2960</v>
      </c>
      <c r="D8068" s="37" t="s">
        <v>6839</v>
      </c>
      <c r="E8068" s="131">
        <v>20</v>
      </c>
      <c r="F8068" s="132" t="s">
        <v>82</v>
      </c>
      <c r="G8068" s="128"/>
      <c r="H8068" s="156" t="s">
        <v>6840</v>
      </c>
      <c r="I8068" s="159"/>
      <c r="K8068" s="140" t="str">
        <f t="shared" ref="K8068:K8131" si="381">A8068</f>
        <v>社會福利支出計畫/社會福利支出/會費、捐助、補助、分攤、照護、救濟與交流活動費/捐助、補助與獎助/捐助國內團體</v>
      </c>
      <c r="L8068" s="140" t="str">
        <f t="shared" ref="L8068:L8131" si="382">B8068</f>
        <v>托嬰中心質量提升計畫</v>
      </c>
      <c r="M8068" s="40" t="str">
        <f t="shared" ref="M8068:M8131" si="383">C8068</f>
        <v>臺中市私立夏綠蒂托嬰中心</v>
      </c>
    </row>
    <row r="8069" spans="1:13" s="27" customFormat="1" ht="112.5">
      <c r="A8069" s="37" t="s">
        <v>6837</v>
      </c>
      <c r="B8069" s="64" t="s">
        <v>6851</v>
      </c>
      <c r="C8069" s="64" t="s">
        <v>3013</v>
      </c>
      <c r="D8069" s="37" t="s">
        <v>6839</v>
      </c>
      <c r="E8069" s="131">
        <v>20</v>
      </c>
      <c r="F8069" s="132" t="s">
        <v>82</v>
      </c>
      <c r="G8069" s="128"/>
      <c r="H8069" s="156" t="s">
        <v>6840</v>
      </c>
      <c r="I8069" s="159"/>
      <c r="K8069" s="140" t="str">
        <f t="shared" si="381"/>
        <v>社會福利支出計畫/社會福利支出/會費、捐助、補助、分攤、照護、救濟與交流活動費/捐助、補助與獎助/捐助國內團體</v>
      </c>
      <c r="L8069" s="140" t="str">
        <f t="shared" si="382"/>
        <v>托嬰中心質量提升計畫</v>
      </c>
      <c r="M8069" s="40" t="str">
        <f t="shared" si="383"/>
        <v>臺中市私立桃樂絲托嬰中心</v>
      </c>
    </row>
    <row r="8070" spans="1:13" s="27" customFormat="1" ht="112.5">
      <c r="A8070" s="37" t="s">
        <v>6837</v>
      </c>
      <c r="B8070" s="64" t="s">
        <v>6851</v>
      </c>
      <c r="C8070" s="64" t="s">
        <v>2964</v>
      </c>
      <c r="D8070" s="37" t="s">
        <v>6839</v>
      </c>
      <c r="E8070" s="131">
        <v>20</v>
      </c>
      <c r="F8070" s="132" t="s">
        <v>82</v>
      </c>
      <c r="G8070" s="128"/>
      <c r="H8070" s="156" t="s">
        <v>6840</v>
      </c>
      <c r="I8070" s="159"/>
      <c r="K8070" s="140" t="str">
        <f t="shared" si="381"/>
        <v>社會福利支出計畫/社會福利支出/會費、捐助、補助、分攤、照護、救濟與交流活動費/捐助、補助與獎助/捐助國內團體</v>
      </c>
      <c r="L8070" s="140" t="str">
        <f t="shared" si="382"/>
        <v>托嬰中心質量提升計畫</v>
      </c>
      <c r="M8070" s="40" t="str">
        <f t="shared" si="383"/>
        <v>臺中市私立小梧桐托嬰中心</v>
      </c>
    </row>
    <row r="8071" spans="1:13" s="27" customFormat="1" ht="112.5">
      <c r="A8071" s="37" t="s">
        <v>6837</v>
      </c>
      <c r="B8071" s="64" t="s">
        <v>6851</v>
      </c>
      <c r="C8071" s="64" t="s">
        <v>2961</v>
      </c>
      <c r="D8071" s="37" t="s">
        <v>6839</v>
      </c>
      <c r="E8071" s="131">
        <v>20</v>
      </c>
      <c r="F8071" s="132" t="s">
        <v>82</v>
      </c>
      <c r="G8071" s="128"/>
      <c r="H8071" s="156" t="s">
        <v>6840</v>
      </c>
      <c r="I8071" s="159"/>
      <c r="K8071" s="140" t="str">
        <f t="shared" si="381"/>
        <v>社會福利支出計畫/社會福利支出/會費、捐助、補助、分攤、照護、救濟與交流活動費/捐助、補助與獎助/捐助國內團體</v>
      </c>
      <c r="L8071" s="140" t="str">
        <f t="shared" si="382"/>
        <v>托嬰中心質量提升計畫</v>
      </c>
      <c r="M8071" s="40" t="str">
        <f t="shared" si="383"/>
        <v>臺中市私立茱莉安托嬰中心</v>
      </c>
    </row>
    <row r="8072" spans="1:13" s="27" customFormat="1" ht="112.5">
      <c r="A8072" s="37" t="s">
        <v>6837</v>
      </c>
      <c r="B8072" s="64" t="s">
        <v>6851</v>
      </c>
      <c r="C8072" s="64" t="s">
        <v>6860</v>
      </c>
      <c r="D8072" s="37" t="s">
        <v>6839</v>
      </c>
      <c r="E8072" s="131">
        <v>20</v>
      </c>
      <c r="F8072" s="132" t="s">
        <v>82</v>
      </c>
      <c r="G8072" s="128"/>
      <c r="H8072" s="156" t="s">
        <v>6840</v>
      </c>
      <c r="I8072" s="159"/>
      <c r="K8072" s="140" t="str">
        <f t="shared" si="381"/>
        <v>社會福利支出計畫/社會福利支出/會費、捐助、補助、分攤、照護、救濟與交流活動費/捐助、補助與獎助/捐助國內團體</v>
      </c>
      <c r="L8072" s="140" t="str">
        <f t="shared" si="382"/>
        <v>托嬰中心質量提升計畫</v>
      </c>
      <c r="M8072" s="40" t="str">
        <f t="shared" si="383"/>
        <v>臺中市私立哈佛兒托嬰中心</v>
      </c>
    </row>
    <row r="8073" spans="1:13" s="27" customFormat="1" ht="112.5">
      <c r="A8073" s="37" t="s">
        <v>6837</v>
      </c>
      <c r="B8073" s="64" t="s">
        <v>6851</v>
      </c>
      <c r="C8073" s="64" t="s">
        <v>2983</v>
      </c>
      <c r="D8073" s="37" t="s">
        <v>6839</v>
      </c>
      <c r="E8073" s="131">
        <v>20</v>
      </c>
      <c r="F8073" s="132" t="s">
        <v>82</v>
      </c>
      <c r="G8073" s="128"/>
      <c r="H8073" s="156" t="s">
        <v>6840</v>
      </c>
      <c r="I8073" s="159"/>
      <c r="K8073" s="140" t="str">
        <f t="shared" si="381"/>
        <v>社會福利支出計畫/社會福利支出/會費、捐助、補助、分攤、照護、救濟與交流活動費/捐助、補助與獎助/捐助國內團體</v>
      </c>
      <c r="L8073" s="140" t="str">
        <f t="shared" si="382"/>
        <v>托嬰中心質量提升計畫</v>
      </c>
      <c r="M8073" s="40" t="str">
        <f t="shared" si="383"/>
        <v>臺中市私立布朗尼托嬰中心</v>
      </c>
    </row>
    <row r="8074" spans="1:13" s="27" customFormat="1" ht="112.5">
      <c r="A8074" s="37" t="s">
        <v>6842</v>
      </c>
      <c r="B8074" s="130" t="s">
        <v>6851</v>
      </c>
      <c r="C8074" s="130" t="s">
        <v>6861</v>
      </c>
      <c r="D8074" s="37" t="s">
        <v>6839</v>
      </c>
      <c r="E8074" s="136">
        <v>20</v>
      </c>
      <c r="F8074" s="132" t="s">
        <v>82</v>
      </c>
      <c r="G8074" s="156"/>
      <c r="H8074" s="156" t="s">
        <v>6840</v>
      </c>
      <c r="I8074" s="159"/>
      <c r="K8074" s="140" t="str">
        <f t="shared" si="381"/>
        <v>一般建築及設備計畫/一般建築及設備/會費、捐助、補助、分攤、照護、救濟與交流活動費/捐助、補助與獎助/捐助國內團體</v>
      </c>
      <c r="L8074" s="140" t="str">
        <f t="shared" si="382"/>
        <v>托嬰中心質量提升計畫</v>
      </c>
      <c r="M8074" s="40" t="str">
        <f t="shared" si="383"/>
        <v>臺中市私立喬凱立托嬰中心</v>
      </c>
    </row>
    <row r="8075" spans="1:13" s="27" customFormat="1" ht="112.5">
      <c r="A8075" s="37" t="s">
        <v>6842</v>
      </c>
      <c r="B8075" s="130" t="s">
        <v>6851</v>
      </c>
      <c r="C8075" s="130" t="s">
        <v>4010</v>
      </c>
      <c r="D8075" s="37" t="s">
        <v>6839</v>
      </c>
      <c r="E8075" s="136">
        <v>20</v>
      </c>
      <c r="F8075" s="132" t="s">
        <v>82</v>
      </c>
      <c r="G8075" s="156"/>
      <c r="H8075" s="156" t="s">
        <v>6840</v>
      </c>
      <c r="I8075" s="159"/>
      <c r="K8075" s="140" t="str">
        <f t="shared" si="381"/>
        <v>一般建築及設備計畫/一般建築及設備/會費、捐助、補助、分攤、照護、救濟與交流活動費/捐助、補助與獎助/捐助國內團體</v>
      </c>
      <c r="L8075" s="140" t="str">
        <f t="shared" si="382"/>
        <v>托嬰中心質量提升計畫</v>
      </c>
      <c r="M8075" s="40" t="str">
        <f t="shared" si="383"/>
        <v>臺中市私立園馨托嬰中心</v>
      </c>
    </row>
    <row r="8076" spans="1:13" s="27" customFormat="1" ht="112.5">
      <c r="A8076" s="37" t="s">
        <v>6842</v>
      </c>
      <c r="B8076" s="130" t="s">
        <v>6851</v>
      </c>
      <c r="C8076" s="130" t="s">
        <v>6862</v>
      </c>
      <c r="D8076" s="37" t="s">
        <v>6839</v>
      </c>
      <c r="E8076" s="136">
        <v>10</v>
      </c>
      <c r="F8076" s="132" t="s">
        <v>82</v>
      </c>
      <c r="G8076" s="156"/>
      <c r="H8076" s="156" t="s">
        <v>6840</v>
      </c>
      <c r="I8076" s="159"/>
      <c r="K8076" s="140" t="str">
        <f t="shared" si="381"/>
        <v>一般建築及設備計畫/一般建築及設備/會費、捐助、補助、分攤、照護、救濟與交流活動費/捐助、補助與獎助/捐助國內團體</v>
      </c>
      <c r="L8076" s="140" t="str">
        <f t="shared" si="382"/>
        <v>托嬰中心質量提升計畫</v>
      </c>
      <c r="M8076" s="40" t="str">
        <f t="shared" si="383"/>
        <v>臺中市私立愛樂紛托嬰中心</v>
      </c>
    </row>
    <row r="8077" spans="1:13" s="27" customFormat="1" ht="112.5">
      <c r="A8077" s="37" t="s">
        <v>6837</v>
      </c>
      <c r="B8077" s="64" t="s">
        <v>6851</v>
      </c>
      <c r="C8077" s="64" t="s">
        <v>6862</v>
      </c>
      <c r="D8077" s="37" t="s">
        <v>6839</v>
      </c>
      <c r="E8077" s="131">
        <v>10</v>
      </c>
      <c r="F8077" s="132" t="s">
        <v>82</v>
      </c>
      <c r="G8077" s="128"/>
      <c r="H8077" s="156" t="s">
        <v>6840</v>
      </c>
      <c r="I8077" s="159"/>
      <c r="K8077" s="140" t="str">
        <f t="shared" si="381"/>
        <v>社會福利支出計畫/社會福利支出/會費、捐助、補助、分攤、照護、救濟與交流活動費/捐助、補助與獎助/捐助國內團體</v>
      </c>
      <c r="L8077" s="140" t="str">
        <f t="shared" si="382"/>
        <v>托嬰中心質量提升計畫</v>
      </c>
      <c r="M8077" s="40" t="str">
        <f t="shared" si="383"/>
        <v>臺中市私立愛樂紛托嬰中心</v>
      </c>
    </row>
    <row r="8078" spans="1:13" s="27" customFormat="1" ht="112.5">
      <c r="A8078" s="37" t="s">
        <v>6842</v>
      </c>
      <c r="B8078" s="130" t="s">
        <v>6851</v>
      </c>
      <c r="C8078" s="130" t="s">
        <v>3032</v>
      </c>
      <c r="D8078" s="37" t="s">
        <v>6839</v>
      </c>
      <c r="E8078" s="136">
        <v>20</v>
      </c>
      <c r="F8078" s="132" t="s">
        <v>82</v>
      </c>
      <c r="G8078" s="156"/>
      <c r="H8078" s="156" t="s">
        <v>6840</v>
      </c>
      <c r="I8078" s="159"/>
      <c r="K8078" s="140" t="str">
        <f t="shared" si="381"/>
        <v>一般建築及設備計畫/一般建築及設備/會費、捐助、補助、分攤、照護、救濟與交流活動費/捐助、補助與獎助/捐助國內團體</v>
      </c>
      <c r="L8078" s="140" t="str">
        <f t="shared" si="382"/>
        <v>托嬰中心質量提升計畫</v>
      </c>
      <c r="M8078" s="40" t="str">
        <f t="shared" si="383"/>
        <v>臺中市私立芸元托嬰中心</v>
      </c>
    </row>
    <row r="8079" spans="1:13" s="27" customFormat="1" ht="112.5">
      <c r="A8079" s="37" t="s">
        <v>6837</v>
      </c>
      <c r="B8079" s="64" t="s">
        <v>6851</v>
      </c>
      <c r="C8079" s="64" t="s">
        <v>2955</v>
      </c>
      <c r="D8079" s="37" t="s">
        <v>6839</v>
      </c>
      <c r="E8079" s="131">
        <v>20</v>
      </c>
      <c r="F8079" s="132" t="s">
        <v>82</v>
      </c>
      <c r="G8079" s="128"/>
      <c r="H8079" s="156" t="s">
        <v>6840</v>
      </c>
      <c r="I8079" s="159"/>
      <c r="K8079" s="140" t="str">
        <f t="shared" si="381"/>
        <v>社會福利支出計畫/社會福利支出/會費、捐助、補助、分攤、照護、救濟與交流活動費/捐助、補助與獎助/捐助國內團體</v>
      </c>
      <c r="L8079" s="140" t="str">
        <f t="shared" si="382"/>
        <v>托嬰中心質量提升計畫</v>
      </c>
      <c r="M8079" s="40" t="str">
        <f t="shared" si="383"/>
        <v>臺中市私立春禾托嬰中心</v>
      </c>
    </row>
    <row r="8080" spans="1:13" s="27" customFormat="1" ht="112.5">
      <c r="A8080" s="37" t="s">
        <v>6837</v>
      </c>
      <c r="B8080" s="64" t="s">
        <v>6851</v>
      </c>
      <c r="C8080" s="64" t="s">
        <v>2977</v>
      </c>
      <c r="D8080" s="37" t="s">
        <v>6839</v>
      </c>
      <c r="E8080" s="131">
        <v>7</v>
      </c>
      <c r="F8080" s="132" t="s">
        <v>82</v>
      </c>
      <c r="G8080" s="128"/>
      <c r="H8080" s="156" t="s">
        <v>6840</v>
      </c>
      <c r="I8080" s="159"/>
      <c r="K8080" s="140" t="str">
        <f t="shared" si="381"/>
        <v>社會福利支出計畫/社會福利支出/會費、捐助、補助、分攤、照護、救濟與交流活動費/捐助、補助與獎助/捐助國內團體</v>
      </c>
      <c r="L8080" s="140" t="str">
        <f t="shared" si="382"/>
        <v>托嬰中心質量提升計畫</v>
      </c>
      <c r="M8080" s="40" t="str">
        <f t="shared" si="383"/>
        <v>臺中市私立淳瑟托嬰中心</v>
      </c>
    </row>
    <row r="8081" spans="1:13" s="27" customFormat="1" ht="112.5">
      <c r="A8081" s="37" t="s">
        <v>6842</v>
      </c>
      <c r="B8081" s="130" t="s">
        <v>6851</v>
      </c>
      <c r="C8081" s="130" t="s">
        <v>2977</v>
      </c>
      <c r="D8081" s="37" t="s">
        <v>6839</v>
      </c>
      <c r="E8081" s="136">
        <v>13</v>
      </c>
      <c r="F8081" s="132" t="s">
        <v>82</v>
      </c>
      <c r="G8081" s="156"/>
      <c r="H8081" s="156" t="s">
        <v>6840</v>
      </c>
      <c r="I8081" s="159"/>
      <c r="K8081" s="140" t="str">
        <f t="shared" si="381"/>
        <v>一般建築及設備計畫/一般建築及設備/會費、捐助、補助、分攤、照護、救濟與交流活動費/捐助、補助與獎助/捐助國內團體</v>
      </c>
      <c r="L8081" s="140" t="str">
        <f t="shared" si="382"/>
        <v>托嬰中心質量提升計畫</v>
      </c>
      <c r="M8081" s="40" t="str">
        <f t="shared" si="383"/>
        <v>臺中市私立淳瑟托嬰中心</v>
      </c>
    </row>
    <row r="8082" spans="1:13" s="27" customFormat="1" ht="112.5">
      <c r="A8082" s="37" t="s">
        <v>6842</v>
      </c>
      <c r="B8082" s="130" t="s">
        <v>6851</v>
      </c>
      <c r="C8082" s="130" t="s">
        <v>3025</v>
      </c>
      <c r="D8082" s="37" t="s">
        <v>6839</v>
      </c>
      <c r="E8082" s="136">
        <v>4</v>
      </c>
      <c r="F8082" s="132" t="s">
        <v>82</v>
      </c>
      <c r="G8082" s="156"/>
      <c r="H8082" s="156" t="s">
        <v>6840</v>
      </c>
      <c r="I8082" s="159"/>
      <c r="K8082" s="140" t="str">
        <f t="shared" si="381"/>
        <v>一般建築及設備計畫/一般建築及設備/會費、捐助、補助、分攤、照護、救濟與交流活動費/捐助、補助與獎助/捐助國內團體</v>
      </c>
      <c r="L8082" s="140" t="str">
        <f t="shared" si="382"/>
        <v>托嬰中心質量提升計畫</v>
      </c>
      <c r="M8082" s="40" t="str">
        <f t="shared" si="383"/>
        <v>臺中市私立國郁托嬰中心</v>
      </c>
    </row>
    <row r="8083" spans="1:13" s="27" customFormat="1" ht="112.5">
      <c r="A8083" s="37" t="s">
        <v>6837</v>
      </c>
      <c r="B8083" s="64" t="s">
        <v>6851</v>
      </c>
      <c r="C8083" s="64" t="s">
        <v>3025</v>
      </c>
      <c r="D8083" s="37" t="s">
        <v>6839</v>
      </c>
      <c r="E8083" s="131">
        <v>16</v>
      </c>
      <c r="F8083" s="132" t="s">
        <v>82</v>
      </c>
      <c r="G8083" s="128"/>
      <c r="H8083" s="156" t="s">
        <v>6840</v>
      </c>
      <c r="I8083" s="159"/>
      <c r="K8083" s="140" t="str">
        <f t="shared" si="381"/>
        <v>社會福利支出計畫/社會福利支出/會費、捐助、補助、分攤、照護、救濟與交流活動費/捐助、補助與獎助/捐助國內團體</v>
      </c>
      <c r="L8083" s="140" t="str">
        <f t="shared" si="382"/>
        <v>托嬰中心質量提升計畫</v>
      </c>
      <c r="M8083" s="40" t="str">
        <f t="shared" si="383"/>
        <v>臺中市私立國郁托嬰中心</v>
      </c>
    </row>
    <row r="8084" spans="1:13" s="27" customFormat="1" ht="112.5">
      <c r="A8084" s="37" t="s">
        <v>6837</v>
      </c>
      <c r="B8084" s="64" t="s">
        <v>6851</v>
      </c>
      <c r="C8084" s="64" t="s">
        <v>2931</v>
      </c>
      <c r="D8084" s="37" t="s">
        <v>6839</v>
      </c>
      <c r="E8084" s="131">
        <v>20</v>
      </c>
      <c r="F8084" s="132" t="s">
        <v>82</v>
      </c>
      <c r="G8084" s="128"/>
      <c r="H8084" s="156" t="s">
        <v>6840</v>
      </c>
      <c r="I8084" s="159"/>
      <c r="K8084" s="140" t="str">
        <f t="shared" si="381"/>
        <v>社會福利支出計畫/社會福利支出/會費、捐助、補助、分攤、照護、救濟與交流活動費/捐助、補助與獎助/捐助國內團體</v>
      </c>
      <c r="L8084" s="140" t="str">
        <f t="shared" si="382"/>
        <v>托嬰中心質量提升計畫</v>
      </c>
      <c r="M8084" s="40" t="str">
        <f t="shared" si="383"/>
        <v>臺中市私立勁寶兒福安托嬰中心</v>
      </c>
    </row>
    <row r="8085" spans="1:13" s="27" customFormat="1" ht="112.5">
      <c r="A8085" s="37" t="s">
        <v>6837</v>
      </c>
      <c r="B8085" s="64" t="s">
        <v>6851</v>
      </c>
      <c r="C8085" s="64" t="s">
        <v>2966</v>
      </c>
      <c r="D8085" s="37" t="s">
        <v>6839</v>
      </c>
      <c r="E8085" s="131">
        <v>19</v>
      </c>
      <c r="F8085" s="132" t="s">
        <v>82</v>
      </c>
      <c r="G8085" s="128"/>
      <c r="H8085" s="156" t="s">
        <v>6840</v>
      </c>
      <c r="I8085" s="159"/>
      <c r="K8085" s="140" t="str">
        <f t="shared" si="381"/>
        <v>社會福利支出計畫/社會福利支出/會費、捐助、補助、分攤、照護、救濟與交流活動費/捐助、補助與獎助/捐助國內團體</v>
      </c>
      <c r="L8085" s="140" t="str">
        <f t="shared" si="382"/>
        <v>托嬰中心質量提升計畫</v>
      </c>
      <c r="M8085" s="40" t="str">
        <f t="shared" si="383"/>
        <v>台中市私立馨苗托嬰中心</v>
      </c>
    </row>
    <row r="8086" spans="1:13" s="27" customFormat="1" ht="112.5">
      <c r="A8086" s="37" t="s">
        <v>6842</v>
      </c>
      <c r="B8086" s="130" t="s">
        <v>6851</v>
      </c>
      <c r="C8086" s="130" t="s">
        <v>6863</v>
      </c>
      <c r="D8086" s="37" t="s">
        <v>6839</v>
      </c>
      <c r="E8086" s="136">
        <v>15</v>
      </c>
      <c r="F8086" s="132" t="s">
        <v>82</v>
      </c>
      <c r="G8086" s="156"/>
      <c r="H8086" s="156" t="s">
        <v>6840</v>
      </c>
      <c r="I8086" s="159"/>
      <c r="K8086" s="140" t="str">
        <f t="shared" si="381"/>
        <v>一般建築及設備計畫/一般建築及設備/會費、捐助、補助、分攤、照護、救濟與交流活動費/捐助、補助與獎助/捐助國內團體</v>
      </c>
      <c r="L8086" s="140" t="str">
        <f t="shared" si="382"/>
        <v>托嬰中心質量提升計畫</v>
      </c>
      <c r="M8086" s="40" t="str">
        <f t="shared" si="383"/>
        <v>臺中市私立文馨托嬰中心</v>
      </c>
    </row>
    <row r="8087" spans="1:13" s="27" customFormat="1" ht="112.5">
      <c r="A8087" s="37" t="s">
        <v>6837</v>
      </c>
      <c r="B8087" s="64" t="s">
        <v>6851</v>
      </c>
      <c r="C8087" s="64" t="s">
        <v>6863</v>
      </c>
      <c r="D8087" s="37" t="s">
        <v>6839</v>
      </c>
      <c r="E8087" s="131">
        <v>5</v>
      </c>
      <c r="F8087" s="132" t="s">
        <v>82</v>
      </c>
      <c r="G8087" s="128"/>
      <c r="H8087" s="156" t="s">
        <v>6840</v>
      </c>
      <c r="I8087" s="159"/>
      <c r="K8087" s="140" t="str">
        <f t="shared" si="381"/>
        <v>社會福利支出計畫/社會福利支出/會費、捐助、補助、分攤、照護、救濟與交流活動費/捐助、補助與獎助/捐助國內團體</v>
      </c>
      <c r="L8087" s="140" t="str">
        <f t="shared" si="382"/>
        <v>托嬰中心質量提升計畫</v>
      </c>
      <c r="M8087" s="40" t="str">
        <f t="shared" si="383"/>
        <v>臺中市私立文馨托嬰中心</v>
      </c>
    </row>
    <row r="8088" spans="1:13" s="27" customFormat="1" ht="112.5">
      <c r="A8088" s="37" t="s">
        <v>6837</v>
      </c>
      <c r="B8088" s="64" t="s">
        <v>6851</v>
      </c>
      <c r="C8088" s="64" t="s">
        <v>3010</v>
      </c>
      <c r="D8088" s="37" t="s">
        <v>6839</v>
      </c>
      <c r="E8088" s="131">
        <v>50</v>
      </c>
      <c r="F8088" s="132" t="s">
        <v>82</v>
      </c>
      <c r="G8088" s="128"/>
      <c r="H8088" s="156" t="s">
        <v>6840</v>
      </c>
      <c r="I8088" s="159"/>
      <c r="K8088" s="140" t="str">
        <f t="shared" si="381"/>
        <v>社會福利支出計畫/社會福利支出/會費、捐助、補助、分攤、照護、救濟與交流活動費/捐助、補助與獎助/捐助國內團體</v>
      </c>
      <c r="L8088" s="140" t="str">
        <f t="shared" si="382"/>
        <v>托嬰中心質量提升計畫</v>
      </c>
      <c r="M8088" s="40" t="str">
        <f t="shared" si="383"/>
        <v>臺中市私立咕咕鳥托嬰中心</v>
      </c>
    </row>
    <row r="8089" spans="1:13" s="27" customFormat="1" ht="112.5">
      <c r="A8089" s="37" t="s">
        <v>6837</v>
      </c>
      <c r="B8089" s="64" t="s">
        <v>6851</v>
      </c>
      <c r="C8089" s="64" t="s">
        <v>2997</v>
      </c>
      <c r="D8089" s="37" t="s">
        <v>6839</v>
      </c>
      <c r="E8089" s="131">
        <v>20</v>
      </c>
      <c r="F8089" s="132" t="s">
        <v>82</v>
      </c>
      <c r="G8089" s="128"/>
      <c r="H8089" s="156" t="s">
        <v>6840</v>
      </c>
      <c r="I8089" s="128"/>
      <c r="K8089" s="140" t="str">
        <f t="shared" si="381"/>
        <v>社會福利支出計畫/社會福利支出/會費、捐助、補助、分攤、照護、救濟與交流活動費/捐助、補助與獎助/捐助國內團體</v>
      </c>
      <c r="L8089" s="140" t="str">
        <f t="shared" si="382"/>
        <v>托嬰中心質量提升計畫</v>
      </c>
      <c r="M8089" s="40" t="str">
        <f t="shared" si="383"/>
        <v>臺中市私立渤斯貝爾托嬰中心</v>
      </c>
    </row>
    <row r="8090" spans="1:13" s="27" customFormat="1" ht="112.5">
      <c r="A8090" s="37" t="s">
        <v>6837</v>
      </c>
      <c r="B8090" s="64" t="s">
        <v>6851</v>
      </c>
      <c r="C8090" s="64" t="s">
        <v>6864</v>
      </c>
      <c r="D8090" s="37" t="s">
        <v>6839</v>
      </c>
      <c r="E8090" s="131">
        <v>20</v>
      </c>
      <c r="F8090" s="132" t="s">
        <v>82</v>
      </c>
      <c r="G8090" s="128"/>
      <c r="H8090" s="156" t="s">
        <v>6840</v>
      </c>
      <c r="I8090" s="128"/>
      <c r="K8090" s="140" t="str">
        <f t="shared" si="381"/>
        <v>社會福利支出計畫/社會福利支出/會費、捐助、補助、分攤、照護、救濟與交流活動費/捐助、補助與獎助/捐助國內團體</v>
      </c>
      <c r="L8090" s="140" t="str">
        <f t="shared" si="382"/>
        <v>托嬰中心質量提升計畫</v>
      </c>
      <c r="M8090" s="40" t="str">
        <f t="shared" si="383"/>
        <v>臺中市私立耕心園托嬰中心</v>
      </c>
    </row>
    <row r="8091" spans="1:13" s="27" customFormat="1" ht="112.5">
      <c r="A8091" s="37" t="s">
        <v>6837</v>
      </c>
      <c r="B8091" s="64" t="s">
        <v>6851</v>
      </c>
      <c r="C8091" s="64" t="s">
        <v>6865</v>
      </c>
      <c r="D8091" s="37" t="s">
        <v>6839</v>
      </c>
      <c r="E8091" s="131">
        <v>20</v>
      </c>
      <c r="F8091" s="132" t="s">
        <v>82</v>
      </c>
      <c r="G8091" s="128"/>
      <c r="H8091" s="156" t="s">
        <v>6840</v>
      </c>
      <c r="I8091" s="128"/>
      <c r="K8091" s="140" t="str">
        <f t="shared" si="381"/>
        <v>社會福利支出計畫/社會福利支出/會費、捐助、補助、分攤、照護、救濟與交流活動費/捐助、補助與獎助/捐助國內團體</v>
      </c>
      <c r="L8091" s="140" t="str">
        <f t="shared" si="382"/>
        <v>托嬰中心質量提升計畫</v>
      </c>
      <c r="M8091" s="40" t="str">
        <f t="shared" si="383"/>
        <v>臺中市私立寶貝愛兒園托嬰中心</v>
      </c>
    </row>
    <row r="8092" spans="1:13" s="27" customFormat="1" ht="112.5">
      <c r="A8092" s="37" t="s">
        <v>6842</v>
      </c>
      <c r="B8092" s="64" t="s">
        <v>6851</v>
      </c>
      <c r="C8092" s="130" t="s">
        <v>6866</v>
      </c>
      <c r="D8092" s="37" t="s">
        <v>6839</v>
      </c>
      <c r="E8092" s="136">
        <v>6</v>
      </c>
      <c r="F8092" s="132" t="s">
        <v>82</v>
      </c>
      <c r="G8092" s="156"/>
      <c r="H8092" s="156" t="s">
        <v>6840</v>
      </c>
      <c r="I8092" s="128"/>
      <c r="K8092" s="140" t="str">
        <f t="shared" si="381"/>
        <v>一般建築及設備計畫/一般建築及設備/會費、捐助、補助、分攤、照護、救濟與交流活動費/捐助、補助與獎助/捐助國內團體</v>
      </c>
      <c r="L8092" s="140" t="str">
        <f t="shared" si="382"/>
        <v>托嬰中心質量提升計畫</v>
      </c>
      <c r="M8092" s="40" t="str">
        <f t="shared" si="383"/>
        <v>臺中市私立小腳丫永興托嬰中心</v>
      </c>
    </row>
    <row r="8093" spans="1:13" s="27" customFormat="1" ht="112.5">
      <c r="A8093" s="37" t="s">
        <v>6837</v>
      </c>
      <c r="B8093" s="64" t="s">
        <v>6851</v>
      </c>
      <c r="C8093" s="64" t="s">
        <v>6866</v>
      </c>
      <c r="D8093" s="37" t="s">
        <v>6839</v>
      </c>
      <c r="E8093" s="131">
        <v>14</v>
      </c>
      <c r="F8093" s="132" t="s">
        <v>82</v>
      </c>
      <c r="G8093" s="128"/>
      <c r="H8093" s="156" t="s">
        <v>6840</v>
      </c>
      <c r="I8093" s="128"/>
      <c r="K8093" s="140" t="str">
        <f t="shared" si="381"/>
        <v>社會福利支出計畫/社會福利支出/會費、捐助、補助、分攤、照護、救濟與交流活動費/捐助、補助與獎助/捐助國內團體</v>
      </c>
      <c r="L8093" s="140" t="str">
        <f t="shared" si="382"/>
        <v>托嬰中心質量提升計畫</v>
      </c>
      <c r="M8093" s="40" t="str">
        <f t="shared" si="383"/>
        <v>臺中市私立小腳丫永興托嬰中心</v>
      </c>
    </row>
    <row r="8094" spans="1:13" s="27" customFormat="1" ht="112.5">
      <c r="A8094" s="37" t="s">
        <v>6837</v>
      </c>
      <c r="B8094" s="64" t="s">
        <v>6851</v>
      </c>
      <c r="C8094" s="64" t="s">
        <v>6867</v>
      </c>
      <c r="D8094" s="37" t="s">
        <v>6839</v>
      </c>
      <c r="E8094" s="131">
        <v>14</v>
      </c>
      <c r="F8094" s="132" t="s">
        <v>82</v>
      </c>
      <c r="G8094" s="128"/>
      <c r="H8094" s="156" t="s">
        <v>6840</v>
      </c>
      <c r="I8094" s="128"/>
      <c r="K8094" s="140" t="str">
        <f t="shared" si="381"/>
        <v>社會福利支出計畫/社會福利支出/會費、捐助、補助、分攤、照護、救濟與交流活動費/捐助、補助與獎助/捐助國內團體</v>
      </c>
      <c r="L8094" s="140" t="str">
        <f t="shared" si="382"/>
        <v>托嬰中心質量提升計畫</v>
      </c>
      <c r="M8094" s="40" t="str">
        <f t="shared" si="383"/>
        <v>臺中市私立小腳丫托嬰中心</v>
      </c>
    </row>
    <row r="8095" spans="1:13" s="27" customFormat="1" ht="112.5">
      <c r="A8095" s="37" t="s">
        <v>6842</v>
      </c>
      <c r="B8095" s="64" t="s">
        <v>6851</v>
      </c>
      <c r="C8095" s="130" t="s">
        <v>6867</v>
      </c>
      <c r="D8095" s="37" t="s">
        <v>6839</v>
      </c>
      <c r="E8095" s="136">
        <v>6</v>
      </c>
      <c r="F8095" s="132" t="s">
        <v>82</v>
      </c>
      <c r="G8095" s="156"/>
      <c r="H8095" s="156" t="s">
        <v>6840</v>
      </c>
      <c r="I8095" s="128"/>
      <c r="K8095" s="140" t="str">
        <f t="shared" si="381"/>
        <v>一般建築及設備計畫/一般建築及設備/會費、捐助、補助、分攤、照護、救濟與交流活動費/捐助、補助與獎助/捐助國內團體</v>
      </c>
      <c r="L8095" s="140" t="str">
        <f t="shared" si="382"/>
        <v>托嬰中心質量提升計畫</v>
      </c>
      <c r="M8095" s="40" t="str">
        <f t="shared" si="383"/>
        <v>臺中市私立小腳丫托嬰中心</v>
      </c>
    </row>
    <row r="8096" spans="1:13" s="27" customFormat="1" ht="112.5">
      <c r="A8096" s="37" t="s">
        <v>6837</v>
      </c>
      <c r="B8096" s="64" t="s">
        <v>6851</v>
      </c>
      <c r="C8096" s="64" t="s">
        <v>3009</v>
      </c>
      <c r="D8096" s="37" t="s">
        <v>6839</v>
      </c>
      <c r="E8096" s="131">
        <v>20</v>
      </c>
      <c r="F8096" s="132" t="s">
        <v>82</v>
      </c>
      <c r="G8096" s="128"/>
      <c r="H8096" s="156" t="s">
        <v>6840</v>
      </c>
      <c r="I8096" s="128"/>
      <c r="K8096" s="140" t="str">
        <f t="shared" si="381"/>
        <v>社會福利支出計畫/社會福利支出/會費、捐助、補助、分攤、照護、救濟與交流活動費/捐助、補助與獎助/捐助國內團體</v>
      </c>
      <c r="L8096" s="140" t="str">
        <f t="shared" si="382"/>
        <v>托嬰中心質量提升計畫</v>
      </c>
      <c r="M8096" s="40" t="str">
        <f t="shared" si="383"/>
        <v>臺中市私立咕咕鳥嶺東托嬰中心</v>
      </c>
    </row>
    <row r="8097" spans="1:13" s="27" customFormat="1" ht="112.5">
      <c r="A8097" s="37" t="s">
        <v>6837</v>
      </c>
      <c r="B8097" s="64" t="s">
        <v>6851</v>
      </c>
      <c r="C8097" s="64" t="s">
        <v>6868</v>
      </c>
      <c r="D8097" s="37" t="s">
        <v>6839</v>
      </c>
      <c r="E8097" s="131">
        <v>20</v>
      </c>
      <c r="F8097" s="132" t="s">
        <v>82</v>
      </c>
      <c r="G8097" s="128"/>
      <c r="H8097" s="156" t="s">
        <v>6840</v>
      </c>
      <c r="I8097" s="128"/>
      <c r="K8097" s="140" t="str">
        <f t="shared" si="381"/>
        <v>社會福利支出計畫/社會福利支出/會費、捐助、補助、分攤、照護、救濟與交流活動費/捐助、補助與獎助/捐助國內團體</v>
      </c>
      <c r="L8097" s="140" t="str">
        <f t="shared" si="382"/>
        <v>托嬰中心質量提升計畫</v>
      </c>
      <c r="M8097" s="40" t="str">
        <f t="shared" si="383"/>
        <v>臺中市私立貝兒喜托嬰中心</v>
      </c>
    </row>
    <row r="8098" spans="1:13" s="27" customFormat="1" ht="112.5">
      <c r="A8098" s="37" t="s">
        <v>6837</v>
      </c>
      <c r="B8098" s="64" t="s">
        <v>6851</v>
      </c>
      <c r="C8098" s="64" t="s">
        <v>6869</v>
      </c>
      <c r="D8098" s="37" t="s">
        <v>6839</v>
      </c>
      <c r="E8098" s="131">
        <v>10</v>
      </c>
      <c r="F8098" s="132" t="s">
        <v>82</v>
      </c>
      <c r="G8098" s="128"/>
      <c r="H8098" s="156" t="s">
        <v>6840</v>
      </c>
      <c r="I8098" s="128"/>
      <c r="K8098" s="140" t="str">
        <f t="shared" si="381"/>
        <v>社會福利支出計畫/社會福利支出/會費、捐助、補助、分攤、照護、救濟與交流活動費/捐助、補助與獎助/捐助國內團體</v>
      </c>
      <c r="L8098" s="140" t="str">
        <f t="shared" si="382"/>
        <v>托嬰中心質量提升計畫</v>
      </c>
      <c r="M8098" s="40" t="str">
        <f t="shared" si="383"/>
        <v>臺中市私立大里領袖甜心托嬰中心</v>
      </c>
    </row>
    <row r="8099" spans="1:13" s="27" customFormat="1" ht="112.5">
      <c r="A8099" s="37" t="s">
        <v>6842</v>
      </c>
      <c r="B8099" s="64" t="s">
        <v>6851</v>
      </c>
      <c r="C8099" s="130" t="s">
        <v>6869</v>
      </c>
      <c r="D8099" s="37" t="s">
        <v>6839</v>
      </c>
      <c r="E8099" s="136">
        <v>10</v>
      </c>
      <c r="F8099" s="132" t="s">
        <v>82</v>
      </c>
      <c r="G8099" s="156"/>
      <c r="H8099" s="156" t="s">
        <v>6840</v>
      </c>
      <c r="I8099" s="128"/>
      <c r="K8099" s="140" t="str">
        <f t="shared" si="381"/>
        <v>一般建築及設備計畫/一般建築及設備/會費、捐助、補助、分攤、照護、救濟與交流活動費/捐助、補助與獎助/捐助國內團體</v>
      </c>
      <c r="L8099" s="140" t="str">
        <f t="shared" si="382"/>
        <v>托嬰中心質量提升計畫</v>
      </c>
      <c r="M8099" s="40" t="str">
        <f t="shared" si="383"/>
        <v>臺中市私立大里領袖甜心托嬰中心</v>
      </c>
    </row>
    <row r="8100" spans="1:13" s="27" customFormat="1" ht="112.5">
      <c r="A8100" s="37" t="s">
        <v>6842</v>
      </c>
      <c r="B8100" s="64" t="s">
        <v>6851</v>
      </c>
      <c r="C8100" s="130" t="s">
        <v>6870</v>
      </c>
      <c r="D8100" s="37" t="s">
        <v>6839</v>
      </c>
      <c r="E8100" s="136">
        <v>20</v>
      </c>
      <c r="F8100" s="132" t="s">
        <v>82</v>
      </c>
      <c r="G8100" s="156"/>
      <c r="H8100" s="156" t="s">
        <v>6840</v>
      </c>
      <c r="I8100" s="128"/>
      <c r="K8100" s="140" t="str">
        <f t="shared" si="381"/>
        <v>一般建築及設備計畫/一般建築及設備/會費、捐助、補助、分攤、照護、救濟與交流活動費/捐助、補助與獎助/捐助國內團體</v>
      </c>
      <c r="L8100" s="140" t="str">
        <f t="shared" si="382"/>
        <v>托嬰中心質量提升計畫</v>
      </c>
      <c r="M8100" s="40" t="str">
        <f t="shared" si="383"/>
        <v>臺中市私立哆哆熊西屯托嬰中心</v>
      </c>
    </row>
    <row r="8101" spans="1:13" s="27" customFormat="1" ht="112.5">
      <c r="A8101" s="37" t="s">
        <v>6837</v>
      </c>
      <c r="B8101" s="64" t="s">
        <v>6851</v>
      </c>
      <c r="C8101" s="64" t="s">
        <v>6871</v>
      </c>
      <c r="D8101" s="37" t="s">
        <v>6839</v>
      </c>
      <c r="E8101" s="131">
        <v>14</v>
      </c>
      <c r="F8101" s="132" t="s">
        <v>82</v>
      </c>
      <c r="G8101" s="128"/>
      <c r="H8101" s="156" t="s">
        <v>6840</v>
      </c>
      <c r="I8101" s="157"/>
      <c r="K8101" s="140" t="str">
        <f t="shared" si="381"/>
        <v>社會福利支出計畫/社會福利支出/會費、捐助、補助、分攤、照護、救濟與交流活動費/捐助、補助與獎助/捐助國內團體</v>
      </c>
      <c r="L8101" s="140" t="str">
        <f t="shared" si="382"/>
        <v>托嬰中心質量提升計畫</v>
      </c>
      <c r="M8101" s="40" t="str">
        <f t="shared" si="383"/>
        <v>臺中市私立領袖甜心托嬰中心</v>
      </c>
    </row>
    <row r="8102" spans="1:13" s="27" customFormat="1" ht="112.5">
      <c r="A8102" s="37" t="s">
        <v>6842</v>
      </c>
      <c r="B8102" s="64" t="s">
        <v>6851</v>
      </c>
      <c r="C8102" s="130" t="s">
        <v>6871</v>
      </c>
      <c r="D8102" s="37" t="s">
        <v>6839</v>
      </c>
      <c r="E8102" s="136">
        <v>6</v>
      </c>
      <c r="F8102" s="132" t="s">
        <v>82</v>
      </c>
      <c r="G8102" s="156"/>
      <c r="H8102" s="156" t="s">
        <v>6840</v>
      </c>
      <c r="I8102" s="160"/>
      <c r="K8102" s="140" t="str">
        <f t="shared" si="381"/>
        <v>一般建築及設備計畫/一般建築及設備/會費、捐助、補助、分攤、照護、救濟與交流活動費/捐助、補助與獎助/捐助國內團體</v>
      </c>
      <c r="L8102" s="140" t="str">
        <f t="shared" si="382"/>
        <v>托嬰中心質量提升計畫</v>
      </c>
      <c r="M8102" s="40" t="str">
        <f t="shared" si="383"/>
        <v>臺中市私立領袖甜心托嬰中心</v>
      </c>
    </row>
    <row r="8103" spans="1:13" s="27" customFormat="1" ht="112.5">
      <c r="A8103" s="37" t="s">
        <v>6842</v>
      </c>
      <c r="B8103" s="64" t="s">
        <v>6851</v>
      </c>
      <c r="C8103" s="130" t="s">
        <v>6872</v>
      </c>
      <c r="D8103" s="37" t="s">
        <v>6839</v>
      </c>
      <c r="E8103" s="136">
        <v>38</v>
      </c>
      <c r="F8103" s="132" t="s">
        <v>82</v>
      </c>
      <c r="G8103" s="156"/>
      <c r="H8103" s="156" t="s">
        <v>6840</v>
      </c>
      <c r="I8103" s="159"/>
      <c r="K8103" s="140" t="str">
        <f t="shared" si="381"/>
        <v>一般建築及設備計畫/一般建築及設備/會費、捐助、補助、分攤、照護、救濟與交流活動費/捐助、補助與獎助/捐助國內團體</v>
      </c>
      <c r="L8103" s="140" t="str">
        <f t="shared" si="382"/>
        <v>托嬰中心質量提升計畫</v>
      </c>
      <c r="M8103" s="40" t="str">
        <f t="shared" si="383"/>
        <v>台中市私立上晴托嬰中心</v>
      </c>
    </row>
    <row r="8104" spans="1:13" s="27" customFormat="1" ht="112.5">
      <c r="A8104" s="37" t="s">
        <v>6837</v>
      </c>
      <c r="B8104" s="64" t="s">
        <v>6851</v>
      </c>
      <c r="C8104" s="64" t="s">
        <v>6872</v>
      </c>
      <c r="D8104" s="37" t="s">
        <v>6839</v>
      </c>
      <c r="E8104" s="131">
        <v>12</v>
      </c>
      <c r="F8104" s="132" t="s">
        <v>82</v>
      </c>
      <c r="G8104" s="128"/>
      <c r="H8104" s="156" t="s">
        <v>6840</v>
      </c>
      <c r="I8104" s="159"/>
      <c r="K8104" s="140" t="str">
        <f t="shared" si="381"/>
        <v>社會福利支出計畫/社會福利支出/會費、捐助、補助、分攤、照護、救濟與交流活動費/捐助、補助與獎助/捐助國內團體</v>
      </c>
      <c r="L8104" s="140" t="str">
        <f t="shared" si="382"/>
        <v>托嬰中心質量提升計畫</v>
      </c>
      <c r="M8104" s="40" t="str">
        <f t="shared" si="383"/>
        <v>台中市私立上晴托嬰中心</v>
      </c>
    </row>
    <row r="8105" spans="1:13" s="27" customFormat="1" ht="112.5">
      <c r="A8105" s="37" t="s">
        <v>6837</v>
      </c>
      <c r="B8105" s="64" t="s">
        <v>6851</v>
      </c>
      <c r="C8105" s="64" t="s">
        <v>6873</v>
      </c>
      <c r="D8105" s="37" t="s">
        <v>6839</v>
      </c>
      <c r="E8105" s="131">
        <v>20</v>
      </c>
      <c r="F8105" s="132" t="s">
        <v>82</v>
      </c>
      <c r="G8105" s="128"/>
      <c r="H8105" s="156" t="s">
        <v>6840</v>
      </c>
      <c r="I8105" s="159"/>
      <c r="K8105" s="140" t="str">
        <f t="shared" si="381"/>
        <v>社會福利支出計畫/社會福利支出/會費、捐助、補助、分攤、照護、救濟與交流活動費/捐助、補助與獎助/捐助國內團體</v>
      </c>
      <c r="L8105" s="140" t="str">
        <f t="shared" si="382"/>
        <v>托嬰中心質量提升計畫</v>
      </c>
      <c r="M8105" s="40" t="str">
        <f t="shared" si="383"/>
        <v>臺中市私立佩樂達托嬰中心</v>
      </c>
    </row>
    <row r="8106" spans="1:13" s="27" customFormat="1" ht="112.5">
      <c r="A8106" s="37" t="s">
        <v>6837</v>
      </c>
      <c r="B8106" s="64" t="s">
        <v>6851</v>
      </c>
      <c r="C8106" s="64" t="s">
        <v>2978</v>
      </c>
      <c r="D8106" s="37" t="s">
        <v>6839</v>
      </c>
      <c r="E8106" s="131">
        <v>20</v>
      </c>
      <c r="F8106" s="132" t="s">
        <v>82</v>
      </c>
      <c r="G8106" s="128"/>
      <c r="H8106" s="156" t="s">
        <v>6840</v>
      </c>
      <c r="I8106" s="159"/>
      <c r="K8106" s="140" t="str">
        <f t="shared" si="381"/>
        <v>社會福利支出計畫/社會福利支出/會費、捐助、補助、分攤、照護、救濟與交流活動費/捐助、補助與獎助/捐助國內團體</v>
      </c>
      <c r="L8106" s="140" t="str">
        <f t="shared" si="382"/>
        <v>托嬰中心質量提升計畫</v>
      </c>
      <c r="M8106" s="40" t="str">
        <f t="shared" si="383"/>
        <v>台中市私立肯格魯托嬰中心</v>
      </c>
    </row>
    <row r="8107" spans="1:13" s="27" customFormat="1" ht="112.5">
      <c r="A8107" s="37" t="s">
        <v>6842</v>
      </c>
      <c r="B8107" s="64" t="s">
        <v>6851</v>
      </c>
      <c r="C8107" s="130" t="s">
        <v>3028</v>
      </c>
      <c r="D8107" s="37" t="s">
        <v>6839</v>
      </c>
      <c r="E8107" s="136">
        <v>20</v>
      </c>
      <c r="F8107" s="132" t="s">
        <v>82</v>
      </c>
      <c r="G8107" s="156"/>
      <c r="H8107" s="156" t="s">
        <v>6840</v>
      </c>
      <c r="I8107" s="159"/>
      <c r="K8107" s="140" t="str">
        <f t="shared" si="381"/>
        <v>一般建築及設備計畫/一般建築及設備/會費、捐助、補助、分攤、照護、救濟與交流活動費/捐助、補助與獎助/捐助國內團體</v>
      </c>
      <c r="L8107" s="140" t="str">
        <f t="shared" si="382"/>
        <v>托嬰中心質量提升計畫</v>
      </c>
      <c r="M8107" s="40" t="str">
        <f t="shared" si="383"/>
        <v>臺中市私立甯甯托嬰中心</v>
      </c>
    </row>
    <row r="8108" spans="1:13" s="27" customFormat="1" ht="112.5">
      <c r="A8108" s="37" t="s">
        <v>6837</v>
      </c>
      <c r="B8108" s="64" t="s">
        <v>6851</v>
      </c>
      <c r="C8108" s="64" t="s">
        <v>2959</v>
      </c>
      <c r="D8108" s="37" t="s">
        <v>6839</v>
      </c>
      <c r="E8108" s="131">
        <v>20</v>
      </c>
      <c r="F8108" s="132" t="s">
        <v>82</v>
      </c>
      <c r="G8108" s="128"/>
      <c r="H8108" s="156" t="s">
        <v>6840</v>
      </c>
      <c r="I8108" s="159"/>
      <c r="K8108" s="140" t="str">
        <f t="shared" si="381"/>
        <v>社會福利支出計畫/社會福利支出/會費、捐助、補助、分攤、照護、救濟與交流活動費/捐助、補助與獎助/捐助國內團體</v>
      </c>
      <c r="L8108" s="140" t="str">
        <f t="shared" si="382"/>
        <v>托嬰中心質量提升計畫</v>
      </c>
      <c r="M8108" s="40" t="str">
        <f t="shared" si="383"/>
        <v>臺中市私立比咪托嬰中心</v>
      </c>
    </row>
    <row r="8109" spans="1:13" s="27" customFormat="1" ht="112.5">
      <c r="A8109" s="37" t="s">
        <v>6837</v>
      </c>
      <c r="B8109" s="64" t="s">
        <v>6851</v>
      </c>
      <c r="C8109" s="64" t="s">
        <v>6874</v>
      </c>
      <c r="D8109" s="37" t="s">
        <v>6839</v>
      </c>
      <c r="E8109" s="131">
        <v>20</v>
      </c>
      <c r="F8109" s="132" t="s">
        <v>82</v>
      </c>
      <c r="G8109" s="128"/>
      <c r="H8109" s="156" t="s">
        <v>6840</v>
      </c>
      <c r="I8109" s="159"/>
      <c r="K8109" s="140" t="str">
        <f t="shared" si="381"/>
        <v>社會福利支出計畫/社會福利支出/會費、捐助、補助、分攤、照護、救濟與交流活動費/捐助、補助與獎助/捐助國內團體</v>
      </c>
      <c r="L8109" s="140" t="str">
        <f t="shared" si="382"/>
        <v>托嬰中心質量提升計畫</v>
      </c>
      <c r="M8109" s="40" t="str">
        <f t="shared" si="383"/>
        <v>臺中市私立怡兒園托嬰中心</v>
      </c>
    </row>
    <row r="8110" spans="1:13" s="27" customFormat="1" ht="112.5">
      <c r="A8110" s="37" t="s">
        <v>6837</v>
      </c>
      <c r="B8110" s="64" t="s">
        <v>6851</v>
      </c>
      <c r="C8110" s="64" t="s">
        <v>6875</v>
      </c>
      <c r="D8110" s="37" t="s">
        <v>6839</v>
      </c>
      <c r="E8110" s="131">
        <v>20</v>
      </c>
      <c r="F8110" s="132" t="s">
        <v>82</v>
      </c>
      <c r="G8110" s="128"/>
      <c r="H8110" s="156" t="s">
        <v>6840</v>
      </c>
      <c r="I8110" s="159"/>
      <c r="K8110" s="140" t="str">
        <f t="shared" si="381"/>
        <v>社會福利支出計畫/社會福利支出/會費、捐助、補助、分攤、照護、救濟與交流活動費/捐助、補助與獎助/捐助國內團體</v>
      </c>
      <c r="L8110" s="140" t="str">
        <f t="shared" si="382"/>
        <v>托嬰中心質量提升計畫</v>
      </c>
      <c r="M8110" s="40" t="str">
        <f t="shared" si="383"/>
        <v>臺中市私立卡吉雅比托嬰中心</v>
      </c>
    </row>
    <row r="8111" spans="1:13" s="27" customFormat="1" ht="112.5">
      <c r="A8111" s="37" t="s">
        <v>6842</v>
      </c>
      <c r="B8111" s="64" t="s">
        <v>6851</v>
      </c>
      <c r="C8111" s="130" t="s">
        <v>6876</v>
      </c>
      <c r="D8111" s="37" t="s">
        <v>6839</v>
      </c>
      <c r="E8111" s="136">
        <v>20</v>
      </c>
      <c r="F8111" s="132" t="s">
        <v>82</v>
      </c>
      <c r="G8111" s="156"/>
      <c r="H8111" s="156" t="s">
        <v>6840</v>
      </c>
      <c r="I8111" s="159"/>
      <c r="K8111" s="140" t="str">
        <f t="shared" si="381"/>
        <v>一般建築及設備計畫/一般建築及設備/會費、捐助、補助、分攤、照護、救濟與交流活動費/捐助、補助與獎助/捐助國內團體</v>
      </c>
      <c r="L8111" s="140" t="str">
        <f t="shared" si="382"/>
        <v>托嬰中心質量提升計畫</v>
      </c>
      <c r="M8111" s="40" t="str">
        <f t="shared" si="383"/>
        <v>臺中市私立陽光托嬰中心</v>
      </c>
    </row>
    <row r="8112" spans="1:13" s="27" customFormat="1" ht="112.5">
      <c r="A8112" s="37" t="s">
        <v>6837</v>
      </c>
      <c r="B8112" s="64" t="s">
        <v>6851</v>
      </c>
      <c r="C8112" s="64" t="s">
        <v>6877</v>
      </c>
      <c r="D8112" s="37" t="s">
        <v>6839</v>
      </c>
      <c r="E8112" s="131">
        <v>20</v>
      </c>
      <c r="F8112" s="132" t="s">
        <v>82</v>
      </c>
      <c r="G8112" s="128"/>
      <c r="H8112" s="156" t="s">
        <v>6840</v>
      </c>
      <c r="I8112" s="159"/>
      <c r="K8112" s="140" t="str">
        <f t="shared" si="381"/>
        <v>社會福利支出計畫/社會福利支出/會費、捐助、補助、分攤、照護、救濟與交流活動費/捐助、補助與獎助/捐助國內團體</v>
      </c>
      <c r="L8112" s="140" t="str">
        <f t="shared" si="382"/>
        <v>托嬰中心質量提升計畫</v>
      </c>
      <c r="M8112" s="40" t="str">
        <f t="shared" si="383"/>
        <v>臺中市私立芯安托嬰中心</v>
      </c>
    </row>
    <row r="8113" spans="1:13" s="27" customFormat="1" ht="112.5">
      <c r="A8113" s="37" t="s">
        <v>6837</v>
      </c>
      <c r="B8113" s="64" t="s">
        <v>6851</v>
      </c>
      <c r="C8113" s="64" t="s">
        <v>6878</v>
      </c>
      <c r="D8113" s="37" t="s">
        <v>6839</v>
      </c>
      <c r="E8113" s="131">
        <v>20</v>
      </c>
      <c r="F8113" s="132" t="s">
        <v>82</v>
      </c>
      <c r="G8113" s="128"/>
      <c r="H8113" s="156" t="s">
        <v>6840</v>
      </c>
      <c r="I8113" s="159"/>
      <c r="K8113" s="140" t="str">
        <f t="shared" si="381"/>
        <v>社會福利支出計畫/社會福利支出/會費、捐助、補助、分攤、照護、救濟與交流活動費/捐助、補助與獎助/捐助國內團體</v>
      </c>
      <c r="L8113" s="140" t="str">
        <f t="shared" si="382"/>
        <v>托嬰中心質量提升計畫</v>
      </c>
      <c r="M8113" s="40" t="str">
        <f t="shared" si="383"/>
        <v>臺中市私立樂芙兒托嬰中心</v>
      </c>
    </row>
    <row r="8114" spans="1:13" s="27" customFormat="1" ht="112.5">
      <c r="A8114" s="37" t="s">
        <v>6837</v>
      </c>
      <c r="B8114" s="64" t="s">
        <v>6851</v>
      </c>
      <c r="C8114" s="64" t="s">
        <v>6879</v>
      </c>
      <c r="D8114" s="37" t="s">
        <v>6839</v>
      </c>
      <c r="E8114" s="131">
        <v>20</v>
      </c>
      <c r="F8114" s="132" t="s">
        <v>82</v>
      </c>
      <c r="G8114" s="128"/>
      <c r="H8114" s="156" t="s">
        <v>6840</v>
      </c>
      <c r="I8114" s="159"/>
      <c r="K8114" s="140" t="str">
        <f t="shared" si="381"/>
        <v>社會福利支出計畫/社會福利支出/會費、捐助、補助、分攤、照護、救濟與交流活動費/捐助、補助與獎助/捐助國內團體</v>
      </c>
      <c r="L8114" s="140" t="str">
        <f t="shared" si="382"/>
        <v>托嬰中心質量提升計畫</v>
      </c>
      <c r="M8114" s="40" t="str">
        <f t="shared" si="383"/>
        <v>臺中市私立約克托嬰中心</v>
      </c>
    </row>
    <row r="8115" spans="1:13" s="27" customFormat="1" ht="112.5">
      <c r="A8115" s="37" t="s">
        <v>6837</v>
      </c>
      <c r="B8115" s="64" t="s">
        <v>6851</v>
      </c>
      <c r="C8115" s="64" t="s">
        <v>6880</v>
      </c>
      <c r="D8115" s="37" t="s">
        <v>6839</v>
      </c>
      <c r="E8115" s="131">
        <v>20</v>
      </c>
      <c r="F8115" s="132" t="s">
        <v>82</v>
      </c>
      <c r="G8115" s="128"/>
      <c r="H8115" s="156" t="s">
        <v>6840</v>
      </c>
      <c r="I8115" s="159"/>
      <c r="K8115" s="140" t="str">
        <f t="shared" si="381"/>
        <v>社會福利支出計畫/社會福利支出/會費、捐助、補助、分攤、照護、救濟與交流活動費/捐助、補助與獎助/捐助國內團體</v>
      </c>
      <c r="L8115" s="140" t="str">
        <f t="shared" si="382"/>
        <v>托嬰中心質量提升計畫</v>
      </c>
      <c r="M8115" s="40" t="str">
        <f t="shared" si="383"/>
        <v>臺中市私立奇蒙兒托嬰中心</v>
      </c>
    </row>
    <row r="8116" spans="1:13" s="27" customFormat="1" ht="112.5">
      <c r="A8116" s="37" t="s">
        <v>6837</v>
      </c>
      <c r="B8116" s="64" t="s">
        <v>6851</v>
      </c>
      <c r="C8116" s="64" t="s">
        <v>2971</v>
      </c>
      <c r="D8116" s="37" t="s">
        <v>6839</v>
      </c>
      <c r="E8116" s="131">
        <v>20</v>
      </c>
      <c r="F8116" s="132" t="s">
        <v>82</v>
      </c>
      <c r="G8116" s="128"/>
      <c r="H8116" s="156" t="s">
        <v>6840</v>
      </c>
      <c r="I8116" s="159"/>
      <c r="K8116" s="140" t="str">
        <f t="shared" si="381"/>
        <v>社會福利支出計畫/社會福利支出/會費、捐助、補助、分攤、照護、救濟與交流活動費/捐助、補助與獎助/捐助國內團體</v>
      </c>
      <c r="L8116" s="140" t="str">
        <f t="shared" si="382"/>
        <v>托嬰中心質量提升計畫</v>
      </c>
      <c r="M8116" s="40" t="str">
        <f t="shared" si="383"/>
        <v>臺中市私立大語托嬰中心</v>
      </c>
    </row>
    <row r="8117" spans="1:13" s="27" customFormat="1" ht="112.5">
      <c r="A8117" s="37" t="s">
        <v>6842</v>
      </c>
      <c r="B8117" s="64" t="s">
        <v>6851</v>
      </c>
      <c r="C8117" s="130" t="s">
        <v>6881</v>
      </c>
      <c r="D8117" s="37" t="s">
        <v>6839</v>
      </c>
      <c r="E8117" s="136">
        <v>20</v>
      </c>
      <c r="F8117" s="132" t="s">
        <v>82</v>
      </c>
      <c r="G8117" s="156"/>
      <c r="H8117" s="156" t="s">
        <v>6840</v>
      </c>
      <c r="I8117" s="159"/>
      <c r="K8117" s="140" t="str">
        <f t="shared" si="381"/>
        <v>一般建築及設備計畫/一般建築及設備/會費、捐助、補助、分攤、照護、救濟與交流活動費/捐助、補助與獎助/捐助國內團體</v>
      </c>
      <c r="L8117" s="140" t="str">
        <f t="shared" si="382"/>
        <v>托嬰中心質量提升計畫</v>
      </c>
      <c r="M8117" s="40" t="str">
        <f t="shared" si="383"/>
        <v>臺中市私立向陽托嬰中心</v>
      </c>
    </row>
    <row r="8118" spans="1:13" s="27" customFormat="1" ht="112.5">
      <c r="A8118" s="37" t="s">
        <v>6837</v>
      </c>
      <c r="B8118" s="64" t="s">
        <v>6851</v>
      </c>
      <c r="C8118" s="64" t="s">
        <v>6882</v>
      </c>
      <c r="D8118" s="37" t="s">
        <v>6839</v>
      </c>
      <c r="E8118" s="131">
        <v>5</v>
      </c>
      <c r="F8118" s="132" t="s">
        <v>82</v>
      </c>
      <c r="G8118" s="128"/>
      <c r="H8118" s="156" t="s">
        <v>6840</v>
      </c>
      <c r="I8118" s="159"/>
      <c r="K8118" s="140" t="str">
        <f t="shared" si="381"/>
        <v>社會福利支出計畫/社會福利支出/會費、捐助、補助、分攤、照護、救濟與交流活動費/捐助、補助與獎助/捐助國內團體</v>
      </c>
      <c r="L8118" s="140" t="str">
        <f t="shared" si="382"/>
        <v>托嬰中心質量提升計畫</v>
      </c>
      <c r="M8118" s="40" t="str">
        <f t="shared" si="383"/>
        <v>臺中市私立慈祐園托嬰中心</v>
      </c>
    </row>
    <row r="8119" spans="1:13" s="27" customFormat="1" ht="112.5">
      <c r="A8119" s="37" t="s">
        <v>6842</v>
      </c>
      <c r="B8119" s="64" t="s">
        <v>6851</v>
      </c>
      <c r="C8119" s="130" t="s">
        <v>6882</v>
      </c>
      <c r="D8119" s="37" t="s">
        <v>6839</v>
      </c>
      <c r="E8119" s="136">
        <v>15</v>
      </c>
      <c r="F8119" s="132" t="s">
        <v>82</v>
      </c>
      <c r="G8119" s="156"/>
      <c r="H8119" s="156" t="s">
        <v>6840</v>
      </c>
      <c r="I8119" s="159"/>
      <c r="K8119" s="140" t="str">
        <f t="shared" si="381"/>
        <v>一般建築及設備計畫/一般建築及設備/會費、捐助、補助、分攤、照護、救濟與交流活動費/捐助、補助與獎助/捐助國內團體</v>
      </c>
      <c r="L8119" s="140" t="str">
        <f t="shared" si="382"/>
        <v>托嬰中心質量提升計畫</v>
      </c>
      <c r="M8119" s="40" t="str">
        <f t="shared" si="383"/>
        <v>臺中市私立慈祐園托嬰中心</v>
      </c>
    </row>
    <row r="8120" spans="1:13" s="27" customFormat="1" ht="112.5">
      <c r="A8120" s="37" t="s">
        <v>6842</v>
      </c>
      <c r="B8120" s="64" t="s">
        <v>6851</v>
      </c>
      <c r="C8120" s="130" t="s">
        <v>6883</v>
      </c>
      <c r="D8120" s="37" t="s">
        <v>6839</v>
      </c>
      <c r="E8120" s="136">
        <v>13</v>
      </c>
      <c r="F8120" s="132" t="s">
        <v>82</v>
      </c>
      <c r="G8120" s="156"/>
      <c r="H8120" s="156" t="s">
        <v>6840</v>
      </c>
      <c r="I8120" s="159"/>
      <c r="K8120" s="140" t="str">
        <f t="shared" si="381"/>
        <v>一般建築及設備計畫/一般建築及設備/會費、捐助、補助、分攤、照護、救濟與交流活動費/捐助、補助與獎助/捐助國內團體</v>
      </c>
      <c r="L8120" s="140" t="str">
        <f t="shared" si="382"/>
        <v>托嬰中心質量提升計畫</v>
      </c>
      <c r="M8120" s="40" t="str">
        <f t="shared" si="383"/>
        <v>臺中市私立小蘋果托嬰中心</v>
      </c>
    </row>
    <row r="8121" spans="1:13" s="27" customFormat="1" ht="112.5">
      <c r="A8121" s="37" t="s">
        <v>6837</v>
      </c>
      <c r="B8121" s="64" t="s">
        <v>6851</v>
      </c>
      <c r="C8121" s="64" t="s">
        <v>6883</v>
      </c>
      <c r="D8121" s="37" t="s">
        <v>6839</v>
      </c>
      <c r="E8121" s="131">
        <v>7</v>
      </c>
      <c r="F8121" s="132" t="s">
        <v>82</v>
      </c>
      <c r="G8121" s="128"/>
      <c r="H8121" s="156" t="s">
        <v>6840</v>
      </c>
      <c r="I8121" s="159"/>
      <c r="K8121" s="140" t="str">
        <f t="shared" si="381"/>
        <v>社會福利支出計畫/社會福利支出/會費、捐助、補助、分攤、照護、救濟與交流活動費/捐助、補助與獎助/捐助國內團體</v>
      </c>
      <c r="L8121" s="140" t="str">
        <f t="shared" si="382"/>
        <v>托嬰中心質量提升計畫</v>
      </c>
      <c r="M8121" s="40" t="str">
        <f t="shared" si="383"/>
        <v>臺中市私立小蘋果托嬰中心</v>
      </c>
    </row>
    <row r="8122" spans="1:13" s="27" customFormat="1" ht="112.5">
      <c r="A8122" s="37" t="s">
        <v>6837</v>
      </c>
      <c r="B8122" s="64" t="s">
        <v>6851</v>
      </c>
      <c r="C8122" s="64" t="s">
        <v>3991</v>
      </c>
      <c r="D8122" s="37" t="s">
        <v>6839</v>
      </c>
      <c r="E8122" s="131">
        <v>20</v>
      </c>
      <c r="F8122" s="132" t="s">
        <v>82</v>
      </c>
      <c r="G8122" s="128"/>
      <c r="H8122" s="156" t="s">
        <v>6840</v>
      </c>
      <c r="I8122" s="159"/>
      <c r="K8122" s="140" t="str">
        <f t="shared" si="381"/>
        <v>社會福利支出計畫/社會福利支出/會費、捐助、補助、分攤、照護、救濟與交流活動費/捐助、補助與獎助/捐助國內團體</v>
      </c>
      <c r="L8122" s="140" t="str">
        <f t="shared" si="382"/>
        <v>托嬰中心質量提升計畫</v>
      </c>
      <c r="M8122" s="40" t="str">
        <f t="shared" si="383"/>
        <v>臺中市私立喜寶托嬰中心</v>
      </c>
    </row>
    <row r="8123" spans="1:13" s="27" customFormat="1" ht="112.5">
      <c r="A8123" s="37" t="s">
        <v>6842</v>
      </c>
      <c r="B8123" s="64" t="s">
        <v>6851</v>
      </c>
      <c r="C8123" s="130" t="s">
        <v>3031</v>
      </c>
      <c r="D8123" s="37" t="s">
        <v>6839</v>
      </c>
      <c r="E8123" s="136">
        <v>20</v>
      </c>
      <c r="F8123" s="132" t="s">
        <v>82</v>
      </c>
      <c r="G8123" s="156"/>
      <c r="H8123" s="156" t="s">
        <v>6840</v>
      </c>
      <c r="I8123" s="159"/>
      <c r="K8123" s="140" t="str">
        <f t="shared" si="381"/>
        <v>一般建築及設備計畫/一般建築及設備/會費、捐助、補助、分攤、照護、救濟與交流活動費/捐助、補助與獎助/捐助國內團體</v>
      </c>
      <c r="L8123" s="140" t="str">
        <f t="shared" si="382"/>
        <v>托嬰中心質量提升計畫</v>
      </c>
      <c r="M8123" s="40" t="str">
        <f t="shared" si="383"/>
        <v>台中市私立耶思托嬰中心</v>
      </c>
    </row>
    <row r="8124" spans="1:13" s="27" customFormat="1" ht="112.5">
      <c r="A8124" s="37" t="s">
        <v>6842</v>
      </c>
      <c r="B8124" s="64" t="s">
        <v>6851</v>
      </c>
      <c r="C8124" s="130" t="s">
        <v>3029</v>
      </c>
      <c r="D8124" s="37" t="s">
        <v>6839</v>
      </c>
      <c r="E8124" s="136">
        <v>20</v>
      </c>
      <c r="F8124" s="132" t="s">
        <v>82</v>
      </c>
      <c r="G8124" s="156"/>
      <c r="H8124" s="156" t="s">
        <v>6840</v>
      </c>
      <c r="I8124" s="159"/>
      <c r="K8124" s="140" t="str">
        <f t="shared" si="381"/>
        <v>一般建築及設備計畫/一般建築及設備/會費、捐助、補助、分攤、照護、救濟與交流活動費/捐助、補助與獎助/捐助國內團體</v>
      </c>
      <c r="L8124" s="140" t="str">
        <f t="shared" si="382"/>
        <v>托嬰中心質量提升計畫</v>
      </c>
      <c r="M8124" s="40" t="str">
        <f t="shared" si="383"/>
        <v>臺中市私立耶思瑪亞托嬰中心</v>
      </c>
    </row>
    <row r="8125" spans="1:13" s="27" customFormat="1" ht="112.5">
      <c r="A8125" s="37" t="s">
        <v>6837</v>
      </c>
      <c r="B8125" s="64" t="s">
        <v>6851</v>
      </c>
      <c r="C8125" s="64" t="s">
        <v>6884</v>
      </c>
      <c r="D8125" s="37" t="s">
        <v>6839</v>
      </c>
      <c r="E8125" s="131">
        <v>20</v>
      </c>
      <c r="F8125" s="132" t="s">
        <v>82</v>
      </c>
      <c r="G8125" s="128"/>
      <c r="H8125" s="156" t="s">
        <v>6840</v>
      </c>
      <c r="I8125" s="159"/>
      <c r="K8125" s="140" t="str">
        <f t="shared" si="381"/>
        <v>社會福利支出計畫/社會福利支出/會費、捐助、補助、分攤、照護、救濟與交流活動費/捐助、補助與獎助/捐助國內團體</v>
      </c>
      <c r="L8125" s="140" t="str">
        <f t="shared" si="382"/>
        <v>托嬰中心質量提升計畫</v>
      </c>
      <c r="M8125" s="40" t="str">
        <f t="shared" si="383"/>
        <v>臺中市私立尼荳人文托嬰中心</v>
      </c>
    </row>
    <row r="8126" spans="1:13" s="27" customFormat="1" ht="112.5">
      <c r="A8126" s="37" t="s">
        <v>6842</v>
      </c>
      <c r="B8126" s="64" t="s">
        <v>6851</v>
      </c>
      <c r="C8126" s="130" t="s">
        <v>6885</v>
      </c>
      <c r="D8126" s="37" t="s">
        <v>6839</v>
      </c>
      <c r="E8126" s="136">
        <v>5</v>
      </c>
      <c r="F8126" s="132" t="s">
        <v>82</v>
      </c>
      <c r="G8126" s="156"/>
      <c r="H8126" s="156" t="s">
        <v>6840</v>
      </c>
      <c r="I8126" s="159"/>
      <c r="K8126" s="140" t="str">
        <f t="shared" si="381"/>
        <v>一般建築及設備計畫/一般建築及設備/會費、捐助、補助、分攤、照護、救濟與交流活動費/捐助、補助與獎助/捐助國內團體</v>
      </c>
      <c r="L8126" s="140" t="str">
        <f t="shared" si="382"/>
        <v>托嬰中心質量提升計畫</v>
      </c>
      <c r="M8126" s="40" t="str">
        <f t="shared" si="383"/>
        <v>臺中市私立貝貝兒托嬰中心</v>
      </c>
    </row>
    <row r="8127" spans="1:13" s="27" customFormat="1" ht="112.5">
      <c r="A8127" s="37" t="s">
        <v>6837</v>
      </c>
      <c r="B8127" s="64" t="s">
        <v>6851</v>
      </c>
      <c r="C8127" s="64" t="s">
        <v>6885</v>
      </c>
      <c r="D8127" s="37" t="s">
        <v>6839</v>
      </c>
      <c r="E8127" s="131">
        <v>15</v>
      </c>
      <c r="F8127" s="132" t="s">
        <v>82</v>
      </c>
      <c r="G8127" s="128"/>
      <c r="H8127" s="156" t="s">
        <v>6840</v>
      </c>
      <c r="I8127" s="159"/>
      <c r="K8127" s="140" t="str">
        <f t="shared" si="381"/>
        <v>社會福利支出計畫/社會福利支出/會費、捐助、補助、分攤、照護、救濟與交流活動費/捐助、補助與獎助/捐助國內團體</v>
      </c>
      <c r="L8127" s="140" t="str">
        <f t="shared" si="382"/>
        <v>托嬰中心質量提升計畫</v>
      </c>
      <c r="M8127" s="40" t="str">
        <f t="shared" si="383"/>
        <v>臺中市私立貝貝兒托嬰中心</v>
      </c>
    </row>
    <row r="8128" spans="1:13" s="27" customFormat="1" ht="112.5">
      <c r="A8128" s="37" t="s">
        <v>6842</v>
      </c>
      <c r="B8128" s="64" t="s">
        <v>6851</v>
      </c>
      <c r="C8128" s="130" t="s">
        <v>6886</v>
      </c>
      <c r="D8128" s="37" t="s">
        <v>6839</v>
      </c>
      <c r="E8128" s="136">
        <v>20</v>
      </c>
      <c r="F8128" s="132" t="s">
        <v>82</v>
      </c>
      <c r="G8128" s="156"/>
      <c r="H8128" s="156" t="s">
        <v>6840</v>
      </c>
      <c r="I8128" s="159"/>
      <c r="K8128" s="140" t="str">
        <f t="shared" si="381"/>
        <v>一般建築及設備計畫/一般建築及設備/會費、捐助、補助、分攤、照護、救濟與交流活動費/捐助、補助與獎助/捐助國內團體</v>
      </c>
      <c r="L8128" s="140" t="str">
        <f t="shared" si="382"/>
        <v>托嬰中心質量提升計畫</v>
      </c>
      <c r="M8128" s="40" t="str">
        <f t="shared" si="383"/>
        <v>臺中市私立愛寶托嬰中心</v>
      </c>
    </row>
    <row r="8129" spans="1:13" s="27" customFormat="1" ht="112.5">
      <c r="A8129" s="37" t="s">
        <v>6837</v>
      </c>
      <c r="B8129" s="64" t="s">
        <v>6851</v>
      </c>
      <c r="C8129" s="64" t="s">
        <v>4055</v>
      </c>
      <c r="D8129" s="37" t="s">
        <v>6839</v>
      </c>
      <c r="E8129" s="131">
        <v>15</v>
      </c>
      <c r="F8129" s="132" t="s">
        <v>82</v>
      </c>
      <c r="G8129" s="37"/>
      <c r="H8129" s="132" t="s">
        <v>6840</v>
      </c>
      <c r="I8129" s="158"/>
      <c r="K8129" s="140" t="str">
        <f t="shared" si="381"/>
        <v>社會福利支出計畫/社會福利支出/會費、捐助、補助、分攤、照護、救濟與交流活動費/捐助、補助與獎助/捐助國內團體</v>
      </c>
      <c r="L8129" s="140" t="str">
        <f t="shared" si="382"/>
        <v>托嬰中心質量提升計畫</v>
      </c>
      <c r="M8129" s="40" t="str">
        <f t="shared" si="383"/>
        <v>臺中市私立一畝田托嬰中心</v>
      </c>
    </row>
    <row r="8130" spans="1:13" s="27" customFormat="1" ht="112.5">
      <c r="A8130" s="37" t="s">
        <v>6837</v>
      </c>
      <c r="B8130" s="64" t="s">
        <v>6851</v>
      </c>
      <c r="C8130" s="64" t="s">
        <v>6887</v>
      </c>
      <c r="D8130" s="37" t="s">
        <v>6839</v>
      </c>
      <c r="E8130" s="131">
        <v>20</v>
      </c>
      <c r="F8130" s="132" t="s">
        <v>82</v>
      </c>
      <c r="G8130" s="37"/>
      <c r="H8130" s="132" t="s">
        <v>6840</v>
      </c>
      <c r="I8130" s="158"/>
      <c r="K8130" s="140" t="str">
        <f t="shared" si="381"/>
        <v>社會福利支出計畫/社會福利支出/會費、捐助、補助、分攤、照護、救濟與交流活動費/捐助、補助與獎助/捐助國內團體</v>
      </c>
      <c r="L8130" s="140" t="str">
        <f t="shared" si="382"/>
        <v>托嬰中心質量提升計畫</v>
      </c>
      <c r="M8130" s="40" t="str">
        <f t="shared" si="383"/>
        <v>臺中市私立貝姆托嬰中心</v>
      </c>
    </row>
    <row r="8131" spans="1:13" s="27" customFormat="1" ht="112.5">
      <c r="A8131" s="37" t="s">
        <v>6837</v>
      </c>
      <c r="B8131" s="64" t="s">
        <v>6851</v>
      </c>
      <c r="C8131" s="64" t="s">
        <v>6888</v>
      </c>
      <c r="D8131" s="37" t="s">
        <v>6839</v>
      </c>
      <c r="E8131" s="131">
        <v>20</v>
      </c>
      <c r="F8131" s="132" t="s">
        <v>82</v>
      </c>
      <c r="G8131" s="37"/>
      <c r="H8131" s="132" t="s">
        <v>6840</v>
      </c>
      <c r="I8131" s="158"/>
      <c r="K8131" s="140" t="str">
        <f t="shared" si="381"/>
        <v>社會福利支出計畫/社會福利支出/會費、捐助、補助、分攤、照護、救濟與交流活動費/捐助、補助與獎助/捐助國內團體</v>
      </c>
      <c r="L8131" s="140" t="str">
        <f t="shared" si="382"/>
        <v>托嬰中心質量提升計畫</v>
      </c>
      <c r="M8131" s="40" t="str">
        <f t="shared" si="383"/>
        <v>臺中市私立喜悅托嬰中心</v>
      </c>
    </row>
    <row r="8132" spans="1:13" s="27" customFormat="1" ht="112.5">
      <c r="A8132" s="37" t="s">
        <v>6837</v>
      </c>
      <c r="B8132" s="64" t="s">
        <v>6851</v>
      </c>
      <c r="C8132" s="64" t="s">
        <v>3007</v>
      </c>
      <c r="D8132" s="37" t="s">
        <v>6839</v>
      </c>
      <c r="E8132" s="131">
        <v>20</v>
      </c>
      <c r="F8132" s="132" t="s">
        <v>82</v>
      </c>
      <c r="G8132" s="37"/>
      <c r="H8132" s="132" t="s">
        <v>6840</v>
      </c>
      <c r="I8132" s="158"/>
      <c r="K8132" s="140" t="str">
        <f t="shared" ref="K8132:K8195" si="384">A8132</f>
        <v>社會福利支出計畫/社會福利支出/會費、捐助、補助、分攤、照護、救濟與交流活動費/捐助、補助與獎助/捐助國內團體</v>
      </c>
      <c r="L8132" s="140" t="str">
        <f t="shared" ref="L8132:L8195" si="385">B8132</f>
        <v>托嬰中心質量提升計畫</v>
      </c>
      <c r="M8132" s="40" t="str">
        <f t="shared" ref="M8132:M8195" si="386">C8132</f>
        <v>臺中市私立橘寶貝托嬰中心</v>
      </c>
    </row>
    <row r="8133" spans="1:13" s="27" customFormat="1" ht="112.5">
      <c r="A8133" s="37" t="s">
        <v>6837</v>
      </c>
      <c r="B8133" s="64" t="s">
        <v>6851</v>
      </c>
      <c r="C8133" s="64" t="s">
        <v>3008</v>
      </c>
      <c r="D8133" s="37" t="s">
        <v>6839</v>
      </c>
      <c r="E8133" s="131">
        <v>20</v>
      </c>
      <c r="F8133" s="132" t="s">
        <v>82</v>
      </c>
      <c r="G8133" s="37"/>
      <c r="H8133" s="132" t="s">
        <v>6840</v>
      </c>
      <c r="I8133" s="158"/>
      <c r="K8133" s="140" t="str">
        <f t="shared" si="384"/>
        <v>社會福利支出計畫/社會福利支出/會費、捐助、補助、分攤、照護、救濟與交流活動費/捐助、補助與獎助/捐助國內團體</v>
      </c>
      <c r="L8133" s="140" t="str">
        <f t="shared" si="385"/>
        <v>托嬰中心質量提升計畫</v>
      </c>
      <c r="M8133" s="40" t="str">
        <f t="shared" si="386"/>
        <v>臺中市私立小牧童托嬰中心</v>
      </c>
    </row>
    <row r="8134" spans="1:13" s="27" customFormat="1" ht="112.5">
      <c r="A8134" s="37" t="s">
        <v>6837</v>
      </c>
      <c r="B8134" s="64" t="s">
        <v>6851</v>
      </c>
      <c r="C8134" s="64" t="s">
        <v>2944</v>
      </c>
      <c r="D8134" s="37" t="s">
        <v>6839</v>
      </c>
      <c r="E8134" s="131">
        <v>20</v>
      </c>
      <c r="F8134" s="132" t="s">
        <v>82</v>
      </c>
      <c r="G8134" s="37"/>
      <c r="H8134" s="132" t="s">
        <v>6840</v>
      </c>
      <c r="I8134" s="158"/>
      <c r="K8134" s="140" t="str">
        <f t="shared" si="384"/>
        <v>社會福利支出計畫/社會福利支出/會費、捐助、補助、分攤、照護、救濟與交流活動費/捐助、補助與獎助/捐助國內團體</v>
      </c>
      <c r="L8134" s="140" t="str">
        <f t="shared" si="385"/>
        <v>托嬰中心質量提升計畫</v>
      </c>
      <c r="M8134" s="40" t="str">
        <f t="shared" si="386"/>
        <v>臺中市私立小牧童成都托嬰中心</v>
      </c>
    </row>
    <row r="8135" spans="1:13" s="27" customFormat="1" ht="112.5">
      <c r="A8135" s="37" t="s">
        <v>6842</v>
      </c>
      <c r="B8135" s="130" t="s">
        <v>6851</v>
      </c>
      <c r="C8135" s="130" t="s">
        <v>4026</v>
      </c>
      <c r="D8135" s="37" t="s">
        <v>6839</v>
      </c>
      <c r="E8135" s="136">
        <v>8</v>
      </c>
      <c r="F8135" s="132" t="s">
        <v>82</v>
      </c>
      <c r="G8135" s="132"/>
      <c r="H8135" s="132" t="s">
        <v>6840</v>
      </c>
      <c r="I8135" s="158"/>
      <c r="K8135" s="140" t="str">
        <f t="shared" si="384"/>
        <v>一般建築及設備計畫/一般建築及設備/會費、捐助、補助、分攤、照護、救濟與交流活動費/捐助、補助與獎助/捐助國內團體</v>
      </c>
      <c r="L8135" s="140" t="str">
        <f t="shared" si="385"/>
        <v>托嬰中心質量提升計畫</v>
      </c>
      <c r="M8135" s="40" t="str">
        <f t="shared" si="386"/>
        <v>臺中市私立班比優托嬰中心</v>
      </c>
    </row>
    <row r="8136" spans="1:13" s="27" customFormat="1" ht="112.5">
      <c r="A8136" s="37" t="s">
        <v>6837</v>
      </c>
      <c r="B8136" s="64" t="s">
        <v>6851</v>
      </c>
      <c r="C8136" s="64" t="s">
        <v>4026</v>
      </c>
      <c r="D8136" s="37" t="s">
        <v>6839</v>
      </c>
      <c r="E8136" s="131">
        <v>12</v>
      </c>
      <c r="F8136" s="132" t="s">
        <v>82</v>
      </c>
      <c r="G8136" s="37"/>
      <c r="H8136" s="132" t="s">
        <v>6840</v>
      </c>
      <c r="I8136" s="158"/>
      <c r="K8136" s="140" t="str">
        <f t="shared" si="384"/>
        <v>社會福利支出計畫/社會福利支出/會費、捐助、補助、分攤、照護、救濟與交流活動費/捐助、補助與獎助/捐助國內團體</v>
      </c>
      <c r="L8136" s="140" t="str">
        <f t="shared" si="385"/>
        <v>托嬰中心質量提升計畫</v>
      </c>
      <c r="M8136" s="40" t="str">
        <f t="shared" si="386"/>
        <v>臺中市私立班比優托嬰中心</v>
      </c>
    </row>
    <row r="8137" spans="1:13" s="27" customFormat="1" ht="112.5">
      <c r="A8137" s="37" t="s">
        <v>6837</v>
      </c>
      <c r="B8137" s="64" t="s">
        <v>6851</v>
      </c>
      <c r="C8137" s="64" t="s">
        <v>3038</v>
      </c>
      <c r="D8137" s="37" t="s">
        <v>6839</v>
      </c>
      <c r="E8137" s="131">
        <v>20</v>
      </c>
      <c r="F8137" s="132" t="s">
        <v>82</v>
      </c>
      <c r="G8137" s="37"/>
      <c r="H8137" s="132" t="s">
        <v>6840</v>
      </c>
      <c r="I8137" s="158"/>
      <c r="K8137" s="140" t="str">
        <f t="shared" si="384"/>
        <v>社會福利支出計畫/社會福利支出/會費、捐助、補助、分攤、照護、救濟與交流活動費/捐助、補助與獎助/捐助國內團體</v>
      </c>
      <c r="L8137" s="140" t="str">
        <f t="shared" si="385"/>
        <v>托嬰中心質量提升計畫</v>
      </c>
      <c r="M8137" s="40" t="str">
        <f t="shared" si="386"/>
        <v>臺中市私立小熊多元智慧梧棲托嬰中心</v>
      </c>
    </row>
    <row r="8138" spans="1:13" s="27" customFormat="1" ht="112.5">
      <c r="A8138" s="37" t="s">
        <v>6842</v>
      </c>
      <c r="B8138" s="130" t="s">
        <v>6851</v>
      </c>
      <c r="C8138" s="130" t="s">
        <v>6889</v>
      </c>
      <c r="D8138" s="37" t="s">
        <v>6839</v>
      </c>
      <c r="E8138" s="136">
        <v>6</v>
      </c>
      <c r="F8138" s="132" t="s">
        <v>82</v>
      </c>
      <c r="G8138" s="132"/>
      <c r="H8138" s="132" t="s">
        <v>6840</v>
      </c>
      <c r="I8138" s="158"/>
      <c r="K8138" s="140" t="str">
        <f t="shared" si="384"/>
        <v>一般建築及設備計畫/一般建築及設備/會費、捐助、補助、分攤、照護、救濟與交流活動費/捐助、補助與獎助/捐助國內團體</v>
      </c>
      <c r="L8138" s="140" t="str">
        <f t="shared" si="385"/>
        <v>托嬰中心質量提升計畫</v>
      </c>
      <c r="M8138" s="40" t="str">
        <f t="shared" si="386"/>
        <v>臺中市私立舜云托嬰中心</v>
      </c>
    </row>
    <row r="8139" spans="1:13" s="27" customFormat="1" ht="112.5">
      <c r="A8139" s="37" t="s">
        <v>6837</v>
      </c>
      <c r="B8139" s="64" t="s">
        <v>6851</v>
      </c>
      <c r="C8139" s="64" t="s">
        <v>6890</v>
      </c>
      <c r="D8139" s="37" t="s">
        <v>6839</v>
      </c>
      <c r="E8139" s="131">
        <v>14</v>
      </c>
      <c r="F8139" s="132" t="s">
        <v>82</v>
      </c>
      <c r="G8139" s="37"/>
      <c r="H8139" s="132" t="s">
        <v>6840</v>
      </c>
      <c r="I8139" s="158"/>
      <c r="K8139" s="140" t="str">
        <f t="shared" si="384"/>
        <v>社會福利支出計畫/社會福利支出/會費、捐助、補助、分攤、照護、救濟與交流活動費/捐助、補助與獎助/捐助國內團體</v>
      </c>
      <c r="L8139" s="140" t="str">
        <f t="shared" si="385"/>
        <v>托嬰中心質量提升計畫</v>
      </c>
      <c r="M8139" s="40" t="str">
        <f t="shared" si="386"/>
        <v>臺中市私立舜云托嬰中心</v>
      </c>
    </row>
    <row r="8140" spans="1:13" s="27" customFormat="1" ht="112.5">
      <c r="A8140" s="37" t="s">
        <v>6842</v>
      </c>
      <c r="B8140" s="130" t="s">
        <v>6851</v>
      </c>
      <c r="C8140" s="130" t="s">
        <v>2994</v>
      </c>
      <c r="D8140" s="37" t="s">
        <v>6839</v>
      </c>
      <c r="E8140" s="136">
        <v>20</v>
      </c>
      <c r="F8140" s="132" t="s">
        <v>82</v>
      </c>
      <c r="G8140" s="132"/>
      <c r="H8140" s="132" t="s">
        <v>6840</v>
      </c>
      <c r="I8140" s="37"/>
      <c r="K8140" s="140" t="str">
        <f t="shared" si="384"/>
        <v>一般建築及設備計畫/一般建築及設備/會費、捐助、補助、分攤、照護、救濟與交流活動費/捐助、補助與獎助/捐助國內團體</v>
      </c>
      <c r="L8140" s="140" t="str">
        <f t="shared" si="385"/>
        <v>托嬰中心質量提升計畫</v>
      </c>
      <c r="M8140" s="40" t="str">
        <f t="shared" si="386"/>
        <v>臺中市私立華樂比托嬰中心</v>
      </c>
    </row>
    <row r="8141" spans="1:13" s="27" customFormat="1" ht="112.5">
      <c r="A8141" s="37" t="s">
        <v>6837</v>
      </c>
      <c r="B8141" s="64" t="s">
        <v>6851</v>
      </c>
      <c r="C8141" s="64" t="s">
        <v>6891</v>
      </c>
      <c r="D8141" s="37" t="s">
        <v>6839</v>
      </c>
      <c r="E8141" s="131">
        <v>20</v>
      </c>
      <c r="F8141" s="132" t="s">
        <v>82</v>
      </c>
      <c r="G8141" s="37"/>
      <c r="H8141" s="132" t="s">
        <v>6840</v>
      </c>
      <c r="I8141" s="37"/>
      <c r="K8141" s="140" t="str">
        <f t="shared" si="384"/>
        <v>社會福利支出計畫/社會福利支出/會費、捐助、補助、分攤、照護、救濟與交流活動費/捐助、補助與獎助/捐助國內團體</v>
      </c>
      <c r="L8141" s="140" t="str">
        <f t="shared" si="385"/>
        <v>托嬰中心質量提升計畫</v>
      </c>
      <c r="M8141" s="40" t="str">
        <f t="shared" si="386"/>
        <v>臺中市私立衛生福利部臺中醫院附設舜云音樂寶姆托嬰中心</v>
      </c>
    </row>
    <row r="8142" spans="1:13" s="27" customFormat="1" ht="112.5">
      <c r="A8142" s="37" t="s">
        <v>6842</v>
      </c>
      <c r="B8142" s="130" t="s">
        <v>6851</v>
      </c>
      <c r="C8142" s="130" t="s">
        <v>3004</v>
      </c>
      <c r="D8142" s="37" t="s">
        <v>6839</v>
      </c>
      <c r="E8142" s="136">
        <v>20</v>
      </c>
      <c r="F8142" s="132" t="s">
        <v>82</v>
      </c>
      <c r="G8142" s="132"/>
      <c r="H8142" s="132" t="s">
        <v>6840</v>
      </c>
      <c r="I8142" s="37"/>
      <c r="K8142" s="140" t="str">
        <f t="shared" si="384"/>
        <v>一般建築及設備計畫/一般建築及設備/會費、捐助、補助、分攤、照護、救濟與交流活動費/捐助、補助與獎助/捐助國內團體</v>
      </c>
      <c r="L8142" s="140" t="str">
        <f t="shared" si="385"/>
        <v>托嬰中心質量提升計畫</v>
      </c>
      <c r="M8142" s="40" t="str">
        <f t="shared" si="386"/>
        <v>臺中市私立小熊多元智慧托嬰中心</v>
      </c>
    </row>
    <row r="8143" spans="1:13" s="27" customFormat="1" ht="112.5">
      <c r="A8143" s="37" t="s">
        <v>6842</v>
      </c>
      <c r="B8143" s="130" t="s">
        <v>6851</v>
      </c>
      <c r="C8143" s="130" t="s">
        <v>3005</v>
      </c>
      <c r="D8143" s="37" t="s">
        <v>6839</v>
      </c>
      <c r="E8143" s="136">
        <v>20</v>
      </c>
      <c r="F8143" s="132" t="s">
        <v>82</v>
      </c>
      <c r="G8143" s="132"/>
      <c r="H8143" s="132" t="s">
        <v>6840</v>
      </c>
      <c r="I8143" s="37"/>
      <c r="K8143" s="140" t="str">
        <f t="shared" si="384"/>
        <v>一般建築及設備計畫/一般建築及設備/會費、捐助、補助、分攤、照護、救濟與交流活動費/捐助、補助與獎助/捐助國內團體</v>
      </c>
      <c r="L8143" s="140" t="str">
        <f t="shared" si="385"/>
        <v>托嬰中心質量提升計畫</v>
      </c>
      <c r="M8143" s="40" t="str">
        <f t="shared" si="386"/>
        <v>臺中市私立小熊多元智慧上安托嬰中心</v>
      </c>
    </row>
    <row r="8144" spans="1:13" s="27" customFormat="1" ht="112.5">
      <c r="A8144" s="37" t="s">
        <v>6837</v>
      </c>
      <c r="B8144" s="64" t="s">
        <v>6851</v>
      </c>
      <c r="C8144" s="64" t="s">
        <v>3574</v>
      </c>
      <c r="D8144" s="37" t="s">
        <v>6839</v>
      </c>
      <c r="E8144" s="131">
        <v>10</v>
      </c>
      <c r="F8144" s="132" t="s">
        <v>82</v>
      </c>
      <c r="G8144" s="37"/>
      <c r="H8144" s="132" t="s">
        <v>6840</v>
      </c>
      <c r="I8144" s="37"/>
      <c r="K8144" s="140" t="str">
        <f t="shared" si="384"/>
        <v>社會福利支出計畫/社會福利支出/會費、捐助、補助、分攤、照護、救濟與交流活動費/捐助、補助與獎助/捐助國內團體</v>
      </c>
      <c r="L8144" s="140" t="str">
        <f t="shared" si="385"/>
        <v>托嬰中心質量提升計畫</v>
      </c>
      <c r="M8144" s="40" t="str">
        <f t="shared" si="386"/>
        <v>臺中市私立小木馬托嬰中心</v>
      </c>
    </row>
    <row r="8145" spans="1:13" s="27" customFormat="1" ht="112.5">
      <c r="A8145" s="37" t="s">
        <v>6842</v>
      </c>
      <c r="B8145" s="130" t="s">
        <v>6851</v>
      </c>
      <c r="C8145" s="130" t="s">
        <v>3574</v>
      </c>
      <c r="D8145" s="37" t="s">
        <v>6839</v>
      </c>
      <c r="E8145" s="136">
        <v>10</v>
      </c>
      <c r="F8145" s="132" t="s">
        <v>82</v>
      </c>
      <c r="G8145" s="132"/>
      <c r="H8145" s="132" t="s">
        <v>6840</v>
      </c>
      <c r="I8145" s="37"/>
      <c r="K8145" s="140" t="str">
        <f t="shared" si="384"/>
        <v>一般建築及設備計畫/一般建築及設備/會費、捐助、補助、分攤、照護、救濟與交流活動費/捐助、補助與獎助/捐助國內團體</v>
      </c>
      <c r="L8145" s="140" t="str">
        <f t="shared" si="385"/>
        <v>托嬰中心質量提升計畫</v>
      </c>
      <c r="M8145" s="40" t="str">
        <f t="shared" si="386"/>
        <v>臺中市私立小木馬托嬰中心</v>
      </c>
    </row>
    <row r="8146" spans="1:13" s="27" customFormat="1" ht="112.5">
      <c r="A8146" s="37" t="s">
        <v>6837</v>
      </c>
      <c r="B8146" s="64" t="s">
        <v>6892</v>
      </c>
      <c r="C8146" s="64" t="s">
        <v>4074</v>
      </c>
      <c r="D8146" s="37" t="s">
        <v>6839</v>
      </c>
      <c r="E8146" s="131">
        <v>326</v>
      </c>
      <c r="F8146" s="132" t="s">
        <v>82</v>
      </c>
      <c r="G8146" s="128"/>
      <c r="H8146" s="156" t="s">
        <v>6840</v>
      </c>
      <c r="I8146" s="159"/>
      <c r="K8146" s="140" t="str">
        <f t="shared" si="384"/>
        <v>社會福利支出計畫/社會福利支出/會費、捐助、補助、分攤、照護、救濟與交流活動費/捐助、補助與獎助/捐助國內團體</v>
      </c>
      <c r="L8146" s="140" t="str">
        <f t="shared" si="385"/>
        <v>兒少多元安置處所營運計畫</v>
      </c>
      <c r="M8146" s="40" t="str">
        <f t="shared" si="386"/>
        <v>財團法人台中市私立張秀菊社會福利慈善事業基金會</v>
      </c>
    </row>
    <row r="8147" spans="1:13" s="27" customFormat="1" ht="112.5">
      <c r="A8147" s="37" t="s">
        <v>6837</v>
      </c>
      <c r="B8147" s="64" t="s">
        <v>6892</v>
      </c>
      <c r="C8147" s="64" t="s">
        <v>4074</v>
      </c>
      <c r="D8147" s="37" t="s">
        <v>6839</v>
      </c>
      <c r="E8147" s="131">
        <v>134</v>
      </c>
      <c r="F8147" s="132" t="s">
        <v>82</v>
      </c>
      <c r="G8147" s="128"/>
      <c r="H8147" s="156" t="s">
        <v>6840</v>
      </c>
      <c r="I8147" s="159"/>
      <c r="K8147" s="140" t="str">
        <f t="shared" si="384"/>
        <v>社會福利支出計畫/社會福利支出/會費、捐助、補助、分攤、照護、救濟與交流活動費/捐助、補助與獎助/捐助國內團體</v>
      </c>
      <c r="L8147" s="140" t="str">
        <f t="shared" si="385"/>
        <v>兒少多元安置處所營運計畫</v>
      </c>
      <c r="M8147" s="40" t="str">
        <f t="shared" si="386"/>
        <v>財團法人台中市私立張秀菊社會福利慈善事業基金會</v>
      </c>
    </row>
    <row r="8148" spans="1:13" s="27" customFormat="1" ht="112.5">
      <c r="A8148" s="37" t="s">
        <v>6837</v>
      </c>
      <c r="B8148" s="64" t="s">
        <v>6892</v>
      </c>
      <c r="C8148" s="64" t="s">
        <v>4322</v>
      </c>
      <c r="D8148" s="37" t="s">
        <v>6839</v>
      </c>
      <c r="E8148" s="131">
        <v>1</v>
      </c>
      <c r="F8148" s="132" t="s">
        <v>82</v>
      </c>
      <c r="G8148" s="128"/>
      <c r="H8148" s="156" t="s">
        <v>6840</v>
      </c>
      <c r="I8148" s="128"/>
      <c r="K8148" s="140" t="str">
        <f t="shared" si="384"/>
        <v>社會福利支出計畫/社會福利支出/會費、捐助、補助、分攤、照護、救濟與交流活動費/捐助、補助與獎助/捐助國內團體</v>
      </c>
      <c r="L8148" s="140" t="str">
        <f t="shared" si="385"/>
        <v>兒少多元安置處所營運計畫</v>
      </c>
      <c r="M8148" s="40" t="str">
        <f t="shared" si="386"/>
        <v>財團法人勵馨社會福利事業基金會</v>
      </c>
    </row>
    <row r="8149" spans="1:13" s="27" customFormat="1" ht="112.5">
      <c r="A8149" s="37" t="s">
        <v>6837</v>
      </c>
      <c r="B8149" s="64" t="s">
        <v>6892</v>
      </c>
      <c r="C8149" s="64" t="s">
        <v>4074</v>
      </c>
      <c r="D8149" s="37" t="s">
        <v>6839</v>
      </c>
      <c r="E8149" s="131">
        <v>445</v>
      </c>
      <c r="F8149" s="132" t="s">
        <v>82</v>
      </c>
      <c r="G8149" s="37"/>
      <c r="H8149" s="132" t="s">
        <v>6840</v>
      </c>
      <c r="I8149" s="37"/>
      <c r="K8149" s="140" t="str">
        <f t="shared" si="384"/>
        <v>社會福利支出計畫/社會福利支出/會費、捐助、補助、分攤、照護、救濟與交流活動費/捐助、補助與獎助/捐助國內團體</v>
      </c>
      <c r="L8149" s="140" t="str">
        <f t="shared" si="385"/>
        <v>兒少多元安置處所營運計畫</v>
      </c>
      <c r="M8149" s="40" t="str">
        <f t="shared" si="386"/>
        <v>財團法人台中市私立張秀菊社會福利慈善事業基金會</v>
      </c>
    </row>
    <row r="8150" spans="1:13" s="27" customFormat="1" ht="112.5">
      <c r="A8150" s="37" t="s">
        <v>6837</v>
      </c>
      <c r="B8150" s="64" t="s">
        <v>6892</v>
      </c>
      <c r="C8150" s="64" t="s">
        <v>4322</v>
      </c>
      <c r="D8150" s="37" t="s">
        <v>6839</v>
      </c>
      <c r="E8150" s="131">
        <v>201</v>
      </c>
      <c r="F8150" s="132" t="s">
        <v>82</v>
      </c>
      <c r="G8150" s="128"/>
      <c r="H8150" s="156" t="s">
        <v>6840</v>
      </c>
      <c r="I8150" s="128"/>
      <c r="K8150" s="140" t="str">
        <f t="shared" si="384"/>
        <v>社會福利支出計畫/社會福利支出/會費、捐助、補助、分攤、照護、救濟與交流活動費/捐助、補助與獎助/捐助國內團體</v>
      </c>
      <c r="L8150" s="140" t="str">
        <f t="shared" si="385"/>
        <v>兒少多元安置處所營運計畫</v>
      </c>
      <c r="M8150" s="40" t="str">
        <f t="shared" si="386"/>
        <v>財團法人勵馨社會福利事業基金會</v>
      </c>
    </row>
    <row r="8151" spans="1:13" s="27" customFormat="1" ht="112.5">
      <c r="A8151" s="37" t="s">
        <v>6837</v>
      </c>
      <c r="B8151" s="64" t="s">
        <v>6892</v>
      </c>
      <c r="C8151" s="64" t="s">
        <v>4074</v>
      </c>
      <c r="D8151" s="37" t="s">
        <v>6839</v>
      </c>
      <c r="E8151" s="131">
        <v>145</v>
      </c>
      <c r="F8151" s="132" t="s">
        <v>82</v>
      </c>
      <c r="G8151" s="37"/>
      <c r="H8151" s="132" t="s">
        <v>6840</v>
      </c>
      <c r="I8151" s="37"/>
      <c r="K8151" s="140" t="str">
        <f t="shared" si="384"/>
        <v>社會福利支出計畫/社會福利支出/會費、捐助、補助、分攤、照護、救濟與交流活動費/捐助、補助與獎助/捐助國內團體</v>
      </c>
      <c r="L8151" s="140" t="str">
        <f t="shared" si="385"/>
        <v>兒少多元安置處所營運計畫</v>
      </c>
      <c r="M8151" s="40" t="str">
        <f t="shared" si="386"/>
        <v>財團法人台中市私立張秀菊社會福利慈善事業基金會</v>
      </c>
    </row>
    <row r="8152" spans="1:13" s="27" customFormat="1" ht="112.5">
      <c r="A8152" s="37" t="s">
        <v>6837</v>
      </c>
      <c r="B8152" s="64" t="s">
        <v>6892</v>
      </c>
      <c r="C8152" s="64" t="s">
        <v>6893</v>
      </c>
      <c r="D8152" s="37" t="s">
        <v>6839</v>
      </c>
      <c r="E8152" s="131">
        <v>131</v>
      </c>
      <c r="F8152" s="132" t="s">
        <v>82</v>
      </c>
      <c r="G8152" s="37"/>
      <c r="H8152" s="132" t="s">
        <v>6840</v>
      </c>
      <c r="I8152" s="37"/>
      <c r="K8152" s="140" t="str">
        <f t="shared" si="384"/>
        <v>社會福利支出計畫/社會福利支出/會費、捐助、補助、分攤、照護、救濟與交流活動費/捐助、補助與獎助/捐助國內團體</v>
      </c>
      <c r="L8152" s="140" t="str">
        <f t="shared" si="385"/>
        <v>兒少多元安置處所營運計畫</v>
      </c>
      <c r="M8152" s="40" t="str">
        <f t="shared" si="386"/>
        <v>財團法人台中市私立張秀菊社會福利慈善事業基金會</v>
      </c>
    </row>
    <row r="8153" spans="1:13" s="27" customFormat="1" ht="112.5">
      <c r="A8153" s="37" t="s">
        <v>6837</v>
      </c>
      <c r="B8153" s="64" t="s">
        <v>6892</v>
      </c>
      <c r="C8153" s="64" t="s">
        <v>6894</v>
      </c>
      <c r="D8153" s="37" t="s">
        <v>6839</v>
      </c>
      <c r="E8153" s="131">
        <v>2</v>
      </c>
      <c r="F8153" s="132" t="s">
        <v>82</v>
      </c>
      <c r="G8153" s="37"/>
      <c r="H8153" s="132" t="s">
        <v>6840</v>
      </c>
      <c r="I8153" s="37"/>
      <c r="K8153" s="140" t="str">
        <f t="shared" si="384"/>
        <v>社會福利支出計畫/社會福利支出/會費、捐助、補助、分攤、照護、救濟與交流活動費/捐助、補助與獎助/捐助國內團體</v>
      </c>
      <c r="L8153" s="140" t="str">
        <f t="shared" si="385"/>
        <v>兒少多元安置處所營運計畫</v>
      </c>
      <c r="M8153" s="40" t="str">
        <f t="shared" si="386"/>
        <v>財團法人勵馨社會福利事業基金會</v>
      </c>
    </row>
    <row r="8154" spans="1:13" s="27" customFormat="1" ht="112.5">
      <c r="A8154" s="37" t="s">
        <v>6837</v>
      </c>
      <c r="B8154" s="64" t="s">
        <v>6892</v>
      </c>
      <c r="C8154" s="64" t="s">
        <v>6895</v>
      </c>
      <c r="D8154" s="37" t="s">
        <v>6839</v>
      </c>
      <c r="E8154" s="131">
        <v>214</v>
      </c>
      <c r="F8154" s="132" t="s">
        <v>82</v>
      </c>
      <c r="G8154" s="37"/>
      <c r="H8154" s="132" t="s">
        <v>6840</v>
      </c>
      <c r="I8154" s="37"/>
      <c r="K8154" s="140" t="str">
        <f t="shared" si="384"/>
        <v>社會福利支出計畫/社會福利支出/會費、捐助、補助、分攤、照護、救濟與交流活動費/捐助、補助與獎助/捐助國內團體</v>
      </c>
      <c r="L8154" s="140" t="str">
        <f t="shared" si="385"/>
        <v>兒少多元安置處所營運計畫</v>
      </c>
      <c r="M8154" s="40" t="str">
        <f t="shared" si="386"/>
        <v>財團法人基督教芥菜種會</v>
      </c>
    </row>
    <row r="8155" spans="1:13" s="27" customFormat="1" ht="112.5">
      <c r="A8155" s="37" t="s">
        <v>6837</v>
      </c>
      <c r="B8155" s="64" t="s">
        <v>6892</v>
      </c>
      <c r="C8155" s="64" t="s">
        <v>6895</v>
      </c>
      <c r="D8155" s="37" t="s">
        <v>6839</v>
      </c>
      <c r="E8155" s="131">
        <v>156</v>
      </c>
      <c r="F8155" s="132" t="s">
        <v>82</v>
      </c>
      <c r="G8155" s="128"/>
      <c r="H8155" s="156" t="s">
        <v>6840</v>
      </c>
      <c r="I8155" s="128"/>
      <c r="K8155" s="140" t="str">
        <f t="shared" si="384"/>
        <v>社會福利支出計畫/社會福利支出/會費、捐助、補助、分攤、照護、救濟與交流活動費/捐助、補助與獎助/捐助國內團體</v>
      </c>
      <c r="L8155" s="140" t="str">
        <f t="shared" si="385"/>
        <v>兒少多元安置處所營運計畫</v>
      </c>
      <c r="M8155" s="40" t="str">
        <f t="shared" si="386"/>
        <v>財團法人基督教芥菜種會</v>
      </c>
    </row>
    <row r="8156" spans="1:13" s="27" customFormat="1" ht="112.5">
      <c r="A8156" s="37" t="s">
        <v>6837</v>
      </c>
      <c r="B8156" s="64" t="s">
        <v>6892</v>
      </c>
      <c r="C8156" s="64" t="s">
        <v>6895</v>
      </c>
      <c r="D8156" s="37" t="s">
        <v>6839</v>
      </c>
      <c r="E8156" s="131">
        <v>444</v>
      </c>
      <c r="F8156" s="132" t="s">
        <v>82</v>
      </c>
      <c r="G8156" s="37"/>
      <c r="H8156" s="132" t="s">
        <v>6840</v>
      </c>
      <c r="I8156" s="37"/>
      <c r="K8156" s="140" t="str">
        <f t="shared" si="384"/>
        <v>社會福利支出計畫/社會福利支出/會費、捐助、補助、分攤、照護、救濟與交流活動費/捐助、補助與獎助/捐助國內團體</v>
      </c>
      <c r="L8156" s="140" t="str">
        <f t="shared" si="385"/>
        <v>兒少多元安置處所營運計畫</v>
      </c>
      <c r="M8156" s="40" t="str">
        <f t="shared" si="386"/>
        <v>財團法人基督教芥菜種會</v>
      </c>
    </row>
    <row r="8157" spans="1:13" s="27" customFormat="1" ht="112.5">
      <c r="A8157" s="37" t="s">
        <v>6837</v>
      </c>
      <c r="B8157" s="64" t="s">
        <v>6896</v>
      </c>
      <c r="C8157" s="64" t="s">
        <v>3150</v>
      </c>
      <c r="D8157" s="37" t="s">
        <v>6839</v>
      </c>
      <c r="E8157" s="131">
        <v>214</v>
      </c>
      <c r="F8157" s="132" t="s">
        <v>82</v>
      </c>
      <c r="G8157" s="128"/>
      <c r="H8157" s="156" t="s">
        <v>6840</v>
      </c>
      <c r="I8157" s="159"/>
      <c r="K8157" s="140" t="str">
        <f t="shared" si="384"/>
        <v>社會福利支出計畫/社會福利支出/會費、捐助、補助、分攤、照護、救濟與交流活動費/捐助、補助與獎助/捐助國內團體</v>
      </c>
      <c r="L8157" s="140" t="str">
        <f t="shared" si="385"/>
        <v>補助非營利團體辦理弱勢兒少課後照顧服務計畫</v>
      </c>
      <c r="M8157" s="40" t="str">
        <f t="shared" si="386"/>
        <v>臺中市西屯區何明社區發展協會</v>
      </c>
    </row>
    <row r="8158" spans="1:13" s="27" customFormat="1" ht="112.5">
      <c r="A8158" s="37" t="s">
        <v>6837</v>
      </c>
      <c r="B8158" s="64" t="s">
        <v>6896</v>
      </c>
      <c r="C8158" s="64" t="s">
        <v>6897</v>
      </c>
      <c r="D8158" s="37" t="s">
        <v>6839</v>
      </c>
      <c r="E8158" s="131">
        <v>132</v>
      </c>
      <c r="F8158" s="132" t="s">
        <v>82</v>
      </c>
      <c r="G8158" s="128"/>
      <c r="H8158" s="156" t="s">
        <v>6840</v>
      </c>
      <c r="I8158" s="159"/>
      <c r="K8158" s="140" t="str">
        <f t="shared" si="384"/>
        <v>社會福利支出計畫/社會福利支出/會費、捐助、補助、分攤、照護、救濟與交流活動費/捐助、補助與獎助/捐助國內團體</v>
      </c>
      <c r="L8158" s="140" t="str">
        <f t="shared" si="385"/>
        <v>補助非營利團體辦理弱勢兒少課後照顧服務計畫</v>
      </c>
      <c r="M8158" s="40" t="str">
        <f t="shared" si="386"/>
        <v>社團法人台灣沐風關懷協會</v>
      </c>
    </row>
    <row r="8159" spans="1:13" s="27" customFormat="1" ht="112.5">
      <c r="A8159" s="37" t="s">
        <v>6837</v>
      </c>
      <c r="B8159" s="64" t="s">
        <v>6896</v>
      </c>
      <c r="C8159" s="64" t="s">
        <v>6897</v>
      </c>
      <c r="D8159" s="37" t="s">
        <v>6839</v>
      </c>
      <c r="E8159" s="131">
        <v>80</v>
      </c>
      <c r="F8159" s="132" t="s">
        <v>82</v>
      </c>
      <c r="G8159" s="128"/>
      <c r="H8159" s="156" t="s">
        <v>6840</v>
      </c>
      <c r="I8159" s="159"/>
      <c r="K8159" s="140" t="str">
        <f t="shared" si="384"/>
        <v>社會福利支出計畫/社會福利支出/會費、捐助、補助、分攤、照護、救濟與交流活動費/捐助、補助與獎助/捐助國內團體</v>
      </c>
      <c r="L8159" s="140" t="str">
        <f t="shared" si="385"/>
        <v>補助非營利團體辦理弱勢兒少課後照顧服務計畫</v>
      </c>
      <c r="M8159" s="40" t="str">
        <f t="shared" si="386"/>
        <v>社團法人台灣沐風關懷協會</v>
      </c>
    </row>
    <row r="8160" spans="1:13" s="27" customFormat="1" ht="112.5">
      <c r="A8160" s="37" t="s">
        <v>6837</v>
      </c>
      <c r="B8160" s="64" t="s">
        <v>6896</v>
      </c>
      <c r="C8160" s="64" t="s">
        <v>6897</v>
      </c>
      <c r="D8160" s="37" t="s">
        <v>6839</v>
      </c>
      <c r="E8160" s="131">
        <v>77</v>
      </c>
      <c r="F8160" s="132" t="s">
        <v>82</v>
      </c>
      <c r="G8160" s="128"/>
      <c r="H8160" s="156" t="s">
        <v>6840</v>
      </c>
      <c r="I8160" s="159"/>
      <c r="K8160" s="140" t="str">
        <f t="shared" si="384"/>
        <v>社會福利支出計畫/社會福利支出/會費、捐助、補助、分攤、照護、救濟與交流活動費/捐助、補助與獎助/捐助國內團體</v>
      </c>
      <c r="L8160" s="140" t="str">
        <f t="shared" si="385"/>
        <v>補助非營利團體辦理弱勢兒少課後照顧服務計畫</v>
      </c>
      <c r="M8160" s="40" t="str">
        <f t="shared" si="386"/>
        <v>社團法人台灣沐風關懷協會</v>
      </c>
    </row>
    <row r="8161" spans="1:13" s="27" customFormat="1" ht="112.5">
      <c r="A8161" s="37" t="s">
        <v>6837</v>
      </c>
      <c r="B8161" s="64" t="s">
        <v>6896</v>
      </c>
      <c r="C8161" s="64" t="s">
        <v>6898</v>
      </c>
      <c r="D8161" s="37" t="s">
        <v>6839</v>
      </c>
      <c r="E8161" s="131">
        <v>285</v>
      </c>
      <c r="F8161" s="132" t="s">
        <v>82</v>
      </c>
      <c r="G8161" s="128"/>
      <c r="H8161" s="156" t="s">
        <v>6840</v>
      </c>
      <c r="I8161" s="159"/>
      <c r="K8161" s="140" t="str">
        <f t="shared" si="384"/>
        <v>社會福利支出計畫/社會福利支出/會費、捐助、補助、分攤、照護、救濟與交流活動費/捐助、補助與獎助/捐助國內團體</v>
      </c>
      <c r="L8161" s="140" t="str">
        <f t="shared" si="385"/>
        <v>補助非營利團體辦理弱勢兒少課後照顧服務計畫</v>
      </c>
      <c r="M8161" s="40" t="str">
        <f t="shared" si="386"/>
        <v>財團法人基督教救世軍</v>
      </c>
    </row>
    <row r="8162" spans="1:13" s="27" customFormat="1" ht="112.5">
      <c r="A8162" s="37" t="s">
        <v>6837</v>
      </c>
      <c r="B8162" s="64" t="s">
        <v>6896</v>
      </c>
      <c r="C8162" s="64" t="s">
        <v>3109</v>
      </c>
      <c r="D8162" s="37" t="s">
        <v>6839</v>
      </c>
      <c r="E8162" s="131">
        <v>431</v>
      </c>
      <c r="F8162" s="132" t="s">
        <v>82</v>
      </c>
      <c r="G8162" s="128"/>
      <c r="H8162" s="156" t="s">
        <v>6840</v>
      </c>
      <c r="I8162" s="159"/>
      <c r="K8162" s="140" t="str">
        <f t="shared" si="384"/>
        <v>社會福利支出計畫/社會福利支出/會費、捐助、補助、分攤、照護、救濟與交流活動費/捐助、補助與獎助/捐助國內團體</v>
      </c>
      <c r="L8162" s="140" t="str">
        <f t="shared" si="385"/>
        <v>補助非營利團體辦理弱勢兒少課後照顧服務計畫</v>
      </c>
      <c r="M8162" s="40" t="str">
        <f t="shared" si="386"/>
        <v>社團法人中華傳愛社區服務協會</v>
      </c>
    </row>
    <row r="8163" spans="1:13" s="27" customFormat="1" ht="112.5">
      <c r="A8163" s="37" t="s">
        <v>6837</v>
      </c>
      <c r="B8163" s="64" t="s">
        <v>6896</v>
      </c>
      <c r="C8163" s="64" t="s">
        <v>6897</v>
      </c>
      <c r="D8163" s="37" t="s">
        <v>6839</v>
      </c>
      <c r="E8163" s="131">
        <v>246</v>
      </c>
      <c r="F8163" s="132" t="s">
        <v>82</v>
      </c>
      <c r="G8163" s="128"/>
      <c r="H8163" s="156" t="s">
        <v>6840</v>
      </c>
      <c r="I8163" s="159"/>
      <c r="K8163" s="140" t="str">
        <f t="shared" si="384"/>
        <v>社會福利支出計畫/社會福利支出/會費、捐助、補助、分攤、照護、救濟與交流活動費/捐助、補助與獎助/捐助國內團體</v>
      </c>
      <c r="L8163" s="140" t="str">
        <f t="shared" si="385"/>
        <v>補助非營利團體辦理弱勢兒少課後照顧服務計畫</v>
      </c>
      <c r="M8163" s="40" t="str">
        <f t="shared" si="386"/>
        <v>社團法人台灣沐風關懷協會</v>
      </c>
    </row>
    <row r="8164" spans="1:13" s="27" customFormat="1" ht="112.5">
      <c r="A8164" s="37" t="s">
        <v>6837</v>
      </c>
      <c r="B8164" s="64" t="s">
        <v>6896</v>
      </c>
      <c r="C8164" s="64" t="s">
        <v>6899</v>
      </c>
      <c r="D8164" s="37" t="s">
        <v>6839</v>
      </c>
      <c r="E8164" s="131">
        <v>51</v>
      </c>
      <c r="F8164" s="132" t="s">
        <v>82</v>
      </c>
      <c r="G8164" s="128"/>
      <c r="H8164" s="156" t="s">
        <v>6840</v>
      </c>
      <c r="I8164" s="159"/>
      <c r="K8164" s="140" t="str">
        <f t="shared" si="384"/>
        <v>社會福利支出計畫/社會福利支出/會費、捐助、補助、分攤、照護、救濟與交流活動費/捐助、補助與獎助/捐助國內團體</v>
      </c>
      <c r="L8164" s="140" t="str">
        <f t="shared" si="385"/>
        <v>補助非營利團體辦理弱勢兒少課後照顧服務計畫</v>
      </c>
      <c r="M8164" s="40" t="str">
        <f t="shared" si="386"/>
        <v>社團法人台灣喜信家庭關懷協會</v>
      </c>
    </row>
    <row r="8165" spans="1:13" s="27" customFormat="1" ht="112.5">
      <c r="A8165" s="37" t="s">
        <v>6837</v>
      </c>
      <c r="B8165" s="64" t="s">
        <v>6896</v>
      </c>
      <c r="C8165" s="64" t="s">
        <v>3115</v>
      </c>
      <c r="D8165" s="37" t="s">
        <v>6839</v>
      </c>
      <c r="E8165" s="131">
        <v>143</v>
      </c>
      <c r="F8165" s="132" t="s">
        <v>82</v>
      </c>
      <c r="G8165" s="128"/>
      <c r="H8165" s="156" t="s">
        <v>6840</v>
      </c>
      <c r="I8165" s="159"/>
      <c r="K8165" s="140" t="str">
        <f t="shared" si="384"/>
        <v>社會福利支出計畫/社會福利支出/會費、捐助、補助、分攤、照護、救濟與交流活動費/捐助、補助與獎助/捐助國內團體</v>
      </c>
      <c r="L8165" s="140" t="str">
        <f t="shared" si="385"/>
        <v>補助非營利團體辦理弱勢兒少課後照顧服務計畫</v>
      </c>
      <c r="M8165" s="40" t="str">
        <f t="shared" si="386"/>
        <v>財團法人基督教台灣信義會</v>
      </c>
    </row>
    <row r="8166" spans="1:13" s="27" customFormat="1" ht="112.5">
      <c r="A8166" s="37" t="s">
        <v>6837</v>
      </c>
      <c r="B8166" s="64" t="s">
        <v>6896</v>
      </c>
      <c r="C8166" s="64" t="s">
        <v>3471</v>
      </c>
      <c r="D8166" s="37" t="s">
        <v>6839</v>
      </c>
      <c r="E8166" s="131">
        <v>292</v>
      </c>
      <c r="F8166" s="132" t="s">
        <v>82</v>
      </c>
      <c r="G8166" s="128"/>
      <c r="H8166" s="156" t="s">
        <v>6840</v>
      </c>
      <c r="I8166" s="159"/>
      <c r="K8166" s="140" t="str">
        <f t="shared" si="384"/>
        <v>社會福利支出計畫/社會福利支出/會費、捐助、補助、分攤、照護、救濟與交流活動費/捐助、補助與獎助/捐助國內團體</v>
      </c>
      <c r="L8166" s="140" t="str">
        <f t="shared" si="385"/>
        <v>補助非營利團體辦理弱勢兒少課後照顧服務計畫</v>
      </c>
      <c r="M8166" s="40" t="str">
        <f t="shared" si="386"/>
        <v>社團法人中華民國優質家庭教育發展促進會</v>
      </c>
    </row>
    <row r="8167" spans="1:13" s="27" customFormat="1" ht="112.5">
      <c r="A8167" s="37" t="s">
        <v>6837</v>
      </c>
      <c r="B8167" s="64" t="s">
        <v>6896</v>
      </c>
      <c r="C8167" s="64" t="s">
        <v>3560</v>
      </c>
      <c r="D8167" s="37" t="s">
        <v>6839</v>
      </c>
      <c r="E8167" s="131">
        <v>8</v>
      </c>
      <c r="F8167" s="132" t="s">
        <v>82</v>
      </c>
      <c r="G8167" s="128"/>
      <c r="H8167" s="156" t="s">
        <v>6840</v>
      </c>
      <c r="I8167" s="159"/>
      <c r="K8167" s="140" t="str">
        <f t="shared" si="384"/>
        <v>社會福利支出計畫/社會福利支出/會費、捐助、補助、分攤、照護、救濟與交流活動費/捐助、補助與獎助/捐助國內團體</v>
      </c>
      <c r="L8167" s="140" t="str">
        <f t="shared" si="385"/>
        <v>補助非營利團體辦理弱勢兒少課後照顧服務計畫</v>
      </c>
      <c r="M8167" s="40" t="str">
        <f t="shared" si="386"/>
        <v>社團法人台灣陽光婦女協會</v>
      </c>
    </row>
    <row r="8168" spans="1:13" s="27" customFormat="1" ht="112.5">
      <c r="A8168" s="37" t="s">
        <v>6837</v>
      </c>
      <c r="B8168" s="64" t="s">
        <v>6896</v>
      </c>
      <c r="C8168" s="64" t="s">
        <v>6900</v>
      </c>
      <c r="D8168" s="37" t="s">
        <v>6839</v>
      </c>
      <c r="E8168" s="131">
        <v>470</v>
      </c>
      <c r="F8168" s="132" t="s">
        <v>82</v>
      </c>
      <c r="G8168" s="128"/>
      <c r="H8168" s="156" t="s">
        <v>6840</v>
      </c>
      <c r="I8168" s="159"/>
      <c r="K8168" s="140" t="str">
        <f t="shared" si="384"/>
        <v>社會福利支出計畫/社會福利支出/會費、捐助、補助、分攤、照護、救濟與交流活動費/捐助、補助與獎助/捐助國內團體</v>
      </c>
      <c r="L8168" s="140" t="str">
        <f t="shared" si="385"/>
        <v>補助非營利團體辦理弱勢兒少課後照顧服務計畫</v>
      </c>
      <c r="M8168" s="40" t="str">
        <f t="shared" si="386"/>
        <v>臺中市麻糬社發展協會</v>
      </c>
    </row>
    <row r="8169" spans="1:13" s="27" customFormat="1" ht="112.5">
      <c r="A8169" s="37" t="s">
        <v>6837</v>
      </c>
      <c r="B8169" s="64" t="s">
        <v>6896</v>
      </c>
      <c r="C8169" s="64" t="s">
        <v>3622</v>
      </c>
      <c r="D8169" s="37" t="s">
        <v>6839</v>
      </c>
      <c r="E8169" s="131">
        <v>218</v>
      </c>
      <c r="F8169" s="132" t="s">
        <v>82</v>
      </c>
      <c r="G8169" s="128"/>
      <c r="H8169" s="156" t="s">
        <v>6840</v>
      </c>
      <c r="I8169" s="159"/>
      <c r="K8169" s="140" t="str">
        <f t="shared" si="384"/>
        <v>社會福利支出計畫/社會福利支出/會費、捐助、補助、分攤、照護、救濟與交流活動費/捐助、補助與獎助/捐助國內團體</v>
      </c>
      <c r="L8169" s="140" t="str">
        <f t="shared" si="385"/>
        <v>補助非營利團體辦理弱勢兒少課後照顧服務計畫</v>
      </c>
      <c r="M8169" s="40" t="str">
        <f t="shared" si="386"/>
        <v>社團法人台中市東區東信社區發展協會</v>
      </c>
    </row>
    <row r="8170" spans="1:13" s="27" customFormat="1" ht="112.5">
      <c r="A8170" s="37" t="s">
        <v>6837</v>
      </c>
      <c r="B8170" s="64" t="s">
        <v>6896</v>
      </c>
      <c r="C8170" s="64" t="s">
        <v>6901</v>
      </c>
      <c r="D8170" s="37" t="s">
        <v>6839</v>
      </c>
      <c r="E8170" s="131">
        <v>248</v>
      </c>
      <c r="F8170" s="132" t="s">
        <v>82</v>
      </c>
      <c r="G8170" s="128"/>
      <c r="H8170" s="156" t="s">
        <v>6840</v>
      </c>
      <c r="I8170" s="159"/>
      <c r="K8170" s="140" t="str">
        <f t="shared" si="384"/>
        <v>社會福利支出計畫/社會福利支出/會費、捐助、補助、分攤、照護、救濟與交流活動費/捐助、補助與獎助/捐助國內團體</v>
      </c>
      <c r="L8170" s="140" t="str">
        <f t="shared" si="385"/>
        <v>補助非營利團體辦理弱勢兒少課後照顧服務計畫</v>
      </c>
      <c r="M8170" s="40" t="str">
        <f t="shared" si="386"/>
        <v>社團法人台中市晨星社區服務協會</v>
      </c>
    </row>
    <row r="8171" spans="1:13" s="27" customFormat="1" ht="112.5">
      <c r="A8171" s="37" t="s">
        <v>6837</v>
      </c>
      <c r="B8171" s="64" t="s">
        <v>6896</v>
      </c>
      <c r="C8171" s="64" t="s">
        <v>6902</v>
      </c>
      <c r="D8171" s="37" t="s">
        <v>6839</v>
      </c>
      <c r="E8171" s="131">
        <v>386</v>
      </c>
      <c r="F8171" s="132" t="s">
        <v>82</v>
      </c>
      <c r="G8171" s="128"/>
      <c r="H8171" s="156" t="s">
        <v>6840</v>
      </c>
      <c r="I8171" s="159"/>
      <c r="K8171" s="140" t="str">
        <f t="shared" si="384"/>
        <v>社會福利支出計畫/社會福利支出/會費、捐助、補助、分攤、照護、救濟與交流活動費/捐助、補助與獎助/捐助國內團體</v>
      </c>
      <c r="L8171" s="140" t="str">
        <f t="shared" si="385"/>
        <v>補助非營利團體辦理弱勢兒少課後照顧服務計畫</v>
      </c>
      <c r="M8171" s="40" t="str">
        <f t="shared" si="386"/>
        <v>中華聖潔會清泉崗教會</v>
      </c>
    </row>
    <row r="8172" spans="1:13" s="27" customFormat="1" ht="112.5">
      <c r="A8172" s="37" t="s">
        <v>6837</v>
      </c>
      <c r="B8172" s="64" t="s">
        <v>6896</v>
      </c>
      <c r="C8172" s="64" t="s">
        <v>3115</v>
      </c>
      <c r="D8172" s="37" t="s">
        <v>6839</v>
      </c>
      <c r="E8172" s="131">
        <v>62</v>
      </c>
      <c r="F8172" s="132" t="s">
        <v>82</v>
      </c>
      <c r="G8172" s="128"/>
      <c r="H8172" s="156" t="s">
        <v>6840</v>
      </c>
      <c r="I8172" s="159"/>
      <c r="K8172" s="140" t="str">
        <f t="shared" si="384"/>
        <v>社會福利支出計畫/社會福利支出/會費、捐助、補助、分攤、照護、救濟與交流活動費/捐助、補助與獎助/捐助國內團體</v>
      </c>
      <c r="L8172" s="140" t="str">
        <f t="shared" si="385"/>
        <v>補助非營利團體辦理弱勢兒少課後照顧服務計畫</v>
      </c>
      <c r="M8172" s="40" t="str">
        <f t="shared" si="386"/>
        <v>財團法人基督教台灣信義會</v>
      </c>
    </row>
    <row r="8173" spans="1:13" s="27" customFormat="1" ht="112.5">
      <c r="A8173" s="37" t="s">
        <v>6837</v>
      </c>
      <c r="B8173" s="64" t="s">
        <v>6896</v>
      </c>
      <c r="C8173" s="64" t="s">
        <v>6903</v>
      </c>
      <c r="D8173" s="37" t="s">
        <v>6839</v>
      </c>
      <c r="E8173" s="131">
        <v>282</v>
      </c>
      <c r="F8173" s="132" t="s">
        <v>82</v>
      </c>
      <c r="G8173" s="128"/>
      <c r="H8173" s="156" t="s">
        <v>6840</v>
      </c>
      <c r="I8173" s="159"/>
      <c r="K8173" s="140" t="str">
        <f t="shared" si="384"/>
        <v>社會福利支出計畫/社會福利支出/會費、捐助、補助、分攤、照護、救濟與交流活動費/捐助、補助與獎助/捐助國內團體</v>
      </c>
      <c r="L8173" s="140" t="str">
        <f t="shared" si="385"/>
        <v>補助非營利團體辦理弱勢兒少課後照顧服務計畫</v>
      </c>
      <c r="M8173" s="40" t="str">
        <f t="shared" si="386"/>
        <v>社團法人台中市親子關懷協會</v>
      </c>
    </row>
    <row r="8174" spans="1:13" s="27" customFormat="1" ht="112.5">
      <c r="A8174" s="37" t="s">
        <v>6837</v>
      </c>
      <c r="B8174" s="64" t="s">
        <v>6896</v>
      </c>
      <c r="C8174" s="64" t="s">
        <v>4052</v>
      </c>
      <c r="D8174" s="37" t="s">
        <v>6839</v>
      </c>
      <c r="E8174" s="131">
        <v>63</v>
      </c>
      <c r="F8174" s="132" t="s">
        <v>82</v>
      </c>
      <c r="G8174" s="128"/>
      <c r="H8174" s="156" t="s">
        <v>6840</v>
      </c>
      <c r="I8174" s="159"/>
      <c r="K8174" s="140" t="str">
        <f t="shared" si="384"/>
        <v>社會福利支出計畫/社會福利支出/會費、捐助、補助、分攤、照護、救濟與交流活動費/捐助、補助與獎助/捐助國內團體</v>
      </c>
      <c r="L8174" s="140" t="str">
        <f t="shared" si="385"/>
        <v>補助非營利團體辦理弱勢兒少課後照顧服務計畫</v>
      </c>
      <c r="M8174" s="40" t="str">
        <f t="shared" si="386"/>
        <v>臺中市社區文化協進會</v>
      </c>
    </row>
    <row r="8175" spans="1:13" s="27" customFormat="1" ht="112.5">
      <c r="A8175" s="37" t="s">
        <v>6837</v>
      </c>
      <c r="B8175" s="64" t="s">
        <v>6896</v>
      </c>
      <c r="C8175" s="64" t="s">
        <v>6904</v>
      </c>
      <c r="D8175" s="37" t="s">
        <v>6839</v>
      </c>
      <c r="E8175" s="131">
        <v>173</v>
      </c>
      <c r="F8175" s="132" t="s">
        <v>82</v>
      </c>
      <c r="G8175" s="128"/>
      <c r="H8175" s="156" t="s">
        <v>6840</v>
      </c>
      <c r="I8175" s="159"/>
      <c r="K8175" s="140" t="str">
        <f t="shared" si="384"/>
        <v>社會福利支出計畫/社會福利支出/會費、捐助、補助、分攤、照護、救濟與交流活動費/捐助、補助與獎助/捐助國內團體</v>
      </c>
      <c r="L8175" s="140" t="str">
        <f t="shared" si="385"/>
        <v>補助非營利團體辦理弱勢兒少課後照顧服務計畫</v>
      </c>
      <c r="M8175" s="40" t="str">
        <f t="shared" si="386"/>
        <v>財團法人雙福社會福利慈善事業基金會</v>
      </c>
    </row>
    <row r="8176" spans="1:13" s="27" customFormat="1" ht="112.5">
      <c r="A8176" s="37" t="s">
        <v>6837</v>
      </c>
      <c r="B8176" s="64" t="s">
        <v>6896</v>
      </c>
      <c r="C8176" s="64" t="s">
        <v>6905</v>
      </c>
      <c r="D8176" s="37" t="s">
        <v>6839</v>
      </c>
      <c r="E8176" s="131">
        <v>115</v>
      </c>
      <c r="F8176" s="132" t="s">
        <v>82</v>
      </c>
      <c r="G8176" s="128"/>
      <c r="H8176" s="156" t="s">
        <v>6840</v>
      </c>
      <c r="I8176" s="159"/>
      <c r="K8176" s="140" t="str">
        <f t="shared" si="384"/>
        <v>社會福利支出計畫/社會福利支出/會費、捐助、補助、分攤、照護、救濟與交流活動費/捐助、補助與獎助/捐助國內團體</v>
      </c>
      <c r="L8176" s="140" t="str">
        <f t="shared" si="385"/>
        <v>補助非營利團體辦理弱勢兒少課後照顧服務計畫</v>
      </c>
      <c r="M8176" s="40" t="str">
        <f t="shared" si="386"/>
        <v>財團法人台中市李炳南居士紀念文教基金會</v>
      </c>
    </row>
    <row r="8177" spans="1:13" s="27" customFormat="1" ht="112.5">
      <c r="A8177" s="37" t="s">
        <v>6837</v>
      </c>
      <c r="B8177" s="64" t="s">
        <v>6896</v>
      </c>
      <c r="C8177" s="64" t="s">
        <v>6906</v>
      </c>
      <c r="D8177" s="37" t="s">
        <v>6839</v>
      </c>
      <c r="E8177" s="131">
        <v>68</v>
      </c>
      <c r="F8177" s="132" t="s">
        <v>82</v>
      </c>
      <c r="G8177" s="128"/>
      <c r="H8177" s="156" t="s">
        <v>6840</v>
      </c>
      <c r="I8177" s="159"/>
      <c r="K8177" s="140" t="str">
        <f t="shared" si="384"/>
        <v>社會福利支出計畫/社會福利支出/會費、捐助、補助、分攤、照護、救濟與交流活動費/捐助、補助與獎助/捐助國內團體</v>
      </c>
      <c r="L8177" s="140" t="str">
        <f t="shared" si="385"/>
        <v>補助非營利團體辦理弱勢兒少課後照顧服務計畫</v>
      </c>
      <c r="M8177" s="40" t="str">
        <f t="shared" si="386"/>
        <v>臺中市谷中百合全人關懷協會</v>
      </c>
    </row>
    <row r="8178" spans="1:13" s="27" customFormat="1" ht="112.5">
      <c r="A8178" s="37" t="s">
        <v>6837</v>
      </c>
      <c r="B8178" s="64" t="s">
        <v>6896</v>
      </c>
      <c r="C8178" s="64" t="s">
        <v>6907</v>
      </c>
      <c r="D8178" s="37" t="s">
        <v>6839</v>
      </c>
      <c r="E8178" s="131">
        <v>125</v>
      </c>
      <c r="F8178" s="132" t="s">
        <v>82</v>
      </c>
      <c r="G8178" s="128"/>
      <c r="H8178" s="156" t="s">
        <v>6840</v>
      </c>
      <c r="I8178" s="159"/>
      <c r="K8178" s="140" t="str">
        <f t="shared" si="384"/>
        <v>社會福利支出計畫/社會福利支出/會費、捐助、補助、分攤、照護、救濟與交流活動費/捐助、補助與獎助/捐助國內團體</v>
      </c>
      <c r="L8178" s="140" t="str">
        <f t="shared" si="385"/>
        <v>補助非營利團體辦理弱勢兒少課後照顧服務計畫</v>
      </c>
      <c r="M8178" s="40" t="str">
        <f t="shared" si="386"/>
        <v>社團法人臺中市喜樂文化推廣協會</v>
      </c>
    </row>
    <row r="8179" spans="1:13" s="27" customFormat="1" ht="112.5">
      <c r="A8179" s="37" t="s">
        <v>6837</v>
      </c>
      <c r="B8179" s="64" t="s">
        <v>6896</v>
      </c>
      <c r="C8179" s="64" t="s">
        <v>6907</v>
      </c>
      <c r="D8179" s="37" t="s">
        <v>6839</v>
      </c>
      <c r="E8179" s="131">
        <v>134</v>
      </c>
      <c r="F8179" s="132" t="s">
        <v>82</v>
      </c>
      <c r="G8179" s="128"/>
      <c r="H8179" s="156" t="s">
        <v>6840</v>
      </c>
      <c r="I8179" s="159"/>
      <c r="K8179" s="140" t="str">
        <f t="shared" si="384"/>
        <v>社會福利支出計畫/社會福利支出/會費、捐助、補助、分攤、照護、救濟與交流活動費/捐助、補助與獎助/捐助國內團體</v>
      </c>
      <c r="L8179" s="140" t="str">
        <f t="shared" si="385"/>
        <v>補助非營利團體辦理弱勢兒少課後照顧服務計畫</v>
      </c>
      <c r="M8179" s="40" t="str">
        <f t="shared" si="386"/>
        <v>社團法人臺中市喜樂文化推廣協會</v>
      </c>
    </row>
    <row r="8180" spans="1:13" s="27" customFormat="1" ht="112.5">
      <c r="A8180" s="37" t="s">
        <v>6837</v>
      </c>
      <c r="B8180" s="64" t="s">
        <v>6896</v>
      </c>
      <c r="C8180" s="64" t="s">
        <v>6908</v>
      </c>
      <c r="D8180" s="37" t="s">
        <v>6839</v>
      </c>
      <c r="E8180" s="131">
        <v>216</v>
      </c>
      <c r="F8180" s="132" t="s">
        <v>82</v>
      </c>
      <c r="G8180" s="128"/>
      <c r="H8180" s="156" t="s">
        <v>6840</v>
      </c>
      <c r="I8180" s="159"/>
      <c r="K8180" s="140" t="str">
        <f t="shared" si="384"/>
        <v>社會福利支出計畫/社會福利支出/會費、捐助、補助、分攤、照護、救濟與交流活動費/捐助、補助與獎助/捐助國內團體</v>
      </c>
      <c r="L8180" s="140" t="str">
        <f t="shared" si="385"/>
        <v>補助非營利團體辦理弱勢兒少課後照顧服務計畫</v>
      </c>
      <c r="M8180" s="40" t="str">
        <f t="shared" si="386"/>
        <v>臺中市和龍愛心關懷協會</v>
      </c>
    </row>
    <row r="8181" spans="1:13" s="27" customFormat="1" ht="112.5">
      <c r="A8181" s="37" t="s">
        <v>6837</v>
      </c>
      <c r="B8181" s="64" t="s">
        <v>6896</v>
      </c>
      <c r="C8181" s="64" t="s">
        <v>6909</v>
      </c>
      <c r="D8181" s="37" t="s">
        <v>6839</v>
      </c>
      <c r="E8181" s="131">
        <v>236</v>
      </c>
      <c r="F8181" s="132" t="s">
        <v>82</v>
      </c>
      <c r="G8181" s="128"/>
      <c r="H8181" s="156" t="s">
        <v>6840</v>
      </c>
      <c r="I8181" s="159"/>
      <c r="K8181" s="140" t="str">
        <f t="shared" si="384"/>
        <v>社會福利支出計畫/社會福利支出/會費、捐助、補助、分攤、照護、救濟與交流活動費/捐助、補助與獎助/捐助國內團體</v>
      </c>
      <c r="L8181" s="140" t="str">
        <f t="shared" si="385"/>
        <v>補助非營利團體辦理弱勢兒少課後照顧服務計畫</v>
      </c>
      <c r="M8181" s="40" t="str">
        <f t="shared" si="386"/>
        <v>社團法人臺中市愛鄰舍關懷協會</v>
      </c>
    </row>
    <row r="8182" spans="1:13" s="27" customFormat="1" ht="112.5">
      <c r="A8182" s="37" t="s">
        <v>6837</v>
      </c>
      <c r="B8182" s="64" t="s">
        <v>6896</v>
      </c>
      <c r="C8182" s="64" t="s">
        <v>3150</v>
      </c>
      <c r="D8182" s="37" t="s">
        <v>6839</v>
      </c>
      <c r="E8182" s="131">
        <v>94</v>
      </c>
      <c r="F8182" s="132" t="s">
        <v>82</v>
      </c>
      <c r="G8182" s="37"/>
      <c r="H8182" s="132" t="s">
        <v>6840</v>
      </c>
      <c r="I8182" s="37"/>
      <c r="K8182" s="140" t="str">
        <f t="shared" si="384"/>
        <v>社會福利支出計畫/社會福利支出/會費、捐助、補助、分攤、照護、救濟與交流活動費/捐助、補助與獎助/捐助國內團體</v>
      </c>
      <c r="L8182" s="140" t="str">
        <f t="shared" si="385"/>
        <v>補助非營利團體辦理弱勢兒少課後照顧服務計畫</v>
      </c>
      <c r="M8182" s="40" t="str">
        <f t="shared" si="386"/>
        <v>臺中市西屯區何明社區發展協會</v>
      </c>
    </row>
    <row r="8183" spans="1:13" s="27" customFormat="1" ht="112.5">
      <c r="A8183" s="37" t="s">
        <v>6837</v>
      </c>
      <c r="B8183" s="64" t="s">
        <v>6896</v>
      </c>
      <c r="C8183" s="64" t="s">
        <v>3471</v>
      </c>
      <c r="D8183" s="37" t="s">
        <v>6839</v>
      </c>
      <c r="E8183" s="131">
        <v>161</v>
      </c>
      <c r="F8183" s="132" t="s">
        <v>82</v>
      </c>
      <c r="G8183" s="128"/>
      <c r="H8183" s="156" t="s">
        <v>6840</v>
      </c>
      <c r="I8183" s="128"/>
      <c r="K8183" s="140" t="str">
        <f t="shared" si="384"/>
        <v>社會福利支出計畫/社會福利支出/會費、捐助、補助、分攤、照護、救濟與交流活動費/捐助、補助與獎助/捐助國內團體</v>
      </c>
      <c r="L8183" s="140" t="str">
        <f t="shared" si="385"/>
        <v>補助非營利團體辦理弱勢兒少課後照顧服務計畫</v>
      </c>
      <c r="M8183" s="40" t="str">
        <f t="shared" si="386"/>
        <v>社團法人中華民國優質家庭教育發展促進會</v>
      </c>
    </row>
    <row r="8184" spans="1:13" s="27" customFormat="1" ht="112.5">
      <c r="A8184" s="37" t="s">
        <v>6837</v>
      </c>
      <c r="B8184" s="64" t="s">
        <v>6896</v>
      </c>
      <c r="C8184" s="64" t="s">
        <v>3109</v>
      </c>
      <c r="D8184" s="37" t="s">
        <v>6839</v>
      </c>
      <c r="E8184" s="131">
        <v>360</v>
      </c>
      <c r="F8184" s="132" t="s">
        <v>82</v>
      </c>
      <c r="G8184" s="37"/>
      <c r="H8184" s="132" t="s">
        <v>6840</v>
      </c>
      <c r="I8184" s="37"/>
      <c r="K8184" s="140" t="str">
        <f t="shared" si="384"/>
        <v>社會福利支出計畫/社會福利支出/會費、捐助、補助、分攤、照護、救濟與交流活動費/捐助、補助與獎助/捐助國內團體</v>
      </c>
      <c r="L8184" s="140" t="str">
        <f t="shared" si="385"/>
        <v>補助非營利團體辦理弱勢兒少課後照顧服務計畫</v>
      </c>
      <c r="M8184" s="40" t="str">
        <f t="shared" si="386"/>
        <v>社團法人中華傳愛社區服務協會</v>
      </c>
    </row>
    <row r="8185" spans="1:13" s="27" customFormat="1" ht="112.5">
      <c r="A8185" s="37" t="s">
        <v>6837</v>
      </c>
      <c r="B8185" s="64" t="s">
        <v>6896</v>
      </c>
      <c r="C8185" s="64" t="s">
        <v>3622</v>
      </c>
      <c r="D8185" s="37" t="s">
        <v>6839</v>
      </c>
      <c r="E8185" s="131">
        <v>163</v>
      </c>
      <c r="F8185" s="132" t="s">
        <v>82</v>
      </c>
      <c r="G8185" s="37"/>
      <c r="H8185" s="132" t="s">
        <v>6840</v>
      </c>
      <c r="I8185" s="37"/>
      <c r="K8185" s="140" t="str">
        <f t="shared" si="384"/>
        <v>社會福利支出計畫/社會福利支出/會費、捐助、補助、分攤、照護、救濟與交流活動費/捐助、補助與獎助/捐助國內團體</v>
      </c>
      <c r="L8185" s="140" t="str">
        <f t="shared" si="385"/>
        <v>補助非營利團體辦理弱勢兒少課後照顧服務計畫</v>
      </c>
      <c r="M8185" s="40" t="str">
        <f t="shared" si="386"/>
        <v>社團法人台中市東區東信社區發展協會</v>
      </c>
    </row>
    <row r="8186" spans="1:13" s="27" customFormat="1" ht="112.5">
      <c r="A8186" s="37" t="s">
        <v>6837</v>
      </c>
      <c r="B8186" s="64" t="s">
        <v>6896</v>
      </c>
      <c r="C8186" s="64" t="s">
        <v>6904</v>
      </c>
      <c r="D8186" s="37" t="s">
        <v>6839</v>
      </c>
      <c r="E8186" s="131">
        <v>98</v>
      </c>
      <c r="F8186" s="132" t="s">
        <v>82</v>
      </c>
      <c r="G8186" s="128"/>
      <c r="H8186" s="156" t="s">
        <v>6840</v>
      </c>
      <c r="I8186" s="128"/>
      <c r="K8186" s="140" t="str">
        <f t="shared" si="384"/>
        <v>社會福利支出計畫/社會福利支出/會費、捐助、補助、分攤、照護、救濟與交流活動費/捐助、補助與獎助/捐助國內團體</v>
      </c>
      <c r="L8186" s="140" t="str">
        <f t="shared" si="385"/>
        <v>補助非營利團體辦理弱勢兒少課後照顧服務計畫</v>
      </c>
      <c r="M8186" s="40" t="str">
        <f t="shared" si="386"/>
        <v>財團法人雙福社會福利慈善事業基金會</v>
      </c>
    </row>
    <row r="8187" spans="1:13" s="27" customFormat="1" ht="112.5">
      <c r="A8187" s="37" t="s">
        <v>6837</v>
      </c>
      <c r="B8187" s="64" t="s">
        <v>6896</v>
      </c>
      <c r="C8187" s="64" t="s">
        <v>6906</v>
      </c>
      <c r="D8187" s="37" t="s">
        <v>6839</v>
      </c>
      <c r="E8187" s="131">
        <v>37</v>
      </c>
      <c r="F8187" s="132" t="s">
        <v>82</v>
      </c>
      <c r="G8187" s="37"/>
      <c r="H8187" s="132" t="s">
        <v>6840</v>
      </c>
      <c r="I8187" s="37"/>
      <c r="K8187" s="140" t="str">
        <f t="shared" si="384"/>
        <v>社會福利支出計畫/社會福利支出/會費、捐助、補助、分攤、照護、救濟與交流活動費/捐助、補助與獎助/捐助國內團體</v>
      </c>
      <c r="L8187" s="140" t="str">
        <f t="shared" si="385"/>
        <v>補助非營利團體辦理弱勢兒少課後照顧服務計畫</v>
      </c>
      <c r="M8187" s="40" t="str">
        <f t="shared" si="386"/>
        <v>臺中市谷中百合全人關懷協會</v>
      </c>
    </row>
    <row r="8188" spans="1:13" s="27" customFormat="1" ht="112.5">
      <c r="A8188" s="37" t="s">
        <v>6837</v>
      </c>
      <c r="B8188" s="64" t="s">
        <v>6896</v>
      </c>
      <c r="C8188" s="64" t="s">
        <v>6902</v>
      </c>
      <c r="D8188" s="37" t="s">
        <v>6839</v>
      </c>
      <c r="E8188" s="131">
        <v>129</v>
      </c>
      <c r="F8188" s="132" t="s">
        <v>82</v>
      </c>
      <c r="G8188" s="37"/>
      <c r="H8188" s="132" t="s">
        <v>6840</v>
      </c>
      <c r="I8188" s="37"/>
      <c r="K8188" s="140" t="str">
        <f t="shared" si="384"/>
        <v>社會福利支出計畫/社會福利支出/會費、捐助、補助、分攤、照護、救濟與交流活動費/捐助、補助與獎助/捐助國內團體</v>
      </c>
      <c r="L8188" s="140" t="str">
        <f t="shared" si="385"/>
        <v>補助非營利團體辦理弱勢兒少課後照顧服務計畫</v>
      </c>
      <c r="M8188" s="40" t="str">
        <f t="shared" si="386"/>
        <v>中華聖潔會清泉崗教會</v>
      </c>
    </row>
    <row r="8189" spans="1:13" s="27" customFormat="1" ht="112.5">
      <c r="A8189" s="37" t="s">
        <v>6837</v>
      </c>
      <c r="B8189" s="64" t="s">
        <v>6896</v>
      </c>
      <c r="C8189" s="64" t="s">
        <v>3560</v>
      </c>
      <c r="D8189" s="37" t="s">
        <v>6839</v>
      </c>
      <c r="E8189" s="131">
        <v>5</v>
      </c>
      <c r="F8189" s="132" t="s">
        <v>82</v>
      </c>
      <c r="G8189" s="37"/>
      <c r="H8189" s="132" t="s">
        <v>6840</v>
      </c>
      <c r="I8189" s="37"/>
      <c r="K8189" s="140" t="str">
        <f t="shared" si="384"/>
        <v>社會福利支出計畫/社會福利支出/會費、捐助、補助、分攤、照護、救濟與交流活動費/捐助、補助與獎助/捐助國內團體</v>
      </c>
      <c r="L8189" s="140" t="str">
        <f t="shared" si="385"/>
        <v>補助非營利團體辦理弱勢兒少課後照顧服務計畫</v>
      </c>
      <c r="M8189" s="40" t="str">
        <f t="shared" si="386"/>
        <v>社團法人台灣陽光婦女協會</v>
      </c>
    </row>
    <row r="8190" spans="1:13" s="27" customFormat="1" ht="112.5">
      <c r="A8190" s="37" t="s">
        <v>6837</v>
      </c>
      <c r="B8190" s="64" t="s">
        <v>6896</v>
      </c>
      <c r="C8190" s="64" t="s">
        <v>6899</v>
      </c>
      <c r="D8190" s="37" t="s">
        <v>6839</v>
      </c>
      <c r="E8190" s="131">
        <v>42</v>
      </c>
      <c r="F8190" s="132" t="s">
        <v>82</v>
      </c>
      <c r="G8190" s="128"/>
      <c r="H8190" s="156" t="s">
        <v>6840</v>
      </c>
      <c r="I8190" s="128"/>
      <c r="K8190" s="140" t="str">
        <f t="shared" si="384"/>
        <v>社會福利支出計畫/社會福利支出/會費、捐助、補助、分攤、照護、救濟與交流活動費/捐助、補助與獎助/捐助國內團體</v>
      </c>
      <c r="L8190" s="140" t="str">
        <f t="shared" si="385"/>
        <v>補助非營利團體辦理弱勢兒少課後照顧服務計畫</v>
      </c>
      <c r="M8190" s="40" t="str">
        <f t="shared" si="386"/>
        <v>社團法人台灣喜信家庭關懷協會</v>
      </c>
    </row>
    <row r="8191" spans="1:13" s="27" customFormat="1" ht="112.5">
      <c r="A8191" s="37" t="s">
        <v>6837</v>
      </c>
      <c r="B8191" s="64" t="s">
        <v>6896</v>
      </c>
      <c r="C8191" s="64" t="s">
        <v>6898</v>
      </c>
      <c r="D8191" s="37" t="s">
        <v>6839</v>
      </c>
      <c r="E8191" s="131">
        <v>92</v>
      </c>
      <c r="F8191" s="132" t="s">
        <v>82</v>
      </c>
      <c r="G8191" s="128"/>
      <c r="H8191" s="156" t="s">
        <v>6840</v>
      </c>
      <c r="I8191" s="128"/>
      <c r="K8191" s="140" t="str">
        <f t="shared" si="384"/>
        <v>社會福利支出計畫/社會福利支出/會費、捐助、補助、分攤、照護、救濟與交流活動費/捐助、補助與獎助/捐助國內團體</v>
      </c>
      <c r="L8191" s="140" t="str">
        <f t="shared" si="385"/>
        <v>補助非營利團體辦理弱勢兒少課後照顧服務計畫</v>
      </c>
      <c r="M8191" s="40" t="str">
        <f t="shared" si="386"/>
        <v>財團法人基督教救世軍</v>
      </c>
    </row>
    <row r="8192" spans="1:13" s="27" customFormat="1" ht="112.5">
      <c r="A8192" s="37" t="s">
        <v>6837</v>
      </c>
      <c r="B8192" s="64" t="s">
        <v>6896</v>
      </c>
      <c r="C8192" s="64" t="s">
        <v>6903</v>
      </c>
      <c r="D8192" s="37" t="s">
        <v>6839</v>
      </c>
      <c r="E8192" s="131">
        <v>132</v>
      </c>
      <c r="F8192" s="132" t="s">
        <v>82</v>
      </c>
      <c r="G8192" s="128"/>
      <c r="H8192" s="156" t="s">
        <v>6840</v>
      </c>
      <c r="I8192" s="128"/>
      <c r="K8192" s="140" t="str">
        <f t="shared" si="384"/>
        <v>社會福利支出計畫/社會福利支出/會費、捐助、補助、分攤、照護、救濟與交流活動費/捐助、補助與獎助/捐助國內團體</v>
      </c>
      <c r="L8192" s="140" t="str">
        <f t="shared" si="385"/>
        <v>補助非營利團體辦理弱勢兒少課後照顧服務計畫</v>
      </c>
      <c r="M8192" s="40" t="str">
        <f t="shared" si="386"/>
        <v>社團法人台中市親子關懷協會</v>
      </c>
    </row>
    <row r="8193" spans="1:13" s="27" customFormat="1" ht="112.5">
      <c r="A8193" s="37" t="s">
        <v>6837</v>
      </c>
      <c r="B8193" s="64" t="s">
        <v>6896</v>
      </c>
      <c r="C8193" s="64" t="s">
        <v>3896</v>
      </c>
      <c r="D8193" s="37" t="s">
        <v>6839</v>
      </c>
      <c r="E8193" s="131">
        <v>82</v>
      </c>
      <c r="F8193" s="132" t="s">
        <v>82</v>
      </c>
      <c r="G8193" s="37"/>
      <c r="H8193" s="132" t="s">
        <v>6840</v>
      </c>
      <c r="I8193" s="157"/>
      <c r="K8193" s="140" t="str">
        <f t="shared" si="384"/>
        <v>社會福利支出計畫/社會福利支出/會費、捐助、補助、分攤、照護、救濟與交流活動費/捐助、補助與獎助/捐助國內團體</v>
      </c>
      <c r="L8193" s="140" t="str">
        <f t="shared" si="385"/>
        <v>補助非營利團體辦理弱勢兒少課後照顧服務計畫</v>
      </c>
      <c r="M8193" s="40" t="str">
        <f t="shared" si="386"/>
        <v>社團法人台中市城市之光關懷協會</v>
      </c>
    </row>
    <row r="8194" spans="1:13" s="27" customFormat="1" ht="112.5">
      <c r="A8194" s="37" t="s">
        <v>6837</v>
      </c>
      <c r="B8194" s="64" t="s">
        <v>6896</v>
      </c>
      <c r="C8194" s="64" t="s">
        <v>6905</v>
      </c>
      <c r="D8194" s="37" t="s">
        <v>6839</v>
      </c>
      <c r="E8194" s="131">
        <v>129</v>
      </c>
      <c r="F8194" s="132" t="s">
        <v>82</v>
      </c>
      <c r="G8194" s="37"/>
      <c r="H8194" s="132" t="s">
        <v>6840</v>
      </c>
      <c r="I8194" s="116"/>
      <c r="K8194" s="140" t="str">
        <f t="shared" si="384"/>
        <v>社會福利支出計畫/社會福利支出/會費、捐助、補助、分攤、照護、救濟與交流活動費/捐助、補助與獎助/捐助國內團體</v>
      </c>
      <c r="L8194" s="140" t="str">
        <f t="shared" si="385"/>
        <v>補助非營利團體辦理弱勢兒少課後照顧服務計畫</v>
      </c>
      <c r="M8194" s="40" t="str">
        <f t="shared" si="386"/>
        <v>財團法人台中市李炳南居士紀念文教基金會</v>
      </c>
    </row>
    <row r="8195" spans="1:13" s="27" customFormat="1" ht="112.5">
      <c r="A8195" s="37" t="s">
        <v>6837</v>
      </c>
      <c r="B8195" s="64" t="s">
        <v>6896</v>
      </c>
      <c r="C8195" s="64" t="s">
        <v>6897</v>
      </c>
      <c r="D8195" s="37" t="s">
        <v>6839</v>
      </c>
      <c r="E8195" s="131">
        <v>256</v>
      </c>
      <c r="F8195" s="132" t="s">
        <v>82</v>
      </c>
      <c r="G8195" s="37"/>
      <c r="H8195" s="132" t="s">
        <v>6840</v>
      </c>
      <c r="I8195" s="158"/>
      <c r="K8195" s="140" t="str">
        <f t="shared" si="384"/>
        <v>社會福利支出計畫/社會福利支出/會費、捐助、補助、分攤、照護、救濟與交流活動費/捐助、補助與獎助/捐助國內團體</v>
      </c>
      <c r="L8195" s="140" t="str">
        <f t="shared" si="385"/>
        <v>補助非營利團體辦理弱勢兒少課後照顧服務計畫</v>
      </c>
      <c r="M8195" s="40" t="str">
        <f t="shared" si="386"/>
        <v>社團法人台灣沐風關懷協會</v>
      </c>
    </row>
    <row r="8196" spans="1:13" s="27" customFormat="1" ht="112.5">
      <c r="A8196" s="37" t="s">
        <v>6837</v>
      </c>
      <c r="B8196" s="64" t="s">
        <v>6896</v>
      </c>
      <c r="C8196" s="64" t="s">
        <v>6910</v>
      </c>
      <c r="D8196" s="37" t="s">
        <v>6839</v>
      </c>
      <c r="E8196" s="131">
        <v>117</v>
      </c>
      <c r="F8196" s="132" t="s">
        <v>82</v>
      </c>
      <c r="G8196" s="37"/>
      <c r="H8196" s="132" t="s">
        <v>6840</v>
      </c>
      <c r="I8196" s="158"/>
      <c r="K8196" s="140" t="str">
        <f t="shared" ref="K8196:K8259" si="387">A8196</f>
        <v>社會福利支出計畫/社會福利支出/會費、捐助、補助、分攤、照護、救濟與交流活動費/捐助、補助與獎助/捐助國內團體</v>
      </c>
      <c r="L8196" s="140" t="str">
        <f t="shared" ref="L8196:L8259" si="388">B8196</f>
        <v>補助非營利團體辦理弱勢兒少課後照顧服務計畫</v>
      </c>
      <c r="M8196" s="40" t="str">
        <f t="shared" ref="M8196:M8259" si="389">C8196</f>
        <v>臺中市勵學會</v>
      </c>
    </row>
    <row r="8197" spans="1:13" s="27" customFormat="1" ht="112.5">
      <c r="A8197" s="37" t="s">
        <v>6837</v>
      </c>
      <c r="B8197" s="64" t="s">
        <v>6896</v>
      </c>
      <c r="C8197" s="64" t="s">
        <v>6900</v>
      </c>
      <c r="D8197" s="37" t="s">
        <v>6839</v>
      </c>
      <c r="E8197" s="131">
        <v>113</v>
      </c>
      <c r="F8197" s="132" t="s">
        <v>82</v>
      </c>
      <c r="G8197" s="128"/>
      <c r="H8197" s="156" t="s">
        <v>6840</v>
      </c>
      <c r="I8197" s="159"/>
      <c r="K8197" s="140" t="str">
        <f t="shared" si="387"/>
        <v>社會福利支出計畫/社會福利支出/會費、捐助、補助、分攤、照護、救濟與交流活動費/捐助、補助與獎助/捐助國內團體</v>
      </c>
      <c r="L8197" s="140" t="str">
        <f t="shared" si="388"/>
        <v>補助非營利團體辦理弱勢兒少課後照顧服務計畫</v>
      </c>
      <c r="M8197" s="40" t="str">
        <f t="shared" si="389"/>
        <v>臺中市麻糬社發展協會</v>
      </c>
    </row>
    <row r="8198" spans="1:13" s="27" customFormat="1" ht="112.5">
      <c r="A8198" s="37" t="s">
        <v>6837</v>
      </c>
      <c r="B8198" s="64" t="s">
        <v>6896</v>
      </c>
      <c r="C8198" s="64" t="s">
        <v>6901</v>
      </c>
      <c r="D8198" s="37" t="s">
        <v>6839</v>
      </c>
      <c r="E8198" s="131">
        <v>244</v>
      </c>
      <c r="F8198" s="132" t="s">
        <v>82</v>
      </c>
      <c r="G8198" s="37"/>
      <c r="H8198" s="132" t="s">
        <v>6840</v>
      </c>
      <c r="I8198" s="158"/>
      <c r="K8198" s="140" t="str">
        <f t="shared" si="387"/>
        <v>社會福利支出計畫/社會福利支出/會費、捐助、補助、分攤、照護、救濟與交流活動費/捐助、補助與獎助/捐助國內團體</v>
      </c>
      <c r="L8198" s="140" t="str">
        <f t="shared" si="388"/>
        <v>補助非營利團體辦理弱勢兒少課後照顧服務計畫</v>
      </c>
      <c r="M8198" s="40" t="str">
        <f t="shared" si="389"/>
        <v>社團法人台中市晨星社區服務協會</v>
      </c>
    </row>
    <row r="8199" spans="1:13" s="27" customFormat="1" ht="112.5">
      <c r="A8199" s="37" t="s">
        <v>6837</v>
      </c>
      <c r="B8199" s="64" t="s">
        <v>6896</v>
      </c>
      <c r="C8199" s="64" t="s">
        <v>4052</v>
      </c>
      <c r="D8199" s="37" t="s">
        <v>6839</v>
      </c>
      <c r="E8199" s="131">
        <v>17</v>
      </c>
      <c r="F8199" s="132" t="s">
        <v>82</v>
      </c>
      <c r="G8199" s="37"/>
      <c r="H8199" s="132" t="s">
        <v>6840</v>
      </c>
      <c r="I8199" s="158"/>
      <c r="K8199" s="140" t="str">
        <f t="shared" si="387"/>
        <v>社會福利支出計畫/社會福利支出/會費、捐助、補助、分攤、照護、救濟與交流活動費/捐助、補助與獎助/捐助國內團體</v>
      </c>
      <c r="L8199" s="140" t="str">
        <f t="shared" si="388"/>
        <v>補助非營利團體辦理弱勢兒少課後照顧服務計畫</v>
      </c>
      <c r="M8199" s="40" t="str">
        <f t="shared" si="389"/>
        <v>臺中市社區文化協進會</v>
      </c>
    </row>
    <row r="8200" spans="1:13" s="27" customFormat="1" ht="112.5">
      <c r="A8200" s="37" t="s">
        <v>6837</v>
      </c>
      <c r="B8200" s="64" t="s">
        <v>6896</v>
      </c>
      <c r="C8200" s="64" t="s">
        <v>3115</v>
      </c>
      <c r="D8200" s="37" t="s">
        <v>6839</v>
      </c>
      <c r="E8200" s="131">
        <v>69</v>
      </c>
      <c r="F8200" s="132" t="s">
        <v>82</v>
      </c>
      <c r="G8200" s="37"/>
      <c r="H8200" s="132" t="s">
        <v>6840</v>
      </c>
      <c r="I8200" s="158"/>
      <c r="K8200" s="140" t="str">
        <f t="shared" si="387"/>
        <v>社會福利支出計畫/社會福利支出/會費、捐助、補助、分攤、照護、救濟與交流活動費/捐助、補助與獎助/捐助國內團體</v>
      </c>
      <c r="L8200" s="140" t="str">
        <f t="shared" si="388"/>
        <v>補助非營利團體辦理弱勢兒少課後照顧服務計畫</v>
      </c>
      <c r="M8200" s="40" t="str">
        <f t="shared" si="389"/>
        <v>財團法人基督教台灣信義會</v>
      </c>
    </row>
    <row r="8201" spans="1:13" s="27" customFormat="1" ht="112.5">
      <c r="A8201" s="37" t="s">
        <v>6837</v>
      </c>
      <c r="B8201" s="64" t="s">
        <v>6896</v>
      </c>
      <c r="C8201" s="64" t="s">
        <v>6897</v>
      </c>
      <c r="D8201" s="37" t="s">
        <v>6839</v>
      </c>
      <c r="E8201" s="131">
        <v>159</v>
      </c>
      <c r="F8201" s="132" t="s">
        <v>82</v>
      </c>
      <c r="G8201" s="37"/>
      <c r="H8201" s="132" t="s">
        <v>6840</v>
      </c>
      <c r="I8201" s="158"/>
      <c r="K8201" s="140" t="str">
        <f t="shared" si="387"/>
        <v>社會福利支出計畫/社會福利支出/會費、捐助、補助、分攤、照護、救濟與交流活動費/捐助、補助與獎助/捐助國內團體</v>
      </c>
      <c r="L8201" s="140" t="str">
        <f t="shared" si="388"/>
        <v>補助非營利團體辦理弱勢兒少課後照顧服務計畫</v>
      </c>
      <c r="M8201" s="40" t="str">
        <f t="shared" si="389"/>
        <v>社團法人台灣沐風關懷協會</v>
      </c>
    </row>
    <row r="8202" spans="1:13" s="27" customFormat="1" ht="112.5">
      <c r="A8202" s="37" t="s">
        <v>6837</v>
      </c>
      <c r="B8202" s="64" t="s">
        <v>6896</v>
      </c>
      <c r="C8202" s="64" t="s">
        <v>6897</v>
      </c>
      <c r="D8202" s="37" t="s">
        <v>6839</v>
      </c>
      <c r="E8202" s="131">
        <v>69</v>
      </c>
      <c r="F8202" s="132" t="s">
        <v>82</v>
      </c>
      <c r="G8202" s="37"/>
      <c r="H8202" s="132" t="s">
        <v>6840</v>
      </c>
      <c r="I8202" s="158"/>
      <c r="K8202" s="140" t="str">
        <f t="shared" si="387"/>
        <v>社會福利支出計畫/社會福利支出/會費、捐助、補助、分攤、照護、救濟與交流活動費/捐助、補助與獎助/捐助國內團體</v>
      </c>
      <c r="L8202" s="140" t="str">
        <f t="shared" si="388"/>
        <v>補助非營利團體辦理弱勢兒少課後照顧服務計畫</v>
      </c>
      <c r="M8202" s="40" t="str">
        <f t="shared" si="389"/>
        <v>社團法人台灣沐風關懷協會</v>
      </c>
    </row>
    <row r="8203" spans="1:13" s="27" customFormat="1" ht="112.5">
      <c r="A8203" s="37" t="s">
        <v>6837</v>
      </c>
      <c r="B8203" s="64" t="s">
        <v>6896</v>
      </c>
      <c r="C8203" s="64" t="s">
        <v>6897</v>
      </c>
      <c r="D8203" s="37" t="s">
        <v>6839</v>
      </c>
      <c r="E8203" s="131">
        <v>112</v>
      </c>
      <c r="F8203" s="132" t="s">
        <v>82</v>
      </c>
      <c r="G8203" s="37"/>
      <c r="H8203" s="132" t="s">
        <v>6840</v>
      </c>
      <c r="I8203" s="158"/>
      <c r="K8203" s="140" t="str">
        <f t="shared" si="387"/>
        <v>社會福利支出計畫/社會福利支出/會費、捐助、補助、分攤、照護、救濟與交流活動費/捐助、補助與獎助/捐助國內團體</v>
      </c>
      <c r="L8203" s="140" t="str">
        <f t="shared" si="388"/>
        <v>補助非營利團體辦理弱勢兒少課後照顧服務計畫</v>
      </c>
      <c r="M8203" s="40" t="str">
        <f t="shared" si="389"/>
        <v>社團法人台灣沐風關懷協會</v>
      </c>
    </row>
    <row r="8204" spans="1:13" s="27" customFormat="1" ht="112.5">
      <c r="A8204" s="37" t="s">
        <v>6837</v>
      </c>
      <c r="B8204" s="64" t="s">
        <v>6896</v>
      </c>
      <c r="C8204" s="64" t="s">
        <v>6909</v>
      </c>
      <c r="D8204" s="37" t="s">
        <v>6839</v>
      </c>
      <c r="E8204" s="131">
        <v>75</v>
      </c>
      <c r="F8204" s="132" t="s">
        <v>82</v>
      </c>
      <c r="G8204" s="37"/>
      <c r="H8204" s="132" t="s">
        <v>6840</v>
      </c>
      <c r="I8204" s="158"/>
      <c r="K8204" s="140" t="str">
        <f t="shared" si="387"/>
        <v>社會福利支出計畫/社會福利支出/會費、捐助、補助、分攤、照護、救濟與交流活動費/捐助、補助與獎助/捐助國內團體</v>
      </c>
      <c r="L8204" s="140" t="str">
        <f t="shared" si="388"/>
        <v>補助非營利團體辦理弱勢兒少課後照顧服務計畫</v>
      </c>
      <c r="M8204" s="40" t="str">
        <f t="shared" si="389"/>
        <v>社團法人臺中市愛鄰舍關懷協會</v>
      </c>
    </row>
    <row r="8205" spans="1:13" s="27" customFormat="1" ht="112.5">
      <c r="A8205" s="37" t="s">
        <v>6837</v>
      </c>
      <c r="B8205" s="64" t="s">
        <v>6896</v>
      </c>
      <c r="C8205" s="64" t="s">
        <v>6908</v>
      </c>
      <c r="D8205" s="37" t="s">
        <v>6839</v>
      </c>
      <c r="E8205" s="131">
        <v>136</v>
      </c>
      <c r="F8205" s="132" t="s">
        <v>82</v>
      </c>
      <c r="G8205" s="37"/>
      <c r="H8205" s="132" t="s">
        <v>6840</v>
      </c>
      <c r="I8205" s="158"/>
      <c r="K8205" s="140" t="str">
        <f t="shared" si="387"/>
        <v>社會福利支出計畫/社會福利支出/會費、捐助、補助、分攤、照護、救濟與交流活動費/捐助、補助與獎助/捐助國內團體</v>
      </c>
      <c r="L8205" s="140" t="str">
        <f t="shared" si="388"/>
        <v>補助非營利團體辦理弱勢兒少課後照顧服務計畫</v>
      </c>
      <c r="M8205" s="40" t="str">
        <f t="shared" si="389"/>
        <v>臺中市和龍愛心關懷協會</v>
      </c>
    </row>
    <row r="8206" spans="1:13" s="27" customFormat="1" ht="112.5">
      <c r="A8206" s="37" t="s">
        <v>6837</v>
      </c>
      <c r="B8206" s="64" t="s">
        <v>6896</v>
      </c>
      <c r="C8206" s="64" t="s">
        <v>6907</v>
      </c>
      <c r="D8206" s="37" t="s">
        <v>6839</v>
      </c>
      <c r="E8206" s="131">
        <v>111</v>
      </c>
      <c r="F8206" s="132" t="s">
        <v>82</v>
      </c>
      <c r="G8206" s="128"/>
      <c r="H8206" s="156" t="s">
        <v>6840</v>
      </c>
      <c r="I8206" s="159"/>
      <c r="K8206" s="140" t="str">
        <f t="shared" si="387"/>
        <v>社會福利支出計畫/社會福利支出/會費、捐助、補助、分攤、照護、救濟與交流活動費/捐助、補助與獎助/捐助國內團體</v>
      </c>
      <c r="L8206" s="140" t="str">
        <f t="shared" si="388"/>
        <v>補助非營利團體辦理弱勢兒少課後照顧服務計畫</v>
      </c>
      <c r="M8206" s="40" t="str">
        <f t="shared" si="389"/>
        <v>社團法人臺中市喜樂文化推廣協會</v>
      </c>
    </row>
    <row r="8207" spans="1:13" s="27" customFormat="1" ht="112.5">
      <c r="A8207" s="37" t="s">
        <v>6837</v>
      </c>
      <c r="B8207" s="64" t="s">
        <v>6896</v>
      </c>
      <c r="C8207" s="64" t="s">
        <v>6907</v>
      </c>
      <c r="D8207" s="37" t="s">
        <v>6839</v>
      </c>
      <c r="E8207" s="131">
        <v>103</v>
      </c>
      <c r="F8207" s="132" t="s">
        <v>82</v>
      </c>
      <c r="G8207" s="128"/>
      <c r="H8207" s="156" t="s">
        <v>6840</v>
      </c>
      <c r="I8207" s="159"/>
      <c r="K8207" s="140" t="str">
        <f t="shared" si="387"/>
        <v>社會福利支出計畫/社會福利支出/會費、捐助、補助、分攤、照護、救濟與交流活動費/捐助、補助與獎助/捐助國內團體</v>
      </c>
      <c r="L8207" s="140" t="str">
        <f t="shared" si="388"/>
        <v>補助非營利團體辦理弱勢兒少課後照顧服務計畫</v>
      </c>
      <c r="M8207" s="40" t="str">
        <f t="shared" si="389"/>
        <v>社團法人臺中市喜樂文化推廣協會</v>
      </c>
    </row>
    <row r="8208" spans="1:13" s="27" customFormat="1" ht="112.5">
      <c r="A8208" s="37" t="s">
        <v>6837</v>
      </c>
      <c r="B8208" s="64" t="s">
        <v>6911</v>
      </c>
      <c r="C8208" s="64" t="s">
        <v>3109</v>
      </c>
      <c r="D8208" s="37" t="s">
        <v>6839</v>
      </c>
      <c r="E8208" s="131">
        <v>150</v>
      </c>
      <c r="F8208" s="132" t="s">
        <v>82</v>
      </c>
      <c r="G8208" s="128"/>
      <c r="H8208" s="156" t="s">
        <v>6840</v>
      </c>
      <c r="I8208" s="159"/>
      <c r="K8208" s="140" t="str">
        <f t="shared" si="387"/>
        <v>社會福利支出計畫/社會福利支出/會費、捐助、補助、分攤、照護、救濟與交流活動費/捐助、補助與獎助/捐助國內團體</v>
      </c>
      <c r="L8208" s="140" t="str">
        <f t="shared" si="388"/>
        <v>友善青少年據點補助計畫</v>
      </c>
      <c r="M8208" s="40" t="str">
        <f t="shared" si="389"/>
        <v>社團法人中華傳愛社區服務協會</v>
      </c>
    </row>
    <row r="8209" spans="1:13" s="27" customFormat="1" ht="112.5">
      <c r="A8209" s="37" t="s">
        <v>6837</v>
      </c>
      <c r="B8209" s="64" t="s">
        <v>6911</v>
      </c>
      <c r="C8209" s="64" t="s">
        <v>3560</v>
      </c>
      <c r="D8209" s="37" t="s">
        <v>6839</v>
      </c>
      <c r="E8209" s="131">
        <v>135</v>
      </c>
      <c r="F8209" s="132" t="s">
        <v>82</v>
      </c>
      <c r="G8209" s="37"/>
      <c r="H8209" s="132" t="s">
        <v>6840</v>
      </c>
      <c r="I8209" s="158"/>
      <c r="K8209" s="140" t="str">
        <f t="shared" si="387"/>
        <v>社會福利支出計畫/社會福利支出/會費、捐助、補助、分攤、照護、救濟與交流活動費/捐助、補助與獎助/捐助國內團體</v>
      </c>
      <c r="L8209" s="140" t="str">
        <f t="shared" si="388"/>
        <v>友善青少年據點補助計畫</v>
      </c>
      <c r="M8209" s="40" t="str">
        <f t="shared" si="389"/>
        <v>社團法人台灣陽光婦女協會</v>
      </c>
    </row>
    <row r="8210" spans="1:13" s="27" customFormat="1" ht="112.5">
      <c r="A8210" s="37" t="s">
        <v>6837</v>
      </c>
      <c r="B8210" s="64" t="s">
        <v>6911</v>
      </c>
      <c r="C8210" s="64" t="s">
        <v>3109</v>
      </c>
      <c r="D8210" s="37" t="s">
        <v>6839</v>
      </c>
      <c r="E8210" s="131">
        <v>123</v>
      </c>
      <c r="F8210" s="132" t="s">
        <v>82</v>
      </c>
      <c r="G8210" s="128"/>
      <c r="H8210" s="156" t="s">
        <v>6840</v>
      </c>
      <c r="I8210" s="159"/>
      <c r="K8210" s="140" t="str">
        <f t="shared" si="387"/>
        <v>社會福利支出計畫/社會福利支出/會費、捐助、補助、分攤、照護、救濟與交流活動費/捐助、補助與獎助/捐助國內團體</v>
      </c>
      <c r="L8210" s="140" t="str">
        <f t="shared" si="388"/>
        <v>友善青少年據點補助計畫</v>
      </c>
      <c r="M8210" s="40" t="str">
        <f t="shared" si="389"/>
        <v>社團法人中華傳愛社區服務協會</v>
      </c>
    </row>
    <row r="8211" spans="1:13" s="27" customFormat="1" ht="112.5">
      <c r="A8211" s="37" t="s">
        <v>6842</v>
      </c>
      <c r="B8211" s="130" t="s">
        <v>6911</v>
      </c>
      <c r="C8211" s="130" t="s">
        <v>3109</v>
      </c>
      <c r="D8211" s="37" t="s">
        <v>6839</v>
      </c>
      <c r="E8211" s="136">
        <v>12</v>
      </c>
      <c r="F8211" s="132" t="s">
        <v>82</v>
      </c>
      <c r="G8211" s="132"/>
      <c r="H8211" s="132" t="s">
        <v>6840</v>
      </c>
      <c r="I8211" s="158"/>
      <c r="K8211" s="140" t="str">
        <f t="shared" si="387"/>
        <v>一般建築及設備計畫/一般建築及設備/會費、捐助、補助、分攤、照護、救濟與交流活動費/捐助、補助與獎助/捐助國內團體</v>
      </c>
      <c r="L8211" s="140" t="str">
        <f t="shared" si="388"/>
        <v>友善青少年據點補助計畫</v>
      </c>
      <c r="M8211" s="40" t="str">
        <f t="shared" si="389"/>
        <v>社團法人中華傳愛社區服務協會</v>
      </c>
    </row>
    <row r="8212" spans="1:13" s="27" customFormat="1" ht="112.5">
      <c r="A8212" s="37" t="s">
        <v>6837</v>
      </c>
      <c r="B8212" s="64" t="s">
        <v>6911</v>
      </c>
      <c r="C8212" s="64" t="s">
        <v>4052</v>
      </c>
      <c r="D8212" s="37" t="s">
        <v>6839</v>
      </c>
      <c r="E8212" s="131">
        <v>135</v>
      </c>
      <c r="F8212" s="132" t="s">
        <v>82</v>
      </c>
      <c r="G8212" s="37"/>
      <c r="H8212" s="132" t="s">
        <v>6840</v>
      </c>
      <c r="I8212" s="158"/>
      <c r="K8212" s="140" t="str">
        <f t="shared" si="387"/>
        <v>社會福利支出計畫/社會福利支出/會費、捐助、補助、分攤、照護、救濟與交流活動費/捐助、補助與獎助/捐助國內團體</v>
      </c>
      <c r="L8212" s="140" t="str">
        <f t="shared" si="388"/>
        <v>友善青少年據點補助計畫</v>
      </c>
      <c r="M8212" s="40" t="str">
        <f t="shared" si="389"/>
        <v>臺中市社區文化協進會</v>
      </c>
    </row>
    <row r="8213" spans="1:13" s="27" customFormat="1" ht="112.5">
      <c r="A8213" s="37" t="s">
        <v>6837</v>
      </c>
      <c r="B8213" s="64" t="s">
        <v>6911</v>
      </c>
      <c r="C8213" s="64" t="s">
        <v>6912</v>
      </c>
      <c r="D8213" s="37" t="s">
        <v>6839</v>
      </c>
      <c r="E8213" s="131">
        <v>104</v>
      </c>
      <c r="F8213" s="132" t="s">
        <v>82</v>
      </c>
      <c r="G8213" s="128"/>
      <c r="H8213" s="156" t="s">
        <v>6840</v>
      </c>
      <c r="I8213" s="159"/>
      <c r="K8213" s="140" t="str">
        <f t="shared" si="387"/>
        <v>社會福利支出計畫/社會福利支出/會費、捐助、補助、分攤、照護、救濟與交流活動費/捐助、補助與獎助/捐助國內團體</v>
      </c>
      <c r="L8213" s="140" t="str">
        <f t="shared" si="388"/>
        <v>友善青少年據點補助計畫</v>
      </c>
      <c r="M8213" s="40" t="str">
        <f t="shared" si="389"/>
        <v>臺中市和龍愛心關懷協會</v>
      </c>
    </row>
    <row r="8214" spans="1:13" s="27" customFormat="1" ht="112.5">
      <c r="A8214" s="37" t="s">
        <v>6842</v>
      </c>
      <c r="B8214" s="130" t="s">
        <v>6911</v>
      </c>
      <c r="C8214" s="130" t="s">
        <v>6912</v>
      </c>
      <c r="D8214" s="37" t="s">
        <v>6839</v>
      </c>
      <c r="E8214" s="136">
        <v>31</v>
      </c>
      <c r="F8214" s="132" t="s">
        <v>82</v>
      </c>
      <c r="G8214" s="156"/>
      <c r="H8214" s="156" t="s">
        <v>6840</v>
      </c>
      <c r="I8214" s="159"/>
      <c r="K8214" s="140" t="str">
        <f t="shared" si="387"/>
        <v>一般建築及設備計畫/一般建築及設備/會費、捐助、補助、分攤、照護、救濟與交流活動費/捐助、補助與獎助/捐助國內團體</v>
      </c>
      <c r="L8214" s="140" t="str">
        <f t="shared" si="388"/>
        <v>友善青少年據點補助計畫</v>
      </c>
      <c r="M8214" s="40" t="str">
        <f t="shared" si="389"/>
        <v>臺中市和龍愛心關懷協會</v>
      </c>
    </row>
    <row r="8215" spans="1:13" s="27" customFormat="1" ht="112.5">
      <c r="A8215" s="37" t="s">
        <v>6837</v>
      </c>
      <c r="B8215" s="64" t="s">
        <v>6911</v>
      </c>
      <c r="C8215" s="64" t="s">
        <v>3103</v>
      </c>
      <c r="D8215" s="37" t="s">
        <v>6839</v>
      </c>
      <c r="E8215" s="131">
        <v>110</v>
      </c>
      <c r="F8215" s="132" t="s">
        <v>82</v>
      </c>
      <c r="G8215" s="37"/>
      <c r="H8215" s="132" t="s">
        <v>6840</v>
      </c>
      <c r="I8215" s="158"/>
      <c r="K8215" s="140" t="str">
        <f t="shared" si="387"/>
        <v>社會福利支出計畫/社會福利支出/會費、捐助、補助、分攤、照護、救濟與交流活動費/捐助、補助與獎助/捐助國內團體</v>
      </c>
      <c r="L8215" s="140" t="str">
        <f t="shared" si="388"/>
        <v>友善青少年據點補助計畫</v>
      </c>
      <c r="M8215" s="40" t="str">
        <f t="shared" si="389"/>
        <v>社團法人台灣基督教好牧人全人關顧協會</v>
      </c>
    </row>
    <row r="8216" spans="1:13" s="27" customFormat="1" ht="112.5">
      <c r="A8216" s="37" t="s">
        <v>6837</v>
      </c>
      <c r="B8216" s="64" t="s">
        <v>6911</v>
      </c>
      <c r="C8216" s="64" t="s">
        <v>6913</v>
      </c>
      <c r="D8216" s="37" t="s">
        <v>6839</v>
      </c>
      <c r="E8216" s="131">
        <v>111</v>
      </c>
      <c r="F8216" s="132" t="s">
        <v>82</v>
      </c>
      <c r="G8216" s="37"/>
      <c r="H8216" s="132" t="s">
        <v>6840</v>
      </c>
      <c r="I8216" s="158"/>
      <c r="K8216" s="140" t="str">
        <f t="shared" si="387"/>
        <v>社會福利支出計畫/社會福利支出/會費、捐助、補助、分攤、照護、救濟與交流活動費/捐助、補助與獎助/捐助國內團體</v>
      </c>
      <c r="L8216" s="140" t="str">
        <f t="shared" si="388"/>
        <v>友善青少年據點補助計畫</v>
      </c>
      <c r="M8216" s="40" t="str">
        <f t="shared" si="389"/>
        <v>財團法人熱愛生命文教基金會</v>
      </c>
    </row>
    <row r="8217" spans="1:13" s="27" customFormat="1" ht="112.5">
      <c r="A8217" s="37" t="s">
        <v>6842</v>
      </c>
      <c r="B8217" s="130" t="s">
        <v>6911</v>
      </c>
      <c r="C8217" s="130" t="s">
        <v>6913</v>
      </c>
      <c r="D8217" s="37" t="s">
        <v>6839</v>
      </c>
      <c r="E8217" s="136">
        <v>38</v>
      </c>
      <c r="F8217" s="132" t="s">
        <v>82</v>
      </c>
      <c r="G8217" s="132"/>
      <c r="H8217" s="132" t="s">
        <v>6840</v>
      </c>
      <c r="I8217" s="158"/>
      <c r="K8217" s="140" t="str">
        <f t="shared" si="387"/>
        <v>一般建築及設備計畫/一般建築及設備/會費、捐助、補助、分攤、照護、救濟與交流活動費/捐助、補助與獎助/捐助國內團體</v>
      </c>
      <c r="L8217" s="140" t="str">
        <f t="shared" si="388"/>
        <v>友善青少年據點補助計畫</v>
      </c>
      <c r="M8217" s="40" t="str">
        <f t="shared" si="389"/>
        <v>財團法人熱愛生命文教基金會</v>
      </c>
    </row>
    <row r="8218" spans="1:13" s="27" customFormat="1" ht="112.5">
      <c r="A8218" s="37" t="s">
        <v>6837</v>
      </c>
      <c r="B8218" s="64" t="s">
        <v>6911</v>
      </c>
      <c r="C8218" s="64" t="s">
        <v>6902</v>
      </c>
      <c r="D8218" s="37" t="s">
        <v>6839</v>
      </c>
      <c r="E8218" s="131">
        <v>150</v>
      </c>
      <c r="F8218" s="132" t="s">
        <v>82</v>
      </c>
      <c r="G8218" s="128"/>
      <c r="H8218" s="156" t="s">
        <v>6840</v>
      </c>
      <c r="I8218" s="159"/>
      <c r="K8218" s="140" t="str">
        <f t="shared" si="387"/>
        <v>社會福利支出計畫/社會福利支出/會費、捐助、補助、分攤、照護、救濟與交流活動費/捐助、補助與獎助/捐助國內團體</v>
      </c>
      <c r="L8218" s="140" t="str">
        <f t="shared" si="388"/>
        <v>友善青少年據點補助計畫</v>
      </c>
      <c r="M8218" s="40" t="str">
        <f t="shared" si="389"/>
        <v>中華聖潔會清泉崗教會</v>
      </c>
    </row>
    <row r="8219" spans="1:13" s="27" customFormat="1" ht="112.5">
      <c r="A8219" s="37" t="s">
        <v>6837</v>
      </c>
      <c r="B8219" s="64" t="s">
        <v>6911</v>
      </c>
      <c r="C8219" s="64" t="s">
        <v>6906</v>
      </c>
      <c r="D8219" s="37" t="s">
        <v>6839</v>
      </c>
      <c r="E8219" s="131">
        <v>135</v>
      </c>
      <c r="F8219" s="132" t="s">
        <v>82</v>
      </c>
      <c r="G8219" s="37"/>
      <c r="H8219" s="132" t="s">
        <v>6840</v>
      </c>
      <c r="I8219" s="158"/>
      <c r="K8219" s="140" t="str">
        <f t="shared" si="387"/>
        <v>社會福利支出計畫/社會福利支出/會費、捐助、補助、分攤、照護、救濟與交流活動費/捐助、補助與獎助/捐助國內團體</v>
      </c>
      <c r="L8219" s="140" t="str">
        <f t="shared" si="388"/>
        <v>友善青少年據點補助計畫</v>
      </c>
      <c r="M8219" s="40" t="str">
        <f t="shared" si="389"/>
        <v>臺中市谷中百合全人關懷協會</v>
      </c>
    </row>
    <row r="8220" spans="1:13" s="27" customFormat="1" ht="112.5">
      <c r="A8220" s="37" t="s">
        <v>6837</v>
      </c>
      <c r="B8220" s="64" t="s">
        <v>6911</v>
      </c>
      <c r="C8220" s="64" t="s">
        <v>3600</v>
      </c>
      <c r="D8220" s="37" t="s">
        <v>6839</v>
      </c>
      <c r="E8220" s="131">
        <v>106</v>
      </c>
      <c r="F8220" s="132" t="s">
        <v>82</v>
      </c>
      <c r="G8220" s="37"/>
      <c r="H8220" s="132" t="s">
        <v>6840</v>
      </c>
      <c r="I8220" s="158"/>
      <c r="K8220" s="140" t="str">
        <f t="shared" si="387"/>
        <v>社會福利支出計畫/社會福利支出/會費、捐助、補助、分攤、照護、救濟與交流活動費/捐助、補助與獎助/捐助國內團體</v>
      </c>
      <c r="L8220" s="140" t="str">
        <f t="shared" si="388"/>
        <v>友善青少年據點補助計畫</v>
      </c>
      <c r="M8220" s="40" t="str">
        <f t="shared" si="389"/>
        <v>社團法人臺中市天恩社區關懷協會</v>
      </c>
    </row>
    <row r="8221" spans="1:13" s="27" customFormat="1" ht="112.5">
      <c r="A8221" s="37" t="s">
        <v>6837</v>
      </c>
      <c r="B8221" s="64" t="s">
        <v>6914</v>
      </c>
      <c r="C8221" s="64" t="s">
        <v>6915</v>
      </c>
      <c r="D8221" s="37" t="s">
        <v>6839</v>
      </c>
      <c r="E8221" s="131">
        <v>22</v>
      </c>
      <c r="F8221" s="132" t="s">
        <v>82</v>
      </c>
      <c r="G8221" s="128"/>
      <c r="H8221" s="156" t="s">
        <v>6840</v>
      </c>
      <c r="I8221" s="128"/>
      <c r="K8221" s="140" t="str">
        <f t="shared" si="387"/>
        <v>社會福利支出計畫/社會福利支出/會費、捐助、補助、分攤、照護、救濟與交流活動費/捐助、補助與獎助/捐助國內團體</v>
      </c>
      <c r="L8221" s="140" t="str">
        <f t="shared" si="388"/>
        <v>臺中市政府社會局補助民間團體辦理社會福利類志願服務教育訓練推動計畫</v>
      </c>
      <c r="M8221" s="40" t="str">
        <f t="shared" si="389"/>
        <v>臺中市草湖國際同濟會</v>
      </c>
    </row>
    <row r="8222" spans="1:13" s="27" customFormat="1" ht="112.5">
      <c r="A8222" s="37" t="s">
        <v>6837</v>
      </c>
      <c r="B8222" s="64" t="s">
        <v>6914</v>
      </c>
      <c r="C8222" s="64" t="s">
        <v>6916</v>
      </c>
      <c r="D8222" s="37" t="s">
        <v>6839</v>
      </c>
      <c r="E8222" s="131">
        <v>11</v>
      </c>
      <c r="F8222" s="132" t="s">
        <v>82</v>
      </c>
      <c r="G8222" s="128"/>
      <c r="H8222" s="156" t="s">
        <v>6840</v>
      </c>
      <c r="I8222" s="128"/>
      <c r="K8222" s="140" t="str">
        <f t="shared" si="387"/>
        <v>社會福利支出計畫/社會福利支出/會費、捐助、補助、分攤、照護、救濟與交流活動費/捐助、補助與獎助/捐助國內團體</v>
      </c>
      <c r="L8222" s="140" t="str">
        <f t="shared" si="388"/>
        <v>臺中市政府社會局補助民間團體辦理社會福利類志願服務教育訓練推動計畫</v>
      </c>
      <c r="M8222" s="40" t="str">
        <f t="shared" si="389"/>
        <v>臺中市北勢愛心協會</v>
      </c>
    </row>
    <row r="8223" spans="1:13" s="27" customFormat="1" ht="112.5">
      <c r="A8223" s="37" t="s">
        <v>6837</v>
      </c>
      <c r="B8223" s="64" t="s">
        <v>6914</v>
      </c>
      <c r="C8223" s="64" t="s">
        <v>3830</v>
      </c>
      <c r="D8223" s="37" t="s">
        <v>6839</v>
      </c>
      <c r="E8223" s="131">
        <v>44</v>
      </c>
      <c r="F8223" s="132" t="s">
        <v>82</v>
      </c>
      <c r="G8223" s="128"/>
      <c r="H8223" s="156" t="s">
        <v>6840</v>
      </c>
      <c r="I8223" s="159"/>
      <c r="K8223" s="140" t="str">
        <f t="shared" si="387"/>
        <v>社會福利支出計畫/社會福利支出/會費、捐助、補助、分攤、照護、救濟與交流活動費/捐助、補助與獎助/捐助國內團體</v>
      </c>
      <c r="L8223" s="140" t="str">
        <f t="shared" si="388"/>
        <v>臺中市政府社會局補助民間團體辦理社會福利類志願服務教育訓練推動計畫</v>
      </c>
      <c r="M8223" s="40" t="str">
        <f t="shared" si="389"/>
        <v>中華非營利組織發展協會</v>
      </c>
    </row>
    <row r="8224" spans="1:13" s="27" customFormat="1" ht="112.5">
      <c r="A8224" s="37" t="s">
        <v>6837</v>
      </c>
      <c r="B8224" s="64" t="s">
        <v>6914</v>
      </c>
      <c r="C8224" s="64" t="s">
        <v>3521</v>
      </c>
      <c r="D8224" s="37" t="s">
        <v>6839</v>
      </c>
      <c r="E8224" s="131">
        <v>29</v>
      </c>
      <c r="F8224" s="132" t="s">
        <v>82</v>
      </c>
      <c r="G8224" s="128"/>
      <c r="H8224" s="156" t="s">
        <v>6840</v>
      </c>
      <c r="I8224" s="159"/>
      <c r="K8224" s="140" t="str">
        <f t="shared" si="387"/>
        <v>社會福利支出計畫/社會福利支出/會費、捐助、補助、分攤、照護、救濟與交流活動費/捐助、補助與獎助/捐助國內團體</v>
      </c>
      <c r="L8224" s="140" t="str">
        <f t="shared" si="388"/>
        <v>臺中市政府社會局補助民間團體辦理社會福利類志願服務教育訓練推動計畫</v>
      </c>
      <c r="M8224" s="40" t="str">
        <f t="shared" si="389"/>
        <v>臺中市太平區光隆社區發展協會</v>
      </c>
    </row>
    <row r="8225" spans="1:13" s="27" customFormat="1" ht="112.5">
      <c r="A8225" s="37" t="s">
        <v>6837</v>
      </c>
      <c r="B8225" s="64" t="s">
        <v>6914</v>
      </c>
      <c r="C8225" s="64" t="s">
        <v>6917</v>
      </c>
      <c r="D8225" s="37" t="s">
        <v>6839</v>
      </c>
      <c r="E8225" s="131">
        <v>22</v>
      </c>
      <c r="F8225" s="132" t="s">
        <v>82</v>
      </c>
      <c r="G8225" s="128"/>
      <c r="H8225" s="156" t="s">
        <v>6840</v>
      </c>
      <c r="I8225" s="159"/>
      <c r="K8225" s="140" t="str">
        <f t="shared" si="387"/>
        <v>社會福利支出計畫/社會福利支出/會費、捐助、補助、分攤、照護、救濟與交流活動費/捐助、補助與獎助/捐助國內團體</v>
      </c>
      <c r="L8225" s="140" t="str">
        <f t="shared" si="388"/>
        <v>臺中市政府社會局補助民間團體辦理社會福利類志願服務教育訓練推動計畫</v>
      </c>
      <c r="M8225" s="40" t="str">
        <f t="shared" si="389"/>
        <v>臺中市群育國際同濟會</v>
      </c>
    </row>
    <row r="8226" spans="1:13" s="27" customFormat="1" ht="112.5">
      <c r="A8226" s="37" t="s">
        <v>6837</v>
      </c>
      <c r="B8226" s="64" t="s">
        <v>6914</v>
      </c>
      <c r="C8226" s="64" t="s">
        <v>4225</v>
      </c>
      <c r="D8226" s="37" t="s">
        <v>6839</v>
      </c>
      <c r="E8226" s="131">
        <v>45</v>
      </c>
      <c r="F8226" s="132" t="s">
        <v>82</v>
      </c>
      <c r="G8226" s="128"/>
      <c r="H8226" s="156" t="s">
        <v>6840</v>
      </c>
      <c r="I8226" s="159"/>
      <c r="K8226" s="140" t="str">
        <f t="shared" si="387"/>
        <v>社會福利支出計畫/社會福利支出/會費、捐助、補助、分攤、照護、救濟與交流活動費/捐助、補助與獎助/捐助國內團體</v>
      </c>
      <c r="L8226" s="140" t="str">
        <f t="shared" si="388"/>
        <v>臺中市政府社會局補助民間團體辦理社會福利類志願服務教育訓練推動計畫</v>
      </c>
      <c r="M8226" s="40" t="str">
        <f t="shared" si="389"/>
        <v>社團法人臺中市回生關懷協會</v>
      </c>
    </row>
    <row r="8227" spans="1:13" s="27" customFormat="1" ht="112.5">
      <c r="A8227" s="37" t="s">
        <v>6837</v>
      </c>
      <c r="B8227" s="64" t="s">
        <v>6914</v>
      </c>
      <c r="C8227" s="64" t="s">
        <v>4447</v>
      </c>
      <c r="D8227" s="37" t="s">
        <v>6839</v>
      </c>
      <c r="E8227" s="131">
        <v>44</v>
      </c>
      <c r="F8227" s="132" t="s">
        <v>82</v>
      </c>
      <c r="G8227" s="128"/>
      <c r="H8227" s="156" t="s">
        <v>6840</v>
      </c>
      <c r="I8227" s="159"/>
      <c r="K8227" s="140" t="str">
        <f t="shared" si="387"/>
        <v>社會福利支出計畫/社會福利支出/會費、捐助、補助、分攤、照護、救濟與交流活動費/捐助、補助與獎助/捐助國內團體</v>
      </c>
      <c r="L8227" s="140" t="str">
        <f t="shared" si="388"/>
        <v>臺中市政府社會局補助民間團體辦理社會福利類志願服務教育訓練推動計畫</v>
      </c>
      <c r="M8227" s="40" t="str">
        <f t="shared" si="389"/>
        <v>台中市德明慈善會</v>
      </c>
    </row>
    <row r="8228" spans="1:13" s="27" customFormat="1" ht="112.5">
      <c r="A8228" s="37" t="s">
        <v>6837</v>
      </c>
      <c r="B8228" s="64" t="s">
        <v>6914</v>
      </c>
      <c r="C8228" s="64" t="s">
        <v>3830</v>
      </c>
      <c r="D8228" s="37" t="s">
        <v>6839</v>
      </c>
      <c r="E8228" s="131">
        <v>36</v>
      </c>
      <c r="F8228" s="132" t="s">
        <v>82</v>
      </c>
      <c r="G8228" s="128"/>
      <c r="H8228" s="156" t="s">
        <v>6840</v>
      </c>
      <c r="I8228" s="159"/>
      <c r="K8228" s="140" t="str">
        <f t="shared" si="387"/>
        <v>社會福利支出計畫/社會福利支出/會費、捐助、補助、分攤、照護、救濟與交流活動費/捐助、補助與獎助/捐助國內團體</v>
      </c>
      <c r="L8228" s="140" t="str">
        <f t="shared" si="388"/>
        <v>臺中市政府社會局補助民間團體辦理社會福利類志願服務教育訓練推動計畫</v>
      </c>
      <c r="M8228" s="40" t="str">
        <f t="shared" si="389"/>
        <v>中華非營利組織發展協會</v>
      </c>
    </row>
    <row r="8229" spans="1:13" s="27" customFormat="1" ht="112.5">
      <c r="A8229" s="37" t="s">
        <v>6837</v>
      </c>
      <c r="B8229" s="64" t="s">
        <v>6914</v>
      </c>
      <c r="C8229" s="64" t="s">
        <v>3509</v>
      </c>
      <c r="D8229" s="37" t="s">
        <v>6839</v>
      </c>
      <c r="E8229" s="131">
        <v>36</v>
      </c>
      <c r="F8229" s="132" t="s">
        <v>82</v>
      </c>
      <c r="G8229" s="128"/>
      <c r="H8229" s="156" t="s">
        <v>6840</v>
      </c>
      <c r="I8229" s="159"/>
      <c r="K8229" s="140" t="str">
        <f t="shared" si="387"/>
        <v>社會福利支出計畫/社會福利支出/會費、捐助、補助、分攤、照護、救濟與交流活動費/捐助、補助與獎助/捐助國內團體</v>
      </c>
      <c r="L8229" s="140" t="str">
        <f t="shared" si="388"/>
        <v>臺中市政府社會局補助民間團體辦理社會福利類志願服務教育訓練推動計畫</v>
      </c>
      <c r="M8229" s="40" t="str">
        <f t="shared" si="389"/>
        <v>社團法人台中市東區東英社區發展協會</v>
      </c>
    </row>
    <row r="8230" spans="1:13" s="27" customFormat="1" ht="112.5">
      <c r="A8230" s="37" t="s">
        <v>6837</v>
      </c>
      <c r="B8230" s="64" t="s">
        <v>6914</v>
      </c>
      <c r="C8230" s="64" t="s">
        <v>3830</v>
      </c>
      <c r="D8230" s="37" t="s">
        <v>6839</v>
      </c>
      <c r="E8230" s="131">
        <v>32</v>
      </c>
      <c r="F8230" s="132" t="s">
        <v>82</v>
      </c>
      <c r="G8230" s="128"/>
      <c r="H8230" s="156" t="s">
        <v>6840</v>
      </c>
      <c r="I8230" s="159"/>
      <c r="K8230" s="140" t="str">
        <f t="shared" si="387"/>
        <v>社會福利支出計畫/社會福利支出/會費、捐助、補助、分攤、照護、救濟與交流活動費/捐助、補助與獎助/捐助國內團體</v>
      </c>
      <c r="L8230" s="140" t="str">
        <f t="shared" si="388"/>
        <v>臺中市政府社會局補助民間團體辦理社會福利類志願服務教育訓練推動計畫</v>
      </c>
      <c r="M8230" s="40" t="str">
        <f t="shared" si="389"/>
        <v>中華非營利組織發展協會</v>
      </c>
    </row>
    <row r="8231" spans="1:13" s="27" customFormat="1" ht="112.5">
      <c r="A8231" s="37" t="s">
        <v>6837</v>
      </c>
      <c r="B8231" s="64" t="s">
        <v>6914</v>
      </c>
      <c r="C8231" s="64" t="s">
        <v>3830</v>
      </c>
      <c r="D8231" s="37" t="s">
        <v>6839</v>
      </c>
      <c r="E8231" s="131">
        <v>36</v>
      </c>
      <c r="F8231" s="132" t="s">
        <v>82</v>
      </c>
      <c r="G8231" s="128"/>
      <c r="H8231" s="156" t="s">
        <v>6840</v>
      </c>
      <c r="I8231" s="159"/>
      <c r="K8231" s="140" t="str">
        <f t="shared" si="387"/>
        <v>社會福利支出計畫/社會福利支出/會費、捐助、補助、分攤、照護、救濟與交流活動費/捐助、補助與獎助/捐助國內團體</v>
      </c>
      <c r="L8231" s="140" t="str">
        <f t="shared" si="388"/>
        <v>臺中市政府社會局補助民間團體辦理社會福利類志願服務教育訓練推動計畫</v>
      </c>
      <c r="M8231" s="40" t="str">
        <f t="shared" si="389"/>
        <v>中華非營利組織發展協會</v>
      </c>
    </row>
    <row r="8232" spans="1:13" s="27" customFormat="1" ht="112.5">
      <c r="A8232" s="37" t="s">
        <v>6837</v>
      </c>
      <c r="B8232" s="64" t="s">
        <v>6914</v>
      </c>
      <c r="C8232" s="64" t="s">
        <v>3896</v>
      </c>
      <c r="D8232" s="37" t="s">
        <v>6839</v>
      </c>
      <c r="E8232" s="131">
        <v>45</v>
      </c>
      <c r="F8232" s="132" t="s">
        <v>82</v>
      </c>
      <c r="G8232" s="128"/>
      <c r="H8232" s="156" t="s">
        <v>6840</v>
      </c>
      <c r="I8232" s="159"/>
      <c r="K8232" s="140" t="str">
        <f t="shared" si="387"/>
        <v>社會福利支出計畫/社會福利支出/會費、捐助、補助、分攤、照護、救濟與交流活動費/捐助、補助與獎助/捐助國內團體</v>
      </c>
      <c r="L8232" s="140" t="str">
        <f t="shared" si="388"/>
        <v>臺中市政府社會局補助民間團體辦理社會福利類志願服務教育訓練推動計畫</v>
      </c>
      <c r="M8232" s="40" t="str">
        <f t="shared" si="389"/>
        <v>社團法人台中市城市之光關懷協會</v>
      </c>
    </row>
    <row r="8233" spans="1:13" s="27" customFormat="1" ht="112.5">
      <c r="A8233" s="37" t="s">
        <v>6837</v>
      </c>
      <c r="B8233" s="64" t="s">
        <v>6914</v>
      </c>
      <c r="C8233" s="64" t="s">
        <v>4453</v>
      </c>
      <c r="D8233" s="37" t="s">
        <v>6839</v>
      </c>
      <c r="E8233" s="131">
        <v>40</v>
      </c>
      <c r="F8233" s="132" t="s">
        <v>82</v>
      </c>
      <c r="G8233" s="128"/>
      <c r="H8233" s="156" t="s">
        <v>6840</v>
      </c>
      <c r="I8233" s="159"/>
      <c r="K8233" s="140" t="str">
        <f t="shared" si="387"/>
        <v>社會福利支出計畫/社會福利支出/會費、捐助、補助、分攤、照護、救濟與交流活動費/捐助、補助與獎助/捐助國內團體</v>
      </c>
      <c r="L8233" s="140" t="str">
        <f t="shared" si="388"/>
        <v>臺中市政府社會局補助民間團體辦理社會福利類志願服務教育訓練推動計畫</v>
      </c>
      <c r="M8233" s="40" t="str">
        <f t="shared" si="389"/>
        <v>臺中市山海屯國際生命線協會</v>
      </c>
    </row>
    <row r="8234" spans="1:13" s="27" customFormat="1" ht="112.5">
      <c r="A8234" s="37" t="s">
        <v>6837</v>
      </c>
      <c r="B8234" s="64" t="s">
        <v>6914</v>
      </c>
      <c r="C8234" s="64" t="s">
        <v>6918</v>
      </c>
      <c r="D8234" s="37" t="s">
        <v>6839</v>
      </c>
      <c r="E8234" s="131">
        <v>50</v>
      </c>
      <c r="F8234" s="132" t="s">
        <v>82</v>
      </c>
      <c r="G8234" s="128"/>
      <c r="H8234" s="156" t="s">
        <v>6840</v>
      </c>
      <c r="I8234" s="159"/>
      <c r="K8234" s="140" t="str">
        <f t="shared" si="387"/>
        <v>社會福利支出計畫/社會福利支出/會費、捐助、補助、分攤、照護、救濟與交流活動費/捐助、補助與獎助/捐助國內團體</v>
      </c>
      <c r="L8234" s="140" t="str">
        <f t="shared" si="388"/>
        <v>臺中市政府社會局補助民間團體辦理社會福利類志願服務教育訓練推動計畫</v>
      </c>
      <c r="M8234" s="40" t="str">
        <f t="shared" si="389"/>
        <v>財團法人張老師基金會台中分事務所</v>
      </c>
    </row>
    <row r="8235" spans="1:13" s="27" customFormat="1" ht="112.5">
      <c r="A8235" s="37" t="s">
        <v>6837</v>
      </c>
      <c r="B8235" s="64" t="s">
        <v>6919</v>
      </c>
      <c r="C8235" s="64" t="s">
        <v>2918</v>
      </c>
      <c r="D8235" s="37" t="s">
        <v>6839</v>
      </c>
      <c r="E8235" s="131">
        <v>12</v>
      </c>
      <c r="F8235" s="132" t="s">
        <v>82</v>
      </c>
      <c r="G8235" s="128"/>
      <c r="H8235" s="156" t="s">
        <v>6840</v>
      </c>
      <c r="I8235" s="159"/>
      <c r="K8235" s="140" t="str">
        <f t="shared" si="387"/>
        <v>社會福利支出計畫/社會福利支出/會費、捐助、補助、分攤、照護、救濟與交流活動費/捐助、補助與獎助/捐助國內團體</v>
      </c>
      <c r="L8235" s="140" t="str">
        <f t="shared" si="388"/>
        <v>臺中市新住民社區服務據點培力計畫</v>
      </c>
      <c r="M8235" s="40" t="str">
        <f t="shared" si="389"/>
        <v>社團法人臺中市復興產業協會</v>
      </c>
    </row>
    <row r="8236" spans="1:13" s="27" customFormat="1" ht="112.5">
      <c r="A8236" s="37" t="s">
        <v>6837</v>
      </c>
      <c r="B8236" s="64" t="s">
        <v>6919</v>
      </c>
      <c r="C8236" s="64" t="s">
        <v>4020</v>
      </c>
      <c r="D8236" s="37" t="s">
        <v>6839</v>
      </c>
      <c r="E8236" s="131">
        <v>40</v>
      </c>
      <c r="F8236" s="132" t="s">
        <v>82</v>
      </c>
      <c r="G8236" s="128"/>
      <c r="H8236" s="156" t="s">
        <v>6840</v>
      </c>
      <c r="I8236" s="159"/>
      <c r="K8236" s="140" t="str">
        <f t="shared" si="387"/>
        <v>社會福利支出計畫/社會福利支出/會費、捐助、補助、分攤、照護、救濟與交流活動費/捐助、補助與獎助/捐助國內團體</v>
      </c>
      <c r="L8236" s="140" t="str">
        <f t="shared" si="388"/>
        <v>臺中市新住民社區服務據點培力計畫</v>
      </c>
      <c r="M8236" s="40" t="str">
        <f t="shared" si="389"/>
        <v>台中市親子閱讀協會</v>
      </c>
    </row>
    <row r="8237" spans="1:13" s="27" customFormat="1" ht="112.5">
      <c r="A8237" s="37" t="s">
        <v>6837</v>
      </c>
      <c r="B8237" s="64" t="s">
        <v>6919</v>
      </c>
      <c r="C8237" s="64" t="s">
        <v>3471</v>
      </c>
      <c r="D8237" s="37" t="s">
        <v>6839</v>
      </c>
      <c r="E8237" s="131">
        <v>28</v>
      </c>
      <c r="F8237" s="132" t="s">
        <v>82</v>
      </c>
      <c r="G8237" s="128"/>
      <c r="H8237" s="156" t="s">
        <v>6840</v>
      </c>
      <c r="I8237" s="159"/>
      <c r="K8237" s="140" t="str">
        <f t="shared" si="387"/>
        <v>社會福利支出計畫/社會福利支出/會費、捐助、補助、分攤、照護、救濟與交流活動費/捐助、補助與獎助/捐助國內團體</v>
      </c>
      <c r="L8237" s="140" t="str">
        <f t="shared" si="388"/>
        <v>臺中市新住民社區服務據點培力計畫</v>
      </c>
      <c r="M8237" s="40" t="str">
        <f t="shared" si="389"/>
        <v>社團法人中華民國優質家庭教育發展促進會</v>
      </c>
    </row>
    <row r="8238" spans="1:13" s="27" customFormat="1" ht="112.5">
      <c r="A8238" s="37" t="s">
        <v>6837</v>
      </c>
      <c r="B8238" s="64" t="s">
        <v>6919</v>
      </c>
      <c r="C8238" s="64" t="s">
        <v>2918</v>
      </c>
      <c r="D8238" s="37" t="s">
        <v>6839</v>
      </c>
      <c r="E8238" s="131">
        <v>12</v>
      </c>
      <c r="F8238" s="132" t="s">
        <v>82</v>
      </c>
      <c r="G8238" s="128"/>
      <c r="H8238" s="156" t="s">
        <v>6840</v>
      </c>
      <c r="I8238" s="159"/>
      <c r="K8238" s="140" t="str">
        <f t="shared" si="387"/>
        <v>社會福利支出計畫/社會福利支出/會費、捐助、補助、分攤、照護、救濟與交流活動費/捐助、補助與獎助/捐助國內團體</v>
      </c>
      <c r="L8238" s="140" t="str">
        <f t="shared" si="388"/>
        <v>臺中市新住民社區服務據點培力計畫</v>
      </c>
      <c r="M8238" s="40" t="str">
        <f t="shared" si="389"/>
        <v>社團法人臺中市復興產業協會</v>
      </c>
    </row>
    <row r="8239" spans="1:13" s="27" customFormat="1" ht="112.5">
      <c r="A8239" s="37" t="s">
        <v>6837</v>
      </c>
      <c r="B8239" s="64" t="s">
        <v>6919</v>
      </c>
      <c r="C8239" s="64" t="s">
        <v>2918</v>
      </c>
      <c r="D8239" s="37" t="s">
        <v>6839</v>
      </c>
      <c r="E8239" s="131">
        <v>12</v>
      </c>
      <c r="F8239" s="132" t="s">
        <v>82</v>
      </c>
      <c r="G8239" s="128"/>
      <c r="H8239" s="156" t="s">
        <v>6840</v>
      </c>
      <c r="I8239" s="159"/>
      <c r="K8239" s="140" t="str">
        <f t="shared" si="387"/>
        <v>社會福利支出計畫/社會福利支出/會費、捐助、補助、分攤、照護、救濟與交流活動費/捐助、補助與獎助/捐助國內團體</v>
      </c>
      <c r="L8239" s="140" t="str">
        <f t="shared" si="388"/>
        <v>臺中市新住民社區服務據點培力計畫</v>
      </c>
      <c r="M8239" s="40" t="str">
        <f t="shared" si="389"/>
        <v>社團法人臺中市復興產業協會</v>
      </c>
    </row>
    <row r="8240" spans="1:13" s="27" customFormat="1" ht="112.5">
      <c r="A8240" s="37" t="s">
        <v>6837</v>
      </c>
      <c r="B8240" s="64" t="s">
        <v>6919</v>
      </c>
      <c r="C8240" s="64" t="s">
        <v>3471</v>
      </c>
      <c r="D8240" s="37" t="s">
        <v>6839</v>
      </c>
      <c r="E8240" s="131">
        <v>32</v>
      </c>
      <c r="F8240" s="132" t="s">
        <v>82</v>
      </c>
      <c r="G8240" s="128"/>
      <c r="H8240" s="156" t="s">
        <v>6840</v>
      </c>
      <c r="I8240" s="159"/>
      <c r="K8240" s="140" t="str">
        <f t="shared" si="387"/>
        <v>社會福利支出計畫/社會福利支出/會費、捐助、補助、分攤、照護、救濟與交流活動費/捐助、補助與獎助/捐助國內團體</v>
      </c>
      <c r="L8240" s="140" t="str">
        <f t="shared" si="388"/>
        <v>臺中市新住民社區服務據點培力計畫</v>
      </c>
      <c r="M8240" s="40" t="str">
        <f t="shared" si="389"/>
        <v>社團法人中華民國優質家庭教育發展促進會</v>
      </c>
    </row>
    <row r="8241" spans="1:13" s="27" customFormat="1" ht="112.5">
      <c r="A8241" s="37" t="s">
        <v>6837</v>
      </c>
      <c r="B8241" s="64" t="s">
        <v>6919</v>
      </c>
      <c r="C8241" s="64" t="s">
        <v>2918</v>
      </c>
      <c r="D8241" s="37" t="s">
        <v>6839</v>
      </c>
      <c r="E8241" s="131">
        <v>12</v>
      </c>
      <c r="F8241" s="132" t="s">
        <v>82</v>
      </c>
      <c r="G8241" s="128"/>
      <c r="H8241" s="156" t="s">
        <v>6840</v>
      </c>
      <c r="I8241" s="159"/>
      <c r="K8241" s="140" t="str">
        <f t="shared" si="387"/>
        <v>社會福利支出計畫/社會福利支出/會費、捐助、補助、分攤、照護、救濟與交流活動費/捐助、補助與獎助/捐助國內團體</v>
      </c>
      <c r="L8241" s="140" t="str">
        <f t="shared" si="388"/>
        <v>臺中市新住民社區服務據點培力計畫</v>
      </c>
      <c r="M8241" s="40" t="str">
        <f t="shared" si="389"/>
        <v>社團法人臺中市復興產業協會</v>
      </c>
    </row>
    <row r="8242" spans="1:13" s="27" customFormat="1" ht="112.5">
      <c r="A8242" s="37" t="s">
        <v>6837</v>
      </c>
      <c r="B8242" s="64" t="s">
        <v>6919</v>
      </c>
      <c r="C8242" s="64" t="s">
        <v>3098</v>
      </c>
      <c r="D8242" s="37" t="s">
        <v>6839</v>
      </c>
      <c r="E8242" s="131">
        <v>16</v>
      </c>
      <c r="F8242" s="132" t="s">
        <v>82</v>
      </c>
      <c r="G8242" s="128"/>
      <c r="H8242" s="156" t="s">
        <v>6840</v>
      </c>
      <c r="I8242" s="159"/>
      <c r="K8242" s="140" t="str">
        <f t="shared" si="387"/>
        <v>社會福利支出計畫/社會福利支出/會費、捐助、補助、分攤、照護、救濟與交流活動費/捐助、補助與獎助/捐助國內團體</v>
      </c>
      <c r="L8242" s="140" t="str">
        <f t="shared" si="388"/>
        <v>臺中市新住民社區服務據點培力計畫</v>
      </c>
      <c r="M8242" s="40" t="str">
        <f t="shared" si="389"/>
        <v>社團法人臺中市春天女性成長協會</v>
      </c>
    </row>
    <row r="8243" spans="1:13" s="27" customFormat="1" ht="112.5">
      <c r="A8243" s="37" t="s">
        <v>6837</v>
      </c>
      <c r="B8243" s="64" t="s">
        <v>6919</v>
      </c>
      <c r="C8243" s="64" t="s">
        <v>6920</v>
      </c>
      <c r="D8243" s="37" t="s">
        <v>6839</v>
      </c>
      <c r="E8243" s="131">
        <v>20</v>
      </c>
      <c r="F8243" s="132" t="s">
        <v>82</v>
      </c>
      <c r="G8243" s="128"/>
      <c r="H8243" s="156" t="s">
        <v>6840</v>
      </c>
      <c r="I8243" s="159"/>
      <c r="K8243" s="140" t="str">
        <f t="shared" si="387"/>
        <v>社會福利支出計畫/社會福利支出/會費、捐助、補助、分攤、照護、救濟與交流活動費/捐助、補助與獎助/捐助國內團體</v>
      </c>
      <c r="L8243" s="140" t="str">
        <f t="shared" si="388"/>
        <v>臺中市新住民社區服務據點培力計畫</v>
      </c>
      <c r="M8243" s="40" t="str">
        <f t="shared" si="389"/>
        <v>社團法人臺中市新住民團體聯合會</v>
      </c>
    </row>
    <row r="8244" spans="1:13" s="27" customFormat="1" ht="112.5">
      <c r="A8244" s="37" t="s">
        <v>6837</v>
      </c>
      <c r="B8244" s="64" t="s">
        <v>6919</v>
      </c>
      <c r="C8244" s="64" t="s">
        <v>6921</v>
      </c>
      <c r="D8244" s="37" t="s">
        <v>6839</v>
      </c>
      <c r="E8244" s="131">
        <v>40</v>
      </c>
      <c r="F8244" s="132" t="s">
        <v>82</v>
      </c>
      <c r="G8244" s="128"/>
      <c r="H8244" s="156" t="s">
        <v>6840</v>
      </c>
      <c r="I8244" s="159"/>
      <c r="K8244" s="140" t="str">
        <f t="shared" si="387"/>
        <v>社會福利支出計畫/社會福利支出/會費、捐助、補助、分攤、照護、救濟與交流活動費/捐助、補助與獎助/捐助國內團體</v>
      </c>
      <c r="L8244" s="140" t="str">
        <f t="shared" si="388"/>
        <v>臺中市新住民社區服務據點培力計畫</v>
      </c>
      <c r="M8244" s="40" t="str">
        <f t="shared" si="389"/>
        <v>社團法人臺中市喜樂文化推廣協會</v>
      </c>
    </row>
    <row r="8245" spans="1:13" s="27" customFormat="1" ht="112.5">
      <c r="A8245" s="37" t="s">
        <v>6837</v>
      </c>
      <c r="B8245" s="64" t="s">
        <v>6919</v>
      </c>
      <c r="C8245" s="64" t="s">
        <v>2918</v>
      </c>
      <c r="D8245" s="37" t="s">
        <v>6839</v>
      </c>
      <c r="E8245" s="131">
        <v>12</v>
      </c>
      <c r="F8245" s="132" t="s">
        <v>82</v>
      </c>
      <c r="G8245" s="128"/>
      <c r="H8245" s="156" t="s">
        <v>6840</v>
      </c>
      <c r="I8245" s="159"/>
      <c r="K8245" s="140" t="str">
        <f t="shared" si="387"/>
        <v>社會福利支出計畫/社會福利支出/會費、捐助、補助、分攤、照護、救濟與交流活動費/捐助、補助與獎助/捐助國內團體</v>
      </c>
      <c r="L8245" s="140" t="str">
        <f t="shared" si="388"/>
        <v>臺中市新住民社區服務據點培力計畫</v>
      </c>
      <c r="M8245" s="40" t="str">
        <f t="shared" si="389"/>
        <v>社團法人臺中市復興產業協會</v>
      </c>
    </row>
    <row r="8246" spans="1:13" s="27" customFormat="1" ht="112.5">
      <c r="A8246" s="37" t="s">
        <v>6837</v>
      </c>
      <c r="B8246" s="64" t="s">
        <v>6919</v>
      </c>
      <c r="C8246" s="64" t="s">
        <v>3471</v>
      </c>
      <c r="D8246" s="37" t="s">
        <v>6839</v>
      </c>
      <c r="E8246" s="131">
        <v>32</v>
      </c>
      <c r="F8246" s="132" t="s">
        <v>82</v>
      </c>
      <c r="G8246" s="128"/>
      <c r="H8246" s="156" t="s">
        <v>6840</v>
      </c>
      <c r="I8246" s="159"/>
      <c r="K8246" s="140" t="str">
        <f t="shared" si="387"/>
        <v>社會福利支出計畫/社會福利支出/會費、捐助、補助、分攤、照護、救濟與交流活動費/捐助、補助與獎助/捐助國內團體</v>
      </c>
      <c r="L8246" s="140" t="str">
        <f t="shared" si="388"/>
        <v>臺中市新住民社區服務據點培力計畫</v>
      </c>
      <c r="M8246" s="40" t="str">
        <f t="shared" si="389"/>
        <v>社團法人中華民國優質家庭教育發展促進會</v>
      </c>
    </row>
    <row r="8247" spans="1:13" s="27" customFormat="1" ht="112.5">
      <c r="A8247" s="37" t="s">
        <v>6837</v>
      </c>
      <c r="B8247" s="64" t="s">
        <v>6919</v>
      </c>
      <c r="C8247" s="64" t="s">
        <v>3098</v>
      </c>
      <c r="D8247" s="37" t="s">
        <v>6839</v>
      </c>
      <c r="E8247" s="131">
        <v>16</v>
      </c>
      <c r="F8247" s="132" t="s">
        <v>82</v>
      </c>
      <c r="G8247" s="128"/>
      <c r="H8247" s="156" t="s">
        <v>6840</v>
      </c>
      <c r="I8247" s="159"/>
      <c r="K8247" s="140" t="str">
        <f t="shared" si="387"/>
        <v>社會福利支出計畫/社會福利支出/會費、捐助、補助、分攤、照護、救濟與交流活動費/捐助、補助與獎助/捐助國內團體</v>
      </c>
      <c r="L8247" s="140" t="str">
        <f t="shared" si="388"/>
        <v>臺中市新住民社區服務據點培力計畫</v>
      </c>
      <c r="M8247" s="40" t="str">
        <f t="shared" si="389"/>
        <v>社團法人臺中市春天女性成長協會</v>
      </c>
    </row>
    <row r="8248" spans="1:13" s="27" customFormat="1" ht="112.5">
      <c r="A8248" s="37" t="s">
        <v>6837</v>
      </c>
      <c r="B8248" s="64" t="s">
        <v>6919</v>
      </c>
      <c r="C8248" s="64" t="s">
        <v>3072</v>
      </c>
      <c r="D8248" s="37" t="s">
        <v>6839</v>
      </c>
      <c r="E8248" s="131">
        <v>20</v>
      </c>
      <c r="F8248" s="132" t="s">
        <v>82</v>
      </c>
      <c r="G8248" s="128"/>
      <c r="H8248" s="156" t="s">
        <v>6840</v>
      </c>
      <c r="I8248" s="159"/>
      <c r="K8248" s="140" t="str">
        <f t="shared" si="387"/>
        <v>社會福利支出計畫/社會福利支出/會費、捐助、補助、分攤、照護、救濟與交流活動費/捐助、補助與獎助/捐助國內團體</v>
      </c>
      <c r="L8248" s="140" t="str">
        <f t="shared" si="388"/>
        <v>臺中市新住民社區服務據點培力計畫</v>
      </c>
      <c r="M8248" s="40" t="str">
        <f t="shared" si="389"/>
        <v>社團法人臺中市珍愛加恩關懷協會</v>
      </c>
    </row>
    <row r="8249" spans="1:13" s="27" customFormat="1" ht="112.5">
      <c r="A8249" s="37" t="s">
        <v>6837</v>
      </c>
      <c r="B8249" s="64" t="s">
        <v>6919</v>
      </c>
      <c r="C8249" s="64" t="s">
        <v>3560</v>
      </c>
      <c r="D8249" s="37" t="s">
        <v>6839</v>
      </c>
      <c r="E8249" s="131">
        <v>36</v>
      </c>
      <c r="F8249" s="132" t="s">
        <v>82</v>
      </c>
      <c r="G8249" s="128"/>
      <c r="H8249" s="156" t="s">
        <v>6840</v>
      </c>
      <c r="I8249" s="159"/>
      <c r="K8249" s="140" t="str">
        <f t="shared" si="387"/>
        <v>社會福利支出計畫/社會福利支出/會費、捐助、補助、分攤、照護、救濟與交流活動費/捐助、補助與獎助/捐助國內團體</v>
      </c>
      <c r="L8249" s="140" t="str">
        <f t="shared" si="388"/>
        <v>臺中市新住民社區服務據點培力計畫</v>
      </c>
      <c r="M8249" s="40" t="str">
        <f t="shared" si="389"/>
        <v>社團法人台灣陽光婦女協會</v>
      </c>
    </row>
    <row r="8250" spans="1:13" s="27" customFormat="1" ht="112.5">
      <c r="A8250" s="37" t="s">
        <v>6837</v>
      </c>
      <c r="B8250" s="64" t="s">
        <v>6919</v>
      </c>
      <c r="C8250" s="64" t="s">
        <v>3531</v>
      </c>
      <c r="D8250" s="37" t="s">
        <v>6839</v>
      </c>
      <c r="E8250" s="131">
        <v>24</v>
      </c>
      <c r="F8250" s="132" t="s">
        <v>82</v>
      </c>
      <c r="G8250" s="128"/>
      <c r="H8250" s="156" t="s">
        <v>6840</v>
      </c>
      <c r="I8250" s="159"/>
      <c r="K8250" s="140" t="str">
        <f t="shared" si="387"/>
        <v>社會福利支出計畫/社會福利支出/會費、捐助、補助、分攤、照護、救濟與交流活動費/捐助、補助與獎助/捐助國內團體</v>
      </c>
      <c r="L8250" s="140" t="str">
        <f t="shared" si="388"/>
        <v>臺中市新住民社區服務據點培力計畫</v>
      </c>
      <c r="M8250" s="40" t="str">
        <f t="shared" si="389"/>
        <v>台中市艾馨婦女協進會</v>
      </c>
    </row>
    <row r="8251" spans="1:13" s="27" customFormat="1" ht="112.5">
      <c r="A8251" s="37" t="s">
        <v>6837</v>
      </c>
      <c r="B8251" s="64" t="s">
        <v>6919</v>
      </c>
      <c r="C8251" s="64" t="s">
        <v>3560</v>
      </c>
      <c r="D8251" s="37" t="s">
        <v>6839</v>
      </c>
      <c r="E8251" s="131">
        <v>20</v>
      </c>
      <c r="F8251" s="132" t="s">
        <v>82</v>
      </c>
      <c r="G8251" s="128"/>
      <c r="H8251" s="156" t="s">
        <v>6840</v>
      </c>
      <c r="I8251" s="159"/>
      <c r="K8251" s="140" t="str">
        <f t="shared" si="387"/>
        <v>社會福利支出計畫/社會福利支出/會費、捐助、補助、分攤、照護、救濟與交流活動費/捐助、補助與獎助/捐助國內團體</v>
      </c>
      <c r="L8251" s="140" t="str">
        <f t="shared" si="388"/>
        <v>臺中市新住民社區服務據點培力計畫</v>
      </c>
      <c r="M8251" s="40" t="str">
        <f t="shared" si="389"/>
        <v>社團法人台灣陽光婦女協會</v>
      </c>
    </row>
    <row r="8252" spans="1:13" s="27" customFormat="1" ht="112.5">
      <c r="A8252" s="37" t="s">
        <v>6837</v>
      </c>
      <c r="B8252" s="64" t="s">
        <v>6919</v>
      </c>
      <c r="C8252" s="64" t="s">
        <v>3531</v>
      </c>
      <c r="D8252" s="37" t="s">
        <v>6839</v>
      </c>
      <c r="E8252" s="131">
        <v>28</v>
      </c>
      <c r="F8252" s="132" t="s">
        <v>82</v>
      </c>
      <c r="G8252" s="128"/>
      <c r="H8252" s="156" t="s">
        <v>6840</v>
      </c>
      <c r="I8252" s="159"/>
      <c r="K8252" s="140" t="str">
        <f t="shared" si="387"/>
        <v>社會福利支出計畫/社會福利支出/會費、捐助、補助、分攤、照護、救濟與交流活動費/捐助、補助與獎助/捐助國內團體</v>
      </c>
      <c r="L8252" s="140" t="str">
        <f t="shared" si="388"/>
        <v>臺中市新住民社區服務據點培力計畫</v>
      </c>
      <c r="M8252" s="40" t="str">
        <f t="shared" si="389"/>
        <v>台中市艾馨婦女協進會</v>
      </c>
    </row>
    <row r="8253" spans="1:13" s="27" customFormat="1" ht="112.5">
      <c r="A8253" s="37" t="s">
        <v>6837</v>
      </c>
      <c r="B8253" s="64" t="s">
        <v>6919</v>
      </c>
      <c r="C8253" s="64" t="s">
        <v>4156</v>
      </c>
      <c r="D8253" s="37" t="s">
        <v>6839</v>
      </c>
      <c r="E8253" s="131">
        <v>30</v>
      </c>
      <c r="F8253" s="132" t="s">
        <v>82</v>
      </c>
      <c r="G8253" s="128"/>
      <c r="H8253" s="156" t="s">
        <v>6840</v>
      </c>
      <c r="I8253" s="159"/>
      <c r="K8253" s="140" t="str">
        <f t="shared" si="387"/>
        <v>社會福利支出計畫/社會福利支出/會費、捐助、補助、分攤、照護、救濟與交流活動費/捐助、補助與獎助/捐助國內團體</v>
      </c>
      <c r="L8253" s="140" t="str">
        <f t="shared" si="388"/>
        <v>臺中市新住民社區服務據點培力計畫</v>
      </c>
      <c r="M8253" s="40" t="str">
        <f t="shared" si="389"/>
        <v>悠活長青全齡關懷照護協會</v>
      </c>
    </row>
    <row r="8254" spans="1:13" s="27" customFormat="1" ht="112.5">
      <c r="A8254" s="37" t="s">
        <v>6837</v>
      </c>
      <c r="B8254" s="64" t="s">
        <v>6919</v>
      </c>
      <c r="C8254" s="64" t="s">
        <v>2918</v>
      </c>
      <c r="D8254" s="37" t="s">
        <v>6839</v>
      </c>
      <c r="E8254" s="131">
        <v>16</v>
      </c>
      <c r="F8254" s="132" t="s">
        <v>82</v>
      </c>
      <c r="G8254" s="128"/>
      <c r="H8254" s="156" t="s">
        <v>6840</v>
      </c>
      <c r="I8254" s="159"/>
      <c r="K8254" s="140" t="str">
        <f t="shared" si="387"/>
        <v>社會福利支出計畫/社會福利支出/會費、捐助、補助、分攤、照護、救濟與交流活動費/捐助、補助與獎助/捐助國內團體</v>
      </c>
      <c r="L8254" s="140" t="str">
        <f t="shared" si="388"/>
        <v>臺中市新住民社區服務據點培力計畫</v>
      </c>
      <c r="M8254" s="40" t="str">
        <f t="shared" si="389"/>
        <v>社團法人臺中市復興產業協會</v>
      </c>
    </row>
    <row r="8255" spans="1:13" s="27" customFormat="1" ht="112.5">
      <c r="A8255" s="37" t="s">
        <v>6837</v>
      </c>
      <c r="B8255" s="64" t="s">
        <v>6919</v>
      </c>
      <c r="C8255" s="64" t="s">
        <v>6920</v>
      </c>
      <c r="D8255" s="37" t="s">
        <v>6839</v>
      </c>
      <c r="E8255" s="131">
        <v>50</v>
      </c>
      <c r="F8255" s="132" t="s">
        <v>82</v>
      </c>
      <c r="G8255" s="128"/>
      <c r="H8255" s="156" t="s">
        <v>6840</v>
      </c>
      <c r="I8255" s="159"/>
      <c r="K8255" s="140" t="str">
        <f t="shared" si="387"/>
        <v>社會福利支出計畫/社會福利支出/會費、捐助、補助、分攤、照護、救濟與交流活動費/捐助、補助與獎助/捐助國內團體</v>
      </c>
      <c r="L8255" s="140" t="str">
        <f t="shared" si="388"/>
        <v>臺中市新住民社區服務據點培力計畫</v>
      </c>
      <c r="M8255" s="40" t="str">
        <f t="shared" si="389"/>
        <v>社團法人臺中市新住民團體聯合會</v>
      </c>
    </row>
    <row r="8256" spans="1:13" s="27" customFormat="1" ht="112.5">
      <c r="A8256" s="37" t="s">
        <v>6837</v>
      </c>
      <c r="B8256" s="64" t="s">
        <v>6919</v>
      </c>
      <c r="C8256" s="64" t="s">
        <v>3072</v>
      </c>
      <c r="D8256" s="37" t="s">
        <v>6839</v>
      </c>
      <c r="E8256" s="131">
        <v>20</v>
      </c>
      <c r="F8256" s="132" t="s">
        <v>82</v>
      </c>
      <c r="G8256" s="128"/>
      <c r="H8256" s="156" t="s">
        <v>6840</v>
      </c>
      <c r="I8256" s="159"/>
      <c r="K8256" s="140" t="str">
        <f t="shared" si="387"/>
        <v>社會福利支出計畫/社會福利支出/會費、捐助、補助、分攤、照護、救濟與交流活動費/捐助、補助與獎助/捐助國內團體</v>
      </c>
      <c r="L8256" s="140" t="str">
        <f t="shared" si="388"/>
        <v>臺中市新住民社區服務據點培力計畫</v>
      </c>
      <c r="M8256" s="40" t="str">
        <f t="shared" si="389"/>
        <v>社團法人臺中市珍愛加恩關懷協會</v>
      </c>
    </row>
    <row r="8257" spans="1:13" s="27" customFormat="1" ht="112.5">
      <c r="A8257" s="37" t="s">
        <v>6837</v>
      </c>
      <c r="B8257" s="64" t="s">
        <v>6919</v>
      </c>
      <c r="C8257" s="64" t="s">
        <v>3072</v>
      </c>
      <c r="D8257" s="37" t="s">
        <v>6839</v>
      </c>
      <c r="E8257" s="131">
        <v>20</v>
      </c>
      <c r="F8257" s="132" t="s">
        <v>82</v>
      </c>
      <c r="G8257" s="128"/>
      <c r="H8257" s="156" t="s">
        <v>6840</v>
      </c>
      <c r="I8257" s="159"/>
      <c r="K8257" s="140" t="str">
        <f t="shared" si="387"/>
        <v>社會福利支出計畫/社會福利支出/會費、捐助、補助、分攤、照護、救濟與交流活動費/捐助、補助與獎助/捐助國內團體</v>
      </c>
      <c r="L8257" s="140" t="str">
        <f t="shared" si="388"/>
        <v>臺中市新住民社區服務據點培力計畫</v>
      </c>
      <c r="M8257" s="40" t="str">
        <f t="shared" si="389"/>
        <v>社團法人臺中市珍愛加恩關懷協會</v>
      </c>
    </row>
    <row r="8258" spans="1:13" s="27" customFormat="1" ht="112.5">
      <c r="A8258" s="37" t="s">
        <v>6837</v>
      </c>
      <c r="B8258" s="64" t="s">
        <v>6919</v>
      </c>
      <c r="C8258" s="64" t="s">
        <v>2918</v>
      </c>
      <c r="D8258" s="37" t="s">
        <v>6839</v>
      </c>
      <c r="E8258" s="131">
        <v>44</v>
      </c>
      <c r="F8258" s="132" t="s">
        <v>82</v>
      </c>
      <c r="G8258" s="128"/>
      <c r="H8258" s="156" t="s">
        <v>6840</v>
      </c>
      <c r="I8258" s="159"/>
      <c r="K8258" s="140" t="str">
        <f t="shared" si="387"/>
        <v>社會福利支出計畫/社會福利支出/會費、捐助、補助、分攤、照護、救濟與交流活動費/捐助、補助與獎助/捐助國內團體</v>
      </c>
      <c r="L8258" s="140" t="str">
        <f t="shared" si="388"/>
        <v>臺中市新住民社區服務據點培力計畫</v>
      </c>
      <c r="M8258" s="40" t="str">
        <f t="shared" si="389"/>
        <v>社團法人臺中市復興產業協會</v>
      </c>
    </row>
    <row r="8259" spans="1:13" s="27" customFormat="1" ht="112.5">
      <c r="A8259" s="37" t="s">
        <v>6837</v>
      </c>
      <c r="B8259" s="64" t="s">
        <v>6919</v>
      </c>
      <c r="C8259" s="64" t="s">
        <v>782</v>
      </c>
      <c r="D8259" s="37" t="s">
        <v>6839</v>
      </c>
      <c r="E8259" s="131">
        <v>20</v>
      </c>
      <c r="F8259" s="132" t="s">
        <v>82</v>
      </c>
      <c r="G8259" s="128"/>
      <c r="H8259" s="156" t="s">
        <v>6840</v>
      </c>
      <c r="I8259" s="159"/>
      <c r="K8259" s="140" t="str">
        <f t="shared" si="387"/>
        <v>社會福利支出計畫/社會福利支出/會費、捐助、補助、分攤、照護、救濟與交流活動費/捐助、補助與獎助/捐助國內團體</v>
      </c>
      <c r="L8259" s="140" t="str">
        <f t="shared" si="388"/>
        <v>臺中市新住民社區服務據點培力計畫</v>
      </c>
      <c r="M8259" s="40" t="str">
        <f t="shared" si="389"/>
        <v>臺中市大甲區新移民女性家庭關懷協會</v>
      </c>
    </row>
    <row r="8260" spans="1:13" s="27" customFormat="1" ht="112.5">
      <c r="A8260" s="37" t="s">
        <v>6837</v>
      </c>
      <c r="B8260" s="64" t="s">
        <v>6919</v>
      </c>
      <c r="C8260" s="64" t="s">
        <v>3076</v>
      </c>
      <c r="D8260" s="37" t="s">
        <v>6839</v>
      </c>
      <c r="E8260" s="131">
        <v>20</v>
      </c>
      <c r="F8260" s="132" t="s">
        <v>82</v>
      </c>
      <c r="G8260" s="128"/>
      <c r="H8260" s="156" t="s">
        <v>6840</v>
      </c>
      <c r="I8260" s="159"/>
      <c r="K8260" s="140" t="str">
        <f t="shared" ref="K8260:K8323" si="390">A8260</f>
        <v>社會福利支出計畫/社會福利支出/會費、捐助、補助、分攤、照護、救濟與交流活動費/捐助、補助與獎助/捐助國內團體</v>
      </c>
      <c r="L8260" s="140" t="str">
        <f t="shared" ref="L8260:L8323" si="391">B8260</f>
        <v>臺中市新住民社區服務據點培力計畫</v>
      </c>
      <c r="M8260" s="40" t="str">
        <f t="shared" ref="M8260:M8323" si="392">C8260</f>
        <v>社團法人臺中市忘憂草協會</v>
      </c>
    </row>
    <row r="8261" spans="1:13" s="27" customFormat="1" ht="112.5">
      <c r="A8261" s="37" t="s">
        <v>6837</v>
      </c>
      <c r="B8261" s="64" t="s">
        <v>6919</v>
      </c>
      <c r="C8261" s="64" t="s">
        <v>6913</v>
      </c>
      <c r="D8261" s="37" t="s">
        <v>6839</v>
      </c>
      <c r="E8261" s="131">
        <v>48</v>
      </c>
      <c r="F8261" s="132" t="s">
        <v>82</v>
      </c>
      <c r="G8261" s="128"/>
      <c r="H8261" s="156" t="s">
        <v>6840</v>
      </c>
      <c r="I8261" s="159"/>
      <c r="K8261" s="140" t="str">
        <f t="shared" si="390"/>
        <v>社會福利支出計畫/社會福利支出/會費、捐助、補助、分攤、照護、救濟與交流活動費/捐助、補助與獎助/捐助國內團體</v>
      </c>
      <c r="L8261" s="140" t="str">
        <f t="shared" si="391"/>
        <v>臺中市新住民社區服務據點培力計畫</v>
      </c>
      <c r="M8261" s="40" t="str">
        <f t="shared" si="392"/>
        <v>財團法人熱愛生命文教基金會</v>
      </c>
    </row>
    <row r="8262" spans="1:13" s="27" customFormat="1" ht="112.5">
      <c r="A8262" s="37" t="s">
        <v>6837</v>
      </c>
      <c r="B8262" s="64" t="s">
        <v>6919</v>
      </c>
      <c r="C8262" s="64" t="s">
        <v>3471</v>
      </c>
      <c r="D8262" s="37" t="s">
        <v>6839</v>
      </c>
      <c r="E8262" s="131">
        <v>44</v>
      </c>
      <c r="F8262" s="132" t="s">
        <v>82</v>
      </c>
      <c r="G8262" s="128"/>
      <c r="H8262" s="156" t="s">
        <v>6840</v>
      </c>
      <c r="I8262" s="159"/>
      <c r="K8262" s="140" t="str">
        <f t="shared" si="390"/>
        <v>社會福利支出計畫/社會福利支出/會費、捐助、補助、分攤、照護、救濟與交流活動費/捐助、補助與獎助/捐助國內團體</v>
      </c>
      <c r="L8262" s="140" t="str">
        <f t="shared" si="391"/>
        <v>臺中市新住民社區服務據點培力計畫</v>
      </c>
      <c r="M8262" s="40" t="str">
        <f t="shared" si="392"/>
        <v>社團法人中華民國優質家庭教育發展促進會</v>
      </c>
    </row>
    <row r="8263" spans="1:13" s="27" customFormat="1" ht="112.5">
      <c r="A8263" s="37" t="s">
        <v>6837</v>
      </c>
      <c r="B8263" s="64" t="s">
        <v>6919</v>
      </c>
      <c r="C8263" s="64" t="s">
        <v>2913</v>
      </c>
      <c r="D8263" s="37" t="s">
        <v>6839</v>
      </c>
      <c r="E8263" s="131">
        <v>20</v>
      </c>
      <c r="F8263" s="132" t="s">
        <v>82</v>
      </c>
      <c r="G8263" s="128"/>
      <c r="H8263" s="156" t="s">
        <v>6840</v>
      </c>
      <c r="I8263" s="159"/>
      <c r="K8263" s="140" t="str">
        <f t="shared" si="390"/>
        <v>社會福利支出計畫/社會福利支出/會費、捐助、補助、分攤、照護、救濟與交流活動費/捐助、補助與獎助/捐助國內團體</v>
      </c>
      <c r="L8263" s="140" t="str">
        <f t="shared" si="391"/>
        <v>臺中市新住民社區服務據點培力計畫</v>
      </c>
      <c r="M8263" s="40" t="str">
        <f t="shared" si="392"/>
        <v>社團法人台灣新移民協會</v>
      </c>
    </row>
    <row r="8264" spans="1:13" s="27" customFormat="1" ht="112.5">
      <c r="A8264" s="37" t="s">
        <v>6837</v>
      </c>
      <c r="B8264" s="64" t="s">
        <v>6919</v>
      </c>
      <c r="C8264" s="64" t="s">
        <v>6922</v>
      </c>
      <c r="D8264" s="37" t="s">
        <v>6839</v>
      </c>
      <c r="E8264" s="131">
        <v>20</v>
      </c>
      <c r="F8264" s="132" t="s">
        <v>82</v>
      </c>
      <c r="G8264" s="37"/>
      <c r="H8264" s="132" t="s">
        <v>6840</v>
      </c>
      <c r="I8264" s="158"/>
      <c r="K8264" s="140" t="str">
        <f t="shared" si="390"/>
        <v>社會福利支出計畫/社會福利支出/會費、捐助、補助、分攤、照護、救濟與交流活動費/捐助、補助與獎助/捐助國內團體</v>
      </c>
      <c r="L8264" s="140" t="str">
        <f t="shared" si="391"/>
        <v>臺中市新住民社區服務據點培力計畫</v>
      </c>
      <c r="M8264" s="40" t="str">
        <f t="shared" si="392"/>
        <v>社團法人臺中市國際關懷印尼協會</v>
      </c>
    </row>
    <row r="8265" spans="1:13" s="27" customFormat="1" ht="112.5">
      <c r="A8265" s="37" t="s">
        <v>6837</v>
      </c>
      <c r="B8265" s="64" t="s">
        <v>6919</v>
      </c>
      <c r="C8265" s="64" t="s">
        <v>4020</v>
      </c>
      <c r="D8265" s="37" t="s">
        <v>6839</v>
      </c>
      <c r="E8265" s="131">
        <v>24</v>
      </c>
      <c r="F8265" s="132" t="s">
        <v>82</v>
      </c>
      <c r="G8265" s="37"/>
      <c r="H8265" s="132" t="s">
        <v>6840</v>
      </c>
      <c r="I8265" s="158"/>
      <c r="K8265" s="140" t="str">
        <f t="shared" si="390"/>
        <v>社會福利支出計畫/社會福利支出/會費、捐助、補助、分攤、照護、救濟與交流活動費/捐助、補助與獎助/捐助國內團體</v>
      </c>
      <c r="L8265" s="140" t="str">
        <f t="shared" si="391"/>
        <v>臺中市新住民社區服務據點培力計畫</v>
      </c>
      <c r="M8265" s="40" t="str">
        <f t="shared" si="392"/>
        <v>台中市親子閱讀協會</v>
      </c>
    </row>
    <row r="8266" spans="1:13" s="27" customFormat="1" ht="112.5">
      <c r="A8266" s="37" t="s">
        <v>6837</v>
      </c>
      <c r="B8266" s="64" t="s">
        <v>6919</v>
      </c>
      <c r="C8266" s="64" t="s">
        <v>4020</v>
      </c>
      <c r="D8266" s="37" t="s">
        <v>6839</v>
      </c>
      <c r="E8266" s="131">
        <v>36</v>
      </c>
      <c r="F8266" s="132" t="s">
        <v>82</v>
      </c>
      <c r="G8266" s="37"/>
      <c r="H8266" s="132" t="s">
        <v>6840</v>
      </c>
      <c r="I8266" s="158"/>
      <c r="K8266" s="140" t="str">
        <f t="shared" si="390"/>
        <v>社會福利支出計畫/社會福利支出/會費、捐助、補助、分攤、照護、救濟與交流活動費/捐助、補助與獎助/捐助國內團體</v>
      </c>
      <c r="L8266" s="140" t="str">
        <f t="shared" si="391"/>
        <v>臺中市新住民社區服務據點培力計畫</v>
      </c>
      <c r="M8266" s="40" t="str">
        <f t="shared" si="392"/>
        <v>台中市親子閱讀協會</v>
      </c>
    </row>
    <row r="8267" spans="1:13" s="27" customFormat="1" ht="112.5">
      <c r="A8267" s="37" t="s">
        <v>6837</v>
      </c>
      <c r="B8267" s="64" t="s">
        <v>6919</v>
      </c>
      <c r="C8267" s="64" t="s">
        <v>3098</v>
      </c>
      <c r="D8267" s="37" t="s">
        <v>6839</v>
      </c>
      <c r="E8267" s="131">
        <v>30</v>
      </c>
      <c r="F8267" s="132" t="s">
        <v>82</v>
      </c>
      <c r="G8267" s="37"/>
      <c r="H8267" s="132" t="s">
        <v>6840</v>
      </c>
      <c r="I8267" s="158"/>
      <c r="K8267" s="140" t="str">
        <f t="shared" si="390"/>
        <v>社會福利支出計畫/社會福利支出/會費、捐助、補助、分攤、照護、救濟與交流活動費/捐助、補助與獎助/捐助國內團體</v>
      </c>
      <c r="L8267" s="140" t="str">
        <f t="shared" si="391"/>
        <v>臺中市新住民社區服務據點培力計畫</v>
      </c>
      <c r="M8267" s="40" t="str">
        <f t="shared" si="392"/>
        <v>社團法人臺中市春天女性成長協會</v>
      </c>
    </row>
    <row r="8268" spans="1:13" s="27" customFormat="1" ht="112.5">
      <c r="A8268" s="37" t="s">
        <v>6837</v>
      </c>
      <c r="B8268" s="64" t="s">
        <v>6919</v>
      </c>
      <c r="C8268" s="64" t="s">
        <v>4020</v>
      </c>
      <c r="D8268" s="37" t="s">
        <v>6839</v>
      </c>
      <c r="E8268" s="131">
        <v>28</v>
      </c>
      <c r="F8268" s="132" t="s">
        <v>82</v>
      </c>
      <c r="G8268" s="37"/>
      <c r="H8268" s="132" t="s">
        <v>6840</v>
      </c>
      <c r="I8268" s="158"/>
      <c r="K8268" s="140" t="str">
        <f t="shared" si="390"/>
        <v>社會福利支出計畫/社會福利支出/會費、捐助、補助、分攤、照護、救濟與交流活動費/捐助、補助與獎助/捐助國內團體</v>
      </c>
      <c r="L8268" s="140" t="str">
        <f t="shared" si="391"/>
        <v>臺中市新住民社區服務據點培力計畫</v>
      </c>
      <c r="M8268" s="40" t="str">
        <f t="shared" si="392"/>
        <v>台中市親子閱讀協會</v>
      </c>
    </row>
    <row r="8269" spans="1:13" s="27" customFormat="1" ht="112.5">
      <c r="A8269" s="37" t="s">
        <v>6837</v>
      </c>
      <c r="B8269" s="64" t="s">
        <v>6919</v>
      </c>
      <c r="C8269" s="64" t="s">
        <v>3076</v>
      </c>
      <c r="D8269" s="37" t="s">
        <v>6839</v>
      </c>
      <c r="E8269" s="131">
        <v>20</v>
      </c>
      <c r="F8269" s="132" t="s">
        <v>82</v>
      </c>
      <c r="G8269" s="37"/>
      <c r="H8269" s="132" t="s">
        <v>6840</v>
      </c>
      <c r="I8269" s="158"/>
      <c r="K8269" s="140" t="str">
        <f t="shared" si="390"/>
        <v>社會福利支出計畫/社會福利支出/會費、捐助、補助、分攤、照護、救濟與交流活動費/捐助、補助與獎助/捐助國內團體</v>
      </c>
      <c r="L8269" s="140" t="str">
        <f t="shared" si="391"/>
        <v>臺中市新住民社區服務據點培力計畫</v>
      </c>
      <c r="M8269" s="40" t="str">
        <f t="shared" si="392"/>
        <v>社團法人臺中市忘憂草協會</v>
      </c>
    </row>
    <row r="8270" spans="1:13" s="27" customFormat="1" ht="112.5">
      <c r="A8270" s="37" t="s">
        <v>6837</v>
      </c>
      <c r="B8270" s="64" t="s">
        <v>6919</v>
      </c>
      <c r="C8270" s="64" t="s">
        <v>2918</v>
      </c>
      <c r="D8270" s="37" t="s">
        <v>6839</v>
      </c>
      <c r="E8270" s="131">
        <v>16</v>
      </c>
      <c r="F8270" s="132" t="s">
        <v>82</v>
      </c>
      <c r="G8270" s="37"/>
      <c r="H8270" s="132" t="s">
        <v>6840</v>
      </c>
      <c r="I8270" s="158"/>
      <c r="K8270" s="140" t="str">
        <f t="shared" si="390"/>
        <v>社會福利支出計畫/社會福利支出/會費、捐助、補助、分攤、照護、救濟與交流活動費/捐助、補助與獎助/捐助國內團體</v>
      </c>
      <c r="L8270" s="140" t="str">
        <f t="shared" si="391"/>
        <v>臺中市新住民社區服務據點培力計畫</v>
      </c>
      <c r="M8270" s="40" t="str">
        <f t="shared" si="392"/>
        <v>社團法人臺中市復興產業協會</v>
      </c>
    </row>
    <row r="8271" spans="1:13" s="27" customFormat="1" ht="112.5">
      <c r="A8271" s="37" t="s">
        <v>6837</v>
      </c>
      <c r="B8271" s="64" t="s">
        <v>6919</v>
      </c>
      <c r="C8271" s="64" t="s">
        <v>4020</v>
      </c>
      <c r="D8271" s="37" t="s">
        <v>6839</v>
      </c>
      <c r="E8271" s="131">
        <v>16</v>
      </c>
      <c r="F8271" s="132" t="s">
        <v>82</v>
      </c>
      <c r="G8271" s="37"/>
      <c r="H8271" s="132" t="s">
        <v>6840</v>
      </c>
      <c r="I8271" s="158"/>
      <c r="K8271" s="140" t="str">
        <f t="shared" si="390"/>
        <v>社會福利支出計畫/社會福利支出/會費、捐助、補助、分攤、照護、救濟與交流活動費/捐助、補助與獎助/捐助國內團體</v>
      </c>
      <c r="L8271" s="140" t="str">
        <f t="shared" si="391"/>
        <v>臺中市新住民社區服務據點培力計畫</v>
      </c>
      <c r="M8271" s="40" t="str">
        <f t="shared" si="392"/>
        <v>台中市親子閱讀協會</v>
      </c>
    </row>
    <row r="8272" spans="1:13" s="27" customFormat="1" ht="112.5">
      <c r="A8272" s="37" t="s">
        <v>6837</v>
      </c>
      <c r="B8272" s="64" t="s">
        <v>6919</v>
      </c>
      <c r="C8272" s="64" t="s">
        <v>3098</v>
      </c>
      <c r="D8272" s="37" t="s">
        <v>6839</v>
      </c>
      <c r="E8272" s="131">
        <v>20</v>
      </c>
      <c r="F8272" s="132" t="s">
        <v>82</v>
      </c>
      <c r="G8272" s="37"/>
      <c r="H8272" s="132" t="s">
        <v>6840</v>
      </c>
      <c r="I8272" s="158"/>
      <c r="K8272" s="140" t="str">
        <f t="shared" si="390"/>
        <v>社會福利支出計畫/社會福利支出/會費、捐助、補助、分攤、照護、救濟與交流活動費/捐助、補助與獎助/捐助國內團體</v>
      </c>
      <c r="L8272" s="140" t="str">
        <f t="shared" si="391"/>
        <v>臺中市新住民社區服務據點培力計畫</v>
      </c>
      <c r="M8272" s="40" t="str">
        <f t="shared" si="392"/>
        <v>社團法人臺中市春天女性成長協會</v>
      </c>
    </row>
    <row r="8273" spans="1:13" s="27" customFormat="1" ht="112.5">
      <c r="A8273" s="37" t="s">
        <v>6837</v>
      </c>
      <c r="B8273" s="64" t="s">
        <v>6919</v>
      </c>
      <c r="C8273" s="64" t="s">
        <v>782</v>
      </c>
      <c r="D8273" s="37" t="s">
        <v>6839</v>
      </c>
      <c r="E8273" s="131">
        <v>16</v>
      </c>
      <c r="F8273" s="132" t="s">
        <v>82</v>
      </c>
      <c r="G8273" s="37"/>
      <c r="H8273" s="132" t="s">
        <v>6840</v>
      </c>
      <c r="I8273" s="158"/>
      <c r="K8273" s="140" t="str">
        <f t="shared" si="390"/>
        <v>社會福利支出計畫/社會福利支出/會費、捐助、補助、分攤、照護、救濟與交流活動費/捐助、補助與獎助/捐助國內團體</v>
      </c>
      <c r="L8273" s="140" t="str">
        <f t="shared" si="391"/>
        <v>臺中市新住民社區服務據點培力計畫</v>
      </c>
      <c r="M8273" s="40" t="str">
        <f t="shared" si="392"/>
        <v>臺中市大甲區新移民女性家庭關懷協會</v>
      </c>
    </row>
    <row r="8274" spans="1:13" s="27" customFormat="1" ht="112.5">
      <c r="A8274" s="37" t="s">
        <v>6837</v>
      </c>
      <c r="B8274" s="64" t="s">
        <v>6919</v>
      </c>
      <c r="C8274" s="64" t="s">
        <v>3098</v>
      </c>
      <c r="D8274" s="37" t="s">
        <v>6839</v>
      </c>
      <c r="E8274" s="131">
        <v>10</v>
      </c>
      <c r="F8274" s="132" t="s">
        <v>82</v>
      </c>
      <c r="G8274" s="37"/>
      <c r="H8274" s="132" t="s">
        <v>6840</v>
      </c>
      <c r="I8274" s="158"/>
      <c r="K8274" s="140" t="str">
        <f t="shared" si="390"/>
        <v>社會福利支出計畫/社會福利支出/會費、捐助、補助、分攤、照護、救濟與交流活動費/捐助、補助與獎助/捐助國內團體</v>
      </c>
      <c r="L8274" s="140" t="str">
        <f t="shared" si="391"/>
        <v>臺中市新住民社區服務據點培力計畫</v>
      </c>
      <c r="M8274" s="40" t="str">
        <f t="shared" si="392"/>
        <v>社團法人臺中市春天女性成長協會</v>
      </c>
    </row>
    <row r="8275" spans="1:13" s="27" customFormat="1" ht="112.5">
      <c r="A8275" s="37" t="s">
        <v>6837</v>
      </c>
      <c r="B8275" s="64" t="s">
        <v>6919</v>
      </c>
      <c r="C8275" s="64" t="s">
        <v>3560</v>
      </c>
      <c r="D8275" s="37" t="s">
        <v>6839</v>
      </c>
      <c r="E8275" s="131">
        <v>16</v>
      </c>
      <c r="F8275" s="132" t="s">
        <v>82</v>
      </c>
      <c r="G8275" s="37"/>
      <c r="H8275" s="132" t="s">
        <v>6840</v>
      </c>
      <c r="I8275" s="158"/>
      <c r="K8275" s="140" t="str">
        <f t="shared" si="390"/>
        <v>社會福利支出計畫/社會福利支出/會費、捐助、補助、分攤、照護、救濟與交流活動費/捐助、補助與獎助/捐助國內團體</v>
      </c>
      <c r="L8275" s="140" t="str">
        <f t="shared" si="391"/>
        <v>臺中市新住民社區服務據點培力計畫</v>
      </c>
      <c r="M8275" s="40" t="str">
        <f t="shared" si="392"/>
        <v>社團法人台灣陽光婦女協會</v>
      </c>
    </row>
    <row r="8276" spans="1:13" s="27" customFormat="1" ht="112.5">
      <c r="A8276" s="37" t="s">
        <v>6837</v>
      </c>
      <c r="B8276" s="64" t="s">
        <v>6919</v>
      </c>
      <c r="C8276" s="64" t="s">
        <v>6923</v>
      </c>
      <c r="D8276" s="37" t="s">
        <v>6839</v>
      </c>
      <c r="E8276" s="131">
        <v>20</v>
      </c>
      <c r="F8276" s="132" t="s">
        <v>82</v>
      </c>
      <c r="G8276" s="37"/>
      <c r="H8276" s="132" t="s">
        <v>6840</v>
      </c>
      <c r="I8276" s="158"/>
      <c r="K8276" s="140" t="str">
        <f t="shared" si="390"/>
        <v>社會福利支出計畫/社會福利支出/會費、捐助、補助、分攤、照護、救濟與交流活動費/捐助、補助與獎助/捐助國內團體</v>
      </c>
      <c r="L8276" s="140" t="str">
        <f t="shared" si="391"/>
        <v>臺中市新住民社區服務據點培力計畫</v>
      </c>
      <c r="M8276" s="40" t="str">
        <f t="shared" si="392"/>
        <v>臺中市新移民女性家庭關懷協會</v>
      </c>
    </row>
    <row r="8277" spans="1:13" s="27" customFormat="1" ht="112.5">
      <c r="A8277" s="37" t="s">
        <v>6837</v>
      </c>
      <c r="B8277" s="64" t="s">
        <v>6919</v>
      </c>
      <c r="C8277" s="64" t="s">
        <v>6920</v>
      </c>
      <c r="D8277" s="37" t="s">
        <v>6839</v>
      </c>
      <c r="E8277" s="131">
        <v>39</v>
      </c>
      <c r="F8277" s="132" t="s">
        <v>82</v>
      </c>
      <c r="G8277" s="37"/>
      <c r="H8277" s="132" t="s">
        <v>6840</v>
      </c>
      <c r="I8277" s="158"/>
      <c r="K8277" s="140" t="str">
        <f t="shared" si="390"/>
        <v>社會福利支出計畫/社會福利支出/會費、捐助、補助、分攤、照護、救濟與交流活動費/捐助、補助與獎助/捐助國內團體</v>
      </c>
      <c r="L8277" s="140" t="str">
        <f t="shared" si="391"/>
        <v>臺中市新住民社區服務據點培力計畫</v>
      </c>
      <c r="M8277" s="40" t="str">
        <f t="shared" si="392"/>
        <v>社團法人臺中市新住民團體聯合會</v>
      </c>
    </row>
    <row r="8278" spans="1:13" s="27" customFormat="1" ht="112.5">
      <c r="A8278" s="37" t="s">
        <v>6837</v>
      </c>
      <c r="B8278" s="64" t="s">
        <v>6919</v>
      </c>
      <c r="C8278" s="64" t="s">
        <v>6921</v>
      </c>
      <c r="D8278" s="37" t="s">
        <v>6839</v>
      </c>
      <c r="E8278" s="131">
        <v>32</v>
      </c>
      <c r="F8278" s="132" t="s">
        <v>82</v>
      </c>
      <c r="G8278" s="37"/>
      <c r="H8278" s="132" t="s">
        <v>6840</v>
      </c>
      <c r="I8278" s="158"/>
      <c r="K8278" s="140" t="str">
        <f t="shared" si="390"/>
        <v>社會福利支出計畫/社會福利支出/會費、捐助、補助、分攤、照護、救濟與交流活動費/捐助、補助與獎助/捐助國內團體</v>
      </c>
      <c r="L8278" s="140" t="str">
        <f t="shared" si="391"/>
        <v>臺中市新住民社區服務據點培力計畫</v>
      </c>
      <c r="M8278" s="40" t="str">
        <f t="shared" si="392"/>
        <v>社團法人臺中市喜樂文化推廣協會</v>
      </c>
    </row>
    <row r="8279" spans="1:13" s="27" customFormat="1" ht="112.5">
      <c r="A8279" s="37" t="s">
        <v>6837</v>
      </c>
      <c r="B8279" s="64" t="s">
        <v>6919</v>
      </c>
      <c r="C8279" s="64" t="s">
        <v>6920</v>
      </c>
      <c r="D8279" s="37" t="s">
        <v>6839</v>
      </c>
      <c r="E8279" s="131">
        <v>48</v>
      </c>
      <c r="F8279" s="132" t="s">
        <v>82</v>
      </c>
      <c r="G8279" s="37"/>
      <c r="H8279" s="132" t="s">
        <v>6840</v>
      </c>
      <c r="I8279" s="158"/>
      <c r="K8279" s="140" t="str">
        <f t="shared" si="390"/>
        <v>社會福利支出計畫/社會福利支出/會費、捐助、補助、分攤、照護、救濟與交流活動費/捐助、補助與獎助/捐助國內團體</v>
      </c>
      <c r="L8279" s="140" t="str">
        <f t="shared" si="391"/>
        <v>臺中市新住民社區服務據點培力計畫</v>
      </c>
      <c r="M8279" s="40" t="str">
        <f t="shared" si="392"/>
        <v>社團法人臺中市新住民團體聯合會</v>
      </c>
    </row>
    <row r="8280" spans="1:13" s="27" customFormat="1" ht="112.5">
      <c r="A8280" s="37" t="s">
        <v>6837</v>
      </c>
      <c r="B8280" s="64" t="s">
        <v>6919</v>
      </c>
      <c r="C8280" s="64" t="s">
        <v>6920</v>
      </c>
      <c r="D8280" s="37" t="s">
        <v>6839</v>
      </c>
      <c r="E8280" s="131">
        <v>36</v>
      </c>
      <c r="F8280" s="132" t="s">
        <v>82</v>
      </c>
      <c r="G8280" s="37"/>
      <c r="H8280" s="132" t="s">
        <v>6840</v>
      </c>
      <c r="I8280" s="158"/>
      <c r="K8280" s="140" t="str">
        <f t="shared" si="390"/>
        <v>社會福利支出計畫/社會福利支出/會費、捐助、補助、分攤、照護、救濟與交流活動費/捐助、補助與獎助/捐助國內團體</v>
      </c>
      <c r="L8280" s="140" t="str">
        <f t="shared" si="391"/>
        <v>臺中市新住民社區服務據點培力計畫</v>
      </c>
      <c r="M8280" s="40" t="str">
        <f t="shared" si="392"/>
        <v>社團法人臺中市新住民團體聯合會</v>
      </c>
    </row>
    <row r="8281" spans="1:13" s="27" customFormat="1" ht="112.5">
      <c r="A8281" s="37" t="s">
        <v>6837</v>
      </c>
      <c r="B8281" s="64" t="s">
        <v>6919</v>
      </c>
      <c r="C8281" s="64" t="s">
        <v>3970</v>
      </c>
      <c r="D8281" s="37" t="s">
        <v>6839</v>
      </c>
      <c r="E8281" s="131">
        <v>15</v>
      </c>
      <c r="F8281" s="132" t="s">
        <v>82</v>
      </c>
      <c r="G8281" s="37"/>
      <c r="H8281" s="132" t="s">
        <v>6840</v>
      </c>
      <c r="I8281" s="158"/>
      <c r="K8281" s="140" t="str">
        <f t="shared" si="390"/>
        <v>社會福利支出計畫/社會福利支出/會費、捐助、補助、分攤、照護、救濟與交流活動費/捐助、補助與獎助/捐助國內團體</v>
      </c>
      <c r="L8281" s="140" t="str">
        <f t="shared" si="391"/>
        <v>臺中市新住民社區服務據點培力計畫</v>
      </c>
      <c r="M8281" s="40" t="str">
        <f t="shared" si="392"/>
        <v>財團法人台中市私立弘毓社會福利基金會</v>
      </c>
    </row>
    <row r="8282" spans="1:13" s="27" customFormat="1" ht="112.5">
      <c r="A8282" s="37" t="s">
        <v>6837</v>
      </c>
      <c r="B8282" s="64" t="s">
        <v>6919</v>
      </c>
      <c r="C8282" s="64" t="s">
        <v>2825</v>
      </c>
      <c r="D8282" s="37" t="s">
        <v>6839</v>
      </c>
      <c r="E8282" s="131">
        <v>20</v>
      </c>
      <c r="F8282" s="132" t="s">
        <v>82</v>
      </c>
      <c r="G8282" s="37"/>
      <c r="H8282" s="132" t="s">
        <v>6840</v>
      </c>
      <c r="I8282" s="158"/>
      <c r="K8282" s="140" t="str">
        <f t="shared" si="390"/>
        <v>社會福利支出計畫/社會福利支出/會費、捐助、補助、分攤、照護、救濟與交流活動費/捐助、補助與獎助/捐助國內團體</v>
      </c>
      <c r="L8282" s="140" t="str">
        <f t="shared" si="391"/>
        <v>臺中市新住民社區服務據點培力計畫</v>
      </c>
      <c r="M8282" s="40" t="str">
        <f t="shared" si="392"/>
        <v>社團法人芳馨文化交流慈善會</v>
      </c>
    </row>
    <row r="8283" spans="1:13" s="27" customFormat="1" ht="112.5">
      <c r="A8283" s="37" t="s">
        <v>6837</v>
      </c>
      <c r="B8283" s="64" t="s">
        <v>6919</v>
      </c>
      <c r="C8283" s="64" t="s">
        <v>6924</v>
      </c>
      <c r="D8283" s="37" t="s">
        <v>6839</v>
      </c>
      <c r="E8283" s="131">
        <v>16</v>
      </c>
      <c r="F8283" s="132" t="s">
        <v>82</v>
      </c>
      <c r="G8283" s="37"/>
      <c r="H8283" s="132" t="s">
        <v>6840</v>
      </c>
      <c r="I8283" s="158"/>
      <c r="K8283" s="140" t="str">
        <f t="shared" si="390"/>
        <v>社會福利支出計畫/社會福利支出/會費、捐助、補助、分攤、照護、救濟與交流活動費/捐助、補助與獎助/捐助國內團體</v>
      </c>
      <c r="L8283" s="140" t="str">
        <f t="shared" si="391"/>
        <v>臺中市新住民社區服務據點培力計畫</v>
      </c>
      <c r="M8283" s="40" t="str">
        <f t="shared" si="392"/>
        <v>臺中市西屯區港尾社區發展協會</v>
      </c>
    </row>
    <row r="8284" spans="1:13" s="27" customFormat="1" ht="112.5">
      <c r="A8284" s="37" t="s">
        <v>6837</v>
      </c>
      <c r="B8284" s="64" t="s">
        <v>6919</v>
      </c>
      <c r="C8284" s="64" t="s">
        <v>3098</v>
      </c>
      <c r="D8284" s="37" t="s">
        <v>6839</v>
      </c>
      <c r="E8284" s="131">
        <v>29</v>
      </c>
      <c r="F8284" s="132" t="s">
        <v>82</v>
      </c>
      <c r="G8284" s="37"/>
      <c r="H8284" s="132" t="s">
        <v>6840</v>
      </c>
      <c r="I8284" s="158"/>
      <c r="K8284" s="140" t="str">
        <f t="shared" si="390"/>
        <v>社會福利支出計畫/社會福利支出/會費、捐助、補助、分攤、照護、救濟與交流活動費/捐助、補助與獎助/捐助國內團體</v>
      </c>
      <c r="L8284" s="140" t="str">
        <f t="shared" si="391"/>
        <v>臺中市新住民社區服務據點培力計畫</v>
      </c>
      <c r="M8284" s="40" t="str">
        <f t="shared" si="392"/>
        <v>社團法人臺中市春天女性成長協會</v>
      </c>
    </row>
    <row r="8285" spans="1:13" s="27" customFormat="1" ht="112.5">
      <c r="A8285" s="37" t="s">
        <v>6837</v>
      </c>
      <c r="B8285" s="64" t="s">
        <v>6919</v>
      </c>
      <c r="C8285" s="64" t="s">
        <v>4020</v>
      </c>
      <c r="D8285" s="37" t="s">
        <v>6839</v>
      </c>
      <c r="E8285" s="131">
        <v>40</v>
      </c>
      <c r="F8285" s="132" t="s">
        <v>82</v>
      </c>
      <c r="G8285" s="37"/>
      <c r="H8285" s="132" t="s">
        <v>6840</v>
      </c>
      <c r="I8285" s="158"/>
      <c r="K8285" s="140" t="str">
        <f t="shared" si="390"/>
        <v>社會福利支出計畫/社會福利支出/會費、捐助、補助、分攤、照護、救濟與交流活動費/捐助、補助與獎助/捐助國內團體</v>
      </c>
      <c r="L8285" s="140" t="str">
        <f t="shared" si="391"/>
        <v>臺中市新住民社區服務據點培力計畫</v>
      </c>
      <c r="M8285" s="40" t="str">
        <f t="shared" si="392"/>
        <v>台中市親子閱讀協會</v>
      </c>
    </row>
    <row r="8286" spans="1:13" s="27" customFormat="1" ht="112.5">
      <c r="A8286" s="37" t="s">
        <v>6837</v>
      </c>
      <c r="B8286" s="64" t="s">
        <v>6919</v>
      </c>
      <c r="C8286" s="64" t="s">
        <v>3103</v>
      </c>
      <c r="D8286" s="37" t="s">
        <v>6839</v>
      </c>
      <c r="E8286" s="131">
        <v>36</v>
      </c>
      <c r="F8286" s="132" t="s">
        <v>82</v>
      </c>
      <c r="G8286" s="37"/>
      <c r="H8286" s="132" t="s">
        <v>6840</v>
      </c>
      <c r="I8286" s="158"/>
      <c r="K8286" s="140" t="str">
        <f t="shared" si="390"/>
        <v>社會福利支出計畫/社會福利支出/會費、捐助、補助、分攤、照護、救濟與交流活動費/捐助、補助與獎助/捐助國內團體</v>
      </c>
      <c r="L8286" s="140" t="str">
        <f t="shared" si="391"/>
        <v>臺中市新住民社區服務據點培力計畫</v>
      </c>
      <c r="M8286" s="40" t="str">
        <f t="shared" si="392"/>
        <v>社團法人台灣基督教好牧人全人關顧協會</v>
      </c>
    </row>
    <row r="8287" spans="1:13" s="27" customFormat="1" ht="112.5">
      <c r="A8287" s="37" t="s">
        <v>6837</v>
      </c>
      <c r="B8287" s="64" t="s">
        <v>6919</v>
      </c>
      <c r="C8287" s="64" t="s">
        <v>3811</v>
      </c>
      <c r="D8287" s="37" t="s">
        <v>6839</v>
      </c>
      <c r="E8287" s="131">
        <v>44</v>
      </c>
      <c r="F8287" s="132" t="s">
        <v>82</v>
      </c>
      <c r="G8287" s="37"/>
      <c r="H8287" s="132" t="s">
        <v>6840</v>
      </c>
      <c r="I8287" s="158"/>
      <c r="K8287" s="140" t="str">
        <f t="shared" si="390"/>
        <v>社會福利支出計畫/社會福利支出/會費、捐助、補助、分攤、照護、救濟與交流活動費/捐助、補助與獎助/捐助國內團體</v>
      </c>
      <c r="L8287" s="140" t="str">
        <f t="shared" si="391"/>
        <v>臺中市新住民社區服務據點培力計畫</v>
      </c>
      <c r="M8287" s="40" t="str">
        <f t="shared" si="392"/>
        <v>臺中市娘家關懷協會</v>
      </c>
    </row>
    <row r="8288" spans="1:13" s="27" customFormat="1" ht="112.5">
      <c r="A8288" s="37" t="s">
        <v>6842</v>
      </c>
      <c r="B8288" s="130" t="s">
        <v>6919</v>
      </c>
      <c r="C8288" s="130" t="s">
        <v>3471</v>
      </c>
      <c r="D8288" s="37" t="s">
        <v>6839</v>
      </c>
      <c r="E8288" s="136">
        <v>20</v>
      </c>
      <c r="F8288" s="132" t="s">
        <v>82</v>
      </c>
      <c r="G8288" s="132"/>
      <c r="H8288" s="132" t="s">
        <v>6840</v>
      </c>
      <c r="I8288" s="158"/>
      <c r="K8288" s="140" t="str">
        <f t="shared" si="390"/>
        <v>一般建築及設備計畫/一般建築及設備/會費、捐助、補助、分攤、照護、救濟與交流活動費/捐助、補助與獎助/捐助國內團體</v>
      </c>
      <c r="L8288" s="140" t="str">
        <f t="shared" si="391"/>
        <v>臺中市新住民社區服務據點培力計畫</v>
      </c>
      <c r="M8288" s="40" t="str">
        <f t="shared" si="392"/>
        <v>社團法人中華民國優質家庭教育發展促進會</v>
      </c>
    </row>
    <row r="8289" spans="1:13" s="27" customFormat="1" ht="112.5">
      <c r="A8289" s="37" t="s">
        <v>6837</v>
      </c>
      <c r="B8289" s="64" t="s">
        <v>6919</v>
      </c>
      <c r="C8289" s="64" t="s">
        <v>6925</v>
      </c>
      <c r="D8289" s="37" t="s">
        <v>6839</v>
      </c>
      <c r="E8289" s="131">
        <v>32</v>
      </c>
      <c r="F8289" s="132" t="s">
        <v>82</v>
      </c>
      <c r="G8289" s="37"/>
      <c r="H8289" s="132" t="s">
        <v>6840</v>
      </c>
      <c r="I8289" s="158"/>
      <c r="K8289" s="140" t="str">
        <f t="shared" si="390"/>
        <v>社會福利支出計畫/社會福利支出/會費、捐助、補助、分攤、照護、救濟與交流活動費/捐助、補助與獎助/捐助國內團體</v>
      </c>
      <c r="L8289" s="140" t="str">
        <f t="shared" si="391"/>
        <v>臺中市新住民社區服務據點培力計畫</v>
      </c>
      <c r="M8289" s="40" t="str">
        <f t="shared" si="392"/>
        <v>臺中市霧峰區婦幼保護協會</v>
      </c>
    </row>
    <row r="8290" spans="1:13" s="27" customFormat="1" ht="112.5">
      <c r="A8290" s="37" t="s">
        <v>6837</v>
      </c>
      <c r="B8290" s="64" t="s">
        <v>6919</v>
      </c>
      <c r="C8290" s="64" t="s">
        <v>3076</v>
      </c>
      <c r="D8290" s="37" t="s">
        <v>6839</v>
      </c>
      <c r="E8290" s="131">
        <v>49</v>
      </c>
      <c r="F8290" s="132" t="s">
        <v>82</v>
      </c>
      <c r="G8290" s="37"/>
      <c r="H8290" s="132" t="s">
        <v>6840</v>
      </c>
      <c r="I8290" s="158"/>
      <c r="K8290" s="140" t="str">
        <f t="shared" si="390"/>
        <v>社會福利支出計畫/社會福利支出/會費、捐助、補助、分攤、照護、救濟與交流活動費/捐助、補助與獎助/捐助國內團體</v>
      </c>
      <c r="L8290" s="140" t="str">
        <f t="shared" si="391"/>
        <v>臺中市新住民社區服務據點培力計畫</v>
      </c>
      <c r="M8290" s="40" t="str">
        <f t="shared" si="392"/>
        <v>社團法人臺中市忘憂草協會</v>
      </c>
    </row>
    <row r="8291" spans="1:13" s="27" customFormat="1" ht="112.5">
      <c r="A8291" s="37" t="s">
        <v>6837</v>
      </c>
      <c r="B8291" s="64" t="s">
        <v>6919</v>
      </c>
      <c r="C8291" s="64" t="s">
        <v>6920</v>
      </c>
      <c r="D8291" s="37" t="s">
        <v>6839</v>
      </c>
      <c r="E8291" s="131">
        <v>40</v>
      </c>
      <c r="F8291" s="132" t="s">
        <v>82</v>
      </c>
      <c r="G8291" s="37"/>
      <c r="H8291" s="132" t="s">
        <v>6840</v>
      </c>
      <c r="I8291" s="158"/>
      <c r="K8291" s="140" t="str">
        <f t="shared" si="390"/>
        <v>社會福利支出計畫/社會福利支出/會費、捐助、補助、分攤、照護、救濟與交流活動費/捐助、補助與獎助/捐助國內團體</v>
      </c>
      <c r="L8291" s="140" t="str">
        <f t="shared" si="391"/>
        <v>臺中市新住民社區服務據點培力計畫</v>
      </c>
      <c r="M8291" s="40" t="str">
        <f t="shared" si="392"/>
        <v>社團法人臺中市新住民團體聯合會</v>
      </c>
    </row>
    <row r="8292" spans="1:13" s="27" customFormat="1" ht="112.5">
      <c r="A8292" s="37" t="s">
        <v>6837</v>
      </c>
      <c r="B8292" s="64" t="s">
        <v>6919</v>
      </c>
      <c r="C8292" s="64" t="s">
        <v>3098</v>
      </c>
      <c r="D8292" s="37" t="s">
        <v>6839</v>
      </c>
      <c r="E8292" s="131">
        <v>45</v>
      </c>
      <c r="F8292" s="132" t="s">
        <v>82</v>
      </c>
      <c r="G8292" s="37"/>
      <c r="H8292" s="132" t="s">
        <v>6840</v>
      </c>
      <c r="I8292" s="158"/>
      <c r="K8292" s="140" t="str">
        <f t="shared" si="390"/>
        <v>社會福利支出計畫/社會福利支出/會費、捐助、補助、分攤、照護、救濟與交流活動費/捐助、補助與獎助/捐助國內團體</v>
      </c>
      <c r="L8292" s="140" t="str">
        <f t="shared" si="391"/>
        <v>臺中市新住民社區服務據點培力計畫</v>
      </c>
      <c r="M8292" s="40" t="str">
        <f t="shared" si="392"/>
        <v>社團法人臺中市春天女性成長協會</v>
      </c>
    </row>
    <row r="8293" spans="1:13" s="27" customFormat="1" ht="112.5">
      <c r="A8293" s="37" t="s">
        <v>6837</v>
      </c>
      <c r="B8293" s="64" t="s">
        <v>6919</v>
      </c>
      <c r="C8293" s="64" t="s">
        <v>3531</v>
      </c>
      <c r="D8293" s="37" t="s">
        <v>6839</v>
      </c>
      <c r="E8293" s="131">
        <v>49</v>
      </c>
      <c r="F8293" s="132" t="s">
        <v>82</v>
      </c>
      <c r="G8293" s="37"/>
      <c r="H8293" s="132" t="s">
        <v>6840</v>
      </c>
      <c r="I8293" s="158"/>
      <c r="K8293" s="140" t="str">
        <f t="shared" si="390"/>
        <v>社會福利支出計畫/社會福利支出/會費、捐助、補助、分攤、照護、救濟與交流活動費/捐助、補助與獎助/捐助國內團體</v>
      </c>
      <c r="L8293" s="140" t="str">
        <f t="shared" si="391"/>
        <v>臺中市新住民社區服務據點培力計畫</v>
      </c>
      <c r="M8293" s="40" t="str">
        <f t="shared" si="392"/>
        <v>台中市艾馨婦女協進會</v>
      </c>
    </row>
    <row r="8294" spans="1:13" s="27" customFormat="1" ht="112.5">
      <c r="A8294" s="37" t="s">
        <v>6837</v>
      </c>
      <c r="B8294" s="64" t="s">
        <v>6919</v>
      </c>
      <c r="C8294" s="64" t="s">
        <v>3471</v>
      </c>
      <c r="D8294" s="37" t="s">
        <v>6839</v>
      </c>
      <c r="E8294" s="131">
        <v>30</v>
      </c>
      <c r="F8294" s="132" t="s">
        <v>82</v>
      </c>
      <c r="G8294" s="37"/>
      <c r="H8294" s="132" t="s">
        <v>6840</v>
      </c>
      <c r="I8294" s="158"/>
      <c r="K8294" s="140" t="str">
        <f t="shared" si="390"/>
        <v>社會福利支出計畫/社會福利支出/會費、捐助、補助、分攤、照護、救濟與交流活動費/捐助、補助與獎助/捐助國內團體</v>
      </c>
      <c r="L8294" s="140" t="str">
        <f t="shared" si="391"/>
        <v>臺中市新住民社區服務據點培力計畫</v>
      </c>
      <c r="M8294" s="40" t="str">
        <f t="shared" si="392"/>
        <v>社團法人中華民國優質家庭教育發展促進會</v>
      </c>
    </row>
    <row r="8295" spans="1:13" s="27" customFormat="1" ht="112.5">
      <c r="A8295" s="37" t="s">
        <v>6837</v>
      </c>
      <c r="B8295" s="64" t="s">
        <v>6919</v>
      </c>
      <c r="C8295" s="64" t="s">
        <v>6921</v>
      </c>
      <c r="D8295" s="37" t="s">
        <v>6839</v>
      </c>
      <c r="E8295" s="131">
        <v>49</v>
      </c>
      <c r="F8295" s="132" t="s">
        <v>82</v>
      </c>
      <c r="G8295" s="37"/>
      <c r="H8295" s="132" t="s">
        <v>6840</v>
      </c>
      <c r="I8295" s="158"/>
      <c r="K8295" s="140" t="str">
        <f t="shared" si="390"/>
        <v>社會福利支出計畫/社會福利支出/會費、捐助、補助、分攤、照護、救濟與交流活動費/捐助、補助與獎助/捐助國內團體</v>
      </c>
      <c r="L8295" s="140" t="str">
        <f t="shared" si="391"/>
        <v>臺中市新住民社區服務據點培力計畫</v>
      </c>
      <c r="M8295" s="40" t="str">
        <f t="shared" si="392"/>
        <v>社團法人臺中市喜樂文化推廣協會</v>
      </c>
    </row>
    <row r="8296" spans="1:13" s="27" customFormat="1" ht="112.5">
      <c r="A8296" s="37" t="s">
        <v>6837</v>
      </c>
      <c r="B8296" s="64" t="s">
        <v>6919</v>
      </c>
      <c r="C8296" s="64" t="s">
        <v>3103</v>
      </c>
      <c r="D8296" s="37" t="s">
        <v>6839</v>
      </c>
      <c r="E8296" s="131">
        <v>49</v>
      </c>
      <c r="F8296" s="132" t="s">
        <v>82</v>
      </c>
      <c r="G8296" s="37"/>
      <c r="H8296" s="132" t="s">
        <v>6840</v>
      </c>
      <c r="I8296" s="158"/>
      <c r="K8296" s="140" t="str">
        <f t="shared" si="390"/>
        <v>社會福利支出計畫/社會福利支出/會費、捐助、補助、分攤、照護、救濟與交流活動費/捐助、補助與獎助/捐助國內團體</v>
      </c>
      <c r="L8296" s="140" t="str">
        <f t="shared" si="391"/>
        <v>臺中市新住民社區服務據點培力計畫</v>
      </c>
      <c r="M8296" s="40" t="str">
        <f t="shared" si="392"/>
        <v>社團法人台灣基督教好牧人全人關顧協會</v>
      </c>
    </row>
    <row r="8297" spans="1:13" s="27" customFormat="1" ht="112.5">
      <c r="A8297" s="37" t="s">
        <v>6837</v>
      </c>
      <c r="B8297" s="64" t="s">
        <v>6919</v>
      </c>
      <c r="C8297" s="64" t="s">
        <v>4020</v>
      </c>
      <c r="D8297" s="37" t="s">
        <v>6839</v>
      </c>
      <c r="E8297" s="131">
        <v>20</v>
      </c>
      <c r="F8297" s="132" t="s">
        <v>82</v>
      </c>
      <c r="G8297" s="37"/>
      <c r="H8297" s="132" t="s">
        <v>6840</v>
      </c>
      <c r="I8297" s="158"/>
      <c r="K8297" s="140" t="str">
        <f t="shared" si="390"/>
        <v>社會福利支出計畫/社會福利支出/會費、捐助、補助、分攤、照護、救濟與交流活動費/捐助、補助與獎助/捐助國內團體</v>
      </c>
      <c r="L8297" s="140" t="str">
        <f t="shared" si="391"/>
        <v>臺中市新住民社區服務據點培力計畫</v>
      </c>
      <c r="M8297" s="40" t="str">
        <f t="shared" si="392"/>
        <v>台中市親子閱讀協會</v>
      </c>
    </row>
    <row r="8298" spans="1:13" s="27" customFormat="1" ht="112.5">
      <c r="A8298" s="37" t="s">
        <v>6837</v>
      </c>
      <c r="B8298" s="64" t="s">
        <v>6919</v>
      </c>
      <c r="C8298" s="64" t="s">
        <v>3471</v>
      </c>
      <c r="D8298" s="37" t="s">
        <v>6839</v>
      </c>
      <c r="E8298" s="131">
        <v>58</v>
      </c>
      <c r="F8298" s="132" t="s">
        <v>82</v>
      </c>
      <c r="G8298" s="37"/>
      <c r="H8298" s="132" t="s">
        <v>6840</v>
      </c>
      <c r="I8298" s="158"/>
      <c r="K8298" s="140" t="str">
        <f t="shared" si="390"/>
        <v>社會福利支出計畫/社會福利支出/會費、捐助、補助、分攤、照護、救濟與交流活動費/捐助、補助與獎助/捐助國內團體</v>
      </c>
      <c r="L8298" s="140" t="str">
        <f t="shared" si="391"/>
        <v>臺中市新住民社區服務據點培力計畫</v>
      </c>
      <c r="M8298" s="40" t="str">
        <f t="shared" si="392"/>
        <v>社團法人中華民國優質家庭教育發展促進會</v>
      </c>
    </row>
    <row r="8299" spans="1:13" s="27" customFormat="1" ht="112.5">
      <c r="A8299" s="37" t="s">
        <v>6837</v>
      </c>
      <c r="B8299" s="64" t="s">
        <v>6919</v>
      </c>
      <c r="C8299" s="64" t="s">
        <v>4020</v>
      </c>
      <c r="D8299" s="37" t="s">
        <v>6839</v>
      </c>
      <c r="E8299" s="131">
        <v>36</v>
      </c>
      <c r="F8299" s="132" t="s">
        <v>82</v>
      </c>
      <c r="G8299" s="37"/>
      <c r="H8299" s="132" t="s">
        <v>6840</v>
      </c>
      <c r="I8299" s="158"/>
      <c r="K8299" s="140" t="str">
        <f t="shared" si="390"/>
        <v>社會福利支出計畫/社會福利支出/會費、捐助、補助、分攤、照護、救濟與交流活動費/捐助、補助與獎助/捐助國內團體</v>
      </c>
      <c r="L8299" s="140" t="str">
        <f t="shared" si="391"/>
        <v>臺中市新住民社區服務據點培力計畫</v>
      </c>
      <c r="M8299" s="40" t="str">
        <f t="shared" si="392"/>
        <v>台中市親子閱讀協會</v>
      </c>
    </row>
    <row r="8300" spans="1:13" s="27" customFormat="1" ht="112.5">
      <c r="A8300" s="37" t="s">
        <v>6837</v>
      </c>
      <c r="B8300" s="64" t="s">
        <v>6919</v>
      </c>
      <c r="C8300" s="64" t="s">
        <v>6925</v>
      </c>
      <c r="D8300" s="37" t="s">
        <v>6839</v>
      </c>
      <c r="E8300" s="131">
        <v>49</v>
      </c>
      <c r="F8300" s="132" t="s">
        <v>82</v>
      </c>
      <c r="G8300" s="37"/>
      <c r="H8300" s="132" t="s">
        <v>6840</v>
      </c>
      <c r="I8300" s="158"/>
      <c r="K8300" s="140" t="str">
        <f t="shared" si="390"/>
        <v>社會福利支出計畫/社會福利支出/會費、捐助、補助、分攤、照護、救濟與交流活動費/捐助、補助與獎助/捐助國內團體</v>
      </c>
      <c r="L8300" s="140" t="str">
        <f t="shared" si="391"/>
        <v>臺中市新住民社區服務據點培力計畫</v>
      </c>
      <c r="M8300" s="40" t="str">
        <f t="shared" si="392"/>
        <v>臺中市霧峰區婦幼保護協會</v>
      </c>
    </row>
    <row r="8301" spans="1:13" s="27" customFormat="1" ht="112.5">
      <c r="A8301" s="37" t="s">
        <v>6837</v>
      </c>
      <c r="B8301" s="64" t="s">
        <v>6919</v>
      </c>
      <c r="C8301" s="64" t="s">
        <v>2918</v>
      </c>
      <c r="D8301" s="37" t="s">
        <v>6839</v>
      </c>
      <c r="E8301" s="131">
        <v>49</v>
      </c>
      <c r="F8301" s="132" t="s">
        <v>82</v>
      </c>
      <c r="G8301" s="37"/>
      <c r="H8301" s="132" t="s">
        <v>6840</v>
      </c>
      <c r="I8301" s="158"/>
      <c r="K8301" s="140" t="str">
        <f t="shared" si="390"/>
        <v>社會福利支出計畫/社會福利支出/會費、捐助、補助、分攤、照護、救濟與交流活動費/捐助、補助與獎助/捐助國內團體</v>
      </c>
      <c r="L8301" s="140" t="str">
        <f t="shared" si="391"/>
        <v>臺中市新住民社區服務據點培力計畫</v>
      </c>
      <c r="M8301" s="40" t="str">
        <f t="shared" si="392"/>
        <v>社團法人臺中市復興產業協會</v>
      </c>
    </row>
    <row r="8302" spans="1:13" s="27" customFormat="1" ht="112.5">
      <c r="A8302" s="37" t="s">
        <v>6837</v>
      </c>
      <c r="B8302" s="64" t="s">
        <v>6919</v>
      </c>
      <c r="C8302" s="64" t="s">
        <v>2913</v>
      </c>
      <c r="D8302" s="37" t="s">
        <v>6839</v>
      </c>
      <c r="E8302" s="131">
        <v>40</v>
      </c>
      <c r="F8302" s="132" t="s">
        <v>82</v>
      </c>
      <c r="G8302" s="37"/>
      <c r="H8302" s="132" t="s">
        <v>6840</v>
      </c>
      <c r="I8302" s="158"/>
      <c r="K8302" s="140" t="str">
        <f t="shared" si="390"/>
        <v>社會福利支出計畫/社會福利支出/會費、捐助、補助、分攤、照護、救濟與交流活動費/捐助、補助與獎助/捐助國內團體</v>
      </c>
      <c r="L8302" s="140" t="str">
        <f t="shared" si="391"/>
        <v>臺中市新住民社區服務據點培力計畫</v>
      </c>
      <c r="M8302" s="40" t="str">
        <f t="shared" si="392"/>
        <v>社團法人台灣新移民協會</v>
      </c>
    </row>
    <row r="8303" spans="1:13" s="27" customFormat="1" ht="112.5">
      <c r="A8303" s="37" t="s">
        <v>6837</v>
      </c>
      <c r="B8303" s="64" t="s">
        <v>6919</v>
      </c>
      <c r="C8303" s="64" t="s">
        <v>6926</v>
      </c>
      <c r="D8303" s="37" t="s">
        <v>6839</v>
      </c>
      <c r="E8303" s="131">
        <v>19</v>
      </c>
      <c r="F8303" s="132" t="s">
        <v>82</v>
      </c>
      <c r="G8303" s="37"/>
      <c r="H8303" s="132" t="s">
        <v>6840</v>
      </c>
      <c r="I8303" s="158"/>
      <c r="K8303" s="140" t="str">
        <f t="shared" si="390"/>
        <v>社會福利支出計畫/社會福利支出/會費、捐助、補助、分攤、照護、救濟與交流活動費/捐助、補助與獎助/捐助國內團體</v>
      </c>
      <c r="L8303" s="140" t="str">
        <f t="shared" si="391"/>
        <v>臺中市新住民社區服務據點培力計畫</v>
      </c>
      <c r="M8303" s="40" t="str">
        <f t="shared" si="392"/>
        <v>社團法人臺中市婦女企業諮詢協會</v>
      </c>
    </row>
    <row r="8304" spans="1:13" s="27" customFormat="1" ht="112.5">
      <c r="A8304" s="37" t="s">
        <v>6837</v>
      </c>
      <c r="B8304" s="64" t="s">
        <v>6919</v>
      </c>
      <c r="C8304" s="64" t="s">
        <v>3560</v>
      </c>
      <c r="D8304" s="37" t="s">
        <v>6839</v>
      </c>
      <c r="E8304" s="131">
        <v>49</v>
      </c>
      <c r="F8304" s="132" t="s">
        <v>82</v>
      </c>
      <c r="G8304" s="37"/>
      <c r="H8304" s="132" t="s">
        <v>6840</v>
      </c>
      <c r="I8304" s="158"/>
      <c r="K8304" s="140" t="str">
        <f t="shared" si="390"/>
        <v>社會福利支出計畫/社會福利支出/會費、捐助、補助、分攤、照護、救濟與交流活動費/捐助、補助與獎助/捐助國內團體</v>
      </c>
      <c r="L8304" s="140" t="str">
        <f t="shared" si="391"/>
        <v>臺中市新住民社區服務據點培力計畫</v>
      </c>
      <c r="M8304" s="40" t="str">
        <f t="shared" si="392"/>
        <v>社團法人台灣陽光婦女協會</v>
      </c>
    </row>
    <row r="8305" spans="1:13" s="27" customFormat="1" ht="112.5">
      <c r="A8305" s="37" t="s">
        <v>6837</v>
      </c>
      <c r="B8305" s="64" t="s">
        <v>6919</v>
      </c>
      <c r="C8305" s="64" t="s">
        <v>2913</v>
      </c>
      <c r="D8305" s="37" t="s">
        <v>6839</v>
      </c>
      <c r="E8305" s="131">
        <v>49</v>
      </c>
      <c r="F8305" s="132" t="s">
        <v>82</v>
      </c>
      <c r="G8305" s="37"/>
      <c r="H8305" s="132" t="s">
        <v>6840</v>
      </c>
      <c r="I8305" s="158"/>
      <c r="K8305" s="140" t="str">
        <f t="shared" si="390"/>
        <v>社會福利支出計畫/社會福利支出/會費、捐助、補助、分攤、照護、救濟與交流活動費/捐助、補助與獎助/捐助國內團體</v>
      </c>
      <c r="L8305" s="140" t="str">
        <f t="shared" si="391"/>
        <v>臺中市新住民社區服務據點培力計畫</v>
      </c>
      <c r="M8305" s="40" t="str">
        <f t="shared" si="392"/>
        <v>社團法人台灣新移民協會</v>
      </c>
    </row>
    <row r="8306" spans="1:13" s="27" customFormat="1" ht="112.5">
      <c r="A8306" s="37" t="s">
        <v>6837</v>
      </c>
      <c r="B8306" s="64" t="s">
        <v>6919</v>
      </c>
      <c r="C8306" s="64" t="s">
        <v>6913</v>
      </c>
      <c r="D8306" s="37" t="s">
        <v>6839</v>
      </c>
      <c r="E8306" s="131">
        <v>49</v>
      </c>
      <c r="F8306" s="132" t="s">
        <v>82</v>
      </c>
      <c r="G8306" s="37"/>
      <c r="H8306" s="132" t="s">
        <v>6840</v>
      </c>
      <c r="I8306" s="158"/>
      <c r="K8306" s="140" t="str">
        <f t="shared" si="390"/>
        <v>社會福利支出計畫/社會福利支出/會費、捐助、補助、分攤、照護、救濟與交流活動費/捐助、補助與獎助/捐助國內團體</v>
      </c>
      <c r="L8306" s="140" t="str">
        <f t="shared" si="391"/>
        <v>臺中市新住民社區服務據點培力計畫</v>
      </c>
      <c r="M8306" s="40" t="str">
        <f t="shared" si="392"/>
        <v>財團法人熱愛生命文教基金會</v>
      </c>
    </row>
    <row r="8307" spans="1:13" s="27" customFormat="1" ht="112.5">
      <c r="A8307" s="37" t="s">
        <v>6837</v>
      </c>
      <c r="B8307" s="64" t="s">
        <v>6919</v>
      </c>
      <c r="C8307" s="64" t="s">
        <v>4020</v>
      </c>
      <c r="D8307" s="37" t="s">
        <v>6839</v>
      </c>
      <c r="E8307" s="131">
        <v>49</v>
      </c>
      <c r="F8307" s="132" t="s">
        <v>82</v>
      </c>
      <c r="G8307" s="37"/>
      <c r="H8307" s="132" t="s">
        <v>6840</v>
      </c>
      <c r="I8307" s="158"/>
      <c r="K8307" s="140" t="str">
        <f t="shared" si="390"/>
        <v>社會福利支出計畫/社會福利支出/會費、捐助、補助、分攤、照護、救濟與交流活動費/捐助、補助與獎助/捐助國內團體</v>
      </c>
      <c r="L8307" s="140" t="str">
        <f t="shared" si="391"/>
        <v>臺中市新住民社區服務據點培力計畫</v>
      </c>
      <c r="M8307" s="40" t="str">
        <f t="shared" si="392"/>
        <v>台中市親子閱讀協會</v>
      </c>
    </row>
    <row r="8308" spans="1:13" s="27" customFormat="1" ht="112.5">
      <c r="A8308" s="37" t="s">
        <v>6837</v>
      </c>
      <c r="B8308" s="64" t="s">
        <v>6919</v>
      </c>
      <c r="C8308" s="64" t="s">
        <v>6913</v>
      </c>
      <c r="D8308" s="37" t="s">
        <v>6839</v>
      </c>
      <c r="E8308" s="131">
        <v>26</v>
      </c>
      <c r="F8308" s="132" t="s">
        <v>82</v>
      </c>
      <c r="G8308" s="37"/>
      <c r="H8308" s="132" t="s">
        <v>6840</v>
      </c>
      <c r="I8308" s="158"/>
      <c r="K8308" s="140" t="str">
        <f t="shared" si="390"/>
        <v>社會福利支出計畫/社會福利支出/會費、捐助、補助、分攤、照護、救濟與交流活動費/捐助、補助與獎助/捐助國內團體</v>
      </c>
      <c r="L8308" s="140" t="str">
        <f t="shared" si="391"/>
        <v>臺中市新住民社區服務據點培力計畫</v>
      </c>
      <c r="M8308" s="40" t="str">
        <f t="shared" si="392"/>
        <v>財團法人熱愛生命文教基金會</v>
      </c>
    </row>
    <row r="8309" spans="1:13" s="27" customFormat="1" ht="112.5">
      <c r="A8309" s="37" t="s">
        <v>6837</v>
      </c>
      <c r="B8309" s="64" t="s">
        <v>6919</v>
      </c>
      <c r="C8309" s="64" t="s">
        <v>3811</v>
      </c>
      <c r="D8309" s="37" t="s">
        <v>6839</v>
      </c>
      <c r="E8309" s="131">
        <v>49</v>
      </c>
      <c r="F8309" s="132" t="s">
        <v>82</v>
      </c>
      <c r="G8309" s="37"/>
      <c r="H8309" s="132" t="s">
        <v>6840</v>
      </c>
      <c r="I8309" s="158"/>
      <c r="K8309" s="140" t="str">
        <f t="shared" si="390"/>
        <v>社會福利支出計畫/社會福利支出/會費、捐助、補助、分攤、照護、救濟與交流活動費/捐助、補助與獎助/捐助國內團體</v>
      </c>
      <c r="L8309" s="140" t="str">
        <f t="shared" si="391"/>
        <v>臺中市新住民社區服務據點培力計畫</v>
      </c>
      <c r="M8309" s="40" t="str">
        <f t="shared" si="392"/>
        <v>臺中市娘家關懷協會</v>
      </c>
    </row>
    <row r="8310" spans="1:13" s="27" customFormat="1" ht="112.5">
      <c r="A8310" s="37" t="s">
        <v>6837</v>
      </c>
      <c r="B8310" s="64" t="s">
        <v>6927</v>
      </c>
      <c r="C8310" s="64" t="s">
        <v>3261</v>
      </c>
      <c r="D8310" s="37" t="s">
        <v>6839</v>
      </c>
      <c r="E8310" s="131">
        <v>29</v>
      </c>
      <c r="F8310" s="132" t="s">
        <v>82</v>
      </c>
      <c r="G8310" s="37"/>
      <c r="H8310" s="132" t="s">
        <v>6840</v>
      </c>
      <c r="I8310" s="158"/>
      <c r="K8310" s="140" t="str">
        <f t="shared" si="390"/>
        <v>社會福利支出計畫/社會福利支出/會費、捐助、補助、分攤、照護、救濟與交流活動費/捐助、補助與獎助/捐助國內團體</v>
      </c>
      <c r="L8310" s="140" t="str">
        <f t="shared" si="391"/>
        <v>獨居老人緊急救援系統暨關懷服務計畫</v>
      </c>
      <c r="M8310" s="40" t="str">
        <f t="shared" si="392"/>
        <v>臺中市大雅護老協會</v>
      </c>
    </row>
    <row r="8311" spans="1:13" s="27" customFormat="1" ht="112.5">
      <c r="A8311" s="37" t="s">
        <v>6837</v>
      </c>
      <c r="B8311" s="64" t="s">
        <v>6927</v>
      </c>
      <c r="C8311" s="64" t="s">
        <v>369</v>
      </c>
      <c r="D8311" s="37" t="s">
        <v>6839</v>
      </c>
      <c r="E8311" s="131">
        <v>13</v>
      </c>
      <c r="F8311" s="132" t="s">
        <v>82</v>
      </c>
      <c r="G8311" s="37"/>
      <c r="H8311" s="132" t="s">
        <v>6840</v>
      </c>
      <c r="I8311" s="158"/>
      <c r="K8311" s="140" t="str">
        <f t="shared" si="390"/>
        <v>社會福利支出計畫/社會福利支出/會費、捐助、補助、分攤、照護、救濟與交流活動費/捐助、補助與獎助/捐助國內團體</v>
      </c>
      <c r="L8311" s="140" t="str">
        <f t="shared" si="391"/>
        <v>獨居老人緊急救援系統暨關懷服務計畫</v>
      </c>
      <c r="M8311" s="40" t="str">
        <f t="shared" si="392"/>
        <v>臺中市石岡區金星社區發展協會</v>
      </c>
    </row>
    <row r="8312" spans="1:13" s="27" customFormat="1" ht="112.5">
      <c r="A8312" s="37" t="s">
        <v>6837</v>
      </c>
      <c r="B8312" s="64" t="s">
        <v>6927</v>
      </c>
      <c r="C8312" s="64" t="s">
        <v>1145</v>
      </c>
      <c r="D8312" s="37" t="s">
        <v>6839</v>
      </c>
      <c r="E8312" s="131">
        <v>55</v>
      </c>
      <c r="F8312" s="132" t="s">
        <v>82</v>
      </c>
      <c r="G8312" s="37"/>
      <c r="H8312" s="132" t="s">
        <v>6840</v>
      </c>
      <c r="I8312" s="158"/>
      <c r="K8312" s="140" t="str">
        <f t="shared" si="390"/>
        <v>社會福利支出計畫/社會福利支出/會費、捐助、補助、分攤、照護、救濟與交流活動費/捐助、補助與獎助/捐助國內團體</v>
      </c>
      <c r="L8312" s="140" t="str">
        <f t="shared" si="391"/>
        <v>獨居老人緊急救援系統暨關懷服務計畫</v>
      </c>
      <c r="M8312" s="40" t="str">
        <f t="shared" si="392"/>
        <v>臺中市龍井區東海社區發展協會</v>
      </c>
    </row>
    <row r="8313" spans="1:13" s="27" customFormat="1" ht="112.5">
      <c r="A8313" s="37" t="s">
        <v>6837</v>
      </c>
      <c r="B8313" s="64" t="s">
        <v>6927</v>
      </c>
      <c r="C8313" s="64" t="s">
        <v>2528</v>
      </c>
      <c r="D8313" s="37" t="s">
        <v>6839</v>
      </c>
      <c r="E8313" s="131">
        <v>5</v>
      </c>
      <c r="F8313" s="132" t="s">
        <v>82</v>
      </c>
      <c r="G8313" s="37"/>
      <c r="H8313" s="132" t="s">
        <v>6840</v>
      </c>
      <c r="I8313" s="158"/>
      <c r="K8313" s="140" t="str">
        <f t="shared" si="390"/>
        <v>社會福利支出計畫/社會福利支出/會費、捐助、補助、分攤、照護、救濟與交流活動費/捐助、補助與獎助/捐助國內團體</v>
      </c>
      <c r="L8313" s="140" t="str">
        <f t="shared" si="391"/>
        <v>獨居老人緊急救援系統暨關懷服務計畫</v>
      </c>
      <c r="M8313" s="40" t="str">
        <f t="shared" si="392"/>
        <v>臺中市神岡區新庄社區發展協會</v>
      </c>
    </row>
    <row r="8314" spans="1:13" s="27" customFormat="1" ht="112.5">
      <c r="A8314" s="37" t="s">
        <v>6837</v>
      </c>
      <c r="B8314" s="64" t="s">
        <v>6927</v>
      </c>
      <c r="C8314" s="64" t="s">
        <v>3098</v>
      </c>
      <c r="D8314" s="37" t="s">
        <v>6839</v>
      </c>
      <c r="E8314" s="131">
        <v>35</v>
      </c>
      <c r="F8314" s="132" t="s">
        <v>82</v>
      </c>
      <c r="G8314" s="37"/>
      <c r="H8314" s="132" t="s">
        <v>6840</v>
      </c>
      <c r="I8314" s="158"/>
      <c r="K8314" s="140" t="str">
        <f t="shared" si="390"/>
        <v>社會福利支出計畫/社會福利支出/會費、捐助、補助、分攤、照護、救濟與交流活動費/捐助、補助與獎助/捐助國內團體</v>
      </c>
      <c r="L8314" s="140" t="str">
        <f t="shared" si="391"/>
        <v>獨居老人緊急救援系統暨關懷服務計畫</v>
      </c>
      <c r="M8314" s="40" t="str">
        <f t="shared" si="392"/>
        <v>社團法人臺中市春天女性成長協會</v>
      </c>
    </row>
    <row r="8315" spans="1:13" s="27" customFormat="1" ht="112.5">
      <c r="A8315" s="37" t="s">
        <v>6837</v>
      </c>
      <c r="B8315" s="64" t="s">
        <v>6927</v>
      </c>
      <c r="C8315" s="64" t="s">
        <v>3056</v>
      </c>
      <c r="D8315" s="37" t="s">
        <v>6839</v>
      </c>
      <c r="E8315" s="131">
        <v>13</v>
      </c>
      <c r="F8315" s="132" t="s">
        <v>82</v>
      </c>
      <c r="G8315" s="37"/>
      <c r="H8315" s="132" t="s">
        <v>6840</v>
      </c>
      <c r="I8315" s="158"/>
      <c r="K8315" s="140" t="str">
        <f t="shared" si="390"/>
        <v>社會福利支出計畫/社會福利支出/會費、捐助、補助、分攤、照護、救濟與交流活動費/捐助、補助與獎助/捐助國內團體</v>
      </c>
      <c r="L8315" s="140" t="str">
        <f t="shared" si="391"/>
        <v>獨居老人緊急救援系統暨關懷服務計畫</v>
      </c>
      <c r="M8315" s="40" t="str">
        <f t="shared" si="392"/>
        <v>臺中市潭仔墘永續發展協會</v>
      </c>
    </row>
    <row r="8316" spans="1:13" s="27" customFormat="1" ht="112.5">
      <c r="A8316" s="37" t="s">
        <v>6837</v>
      </c>
      <c r="B8316" s="64" t="s">
        <v>6927</v>
      </c>
      <c r="C8316" s="64" t="s">
        <v>2485</v>
      </c>
      <c r="D8316" s="37" t="s">
        <v>6839</v>
      </c>
      <c r="E8316" s="131">
        <v>5</v>
      </c>
      <c r="F8316" s="132" t="s">
        <v>82</v>
      </c>
      <c r="G8316" s="37"/>
      <c r="H8316" s="132" t="s">
        <v>6840</v>
      </c>
      <c r="I8316" s="158"/>
      <c r="K8316" s="140" t="str">
        <f t="shared" si="390"/>
        <v>社會福利支出計畫/社會福利支出/會費、捐助、補助、分攤、照護、救濟與交流活動費/捐助、補助與獎助/捐助國內團體</v>
      </c>
      <c r="L8316" s="140" t="str">
        <f t="shared" si="391"/>
        <v>獨居老人緊急救援系統暨關懷服務計畫</v>
      </c>
      <c r="M8316" s="40" t="str">
        <f t="shared" si="392"/>
        <v>臺中市后里區眉山社區發展協會</v>
      </c>
    </row>
    <row r="8317" spans="1:13" s="27" customFormat="1" ht="112.5">
      <c r="A8317" s="37" t="s">
        <v>6837</v>
      </c>
      <c r="B8317" s="64" t="s">
        <v>6928</v>
      </c>
      <c r="C8317" s="64" t="s">
        <v>3264</v>
      </c>
      <c r="D8317" s="37" t="s">
        <v>6839</v>
      </c>
      <c r="E8317" s="131">
        <v>65</v>
      </c>
      <c r="F8317" s="132" t="s">
        <v>82</v>
      </c>
      <c r="G8317" s="128"/>
      <c r="H8317" s="156" t="s">
        <v>6840</v>
      </c>
      <c r="I8317" s="159"/>
      <c r="K8317" s="140" t="str">
        <f t="shared" si="390"/>
        <v>社會福利支出計畫/社會福利支出/會費、捐助、補助、分攤、照護、救濟與交流活動費/捐助、補助與獎助/捐助國內團體</v>
      </c>
      <c r="L8317" s="140" t="str">
        <f t="shared" si="391"/>
        <v>臺中市社區照顧關懷據點加值服務計畫</v>
      </c>
      <c r="M8317" s="40" t="str">
        <f t="shared" si="392"/>
        <v>財團法人老五老基金會</v>
      </c>
    </row>
    <row r="8318" spans="1:13" s="27" customFormat="1" ht="112.5">
      <c r="A8318" s="37" t="s">
        <v>6837</v>
      </c>
      <c r="B8318" s="64" t="s">
        <v>6928</v>
      </c>
      <c r="C8318" s="64" t="s">
        <v>6929</v>
      </c>
      <c r="D8318" s="37" t="s">
        <v>6839</v>
      </c>
      <c r="E8318" s="131">
        <v>15</v>
      </c>
      <c r="F8318" s="132" t="s">
        <v>82</v>
      </c>
      <c r="G8318" s="128"/>
      <c r="H8318" s="156" t="s">
        <v>6840</v>
      </c>
      <c r="I8318" s="159"/>
      <c r="K8318" s="140" t="str">
        <f t="shared" si="390"/>
        <v>社會福利支出計畫/社會福利支出/會費、捐助、補助、分攤、照護、救濟與交流活動費/捐助、補助與獎助/捐助國內團體</v>
      </c>
      <c r="L8318" s="140" t="str">
        <f t="shared" si="391"/>
        <v>臺中市社區照顧關懷據點加值服務計畫</v>
      </c>
      <c r="M8318" s="40" t="str">
        <f t="shared" si="392"/>
        <v>臺中市東勢區福隆社區發展協會</v>
      </c>
    </row>
    <row r="8319" spans="1:13" s="27" customFormat="1" ht="112.5">
      <c r="A8319" s="37" t="s">
        <v>6837</v>
      </c>
      <c r="B8319" s="64" t="s">
        <v>6928</v>
      </c>
      <c r="C8319" s="64" t="s">
        <v>6930</v>
      </c>
      <c r="D8319" s="37" t="s">
        <v>6839</v>
      </c>
      <c r="E8319" s="131">
        <v>28</v>
      </c>
      <c r="F8319" s="132" t="s">
        <v>82</v>
      </c>
      <c r="G8319" s="128"/>
      <c r="H8319" s="156" t="s">
        <v>6840</v>
      </c>
      <c r="I8319" s="159"/>
      <c r="K8319" s="140" t="str">
        <f t="shared" si="390"/>
        <v>社會福利支出計畫/社會福利支出/會費、捐助、補助、分攤、照護、救濟與交流活動費/捐助、補助與獎助/捐助國內團體</v>
      </c>
      <c r="L8319" s="140" t="str">
        <f t="shared" si="391"/>
        <v>臺中市社區照顧關懷據點加值服務計畫</v>
      </c>
      <c r="M8319" s="40" t="str">
        <f t="shared" si="392"/>
        <v>台中市東區十甲社區發展協會</v>
      </c>
    </row>
    <row r="8320" spans="1:13" s="27" customFormat="1" ht="112.5">
      <c r="A8320" s="37" t="s">
        <v>6837</v>
      </c>
      <c r="B8320" s="64" t="s">
        <v>6928</v>
      </c>
      <c r="C8320" s="64" t="s">
        <v>919</v>
      </c>
      <c r="D8320" s="37" t="s">
        <v>6839</v>
      </c>
      <c r="E8320" s="131">
        <v>34</v>
      </c>
      <c r="F8320" s="132" t="s">
        <v>82</v>
      </c>
      <c r="G8320" s="37"/>
      <c r="H8320" s="132" t="s">
        <v>6840</v>
      </c>
      <c r="I8320" s="158"/>
      <c r="K8320" s="140" t="str">
        <f t="shared" si="390"/>
        <v>社會福利支出計畫/社會福利支出/會費、捐助、補助、分攤、照護、救濟與交流活動費/捐助、補助與獎助/捐助國內團體</v>
      </c>
      <c r="L8320" s="140" t="str">
        <f t="shared" si="391"/>
        <v>臺中市社區照顧關懷據點加值服務計畫</v>
      </c>
      <c r="M8320" s="40" t="str">
        <f t="shared" si="392"/>
        <v>臺中市霧峰區甲寅社區發展協會</v>
      </c>
    </row>
    <row r="8321" spans="1:13" s="27" customFormat="1" ht="112.5">
      <c r="A8321" s="37" t="s">
        <v>6837</v>
      </c>
      <c r="B8321" s="64" t="s">
        <v>6928</v>
      </c>
      <c r="C8321" s="64" t="s">
        <v>3638</v>
      </c>
      <c r="D8321" s="37" t="s">
        <v>6839</v>
      </c>
      <c r="E8321" s="131">
        <v>57</v>
      </c>
      <c r="F8321" s="132" t="s">
        <v>82</v>
      </c>
      <c r="G8321" s="128"/>
      <c r="H8321" s="156" t="s">
        <v>6840</v>
      </c>
      <c r="I8321" s="159"/>
      <c r="K8321" s="140" t="str">
        <f t="shared" si="390"/>
        <v>社會福利支出計畫/社會福利支出/會費、捐助、補助、分攤、照護、救濟與交流活動費/捐助、補助與獎助/捐助國內團體</v>
      </c>
      <c r="L8321" s="140" t="str">
        <f t="shared" si="391"/>
        <v>臺中市社區照顧關懷據點加值服務計畫</v>
      </c>
      <c r="M8321" s="40" t="str">
        <f t="shared" si="392"/>
        <v>台中市北屯區仁愛社區發展協會</v>
      </c>
    </row>
    <row r="8322" spans="1:13" s="27" customFormat="1" ht="112.5">
      <c r="A8322" s="37" t="s">
        <v>6837</v>
      </c>
      <c r="B8322" s="64" t="s">
        <v>6928</v>
      </c>
      <c r="C8322" s="64" t="s">
        <v>6929</v>
      </c>
      <c r="D8322" s="37" t="s">
        <v>6839</v>
      </c>
      <c r="E8322" s="131">
        <v>18</v>
      </c>
      <c r="F8322" s="132" t="s">
        <v>82</v>
      </c>
      <c r="G8322" s="37"/>
      <c r="H8322" s="132" t="s">
        <v>6840</v>
      </c>
      <c r="I8322" s="158"/>
      <c r="K8322" s="140" t="str">
        <f t="shared" si="390"/>
        <v>社會福利支出計畫/社會福利支出/會費、捐助、補助、分攤、照護、救濟與交流活動費/捐助、補助與獎助/捐助國內團體</v>
      </c>
      <c r="L8322" s="140" t="str">
        <f t="shared" si="391"/>
        <v>臺中市社區照顧關懷據點加值服務計畫</v>
      </c>
      <c r="M8322" s="40" t="str">
        <f t="shared" si="392"/>
        <v>臺中市東勢區福隆社區發展協會</v>
      </c>
    </row>
    <row r="8323" spans="1:13" s="27" customFormat="1" ht="112.5">
      <c r="A8323" s="37" t="s">
        <v>6837</v>
      </c>
      <c r="B8323" s="64" t="s">
        <v>6928</v>
      </c>
      <c r="C8323" s="64" t="s">
        <v>3264</v>
      </c>
      <c r="D8323" s="37" t="s">
        <v>6839</v>
      </c>
      <c r="E8323" s="131">
        <v>68</v>
      </c>
      <c r="F8323" s="132" t="s">
        <v>82</v>
      </c>
      <c r="G8323" s="37"/>
      <c r="H8323" s="132" t="s">
        <v>6840</v>
      </c>
      <c r="I8323" s="158"/>
      <c r="K8323" s="140" t="str">
        <f t="shared" si="390"/>
        <v>社會福利支出計畫/社會福利支出/會費、捐助、補助、分攤、照護、救濟與交流活動費/捐助、補助與獎助/捐助國內團體</v>
      </c>
      <c r="L8323" s="140" t="str">
        <f t="shared" si="391"/>
        <v>臺中市社區照顧關懷據點加值服務計畫</v>
      </c>
      <c r="M8323" s="40" t="str">
        <f t="shared" si="392"/>
        <v>財團法人老五老基金會</v>
      </c>
    </row>
    <row r="8324" spans="1:13" s="27" customFormat="1" ht="112.5">
      <c r="A8324" s="37" t="s">
        <v>6837</v>
      </c>
      <c r="B8324" s="64" t="s">
        <v>6928</v>
      </c>
      <c r="C8324" s="64" t="s">
        <v>6931</v>
      </c>
      <c r="D8324" s="37" t="s">
        <v>6839</v>
      </c>
      <c r="E8324" s="131">
        <v>101</v>
      </c>
      <c r="F8324" s="132" t="s">
        <v>82</v>
      </c>
      <c r="G8324" s="128"/>
      <c r="H8324" s="156" t="s">
        <v>6840</v>
      </c>
      <c r="I8324" s="159"/>
      <c r="K8324" s="140" t="str">
        <f t="shared" ref="K8324:K8387" si="393">A8324</f>
        <v>社會福利支出計畫/社會福利支出/會費、捐助、補助、分攤、照護、救濟與交流活動費/捐助、補助與獎助/捐助國內團體</v>
      </c>
      <c r="L8324" s="140" t="str">
        <f t="shared" ref="L8324:L8387" si="394">B8324</f>
        <v>臺中市社區照顧關懷據點加值服務計畫</v>
      </c>
      <c r="M8324" s="40" t="str">
        <f t="shared" ref="M8324:M8387" si="395">C8324</f>
        <v>臺中市大里區瑞城社區發展協會</v>
      </c>
    </row>
    <row r="8325" spans="1:13" s="27" customFormat="1" ht="112.5">
      <c r="A8325" s="37" t="s">
        <v>6837</v>
      </c>
      <c r="B8325" s="64" t="s">
        <v>6928</v>
      </c>
      <c r="C8325" s="64" t="s">
        <v>6932</v>
      </c>
      <c r="D8325" s="37" t="s">
        <v>6839</v>
      </c>
      <c r="E8325" s="131">
        <v>44</v>
      </c>
      <c r="F8325" s="132" t="s">
        <v>82</v>
      </c>
      <c r="G8325" s="37"/>
      <c r="H8325" s="132" t="s">
        <v>6840</v>
      </c>
      <c r="I8325" s="158"/>
      <c r="K8325" s="140" t="str">
        <f t="shared" si="393"/>
        <v>社會福利支出計畫/社會福利支出/會費、捐助、補助、分攤、照護、救濟與交流活動費/捐助、補助與獎助/捐助國內團體</v>
      </c>
      <c r="L8325" s="140" t="str">
        <f t="shared" si="394"/>
        <v>臺中市社區照顧關懷據點加值服務計畫</v>
      </c>
      <c r="M8325" s="40" t="str">
        <f t="shared" si="395"/>
        <v>臺中市霧峰區本堂社區發展協會</v>
      </c>
    </row>
    <row r="8326" spans="1:13" s="27" customFormat="1" ht="112.5">
      <c r="A8326" s="37" t="s">
        <v>6837</v>
      </c>
      <c r="B8326" s="64" t="s">
        <v>6928</v>
      </c>
      <c r="C8326" s="64" t="s">
        <v>6933</v>
      </c>
      <c r="D8326" s="37" t="s">
        <v>6839</v>
      </c>
      <c r="E8326" s="131">
        <v>101</v>
      </c>
      <c r="F8326" s="132" t="s">
        <v>82</v>
      </c>
      <c r="G8326" s="37"/>
      <c r="H8326" s="132" t="s">
        <v>6840</v>
      </c>
      <c r="I8326" s="158"/>
      <c r="K8326" s="140" t="str">
        <f t="shared" si="393"/>
        <v>社會福利支出計畫/社會福利支出/會費、捐助、補助、分攤、照護、救濟與交流活動費/捐助、補助與獎助/捐助國內團體</v>
      </c>
      <c r="L8326" s="140" t="str">
        <f t="shared" si="394"/>
        <v>臺中市社區照顧關懷據點加值服務計畫</v>
      </c>
      <c r="M8326" s="40" t="str">
        <f t="shared" si="395"/>
        <v>臺中市霧峰區本鄉社區發展協會</v>
      </c>
    </row>
    <row r="8327" spans="1:13" s="27" customFormat="1" ht="112.5">
      <c r="A8327" s="37" t="s">
        <v>6837</v>
      </c>
      <c r="B8327" s="64" t="s">
        <v>6928</v>
      </c>
      <c r="C8327" s="64" t="s">
        <v>6934</v>
      </c>
      <c r="D8327" s="37" t="s">
        <v>6839</v>
      </c>
      <c r="E8327" s="131">
        <v>101</v>
      </c>
      <c r="F8327" s="132" t="s">
        <v>82</v>
      </c>
      <c r="G8327" s="37"/>
      <c r="H8327" s="132" t="s">
        <v>6840</v>
      </c>
      <c r="I8327" s="158"/>
      <c r="K8327" s="140" t="str">
        <f t="shared" si="393"/>
        <v>社會福利支出計畫/社會福利支出/會費、捐助、補助、分攤、照護、救濟與交流活動費/捐助、補助與獎助/捐助國內團體</v>
      </c>
      <c r="L8327" s="140" t="str">
        <f t="shared" si="394"/>
        <v>臺中市社區照顧關懷據點加值服務計畫</v>
      </c>
      <c r="M8327" s="40" t="str">
        <f t="shared" si="395"/>
        <v>臺中市大里區塗城社區發展協會</v>
      </c>
    </row>
    <row r="8328" spans="1:13" s="27" customFormat="1" ht="112.5">
      <c r="A8328" s="37" t="s">
        <v>6837</v>
      </c>
      <c r="B8328" s="64" t="s">
        <v>6928</v>
      </c>
      <c r="C8328" s="64" t="s">
        <v>6935</v>
      </c>
      <c r="D8328" s="37" t="s">
        <v>6839</v>
      </c>
      <c r="E8328" s="131">
        <v>58</v>
      </c>
      <c r="F8328" s="132" t="s">
        <v>82</v>
      </c>
      <c r="G8328" s="37"/>
      <c r="H8328" s="132" t="s">
        <v>6840</v>
      </c>
      <c r="I8328" s="158"/>
      <c r="K8328" s="140" t="str">
        <f t="shared" si="393"/>
        <v>社會福利支出計畫/社會福利支出/會費、捐助、補助、分攤、照護、救濟與交流活動費/捐助、補助與獎助/捐助國內團體</v>
      </c>
      <c r="L8328" s="140" t="str">
        <f t="shared" si="394"/>
        <v>臺中市社區照顧關懷據點加值服務計畫</v>
      </c>
      <c r="M8328" s="40" t="str">
        <f t="shared" si="395"/>
        <v>臺中市太平區頭汴社區發展協會</v>
      </c>
    </row>
    <row r="8329" spans="1:13" s="27" customFormat="1" ht="112.5">
      <c r="A8329" s="37" t="s">
        <v>6837</v>
      </c>
      <c r="B8329" s="64" t="s">
        <v>6928</v>
      </c>
      <c r="C8329" s="64" t="s">
        <v>6936</v>
      </c>
      <c r="D8329" s="37" t="s">
        <v>6839</v>
      </c>
      <c r="E8329" s="131">
        <v>58</v>
      </c>
      <c r="F8329" s="132" t="s">
        <v>82</v>
      </c>
      <c r="G8329" s="128"/>
      <c r="H8329" s="156" t="s">
        <v>6840</v>
      </c>
      <c r="I8329" s="159"/>
      <c r="K8329" s="140" t="str">
        <f t="shared" si="393"/>
        <v>社會福利支出計畫/社會福利支出/會費、捐助、補助、分攤、照護、救濟與交流活動費/捐助、補助與獎助/捐助國內團體</v>
      </c>
      <c r="L8329" s="140" t="str">
        <f t="shared" si="394"/>
        <v>臺中市社區照顧關懷據點加值服務計畫</v>
      </c>
      <c r="M8329" s="40" t="str">
        <f t="shared" si="395"/>
        <v>臺中市霧峰區五福社區發展協會</v>
      </c>
    </row>
    <row r="8330" spans="1:13" s="27" customFormat="1" ht="112.5">
      <c r="A8330" s="37" t="s">
        <v>6837</v>
      </c>
      <c r="B8330" s="64" t="s">
        <v>6928</v>
      </c>
      <c r="C8330" s="64" t="s">
        <v>6843</v>
      </c>
      <c r="D8330" s="37" t="s">
        <v>6839</v>
      </c>
      <c r="E8330" s="131">
        <v>43</v>
      </c>
      <c r="F8330" s="132" t="s">
        <v>82</v>
      </c>
      <c r="G8330" s="37"/>
      <c r="H8330" s="132" t="s">
        <v>6840</v>
      </c>
      <c r="I8330" s="158"/>
      <c r="K8330" s="140" t="str">
        <f t="shared" si="393"/>
        <v>社會福利支出計畫/社會福利支出/會費、捐助、補助、分攤、照護、救濟與交流活動費/捐助、補助與獎助/捐助國內團體</v>
      </c>
      <c r="L8330" s="140" t="str">
        <f t="shared" si="394"/>
        <v>臺中市社區照顧關懷據點加值服務計畫</v>
      </c>
      <c r="M8330" s="40" t="str">
        <f t="shared" si="395"/>
        <v>社團法人中華傳愛社區服務協會</v>
      </c>
    </row>
    <row r="8331" spans="1:13" s="27" customFormat="1" ht="112.5">
      <c r="A8331" s="37" t="s">
        <v>6837</v>
      </c>
      <c r="B8331" s="64" t="s">
        <v>6928</v>
      </c>
      <c r="C8331" s="64" t="s">
        <v>6937</v>
      </c>
      <c r="D8331" s="37" t="s">
        <v>6839</v>
      </c>
      <c r="E8331" s="131">
        <v>216</v>
      </c>
      <c r="F8331" s="132" t="s">
        <v>82</v>
      </c>
      <c r="G8331" s="37"/>
      <c r="H8331" s="132" t="s">
        <v>6840</v>
      </c>
      <c r="I8331" s="158"/>
      <c r="K8331" s="140" t="str">
        <f t="shared" si="393"/>
        <v>社會福利支出計畫/社會福利支出/會費、捐助、補助、分攤、照護、救濟與交流活動費/捐助、補助與獎助/捐助國內團體</v>
      </c>
      <c r="L8331" s="140" t="str">
        <f t="shared" si="394"/>
        <v>臺中市社區照顧關懷據點加值服務計畫</v>
      </c>
      <c r="M8331" s="40" t="str">
        <f t="shared" si="395"/>
        <v>財團法人臺中市私立永耕社會福利基金會</v>
      </c>
    </row>
    <row r="8332" spans="1:13" s="27" customFormat="1" ht="112.5">
      <c r="A8332" s="37" t="s">
        <v>6837</v>
      </c>
      <c r="B8332" s="64" t="s">
        <v>6928</v>
      </c>
      <c r="C8332" s="64" t="s">
        <v>6938</v>
      </c>
      <c r="D8332" s="37" t="s">
        <v>6839</v>
      </c>
      <c r="E8332" s="131">
        <v>216</v>
      </c>
      <c r="F8332" s="132" t="s">
        <v>82</v>
      </c>
      <c r="G8332" s="37"/>
      <c r="H8332" s="132" t="s">
        <v>6840</v>
      </c>
      <c r="I8332" s="158"/>
      <c r="K8332" s="140" t="str">
        <f t="shared" si="393"/>
        <v>社會福利支出計畫/社會福利支出/會費、捐助、補助、分攤、照護、救濟與交流活動費/捐助、補助與獎助/捐助國內團體</v>
      </c>
      <c r="L8332" s="140" t="str">
        <f t="shared" si="394"/>
        <v>臺中市社區照顧關懷據點加值服務計畫</v>
      </c>
      <c r="M8332" s="40" t="str">
        <f t="shared" si="395"/>
        <v>台中市南區南和社區發展協會</v>
      </c>
    </row>
    <row r="8333" spans="1:13" s="27" customFormat="1" ht="112.5">
      <c r="A8333" s="37" t="s">
        <v>6837</v>
      </c>
      <c r="B8333" s="64" t="s">
        <v>6928</v>
      </c>
      <c r="C8333" s="64" t="s">
        <v>6939</v>
      </c>
      <c r="D8333" s="37" t="s">
        <v>6839</v>
      </c>
      <c r="E8333" s="131">
        <v>58</v>
      </c>
      <c r="F8333" s="132" t="s">
        <v>82</v>
      </c>
      <c r="G8333" s="37"/>
      <c r="H8333" s="132" t="s">
        <v>6840</v>
      </c>
      <c r="I8333" s="158"/>
      <c r="K8333" s="140" t="str">
        <f t="shared" si="393"/>
        <v>社會福利支出計畫/社會福利支出/會費、捐助、補助、分攤、照護、救濟與交流活動費/捐助、補助與獎助/捐助國內團體</v>
      </c>
      <c r="L8333" s="140" t="str">
        <f t="shared" si="394"/>
        <v>臺中市社區照顧關懷據點加值服務計畫</v>
      </c>
      <c r="M8333" s="40" t="str">
        <f t="shared" si="395"/>
        <v>台中市南區國光社區發展協會</v>
      </c>
    </row>
    <row r="8334" spans="1:13" s="27" customFormat="1" ht="112.5">
      <c r="A8334" s="37" t="s">
        <v>6837</v>
      </c>
      <c r="B8334" s="64" t="s">
        <v>6928</v>
      </c>
      <c r="C8334" s="64" t="s">
        <v>6940</v>
      </c>
      <c r="D8334" s="37" t="s">
        <v>6839</v>
      </c>
      <c r="E8334" s="131">
        <v>58</v>
      </c>
      <c r="F8334" s="132" t="s">
        <v>82</v>
      </c>
      <c r="G8334" s="37"/>
      <c r="H8334" s="132" t="s">
        <v>6840</v>
      </c>
      <c r="I8334" s="158"/>
      <c r="K8334" s="140" t="str">
        <f t="shared" si="393"/>
        <v>社會福利支出計畫/社會福利支出/會費、捐助、補助、分攤、照護、救濟與交流活動費/捐助、補助與獎助/捐助國內團體</v>
      </c>
      <c r="L8334" s="140" t="str">
        <f t="shared" si="394"/>
        <v>臺中市社區照顧關懷據點加值服務計畫</v>
      </c>
      <c r="M8334" s="40" t="str">
        <f t="shared" si="395"/>
        <v>臺中市太平區永隆社區發展協會</v>
      </c>
    </row>
    <row r="8335" spans="1:13" s="27" customFormat="1" ht="112.5">
      <c r="A8335" s="37" t="s">
        <v>6837</v>
      </c>
      <c r="B8335" s="64" t="s">
        <v>6928</v>
      </c>
      <c r="C8335" s="64" t="s">
        <v>6930</v>
      </c>
      <c r="D8335" s="37" t="s">
        <v>6839</v>
      </c>
      <c r="E8335" s="131">
        <v>30</v>
      </c>
      <c r="F8335" s="132" t="s">
        <v>82</v>
      </c>
      <c r="G8335" s="37"/>
      <c r="H8335" s="132" t="s">
        <v>6840</v>
      </c>
      <c r="I8335" s="158"/>
      <c r="K8335" s="140" t="str">
        <f t="shared" si="393"/>
        <v>社會福利支出計畫/社會福利支出/會費、捐助、補助、分攤、照護、救濟與交流活動費/捐助、補助與獎助/捐助國內團體</v>
      </c>
      <c r="L8335" s="140" t="str">
        <f t="shared" si="394"/>
        <v>臺中市社區照顧關懷據點加值服務計畫</v>
      </c>
      <c r="M8335" s="40" t="str">
        <f t="shared" si="395"/>
        <v>台中市東區十甲社區發展協會</v>
      </c>
    </row>
    <row r="8336" spans="1:13" s="27" customFormat="1" ht="112.5">
      <c r="A8336" s="37" t="s">
        <v>6837</v>
      </c>
      <c r="B8336" s="64" t="s">
        <v>6928</v>
      </c>
      <c r="C8336" s="64" t="s">
        <v>6941</v>
      </c>
      <c r="D8336" s="37" t="s">
        <v>6839</v>
      </c>
      <c r="E8336" s="131">
        <v>122</v>
      </c>
      <c r="F8336" s="132" t="s">
        <v>82</v>
      </c>
      <c r="G8336" s="37"/>
      <c r="H8336" s="132" t="s">
        <v>6840</v>
      </c>
      <c r="I8336" s="158"/>
      <c r="K8336" s="140" t="str">
        <f t="shared" si="393"/>
        <v>社會福利支出計畫/社會福利支出/會費、捐助、補助、分攤、照護、救濟與交流活動費/捐助、補助與獎助/捐助國內團體</v>
      </c>
      <c r="L8336" s="140" t="str">
        <f t="shared" si="394"/>
        <v>臺中市社區照顧關懷據點加值服務計畫</v>
      </c>
      <c r="M8336" s="40" t="str">
        <f t="shared" si="395"/>
        <v>臺中市烏日區學田社區發展協會</v>
      </c>
    </row>
    <row r="8337" spans="1:13" s="27" customFormat="1" ht="112.5">
      <c r="A8337" s="37" t="s">
        <v>6837</v>
      </c>
      <c r="B8337" s="64" t="s">
        <v>6928</v>
      </c>
      <c r="C8337" s="64" t="s">
        <v>6942</v>
      </c>
      <c r="D8337" s="37" t="s">
        <v>6839</v>
      </c>
      <c r="E8337" s="131">
        <v>101</v>
      </c>
      <c r="F8337" s="132" t="s">
        <v>82</v>
      </c>
      <c r="G8337" s="37"/>
      <c r="H8337" s="132" t="s">
        <v>6840</v>
      </c>
      <c r="I8337" s="158"/>
      <c r="K8337" s="140" t="str">
        <f t="shared" si="393"/>
        <v>社會福利支出計畫/社會福利支出/會費、捐助、補助、分攤、照護、救濟與交流活動費/捐助、補助與獎助/捐助國內團體</v>
      </c>
      <c r="L8337" s="140" t="str">
        <f t="shared" si="394"/>
        <v>臺中市社區照顧關懷據點加值服務計畫</v>
      </c>
      <c r="M8337" s="40" t="str">
        <f t="shared" si="395"/>
        <v>台中市北屯區軍功社區發展協會</v>
      </c>
    </row>
    <row r="8338" spans="1:13" s="27" customFormat="1" ht="112.5">
      <c r="A8338" s="37" t="s">
        <v>6837</v>
      </c>
      <c r="B8338" s="64" t="s">
        <v>6928</v>
      </c>
      <c r="C8338" s="64" t="s">
        <v>6943</v>
      </c>
      <c r="D8338" s="37" t="s">
        <v>6839</v>
      </c>
      <c r="E8338" s="131">
        <v>58</v>
      </c>
      <c r="F8338" s="132" t="s">
        <v>82</v>
      </c>
      <c r="G8338" s="37"/>
      <c r="H8338" s="132" t="s">
        <v>6840</v>
      </c>
      <c r="I8338" s="158"/>
      <c r="K8338" s="140" t="str">
        <f t="shared" si="393"/>
        <v>社會福利支出計畫/社會福利支出/會費、捐助、補助、分攤、照護、救濟與交流活動費/捐助、補助與獎助/捐助國內團體</v>
      </c>
      <c r="L8338" s="140" t="str">
        <f t="shared" si="394"/>
        <v>臺中市社區照顧關懷據點加值服務計畫</v>
      </c>
      <c r="M8338" s="40" t="str">
        <f t="shared" si="395"/>
        <v>臺中市北屯社區文化推廣協會</v>
      </c>
    </row>
    <row r="8339" spans="1:13" s="27" customFormat="1" ht="112.5">
      <c r="A8339" s="37" t="s">
        <v>6837</v>
      </c>
      <c r="B8339" s="64" t="s">
        <v>6928</v>
      </c>
      <c r="C8339" s="64" t="s">
        <v>6944</v>
      </c>
      <c r="D8339" s="37" t="s">
        <v>6839</v>
      </c>
      <c r="E8339" s="131">
        <v>101</v>
      </c>
      <c r="F8339" s="132" t="s">
        <v>82</v>
      </c>
      <c r="G8339" s="37"/>
      <c r="H8339" s="132" t="s">
        <v>6840</v>
      </c>
      <c r="I8339" s="158"/>
      <c r="K8339" s="140" t="str">
        <f t="shared" si="393"/>
        <v>社會福利支出計畫/社會福利支出/會費、捐助、補助、分攤、照護、救濟與交流活動費/捐助、補助與獎助/捐助國內團體</v>
      </c>
      <c r="L8339" s="140" t="str">
        <f t="shared" si="394"/>
        <v>臺中市社區照顧關懷據點加值服務計畫</v>
      </c>
      <c r="M8339" s="40" t="str">
        <f t="shared" si="395"/>
        <v>臺中市大肚區山陽社區發展協會</v>
      </c>
    </row>
    <row r="8340" spans="1:13" s="27" customFormat="1" ht="112.5">
      <c r="A8340" s="37" t="s">
        <v>6837</v>
      </c>
      <c r="B8340" s="64" t="s">
        <v>6928</v>
      </c>
      <c r="C8340" s="64" t="s">
        <v>3273</v>
      </c>
      <c r="D8340" s="37" t="s">
        <v>6839</v>
      </c>
      <c r="E8340" s="131">
        <v>50</v>
      </c>
      <c r="F8340" s="132" t="s">
        <v>82</v>
      </c>
      <c r="G8340" s="37"/>
      <c r="H8340" s="132" t="s">
        <v>6840</v>
      </c>
      <c r="I8340" s="158"/>
      <c r="K8340" s="140" t="str">
        <f t="shared" si="393"/>
        <v>社會福利支出計畫/社會福利支出/會費、捐助、補助、分攤、照護、救濟與交流活動費/捐助、補助與獎助/捐助國內團體</v>
      </c>
      <c r="L8340" s="140" t="str">
        <f t="shared" si="394"/>
        <v>臺中市社區照顧關懷據點加值服務計畫</v>
      </c>
      <c r="M8340" s="40" t="str">
        <f t="shared" si="395"/>
        <v>台中市何成長青協會</v>
      </c>
    </row>
    <row r="8341" spans="1:13" s="27" customFormat="1" ht="112.5">
      <c r="A8341" s="37" t="s">
        <v>6837</v>
      </c>
      <c r="B8341" s="64" t="s">
        <v>6928</v>
      </c>
      <c r="C8341" s="64" t="s">
        <v>3273</v>
      </c>
      <c r="D8341" s="37" t="s">
        <v>6839</v>
      </c>
      <c r="E8341" s="131">
        <v>50</v>
      </c>
      <c r="F8341" s="132" t="s">
        <v>82</v>
      </c>
      <c r="G8341" s="37"/>
      <c r="H8341" s="132" t="s">
        <v>6840</v>
      </c>
      <c r="I8341" s="158"/>
      <c r="K8341" s="140" t="str">
        <f t="shared" si="393"/>
        <v>社會福利支出計畫/社會福利支出/會費、捐助、補助、分攤、照護、救濟與交流活動費/捐助、補助與獎助/捐助國內團體</v>
      </c>
      <c r="L8341" s="140" t="str">
        <f t="shared" si="394"/>
        <v>臺中市社區照顧關懷據點加值服務計畫</v>
      </c>
      <c r="M8341" s="40" t="str">
        <f t="shared" si="395"/>
        <v>台中市何成長青協會</v>
      </c>
    </row>
    <row r="8342" spans="1:13" s="27" customFormat="1" ht="112.5">
      <c r="A8342" s="37" t="s">
        <v>6837</v>
      </c>
      <c r="B8342" s="64" t="s">
        <v>6928</v>
      </c>
      <c r="C8342" s="64" t="s">
        <v>6945</v>
      </c>
      <c r="D8342" s="37" t="s">
        <v>6839</v>
      </c>
      <c r="E8342" s="131">
        <v>130</v>
      </c>
      <c r="F8342" s="132" t="s">
        <v>82</v>
      </c>
      <c r="G8342" s="37"/>
      <c r="H8342" s="132" t="s">
        <v>6840</v>
      </c>
      <c r="I8342" s="158"/>
      <c r="K8342" s="140" t="str">
        <f t="shared" si="393"/>
        <v>社會福利支出計畫/社會福利支出/會費、捐助、補助、分攤、照護、救濟與交流活動費/捐助、補助與獎助/捐助國內團體</v>
      </c>
      <c r="L8342" s="140" t="str">
        <f t="shared" si="394"/>
        <v>臺中市社區照顧關懷據點加值服務計畫</v>
      </c>
      <c r="M8342" s="40" t="str">
        <f t="shared" si="395"/>
        <v>台中市南區藍興堡發展協會</v>
      </c>
    </row>
    <row r="8343" spans="1:13" s="27" customFormat="1" ht="112.5">
      <c r="A8343" s="37" t="s">
        <v>6837</v>
      </c>
      <c r="B8343" s="64" t="s">
        <v>6928</v>
      </c>
      <c r="C8343" s="64" t="s">
        <v>4247</v>
      </c>
      <c r="D8343" s="37" t="s">
        <v>6839</v>
      </c>
      <c r="E8343" s="131">
        <v>58</v>
      </c>
      <c r="F8343" s="132" t="s">
        <v>82</v>
      </c>
      <c r="G8343" s="37"/>
      <c r="H8343" s="132" t="s">
        <v>6840</v>
      </c>
      <c r="I8343" s="158"/>
      <c r="K8343" s="140" t="str">
        <f t="shared" si="393"/>
        <v>社會福利支出計畫/社會福利支出/會費、捐助、補助、分攤、照護、救濟與交流活動費/捐助、補助與獎助/捐助國內團體</v>
      </c>
      <c r="L8343" s="140" t="str">
        <f t="shared" si="394"/>
        <v>臺中市社區照顧關懷據點加值服務計畫</v>
      </c>
      <c r="M8343" s="40" t="str">
        <f t="shared" si="395"/>
        <v>台中市南區和平社區發展協會</v>
      </c>
    </row>
    <row r="8344" spans="1:13" s="27" customFormat="1" ht="112.5">
      <c r="A8344" s="37" t="s">
        <v>6837</v>
      </c>
      <c r="B8344" s="64" t="s">
        <v>6928</v>
      </c>
      <c r="C8344" s="64" t="s">
        <v>1122</v>
      </c>
      <c r="D8344" s="37" t="s">
        <v>6839</v>
      </c>
      <c r="E8344" s="131">
        <v>130</v>
      </c>
      <c r="F8344" s="132" t="s">
        <v>82</v>
      </c>
      <c r="G8344" s="37"/>
      <c r="H8344" s="132" t="s">
        <v>6840</v>
      </c>
      <c r="I8344" s="158"/>
      <c r="K8344" s="140" t="str">
        <f t="shared" si="393"/>
        <v>社會福利支出計畫/社會福利支出/會費、捐助、補助、分攤、照護、救濟與交流活動費/捐助、補助與獎助/捐助國內團體</v>
      </c>
      <c r="L8344" s="140" t="str">
        <f t="shared" si="394"/>
        <v>臺中市社區照顧關懷據點加值服務計畫</v>
      </c>
      <c r="M8344" s="40" t="str">
        <f t="shared" si="395"/>
        <v>臺中市環保慈善會</v>
      </c>
    </row>
    <row r="8345" spans="1:13" s="27" customFormat="1" ht="112.5">
      <c r="A8345" s="37" t="s">
        <v>6837</v>
      </c>
      <c r="B8345" s="64" t="s">
        <v>6928</v>
      </c>
      <c r="C8345" s="64" t="s">
        <v>4284</v>
      </c>
      <c r="D8345" s="37" t="s">
        <v>6839</v>
      </c>
      <c r="E8345" s="131">
        <v>130</v>
      </c>
      <c r="F8345" s="132" t="s">
        <v>82</v>
      </c>
      <c r="G8345" s="37"/>
      <c r="H8345" s="132" t="s">
        <v>6840</v>
      </c>
      <c r="I8345" s="158"/>
      <c r="K8345" s="140" t="str">
        <f t="shared" si="393"/>
        <v>社會福利支出計畫/社會福利支出/會費、捐助、補助、分攤、照護、救濟與交流活動費/捐助、補助與獎助/捐助國內團體</v>
      </c>
      <c r="L8345" s="140" t="str">
        <f t="shared" si="394"/>
        <v>臺中市社區照顧關懷據點加值服務計畫</v>
      </c>
      <c r="M8345" s="40" t="str">
        <f t="shared" si="395"/>
        <v>臺中市藍興長青協會</v>
      </c>
    </row>
    <row r="8346" spans="1:13" s="27" customFormat="1" ht="112.5">
      <c r="A8346" s="37" t="s">
        <v>6837</v>
      </c>
      <c r="B8346" s="64" t="s">
        <v>6928</v>
      </c>
      <c r="C8346" s="64" t="s">
        <v>3121</v>
      </c>
      <c r="D8346" s="37" t="s">
        <v>6839</v>
      </c>
      <c r="E8346" s="131">
        <v>130</v>
      </c>
      <c r="F8346" s="132" t="s">
        <v>82</v>
      </c>
      <c r="G8346" s="37"/>
      <c r="H8346" s="132" t="s">
        <v>6840</v>
      </c>
      <c r="I8346" s="158"/>
      <c r="K8346" s="140" t="str">
        <f t="shared" si="393"/>
        <v>社會福利支出計畫/社會福利支出/會費、捐助、補助、分攤、照護、救濟與交流活動費/捐助、補助與獎助/捐助國內團體</v>
      </c>
      <c r="L8346" s="140" t="str">
        <f t="shared" si="394"/>
        <v>臺中市社區照顧關懷據點加值服務計畫</v>
      </c>
      <c r="M8346" s="40" t="str">
        <f t="shared" si="395"/>
        <v>臺中市大里區新仁社區發展協會</v>
      </c>
    </row>
    <row r="8347" spans="1:13" s="27" customFormat="1" ht="112.5">
      <c r="A8347" s="37" t="s">
        <v>6837</v>
      </c>
      <c r="B8347" s="64" t="s">
        <v>6928</v>
      </c>
      <c r="C8347" s="64" t="s">
        <v>4248</v>
      </c>
      <c r="D8347" s="37" t="s">
        <v>6839</v>
      </c>
      <c r="E8347" s="131">
        <v>187</v>
      </c>
      <c r="F8347" s="132" t="s">
        <v>82</v>
      </c>
      <c r="G8347" s="37"/>
      <c r="H8347" s="132" t="s">
        <v>6840</v>
      </c>
      <c r="I8347" s="158"/>
      <c r="K8347" s="140" t="str">
        <f t="shared" si="393"/>
        <v>社會福利支出計畫/社會福利支出/會費、捐助、補助、分攤、照護、救濟與交流活動費/捐助、補助與獎助/捐助國內團體</v>
      </c>
      <c r="L8347" s="140" t="str">
        <f t="shared" si="394"/>
        <v>臺中市社區照顧關懷據點加值服務計畫</v>
      </c>
      <c r="M8347" s="40" t="str">
        <f t="shared" si="395"/>
        <v>臺中市草湖長青關懷協會</v>
      </c>
    </row>
    <row r="8348" spans="1:13" s="27" customFormat="1" ht="112.5">
      <c r="A8348" s="37" t="s">
        <v>6837</v>
      </c>
      <c r="B8348" s="64" t="s">
        <v>6928</v>
      </c>
      <c r="C8348" s="64" t="s">
        <v>232</v>
      </c>
      <c r="D8348" s="37" t="s">
        <v>6839</v>
      </c>
      <c r="E8348" s="131">
        <v>130</v>
      </c>
      <c r="F8348" s="132" t="s">
        <v>82</v>
      </c>
      <c r="G8348" s="37"/>
      <c r="H8348" s="132" t="s">
        <v>6840</v>
      </c>
      <c r="I8348" s="158"/>
      <c r="K8348" s="140" t="str">
        <f t="shared" si="393"/>
        <v>社會福利支出計畫/社會福利支出/會費、捐助、補助、分攤、照護、救濟與交流活動費/捐助、補助與獎助/捐助國內團體</v>
      </c>
      <c r="L8348" s="140" t="str">
        <f t="shared" si="394"/>
        <v>臺中市社區照顧關懷據點加值服務計畫</v>
      </c>
      <c r="M8348" s="40" t="str">
        <f t="shared" si="395"/>
        <v>臺中市梧棲區下寮社區發展協會</v>
      </c>
    </row>
    <row r="8349" spans="1:13" s="27" customFormat="1" ht="112.5">
      <c r="A8349" s="37" t="s">
        <v>6837</v>
      </c>
      <c r="B8349" s="64" t="s">
        <v>6928</v>
      </c>
      <c r="C8349" s="64" t="s">
        <v>4296</v>
      </c>
      <c r="D8349" s="37" t="s">
        <v>6839</v>
      </c>
      <c r="E8349" s="131">
        <v>173</v>
      </c>
      <c r="F8349" s="132" t="s">
        <v>82</v>
      </c>
      <c r="G8349" s="37"/>
      <c r="H8349" s="132" t="s">
        <v>6840</v>
      </c>
      <c r="I8349" s="158"/>
      <c r="K8349" s="140" t="str">
        <f t="shared" si="393"/>
        <v>社會福利支出計畫/社會福利支出/會費、捐助、補助、分攤、照護、救濟與交流活動費/捐助、補助與獎助/捐助國內團體</v>
      </c>
      <c r="L8349" s="140" t="str">
        <f t="shared" si="394"/>
        <v>臺中市社區照顧關懷據點加值服務計畫</v>
      </c>
      <c r="M8349" s="40" t="str">
        <f t="shared" si="395"/>
        <v>台中市南屯區永定社區發展協會</v>
      </c>
    </row>
    <row r="8350" spans="1:13" s="27" customFormat="1" ht="112.5">
      <c r="A8350" s="37" t="s">
        <v>6837</v>
      </c>
      <c r="B8350" s="64" t="s">
        <v>6928</v>
      </c>
      <c r="C8350" s="64" t="s">
        <v>227</v>
      </c>
      <c r="D8350" s="37" t="s">
        <v>6839</v>
      </c>
      <c r="E8350" s="131">
        <v>216</v>
      </c>
      <c r="F8350" s="132" t="s">
        <v>82</v>
      </c>
      <c r="G8350" s="37"/>
      <c r="H8350" s="132" t="s">
        <v>6840</v>
      </c>
      <c r="I8350" s="158"/>
      <c r="K8350" s="140" t="str">
        <f t="shared" si="393"/>
        <v>社會福利支出計畫/社會福利支出/會費、捐助、補助、分攤、照護、救濟與交流活動費/捐助、補助與獎助/捐助國內團體</v>
      </c>
      <c r="L8350" s="140" t="str">
        <f t="shared" si="394"/>
        <v>臺中市社區照顧關懷據點加值服務計畫</v>
      </c>
      <c r="M8350" s="40" t="str">
        <f t="shared" si="395"/>
        <v>臺中市梧棲區南簡社區發展協會</v>
      </c>
    </row>
    <row r="8351" spans="1:13" s="27" customFormat="1" ht="112.5">
      <c r="A8351" s="37" t="s">
        <v>6837</v>
      </c>
      <c r="B8351" s="64" t="s">
        <v>6928</v>
      </c>
      <c r="C8351" s="64" t="s">
        <v>3048</v>
      </c>
      <c r="D8351" s="37" t="s">
        <v>6839</v>
      </c>
      <c r="E8351" s="131">
        <v>130</v>
      </c>
      <c r="F8351" s="132" t="s">
        <v>82</v>
      </c>
      <c r="G8351" s="37"/>
      <c r="H8351" s="132" t="s">
        <v>6840</v>
      </c>
      <c r="I8351" s="158"/>
      <c r="K8351" s="140" t="str">
        <f t="shared" si="393"/>
        <v>社會福利支出計畫/社會福利支出/會費、捐助、補助、分攤、照護、救濟與交流活動費/捐助、補助與獎助/捐助國內團體</v>
      </c>
      <c r="L8351" s="140" t="str">
        <f t="shared" si="394"/>
        <v>臺中市社區照顧關懷據點加值服務計畫</v>
      </c>
      <c r="M8351" s="40" t="str">
        <f t="shared" si="395"/>
        <v>臺中市大里區大新社區發展協會</v>
      </c>
    </row>
    <row r="8352" spans="1:13" s="27" customFormat="1" ht="112.5">
      <c r="A8352" s="37" t="s">
        <v>6837</v>
      </c>
      <c r="B8352" s="64" t="s">
        <v>6928</v>
      </c>
      <c r="C8352" s="64" t="s">
        <v>4256</v>
      </c>
      <c r="D8352" s="37" t="s">
        <v>6839</v>
      </c>
      <c r="E8352" s="131">
        <v>216</v>
      </c>
      <c r="F8352" s="132" t="s">
        <v>82</v>
      </c>
      <c r="G8352" s="37"/>
      <c r="H8352" s="132" t="s">
        <v>6840</v>
      </c>
      <c r="I8352" s="158"/>
      <c r="K8352" s="140" t="str">
        <f t="shared" si="393"/>
        <v>社會福利支出計畫/社會福利支出/會費、捐助、補助、分攤、照護、救濟與交流活動費/捐助、補助與獎助/捐助國內團體</v>
      </c>
      <c r="L8352" s="140" t="str">
        <f t="shared" si="394"/>
        <v>臺中市社區照顧關懷據點加值服務計畫</v>
      </c>
      <c r="M8352" s="40" t="str">
        <f t="shared" si="395"/>
        <v>台中市西屯區惠來社區發展協會</v>
      </c>
    </row>
    <row r="8353" spans="1:13" s="27" customFormat="1" ht="112.5">
      <c r="A8353" s="37" t="s">
        <v>6837</v>
      </c>
      <c r="B8353" s="64" t="s">
        <v>6928</v>
      </c>
      <c r="C8353" s="64" t="s">
        <v>6946</v>
      </c>
      <c r="D8353" s="37" t="s">
        <v>6839</v>
      </c>
      <c r="E8353" s="131">
        <v>130</v>
      </c>
      <c r="F8353" s="132" t="s">
        <v>82</v>
      </c>
      <c r="G8353" s="37"/>
      <c r="H8353" s="132" t="s">
        <v>6840</v>
      </c>
      <c r="I8353" s="158"/>
      <c r="K8353" s="140" t="str">
        <f t="shared" si="393"/>
        <v>社會福利支出計畫/社會福利支出/會費、捐助、補助、分攤、照護、救濟與交流活動費/捐助、補助與獎助/捐助國內團體</v>
      </c>
      <c r="L8353" s="140" t="str">
        <f t="shared" si="394"/>
        <v>臺中市社區照顧關懷據點加值服務計畫</v>
      </c>
      <c r="M8353" s="40" t="str">
        <f t="shared" si="395"/>
        <v>台中市南區樹德社區發展協會</v>
      </c>
    </row>
    <row r="8354" spans="1:13" s="27" customFormat="1" ht="112.5">
      <c r="A8354" s="37" t="s">
        <v>6837</v>
      </c>
      <c r="B8354" s="64" t="s">
        <v>6928</v>
      </c>
      <c r="C8354" s="64" t="s">
        <v>803</v>
      </c>
      <c r="D8354" s="37" t="s">
        <v>6839</v>
      </c>
      <c r="E8354" s="131">
        <v>7</v>
      </c>
      <c r="F8354" s="132" t="s">
        <v>82</v>
      </c>
      <c r="G8354" s="37"/>
      <c r="H8354" s="132" t="s">
        <v>6840</v>
      </c>
      <c r="I8354" s="158"/>
      <c r="K8354" s="140" t="str">
        <f t="shared" si="393"/>
        <v>社會福利支出計畫/社會福利支出/會費、捐助、補助、分攤、照護、救濟與交流活動費/捐助、補助與獎助/捐助國內團體</v>
      </c>
      <c r="L8354" s="140" t="str">
        <f t="shared" si="394"/>
        <v>臺中市社區照顧關懷據點加值服務計畫</v>
      </c>
      <c r="M8354" s="40" t="str">
        <f t="shared" si="395"/>
        <v>臺中市霧峰區本堂社區發展協會</v>
      </c>
    </row>
    <row r="8355" spans="1:13" s="27" customFormat="1" ht="112.5">
      <c r="A8355" s="37" t="s">
        <v>6837</v>
      </c>
      <c r="B8355" s="64" t="s">
        <v>6947</v>
      </c>
      <c r="C8355" s="64" t="s">
        <v>1780</v>
      </c>
      <c r="D8355" s="37" t="s">
        <v>6839</v>
      </c>
      <c r="E8355" s="131">
        <v>201</v>
      </c>
      <c r="F8355" s="132" t="s">
        <v>82</v>
      </c>
      <c r="G8355" s="128"/>
      <c r="H8355" s="156" t="s">
        <v>6840</v>
      </c>
      <c r="I8355" s="159"/>
      <c r="K8355" s="140" t="str">
        <f t="shared" si="393"/>
        <v>社會福利支出計畫/社會福利支出/會費、捐助、補助、分攤、照護、救濟與交流活動費/捐助、補助與獎助/捐助國內團體</v>
      </c>
      <c r="L8355" s="140" t="str">
        <f t="shared" si="394"/>
        <v>中低收入獨居老人營養餐飲服務計畫</v>
      </c>
      <c r="M8355" s="40" t="str">
        <f t="shared" si="395"/>
        <v>財團法人弘道老人福利基金會</v>
      </c>
    </row>
    <row r="8356" spans="1:13" s="27" customFormat="1" ht="112.5">
      <c r="A8356" s="37" t="s">
        <v>6837</v>
      </c>
      <c r="B8356" s="64" t="s">
        <v>6947</v>
      </c>
      <c r="C8356" s="64" t="s">
        <v>4765</v>
      </c>
      <c r="D8356" s="37" t="s">
        <v>6839</v>
      </c>
      <c r="E8356" s="131">
        <v>178</v>
      </c>
      <c r="F8356" s="132" t="s">
        <v>82</v>
      </c>
      <c r="G8356" s="128"/>
      <c r="H8356" s="156" t="s">
        <v>6840</v>
      </c>
      <c r="I8356" s="159"/>
      <c r="K8356" s="140" t="str">
        <f t="shared" si="393"/>
        <v>社會福利支出計畫/社會福利支出/會費、捐助、補助、分攤、照護、救濟與交流活動費/捐助、補助與獎助/捐助國內團體</v>
      </c>
      <c r="L8356" s="140" t="str">
        <f t="shared" si="394"/>
        <v>中低收入獨居老人營養餐飲服務計畫</v>
      </c>
      <c r="M8356" s="40" t="str">
        <f t="shared" si="395"/>
        <v>社團法人台灣鼎傳慈善協會</v>
      </c>
    </row>
    <row r="8357" spans="1:13" s="27" customFormat="1" ht="112.5">
      <c r="A8357" s="37" t="s">
        <v>6837</v>
      </c>
      <c r="B8357" s="64" t="s">
        <v>6947</v>
      </c>
      <c r="C8357" s="64" t="s">
        <v>3092</v>
      </c>
      <c r="D8357" s="37" t="s">
        <v>6839</v>
      </c>
      <c r="E8357" s="131">
        <v>705</v>
      </c>
      <c r="F8357" s="132" t="s">
        <v>82</v>
      </c>
      <c r="G8357" s="128"/>
      <c r="H8357" s="156" t="s">
        <v>6840</v>
      </c>
      <c r="I8357" s="159"/>
      <c r="K8357" s="140" t="str">
        <f t="shared" si="393"/>
        <v>社會福利支出計畫/社會福利支出/會費、捐助、補助、分攤、照護、救濟與交流活動費/捐助、補助與獎助/捐助國內團體</v>
      </c>
      <c r="L8357" s="140" t="str">
        <f t="shared" si="394"/>
        <v>中低收入獨居老人營養餐飲服務計畫</v>
      </c>
      <c r="M8357" s="40" t="str">
        <f t="shared" si="395"/>
        <v>財團法人台中市私立甘霖社會福利慈善事業基金會</v>
      </c>
    </row>
    <row r="8358" spans="1:13" s="27" customFormat="1" ht="112.5">
      <c r="A8358" s="37" t="s">
        <v>6837</v>
      </c>
      <c r="B8358" s="64" t="s">
        <v>6947</v>
      </c>
      <c r="C8358" s="64" t="s">
        <v>4435</v>
      </c>
      <c r="D8358" s="37" t="s">
        <v>6839</v>
      </c>
      <c r="E8358" s="131">
        <v>527</v>
      </c>
      <c r="F8358" s="132" t="s">
        <v>82</v>
      </c>
      <c r="G8358" s="128"/>
      <c r="H8358" s="156" t="s">
        <v>6840</v>
      </c>
      <c r="I8358" s="159"/>
      <c r="K8358" s="140" t="str">
        <f t="shared" si="393"/>
        <v>社會福利支出計畫/社會福利支出/會費、捐助、補助、分攤、照護、救濟與交流活動費/捐助、補助與獎助/捐助國內團體</v>
      </c>
      <c r="L8358" s="140" t="str">
        <f t="shared" si="394"/>
        <v>中低收入獨居老人營養餐飲服務計畫</v>
      </c>
      <c r="M8358" s="40" t="str">
        <f t="shared" si="395"/>
        <v>財團法人臺中市私立弗傳慈心社會福利慈善事業基金會</v>
      </c>
    </row>
    <row r="8359" spans="1:13" s="27" customFormat="1" ht="112.5">
      <c r="A8359" s="37" t="s">
        <v>6837</v>
      </c>
      <c r="B8359" s="64" t="s">
        <v>6947</v>
      </c>
      <c r="C8359" s="64" t="s">
        <v>3264</v>
      </c>
      <c r="D8359" s="37" t="s">
        <v>6839</v>
      </c>
      <c r="E8359" s="131">
        <v>172</v>
      </c>
      <c r="F8359" s="132" t="s">
        <v>82</v>
      </c>
      <c r="G8359" s="128"/>
      <c r="H8359" s="156" t="s">
        <v>6840</v>
      </c>
      <c r="I8359" s="159"/>
      <c r="K8359" s="140" t="str">
        <f t="shared" si="393"/>
        <v>社會福利支出計畫/社會福利支出/會費、捐助、補助、分攤、照護、救濟與交流活動費/捐助、補助與獎助/捐助國內團體</v>
      </c>
      <c r="L8359" s="140" t="str">
        <f t="shared" si="394"/>
        <v>中低收入獨居老人營養餐飲服務計畫</v>
      </c>
      <c r="M8359" s="40" t="str">
        <f t="shared" si="395"/>
        <v>財團法人老五老基金會</v>
      </c>
    </row>
    <row r="8360" spans="1:13" s="27" customFormat="1" ht="112.5">
      <c r="A8360" s="37" t="s">
        <v>6837</v>
      </c>
      <c r="B8360" s="64" t="s">
        <v>6947</v>
      </c>
      <c r="C8360" s="64" t="s">
        <v>3264</v>
      </c>
      <c r="D8360" s="37" t="s">
        <v>6839</v>
      </c>
      <c r="E8360" s="131">
        <v>160</v>
      </c>
      <c r="F8360" s="132" t="s">
        <v>82</v>
      </c>
      <c r="G8360" s="128"/>
      <c r="H8360" s="156" t="s">
        <v>6840</v>
      </c>
      <c r="I8360" s="159"/>
      <c r="K8360" s="140" t="str">
        <f t="shared" si="393"/>
        <v>社會福利支出計畫/社會福利支出/會費、捐助、補助、分攤、照護、救濟與交流活動費/捐助、補助與獎助/捐助國內團體</v>
      </c>
      <c r="L8360" s="140" t="str">
        <f t="shared" si="394"/>
        <v>中低收入獨居老人營養餐飲服務計畫</v>
      </c>
      <c r="M8360" s="40" t="str">
        <f t="shared" si="395"/>
        <v>財團法人老五老基金會</v>
      </c>
    </row>
    <row r="8361" spans="1:13" s="27" customFormat="1" ht="112.5">
      <c r="A8361" s="37" t="s">
        <v>6837</v>
      </c>
      <c r="B8361" s="64" t="s">
        <v>6947</v>
      </c>
      <c r="C8361" s="64" t="s">
        <v>4765</v>
      </c>
      <c r="D8361" s="37" t="s">
        <v>6839</v>
      </c>
      <c r="E8361" s="131">
        <v>173</v>
      </c>
      <c r="F8361" s="132" t="s">
        <v>82</v>
      </c>
      <c r="G8361" s="128"/>
      <c r="H8361" s="156" t="s">
        <v>6840</v>
      </c>
      <c r="I8361" s="159"/>
      <c r="K8361" s="140" t="str">
        <f t="shared" si="393"/>
        <v>社會福利支出計畫/社會福利支出/會費、捐助、補助、分攤、照護、救濟與交流活動費/捐助、補助與獎助/捐助國內團體</v>
      </c>
      <c r="L8361" s="140" t="str">
        <f t="shared" si="394"/>
        <v>中低收入獨居老人營養餐飲服務計畫</v>
      </c>
      <c r="M8361" s="40" t="str">
        <f t="shared" si="395"/>
        <v>社團法人台灣鼎傳慈善協會</v>
      </c>
    </row>
    <row r="8362" spans="1:13" s="27" customFormat="1" ht="112.5">
      <c r="A8362" s="37" t="s">
        <v>6837</v>
      </c>
      <c r="B8362" s="64" t="s">
        <v>6947</v>
      </c>
      <c r="C8362" s="64" t="s">
        <v>1780</v>
      </c>
      <c r="D8362" s="37" t="s">
        <v>6839</v>
      </c>
      <c r="E8362" s="131">
        <v>222</v>
      </c>
      <c r="F8362" s="132" t="s">
        <v>82</v>
      </c>
      <c r="G8362" s="128"/>
      <c r="H8362" s="156" t="s">
        <v>6840</v>
      </c>
      <c r="I8362" s="159"/>
      <c r="K8362" s="140" t="str">
        <f t="shared" si="393"/>
        <v>社會福利支出計畫/社會福利支出/會費、捐助、補助、分攤、照護、救濟與交流活動費/捐助、補助與獎助/捐助國內團體</v>
      </c>
      <c r="L8362" s="140" t="str">
        <f t="shared" si="394"/>
        <v>中低收入獨居老人營養餐飲服務計畫</v>
      </c>
      <c r="M8362" s="40" t="str">
        <f t="shared" si="395"/>
        <v>財團法人弘道老人福利基金會</v>
      </c>
    </row>
    <row r="8363" spans="1:13" s="27" customFormat="1" ht="112.5">
      <c r="A8363" s="37" t="s">
        <v>6837</v>
      </c>
      <c r="B8363" s="64" t="s">
        <v>6947</v>
      </c>
      <c r="C8363" s="64" t="s">
        <v>3092</v>
      </c>
      <c r="D8363" s="37" t="s">
        <v>6839</v>
      </c>
      <c r="E8363" s="131">
        <v>722</v>
      </c>
      <c r="F8363" s="132" t="s">
        <v>82</v>
      </c>
      <c r="G8363" s="128"/>
      <c r="H8363" s="156" t="s">
        <v>6840</v>
      </c>
      <c r="I8363" s="159"/>
      <c r="K8363" s="140" t="str">
        <f t="shared" si="393"/>
        <v>社會福利支出計畫/社會福利支出/會費、捐助、補助、分攤、照護、救濟與交流活動費/捐助、補助與獎助/捐助國內團體</v>
      </c>
      <c r="L8363" s="140" t="str">
        <f t="shared" si="394"/>
        <v>中低收入獨居老人營養餐飲服務計畫</v>
      </c>
      <c r="M8363" s="40" t="str">
        <f t="shared" si="395"/>
        <v>財團法人台中市私立甘霖社會福利慈善事業基金會</v>
      </c>
    </row>
    <row r="8364" spans="1:13" s="27" customFormat="1" ht="112.5">
      <c r="A8364" s="37" t="s">
        <v>6837</v>
      </c>
      <c r="B8364" s="64" t="s">
        <v>6947</v>
      </c>
      <c r="C8364" s="64" t="s">
        <v>4435</v>
      </c>
      <c r="D8364" s="37" t="s">
        <v>6839</v>
      </c>
      <c r="E8364" s="131">
        <v>569</v>
      </c>
      <c r="F8364" s="132" t="s">
        <v>82</v>
      </c>
      <c r="G8364" s="128"/>
      <c r="H8364" s="156" t="s">
        <v>6840</v>
      </c>
      <c r="I8364" s="159"/>
      <c r="K8364" s="140" t="str">
        <f t="shared" si="393"/>
        <v>社會福利支出計畫/社會福利支出/會費、捐助、補助、分攤、照護、救濟與交流活動費/捐助、補助與獎助/捐助國內團體</v>
      </c>
      <c r="L8364" s="140" t="str">
        <f t="shared" si="394"/>
        <v>中低收入獨居老人營養餐飲服務計畫</v>
      </c>
      <c r="M8364" s="40" t="str">
        <f t="shared" si="395"/>
        <v>財團法人臺中市私立弗傳慈心社會福利慈善事業基金會</v>
      </c>
    </row>
    <row r="8365" spans="1:13" s="27" customFormat="1" ht="112.5">
      <c r="A8365" s="37" t="s">
        <v>6837</v>
      </c>
      <c r="B8365" s="64" t="s">
        <v>6947</v>
      </c>
      <c r="C8365" s="64" t="s">
        <v>4765</v>
      </c>
      <c r="D8365" s="37" t="s">
        <v>6839</v>
      </c>
      <c r="E8365" s="131">
        <v>202</v>
      </c>
      <c r="F8365" s="132" t="s">
        <v>82</v>
      </c>
      <c r="G8365" s="37"/>
      <c r="H8365" s="132" t="s">
        <v>6840</v>
      </c>
      <c r="I8365" s="158"/>
      <c r="K8365" s="140" t="str">
        <f t="shared" si="393"/>
        <v>社會福利支出計畫/社會福利支出/會費、捐助、補助、分攤、照護、救濟與交流活動費/捐助、補助與獎助/捐助國內團體</v>
      </c>
      <c r="L8365" s="140" t="str">
        <f t="shared" si="394"/>
        <v>中低收入獨居老人營養餐飲服務計畫</v>
      </c>
      <c r="M8365" s="40" t="str">
        <f t="shared" si="395"/>
        <v>社團法人台灣鼎傳慈善協會</v>
      </c>
    </row>
    <row r="8366" spans="1:13" s="27" customFormat="1" ht="112.5">
      <c r="A8366" s="37" t="s">
        <v>6837</v>
      </c>
      <c r="B8366" s="64" t="s">
        <v>6947</v>
      </c>
      <c r="C8366" s="64" t="s">
        <v>3264</v>
      </c>
      <c r="D8366" s="37" t="s">
        <v>6839</v>
      </c>
      <c r="E8366" s="131">
        <v>151</v>
      </c>
      <c r="F8366" s="132" t="s">
        <v>82</v>
      </c>
      <c r="G8366" s="37"/>
      <c r="H8366" s="132" t="s">
        <v>6840</v>
      </c>
      <c r="I8366" s="158"/>
      <c r="K8366" s="140" t="str">
        <f t="shared" si="393"/>
        <v>社會福利支出計畫/社會福利支出/會費、捐助、補助、分攤、照護、救濟與交流活動費/捐助、補助與獎助/捐助國內團體</v>
      </c>
      <c r="L8366" s="140" t="str">
        <f t="shared" si="394"/>
        <v>中低收入獨居老人營養餐飲服務計畫</v>
      </c>
      <c r="M8366" s="40" t="str">
        <f t="shared" si="395"/>
        <v>財團法人老五老基金會</v>
      </c>
    </row>
    <row r="8367" spans="1:13" s="27" customFormat="1" ht="112.5">
      <c r="A8367" s="37" t="s">
        <v>6837</v>
      </c>
      <c r="B8367" s="64" t="s">
        <v>6947</v>
      </c>
      <c r="C8367" s="64" t="s">
        <v>3092</v>
      </c>
      <c r="D8367" s="37" t="s">
        <v>6839</v>
      </c>
      <c r="E8367" s="131">
        <v>796</v>
      </c>
      <c r="F8367" s="132" t="s">
        <v>82</v>
      </c>
      <c r="G8367" s="37"/>
      <c r="H8367" s="132" t="s">
        <v>6840</v>
      </c>
      <c r="I8367" s="158"/>
      <c r="K8367" s="140" t="str">
        <f t="shared" si="393"/>
        <v>社會福利支出計畫/社會福利支出/會費、捐助、補助、分攤、照護、救濟與交流活動費/捐助、補助與獎助/捐助國內團體</v>
      </c>
      <c r="L8367" s="140" t="str">
        <f t="shared" si="394"/>
        <v>中低收入獨居老人營養餐飲服務計畫</v>
      </c>
      <c r="M8367" s="40" t="str">
        <f t="shared" si="395"/>
        <v>財團法人台中市私立甘霖社會福利慈善事業基金會</v>
      </c>
    </row>
    <row r="8368" spans="1:13" s="27" customFormat="1" ht="112.5">
      <c r="A8368" s="37" t="s">
        <v>6837</v>
      </c>
      <c r="B8368" s="64" t="s">
        <v>6947</v>
      </c>
      <c r="C8368" s="64" t="s">
        <v>4435</v>
      </c>
      <c r="D8368" s="37" t="s">
        <v>6839</v>
      </c>
      <c r="E8368" s="131">
        <v>656</v>
      </c>
      <c r="F8368" s="132" t="s">
        <v>82</v>
      </c>
      <c r="G8368" s="37"/>
      <c r="H8368" s="132" t="s">
        <v>6840</v>
      </c>
      <c r="I8368" s="158"/>
      <c r="K8368" s="140" t="str">
        <f t="shared" si="393"/>
        <v>社會福利支出計畫/社會福利支出/會費、捐助、補助、分攤、照護、救濟與交流活動費/捐助、補助與獎助/捐助國內團體</v>
      </c>
      <c r="L8368" s="140" t="str">
        <f t="shared" si="394"/>
        <v>中低收入獨居老人營養餐飲服務計畫</v>
      </c>
      <c r="M8368" s="40" t="str">
        <f t="shared" si="395"/>
        <v>財團法人臺中市私立弗傳慈心社會福利慈善事業基金會</v>
      </c>
    </row>
    <row r="8369" spans="1:13" s="27" customFormat="1" ht="112.5">
      <c r="A8369" s="37" t="s">
        <v>6837</v>
      </c>
      <c r="B8369" s="64" t="s">
        <v>6947</v>
      </c>
      <c r="C8369" s="64" t="s">
        <v>1780</v>
      </c>
      <c r="D8369" s="37" t="s">
        <v>6839</v>
      </c>
      <c r="E8369" s="131">
        <v>273</v>
      </c>
      <c r="F8369" s="132" t="s">
        <v>82</v>
      </c>
      <c r="G8369" s="37"/>
      <c r="H8369" s="132" t="s">
        <v>6840</v>
      </c>
      <c r="I8369" s="158"/>
      <c r="K8369" s="140" t="str">
        <f t="shared" si="393"/>
        <v>社會福利支出計畫/社會福利支出/會費、捐助、補助、分攤、照護、救濟與交流活動費/捐助、補助與獎助/捐助國內團體</v>
      </c>
      <c r="L8369" s="140" t="str">
        <f t="shared" si="394"/>
        <v>中低收入獨居老人營養餐飲服務計畫</v>
      </c>
      <c r="M8369" s="40" t="str">
        <f t="shared" si="395"/>
        <v>財團法人弘道老人福利基金會</v>
      </c>
    </row>
    <row r="8370" spans="1:13" s="27" customFormat="1" ht="112.5">
      <c r="A8370" s="37" t="s">
        <v>6837</v>
      </c>
      <c r="B8370" s="64" t="s">
        <v>6947</v>
      </c>
      <c r="C8370" s="64" t="s">
        <v>4765</v>
      </c>
      <c r="D8370" s="37" t="s">
        <v>6839</v>
      </c>
      <c r="E8370" s="131">
        <v>110</v>
      </c>
      <c r="F8370" s="132" t="s">
        <v>82</v>
      </c>
      <c r="G8370" s="37"/>
      <c r="H8370" s="132" t="s">
        <v>6840</v>
      </c>
      <c r="I8370" s="158"/>
      <c r="K8370" s="140" t="str">
        <f t="shared" si="393"/>
        <v>社會福利支出計畫/社會福利支出/會費、捐助、補助、分攤、照護、救濟與交流活動費/捐助、補助與獎助/捐助國內團體</v>
      </c>
      <c r="L8370" s="140" t="str">
        <f t="shared" si="394"/>
        <v>中低收入獨居老人營養餐飲服務計畫</v>
      </c>
      <c r="M8370" s="40" t="str">
        <f t="shared" si="395"/>
        <v>社團法人台灣鼎傳慈善協會</v>
      </c>
    </row>
    <row r="8371" spans="1:13" s="27" customFormat="1" ht="112.5">
      <c r="A8371" s="37" t="s">
        <v>6837</v>
      </c>
      <c r="B8371" s="64" t="s">
        <v>6947</v>
      </c>
      <c r="C8371" s="64" t="s">
        <v>3264</v>
      </c>
      <c r="D8371" s="37" t="s">
        <v>6839</v>
      </c>
      <c r="E8371" s="131">
        <v>99</v>
      </c>
      <c r="F8371" s="132" t="s">
        <v>82</v>
      </c>
      <c r="G8371" s="37"/>
      <c r="H8371" s="132" t="s">
        <v>6840</v>
      </c>
      <c r="I8371" s="158"/>
      <c r="K8371" s="140" t="str">
        <f t="shared" si="393"/>
        <v>社會福利支出計畫/社會福利支出/會費、捐助、補助、分攤、照護、救濟與交流活動費/捐助、補助與獎助/捐助國內團體</v>
      </c>
      <c r="L8371" s="140" t="str">
        <f t="shared" si="394"/>
        <v>中低收入獨居老人營養餐飲服務計畫</v>
      </c>
      <c r="M8371" s="40" t="str">
        <f t="shared" si="395"/>
        <v>財團法人老五老基金會</v>
      </c>
    </row>
    <row r="8372" spans="1:13" s="27" customFormat="1" ht="112.5">
      <c r="A8372" s="37" t="s">
        <v>6837</v>
      </c>
      <c r="B8372" s="64" t="s">
        <v>6947</v>
      </c>
      <c r="C8372" s="64" t="s">
        <v>4435</v>
      </c>
      <c r="D8372" s="37" t="s">
        <v>6839</v>
      </c>
      <c r="E8372" s="131">
        <v>442</v>
      </c>
      <c r="F8372" s="132" t="s">
        <v>82</v>
      </c>
      <c r="G8372" s="37"/>
      <c r="H8372" s="132" t="s">
        <v>6840</v>
      </c>
      <c r="I8372" s="158"/>
      <c r="K8372" s="140" t="str">
        <f t="shared" si="393"/>
        <v>社會福利支出計畫/社會福利支出/會費、捐助、補助、分攤、照護、救濟與交流活動費/捐助、補助與獎助/捐助國內團體</v>
      </c>
      <c r="L8372" s="140" t="str">
        <f t="shared" si="394"/>
        <v>中低收入獨居老人營養餐飲服務計畫</v>
      </c>
      <c r="M8372" s="40" t="str">
        <f t="shared" si="395"/>
        <v>財團法人臺中市私立弗傳慈心社會福利慈善事業基金會</v>
      </c>
    </row>
    <row r="8373" spans="1:13" s="27" customFormat="1" ht="112.5">
      <c r="A8373" s="37" t="s">
        <v>6837</v>
      </c>
      <c r="B8373" s="64" t="s">
        <v>6947</v>
      </c>
      <c r="C8373" s="64" t="s">
        <v>3092</v>
      </c>
      <c r="D8373" s="37" t="s">
        <v>6839</v>
      </c>
      <c r="E8373" s="131">
        <v>494</v>
      </c>
      <c r="F8373" s="132" t="s">
        <v>82</v>
      </c>
      <c r="G8373" s="37"/>
      <c r="H8373" s="132" t="s">
        <v>6840</v>
      </c>
      <c r="I8373" s="158"/>
      <c r="K8373" s="140" t="str">
        <f t="shared" si="393"/>
        <v>社會福利支出計畫/社會福利支出/會費、捐助、補助、分攤、照護、救濟與交流活動費/捐助、補助與獎助/捐助國內團體</v>
      </c>
      <c r="L8373" s="140" t="str">
        <f t="shared" si="394"/>
        <v>中低收入獨居老人營養餐飲服務計畫</v>
      </c>
      <c r="M8373" s="40" t="str">
        <f t="shared" si="395"/>
        <v>財團法人台中市私立甘霖社會福利慈善事業基金會</v>
      </c>
    </row>
    <row r="8374" spans="1:13" s="27" customFormat="1" ht="112.5">
      <c r="A8374" s="37" t="s">
        <v>6837</v>
      </c>
      <c r="B8374" s="64" t="s">
        <v>6947</v>
      </c>
      <c r="C8374" s="64" t="s">
        <v>6948</v>
      </c>
      <c r="D8374" s="37" t="s">
        <v>6839</v>
      </c>
      <c r="E8374" s="131">
        <v>253</v>
      </c>
      <c r="F8374" s="132" t="s">
        <v>82</v>
      </c>
      <c r="G8374" s="37"/>
      <c r="H8374" s="132" t="s">
        <v>6840</v>
      </c>
      <c r="I8374" s="158"/>
      <c r="K8374" s="140" t="str">
        <f t="shared" si="393"/>
        <v>社會福利支出計畫/社會福利支出/會費、捐助、補助、分攤、照護、救濟與交流活動費/捐助、補助與獎助/捐助國內團體</v>
      </c>
      <c r="L8374" s="140" t="str">
        <f t="shared" si="394"/>
        <v>中低收入獨居老人營養餐飲服務計畫</v>
      </c>
      <c r="M8374" s="40" t="str">
        <f t="shared" si="395"/>
        <v>財團法人弗傳慈心社會福利慈善事業基金會</v>
      </c>
    </row>
    <row r="8375" spans="1:13" s="27" customFormat="1" ht="112.5">
      <c r="A8375" s="37" t="s">
        <v>6837</v>
      </c>
      <c r="B8375" s="64" t="s">
        <v>6947</v>
      </c>
      <c r="C8375" s="64" t="s">
        <v>6949</v>
      </c>
      <c r="D8375" s="37" t="s">
        <v>6839</v>
      </c>
      <c r="E8375" s="131">
        <v>251</v>
      </c>
      <c r="F8375" s="132" t="s">
        <v>82</v>
      </c>
      <c r="G8375" s="37"/>
      <c r="H8375" s="132" t="s">
        <v>6840</v>
      </c>
      <c r="I8375" s="158"/>
      <c r="K8375" s="140" t="str">
        <f t="shared" si="393"/>
        <v>社會福利支出計畫/社會福利支出/會費、捐助、補助、分攤、照護、救濟與交流活動費/捐助、補助與獎助/捐助國內團體</v>
      </c>
      <c r="L8375" s="140" t="str">
        <f t="shared" si="394"/>
        <v>中低收入獨居老人營養餐飲服務計畫</v>
      </c>
      <c r="M8375" s="40" t="str">
        <f t="shared" si="395"/>
        <v>財團法人弘道老人基金會</v>
      </c>
    </row>
    <row r="8376" spans="1:13" s="27" customFormat="1" ht="112.5">
      <c r="A8376" s="37" t="s">
        <v>6837</v>
      </c>
      <c r="B8376" s="64" t="s">
        <v>6947</v>
      </c>
      <c r="C8376" s="64" t="s">
        <v>6950</v>
      </c>
      <c r="D8376" s="37" t="s">
        <v>6839</v>
      </c>
      <c r="E8376" s="131">
        <v>322</v>
      </c>
      <c r="F8376" s="132" t="s">
        <v>82</v>
      </c>
      <c r="G8376" s="37"/>
      <c r="H8376" s="132" t="s">
        <v>6840</v>
      </c>
      <c r="I8376" s="158"/>
      <c r="K8376" s="140" t="str">
        <f t="shared" si="393"/>
        <v>社會福利支出計畫/社會福利支出/會費、捐助、補助、分攤、照護、救濟與交流活動費/捐助、補助與獎助/捐助國內團體</v>
      </c>
      <c r="L8376" s="140" t="str">
        <f t="shared" si="394"/>
        <v>中低收入獨居老人營養餐飲服務計畫</v>
      </c>
      <c r="M8376" s="40" t="str">
        <f t="shared" si="395"/>
        <v>財團法人台中市甘霖社會福利慈善事業基金會</v>
      </c>
    </row>
    <row r="8377" spans="1:13" s="27" customFormat="1" ht="112.5">
      <c r="A8377" s="37" t="s">
        <v>6837</v>
      </c>
      <c r="B8377" s="64" t="s">
        <v>6947</v>
      </c>
      <c r="C8377" s="64" t="s">
        <v>4765</v>
      </c>
      <c r="D8377" s="37" t="s">
        <v>6839</v>
      </c>
      <c r="E8377" s="131">
        <v>52</v>
      </c>
      <c r="F8377" s="132" t="s">
        <v>82</v>
      </c>
      <c r="G8377" s="37"/>
      <c r="H8377" s="132" t="s">
        <v>6840</v>
      </c>
      <c r="I8377" s="158"/>
      <c r="K8377" s="140" t="str">
        <f t="shared" si="393"/>
        <v>社會福利支出計畫/社會福利支出/會費、捐助、補助、分攤、照護、救濟與交流活動費/捐助、補助與獎助/捐助國內團體</v>
      </c>
      <c r="L8377" s="140" t="str">
        <f t="shared" si="394"/>
        <v>中低收入獨居老人營養餐飲服務計畫</v>
      </c>
      <c r="M8377" s="40" t="str">
        <f t="shared" si="395"/>
        <v>社團法人台灣鼎傳慈善協會</v>
      </c>
    </row>
    <row r="8378" spans="1:13" s="27" customFormat="1" ht="112.5">
      <c r="A8378" s="37" t="s">
        <v>6837</v>
      </c>
      <c r="B8378" s="64" t="s">
        <v>6947</v>
      </c>
      <c r="C8378" s="64" t="s">
        <v>3264</v>
      </c>
      <c r="D8378" s="37" t="s">
        <v>6839</v>
      </c>
      <c r="E8378" s="131">
        <v>81</v>
      </c>
      <c r="F8378" s="132" t="s">
        <v>82</v>
      </c>
      <c r="G8378" s="37"/>
      <c r="H8378" s="132" t="s">
        <v>6840</v>
      </c>
      <c r="I8378" s="158"/>
      <c r="K8378" s="140" t="str">
        <f t="shared" si="393"/>
        <v>社會福利支出計畫/社會福利支出/會費、捐助、補助、分攤、照護、救濟與交流活動費/捐助、補助與獎助/捐助國內團體</v>
      </c>
      <c r="L8378" s="140" t="str">
        <f t="shared" si="394"/>
        <v>中低收入獨居老人營養餐飲服務計畫</v>
      </c>
      <c r="M8378" s="40" t="str">
        <f t="shared" si="395"/>
        <v>財團法人老五老基金會</v>
      </c>
    </row>
    <row r="8379" spans="1:13" s="27" customFormat="1" ht="112.5">
      <c r="A8379" s="37" t="s">
        <v>6837</v>
      </c>
      <c r="B8379" s="64" t="s">
        <v>6951</v>
      </c>
      <c r="C8379" s="64" t="s">
        <v>2804</v>
      </c>
      <c r="D8379" s="37" t="s">
        <v>6839</v>
      </c>
      <c r="E8379" s="131">
        <v>270</v>
      </c>
      <c r="F8379" s="132" t="s">
        <v>82</v>
      </c>
      <c r="G8379" s="128"/>
      <c r="H8379" s="156" t="s">
        <v>6840</v>
      </c>
      <c r="I8379" s="159"/>
      <c r="K8379" s="140" t="str">
        <f t="shared" si="393"/>
        <v>社會福利支出計畫/社會福利支出/會費、捐助、補助、分攤、照護、救濟與交流活動費/捐助、補助與獎助/捐助國內團體</v>
      </c>
      <c r="L8379" s="140" t="str">
        <f t="shared" si="394"/>
        <v>日間托老服務計畫</v>
      </c>
      <c r="M8379" s="40" t="str">
        <f t="shared" si="395"/>
        <v>財團法人臺灣省私立永信社會福利基金會</v>
      </c>
    </row>
    <row r="8380" spans="1:13" s="27" customFormat="1" ht="112.5">
      <c r="A8380" s="37" t="s">
        <v>6837</v>
      </c>
      <c r="B8380" s="64" t="s">
        <v>6951</v>
      </c>
      <c r="C8380" s="64" t="s">
        <v>1780</v>
      </c>
      <c r="D8380" s="37" t="s">
        <v>6839</v>
      </c>
      <c r="E8380" s="131">
        <v>267</v>
      </c>
      <c r="F8380" s="132" t="s">
        <v>82</v>
      </c>
      <c r="G8380" s="128"/>
      <c r="H8380" s="156" t="s">
        <v>6840</v>
      </c>
      <c r="I8380" s="159"/>
      <c r="K8380" s="140" t="str">
        <f t="shared" si="393"/>
        <v>社會福利支出計畫/社會福利支出/會費、捐助、補助、分攤、照護、救濟與交流活動費/捐助、補助與獎助/捐助國內團體</v>
      </c>
      <c r="L8380" s="140" t="str">
        <f t="shared" si="394"/>
        <v>日間托老服務計畫</v>
      </c>
      <c r="M8380" s="40" t="str">
        <f t="shared" si="395"/>
        <v>財團法人弘道老人福利基金會</v>
      </c>
    </row>
    <row r="8381" spans="1:13" s="27" customFormat="1" ht="112.5">
      <c r="A8381" s="37" t="s">
        <v>6837</v>
      </c>
      <c r="B8381" s="64" t="s">
        <v>6951</v>
      </c>
      <c r="C8381" s="64" t="s">
        <v>3059</v>
      </c>
      <c r="D8381" s="37" t="s">
        <v>6839</v>
      </c>
      <c r="E8381" s="131">
        <v>244</v>
      </c>
      <c r="F8381" s="132" t="s">
        <v>82</v>
      </c>
      <c r="G8381" s="128"/>
      <c r="H8381" s="156" t="s">
        <v>6840</v>
      </c>
      <c r="I8381" s="159"/>
      <c r="K8381" s="140" t="str">
        <f t="shared" si="393"/>
        <v>社會福利支出計畫/社會福利支出/會費、捐助、補助、分攤、照護、救濟與交流活動費/捐助、補助與獎助/捐助國內團體</v>
      </c>
      <c r="L8381" s="140" t="str">
        <f t="shared" si="394"/>
        <v>日間托老服務計畫</v>
      </c>
      <c r="M8381" s="40" t="str">
        <f t="shared" si="395"/>
        <v>財團法人天主教聖母聖心修女會</v>
      </c>
    </row>
    <row r="8382" spans="1:13" s="27" customFormat="1" ht="112.5">
      <c r="A8382" s="37" t="s">
        <v>6837</v>
      </c>
      <c r="B8382" s="64" t="s">
        <v>6951</v>
      </c>
      <c r="C8382" s="64" t="s">
        <v>3059</v>
      </c>
      <c r="D8382" s="37" t="s">
        <v>6839</v>
      </c>
      <c r="E8382" s="131">
        <v>244</v>
      </c>
      <c r="F8382" s="132" t="s">
        <v>82</v>
      </c>
      <c r="G8382" s="128"/>
      <c r="H8382" s="156" t="s">
        <v>6840</v>
      </c>
      <c r="I8382" s="159"/>
      <c r="K8382" s="140" t="str">
        <f t="shared" si="393"/>
        <v>社會福利支出計畫/社會福利支出/會費、捐助、補助、分攤、照護、救濟與交流活動費/捐助、補助與獎助/捐助國內團體</v>
      </c>
      <c r="L8382" s="140" t="str">
        <f t="shared" si="394"/>
        <v>日間托老服務計畫</v>
      </c>
      <c r="M8382" s="40" t="str">
        <f t="shared" si="395"/>
        <v>財團法人天主教聖母聖心修女會</v>
      </c>
    </row>
    <row r="8383" spans="1:13" s="27" customFormat="1" ht="112.5">
      <c r="A8383" s="37" t="s">
        <v>6837</v>
      </c>
      <c r="B8383" s="64" t="s">
        <v>6951</v>
      </c>
      <c r="C8383" s="64" t="s">
        <v>3896</v>
      </c>
      <c r="D8383" s="37" t="s">
        <v>6839</v>
      </c>
      <c r="E8383" s="131">
        <v>435</v>
      </c>
      <c r="F8383" s="132" t="s">
        <v>82</v>
      </c>
      <c r="G8383" s="128"/>
      <c r="H8383" s="156" t="s">
        <v>6840</v>
      </c>
      <c r="I8383" s="159"/>
      <c r="K8383" s="140" t="str">
        <f t="shared" si="393"/>
        <v>社會福利支出計畫/社會福利支出/會費、捐助、補助、分攤、照護、救濟與交流活動費/捐助、補助與獎助/捐助國內團體</v>
      </c>
      <c r="L8383" s="140" t="str">
        <f t="shared" si="394"/>
        <v>日間托老服務計畫</v>
      </c>
      <c r="M8383" s="40" t="str">
        <f t="shared" si="395"/>
        <v>社團法人台中市城市之光關懷協會</v>
      </c>
    </row>
    <row r="8384" spans="1:13" s="27" customFormat="1" ht="112.5">
      <c r="A8384" s="37" t="s">
        <v>6837</v>
      </c>
      <c r="B8384" s="64" t="s">
        <v>6951</v>
      </c>
      <c r="C8384" s="64" t="s">
        <v>2812</v>
      </c>
      <c r="D8384" s="37" t="s">
        <v>6839</v>
      </c>
      <c r="E8384" s="131">
        <v>254</v>
      </c>
      <c r="F8384" s="132" t="s">
        <v>82</v>
      </c>
      <c r="G8384" s="128"/>
      <c r="H8384" s="156" t="s">
        <v>6840</v>
      </c>
      <c r="I8384" s="159"/>
      <c r="K8384" s="140" t="str">
        <f t="shared" si="393"/>
        <v>社會福利支出計畫/社會福利支出/會費、捐助、補助、分攤、照護、救濟與交流活動費/捐助、補助與獎助/捐助國內團體</v>
      </c>
      <c r="L8384" s="140" t="str">
        <f t="shared" si="394"/>
        <v>日間托老服務計畫</v>
      </c>
      <c r="M8384" s="40" t="str">
        <f t="shared" si="395"/>
        <v>財團法人中華基督教福音信義傳道會</v>
      </c>
    </row>
    <row r="8385" spans="1:13" s="27" customFormat="1" ht="112.5">
      <c r="A8385" s="37" t="s">
        <v>6837</v>
      </c>
      <c r="B8385" s="64" t="s">
        <v>6951</v>
      </c>
      <c r="C8385" s="64" t="s">
        <v>2812</v>
      </c>
      <c r="D8385" s="37" t="s">
        <v>6839</v>
      </c>
      <c r="E8385" s="131">
        <v>325</v>
      </c>
      <c r="F8385" s="132" t="s">
        <v>82</v>
      </c>
      <c r="G8385" s="128"/>
      <c r="H8385" s="156" t="s">
        <v>6840</v>
      </c>
      <c r="I8385" s="159"/>
      <c r="K8385" s="140" t="str">
        <f t="shared" si="393"/>
        <v>社會福利支出計畫/社會福利支出/會費、捐助、補助、分攤、照護、救濟與交流活動費/捐助、補助與獎助/捐助國內團體</v>
      </c>
      <c r="L8385" s="140" t="str">
        <f t="shared" si="394"/>
        <v>日間托老服務計畫</v>
      </c>
      <c r="M8385" s="40" t="str">
        <f t="shared" si="395"/>
        <v>財團法人中華基督教福音信義傳道會</v>
      </c>
    </row>
    <row r="8386" spans="1:13" s="27" customFormat="1" ht="112.5">
      <c r="A8386" s="37" t="s">
        <v>6842</v>
      </c>
      <c r="B8386" s="64" t="s">
        <v>6951</v>
      </c>
      <c r="C8386" s="130" t="s">
        <v>2812</v>
      </c>
      <c r="D8386" s="37" t="s">
        <v>6839</v>
      </c>
      <c r="E8386" s="136">
        <v>30</v>
      </c>
      <c r="F8386" s="132" t="s">
        <v>82</v>
      </c>
      <c r="G8386" s="156"/>
      <c r="H8386" s="156" t="s">
        <v>6840</v>
      </c>
      <c r="I8386" s="159"/>
      <c r="K8386" s="140" t="str">
        <f t="shared" si="393"/>
        <v>一般建築及設備計畫/一般建築及設備/會費、捐助、補助、分攤、照護、救濟與交流活動費/捐助、補助與獎助/捐助國內團體</v>
      </c>
      <c r="L8386" s="140" t="str">
        <f t="shared" si="394"/>
        <v>日間托老服務計畫</v>
      </c>
      <c r="M8386" s="40" t="str">
        <f t="shared" si="395"/>
        <v>財團法人中華基督教福音信義傳道會</v>
      </c>
    </row>
    <row r="8387" spans="1:13" s="27" customFormat="1" ht="112.5">
      <c r="A8387" s="37" t="s">
        <v>6842</v>
      </c>
      <c r="B8387" s="64" t="s">
        <v>6951</v>
      </c>
      <c r="C8387" s="130" t="s">
        <v>211</v>
      </c>
      <c r="D8387" s="37" t="s">
        <v>6839</v>
      </c>
      <c r="E8387" s="136">
        <v>23</v>
      </c>
      <c r="F8387" s="132" t="s">
        <v>82</v>
      </c>
      <c r="G8387" s="156"/>
      <c r="H8387" s="156" t="s">
        <v>6840</v>
      </c>
      <c r="I8387" s="159"/>
      <c r="K8387" s="140" t="str">
        <f t="shared" si="393"/>
        <v>一般建築及設備計畫/一般建築及設備/會費、捐助、補助、分攤、照護、救濟與交流活動費/捐助、補助與獎助/捐助國內團體</v>
      </c>
      <c r="L8387" s="140" t="str">
        <f t="shared" si="394"/>
        <v>日間托老服務計畫</v>
      </c>
      <c r="M8387" s="40" t="str">
        <f t="shared" si="395"/>
        <v>臺中市梧棲區草湳社區發展協會</v>
      </c>
    </row>
    <row r="8388" spans="1:13" s="27" customFormat="1" ht="112.5">
      <c r="A8388" s="37" t="s">
        <v>6837</v>
      </c>
      <c r="B8388" s="64" t="s">
        <v>6951</v>
      </c>
      <c r="C8388" s="64" t="s">
        <v>211</v>
      </c>
      <c r="D8388" s="37" t="s">
        <v>6839</v>
      </c>
      <c r="E8388" s="131">
        <v>261</v>
      </c>
      <c r="F8388" s="132" t="s">
        <v>82</v>
      </c>
      <c r="G8388" s="128"/>
      <c r="H8388" s="156" t="s">
        <v>6840</v>
      </c>
      <c r="I8388" s="159"/>
      <c r="K8388" s="140" t="str">
        <f t="shared" ref="K8388:K8451" si="396">A8388</f>
        <v>社會福利支出計畫/社會福利支出/會費、捐助、補助、分攤、照護、救濟與交流活動費/捐助、補助與獎助/捐助國內團體</v>
      </c>
      <c r="L8388" s="140" t="str">
        <f t="shared" ref="L8388:L8451" si="397">B8388</f>
        <v>日間托老服務計畫</v>
      </c>
      <c r="M8388" s="40" t="str">
        <f t="shared" ref="M8388:M8451" si="398">C8388</f>
        <v>臺中市梧棲區草湳社區發展協會</v>
      </c>
    </row>
    <row r="8389" spans="1:13" s="27" customFormat="1" ht="112.5">
      <c r="A8389" s="37" t="s">
        <v>6837</v>
      </c>
      <c r="B8389" s="64" t="s">
        <v>6951</v>
      </c>
      <c r="C8389" s="64" t="s">
        <v>1780</v>
      </c>
      <c r="D8389" s="37" t="s">
        <v>6839</v>
      </c>
      <c r="E8389" s="131">
        <v>372</v>
      </c>
      <c r="F8389" s="132" t="s">
        <v>82</v>
      </c>
      <c r="G8389" s="128"/>
      <c r="H8389" s="156" t="s">
        <v>6840</v>
      </c>
      <c r="I8389" s="159"/>
      <c r="K8389" s="140" t="str">
        <f t="shared" si="396"/>
        <v>社會福利支出計畫/社會福利支出/會費、捐助、補助、分攤、照護、救濟與交流活動費/捐助、補助與獎助/捐助國內團體</v>
      </c>
      <c r="L8389" s="140" t="str">
        <f t="shared" si="397"/>
        <v>日間托老服務計畫</v>
      </c>
      <c r="M8389" s="40" t="str">
        <f t="shared" si="398"/>
        <v>財團法人弘道老人福利基金會</v>
      </c>
    </row>
    <row r="8390" spans="1:13" s="27" customFormat="1" ht="112.5">
      <c r="A8390" s="37" t="s">
        <v>6837</v>
      </c>
      <c r="B8390" s="64" t="s">
        <v>6951</v>
      </c>
      <c r="C8390" s="64" t="s">
        <v>6952</v>
      </c>
      <c r="D8390" s="37" t="s">
        <v>6839</v>
      </c>
      <c r="E8390" s="131">
        <v>263</v>
      </c>
      <c r="F8390" s="132" t="s">
        <v>82</v>
      </c>
      <c r="G8390" s="128"/>
      <c r="H8390" s="156" t="s">
        <v>6840</v>
      </c>
      <c r="I8390" s="159"/>
      <c r="K8390" s="140" t="str">
        <f t="shared" si="396"/>
        <v>社會福利支出計畫/社會福利支出/會費、捐助、補助、分攤、照護、救濟與交流活動費/捐助、補助與獎助/捐助國內團體</v>
      </c>
      <c r="L8390" s="140" t="str">
        <f t="shared" si="397"/>
        <v>日間托老服務計畫</v>
      </c>
      <c r="M8390" s="40" t="str">
        <f t="shared" si="398"/>
        <v>財團法人台中市私立林蘭生慈善基金會</v>
      </c>
    </row>
    <row r="8391" spans="1:13" s="27" customFormat="1" ht="112.5">
      <c r="A8391" s="37" t="s">
        <v>6842</v>
      </c>
      <c r="B8391" s="64" t="s">
        <v>6951</v>
      </c>
      <c r="C8391" s="130" t="s">
        <v>3703</v>
      </c>
      <c r="D8391" s="37" t="s">
        <v>6839</v>
      </c>
      <c r="E8391" s="136">
        <v>10</v>
      </c>
      <c r="F8391" s="132" t="s">
        <v>82</v>
      </c>
      <c r="G8391" s="156"/>
      <c r="H8391" s="156" t="s">
        <v>6840</v>
      </c>
      <c r="I8391" s="159"/>
      <c r="K8391" s="140" t="str">
        <f t="shared" si="396"/>
        <v>一般建築及設備計畫/一般建築及設備/會費、捐助、補助、分攤、照護、救濟與交流活動費/捐助、補助與獎助/捐助國內團體</v>
      </c>
      <c r="L8391" s="140" t="str">
        <f t="shared" si="397"/>
        <v>日間托老服務計畫</v>
      </c>
      <c r="M8391" s="40" t="str">
        <f t="shared" si="398"/>
        <v>社團法人臺中市清心社區福祉發展協會</v>
      </c>
    </row>
    <row r="8392" spans="1:13" s="27" customFormat="1" ht="112.5">
      <c r="A8392" s="37" t="s">
        <v>6837</v>
      </c>
      <c r="B8392" s="64" t="s">
        <v>6951</v>
      </c>
      <c r="C8392" s="64" t="s">
        <v>3109</v>
      </c>
      <c r="D8392" s="37" t="s">
        <v>6839</v>
      </c>
      <c r="E8392" s="131">
        <v>329</v>
      </c>
      <c r="F8392" s="132" t="s">
        <v>82</v>
      </c>
      <c r="G8392" s="128"/>
      <c r="H8392" s="156" t="s">
        <v>6840</v>
      </c>
      <c r="I8392" s="159"/>
      <c r="K8392" s="140" t="str">
        <f t="shared" si="396"/>
        <v>社會福利支出計畫/社會福利支出/會費、捐助、補助、分攤、照護、救濟與交流活動費/捐助、補助與獎助/捐助國內團體</v>
      </c>
      <c r="L8392" s="140" t="str">
        <f t="shared" si="397"/>
        <v>日間托老服務計畫</v>
      </c>
      <c r="M8392" s="40" t="str">
        <f t="shared" si="398"/>
        <v>社團法人中華傳愛社區服務協會</v>
      </c>
    </row>
    <row r="8393" spans="1:13" s="27" customFormat="1" ht="112.5">
      <c r="A8393" s="37" t="s">
        <v>6842</v>
      </c>
      <c r="B8393" s="64" t="s">
        <v>6951</v>
      </c>
      <c r="C8393" s="130" t="s">
        <v>3109</v>
      </c>
      <c r="D8393" s="37" t="s">
        <v>6839</v>
      </c>
      <c r="E8393" s="136">
        <v>18</v>
      </c>
      <c r="F8393" s="132" t="s">
        <v>82</v>
      </c>
      <c r="G8393" s="156"/>
      <c r="H8393" s="156" t="s">
        <v>6840</v>
      </c>
      <c r="I8393" s="159"/>
      <c r="K8393" s="140" t="str">
        <f t="shared" si="396"/>
        <v>一般建築及設備計畫/一般建築及設備/會費、捐助、補助、分攤、照護、救濟與交流活動費/捐助、補助與獎助/捐助國內團體</v>
      </c>
      <c r="L8393" s="140" t="str">
        <f t="shared" si="397"/>
        <v>日間托老服務計畫</v>
      </c>
      <c r="M8393" s="40" t="str">
        <f t="shared" si="398"/>
        <v>社團法人中華傳愛社區服務協會</v>
      </c>
    </row>
    <row r="8394" spans="1:13" s="27" customFormat="1" ht="112.5">
      <c r="A8394" s="37" t="s">
        <v>6837</v>
      </c>
      <c r="B8394" s="64" t="s">
        <v>6951</v>
      </c>
      <c r="C8394" s="64" t="s">
        <v>3703</v>
      </c>
      <c r="D8394" s="37" t="s">
        <v>6839</v>
      </c>
      <c r="E8394" s="131">
        <v>404</v>
      </c>
      <c r="F8394" s="132" t="s">
        <v>82</v>
      </c>
      <c r="G8394" s="128"/>
      <c r="H8394" s="156" t="s">
        <v>6840</v>
      </c>
      <c r="I8394" s="159"/>
      <c r="K8394" s="140" t="str">
        <f t="shared" si="396"/>
        <v>社會福利支出計畫/社會福利支出/會費、捐助、補助、分攤、照護、救濟與交流活動費/捐助、補助與獎助/捐助國內團體</v>
      </c>
      <c r="L8394" s="140" t="str">
        <f t="shared" si="397"/>
        <v>日間托老服務計畫</v>
      </c>
      <c r="M8394" s="40" t="str">
        <f t="shared" si="398"/>
        <v>社團法人臺中市清心社區福祉發展協會</v>
      </c>
    </row>
    <row r="8395" spans="1:13" s="27" customFormat="1" ht="112.5">
      <c r="A8395" s="37" t="s">
        <v>6837</v>
      </c>
      <c r="B8395" s="64" t="s">
        <v>6951</v>
      </c>
      <c r="C8395" s="64" t="s">
        <v>211</v>
      </c>
      <c r="D8395" s="37" t="s">
        <v>6839</v>
      </c>
      <c r="E8395" s="131">
        <v>17</v>
      </c>
      <c r="F8395" s="132" t="s">
        <v>82</v>
      </c>
      <c r="G8395" s="37"/>
      <c r="H8395" s="132" t="s">
        <v>6840</v>
      </c>
      <c r="I8395" s="158"/>
      <c r="K8395" s="140" t="str">
        <f t="shared" si="396"/>
        <v>社會福利支出計畫/社會福利支出/會費、捐助、補助、分攤、照護、救濟與交流活動費/捐助、補助與獎助/捐助國內團體</v>
      </c>
      <c r="L8395" s="140" t="str">
        <f t="shared" si="397"/>
        <v>日間托老服務計畫</v>
      </c>
      <c r="M8395" s="40" t="str">
        <f t="shared" si="398"/>
        <v>臺中市梧棲區草湳社區發展協會</v>
      </c>
    </row>
    <row r="8396" spans="1:13" s="27" customFormat="1" ht="112.5">
      <c r="A8396" s="37" t="s">
        <v>6837</v>
      </c>
      <c r="B8396" s="64" t="s">
        <v>6951</v>
      </c>
      <c r="C8396" s="64" t="s">
        <v>6952</v>
      </c>
      <c r="D8396" s="37" t="s">
        <v>6839</v>
      </c>
      <c r="E8396" s="131">
        <v>313</v>
      </c>
      <c r="F8396" s="132" t="s">
        <v>82</v>
      </c>
      <c r="G8396" s="37"/>
      <c r="H8396" s="132" t="s">
        <v>6840</v>
      </c>
      <c r="I8396" s="158"/>
      <c r="K8396" s="140" t="str">
        <f t="shared" si="396"/>
        <v>社會福利支出計畫/社會福利支出/會費、捐助、補助、分攤、照護、救濟與交流活動費/捐助、補助與獎助/捐助國內團體</v>
      </c>
      <c r="L8396" s="140" t="str">
        <f t="shared" si="397"/>
        <v>日間托老服務計畫</v>
      </c>
      <c r="M8396" s="40" t="str">
        <f t="shared" si="398"/>
        <v>財團法人台中市私立林蘭生慈善基金會</v>
      </c>
    </row>
    <row r="8397" spans="1:13" s="27" customFormat="1" ht="112.5">
      <c r="A8397" s="37" t="s">
        <v>6837</v>
      </c>
      <c r="B8397" s="64" t="s">
        <v>6951</v>
      </c>
      <c r="C8397" s="64" t="s">
        <v>3896</v>
      </c>
      <c r="D8397" s="37" t="s">
        <v>6839</v>
      </c>
      <c r="E8397" s="131">
        <v>4</v>
      </c>
      <c r="F8397" s="132" t="s">
        <v>82</v>
      </c>
      <c r="G8397" s="37"/>
      <c r="H8397" s="132" t="s">
        <v>6840</v>
      </c>
      <c r="I8397" s="158"/>
      <c r="K8397" s="140" t="str">
        <f t="shared" si="396"/>
        <v>社會福利支出計畫/社會福利支出/會費、捐助、補助、分攤、照護、救濟與交流活動費/捐助、補助與獎助/捐助國內團體</v>
      </c>
      <c r="L8397" s="140" t="str">
        <f t="shared" si="397"/>
        <v>日間托老服務計畫</v>
      </c>
      <c r="M8397" s="40" t="str">
        <f t="shared" si="398"/>
        <v>社團法人台中市城市之光關懷協會</v>
      </c>
    </row>
    <row r="8398" spans="1:13" s="27" customFormat="1" ht="112.5">
      <c r="A8398" s="37" t="s">
        <v>6837</v>
      </c>
      <c r="B8398" s="64" t="s">
        <v>6951</v>
      </c>
      <c r="C8398" s="64" t="s">
        <v>1780</v>
      </c>
      <c r="D8398" s="37" t="s">
        <v>6839</v>
      </c>
      <c r="E8398" s="131">
        <v>355</v>
      </c>
      <c r="F8398" s="132" t="s">
        <v>82</v>
      </c>
      <c r="G8398" s="37"/>
      <c r="H8398" s="132" t="s">
        <v>6840</v>
      </c>
      <c r="I8398" s="158"/>
      <c r="K8398" s="140" t="str">
        <f t="shared" si="396"/>
        <v>社會福利支出計畫/社會福利支出/會費、捐助、補助、分攤、照護、救濟與交流活動費/捐助、補助與獎助/捐助國內團體</v>
      </c>
      <c r="L8398" s="140" t="str">
        <f t="shared" si="397"/>
        <v>日間托老服務計畫</v>
      </c>
      <c r="M8398" s="40" t="str">
        <f t="shared" si="398"/>
        <v>財團法人弘道老人福利基金會</v>
      </c>
    </row>
    <row r="8399" spans="1:13" s="27" customFormat="1" ht="112.5">
      <c r="A8399" s="37" t="s">
        <v>6837</v>
      </c>
      <c r="B8399" s="64" t="s">
        <v>6951</v>
      </c>
      <c r="C8399" s="64" t="s">
        <v>2804</v>
      </c>
      <c r="D8399" s="37" t="s">
        <v>6839</v>
      </c>
      <c r="E8399" s="131">
        <v>315</v>
      </c>
      <c r="F8399" s="132" t="s">
        <v>82</v>
      </c>
      <c r="G8399" s="37"/>
      <c r="H8399" s="132" t="s">
        <v>6840</v>
      </c>
      <c r="I8399" s="158"/>
      <c r="K8399" s="140" t="str">
        <f t="shared" si="396"/>
        <v>社會福利支出計畫/社會福利支出/會費、捐助、補助、分攤、照護、救濟與交流活動費/捐助、補助與獎助/捐助國內團體</v>
      </c>
      <c r="L8399" s="140" t="str">
        <f t="shared" si="397"/>
        <v>日間托老服務計畫</v>
      </c>
      <c r="M8399" s="40" t="str">
        <f t="shared" si="398"/>
        <v>財團法人臺灣省私立永信社會福利基金會</v>
      </c>
    </row>
    <row r="8400" spans="1:13" s="27" customFormat="1" ht="112.5">
      <c r="A8400" s="37" t="s">
        <v>6842</v>
      </c>
      <c r="B8400" s="130" t="s">
        <v>6951</v>
      </c>
      <c r="C8400" s="130" t="s">
        <v>2804</v>
      </c>
      <c r="D8400" s="37" t="s">
        <v>6839</v>
      </c>
      <c r="E8400" s="136">
        <v>35</v>
      </c>
      <c r="F8400" s="132" t="s">
        <v>82</v>
      </c>
      <c r="G8400" s="132"/>
      <c r="H8400" s="132" t="s">
        <v>6840</v>
      </c>
      <c r="I8400" s="158"/>
      <c r="K8400" s="140" t="str">
        <f t="shared" si="396"/>
        <v>一般建築及設備計畫/一般建築及設備/會費、捐助、補助、分攤、照護、救濟與交流活動費/捐助、補助與獎助/捐助國內團體</v>
      </c>
      <c r="L8400" s="140" t="str">
        <f t="shared" si="397"/>
        <v>日間托老服務計畫</v>
      </c>
      <c r="M8400" s="40" t="str">
        <f t="shared" si="398"/>
        <v>財團法人臺灣省私立永信社會福利基金會</v>
      </c>
    </row>
    <row r="8401" spans="1:13" s="27" customFormat="1" ht="112.5">
      <c r="A8401" s="37" t="s">
        <v>6837</v>
      </c>
      <c r="B8401" s="64" t="s">
        <v>6951</v>
      </c>
      <c r="C8401" s="64" t="s">
        <v>2812</v>
      </c>
      <c r="D8401" s="37" t="s">
        <v>6839</v>
      </c>
      <c r="E8401" s="131">
        <v>40</v>
      </c>
      <c r="F8401" s="132" t="s">
        <v>82</v>
      </c>
      <c r="G8401" s="37"/>
      <c r="H8401" s="132" t="s">
        <v>6840</v>
      </c>
      <c r="I8401" s="158"/>
      <c r="K8401" s="140" t="str">
        <f t="shared" si="396"/>
        <v>社會福利支出計畫/社會福利支出/會費、捐助、補助、分攤、照護、救濟與交流活動費/捐助、補助與獎助/捐助國內團體</v>
      </c>
      <c r="L8401" s="140" t="str">
        <f t="shared" si="397"/>
        <v>日間托老服務計畫</v>
      </c>
      <c r="M8401" s="40" t="str">
        <f t="shared" si="398"/>
        <v>財團法人中華基督教福音信義傳道會</v>
      </c>
    </row>
    <row r="8402" spans="1:13" s="27" customFormat="1" ht="112.5">
      <c r="A8402" s="37" t="s">
        <v>6837</v>
      </c>
      <c r="B8402" s="64" t="s">
        <v>6951</v>
      </c>
      <c r="C8402" s="64" t="s">
        <v>3059</v>
      </c>
      <c r="D8402" s="37" t="s">
        <v>6839</v>
      </c>
      <c r="E8402" s="131">
        <v>320</v>
      </c>
      <c r="F8402" s="132" t="s">
        <v>82</v>
      </c>
      <c r="G8402" s="37"/>
      <c r="H8402" s="132" t="s">
        <v>6840</v>
      </c>
      <c r="I8402" s="158"/>
      <c r="K8402" s="140" t="str">
        <f t="shared" si="396"/>
        <v>社會福利支出計畫/社會福利支出/會費、捐助、補助、分攤、照護、救濟與交流活動費/捐助、補助與獎助/捐助國內團體</v>
      </c>
      <c r="L8402" s="140" t="str">
        <f t="shared" si="397"/>
        <v>日間托老服務計畫</v>
      </c>
      <c r="M8402" s="40" t="str">
        <f t="shared" si="398"/>
        <v>財團法人天主教聖母聖心修女會</v>
      </c>
    </row>
    <row r="8403" spans="1:13" s="27" customFormat="1" ht="112.5">
      <c r="A8403" s="37" t="s">
        <v>6842</v>
      </c>
      <c r="B8403" s="130" t="s">
        <v>6951</v>
      </c>
      <c r="C8403" s="130" t="s">
        <v>3059</v>
      </c>
      <c r="D8403" s="37" t="s">
        <v>6839</v>
      </c>
      <c r="E8403" s="136">
        <v>25</v>
      </c>
      <c r="F8403" s="132" t="s">
        <v>82</v>
      </c>
      <c r="G8403" s="132"/>
      <c r="H8403" s="132" t="s">
        <v>6840</v>
      </c>
      <c r="I8403" s="158"/>
      <c r="K8403" s="140" t="str">
        <f t="shared" si="396"/>
        <v>一般建築及設備計畫/一般建築及設備/會費、捐助、補助、分攤、照護、救濟與交流活動費/捐助、補助與獎助/捐助國內團體</v>
      </c>
      <c r="L8403" s="140" t="str">
        <f t="shared" si="397"/>
        <v>日間托老服務計畫</v>
      </c>
      <c r="M8403" s="40" t="str">
        <f t="shared" si="398"/>
        <v>財團法人天主教聖母聖心修女會</v>
      </c>
    </row>
    <row r="8404" spans="1:13" s="27" customFormat="1" ht="112.5">
      <c r="A8404" s="37" t="s">
        <v>6837</v>
      </c>
      <c r="B8404" s="64" t="s">
        <v>6951</v>
      </c>
      <c r="C8404" s="64" t="s">
        <v>3703</v>
      </c>
      <c r="D8404" s="37" t="s">
        <v>6839</v>
      </c>
      <c r="E8404" s="131">
        <v>6</v>
      </c>
      <c r="F8404" s="132" t="s">
        <v>82</v>
      </c>
      <c r="G8404" s="37"/>
      <c r="H8404" s="132" t="s">
        <v>6840</v>
      </c>
      <c r="I8404" s="158"/>
      <c r="K8404" s="140" t="str">
        <f t="shared" si="396"/>
        <v>社會福利支出計畫/社會福利支出/會費、捐助、補助、分攤、照護、救濟與交流活動費/捐助、補助與獎助/捐助國內團體</v>
      </c>
      <c r="L8404" s="140" t="str">
        <f t="shared" si="397"/>
        <v>日間托老服務計畫</v>
      </c>
      <c r="M8404" s="40" t="str">
        <f t="shared" si="398"/>
        <v>社團法人臺中市清心社區福祉發展協會</v>
      </c>
    </row>
    <row r="8405" spans="1:13" s="27" customFormat="1" ht="112.5">
      <c r="A8405" s="37" t="s">
        <v>6837</v>
      </c>
      <c r="B8405" s="64" t="s">
        <v>6951</v>
      </c>
      <c r="C8405" s="64" t="s">
        <v>3059</v>
      </c>
      <c r="D8405" s="37" t="s">
        <v>6839</v>
      </c>
      <c r="E8405" s="131">
        <v>320</v>
      </c>
      <c r="F8405" s="132" t="s">
        <v>82</v>
      </c>
      <c r="G8405" s="37"/>
      <c r="H8405" s="132" t="s">
        <v>6840</v>
      </c>
      <c r="I8405" s="158"/>
      <c r="K8405" s="140" t="str">
        <f t="shared" si="396"/>
        <v>社會福利支出計畫/社會福利支出/會費、捐助、補助、分攤、照護、救濟與交流活動費/捐助、補助與獎助/捐助國內團體</v>
      </c>
      <c r="L8405" s="140" t="str">
        <f t="shared" si="397"/>
        <v>日間托老服務計畫</v>
      </c>
      <c r="M8405" s="40" t="str">
        <f t="shared" si="398"/>
        <v>財團法人天主教聖母聖心修女會</v>
      </c>
    </row>
    <row r="8406" spans="1:13" s="27" customFormat="1" ht="112.5">
      <c r="A8406" s="37" t="s">
        <v>6842</v>
      </c>
      <c r="B8406" s="130" t="s">
        <v>6951</v>
      </c>
      <c r="C8406" s="130" t="s">
        <v>3059</v>
      </c>
      <c r="D8406" s="37" t="s">
        <v>6839</v>
      </c>
      <c r="E8406" s="136">
        <v>25</v>
      </c>
      <c r="F8406" s="132" t="s">
        <v>82</v>
      </c>
      <c r="G8406" s="132"/>
      <c r="H8406" s="132" t="s">
        <v>6840</v>
      </c>
      <c r="I8406" s="158"/>
      <c r="K8406" s="140" t="str">
        <f t="shared" si="396"/>
        <v>一般建築及設備計畫/一般建築及設備/會費、捐助、補助、分攤、照護、救濟與交流活動費/捐助、補助與獎助/捐助國內團體</v>
      </c>
      <c r="L8406" s="140" t="str">
        <f t="shared" si="397"/>
        <v>日間托老服務計畫</v>
      </c>
      <c r="M8406" s="40" t="str">
        <f t="shared" si="398"/>
        <v>財團法人天主教聖母聖心修女會</v>
      </c>
    </row>
    <row r="8407" spans="1:13" s="27" customFormat="1" ht="112.5">
      <c r="A8407" s="37" t="s">
        <v>6837</v>
      </c>
      <c r="B8407" s="64" t="s">
        <v>6951</v>
      </c>
      <c r="C8407" s="64" t="s">
        <v>3109</v>
      </c>
      <c r="D8407" s="37" t="s">
        <v>6839</v>
      </c>
      <c r="E8407" s="131">
        <v>24</v>
      </c>
      <c r="F8407" s="132" t="s">
        <v>82</v>
      </c>
      <c r="G8407" s="37"/>
      <c r="H8407" s="132" t="s">
        <v>6840</v>
      </c>
      <c r="I8407" s="158"/>
      <c r="K8407" s="140" t="str">
        <f t="shared" si="396"/>
        <v>社會福利支出計畫/社會福利支出/會費、捐助、補助、分攤、照護、救濟與交流活動費/捐助、補助與獎助/捐助國內團體</v>
      </c>
      <c r="L8407" s="140" t="str">
        <f t="shared" si="397"/>
        <v>日間托老服務計畫</v>
      </c>
      <c r="M8407" s="40" t="str">
        <f t="shared" si="398"/>
        <v>社團法人中華傳愛社區服務協會</v>
      </c>
    </row>
    <row r="8408" spans="1:13" s="27" customFormat="1" ht="112.5">
      <c r="A8408" s="37" t="s">
        <v>6837</v>
      </c>
      <c r="B8408" s="64" t="s">
        <v>6951</v>
      </c>
      <c r="C8408" s="64" t="s">
        <v>1780</v>
      </c>
      <c r="D8408" s="37" t="s">
        <v>6839</v>
      </c>
      <c r="E8408" s="131">
        <v>394</v>
      </c>
      <c r="F8408" s="132" t="s">
        <v>82</v>
      </c>
      <c r="G8408" s="37"/>
      <c r="H8408" s="132" t="s">
        <v>6840</v>
      </c>
      <c r="I8408" s="158"/>
      <c r="K8408" s="140" t="str">
        <f t="shared" si="396"/>
        <v>社會福利支出計畫/社會福利支出/會費、捐助、補助、分攤、照護、救濟與交流活動費/捐助、補助與獎助/捐助國內團體</v>
      </c>
      <c r="L8408" s="140" t="str">
        <f t="shared" si="397"/>
        <v>日間托老服務計畫</v>
      </c>
      <c r="M8408" s="40" t="str">
        <f t="shared" si="398"/>
        <v>財團法人弘道老人福利基金會</v>
      </c>
    </row>
    <row r="8409" spans="1:13" s="27" customFormat="1" ht="112.5">
      <c r="A8409" s="37" t="s">
        <v>6842</v>
      </c>
      <c r="B8409" s="130" t="s">
        <v>6951</v>
      </c>
      <c r="C8409" s="130" t="s">
        <v>1780</v>
      </c>
      <c r="D8409" s="37" t="s">
        <v>6839</v>
      </c>
      <c r="E8409" s="136">
        <v>30</v>
      </c>
      <c r="F8409" s="132" t="s">
        <v>82</v>
      </c>
      <c r="G8409" s="132"/>
      <c r="H8409" s="132" t="s">
        <v>6840</v>
      </c>
      <c r="I8409" s="158"/>
      <c r="K8409" s="140" t="str">
        <f t="shared" si="396"/>
        <v>一般建築及設備計畫/一般建築及設備/會費、捐助、補助、分攤、照護、救濟與交流活動費/捐助、補助與獎助/捐助國內團體</v>
      </c>
      <c r="L8409" s="140" t="str">
        <f t="shared" si="397"/>
        <v>日間托老服務計畫</v>
      </c>
      <c r="M8409" s="40" t="str">
        <f t="shared" si="398"/>
        <v>財團法人弘道老人福利基金會</v>
      </c>
    </row>
    <row r="8410" spans="1:13" s="27" customFormat="1" ht="112.5">
      <c r="A8410" s="37" t="s">
        <v>6837</v>
      </c>
      <c r="B8410" s="64" t="s">
        <v>6951</v>
      </c>
      <c r="C8410" s="64" t="s">
        <v>6953</v>
      </c>
      <c r="D8410" s="37" t="s">
        <v>6839</v>
      </c>
      <c r="E8410" s="131">
        <v>278</v>
      </c>
      <c r="F8410" s="132" t="s">
        <v>82</v>
      </c>
      <c r="G8410" s="37"/>
      <c r="H8410" s="132" t="s">
        <v>6840</v>
      </c>
      <c r="I8410" s="158"/>
      <c r="K8410" s="140" t="str">
        <f t="shared" si="396"/>
        <v>社會福利支出計畫/社會福利支出/會費、捐助、補助、分攤、照護、救濟與交流活動費/捐助、補助與獎助/捐助國內團體</v>
      </c>
      <c r="L8410" s="140" t="str">
        <f t="shared" si="397"/>
        <v>日間托老服務計畫</v>
      </c>
      <c r="M8410" s="40" t="str">
        <f t="shared" si="398"/>
        <v>臺中市梧棲區草湳社區發展協會</v>
      </c>
    </row>
    <row r="8411" spans="1:13" s="27" customFormat="1" ht="112.5">
      <c r="A8411" s="37" t="s">
        <v>6837</v>
      </c>
      <c r="B8411" s="64" t="s">
        <v>6951</v>
      </c>
      <c r="C8411" s="64" t="s">
        <v>3896</v>
      </c>
      <c r="D8411" s="37" t="s">
        <v>6839</v>
      </c>
      <c r="E8411" s="131">
        <v>438</v>
      </c>
      <c r="F8411" s="132" t="s">
        <v>82</v>
      </c>
      <c r="G8411" s="37"/>
      <c r="H8411" s="132" t="s">
        <v>6840</v>
      </c>
      <c r="I8411" s="158"/>
      <c r="K8411" s="140" t="str">
        <f t="shared" si="396"/>
        <v>社會福利支出計畫/社會福利支出/會費、捐助、補助、分攤、照護、救濟與交流活動費/捐助、補助與獎助/捐助國內團體</v>
      </c>
      <c r="L8411" s="140" t="str">
        <f t="shared" si="397"/>
        <v>日間托老服務計畫</v>
      </c>
      <c r="M8411" s="40" t="str">
        <f t="shared" si="398"/>
        <v>社團法人台中市城市之光關懷協會</v>
      </c>
    </row>
    <row r="8412" spans="1:13" s="27" customFormat="1" ht="112.5">
      <c r="A8412" s="37" t="s">
        <v>6837</v>
      </c>
      <c r="B8412" s="64" t="s">
        <v>6951</v>
      </c>
      <c r="C8412" s="64" t="s">
        <v>6954</v>
      </c>
      <c r="D8412" s="37" t="s">
        <v>6839</v>
      </c>
      <c r="E8412" s="131">
        <v>410</v>
      </c>
      <c r="F8412" s="132" t="s">
        <v>82</v>
      </c>
      <c r="G8412" s="37"/>
      <c r="H8412" s="132" t="s">
        <v>6840</v>
      </c>
      <c r="I8412" s="158"/>
      <c r="K8412" s="140" t="str">
        <f t="shared" si="396"/>
        <v>社會福利支出計畫/社會福利支出/會費、捐助、補助、分攤、照護、救濟與交流活動費/捐助、補助與獎助/捐助國內團體</v>
      </c>
      <c r="L8412" s="140" t="str">
        <f t="shared" si="397"/>
        <v>日間托老服務計畫</v>
      </c>
      <c r="M8412" s="40" t="str">
        <f t="shared" si="398"/>
        <v>社團法人臺中市清心社區福祉發展協會</v>
      </c>
    </row>
    <row r="8413" spans="1:13" s="27" customFormat="1" ht="112.5">
      <c r="A8413" s="37" t="s">
        <v>6837</v>
      </c>
      <c r="B8413" s="64" t="s">
        <v>6951</v>
      </c>
      <c r="C8413" s="64" t="s">
        <v>6843</v>
      </c>
      <c r="D8413" s="37" t="s">
        <v>6839</v>
      </c>
      <c r="E8413" s="131">
        <v>339</v>
      </c>
      <c r="F8413" s="132" t="s">
        <v>82</v>
      </c>
      <c r="G8413" s="37"/>
      <c r="H8413" s="132" t="s">
        <v>6840</v>
      </c>
      <c r="I8413" s="158"/>
      <c r="K8413" s="140" t="str">
        <f t="shared" si="396"/>
        <v>社會福利支出計畫/社會福利支出/會費、捐助、補助、分攤、照護、救濟與交流活動費/捐助、補助與獎助/捐助國內團體</v>
      </c>
      <c r="L8413" s="140" t="str">
        <f t="shared" si="397"/>
        <v>日間托老服務計畫</v>
      </c>
      <c r="M8413" s="40" t="str">
        <f t="shared" si="398"/>
        <v>社團法人中華傳愛社區服務協會</v>
      </c>
    </row>
    <row r="8414" spans="1:13" s="27" customFormat="1" ht="112.5">
      <c r="A8414" s="37" t="s">
        <v>6837</v>
      </c>
      <c r="B8414" s="64" t="s">
        <v>6951</v>
      </c>
      <c r="C8414" s="64" t="s">
        <v>6955</v>
      </c>
      <c r="D8414" s="37" t="s">
        <v>6839</v>
      </c>
      <c r="E8414" s="131">
        <v>347</v>
      </c>
      <c r="F8414" s="132" t="s">
        <v>82</v>
      </c>
      <c r="G8414" s="37"/>
      <c r="H8414" s="132" t="s">
        <v>6840</v>
      </c>
      <c r="I8414" s="158"/>
      <c r="K8414" s="140" t="str">
        <f t="shared" si="396"/>
        <v>社會福利支出計畫/社會福利支出/會費、捐助、補助、分攤、照護、救濟與交流活動費/捐助、補助與獎助/捐助國內團體</v>
      </c>
      <c r="L8414" s="140" t="str">
        <f t="shared" si="397"/>
        <v>日間托老服務計畫</v>
      </c>
      <c r="M8414" s="40" t="str">
        <f t="shared" si="398"/>
        <v>財團法人中華基督教福音信義傳道會</v>
      </c>
    </row>
    <row r="8415" spans="1:13" s="27" customFormat="1" ht="112.5">
      <c r="A8415" s="37" t="s">
        <v>6837</v>
      </c>
      <c r="B8415" s="64" t="s">
        <v>6951</v>
      </c>
      <c r="C8415" s="64" t="s">
        <v>6955</v>
      </c>
      <c r="D8415" s="37" t="s">
        <v>6839</v>
      </c>
      <c r="E8415" s="131">
        <v>295</v>
      </c>
      <c r="F8415" s="132" t="s">
        <v>82</v>
      </c>
      <c r="G8415" s="37"/>
      <c r="H8415" s="132" t="s">
        <v>6840</v>
      </c>
      <c r="I8415" s="158"/>
      <c r="K8415" s="140" t="str">
        <f t="shared" si="396"/>
        <v>社會福利支出計畫/社會福利支出/會費、捐助、補助、分攤、照護、救濟與交流活動費/捐助、補助與獎助/捐助國內團體</v>
      </c>
      <c r="L8415" s="140" t="str">
        <f t="shared" si="397"/>
        <v>日間托老服務計畫</v>
      </c>
      <c r="M8415" s="40" t="str">
        <f t="shared" si="398"/>
        <v>財團法人中華基督教福音信義傳道會</v>
      </c>
    </row>
    <row r="8416" spans="1:13" s="27" customFormat="1" ht="112.5">
      <c r="A8416" s="37" t="s">
        <v>6837</v>
      </c>
      <c r="B8416" s="64" t="s">
        <v>6956</v>
      </c>
      <c r="C8416" s="64" t="s">
        <v>1780</v>
      </c>
      <c r="D8416" s="37" t="s">
        <v>6839</v>
      </c>
      <c r="E8416" s="131">
        <v>123</v>
      </c>
      <c r="F8416" s="132" t="s">
        <v>82</v>
      </c>
      <c r="G8416" s="128"/>
      <c r="H8416" s="156" t="s">
        <v>6840</v>
      </c>
      <c r="I8416" s="159"/>
      <c r="K8416" s="140" t="str">
        <f t="shared" si="396"/>
        <v>社會福利支出計畫/社會福利支出/會費、捐助、補助、分攤、照護、救濟與交流活動費/捐助、補助與獎助/捐助國內團體</v>
      </c>
      <c r="L8416" s="140" t="str">
        <f t="shared" si="397"/>
        <v>身心障礙者營養餐食服務</v>
      </c>
      <c r="M8416" s="40" t="str">
        <f t="shared" si="398"/>
        <v>財團法人弘道老人福利基金會</v>
      </c>
    </row>
    <row r="8417" spans="1:13" s="27" customFormat="1" ht="112.5">
      <c r="A8417" s="37" t="s">
        <v>6837</v>
      </c>
      <c r="B8417" s="64" t="s">
        <v>6956</v>
      </c>
      <c r="C8417" s="64" t="s">
        <v>4765</v>
      </c>
      <c r="D8417" s="37" t="s">
        <v>6839</v>
      </c>
      <c r="E8417" s="131">
        <v>178</v>
      </c>
      <c r="F8417" s="132" t="s">
        <v>82</v>
      </c>
      <c r="G8417" s="128"/>
      <c r="H8417" s="156" t="s">
        <v>6840</v>
      </c>
      <c r="I8417" s="159"/>
      <c r="K8417" s="140" t="str">
        <f t="shared" si="396"/>
        <v>社會福利支出計畫/社會福利支出/會費、捐助、補助、分攤、照護、救濟與交流活動費/捐助、補助與獎助/捐助國內團體</v>
      </c>
      <c r="L8417" s="140" t="str">
        <f t="shared" si="397"/>
        <v>身心障礙者營養餐食服務</v>
      </c>
      <c r="M8417" s="40" t="str">
        <f t="shared" si="398"/>
        <v>社團法人台灣鼎傳慈善協會</v>
      </c>
    </row>
    <row r="8418" spans="1:13" s="27" customFormat="1" ht="112.5">
      <c r="A8418" s="37" t="s">
        <v>6837</v>
      </c>
      <c r="B8418" s="64" t="s">
        <v>6956</v>
      </c>
      <c r="C8418" s="64" t="s">
        <v>3092</v>
      </c>
      <c r="D8418" s="37" t="s">
        <v>6839</v>
      </c>
      <c r="E8418" s="131">
        <v>317</v>
      </c>
      <c r="F8418" s="132" t="s">
        <v>82</v>
      </c>
      <c r="G8418" s="128"/>
      <c r="H8418" s="156" t="s">
        <v>6840</v>
      </c>
      <c r="I8418" s="159"/>
      <c r="K8418" s="140" t="str">
        <f t="shared" si="396"/>
        <v>社會福利支出計畫/社會福利支出/會費、捐助、補助、分攤、照護、救濟與交流活動費/捐助、補助與獎助/捐助國內團體</v>
      </c>
      <c r="L8418" s="140" t="str">
        <f t="shared" si="397"/>
        <v>身心障礙者營養餐食服務</v>
      </c>
      <c r="M8418" s="40" t="str">
        <f t="shared" si="398"/>
        <v>財團法人台中市私立甘霖社會福利慈善事業基金會</v>
      </c>
    </row>
    <row r="8419" spans="1:13" s="27" customFormat="1" ht="112.5">
      <c r="A8419" s="37" t="s">
        <v>6837</v>
      </c>
      <c r="B8419" s="64" t="s">
        <v>6956</v>
      </c>
      <c r="C8419" s="64" t="s">
        <v>4435</v>
      </c>
      <c r="D8419" s="37" t="s">
        <v>6839</v>
      </c>
      <c r="E8419" s="131">
        <v>381</v>
      </c>
      <c r="F8419" s="132" t="s">
        <v>82</v>
      </c>
      <c r="G8419" s="128"/>
      <c r="H8419" s="156" t="s">
        <v>6840</v>
      </c>
      <c r="I8419" s="159"/>
      <c r="K8419" s="140" t="str">
        <f t="shared" si="396"/>
        <v>社會福利支出計畫/社會福利支出/會費、捐助、補助、分攤、照護、救濟與交流活動費/捐助、補助與獎助/捐助國內團體</v>
      </c>
      <c r="L8419" s="140" t="str">
        <f t="shared" si="397"/>
        <v>身心障礙者營養餐食服務</v>
      </c>
      <c r="M8419" s="40" t="str">
        <f t="shared" si="398"/>
        <v>財團法人臺中市私立弗傳慈心社會福利慈善事業基金會</v>
      </c>
    </row>
    <row r="8420" spans="1:13" s="27" customFormat="1" ht="112.5">
      <c r="A8420" s="37" t="s">
        <v>6837</v>
      </c>
      <c r="B8420" s="64" t="s">
        <v>6956</v>
      </c>
      <c r="C8420" s="64" t="s">
        <v>3264</v>
      </c>
      <c r="D8420" s="37" t="s">
        <v>6839</v>
      </c>
      <c r="E8420" s="131">
        <v>51</v>
      </c>
      <c r="F8420" s="132" t="s">
        <v>82</v>
      </c>
      <c r="G8420" s="128"/>
      <c r="H8420" s="156" t="s">
        <v>6840</v>
      </c>
      <c r="I8420" s="159"/>
      <c r="K8420" s="140" t="str">
        <f t="shared" si="396"/>
        <v>社會福利支出計畫/社會福利支出/會費、捐助、補助、分攤、照護、救濟與交流活動費/捐助、補助與獎助/捐助國內團體</v>
      </c>
      <c r="L8420" s="140" t="str">
        <f t="shared" si="397"/>
        <v>身心障礙者營養餐食服務</v>
      </c>
      <c r="M8420" s="40" t="str">
        <f t="shared" si="398"/>
        <v>財團法人老五老基金會</v>
      </c>
    </row>
    <row r="8421" spans="1:13" s="27" customFormat="1" ht="112.5">
      <c r="A8421" s="37" t="s">
        <v>6837</v>
      </c>
      <c r="B8421" s="64" t="s">
        <v>6956</v>
      </c>
      <c r="C8421" s="64" t="s">
        <v>3264</v>
      </c>
      <c r="D8421" s="37" t="s">
        <v>6839</v>
      </c>
      <c r="E8421" s="131">
        <v>53</v>
      </c>
      <c r="F8421" s="132" t="s">
        <v>82</v>
      </c>
      <c r="G8421" s="128"/>
      <c r="H8421" s="156" t="s">
        <v>6840</v>
      </c>
      <c r="I8421" s="159"/>
      <c r="K8421" s="140" t="str">
        <f t="shared" si="396"/>
        <v>社會福利支出計畫/社會福利支出/會費、捐助、補助、分攤、照護、救濟與交流活動費/捐助、補助與獎助/捐助國內團體</v>
      </c>
      <c r="L8421" s="140" t="str">
        <f t="shared" si="397"/>
        <v>身心障礙者營養餐食服務</v>
      </c>
      <c r="M8421" s="40" t="str">
        <f t="shared" si="398"/>
        <v>財團法人老五老基金會</v>
      </c>
    </row>
    <row r="8422" spans="1:13" s="27" customFormat="1" ht="112.5">
      <c r="A8422" s="37" t="s">
        <v>6837</v>
      </c>
      <c r="B8422" s="64" t="s">
        <v>6956</v>
      </c>
      <c r="C8422" s="64" t="s">
        <v>4765</v>
      </c>
      <c r="D8422" s="37" t="s">
        <v>6839</v>
      </c>
      <c r="E8422" s="131">
        <v>166</v>
      </c>
      <c r="F8422" s="132" t="s">
        <v>82</v>
      </c>
      <c r="G8422" s="128"/>
      <c r="H8422" s="156" t="s">
        <v>6840</v>
      </c>
      <c r="I8422" s="159"/>
      <c r="K8422" s="140" t="str">
        <f t="shared" si="396"/>
        <v>社會福利支出計畫/社會福利支出/會費、捐助、補助、分攤、照護、救濟與交流活動費/捐助、補助與獎助/捐助國內團體</v>
      </c>
      <c r="L8422" s="140" t="str">
        <f t="shared" si="397"/>
        <v>身心障礙者營養餐食服務</v>
      </c>
      <c r="M8422" s="40" t="str">
        <f t="shared" si="398"/>
        <v>社團法人台灣鼎傳慈善協會</v>
      </c>
    </row>
    <row r="8423" spans="1:13" s="27" customFormat="1" ht="112.5">
      <c r="A8423" s="37" t="s">
        <v>6837</v>
      </c>
      <c r="B8423" s="64" t="s">
        <v>6956</v>
      </c>
      <c r="C8423" s="64" t="s">
        <v>1780</v>
      </c>
      <c r="D8423" s="37" t="s">
        <v>6839</v>
      </c>
      <c r="E8423" s="131">
        <v>91</v>
      </c>
      <c r="F8423" s="132" t="s">
        <v>82</v>
      </c>
      <c r="G8423" s="128"/>
      <c r="H8423" s="156" t="s">
        <v>6840</v>
      </c>
      <c r="I8423" s="159"/>
      <c r="K8423" s="140" t="str">
        <f t="shared" si="396"/>
        <v>社會福利支出計畫/社會福利支出/會費、捐助、補助、分攤、照護、救濟與交流活動費/捐助、補助與獎助/捐助國內團體</v>
      </c>
      <c r="L8423" s="140" t="str">
        <f t="shared" si="397"/>
        <v>身心障礙者營養餐食服務</v>
      </c>
      <c r="M8423" s="40" t="str">
        <f t="shared" si="398"/>
        <v>財團法人弘道老人福利基金會</v>
      </c>
    </row>
    <row r="8424" spans="1:13" s="27" customFormat="1" ht="112.5">
      <c r="A8424" s="37" t="s">
        <v>6837</v>
      </c>
      <c r="B8424" s="64" t="s">
        <v>6956</v>
      </c>
      <c r="C8424" s="64" t="s">
        <v>3092</v>
      </c>
      <c r="D8424" s="37" t="s">
        <v>6839</v>
      </c>
      <c r="E8424" s="131">
        <v>309</v>
      </c>
      <c r="F8424" s="132" t="s">
        <v>82</v>
      </c>
      <c r="G8424" s="128"/>
      <c r="H8424" s="156" t="s">
        <v>6840</v>
      </c>
      <c r="I8424" s="159"/>
      <c r="K8424" s="140" t="str">
        <f t="shared" si="396"/>
        <v>社會福利支出計畫/社會福利支出/會費、捐助、補助、分攤、照護、救濟與交流活動費/捐助、補助與獎助/捐助國內團體</v>
      </c>
      <c r="L8424" s="140" t="str">
        <f t="shared" si="397"/>
        <v>身心障礙者營養餐食服務</v>
      </c>
      <c r="M8424" s="40" t="str">
        <f t="shared" si="398"/>
        <v>財團法人台中市私立甘霖社會福利慈善事業基金會</v>
      </c>
    </row>
    <row r="8425" spans="1:13" s="27" customFormat="1" ht="112.5">
      <c r="A8425" s="37" t="s">
        <v>6837</v>
      </c>
      <c r="B8425" s="64" t="s">
        <v>6956</v>
      </c>
      <c r="C8425" s="64" t="s">
        <v>4435</v>
      </c>
      <c r="D8425" s="37" t="s">
        <v>6839</v>
      </c>
      <c r="E8425" s="131">
        <v>349</v>
      </c>
      <c r="F8425" s="132" t="s">
        <v>82</v>
      </c>
      <c r="G8425" s="128"/>
      <c r="H8425" s="156" t="s">
        <v>6840</v>
      </c>
      <c r="I8425" s="159"/>
      <c r="K8425" s="140" t="str">
        <f t="shared" si="396"/>
        <v>社會福利支出計畫/社會福利支出/會費、捐助、補助、分攤、照護、救濟與交流活動費/捐助、補助與獎助/捐助國內團體</v>
      </c>
      <c r="L8425" s="140" t="str">
        <f t="shared" si="397"/>
        <v>身心障礙者營養餐食服務</v>
      </c>
      <c r="M8425" s="40" t="str">
        <f t="shared" si="398"/>
        <v>財團法人臺中市私立弗傳慈心社會福利慈善事業基金會</v>
      </c>
    </row>
    <row r="8426" spans="1:13" s="27" customFormat="1" ht="112.5">
      <c r="A8426" s="37" t="s">
        <v>6837</v>
      </c>
      <c r="B8426" s="64" t="s">
        <v>6956</v>
      </c>
      <c r="C8426" s="64" t="s">
        <v>4765</v>
      </c>
      <c r="D8426" s="37" t="s">
        <v>6839</v>
      </c>
      <c r="E8426" s="131">
        <v>146</v>
      </c>
      <c r="F8426" s="132" t="s">
        <v>82</v>
      </c>
      <c r="G8426" s="37"/>
      <c r="H8426" s="132" t="s">
        <v>6840</v>
      </c>
      <c r="I8426" s="158"/>
      <c r="K8426" s="140" t="str">
        <f t="shared" si="396"/>
        <v>社會福利支出計畫/社會福利支出/會費、捐助、補助、分攤、照護、救濟與交流活動費/捐助、補助與獎助/捐助國內團體</v>
      </c>
      <c r="L8426" s="140" t="str">
        <f t="shared" si="397"/>
        <v>身心障礙者營養餐食服務</v>
      </c>
      <c r="M8426" s="40" t="str">
        <f t="shared" si="398"/>
        <v>社團法人台灣鼎傳慈善協會</v>
      </c>
    </row>
    <row r="8427" spans="1:13" s="27" customFormat="1" ht="112.5">
      <c r="A8427" s="37" t="s">
        <v>6837</v>
      </c>
      <c r="B8427" s="64" t="s">
        <v>6956</v>
      </c>
      <c r="C8427" s="64" t="s">
        <v>3264</v>
      </c>
      <c r="D8427" s="37" t="s">
        <v>6839</v>
      </c>
      <c r="E8427" s="131">
        <v>53</v>
      </c>
      <c r="F8427" s="132" t="s">
        <v>82</v>
      </c>
      <c r="G8427" s="37"/>
      <c r="H8427" s="132" t="s">
        <v>6840</v>
      </c>
      <c r="I8427" s="158"/>
      <c r="K8427" s="140" t="str">
        <f t="shared" si="396"/>
        <v>社會福利支出計畫/社會福利支出/會費、捐助、補助、分攤、照護、救濟與交流活動費/捐助、補助與獎助/捐助國內團體</v>
      </c>
      <c r="L8427" s="140" t="str">
        <f t="shared" si="397"/>
        <v>身心障礙者營養餐食服務</v>
      </c>
      <c r="M8427" s="40" t="str">
        <f t="shared" si="398"/>
        <v>財團法人老五老基金會</v>
      </c>
    </row>
    <row r="8428" spans="1:13" s="27" customFormat="1" ht="112.5">
      <c r="A8428" s="37" t="s">
        <v>6837</v>
      </c>
      <c r="B8428" s="64" t="s">
        <v>6956</v>
      </c>
      <c r="C8428" s="64" t="s">
        <v>3092</v>
      </c>
      <c r="D8428" s="37" t="s">
        <v>6839</v>
      </c>
      <c r="E8428" s="131">
        <v>309</v>
      </c>
      <c r="F8428" s="132" t="s">
        <v>82</v>
      </c>
      <c r="G8428" s="37"/>
      <c r="H8428" s="132" t="s">
        <v>6840</v>
      </c>
      <c r="I8428" s="158"/>
      <c r="K8428" s="140" t="str">
        <f t="shared" si="396"/>
        <v>社會福利支出計畫/社會福利支出/會費、捐助、補助、分攤、照護、救濟與交流活動費/捐助、補助與獎助/捐助國內團體</v>
      </c>
      <c r="L8428" s="140" t="str">
        <f t="shared" si="397"/>
        <v>身心障礙者營養餐食服務</v>
      </c>
      <c r="M8428" s="40" t="str">
        <f t="shared" si="398"/>
        <v>財團法人台中市私立甘霖社會福利慈善事業基金會</v>
      </c>
    </row>
    <row r="8429" spans="1:13" s="27" customFormat="1" ht="112.5">
      <c r="A8429" s="37" t="s">
        <v>6837</v>
      </c>
      <c r="B8429" s="64" t="s">
        <v>6956</v>
      </c>
      <c r="C8429" s="64" t="s">
        <v>4435</v>
      </c>
      <c r="D8429" s="37" t="s">
        <v>6839</v>
      </c>
      <c r="E8429" s="131">
        <v>323</v>
      </c>
      <c r="F8429" s="132" t="s">
        <v>82</v>
      </c>
      <c r="G8429" s="37"/>
      <c r="H8429" s="132" t="s">
        <v>6840</v>
      </c>
      <c r="I8429" s="158"/>
      <c r="K8429" s="140" t="str">
        <f t="shared" si="396"/>
        <v>社會福利支出計畫/社會福利支出/會費、捐助、補助、分攤、照護、救濟與交流活動費/捐助、補助與獎助/捐助國內團體</v>
      </c>
      <c r="L8429" s="140" t="str">
        <f t="shared" si="397"/>
        <v>身心障礙者營養餐食服務</v>
      </c>
      <c r="M8429" s="40" t="str">
        <f t="shared" si="398"/>
        <v>財團法人臺中市私立弗傳慈心社會福利慈善事業基金會</v>
      </c>
    </row>
    <row r="8430" spans="1:13" s="27" customFormat="1" ht="112.5">
      <c r="A8430" s="37" t="s">
        <v>6837</v>
      </c>
      <c r="B8430" s="64" t="s">
        <v>6956</v>
      </c>
      <c r="C8430" s="64" t="s">
        <v>1780</v>
      </c>
      <c r="D8430" s="37" t="s">
        <v>6839</v>
      </c>
      <c r="E8430" s="131">
        <v>111</v>
      </c>
      <c r="F8430" s="132" t="s">
        <v>82</v>
      </c>
      <c r="G8430" s="37"/>
      <c r="H8430" s="132" t="s">
        <v>6840</v>
      </c>
      <c r="I8430" s="158"/>
      <c r="K8430" s="140" t="str">
        <f t="shared" si="396"/>
        <v>社會福利支出計畫/社會福利支出/會費、捐助、補助、分攤、照護、救濟與交流活動費/捐助、補助與獎助/捐助國內團體</v>
      </c>
      <c r="L8430" s="140" t="str">
        <f t="shared" si="397"/>
        <v>身心障礙者營養餐食服務</v>
      </c>
      <c r="M8430" s="40" t="str">
        <f t="shared" si="398"/>
        <v>財團法人弘道老人福利基金會</v>
      </c>
    </row>
    <row r="8431" spans="1:13" s="27" customFormat="1" ht="112.5">
      <c r="A8431" s="37" t="s">
        <v>6837</v>
      </c>
      <c r="B8431" s="64" t="s">
        <v>6956</v>
      </c>
      <c r="C8431" s="64" t="s">
        <v>4765</v>
      </c>
      <c r="D8431" s="37" t="s">
        <v>6839</v>
      </c>
      <c r="E8431" s="131">
        <v>102</v>
      </c>
      <c r="F8431" s="132" t="s">
        <v>82</v>
      </c>
      <c r="G8431" s="37"/>
      <c r="H8431" s="132" t="s">
        <v>6840</v>
      </c>
      <c r="I8431" s="158"/>
      <c r="K8431" s="140" t="str">
        <f t="shared" si="396"/>
        <v>社會福利支出計畫/社會福利支出/會費、捐助、補助、分攤、照護、救濟與交流活動費/捐助、補助與獎助/捐助國內團體</v>
      </c>
      <c r="L8431" s="140" t="str">
        <f t="shared" si="397"/>
        <v>身心障礙者營養餐食服務</v>
      </c>
      <c r="M8431" s="40" t="str">
        <f t="shared" si="398"/>
        <v>社團法人台灣鼎傳慈善協會</v>
      </c>
    </row>
    <row r="8432" spans="1:13" s="27" customFormat="1" ht="112.5">
      <c r="A8432" s="37" t="s">
        <v>6837</v>
      </c>
      <c r="B8432" s="64" t="s">
        <v>6956</v>
      </c>
      <c r="C8432" s="64" t="s">
        <v>3264</v>
      </c>
      <c r="D8432" s="37" t="s">
        <v>6839</v>
      </c>
      <c r="E8432" s="131">
        <v>39</v>
      </c>
      <c r="F8432" s="132" t="s">
        <v>82</v>
      </c>
      <c r="G8432" s="37"/>
      <c r="H8432" s="132" t="s">
        <v>6840</v>
      </c>
      <c r="I8432" s="158"/>
      <c r="K8432" s="140" t="str">
        <f t="shared" si="396"/>
        <v>社會福利支出計畫/社會福利支出/會費、捐助、補助、分攤、照護、救濟與交流活動費/捐助、補助與獎助/捐助國內團體</v>
      </c>
      <c r="L8432" s="140" t="str">
        <f t="shared" si="397"/>
        <v>身心障礙者營養餐食服務</v>
      </c>
      <c r="M8432" s="40" t="str">
        <f t="shared" si="398"/>
        <v>財團法人老五老基金會</v>
      </c>
    </row>
    <row r="8433" spans="1:13" s="27" customFormat="1" ht="112.5">
      <c r="A8433" s="37" t="s">
        <v>6837</v>
      </c>
      <c r="B8433" s="64" t="s">
        <v>6956</v>
      </c>
      <c r="C8433" s="64" t="s">
        <v>4435</v>
      </c>
      <c r="D8433" s="37" t="s">
        <v>6839</v>
      </c>
      <c r="E8433" s="131">
        <v>189</v>
      </c>
      <c r="F8433" s="132" t="s">
        <v>82</v>
      </c>
      <c r="G8433" s="37"/>
      <c r="H8433" s="132" t="s">
        <v>6840</v>
      </c>
      <c r="I8433" s="158"/>
      <c r="K8433" s="140" t="str">
        <f t="shared" si="396"/>
        <v>社會福利支出計畫/社會福利支出/會費、捐助、補助、分攤、照護、救濟與交流活動費/捐助、補助與獎助/捐助國內團體</v>
      </c>
      <c r="L8433" s="140" t="str">
        <f t="shared" si="397"/>
        <v>身心障礙者營養餐食服務</v>
      </c>
      <c r="M8433" s="40" t="str">
        <f t="shared" si="398"/>
        <v>財團法人臺中市私立弗傳慈心社會福利慈善事業基金會</v>
      </c>
    </row>
    <row r="8434" spans="1:13" s="27" customFormat="1" ht="112.5">
      <c r="A8434" s="37" t="s">
        <v>6837</v>
      </c>
      <c r="B8434" s="64" t="s">
        <v>6956</v>
      </c>
      <c r="C8434" s="64" t="s">
        <v>3092</v>
      </c>
      <c r="D8434" s="37" t="s">
        <v>6839</v>
      </c>
      <c r="E8434" s="131">
        <v>174</v>
      </c>
      <c r="F8434" s="132" t="s">
        <v>82</v>
      </c>
      <c r="G8434" s="37"/>
      <c r="H8434" s="132" t="s">
        <v>6840</v>
      </c>
      <c r="I8434" s="158"/>
      <c r="K8434" s="140" t="str">
        <f t="shared" si="396"/>
        <v>社會福利支出計畫/社會福利支出/會費、捐助、補助、分攤、照護、救濟與交流活動費/捐助、補助與獎助/捐助國內團體</v>
      </c>
      <c r="L8434" s="140" t="str">
        <f t="shared" si="397"/>
        <v>身心障礙者營養餐食服務</v>
      </c>
      <c r="M8434" s="40" t="str">
        <f t="shared" si="398"/>
        <v>財團法人台中市私立甘霖社會福利慈善事業基金會</v>
      </c>
    </row>
    <row r="8435" spans="1:13" s="27" customFormat="1" ht="112.5">
      <c r="A8435" s="37" t="s">
        <v>6837</v>
      </c>
      <c r="B8435" s="64" t="s">
        <v>6956</v>
      </c>
      <c r="C8435" s="64" t="s">
        <v>6957</v>
      </c>
      <c r="D8435" s="37" t="s">
        <v>6839</v>
      </c>
      <c r="E8435" s="131">
        <v>108</v>
      </c>
      <c r="F8435" s="132" t="s">
        <v>82</v>
      </c>
      <c r="G8435" s="128"/>
      <c r="H8435" s="156" t="s">
        <v>6840</v>
      </c>
      <c r="I8435" s="159"/>
      <c r="K8435" s="140" t="str">
        <f t="shared" si="396"/>
        <v>社會福利支出計畫/社會福利支出/會費、捐助、補助、分攤、照護、救濟與交流活動費/捐助、補助與獎助/捐助國內團體</v>
      </c>
      <c r="L8435" s="140" t="str">
        <f t="shared" si="397"/>
        <v>身心障礙者營養餐食服務</v>
      </c>
      <c r="M8435" s="40" t="str">
        <f t="shared" si="398"/>
        <v>財團法人臺中市私立弗傳慈心社會福利慈善事業基金會</v>
      </c>
    </row>
    <row r="8436" spans="1:13" s="27" customFormat="1" ht="112.5">
      <c r="A8436" s="37" t="s">
        <v>6837</v>
      </c>
      <c r="B8436" s="64" t="s">
        <v>6956</v>
      </c>
      <c r="C8436" s="64" t="s">
        <v>1780</v>
      </c>
      <c r="D8436" s="37" t="s">
        <v>6839</v>
      </c>
      <c r="E8436" s="131">
        <v>88</v>
      </c>
      <c r="F8436" s="132" t="s">
        <v>82</v>
      </c>
      <c r="G8436" s="37"/>
      <c r="H8436" s="132" t="s">
        <v>6840</v>
      </c>
      <c r="I8436" s="158"/>
      <c r="K8436" s="140" t="str">
        <f t="shared" si="396"/>
        <v>社會福利支出計畫/社會福利支出/會費、捐助、補助、分攤、照護、救濟與交流活動費/捐助、補助與獎助/捐助國內團體</v>
      </c>
      <c r="L8436" s="140" t="str">
        <f t="shared" si="397"/>
        <v>身心障礙者營養餐食服務</v>
      </c>
      <c r="M8436" s="40" t="str">
        <f t="shared" si="398"/>
        <v>財團法人弘道老人福利基金會</v>
      </c>
    </row>
    <row r="8437" spans="1:13" s="27" customFormat="1" ht="112.5">
      <c r="A8437" s="37" t="s">
        <v>6837</v>
      </c>
      <c r="B8437" s="64" t="s">
        <v>6956</v>
      </c>
      <c r="C8437" s="64" t="s">
        <v>3092</v>
      </c>
      <c r="D8437" s="37" t="s">
        <v>6839</v>
      </c>
      <c r="E8437" s="131">
        <v>113</v>
      </c>
      <c r="F8437" s="132" t="s">
        <v>82</v>
      </c>
      <c r="G8437" s="37"/>
      <c r="H8437" s="132" t="s">
        <v>6840</v>
      </c>
      <c r="I8437" s="158"/>
      <c r="K8437" s="140" t="str">
        <f t="shared" si="396"/>
        <v>社會福利支出計畫/社會福利支出/會費、捐助、補助、分攤、照護、救濟與交流活動費/捐助、補助與獎助/捐助國內團體</v>
      </c>
      <c r="L8437" s="140" t="str">
        <f t="shared" si="397"/>
        <v>身心障礙者營養餐食服務</v>
      </c>
      <c r="M8437" s="40" t="str">
        <f t="shared" si="398"/>
        <v>財團法人台中市私立甘霖社會福利慈善事業基金會</v>
      </c>
    </row>
    <row r="8438" spans="1:13" s="27" customFormat="1" ht="112.5">
      <c r="A8438" s="37" t="s">
        <v>6837</v>
      </c>
      <c r="B8438" s="64" t="s">
        <v>6956</v>
      </c>
      <c r="C8438" s="64" t="s">
        <v>4765</v>
      </c>
      <c r="D8438" s="37" t="s">
        <v>6839</v>
      </c>
      <c r="E8438" s="131">
        <v>61</v>
      </c>
      <c r="F8438" s="132" t="s">
        <v>82</v>
      </c>
      <c r="G8438" s="128"/>
      <c r="H8438" s="156" t="s">
        <v>6840</v>
      </c>
      <c r="I8438" s="159"/>
      <c r="K8438" s="140" t="str">
        <f t="shared" si="396"/>
        <v>社會福利支出計畫/社會福利支出/會費、捐助、補助、分攤、照護、救濟與交流活動費/捐助、補助與獎助/捐助國內團體</v>
      </c>
      <c r="L8438" s="140" t="str">
        <f t="shared" si="397"/>
        <v>身心障礙者營養餐食服務</v>
      </c>
      <c r="M8438" s="40" t="str">
        <f t="shared" si="398"/>
        <v>社團法人台灣鼎傳慈善協會</v>
      </c>
    </row>
    <row r="8439" spans="1:13" s="27" customFormat="1" ht="112.5">
      <c r="A8439" s="37" t="s">
        <v>6837</v>
      </c>
      <c r="B8439" s="64" t="s">
        <v>6956</v>
      </c>
      <c r="C8439" s="64" t="s">
        <v>3264</v>
      </c>
      <c r="D8439" s="37" t="s">
        <v>6839</v>
      </c>
      <c r="E8439" s="131">
        <v>52</v>
      </c>
      <c r="F8439" s="132" t="s">
        <v>82</v>
      </c>
      <c r="G8439" s="128"/>
      <c r="H8439" s="156" t="s">
        <v>6840</v>
      </c>
      <c r="I8439" s="159"/>
      <c r="K8439" s="140" t="str">
        <f t="shared" si="396"/>
        <v>社會福利支出計畫/社會福利支出/會費、捐助、補助、分攤、照護、救濟與交流活動費/捐助、補助與獎助/捐助國內團體</v>
      </c>
      <c r="L8439" s="140" t="str">
        <f t="shared" si="397"/>
        <v>身心障礙者營養餐食服務</v>
      </c>
      <c r="M8439" s="40" t="str">
        <f t="shared" si="398"/>
        <v>財團法人老五老基金會</v>
      </c>
    </row>
    <row r="8440" spans="1:13" s="27" customFormat="1" ht="112.5">
      <c r="A8440" s="37" t="s">
        <v>6837</v>
      </c>
      <c r="B8440" s="64" t="s">
        <v>6958</v>
      </c>
      <c r="C8440" s="64" t="s">
        <v>6899</v>
      </c>
      <c r="D8440" s="37" t="s">
        <v>6839</v>
      </c>
      <c r="E8440" s="131">
        <v>94</v>
      </c>
      <c r="F8440" s="132" t="s">
        <v>82</v>
      </c>
      <c r="G8440" s="128"/>
      <c r="H8440" s="156" t="s">
        <v>6840</v>
      </c>
      <c r="I8440" s="159"/>
      <c r="K8440" s="140" t="str">
        <f t="shared" si="396"/>
        <v>社會福利支出計畫/社會福利支出/會費、捐助、補助、分攤、照護、救濟與交流活動費/捐助、補助與獎助/捐助國內團體</v>
      </c>
      <c r="L8440" s="140" t="str">
        <f t="shared" si="397"/>
        <v>身心障礙者社區式日間照顧服務</v>
      </c>
      <c r="M8440" s="40" t="str">
        <f t="shared" si="398"/>
        <v>社團法人台灣喜信家庭關懷協會</v>
      </c>
    </row>
    <row r="8441" spans="1:13" s="27" customFormat="1" ht="112.5">
      <c r="A8441" s="37" t="s">
        <v>6837</v>
      </c>
      <c r="B8441" s="64" t="s">
        <v>6958</v>
      </c>
      <c r="C8441" s="64" t="s">
        <v>6959</v>
      </c>
      <c r="D8441" s="37" t="s">
        <v>6839</v>
      </c>
      <c r="E8441" s="131">
        <v>626</v>
      </c>
      <c r="F8441" s="132" t="s">
        <v>82</v>
      </c>
      <c r="G8441" s="128"/>
      <c r="H8441" s="156" t="s">
        <v>6840</v>
      </c>
      <c r="I8441" s="159"/>
      <c r="K8441" s="140" t="str">
        <f t="shared" si="396"/>
        <v>社會福利支出計畫/社會福利支出/會費、捐助、補助、分攤、照護、救濟與交流活動費/捐助、補助與獎助/捐助國內團體</v>
      </c>
      <c r="L8441" s="140" t="str">
        <f t="shared" si="397"/>
        <v>身心障礙者社區式日間照顧服務</v>
      </c>
      <c r="M8441" s="40" t="str">
        <f t="shared" si="398"/>
        <v>社團法人台中市啟智協進會</v>
      </c>
    </row>
    <row r="8442" spans="1:13" s="27" customFormat="1" ht="112.5">
      <c r="A8442" s="37" t="s">
        <v>6837</v>
      </c>
      <c r="B8442" s="64" t="s">
        <v>6958</v>
      </c>
      <c r="C8442" s="64" t="s">
        <v>6960</v>
      </c>
      <c r="D8442" s="37" t="s">
        <v>6839</v>
      </c>
      <c r="E8442" s="131">
        <v>621</v>
      </c>
      <c r="F8442" s="132" t="s">
        <v>82</v>
      </c>
      <c r="G8442" s="128"/>
      <c r="H8442" s="156" t="s">
        <v>6840</v>
      </c>
      <c r="I8442" s="159"/>
      <c r="K8442" s="140" t="str">
        <f t="shared" si="396"/>
        <v>社會福利支出計畫/社會福利支出/會費、捐助、補助、分攤、照護、救濟與交流活動費/捐助、補助與獎助/捐助國內團體</v>
      </c>
      <c r="L8442" s="140" t="str">
        <f t="shared" si="397"/>
        <v>身心障礙者社區式日間照顧服務</v>
      </c>
      <c r="M8442" s="40" t="str">
        <f t="shared" si="398"/>
        <v>社團法人台中市自閉症教育協進會</v>
      </c>
    </row>
    <row r="8443" spans="1:13" s="27" customFormat="1" ht="112.5">
      <c r="A8443" s="37" t="s">
        <v>6837</v>
      </c>
      <c r="B8443" s="64" t="s">
        <v>6958</v>
      </c>
      <c r="C8443" s="64" t="s">
        <v>3297</v>
      </c>
      <c r="D8443" s="37" t="s">
        <v>6839</v>
      </c>
      <c r="E8443" s="131">
        <v>737</v>
      </c>
      <c r="F8443" s="132" t="s">
        <v>82</v>
      </c>
      <c r="G8443" s="128"/>
      <c r="H8443" s="156" t="s">
        <v>6840</v>
      </c>
      <c r="I8443" s="159"/>
      <c r="K8443" s="140" t="str">
        <f t="shared" si="396"/>
        <v>社會福利支出計畫/社會福利支出/會費、捐助、補助、分攤、照護、救濟與交流活動費/捐助、補助與獎助/捐助國內團體</v>
      </c>
      <c r="L8443" s="140" t="str">
        <f t="shared" si="397"/>
        <v>身心障礙者社區式日間照顧服務</v>
      </c>
      <c r="M8443" s="40" t="str">
        <f t="shared" si="398"/>
        <v>財團法人臺中市私立信望愛智能發展中心</v>
      </c>
    </row>
    <row r="8444" spans="1:13" s="27" customFormat="1" ht="112.5">
      <c r="A8444" s="37" t="s">
        <v>6837</v>
      </c>
      <c r="B8444" s="64" t="s">
        <v>6958</v>
      </c>
      <c r="C8444" s="64" t="s">
        <v>3757</v>
      </c>
      <c r="D8444" s="37" t="s">
        <v>6839</v>
      </c>
      <c r="E8444" s="131">
        <v>302</v>
      </c>
      <c r="F8444" s="132" t="s">
        <v>82</v>
      </c>
      <c r="G8444" s="128"/>
      <c r="H8444" s="156" t="s">
        <v>6840</v>
      </c>
      <c r="I8444" s="159"/>
      <c r="K8444" s="140" t="str">
        <f t="shared" si="396"/>
        <v>社會福利支出計畫/社會福利支出/會費、捐助、補助、分攤、照護、救濟與交流活動費/捐助、補助與獎助/捐助國內團體</v>
      </c>
      <c r="L8444" s="140" t="str">
        <f t="shared" si="397"/>
        <v>身心障礙者社區式日間照顧服務</v>
      </c>
      <c r="M8444" s="40" t="str">
        <f t="shared" si="398"/>
        <v>財團法人臺中市私立十方社會福利慈善事業基金會</v>
      </c>
    </row>
    <row r="8445" spans="1:13" s="27" customFormat="1" ht="112.5">
      <c r="A8445" s="37" t="s">
        <v>6837</v>
      </c>
      <c r="B8445" s="64" t="s">
        <v>6958</v>
      </c>
      <c r="C8445" s="64" t="s">
        <v>3741</v>
      </c>
      <c r="D8445" s="37" t="s">
        <v>6839</v>
      </c>
      <c r="E8445" s="131">
        <v>839</v>
      </c>
      <c r="F8445" s="132" t="s">
        <v>82</v>
      </c>
      <c r="G8445" s="128"/>
      <c r="H8445" s="156" t="s">
        <v>6840</v>
      </c>
      <c r="I8445" s="159"/>
      <c r="K8445" s="140" t="str">
        <f t="shared" si="396"/>
        <v>社會福利支出計畫/社會福利支出/會費、捐助、補助、分攤、照護、救濟與交流活動費/捐助、補助與獎助/捐助國內團體</v>
      </c>
      <c r="L8445" s="140" t="str">
        <f t="shared" si="397"/>
        <v>身心障礙者社區式日間照顧服務</v>
      </c>
      <c r="M8445" s="40" t="str">
        <f t="shared" si="398"/>
        <v>財團法人伊甸社會福利基金會</v>
      </c>
    </row>
    <row r="8446" spans="1:13" s="27" customFormat="1" ht="112.5">
      <c r="A8446" s="37" t="s">
        <v>6837</v>
      </c>
      <c r="B8446" s="64" t="s">
        <v>6958</v>
      </c>
      <c r="C8446" s="64" t="s">
        <v>3251</v>
      </c>
      <c r="D8446" s="37" t="s">
        <v>6839</v>
      </c>
      <c r="E8446" s="131">
        <v>630</v>
      </c>
      <c r="F8446" s="132" t="s">
        <v>82</v>
      </c>
      <c r="G8446" s="128"/>
      <c r="H8446" s="156" t="s">
        <v>6840</v>
      </c>
      <c r="I8446" s="159"/>
      <c r="K8446" s="140" t="str">
        <f t="shared" si="396"/>
        <v>社會福利支出計畫/社會福利支出/會費、捐助、補助、分攤、照護、救濟與交流活動費/捐助、補助與獎助/捐助國內團體</v>
      </c>
      <c r="L8446" s="140" t="str">
        <f t="shared" si="397"/>
        <v>身心障礙者社區式日間照顧服務</v>
      </c>
      <c r="M8446" s="40" t="str">
        <f t="shared" si="398"/>
        <v>財團法人向上社會福利基金會</v>
      </c>
    </row>
    <row r="8447" spans="1:13" s="27" customFormat="1" ht="112.5">
      <c r="A8447" s="37" t="s">
        <v>6837</v>
      </c>
      <c r="B8447" s="64" t="s">
        <v>6958</v>
      </c>
      <c r="C8447" s="64" t="s">
        <v>3755</v>
      </c>
      <c r="D8447" s="37" t="s">
        <v>6839</v>
      </c>
      <c r="E8447" s="131">
        <v>72</v>
      </c>
      <c r="F8447" s="132" t="s">
        <v>82</v>
      </c>
      <c r="G8447" s="128"/>
      <c r="H8447" s="156" t="s">
        <v>6840</v>
      </c>
      <c r="I8447" s="159"/>
      <c r="K8447" s="140" t="str">
        <f t="shared" si="396"/>
        <v>社會福利支出計畫/社會福利支出/會費、捐助、補助、分攤、照護、救濟與交流活動費/捐助、補助與獎助/捐助國內團體</v>
      </c>
      <c r="L8447" s="140" t="str">
        <f t="shared" si="397"/>
        <v>身心障礙者社區式日間照顧服務</v>
      </c>
      <c r="M8447" s="40" t="str">
        <f t="shared" si="398"/>
        <v>社團法人中華民國微光社會福利協會</v>
      </c>
    </row>
    <row r="8448" spans="1:13" s="27" customFormat="1" ht="112.5">
      <c r="A8448" s="37" t="s">
        <v>6837</v>
      </c>
      <c r="B8448" s="64" t="s">
        <v>6958</v>
      </c>
      <c r="C8448" s="64" t="s">
        <v>3296</v>
      </c>
      <c r="D8448" s="37" t="s">
        <v>6839</v>
      </c>
      <c r="E8448" s="131">
        <v>297</v>
      </c>
      <c r="F8448" s="132" t="s">
        <v>82</v>
      </c>
      <c r="G8448" s="128"/>
      <c r="H8448" s="156" t="s">
        <v>6840</v>
      </c>
      <c r="I8448" s="159"/>
      <c r="K8448" s="140" t="str">
        <f t="shared" si="396"/>
        <v>社會福利支出計畫/社會福利支出/會費、捐助、補助、分攤、照護、救濟與交流活動費/捐助、補助與獎助/捐助國內團體</v>
      </c>
      <c r="L8448" s="140" t="str">
        <f t="shared" si="397"/>
        <v>身心障礙者社區式日間照顧服務</v>
      </c>
      <c r="M8448" s="40" t="str">
        <f t="shared" si="398"/>
        <v>社團法人台灣福氣社區關懷協會</v>
      </c>
    </row>
    <row r="8449" spans="1:13" s="27" customFormat="1" ht="112.5">
      <c r="A8449" s="37" t="s">
        <v>6837</v>
      </c>
      <c r="B8449" s="64" t="s">
        <v>6958</v>
      </c>
      <c r="C8449" s="64" t="s">
        <v>3202</v>
      </c>
      <c r="D8449" s="37" t="s">
        <v>6839</v>
      </c>
      <c r="E8449" s="131">
        <v>296</v>
      </c>
      <c r="F8449" s="132" t="s">
        <v>82</v>
      </c>
      <c r="G8449" s="128"/>
      <c r="H8449" s="156" t="s">
        <v>6840</v>
      </c>
      <c r="I8449" s="159"/>
      <c r="K8449" s="140" t="str">
        <f t="shared" si="396"/>
        <v>社會福利支出計畫/社會福利支出/會費、捐助、補助、分攤、照護、救濟與交流活動費/捐助、補助與獎助/捐助國內團體</v>
      </c>
      <c r="L8449" s="140" t="str">
        <f t="shared" si="397"/>
        <v>身心障礙者社區式日間照顧服務</v>
      </c>
      <c r="M8449" s="40" t="str">
        <f t="shared" si="398"/>
        <v>財團法人臺中市私立宜家社會福利慈善基金會</v>
      </c>
    </row>
    <row r="8450" spans="1:13" s="27" customFormat="1" ht="112.5">
      <c r="A8450" s="37" t="s">
        <v>6837</v>
      </c>
      <c r="B8450" s="64" t="s">
        <v>6958</v>
      </c>
      <c r="C8450" s="64" t="s">
        <v>3758</v>
      </c>
      <c r="D8450" s="37" t="s">
        <v>6839</v>
      </c>
      <c r="E8450" s="131">
        <v>191</v>
      </c>
      <c r="F8450" s="132" t="s">
        <v>82</v>
      </c>
      <c r="G8450" s="128"/>
      <c r="H8450" s="156" t="s">
        <v>6840</v>
      </c>
      <c r="I8450" s="159"/>
      <c r="K8450" s="140" t="str">
        <f t="shared" si="396"/>
        <v>社會福利支出計畫/社會福利支出/會費、捐助、補助、分攤、照護、救濟與交流活動費/捐助、補助與獎助/捐助國內團體</v>
      </c>
      <c r="L8450" s="140" t="str">
        <f t="shared" si="397"/>
        <v>身心障礙者社區式日間照顧服務</v>
      </c>
      <c r="M8450" s="40" t="str">
        <f t="shared" si="398"/>
        <v>財團法人瑪利亞社會福利基金會附設瑪利亞霧峰教養家園</v>
      </c>
    </row>
    <row r="8451" spans="1:13" s="27" customFormat="1" ht="112.5">
      <c r="A8451" s="37" t="s">
        <v>6837</v>
      </c>
      <c r="B8451" s="64" t="s">
        <v>6958</v>
      </c>
      <c r="C8451" s="64" t="s">
        <v>3202</v>
      </c>
      <c r="D8451" s="37" t="s">
        <v>6839</v>
      </c>
      <c r="E8451" s="131">
        <v>477</v>
      </c>
      <c r="F8451" s="132" t="s">
        <v>82</v>
      </c>
      <c r="G8451" s="128"/>
      <c r="H8451" s="156" t="s">
        <v>6840</v>
      </c>
      <c r="I8451" s="159"/>
      <c r="K8451" s="140" t="str">
        <f t="shared" si="396"/>
        <v>社會福利支出計畫/社會福利支出/會費、捐助、補助、分攤、照護、救濟與交流活動費/捐助、補助與獎助/捐助國內團體</v>
      </c>
      <c r="L8451" s="140" t="str">
        <f t="shared" si="397"/>
        <v>身心障礙者社區式日間照顧服務</v>
      </c>
      <c r="M8451" s="40" t="str">
        <f t="shared" si="398"/>
        <v>財團法人臺中市私立宜家社會福利慈善基金會</v>
      </c>
    </row>
    <row r="8452" spans="1:13" s="27" customFormat="1" ht="112.5">
      <c r="A8452" s="37" t="s">
        <v>6837</v>
      </c>
      <c r="B8452" s="64" t="s">
        <v>6958</v>
      </c>
      <c r="C8452" s="64" t="s">
        <v>6899</v>
      </c>
      <c r="D8452" s="37" t="s">
        <v>6839</v>
      </c>
      <c r="E8452" s="131">
        <v>75</v>
      </c>
      <c r="F8452" s="132" t="s">
        <v>82</v>
      </c>
      <c r="G8452" s="128"/>
      <c r="H8452" s="156" t="s">
        <v>6840</v>
      </c>
      <c r="I8452" s="159"/>
      <c r="K8452" s="140" t="str">
        <f t="shared" ref="K8452:K8515" si="399">A8452</f>
        <v>社會福利支出計畫/社會福利支出/會費、捐助、補助、分攤、照護、救濟與交流活動費/捐助、補助與獎助/捐助國內團體</v>
      </c>
      <c r="L8452" s="140" t="str">
        <f t="shared" ref="L8452:L8515" si="400">B8452</f>
        <v>身心障礙者社區式日間照顧服務</v>
      </c>
      <c r="M8452" s="40" t="str">
        <f t="shared" ref="M8452:M8515" si="401">C8452</f>
        <v>社團法人台灣喜信家庭關懷協會</v>
      </c>
    </row>
    <row r="8453" spans="1:13" s="27" customFormat="1" ht="112.5">
      <c r="A8453" s="37" t="s">
        <v>6837</v>
      </c>
      <c r="B8453" s="64" t="s">
        <v>6958</v>
      </c>
      <c r="C8453" s="64" t="s">
        <v>6959</v>
      </c>
      <c r="D8453" s="37" t="s">
        <v>6839</v>
      </c>
      <c r="E8453" s="131">
        <v>657</v>
      </c>
      <c r="F8453" s="132" t="s">
        <v>82</v>
      </c>
      <c r="G8453" s="128"/>
      <c r="H8453" s="156" t="s">
        <v>6840</v>
      </c>
      <c r="I8453" s="159"/>
      <c r="K8453" s="140" t="str">
        <f t="shared" si="399"/>
        <v>社會福利支出計畫/社會福利支出/會費、捐助、補助、分攤、照護、救濟與交流活動費/捐助、補助與獎助/捐助國內團體</v>
      </c>
      <c r="L8453" s="140" t="str">
        <f t="shared" si="400"/>
        <v>身心障礙者社區式日間照顧服務</v>
      </c>
      <c r="M8453" s="40" t="str">
        <f t="shared" si="401"/>
        <v>社團法人台中市啟智協進會</v>
      </c>
    </row>
    <row r="8454" spans="1:13" s="27" customFormat="1" ht="112.5">
      <c r="A8454" s="37" t="s">
        <v>6837</v>
      </c>
      <c r="B8454" s="64" t="s">
        <v>6958</v>
      </c>
      <c r="C8454" s="64" t="s">
        <v>3251</v>
      </c>
      <c r="D8454" s="37" t="s">
        <v>6839</v>
      </c>
      <c r="E8454" s="131">
        <v>645</v>
      </c>
      <c r="F8454" s="132" t="s">
        <v>82</v>
      </c>
      <c r="G8454" s="128"/>
      <c r="H8454" s="156" t="s">
        <v>6840</v>
      </c>
      <c r="I8454" s="159"/>
      <c r="K8454" s="140" t="str">
        <f t="shared" si="399"/>
        <v>社會福利支出計畫/社會福利支出/會費、捐助、補助、分攤、照護、救濟與交流活動費/捐助、補助與獎助/捐助國內團體</v>
      </c>
      <c r="L8454" s="140" t="str">
        <f t="shared" si="400"/>
        <v>身心障礙者社區式日間照顧服務</v>
      </c>
      <c r="M8454" s="40" t="str">
        <f t="shared" si="401"/>
        <v>財團法人向上社會福利基金會</v>
      </c>
    </row>
    <row r="8455" spans="1:13" s="27" customFormat="1" ht="112.5">
      <c r="A8455" s="37" t="s">
        <v>6837</v>
      </c>
      <c r="B8455" s="64" t="s">
        <v>6958</v>
      </c>
      <c r="C8455" s="64" t="s">
        <v>3741</v>
      </c>
      <c r="D8455" s="37" t="s">
        <v>6839</v>
      </c>
      <c r="E8455" s="131">
        <v>866</v>
      </c>
      <c r="F8455" s="132" t="s">
        <v>82</v>
      </c>
      <c r="G8455" s="128"/>
      <c r="H8455" s="156" t="s">
        <v>6840</v>
      </c>
      <c r="I8455" s="159"/>
      <c r="K8455" s="140" t="str">
        <f t="shared" si="399"/>
        <v>社會福利支出計畫/社會福利支出/會費、捐助、補助、分攤、照護、救濟與交流活動費/捐助、補助與獎助/捐助國內團體</v>
      </c>
      <c r="L8455" s="140" t="str">
        <f t="shared" si="400"/>
        <v>身心障礙者社區式日間照顧服務</v>
      </c>
      <c r="M8455" s="40" t="str">
        <f t="shared" si="401"/>
        <v>財團法人伊甸社會福利基金會</v>
      </c>
    </row>
    <row r="8456" spans="1:13" s="27" customFormat="1" ht="112.5">
      <c r="A8456" s="37" t="s">
        <v>6837</v>
      </c>
      <c r="B8456" s="64" t="s">
        <v>6958</v>
      </c>
      <c r="C8456" s="64" t="s">
        <v>3753</v>
      </c>
      <c r="D8456" s="37" t="s">
        <v>6839</v>
      </c>
      <c r="E8456" s="131">
        <v>689</v>
      </c>
      <c r="F8456" s="132" t="s">
        <v>82</v>
      </c>
      <c r="G8456" s="128"/>
      <c r="H8456" s="156" t="s">
        <v>6840</v>
      </c>
      <c r="I8456" s="159"/>
      <c r="K8456" s="140" t="str">
        <f t="shared" si="399"/>
        <v>社會福利支出計畫/社會福利支出/會費、捐助、補助、分攤、照護、救濟與交流活動費/捐助、補助與獎助/捐助國內團體</v>
      </c>
      <c r="L8456" s="140" t="str">
        <f t="shared" si="400"/>
        <v>身心障礙者社區式日間照顧服務</v>
      </c>
      <c r="M8456" s="40" t="str">
        <f t="shared" si="401"/>
        <v>社團法人臺中市蓮心自強服務協會</v>
      </c>
    </row>
    <row r="8457" spans="1:13" s="27" customFormat="1" ht="112.5">
      <c r="A8457" s="37" t="s">
        <v>6837</v>
      </c>
      <c r="B8457" s="64" t="s">
        <v>6958</v>
      </c>
      <c r="C8457" s="64" t="s">
        <v>6960</v>
      </c>
      <c r="D8457" s="37" t="s">
        <v>6839</v>
      </c>
      <c r="E8457" s="131">
        <v>640</v>
      </c>
      <c r="F8457" s="132" t="s">
        <v>82</v>
      </c>
      <c r="G8457" s="128"/>
      <c r="H8457" s="156" t="s">
        <v>6840</v>
      </c>
      <c r="I8457" s="159"/>
      <c r="K8457" s="140" t="str">
        <f t="shared" si="399"/>
        <v>社會福利支出計畫/社會福利支出/會費、捐助、補助、分攤、照護、救濟與交流活動費/捐助、補助與獎助/捐助國內團體</v>
      </c>
      <c r="L8457" s="140" t="str">
        <f t="shared" si="400"/>
        <v>身心障礙者社區式日間照顧服務</v>
      </c>
      <c r="M8457" s="40" t="str">
        <f t="shared" si="401"/>
        <v>社團法人台中市自閉症教育協進會</v>
      </c>
    </row>
    <row r="8458" spans="1:13" s="27" customFormat="1" ht="112.5">
      <c r="A8458" s="37" t="s">
        <v>6837</v>
      </c>
      <c r="B8458" s="64" t="s">
        <v>6958</v>
      </c>
      <c r="C8458" s="64" t="s">
        <v>3755</v>
      </c>
      <c r="D8458" s="37" t="s">
        <v>6839</v>
      </c>
      <c r="E8458" s="131">
        <v>71</v>
      </c>
      <c r="F8458" s="132" t="s">
        <v>82</v>
      </c>
      <c r="G8458" s="128"/>
      <c r="H8458" s="156" t="s">
        <v>6840</v>
      </c>
      <c r="I8458" s="159"/>
      <c r="K8458" s="140" t="str">
        <f t="shared" si="399"/>
        <v>社會福利支出計畫/社會福利支出/會費、捐助、補助、分攤、照護、救濟與交流活動費/捐助、補助與獎助/捐助國內團體</v>
      </c>
      <c r="L8458" s="140" t="str">
        <f t="shared" si="400"/>
        <v>身心障礙者社區式日間照顧服務</v>
      </c>
      <c r="M8458" s="40" t="str">
        <f t="shared" si="401"/>
        <v>社團法人中華民國微光社會福利協會</v>
      </c>
    </row>
    <row r="8459" spans="1:13" s="27" customFormat="1" ht="112.5">
      <c r="A8459" s="37" t="s">
        <v>6837</v>
      </c>
      <c r="B8459" s="64" t="s">
        <v>6958</v>
      </c>
      <c r="C8459" s="64" t="s">
        <v>3296</v>
      </c>
      <c r="D8459" s="37" t="s">
        <v>6839</v>
      </c>
      <c r="E8459" s="131">
        <v>298</v>
      </c>
      <c r="F8459" s="132" t="s">
        <v>82</v>
      </c>
      <c r="G8459" s="128"/>
      <c r="H8459" s="156" t="s">
        <v>6840</v>
      </c>
      <c r="I8459" s="159"/>
      <c r="K8459" s="140" t="str">
        <f t="shared" si="399"/>
        <v>社會福利支出計畫/社會福利支出/會費、捐助、補助、分攤、照護、救濟與交流活動費/捐助、補助與獎助/捐助國內團體</v>
      </c>
      <c r="L8459" s="140" t="str">
        <f t="shared" si="400"/>
        <v>身心障礙者社區式日間照顧服務</v>
      </c>
      <c r="M8459" s="40" t="str">
        <f t="shared" si="401"/>
        <v>社團法人台灣福氣社區關懷協會</v>
      </c>
    </row>
    <row r="8460" spans="1:13" s="27" customFormat="1" ht="112.5">
      <c r="A8460" s="37" t="s">
        <v>6837</v>
      </c>
      <c r="B8460" s="64" t="s">
        <v>6958</v>
      </c>
      <c r="C8460" s="64" t="s">
        <v>3758</v>
      </c>
      <c r="D8460" s="37" t="s">
        <v>6839</v>
      </c>
      <c r="E8460" s="131">
        <v>190</v>
      </c>
      <c r="F8460" s="132" t="s">
        <v>82</v>
      </c>
      <c r="G8460" s="128"/>
      <c r="H8460" s="156" t="s">
        <v>6840</v>
      </c>
      <c r="I8460" s="159"/>
      <c r="K8460" s="140" t="str">
        <f t="shared" si="399"/>
        <v>社會福利支出計畫/社會福利支出/會費、捐助、補助、分攤、照護、救濟與交流活動費/捐助、補助與獎助/捐助國內團體</v>
      </c>
      <c r="L8460" s="140" t="str">
        <f t="shared" si="400"/>
        <v>身心障礙者社區式日間照顧服務</v>
      </c>
      <c r="M8460" s="40" t="str">
        <f t="shared" si="401"/>
        <v>財團法人瑪利亞社會福利基金會附設瑪利亞霧峰教養家園</v>
      </c>
    </row>
    <row r="8461" spans="1:13" s="27" customFormat="1" ht="112.5">
      <c r="A8461" s="37" t="s">
        <v>6837</v>
      </c>
      <c r="B8461" s="64" t="s">
        <v>6958</v>
      </c>
      <c r="C8461" s="64" t="s">
        <v>3297</v>
      </c>
      <c r="D8461" s="37" t="s">
        <v>6839</v>
      </c>
      <c r="E8461" s="131">
        <v>751</v>
      </c>
      <c r="F8461" s="132" t="s">
        <v>82</v>
      </c>
      <c r="G8461" s="128"/>
      <c r="H8461" s="156" t="s">
        <v>6840</v>
      </c>
      <c r="I8461" s="159"/>
      <c r="K8461" s="140" t="str">
        <f t="shared" si="399"/>
        <v>社會福利支出計畫/社會福利支出/會費、捐助、補助、分攤、照護、救濟與交流活動費/捐助、補助與獎助/捐助國內團體</v>
      </c>
      <c r="L8461" s="140" t="str">
        <f t="shared" si="400"/>
        <v>身心障礙者社區式日間照顧服務</v>
      </c>
      <c r="M8461" s="40" t="str">
        <f t="shared" si="401"/>
        <v>財團法人臺中市私立信望愛智能發展中心</v>
      </c>
    </row>
    <row r="8462" spans="1:13" s="27" customFormat="1" ht="112.5">
      <c r="A8462" s="37" t="s">
        <v>6837</v>
      </c>
      <c r="B8462" s="64" t="s">
        <v>6958</v>
      </c>
      <c r="C8462" s="64" t="s">
        <v>3757</v>
      </c>
      <c r="D8462" s="37" t="s">
        <v>6839</v>
      </c>
      <c r="E8462" s="131">
        <v>73</v>
      </c>
      <c r="F8462" s="132" t="s">
        <v>82</v>
      </c>
      <c r="G8462" s="128"/>
      <c r="H8462" s="156" t="s">
        <v>6840</v>
      </c>
      <c r="I8462" s="159"/>
      <c r="K8462" s="140" t="str">
        <f t="shared" si="399"/>
        <v>社會福利支出計畫/社會福利支出/會費、捐助、補助、分攤、照護、救濟與交流活動費/捐助、補助與獎助/捐助國內團體</v>
      </c>
      <c r="L8462" s="140" t="str">
        <f t="shared" si="400"/>
        <v>身心障礙者社區式日間照顧服務</v>
      </c>
      <c r="M8462" s="40" t="str">
        <f t="shared" si="401"/>
        <v>財團法人臺中市私立十方社會福利慈善事業基金會</v>
      </c>
    </row>
    <row r="8463" spans="1:13" s="27" customFormat="1" ht="112.5">
      <c r="A8463" s="37" t="s">
        <v>6837</v>
      </c>
      <c r="B8463" s="64" t="s">
        <v>6958</v>
      </c>
      <c r="C8463" s="64" t="s">
        <v>3741</v>
      </c>
      <c r="D8463" s="37" t="s">
        <v>6839</v>
      </c>
      <c r="E8463" s="131">
        <v>608</v>
      </c>
      <c r="F8463" s="132" t="s">
        <v>82</v>
      </c>
      <c r="G8463" s="128"/>
      <c r="H8463" s="156" t="s">
        <v>6840</v>
      </c>
      <c r="I8463" s="159"/>
      <c r="K8463" s="140" t="str">
        <f t="shared" si="399"/>
        <v>社會福利支出計畫/社會福利支出/會費、捐助、補助、分攤、照護、救濟與交流活動費/捐助、補助與獎助/捐助國內團體</v>
      </c>
      <c r="L8463" s="140" t="str">
        <f t="shared" si="400"/>
        <v>身心障礙者社區式日間照顧服務</v>
      </c>
      <c r="M8463" s="40" t="str">
        <f t="shared" si="401"/>
        <v>財團法人伊甸社會福利基金會</v>
      </c>
    </row>
    <row r="8464" spans="1:13" s="27" customFormat="1" ht="112.5">
      <c r="A8464" s="37" t="s">
        <v>6837</v>
      </c>
      <c r="B8464" s="64" t="s">
        <v>6958</v>
      </c>
      <c r="C8464" s="64" t="s">
        <v>3753</v>
      </c>
      <c r="D8464" s="37" t="s">
        <v>6839</v>
      </c>
      <c r="E8464" s="131">
        <v>653</v>
      </c>
      <c r="F8464" s="132" t="s">
        <v>82</v>
      </c>
      <c r="G8464" s="128"/>
      <c r="H8464" s="156" t="s">
        <v>6840</v>
      </c>
      <c r="I8464" s="159"/>
      <c r="K8464" s="140" t="str">
        <f t="shared" si="399"/>
        <v>社會福利支出計畫/社會福利支出/會費、捐助、補助、分攤、照護、救濟與交流活動費/捐助、補助與獎助/捐助國內團體</v>
      </c>
      <c r="L8464" s="140" t="str">
        <f t="shared" si="400"/>
        <v>身心障礙者社區式日間照顧服務</v>
      </c>
      <c r="M8464" s="40" t="str">
        <f t="shared" si="401"/>
        <v>社團法人臺中市蓮心自強服務協會</v>
      </c>
    </row>
    <row r="8465" spans="1:13" s="27" customFormat="1" ht="112.5">
      <c r="A8465" s="37" t="s">
        <v>6837</v>
      </c>
      <c r="B8465" s="64" t="s">
        <v>6958</v>
      </c>
      <c r="C8465" s="64" t="s">
        <v>3202</v>
      </c>
      <c r="D8465" s="37" t="s">
        <v>6839</v>
      </c>
      <c r="E8465" s="131">
        <v>532</v>
      </c>
      <c r="F8465" s="132" t="s">
        <v>82</v>
      </c>
      <c r="G8465" s="128"/>
      <c r="H8465" s="156" t="s">
        <v>6840</v>
      </c>
      <c r="I8465" s="159"/>
      <c r="K8465" s="140" t="str">
        <f t="shared" si="399"/>
        <v>社會福利支出計畫/社會福利支出/會費、捐助、補助、分攤、照護、救濟與交流活動費/捐助、補助與獎助/捐助國內團體</v>
      </c>
      <c r="L8465" s="140" t="str">
        <f t="shared" si="400"/>
        <v>身心障礙者社區式日間照顧服務</v>
      </c>
      <c r="M8465" s="40" t="str">
        <f t="shared" si="401"/>
        <v>財團法人臺中市私立宜家社會福利慈善基金會</v>
      </c>
    </row>
    <row r="8466" spans="1:13" s="27" customFormat="1" ht="112.5">
      <c r="A8466" s="37" t="s">
        <v>6837</v>
      </c>
      <c r="B8466" s="64" t="s">
        <v>6958</v>
      </c>
      <c r="C8466" s="64" t="s">
        <v>3202</v>
      </c>
      <c r="D8466" s="37" t="s">
        <v>6839</v>
      </c>
      <c r="E8466" s="131">
        <v>280</v>
      </c>
      <c r="F8466" s="132" t="s">
        <v>82</v>
      </c>
      <c r="G8466" s="128"/>
      <c r="H8466" s="156" t="s">
        <v>6840</v>
      </c>
      <c r="I8466" s="159"/>
      <c r="K8466" s="140" t="str">
        <f t="shared" si="399"/>
        <v>社會福利支出計畫/社會福利支出/會費、捐助、補助、分攤、照護、救濟與交流活動費/捐助、補助與獎助/捐助國內團體</v>
      </c>
      <c r="L8466" s="140" t="str">
        <f t="shared" si="400"/>
        <v>身心障礙者社區式日間照顧服務</v>
      </c>
      <c r="M8466" s="40" t="str">
        <f t="shared" si="401"/>
        <v>財團法人臺中市私立宜家社會福利慈善基金會</v>
      </c>
    </row>
    <row r="8467" spans="1:13" s="27" customFormat="1" ht="112.5">
      <c r="A8467" s="37" t="s">
        <v>6837</v>
      </c>
      <c r="B8467" s="64" t="s">
        <v>6958</v>
      </c>
      <c r="C8467" s="64" t="s">
        <v>3741</v>
      </c>
      <c r="D8467" s="37" t="s">
        <v>6839</v>
      </c>
      <c r="E8467" s="131">
        <v>854</v>
      </c>
      <c r="F8467" s="132" t="s">
        <v>82</v>
      </c>
      <c r="G8467" s="37"/>
      <c r="H8467" s="132" t="s">
        <v>6840</v>
      </c>
      <c r="I8467" s="158"/>
      <c r="K8467" s="140" t="str">
        <f t="shared" si="399"/>
        <v>社會福利支出計畫/社會福利支出/會費、捐助、補助、分攤、照護、救濟與交流活動費/捐助、補助與獎助/捐助國內團體</v>
      </c>
      <c r="L8467" s="140" t="str">
        <f t="shared" si="400"/>
        <v>身心障礙者社區式日間照顧服務</v>
      </c>
      <c r="M8467" s="40" t="str">
        <f t="shared" si="401"/>
        <v>財團法人伊甸社會福利基金會</v>
      </c>
    </row>
    <row r="8468" spans="1:13" s="27" customFormat="1" ht="112.5">
      <c r="A8468" s="37" t="s">
        <v>6837</v>
      </c>
      <c r="B8468" s="64" t="s">
        <v>6958</v>
      </c>
      <c r="C8468" s="64" t="s">
        <v>3251</v>
      </c>
      <c r="D8468" s="37" t="s">
        <v>6839</v>
      </c>
      <c r="E8468" s="131">
        <v>647</v>
      </c>
      <c r="F8468" s="132" t="s">
        <v>82</v>
      </c>
      <c r="G8468" s="37"/>
      <c r="H8468" s="132" t="s">
        <v>6840</v>
      </c>
      <c r="I8468" s="158"/>
      <c r="K8468" s="140" t="str">
        <f t="shared" si="399"/>
        <v>社會福利支出計畫/社會福利支出/會費、捐助、補助、分攤、照護、救濟與交流活動費/捐助、補助與獎助/捐助國內團體</v>
      </c>
      <c r="L8468" s="140" t="str">
        <f t="shared" si="400"/>
        <v>身心障礙者社區式日間照顧服務</v>
      </c>
      <c r="M8468" s="40" t="str">
        <f t="shared" si="401"/>
        <v>財團法人向上社會福利基金會</v>
      </c>
    </row>
    <row r="8469" spans="1:13" s="27" customFormat="1" ht="112.5">
      <c r="A8469" s="37" t="s">
        <v>6842</v>
      </c>
      <c r="B8469" s="130" t="s">
        <v>6958</v>
      </c>
      <c r="C8469" s="130" t="s">
        <v>3251</v>
      </c>
      <c r="D8469" s="37" t="s">
        <v>6839</v>
      </c>
      <c r="E8469" s="136">
        <v>99</v>
      </c>
      <c r="F8469" s="132" t="s">
        <v>82</v>
      </c>
      <c r="G8469" s="132"/>
      <c r="H8469" s="132" t="s">
        <v>6840</v>
      </c>
      <c r="I8469" s="158"/>
      <c r="K8469" s="140" t="str">
        <f t="shared" si="399"/>
        <v>一般建築及設備計畫/一般建築及設備/會費、捐助、補助、分攤、照護、救濟與交流活動費/捐助、補助與獎助/捐助國內團體</v>
      </c>
      <c r="L8469" s="140" t="str">
        <f t="shared" si="400"/>
        <v>身心障礙者社區式日間照顧服務</v>
      </c>
      <c r="M8469" s="40" t="str">
        <f t="shared" si="401"/>
        <v>財團法人向上社會福利基金會</v>
      </c>
    </row>
    <row r="8470" spans="1:13" s="27" customFormat="1" ht="112.5">
      <c r="A8470" s="37" t="s">
        <v>6837</v>
      </c>
      <c r="B8470" s="64" t="s">
        <v>6958</v>
      </c>
      <c r="C8470" s="64" t="s">
        <v>3741</v>
      </c>
      <c r="D8470" s="37" t="s">
        <v>6839</v>
      </c>
      <c r="E8470" s="131">
        <v>304</v>
      </c>
      <c r="F8470" s="132" t="s">
        <v>82</v>
      </c>
      <c r="G8470" s="128"/>
      <c r="H8470" s="156" t="s">
        <v>6840</v>
      </c>
      <c r="I8470" s="159"/>
      <c r="K8470" s="140" t="str">
        <f t="shared" si="399"/>
        <v>社會福利支出計畫/社會福利支出/會費、捐助、補助、分攤、照護、救濟與交流活動費/捐助、補助與獎助/捐助國內團體</v>
      </c>
      <c r="L8470" s="140" t="str">
        <f t="shared" si="400"/>
        <v>身心障礙者社區式日間照顧服務</v>
      </c>
      <c r="M8470" s="40" t="str">
        <f t="shared" si="401"/>
        <v>財團法人伊甸社會福利基金會</v>
      </c>
    </row>
    <row r="8471" spans="1:13" s="27" customFormat="1" ht="112.5">
      <c r="A8471" s="37" t="s">
        <v>6842</v>
      </c>
      <c r="B8471" s="130" t="s">
        <v>6958</v>
      </c>
      <c r="C8471" s="130" t="s">
        <v>3741</v>
      </c>
      <c r="D8471" s="37" t="s">
        <v>6839</v>
      </c>
      <c r="E8471" s="136">
        <v>50</v>
      </c>
      <c r="F8471" s="132" t="s">
        <v>82</v>
      </c>
      <c r="G8471" s="132"/>
      <c r="H8471" s="132" t="s">
        <v>6840</v>
      </c>
      <c r="I8471" s="158"/>
      <c r="K8471" s="140" t="str">
        <f t="shared" si="399"/>
        <v>一般建築及設備計畫/一般建築及設備/會費、捐助、補助、分攤、照護、救濟與交流活動費/捐助、補助與獎助/捐助國內團體</v>
      </c>
      <c r="L8471" s="140" t="str">
        <f t="shared" si="400"/>
        <v>身心障礙者社區式日間照顧服務</v>
      </c>
      <c r="M8471" s="40" t="str">
        <f t="shared" si="401"/>
        <v>財團法人伊甸社會福利基金會</v>
      </c>
    </row>
    <row r="8472" spans="1:13" s="27" customFormat="1" ht="112.5">
      <c r="A8472" s="37" t="s">
        <v>6837</v>
      </c>
      <c r="B8472" s="64" t="s">
        <v>6958</v>
      </c>
      <c r="C8472" s="64" t="s">
        <v>6899</v>
      </c>
      <c r="D8472" s="37" t="s">
        <v>6839</v>
      </c>
      <c r="E8472" s="131">
        <v>118</v>
      </c>
      <c r="F8472" s="132" t="s">
        <v>82</v>
      </c>
      <c r="G8472" s="37"/>
      <c r="H8472" s="132" t="s">
        <v>6840</v>
      </c>
      <c r="I8472" s="158"/>
      <c r="K8472" s="140" t="str">
        <f t="shared" si="399"/>
        <v>社會福利支出計畫/社會福利支出/會費、捐助、補助、分攤、照護、救濟與交流活動費/捐助、補助與獎助/捐助國內團體</v>
      </c>
      <c r="L8472" s="140" t="str">
        <f t="shared" si="400"/>
        <v>身心障礙者社區式日間照顧服務</v>
      </c>
      <c r="M8472" s="40" t="str">
        <f t="shared" si="401"/>
        <v>社團法人台灣喜信家庭關懷協會</v>
      </c>
    </row>
    <row r="8473" spans="1:13" s="27" customFormat="1" ht="112.5">
      <c r="A8473" s="37" t="s">
        <v>6837</v>
      </c>
      <c r="B8473" s="64" t="s">
        <v>6958</v>
      </c>
      <c r="C8473" s="64" t="s">
        <v>3757</v>
      </c>
      <c r="D8473" s="37" t="s">
        <v>6839</v>
      </c>
      <c r="E8473" s="131">
        <v>260</v>
      </c>
      <c r="F8473" s="132" t="s">
        <v>82</v>
      </c>
      <c r="G8473" s="37"/>
      <c r="H8473" s="132" t="s">
        <v>6840</v>
      </c>
      <c r="I8473" s="158"/>
      <c r="K8473" s="140" t="str">
        <f t="shared" si="399"/>
        <v>社會福利支出計畫/社會福利支出/會費、捐助、補助、分攤、照護、救濟與交流活動費/捐助、補助與獎助/捐助國內團體</v>
      </c>
      <c r="L8473" s="140" t="str">
        <f t="shared" si="400"/>
        <v>身心障礙者社區式日間照顧服務</v>
      </c>
      <c r="M8473" s="40" t="str">
        <f t="shared" si="401"/>
        <v>財團法人臺中市私立十方社會福利慈善事業基金會</v>
      </c>
    </row>
    <row r="8474" spans="1:13" s="27" customFormat="1" ht="112.5">
      <c r="A8474" s="37" t="s">
        <v>6837</v>
      </c>
      <c r="B8474" s="64" t="s">
        <v>6958</v>
      </c>
      <c r="C8474" s="64" t="s">
        <v>3753</v>
      </c>
      <c r="D8474" s="37" t="s">
        <v>6839</v>
      </c>
      <c r="E8474" s="131">
        <v>373</v>
      </c>
      <c r="F8474" s="132" t="s">
        <v>82</v>
      </c>
      <c r="G8474" s="37"/>
      <c r="H8474" s="132" t="s">
        <v>6840</v>
      </c>
      <c r="I8474" s="158"/>
      <c r="K8474" s="140" t="str">
        <f t="shared" si="399"/>
        <v>社會福利支出計畫/社會福利支出/會費、捐助、補助、分攤、照護、救濟與交流活動費/捐助、補助與獎助/捐助國內團體</v>
      </c>
      <c r="L8474" s="140" t="str">
        <f t="shared" si="400"/>
        <v>身心障礙者社區式日間照顧服務</v>
      </c>
      <c r="M8474" s="40" t="str">
        <f t="shared" si="401"/>
        <v>社團法人臺中市蓮心自強服務協會</v>
      </c>
    </row>
    <row r="8475" spans="1:13" s="27" customFormat="1" ht="112.5">
      <c r="A8475" s="37" t="s">
        <v>6837</v>
      </c>
      <c r="B8475" s="64" t="s">
        <v>6958</v>
      </c>
      <c r="C8475" s="64" t="s">
        <v>3755</v>
      </c>
      <c r="D8475" s="37" t="s">
        <v>6839</v>
      </c>
      <c r="E8475" s="131">
        <v>71</v>
      </c>
      <c r="F8475" s="132" t="s">
        <v>82</v>
      </c>
      <c r="G8475" s="37"/>
      <c r="H8475" s="132" t="s">
        <v>6840</v>
      </c>
      <c r="I8475" s="158"/>
      <c r="K8475" s="140" t="str">
        <f t="shared" si="399"/>
        <v>社會福利支出計畫/社會福利支出/會費、捐助、補助、分攤、照護、救濟與交流活動費/捐助、補助與獎助/捐助國內團體</v>
      </c>
      <c r="L8475" s="140" t="str">
        <f t="shared" si="400"/>
        <v>身心障礙者社區式日間照顧服務</v>
      </c>
      <c r="M8475" s="40" t="str">
        <f t="shared" si="401"/>
        <v>社團法人中華民國微光社會福利協會</v>
      </c>
    </row>
    <row r="8476" spans="1:13" s="27" customFormat="1" ht="112.5">
      <c r="A8476" s="37" t="s">
        <v>6837</v>
      </c>
      <c r="B8476" s="64" t="s">
        <v>6958</v>
      </c>
      <c r="C8476" s="64" t="s">
        <v>6959</v>
      </c>
      <c r="D8476" s="37" t="s">
        <v>6839</v>
      </c>
      <c r="E8476" s="131">
        <v>681</v>
      </c>
      <c r="F8476" s="132" t="s">
        <v>82</v>
      </c>
      <c r="G8476" s="37"/>
      <c r="H8476" s="132" t="s">
        <v>6840</v>
      </c>
      <c r="I8476" s="158"/>
      <c r="K8476" s="140" t="str">
        <f t="shared" si="399"/>
        <v>社會福利支出計畫/社會福利支出/會費、捐助、補助、分攤、照護、救濟與交流活動費/捐助、補助與獎助/捐助國內團體</v>
      </c>
      <c r="L8476" s="140" t="str">
        <f t="shared" si="400"/>
        <v>身心障礙者社區式日間照顧服務</v>
      </c>
      <c r="M8476" s="40" t="str">
        <f t="shared" si="401"/>
        <v>社團法人台中市啟智協進會</v>
      </c>
    </row>
    <row r="8477" spans="1:13" s="27" customFormat="1" ht="112.5">
      <c r="A8477" s="37" t="s">
        <v>6842</v>
      </c>
      <c r="B8477" s="130" t="s">
        <v>6958</v>
      </c>
      <c r="C8477" s="130" t="s">
        <v>6959</v>
      </c>
      <c r="D8477" s="37" t="s">
        <v>6839</v>
      </c>
      <c r="E8477" s="136">
        <v>49</v>
      </c>
      <c r="F8477" s="132" t="s">
        <v>82</v>
      </c>
      <c r="G8477" s="132"/>
      <c r="H8477" s="132" t="s">
        <v>6840</v>
      </c>
      <c r="I8477" s="158"/>
      <c r="K8477" s="140" t="str">
        <f t="shared" si="399"/>
        <v>一般建築及設備計畫/一般建築及設備/會費、捐助、補助、分攤、照護、救濟與交流活動費/捐助、補助與獎助/捐助國內團體</v>
      </c>
      <c r="L8477" s="140" t="str">
        <f t="shared" si="400"/>
        <v>身心障礙者社區式日間照顧服務</v>
      </c>
      <c r="M8477" s="40" t="str">
        <f t="shared" si="401"/>
        <v>社團法人台中市啟智協進會</v>
      </c>
    </row>
    <row r="8478" spans="1:13" s="27" customFormat="1" ht="112.5">
      <c r="A8478" s="37" t="s">
        <v>6837</v>
      </c>
      <c r="B8478" s="64" t="s">
        <v>6958</v>
      </c>
      <c r="C8478" s="64" t="s">
        <v>3202</v>
      </c>
      <c r="D8478" s="37" t="s">
        <v>6839</v>
      </c>
      <c r="E8478" s="131">
        <v>293</v>
      </c>
      <c r="F8478" s="132" t="s">
        <v>82</v>
      </c>
      <c r="G8478" s="37"/>
      <c r="H8478" s="132" t="s">
        <v>6840</v>
      </c>
      <c r="I8478" s="158"/>
      <c r="K8478" s="140" t="str">
        <f t="shared" si="399"/>
        <v>社會福利支出計畫/社會福利支出/會費、捐助、補助、分攤、照護、救濟與交流活動費/捐助、補助與獎助/捐助國內團體</v>
      </c>
      <c r="L8478" s="140" t="str">
        <f t="shared" si="400"/>
        <v>身心障礙者社區式日間照顧服務</v>
      </c>
      <c r="M8478" s="40" t="str">
        <f t="shared" si="401"/>
        <v>財團法人臺中市私立宜家社會福利慈善基金會</v>
      </c>
    </row>
    <row r="8479" spans="1:13" s="27" customFormat="1" ht="112.5">
      <c r="A8479" s="37" t="s">
        <v>6837</v>
      </c>
      <c r="B8479" s="64" t="s">
        <v>6958</v>
      </c>
      <c r="C8479" s="64" t="s">
        <v>3753</v>
      </c>
      <c r="D8479" s="37" t="s">
        <v>6839</v>
      </c>
      <c r="E8479" s="131">
        <v>368</v>
      </c>
      <c r="F8479" s="132" t="s">
        <v>82</v>
      </c>
      <c r="G8479" s="37"/>
      <c r="H8479" s="132" t="s">
        <v>6840</v>
      </c>
      <c r="I8479" s="158"/>
      <c r="K8479" s="140" t="str">
        <f t="shared" si="399"/>
        <v>社會福利支出計畫/社會福利支出/會費、捐助、補助、分攤、照護、救濟與交流活動費/捐助、補助與獎助/捐助國內團體</v>
      </c>
      <c r="L8479" s="140" t="str">
        <f t="shared" si="400"/>
        <v>身心障礙者社區式日間照顧服務</v>
      </c>
      <c r="M8479" s="40" t="str">
        <f t="shared" si="401"/>
        <v>社團法人臺中市蓮心自強服務協會</v>
      </c>
    </row>
    <row r="8480" spans="1:13" s="27" customFormat="1" ht="112.5">
      <c r="A8480" s="37" t="s">
        <v>6837</v>
      </c>
      <c r="B8480" s="64" t="s">
        <v>6958</v>
      </c>
      <c r="C8480" s="64" t="s">
        <v>3297</v>
      </c>
      <c r="D8480" s="37" t="s">
        <v>6839</v>
      </c>
      <c r="E8480" s="131">
        <v>783</v>
      </c>
      <c r="F8480" s="132" t="s">
        <v>82</v>
      </c>
      <c r="G8480" s="37"/>
      <c r="H8480" s="132" t="s">
        <v>6840</v>
      </c>
      <c r="I8480" s="158"/>
      <c r="K8480" s="140" t="str">
        <f t="shared" si="399"/>
        <v>社會福利支出計畫/社會福利支出/會費、捐助、補助、分攤、照護、救濟與交流活動費/捐助、補助與獎助/捐助國內團體</v>
      </c>
      <c r="L8480" s="140" t="str">
        <f t="shared" si="400"/>
        <v>身心障礙者社區式日間照顧服務</v>
      </c>
      <c r="M8480" s="40" t="str">
        <f t="shared" si="401"/>
        <v>財團法人臺中市私立信望愛智能發展中心</v>
      </c>
    </row>
    <row r="8481" spans="1:13" s="27" customFormat="1" ht="112.5">
      <c r="A8481" s="37" t="s">
        <v>6837</v>
      </c>
      <c r="B8481" s="64" t="s">
        <v>6958</v>
      </c>
      <c r="C8481" s="64" t="s">
        <v>3758</v>
      </c>
      <c r="D8481" s="37" t="s">
        <v>6839</v>
      </c>
      <c r="E8481" s="131">
        <v>188</v>
      </c>
      <c r="F8481" s="132" t="s">
        <v>82</v>
      </c>
      <c r="G8481" s="37"/>
      <c r="H8481" s="132" t="s">
        <v>6840</v>
      </c>
      <c r="I8481" s="158"/>
      <c r="K8481" s="140" t="str">
        <f t="shared" si="399"/>
        <v>社會福利支出計畫/社會福利支出/會費、捐助、補助、分攤、照護、救濟與交流活動費/捐助、補助與獎助/捐助國內團體</v>
      </c>
      <c r="L8481" s="140" t="str">
        <f t="shared" si="400"/>
        <v>身心障礙者社區式日間照顧服務</v>
      </c>
      <c r="M8481" s="40" t="str">
        <f t="shared" si="401"/>
        <v>財團法人瑪利亞社會福利基金會附設瑪利亞霧峰教養家園</v>
      </c>
    </row>
    <row r="8482" spans="1:13" s="27" customFormat="1" ht="112.5">
      <c r="A8482" s="37" t="s">
        <v>6837</v>
      </c>
      <c r="B8482" s="64" t="s">
        <v>6958</v>
      </c>
      <c r="C8482" s="64" t="s">
        <v>3296</v>
      </c>
      <c r="D8482" s="37" t="s">
        <v>6839</v>
      </c>
      <c r="E8482" s="131">
        <v>296</v>
      </c>
      <c r="F8482" s="132" t="s">
        <v>82</v>
      </c>
      <c r="G8482" s="37"/>
      <c r="H8482" s="132" t="s">
        <v>6840</v>
      </c>
      <c r="I8482" s="158"/>
      <c r="K8482" s="140" t="str">
        <f t="shared" si="399"/>
        <v>社會福利支出計畫/社會福利支出/會費、捐助、補助、分攤、照護、救濟與交流活動費/捐助、補助與獎助/捐助國內團體</v>
      </c>
      <c r="L8482" s="140" t="str">
        <f t="shared" si="400"/>
        <v>身心障礙者社區式日間照顧服務</v>
      </c>
      <c r="M8482" s="40" t="str">
        <f t="shared" si="401"/>
        <v>社團法人台灣福氣社區關懷協會</v>
      </c>
    </row>
    <row r="8483" spans="1:13" s="27" customFormat="1" ht="112.5">
      <c r="A8483" s="37" t="s">
        <v>6837</v>
      </c>
      <c r="B8483" s="64" t="s">
        <v>6958</v>
      </c>
      <c r="C8483" s="64" t="s">
        <v>6961</v>
      </c>
      <c r="D8483" s="37" t="s">
        <v>6839</v>
      </c>
      <c r="E8483" s="131">
        <v>686</v>
      </c>
      <c r="F8483" s="132" t="s">
        <v>82</v>
      </c>
      <c r="G8483" s="37"/>
      <c r="H8483" s="132" t="s">
        <v>6840</v>
      </c>
      <c r="I8483" s="158"/>
      <c r="K8483" s="140" t="str">
        <f t="shared" si="399"/>
        <v>社會福利支出計畫/社會福利支出/會費、捐助、補助、分攤、照護、救濟與交流活動費/捐助、補助與獎助/捐助國內團體</v>
      </c>
      <c r="L8483" s="140" t="str">
        <f t="shared" si="400"/>
        <v>身心障礙者社區式日間照顧服務</v>
      </c>
      <c r="M8483" s="40" t="str">
        <f t="shared" si="401"/>
        <v>社團法人台中市自閉症教育協進會</v>
      </c>
    </row>
    <row r="8484" spans="1:13" s="27" customFormat="1" ht="112.5">
      <c r="A8484" s="37" t="s">
        <v>6837</v>
      </c>
      <c r="B8484" s="64" t="s">
        <v>6958</v>
      </c>
      <c r="C8484" s="64" t="s">
        <v>3202</v>
      </c>
      <c r="D8484" s="37" t="s">
        <v>6839</v>
      </c>
      <c r="E8484" s="131">
        <v>566</v>
      </c>
      <c r="F8484" s="132" t="s">
        <v>82</v>
      </c>
      <c r="G8484" s="37"/>
      <c r="H8484" s="132" t="s">
        <v>6840</v>
      </c>
      <c r="I8484" s="158"/>
      <c r="K8484" s="140" t="str">
        <f t="shared" si="399"/>
        <v>社會福利支出計畫/社會福利支出/會費、捐助、補助、分攤、照護、救濟與交流活動費/捐助、補助與獎助/捐助國內團體</v>
      </c>
      <c r="L8484" s="140" t="str">
        <f t="shared" si="400"/>
        <v>身心障礙者社區式日間照顧服務</v>
      </c>
      <c r="M8484" s="40" t="str">
        <f t="shared" si="401"/>
        <v>財團法人臺中市私立宜家社會福利慈善基金會</v>
      </c>
    </row>
    <row r="8485" spans="1:13" s="27" customFormat="1" ht="112.5">
      <c r="A8485" s="37" t="s">
        <v>6837</v>
      </c>
      <c r="B8485" s="64" t="s">
        <v>6958</v>
      </c>
      <c r="C8485" s="64" t="s">
        <v>6959</v>
      </c>
      <c r="D8485" s="37" t="s">
        <v>6839</v>
      </c>
      <c r="E8485" s="131">
        <v>807</v>
      </c>
      <c r="F8485" s="132" t="s">
        <v>82</v>
      </c>
      <c r="G8485" s="37"/>
      <c r="H8485" s="132" t="s">
        <v>6840</v>
      </c>
      <c r="I8485" s="158"/>
      <c r="K8485" s="140" t="str">
        <f t="shared" si="399"/>
        <v>社會福利支出計畫/社會福利支出/會費、捐助、補助、分攤、照護、救濟與交流活動費/捐助、補助與獎助/捐助國內團體</v>
      </c>
      <c r="L8485" s="140" t="str">
        <f t="shared" si="400"/>
        <v>身心障礙者社區式日間照顧服務</v>
      </c>
      <c r="M8485" s="40" t="str">
        <f t="shared" si="401"/>
        <v>社團法人台中市啟智協進會</v>
      </c>
    </row>
    <row r="8486" spans="1:13" s="27" customFormat="1" ht="112.5">
      <c r="A8486" s="37" t="s">
        <v>6837</v>
      </c>
      <c r="B8486" s="64" t="s">
        <v>6958</v>
      </c>
      <c r="C8486" s="64" t="s">
        <v>6899</v>
      </c>
      <c r="D8486" s="37" t="s">
        <v>6839</v>
      </c>
      <c r="E8486" s="131">
        <v>85</v>
      </c>
      <c r="F8486" s="132" t="s">
        <v>82</v>
      </c>
      <c r="G8486" s="37"/>
      <c r="H8486" s="132" t="s">
        <v>6840</v>
      </c>
      <c r="I8486" s="158"/>
      <c r="K8486" s="140" t="str">
        <f t="shared" si="399"/>
        <v>社會福利支出計畫/社會福利支出/會費、捐助、補助、分攤、照護、救濟與交流活動費/捐助、補助與獎助/捐助國內團體</v>
      </c>
      <c r="L8486" s="140" t="str">
        <f t="shared" si="400"/>
        <v>身心障礙者社區式日間照顧服務</v>
      </c>
      <c r="M8486" s="40" t="str">
        <f t="shared" si="401"/>
        <v>社團法人台灣喜信家庭關懷協會</v>
      </c>
    </row>
    <row r="8487" spans="1:13" s="27" customFormat="1" ht="112.5">
      <c r="A8487" s="37" t="s">
        <v>6837</v>
      </c>
      <c r="B8487" s="64" t="s">
        <v>6958</v>
      </c>
      <c r="C8487" s="64" t="s">
        <v>6960</v>
      </c>
      <c r="D8487" s="37" t="s">
        <v>6839</v>
      </c>
      <c r="E8487" s="131">
        <v>799</v>
      </c>
      <c r="F8487" s="132" t="s">
        <v>82</v>
      </c>
      <c r="G8487" s="37"/>
      <c r="H8487" s="132" t="s">
        <v>6840</v>
      </c>
      <c r="I8487" s="158"/>
      <c r="K8487" s="140" t="str">
        <f t="shared" si="399"/>
        <v>社會福利支出計畫/社會福利支出/會費、捐助、補助、分攤、照護、救濟與交流活動費/捐助、補助與獎助/捐助國內團體</v>
      </c>
      <c r="L8487" s="140" t="str">
        <f t="shared" si="400"/>
        <v>身心障礙者社區式日間照顧服務</v>
      </c>
      <c r="M8487" s="40" t="str">
        <f t="shared" si="401"/>
        <v>社團法人台中市自閉症教育協進會</v>
      </c>
    </row>
    <row r="8488" spans="1:13" s="27" customFormat="1" ht="112.5">
      <c r="A8488" s="37" t="s">
        <v>6837</v>
      </c>
      <c r="B8488" s="64" t="s">
        <v>6958</v>
      </c>
      <c r="C8488" s="64" t="s">
        <v>3202</v>
      </c>
      <c r="D8488" s="37" t="s">
        <v>6839</v>
      </c>
      <c r="E8488" s="131">
        <v>75</v>
      </c>
      <c r="F8488" s="132" t="s">
        <v>82</v>
      </c>
      <c r="G8488" s="37"/>
      <c r="H8488" s="132" t="s">
        <v>6840</v>
      </c>
      <c r="I8488" s="158"/>
      <c r="K8488" s="140" t="str">
        <f t="shared" si="399"/>
        <v>社會福利支出計畫/社會福利支出/會費、捐助、補助、分攤、照護、救濟與交流活動費/捐助、補助與獎助/捐助國內團體</v>
      </c>
      <c r="L8488" s="140" t="str">
        <f t="shared" si="400"/>
        <v>身心障礙者社區式日間照顧服務</v>
      </c>
      <c r="M8488" s="40" t="str">
        <f t="shared" si="401"/>
        <v>財團法人臺中市私立宜家社會福利慈善基金會</v>
      </c>
    </row>
    <row r="8489" spans="1:13" s="27" customFormat="1" ht="112.5">
      <c r="A8489" s="37" t="s">
        <v>6837</v>
      </c>
      <c r="B8489" s="64" t="s">
        <v>6958</v>
      </c>
      <c r="C8489" s="64" t="s">
        <v>3296</v>
      </c>
      <c r="D8489" s="37" t="s">
        <v>6839</v>
      </c>
      <c r="E8489" s="131">
        <v>427</v>
      </c>
      <c r="F8489" s="132" t="s">
        <v>82</v>
      </c>
      <c r="G8489" s="37"/>
      <c r="H8489" s="132" t="s">
        <v>6840</v>
      </c>
      <c r="I8489" s="158"/>
      <c r="K8489" s="140" t="str">
        <f t="shared" si="399"/>
        <v>社會福利支出計畫/社會福利支出/會費、捐助、補助、分攤、照護、救濟與交流活動費/捐助、補助與獎助/捐助國內團體</v>
      </c>
      <c r="L8489" s="140" t="str">
        <f t="shared" si="400"/>
        <v>身心障礙者社區式日間照顧服務</v>
      </c>
      <c r="M8489" s="40" t="str">
        <f t="shared" si="401"/>
        <v>社團法人台灣福氣社區關懷協會</v>
      </c>
    </row>
    <row r="8490" spans="1:13" s="27" customFormat="1" ht="112.5">
      <c r="A8490" s="37" t="s">
        <v>6842</v>
      </c>
      <c r="B8490" s="130" t="s">
        <v>6958</v>
      </c>
      <c r="C8490" s="130" t="s">
        <v>6960</v>
      </c>
      <c r="D8490" s="37" t="s">
        <v>6839</v>
      </c>
      <c r="E8490" s="136">
        <v>99</v>
      </c>
      <c r="F8490" s="132" t="s">
        <v>82</v>
      </c>
      <c r="G8490" s="132"/>
      <c r="H8490" s="132" t="s">
        <v>6840</v>
      </c>
      <c r="I8490" s="158"/>
      <c r="K8490" s="140" t="str">
        <f t="shared" si="399"/>
        <v>一般建築及設備計畫/一般建築及設備/會費、捐助、補助、分攤、照護、救濟與交流活動費/捐助、補助與獎助/捐助國內團體</v>
      </c>
      <c r="L8490" s="140" t="str">
        <f t="shared" si="400"/>
        <v>身心障礙者社區式日間照顧服務</v>
      </c>
      <c r="M8490" s="40" t="str">
        <f t="shared" si="401"/>
        <v>社團法人台中市自閉症教育協進會</v>
      </c>
    </row>
    <row r="8491" spans="1:13" s="27" customFormat="1" ht="112.5">
      <c r="A8491" s="37" t="s">
        <v>6842</v>
      </c>
      <c r="B8491" s="130" t="s">
        <v>6958</v>
      </c>
      <c r="C8491" s="130" t="s">
        <v>3297</v>
      </c>
      <c r="D8491" s="37" t="s">
        <v>6839</v>
      </c>
      <c r="E8491" s="136">
        <v>100</v>
      </c>
      <c r="F8491" s="132" t="s">
        <v>82</v>
      </c>
      <c r="G8491" s="132"/>
      <c r="H8491" s="132" t="s">
        <v>6840</v>
      </c>
      <c r="I8491" s="158"/>
      <c r="K8491" s="140" t="str">
        <f t="shared" si="399"/>
        <v>一般建築及設備計畫/一般建築及設備/會費、捐助、補助、分攤、照護、救濟與交流活動費/捐助、補助與獎助/捐助國內團體</v>
      </c>
      <c r="L8491" s="140" t="str">
        <f t="shared" si="400"/>
        <v>身心障礙者社區式日間照顧服務</v>
      </c>
      <c r="M8491" s="40" t="str">
        <f t="shared" si="401"/>
        <v>財團法人臺中市私立信望愛智能發展中心</v>
      </c>
    </row>
    <row r="8492" spans="1:13" s="27" customFormat="1" ht="112.5">
      <c r="A8492" s="37" t="s">
        <v>6842</v>
      </c>
      <c r="B8492" s="130" t="s">
        <v>6958</v>
      </c>
      <c r="C8492" s="130" t="s">
        <v>3202</v>
      </c>
      <c r="D8492" s="37" t="s">
        <v>6839</v>
      </c>
      <c r="E8492" s="136">
        <v>50</v>
      </c>
      <c r="F8492" s="132" t="s">
        <v>82</v>
      </c>
      <c r="G8492" s="132"/>
      <c r="H8492" s="132" t="s">
        <v>6840</v>
      </c>
      <c r="I8492" s="158"/>
      <c r="K8492" s="140" t="str">
        <f t="shared" si="399"/>
        <v>一般建築及設備計畫/一般建築及設備/會費、捐助、補助、分攤、照護、救濟與交流活動費/捐助、補助與獎助/捐助國內團體</v>
      </c>
      <c r="L8492" s="140" t="str">
        <f t="shared" si="400"/>
        <v>身心障礙者社區式日間照顧服務</v>
      </c>
      <c r="M8492" s="40" t="str">
        <f t="shared" si="401"/>
        <v>財團法人臺中市私立宜家社會福利慈善基金會</v>
      </c>
    </row>
    <row r="8493" spans="1:13" s="27" customFormat="1" ht="112.5">
      <c r="A8493" s="37" t="s">
        <v>6837</v>
      </c>
      <c r="B8493" s="64" t="s">
        <v>6958</v>
      </c>
      <c r="C8493" s="64" t="s">
        <v>4346</v>
      </c>
      <c r="D8493" s="37" t="s">
        <v>6839</v>
      </c>
      <c r="E8493" s="131">
        <v>22</v>
      </c>
      <c r="F8493" s="132" t="s">
        <v>82</v>
      </c>
      <c r="G8493" s="37"/>
      <c r="H8493" s="132" t="s">
        <v>6840</v>
      </c>
      <c r="I8493" s="158"/>
      <c r="K8493" s="140" t="str">
        <f t="shared" si="399"/>
        <v>社會福利支出計畫/社會福利支出/會費、捐助、補助、分攤、照護、救濟與交流活動費/捐助、補助與獎助/捐助國內團體</v>
      </c>
      <c r="L8493" s="140" t="str">
        <f t="shared" si="400"/>
        <v>身心障礙者社區式日間照顧服務</v>
      </c>
      <c r="M8493" s="40" t="str">
        <f t="shared" si="401"/>
        <v>台中市私立祥和老人養護中心</v>
      </c>
    </row>
    <row r="8494" spans="1:13" s="27" customFormat="1" ht="112.5">
      <c r="A8494" s="37" t="s">
        <v>6837</v>
      </c>
      <c r="B8494" s="64" t="s">
        <v>6958</v>
      </c>
      <c r="C8494" s="64" t="s">
        <v>3297</v>
      </c>
      <c r="D8494" s="37" t="s">
        <v>6839</v>
      </c>
      <c r="E8494" s="131">
        <v>1073</v>
      </c>
      <c r="F8494" s="132" t="s">
        <v>82</v>
      </c>
      <c r="G8494" s="37"/>
      <c r="H8494" s="132" t="s">
        <v>6840</v>
      </c>
      <c r="I8494" s="158"/>
      <c r="K8494" s="140" t="str">
        <f t="shared" si="399"/>
        <v>社會福利支出計畫/社會福利支出/會費、捐助、補助、分攤、照護、救濟與交流活動費/捐助、補助與獎助/捐助國內團體</v>
      </c>
      <c r="L8494" s="140" t="str">
        <f t="shared" si="400"/>
        <v>身心障礙者社區式日間照顧服務</v>
      </c>
      <c r="M8494" s="40" t="str">
        <f t="shared" si="401"/>
        <v>財團法人臺中市私立信望愛智能發展中心</v>
      </c>
    </row>
    <row r="8495" spans="1:13" s="27" customFormat="1" ht="112.5">
      <c r="A8495" s="37" t="s">
        <v>6837</v>
      </c>
      <c r="B8495" s="64" t="s">
        <v>6958</v>
      </c>
      <c r="C8495" s="64" t="s">
        <v>3202</v>
      </c>
      <c r="D8495" s="37" t="s">
        <v>6839</v>
      </c>
      <c r="E8495" s="131">
        <v>390</v>
      </c>
      <c r="F8495" s="132" t="s">
        <v>82</v>
      </c>
      <c r="G8495" s="37"/>
      <c r="H8495" s="132" t="s">
        <v>6840</v>
      </c>
      <c r="I8495" s="158"/>
      <c r="K8495" s="140" t="str">
        <f t="shared" si="399"/>
        <v>社會福利支出計畫/社會福利支出/會費、捐助、補助、分攤、照護、救濟與交流活動費/捐助、補助與獎助/捐助國內團體</v>
      </c>
      <c r="L8495" s="140" t="str">
        <f t="shared" si="400"/>
        <v>身心障礙者社區式日間照顧服務</v>
      </c>
      <c r="M8495" s="40" t="str">
        <f t="shared" si="401"/>
        <v>財團法人臺中市私立宜家社會福利慈善基金會</v>
      </c>
    </row>
    <row r="8496" spans="1:13" s="27" customFormat="1" ht="112.5">
      <c r="A8496" s="37" t="s">
        <v>6837</v>
      </c>
      <c r="B8496" s="64" t="s">
        <v>6958</v>
      </c>
      <c r="C8496" s="64" t="s">
        <v>3755</v>
      </c>
      <c r="D8496" s="37" t="s">
        <v>6839</v>
      </c>
      <c r="E8496" s="131">
        <v>103</v>
      </c>
      <c r="F8496" s="132" t="s">
        <v>82</v>
      </c>
      <c r="G8496" s="37"/>
      <c r="H8496" s="132" t="s">
        <v>6840</v>
      </c>
      <c r="I8496" s="158"/>
      <c r="K8496" s="140" t="str">
        <f t="shared" si="399"/>
        <v>社會福利支出計畫/社會福利支出/會費、捐助、補助、分攤、照護、救濟與交流活動費/捐助、補助與獎助/捐助國內團體</v>
      </c>
      <c r="L8496" s="140" t="str">
        <f t="shared" si="400"/>
        <v>身心障礙者社區式日間照顧服務</v>
      </c>
      <c r="M8496" s="40" t="str">
        <f t="shared" si="401"/>
        <v>社團法人中華民國微光社會福利協會</v>
      </c>
    </row>
    <row r="8497" spans="1:13" s="27" customFormat="1" ht="112.5">
      <c r="A8497" s="37" t="s">
        <v>6837</v>
      </c>
      <c r="B8497" s="64" t="s">
        <v>6958</v>
      </c>
      <c r="C8497" s="64" t="s">
        <v>3202</v>
      </c>
      <c r="D8497" s="37" t="s">
        <v>6839</v>
      </c>
      <c r="E8497" s="131">
        <v>691</v>
      </c>
      <c r="F8497" s="132" t="s">
        <v>82</v>
      </c>
      <c r="G8497" s="37"/>
      <c r="H8497" s="132" t="s">
        <v>6840</v>
      </c>
      <c r="I8497" s="158"/>
      <c r="K8497" s="140" t="str">
        <f t="shared" si="399"/>
        <v>社會福利支出計畫/社會福利支出/會費、捐助、補助、分攤、照護、救濟與交流活動費/捐助、補助與獎助/捐助國內團體</v>
      </c>
      <c r="L8497" s="140" t="str">
        <f t="shared" si="400"/>
        <v>身心障礙者社區式日間照顧服務</v>
      </c>
      <c r="M8497" s="40" t="str">
        <f t="shared" si="401"/>
        <v>財團法人臺中市私立宜家社會福利慈善基金會</v>
      </c>
    </row>
    <row r="8498" spans="1:13" s="27" customFormat="1" ht="112.5">
      <c r="A8498" s="37" t="s">
        <v>6842</v>
      </c>
      <c r="B8498" s="130" t="s">
        <v>6958</v>
      </c>
      <c r="C8498" s="130" t="s">
        <v>3753</v>
      </c>
      <c r="D8498" s="37" t="s">
        <v>6839</v>
      </c>
      <c r="E8498" s="136">
        <v>50</v>
      </c>
      <c r="F8498" s="132" t="s">
        <v>82</v>
      </c>
      <c r="G8498" s="132"/>
      <c r="H8498" s="132" t="s">
        <v>6840</v>
      </c>
      <c r="I8498" s="158"/>
      <c r="K8498" s="140" t="str">
        <f t="shared" si="399"/>
        <v>一般建築及設備計畫/一般建築及設備/會費、捐助、補助、分攤、照護、救濟與交流活動費/捐助、補助與獎助/捐助國內團體</v>
      </c>
      <c r="L8498" s="140" t="str">
        <f t="shared" si="400"/>
        <v>身心障礙者社區式日間照顧服務</v>
      </c>
      <c r="M8498" s="40" t="str">
        <f t="shared" si="401"/>
        <v>社團法人臺中市蓮心自強服務協會</v>
      </c>
    </row>
    <row r="8499" spans="1:13" s="27" customFormat="1" ht="112.5">
      <c r="A8499" s="37" t="s">
        <v>6837</v>
      </c>
      <c r="B8499" s="64" t="s">
        <v>6958</v>
      </c>
      <c r="C8499" s="64" t="s">
        <v>3753</v>
      </c>
      <c r="D8499" s="37" t="s">
        <v>6839</v>
      </c>
      <c r="E8499" s="131">
        <v>409</v>
      </c>
      <c r="F8499" s="132" t="s">
        <v>82</v>
      </c>
      <c r="G8499" s="37"/>
      <c r="H8499" s="132" t="s">
        <v>6840</v>
      </c>
      <c r="I8499" s="158"/>
      <c r="K8499" s="140" t="str">
        <f t="shared" si="399"/>
        <v>社會福利支出計畫/社會福利支出/會費、捐助、補助、分攤、照護、救濟與交流活動費/捐助、補助與獎助/捐助國內團體</v>
      </c>
      <c r="L8499" s="140" t="str">
        <f t="shared" si="400"/>
        <v>身心障礙者社區式日間照顧服務</v>
      </c>
      <c r="M8499" s="40" t="str">
        <f t="shared" si="401"/>
        <v>社團法人臺中市蓮心自強服務協會</v>
      </c>
    </row>
    <row r="8500" spans="1:13" s="27" customFormat="1" ht="112.5">
      <c r="A8500" s="37" t="s">
        <v>6837</v>
      </c>
      <c r="B8500" s="64" t="s">
        <v>6958</v>
      </c>
      <c r="C8500" s="64" t="s">
        <v>3753</v>
      </c>
      <c r="D8500" s="37" t="s">
        <v>6839</v>
      </c>
      <c r="E8500" s="131">
        <v>436</v>
      </c>
      <c r="F8500" s="132" t="s">
        <v>82</v>
      </c>
      <c r="G8500" s="37"/>
      <c r="H8500" s="132" t="s">
        <v>6840</v>
      </c>
      <c r="I8500" s="158"/>
      <c r="K8500" s="140" t="str">
        <f t="shared" si="399"/>
        <v>社會福利支出計畫/社會福利支出/會費、捐助、補助、分攤、照護、救濟與交流活動費/捐助、補助與獎助/捐助國內團體</v>
      </c>
      <c r="L8500" s="140" t="str">
        <f t="shared" si="400"/>
        <v>身心障礙者社區式日間照顧服務</v>
      </c>
      <c r="M8500" s="40" t="str">
        <f t="shared" si="401"/>
        <v>社團法人臺中市蓮心自強服務協會</v>
      </c>
    </row>
    <row r="8501" spans="1:13" s="27" customFormat="1" ht="112.5">
      <c r="A8501" s="37" t="s">
        <v>6837</v>
      </c>
      <c r="B8501" s="64" t="s">
        <v>6958</v>
      </c>
      <c r="C8501" s="64" t="s">
        <v>6899</v>
      </c>
      <c r="D8501" s="37" t="s">
        <v>6839</v>
      </c>
      <c r="E8501" s="131">
        <v>1600</v>
      </c>
      <c r="F8501" s="132" t="s">
        <v>82</v>
      </c>
      <c r="G8501" s="37"/>
      <c r="H8501" s="132" t="s">
        <v>6840</v>
      </c>
      <c r="I8501" s="158"/>
      <c r="K8501" s="140" t="str">
        <f t="shared" si="399"/>
        <v>社會福利支出計畫/社會福利支出/會費、捐助、補助、分攤、照護、救濟與交流活動費/捐助、補助與獎助/捐助國內團體</v>
      </c>
      <c r="L8501" s="140" t="str">
        <f t="shared" si="400"/>
        <v>身心障礙者社區式日間照顧服務</v>
      </c>
      <c r="M8501" s="40" t="str">
        <f t="shared" si="401"/>
        <v>社團法人台灣喜信家庭關懷協會</v>
      </c>
    </row>
    <row r="8502" spans="1:13" s="27" customFormat="1" ht="112.5">
      <c r="A8502" s="37" t="s">
        <v>6837</v>
      </c>
      <c r="B8502" s="64" t="s">
        <v>6958</v>
      </c>
      <c r="C8502" s="64" t="s">
        <v>6962</v>
      </c>
      <c r="D8502" s="37" t="s">
        <v>6839</v>
      </c>
      <c r="E8502" s="131">
        <v>26</v>
      </c>
      <c r="F8502" s="132" t="s">
        <v>82</v>
      </c>
      <c r="G8502" s="37"/>
      <c r="H8502" s="132" t="s">
        <v>6840</v>
      </c>
      <c r="I8502" s="158"/>
      <c r="K8502" s="140" t="str">
        <f t="shared" si="399"/>
        <v>社會福利支出計畫/社會福利支出/會費、捐助、補助、分攤、照護、救濟與交流活動費/捐助、補助與獎助/捐助國內團體</v>
      </c>
      <c r="L8502" s="140" t="str">
        <f t="shared" si="400"/>
        <v>身心障礙者社區式日間照顧服務</v>
      </c>
      <c r="M8502" s="40" t="str">
        <f t="shared" si="401"/>
        <v>社團法人台中市自閉症教育協會</v>
      </c>
    </row>
    <row r="8503" spans="1:13" s="27" customFormat="1" ht="112.5">
      <c r="A8503" s="37" t="s">
        <v>6837</v>
      </c>
      <c r="B8503" s="64" t="s">
        <v>6958</v>
      </c>
      <c r="C8503" s="64" t="s">
        <v>3297</v>
      </c>
      <c r="D8503" s="37" t="s">
        <v>6839</v>
      </c>
      <c r="E8503" s="131">
        <v>20</v>
      </c>
      <c r="F8503" s="132" t="s">
        <v>82</v>
      </c>
      <c r="G8503" s="37"/>
      <c r="H8503" s="132" t="s">
        <v>6840</v>
      </c>
      <c r="I8503" s="158"/>
      <c r="K8503" s="140" t="str">
        <f t="shared" si="399"/>
        <v>社會福利支出計畫/社會福利支出/會費、捐助、補助、分攤、照護、救濟與交流活動費/捐助、補助與獎助/捐助國內團體</v>
      </c>
      <c r="L8503" s="140" t="str">
        <f t="shared" si="400"/>
        <v>身心障礙者社區式日間照顧服務</v>
      </c>
      <c r="M8503" s="40" t="str">
        <f t="shared" si="401"/>
        <v>財團法人臺中市私立信望愛智能發展中心</v>
      </c>
    </row>
    <row r="8504" spans="1:13" s="27" customFormat="1" ht="112.5">
      <c r="A8504" s="37" t="s">
        <v>6837</v>
      </c>
      <c r="B8504" s="64" t="s">
        <v>6958</v>
      </c>
      <c r="C8504" s="64" t="s">
        <v>3251</v>
      </c>
      <c r="D8504" s="37" t="s">
        <v>6839</v>
      </c>
      <c r="E8504" s="131">
        <v>750</v>
      </c>
      <c r="F8504" s="132" t="s">
        <v>82</v>
      </c>
      <c r="G8504" s="37"/>
      <c r="H8504" s="132" t="s">
        <v>6840</v>
      </c>
      <c r="I8504" s="158"/>
      <c r="K8504" s="140" t="str">
        <f t="shared" si="399"/>
        <v>社會福利支出計畫/社會福利支出/會費、捐助、補助、分攤、照護、救濟與交流活動費/捐助、補助與獎助/捐助國內團體</v>
      </c>
      <c r="L8504" s="140" t="str">
        <f t="shared" si="400"/>
        <v>身心障礙者社區式日間照顧服務</v>
      </c>
      <c r="M8504" s="40" t="str">
        <f t="shared" si="401"/>
        <v>財團法人向上社會福利基金會</v>
      </c>
    </row>
    <row r="8505" spans="1:13" s="27" customFormat="1" ht="112.5">
      <c r="A8505" s="37" t="s">
        <v>6837</v>
      </c>
      <c r="B8505" s="64" t="s">
        <v>6958</v>
      </c>
      <c r="C8505" s="64" t="s">
        <v>6963</v>
      </c>
      <c r="D8505" s="37" t="s">
        <v>6839</v>
      </c>
      <c r="E8505" s="131">
        <v>1103</v>
      </c>
      <c r="F8505" s="132" t="s">
        <v>82</v>
      </c>
      <c r="G8505" s="37"/>
      <c r="H8505" s="132" t="s">
        <v>6840</v>
      </c>
      <c r="I8505" s="158"/>
      <c r="K8505" s="140" t="str">
        <f t="shared" si="399"/>
        <v>社會福利支出計畫/社會福利支出/會費、捐助、補助、分攤、照護、救濟與交流活動費/捐助、補助與獎助/捐助國內團體</v>
      </c>
      <c r="L8505" s="140" t="str">
        <f t="shared" si="400"/>
        <v>身心障礙者社區式日間照顧服務</v>
      </c>
      <c r="M8505" s="40" t="str">
        <f t="shared" si="401"/>
        <v>財團法人伊甸社會福利基金會</v>
      </c>
    </row>
    <row r="8506" spans="1:13" s="27" customFormat="1" ht="112.5">
      <c r="A8506" s="37" t="s">
        <v>6837</v>
      </c>
      <c r="B8506" s="64" t="s">
        <v>6958</v>
      </c>
      <c r="C8506" s="64" t="s">
        <v>3202</v>
      </c>
      <c r="D8506" s="37" t="s">
        <v>6839</v>
      </c>
      <c r="E8506" s="131">
        <v>6</v>
      </c>
      <c r="F8506" s="132" t="s">
        <v>82</v>
      </c>
      <c r="G8506" s="37"/>
      <c r="H8506" s="132" t="s">
        <v>6840</v>
      </c>
      <c r="I8506" s="158"/>
      <c r="K8506" s="140" t="str">
        <f t="shared" si="399"/>
        <v>社會福利支出計畫/社會福利支出/會費、捐助、補助、分攤、照護、救濟與交流活動費/捐助、補助與獎助/捐助國內團體</v>
      </c>
      <c r="L8506" s="140" t="str">
        <f t="shared" si="400"/>
        <v>身心障礙者社區式日間照顧服務</v>
      </c>
      <c r="M8506" s="40" t="str">
        <f t="shared" si="401"/>
        <v>財團法人臺中市私立宜家社會福利慈善基金會</v>
      </c>
    </row>
    <row r="8507" spans="1:13" s="27" customFormat="1" ht="112.5">
      <c r="A8507" s="37" t="s">
        <v>6837</v>
      </c>
      <c r="B8507" s="64" t="s">
        <v>6958</v>
      </c>
      <c r="C8507" s="64" t="s">
        <v>6959</v>
      </c>
      <c r="D8507" s="37" t="s">
        <v>6839</v>
      </c>
      <c r="E8507" s="131">
        <v>19</v>
      </c>
      <c r="F8507" s="132" t="s">
        <v>82</v>
      </c>
      <c r="G8507" s="37"/>
      <c r="H8507" s="132" t="s">
        <v>6840</v>
      </c>
      <c r="I8507" s="158"/>
      <c r="K8507" s="140" t="str">
        <f t="shared" si="399"/>
        <v>社會福利支出計畫/社會福利支出/會費、捐助、補助、分攤、照護、救濟與交流活動費/捐助、補助與獎助/捐助國內團體</v>
      </c>
      <c r="L8507" s="140" t="str">
        <f t="shared" si="400"/>
        <v>身心障礙者社區式日間照顧服務</v>
      </c>
      <c r="M8507" s="40" t="str">
        <f t="shared" si="401"/>
        <v>社團法人台中市啟智協進會</v>
      </c>
    </row>
    <row r="8508" spans="1:13" s="27" customFormat="1" ht="112.5">
      <c r="A8508" s="37" t="s">
        <v>6837</v>
      </c>
      <c r="B8508" s="64" t="s">
        <v>6958</v>
      </c>
      <c r="C8508" s="64" t="s">
        <v>3753</v>
      </c>
      <c r="D8508" s="37" t="s">
        <v>6839</v>
      </c>
      <c r="E8508" s="131">
        <v>80</v>
      </c>
      <c r="F8508" s="132" t="s">
        <v>82</v>
      </c>
      <c r="G8508" s="37"/>
      <c r="H8508" s="132" t="s">
        <v>6840</v>
      </c>
      <c r="I8508" s="158"/>
      <c r="K8508" s="140" t="str">
        <f t="shared" si="399"/>
        <v>社會福利支出計畫/社會福利支出/會費、捐助、補助、分攤、照護、救濟與交流活動費/捐助、補助與獎助/捐助國內團體</v>
      </c>
      <c r="L8508" s="140" t="str">
        <f t="shared" si="400"/>
        <v>身心障礙者社區式日間照顧服務</v>
      </c>
      <c r="M8508" s="40" t="str">
        <f t="shared" si="401"/>
        <v>社團法人臺中市蓮心自強服務協會</v>
      </c>
    </row>
    <row r="8509" spans="1:13" s="27" customFormat="1" ht="112.5">
      <c r="A8509" s="37" t="s">
        <v>6837</v>
      </c>
      <c r="B8509" s="64" t="s">
        <v>6958</v>
      </c>
      <c r="C8509" s="64" t="s">
        <v>3753</v>
      </c>
      <c r="D8509" s="37" t="s">
        <v>6839</v>
      </c>
      <c r="E8509" s="131">
        <v>302</v>
      </c>
      <c r="F8509" s="132" t="s">
        <v>82</v>
      </c>
      <c r="G8509" s="37"/>
      <c r="H8509" s="132" t="s">
        <v>6840</v>
      </c>
      <c r="I8509" s="158"/>
      <c r="K8509" s="140" t="str">
        <f t="shared" si="399"/>
        <v>社會福利支出計畫/社會福利支出/會費、捐助、補助、分攤、照護、救濟與交流活動費/捐助、補助與獎助/捐助國內團體</v>
      </c>
      <c r="L8509" s="140" t="str">
        <f t="shared" si="400"/>
        <v>身心障礙者社區式日間照顧服務</v>
      </c>
      <c r="M8509" s="40" t="str">
        <f t="shared" si="401"/>
        <v>社團法人臺中市蓮心自強服務協會</v>
      </c>
    </row>
    <row r="8510" spans="1:13" s="27" customFormat="1" ht="112.5">
      <c r="A8510" s="37" t="s">
        <v>6837</v>
      </c>
      <c r="B8510" s="64" t="s">
        <v>6958</v>
      </c>
      <c r="C8510" s="64" t="s">
        <v>3757</v>
      </c>
      <c r="D8510" s="37" t="s">
        <v>6839</v>
      </c>
      <c r="E8510" s="131">
        <v>398</v>
      </c>
      <c r="F8510" s="132" t="s">
        <v>82</v>
      </c>
      <c r="G8510" s="37"/>
      <c r="H8510" s="132" t="s">
        <v>6840</v>
      </c>
      <c r="I8510" s="158"/>
      <c r="K8510" s="140" t="str">
        <f t="shared" si="399"/>
        <v>社會福利支出計畫/社會福利支出/會費、捐助、補助、分攤、照護、救濟與交流活動費/捐助、補助與獎助/捐助國內團體</v>
      </c>
      <c r="L8510" s="140" t="str">
        <f t="shared" si="400"/>
        <v>身心障礙者社區式日間照顧服務</v>
      </c>
      <c r="M8510" s="40" t="str">
        <f t="shared" si="401"/>
        <v>財團法人臺中市私立十方社會福利慈善事業基金會</v>
      </c>
    </row>
    <row r="8511" spans="1:13" s="27" customFormat="1" ht="112.5">
      <c r="A8511" s="37" t="s">
        <v>6837</v>
      </c>
      <c r="B8511" s="64" t="s">
        <v>6958</v>
      </c>
      <c r="C8511" s="64" t="s">
        <v>3758</v>
      </c>
      <c r="D8511" s="37" t="s">
        <v>6839</v>
      </c>
      <c r="E8511" s="131">
        <v>433</v>
      </c>
      <c r="F8511" s="132" t="s">
        <v>82</v>
      </c>
      <c r="G8511" s="37"/>
      <c r="H8511" s="132" t="s">
        <v>6840</v>
      </c>
      <c r="I8511" s="158"/>
      <c r="K8511" s="140" t="str">
        <f t="shared" si="399"/>
        <v>社會福利支出計畫/社會福利支出/會費、捐助、補助、分攤、照護、救濟與交流活動費/捐助、補助與獎助/捐助國內團體</v>
      </c>
      <c r="L8511" s="140" t="str">
        <f t="shared" si="400"/>
        <v>身心障礙者社區式日間照顧服務</v>
      </c>
      <c r="M8511" s="40" t="str">
        <f t="shared" si="401"/>
        <v>財團法人瑪利亞社會福利基金會附設瑪利亞霧峰教養家園</v>
      </c>
    </row>
    <row r="8512" spans="1:13" s="27" customFormat="1" ht="112.5">
      <c r="A8512" s="37" t="s">
        <v>6837</v>
      </c>
      <c r="B8512" s="64" t="s">
        <v>6958</v>
      </c>
      <c r="C8512" s="64" t="s">
        <v>6963</v>
      </c>
      <c r="D8512" s="37" t="s">
        <v>6839</v>
      </c>
      <c r="E8512" s="131">
        <v>24</v>
      </c>
      <c r="F8512" s="132" t="s">
        <v>82</v>
      </c>
      <c r="G8512" s="128"/>
      <c r="H8512" s="156" t="s">
        <v>6840</v>
      </c>
      <c r="I8512" s="159"/>
      <c r="K8512" s="140" t="str">
        <f t="shared" si="399"/>
        <v>社會福利支出計畫/社會福利支出/會費、捐助、補助、分攤、照護、救濟與交流活動費/捐助、補助與獎助/捐助國內團體</v>
      </c>
      <c r="L8512" s="140" t="str">
        <f t="shared" si="400"/>
        <v>身心障礙者社區式日間照顧服務</v>
      </c>
      <c r="M8512" s="40" t="str">
        <f t="shared" si="401"/>
        <v>財團法人伊甸社會福利基金會</v>
      </c>
    </row>
    <row r="8513" spans="1:13" s="27" customFormat="1" ht="112.5">
      <c r="A8513" s="37" t="s">
        <v>6842</v>
      </c>
      <c r="B8513" s="130" t="s">
        <v>6958</v>
      </c>
      <c r="C8513" s="130" t="s">
        <v>4346</v>
      </c>
      <c r="D8513" s="37" t="s">
        <v>6839</v>
      </c>
      <c r="E8513" s="136">
        <v>700</v>
      </c>
      <c r="F8513" s="132" t="s">
        <v>82</v>
      </c>
      <c r="G8513" s="132"/>
      <c r="H8513" s="132" t="s">
        <v>6840</v>
      </c>
      <c r="I8513" s="158"/>
      <c r="K8513" s="140" t="str">
        <f t="shared" si="399"/>
        <v>一般建築及設備計畫/一般建築及設備/會費、捐助、補助、分攤、照護、救濟與交流活動費/捐助、補助與獎助/捐助國內團體</v>
      </c>
      <c r="L8513" s="140" t="str">
        <f t="shared" si="400"/>
        <v>身心障礙者社區式日間照顧服務</v>
      </c>
      <c r="M8513" s="40" t="str">
        <f t="shared" si="401"/>
        <v>台中市私立祥和老人養護中心</v>
      </c>
    </row>
    <row r="8514" spans="1:13" s="27" customFormat="1" ht="112.5">
      <c r="A8514" s="37" t="s">
        <v>6837</v>
      </c>
      <c r="B8514" s="64" t="s">
        <v>6964</v>
      </c>
      <c r="C8514" s="64" t="s">
        <v>3277</v>
      </c>
      <c r="D8514" s="37" t="s">
        <v>6839</v>
      </c>
      <c r="E8514" s="131">
        <v>404</v>
      </c>
      <c r="F8514" s="132" t="s">
        <v>82</v>
      </c>
      <c r="G8514" s="128"/>
      <c r="H8514" s="156" t="s">
        <v>6840</v>
      </c>
      <c r="I8514" s="159"/>
      <c r="K8514" s="140" t="str">
        <f t="shared" si="399"/>
        <v>社會福利支出計畫/社會福利支出/會費、捐助、補助、分攤、照護、救濟與交流活動費/捐助、補助與獎助/捐助國內團體</v>
      </c>
      <c r="L8514" s="140" t="str">
        <f t="shared" si="400"/>
        <v>身心障礙者暨老人監護職務服務</v>
      </c>
      <c r="M8514" s="40" t="str">
        <f t="shared" si="401"/>
        <v>財團法人台中市私立龍眼林社會福利慈善事業基金會</v>
      </c>
    </row>
    <row r="8515" spans="1:13" s="27" customFormat="1" ht="112.5">
      <c r="A8515" s="37" t="s">
        <v>6837</v>
      </c>
      <c r="B8515" s="64" t="s">
        <v>6964</v>
      </c>
      <c r="C8515" s="64" t="s">
        <v>3277</v>
      </c>
      <c r="D8515" s="37" t="s">
        <v>6839</v>
      </c>
      <c r="E8515" s="131">
        <v>500</v>
      </c>
      <c r="F8515" s="132" t="s">
        <v>82</v>
      </c>
      <c r="G8515" s="128"/>
      <c r="H8515" s="156" t="s">
        <v>6840</v>
      </c>
      <c r="I8515" s="159"/>
      <c r="K8515" s="140" t="str">
        <f t="shared" si="399"/>
        <v>社會福利支出計畫/社會福利支出/會費、捐助、補助、分攤、照護、救濟與交流活動費/捐助、補助與獎助/捐助國內團體</v>
      </c>
      <c r="L8515" s="140" t="str">
        <f t="shared" si="400"/>
        <v>身心障礙者暨老人監護職務服務</v>
      </c>
      <c r="M8515" s="40" t="str">
        <f t="shared" si="401"/>
        <v>財團法人台中市私立龍眼林社會福利慈善事業基金會</v>
      </c>
    </row>
    <row r="8516" spans="1:13" s="27" customFormat="1" ht="112.5">
      <c r="A8516" s="37" t="s">
        <v>6837</v>
      </c>
      <c r="B8516" s="64" t="s">
        <v>6964</v>
      </c>
      <c r="C8516" s="64" t="s">
        <v>6965</v>
      </c>
      <c r="D8516" s="37" t="s">
        <v>6839</v>
      </c>
      <c r="E8516" s="131">
        <v>418</v>
      </c>
      <c r="F8516" s="132" t="s">
        <v>82</v>
      </c>
      <c r="G8516" s="128"/>
      <c r="H8516" s="156" t="s">
        <v>6840</v>
      </c>
      <c r="I8516" s="159"/>
      <c r="K8516" s="140" t="str">
        <f t="shared" ref="K8516:K8579" si="402">A8516</f>
        <v>社會福利支出計畫/社會福利支出/會費、捐助、補助、分攤、照護、救濟與交流活動費/捐助、補助與獎助/捐助國內團體</v>
      </c>
      <c r="L8516" s="140" t="str">
        <f t="shared" ref="L8516:L8579" si="403">B8516</f>
        <v>身心障礙者暨老人監護職務服務</v>
      </c>
      <c r="M8516" s="40" t="str">
        <f t="shared" ref="M8516:M8579" si="404">C8516</f>
        <v>社團法人臺中市長幼關懷協會</v>
      </c>
    </row>
    <row r="8517" spans="1:13" s="27" customFormat="1" ht="112.5">
      <c r="A8517" s="37" t="s">
        <v>6837</v>
      </c>
      <c r="B8517" s="64" t="s">
        <v>6964</v>
      </c>
      <c r="C8517" s="64" t="s">
        <v>3277</v>
      </c>
      <c r="D8517" s="37" t="s">
        <v>6839</v>
      </c>
      <c r="E8517" s="131">
        <v>613</v>
      </c>
      <c r="F8517" s="132" t="s">
        <v>82</v>
      </c>
      <c r="G8517" s="37"/>
      <c r="H8517" s="132" t="s">
        <v>6840</v>
      </c>
      <c r="I8517" s="158"/>
      <c r="K8517" s="140" t="str">
        <f t="shared" si="402"/>
        <v>社會福利支出計畫/社會福利支出/會費、捐助、補助、分攤、照護、救濟與交流活動費/捐助、補助與獎助/捐助國內團體</v>
      </c>
      <c r="L8517" s="140" t="str">
        <f t="shared" si="403"/>
        <v>身心障礙者暨老人監護職務服務</v>
      </c>
      <c r="M8517" s="40" t="str">
        <f t="shared" si="404"/>
        <v>財團法人台中市私立龍眼林社會福利慈善事業基金會</v>
      </c>
    </row>
    <row r="8518" spans="1:13" s="27" customFormat="1" ht="112.5">
      <c r="A8518" s="37" t="s">
        <v>6837</v>
      </c>
      <c r="B8518" s="64" t="s">
        <v>6964</v>
      </c>
      <c r="C8518" s="64" t="s">
        <v>3277</v>
      </c>
      <c r="D8518" s="37" t="s">
        <v>6839</v>
      </c>
      <c r="E8518" s="131">
        <v>21</v>
      </c>
      <c r="F8518" s="132" t="s">
        <v>82</v>
      </c>
      <c r="G8518" s="37"/>
      <c r="H8518" s="132" t="s">
        <v>6840</v>
      </c>
      <c r="I8518" s="158"/>
      <c r="K8518" s="140" t="str">
        <f t="shared" si="402"/>
        <v>社會福利支出計畫/社會福利支出/會費、捐助、補助、分攤、照護、救濟與交流活動費/捐助、補助與獎助/捐助國內團體</v>
      </c>
      <c r="L8518" s="140" t="str">
        <f t="shared" si="403"/>
        <v>身心障礙者暨老人監護職務服務</v>
      </c>
      <c r="M8518" s="40" t="str">
        <f t="shared" si="404"/>
        <v>財團法人台中市私立龍眼林社會福利慈善事業基金會</v>
      </c>
    </row>
    <row r="8519" spans="1:13" s="27" customFormat="1" ht="112.5">
      <c r="A8519" s="37" t="s">
        <v>6837</v>
      </c>
      <c r="B8519" s="64" t="s">
        <v>6966</v>
      </c>
      <c r="C8519" s="64" t="s">
        <v>3741</v>
      </c>
      <c r="D8519" s="37" t="s">
        <v>6839</v>
      </c>
      <c r="E8519" s="131">
        <v>136</v>
      </c>
      <c r="F8519" s="132" t="s">
        <v>82</v>
      </c>
      <c r="G8519" s="128"/>
      <c r="H8519" s="156" t="s">
        <v>6840</v>
      </c>
      <c r="I8519" s="159"/>
      <c r="K8519" s="140" t="str">
        <f t="shared" si="402"/>
        <v>社會福利支出計畫/社會福利支出/會費、捐助、補助、分攤、照護、救濟與交流活動費/捐助、補助與獎助/捐助國內團體</v>
      </c>
      <c r="L8519" s="140" t="str">
        <f t="shared" si="403"/>
        <v>身心障礙者個人生活重建服務</v>
      </c>
      <c r="M8519" s="40" t="str">
        <f t="shared" si="404"/>
        <v>財團法人伊甸社會福利基金會</v>
      </c>
    </row>
    <row r="8520" spans="1:13" s="27" customFormat="1" ht="112.5">
      <c r="A8520" s="37" t="s">
        <v>6837</v>
      </c>
      <c r="B8520" s="64" t="s">
        <v>6966</v>
      </c>
      <c r="C8520" s="64" t="s">
        <v>6967</v>
      </c>
      <c r="D8520" s="37" t="s">
        <v>6839</v>
      </c>
      <c r="E8520" s="131">
        <v>169</v>
      </c>
      <c r="F8520" s="132" t="s">
        <v>82</v>
      </c>
      <c r="G8520" s="128"/>
      <c r="H8520" s="156" t="s">
        <v>6840</v>
      </c>
      <c r="I8520" s="159"/>
      <c r="K8520" s="140" t="str">
        <f t="shared" si="402"/>
        <v>社會福利支出計畫/社會福利支出/會費、捐助、補助、分攤、照護、救濟與交流活動費/捐助、補助與獎助/捐助國內團體</v>
      </c>
      <c r="L8520" s="140" t="str">
        <f t="shared" si="403"/>
        <v>身心障礙者個人生活重建服務</v>
      </c>
      <c r="M8520" s="40" t="str">
        <f t="shared" si="404"/>
        <v>慶沅社區復健中心</v>
      </c>
    </row>
    <row r="8521" spans="1:13" s="27" customFormat="1" ht="112.5">
      <c r="A8521" s="37" t="s">
        <v>6837</v>
      </c>
      <c r="B8521" s="64" t="s">
        <v>6966</v>
      </c>
      <c r="C8521" s="64" t="s">
        <v>3741</v>
      </c>
      <c r="D8521" s="37" t="s">
        <v>6839</v>
      </c>
      <c r="E8521" s="131">
        <v>130</v>
      </c>
      <c r="F8521" s="132" t="s">
        <v>82</v>
      </c>
      <c r="G8521" s="128"/>
      <c r="H8521" s="156" t="s">
        <v>6840</v>
      </c>
      <c r="I8521" s="159"/>
      <c r="K8521" s="140" t="str">
        <f t="shared" si="402"/>
        <v>社會福利支出計畫/社會福利支出/會費、捐助、補助、分攤、照護、救濟與交流活動費/捐助、補助與獎助/捐助國內團體</v>
      </c>
      <c r="L8521" s="140" t="str">
        <f t="shared" si="403"/>
        <v>身心障礙者個人生活重建服務</v>
      </c>
      <c r="M8521" s="40" t="str">
        <f t="shared" si="404"/>
        <v>財團法人伊甸社會福利基金會</v>
      </c>
    </row>
    <row r="8522" spans="1:13" s="27" customFormat="1" ht="112.5">
      <c r="A8522" s="37" t="s">
        <v>6837</v>
      </c>
      <c r="B8522" s="64" t="s">
        <v>6966</v>
      </c>
      <c r="C8522" s="64" t="s">
        <v>6967</v>
      </c>
      <c r="D8522" s="37" t="s">
        <v>6839</v>
      </c>
      <c r="E8522" s="131">
        <v>168</v>
      </c>
      <c r="F8522" s="132" t="s">
        <v>82</v>
      </c>
      <c r="G8522" s="128"/>
      <c r="H8522" s="156" t="s">
        <v>6840</v>
      </c>
      <c r="I8522" s="159"/>
      <c r="K8522" s="140" t="str">
        <f t="shared" si="402"/>
        <v>社會福利支出計畫/社會福利支出/會費、捐助、補助、分攤、照護、救濟與交流活動費/捐助、補助與獎助/捐助國內團體</v>
      </c>
      <c r="L8522" s="140" t="str">
        <f t="shared" si="403"/>
        <v>身心障礙者個人生活重建服務</v>
      </c>
      <c r="M8522" s="40" t="str">
        <f t="shared" si="404"/>
        <v>慶沅社區復健中心</v>
      </c>
    </row>
    <row r="8523" spans="1:13" s="27" customFormat="1" ht="112.5">
      <c r="A8523" s="37" t="s">
        <v>6837</v>
      </c>
      <c r="B8523" s="64" t="s">
        <v>6966</v>
      </c>
      <c r="C8523" s="64" t="s">
        <v>3741</v>
      </c>
      <c r="D8523" s="37" t="s">
        <v>6839</v>
      </c>
      <c r="E8523" s="131">
        <v>175</v>
      </c>
      <c r="F8523" s="132" t="s">
        <v>82</v>
      </c>
      <c r="G8523" s="37"/>
      <c r="H8523" s="132" t="s">
        <v>6840</v>
      </c>
      <c r="I8523" s="158"/>
      <c r="K8523" s="140" t="str">
        <f t="shared" si="402"/>
        <v>社會福利支出計畫/社會福利支出/會費、捐助、補助、分攤、照護、救濟與交流活動費/捐助、補助與獎助/捐助國內團體</v>
      </c>
      <c r="L8523" s="140" t="str">
        <f t="shared" si="403"/>
        <v>身心障礙者個人生活重建服務</v>
      </c>
      <c r="M8523" s="40" t="str">
        <f t="shared" si="404"/>
        <v>財團法人伊甸社會福利基金會</v>
      </c>
    </row>
    <row r="8524" spans="1:13" s="27" customFormat="1" ht="112.5">
      <c r="A8524" s="37" t="s">
        <v>6837</v>
      </c>
      <c r="B8524" s="64" t="s">
        <v>6966</v>
      </c>
      <c r="C8524" s="64" t="s">
        <v>6967</v>
      </c>
      <c r="D8524" s="37" t="s">
        <v>6839</v>
      </c>
      <c r="E8524" s="131">
        <v>245</v>
      </c>
      <c r="F8524" s="132" t="s">
        <v>82</v>
      </c>
      <c r="G8524" s="37"/>
      <c r="H8524" s="132" t="s">
        <v>6840</v>
      </c>
      <c r="I8524" s="158"/>
      <c r="K8524" s="140" t="str">
        <f t="shared" si="402"/>
        <v>社會福利支出計畫/社會福利支出/會費、捐助、補助、分攤、照護、救濟與交流活動費/捐助、補助與獎助/捐助國內團體</v>
      </c>
      <c r="L8524" s="140" t="str">
        <f t="shared" si="403"/>
        <v>身心障礙者個人生活重建服務</v>
      </c>
      <c r="M8524" s="40" t="str">
        <f t="shared" si="404"/>
        <v>慶沅社區復健中心</v>
      </c>
    </row>
    <row r="8525" spans="1:13" s="27" customFormat="1" ht="112.5">
      <c r="A8525" s="37" t="s">
        <v>6837</v>
      </c>
      <c r="B8525" s="64" t="s">
        <v>6966</v>
      </c>
      <c r="C8525" s="64" t="s">
        <v>6967</v>
      </c>
      <c r="D8525" s="37" t="s">
        <v>6839</v>
      </c>
      <c r="E8525" s="131">
        <v>111</v>
      </c>
      <c r="F8525" s="132" t="s">
        <v>82</v>
      </c>
      <c r="G8525" s="37"/>
      <c r="H8525" s="132" t="s">
        <v>6840</v>
      </c>
      <c r="I8525" s="158"/>
      <c r="K8525" s="140" t="str">
        <f t="shared" si="402"/>
        <v>社會福利支出計畫/社會福利支出/會費、捐助、補助、分攤、照護、救濟與交流活動費/捐助、補助與獎助/捐助國內團體</v>
      </c>
      <c r="L8525" s="140" t="str">
        <f t="shared" si="403"/>
        <v>身心障礙者個人生活重建服務</v>
      </c>
      <c r="M8525" s="40" t="str">
        <f t="shared" si="404"/>
        <v>慶沅社區復健中心</v>
      </c>
    </row>
    <row r="8526" spans="1:13" s="27" customFormat="1" ht="112.5">
      <c r="A8526" s="37" t="s">
        <v>6837</v>
      </c>
      <c r="B8526" s="64" t="s">
        <v>6966</v>
      </c>
      <c r="C8526" s="64" t="s">
        <v>3741</v>
      </c>
      <c r="D8526" s="37" t="s">
        <v>6839</v>
      </c>
      <c r="E8526" s="131">
        <v>134</v>
      </c>
      <c r="F8526" s="132" t="s">
        <v>82</v>
      </c>
      <c r="G8526" s="37"/>
      <c r="H8526" s="132" t="s">
        <v>6840</v>
      </c>
      <c r="I8526" s="158"/>
      <c r="K8526" s="140" t="str">
        <f t="shared" si="402"/>
        <v>社會福利支出計畫/社會福利支出/會費、捐助、補助、分攤、照護、救濟與交流活動費/捐助、補助與獎助/捐助國內團體</v>
      </c>
      <c r="L8526" s="140" t="str">
        <f t="shared" si="403"/>
        <v>身心障礙者個人生活重建服務</v>
      </c>
      <c r="M8526" s="40" t="str">
        <f t="shared" si="404"/>
        <v>財團法人伊甸社會福利基金會</v>
      </c>
    </row>
    <row r="8527" spans="1:13" s="27" customFormat="1" ht="112.5">
      <c r="A8527" s="37" t="s">
        <v>6837</v>
      </c>
      <c r="B8527" s="64" t="s">
        <v>6966</v>
      </c>
      <c r="C8527" s="64" t="s">
        <v>3741</v>
      </c>
      <c r="D8527" s="37" t="s">
        <v>6839</v>
      </c>
      <c r="E8527" s="131">
        <v>79</v>
      </c>
      <c r="F8527" s="132" t="s">
        <v>82</v>
      </c>
      <c r="G8527" s="37"/>
      <c r="H8527" s="132" t="s">
        <v>6840</v>
      </c>
      <c r="I8527" s="158"/>
      <c r="K8527" s="140" t="str">
        <f t="shared" si="402"/>
        <v>社會福利支出計畫/社會福利支出/會費、捐助、補助、分攤、照護、救濟與交流活動費/捐助、補助與獎助/捐助國內團體</v>
      </c>
      <c r="L8527" s="140" t="str">
        <f t="shared" si="403"/>
        <v>身心障礙者個人生活重建服務</v>
      </c>
      <c r="M8527" s="40" t="str">
        <f t="shared" si="404"/>
        <v>財團法人伊甸社會福利基金會</v>
      </c>
    </row>
    <row r="8528" spans="1:13" s="27" customFormat="1" ht="112.5">
      <c r="A8528" s="37" t="s">
        <v>6837</v>
      </c>
      <c r="B8528" s="64" t="s">
        <v>6966</v>
      </c>
      <c r="C8528" s="64" t="s">
        <v>6967</v>
      </c>
      <c r="D8528" s="37" t="s">
        <v>6839</v>
      </c>
      <c r="E8528" s="131">
        <v>60</v>
      </c>
      <c r="F8528" s="132" t="s">
        <v>82</v>
      </c>
      <c r="G8528" s="37"/>
      <c r="H8528" s="132" t="s">
        <v>6840</v>
      </c>
      <c r="I8528" s="158"/>
      <c r="K8528" s="140" t="str">
        <f t="shared" si="402"/>
        <v>社會福利支出計畫/社會福利支出/會費、捐助、補助、分攤、照護、救濟與交流活動費/捐助、補助與獎助/捐助國內團體</v>
      </c>
      <c r="L8528" s="140" t="str">
        <f t="shared" si="403"/>
        <v>身心障礙者個人生活重建服務</v>
      </c>
      <c r="M8528" s="40" t="str">
        <f t="shared" si="404"/>
        <v>慶沅社區復健中心</v>
      </c>
    </row>
    <row r="8529" spans="1:13" s="27" customFormat="1" ht="112.5">
      <c r="A8529" s="37" t="s">
        <v>6837</v>
      </c>
      <c r="B8529" s="64" t="s">
        <v>6968</v>
      </c>
      <c r="C8529" s="64" t="s">
        <v>3688</v>
      </c>
      <c r="D8529" s="37" t="s">
        <v>6839</v>
      </c>
      <c r="E8529" s="131">
        <v>329</v>
      </c>
      <c r="F8529" s="132" t="s">
        <v>82</v>
      </c>
      <c r="G8529" s="128"/>
      <c r="H8529" s="156" t="s">
        <v>6840</v>
      </c>
      <c r="I8529" s="159"/>
      <c r="K8529" s="140" t="str">
        <f t="shared" si="402"/>
        <v>社會福利支出計畫/社會福利支出/會費、捐助、補助、分攤、照護、救濟與交流活動費/捐助、補助與獎助/捐助國內團體</v>
      </c>
      <c r="L8529" s="140" t="str">
        <f t="shared" si="403"/>
        <v>身心障礙家庭照顧者支持服務</v>
      </c>
      <c r="M8529" s="40" t="str">
        <f t="shared" si="404"/>
        <v>社團法人臺中市紅十字會</v>
      </c>
    </row>
    <row r="8530" spans="1:13" s="27" customFormat="1" ht="112.5">
      <c r="A8530" s="37" t="s">
        <v>6837</v>
      </c>
      <c r="B8530" s="64" t="s">
        <v>6968</v>
      </c>
      <c r="C8530" s="64" t="s">
        <v>3688</v>
      </c>
      <c r="D8530" s="37" t="s">
        <v>6839</v>
      </c>
      <c r="E8530" s="131">
        <v>396</v>
      </c>
      <c r="F8530" s="132" t="s">
        <v>82</v>
      </c>
      <c r="G8530" s="128"/>
      <c r="H8530" s="156" t="s">
        <v>6840</v>
      </c>
      <c r="I8530" s="159"/>
      <c r="K8530" s="140" t="str">
        <f t="shared" si="402"/>
        <v>社會福利支出計畫/社會福利支出/會費、捐助、補助、分攤、照護、救濟與交流活動費/捐助、補助與獎助/捐助國內團體</v>
      </c>
      <c r="L8530" s="140" t="str">
        <f t="shared" si="403"/>
        <v>身心障礙家庭照顧者支持服務</v>
      </c>
      <c r="M8530" s="40" t="str">
        <f t="shared" si="404"/>
        <v>社團法人臺中市紅十字會</v>
      </c>
    </row>
    <row r="8531" spans="1:13" s="27" customFormat="1" ht="112.5">
      <c r="A8531" s="37" t="s">
        <v>6837</v>
      </c>
      <c r="B8531" s="64" t="s">
        <v>6968</v>
      </c>
      <c r="C8531" s="64" t="s">
        <v>3688</v>
      </c>
      <c r="D8531" s="37" t="s">
        <v>6839</v>
      </c>
      <c r="E8531" s="131">
        <v>523</v>
      </c>
      <c r="F8531" s="132" t="s">
        <v>82</v>
      </c>
      <c r="G8531" s="128"/>
      <c r="H8531" s="156" t="s">
        <v>6840</v>
      </c>
      <c r="I8531" s="159"/>
      <c r="K8531" s="140" t="str">
        <f t="shared" si="402"/>
        <v>社會福利支出計畫/社會福利支出/會費、捐助、補助、分攤、照護、救濟與交流活動費/捐助、補助與獎助/捐助國內團體</v>
      </c>
      <c r="L8531" s="140" t="str">
        <f t="shared" si="403"/>
        <v>身心障礙家庭照顧者支持服務</v>
      </c>
      <c r="M8531" s="40" t="str">
        <f t="shared" si="404"/>
        <v>社團法人臺中市紅十字會</v>
      </c>
    </row>
    <row r="8532" spans="1:13" s="27" customFormat="1" ht="112.5">
      <c r="A8532" s="37" t="s">
        <v>6837</v>
      </c>
      <c r="B8532" s="64" t="s">
        <v>6968</v>
      </c>
      <c r="C8532" s="64" t="s">
        <v>3688</v>
      </c>
      <c r="D8532" s="37" t="s">
        <v>6839</v>
      </c>
      <c r="E8532" s="131">
        <v>380</v>
      </c>
      <c r="F8532" s="132" t="s">
        <v>82</v>
      </c>
      <c r="G8532" s="37"/>
      <c r="H8532" s="132" t="s">
        <v>6840</v>
      </c>
      <c r="I8532" s="158"/>
      <c r="K8532" s="140" t="str">
        <f t="shared" si="402"/>
        <v>社會福利支出計畫/社會福利支出/會費、捐助、補助、分攤、照護、救濟與交流活動費/捐助、補助與獎助/捐助國內團體</v>
      </c>
      <c r="L8532" s="140" t="str">
        <f t="shared" si="403"/>
        <v>身心障礙家庭照顧者支持服務</v>
      </c>
      <c r="M8532" s="40" t="str">
        <f t="shared" si="404"/>
        <v>社團法人臺中市紅十字會</v>
      </c>
    </row>
    <row r="8533" spans="1:13" s="27" customFormat="1" ht="112.5">
      <c r="A8533" s="37" t="s">
        <v>6837</v>
      </c>
      <c r="B8533" s="64" t="s">
        <v>6969</v>
      </c>
      <c r="C8533" s="64" t="s">
        <v>6970</v>
      </c>
      <c r="D8533" s="37" t="s">
        <v>6839</v>
      </c>
      <c r="E8533" s="131">
        <v>897</v>
      </c>
      <c r="F8533" s="132" t="s">
        <v>82</v>
      </c>
      <c r="G8533" s="128"/>
      <c r="H8533" s="156" t="s">
        <v>6840</v>
      </c>
      <c r="I8533" s="159"/>
      <c r="K8533" s="140" t="str">
        <f t="shared" si="402"/>
        <v>社會福利支出計畫/社會福利支出/會費、捐助、補助、分攤、照護、救濟與交流活動費/捐助、補助與獎助/捐助國內團體</v>
      </c>
      <c r="L8533" s="140" t="str">
        <f t="shared" si="403"/>
        <v>視覺障礙者生活重建及生活訓練服務</v>
      </c>
      <c r="M8533" s="40" t="str">
        <f t="shared" si="404"/>
        <v>財團法人台灣省私立台灣盲人重建院</v>
      </c>
    </row>
    <row r="8534" spans="1:13" s="27" customFormat="1" ht="112.5">
      <c r="A8534" s="37" t="s">
        <v>6837</v>
      </c>
      <c r="B8534" s="64" t="s">
        <v>6969</v>
      </c>
      <c r="C8534" s="64" t="s">
        <v>6970</v>
      </c>
      <c r="D8534" s="37" t="s">
        <v>6839</v>
      </c>
      <c r="E8534" s="131">
        <v>16</v>
      </c>
      <c r="F8534" s="132" t="s">
        <v>82</v>
      </c>
      <c r="G8534" s="128"/>
      <c r="H8534" s="156" t="s">
        <v>6840</v>
      </c>
      <c r="I8534" s="159"/>
      <c r="K8534" s="140" t="str">
        <f t="shared" si="402"/>
        <v>社會福利支出計畫/社會福利支出/會費、捐助、補助、分攤、照護、救濟與交流活動費/捐助、補助與獎助/捐助國內團體</v>
      </c>
      <c r="L8534" s="140" t="str">
        <f t="shared" si="403"/>
        <v>視覺障礙者生活重建及生活訓練服務</v>
      </c>
      <c r="M8534" s="40" t="str">
        <f t="shared" si="404"/>
        <v>財團法人台灣省私立台灣盲人重建院</v>
      </c>
    </row>
    <row r="8535" spans="1:13" s="27" customFormat="1" ht="112.5">
      <c r="A8535" s="37" t="s">
        <v>6837</v>
      </c>
      <c r="B8535" s="64" t="s">
        <v>6971</v>
      </c>
      <c r="C8535" s="64" t="s">
        <v>3739</v>
      </c>
      <c r="D8535" s="37" t="s">
        <v>6839</v>
      </c>
      <c r="E8535" s="131">
        <v>129</v>
      </c>
      <c r="F8535" s="132" t="s">
        <v>82</v>
      </c>
      <c r="G8535" s="128"/>
      <c r="H8535" s="156" t="s">
        <v>6840</v>
      </c>
      <c r="I8535" s="159"/>
      <c r="K8535" s="140" t="str">
        <f t="shared" si="402"/>
        <v>社會福利支出計畫/社會福利支出/會費、捐助、補助、分攤、照護、救濟與交流活動費/捐助、補助與獎助/捐助國內團體</v>
      </c>
      <c r="L8535" s="140" t="str">
        <f t="shared" si="403"/>
        <v>身心障礙者臨時及短期照顧服務</v>
      </c>
      <c r="M8535" s="40" t="str">
        <f t="shared" si="404"/>
        <v>財團法人台灣兒童暨家庭扶助基金會附設台中市私立家扶發展學園</v>
      </c>
    </row>
    <row r="8536" spans="1:13" s="27" customFormat="1" ht="112.5">
      <c r="A8536" s="37" t="s">
        <v>6837</v>
      </c>
      <c r="B8536" s="64" t="s">
        <v>6971</v>
      </c>
      <c r="C8536" s="64" t="s">
        <v>3290</v>
      </c>
      <c r="D8536" s="37" t="s">
        <v>6839</v>
      </c>
      <c r="E8536" s="131">
        <v>107</v>
      </c>
      <c r="F8536" s="132" t="s">
        <v>82</v>
      </c>
      <c r="G8536" s="128"/>
      <c r="H8536" s="156" t="s">
        <v>6840</v>
      </c>
      <c r="I8536" s="159"/>
      <c r="K8536" s="140" t="str">
        <f t="shared" si="402"/>
        <v>社會福利支出計畫/社會福利支出/會費、捐助、補助、分攤、照護、救濟與交流活動費/捐助、補助與獎助/捐助國內團體</v>
      </c>
      <c r="L8536" s="140" t="str">
        <f t="shared" si="403"/>
        <v>身心障礙者臨時及短期照顧服務</v>
      </c>
      <c r="M8536" s="40" t="str">
        <f t="shared" si="404"/>
        <v>社團法人臺灣省社區關懷協會</v>
      </c>
    </row>
    <row r="8537" spans="1:13" s="27" customFormat="1" ht="112.5">
      <c r="A8537" s="37" t="s">
        <v>6837</v>
      </c>
      <c r="B8537" s="64" t="s">
        <v>6971</v>
      </c>
      <c r="C8537" s="64" t="s">
        <v>2079</v>
      </c>
      <c r="D8537" s="37" t="s">
        <v>6839</v>
      </c>
      <c r="E8537" s="131">
        <v>110</v>
      </c>
      <c r="F8537" s="132" t="s">
        <v>82</v>
      </c>
      <c r="G8537" s="128"/>
      <c r="H8537" s="156" t="s">
        <v>6840</v>
      </c>
      <c r="I8537" s="159"/>
      <c r="K8537" s="140" t="str">
        <f t="shared" si="402"/>
        <v>社會福利支出計畫/社會福利支出/會費、捐助、補助、分攤、照護、救濟與交流活動費/捐助、補助與獎助/捐助國內團體</v>
      </c>
      <c r="L8537" s="140" t="str">
        <f t="shared" si="403"/>
        <v>身心障礙者臨時及短期照顧服務</v>
      </c>
      <c r="M8537" s="40" t="str">
        <f t="shared" si="404"/>
        <v>財團法人瑪利亞社會福利基金會</v>
      </c>
    </row>
    <row r="8538" spans="1:13" s="27" customFormat="1" ht="112.5">
      <c r="A8538" s="37" t="s">
        <v>6837</v>
      </c>
      <c r="B8538" s="64" t="s">
        <v>6971</v>
      </c>
      <c r="C8538" s="64" t="s">
        <v>3739</v>
      </c>
      <c r="D8538" s="37" t="s">
        <v>6839</v>
      </c>
      <c r="E8538" s="131">
        <v>37</v>
      </c>
      <c r="F8538" s="132" t="s">
        <v>82</v>
      </c>
      <c r="G8538" s="128"/>
      <c r="H8538" s="156" t="s">
        <v>6840</v>
      </c>
      <c r="I8538" s="159"/>
      <c r="K8538" s="140" t="str">
        <f t="shared" si="402"/>
        <v>社會福利支出計畫/社會福利支出/會費、捐助、補助、分攤、照護、救濟與交流活動費/捐助、補助與獎助/捐助國內團體</v>
      </c>
      <c r="L8538" s="140" t="str">
        <f t="shared" si="403"/>
        <v>身心障礙者臨時及短期照顧服務</v>
      </c>
      <c r="M8538" s="40" t="str">
        <f t="shared" si="404"/>
        <v>財團法人台灣兒童暨家庭扶助基金會附設台中市私立家扶發展學園</v>
      </c>
    </row>
    <row r="8539" spans="1:13" s="27" customFormat="1" ht="112.5">
      <c r="A8539" s="37" t="s">
        <v>6837</v>
      </c>
      <c r="B8539" s="64" t="s">
        <v>6971</v>
      </c>
      <c r="C8539" s="64" t="s">
        <v>2106</v>
      </c>
      <c r="D8539" s="37" t="s">
        <v>6839</v>
      </c>
      <c r="E8539" s="131">
        <v>25</v>
      </c>
      <c r="F8539" s="132" t="s">
        <v>82</v>
      </c>
      <c r="G8539" s="128"/>
      <c r="H8539" s="156" t="s">
        <v>6840</v>
      </c>
      <c r="I8539" s="159"/>
      <c r="K8539" s="140" t="str">
        <f t="shared" si="402"/>
        <v>社會福利支出計畫/社會福利支出/會費、捐助、補助、分攤、照護、救濟與交流活動費/捐助、補助與獎助/捐助國內團體</v>
      </c>
      <c r="L8539" s="140" t="str">
        <f t="shared" si="403"/>
        <v>身心障礙者臨時及短期照顧服務</v>
      </c>
      <c r="M8539" s="40" t="str">
        <f t="shared" si="404"/>
        <v>財團法人瑪利亞社會福利基金會附設瑪利亞學園</v>
      </c>
    </row>
    <row r="8540" spans="1:13" s="27" customFormat="1" ht="112.5">
      <c r="A8540" s="37" t="s">
        <v>6837</v>
      </c>
      <c r="B8540" s="64" t="s">
        <v>6971</v>
      </c>
      <c r="C8540" s="64" t="s">
        <v>2155</v>
      </c>
      <c r="D8540" s="37" t="s">
        <v>6839</v>
      </c>
      <c r="E8540" s="131">
        <v>151</v>
      </c>
      <c r="F8540" s="132" t="s">
        <v>82</v>
      </c>
      <c r="G8540" s="128"/>
      <c r="H8540" s="156" t="s">
        <v>6840</v>
      </c>
      <c r="I8540" s="159"/>
      <c r="K8540" s="140" t="str">
        <f t="shared" si="402"/>
        <v>社會福利支出計畫/社會福利支出/會費、捐助、補助、分攤、照護、救濟與交流活動費/捐助、補助與獎助/捐助國內團體</v>
      </c>
      <c r="L8540" s="140" t="str">
        <f t="shared" si="403"/>
        <v>身心障礙者臨時及短期照顧服務</v>
      </c>
      <c r="M8540" s="40" t="str">
        <f t="shared" si="404"/>
        <v>財團法人天主教會台中教區附設台中市私立慈愛智能發展中心</v>
      </c>
    </row>
    <row r="8541" spans="1:13" s="27" customFormat="1" ht="112.5">
      <c r="A8541" s="37" t="s">
        <v>6837</v>
      </c>
      <c r="B8541" s="64" t="s">
        <v>6971</v>
      </c>
      <c r="C8541" s="64" t="s">
        <v>3299</v>
      </c>
      <c r="D8541" s="37" t="s">
        <v>6839</v>
      </c>
      <c r="E8541" s="131">
        <v>92</v>
      </c>
      <c r="F8541" s="132" t="s">
        <v>82</v>
      </c>
      <c r="G8541" s="128"/>
      <c r="H8541" s="156" t="s">
        <v>6840</v>
      </c>
      <c r="I8541" s="159"/>
      <c r="K8541" s="140" t="str">
        <f t="shared" si="402"/>
        <v>社會福利支出計畫/社會福利支出/會費、捐助、補助、分攤、照護、救濟與交流活動費/捐助、補助與獎助/捐助國內團體</v>
      </c>
      <c r="L8541" s="140" t="str">
        <f t="shared" si="403"/>
        <v>身心障礙者臨時及短期照顧服務</v>
      </c>
      <c r="M8541" s="40" t="str">
        <f t="shared" si="404"/>
        <v>伍愛長期照顧服務有限公司</v>
      </c>
    </row>
    <row r="8542" spans="1:13" s="27" customFormat="1" ht="112.5">
      <c r="A8542" s="37" t="s">
        <v>6837</v>
      </c>
      <c r="B8542" s="64" t="s">
        <v>6971</v>
      </c>
      <c r="C8542" s="64" t="s">
        <v>3302</v>
      </c>
      <c r="D8542" s="37" t="s">
        <v>6839</v>
      </c>
      <c r="E8542" s="131">
        <v>95</v>
      </c>
      <c r="F8542" s="132" t="s">
        <v>82</v>
      </c>
      <c r="G8542" s="128"/>
      <c r="H8542" s="156" t="s">
        <v>6840</v>
      </c>
      <c r="I8542" s="159"/>
      <c r="K8542" s="140" t="str">
        <f t="shared" si="402"/>
        <v>社會福利支出計畫/社會福利支出/會費、捐助、補助、分攤、照護、救濟與交流活動費/捐助、補助與獎助/捐助國內團體</v>
      </c>
      <c r="L8542" s="140" t="str">
        <f t="shared" si="403"/>
        <v>身心障礙者臨時及短期照顧服務</v>
      </c>
      <c r="M8542" s="40" t="str">
        <f t="shared" si="404"/>
        <v>台灣家安社區關懷服務協會私立家安居家長照機構</v>
      </c>
    </row>
    <row r="8543" spans="1:13" s="27" customFormat="1" ht="112.5">
      <c r="A8543" s="37" t="s">
        <v>6837</v>
      </c>
      <c r="B8543" s="64" t="s">
        <v>6971</v>
      </c>
      <c r="C8543" s="64" t="s">
        <v>3301</v>
      </c>
      <c r="D8543" s="37" t="s">
        <v>6839</v>
      </c>
      <c r="E8543" s="131">
        <v>20</v>
      </c>
      <c r="F8543" s="132" t="s">
        <v>82</v>
      </c>
      <c r="G8543" s="128"/>
      <c r="H8543" s="156" t="s">
        <v>6840</v>
      </c>
      <c r="I8543" s="159"/>
      <c r="K8543" s="140" t="str">
        <f t="shared" si="402"/>
        <v>社會福利支出計畫/社會福利支出/會費、捐助、補助、分攤、照護、救濟與交流活動費/捐助、補助與獎助/捐助國內團體</v>
      </c>
      <c r="L8543" s="140" t="str">
        <f t="shared" si="403"/>
        <v>身心障礙者臨時及短期照顧服務</v>
      </c>
      <c r="M8543" s="40" t="str">
        <f t="shared" si="404"/>
        <v>有限責任臺中市家圓照顧服務勞動合作社附設臺中市私立家圓居家式服務類長期照顧服務機構</v>
      </c>
    </row>
    <row r="8544" spans="1:13" s="27" customFormat="1" ht="112.5">
      <c r="A8544" s="37" t="s">
        <v>6837</v>
      </c>
      <c r="B8544" s="64" t="s">
        <v>6971</v>
      </c>
      <c r="C8544" s="64" t="s">
        <v>6972</v>
      </c>
      <c r="D8544" s="37" t="s">
        <v>6839</v>
      </c>
      <c r="E8544" s="131">
        <v>45</v>
      </c>
      <c r="F8544" s="132" t="s">
        <v>82</v>
      </c>
      <c r="G8544" s="128"/>
      <c r="H8544" s="156" t="s">
        <v>6840</v>
      </c>
      <c r="I8544" s="159"/>
      <c r="K8544" s="140" t="str">
        <f t="shared" si="402"/>
        <v>社會福利支出計畫/社會福利支出/會費、捐助、補助、分攤、照護、救濟與交流活動費/捐助、補助與獎助/捐助國內團體</v>
      </c>
      <c r="L8544" s="140" t="str">
        <f t="shared" si="403"/>
        <v>身心障礙者臨時及短期照顧服務</v>
      </c>
      <c r="M8544" s="40" t="str">
        <f t="shared" si="404"/>
        <v>佑齡股份有限公司附設臺中市私立安馨居家長照機構</v>
      </c>
    </row>
    <row r="8545" spans="1:13" s="27" customFormat="1" ht="112.5">
      <c r="A8545" s="37" t="s">
        <v>6837</v>
      </c>
      <c r="B8545" s="64" t="s">
        <v>6971</v>
      </c>
      <c r="C8545" s="64" t="s">
        <v>6973</v>
      </c>
      <c r="D8545" s="37" t="s">
        <v>6839</v>
      </c>
      <c r="E8545" s="131">
        <v>8</v>
      </c>
      <c r="F8545" s="132" t="s">
        <v>82</v>
      </c>
      <c r="G8545" s="128"/>
      <c r="H8545" s="156" t="s">
        <v>6840</v>
      </c>
      <c r="I8545" s="159"/>
      <c r="K8545" s="140" t="str">
        <f t="shared" si="402"/>
        <v>社會福利支出計畫/社會福利支出/會費、捐助、補助、分攤、照護、救濟與交流活動費/捐助、補助與獎助/捐助國內團體</v>
      </c>
      <c r="L8545" s="140" t="str">
        <f t="shared" si="403"/>
        <v>身心障礙者臨時及短期照顧服務</v>
      </c>
      <c r="M8545" s="40" t="str">
        <f t="shared" si="404"/>
        <v>祥和長照服務有限公司私立祥和居家長照機構</v>
      </c>
    </row>
    <row r="8546" spans="1:13" s="27" customFormat="1" ht="112.5">
      <c r="A8546" s="37" t="s">
        <v>6837</v>
      </c>
      <c r="B8546" s="64" t="s">
        <v>6971</v>
      </c>
      <c r="C8546" s="64" t="s">
        <v>3287</v>
      </c>
      <c r="D8546" s="37" t="s">
        <v>6839</v>
      </c>
      <c r="E8546" s="131">
        <v>78</v>
      </c>
      <c r="F8546" s="132" t="s">
        <v>82</v>
      </c>
      <c r="G8546" s="128"/>
      <c r="H8546" s="156" t="s">
        <v>6840</v>
      </c>
      <c r="I8546" s="159"/>
      <c r="K8546" s="140" t="str">
        <f t="shared" si="402"/>
        <v>社會福利支出計畫/社會福利支出/會費、捐助、補助、分攤、照護、救濟與交流活動費/捐助、補助與獎助/捐助國內團體</v>
      </c>
      <c r="L8546" s="140" t="str">
        <f t="shared" si="403"/>
        <v>身心障礙者臨時及短期照顧服務</v>
      </c>
      <c r="M8546" s="40" t="str">
        <f t="shared" si="404"/>
        <v>財團法人臺中市私立肯納自閉症社會福利基金會</v>
      </c>
    </row>
    <row r="8547" spans="1:13" s="27" customFormat="1" ht="112.5">
      <c r="A8547" s="37" t="s">
        <v>6837</v>
      </c>
      <c r="B8547" s="64" t="s">
        <v>6971</v>
      </c>
      <c r="C8547" s="64" t="s">
        <v>3289</v>
      </c>
      <c r="D8547" s="37" t="s">
        <v>6839</v>
      </c>
      <c r="E8547" s="131">
        <v>67</v>
      </c>
      <c r="F8547" s="132" t="s">
        <v>82</v>
      </c>
      <c r="G8547" s="128"/>
      <c r="H8547" s="156" t="s">
        <v>6840</v>
      </c>
      <c r="I8547" s="159"/>
      <c r="K8547" s="140" t="str">
        <f t="shared" si="402"/>
        <v>社會福利支出計畫/社會福利支出/會費、捐助、補助、分攤、照護、救濟與交流活動費/捐助、補助與獎助/捐助國內團體</v>
      </c>
      <c r="L8547" s="140" t="str">
        <f t="shared" si="403"/>
        <v>身心障礙者臨時及短期照顧服務</v>
      </c>
      <c r="M8547" s="40" t="str">
        <f t="shared" si="404"/>
        <v>社團法人臺中市大恆樂齡協會</v>
      </c>
    </row>
    <row r="8548" spans="1:13" s="27" customFormat="1" ht="112.5">
      <c r="A8548" s="37" t="s">
        <v>6837</v>
      </c>
      <c r="B8548" s="64" t="s">
        <v>6971</v>
      </c>
      <c r="C8548" s="64" t="s">
        <v>3302</v>
      </c>
      <c r="D8548" s="37" t="s">
        <v>6839</v>
      </c>
      <c r="E8548" s="131">
        <v>73</v>
      </c>
      <c r="F8548" s="132" t="s">
        <v>82</v>
      </c>
      <c r="G8548" s="128"/>
      <c r="H8548" s="156" t="s">
        <v>6840</v>
      </c>
      <c r="I8548" s="159"/>
      <c r="K8548" s="140" t="str">
        <f t="shared" si="402"/>
        <v>社會福利支出計畫/社會福利支出/會費、捐助、補助、分攤、照護、救濟與交流活動費/捐助、補助與獎助/捐助國內團體</v>
      </c>
      <c r="L8548" s="140" t="str">
        <f t="shared" si="403"/>
        <v>身心障礙者臨時及短期照顧服務</v>
      </c>
      <c r="M8548" s="40" t="str">
        <f t="shared" si="404"/>
        <v>台灣家安社區關懷服務協會私立家安居家長照機構</v>
      </c>
    </row>
    <row r="8549" spans="1:13" s="27" customFormat="1" ht="112.5">
      <c r="A8549" s="37" t="s">
        <v>6837</v>
      </c>
      <c r="B8549" s="64" t="s">
        <v>6971</v>
      </c>
      <c r="C8549" s="64" t="s">
        <v>3739</v>
      </c>
      <c r="D8549" s="37" t="s">
        <v>6839</v>
      </c>
      <c r="E8549" s="131">
        <v>52</v>
      </c>
      <c r="F8549" s="132" t="s">
        <v>82</v>
      </c>
      <c r="G8549" s="37"/>
      <c r="H8549" s="132" t="s">
        <v>6840</v>
      </c>
      <c r="I8549" s="158"/>
      <c r="K8549" s="140" t="str">
        <f t="shared" si="402"/>
        <v>社會福利支出計畫/社會福利支出/會費、捐助、補助、分攤、照護、救濟與交流活動費/捐助、補助與獎助/捐助國內團體</v>
      </c>
      <c r="L8549" s="140" t="str">
        <f t="shared" si="403"/>
        <v>身心障礙者臨時及短期照顧服務</v>
      </c>
      <c r="M8549" s="40" t="str">
        <f t="shared" si="404"/>
        <v>財團法人台灣兒童暨家庭扶助基金會附設台中市私立家扶發展學園</v>
      </c>
    </row>
    <row r="8550" spans="1:13" s="27" customFormat="1" ht="112.5">
      <c r="A8550" s="37" t="s">
        <v>6837</v>
      </c>
      <c r="B8550" s="64" t="s">
        <v>6971</v>
      </c>
      <c r="C8550" s="64" t="s">
        <v>3287</v>
      </c>
      <c r="D8550" s="37" t="s">
        <v>6839</v>
      </c>
      <c r="E8550" s="131">
        <v>122</v>
      </c>
      <c r="F8550" s="132" t="s">
        <v>82</v>
      </c>
      <c r="G8550" s="37"/>
      <c r="H8550" s="132" t="s">
        <v>6840</v>
      </c>
      <c r="I8550" s="158"/>
      <c r="K8550" s="140" t="str">
        <f t="shared" si="402"/>
        <v>社會福利支出計畫/社會福利支出/會費、捐助、補助、分攤、照護、救濟與交流活動費/捐助、補助與獎助/捐助國內團體</v>
      </c>
      <c r="L8550" s="140" t="str">
        <f t="shared" si="403"/>
        <v>身心障礙者臨時及短期照顧服務</v>
      </c>
      <c r="M8550" s="40" t="str">
        <f t="shared" si="404"/>
        <v>財團法人臺中市私立肯納自閉症社會福利基金會</v>
      </c>
    </row>
    <row r="8551" spans="1:13" s="27" customFormat="1" ht="112.5">
      <c r="A8551" s="37" t="s">
        <v>6837</v>
      </c>
      <c r="B8551" s="64" t="s">
        <v>6971</v>
      </c>
      <c r="C8551" s="64" t="s">
        <v>6973</v>
      </c>
      <c r="D8551" s="37" t="s">
        <v>6839</v>
      </c>
      <c r="E8551" s="131">
        <v>30</v>
      </c>
      <c r="F8551" s="132" t="s">
        <v>82</v>
      </c>
      <c r="G8551" s="37"/>
      <c r="H8551" s="132" t="s">
        <v>6840</v>
      </c>
      <c r="I8551" s="158"/>
      <c r="K8551" s="140" t="str">
        <f t="shared" si="402"/>
        <v>社會福利支出計畫/社會福利支出/會費、捐助、補助、分攤、照護、救濟與交流活動費/捐助、補助與獎助/捐助國內團體</v>
      </c>
      <c r="L8551" s="140" t="str">
        <f t="shared" si="403"/>
        <v>身心障礙者臨時及短期照顧服務</v>
      </c>
      <c r="M8551" s="40" t="str">
        <f t="shared" si="404"/>
        <v>祥和長照服務有限公司私立祥和居家長照機構</v>
      </c>
    </row>
    <row r="8552" spans="1:13" s="27" customFormat="1" ht="112.5">
      <c r="A8552" s="37" t="s">
        <v>6837</v>
      </c>
      <c r="B8552" s="64" t="s">
        <v>6971</v>
      </c>
      <c r="C8552" s="64" t="s">
        <v>2106</v>
      </c>
      <c r="D8552" s="37" t="s">
        <v>6839</v>
      </c>
      <c r="E8552" s="131">
        <v>15</v>
      </c>
      <c r="F8552" s="132" t="s">
        <v>82</v>
      </c>
      <c r="G8552" s="37"/>
      <c r="H8552" s="132" t="s">
        <v>6840</v>
      </c>
      <c r="I8552" s="158"/>
      <c r="K8552" s="140" t="str">
        <f t="shared" si="402"/>
        <v>社會福利支出計畫/社會福利支出/會費、捐助、補助、分攤、照護、救濟與交流活動費/捐助、補助與獎助/捐助國內團體</v>
      </c>
      <c r="L8552" s="140" t="str">
        <f t="shared" si="403"/>
        <v>身心障礙者臨時及短期照顧服務</v>
      </c>
      <c r="M8552" s="40" t="str">
        <f t="shared" si="404"/>
        <v>財團法人瑪利亞社會福利基金會附設瑪利亞學園</v>
      </c>
    </row>
    <row r="8553" spans="1:13" s="27" customFormat="1" ht="112.5">
      <c r="A8553" s="37" t="s">
        <v>6837</v>
      </c>
      <c r="B8553" s="64" t="s">
        <v>6971</v>
      </c>
      <c r="C8553" s="64" t="s">
        <v>3299</v>
      </c>
      <c r="D8553" s="37" t="s">
        <v>6839</v>
      </c>
      <c r="E8553" s="131">
        <v>137</v>
      </c>
      <c r="F8553" s="132" t="s">
        <v>82</v>
      </c>
      <c r="G8553" s="37"/>
      <c r="H8553" s="132" t="s">
        <v>6840</v>
      </c>
      <c r="I8553" s="158"/>
      <c r="K8553" s="140" t="str">
        <f t="shared" si="402"/>
        <v>社會福利支出計畫/社會福利支出/會費、捐助、補助、分攤、照護、救濟與交流活動費/捐助、補助與獎助/捐助國內團體</v>
      </c>
      <c r="L8553" s="140" t="str">
        <f t="shared" si="403"/>
        <v>身心障礙者臨時及短期照顧服務</v>
      </c>
      <c r="M8553" s="40" t="str">
        <f t="shared" si="404"/>
        <v>伍愛長期照顧服務有限公司</v>
      </c>
    </row>
    <row r="8554" spans="1:13" s="27" customFormat="1" ht="112.5">
      <c r="A8554" s="37" t="s">
        <v>6837</v>
      </c>
      <c r="B8554" s="64" t="s">
        <v>6971</v>
      </c>
      <c r="C8554" s="64" t="s">
        <v>2155</v>
      </c>
      <c r="D8554" s="37" t="s">
        <v>6839</v>
      </c>
      <c r="E8554" s="131">
        <v>147</v>
      </c>
      <c r="F8554" s="132" t="s">
        <v>82</v>
      </c>
      <c r="G8554" s="128"/>
      <c r="H8554" s="156" t="s">
        <v>6840</v>
      </c>
      <c r="I8554" s="159"/>
      <c r="K8554" s="140" t="str">
        <f t="shared" si="402"/>
        <v>社會福利支出計畫/社會福利支出/會費、捐助、補助、分攤、照護、救濟與交流活動費/捐助、補助與獎助/捐助國內團體</v>
      </c>
      <c r="L8554" s="140" t="str">
        <f t="shared" si="403"/>
        <v>身心障礙者臨時及短期照顧服務</v>
      </c>
      <c r="M8554" s="40" t="str">
        <f t="shared" si="404"/>
        <v>財團法人天主教會台中教區附設台中市私立慈愛智能發展中心</v>
      </c>
    </row>
    <row r="8555" spans="1:13" s="27" customFormat="1" ht="112.5">
      <c r="A8555" s="37" t="s">
        <v>6837</v>
      </c>
      <c r="B8555" s="64" t="s">
        <v>6971</v>
      </c>
      <c r="C8555" s="64" t="s">
        <v>3290</v>
      </c>
      <c r="D8555" s="37" t="s">
        <v>6839</v>
      </c>
      <c r="E8555" s="131">
        <v>72</v>
      </c>
      <c r="F8555" s="132" t="s">
        <v>82</v>
      </c>
      <c r="G8555" s="37"/>
      <c r="H8555" s="132" t="s">
        <v>6840</v>
      </c>
      <c r="I8555" s="158"/>
      <c r="K8555" s="140" t="str">
        <f t="shared" si="402"/>
        <v>社會福利支出計畫/社會福利支出/會費、捐助、補助、分攤、照護、救濟與交流活動費/捐助、補助與獎助/捐助國內團體</v>
      </c>
      <c r="L8555" s="140" t="str">
        <f t="shared" si="403"/>
        <v>身心障礙者臨時及短期照顧服務</v>
      </c>
      <c r="M8555" s="40" t="str">
        <f t="shared" si="404"/>
        <v>社團法人臺灣省社區關懷協會</v>
      </c>
    </row>
    <row r="8556" spans="1:13" s="27" customFormat="1" ht="112.5">
      <c r="A8556" s="37" t="s">
        <v>6837</v>
      </c>
      <c r="B8556" s="64" t="s">
        <v>6971</v>
      </c>
      <c r="C8556" s="64" t="s">
        <v>6972</v>
      </c>
      <c r="D8556" s="37" t="s">
        <v>6839</v>
      </c>
      <c r="E8556" s="131">
        <v>145</v>
      </c>
      <c r="F8556" s="132" t="s">
        <v>82</v>
      </c>
      <c r="G8556" s="128"/>
      <c r="H8556" s="156" t="s">
        <v>6840</v>
      </c>
      <c r="I8556" s="159"/>
      <c r="K8556" s="140" t="str">
        <f t="shared" si="402"/>
        <v>社會福利支出計畫/社會福利支出/會費、捐助、補助、分攤、照護、救濟與交流活動費/捐助、補助與獎助/捐助國內團體</v>
      </c>
      <c r="L8556" s="140" t="str">
        <f t="shared" si="403"/>
        <v>身心障礙者臨時及短期照顧服務</v>
      </c>
      <c r="M8556" s="40" t="str">
        <f t="shared" si="404"/>
        <v>佑齡股份有限公司附設臺中市私立安馨居家長照機構</v>
      </c>
    </row>
    <row r="8557" spans="1:13" s="27" customFormat="1" ht="112.5">
      <c r="A8557" s="37" t="s">
        <v>6837</v>
      </c>
      <c r="B8557" s="64" t="s">
        <v>6971</v>
      </c>
      <c r="C8557" s="64" t="s">
        <v>3289</v>
      </c>
      <c r="D8557" s="37" t="s">
        <v>6839</v>
      </c>
      <c r="E8557" s="131">
        <v>91</v>
      </c>
      <c r="F8557" s="132" t="s">
        <v>82</v>
      </c>
      <c r="G8557" s="37"/>
      <c r="H8557" s="132" t="s">
        <v>6840</v>
      </c>
      <c r="I8557" s="158"/>
      <c r="K8557" s="140" t="str">
        <f t="shared" si="402"/>
        <v>社會福利支出計畫/社會福利支出/會費、捐助、補助、分攤、照護、救濟與交流活動費/捐助、補助與獎助/捐助國內團體</v>
      </c>
      <c r="L8557" s="140" t="str">
        <f t="shared" si="403"/>
        <v>身心障礙者臨時及短期照顧服務</v>
      </c>
      <c r="M8557" s="40" t="str">
        <f t="shared" si="404"/>
        <v>社團法人臺中市大恆樂齡協會</v>
      </c>
    </row>
    <row r="8558" spans="1:13" s="27" customFormat="1" ht="112.5">
      <c r="A8558" s="37" t="s">
        <v>6837</v>
      </c>
      <c r="B8558" s="64" t="s">
        <v>6971</v>
      </c>
      <c r="C8558" s="64" t="s">
        <v>3288</v>
      </c>
      <c r="D8558" s="37" t="s">
        <v>6839</v>
      </c>
      <c r="E8558" s="131">
        <v>189</v>
      </c>
      <c r="F8558" s="132" t="s">
        <v>82</v>
      </c>
      <c r="G8558" s="37"/>
      <c r="H8558" s="132" t="s">
        <v>6840</v>
      </c>
      <c r="I8558" s="158"/>
      <c r="K8558" s="140" t="str">
        <f t="shared" si="402"/>
        <v>社會福利支出計畫/社會福利支出/會費、捐助、補助、分攤、照護、救濟與交流活動費/捐助、補助與獎助/捐助國內團體</v>
      </c>
      <c r="L8558" s="140" t="str">
        <f t="shared" si="403"/>
        <v>身心障礙者臨時及短期照顧服務</v>
      </c>
      <c r="M8558" s="40" t="str">
        <f t="shared" si="404"/>
        <v>社團法人臺中市山海屯啟智協會</v>
      </c>
    </row>
    <row r="8559" spans="1:13" s="27" customFormat="1" ht="112.5">
      <c r="A8559" s="37" t="s">
        <v>6837</v>
      </c>
      <c r="B8559" s="64" t="s">
        <v>6971</v>
      </c>
      <c r="C8559" s="64" t="s">
        <v>2079</v>
      </c>
      <c r="D8559" s="37" t="s">
        <v>6839</v>
      </c>
      <c r="E8559" s="131">
        <v>88</v>
      </c>
      <c r="F8559" s="132" t="s">
        <v>82</v>
      </c>
      <c r="G8559" s="37"/>
      <c r="H8559" s="132" t="s">
        <v>6840</v>
      </c>
      <c r="I8559" s="158"/>
      <c r="K8559" s="140" t="str">
        <f t="shared" si="402"/>
        <v>社會福利支出計畫/社會福利支出/會費、捐助、補助、分攤、照護、救濟與交流活動費/捐助、補助與獎助/捐助國內團體</v>
      </c>
      <c r="L8559" s="140" t="str">
        <f t="shared" si="403"/>
        <v>身心障礙者臨時及短期照顧服務</v>
      </c>
      <c r="M8559" s="40" t="str">
        <f t="shared" si="404"/>
        <v>財團法人瑪利亞社會福利基金會</v>
      </c>
    </row>
    <row r="8560" spans="1:13" s="27" customFormat="1" ht="112.5">
      <c r="A8560" s="37" t="s">
        <v>6837</v>
      </c>
      <c r="B8560" s="64" t="s">
        <v>6971</v>
      </c>
      <c r="C8560" s="64" t="s">
        <v>3277</v>
      </c>
      <c r="D8560" s="37" t="s">
        <v>6839</v>
      </c>
      <c r="E8560" s="131">
        <v>35</v>
      </c>
      <c r="F8560" s="132" t="s">
        <v>82</v>
      </c>
      <c r="G8560" s="37"/>
      <c r="H8560" s="132" t="s">
        <v>6840</v>
      </c>
      <c r="I8560" s="158"/>
      <c r="K8560" s="140" t="str">
        <f t="shared" si="402"/>
        <v>社會福利支出計畫/社會福利支出/會費、捐助、補助、分攤、照護、救濟與交流活動費/捐助、補助與獎助/捐助國內團體</v>
      </c>
      <c r="L8560" s="140" t="str">
        <f t="shared" si="403"/>
        <v>身心障礙者臨時及短期照顧服務</v>
      </c>
      <c r="M8560" s="40" t="str">
        <f t="shared" si="404"/>
        <v>財團法人台中市私立龍眼林社會福利慈善事業基金會</v>
      </c>
    </row>
    <row r="8561" spans="1:13" s="27" customFormat="1" ht="112.5">
      <c r="A8561" s="37" t="s">
        <v>6837</v>
      </c>
      <c r="B8561" s="64" t="s">
        <v>6971</v>
      </c>
      <c r="C8561" s="64" t="s">
        <v>3301</v>
      </c>
      <c r="D8561" s="37" t="s">
        <v>6839</v>
      </c>
      <c r="E8561" s="131">
        <v>35</v>
      </c>
      <c r="F8561" s="132" t="s">
        <v>82</v>
      </c>
      <c r="G8561" s="37"/>
      <c r="H8561" s="132" t="s">
        <v>6840</v>
      </c>
      <c r="I8561" s="158"/>
      <c r="K8561" s="140" t="str">
        <f t="shared" si="402"/>
        <v>社會福利支出計畫/社會福利支出/會費、捐助、補助、分攤、照護、救濟與交流活動費/捐助、補助與獎助/捐助國內團體</v>
      </c>
      <c r="L8561" s="140" t="str">
        <f t="shared" si="403"/>
        <v>身心障礙者臨時及短期照顧服務</v>
      </c>
      <c r="M8561" s="40" t="str">
        <f t="shared" si="404"/>
        <v>有限責任臺中市家圓照顧服務勞動合作社附設臺中市私立家圓居家式服務類長期照顧服務機構</v>
      </c>
    </row>
    <row r="8562" spans="1:13" s="27" customFormat="1" ht="112.5">
      <c r="A8562" s="37" t="s">
        <v>6837</v>
      </c>
      <c r="B8562" s="64" t="s">
        <v>6971</v>
      </c>
      <c r="C8562" s="64" t="s">
        <v>3290</v>
      </c>
      <c r="D8562" s="37" t="s">
        <v>6839</v>
      </c>
      <c r="E8562" s="131">
        <v>80</v>
      </c>
      <c r="F8562" s="132" t="s">
        <v>82</v>
      </c>
      <c r="G8562" s="37"/>
      <c r="H8562" s="132" t="s">
        <v>6840</v>
      </c>
      <c r="I8562" s="158"/>
      <c r="K8562" s="140" t="str">
        <f t="shared" si="402"/>
        <v>社會福利支出計畫/社會福利支出/會費、捐助、補助、分攤、照護、救濟與交流活動費/捐助、補助與獎助/捐助國內團體</v>
      </c>
      <c r="L8562" s="140" t="str">
        <f t="shared" si="403"/>
        <v>身心障礙者臨時及短期照顧服務</v>
      </c>
      <c r="M8562" s="40" t="str">
        <f t="shared" si="404"/>
        <v>社團法人臺灣省社區關懷協會</v>
      </c>
    </row>
    <row r="8563" spans="1:13" s="27" customFormat="1" ht="112.5">
      <c r="A8563" s="37" t="s">
        <v>6837</v>
      </c>
      <c r="B8563" s="64" t="s">
        <v>6971</v>
      </c>
      <c r="C8563" s="64" t="s">
        <v>3302</v>
      </c>
      <c r="D8563" s="37" t="s">
        <v>6839</v>
      </c>
      <c r="E8563" s="131">
        <v>110</v>
      </c>
      <c r="F8563" s="132" t="s">
        <v>82</v>
      </c>
      <c r="G8563" s="37"/>
      <c r="H8563" s="132" t="s">
        <v>6840</v>
      </c>
      <c r="I8563" s="158"/>
      <c r="K8563" s="140" t="str">
        <f t="shared" si="402"/>
        <v>社會福利支出計畫/社會福利支出/會費、捐助、補助、分攤、照護、救濟與交流活動費/捐助、補助與獎助/捐助國內團體</v>
      </c>
      <c r="L8563" s="140" t="str">
        <f t="shared" si="403"/>
        <v>身心障礙者臨時及短期照顧服務</v>
      </c>
      <c r="M8563" s="40" t="str">
        <f t="shared" si="404"/>
        <v>台灣家安社區關懷服務協會私立家安居家長照機構</v>
      </c>
    </row>
    <row r="8564" spans="1:13" s="27" customFormat="1" ht="112.5">
      <c r="A8564" s="37" t="s">
        <v>6837</v>
      </c>
      <c r="B8564" s="64" t="s">
        <v>6971</v>
      </c>
      <c r="C8564" s="64" t="s">
        <v>3301</v>
      </c>
      <c r="D8564" s="37" t="s">
        <v>6839</v>
      </c>
      <c r="E8564" s="131">
        <v>3</v>
      </c>
      <c r="F8564" s="132" t="s">
        <v>82</v>
      </c>
      <c r="G8564" s="37"/>
      <c r="H8564" s="132" t="s">
        <v>6840</v>
      </c>
      <c r="I8564" s="158"/>
      <c r="K8564" s="140" t="str">
        <f t="shared" si="402"/>
        <v>社會福利支出計畫/社會福利支出/會費、捐助、補助、分攤、照護、救濟與交流活動費/捐助、補助與獎助/捐助國內團體</v>
      </c>
      <c r="L8564" s="140" t="str">
        <f t="shared" si="403"/>
        <v>身心障礙者臨時及短期照顧服務</v>
      </c>
      <c r="M8564" s="40" t="str">
        <f t="shared" si="404"/>
        <v>有限責任臺中市家圓照顧服務勞動合作社附設臺中市私立家圓居家式服務類長期照顧服務機構</v>
      </c>
    </row>
    <row r="8565" spans="1:13" s="27" customFormat="1" ht="112.5">
      <c r="A8565" s="37" t="s">
        <v>6837</v>
      </c>
      <c r="B8565" s="64" t="s">
        <v>6971</v>
      </c>
      <c r="C8565" s="64" t="s">
        <v>2106</v>
      </c>
      <c r="D8565" s="37" t="s">
        <v>6839</v>
      </c>
      <c r="E8565" s="131">
        <v>21</v>
      </c>
      <c r="F8565" s="132" t="s">
        <v>82</v>
      </c>
      <c r="G8565" s="37"/>
      <c r="H8565" s="132" t="s">
        <v>6840</v>
      </c>
      <c r="I8565" s="158"/>
      <c r="K8565" s="140" t="str">
        <f t="shared" si="402"/>
        <v>社會福利支出計畫/社會福利支出/會費、捐助、補助、分攤、照護、救濟與交流活動費/捐助、補助與獎助/捐助國內團體</v>
      </c>
      <c r="L8565" s="140" t="str">
        <f t="shared" si="403"/>
        <v>身心障礙者臨時及短期照顧服務</v>
      </c>
      <c r="M8565" s="40" t="str">
        <f t="shared" si="404"/>
        <v>財團法人瑪利亞社會福利基金會附設瑪利亞學園</v>
      </c>
    </row>
    <row r="8566" spans="1:13" s="27" customFormat="1" ht="112.5">
      <c r="A8566" s="37" t="s">
        <v>6837</v>
      </c>
      <c r="B8566" s="64" t="s">
        <v>6971</v>
      </c>
      <c r="C8566" s="64" t="s">
        <v>3739</v>
      </c>
      <c r="D8566" s="37" t="s">
        <v>6839</v>
      </c>
      <c r="E8566" s="131">
        <v>71</v>
      </c>
      <c r="F8566" s="132" t="s">
        <v>82</v>
      </c>
      <c r="G8566" s="37"/>
      <c r="H8566" s="132" t="s">
        <v>6840</v>
      </c>
      <c r="I8566" s="158"/>
      <c r="K8566" s="140" t="str">
        <f t="shared" si="402"/>
        <v>社會福利支出計畫/社會福利支出/會費、捐助、補助、分攤、照護、救濟與交流活動費/捐助、補助與獎助/捐助國內團體</v>
      </c>
      <c r="L8566" s="140" t="str">
        <f t="shared" si="403"/>
        <v>身心障礙者臨時及短期照顧服務</v>
      </c>
      <c r="M8566" s="40" t="str">
        <f t="shared" si="404"/>
        <v>財團法人台灣兒童暨家庭扶助基金會附設台中市私立家扶發展學園</v>
      </c>
    </row>
    <row r="8567" spans="1:13" s="27" customFormat="1" ht="112.5">
      <c r="A8567" s="37" t="s">
        <v>6837</v>
      </c>
      <c r="B8567" s="64" t="s">
        <v>6971</v>
      </c>
      <c r="C8567" s="64" t="s">
        <v>3277</v>
      </c>
      <c r="D8567" s="37" t="s">
        <v>6839</v>
      </c>
      <c r="E8567" s="131">
        <v>21</v>
      </c>
      <c r="F8567" s="132" t="s">
        <v>82</v>
      </c>
      <c r="G8567" s="37"/>
      <c r="H8567" s="132" t="s">
        <v>6840</v>
      </c>
      <c r="I8567" s="158"/>
      <c r="K8567" s="140" t="str">
        <f t="shared" si="402"/>
        <v>社會福利支出計畫/社會福利支出/會費、捐助、補助、分攤、照護、救濟與交流活動費/捐助、補助與獎助/捐助國內團體</v>
      </c>
      <c r="L8567" s="140" t="str">
        <f t="shared" si="403"/>
        <v>身心障礙者臨時及短期照顧服務</v>
      </c>
      <c r="M8567" s="40" t="str">
        <f t="shared" si="404"/>
        <v>財團法人台中市私立龍眼林社會福利慈善事業基金會</v>
      </c>
    </row>
    <row r="8568" spans="1:13" s="27" customFormat="1" ht="112.5">
      <c r="A8568" s="37" t="s">
        <v>6837</v>
      </c>
      <c r="B8568" s="64" t="s">
        <v>6971</v>
      </c>
      <c r="C8568" s="64" t="s">
        <v>3299</v>
      </c>
      <c r="D8568" s="37" t="s">
        <v>6839</v>
      </c>
      <c r="E8568" s="131">
        <v>52</v>
      </c>
      <c r="F8568" s="132" t="s">
        <v>82</v>
      </c>
      <c r="G8568" s="37"/>
      <c r="H8568" s="132" t="s">
        <v>6840</v>
      </c>
      <c r="I8568" s="158"/>
      <c r="K8568" s="140" t="str">
        <f t="shared" si="402"/>
        <v>社會福利支出計畫/社會福利支出/會費、捐助、補助、分攤、照護、救濟與交流活動費/捐助、補助與獎助/捐助國內團體</v>
      </c>
      <c r="L8568" s="140" t="str">
        <f t="shared" si="403"/>
        <v>身心障礙者臨時及短期照顧服務</v>
      </c>
      <c r="M8568" s="40" t="str">
        <f t="shared" si="404"/>
        <v>伍愛長期照顧服務有限公司</v>
      </c>
    </row>
    <row r="8569" spans="1:13" s="27" customFormat="1" ht="112.5">
      <c r="A8569" s="37" t="s">
        <v>6837</v>
      </c>
      <c r="B8569" s="64" t="s">
        <v>6971</v>
      </c>
      <c r="C8569" s="64" t="s">
        <v>2079</v>
      </c>
      <c r="D8569" s="37" t="s">
        <v>6839</v>
      </c>
      <c r="E8569" s="131">
        <v>53</v>
      </c>
      <c r="F8569" s="132" t="s">
        <v>82</v>
      </c>
      <c r="G8569" s="37"/>
      <c r="H8569" s="132" t="s">
        <v>6840</v>
      </c>
      <c r="I8569" s="158"/>
      <c r="K8569" s="140" t="str">
        <f t="shared" si="402"/>
        <v>社會福利支出計畫/社會福利支出/會費、捐助、補助、分攤、照護、救濟與交流活動費/捐助、補助與獎助/捐助國內團體</v>
      </c>
      <c r="L8569" s="140" t="str">
        <f t="shared" si="403"/>
        <v>身心障礙者臨時及短期照顧服務</v>
      </c>
      <c r="M8569" s="40" t="str">
        <f t="shared" si="404"/>
        <v>財團法人瑪利亞社會福利基金會</v>
      </c>
    </row>
    <row r="8570" spans="1:13" s="27" customFormat="1" ht="112.5">
      <c r="A8570" s="37" t="s">
        <v>6837</v>
      </c>
      <c r="B8570" s="64" t="s">
        <v>6971</v>
      </c>
      <c r="C8570" s="64" t="s">
        <v>2155</v>
      </c>
      <c r="D8570" s="37" t="s">
        <v>6839</v>
      </c>
      <c r="E8570" s="131">
        <v>153</v>
      </c>
      <c r="F8570" s="132" t="s">
        <v>82</v>
      </c>
      <c r="G8570" s="37"/>
      <c r="H8570" s="132" t="s">
        <v>6840</v>
      </c>
      <c r="I8570" s="158"/>
      <c r="K8570" s="140" t="str">
        <f t="shared" si="402"/>
        <v>社會福利支出計畫/社會福利支出/會費、捐助、補助、分攤、照護、救濟與交流活動費/捐助、補助與獎助/捐助國內團體</v>
      </c>
      <c r="L8570" s="140" t="str">
        <f t="shared" si="403"/>
        <v>身心障礙者臨時及短期照顧服務</v>
      </c>
      <c r="M8570" s="40" t="str">
        <f t="shared" si="404"/>
        <v>財團法人天主教會台中教區附設台中市私立慈愛智能發展中心</v>
      </c>
    </row>
    <row r="8571" spans="1:13" s="27" customFormat="1" ht="112.5">
      <c r="A8571" s="37" t="s">
        <v>6837</v>
      </c>
      <c r="B8571" s="64" t="s">
        <v>6971</v>
      </c>
      <c r="C8571" s="64" t="s">
        <v>6972</v>
      </c>
      <c r="D8571" s="37" t="s">
        <v>6839</v>
      </c>
      <c r="E8571" s="131">
        <v>84</v>
      </c>
      <c r="F8571" s="132" t="s">
        <v>82</v>
      </c>
      <c r="G8571" s="37"/>
      <c r="H8571" s="132" t="s">
        <v>6840</v>
      </c>
      <c r="I8571" s="158"/>
      <c r="K8571" s="140" t="str">
        <f t="shared" si="402"/>
        <v>社會福利支出計畫/社會福利支出/會費、捐助、補助、分攤、照護、救濟與交流活動費/捐助、補助與獎助/捐助國內團體</v>
      </c>
      <c r="L8571" s="140" t="str">
        <f t="shared" si="403"/>
        <v>身心障礙者臨時及短期照顧服務</v>
      </c>
      <c r="M8571" s="40" t="str">
        <f t="shared" si="404"/>
        <v>佑齡股份有限公司附設臺中市私立安馨居家長照機構</v>
      </c>
    </row>
    <row r="8572" spans="1:13" s="27" customFormat="1" ht="112.5">
      <c r="A8572" s="37" t="s">
        <v>6837</v>
      </c>
      <c r="B8572" s="64" t="s">
        <v>6971</v>
      </c>
      <c r="C8572" s="64" t="s">
        <v>3288</v>
      </c>
      <c r="D8572" s="37" t="s">
        <v>6839</v>
      </c>
      <c r="E8572" s="131">
        <v>174</v>
      </c>
      <c r="F8572" s="132" t="s">
        <v>82</v>
      </c>
      <c r="G8572" s="37"/>
      <c r="H8572" s="132" t="s">
        <v>6840</v>
      </c>
      <c r="I8572" s="158"/>
      <c r="K8572" s="140" t="str">
        <f t="shared" si="402"/>
        <v>社會福利支出計畫/社會福利支出/會費、捐助、補助、分攤、照護、救濟與交流活動費/捐助、補助與獎助/捐助國內團體</v>
      </c>
      <c r="L8572" s="140" t="str">
        <f t="shared" si="403"/>
        <v>身心障礙者臨時及短期照顧服務</v>
      </c>
      <c r="M8572" s="40" t="str">
        <f t="shared" si="404"/>
        <v>社團法人臺中市山海屯啟智協會</v>
      </c>
    </row>
    <row r="8573" spans="1:13" s="27" customFormat="1" ht="112.5">
      <c r="A8573" s="37" t="s">
        <v>6837</v>
      </c>
      <c r="B8573" s="64" t="s">
        <v>6971</v>
      </c>
      <c r="C8573" s="64" t="s">
        <v>6973</v>
      </c>
      <c r="D8573" s="37" t="s">
        <v>6839</v>
      </c>
      <c r="E8573" s="131">
        <v>68</v>
      </c>
      <c r="F8573" s="132" t="s">
        <v>82</v>
      </c>
      <c r="G8573" s="37"/>
      <c r="H8573" s="132" t="s">
        <v>6840</v>
      </c>
      <c r="I8573" s="158"/>
      <c r="K8573" s="140" t="str">
        <f t="shared" si="402"/>
        <v>社會福利支出計畫/社會福利支出/會費、捐助、補助、分攤、照護、救濟與交流活動費/捐助、補助與獎助/捐助國內團體</v>
      </c>
      <c r="L8573" s="140" t="str">
        <f t="shared" si="403"/>
        <v>身心障礙者臨時及短期照顧服務</v>
      </c>
      <c r="M8573" s="40" t="str">
        <f t="shared" si="404"/>
        <v>祥和長照服務有限公司私立祥和居家長照機構</v>
      </c>
    </row>
    <row r="8574" spans="1:13" s="27" customFormat="1" ht="112.5">
      <c r="A8574" s="37" t="s">
        <v>6837</v>
      </c>
      <c r="B8574" s="64" t="s">
        <v>6971</v>
      </c>
      <c r="C8574" s="64" t="s">
        <v>3287</v>
      </c>
      <c r="D8574" s="37" t="s">
        <v>6839</v>
      </c>
      <c r="E8574" s="131">
        <v>47</v>
      </c>
      <c r="F8574" s="132" t="s">
        <v>82</v>
      </c>
      <c r="G8574" s="37"/>
      <c r="H8574" s="132" t="s">
        <v>6840</v>
      </c>
      <c r="I8574" s="158"/>
      <c r="K8574" s="140" t="str">
        <f t="shared" si="402"/>
        <v>社會福利支出計畫/社會福利支出/會費、捐助、補助、分攤、照護、救濟與交流活動費/捐助、補助與獎助/捐助國內團體</v>
      </c>
      <c r="L8574" s="140" t="str">
        <f t="shared" si="403"/>
        <v>身心障礙者臨時及短期照顧服務</v>
      </c>
      <c r="M8574" s="40" t="str">
        <f t="shared" si="404"/>
        <v>財團法人臺中市私立肯納自閉症社會福利基金會</v>
      </c>
    </row>
    <row r="8575" spans="1:13" s="27" customFormat="1" ht="112.5">
      <c r="A8575" s="37" t="s">
        <v>6842</v>
      </c>
      <c r="B8575" s="130" t="s">
        <v>3286</v>
      </c>
      <c r="C8575" s="130" t="s">
        <v>3287</v>
      </c>
      <c r="D8575" s="37" t="s">
        <v>6839</v>
      </c>
      <c r="E8575" s="136">
        <v>170</v>
      </c>
      <c r="F8575" s="132" t="s">
        <v>82</v>
      </c>
      <c r="G8575" s="156"/>
      <c r="H8575" s="156" t="s">
        <v>6840</v>
      </c>
      <c r="I8575" s="159"/>
      <c r="K8575" s="140" t="str">
        <f t="shared" si="402"/>
        <v>一般建築及設備計畫/一般建築及設備/會費、捐助、補助、分攤、照護、救濟與交流活動費/捐助、補助與獎助/捐助國內團體</v>
      </c>
      <c r="L8575" s="140" t="str">
        <f t="shared" si="403"/>
        <v>身心障礙者家庭托顧服務</v>
      </c>
      <c r="M8575" s="40" t="str">
        <f t="shared" si="404"/>
        <v>財團法人臺中市私立肯納自閉症社會福利基金會</v>
      </c>
    </row>
    <row r="8576" spans="1:13" s="27" customFormat="1" ht="112.5">
      <c r="A8576" s="37" t="s">
        <v>6837</v>
      </c>
      <c r="B8576" s="64" t="s">
        <v>3286</v>
      </c>
      <c r="C8576" s="64" t="s">
        <v>3287</v>
      </c>
      <c r="D8576" s="37" t="s">
        <v>6839</v>
      </c>
      <c r="E8576" s="131">
        <v>1570</v>
      </c>
      <c r="F8576" s="132" t="s">
        <v>82</v>
      </c>
      <c r="G8576" s="128"/>
      <c r="H8576" s="156" t="s">
        <v>6840</v>
      </c>
      <c r="I8576" s="159"/>
      <c r="K8576" s="140" t="str">
        <f t="shared" si="402"/>
        <v>社會福利支出計畫/社會福利支出/會費、捐助、補助、分攤、照護、救濟與交流活動費/捐助、補助與獎助/捐助國內團體</v>
      </c>
      <c r="L8576" s="140" t="str">
        <f t="shared" si="403"/>
        <v>身心障礙者家庭托顧服務</v>
      </c>
      <c r="M8576" s="40" t="str">
        <f t="shared" si="404"/>
        <v>財團法人臺中市私立肯納自閉症社會福利基金會</v>
      </c>
    </row>
    <row r="8577" spans="1:13" s="27" customFormat="1" ht="112.5">
      <c r="A8577" s="37" t="s">
        <v>6837</v>
      </c>
      <c r="B8577" s="64" t="s">
        <v>3286</v>
      </c>
      <c r="C8577" s="64" t="s">
        <v>3288</v>
      </c>
      <c r="D8577" s="37" t="s">
        <v>6839</v>
      </c>
      <c r="E8577" s="131">
        <v>1570</v>
      </c>
      <c r="F8577" s="132" t="s">
        <v>82</v>
      </c>
      <c r="G8577" s="128"/>
      <c r="H8577" s="156" t="s">
        <v>6840</v>
      </c>
      <c r="I8577" s="159"/>
      <c r="K8577" s="140" t="str">
        <f t="shared" si="402"/>
        <v>社會福利支出計畫/社會福利支出/會費、捐助、補助、分攤、照護、救濟與交流活動費/捐助、補助與獎助/捐助國內團體</v>
      </c>
      <c r="L8577" s="140" t="str">
        <f t="shared" si="403"/>
        <v>身心障礙者家庭托顧服務</v>
      </c>
      <c r="M8577" s="40" t="str">
        <f t="shared" si="404"/>
        <v>社團法人臺中市山海屯啟智協會</v>
      </c>
    </row>
    <row r="8578" spans="1:13" s="27" customFormat="1" ht="112.5">
      <c r="A8578" s="37" t="s">
        <v>6842</v>
      </c>
      <c r="B8578" s="130" t="s">
        <v>3286</v>
      </c>
      <c r="C8578" s="130" t="s">
        <v>3287</v>
      </c>
      <c r="D8578" s="37" t="s">
        <v>6839</v>
      </c>
      <c r="E8578" s="136">
        <v>232</v>
      </c>
      <c r="F8578" s="132" t="s">
        <v>82</v>
      </c>
      <c r="G8578" s="156"/>
      <c r="H8578" s="156" t="s">
        <v>6840</v>
      </c>
      <c r="I8578" s="159"/>
      <c r="K8578" s="140" t="str">
        <f t="shared" si="402"/>
        <v>一般建築及設備計畫/一般建築及設備/會費、捐助、補助、分攤、照護、救濟與交流活動費/捐助、補助與獎助/捐助國內團體</v>
      </c>
      <c r="L8578" s="140" t="str">
        <f t="shared" si="403"/>
        <v>身心障礙者家庭托顧服務</v>
      </c>
      <c r="M8578" s="40" t="str">
        <f t="shared" si="404"/>
        <v>財團法人臺中市私立肯納自閉症社會福利基金會</v>
      </c>
    </row>
    <row r="8579" spans="1:13" s="27" customFormat="1" ht="112.5">
      <c r="A8579" s="37" t="s">
        <v>6837</v>
      </c>
      <c r="B8579" s="64" t="s">
        <v>3286</v>
      </c>
      <c r="C8579" s="64" t="s">
        <v>3287</v>
      </c>
      <c r="D8579" s="37" t="s">
        <v>6839</v>
      </c>
      <c r="E8579" s="131">
        <v>1570</v>
      </c>
      <c r="F8579" s="132" t="s">
        <v>82</v>
      </c>
      <c r="G8579" s="128"/>
      <c r="H8579" s="156" t="s">
        <v>6840</v>
      </c>
      <c r="I8579" s="159"/>
      <c r="K8579" s="140" t="str">
        <f t="shared" si="402"/>
        <v>社會福利支出計畫/社會福利支出/會費、捐助、補助、分攤、照護、救濟與交流活動費/捐助、補助與獎助/捐助國內團體</v>
      </c>
      <c r="L8579" s="140" t="str">
        <f t="shared" si="403"/>
        <v>身心障礙者家庭托顧服務</v>
      </c>
      <c r="M8579" s="40" t="str">
        <f t="shared" si="404"/>
        <v>財團法人臺中市私立肯納自閉症社會福利基金會</v>
      </c>
    </row>
    <row r="8580" spans="1:13" s="27" customFormat="1" ht="112.5">
      <c r="A8580" s="37" t="s">
        <v>6842</v>
      </c>
      <c r="B8580" s="64" t="s">
        <v>3286</v>
      </c>
      <c r="C8580" s="130" t="s">
        <v>3287</v>
      </c>
      <c r="D8580" s="37" t="s">
        <v>6839</v>
      </c>
      <c r="E8580" s="136">
        <v>20</v>
      </c>
      <c r="F8580" s="132" t="s">
        <v>82</v>
      </c>
      <c r="G8580" s="156"/>
      <c r="H8580" s="156" t="s">
        <v>6840</v>
      </c>
      <c r="I8580" s="159"/>
      <c r="K8580" s="140" t="str">
        <f t="shared" ref="K8580:K8593" si="405">A8580</f>
        <v>一般建築及設備計畫/一般建築及設備/會費、捐助、補助、分攤、照護、救濟與交流活動費/捐助、補助與獎助/捐助國內團體</v>
      </c>
      <c r="L8580" s="140" t="str">
        <f t="shared" ref="L8580:L8593" si="406">B8580</f>
        <v>身心障礙者家庭托顧服務</v>
      </c>
      <c r="M8580" s="40" t="str">
        <f t="shared" ref="M8580:M8593" si="407">C8580</f>
        <v>財團法人臺中市私立肯納自閉症社會福利基金會</v>
      </c>
    </row>
    <row r="8581" spans="1:13" s="27" customFormat="1" ht="112.5">
      <c r="A8581" s="37" t="s">
        <v>6842</v>
      </c>
      <c r="B8581" s="64" t="s">
        <v>3286</v>
      </c>
      <c r="C8581" s="130" t="s">
        <v>3287</v>
      </c>
      <c r="D8581" s="37" t="s">
        <v>6839</v>
      </c>
      <c r="E8581" s="136">
        <v>130</v>
      </c>
      <c r="F8581" s="132" t="s">
        <v>82</v>
      </c>
      <c r="G8581" s="156"/>
      <c r="H8581" s="156" t="s">
        <v>6840</v>
      </c>
      <c r="I8581" s="159"/>
      <c r="K8581" s="140" t="str">
        <f t="shared" si="405"/>
        <v>一般建築及設備計畫/一般建築及設備/會費、捐助、補助、分攤、照護、救濟與交流活動費/捐助、補助與獎助/捐助國內團體</v>
      </c>
      <c r="L8581" s="140" t="str">
        <f t="shared" si="406"/>
        <v>身心障礙者家庭托顧服務</v>
      </c>
      <c r="M8581" s="40" t="str">
        <f t="shared" si="407"/>
        <v>財團法人臺中市私立肯納自閉症社會福利基金會</v>
      </c>
    </row>
    <row r="8582" spans="1:13" s="27" customFormat="1" ht="112.5">
      <c r="A8582" s="37" t="s">
        <v>6842</v>
      </c>
      <c r="B8582" s="64" t="s">
        <v>3286</v>
      </c>
      <c r="C8582" s="130" t="s">
        <v>3288</v>
      </c>
      <c r="D8582" s="37" t="s">
        <v>6839</v>
      </c>
      <c r="E8582" s="136">
        <v>218</v>
      </c>
      <c r="F8582" s="132" t="s">
        <v>82</v>
      </c>
      <c r="G8582" s="156"/>
      <c r="H8582" s="156" t="s">
        <v>6840</v>
      </c>
      <c r="I8582" s="159"/>
      <c r="K8582" s="140" t="str">
        <f t="shared" si="405"/>
        <v>一般建築及設備計畫/一般建築及設備/會費、捐助、補助、分攤、照護、救濟與交流活動費/捐助、補助與獎助/捐助國內團體</v>
      </c>
      <c r="L8582" s="140" t="str">
        <f t="shared" si="406"/>
        <v>身心障礙者家庭托顧服務</v>
      </c>
      <c r="M8582" s="40" t="str">
        <f t="shared" si="407"/>
        <v>社團法人臺中市山海屯啟智協會</v>
      </c>
    </row>
    <row r="8583" spans="1:13" s="27" customFormat="1" ht="112.5">
      <c r="A8583" s="37" t="s">
        <v>6842</v>
      </c>
      <c r="B8583" s="130" t="s">
        <v>3286</v>
      </c>
      <c r="C8583" s="130" t="s">
        <v>3288</v>
      </c>
      <c r="D8583" s="37" t="s">
        <v>6839</v>
      </c>
      <c r="E8583" s="136">
        <v>81</v>
      </c>
      <c r="F8583" s="132" t="s">
        <v>82</v>
      </c>
      <c r="G8583" s="132"/>
      <c r="H8583" s="132" t="s">
        <v>6840</v>
      </c>
      <c r="I8583" s="158"/>
      <c r="K8583" s="140" t="str">
        <f t="shared" si="405"/>
        <v>一般建築及設備計畫/一般建築及設備/會費、捐助、補助、分攤、照護、救濟與交流活動費/捐助、補助與獎助/捐助國內團體</v>
      </c>
      <c r="L8583" s="140" t="str">
        <f t="shared" si="406"/>
        <v>身心障礙者家庭托顧服務</v>
      </c>
      <c r="M8583" s="40" t="str">
        <f t="shared" si="407"/>
        <v>社團法人臺中市山海屯啟智協會</v>
      </c>
    </row>
    <row r="8584" spans="1:13" s="27" customFormat="1" ht="112.5">
      <c r="A8584" s="37" t="s">
        <v>6842</v>
      </c>
      <c r="B8584" s="130" t="s">
        <v>3286</v>
      </c>
      <c r="C8584" s="130" t="s">
        <v>3287</v>
      </c>
      <c r="D8584" s="37" t="s">
        <v>6839</v>
      </c>
      <c r="E8584" s="136">
        <v>73</v>
      </c>
      <c r="F8584" s="132" t="s">
        <v>82</v>
      </c>
      <c r="G8584" s="132"/>
      <c r="H8584" s="132" t="s">
        <v>6840</v>
      </c>
      <c r="I8584" s="158"/>
      <c r="K8584" s="140" t="str">
        <f t="shared" si="405"/>
        <v>一般建築及設備計畫/一般建築及設備/會費、捐助、補助、分攤、照護、救濟與交流活動費/捐助、補助與獎助/捐助國內團體</v>
      </c>
      <c r="L8584" s="140" t="str">
        <f t="shared" si="406"/>
        <v>身心障礙者家庭托顧服務</v>
      </c>
      <c r="M8584" s="40" t="str">
        <f t="shared" si="407"/>
        <v>財團法人臺中市私立肯納自閉症社會福利基金會</v>
      </c>
    </row>
    <row r="8585" spans="1:13" s="27" customFormat="1" ht="112.5">
      <c r="A8585" s="37" t="s">
        <v>6842</v>
      </c>
      <c r="B8585" s="130" t="s">
        <v>3286</v>
      </c>
      <c r="C8585" s="130" t="s">
        <v>3288</v>
      </c>
      <c r="D8585" s="37" t="s">
        <v>6839</v>
      </c>
      <c r="E8585" s="136">
        <v>20</v>
      </c>
      <c r="F8585" s="132" t="s">
        <v>82</v>
      </c>
      <c r="G8585" s="132"/>
      <c r="H8585" s="132" t="s">
        <v>6840</v>
      </c>
      <c r="I8585" s="158"/>
      <c r="K8585" s="140" t="str">
        <f t="shared" si="405"/>
        <v>一般建築及設備計畫/一般建築及設備/會費、捐助、補助、分攤、照護、救濟與交流活動費/捐助、補助與獎助/捐助國內團體</v>
      </c>
      <c r="L8585" s="140" t="str">
        <f t="shared" si="406"/>
        <v>身心障礙者家庭托顧服務</v>
      </c>
      <c r="M8585" s="40" t="str">
        <f t="shared" si="407"/>
        <v>社團法人臺中市山海屯啟智協會</v>
      </c>
    </row>
    <row r="8586" spans="1:13" s="27" customFormat="1" ht="112.5">
      <c r="A8586" s="37" t="s">
        <v>6842</v>
      </c>
      <c r="B8586" s="130" t="s">
        <v>3286</v>
      </c>
      <c r="C8586" s="130" t="s">
        <v>3287</v>
      </c>
      <c r="D8586" s="37" t="s">
        <v>6839</v>
      </c>
      <c r="E8586" s="136">
        <v>37</v>
      </c>
      <c r="F8586" s="132" t="s">
        <v>82</v>
      </c>
      <c r="G8586" s="132"/>
      <c r="H8586" s="132" t="s">
        <v>6840</v>
      </c>
      <c r="I8586" s="158"/>
      <c r="K8586" s="140" t="str">
        <f t="shared" si="405"/>
        <v>一般建築及設備計畫/一般建築及設備/會費、捐助、補助、分攤、照護、救濟與交流活動費/捐助、補助與獎助/捐助國內團體</v>
      </c>
      <c r="L8586" s="140" t="str">
        <f t="shared" si="406"/>
        <v>身心障礙者家庭托顧服務</v>
      </c>
      <c r="M8586" s="40" t="str">
        <f t="shared" si="407"/>
        <v>財團法人臺中市私立肯納自閉症社會福利基金會</v>
      </c>
    </row>
    <row r="8587" spans="1:13" s="27" customFormat="1" ht="112.5">
      <c r="A8587" s="37" t="s">
        <v>6842</v>
      </c>
      <c r="B8587" s="130" t="s">
        <v>3286</v>
      </c>
      <c r="C8587" s="130" t="s">
        <v>3288</v>
      </c>
      <c r="D8587" s="37" t="s">
        <v>6839</v>
      </c>
      <c r="E8587" s="136">
        <v>59</v>
      </c>
      <c r="F8587" s="132" t="s">
        <v>82</v>
      </c>
      <c r="G8587" s="132"/>
      <c r="H8587" s="132" t="s">
        <v>6840</v>
      </c>
      <c r="I8587" s="158"/>
      <c r="K8587" s="140" t="str">
        <f t="shared" si="405"/>
        <v>一般建築及設備計畫/一般建築及設備/會費、捐助、補助、分攤、照護、救濟與交流活動費/捐助、補助與獎助/捐助國內團體</v>
      </c>
      <c r="L8587" s="140" t="str">
        <f t="shared" si="406"/>
        <v>身心障礙者家庭托顧服務</v>
      </c>
      <c r="M8587" s="40" t="str">
        <f t="shared" si="407"/>
        <v>社團法人臺中市山海屯啟智協會</v>
      </c>
    </row>
    <row r="8588" spans="1:13" s="27" customFormat="1" ht="112.5">
      <c r="A8588" s="37" t="s">
        <v>6837</v>
      </c>
      <c r="B8588" s="64" t="s">
        <v>6974</v>
      </c>
      <c r="C8588" s="64" t="s">
        <v>3741</v>
      </c>
      <c r="D8588" s="37" t="s">
        <v>6839</v>
      </c>
      <c r="E8588" s="131">
        <v>482</v>
      </c>
      <c r="F8588" s="132" t="s">
        <v>82</v>
      </c>
      <c r="G8588" s="37"/>
      <c r="H8588" s="132" t="s">
        <v>6840</v>
      </c>
      <c r="I8588" s="158"/>
      <c r="K8588" s="140" t="str">
        <f t="shared" si="405"/>
        <v>社會福利支出計畫/社會福利支出/會費、捐助、補助、分攤、照護、救濟與交流活動費/捐助、補助與獎助/捐助國內團體</v>
      </c>
      <c r="L8588" s="140" t="str">
        <f t="shared" si="406"/>
        <v>身心障礙福利機構專業人員品質提升服務</v>
      </c>
      <c r="M8588" s="40" t="str">
        <f t="shared" si="407"/>
        <v>財團法人伊甸社會福利基金會</v>
      </c>
    </row>
    <row r="8589" spans="1:13" s="27" customFormat="1" ht="112.5">
      <c r="A8589" s="37" t="s">
        <v>6837</v>
      </c>
      <c r="B8589" s="64" t="s">
        <v>6975</v>
      </c>
      <c r="C8589" s="64" t="s">
        <v>3735</v>
      </c>
      <c r="D8589" s="37" t="s">
        <v>6839</v>
      </c>
      <c r="E8589" s="131">
        <v>363</v>
      </c>
      <c r="F8589" s="132" t="s">
        <v>82</v>
      </c>
      <c r="G8589" s="128"/>
      <c r="H8589" s="156" t="s">
        <v>6840</v>
      </c>
      <c r="I8589" s="159"/>
      <c r="K8589" s="140" t="str">
        <f t="shared" si="405"/>
        <v>社會福利支出計畫/社會福利支出/會費、捐助、補助、分攤、照護、救濟與交流活動費/捐助、補助與獎助/捐助國內團體</v>
      </c>
      <c r="L8589" s="140" t="str">
        <f t="shared" si="406"/>
        <v>公設民營身心障礙福利機構營運服務</v>
      </c>
      <c r="M8589" s="40" t="str">
        <f t="shared" si="407"/>
        <v>財團法人童傳盛文教基金會</v>
      </c>
    </row>
    <row r="8590" spans="1:13" s="27" customFormat="1" ht="112.5">
      <c r="A8590" s="37" t="s">
        <v>6837</v>
      </c>
      <c r="B8590" s="64" t="s">
        <v>6975</v>
      </c>
      <c r="C8590" s="64" t="s">
        <v>3297</v>
      </c>
      <c r="D8590" s="37" t="s">
        <v>6839</v>
      </c>
      <c r="E8590" s="131">
        <v>114</v>
      </c>
      <c r="F8590" s="132" t="s">
        <v>82</v>
      </c>
      <c r="G8590" s="128"/>
      <c r="H8590" s="156" t="s">
        <v>6840</v>
      </c>
      <c r="I8590" s="159"/>
      <c r="K8590" s="140" t="str">
        <f t="shared" si="405"/>
        <v>社會福利支出計畫/社會福利支出/會費、捐助、補助、分攤、照護、救濟與交流活動費/捐助、補助與獎助/捐助國內團體</v>
      </c>
      <c r="L8590" s="140" t="str">
        <f t="shared" si="406"/>
        <v>公設民營身心障礙福利機構營運服務</v>
      </c>
      <c r="M8590" s="40" t="str">
        <f t="shared" si="407"/>
        <v>財團法人臺中市私立信望愛智能發展中心</v>
      </c>
    </row>
    <row r="8591" spans="1:13" s="27" customFormat="1" ht="112.5">
      <c r="A8591" s="37" t="s">
        <v>6837</v>
      </c>
      <c r="B8591" s="64" t="s">
        <v>6975</v>
      </c>
      <c r="C8591" s="64" t="s">
        <v>3735</v>
      </c>
      <c r="D8591" s="37" t="s">
        <v>6839</v>
      </c>
      <c r="E8591" s="131">
        <v>715</v>
      </c>
      <c r="F8591" s="132" t="s">
        <v>82</v>
      </c>
      <c r="G8591" s="128"/>
      <c r="H8591" s="156" t="s">
        <v>6840</v>
      </c>
      <c r="I8591" s="159"/>
      <c r="K8591" s="140" t="str">
        <f t="shared" si="405"/>
        <v>社會福利支出計畫/社會福利支出/會費、捐助、補助、分攤、照護、救濟與交流活動費/捐助、補助與獎助/捐助國內團體</v>
      </c>
      <c r="L8591" s="140" t="str">
        <f t="shared" si="406"/>
        <v>公設民營身心障礙福利機構營運服務</v>
      </c>
      <c r="M8591" s="40" t="str">
        <f t="shared" si="407"/>
        <v>財團法人童傳盛文教基金會</v>
      </c>
    </row>
    <row r="8592" spans="1:13" s="27" customFormat="1" ht="112.5">
      <c r="A8592" s="37" t="s">
        <v>6842</v>
      </c>
      <c r="B8592" s="130" t="s">
        <v>6975</v>
      </c>
      <c r="C8592" s="130" t="s">
        <v>3735</v>
      </c>
      <c r="D8592" s="37" t="s">
        <v>6839</v>
      </c>
      <c r="E8592" s="136">
        <v>285</v>
      </c>
      <c r="F8592" s="132" t="s">
        <v>82</v>
      </c>
      <c r="G8592" s="156"/>
      <c r="H8592" s="156" t="s">
        <v>6840</v>
      </c>
      <c r="I8592" s="159"/>
      <c r="K8592" s="140" t="str">
        <f t="shared" si="405"/>
        <v>一般建築及設備計畫/一般建築及設備/會費、捐助、補助、分攤、照護、救濟與交流活動費/捐助、補助與獎助/捐助國內團體</v>
      </c>
      <c r="L8592" s="140" t="str">
        <f t="shared" si="406"/>
        <v>公設民營身心障礙福利機構營運服務</v>
      </c>
      <c r="M8592" s="40" t="str">
        <f t="shared" si="407"/>
        <v>財團法人童傳盛文教基金會</v>
      </c>
    </row>
    <row r="8593" spans="1:13" s="27" customFormat="1" ht="112.5">
      <c r="A8593" s="37" t="s">
        <v>6837</v>
      </c>
      <c r="B8593" s="64" t="s">
        <v>6975</v>
      </c>
      <c r="C8593" s="64" t="s">
        <v>3251</v>
      </c>
      <c r="D8593" s="37" t="s">
        <v>6839</v>
      </c>
      <c r="E8593" s="131">
        <v>1652</v>
      </c>
      <c r="F8593" s="132" t="s">
        <v>82</v>
      </c>
      <c r="G8593" s="128"/>
      <c r="H8593" s="156" t="s">
        <v>6840</v>
      </c>
      <c r="I8593" s="159"/>
      <c r="K8593" s="140" t="str">
        <f t="shared" si="405"/>
        <v>社會福利支出計畫/社會福利支出/會費、捐助、補助、分攤、照護、救濟與交流活動費/捐助、補助與獎助/捐助國內團體</v>
      </c>
      <c r="L8593" s="140" t="str">
        <f t="shared" si="406"/>
        <v>公設民營身心障礙福利機構營運服務</v>
      </c>
      <c r="M8593" s="40" t="str">
        <f t="shared" si="407"/>
        <v>財團法人向上社會福利基金會</v>
      </c>
    </row>
    <row r="8594" spans="1:13" s="27" customFormat="1" ht="112.5">
      <c r="A8594" s="37" t="s">
        <v>6842</v>
      </c>
      <c r="B8594" s="64" t="s">
        <v>6975</v>
      </c>
      <c r="C8594" s="130" t="s">
        <v>3251</v>
      </c>
      <c r="D8594" s="37" t="s">
        <v>6839</v>
      </c>
      <c r="E8594" s="136">
        <v>959</v>
      </c>
      <c r="F8594" s="132" t="s">
        <v>82</v>
      </c>
      <c r="G8594" s="156"/>
      <c r="H8594" s="156" t="s">
        <v>6840</v>
      </c>
      <c r="I8594" s="159"/>
      <c r="K8594" s="140" t="str">
        <f t="shared" ref="K8594:K8636" si="408">A8594</f>
        <v>一般建築及設備計畫/一般建築及設備/會費、捐助、補助、分攤、照護、救濟與交流活動費/捐助、補助與獎助/捐助國內團體</v>
      </c>
      <c r="L8594" s="140" t="str">
        <f t="shared" ref="L8594:L8636" si="409">B8594</f>
        <v>公設民營身心障礙福利機構營運服務</v>
      </c>
      <c r="M8594" s="40" t="str">
        <f t="shared" ref="M8594:M8636" si="410">C8594</f>
        <v>財團法人向上社會福利基金會</v>
      </c>
    </row>
    <row r="8595" spans="1:13" s="27" customFormat="1" ht="112.5">
      <c r="A8595" s="37" t="s">
        <v>6837</v>
      </c>
      <c r="B8595" s="64" t="s">
        <v>6975</v>
      </c>
      <c r="C8595" s="64" t="s">
        <v>3735</v>
      </c>
      <c r="D8595" s="37" t="s">
        <v>6839</v>
      </c>
      <c r="E8595" s="131">
        <v>1269</v>
      </c>
      <c r="F8595" s="132" t="s">
        <v>82</v>
      </c>
      <c r="G8595" s="128"/>
      <c r="H8595" s="156" t="s">
        <v>6840</v>
      </c>
      <c r="I8595" s="159"/>
      <c r="K8595" s="140" t="str">
        <f t="shared" si="408"/>
        <v>社會福利支出計畫/社會福利支出/會費、捐助、補助、分攤、照護、救濟與交流活動費/捐助、補助與獎助/捐助國內團體</v>
      </c>
      <c r="L8595" s="140" t="str">
        <f t="shared" si="409"/>
        <v>公設民營身心障礙福利機構營運服務</v>
      </c>
      <c r="M8595" s="40" t="str">
        <f t="shared" si="410"/>
        <v>財團法人童傳盛文教基金會</v>
      </c>
    </row>
    <row r="8596" spans="1:13" s="27" customFormat="1" ht="112.5">
      <c r="A8596" s="37" t="s">
        <v>6837</v>
      </c>
      <c r="B8596" s="64" t="s">
        <v>6975</v>
      </c>
      <c r="C8596" s="64" t="s">
        <v>3251</v>
      </c>
      <c r="D8596" s="37" t="s">
        <v>6839</v>
      </c>
      <c r="E8596" s="131">
        <v>7</v>
      </c>
      <c r="F8596" s="132" t="s">
        <v>82</v>
      </c>
      <c r="G8596" s="128"/>
      <c r="H8596" s="156" t="s">
        <v>6840</v>
      </c>
      <c r="I8596" s="159"/>
      <c r="K8596" s="140" t="str">
        <f t="shared" si="408"/>
        <v>社會福利支出計畫/社會福利支出/會費、捐助、補助、分攤、照護、救濟與交流活動費/捐助、補助與獎助/捐助國內團體</v>
      </c>
      <c r="L8596" s="140" t="str">
        <f t="shared" si="409"/>
        <v>公設民營身心障礙福利機構營運服務</v>
      </c>
      <c r="M8596" s="40" t="str">
        <f t="shared" si="410"/>
        <v>財團法人向上社會福利基金會</v>
      </c>
    </row>
    <row r="8597" spans="1:13" s="27" customFormat="1" ht="112.5">
      <c r="A8597" s="37" t="s">
        <v>6837</v>
      </c>
      <c r="B8597" s="64" t="s">
        <v>6975</v>
      </c>
      <c r="C8597" s="64" t="s">
        <v>3297</v>
      </c>
      <c r="D8597" s="37" t="s">
        <v>6839</v>
      </c>
      <c r="E8597" s="131">
        <v>220</v>
      </c>
      <c r="F8597" s="132" t="s">
        <v>82</v>
      </c>
      <c r="G8597" s="37"/>
      <c r="H8597" s="132" t="s">
        <v>6840</v>
      </c>
      <c r="I8597" s="158"/>
      <c r="K8597" s="140" t="str">
        <f t="shared" si="408"/>
        <v>社會福利支出計畫/社會福利支出/會費、捐助、補助、分攤、照護、救濟與交流活動費/捐助、補助與獎助/捐助國內團體</v>
      </c>
      <c r="L8597" s="140" t="str">
        <f t="shared" si="409"/>
        <v>公設民營身心障礙福利機構營運服務</v>
      </c>
      <c r="M8597" s="40" t="str">
        <f t="shared" si="410"/>
        <v>財團法人臺中市私立信望愛智能發展中心</v>
      </c>
    </row>
    <row r="8598" spans="1:13" s="27" customFormat="1" ht="112.5">
      <c r="A8598" s="37" t="s">
        <v>6837</v>
      </c>
      <c r="B8598" s="64" t="s">
        <v>6975</v>
      </c>
      <c r="C8598" s="64" t="s">
        <v>3297</v>
      </c>
      <c r="D8598" s="37" t="s">
        <v>6839</v>
      </c>
      <c r="E8598" s="131">
        <v>551</v>
      </c>
      <c r="F8598" s="132" t="s">
        <v>82</v>
      </c>
      <c r="G8598" s="37"/>
      <c r="H8598" s="132" t="s">
        <v>6840</v>
      </c>
      <c r="I8598" s="158"/>
      <c r="K8598" s="140" t="str">
        <f t="shared" si="408"/>
        <v>社會福利支出計畫/社會福利支出/會費、捐助、補助、分攤、照護、救濟與交流活動費/捐助、補助與獎助/捐助國內團體</v>
      </c>
      <c r="L8598" s="140" t="str">
        <f t="shared" si="409"/>
        <v>公設民營身心障礙福利機構營運服務</v>
      </c>
      <c r="M8598" s="40" t="str">
        <f t="shared" si="410"/>
        <v>財團法人臺中市私立信望愛智能發展中心</v>
      </c>
    </row>
    <row r="8599" spans="1:13" s="27" customFormat="1" ht="112.5">
      <c r="A8599" s="37" t="s">
        <v>6842</v>
      </c>
      <c r="B8599" s="130" t="s">
        <v>6975</v>
      </c>
      <c r="C8599" s="130" t="s">
        <v>3297</v>
      </c>
      <c r="D8599" s="37" t="s">
        <v>6839</v>
      </c>
      <c r="E8599" s="136">
        <v>106</v>
      </c>
      <c r="F8599" s="132" t="s">
        <v>82</v>
      </c>
      <c r="G8599" s="132"/>
      <c r="H8599" s="132" t="s">
        <v>6840</v>
      </c>
      <c r="I8599" s="158"/>
      <c r="K8599" s="140" t="str">
        <f t="shared" si="408"/>
        <v>一般建築及設備計畫/一般建築及設備/會費、捐助、補助、分攤、照護、救濟與交流活動費/捐助、補助與獎助/捐助國內團體</v>
      </c>
      <c r="L8599" s="140" t="str">
        <f t="shared" si="409"/>
        <v>公設民營身心障礙福利機構營運服務</v>
      </c>
      <c r="M8599" s="40" t="str">
        <f t="shared" si="410"/>
        <v>財團法人臺中市私立信望愛智能發展中心</v>
      </c>
    </row>
    <row r="8600" spans="1:13" s="27" customFormat="1" ht="112.5">
      <c r="A8600" s="37" t="s">
        <v>6837</v>
      </c>
      <c r="B8600" s="64" t="s">
        <v>6975</v>
      </c>
      <c r="C8600" s="64" t="s">
        <v>3251</v>
      </c>
      <c r="D8600" s="37" t="s">
        <v>6839</v>
      </c>
      <c r="E8600" s="131">
        <v>5</v>
      </c>
      <c r="F8600" s="132" t="s">
        <v>82</v>
      </c>
      <c r="G8600" s="37"/>
      <c r="H8600" s="132" t="s">
        <v>6840</v>
      </c>
      <c r="I8600" s="158"/>
      <c r="K8600" s="140" t="str">
        <f t="shared" si="408"/>
        <v>社會福利支出計畫/社會福利支出/會費、捐助、補助、分攤、照護、救濟與交流活動費/捐助、補助與獎助/捐助國內團體</v>
      </c>
      <c r="L8600" s="140" t="str">
        <f t="shared" si="409"/>
        <v>公設民營身心障礙福利機構營運服務</v>
      </c>
      <c r="M8600" s="40" t="str">
        <f t="shared" si="410"/>
        <v>財團法人向上社會福利基金會</v>
      </c>
    </row>
    <row r="8601" spans="1:13" s="27" customFormat="1" ht="112.5">
      <c r="A8601" s="37" t="s">
        <v>6837</v>
      </c>
      <c r="B8601" s="64" t="s">
        <v>6975</v>
      </c>
      <c r="C8601" s="64" t="s">
        <v>3735</v>
      </c>
      <c r="D8601" s="37" t="s">
        <v>6839</v>
      </c>
      <c r="E8601" s="131">
        <v>904</v>
      </c>
      <c r="F8601" s="132" t="s">
        <v>82</v>
      </c>
      <c r="G8601" s="37"/>
      <c r="H8601" s="132" t="s">
        <v>6840</v>
      </c>
      <c r="I8601" s="158"/>
      <c r="K8601" s="140" t="str">
        <f t="shared" si="408"/>
        <v>社會福利支出計畫/社會福利支出/會費、捐助、補助、分攤、照護、救濟與交流活動費/捐助、補助與獎助/捐助國內團體</v>
      </c>
      <c r="L8601" s="140" t="str">
        <f t="shared" si="409"/>
        <v>公設民營身心障礙福利機構營運服務</v>
      </c>
      <c r="M8601" s="40" t="str">
        <f t="shared" si="410"/>
        <v>財團法人童傳盛文教基金會</v>
      </c>
    </row>
    <row r="8602" spans="1:13" s="27" customFormat="1" ht="112.5">
      <c r="A8602" s="37" t="s">
        <v>6842</v>
      </c>
      <c r="B8602" s="130" t="s">
        <v>6975</v>
      </c>
      <c r="C8602" s="130" t="s">
        <v>3251</v>
      </c>
      <c r="D8602" s="37" t="s">
        <v>6839</v>
      </c>
      <c r="E8602" s="136">
        <v>134</v>
      </c>
      <c r="F8602" s="132" t="s">
        <v>82</v>
      </c>
      <c r="G8602" s="132"/>
      <c r="H8602" s="132" t="s">
        <v>6840</v>
      </c>
      <c r="I8602" s="158"/>
      <c r="K8602" s="140" t="str">
        <f t="shared" si="408"/>
        <v>一般建築及設備計畫/一般建築及設備/會費、捐助、補助、分攤、照護、救濟與交流活動費/捐助、補助與獎助/捐助國內團體</v>
      </c>
      <c r="L8602" s="140" t="str">
        <f t="shared" si="409"/>
        <v>公設民營身心障礙福利機構營運服務</v>
      </c>
      <c r="M8602" s="40" t="str">
        <f t="shared" si="410"/>
        <v>財團法人向上社會福利基金會</v>
      </c>
    </row>
    <row r="8603" spans="1:13" s="27" customFormat="1" ht="112.5">
      <c r="A8603" s="37" t="s">
        <v>6837</v>
      </c>
      <c r="B8603" s="64" t="s">
        <v>6975</v>
      </c>
      <c r="C8603" s="64" t="s">
        <v>3251</v>
      </c>
      <c r="D8603" s="37" t="s">
        <v>6839</v>
      </c>
      <c r="E8603" s="131">
        <v>769</v>
      </c>
      <c r="F8603" s="132" t="s">
        <v>82</v>
      </c>
      <c r="G8603" s="37"/>
      <c r="H8603" s="132" t="s">
        <v>6840</v>
      </c>
      <c r="I8603" s="158"/>
      <c r="K8603" s="140" t="str">
        <f t="shared" si="408"/>
        <v>社會福利支出計畫/社會福利支出/會費、捐助、補助、分攤、照護、救濟與交流活動費/捐助、補助與獎助/捐助國內團體</v>
      </c>
      <c r="L8603" s="140" t="str">
        <f t="shared" si="409"/>
        <v>公設民營身心障礙福利機構營運服務</v>
      </c>
      <c r="M8603" s="40" t="str">
        <f t="shared" si="410"/>
        <v>財團法人向上社會福利基金會</v>
      </c>
    </row>
    <row r="8604" spans="1:13" s="27" customFormat="1" ht="112.5">
      <c r="A8604" s="37" t="s">
        <v>6837</v>
      </c>
      <c r="B8604" s="64" t="s">
        <v>6975</v>
      </c>
      <c r="C8604" s="64" t="s">
        <v>3251</v>
      </c>
      <c r="D8604" s="37" t="s">
        <v>6839</v>
      </c>
      <c r="E8604" s="131">
        <v>556</v>
      </c>
      <c r="F8604" s="132" t="s">
        <v>82</v>
      </c>
      <c r="G8604" s="37"/>
      <c r="H8604" s="132" t="s">
        <v>6840</v>
      </c>
      <c r="I8604" s="158"/>
      <c r="K8604" s="140" t="str">
        <f t="shared" si="408"/>
        <v>社會福利支出計畫/社會福利支出/會費、捐助、補助、分攤、照護、救濟與交流活動費/捐助、補助與獎助/捐助國內團體</v>
      </c>
      <c r="L8604" s="140" t="str">
        <f t="shared" si="409"/>
        <v>公設民營身心障礙福利機構營運服務</v>
      </c>
      <c r="M8604" s="40" t="str">
        <f t="shared" si="410"/>
        <v>財團法人向上社會福利基金會</v>
      </c>
    </row>
    <row r="8605" spans="1:13" s="27" customFormat="1" ht="112.5">
      <c r="A8605" s="37" t="s">
        <v>6837</v>
      </c>
      <c r="B8605" s="64" t="s">
        <v>6975</v>
      </c>
      <c r="C8605" s="64" t="s">
        <v>3297</v>
      </c>
      <c r="D8605" s="37" t="s">
        <v>6839</v>
      </c>
      <c r="E8605" s="131">
        <v>28</v>
      </c>
      <c r="F8605" s="132" t="s">
        <v>82</v>
      </c>
      <c r="G8605" s="37"/>
      <c r="H8605" s="132" t="s">
        <v>6840</v>
      </c>
      <c r="I8605" s="158"/>
      <c r="K8605" s="140" t="str">
        <f t="shared" si="408"/>
        <v>社會福利支出計畫/社會福利支出/會費、捐助、補助、分攤、照護、救濟與交流活動費/捐助、補助與獎助/捐助國內團體</v>
      </c>
      <c r="L8605" s="140" t="str">
        <f t="shared" si="409"/>
        <v>公設民營身心障礙福利機構營運服務</v>
      </c>
      <c r="M8605" s="40" t="str">
        <f t="shared" si="410"/>
        <v>財團法人臺中市私立信望愛智能發展中心</v>
      </c>
    </row>
    <row r="8606" spans="1:13" s="27" customFormat="1" ht="112.5">
      <c r="A8606" s="37" t="s">
        <v>6837</v>
      </c>
      <c r="B8606" s="64" t="s">
        <v>6975</v>
      </c>
      <c r="C8606" s="64" t="s">
        <v>3735</v>
      </c>
      <c r="D8606" s="37" t="s">
        <v>6839</v>
      </c>
      <c r="E8606" s="131">
        <v>387</v>
      </c>
      <c r="F8606" s="132" t="s">
        <v>82</v>
      </c>
      <c r="G8606" s="37"/>
      <c r="H8606" s="132" t="s">
        <v>6840</v>
      </c>
      <c r="I8606" s="158"/>
      <c r="K8606" s="140" t="str">
        <f t="shared" si="408"/>
        <v>社會福利支出計畫/社會福利支出/會費、捐助、補助、分攤、照護、救濟與交流活動費/捐助、補助與獎助/捐助國內團體</v>
      </c>
      <c r="L8606" s="140" t="str">
        <f t="shared" si="409"/>
        <v>公設民營身心障礙福利機構營運服務</v>
      </c>
      <c r="M8606" s="40" t="str">
        <f t="shared" si="410"/>
        <v>財團法人童傳盛文教基金會</v>
      </c>
    </row>
    <row r="8607" spans="1:13" s="27" customFormat="1" ht="112.5">
      <c r="A8607" s="37" t="s">
        <v>6837</v>
      </c>
      <c r="B8607" s="64" t="s">
        <v>6975</v>
      </c>
      <c r="C8607" s="64" t="s">
        <v>3735</v>
      </c>
      <c r="D8607" s="37" t="s">
        <v>6839</v>
      </c>
      <c r="E8607" s="131">
        <v>627</v>
      </c>
      <c r="F8607" s="132" t="s">
        <v>82</v>
      </c>
      <c r="G8607" s="37"/>
      <c r="H8607" s="132" t="s">
        <v>6840</v>
      </c>
      <c r="I8607" s="158"/>
      <c r="K8607" s="140" t="str">
        <f t="shared" si="408"/>
        <v>社會福利支出計畫/社會福利支出/會費、捐助、補助、分攤、照護、救濟與交流活動費/捐助、補助與獎助/捐助國內團體</v>
      </c>
      <c r="L8607" s="140" t="str">
        <f t="shared" si="409"/>
        <v>公設民營身心障礙福利機構營運服務</v>
      </c>
      <c r="M8607" s="40" t="str">
        <f t="shared" si="410"/>
        <v>財團法人童傳盛文教基金會</v>
      </c>
    </row>
    <row r="8608" spans="1:13" s="27" customFormat="1" ht="112.5">
      <c r="A8608" s="37" t="s">
        <v>6837</v>
      </c>
      <c r="B8608" s="64" t="s">
        <v>6975</v>
      </c>
      <c r="C8608" s="64" t="s">
        <v>3735</v>
      </c>
      <c r="D8608" s="37" t="s">
        <v>6839</v>
      </c>
      <c r="E8608" s="131">
        <v>643</v>
      </c>
      <c r="F8608" s="132" t="s">
        <v>82</v>
      </c>
      <c r="G8608" s="37"/>
      <c r="H8608" s="132" t="s">
        <v>6840</v>
      </c>
      <c r="I8608" s="158"/>
      <c r="K8608" s="140" t="str">
        <f t="shared" si="408"/>
        <v>社會福利支出計畫/社會福利支出/會費、捐助、補助、分攤、照護、救濟與交流活動費/捐助、補助與獎助/捐助國內團體</v>
      </c>
      <c r="L8608" s="140" t="str">
        <f t="shared" si="409"/>
        <v>公設民營身心障礙福利機構營運服務</v>
      </c>
      <c r="M8608" s="40" t="str">
        <f t="shared" si="410"/>
        <v>財團法人童傳盛文教基金會</v>
      </c>
    </row>
    <row r="8609" spans="1:13" s="27" customFormat="1" ht="112.5">
      <c r="A8609" s="37" t="s">
        <v>6837</v>
      </c>
      <c r="B8609" s="64" t="s">
        <v>6976</v>
      </c>
      <c r="C8609" s="64" t="s">
        <v>3070</v>
      </c>
      <c r="D8609" s="37" t="s">
        <v>6839</v>
      </c>
      <c r="E8609" s="131">
        <v>2</v>
      </c>
      <c r="F8609" s="132" t="s">
        <v>82</v>
      </c>
      <c r="G8609" s="128"/>
      <c r="H8609" s="156" t="s">
        <v>6840</v>
      </c>
      <c r="I8609" s="159"/>
      <c r="K8609" s="140" t="str">
        <f t="shared" si="408"/>
        <v>社會福利支出計畫/社會福利支出/會費、捐助、補助、分攤、照護、救濟與交流活動費/捐助、補助與獎助/捐助國內團體</v>
      </c>
      <c r="L8609" s="140" t="str">
        <f t="shared" si="409"/>
        <v>臺中市社會福利類志願服務小隊志工保險補助計畫</v>
      </c>
      <c r="M8609" s="40" t="str">
        <f t="shared" si="410"/>
        <v>臺中市北屯區廍子社區發展協會</v>
      </c>
    </row>
    <row r="8610" spans="1:13" s="27" customFormat="1" ht="112.5">
      <c r="A8610" s="37" t="s">
        <v>6837</v>
      </c>
      <c r="B8610" s="64" t="s">
        <v>6976</v>
      </c>
      <c r="C8610" s="64" t="s">
        <v>3123</v>
      </c>
      <c r="D8610" s="37" t="s">
        <v>6839</v>
      </c>
      <c r="E8610" s="131">
        <v>5</v>
      </c>
      <c r="F8610" s="132" t="s">
        <v>82</v>
      </c>
      <c r="G8610" s="128"/>
      <c r="H8610" s="156" t="s">
        <v>6840</v>
      </c>
      <c r="I8610" s="159"/>
      <c r="K8610" s="140" t="str">
        <f t="shared" si="408"/>
        <v>社會福利支出計畫/社會福利支出/會費、捐助、補助、分攤、照護、救濟與交流活動費/捐助、補助與獎助/捐助國內團體</v>
      </c>
      <c r="L8610" s="140" t="str">
        <f t="shared" si="409"/>
        <v>臺中市社會福利類志願服務小隊志工保險補助計畫</v>
      </c>
      <c r="M8610" s="40" t="str">
        <f t="shared" si="410"/>
        <v>臺中市豐原區翁社社區發展協會</v>
      </c>
    </row>
    <row r="8611" spans="1:13" s="27" customFormat="1" ht="112.5">
      <c r="A8611" s="37" t="s">
        <v>6837</v>
      </c>
      <c r="B8611" s="64" t="s">
        <v>6976</v>
      </c>
      <c r="C8611" s="64" t="s">
        <v>3641</v>
      </c>
      <c r="D8611" s="37" t="s">
        <v>6839</v>
      </c>
      <c r="E8611" s="131">
        <v>3</v>
      </c>
      <c r="F8611" s="132" t="s">
        <v>82</v>
      </c>
      <c r="G8611" s="128"/>
      <c r="H8611" s="156" t="s">
        <v>6840</v>
      </c>
      <c r="I8611" s="159"/>
      <c r="K8611" s="140" t="str">
        <f t="shared" si="408"/>
        <v>社會福利支出計畫/社會福利支出/會費、捐助、補助、分攤、照護、救濟與交流活動費/捐助、補助與獎助/捐助國內團體</v>
      </c>
      <c r="L8611" s="140" t="str">
        <f t="shared" si="409"/>
        <v>臺中市社會福利類志願服務小隊志工保險補助計畫</v>
      </c>
      <c r="M8611" s="40" t="str">
        <f t="shared" si="410"/>
        <v>台中市西屯區福和社區發展協會</v>
      </c>
    </row>
    <row r="8612" spans="1:13" s="27" customFormat="1" ht="112.5">
      <c r="A8612" s="37" t="s">
        <v>6837</v>
      </c>
      <c r="B8612" s="64" t="s">
        <v>6976</v>
      </c>
      <c r="C8612" s="64" t="s">
        <v>3226</v>
      </c>
      <c r="D8612" s="37" t="s">
        <v>6839</v>
      </c>
      <c r="E8612" s="131">
        <v>3</v>
      </c>
      <c r="F8612" s="132" t="s">
        <v>82</v>
      </c>
      <c r="G8612" s="128"/>
      <c r="H8612" s="156" t="s">
        <v>6840</v>
      </c>
      <c r="I8612" s="159"/>
      <c r="K8612" s="140" t="str">
        <f t="shared" si="408"/>
        <v>社會福利支出計畫/社會福利支出/會費、捐助、補助、分攤、照護、救濟與交流活動費/捐助、補助與獎助/捐助國內團體</v>
      </c>
      <c r="L8612" s="140" t="str">
        <f t="shared" si="409"/>
        <v>臺中市社會福利類志願服務小隊志工保險補助計畫</v>
      </c>
      <c r="M8612" s="40" t="str">
        <f t="shared" si="410"/>
        <v>臺中市后里區墩東社區發展協會</v>
      </c>
    </row>
    <row r="8613" spans="1:13" s="27" customFormat="1" ht="112.5">
      <c r="A8613" s="37" t="s">
        <v>6837</v>
      </c>
      <c r="B8613" s="64" t="s">
        <v>6976</v>
      </c>
      <c r="C8613" s="64" t="s">
        <v>4089</v>
      </c>
      <c r="D8613" s="37" t="s">
        <v>6839</v>
      </c>
      <c r="E8613" s="131">
        <v>1</v>
      </c>
      <c r="F8613" s="132" t="s">
        <v>82</v>
      </c>
      <c r="G8613" s="128"/>
      <c r="H8613" s="156" t="s">
        <v>6840</v>
      </c>
      <c r="I8613" s="159"/>
      <c r="K8613" s="140" t="str">
        <f t="shared" si="408"/>
        <v>社會福利支出計畫/社會福利支出/會費、捐助、補助、分攤、照護、救濟與交流活動費/捐助、補助與獎助/捐助國內團體</v>
      </c>
      <c r="L8613" s="140" t="str">
        <f t="shared" si="409"/>
        <v>臺中市社會福利類志願服務小隊志工保險補助計畫</v>
      </c>
      <c r="M8613" s="40" t="str">
        <f t="shared" si="410"/>
        <v>臺中市人文關懷協會黃顯堂</v>
      </c>
    </row>
    <row r="8614" spans="1:13" s="27" customFormat="1" ht="112.5">
      <c r="A8614" s="37" t="s">
        <v>6837</v>
      </c>
      <c r="B8614" s="64" t="s">
        <v>6976</v>
      </c>
      <c r="C8614" s="64" t="s">
        <v>6977</v>
      </c>
      <c r="D8614" s="37" t="s">
        <v>6839</v>
      </c>
      <c r="E8614" s="131">
        <v>3</v>
      </c>
      <c r="F8614" s="132" t="s">
        <v>82</v>
      </c>
      <c r="G8614" s="128"/>
      <c r="H8614" s="156" t="s">
        <v>6840</v>
      </c>
      <c r="I8614" s="159"/>
      <c r="K8614" s="140" t="str">
        <f t="shared" si="408"/>
        <v>社會福利支出計畫/社會福利支出/會費、捐助、補助、分攤、照護、救濟與交流活動費/捐助、補助與獎助/捐助國內團體</v>
      </c>
      <c r="L8614" s="140" t="str">
        <f t="shared" si="409"/>
        <v>臺中市社會福利類志願服務小隊志工保險補助計畫</v>
      </c>
      <c r="M8614" s="40" t="str">
        <f t="shared" si="410"/>
        <v>臺中市豐原區西勢社區發展協會</v>
      </c>
    </row>
    <row r="8615" spans="1:13" s="27" customFormat="1" ht="112.5">
      <c r="A8615" s="37" t="s">
        <v>6837</v>
      </c>
      <c r="B8615" s="64" t="s">
        <v>6976</v>
      </c>
      <c r="C8615" s="64" t="s">
        <v>6978</v>
      </c>
      <c r="D8615" s="37" t="s">
        <v>6839</v>
      </c>
      <c r="E8615" s="131">
        <v>1</v>
      </c>
      <c r="F8615" s="132" t="s">
        <v>82</v>
      </c>
      <c r="G8615" s="128"/>
      <c r="H8615" s="156" t="s">
        <v>6840</v>
      </c>
      <c r="I8615" s="159"/>
      <c r="K8615" s="140" t="str">
        <f t="shared" si="408"/>
        <v>社會福利支出計畫/社會福利支出/會費、捐助、補助、分攤、照護、救濟與交流活動費/捐助、補助與獎助/捐助國內團體</v>
      </c>
      <c r="L8615" s="140" t="str">
        <f t="shared" si="409"/>
        <v>臺中市社會福利類志願服務小隊志工保險補助計畫</v>
      </c>
      <c r="M8615" s="40" t="str">
        <f t="shared" si="410"/>
        <v>社團法人臺灣向陽福祉照顧專業發展協進會</v>
      </c>
    </row>
    <row r="8616" spans="1:13" s="27" customFormat="1" ht="112.5">
      <c r="A8616" s="37" t="s">
        <v>6837</v>
      </c>
      <c r="B8616" s="64" t="s">
        <v>6976</v>
      </c>
      <c r="C8616" s="64" t="s">
        <v>6979</v>
      </c>
      <c r="D8616" s="37" t="s">
        <v>6839</v>
      </c>
      <c r="E8616" s="131">
        <v>1</v>
      </c>
      <c r="F8616" s="132" t="s">
        <v>82</v>
      </c>
      <c r="G8616" s="128"/>
      <c r="H8616" s="156" t="s">
        <v>6840</v>
      </c>
      <c r="I8616" s="159"/>
      <c r="K8616" s="140" t="str">
        <f t="shared" si="408"/>
        <v>社會福利支出計畫/社會福利支出/會費、捐助、補助、分攤、照護、救濟與交流活動費/捐助、補助與獎助/捐助國內團體</v>
      </c>
      <c r="L8616" s="140" t="str">
        <f t="shared" si="409"/>
        <v>臺中市社會福利類志願服務小隊志工保險補助計畫</v>
      </c>
      <c r="M8616" s="40" t="str">
        <f t="shared" si="410"/>
        <v>愛蔓延社會企業股份有限公司</v>
      </c>
    </row>
    <row r="8617" spans="1:13" s="27" customFormat="1" ht="112.5">
      <c r="A8617" s="37" t="s">
        <v>6837</v>
      </c>
      <c r="B8617" s="64" t="s">
        <v>6976</v>
      </c>
      <c r="C8617" s="64" t="s">
        <v>6980</v>
      </c>
      <c r="D8617" s="37" t="s">
        <v>6839</v>
      </c>
      <c r="E8617" s="131">
        <v>5</v>
      </c>
      <c r="F8617" s="132" t="s">
        <v>82</v>
      </c>
      <c r="G8617" s="128"/>
      <c r="H8617" s="156" t="s">
        <v>6840</v>
      </c>
      <c r="I8617" s="159"/>
      <c r="K8617" s="140" t="str">
        <f t="shared" si="408"/>
        <v>社會福利支出計畫/社會福利支出/會費、捐助、補助、分攤、照護、救濟與交流活動費/捐助、補助與獎助/捐助國內團體</v>
      </c>
      <c r="L8617" s="140" t="str">
        <f t="shared" si="409"/>
        <v>臺中市社會福利類志願服務小隊志工保險補助計畫</v>
      </c>
      <c r="M8617" s="40" t="str">
        <f t="shared" si="410"/>
        <v>臺中市神岡區社口社區發展協會</v>
      </c>
    </row>
    <row r="8618" spans="1:13" s="27" customFormat="1" ht="112.5">
      <c r="A8618" s="37" t="s">
        <v>6837</v>
      </c>
      <c r="B8618" s="64" t="s">
        <v>6976</v>
      </c>
      <c r="C8618" s="64" t="s">
        <v>3235</v>
      </c>
      <c r="D8618" s="37" t="s">
        <v>6839</v>
      </c>
      <c r="E8618" s="131">
        <v>7</v>
      </c>
      <c r="F8618" s="132" t="s">
        <v>82</v>
      </c>
      <c r="G8618" s="128"/>
      <c r="H8618" s="156" t="s">
        <v>6840</v>
      </c>
      <c r="I8618" s="159"/>
      <c r="K8618" s="140" t="str">
        <f t="shared" si="408"/>
        <v>社會福利支出計畫/社會福利支出/會費、捐助、補助、分攤、照護、救濟與交流活動費/捐助、補助與獎助/捐助國內團體</v>
      </c>
      <c r="L8618" s="140" t="str">
        <f t="shared" si="409"/>
        <v>臺中市社會福利類志願服務小隊志工保險補助計畫</v>
      </c>
      <c r="M8618" s="40" t="str">
        <f t="shared" si="410"/>
        <v>社團法人台灣省慈心協會</v>
      </c>
    </row>
    <row r="8619" spans="1:13" s="27" customFormat="1" ht="112.5">
      <c r="A8619" s="37" t="s">
        <v>6837</v>
      </c>
      <c r="B8619" s="64" t="s">
        <v>6976</v>
      </c>
      <c r="C8619" s="64" t="s">
        <v>6981</v>
      </c>
      <c r="D8619" s="37" t="s">
        <v>6839</v>
      </c>
      <c r="E8619" s="131">
        <v>1</v>
      </c>
      <c r="F8619" s="132" t="s">
        <v>82</v>
      </c>
      <c r="G8619" s="128"/>
      <c r="H8619" s="156" t="s">
        <v>6840</v>
      </c>
      <c r="I8619" s="159"/>
      <c r="K8619" s="140" t="str">
        <f t="shared" si="408"/>
        <v>社會福利支出計畫/社會福利支出/會費、捐助、補助、分攤、照護、救濟與交流活動費/捐助、補助與獎助/捐助國內團體</v>
      </c>
      <c r="L8619" s="140" t="str">
        <f t="shared" si="409"/>
        <v>臺中市社會福利類志願服務小隊志工保險補助計畫</v>
      </c>
      <c r="M8619" s="40" t="str">
        <f t="shared" si="410"/>
        <v>社團法人臺中市晚晴協會</v>
      </c>
    </row>
    <row r="8620" spans="1:13" s="27" customFormat="1" ht="112.5">
      <c r="A8620" s="37" t="s">
        <v>6837</v>
      </c>
      <c r="B8620" s="64" t="s">
        <v>6976</v>
      </c>
      <c r="C8620" s="64" t="s">
        <v>75</v>
      </c>
      <c r="D8620" s="37" t="s">
        <v>6839</v>
      </c>
      <c r="E8620" s="131">
        <v>4</v>
      </c>
      <c r="F8620" s="132" t="s">
        <v>82</v>
      </c>
      <c r="G8620" s="128"/>
      <c r="H8620" s="156" t="s">
        <v>6840</v>
      </c>
      <c r="I8620" s="159"/>
      <c r="K8620" s="140" t="str">
        <f t="shared" si="408"/>
        <v>社會福利支出計畫/社會福利支出/會費、捐助、補助、分攤、照護、救濟與交流活動費/捐助、補助與獎助/捐助國內團體</v>
      </c>
      <c r="L8620" s="140" t="str">
        <f t="shared" si="409"/>
        <v>臺中市社會福利類志願服務小隊志工保險補助計畫</v>
      </c>
      <c r="M8620" s="40" t="str">
        <f t="shared" si="410"/>
        <v>臺中市大甲區建興社區發展協會</v>
      </c>
    </row>
    <row r="8621" spans="1:13" s="27" customFormat="1" ht="112.5">
      <c r="A8621" s="37" t="s">
        <v>6837</v>
      </c>
      <c r="B8621" s="64" t="s">
        <v>6976</v>
      </c>
      <c r="C8621" s="64" t="s">
        <v>6982</v>
      </c>
      <c r="D8621" s="37" t="s">
        <v>6839</v>
      </c>
      <c r="E8621" s="131">
        <v>2</v>
      </c>
      <c r="F8621" s="132" t="s">
        <v>82</v>
      </c>
      <c r="G8621" s="128"/>
      <c r="H8621" s="156" t="s">
        <v>6840</v>
      </c>
      <c r="I8621" s="159"/>
      <c r="K8621" s="140" t="str">
        <f t="shared" si="408"/>
        <v>社會福利支出計畫/社會福利支出/會費、捐助、補助、分攤、照護、救濟與交流活動費/捐助、補助與獎助/捐助國內團體</v>
      </c>
      <c r="L8621" s="140" t="str">
        <f t="shared" si="409"/>
        <v>臺中市社會福利類志願服務小隊志工保險補助計畫</v>
      </c>
      <c r="M8621" s="40" t="str">
        <f t="shared" si="410"/>
        <v>社團法人臺中市霧峰老人會</v>
      </c>
    </row>
    <row r="8622" spans="1:13" s="27" customFormat="1" ht="112.5">
      <c r="A8622" s="37" t="s">
        <v>6837</v>
      </c>
      <c r="B8622" s="64" t="s">
        <v>6976</v>
      </c>
      <c r="C8622" s="64" t="s">
        <v>3071</v>
      </c>
      <c r="D8622" s="37" t="s">
        <v>6839</v>
      </c>
      <c r="E8622" s="131">
        <v>3</v>
      </c>
      <c r="F8622" s="132" t="s">
        <v>82</v>
      </c>
      <c r="G8622" s="128"/>
      <c r="H8622" s="156" t="s">
        <v>6840</v>
      </c>
      <c r="I8622" s="159"/>
      <c r="K8622" s="140" t="str">
        <f t="shared" si="408"/>
        <v>社會福利支出計畫/社會福利支出/會費、捐助、補助、分攤、照護、救濟與交流活動費/捐助、補助與獎助/捐助國內團體</v>
      </c>
      <c r="L8622" s="140" t="str">
        <f t="shared" si="409"/>
        <v>臺中市社會福利類志願服務小隊志工保險補助計畫</v>
      </c>
      <c r="M8622" s="40" t="str">
        <f t="shared" si="410"/>
        <v>台中市北屯區后庄社區發展協會</v>
      </c>
    </row>
    <row r="8623" spans="1:13" s="27" customFormat="1" ht="112.5">
      <c r="A8623" s="37" t="s">
        <v>6837</v>
      </c>
      <c r="B8623" s="64" t="s">
        <v>6976</v>
      </c>
      <c r="C8623" s="64" t="s">
        <v>3052</v>
      </c>
      <c r="D8623" s="37" t="s">
        <v>6839</v>
      </c>
      <c r="E8623" s="131">
        <v>1</v>
      </c>
      <c r="F8623" s="132" t="s">
        <v>82</v>
      </c>
      <c r="G8623" s="128"/>
      <c r="H8623" s="156" t="s">
        <v>6840</v>
      </c>
      <c r="I8623" s="159"/>
      <c r="K8623" s="140" t="str">
        <f t="shared" si="408"/>
        <v>社會福利支出計畫/社會福利支出/會費、捐助、補助、分攤、照護、救濟與交流活動費/捐助、補助與獎助/捐助國內團體</v>
      </c>
      <c r="L8623" s="140" t="str">
        <f t="shared" si="409"/>
        <v>臺中市社會福利類志願服務小隊志工保險補助計畫</v>
      </c>
      <c r="M8623" s="40" t="str">
        <f t="shared" si="410"/>
        <v>臺中市工學長青協進會</v>
      </c>
    </row>
    <row r="8624" spans="1:13" s="27" customFormat="1" ht="112.5">
      <c r="A8624" s="37" t="s">
        <v>6837</v>
      </c>
      <c r="B8624" s="64" t="s">
        <v>6976</v>
      </c>
      <c r="C8624" s="64" t="s">
        <v>3054</v>
      </c>
      <c r="D8624" s="37" t="s">
        <v>6839</v>
      </c>
      <c r="E8624" s="131">
        <v>1</v>
      </c>
      <c r="F8624" s="132" t="s">
        <v>82</v>
      </c>
      <c r="G8624" s="128"/>
      <c r="H8624" s="156" t="s">
        <v>6840</v>
      </c>
      <c r="I8624" s="159"/>
      <c r="K8624" s="140" t="str">
        <f t="shared" si="408"/>
        <v>社會福利支出計畫/社會福利支出/會費、捐助、補助、分攤、照護、救濟與交流活動費/捐助、補助與獎助/捐助國內團體</v>
      </c>
      <c r="L8624" s="140" t="str">
        <f t="shared" si="409"/>
        <v>臺中市社會福利類志願服務小隊志工保險補助計畫</v>
      </c>
      <c r="M8624" s="40" t="str">
        <f t="shared" si="410"/>
        <v>台中市南區江川社區發展協會</v>
      </c>
    </row>
    <row r="8625" spans="1:13" s="27" customFormat="1" ht="112.5">
      <c r="A8625" s="37" t="s">
        <v>6837</v>
      </c>
      <c r="B8625" s="64" t="s">
        <v>6976</v>
      </c>
      <c r="C8625" s="64" t="s">
        <v>6983</v>
      </c>
      <c r="D8625" s="37" t="s">
        <v>6839</v>
      </c>
      <c r="E8625" s="131">
        <v>1</v>
      </c>
      <c r="F8625" s="132" t="s">
        <v>82</v>
      </c>
      <c r="G8625" s="128"/>
      <c r="H8625" s="156" t="s">
        <v>6840</v>
      </c>
      <c r="I8625" s="159"/>
      <c r="K8625" s="140" t="str">
        <f t="shared" si="408"/>
        <v>社會福利支出計畫/社會福利支出/會費、捐助、補助、分攤、照護、救濟與交流活動費/捐助、補助與獎助/捐助國內團體</v>
      </c>
      <c r="L8625" s="140" t="str">
        <f t="shared" si="409"/>
        <v>臺中市社會福利類志願服務小隊志工保險補助計畫</v>
      </c>
      <c r="M8625" s="40" t="str">
        <f t="shared" si="410"/>
        <v>社團法人台灣食物銀行聯合會</v>
      </c>
    </row>
    <row r="8626" spans="1:13" s="27" customFormat="1" ht="112.5">
      <c r="A8626" s="37" t="s">
        <v>6837</v>
      </c>
      <c r="B8626" s="64" t="s">
        <v>6976</v>
      </c>
      <c r="C8626" s="64" t="s">
        <v>6984</v>
      </c>
      <c r="D8626" s="37" t="s">
        <v>6839</v>
      </c>
      <c r="E8626" s="131">
        <v>17</v>
      </c>
      <c r="F8626" s="132" t="s">
        <v>82</v>
      </c>
      <c r="G8626" s="128"/>
      <c r="H8626" s="156" t="s">
        <v>6840</v>
      </c>
      <c r="I8626" s="159"/>
      <c r="K8626" s="140" t="str">
        <f t="shared" si="408"/>
        <v>社會福利支出計畫/社會福利支出/會費、捐助、補助、分攤、照護、救濟與交流活動費/捐助、補助與獎助/捐助國內團體</v>
      </c>
      <c r="L8626" s="140" t="str">
        <f t="shared" si="409"/>
        <v>臺中市社會福利類志願服務小隊志工保險補助計畫</v>
      </c>
      <c r="M8626" s="40" t="str">
        <f t="shared" si="410"/>
        <v>台中市三寶護持會</v>
      </c>
    </row>
    <row r="8627" spans="1:13" s="27" customFormat="1" ht="112.5">
      <c r="A8627" s="37" t="s">
        <v>6837</v>
      </c>
      <c r="B8627" s="64" t="s">
        <v>6976</v>
      </c>
      <c r="C8627" s="64" t="s">
        <v>6985</v>
      </c>
      <c r="D8627" s="37" t="s">
        <v>6839</v>
      </c>
      <c r="E8627" s="131">
        <v>6</v>
      </c>
      <c r="F8627" s="132" t="s">
        <v>82</v>
      </c>
      <c r="G8627" s="128"/>
      <c r="H8627" s="156" t="s">
        <v>6840</v>
      </c>
      <c r="I8627" s="159"/>
      <c r="K8627" s="140" t="str">
        <f t="shared" si="408"/>
        <v>社會福利支出計畫/社會福利支出/會費、捐助、補助、分攤、照護、救濟與交流活動費/捐助、補助與獎助/捐助國內團體</v>
      </c>
      <c r="L8627" s="140" t="str">
        <f t="shared" si="409"/>
        <v>臺中市社會福利類志願服務小隊志工保險補助計畫</v>
      </c>
      <c r="M8627" s="40" t="str">
        <f t="shared" si="410"/>
        <v>臺中市大肚區蔗廍社區發展協會</v>
      </c>
    </row>
    <row r="8628" spans="1:13" s="27" customFormat="1" ht="112.5">
      <c r="A8628" s="37" t="s">
        <v>6837</v>
      </c>
      <c r="B8628" s="64" t="s">
        <v>6976</v>
      </c>
      <c r="C8628" s="64" t="s">
        <v>3115</v>
      </c>
      <c r="D8628" s="37" t="s">
        <v>6839</v>
      </c>
      <c r="E8628" s="131">
        <v>2</v>
      </c>
      <c r="F8628" s="132" t="s">
        <v>82</v>
      </c>
      <c r="G8628" s="128"/>
      <c r="H8628" s="156" t="s">
        <v>6840</v>
      </c>
      <c r="I8628" s="159"/>
      <c r="K8628" s="140" t="str">
        <f t="shared" si="408"/>
        <v>社會福利支出計畫/社會福利支出/會費、捐助、補助、分攤、照護、救濟與交流活動費/捐助、補助與獎助/捐助國內團體</v>
      </c>
      <c r="L8628" s="140" t="str">
        <f t="shared" si="409"/>
        <v>臺中市社會福利類志願服務小隊志工保險補助計畫</v>
      </c>
      <c r="M8628" s="40" t="str">
        <f t="shared" si="410"/>
        <v>財團法人基督教台灣信義會</v>
      </c>
    </row>
    <row r="8629" spans="1:13" s="27" customFormat="1" ht="112.5">
      <c r="A8629" s="37" t="s">
        <v>6837</v>
      </c>
      <c r="B8629" s="64" t="s">
        <v>6976</v>
      </c>
      <c r="C8629" s="64" t="s">
        <v>1780</v>
      </c>
      <c r="D8629" s="37" t="s">
        <v>6839</v>
      </c>
      <c r="E8629" s="131">
        <v>4</v>
      </c>
      <c r="F8629" s="132" t="s">
        <v>82</v>
      </c>
      <c r="G8629" s="128"/>
      <c r="H8629" s="156" t="s">
        <v>6840</v>
      </c>
      <c r="I8629" s="159"/>
      <c r="K8629" s="140" t="str">
        <f t="shared" si="408"/>
        <v>社會福利支出計畫/社會福利支出/會費、捐助、補助、分攤、照護、救濟與交流活動費/捐助、補助與獎助/捐助國內團體</v>
      </c>
      <c r="L8629" s="140" t="str">
        <f t="shared" si="409"/>
        <v>臺中市社會福利類志願服務小隊志工保險補助計畫</v>
      </c>
      <c r="M8629" s="40" t="str">
        <f t="shared" si="410"/>
        <v>財團法人弘道老人福利基金會</v>
      </c>
    </row>
    <row r="8630" spans="1:13" s="27" customFormat="1" ht="112.5">
      <c r="A8630" s="37" t="s">
        <v>6837</v>
      </c>
      <c r="B8630" s="64" t="s">
        <v>6976</v>
      </c>
      <c r="C8630" s="64" t="s">
        <v>6986</v>
      </c>
      <c r="D8630" s="37" t="s">
        <v>6839</v>
      </c>
      <c r="E8630" s="131">
        <v>1</v>
      </c>
      <c r="F8630" s="132" t="s">
        <v>82</v>
      </c>
      <c r="G8630" s="128"/>
      <c r="H8630" s="156" t="s">
        <v>6840</v>
      </c>
      <c r="I8630" s="159"/>
      <c r="K8630" s="140" t="str">
        <f t="shared" si="408"/>
        <v>社會福利支出計畫/社會福利支出/會費、捐助、補助、分攤、照護、救濟與交流活動費/捐助、補助與獎助/捐助國內團體</v>
      </c>
      <c r="L8630" s="140" t="str">
        <f t="shared" si="409"/>
        <v>臺中市社會福利類志願服務小隊志工保險補助計畫</v>
      </c>
      <c r="M8630" s="40" t="str">
        <f t="shared" si="410"/>
        <v>社團法人臺中市半平厝福德文化協會</v>
      </c>
    </row>
    <row r="8631" spans="1:13" s="27" customFormat="1" ht="112.5">
      <c r="A8631" s="37" t="s">
        <v>6837</v>
      </c>
      <c r="B8631" s="64" t="s">
        <v>6976</v>
      </c>
      <c r="C8631" s="64" t="s">
        <v>3188</v>
      </c>
      <c r="D8631" s="37" t="s">
        <v>6839</v>
      </c>
      <c r="E8631" s="131">
        <v>2</v>
      </c>
      <c r="F8631" s="132" t="s">
        <v>82</v>
      </c>
      <c r="G8631" s="128"/>
      <c r="H8631" s="156" t="s">
        <v>6840</v>
      </c>
      <c r="I8631" s="159"/>
      <c r="K8631" s="140" t="str">
        <f t="shared" si="408"/>
        <v>社會福利支出計畫/社會福利支出/會費、捐助、補助、分攤、照護、救濟與交流活動費/捐助、補助與獎助/捐助國內團體</v>
      </c>
      <c r="L8631" s="140" t="str">
        <f t="shared" si="409"/>
        <v>臺中市社會福利類志願服務小隊志工保險補助計畫</v>
      </c>
      <c r="M8631" s="40" t="str">
        <f t="shared" si="410"/>
        <v>臺中市大甲區聖母發展協會</v>
      </c>
    </row>
    <row r="8632" spans="1:13" s="27" customFormat="1" ht="112.5">
      <c r="A8632" s="37" t="s">
        <v>6837</v>
      </c>
      <c r="B8632" s="64" t="s">
        <v>6976</v>
      </c>
      <c r="C8632" s="64" t="s">
        <v>3509</v>
      </c>
      <c r="D8632" s="37" t="s">
        <v>6839</v>
      </c>
      <c r="E8632" s="131">
        <v>4</v>
      </c>
      <c r="F8632" s="132" t="s">
        <v>82</v>
      </c>
      <c r="G8632" s="128"/>
      <c r="H8632" s="156" t="s">
        <v>6840</v>
      </c>
      <c r="I8632" s="159"/>
      <c r="K8632" s="140" t="str">
        <f t="shared" si="408"/>
        <v>社會福利支出計畫/社會福利支出/會費、捐助、補助、分攤、照護、救濟與交流活動費/捐助、補助與獎助/捐助國內團體</v>
      </c>
      <c r="L8632" s="140" t="str">
        <f t="shared" si="409"/>
        <v>臺中市社會福利類志願服務小隊志工保險補助計畫</v>
      </c>
      <c r="M8632" s="40" t="str">
        <f t="shared" si="410"/>
        <v>社團法人台中市東區東英社區發展協會</v>
      </c>
    </row>
    <row r="8633" spans="1:13" s="27" customFormat="1" ht="112.5">
      <c r="A8633" s="37" t="s">
        <v>6837</v>
      </c>
      <c r="B8633" s="64" t="s">
        <v>6976</v>
      </c>
      <c r="C8633" s="64" t="s">
        <v>3339</v>
      </c>
      <c r="D8633" s="37" t="s">
        <v>6839</v>
      </c>
      <c r="E8633" s="131">
        <v>3</v>
      </c>
      <c r="F8633" s="132" t="s">
        <v>82</v>
      </c>
      <c r="G8633" s="128"/>
      <c r="H8633" s="156" t="s">
        <v>6840</v>
      </c>
      <c r="I8633" s="159"/>
      <c r="K8633" s="140" t="str">
        <f t="shared" si="408"/>
        <v>社會福利支出計畫/社會福利支出/會費、捐助、補助、分攤、照護、救濟與交流活動費/捐助、補助與獎助/捐助國內團體</v>
      </c>
      <c r="L8633" s="140" t="str">
        <f t="shared" si="409"/>
        <v>臺中市社會福利類志願服務小隊志工保險補助計畫</v>
      </c>
      <c r="M8633" s="40" t="str">
        <f t="shared" si="410"/>
        <v>臺中市忠義國際同濟會</v>
      </c>
    </row>
    <row r="8634" spans="1:13" s="27" customFormat="1" ht="112.5">
      <c r="A8634" s="37" t="s">
        <v>6837</v>
      </c>
      <c r="B8634" s="64" t="s">
        <v>6976</v>
      </c>
      <c r="C8634" s="64" t="s">
        <v>4679</v>
      </c>
      <c r="D8634" s="37" t="s">
        <v>6839</v>
      </c>
      <c r="E8634" s="131">
        <v>14</v>
      </c>
      <c r="F8634" s="132" t="s">
        <v>82</v>
      </c>
      <c r="G8634" s="128"/>
      <c r="H8634" s="156" t="s">
        <v>6840</v>
      </c>
      <c r="I8634" s="159"/>
      <c r="K8634" s="140" t="str">
        <f t="shared" si="408"/>
        <v>社會福利支出計畫/社會福利支出/會費、捐助、補助、分攤、照護、救濟與交流活動費/捐助、補助與獎助/捐助國內團體</v>
      </c>
      <c r="L8634" s="140" t="str">
        <f t="shared" si="409"/>
        <v>臺中市社會福利類志願服務小隊志工保險補助計畫</v>
      </c>
      <c r="M8634" s="40" t="str">
        <f t="shared" si="410"/>
        <v>財團法人台灣兒童暨家庭扶助基金會台中市南區分事務所</v>
      </c>
    </row>
    <row r="8635" spans="1:13" s="27" customFormat="1" ht="112.5">
      <c r="A8635" s="37" t="s">
        <v>6837</v>
      </c>
      <c r="B8635" s="64" t="s">
        <v>6976</v>
      </c>
      <c r="C8635" s="64" t="s">
        <v>3558</v>
      </c>
      <c r="D8635" s="37" t="s">
        <v>6839</v>
      </c>
      <c r="E8635" s="131">
        <v>1</v>
      </c>
      <c r="F8635" s="132" t="s">
        <v>82</v>
      </c>
      <c r="G8635" s="128"/>
      <c r="H8635" s="156" t="s">
        <v>6840</v>
      </c>
      <c r="I8635" s="159"/>
      <c r="K8635" s="140" t="str">
        <f t="shared" si="408"/>
        <v>社會福利支出計畫/社會福利支出/會費、捐助、補助、分攤、照護、救濟與交流活動費/捐助、補助與獎助/捐助國內團體</v>
      </c>
      <c r="L8635" s="140" t="str">
        <f t="shared" si="409"/>
        <v>臺中市社會福利類志願服務小隊志工保險補助計畫</v>
      </c>
      <c r="M8635" s="40" t="str">
        <f t="shared" si="410"/>
        <v>社團法人中華漢翔百元扶幼協會</v>
      </c>
    </row>
    <row r="8636" spans="1:13" s="27" customFormat="1" ht="112.5">
      <c r="A8636" s="37" t="s">
        <v>6837</v>
      </c>
      <c r="B8636" s="64" t="s">
        <v>6976</v>
      </c>
      <c r="C8636" s="64" t="s">
        <v>4239</v>
      </c>
      <c r="D8636" s="37" t="s">
        <v>6839</v>
      </c>
      <c r="E8636" s="131">
        <v>3</v>
      </c>
      <c r="F8636" s="132" t="s">
        <v>82</v>
      </c>
      <c r="G8636" s="128"/>
      <c r="H8636" s="156" t="s">
        <v>6840</v>
      </c>
      <c r="I8636" s="159"/>
      <c r="K8636" s="140" t="str">
        <f t="shared" si="408"/>
        <v>社會福利支出計畫/社會福利支出/會費、捐助、補助、分攤、照護、救濟與交流活動費/捐助、補助與獎助/捐助國內團體</v>
      </c>
      <c r="L8636" s="140" t="str">
        <f t="shared" si="409"/>
        <v>臺中市社會福利類志願服務小隊志工保險補助計畫</v>
      </c>
      <c r="M8636" s="40" t="str">
        <f t="shared" si="410"/>
        <v>臺中市潭子區大富社區發展協會</v>
      </c>
    </row>
    <row r="8637" spans="1:13" s="27" customFormat="1" ht="112.5">
      <c r="A8637" s="37" t="s">
        <v>6837</v>
      </c>
      <c r="B8637" s="64" t="s">
        <v>6976</v>
      </c>
      <c r="C8637" s="64" t="s">
        <v>6987</v>
      </c>
      <c r="D8637" s="37" t="s">
        <v>6839</v>
      </c>
      <c r="E8637" s="131">
        <v>11</v>
      </c>
      <c r="F8637" s="132" t="s">
        <v>82</v>
      </c>
      <c r="G8637" s="128"/>
      <c r="H8637" s="156" t="s">
        <v>6840</v>
      </c>
      <c r="I8637" s="159"/>
      <c r="K8637" s="140" t="str">
        <f t="shared" ref="K8637:K8700" si="411">A8637</f>
        <v>社會福利支出計畫/社會福利支出/會費、捐助、補助、分攤、照護、救濟與交流活動費/捐助、補助與獎助/捐助國內團體</v>
      </c>
      <c r="L8637" s="140" t="str">
        <f t="shared" ref="L8637:L8700" si="412">B8637</f>
        <v>臺中市社會福利類志願服務小隊志工保險補助計畫</v>
      </c>
      <c r="M8637" s="40" t="str">
        <f t="shared" ref="M8637:M8700" si="413">C8637</f>
        <v>臺中市紳士協會</v>
      </c>
    </row>
    <row r="8638" spans="1:13" s="27" customFormat="1" ht="112.5">
      <c r="A8638" s="37" t="s">
        <v>6837</v>
      </c>
      <c r="B8638" s="64" t="s">
        <v>6976</v>
      </c>
      <c r="C8638" s="64" t="s">
        <v>6988</v>
      </c>
      <c r="D8638" s="37" t="s">
        <v>6839</v>
      </c>
      <c r="E8638" s="131">
        <v>5</v>
      </c>
      <c r="F8638" s="132" t="s">
        <v>82</v>
      </c>
      <c r="G8638" s="128"/>
      <c r="H8638" s="156" t="s">
        <v>6840</v>
      </c>
      <c r="I8638" s="159"/>
      <c r="K8638" s="140" t="str">
        <f t="shared" si="411"/>
        <v>社會福利支出計畫/社會福利支出/會費、捐助、補助、分攤、照護、救濟與交流活動費/捐助、補助與獎助/捐助國內團體</v>
      </c>
      <c r="L8638" s="140" t="str">
        <f t="shared" si="412"/>
        <v>臺中市社會福利類志願服務小隊志工保險補助計畫</v>
      </c>
      <c r="M8638" s="40" t="str">
        <f t="shared" si="413"/>
        <v>臺中市三奶夫人關懷協會</v>
      </c>
    </row>
    <row r="8639" spans="1:13" s="27" customFormat="1" ht="112.5">
      <c r="A8639" s="37" t="s">
        <v>6837</v>
      </c>
      <c r="B8639" s="64" t="s">
        <v>6976</v>
      </c>
      <c r="C8639" s="64" t="s">
        <v>3161</v>
      </c>
      <c r="D8639" s="37" t="s">
        <v>6839</v>
      </c>
      <c r="E8639" s="131">
        <v>3</v>
      </c>
      <c r="F8639" s="132" t="s">
        <v>82</v>
      </c>
      <c r="G8639" s="128"/>
      <c r="H8639" s="156" t="s">
        <v>6840</v>
      </c>
      <c r="I8639" s="159"/>
      <c r="K8639" s="140" t="str">
        <f t="shared" si="411"/>
        <v>社會福利支出計畫/社會福利支出/會費、捐助、補助、分攤、照護、救濟與交流活動費/捐助、補助與獎助/捐助國內團體</v>
      </c>
      <c r="L8639" s="140" t="str">
        <f t="shared" si="412"/>
        <v>臺中市社會福利類志願服務小隊志工保險補助計畫</v>
      </c>
      <c r="M8639" s="40" t="str">
        <f t="shared" si="413"/>
        <v>臺中市南區南門社區發展協會</v>
      </c>
    </row>
    <row r="8640" spans="1:13" s="27" customFormat="1" ht="112.5">
      <c r="A8640" s="37" t="s">
        <v>6837</v>
      </c>
      <c r="B8640" s="64" t="s">
        <v>6976</v>
      </c>
      <c r="C8640" s="64" t="s">
        <v>3190</v>
      </c>
      <c r="D8640" s="37" t="s">
        <v>6839</v>
      </c>
      <c r="E8640" s="131">
        <v>5</v>
      </c>
      <c r="F8640" s="132" t="s">
        <v>82</v>
      </c>
      <c r="G8640" s="128"/>
      <c r="H8640" s="156" t="s">
        <v>6840</v>
      </c>
      <c r="I8640" s="159"/>
      <c r="K8640" s="140" t="str">
        <f t="shared" si="411"/>
        <v>社會福利支出計畫/社會福利支出/會費、捐助、補助、分攤、照護、救濟與交流活動費/捐助、補助與獎助/捐助國內團體</v>
      </c>
      <c r="L8640" s="140" t="str">
        <f t="shared" si="412"/>
        <v>臺中市社會福利類志願服務小隊志工保險補助計畫</v>
      </c>
      <c r="M8640" s="40" t="str">
        <f t="shared" si="413"/>
        <v>臺中市烏日區湖日社區發展協會</v>
      </c>
    </row>
    <row r="8641" spans="1:13" s="27" customFormat="1" ht="112.5">
      <c r="A8641" s="37" t="s">
        <v>6837</v>
      </c>
      <c r="B8641" s="64" t="s">
        <v>6976</v>
      </c>
      <c r="C8641" s="64" t="s">
        <v>4092</v>
      </c>
      <c r="D8641" s="37" t="s">
        <v>6839</v>
      </c>
      <c r="E8641" s="131">
        <v>2</v>
      </c>
      <c r="F8641" s="132" t="s">
        <v>82</v>
      </c>
      <c r="G8641" s="128"/>
      <c r="H8641" s="156" t="s">
        <v>6840</v>
      </c>
      <c r="I8641" s="159"/>
      <c r="K8641" s="140" t="str">
        <f t="shared" si="411"/>
        <v>社會福利支出計畫/社會福利支出/會費、捐助、補助、分攤、照護、救濟與交流活動費/捐助、補助與獎助/捐助國內團體</v>
      </c>
      <c r="L8641" s="140" t="str">
        <f t="shared" si="412"/>
        <v>臺中市社會福利類志願服務小隊志工保險補助計畫</v>
      </c>
      <c r="M8641" s="40" t="str">
        <f t="shared" si="413"/>
        <v>臺中市南屯區三和社區發展協會</v>
      </c>
    </row>
    <row r="8642" spans="1:13" s="27" customFormat="1" ht="112.5">
      <c r="A8642" s="37" t="s">
        <v>6837</v>
      </c>
      <c r="B8642" s="64" t="s">
        <v>6976</v>
      </c>
      <c r="C8642" s="64" t="s">
        <v>3127</v>
      </c>
      <c r="D8642" s="37" t="s">
        <v>6839</v>
      </c>
      <c r="E8642" s="131">
        <v>1</v>
      </c>
      <c r="F8642" s="132" t="s">
        <v>82</v>
      </c>
      <c r="G8642" s="128"/>
      <c r="H8642" s="156" t="s">
        <v>6840</v>
      </c>
      <c r="I8642" s="159"/>
      <c r="K8642" s="140" t="str">
        <f t="shared" si="411"/>
        <v>社會福利支出計畫/社會福利支出/會費、捐助、補助、分攤、照護、救濟與交流活動費/捐助、補助與獎助/捐助國內團體</v>
      </c>
      <c r="L8642" s="140" t="str">
        <f t="shared" si="412"/>
        <v>臺中市社會福利類志願服務小隊志工保險補助計畫</v>
      </c>
      <c r="M8642" s="40" t="str">
        <f t="shared" si="413"/>
        <v>共生宅發展協會</v>
      </c>
    </row>
    <row r="8643" spans="1:13" s="27" customFormat="1" ht="112.5">
      <c r="A8643" s="37" t="s">
        <v>6837</v>
      </c>
      <c r="B8643" s="64" t="s">
        <v>6976</v>
      </c>
      <c r="C8643" s="64" t="s">
        <v>3136</v>
      </c>
      <c r="D8643" s="37" t="s">
        <v>6839</v>
      </c>
      <c r="E8643" s="131">
        <v>4</v>
      </c>
      <c r="F8643" s="132" t="s">
        <v>82</v>
      </c>
      <c r="G8643" s="128"/>
      <c r="H8643" s="156" t="s">
        <v>6840</v>
      </c>
      <c r="I8643" s="159"/>
      <c r="K8643" s="140" t="str">
        <f t="shared" si="411"/>
        <v>社會福利支出計畫/社會福利支出/會費、捐助、補助、分攤、照護、救濟與交流活動費/捐助、補助與獎助/捐助國內團體</v>
      </c>
      <c r="L8643" s="140" t="str">
        <f t="shared" si="412"/>
        <v>臺中市社會福利類志願服務小隊志工保險補助計畫</v>
      </c>
      <c r="M8643" s="40" t="str">
        <f t="shared" si="413"/>
        <v>臺中市豐原區南村社區發展協會</v>
      </c>
    </row>
    <row r="8644" spans="1:13" s="27" customFormat="1" ht="112.5">
      <c r="A8644" s="37" t="s">
        <v>6837</v>
      </c>
      <c r="B8644" s="64" t="s">
        <v>6976</v>
      </c>
      <c r="C8644" s="64" t="s">
        <v>6989</v>
      </c>
      <c r="D8644" s="37" t="s">
        <v>6839</v>
      </c>
      <c r="E8644" s="131">
        <v>3</v>
      </c>
      <c r="F8644" s="132" t="s">
        <v>82</v>
      </c>
      <c r="G8644" s="128"/>
      <c r="H8644" s="156" t="s">
        <v>6840</v>
      </c>
      <c r="I8644" s="159"/>
      <c r="K8644" s="140" t="str">
        <f t="shared" si="411"/>
        <v>社會福利支出計畫/社會福利支出/會費、捐助、補助、分攤、照護、救濟與交流活動費/捐助、補助與獎助/捐助國內團體</v>
      </c>
      <c r="L8644" s="140" t="str">
        <f t="shared" si="412"/>
        <v>臺中市社會福利類志願服務小隊志工保險補助計畫</v>
      </c>
      <c r="M8644" s="40" t="str">
        <f t="shared" si="413"/>
        <v>中華民國視網膜色素病變協會</v>
      </c>
    </row>
    <row r="8645" spans="1:13" s="27" customFormat="1" ht="112.5">
      <c r="A8645" s="37" t="s">
        <v>6837</v>
      </c>
      <c r="B8645" s="64" t="s">
        <v>6976</v>
      </c>
      <c r="C8645" s="64" t="s">
        <v>3132</v>
      </c>
      <c r="D8645" s="37" t="s">
        <v>6839</v>
      </c>
      <c r="E8645" s="131">
        <v>4</v>
      </c>
      <c r="F8645" s="132" t="s">
        <v>82</v>
      </c>
      <c r="G8645" s="128"/>
      <c r="H8645" s="156" t="s">
        <v>6840</v>
      </c>
      <c r="I8645" s="159"/>
      <c r="K8645" s="140" t="str">
        <f t="shared" si="411"/>
        <v>社會福利支出計畫/社會福利支出/會費、捐助、補助、分攤、照護、救濟與交流活動費/捐助、補助與獎助/捐助國內團體</v>
      </c>
      <c r="L8645" s="140" t="str">
        <f t="shared" si="412"/>
        <v>臺中市社會福利類志願服務小隊志工保險補助計畫</v>
      </c>
      <c r="M8645" s="40" t="str">
        <f t="shared" si="413"/>
        <v>臺中市沙鹿區鹿寮社區發展協會</v>
      </c>
    </row>
    <row r="8646" spans="1:13" s="27" customFormat="1" ht="112.5">
      <c r="A8646" s="37" t="s">
        <v>6837</v>
      </c>
      <c r="B8646" s="64" t="s">
        <v>6976</v>
      </c>
      <c r="C8646" s="64" t="s">
        <v>4195</v>
      </c>
      <c r="D8646" s="37" t="s">
        <v>6839</v>
      </c>
      <c r="E8646" s="131">
        <v>3</v>
      </c>
      <c r="F8646" s="132" t="s">
        <v>82</v>
      </c>
      <c r="G8646" s="128"/>
      <c r="H8646" s="156" t="s">
        <v>6840</v>
      </c>
      <c r="I8646" s="159"/>
      <c r="K8646" s="140" t="str">
        <f t="shared" si="411"/>
        <v>社會福利支出計畫/社會福利支出/會費、捐助、補助、分攤、照護、救濟與交流活動費/捐助、補助與獎助/捐助國內團體</v>
      </c>
      <c r="L8646" s="140" t="str">
        <f t="shared" si="412"/>
        <v>臺中市社會福利類志願服務小隊志工保險補助計畫</v>
      </c>
      <c r="M8646" s="40" t="str">
        <f t="shared" si="413"/>
        <v>臺中市生態休閒產業協會</v>
      </c>
    </row>
    <row r="8647" spans="1:13" s="27" customFormat="1" ht="112.5">
      <c r="A8647" s="37" t="s">
        <v>6837</v>
      </c>
      <c r="B8647" s="64" t="s">
        <v>6976</v>
      </c>
      <c r="C8647" s="64" t="s">
        <v>3283</v>
      </c>
      <c r="D8647" s="37" t="s">
        <v>6839</v>
      </c>
      <c r="E8647" s="131">
        <v>1</v>
      </c>
      <c r="F8647" s="132" t="s">
        <v>82</v>
      </c>
      <c r="G8647" s="128"/>
      <c r="H8647" s="156" t="s">
        <v>6840</v>
      </c>
      <c r="I8647" s="159"/>
      <c r="K8647" s="140" t="str">
        <f t="shared" si="411"/>
        <v>社會福利支出計畫/社會福利支出/會費、捐助、補助、分攤、照護、救濟與交流活動費/捐助、補助與獎助/捐助國內團體</v>
      </c>
      <c r="L8647" s="140" t="str">
        <f t="shared" si="412"/>
        <v>臺中市社會福利類志願服務小隊志工保險補助計畫</v>
      </c>
      <c r="M8647" s="40" t="str">
        <f t="shared" si="413"/>
        <v>社團法人臺中市身心障礙者福利關懷協會</v>
      </c>
    </row>
    <row r="8648" spans="1:13" s="27" customFormat="1" ht="112.5">
      <c r="A8648" s="37" t="s">
        <v>6837</v>
      </c>
      <c r="B8648" s="64" t="s">
        <v>6976</v>
      </c>
      <c r="C8648" s="64" t="s">
        <v>4622</v>
      </c>
      <c r="D8648" s="37" t="s">
        <v>6839</v>
      </c>
      <c r="E8648" s="131">
        <v>1</v>
      </c>
      <c r="F8648" s="132" t="s">
        <v>82</v>
      </c>
      <c r="G8648" s="128"/>
      <c r="H8648" s="156" t="s">
        <v>6840</v>
      </c>
      <c r="I8648" s="159"/>
      <c r="K8648" s="140" t="str">
        <f t="shared" si="411"/>
        <v>社會福利支出計畫/社會福利支出/會費、捐助、補助、分攤、照護、救濟與交流活動費/捐助、補助與獎助/捐助國內團體</v>
      </c>
      <c r="L8648" s="140" t="str">
        <f t="shared" si="412"/>
        <v>臺中市社會福利類志願服務小隊志工保險補助計畫</v>
      </c>
      <c r="M8648" s="40" t="str">
        <f t="shared" si="413"/>
        <v>社團法人臺中市全人健康樂活關懷協會</v>
      </c>
    </row>
    <row r="8649" spans="1:13" s="27" customFormat="1" ht="112.5">
      <c r="A8649" s="37" t="s">
        <v>6837</v>
      </c>
      <c r="B8649" s="64" t="s">
        <v>6976</v>
      </c>
      <c r="C8649" s="64" t="s">
        <v>4210</v>
      </c>
      <c r="D8649" s="37" t="s">
        <v>6839</v>
      </c>
      <c r="E8649" s="131">
        <v>1</v>
      </c>
      <c r="F8649" s="132" t="s">
        <v>82</v>
      </c>
      <c r="G8649" s="128"/>
      <c r="H8649" s="156" t="s">
        <v>6840</v>
      </c>
      <c r="I8649" s="159"/>
      <c r="K8649" s="140" t="str">
        <f t="shared" si="411"/>
        <v>社會福利支出計畫/社會福利支出/會費、捐助、補助、分攤、照護、救濟與交流活動費/捐助、補助與獎助/捐助國內團體</v>
      </c>
      <c r="L8649" s="140" t="str">
        <f t="shared" si="412"/>
        <v>臺中市社會福利類志願服務小隊志工保險補助計畫</v>
      </c>
      <c r="M8649" s="40" t="str">
        <f t="shared" si="413"/>
        <v>臺中市好藤林健康促進關懷協會</v>
      </c>
    </row>
    <row r="8650" spans="1:13" s="27" customFormat="1" ht="112.5">
      <c r="A8650" s="37" t="s">
        <v>6837</v>
      </c>
      <c r="B8650" s="64" t="s">
        <v>6976</v>
      </c>
      <c r="C8650" s="64" t="s">
        <v>4197</v>
      </c>
      <c r="D8650" s="37" t="s">
        <v>6839</v>
      </c>
      <c r="E8650" s="131">
        <v>3</v>
      </c>
      <c r="F8650" s="132" t="s">
        <v>82</v>
      </c>
      <c r="G8650" s="128"/>
      <c r="H8650" s="156" t="s">
        <v>6840</v>
      </c>
      <c r="I8650" s="159"/>
      <c r="K8650" s="140" t="str">
        <f t="shared" si="411"/>
        <v>社會福利支出計畫/社會福利支出/會費、捐助、補助、分攤、照護、救濟與交流活動費/捐助、補助與獎助/捐助國內團體</v>
      </c>
      <c r="L8650" s="140" t="str">
        <f t="shared" si="412"/>
        <v>臺中市社會福利類志願服務小隊志工保險補助計畫</v>
      </c>
      <c r="M8650" s="40" t="str">
        <f t="shared" si="413"/>
        <v>臺中市霧峰區南勢社區發展協會</v>
      </c>
    </row>
    <row r="8651" spans="1:13" s="27" customFormat="1" ht="112.5">
      <c r="A8651" s="37" t="s">
        <v>6837</v>
      </c>
      <c r="B8651" s="64" t="s">
        <v>6976</v>
      </c>
      <c r="C8651" s="64" t="s">
        <v>3107</v>
      </c>
      <c r="D8651" s="37" t="s">
        <v>6839</v>
      </c>
      <c r="E8651" s="131">
        <v>3</v>
      </c>
      <c r="F8651" s="132" t="s">
        <v>82</v>
      </c>
      <c r="G8651" s="128"/>
      <c r="H8651" s="156" t="s">
        <v>6840</v>
      </c>
      <c r="I8651" s="159"/>
      <c r="K8651" s="140" t="str">
        <f t="shared" si="411"/>
        <v>社會福利支出計畫/社會福利支出/會費、捐助、補助、分攤、照護、救濟與交流活動費/捐助、補助與獎助/捐助國內團體</v>
      </c>
      <c r="L8651" s="140" t="str">
        <f t="shared" si="412"/>
        <v>臺中市社會福利類志願服務小隊志工保險補助計畫</v>
      </c>
      <c r="M8651" s="40" t="str">
        <f t="shared" si="413"/>
        <v>臺中市大甲區幸福社區發展協會</v>
      </c>
    </row>
    <row r="8652" spans="1:13" s="27" customFormat="1" ht="112.5">
      <c r="A8652" s="37" t="s">
        <v>6837</v>
      </c>
      <c r="B8652" s="64" t="s">
        <v>6976</v>
      </c>
      <c r="C8652" s="64" t="s">
        <v>4179</v>
      </c>
      <c r="D8652" s="37" t="s">
        <v>6839</v>
      </c>
      <c r="E8652" s="131">
        <v>4</v>
      </c>
      <c r="F8652" s="132" t="s">
        <v>82</v>
      </c>
      <c r="G8652" s="128"/>
      <c r="H8652" s="156" t="s">
        <v>6840</v>
      </c>
      <c r="I8652" s="159"/>
      <c r="K8652" s="140" t="str">
        <f t="shared" si="411"/>
        <v>社會福利支出計畫/社會福利支出/會費、捐助、補助、分攤、照護、救濟與交流活動費/捐助、補助與獎助/捐助國內團體</v>
      </c>
      <c r="L8652" s="140" t="str">
        <f t="shared" si="412"/>
        <v>臺中市社會福利類志願服務小隊志工保險補助計畫</v>
      </c>
      <c r="M8652" s="40" t="str">
        <f t="shared" si="413"/>
        <v>臺中市大肚區山陽社區發展協會</v>
      </c>
    </row>
    <row r="8653" spans="1:13" s="27" customFormat="1" ht="112.5">
      <c r="A8653" s="37" t="s">
        <v>6837</v>
      </c>
      <c r="B8653" s="64" t="s">
        <v>6976</v>
      </c>
      <c r="C8653" s="64" t="s">
        <v>6990</v>
      </c>
      <c r="D8653" s="37" t="s">
        <v>6839</v>
      </c>
      <c r="E8653" s="131">
        <v>2</v>
      </c>
      <c r="F8653" s="132" t="s">
        <v>82</v>
      </c>
      <c r="G8653" s="128"/>
      <c r="H8653" s="156" t="s">
        <v>6840</v>
      </c>
      <c r="I8653" s="159"/>
      <c r="K8653" s="140" t="str">
        <f t="shared" si="411"/>
        <v>社會福利支出計畫/社會福利支出/會費、捐助、補助、分攤、照護、救濟與交流活動費/捐助、補助與獎助/捐助國內團體</v>
      </c>
      <c r="L8653" s="140" t="str">
        <f t="shared" si="412"/>
        <v>臺中市社會福利類志願服務小隊志工保險補助計畫</v>
      </c>
      <c r="M8653" s="40" t="str">
        <f t="shared" si="413"/>
        <v>台中市台中故事協會</v>
      </c>
    </row>
    <row r="8654" spans="1:13" s="27" customFormat="1" ht="112.5">
      <c r="A8654" s="37" t="s">
        <v>6837</v>
      </c>
      <c r="B8654" s="64" t="s">
        <v>6976</v>
      </c>
      <c r="C8654" s="64" t="s">
        <v>471</v>
      </c>
      <c r="D8654" s="37" t="s">
        <v>6839</v>
      </c>
      <c r="E8654" s="131">
        <v>3</v>
      </c>
      <c r="F8654" s="132" t="s">
        <v>82</v>
      </c>
      <c r="G8654" s="128"/>
      <c r="H8654" s="156" t="s">
        <v>6840</v>
      </c>
      <c r="I8654" s="159"/>
      <c r="K8654" s="140" t="str">
        <f t="shared" si="411"/>
        <v>社會福利支出計畫/社會福利支出/會費、捐助、補助、分攤、照護、救濟與交流活動費/捐助、補助與獎助/捐助國內團體</v>
      </c>
      <c r="L8654" s="140" t="str">
        <f t="shared" si="412"/>
        <v>臺中市社會福利類志願服務小隊志工保險補助計畫</v>
      </c>
      <c r="M8654" s="40" t="str">
        <f t="shared" si="413"/>
        <v>臺中市清水區武鹿社區發展協會</v>
      </c>
    </row>
    <row r="8655" spans="1:13" s="27" customFormat="1" ht="112.5">
      <c r="A8655" s="37" t="s">
        <v>6837</v>
      </c>
      <c r="B8655" s="64" t="s">
        <v>6976</v>
      </c>
      <c r="C8655" s="64" t="s">
        <v>486</v>
      </c>
      <c r="D8655" s="37" t="s">
        <v>6839</v>
      </c>
      <c r="E8655" s="131">
        <v>2</v>
      </c>
      <c r="F8655" s="132" t="s">
        <v>82</v>
      </c>
      <c r="G8655" s="128"/>
      <c r="H8655" s="156" t="s">
        <v>6840</v>
      </c>
      <c r="I8655" s="159"/>
      <c r="K8655" s="140" t="str">
        <f t="shared" si="411"/>
        <v>社會福利支出計畫/社會福利支出/會費、捐助、補助、分攤、照護、救濟與交流活動費/捐助、補助與獎助/捐助國內團體</v>
      </c>
      <c r="L8655" s="140" t="str">
        <f t="shared" si="412"/>
        <v>臺中市社會福利類志願服務小隊志工保險補助計畫</v>
      </c>
      <c r="M8655" s="40" t="str">
        <f t="shared" si="413"/>
        <v>臺中市清水民眾服務社</v>
      </c>
    </row>
    <row r="8656" spans="1:13" s="27" customFormat="1" ht="112.5">
      <c r="A8656" s="37" t="s">
        <v>6837</v>
      </c>
      <c r="B8656" s="64" t="s">
        <v>6976</v>
      </c>
      <c r="C8656" s="64" t="s">
        <v>3157</v>
      </c>
      <c r="D8656" s="37" t="s">
        <v>6839</v>
      </c>
      <c r="E8656" s="131">
        <v>3</v>
      </c>
      <c r="F8656" s="132" t="s">
        <v>82</v>
      </c>
      <c r="G8656" s="128"/>
      <c r="H8656" s="156" t="s">
        <v>6840</v>
      </c>
      <c r="I8656" s="159"/>
      <c r="K8656" s="140" t="str">
        <f t="shared" si="411"/>
        <v>社會福利支出計畫/社會福利支出/會費、捐助、補助、分攤、照護、救濟與交流活動費/捐助、補助與獎助/捐助國內團體</v>
      </c>
      <c r="L8656" s="140" t="str">
        <f t="shared" si="412"/>
        <v>臺中市社會福利類志願服務小隊志工保險補助計畫</v>
      </c>
      <c r="M8656" s="40" t="str">
        <f t="shared" si="413"/>
        <v>臺中市霧峰區吉峰社區發展協會</v>
      </c>
    </row>
    <row r="8657" spans="1:13" s="27" customFormat="1" ht="112.5">
      <c r="A8657" s="37" t="s">
        <v>6837</v>
      </c>
      <c r="B8657" s="64" t="s">
        <v>6976</v>
      </c>
      <c r="C8657" s="64" t="s">
        <v>3261</v>
      </c>
      <c r="D8657" s="37" t="s">
        <v>6839</v>
      </c>
      <c r="E8657" s="131">
        <v>4</v>
      </c>
      <c r="F8657" s="132" t="s">
        <v>82</v>
      </c>
      <c r="G8657" s="128"/>
      <c r="H8657" s="156" t="s">
        <v>6840</v>
      </c>
      <c r="I8657" s="159"/>
      <c r="K8657" s="140" t="str">
        <f t="shared" si="411"/>
        <v>社會福利支出計畫/社會福利支出/會費、捐助、補助、分攤、照護、救濟與交流活動費/捐助、補助與獎助/捐助國內團體</v>
      </c>
      <c r="L8657" s="140" t="str">
        <f t="shared" si="412"/>
        <v>臺中市社會福利類志願服務小隊志工保險補助計畫</v>
      </c>
      <c r="M8657" s="40" t="str">
        <f t="shared" si="413"/>
        <v>臺中市大雅護老協會</v>
      </c>
    </row>
    <row r="8658" spans="1:13" s="27" customFormat="1" ht="112.5">
      <c r="A8658" s="37" t="s">
        <v>6837</v>
      </c>
      <c r="B8658" s="64" t="s">
        <v>6976</v>
      </c>
      <c r="C8658" s="64" t="s">
        <v>2079</v>
      </c>
      <c r="D8658" s="37" t="s">
        <v>6839</v>
      </c>
      <c r="E8658" s="131">
        <v>30</v>
      </c>
      <c r="F8658" s="132" t="s">
        <v>82</v>
      </c>
      <c r="G8658" s="128"/>
      <c r="H8658" s="156" t="s">
        <v>6840</v>
      </c>
      <c r="I8658" s="159"/>
      <c r="K8658" s="140" t="str">
        <f t="shared" si="411"/>
        <v>社會福利支出計畫/社會福利支出/會費、捐助、補助、分攤、照護、救濟與交流活動費/捐助、補助與獎助/捐助國內團體</v>
      </c>
      <c r="L8658" s="140" t="str">
        <f t="shared" si="412"/>
        <v>臺中市社會福利類志願服務小隊志工保險補助計畫</v>
      </c>
      <c r="M8658" s="40" t="str">
        <f t="shared" si="413"/>
        <v>財團法人瑪利亞社會福利基金會</v>
      </c>
    </row>
    <row r="8659" spans="1:13" s="27" customFormat="1" ht="112.5">
      <c r="A8659" s="37" t="s">
        <v>6837</v>
      </c>
      <c r="B8659" s="64" t="s">
        <v>6976</v>
      </c>
      <c r="C8659" s="64" t="s">
        <v>3163</v>
      </c>
      <c r="D8659" s="37" t="s">
        <v>6839</v>
      </c>
      <c r="E8659" s="131">
        <v>23</v>
      </c>
      <c r="F8659" s="132" t="s">
        <v>82</v>
      </c>
      <c r="G8659" s="128"/>
      <c r="H8659" s="156" t="s">
        <v>6840</v>
      </c>
      <c r="I8659" s="159"/>
      <c r="K8659" s="140" t="str">
        <f t="shared" si="411"/>
        <v>社會福利支出計畫/社會福利支出/會費、捐助、補助、分攤、照護、救濟與交流活動費/捐助、補助與獎助/捐助國內團體</v>
      </c>
      <c r="L8659" s="140" t="str">
        <f t="shared" si="412"/>
        <v>臺中市社會福利類志願服務小隊志工保險補助計畫</v>
      </c>
      <c r="M8659" s="40" t="str">
        <f t="shared" si="413"/>
        <v>財團法人伽耶山基金會</v>
      </c>
    </row>
    <row r="8660" spans="1:13" s="27" customFormat="1" ht="112.5">
      <c r="A8660" s="37" t="s">
        <v>6837</v>
      </c>
      <c r="B8660" s="64" t="s">
        <v>6976</v>
      </c>
      <c r="C8660" s="64" t="s">
        <v>3623</v>
      </c>
      <c r="D8660" s="37" t="s">
        <v>6839</v>
      </c>
      <c r="E8660" s="131">
        <v>2</v>
      </c>
      <c r="F8660" s="132" t="s">
        <v>82</v>
      </c>
      <c r="G8660" s="128"/>
      <c r="H8660" s="156" t="s">
        <v>6840</v>
      </c>
      <c r="I8660" s="159"/>
      <c r="K8660" s="140" t="str">
        <f t="shared" si="411"/>
        <v>社會福利支出計畫/社會福利支出/會費、捐助、補助、分攤、照護、救濟與交流活動費/捐助、補助與獎助/捐助國內團體</v>
      </c>
      <c r="L8660" s="140" t="str">
        <f t="shared" si="412"/>
        <v>臺中市社會福利類志願服務小隊志工保險補助計畫</v>
      </c>
      <c r="M8660" s="40" t="str">
        <f t="shared" si="413"/>
        <v>財團法人台灣基督長老教會忠孝路教會</v>
      </c>
    </row>
    <row r="8661" spans="1:13" s="27" customFormat="1" ht="112.5">
      <c r="A8661" s="37" t="s">
        <v>6837</v>
      </c>
      <c r="B8661" s="64" t="s">
        <v>6976</v>
      </c>
      <c r="C8661" s="64" t="s">
        <v>3220</v>
      </c>
      <c r="D8661" s="37" t="s">
        <v>6839</v>
      </c>
      <c r="E8661" s="131">
        <v>5</v>
      </c>
      <c r="F8661" s="132" t="s">
        <v>82</v>
      </c>
      <c r="G8661" s="128"/>
      <c r="H8661" s="156" t="s">
        <v>6840</v>
      </c>
      <c r="I8661" s="159"/>
      <c r="K8661" s="140" t="str">
        <f t="shared" si="411"/>
        <v>社會福利支出計畫/社會福利支出/會費、捐助、補助、分攤、照護、救濟與交流活動費/捐助、補助與獎助/捐助國內團體</v>
      </c>
      <c r="L8661" s="140" t="str">
        <f t="shared" si="412"/>
        <v>臺中市社會福利類志願服務小隊志工保險補助計畫</v>
      </c>
      <c r="M8661" s="40" t="str">
        <f t="shared" si="413"/>
        <v>臺中市幸福心志工協會</v>
      </c>
    </row>
    <row r="8662" spans="1:13" s="27" customFormat="1" ht="112.5">
      <c r="A8662" s="37" t="s">
        <v>6837</v>
      </c>
      <c r="B8662" s="64" t="s">
        <v>6976</v>
      </c>
      <c r="C8662" s="64" t="s">
        <v>4068</v>
      </c>
      <c r="D8662" s="37" t="s">
        <v>6839</v>
      </c>
      <c r="E8662" s="131">
        <v>3</v>
      </c>
      <c r="F8662" s="132" t="s">
        <v>82</v>
      </c>
      <c r="G8662" s="128"/>
      <c r="H8662" s="156" t="s">
        <v>6840</v>
      </c>
      <c r="I8662" s="159"/>
      <c r="K8662" s="140" t="str">
        <f t="shared" si="411"/>
        <v>社會福利支出計畫/社會福利支出/會費、捐助、補助、分攤、照護、救濟與交流活動費/捐助、補助與獎助/捐助國內團體</v>
      </c>
      <c r="L8662" s="140" t="str">
        <f t="shared" si="412"/>
        <v>臺中市社會福利類志願服務小隊志工保險補助計畫</v>
      </c>
      <c r="M8662" s="40" t="str">
        <f t="shared" si="413"/>
        <v>財團法人大甲媽社會福利基金會附設臺中市私立鎮瀾兒童家園</v>
      </c>
    </row>
    <row r="8663" spans="1:13" s="27" customFormat="1" ht="112.5">
      <c r="A8663" s="37" t="s">
        <v>6837</v>
      </c>
      <c r="B8663" s="64" t="s">
        <v>6976</v>
      </c>
      <c r="C8663" s="64" t="s">
        <v>6991</v>
      </c>
      <c r="D8663" s="37" t="s">
        <v>6839</v>
      </c>
      <c r="E8663" s="131">
        <v>3</v>
      </c>
      <c r="F8663" s="132" t="s">
        <v>82</v>
      </c>
      <c r="G8663" s="128"/>
      <c r="H8663" s="156" t="s">
        <v>6840</v>
      </c>
      <c r="I8663" s="159"/>
      <c r="K8663" s="140" t="str">
        <f t="shared" si="411"/>
        <v>社會福利支出計畫/社會福利支出/會費、捐助、補助、分攤、照護、救濟與交流活動費/捐助、補助與獎助/捐助國內團體</v>
      </c>
      <c r="L8663" s="140" t="str">
        <f t="shared" si="412"/>
        <v>臺中市社會福利類志願服務小隊志工保險補助計畫</v>
      </c>
      <c r="M8663" s="40" t="str">
        <f t="shared" si="413"/>
        <v>社團法人台中市慈心慈善會</v>
      </c>
    </row>
    <row r="8664" spans="1:13" s="27" customFormat="1" ht="112.5">
      <c r="A8664" s="37" t="s">
        <v>6837</v>
      </c>
      <c r="B8664" s="64" t="s">
        <v>6976</v>
      </c>
      <c r="C8664" s="64" t="s">
        <v>4151</v>
      </c>
      <c r="D8664" s="37" t="s">
        <v>6839</v>
      </c>
      <c r="E8664" s="131">
        <v>1</v>
      </c>
      <c r="F8664" s="132" t="s">
        <v>82</v>
      </c>
      <c r="G8664" s="128"/>
      <c r="H8664" s="156" t="s">
        <v>6840</v>
      </c>
      <c r="I8664" s="159"/>
      <c r="K8664" s="140" t="str">
        <f t="shared" si="411"/>
        <v>社會福利支出計畫/社會福利支出/會費、捐助、補助、分攤、照護、救濟與交流活動費/捐助、補助與獎助/捐助國內團體</v>
      </c>
      <c r="L8664" s="140" t="str">
        <f t="shared" si="412"/>
        <v>臺中市社會福利類志願服務小隊志工保險補助計畫</v>
      </c>
      <c r="M8664" s="40" t="str">
        <f t="shared" si="413"/>
        <v>臺中市北區育德社區發展協會</v>
      </c>
    </row>
    <row r="8665" spans="1:13" s="27" customFormat="1" ht="112.5">
      <c r="A8665" s="37" t="s">
        <v>6837</v>
      </c>
      <c r="B8665" s="64" t="s">
        <v>6976</v>
      </c>
      <c r="C8665" s="64" t="s">
        <v>6992</v>
      </c>
      <c r="D8665" s="37" t="s">
        <v>6839</v>
      </c>
      <c r="E8665" s="131">
        <v>2</v>
      </c>
      <c r="F8665" s="132" t="s">
        <v>82</v>
      </c>
      <c r="G8665" s="128"/>
      <c r="H8665" s="156" t="s">
        <v>6840</v>
      </c>
      <c r="I8665" s="159"/>
      <c r="K8665" s="140" t="str">
        <f t="shared" si="411"/>
        <v>社會福利支出計畫/社會福利支出/會費、捐助、補助、分攤、照護、救濟與交流活動費/捐助、補助與獎助/捐助國內團體</v>
      </c>
      <c r="L8665" s="140" t="str">
        <f t="shared" si="412"/>
        <v>臺中市社會福利類志願服務小隊志工保險補助計畫</v>
      </c>
      <c r="M8665" s="40" t="str">
        <f t="shared" si="413"/>
        <v>台中市北屯區大德社區發展協會</v>
      </c>
    </row>
    <row r="8666" spans="1:13" s="27" customFormat="1" ht="112.5">
      <c r="A8666" s="37" t="s">
        <v>6837</v>
      </c>
      <c r="B8666" s="64" t="s">
        <v>6976</v>
      </c>
      <c r="C8666" s="64" t="s">
        <v>6993</v>
      </c>
      <c r="D8666" s="37" t="s">
        <v>6839</v>
      </c>
      <c r="E8666" s="131">
        <v>4</v>
      </c>
      <c r="F8666" s="132" t="s">
        <v>82</v>
      </c>
      <c r="G8666" s="128"/>
      <c r="H8666" s="156" t="s">
        <v>6840</v>
      </c>
      <c r="I8666" s="159"/>
      <c r="K8666" s="140" t="str">
        <f t="shared" si="411"/>
        <v>社會福利支出計畫/社會福利支出/會費、捐助、補助、分攤、照護、救濟與交流活動費/捐助、補助與獎助/捐助國內團體</v>
      </c>
      <c r="L8666" s="140" t="str">
        <f t="shared" si="412"/>
        <v>臺中市社會福利類志願服務小隊志工保險補助計畫</v>
      </c>
      <c r="M8666" s="40" t="str">
        <f t="shared" si="413"/>
        <v>臺中市海納國際同濟會</v>
      </c>
    </row>
    <row r="8667" spans="1:13" s="27" customFormat="1" ht="112.5">
      <c r="A8667" s="37" t="s">
        <v>6837</v>
      </c>
      <c r="B8667" s="64" t="s">
        <v>6976</v>
      </c>
      <c r="C8667" s="64" t="s">
        <v>1142</v>
      </c>
      <c r="D8667" s="37" t="s">
        <v>6839</v>
      </c>
      <c r="E8667" s="131">
        <v>6</v>
      </c>
      <c r="F8667" s="132" t="s">
        <v>82</v>
      </c>
      <c r="G8667" s="128"/>
      <c r="H8667" s="156" t="s">
        <v>6840</v>
      </c>
      <c r="I8667" s="159"/>
      <c r="K8667" s="140" t="str">
        <f t="shared" si="411"/>
        <v>社會福利支出計畫/社會福利支出/會費、捐助、補助、分攤、照護、救濟與交流活動費/捐助、補助與獎助/捐助國內團體</v>
      </c>
      <c r="L8667" s="140" t="str">
        <f t="shared" si="412"/>
        <v>臺中市社會福利類志願服務小隊志工保險補助計畫</v>
      </c>
      <c r="M8667" s="40" t="str">
        <f t="shared" si="413"/>
        <v>臺中市龍井區龍津社區發展協會</v>
      </c>
    </row>
    <row r="8668" spans="1:13" s="27" customFormat="1" ht="112.5">
      <c r="A8668" s="37" t="s">
        <v>6837</v>
      </c>
      <c r="B8668" s="64" t="s">
        <v>6976</v>
      </c>
      <c r="C8668" s="64" t="s">
        <v>6994</v>
      </c>
      <c r="D8668" s="37" t="s">
        <v>6839</v>
      </c>
      <c r="E8668" s="131">
        <v>5</v>
      </c>
      <c r="F8668" s="132" t="s">
        <v>82</v>
      </c>
      <c r="G8668" s="128"/>
      <c r="H8668" s="156" t="s">
        <v>6840</v>
      </c>
      <c r="I8668" s="159"/>
      <c r="K8668" s="140" t="str">
        <f t="shared" si="411"/>
        <v>社會福利支出計畫/社會福利支出/會費、捐助、補助、分攤、照護、救濟與交流活動費/捐助、補助與獎助/捐助國內團體</v>
      </c>
      <c r="L8668" s="140" t="str">
        <f t="shared" si="412"/>
        <v>臺中市社會福利類志願服務小隊志工保險補助計畫</v>
      </c>
      <c r="M8668" s="40" t="str">
        <f t="shared" si="413"/>
        <v>財團法人萬佛山聖印佛教事業基金會</v>
      </c>
    </row>
    <row r="8669" spans="1:13" s="27" customFormat="1" ht="112.5">
      <c r="A8669" s="37" t="s">
        <v>6837</v>
      </c>
      <c r="B8669" s="64" t="s">
        <v>6976</v>
      </c>
      <c r="C8669" s="64" t="s">
        <v>6995</v>
      </c>
      <c r="D8669" s="37" t="s">
        <v>6839</v>
      </c>
      <c r="E8669" s="131">
        <v>1</v>
      </c>
      <c r="F8669" s="132" t="s">
        <v>82</v>
      </c>
      <c r="G8669" s="128"/>
      <c r="H8669" s="156" t="s">
        <v>6840</v>
      </c>
      <c r="I8669" s="159"/>
      <c r="K8669" s="140" t="str">
        <f t="shared" si="411"/>
        <v>社會福利支出計畫/社會福利支出/會費、捐助、補助、分攤、照護、救濟與交流活動費/捐助、補助與獎助/捐助國內團體</v>
      </c>
      <c r="L8669" s="140" t="str">
        <f t="shared" si="412"/>
        <v>臺中市社會福利類志願服務小隊志工保險補助計畫</v>
      </c>
      <c r="M8669" s="40" t="str">
        <f t="shared" si="413"/>
        <v>社團法人中華民國假期活動服務協會</v>
      </c>
    </row>
    <row r="8670" spans="1:13" s="27" customFormat="1" ht="112.5">
      <c r="A8670" s="37" t="s">
        <v>6837</v>
      </c>
      <c r="B8670" s="64" t="s">
        <v>6976</v>
      </c>
      <c r="C8670" s="64" t="s">
        <v>6996</v>
      </c>
      <c r="D8670" s="37" t="s">
        <v>6839</v>
      </c>
      <c r="E8670" s="131">
        <v>22</v>
      </c>
      <c r="F8670" s="132" t="s">
        <v>82</v>
      </c>
      <c r="G8670" s="128"/>
      <c r="H8670" s="156" t="s">
        <v>6840</v>
      </c>
      <c r="I8670" s="159"/>
      <c r="K8670" s="140" t="str">
        <f t="shared" si="411"/>
        <v>社會福利支出計畫/社會福利支出/會費、捐助、補助、分攤、照護、救濟與交流活動費/捐助、補助與獎助/捐助國內團體</v>
      </c>
      <c r="L8670" s="140" t="str">
        <f t="shared" si="412"/>
        <v>臺中市社會福利類志願服務小隊志工保險補助計畫</v>
      </c>
      <c r="M8670" s="40" t="str">
        <f t="shared" si="413"/>
        <v>社團法人台中市中華生物能醫學氣功協會</v>
      </c>
    </row>
    <row r="8671" spans="1:13" s="27" customFormat="1" ht="112.5">
      <c r="A8671" s="37" t="s">
        <v>6837</v>
      </c>
      <c r="B8671" s="64" t="s">
        <v>6976</v>
      </c>
      <c r="C8671" s="64" t="s">
        <v>6997</v>
      </c>
      <c r="D8671" s="37" t="s">
        <v>6839</v>
      </c>
      <c r="E8671" s="131">
        <v>5</v>
      </c>
      <c r="F8671" s="132" t="s">
        <v>82</v>
      </c>
      <c r="G8671" s="128"/>
      <c r="H8671" s="156" t="s">
        <v>6840</v>
      </c>
      <c r="I8671" s="159"/>
      <c r="K8671" s="140" t="str">
        <f t="shared" si="411"/>
        <v>社會福利支出計畫/社會福利支出/會費、捐助、補助、分攤、照護、救濟與交流活動費/捐助、補助與獎助/捐助國內團體</v>
      </c>
      <c r="L8671" s="140" t="str">
        <f t="shared" si="412"/>
        <v>臺中市社會福利類志願服務小隊志工保險補助計畫</v>
      </c>
      <c r="M8671" s="40" t="str">
        <f t="shared" si="413"/>
        <v>溪壩社區發展協會</v>
      </c>
    </row>
    <row r="8672" spans="1:13" s="27" customFormat="1" ht="112.5">
      <c r="A8672" s="37" t="s">
        <v>6837</v>
      </c>
      <c r="B8672" s="64" t="s">
        <v>6976</v>
      </c>
      <c r="C8672" s="64" t="s">
        <v>6998</v>
      </c>
      <c r="D8672" s="37" t="s">
        <v>6839</v>
      </c>
      <c r="E8672" s="131">
        <v>1</v>
      </c>
      <c r="F8672" s="132" t="s">
        <v>82</v>
      </c>
      <c r="G8672" s="128"/>
      <c r="H8672" s="156" t="s">
        <v>6840</v>
      </c>
      <c r="I8672" s="159"/>
      <c r="K8672" s="140" t="str">
        <f t="shared" si="411"/>
        <v>社會福利支出計畫/社會福利支出/會費、捐助、補助、分攤、照護、救濟與交流活動費/捐助、補助與獎助/捐助國內團體</v>
      </c>
      <c r="L8672" s="140" t="str">
        <f t="shared" si="412"/>
        <v>臺中市社會福利類志願服務小隊志工保險補助計畫</v>
      </c>
      <c r="M8672" s="40" t="str">
        <f t="shared" si="413"/>
        <v>臺中市西屯區下七張犁文化發展協會</v>
      </c>
    </row>
    <row r="8673" spans="1:13" s="27" customFormat="1" ht="112.5">
      <c r="A8673" s="37" t="s">
        <v>6837</v>
      </c>
      <c r="B8673" s="64" t="s">
        <v>6976</v>
      </c>
      <c r="C8673" s="64" t="s">
        <v>3590</v>
      </c>
      <c r="D8673" s="37" t="s">
        <v>6839</v>
      </c>
      <c r="E8673" s="131">
        <v>3</v>
      </c>
      <c r="F8673" s="132" t="s">
        <v>82</v>
      </c>
      <c r="G8673" s="128"/>
      <c r="H8673" s="156" t="s">
        <v>6840</v>
      </c>
      <c r="I8673" s="159"/>
      <c r="K8673" s="140" t="str">
        <f t="shared" si="411"/>
        <v>社會福利支出計畫/社會福利支出/會費、捐助、補助、分攤、照護、救濟與交流活動費/捐助、補助與獎助/捐助國內團體</v>
      </c>
      <c r="L8673" s="140" t="str">
        <f t="shared" si="412"/>
        <v>臺中市社會福利類志願服務小隊志工保險補助計畫</v>
      </c>
      <c r="M8673" s="40" t="str">
        <f t="shared" si="413"/>
        <v>台中市西屯區協和社區發展協會</v>
      </c>
    </row>
    <row r="8674" spans="1:13" s="27" customFormat="1" ht="112.5">
      <c r="A8674" s="37" t="s">
        <v>6837</v>
      </c>
      <c r="B8674" s="64" t="s">
        <v>6976</v>
      </c>
      <c r="C8674" s="64" t="s">
        <v>6999</v>
      </c>
      <c r="D8674" s="37" t="s">
        <v>6839</v>
      </c>
      <c r="E8674" s="131">
        <v>1</v>
      </c>
      <c r="F8674" s="132" t="s">
        <v>82</v>
      </c>
      <c r="G8674" s="128"/>
      <c r="H8674" s="156" t="s">
        <v>6840</v>
      </c>
      <c r="I8674" s="159"/>
      <c r="K8674" s="140" t="str">
        <f t="shared" si="411"/>
        <v>社會福利支出計畫/社會福利支出/會費、捐助、補助、分攤、照護、救濟與交流活動費/捐助、補助與獎助/捐助國內團體</v>
      </c>
      <c r="L8674" s="140" t="str">
        <f t="shared" si="412"/>
        <v>臺中市社會福利類志願服務小隊志工保險補助計畫</v>
      </c>
      <c r="M8674" s="40" t="str">
        <f t="shared" si="413"/>
        <v>臺中市佰圓行善會</v>
      </c>
    </row>
    <row r="8675" spans="1:13" s="27" customFormat="1" ht="112.5">
      <c r="A8675" s="37" t="s">
        <v>6837</v>
      </c>
      <c r="B8675" s="64" t="s">
        <v>6976</v>
      </c>
      <c r="C8675" s="64" t="s">
        <v>7000</v>
      </c>
      <c r="D8675" s="37" t="s">
        <v>6839</v>
      </c>
      <c r="E8675" s="131">
        <v>2</v>
      </c>
      <c r="F8675" s="132" t="s">
        <v>82</v>
      </c>
      <c r="G8675" s="128"/>
      <c r="H8675" s="156" t="s">
        <v>6840</v>
      </c>
      <c r="I8675" s="159"/>
      <c r="K8675" s="140" t="str">
        <f t="shared" si="411"/>
        <v>社會福利支出計畫/社會福利支出/會費、捐助、補助、分攤、照護、救濟與交流活動費/捐助、補助與獎助/捐助國內團體</v>
      </c>
      <c r="L8675" s="140" t="str">
        <f t="shared" si="412"/>
        <v>臺中市社會福利類志願服務小隊志工保險補助計畫</v>
      </c>
      <c r="M8675" s="40" t="str">
        <f t="shared" si="413"/>
        <v>臺中市大肚區新興社區發展協會</v>
      </c>
    </row>
    <row r="8676" spans="1:13" s="27" customFormat="1" ht="112.5">
      <c r="A8676" s="37" t="s">
        <v>6837</v>
      </c>
      <c r="B8676" s="64" t="s">
        <v>6976</v>
      </c>
      <c r="C8676" s="64" t="s">
        <v>3104</v>
      </c>
      <c r="D8676" s="37" t="s">
        <v>6839</v>
      </c>
      <c r="E8676" s="131">
        <v>2</v>
      </c>
      <c r="F8676" s="132" t="s">
        <v>82</v>
      </c>
      <c r="G8676" s="128"/>
      <c r="H8676" s="156" t="s">
        <v>6840</v>
      </c>
      <c r="I8676" s="159"/>
      <c r="K8676" s="140" t="str">
        <f t="shared" si="411"/>
        <v>社會福利支出計畫/社會福利支出/會費、捐助、補助、分攤、照護、救濟與交流活動費/捐助、補助與獎助/捐助國內團體</v>
      </c>
      <c r="L8676" s="140" t="str">
        <f t="shared" si="412"/>
        <v>臺中市社會福利類志願服務小隊志工保險補助計畫</v>
      </c>
      <c r="M8676" s="40" t="str">
        <f t="shared" si="413"/>
        <v>社團法人臺中市西區大和社區發展協會</v>
      </c>
    </row>
    <row r="8677" spans="1:13" s="27" customFormat="1" ht="112.5">
      <c r="A8677" s="37" t="s">
        <v>6837</v>
      </c>
      <c r="B8677" s="64" t="s">
        <v>6976</v>
      </c>
      <c r="C8677" s="64" t="s">
        <v>7001</v>
      </c>
      <c r="D8677" s="37" t="s">
        <v>6839</v>
      </c>
      <c r="E8677" s="131">
        <v>1</v>
      </c>
      <c r="F8677" s="132" t="s">
        <v>82</v>
      </c>
      <c r="G8677" s="128"/>
      <c r="H8677" s="156" t="s">
        <v>6840</v>
      </c>
      <c r="I8677" s="159"/>
      <c r="K8677" s="140" t="str">
        <f t="shared" si="411"/>
        <v>社會福利支出計畫/社會福利支出/會費、捐助、補助、分攤、照護、救濟與交流活動費/捐助、補助與獎助/捐助國內團體</v>
      </c>
      <c r="L8677" s="140" t="str">
        <f t="shared" si="412"/>
        <v>臺中市社會福利類志願服務小隊志工保險補助計畫</v>
      </c>
      <c r="M8677" s="40" t="str">
        <f t="shared" si="413"/>
        <v>臺中市北勢愛心協會</v>
      </c>
    </row>
    <row r="8678" spans="1:13" s="27" customFormat="1" ht="112.5">
      <c r="A8678" s="37" t="s">
        <v>6837</v>
      </c>
      <c r="B8678" s="64" t="s">
        <v>6976</v>
      </c>
      <c r="C8678" s="64" t="s">
        <v>7002</v>
      </c>
      <c r="D8678" s="37" t="s">
        <v>6839</v>
      </c>
      <c r="E8678" s="131">
        <v>1</v>
      </c>
      <c r="F8678" s="132" t="s">
        <v>82</v>
      </c>
      <c r="G8678" s="128"/>
      <c r="H8678" s="156" t="s">
        <v>6840</v>
      </c>
      <c r="I8678" s="159"/>
      <c r="K8678" s="140" t="str">
        <f t="shared" si="411"/>
        <v>社會福利支出計畫/社會福利支出/會費、捐助、補助、分攤、照護、救濟與交流活動費/捐助、補助與獎助/捐助國內團體</v>
      </c>
      <c r="L8678" s="140" t="str">
        <f t="shared" si="412"/>
        <v>臺中市社會福利類志願服務小隊志工保險補助計畫</v>
      </c>
      <c r="M8678" s="40" t="str">
        <f t="shared" si="413"/>
        <v xml:space="preserve">社團法人臺中市藥師公會 </v>
      </c>
    </row>
    <row r="8679" spans="1:13" s="27" customFormat="1" ht="112.5">
      <c r="A8679" s="37" t="s">
        <v>6837</v>
      </c>
      <c r="B8679" s="64" t="s">
        <v>6976</v>
      </c>
      <c r="C8679" s="64" t="s">
        <v>7003</v>
      </c>
      <c r="D8679" s="37" t="s">
        <v>6839</v>
      </c>
      <c r="E8679" s="131">
        <v>3</v>
      </c>
      <c r="F8679" s="132" t="s">
        <v>82</v>
      </c>
      <c r="G8679" s="128"/>
      <c r="H8679" s="156" t="s">
        <v>6840</v>
      </c>
      <c r="I8679" s="159"/>
      <c r="K8679" s="140" t="str">
        <f t="shared" si="411"/>
        <v>社會福利支出計畫/社會福利支出/會費、捐助、補助、分攤、照護、救濟與交流活動費/捐助、補助與獎助/捐助國內團體</v>
      </c>
      <c r="L8679" s="140" t="str">
        <f t="shared" si="412"/>
        <v>臺中市社會福利類志願服務小隊志工保險補助計畫</v>
      </c>
      <c r="M8679" s="40" t="str">
        <f t="shared" si="413"/>
        <v>中華民國普門慈幼慈善會</v>
      </c>
    </row>
    <row r="8680" spans="1:13" s="27" customFormat="1" ht="112.5">
      <c r="A8680" s="37" t="s">
        <v>6837</v>
      </c>
      <c r="B8680" s="64" t="s">
        <v>6976</v>
      </c>
      <c r="C8680" s="64" t="s">
        <v>1610</v>
      </c>
      <c r="D8680" s="37" t="s">
        <v>6839</v>
      </c>
      <c r="E8680" s="131">
        <v>3</v>
      </c>
      <c r="F8680" s="132" t="s">
        <v>82</v>
      </c>
      <c r="G8680" s="128"/>
      <c r="H8680" s="156" t="s">
        <v>6840</v>
      </c>
      <c r="I8680" s="159"/>
      <c r="K8680" s="140" t="str">
        <f t="shared" si="411"/>
        <v>社會福利支出計畫/社會福利支出/會費、捐助、補助、分攤、照護、救濟與交流活動費/捐助、補助與獎助/捐助國內團體</v>
      </c>
      <c r="L8680" s="140" t="str">
        <f t="shared" si="412"/>
        <v>臺中市社會福利類志願服務小隊志工保險補助計畫</v>
      </c>
      <c r="M8680" s="40" t="str">
        <f t="shared" si="413"/>
        <v>臺中市后里區泰安社區發展協會</v>
      </c>
    </row>
    <row r="8681" spans="1:13" s="27" customFormat="1" ht="112.5">
      <c r="A8681" s="37" t="s">
        <v>6837</v>
      </c>
      <c r="B8681" s="64" t="s">
        <v>6976</v>
      </c>
      <c r="C8681" s="64" t="s">
        <v>2511</v>
      </c>
      <c r="D8681" s="37" t="s">
        <v>6839</v>
      </c>
      <c r="E8681" s="131">
        <v>1</v>
      </c>
      <c r="F8681" s="132" t="s">
        <v>82</v>
      </c>
      <c r="G8681" s="128"/>
      <c r="H8681" s="156" t="s">
        <v>6840</v>
      </c>
      <c r="I8681" s="159"/>
      <c r="K8681" s="140" t="str">
        <f t="shared" si="411"/>
        <v>社會福利支出計畫/社會福利支出/會費、捐助、補助、分攤、照護、救濟與交流活動費/捐助、補助與獎助/捐助國內團體</v>
      </c>
      <c r="L8681" s="140" t="str">
        <f t="shared" si="412"/>
        <v>臺中市社會福利類志願服務小隊志工保險補助計畫</v>
      </c>
      <c r="M8681" s="40" t="str">
        <f t="shared" si="413"/>
        <v>臺中市東勢區中嵙社區發展協會</v>
      </c>
    </row>
    <row r="8682" spans="1:13" s="27" customFormat="1" ht="112.5">
      <c r="A8682" s="37" t="s">
        <v>6837</v>
      </c>
      <c r="B8682" s="64" t="s">
        <v>6976</v>
      </c>
      <c r="C8682" s="64" t="s">
        <v>4435</v>
      </c>
      <c r="D8682" s="37" t="s">
        <v>6839</v>
      </c>
      <c r="E8682" s="131">
        <v>7</v>
      </c>
      <c r="F8682" s="132" t="s">
        <v>82</v>
      </c>
      <c r="G8682" s="128"/>
      <c r="H8682" s="156" t="s">
        <v>6840</v>
      </c>
      <c r="I8682" s="159"/>
      <c r="K8682" s="140" t="str">
        <f t="shared" si="411"/>
        <v>社會福利支出計畫/社會福利支出/會費、捐助、補助、分攤、照護、救濟與交流活動費/捐助、補助與獎助/捐助國內團體</v>
      </c>
      <c r="L8682" s="140" t="str">
        <f t="shared" si="412"/>
        <v>臺中市社會福利類志願服務小隊志工保險補助計畫</v>
      </c>
      <c r="M8682" s="40" t="str">
        <f t="shared" si="413"/>
        <v>財團法人臺中市私立弗傳慈心社會福利慈善事業基金會</v>
      </c>
    </row>
    <row r="8683" spans="1:13" s="27" customFormat="1" ht="112.5">
      <c r="A8683" s="37" t="s">
        <v>6837</v>
      </c>
      <c r="B8683" s="64" t="s">
        <v>6976</v>
      </c>
      <c r="C8683" s="64" t="s">
        <v>3528</v>
      </c>
      <c r="D8683" s="37" t="s">
        <v>6839</v>
      </c>
      <c r="E8683" s="131">
        <v>4</v>
      </c>
      <c r="F8683" s="132" t="s">
        <v>82</v>
      </c>
      <c r="G8683" s="128"/>
      <c r="H8683" s="156" t="s">
        <v>6840</v>
      </c>
      <c r="I8683" s="159"/>
      <c r="K8683" s="140" t="str">
        <f t="shared" si="411"/>
        <v>社會福利支出計畫/社會福利支出/會費、捐助、補助、分攤、照護、救濟與交流活動費/捐助、補助與獎助/捐助國內團體</v>
      </c>
      <c r="L8683" s="140" t="str">
        <f t="shared" si="412"/>
        <v>臺中市社會福利類志願服務小隊志工保險補助計畫</v>
      </c>
      <c r="M8683" s="40" t="str">
        <f t="shared" si="413"/>
        <v>臺中市西區忠明社區發展協會</v>
      </c>
    </row>
    <row r="8684" spans="1:13" s="27" customFormat="1" ht="112.5">
      <c r="A8684" s="37" t="s">
        <v>6837</v>
      </c>
      <c r="B8684" s="64" t="s">
        <v>6976</v>
      </c>
      <c r="C8684" s="64" t="s">
        <v>3601</v>
      </c>
      <c r="D8684" s="37" t="s">
        <v>6839</v>
      </c>
      <c r="E8684" s="131">
        <v>6</v>
      </c>
      <c r="F8684" s="132" t="s">
        <v>82</v>
      </c>
      <c r="G8684" s="128"/>
      <c r="H8684" s="156" t="s">
        <v>6840</v>
      </c>
      <c r="I8684" s="159"/>
      <c r="K8684" s="140" t="str">
        <f t="shared" si="411"/>
        <v>社會福利支出計畫/社會福利支出/會費、捐助、補助、分攤、照護、救濟與交流活動費/捐助、補助與獎助/捐助國內團體</v>
      </c>
      <c r="L8684" s="140" t="str">
        <f t="shared" si="412"/>
        <v>臺中市社會福利類志願服務小隊志工保險補助計畫</v>
      </c>
      <c r="M8684" s="40" t="str">
        <f t="shared" si="413"/>
        <v>臺中市大肚區大東社區發展協會</v>
      </c>
    </row>
    <row r="8685" spans="1:13" s="27" customFormat="1" ht="112.5">
      <c r="A8685" s="37" t="s">
        <v>6837</v>
      </c>
      <c r="B8685" s="64" t="s">
        <v>6976</v>
      </c>
      <c r="C8685" s="64" t="s">
        <v>2842</v>
      </c>
      <c r="D8685" s="37" t="s">
        <v>6839</v>
      </c>
      <c r="E8685" s="131">
        <v>1</v>
      </c>
      <c r="F8685" s="132" t="s">
        <v>82</v>
      </c>
      <c r="G8685" s="128"/>
      <c r="H8685" s="156" t="s">
        <v>6840</v>
      </c>
      <c r="I8685" s="159"/>
      <c r="K8685" s="140" t="str">
        <f t="shared" si="411"/>
        <v>社會福利支出計畫/社會福利支出/會費、捐助、補助、分攤、照護、救濟與交流活動費/捐助、補助與獎助/捐助國內團體</v>
      </c>
      <c r="L8685" s="140" t="str">
        <f t="shared" si="412"/>
        <v>臺中市社會福利類志願服務小隊志工保險補助計畫</v>
      </c>
      <c r="M8685" s="40" t="str">
        <f t="shared" si="413"/>
        <v>臺中市展新國際同濟會</v>
      </c>
    </row>
    <row r="8686" spans="1:13" s="27" customFormat="1" ht="112.5">
      <c r="A8686" s="37" t="s">
        <v>6837</v>
      </c>
      <c r="B8686" s="64" t="s">
        <v>6976</v>
      </c>
      <c r="C8686" s="64" t="s">
        <v>7004</v>
      </c>
      <c r="D8686" s="37" t="s">
        <v>6839</v>
      </c>
      <c r="E8686" s="131">
        <v>2</v>
      </c>
      <c r="F8686" s="132" t="s">
        <v>82</v>
      </c>
      <c r="G8686" s="128"/>
      <c r="H8686" s="156" t="s">
        <v>6840</v>
      </c>
      <c r="I8686" s="159"/>
      <c r="K8686" s="140" t="str">
        <f t="shared" si="411"/>
        <v>社會福利支出計畫/社會福利支出/會費、捐助、補助、分攤、照護、救濟與交流活動費/捐助、補助與獎助/捐助國內團體</v>
      </c>
      <c r="L8686" s="140" t="str">
        <f t="shared" si="412"/>
        <v>臺中市社會福利類志願服務小隊志工保險補助計畫</v>
      </c>
      <c r="M8686" s="40" t="str">
        <f t="shared" si="413"/>
        <v>台中市四海女國際同濟會</v>
      </c>
    </row>
    <row r="8687" spans="1:13" s="27" customFormat="1" ht="112.5">
      <c r="A8687" s="37" t="s">
        <v>6837</v>
      </c>
      <c r="B8687" s="64" t="s">
        <v>6976</v>
      </c>
      <c r="C8687" s="64" t="s">
        <v>2862</v>
      </c>
      <c r="D8687" s="37" t="s">
        <v>6839</v>
      </c>
      <c r="E8687" s="131">
        <v>0.5</v>
      </c>
      <c r="F8687" s="132" t="s">
        <v>82</v>
      </c>
      <c r="G8687" s="128"/>
      <c r="H8687" s="156" t="s">
        <v>6840</v>
      </c>
      <c r="I8687" s="159"/>
      <c r="K8687" s="140" t="str">
        <f t="shared" si="411"/>
        <v>社會福利支出計畫/社會福利支出/會費、捐助、補助、分攤、照護、救濟與交流活動費/捐助、補助與獎助/捐助國內團體</v>
      </c>
      <c r="L8687" s="140" t="str">
        <f t="shared" si="412"/>
        <v>臺中市社會福利類志願服務小隊志工保險補助計畫</v>
      </c>
      <c r="M8687" s="40" t="str">
        <f t="shared" si="413"/>
        <v>臺中市植福國際同濟會</v>
      </c>
    </row>
    <row r="8688" spans="1:13" s="27" customFormat="1" ht="112.5">
      <c r="A8688" s="37" t="s">
        <v>6837</v>
      </c>
      <c r="B8688" s="64" t="s">
        <v>6976</v>
      </c>
      <c r="C8688" s="64" t="s">
        <v>3449</v>
      </c>
      <c r="D8688" s="37" t="s">
        <v>6839</v>
      </c>
      <c r="E8688" s="131">
        <v>2</v>
      </c>
      <c r="F8688" s="132" t="s">
        <v>82</v>
      </c>
      <c r="G8688" s="128"/>
      <c r="H8688" s="156" t="s">
        <v>6840</v>
      </c>
      <c r="I8688" s="159"/>
      <c r="K8688" s="140" t="str">
        <f t="shared" si="411"/>
        <v>社會福利支出計畫/社會福利支出/會費、捐助、補助、分攤、照護、救濟與交流活動費/捐助、補助與獎助/捐助國內團體</v>
      </c>
      <c r="L8688" s="140" t="str">
        <f t="shared" si="412"/>
        <v>臺中市社會福利類志願服務小隊志工保險補助計畫</v>
      </c>
      <c r="M8688" s="40" t="str">
        <f t="shared" si="413"/>
        <v>臺中市天母國際同濟會</v>
      </c>
    </row>
    <row r="8689" spans="1:13" s="27" customFormat="1" ht="112.5">
      <c r="A8689" s="37" t="s">
        <v>6837</v>
      </c>
      <c r="B8689" s="64" t="s">
        <v>6976</v>
      </c>
      <c r="C8689" s="64" t="s">
        <v>3970</v>
      </c>
      <c r="D8689" s="37" t="s">
        <v>6839</v>
      </c>
      <c r="E8689" s="131">
        <v>4</v>
      </c>
      <c r="F8689" s="132" t="s">
        <v>82</v>
      </c>
      <c r="G8689" s="128"/>
      <c r="H8689" s="156" t="s">
        <v>6840</v>
      </c>
      <c r="I8689" s="159"/>
      <c r="K8689" s="140" t="str">
        <f t="shared" si="411"/>
        <v>社會福利支出計畫/社會福利支出/會費、捐助、補助、分攤、照護、救濟與交流活動費/捐助、補助與獎助/捐助國內團體</v>
      </c>
      <c r="L8689" s="140" t="str">
        <f t="shared" si="412"/>
        <v>臺中市社會福利類志願服務小隊志工保險補助計畫</v>
      </c>
      <c r="M8689" s="40" t="str">
        <f t="shared" si="413"/>
        <v>財團法人台中市私立弘毓社會福利基金會</v>
      </c>
    </row>
    <row r="8690" spans="1:13" s="27" customFormat="1" ht="112.5">
      <c r="A8690" s="37" t="s">
        <v>6837</v>
      </c>
      <c r="B8690" s="64" t="s">
        <v>6976</v>
      </c>
      <c r="C8690" s="64" t="s">
        <v>4146</v>
      </c>
      <c r="D8690" s="37" t="s">
        <v>6839</v>
      </c>
      <c r="E8690" s="131">
        <v>138</v>
      </c>
      <c r="F8690" s="132" t="s">
        <v>82</v>
      </c>
      <c r="G8690" s="128"/>
      <c r="H8690" s="156" t="s">
        <v>6840</v>
      </c>
      <c r="I8690" s="159"/>
      <c r="K8690" s="140" t="str">
        <f t="shared" si="411"/>
        <v>社會福利支出計畫/社會福利支出/會費、捐助、補助、分攤、照護、救濟與交流活動費/捐助、補助與獎助/捐助國內團體</v>
      </c>
      <c r="L8690" s="140" t="str">
        <f t="shared" si="412"/>
        <v>臺中市社會福利類志願服務小隊志工保險補助計畫</v>
      </c>
      <c r="M8690" s="40" t="str">
        <f t="shared" si="413"/>
        <v>財團法人一貫道崇正基金會</v>
      </c>
    </row>
    <row r="8691" spans="1:13" s="27" customFormat="1" ht="112.5">
      <c r="A8691" s="37" t="s">
        <v>6837</v>
      </c>
      <c r="B8691" s="64" t="s">
        <v>6976</v>
      </c>
      <c r="C8691" s="64" t="s">
        <v>7005</v>
      </c>
      <c r="D8691" s="37" t="s">
        <v>6839</v>
      </c>
      <c r="E8691" s="131">
        <v>1</v>
      </c>
      <c r="F8691" s="132" t="s">
        <v>82</v>
      </c>
      <c r="G8691" s="128"/>
      <c r="H8691" s="156" t="s">
        <v>6840</v>
      </c>
      <c r="I8691" s="159"/>
      <c r="K8691" s="140" t="str">
        <f t="shared" si="411"/>
        <v>社會福利支出計畫/社會福利支出/會費、捐助、補助、分攤、照護、救濟與交流活動費/捐助、補助與獎助/捐助國內團體</v>
      </c>
      <c r="L8691" s="140" t="str">
        <f t="shared" si="412"/>
        <v>臺中市社會福利類志願服務小隊志工保險補助計畫</v>
      </c>
      <c r="M8691" s="40" t="str">
        <f t="shared" si="413"/>
        <v>臺中市好幸福國際同濟會</v>
      </c>
    </row>
    <row r="8692" spans="1:13" s="27" customFormat="1" ht="112.5">
      <c r="A8692" s="37" t="s">
        <v>6837</v>
      </c>
      <c r="B8692" s="64" t="s">
        <v>6976</v>
      </c>
      <c r="C8692" s="64" t="s">
        <v>7006</v>
      </c>
      <c r="D8692" s="37" t="s">
        <v>6839</v>
      </c>
      <c r="E8692" s="131">
        <v>11</v>
      </c>
      <c r="F8692" s="132" t="s">
        <v>82</v>
      </c>
      <c r="G8692" s="128"/>
      <c r="H8692" s="156" t="s">
        <v>6840</v>
      </c>
      <c r="I8692" s="159"/>
      <c r="K8692" s="140" t="str">
        <f t="shared" si="411"/>
        <v>社會福利支出計畫/社會福利支出/會費、捐助、補助、分攤、照護、救濟與交流活動費/捐助、補助與獎助/捐助國內團體</v>
      </c>
      <c r="L8692" s="140" t="str">
        <f t="shared" si="412"/>
        <v>臺中市社會福利類志願服務小隊志工保險補助計畫</v>
      </c>
      <c r="M8692" s="40" t="str">
        <f t="shared" si="413"/>
        <v>臺中市元保宮</v>
      </c>
    </row>
    <row r="8693" spans="1:13" s="27" customFormat="1" ht="112.5">
      <c r="A8693" s="37" t="s">
        <v>6837</v>
      </c>
      <c r="B8693" s="64" t="s">
        <v>6976</v>
      </c>
      <c r="C8693" s="64" t="s">
        <v>7007</v>
      </c>
      <c r="D8693" s="37" t="s">
        <v>6839</v>
      </c>
      <c r="E8693" s="131">
        <v>7</v>
      </c>
      <c r="F8693" s="132" t="s">
        <v>82</v>
      </c>
      <c r="G8693" s="128"/>
      <c r="H8693" s="156" t="s">
        <v>6840</v>
      </c>
      <c r="I8693" s="159"/>
      <c r="K8693" s="140" t="str">
        <f t="shared" si="411"/>
        <v>社會福利支出計畫/社會福利支出/會費、捐助、補助、分攤、照護、救濟與交流活動費/捐助、補助與獎助/捐助國內團體</v>
      </c>
      <c r="L8693" s="140" t="str">
        <f t="shared" si="412"/>
        <v>臺中市社會福利類志願服務小隊志工保險補助計畫</v>
      </c>
      <c r="M8693" s="40" t="str">
        <f t="shared" si="413"/>
        <v xml:space="preserve">台中市光明國際同濟會 </v>
      </c>
    </row>
    <row r="8694" spans="1:13" s="27" customFormat="1" ht="112.5">
      <c r="A8694" s="37" t="s">
        <v>6837</v>
      </c>
      <c r="B8694" s="64" t="s">
        <v>6976</v>
      </c>
      <c r="C8694" s="64" t="s">
        <v>3147</v>
      </c>
      <c r="D8694" s="37" t="s">
        <v>6839</v>
      </c>
      <c r="E8694" s="131">
        <v>2</v>
      </c>
      <c r="F8694" s="132" t="s">
        <v>82</v>
      </c>
      <c r="G8694" s="128"/>
      <c r="H8694" s="156" t="s">
        <v>6840</v>
      </c>
      <c r="I8694" s="159"/>
      <c r="K8694" s="140" t="str">
        <f t="shared" si="411"/>
        <v>社會福利支出計畫/社會福利支出/會費、捐助、補助、分攤、照護、救濟與交流活動費/捐助、補助與獎助/捐助國內團體</v>
      </c>
      <c r="L8694" s="140" t="str">
        <f t="shared" si="412"/>
        <v>臺中市社會福利類志願服務小隊志工保險補助計畫</v>
      </c>
      <c r="M8694" s="40" t="str">
        <f t="shared" si="413"/>
        <v>臺中市潭子區新田社區發展協會</v>
      </c>
    </row>
    <row r="8695" spans="1:13" s="27" customFormat="1" ht="112.5">
      <c r="A8695" s="37" t="s">
        <v>6837</v>
      </c>
      <c r="B8695" s="64" t="s">
        <v>6976</v>
      </c>
      <c r="C8695" s="64" t="s">
        <v>2846</v>
      </c>
      <c r="D8695" s="37" t="s">
        <v>6839</v>
      </c>
      <c r="E8695" s="131">
        <v>1</v>
      </c>
      <c r="F8695" s="132" t="s">
        <v>82</v>
      </c>
      <c r="G8695" s="128"/>
      <c r="H8695" s="156" t="s">
        <v>6840</v>
      </c>
      <c r="I8695" s="159"/>
      <c r="K8695" s="140" t="str">
        <f t="shared" si="411"/>
        <v>社會福利支出計畫/社會福利支出/會費、捐助、補助、分攤、照護、救濟與交流活動費/捐助、補助與獎助/捐助國內團體</v>
      </c>
      <c r="L8695" s="140" t="str">
        <f t="shared" si="412"/>
        <v>臺中市社會福利類志願服務小隊志工保險補助計畫</v>
      </c>
      <c r="M8695" s="40" t="str">
        <f t="shared" si="413"/>
        <v>台中市玄德國際同濟會</v>
      </c>
    </row>
    <row r="8696" spans="1:13" s="27" customFormat="1" ht="112.5">
      <c r="A8696" s="37" t="s">
        <v>6837</v>
      </c>
      <c r="B8696" s="64" t="s">
        <v>6976</v>
      </c>
      <c r="C8696" s="64" t="s">
        <v>7008</v>
      </c>
      <c r="D8696" s="37" t="s">
        <v>6839</v>
      </c>
      <c r="E8696" s="131">
        <v>1</v>
      </c>
      <c r="F8696" s="132" t="s">
        <v>82</v>
      </c>
      <c r="G8696" s="128"/>
      <c r="H8696" s="156" t="s">
        <v>6840</v>
      </c>
      <c r="I8696" s="159"/>
      <c r="K8696" s="140" t="str">
        <f t="shared" si="411"/>
        <v>社會福利支出計畫/社會福利支出/會費、捐助、補助、分攤、照護、救濟與交流活動費/捐助、補助與獎助/捐助國內團體</v>
      </c>
      <c r="L8696" s="140" t="str">
        <f t="shared" si="412"/>
        <v>臺中市社會福利類志願服務小隊志工保險補助計畫</v>
      </c>
      <c r="M8696" s="40" t="str">
        <f t="shared" si="413"/>
        <v>臺中市世事國際同濟會</v>
      </c>
    </row>
    <row r="8697" spans="1:13" s="27" customFormat="1" ht="112.5">
      <c r="A8697" s="37" t="s">
        <v>6837</v>
      </c>
      <c r="B8697" s="64" t="s">
        <v>6976</v>
      </c>
      <c r="C8697" s="64" t="s">
        <v>3346</v>
      </c>
      <c r="D8697" s="37" t="s">
        <v>6839</v>
      </c>
      <c r="E8697" s="131">
        <v>2</v>
      </c>
      <c r="F8697" s="132" t="s">
        <v>82</v>
      </c>
      <c r="G8697" s="128"/>
      <c r="H8697" s="156" t="s">
        <v>6840</v>
      </c>
      <c r="I8697" s="159"/>
      <c r="K8697" s="140" t="str">
        <f t="shared" si="411"/>
        <v>社會福利支出計畫/社會福利支出/會費、捐助、補助、分攤、照護、救濟與交流活動費/捐助、補助與獎助/捐助國內團體</v>
      </c>
      <c r="L8697" s="140" t="str">
        <f t="shared" si="412"/>
        <v>臺中市社會福利類志願服務小隊志工保險補助計畫</v>
      </c>
      <c r="M8697" s="40" t="str">
        <f t="shared" si="413"/>
        <v>臺中市優質文教國際同濟會</v>
      </c>
    </row>
    <row r="8698" spans="1:13" s="27" customFormat="1" ht="112.5">
      <c r="A8698" s="37" t="s">
        <v>6837</v>
      </c>
      <c r="B8698" s="64" t="s">
        <v>6976</v>
      </c>
      <c r="C8698" s="64" t="s">
        <v>7009</v>
      </c>
      <c r="D8698" s="37" t="s">
        <v>6839</v>
      </c>
      <c r="E8698" s="131">
        <v>2</v>
      </c>
      <c r="F8698" s="132" t="s">
        <v>82</v>
      </c>
      <c r="G8698" s="128"/>
      <c r="H8698" s="156" t="s">
        <v>6840</v>
      </c>
      <c r="I8698" s="159"/>
      <c r="K8698" s="140" t="str">
        <f t="shared" si="411"/>
        <v>社會福利支出計畫/社會福利支出/會費、捐助、補助、分攤、照護、救濟與交流活動費/捐助、補助與獎助/捐助國內團體</v>
      </c>
      <c r="L8698" s="140" t="str">
        <f t="shared" si="412"/>
        <v>臺中市社會福利類志願服務小隊志工保險補助計畫</v>
      </c>
      <c r="M8698" s="40" t="str">
        <f t="shared" si="413"/>
        <v>臺中市臺中女國際同濟會</v>
      </c>
    </row>
    <row r="8699" spans="1:13" s="27" customFormat="1" ht="112.5">
      <c r="A8699" s="37" t="s">
        <v>6837</v>
      </c>
      <c r="B8699" s="64" t="s">
        <v>6976</v>
      </c>
      <c r="C8699" s="64" t="s">
        <v>3833</v>
      </c>
      <c r="D8699" s="37" t="s">
        <v>6839</v>
      </c>
      <c r="E8699" s="131">
        <v>1</v>
      </c>
      <c r="F8699" s="132" t="s">
        <v>82</v>
      </c>
      <c r="G8699" s="128"/>
      <c r="H8699" s="156" t="s">
        <v>6840</v>
      </c>
      <c r="I8699" s="159"/>
      <c r="K8699" s="140" t="str">
        <f t="shared" si="411"/>
        <v>社會福利支出計畫/社會福利支出/會費、捐助、補助、分攤、照護、救濟與交流活動費/捐助、補助與獎助/捐助國內團體</v>
      </c>
      <c r="L8699" s="140" t="str">
        <f t="shared" si="412"/>
        <v>臺中市社會福利類志願服務小隊志工保險補助計畫</v>
      </c>
      <c r="M8699" s="40" t="str">
        <f t="shared" si="413"/>
        <v>臺中市財神國際同濟會</v>
      </c>
    </row>
    <row r="8700" spans="1:13" s="27" customFormat="1" ht="112.5">
      <c r="A8700" s="37" t="s">
        <v>6837</v>
      </c>
      <c r="B8700" s="64" t="s">
        <v>6976</v>
      </c>
      <c r="C8700" s="64" t="s">
        <v>7010</v>
      </c>
      <c r="D8700" s="37" t="s">
        <v>6839</v>
      </c>
      <c r="E8700" s="131">
        <v>24</v>
      </c>
      <c r="F8700" s="132" t="s">
        <v>82</v>
      </c>
      <c r="G8700" s="128"/>
      <c r="H8700" s="156" t="s">
        <v>6840</v>
      </c>
      <c r="I8700" s="159"/>
      <c r="K8700" s="140" t="str">
        <f t="shared" si="411"/>
        <v>社會福利支出計畫/社會福利支出/會費、捐助、補助、分攤、照護、救濟與交流活動費/捐助、補助與獎助/捐助國內團體</v>
      </c>
      <c r="L8700" s="140" t="str">
        <f t="shared" si="412"/>
        <v>臺中市社會福利類志願服務小隊志工保險補助計畫</v>
      </c>
      <c r="M8700" s="40" t="str">
        <f t="shared" si="413"/>
        <v>社團法人台中市生命線協會</v>
      </c>
    </row>
    <row r="8701" spans="1:13" s="27" customFormat="1" ht="112.5">
      <c r="A8701" s="37" t="s">
        <v>6837</v>
      </c>
      <c r="B8701" s="64" t="s">
        <v>6976</v>
      </c>
      <c r="C8701" s="64" t="s">
        <v>7011</v>
      </c>
      <c r="D8701" s="37" t="s">
        <v>6839</v>
      </c>
      <c r="E8701" s="131">
        <v>10</v>
      </c>
      <c r="F8701" s="132" t="s">
        <v>82</v>
      </c>
      <c r="G8701" s="128"/>
      <c r="H8701" s="156" t="s">
        <v>6840</v>
      </c>
      <c r="I8701" s="159"/>
      <c r="K8701" s="140" t="str">
        <f t="shared" ref="K8701:K8764" si="414">A8701</f>
        <v>社會福利支出計畫/社會福利支出/會費、捐助、補助、分攤、照護、救濟與交流活動費/捐助、補助與獎助/捐助國內團體</v>
      </c>
      <c r="L8701" s="140" t="str">
        <f t="shared" ref="L8701:L8764" si="415">B8701</f>
        <v>臺中市社會福利類志願服務小隊志工保險補助計畫</v>
      </c>
      <c r="M8701" s="40" t="str">
        <f t="shared" ref="M8701:M8764" si="416">C8701</f>
        <v>台灣向心橋慈善會</v>
      </c>
    </row>
    <row r="8702" spans="1:13" s="27" customFormat="1" ht="112.5">
      <c r="A8702" s="37" t="s">
        <v>6837</v>
      </c>
      <c r="B8702" s="64" t="s">
        <v>6976</v>
      </c>
      <c r="C8702" s="64" t="s">
        <v>7012</v>
      </c>
      <c r="D8702" s="37" t="s">
        <v>6839</v>
      </c>
      <c r="E8702" s="131">
        <v>1</v>
      </c>
      <c r="F8702" s="132" t="s">
        <v>82</v>
      </c>
      <c r="G8702" s="128"/>
      <c r="H8702" s="156" t="s">
        <v>6840</v>
      </c>
      <c r="I8702" s="159"/>
      <c r="K8702" s="140" t="str">
        <f t="shared" si="414"/>
        <v>社會福利支出計畫/社會福利支出/會費、捐助、補助、分攤、照護、救濟與交流活動費/捐助、補助與獎助/捐助國內團體</v>
      </c>
      <c r="L8702" s="140" t="str">
        <f t="shared" si="415"/>
        <v>臺中市社會福利類志願服務小隊志工保險補助計畫</v>
      </c>
      <c r="M8702" s="40" t="str">
        <f t="shared" si="416"/>
        <v>臺中市南屯區民眾服務社</v>
      </c>
    </row>
    <row r="8703" spans="1:13" s="27" customFormat="1" ht="112.5">
      <c r="A8703" s="37" t="s">
        <v>6837</v>
      </c>
      <c r="B8703" s="64" t="s">
        <v>6976</v>
      </c>
      <c r="C8703" s="64" t="s">
        <v>6899</v>
      </c>
      <c r="D8703" s="37" t="s">
        <v>6839</v>
      </c>
      <c r="E8703" s="131">
        <v>2</v>
      </c>
      <c r="F8703" s="132" t="s">
        <v>82</v>
      </c>
      <c r="G8703" s="128"/>
      <c r="H8703" s="156" t="s">
        <v>6840</v>
      </c>
      <c r="I8703" s="159"/>
      <c r="K8703" s="140" t="str">
        <f t="shared" si="414"/>
        <v>社會福利支出計畫/社會福利支出/會費、捐助、補助、分攤、照護、救濟與交流活動費/捐助、補助與獎助/捐助國內團體</v>
      </c>
      <c r="L8703" s="140" t="str">
        <f t="shared" si="415"/>
        <v>臺中市社會福利類志願服務小隊志工保險補助計畫</v>
      </c>
      <c r="M8703" s="40" t="str">
        <f t="shared" si="416"/>
        <v>社團法人台灣喜信家庭關懷協會</v>
      </c>
    </row>
    <row r="8704" spans="1:13" s="27" customFormat="1" ht="112.5">
      <c r="A8704" s="37" t="s">
        <v>6837</v>
      </c>
      <c r="B8704" s="64" t="s">
        <v>6976</v>
      </c>
      <c r="C8704" s="64" t="s">
        <v>5874</v>
      </c>
      <c r="D8704" s="37" t="s">
        <v>6839</v>
      </c>
      <c r="E8704" s="131">
        <v>4</v>
      </c>
      <c r="F8704" s="132" t="s">
        <v>82</v>
      </c>
      <c r="G8704" s="128"/>
      <c r="H8704" s="156" t="s">
        <v>6840</v>
      </c>
      <c r="I8704" s="159"/>
      <c r="K8704" s="140" t="str">
        <f t="shared" si="414"/>
        <v>社會福利支出計畫/社會福利支出/會費、捐助、補助、分攤、照護、救濟與交流活動費/捐助、補助與獎助/捐助國內團體</v>
      </c>
      <c r="L8704" s="140" t="str">
        <f t="shared" si="415"/>
        <v>臺中市社會福利類志願服務小隊志工保險補助計畫</v>
      </c>
      <c r="M8704" s="40" t="str">
        <f t="shared" si="416"/>
        <v>臺中市神岡區神洲社區發展協會</v>
      </c>
    </row>
    <row r="8705" spans="1:13" s="27" customFormat="1" ht="112.5">
      <c r="A8705" s="37" t="s">
        <v>6837</v>
      </c>
      <c r="B8705" s="64" t="s">
        <v>6976</v>
      </c>
      <c r="C8705" s="64" t="s">
        <v>3691</v>
      </c>
      <c r="D8705" s="37" t="s">
        <v>6839</v>
      </c>
      <c r="E8705" s="131">
        <v>5</v>
      </c>
      <c r="F8705" s="132" t="s">
        <v>82</v>
      </c>
      <c r="G8705" s="128"/>
      <c r="H8705" s="156" t="s">
        <v>6840</v>
      </c>
      <c r="I8705" s="159"/>
      <c r="K8705" s="140" t="str">
        <f t="shared" si="414"/>
        <v>社會福利支出計畫/社會福利支出/會費、捐助、補助、分攤、照護、救濟與交流活動費/捐助、補助與獎助/捐助國內團體</v>
      </c>
      <c r="L8705" s="140" t="str">
        <f t="shared" si="415"/>
        <v>臺中市社會福利類志願服務小隊志工保險補助計畫</v>
      </c>
      <c r="M8705" s="40" t="str">
        <f t="shared" si="416"/>
        <v>臺中市大肚區萬興社區發展協會</v>
      </c>
    </row>
    <row r="8706" spans="1:13" s="27" customFormat="1" ht="112.5">
      <c r="A8706" s="37" t="s">
        <v>6837</v>
      </c>
      <c r="B8706" s="64" t="s">
        <v>6976</v>
      </c>
      <c r="C8706" s="64" t="s">
        <v>3518</v>
      </c>
      <c r="D8706" s="37" t="s">
        <v>6839</v>
      </c>
      <c r="E8706" s="131">
        <v>3</v>
      </c>
      <c r="F8706" s="132" t="s">
        <v>82</v>
      </c>
      <c r="G8706" s="128"/>
      <c r="H8706" s="156" t="s">
        <v>6840</v>
      </c>
      <c r="I8706" s="159"/>
      <c r="K8706" s="140" t="str">
        <f t="shared" si="414"/>
        <v>社會福利支出計畫/社會福利支出/會費、捐助、補助、分攤、照護、救濟與交流活動費/捐助、補助與獎助/捐助國內團體</v>
      </c>
      <c r="L8706" s="140" t="str">
        <f t="shared" si="415"/>
        <v>臺中市社會福利類志願服務小隊志工保險補助計畫</v>
      </c>
      <c r="M8706" s="40" t="str">
        <f t="shared" si="416"/>
        <v>臺中市沙鹿區沙鹿社區發展協會</v>
      </c>
    </row>
    <row r="8707" spans="1:13" s="27" customFormat="1" ht="112.5">
      <c r="A8707" s="37" t="s">
        <v>6837</v>
      </c>
      <c r="B8707" s="64" t="s">
        <v>6976</v>
      </c>
      <c r="C8707" s="64" t="s">
        <v>6970</v>
      </c>
      <c r="D8707" s="37" t="s">
        <v>6839</v>
      </c>
      <c r="E8707" s="131">
        <v>1</v>
      </c>
      <c r="F8707" s="132" t="s">
        <v>82</v>
      </c>
      <c r="G8707" s="128"/>
      <c r="H8707" s="156" t="s">
        <v>6840</v>
      </c>
      <c r="I8707" s="159"/>
      <c r="K8707" s="140" t="str">
        <f t="shared" si="414"/>
        <v>社會福利支出計畫/社會福利支出/會費、捐助、補助、分攤、照護、救濟與交流活動費/捐助、補助與獎助/捐助國內團體</v>
      </c>
      <c r="L8707" s="140" t="str">
        <f t="shared" si="415"/>
        <v>臺中市社會福利類志願服務小隊志工保險補助計畫</v>
      </c>
      <c r="M8707" s="40" t="str">
        <f t="shared" si="416"/>
        <v>財團法人台灣省私立台灣盲人重建院</v>
      </c>
    </row>
    <row r="8708" spans="1:13" s="27" customFormat="1" ht="112.5">
      <c r="A8708" s="37" t="s">
        <v>6837</v>
      </c>
      <c r="B8708" s="64" t="s">
        <v>6976</v>
      </c>
      <c r="C8708" s="64" t="s">
        <v>3089</v>
      </c>
      <c r="D8708" s="37" t="s">
        <v>6839</v>
      </c>
      <c r="E8708" s="131">
        <v>3</v>
      </c>
      <c r="F8708" s="132" t="s">
        <v>82</v>
      </c>
      <c r="G8708" s="128"/>
      <c r="H8708" s="156" t="s">
        <v>6840</v>
      </c>
      <c r="I8708" s="159"/>
      <c r="K8708" s="140" t="str">
        <f t="shared" si="414"/>
        <v>社會福利支出計畫/社會福利支出/會費、捐助、補助、分攤、照護、救濟與交流活動費/捐助、補助與獎助/捐助國內團體</v>
      </c>
      <c r="L8708" s="140" t="str">
        <f t="shared" si="415"/>
        <v>臺中市社會福利類志願服務小隊志工保險補助計畫</v>
      </c>
      <c r="M8708" s="40" t="str">
        <f t="shared" si="416"/>
        <v>臺中市大里區塗城社區發展協會</v>
      </c>
    </row>
    <row r="8709" spans="1:13" s="27" customFormat="1" ht="112.5">
      <c r="A8709" s="37" t="s">
        <v>6837</v>
      </c>
      <c r="B8709" s="64" t="s">
        <v>6976</v>
      </c>
      <c r="C8709" s="64" t="s">
        <v>4453</v>
      </c>
      <c r="D8709" s="37" t="s">
        <v>6839</v>
      </c>
      <c r="E8709" s="131">
        <v>9</v>
      </c>
      <c r="F8709" s="132" t="s">
        <v>82</v>
      </c>
      <c r="G8709" s="128"/>
      <c r="H8709" s="156" t="s">
        <v>6840</v>
      </c>
      <c r="I8709" s="159"/>
      <c r="K8709" s="140" t="str">
        <f t="shared" si="414"/>
        <v>社會福利支出計畫/社會福利支出/會費、捐助、補助、分攤、照護、救濟與交流活動費/捐助、補助與獎助/捐助國內團體</v>
      </c>
      <c r="L8709" s="140" t="str">
        <f t="shared" si="415"/>
        <v>臺中市社會福利類志願服務小隊志工保險補助計畫</v>
      </c>
      <c r="M8709" s="40" t="str">
        <f t="shared" si="416"/>
        <v>臺中市山海屯國際生命線協會</v>
      </c>
    </row>
    <row r="8710" spans="1:13" s="27" customFormat="1" ht="112.5">
      <c r="A8710" s="37" t="s">
        <v>6837</v>
      </c>
      <c r="B8710" s="64" t="s">
        <v>6976</v>
      </c>
      <c r="C8710" s="64" t="s">
        <v>3225</v>
      </c>
      <c r="D8710" s="37" t="s">
        <v>6839</v>
      </c>
      <c r="E8710" s="131">
        <v>2</v>
      </c>
      <c r="F8710" s="132" t="s">
        <v>82</v>
      </c>
      <c r="G8710" s="128"/>
      <c r="H8710" s="156" t="s">
        <v>6840</v>
      </c>
      <c r="I8710" s="159"/>
      <c r="K8710" s="140" t="str">
        <f t="shared" si="414"/>
        <v>社會福利支出計畫/社會福利支出/會費、捐助、補助、分攤、照護、救濟與交流活動費/捐助、補助與獎助/捐助國內團體</v>
      </c>
      <c r="L8710" s="140" t="str">
        <f t="shared" si="415"/>
        <v>臺中市社會福利類志願服務小隊志工保險補助計畫</v>
      </c>
      <c r="M8710" s="40" t="str">
        <f t="shared" si="416"/>
        <v>臺中市墩仔腳庄文化創生發展協會</v>
      </c>
    </row>
    <row r="8711" spans="1:13" s="27" customFormat="1" ht="112.5">
      <c r="A8711" s="37" t="s">
        <v>6837</v>
      </c>
      <c r="B8711" s="64" t="s">
        <v>6976</v>
      </c>
      <c r="C8711" s="64" t="s">
        <v>3566</v>
      </c>
      <c r="D8711" s="37" t="s">
        <v>6839</v>
      </c>
      <c r="E8711" s="131">
        <v>1</v>
      </c>
      <c r="F8711" s="132" t="s">
        <v>82</v>
      </c>
      <c r="G8711" s="37"/>
      <c r="H8711" s="132" t="s">
        <v>6840</v>
      </c>
      <c r="I8711" s="158"/>
      <c r="K8711" s="140" t="str">
        <f t="shared" si="414"/>
        <v>社會福利支出計畫/社會福利支出/會費、捐助、補助、分攤、照護、救濟與交流活動費/捐助、補助與獎助/捐助國內團體</v>
      </c>
      <c r="L8711" s="140" t="str">
        <f t="shared" si="415"/>
        <v>臺中市社會福利類志願服務小隊志工保險補助計畫</v>
      </c>
      <c r="M8711" s="40" t="str">
        <f t="shared" si="416"/>
        <v>社團法人臺中市助扶關懷協會</v>
      </c>
    </row>
    <row r="8712" spans="1:13" s="27" customFormat="1" ht="112.5">
      <c r="A8712" s="37" t="s">
        <v>6837</v>
      </c>
      <c r="B8712" s="64" t="s">
        <v>6976</v>
      </c>
      <c r="C8712" s="64" t="s">
        <v>3757</v>
      </c>
      <c r="D8712" s="37" t="s">
        <v>6839</v>
      </c>
      <c r="E8712" s="131">
        <v>1</v>
      </c>
      <c r="F8712" s="132" t="s">
        <v>82</v>
      </c>
      <c r="G8712" s="37"/>
      <c r="H8712" s="132" t="s">
        <v>6840</v>
      </c>
      <c r="I8712" s="158"/>
      <c r="K8712" s="140" t="str">
        <f t="shared" si="414"/>
        <v>社會福利支出計畫/社會福利支出/會費、捐助、補助、分攤、照護、救濟與交流活動費/捐助、補助與獎助/捐助國內團體</v>
      </c>
      <c r="L8712" s="140" t="str">
        <f t="shared" si="415"/>
        <v>臺中市社會福利類志願服務小隊志工保險補助計畫</v>
      </c>
      <c r="M8712" s="40" t="str">
        <f t="shared" si="416"/>
        <v>財團法人臺中市私立十方社會福利慈善事業基金會</v>
      </c>
    </row>
    <row r="8713" spans="1:13" s="27" customFormat="1" ht="112.5">
      <c r="A8713" s="37" t="s">
        <v>6837</v>
      </c>
      <c r="B8713" s="64" t="s">
        <v>6976</v>
      </c>
      <c r="C8713" s="64" t="s">
        <v>7013</v>
      </c>
      <c r="D8713" s="37" t="s">
        <v>6839</v>
      </c>
      <c r="E8713" s="131">
        <v>5</v>
      </c>
      <c r="F8713" s="132" t="s">
        <v>82</v>
      </c>
      <c r="G8713" s="37"/>
      <c r="H8713" s="132" t="s">
        <v>6840</v>
      </c>
      <c r="I8713" s="158"/>
      <c r="K8713" s="140" t="str">
        <f t="shared" si="414"/>
        <v>社會福利支出計畫/社會福利支出/會費、捐助、補助、分攤、照護、救濟與交流活動費/捐助、補助與獎助/捐助國內團體</v>
      </c>
      <c r="L8713" s="140" t="str">
        <f t="shared" si="415"/>
        <v>臺中市社會福利類志願服務小隊志工保險補助計畫</v>
      </c>
      <c r="M8713" s="40" t="str">
        <f t="shared" si="416"/>
        <v>臺中市雅心慈善會</v>
      </c>
    </row>
    <row r="8714" spans="1:13" s="27" customFormat="1" ht="112.5">
      <c r="A8714" s="37" t="s">
        <v>6837</v>
      </c>
      <c r="B8714" s="64" t="s">
        <v>6976</v>
      </c>
      <c r="C8714" s="64" t="s">
        <v>3121</v>
      </c>
      <c r="D8714" s="37" t="s">
        <v>6839</v>
      </c>
      <c r="E8714" s="131">
        <v>4</v>
      </c>
      <c r="F8714" s="132" t="s">
        <v>82</v>
      </c>
      <c r="G8714" s="37"/>
      <c r="H8714" s="132" t="s">
        <v>6840</v>
      </c>
      <c r="I8714" s="158"/>
      <c r="K8714" s="140" t="str">
        <f t="shared" si="414"/>
        <v>社會福利支出計畫/社會福利支出/會費、捐助、補助、分攤、照護、救濟與交流活動費/捐助、補助與獎助/捐助國內團體</v>
      </c>
      <c r="L8714" s="140" t="str">
        <f t="shared" si="415"/>
        <v>臺中市社會福利類志願服務小隊志工保險補助計畫</v>
      </c>
      <c r="M8714" s="40" t="str">
        <f t="shared" si="416"/>
        <v>臺中市大里區新仁社區發展協會</v>
      </c>
    </row>
    <row r="8715" spans="1:13" s="27" customFormat="1" ht="112.5">
      <c r="A8715" s="37" t="s">
        <v>6837</v>
      </c>
      <c r="B8715" s="64" t="s">
        <v>6976</v>
      </c>
      <c r="C8715" s="64" t="s">
        <v>2853</v>
      </c>
      <c r="D8715" s="37" t="s">
        <v>6839</v>
      </c>
      <c r="E8715" s="131">
        <v>1</v>
      </c>
      <c r="F8715" s="132" t="s">
        <v>82</v>
      </c>
      <c r="G8715" s="37"/>
      <c r="H8715" s="132" t="s">
        <v>6840</v>
      </c>
      <c r="I8715" s="158"/>
      <c r="K8715" s="140" t="str">
        <f t="shared" si="414"/>
        <v>社會福利支出計畫/社會福利支出/會費、捐助、補助、分攤、照護、救濟與交流活動費/捐助、補助與獎助/捐助國內團體</v>
      </c>
      <c r="L8715" s="140" t="str">
        <f t="shared" si="415"/>
        <v>臺中市社會福利類志願服務小隊志工保險補助計畫</v>
      </c>
      <c r="M8715" s="40" t="str">
        <f t="shared" si="416"/>
        <v>臺中市港尾社區長青協會</v>
      </c>
    </row>
    <row r="8716" spans="1:13" s="27" customFormat="1" ht="112.5">
      <c r="A8716" s="37" t="s">
        <v>6837</v>
      </c>
      <c r="B8716" s="64" t="s">
        <v>6976</v>
      </c>
      <c r="C8716" s="64" t="s">
        <v>2804</v>
      </c>
      <c r="D8716" s="37" t="s">
        <v>6839</v>
      </c>
      <c r="E8716" s="131">
        <v>4</v>
      </c>
      <c r="F8716" s="132" t="s">
        <v>82</v>
      </c>
      <c r="G8716" s="37"/>
      <c r="H8716" s="132" t="s">
        <v>6840</v>
      </c>
      <c r="I8716" s="158"/>
      <c r="K8716" s="140" t="str">
        <f t="shared" si="414"/>
        <v>社會福利支出計畫/社會福利支出/會費、捐助、補助、分攤、照護、救濟與交流活動費/捐助、補助與獎助/捐助國內團體</v>
      </c>
      <c r="L8716" s="140" t="str">
        <f t="shared" si="415"/>
        <v>臺中市社會福利類志願服務小隊志工保險補助計畫</v>
      </c>
      <c r="M8716" s="40" t="str">
        <f t="shared" si="416"/>
        <v>財團法人臺灣省私立永信社會福利基金會</v>
      </c>
    </row>
    <row r="8717" spans="1:13" s="27" customFormat="1" ht="112.5">
      <c r="A8717" s="37" t="s">
        <v>6837</v>
      </c>
      <c r="B8717" s="64" t="s">
        <v>6976</v>
      </c>
      <c r="C8717" s="64" t="s">
        <v>2424</v>
      </c>
      <c r="D8717" s="37" t="s">
        <v>6839</v>
      </c>
      <c r="E8717" s="131">
        <v>2</v>
      </c>
      <c r="F8717" s="132" t="s">
        <v>82</v>
      </c>
      <c r="G8717" s="37"/>
      <c r="H8717" s="132" t="s">
        <v>6840</v>
      </c>
      <c r="I8717" s="158"/>
      <c r="K8717" s="140" t="str">
        <f t="shared" si="414"/>
        <v>社會福利支出計畫/社會福利支出/會費、捐助、補助、分攤、照護、救濟與交流活動費/捐助、補助與獎助/捐助國內團體</v>
      </c>
      <c r="L8717" s="140" t="str">
        <f t="shared" si="415"/>
        <v>臺中市社會福利類志願服務小隊志工保險補助計畫</v>
      </c>
      <c r="M8717" s="40" t="str">
        <f t="shared" si="416"/>
        <v>社團法人臺中市神岡區溪洲社區發展協會</v>
      </c>
    </row>
    <row r="8718" spans="1:13" s="27" customFormat="1" ht="112.5">
      <c r="A8718" s="37" t="s">
        <v>6837</v>
      </c>
      <c r="B8718" s="64" t="s">
        <v>6976</v>
      </c>
      <c r="C8718" s="64" t="s">
        <v>3109</v>
      </c>
      <c r="D8718" s="37" t="s">
        <v>6839</v>
      </c>
      <c r="E8718" s="131">
        <v>1</v>
      </c>
      <c r="F8718" s="132" t="s">
        <v>82</v>
      </c>
      <c r="G8718" s="37"/>
      <c r="H8718" s="132" t="s">
        <v>6840</v>
      </c>
      <c r="I8718" s="158"/>
      <c r="K8718" s="140" t="str">
        <f t="shared" si="414"/>
        <v>社會福利支出計畫/社會福利支出/會費、捐助、補助、分攤、照護、救濟與交流活動費/捐助、補助與獎助/捐助國內團體</v>
      </c>
      <c r="L8718" s="140" t="str">
        <f t="shared" si="415"/>
        <v>臺中市社會福利類志願服務小隊志工保險補助計畫</v>
      </c>
      <c r="M8718" s="40" t="str">
        <f t="shared" si="416"/>
        <v>社團法人中華傳愛社區服務協會</v>
      </c>
    </row>
    <row r="8719" spans="1:13" s="27" customFormat="1" ht="112.5">
      <c r="A8719" s="37" t="s">
        <v>6837</v>
      </c>
      <c r="B8719" s="64" t="s">
        <v>6976</v>
      </c>
      <c r="C8719" s="64" t="s">
        <v>3830</v>
      </c>
      <c r="D8719" s="37" t="s">
        <v>6839</v>
      </c>
      <c r="E8719" s="131">
        <v>1</v>
      </c>
      <c r="F8719" s="132" t="s">
        <v>82</v>
      </c>
      <c r="G8719" s="37"/>
      <c r="H8719" s="132" t="s">
        <v>6840</v>
      </c>
      <c r="I8719" s="158"/>
      <c r="K8719" s="140" t="str">
        <f t="shared" si="414"/>
        <v>社會福利支出計畫/社會福利支出/會費、捐助、補助、分攤、照護、救濟與交流活動費/捐助、補助與獎助/捐助國內團體</v>
      </c>
      <c r="L8719" s="140" t="str">
        <f t="shared" si="415"/>
        <v>臺中市社會福利類志願服務小隊志工保險補助計畫</v>
      </c>
      <c r="M8719" s="40" t="str">
        <f t="shared" si="416"/>
        <v>中華非營利組織發展協會</v>
      </c>
    </row>
    <row r="8720" spans="1:13" s="27" customFormat="1" ht="112.5">
      <c r="A8720" s="37" t="s">
        <v>6837</v>
      </c>
      <c r="B8720" s="64" t="s">
        <v>6976</v>
      </c>
      <c r="C8720" s="64" t="s">
        <v>3073</v>
      </c>
      <c r="D8720" s="37" t="s">
        <v>6839</v>
      </c>
      <c r="E8720" s="131">
        <v>3</v>
      </c>
      <c r="F8720" s="132" t="s">
        <v>82</v>
      </c>
      <c r="G8720" s="37"/>
      <c r="H8720" s="132" t="s">
        <v>6840</v>
      </c>
      <c r="I8720" s="158"/>
      <c r="K8720" s="140" t="str">
        <f t="shared" si="414"/>
        <v>社會福利支出計畫/社會福利支出/會費、捐助、補助、分攤、照護、救濟與交流活動費/捐助、補助與獎助/捐助國內團體</v>
      </c>
      <c r="L8720" s="140" t="str">
        <f t="shared" si="415"/>
        <v>臺中市社會福利類志願服務小隊志工保險補助計畫</v>
      </c>
      <c r="M8720" s="40" t="str">
        <f t="shared" si="416"/>
        <v>台中市北屯區和平社區發展協會</v>
      </c>
    </row>
    <row r="8721" spans="1:13" s="27" customFormat="1" ht="112.5">
      <c r="A8721" s="37" t="s">
        <v>6837</v>
      </c>
      <c r="B8721" s="64" t="s">
        <v>6976</v>
      </c>
      <c r="C8721" s="64" t="s">
        <v>6900</v>
      </c>
      <c r="D8721" s="37" t="s">
        <v>6839</v>
      </c>
      <c r="E8721" s="131">
        <v>3</v>
      </c>
      <c r="F8721" s="132" t="s">
        <v>82</v>
      </c>
      <c r="G8721" s="37"/>
      <c r="H8721" s="132" t="s">
        <v>6840</v>
      </c>
      <c r="I8721" s="158"/>
      <c r="K8721" s="140" t="str">
        <f t="shared" si="414"/>
        <v>社會福利支出計畫/社會福利支出/會費、捐助、補助、分攤、照護、救濟與交流活動費/捐助、補助與獎助/捐助國內團體</v>
      </c>
      <c r="L8721" s="140" t="str">
        <f t="shared" si="415"/>
        <v>臺中市社會福利類志願服務小隊志工保險補助計畫</v>
      </c>
      <c r="M8721" s="40" t="str">
        <f t="shared" si="416"/>
        <v>臺中市麻糬社發展協會</v>
      </c>
    </row>
    <row r="8722" spans="1:13" s="27" customFormat="1" ht="112.5">
      <c r="A8722" s="37" t="s">
        <v>6837</v>
      </c>
      <c r="B8722" s="64" t="s">
        <v>6976</v>
      </c>
      <c r="C8722" s="64" t="s">
        <v>3462</v>
      </c>
      <c r="D8722" s="37" t="s">
        <v>6839</v>
      </c>
      <c r="E8722" s="131">
        <v>1</v>
      </c>
      <c r="F8722" s="132" t="s">
        <v>82</v>
      </c>
      <c r="G8722" s="37"/>
      <c r="H8722" s="132" t="s">
        <v>6840</v>
      </c>
      <c r="I8722" s="158"/>
      <c r="K8722" s="140" t="str">
        <f t="shared" si="414"/>
        <v>社會福利支出計畫/社會福利支出/會費、捐助、補助、分攤、照護、救濟與交流活動費/捐助、補助與獎助/捐助國內團體</v>
      </c>
      <c r="L8722" s="140" t="str">
        <f t="shared" si="415"/>
        <v>臺中市社會福利類志願服務小隊志工保險補助計畫</v>
      </c>
      <c r="M8722" s="40" t="str">
        <f t="shared" si="416"/>
        <v>台中市同一鑫國際同濟會</v>
      </c>
    </row>
    <row r="8723" spans="1:13" s="27" customFormat="1" ht="112.5">
      <c r="A8723" s="37" t="s">
        <v>6837</v>
      </c>
      <c r="B8723" s="64" t="s">
        <v>6976</v>
      </c>
      <c r="C8723" s="64" t="s">
        <v>6926</v>
      </c>
      <c r="D8723" s="37" t="s">
        <v>6839</v>
      </c>
      <c r="E8723" s="131">
        <v>2</v>
      </c>
      <c r="F8723" s="132" t="s">
        <v>82</v>
      </c>
      <c r="G8723" s="37"/>
      <c r="H8723" s="132" t="s">
        <v>6840</v>
      </c>
      <c r="I8723" s="158"/>
      <c r="K8723" s="140" t="str">
        <f t="shared" si="414"/>
        <v>社會福利支出計畫/社會福利支出/會費、捐助、補助、分攤、照護、救濟與交流活動費/捐助、補助與獎助/捐助國內團體</v>
      </c>
      <c r="L8723" s="140" t="str">
        <f t="shared" si="415"/>
        <v>臺中市社會福利類志願服務小隊志工保險補助計畫</v>
      </c>
      <c r="M8723" s="40" t="str">
        <f t="shared" si="416"/>
        <v>社團法人臺中市婦女企業諮詢協會</v>
      </c>
    </row>
    <row r="8724" spans="1:13" s="27" customFormat="1" ht="112.5">
      <c r="A8724" s="37" t="s">
        <v>6837</v>
      </c>
      <c r="B8724" s="64" t="s">
        <v>6976</v>
      </c>
      <c r="C8724" s="64" t="s">
        <v>7014</v>
      </c>
      <c r="D8724" s="37" t="s">
        <v>6839</v>
      </c>
      <c r="E8724" s="131">
        <v>1</v>
      </c>
      <c r="F8724" s="132" t="s">
        <v>82</v>
      </c>
      <c r="G8724" s="37"/>
      <c r="H8724" s="132" t="s">
        <v>6840</v>
      </c>
      <c r="I8724" s="158"/>
      <c r="K8724" s="140" t="str">
        <f t="shared" si="414"/>
        <v>社會福利支出計畫/社會福利支出/會費、捐助、補助、分攤、照護、救濟與交流活動費/捐助、補助與獎助/捐助國內團體</v>
      </c>
      <c r="L8724" s="140" t="str">
        <f t="shared" si="415"/>
        <v>臺中市社會福利類志願服務小隊志工保險補助計畫</v>
      </c>
      <c r="M8724" s="40" t="str">
        <f t="shared" si="416"/>
        <v>財團法人台灣兒童暨家庭扶助基金會台中市北區分事務所</v>
      </c>
    </row>
    <row r="8725" spans="1:13" s="27" customFormat="1" ht="112.5">
      <c r="A8725" s="37" t="s">
        <v>6837</v>
      </c>
      <c r="B8725" s="64" t="s">
        <v>6976</v>
      </c>
      <c r="C8725" s="64" t="s">
        <v>3401</v>
      </c>
      <c r="D8725" s="37" t="s">
        <v>6839</v>
      </c>
      <c r="E8725" s="131">
        <v>4</v>
      </c>
      <c r="F8725" s="132" t="s">
        <v>82</v>
      </c>
      <c r="G8725" s="37"/>
      <c r="H8725" s="132" t="s">
        <v>6840</v>
      </c>
      <c r="I8725" s="158"/>
      <c r="K8725" s="140" t="str">
        <f t="shared" si="414"/>
        <v>社會福利支出計畫/社會福利支出/會費、捐助、補助、分攤、照護、救濟與交流活動費/捐助、補助與獎助/捐助國內團體</v>
      </c>
      <c r="L8725" s="140" t="str">
        <f t="shared" si="415"/>
        <v>臺中市社會福利類志願服務小隊志工保險補助計畫</v>
      </c>
      <c r="M8725" s="40" t="str">
        <f t="shared" si="416"/>
        <v>社團法人台中市羅莎莉亞國際同濟會</v>
      </c>
    </row>
    <row r="8726" spans="1:13" s="27" customFormat="1" ht="112.5">
      <c r="A8726" s="37" t="s">
        <v>6837</v>
      </c>
      <c r="B8726" s="64" t="s">
        <v>6976</v>
      </c>
      <c r="C8726" s="64" t="s">
        <v>7015</v>
      </c>
      <c r="D8726" s="37" t="s">
        <v>6839</v>
      </c>
      <c r="E8726" s="131">
        <v>1</v>
      </c>
      <c r="F8726" s="132" t="s">
        <v>82</v>
      </c>
      <c r="G8726" s="37"/>
      <c r="H8726" s="132" t="s">
        <v>6840</v>
      </c>
      <c r="I8726" s="158"/>
      <c r="K8726" s="140" t="str">
        <f t="shared" si="414"/>
        <v>社會福利支出計畫/社會福利支出/會費、捐助、補助、分攤、照護、救濟與交流活動費/捐助、補助與獎助/捐助國內團體</v>
      </c>
      <c r="L8726" s="140" t="str">
        <f t="shared" si="415"/>
        <v>臺中市社會福利類志願服務小隊志工保險補助計畫</v>
      </c>
      <c r="M8726" s="40" t="str">
        <f t="shared" si="416"/>
        <v>臺中市藍星同心協會</v>
      </c>
    </row>
    <row r="8727" spans="1:13" s="27" customFormat="1" ht="112.5">
      <c r="A8727" s="37" t="s">
        <v>6837</v>
      </c>
      <c r="B8727" s="64" t="s">
        <v>6976</v>
      </c>
      <c r="C8727" s="64" t="s">
        <v>3206</v>
      </c>
      <c r="D8727" s="37" t="s">
        <v>6839</v>
      </c>
      <c r="E8727" s="131">
        <v>2</v>
      </c>
      <c r="F8727" s="132" t="s">
        <v>82</v>
      </c>
      <c r="G8727" s="37"/>
      <c r="H8727" s="132" t="s">
        <v>6840</v>
      </c>
      <c r="I8727" s="158"/>
      <c r="K8727" s="140" t="str">
        <f t="shared" si="414"/>
        <v>社會福利支出計畫/社會福利支出/會費、捐助、補助、分攤、照護、救濟與交流活動費/捐助、補助與獎助/捐助國內團體</v>
      </c>
      <c r="L8727" s="140" t="str">
        <f t="shared" si="415"/>
        <v>臺中市社會福利類志願服務小隊志工保險補助計畫</v>
      </c>
      <c r="M8727" s="40" t="str">
        <f t="shared" si="416"/>
        <v>臺中市東海恩福關懷協會</v>
      </c>
    </row>
    <row r="8728" spans="1:13" s="27" customFormat="1" ht="112.5">
      <c r="A8728" s="37" t="s">
        <v>6837</v>
      </c>
      <c r="B8728" s="64" t="s">
        <v>6976</v>
      </c>
      <c r="C8728" s="64" t="s">
        <v>7016</v>
      </c>
      <c r="D8728" s="37" t="s">
        <v>6839</v>
      </c>
      <c r="E8728" s="131">
        <v>1</v>
      </c>
      <c r="F8728" s="132" t="s">
        <v>82</v>
      </c>
      <c r="G8728" s="37"/>
      <c r="H8728" s="132" t="s">
        <v>6840</v>
      </c>
      <c r="I8728" s="158"/>
      <c r="K8728" s="140" t="str">
        <f t="shared" si="414"/>
        <v>社會福利支出計畫/社會福利支出/會費、捐助、補助、分攤、照護、救濟與交流活動費/捐助、補助與獎助/捐助國內團體</v>
      </c>
      <c r="L8728" s="140" t="str">
        <f t="shared" si="415"/>
        <v>臺中市社會福利類志願服務小隊志工保險補助計畫</v>
      </c>
      <c r="M8728" s="40" t="str">
        <f t="shared" si="416"/>
        <v>社團法人台灣心動家族兒童青少年關懷協會</v>
      </c>
    </row>
    <row r="8729" spans="1:13" s="27" customFormat="1" ht="112.5">
      <c r="A8729" s="37" t="s">
        <v>6837</v>
      </c>
      <c r="B8729" s="64" t="s">
        <v>6976</v>
      </c>
      <c r="C8729" s="64" t="s">
        <v>7016</v>
      </c>
      <c r="D8729" s="37" t="s">
        <v>6839</v>
      </c>
      <c r="E8729" s="131">
        <v>2</v>
      </c>
      <c r="F8729" s="132" t="s">
        <v>82</v>
      </c>
      <c r="G8729" s="37"/>
      <c r="H8729" s="132" t="s">
        <v>6840</v>
      </c>
      <c r="I8729" s="158"/>
      <c r="K8729" s="140" t="str">
        <f t="shared" si="414"/>
        <v>社會福利支出計畫/社會福利支出/會費、捐助、補助、分攤、照護、救濟與交流活動費/捐助、補助與獎助/捐助國內團體</v>
      </c>
      <c r="L8729" s="140" t="str">
        <f t="shared" si="415"/>
        <v>臺中市社會福利類志願服務小隊志工保險補助計畫</v>
      </c>
      <c r="M8729" s="40" t="str">
        <f t="shared" si="416"/>
        <v>社團法人台灣心動家族兒童青少年關懷協會</v>
      </c>
    </row>
    <row r="8730" spans="1:13" s="27" customFormat="1" ht="112.5">
      <c r="A8730" s="37" t="s">
        <v>6837</v>
      </c>
      <c r="B8730" s="64" t="s">
        <v>6976</v>
      </c>
      <c r="C8730" s="64" t="s">
        <v>7017</v>
      </c>
      <c r="D8730" s="37" t="s">
        <v>6839</v>
      </c>
      <c r="E8730" s="131">
        <v>8</v>
      </c>
      <c r="F8730" s="132" t="s">
        <v>82</v>
      </c>
      <c r="G8730" s="37"/>
      <c r="H8730" s="132" t="s">
        <v>6840</v>
      </c>
      <c r="I8730" s="158"/>
      <c r="K8730" s="140" t="str">
        <f t="shared" si="414"/>
        <v>社會福利支出計畫/社會福利支出/會費、捐助、補助、分攤、照護、救濟與交流活動費/捐助、補助與獎助/捐助國內團體</v>
      </c>
      <c r="L8730" s="140" t="str">
        <f t="shared" si="415"/>
        <v>臺中市社會福利類志願服務小隊志工保險補助計畫</v>
      </c>
      <c r="M8730" s="40" t="str">
        <f t="shared" si="416"/>
        <v>財團法人天主教會台中教區</v>
      </c>
    </row>
    <row r="8731" spans="1:13" s="27" customFormat="1" ht="112.5">
      <c r="A8731" s="37" t="s">
        <v>6837</v>
      </c>
      <c r="B8731" s="64" t="s">
        <v>6976</v>
      </c>
      <c r="C8731" s="37" t="s">
        <v>3075</v>
      </c>
      <c r="D8731" s="37" t="s">
        <v>6839</v>
      </c>
      <c r="E8731" s="131">
        <v>0.7</v>
      </c>
      <c r="F8731" s="132" t="s">
        <v>82</v>
      </c>
      <c r="G8731" s="161"/>
      <c r="H8731" s="132" t="s">
        <v>6840</v>
      </c>
      <c r="I8731" s="162"/>
      <c r="K8731" s="140" t="str">
        <f t="shared" si="414"/>
        <v>社會福利支出計畫/社會福利支出/會費、捐助、補助、分攤、照護、救濟與交流活動費/捐助、補助與獎助/捐助國內團體</v>
      </c>
      <c r="L8731" s="140" t="str">
        <f t="shared" si="415"/>
        <v>臺中市社會福利類志願服務小隊志工保險補助計畫</v>
      </c>
      <c r="M8731" s="40" t="str">
        <f t="shared" si="416"/>
        <v>臺中市北屯區水湳社區發展協會</v>
      </c>
    </row>
    <row r="8732" spans="1:13" s="27" customFormat="1" ht="112.5">
      <c r="A8732" s="37" t="s">
        <v>6837</v>
      </c>
      <c r="B8732" s="64" t="s">
        <v>6976</v>
      </c>
      <c r="C8732" s="37" t="s">
        <v>3219</v>
      </c>
      <c r="D8732" s="37" t="s">
        <v>6839</v>
      </c>
      <c r="E8732" s="131">
        <v>1</v>
      </c>
      <c r="F8732" s="132" t="s">
        <v>82</v>
      </c>
      <c r="G8732" s="161"/>
      <c r="H8732" s="132" t="s">
        <v>6840</v>
      </c>
      <c r="I8732" s="162"/>
      <c r="K8732" s="140" t="str">
        <f t="shared" si="414"/>
        <v>社會福利支出計畫/社會福利支出/會費、捐助、補助、分攤、照護、救濟與交流活動費/捐助、補助與獎助/捐助國內團體</v>
      </c>
      <c r="L8732" s="140" t="str">
        <f t="shared" si="415"/>
        <v>臺中市社會福利類志願服務小隊志工保險補助計畫</v>
      </c>
      <c r="M8732" s="40" t="str">
        <f t="shared" si="416"/>
        <v>臺中市大肚區大肚社區發展協會</v>
      </c>
    </row>
    <row r="8733" spans="1:13" s="27" customFormat="1" ht="112.5">
      <c r="A8733" s="37" t="s">
        <v>6837</v>
      </c>
      <c r="B8733" s="64" t="s">
        <v>6976</v>
      </c>
      <c r="C8733" s="37" t="s">
        <v>2592</v>
      </c>
      <c r="D8733" s="37" t="s">
        <v>6839</v>
      </c>
      <c r="E8733" s="131">
        <v>0.6</v>
      </c>
      <c r="F8733" s="132" t="s">
        <v>82</v>
      </c>
      <c r="G8733" s="161"/>
      <c r="H8733" s="132" t="s">
        <v>6840</v>
      </c>
      <c r="I8733" s="162"/>
      <c r="K8733" s="140" t="str">
        <f t="shared" si="414"/>
        <v>社會福利支出計畫/社會福利支出/會費、捐助、補助、分攤、照護、救濟與交流活動費/捐助、補助與獎助/捐助國內團體</v>
      </c>
      <c r="L8733" s="140" t="str">
        <f t="shared" si="415"/>
        <v>臺中市社會福利類志願服務小隊志工保險補助計畫</v>
      </c>
      <c r="M8733" s="40" t="str">
        <f t="shared" si="416"/>
        <v>臺中市霧峰區丁台社區發展協會</v>
      </c>
    </row>
    <row r="8734" spans="1:13" s="27" customFormat="1" ht="112.5">
      <c r="A8734" s="37" t="s">
        <v>6837</v>
      </c>
      <c r="B8734" s="64" t="s">
        <v>6976</v>
      </c>
      <c r="C8734" s="37" t="s">
        <v>4284</v>
      </c>
      <c r="D8734" s="37" t="s">
        <v>6839</v>
      </c>
      <c r="E8734" s="131">
        <v>1</v>
      </c>
      <c r="F8734" s="132" t="s">
        <v>82</v>
      </c>
      <c r="G8734" s="161"/>
      <c r="H8734" s="132" t="s">
        <v>6840</v>
      </c>
      <c r="I8734" s="162"/>
      <c r="K8734" s="140" t="str">
        <f t="shared" si="414"/>
        <v>社會福利支出計畫/社會福利支出/會費、捐助、補助、分攤、照護、救濟與交流活動費/捐助、補助與獎助/捐助國內團體</v>
      </c>
      <c r="L8734" s="140" t="str">
        <f t="shared" si="415"/>
        <v>臺中市社會福利類志願服務小隊志工保險補助計畫</v>
      </c>
      <c r="M8734" s="40" t="str">
        <f t="shared" si="416"/>
        <v>臺中市藍興長青協會</v>
      </c>
    </row>
    <row r="8735" spans="1:13" s="27" customFormat="1" ht="112.5">
      <c r="A8735" s="37" t="s">
        <v>6837</v>
      </c>
      <c r="B8735" s="64" t="s">
        <v>6976</v>
      </c>
      <c r="C8735" s="37" t="s">
        <v>3150</v>
      </c>
      <c r="D8735" s="37" t="s">
        <v>6839</v>
      </c>
      <c r="E8735" s="131">
        <v>1</v>
      </c>
      <c r="F8735" s="132" t="s">
        <v>82</v>
      </c>
      <c r="G8735" s="161"/>
      <c r="H8735" s="132" t="s">
        <v>6840</v>
      </c>
      <c r="I8735" s="162"/>
      <c r="K8735" s="140" t="str">
        <f t="shared" si="414"/>
        <v>社會福利支出計畫/社會福利支出/會費、捐助、補助、分攤、照護、救濟與交流活動費/捐助、補助與獎助/捐助國內團體</v>
      </c>
      <c r="L8735" s="140" t="str">
        <f t="shared" si="415"/>
        <v>臺中市社會福利類志願服務小隊志工保險補助計畫</v>
      </c>
      <c r="M8735" s="40" t="str">
        <f t="shared" si="416"/>
        <v>臺中市西屯區何明社區發展協會</v>
      </c>
    </row>
    <row r="8736" spans="1:13" s="27" customFormat="1" ht="112.5">
      <c r="A8736" s="37" t="s">
        <v>6837</v>
      </c>
      <c r="B8736" s="64" t="s">
        <v>6976</v>
      </c>
      <c r="C8736" s="37" t="s">
        <v>6952</v>
      </c>
      <c r="D8736" s="37" t="s">
        <v>6839</v>
      </c>
      <c r="E8736" s="131">
        <v>1</v>
      </c>
      <c r="F8736" s="132" t="s">
        <v>82</v>
      </c>
      <c r="G8736" s="161"/>
      <c r="H8736" s="132" t="s">
        <v>6840</v>
      </c>
      <c r="I8736" s="162"/>
      <c r="K8736" s="140" t="str">
        <f t="shared" si="414"/>
        <v>社會福利支出計畫/社會福利支出/會費、捐助、補助、分攤、照護、救濟與交流活動費/捐助、補助與獎助/捐助國內團體</v>
      </c>
      <c r="L8736" s="140" t="str">
        <f t="shared" si="415"/>
        <v>臺中市社會福利類志願服務小隊志工保險補助計畫</v>
      </c>
      <c r="M8736" s="40" t="str">
        <f t="shared" si="416"/>
        <v>財團法人台中市私立林蘭生慈善基金會</v>
      </c>
    </row>
    <row r="8737" spans="1:13" s="27" customFormat="1" ht="112.5">
      <c r="A8737" s="37" t="s">
        <v>6837</v>
      </c>
      <c r="B8737" s="64" t="s">
        <v>6976</v>
      </c>
      <c r="C8737" s="37" t="s">
        <v>3163</v>
      </c>
      <c r="D8737" s="37" t="s">
        <v>6839</v>
      </c>
      <c r="E8737" s="131">
        <v>1</v>
      </c>
      <c r="F8737" s="132" t="s">
        <v>82</v>
      </c>
      <c r="G8737" s="161"/>
      <c r="H8737" s="132" t="s">
        <v>6840</v>
      </c>
      <c r="I8737" s="162"/>
      <c r="K8737" s="140" t="str">
        <f t="shared" si="414"/>
        <v>社會福利支出計畫/社會福利支出/會費、捐助、補助、分攤、照護、救濟與交流活動費/捐助、補助與獎助/捐助國內團體</v>
      </c>
      <c r="L8737" s="140" t="str">
        <f t="shared" si="415"/>
        <v>臺中市社會福利類志願服務小隊志工保險補助計畫</v>
      </c>
      <c r="M8737" s="40" t="str">
        <f t="shared" si="416"/>
        <v>財團法人伽耶山基金會</v>
      </c>
    </row>
    <row r="8738" spans="1:13" s="27" customFormat="1" ht="112.5">
      <c r="A8738" s="37" t="s">
        <v>6837</v>
      </c>
      <c r="B8738" s="64" t="s">
        <v>6976</v>
      </c>
      <c r="C8738" s="37" t="s">
        <v>3050</v>
      </c>
      <c r="D8738" s="37" t="s">
        <v>6839</v>
      </c>
      <c r="E8738" s="131">
        <v>1</v>
      </c>
      <c r="F8738" s="132" t="s">
        <v>82</v>
      </c>
      <c r="G8738" s="161"/>
      <c r="H8738" s="132" t="s">
        <v>6840</v>
      </c>
      <c r="I8738" s="162"/>
      <c r="K8738" s="140" t="str">
        <f t="shared" si="414"/>
        <v>社會福利支出計畫/社會福利支出/會費、捐助、補助、分攤、照護、救濟與交流活動費/捐助、補助與獎助/捐助國內團體</v>
      </c>
      <c r="L8738" s="140" t="str">
        <f t="shared" si="415"/>
        <v>臺中市社會福利類志願服務小隊志工保險補助計畫</v>
      </c>
      <c r="M8738" s="40" t="str">
        <f t="shared" si="416"/>
        <v>臺中市霧峰區萊園社區發展協會</v>
      </c>
    </row>
    <row r="8739" spans="1:13" s="27" customFormat="1" ht="112.5">
      <c r="A8739" s="37" t="s">
        <v>6837</v>
      </c>
      <c r="B8739" s="64" t="s">
        <v>6976</v>
      </c>
      <c r="C8739" s="37" t="s">
        <v>3224</v>
      </c>
      <c r="D8739" s="37" t="s">
        <v>6839</v>
      </c>
      <c r="E8739" s="131">
        <v>1</v>
      </c>
      <c r="F8739" s="132" t="s">
        <v>82</v>
      </c>
      <c r="G8739" s="161"/>
      <c r="H8739" s="132" t="s">
        <v>6840</v>
      </c>
      <c r="I8739" s="162"/>
      <c r="K8739" s="140" t="str">
        <f t="shared" si="414"/>
        <v>社會福利支出計畫/社會福利支出/會費、捐助、補助、分攤、照護、救濟與交流活動費/捐助、補助與獎助/捐助國內團體</v>
      </c>
      <c r="L8739" s="140" t="str">
        <f t="shared" si="415"/>
        <v>臺中市社會福利類志願服務小隊志工保險補助計畫</v>
      </c>
      <c r="M8739" s="40" t="str">
        <f t="shared" si="416"/>
        <v>臺中市沙鹿區興安社區發展協會</v>
      </c>
    </row>
    <row r="8740" spans="1:13" s="27" customFormat="1" ht="112.5">
      <c r="A8740" s="37" t="s">
        <v>6837</v>
      </c>
      <c r="B8740" s="64" t="s">
        <v>6976</v>
      </c>
      <c r="C8740" s="37" t="s">
        <v>3159</v>
      </c>
      <c r="D8740" s="37" t="s">
        <v>6839</v>
      </c>
      <c r="E8740" s="131">
        <v>1</v>
      </c>
      <c r="F8740" s="132" t="s">
        <v>82</v>
      </c>
      <c r="G8740" s="161"/>
      <c r="H8740" s="132" t="s">
        <v>6840</v>
      </c>
      <c r="I8740" s="162"/>
      <c r="K8740" s="140" t="str">
        <f t="shared" si="414"/>
        <v>社會福利支出計畫/社會福利支出/會費、捐助、補助、分攤、照護、救濟與交流活動費/捐助、補助與獎助/捐助國內團體</v>
      </c>
      <c r="L8740" s="140" t="str">
        <f t="shared" si="415"/>
        <v>臺中市社會福利類志願服務小隊志工保險補助計畫</v>
      </c>
      <c r="M8740" s="40" t="str">
        <f t="shared" si="416"/>
        <v>臺中市興安柳陽關懷協會</v>
      </c>
    </row>
    <row r="8741" spans="1:13" s="27" customFormat="1" ht="112.5">
      <c r="A8741" s="37" t="s">
        <v>6837</v>
      </c>
      <c r="B8741" s="64" t="s">
        <v>6976</v>
      </c>
      <c r="C8741" s="37" t="s">
        <v>3515</v>
      </c>
      <c r="D8741" s="37" t="s">
        <v>6839</v>
      </c>
      <c r="E8741" s="131">
        <v>1</v>
      </c>
      <c r="F8741" s="132" t="s">
        <v>82</v>
      </c>
      <c r="G8741" s="161"/>
      <c r="H8741" s="132" t="s">
        <v>6840</v>
      </c>
      <c r="I8741" s="162"/>
      <c r="K8741" s="140" t="str">
        <f t="shared" si="414"/>
        <v>社會福利支出計畫/社會福利支出/會費、捐助、補助、分攤、照護、救濟與交流活動費/捐助、補助與獎助/捐助國內團體</v>
      </c>
      <c r="L8741" s="140" t="str">
        <f t="shared" si="415"/>
        <v>臺中市社會福利類志願服務小隊志工保險補助計畫</v>
      </c>
      <c r="M8741" s="40" t="str">
        <f t="shared" si="416"/>
        <v>臺中市沙鹿區公明社區發展協會</v>
      </c>
    </row>
    <row r="8742" spans="1:13" s="27" customFormat="1" ht="112.5">
      <c r="A8742" s="37" t="s">
        <v>6837</v>
      </c>
      <c r="B8742" s="64" t="s">
        <v>6976</v>
      </c>
      <c r="C8742" s="37" t="s">
        <v>7018</v>
      </c>
      <c r="D8742" s="37" t="s">
        <v>6839</v>
      </c>
      <c r="E8742" s="131">
        <v>1</v>
      </c>
      <c r="F8742" s="132" t="s">
        <v>82</v>
      </c>
      <c r="G8742" s="161"/>
      <c r="H8742" s="132" t="s">
        <v>6840</v>
      </c>
      <c r="I8742" s="162"/>
      <c r="K8742" s="140" t="str">
        <f t="shared" si="414"/>
        <v>社會福利支出計畫/社會福利支出/會費、捐助、補助、分攤、照護、救濟與交流活動費/捐助、補助與獎助/捐助國內團體</v>
      </c>
      <c r="L8742" s="140" t="str">
        <f t="shared" si="415"/>
        <v>臺中市社會福利類志願服務小隊志工保險補助計畫</v>
      </c>
      <c r="M8742" s="40" t="str">
        <f t="shared" si="416"/>
        <v>社團法人臺中市扶弱成長協會</v>
      </c>
    </row>
    <row r="8743" spans="1:13" s="27" customFormat="1" ht="112.5">
      <c r="A8743" s="37" t="s">
        <v>6837</v>
      </c>
      <c r="B8743" s="64" t="s">
        <v>6976</v>
      </c>
      <c r="C8743" s="37" t="s">
        <v>3624</v>
      </c>
      <c r="D8743" s="37" t="s">
        <v>6839</v>
      </c>
      <c r="E8743" s="131">
        <v>1</v>
      </c>
      <c r="F8743" s="132" t="s">
        <v>82</v>
      </c>
      <c r="G8743" s="161"/>
      <c r="H8743" s="132" t="s">
        <v>6840</v>
      </c>
      <c r="I8743" s="162"/>
      <c r="K8743" s="140" t="str">
        <f t="shared" si="414"/>
        <v>社會福利支出計畫/社會福利支出/會費、捐助、補助、分攤、照護、救濟與交流活動費/捐助、補助與獎助/捐助國內團體</v>
      </c>
      <c r="L8743" s="140" t="str">
        <f t="shared" si="415"/>
        <v>臺中市社會福利類志願服務小隊志工保險補助計畫</v>
      </c>
      <c r="M8743" s="40" t="str">
        <f t="shared" si="416"/>
        <v>臺中市太平區福隆社區發展協會</v>
      </c>
    </row>
    <row r="8744" spans="1:13" s="27" customFormat="1" ht="112.5">
      <c r="A8744" s="37" t="s">
        <v>6837</v>
      </c>
      <c r="B8744" s="64" t="s">
        <v>6976</v>
      </c>
      <c r="C8744" s="37" t="s">
        <v>2588</v>
      </c>
      <c r="D8744" s="37" t="s">
        <v>6839</v>
      </c>
      <c r="E8744" s="131">
        <v>1</v>
      </c>
      <c r="F8744" s="132" t="s">
        <v>82</v>
      </c>
      <c r="G8744" s="161"/>
      <c r="H8744" s="132" t="s">
        <v>6840</v>
      </c>
      <c r="I8744" s="162"/>
      <c r="K8744" s="140" t="str">
        <f t="shared" si="414"/>
        <v>社會福利支出計畫/社會福利支出/會費、捐助、補助、分攤、照護、救濟與交流活動費/捐助、補助與獎助/捐助國內團體</v>
      </c>
      <c r="L8744" s="140" t="str">
        <f t="shared" si="415"/>
        <v>臺中市社會福利類志願服務小隊志工保險補助計畫</v>
      </c>
      <c r="M8744" s="40" t="str">
        <f t="shared" si="416"/>
        <v>臺中市豐原區鎌村社區發展協會</v>
      </c>
    </row>
    <row r="8745" spans="1:13" s="27" customFormat="1" ht="112.5">
      <c r="A8745" s="37" t="s">
        <v>6837</v>
      </c>
      <c r="B8745" s="64" t="s">
        <v>6976</v>
      </c>
      <c r="C8745" s="37" t="s">
        <v>3730</v>
      </c>
      <c r="D8745" s="37" t="s">
        <v>6839</v>
      </c>
      <c r="E8745" s="131">
        <v>0.6</v>
      </c>
      <c r="F8745" s="132" t="s">
        <v>82</v>
      </c>
      <c r="G8745" s="161"/>
      <c r="H8745" s="132" t="s">
        <v>6840</v>
      </c>
      <c r="I8745" s="162"/>
      <c r="K8745" s="140" t="str">
        <f t="shared" si="414"/>
        <v>社會福利支出計畫/社會福利支出/會費、捐助、補助、分攤、照護、救濟與交流活動費/捐助、補助與獎助/捐助國內團體</v>
      </c>
      <c r="L8745" s="140" t="str">
        <f t="shared" si="415"/>
        <v>臺中市社會福利類志願服務小隊志工保險補助計畫</v>
      </c>
      <c r="M8745" s="40" t="str">
        <f t="shared" si="416"/>
        <v>臺中市龍井區新庄社區發展協會</v>
      </c>
    </row>
    <row r="8746" spans="1:13" s="27" customFormat="1" ht="112.5">
      <c r="A8746" s="37" t="s">
        <v>6837</v>
      </c>
      <c r="B8746" s="64" t="s">
        <v>6976</v>
      </c>
      <c r="C8746" s="37" t="s">
        <v>4197</v>
      </c>
      <c r="D8746" s="37" t="s">
        <v>6839</v>
      </c>
      <c r="E8746" s="131">
        <v>1</v>
      </c>
      <c r="F8746" s="132" t="s">
        <v>82</v>
      </c>
      <c r="G8746" s="161"/>
      <c r="H8746" s="132" t="s">
        <v>6840</v>
      </c>
      <c r="I8746" s="162"/>
      <c r="K8746" s="140" t="str">
        <f t="shared" si="414"/>
        <v>社會福利支出計畫/社會福利支出/會費、捐助、補助、分攤、照護、救濟與交流活動費/捐助、補助與獎助/捐助國內團體</v>
      </c>
      <c r="L8746" s="140" t="str">
        <f t="shared" si="415"/>
        <v>臺中市社會福利類志願服務小隊志工保險補助計畫</v>
      </c>
      <c r="M8746" s="40" t="str">
        <f t="shared" si="416"/>
        <v>臺中市霧峰區南勢社區發展協會</v>
      </c>
    </row>
    <row r="8747" spans="1:13" s="27" customFormat="1" ht="112.5">
      <c r="A8747" s="37" t="s">
        <v>6837</v>
      </c>
      <c r="B8747" s="64" t="s">
        <v>6976</v>
      </c>
      <c r="C8747" s="37" t="s">
        <v>4195</v>
      </c>
      <c r="D8747" s="37" t="s">
        <v>6839</v>
      </c>
      <c r="E8747" s="131">
        <v>1</v>
      </c>
      <c r="F8747" s="132" t="s">
        <v>82</v>
      </c>
      <c r="G8747" s="161"/>
      <c r="H8747" s="132" t="s">
        <v>6840</v>
      </c>
      <c r="I8747" s="162"/>
      <c r="K8747" s="140" t="str">
        <f t="shared" si="414"/>
        <v>社會福利支出計畫/社會福利支出/會費、捐助、補助、分攤、照護、救濟與交流活動費/捐助、補助與獎助/捐助國內團體</v>
      </c>
      <c r="L8747" s="140" t="str">
        <f t="shared" si="415"/>
        <v>臺中市社會福利類志願服務小隊志工保險補助計畫</v>
      </c>
      <c r="M8747" s="40" t="str">
        <f t="shared" si="416"/>
        <v>臺中市生態休閒產業協會</v>
      </c>
    </row>
    <row r="8748" spans="1:13" s="27" customFormat="1" ht="112.5">
      <c r="A8748" s="37" t="s">
        <v>6837</v>
      </c>
      <c r="B8748" s="64" t="s">
        <v>6976</v>
      </c>
      <c r="C8748" s="37" t="s">
        <v>3672</v>
      </c>
      <c r="D8748" s="37" t="s">
        <v>6839</v>
      </c>
      <c r="E8748" s="131">
        <v>1</v>
      </c>
      <c r="F8748" s="132" t="s">
        <v>82</v>
      </c>
      <c r="G8748" s="161"/>
      <c r="H8748" s="132" t="s">
        <v>6840</v>
      </c>
      <c r="I8748" s="162"/>
      <c r="K8748" s="140" t="str">
        <f t="shared" si="414"/>
        <v>社會福利支出計畫/社會福利支出/會費、捐助、補助、分攤、照護、救濟與交流活動費/捐助、補助與獎助/捐助國內團體</v>
      </c>
      <c r="L8748" s="140" t="str">
        <f t="shared" si="415"/>
        <v>臺中市社會福利類志願服務小隊志工保險補助計畫</v>
      </c>
      <c r="M8748" s="40" t="str">
        <f t="shared" si="416"/>
        <v>社團法人臺中市幸福關懷發展協會</v>
      </c>
    </row>
    <row r="8749" spans="1:13" s="27" customFormat="1" ht="112.5">
      <c r="A8749" s="37" t="s">
        <v>6837</v>
      </c>
      <c r="B8749" s="64" t="s">
        <v>6976</v>
      </c>
      <c r="C8749" s="37" t="s">
        <v>2804</v>
      </c>
      <c r="D8749" s="37" t="s">
        <v>6839</v>
      </c>
      <c r="E8749" s="131">
        <v>1</v>
      </c>
      <c r="F8749" s="132" t="s">
        <v>82</v>
      </c>
      <c r="G8749" s="161"/>
      <c r="H8749" s="132" t="s">
        <v>6840</v>
      </c>
      <c r="I8749" s="162"/>
      <c r="K8749" s="140" t="str">
        <f t="shared" si="414"/>
        <v>社會福利支出計畫/社會福利支出/會費、捐助、補助、分攤、照護、救濟與交流活動費/捐助、補助與獎助/捐助國內團體</v>
      </c>
      <c r="L8749" s="140" t="str">
        <f t="shared" si="415"/>
        <v>臺中市社會福利類志願服務小隊志工保險補助計畫</v>
      </c>
      <c r="M8749" s="40" t="str">
        <f t="shared" si="416"/>
        <v>財團法人臺灣省私立永信社會福利基金會</v>
      </c>
    </row>
    <row r="8750" spans="1:13" s="27" customFormat="1" ht="112.5">
      <c r="A8750" s="37" t="s">
        <v>6837</v>
      </c>
      <c r="B8750" s="64" t="s">
        <v>6976</v>
      </c>
      <c r="C8750" s="37" t="s">
        <v>3226</v>
      </c>
      <c r="D8750" s="37" t="s">
        <v>6839</v>
      </c>
      <c r="E8750" s="131">
        <v>1</v>
      </c>
      <c r="F8750" s="132" t="s">
        <v>82</v>
      </c>
      <c r="G8750" s="161"/>
      <c r="H8750" s="132" t="s">
        <v>6840</v>
      </c>
      <c r="I8750" s="162"/>
      <c r="K8750" s="140" t="str">
        <f t="shared" si="414"/>
        <v>社會福利支出計畫/社會福利支出/會費、捐助、補助、分攤、照護、救濟與交流活動費/捐助、補助與獎助/捐助國內團體</v>
      </c>
      <c r="L8750" s="140" t="str">
        <f t="shared" si="415"/>
        <v>臺中市社會福利類志願服務小隊志工保險補助計畫</v>
      </c>
      <c r="M8750" s="40" t="str">
        <f t="shared" si="416"/>
        <v>臺中市后里區墩東社區發展協會</v>
      </c>
    </row>
    <row r="8751" spans="1:13" s="27" customFormat="1" ht="112.5">
      <c r="A8751" s="37" t="s">
        <v>6837</v>
      </c>
      <c r="B8751" s="64" t="s">
        <v>6976</v>
      </c>
      <c r="C8751" s="37" t="s">
        <v>7019</v>
      </c>
      <c r="D8751" s="37" t="s">
        <v>6839</v>
      </c>
      <c r="E8751" s="131">
        <v>1</v>
      </c>
      <c r="F8751" s="132" t="s">
        <v>82</v>
      </c>
      <c r="G8751" s="161"/>
      <c r="H8751" s="132" t="s">
        <v>6840</v>
      </c>
      <c r="I8751" s="162"/>
      <c r="K8751" s="140" t="str">
        <f t="shared" si="414"/>
        <v>社會福利支出計畫/社會福利支出/會費、捐助、補助、分攤、照護、救濟與交流活動費/捐助、補助與獎助/捐助國內團體</v>
      </c>
      <c r="L8751" s="140" t="str">
        <f t="shared" si="415"/>
        <v>臺中市社會福利類志願服務小隊志工保險補助計畫</v>
      </c>
      <c r="M8751" s="40" t="str">
        <f t="shared" si="416"/>
        <v>臺中市三寶護持會</v>
      </c>
    </row>
    <row r="8752" spans="1:13" s="27" customFormat="1" ht="112.5">
      <c r="A8752" s="37" t="s">
        <v>6837</v>
      </c>
      <c r="B8752" s="64" t="s">
        <v>6976</v>
      </c>
      <c r="C8752" s="37" t="s">
        <v>3589</v>
      </c>
      <c r="D8752" s="37" t="s">
        <v>6839</v>
      </c>
      <c r="E8752" s="131">
        <v>1</v>
      </c>
      <c r="F8752" s="132" t="s">
        <v>82</v>
      </c>
      <c r="G8752" s="161"/>
      <c r="H8752" s="132" t="s">
        <v>6840</v>
      </c>
      <c r="I8752" s="162"/>
      <c r="K8752" s="140" t="str">
        <f t="shared" si="414"/>
        <v>社會福利支出計畫/社會福利支出/會費、捐助、補助、分攤、照護、救濟與交流活動費/捐助、補助與獎助/捐助國內團體</v>
      </c>
      <c r="L8752" s="140" t="str">
        <f t="shared" si="415"/>
        <v>臺中市社會福利類志願服務小隊志工保險補助計畫</v>
      </c>
      <c r="M8752" s="40" t="str">
        <f t="shared" si="416"/>
        <v>社團法人台灣家庭關懷協會</v>
      </c>
    </row>
    <row r="8753" spans="1:13" s="27" customFormat="1" ht="112.5">
      <c r="A8753" s="37" t="s">
        <v>6837</v>
      </c>
      <c r="B8753" s="64" t="s">
        <v>6976</v>
      </c>
      <c r="C8753" s="37" t="s">
        <v>7020</v>
      </c>
      <c r="D8753" s="37" t="s">
        <v>6839</v>
      </c>
      <c r="E8753" s="131">
        <v>0.5</v>
      </c>
      <c r="F8753" s="132" t="s">
        <v>82</v>
      </c>
      <c r="G8753" s="161"/>
      <c r="H8753" s="132" t="s">
        <v>6840</v>
      </c>
      <c r="I8753" s="162"/>
      <c r="K8753" s="140" t="str">
        <f t="shared" si="414"/>
        <v>社會福利支出計畫/社會福利支出/會費、捐助、補助、分攤、照護、救濟與交流活動費/捐助、補助與獎助/捐助國內團體</v>
      </c>
      <c r="L8753" s="140" t="str">
        <f t="shared" si="415"/>
        <v>臺中市社會福利類志願服務小隊志工保險補助計畫</v>
      </c>
      <c r="M8753" s="40" t="str">
        <f t="shared" si="416"/>
        <v>臺中市西屯區福瑞社區發展協會</v>
      </c>
    </row>
    <row r="8754" spans="1:13" s="27" customFormat="1" ht="112.5">
      <c r="A8754" s="37" t="s">
        <v>6837</v>
      </c>
      <c r="B8754" s="64" t="s">
        <v>6976</v>
      </c>
      <c r="C8754" s="37" t="s">
        <v>7017</v>
      </c>
      <c r="D8754" s="37" t="s">
        <v>6839</v>
      </c>
      <c r="E8754" s="131">
        <v>1</v>
      </c>
      <c r="F8754" s="132" t="s">
        <v>82</v>
      </c>
      <c r="G8754" s="161"/>
      <c r="H8754" s="132" t="s">
        <v>6840</v>
      </c>
      <c r="I8754" s="162"/>
      <c r="K8754" s="140" t="str">
        <f t="shared" si="414"/>
        <v>社會福利支出計畫/社會福利支出/會費、捐助、補助、分攤、照護、救濟與交流活動費/捐助、補助與獎助/捐助國內團體</v>
      </c>
      <c r="L8754" s="140" t="str">
        <f t="shared" si="415"/>
        <v>臺中市社會福利類志願服務小隊志工保險補助計畫</v>
      </c>
      <c r="M8754" s="40" t="str">
        <f t="shared" si="416"/>
        <v>財團法人天主教會台中教區</v>
      </c>
    </row>
    <row r="8755" spans="1:13" s="27" customFormat="1" ht="112.5">
      <c r="A8755" s="37" t="s">
        <v>6837</v>
      </c>
      <c r="B8755" s="64" t="s">
        <v>6976</v>
      </c>
      <c r="C8755" s="37" t="s">
        <v>6982</v>
      </c>
      <c r="D8755" s="37" t="s">
        <v>6839</v>
      </c>
      <c r="E8755" s="131">
        <v>1</v>
      </c>
      <c r="F8755" s="132" t="s">
        <v>82</v>
      </c>
      <c r="G8755" s="161"/>
      <c r="H8755" s="132" t="s">
        <v>6840</v>
      </c>
      <c r="I8755" s="162"/>
      <c r="K8755" s="140" t="str">
        <f t="shared" si="414"/>
        <v>社會福利支出計畫/社會福利支出/會費、捐助、補助、分攤、照護、救濟與交流活動費/捐助、補助與獎助/捐助國內團體</v>
      </c>
      <c r="L8755" s="140" t="str">
        <f t="shared" si="415"/>
        <v>臺中市社會福利類志願服務小隊志工保險補助計畫</v>
      </c>
      <c r="M8755" s="40" t="str">
        <f t="shared" si="416"/>
        <v>社團法人臺中市霧峰老人會</v>
      </c>
    </row>
    <row r="8756" spans="1:13" s="27" customFormat="1" ht="112.5">
      <c r="A8756" s="37" t="s">
        <v>6837</v>
      </c>
      <c r="B8756" s="64" t="s">
        <v>6976</v>
      </c>
      <c r="C8756" s="37" t="s">
        <v>4144</v>
      </c>
      <c r="D8756" s="37" t="s">
        <v>6839</v>
      </c>
      <c r="E8756" s="131">
        <v>1</v>
      </c>
      <c r="F8756" s="132" t="s">
        <v>82</v>
      </c>
      <c r="G8756" s="161"/>
      <c r="H8756" s="132" t="s">
        <v>6840</v>
      </c>
      <c r="I8756" s="162"/>
      <c r="K8756" s="140" t="str">
        <f t="shared" si="414"/>
        <v>社會福利支出計畫/社會福利支出/會費、捐助、補助、分攤、照護、救濟與交流活動費/捐助、補助與獎助/捐助國內團體</v>
      </c>
      <c r="L8756" s="140" t="str">
        <f t="shared" si="415"/>
        <v>臺中市社會福利類志願服務小隊志工保險補助計畫</v>
      </c>
      <c r="M8756" s="40" t="str">
        <f t="shared" si="416"/>
        <v>臺中市大雅區上雅社區發展協會</v>
      </c>
    </row>
    <row r="8757" spans="1:13" s="27" customFormat="1" ht="112.5">
      <c r="A8757" s="37" t="s">
        <v>6837</v>
      </c>
      <c r="B8757" s="64" t="s">
        <v>6976</v>
      </c>
      <c r="C8757" s="37" t="s">
        <v>3120</v>
      </c>
      <c r="D8757" s="37" t="s">
        <v>6839</v>
      </c>
      <c r="E8757" s="131">
        <v>1</v>
      </c>
      <c r="F8757" s="132" t="s">
        <v>82</v>
      </c>
      <c r="G8757" s="161"/>
      <c r="H8757" s="132" t="s">
        <v>6840</v>
      </c>
      <c r="I8757" s="162"/>
      <c r="K8757" s="140" t="str">
        <f t="shared" si="414"/>
        <v>社會福利支出計畫/社會福利支出/會費、捐助、補助、分攤、照護、救濟與交流活動費/捐助、補助與獎助/捐助國內團體</v>
      </c>
      <c r="L8757" s="140" t="str">
        <f t="shared" si="415"/>
        <v>臺中市社會福利類志願服務小隊志工保險補助計畫</v>
      </c>
      <c r="M8757" s="40" t="str">
        <f t="shared" si="416"/>
        <v>臺中市大雅區大楓社區發展協會</v>
      </c>
    </row>
    <row r="8758" spans="1:13" s="27" customFormat="1" ht="112.5">
      <c r="A8758" s="37" t="s">
        <v>6837</v>
      </c>
      <c r="B8758" s="64" t="s">
        <v>6976</v>
      </c>
      <c r="C8758" s="37" t="s">
        <v>2432</v>
      </c>
      <c r="D8758" s="37" t="s">
        <v>6839</v>
      </c>
      <c r="E8758" s="131">
        <v>1</v>
      </c>
      <c r="F8758" s="132" t="s">
        <v>82</v>
      </c>
      <c r="G8758" s="161"/>
      <c r="H8758" s="132" t="s">
        <v>6840</v>
      </c>
      <c r="I8758" s="162"/>
      <c r="K8758" s="140" t="str">
        <f t="shared" si="414"/>
        <v>社會福利支出計畫/社會福利支出/會費、捐助、補助、分攤、照護、救濟與交流活動費/捐助、補助與獎助/捐助國內團體</v>
      </c>
      <c r="L8758" s="140" t="str">
        <f t="shared" si="415"/>
        <v>臺中市社會福利類志願服務小隊志工保險補助計畫</v>
      </c>
      <c r="M8758" s="40" t="str">
        <f t="shared" si="416"/>
        <v>臺中市大安區頂安社區發展協會</v>
      </c>
    </row>
    <row r="8759" spans="1:13" s="27" customFormat="1" ht="112.5">
      <c r="A8759" s="37" t="s">
        <v>6837</v>
      </c>
      <c r="B8759" s="64" t="s">
        <v>6976</v>
      </c>
      <c r="C8759" s="37" t="s">
        <v>3632</v>
      </c>
      <c r="D8759" s="37" t="s">
        <v>6839</v>
      </c>
      <c r="E8759" s="131">
        <v>1</v>
      </c>
      <c r="F8759" s="132" t="s">
        <v>82</v>
      </c>
      <c r="G8759" s="161"/>
      <c r="H8759" s="132" t="s">
        <v>6840</v>
      </c>
      <c r="I8759" s="162"/>
      <c r="K8759" s="140" t="str">
        <f t="shared" si="414"/>
        <v>社會福利支出計畫/社會福利支出/會費、捐助、補助、分攤、照護、救濟與交流活動費/捐助、補助與獎助/捐助國內團體</v>
      </c>
      <c r="L8759" s="140" t="str">
        <f t="shared" si="415"/>
        <v>臺中市社會福利類志願服務小隊志工保險補助計畫</v>
      </c>
      <c r="M8759" s="40" t="str">
        <f t="shared" si="416"/>
        <v>臺中市外埔區永豐社區發展協會</v>
      </c>
    </row>
    <row r="8760" spans="1:13" s="27" customFormat="1" ht="112.5">
      <c r="A8760" s="37" t="s">
        <v>6837</v>
      </c>
      <c r="B8760" s="64" t="s">
        <v>6976</v>
      </c>
      <c r="C8760" s="37" t="s">
        <v>7021</v>
      </c>
      <c r="D8760" s="37" t="s">
        <v>6839</v>
      </c>
      <c r="E8760" s="131">
        <v>0.6</v>
      </c>
      <c r="F8760" s="132" t="s">
        <v>82</v>
      </c>
      <c r="G8760" s="161"/>
      <c r="H8760" s="132" t="s">
        <v>6840</v>
      </c>
      <c r="I8760" s="162"/>
      <c r="K8760" s="140" t="str">
        <f t="shared" si="414"/>
        <v>社會福利支出計畫/社會福利支出/會費、捐助、補助、分攤、照護、救濟與交流活動費/捐助、補助與獎助/捐助國內團體</v>
      </c>
      <c r="L8760" s="140" t="str">
        <f t="shared" si="415"/>
        <v>臺中市社會福利類志願服務小隊志工保險補助計畫</v>
      </c>
      <c r="M8760" s="40" t="str">
        <f t="shared" si="416"/>
        <v>台中市霧峰區六股社區發展協會</v>
      </c>
    </row>
    <row r="8761" spans="1:13" s="27" customFormat="1" ht="112.5">
      <c r="A8761" s="37" t="s">
        <v>6837</v>
      </c>
      <c r="B8761" s="64" t="s">
        <v>6976</v>
      </c>
      <c r="C8761" s="37" t="s">
        <v>7022</v>
      </c>
      <c r="D8761" s="37" t="s">
        <v>6839</v>
      </c>
      <c r="E8761" s="131">
        <v>0.8</v>
      </c>
      <c r="F8761" s="132" t="s">
        <v>82</v>
      </c>
      <c r="G8761" s="161"/>
      <c r="H8761" s="132" t="s">
        <v>6840</v>
      </c>
      <c r="I8761" s="162"/>
      <c r="K8761" s="140" t="str">
        <f t="shared" si="414"/>
        <v>社會福利支出計畫/社會福利支出/會費、捐助、補助、分攤、照護、救濟與交流活動費/捐助、補助與獎助/捐助國內團體</v>
      </c>
      <c r="L8761" s="140" t="str">
        <f t="shared" si="415"/>
        <v>臺中市社會福利類志願服務小隊志工保險補助計畫</v>
      </c>
      <c r="M8761" s="40" t="str">
        <f t="shared" si="416"/>
        <v>社團法人臺中市潭仔墘社區文化協會</v>
      </c>
    </row>
    <row r="8762" spans="1:13" s="27" customFormat="1" ht="112.5">
      <c r="A8762" s="37" t="s">
        <v>6837</v>
      </c>
      <c r="B8762" s="64" t="s">
        <v>6976</v>
      </c>
      <c r="C8762" s="37" t="s">
        <v>3053</v>
      </c>
      <c r="D8762" s="37" t="s">
        <v>6839</v>
      </c>
      <c r="E8762" s="131">
        <v>2</v>
      </c>
      <c r="F8762" s="132" t="s">
        <v>82</v>
      </c>
      <c r="G8762" s="161"/>
      <c r="H8762" s="132" t="s">
        <v>6840</v>
      </c>
      <c r="I8762" s="162"/>
      <c r="K8762" s="140" t="str">
        <f t="shared" si="414"/>
        <v>社會福利支出計畫/社會福利支出/會費、捐助、補助、分攤、照護、救濟與交流活動費/捐助、補助與獎助/捐助國內團體</v>
      </c>
      <c r="L8762" s="140" t="str">
        <f t="shared" si="415"/>
        <v>臺中市社會福利類志願服務小隊志工保險補助計畫</v>
      </c>
      <c r="M8762" s="40" t="str">
        <f t="shared" si="416"/>
        <v>臺中市南區西川社區發展協會</v>
      </c>
    </row>
    <row r="8763" spans="1:13" s="27" customFormat="1" ht="112.5">
      <c r="A8763" s="37" t="s">
        <v>6837</v>
      </c>
      <c r="B8763" s="64" t="s">
        <v>6976</v>
      </c>
      <c r="C8763" s="37" t="s">
        <v>3622</v>
      </c>
      <c r="D8763" s="37" t="s">
        <v>6839</v>
      </c>
      <c r="E8763" s="131">
        <v>0.6</v>
      </c>
      <c r="F8763" s="132" t="s">
        <v>82</v>
      </c>
      <c r="G8763" s="161"/>
      <c r="H8763" s="132" t="s">
        <v>6840</v>
      </c>
      <c r="I8763" s="162"/>
      <c r="K8763" s="140" t="str">
        <f t="shared" si="414"/>
        <v>社會福利支出計畫/社會福利支出/會費、捐助、補助、分攤、照護、救濟與交流活動費/捐助、補助與獎助/捐助國內團體</v>
      </c>
      <c r="L8763" s="140" t="str">
        <f t="shared" si="415"/>
        <v>臺中市社會福利類志願服務小隊志工保險補助計畫</v>
      </c>
      <c r="M8763" s="40" t="str">
        <f t="shared" si="416"/>
        <v>社團法人台中市東區東信社區發展協會</v>
      </c>
    </row>
    <row r="8764" spans="1:13" s="27" customFormat="1" ht="112.5">
      <c r="A8764" s="37" t="s">
        <v>6837</v>
      </c>
      <c r="B8764" s="64" t="s">
        <v>6976</v>
      </c>
      <c r="C8764" s="37" t="s">
        <v>3091</v>
      </c>
      <c r="D8764" s="37" t="s">
        <v>6839</v>
      </c>
      <c r="E8764" s="131">
        <v>1</v>
      </c>
      <c r="F8764" s="132" t="s">
        <v>82</v>
      </c>
      <c r="G8764" s="161"/>
      <c r="H8764" s="132" t="s">
        <v>6840</v>
      </c>
      <c r="I8764" s="162"/>
      <c r="K8764" s="140" t="str">
        <f t="shared" si="414"/>
        <v>社會福利支出計畫/社會福利支出/會費、捐助、補助、分攤、照護、救濟與交流活動費/捐助、補助與獎助/捐助國內團體</v>
      </c>
      <c r="L8764" s="140" t="str">
        <f t="shared" si="415"/>
        <v>臺中市社會福利類志願服務小隊志工保險補助計畫</v>
      </c>
      <c r="M8764" s="40" t="str">
        <f t="shared" si="416"/>
        <v>臺中市霧峰區北柳社區發展協會</v>
      </c>
    </row>
    <row r="8765" spans="1:13" s="27" customFormat="1" ht="112.5">
      <c r="A8765" s="37" t="s">
        <v>6837</v>
      </c>
      <c r="B8765" s="64" t="s">
        <v>6976</v>
      </c>
      <c r="C8765" s="37" t="s">
        <v>4252</v>
      </c>
      <c r="D8765" s="37" t="s">
        <v>6839</v>
      </c>
      <c r="E8765" s="131">
        <v>1</v>
      </c>
      <c r="F8765" s="132" t="s">
        <v>82</v>
      </c>
      <c r="G8765" s="161"/>
      <c r="H8765" s="132" t="s">
        <v>6840</v>
      </c>
      <c r="I8765" s="162"/>
      <c r="K8765" s="140" t="str">
        <f t="shared" ref="K8765:K8828" si="417">A8765</f>
        <v>社會福利支出計畫/社會福利支出/會費、捐助、補助、分攤、照護、救濟與交流活動費/捐助、補助與獎助/捐助國內團體</v>
      </c>
      <c r="L8765" s="140" t="str">
        <f t="shared" ref="L8765:L8828" si="418">B8765</f>
        <v>臺中市社會福利類志願服務小隊志工保險補助計畫</v>
      </c>
      <c r="M8765" s="40" t="str">
        <f t="shared" ref="M8765:M8828" si="419">C8765</f>
        <v>臺中市沙鹿區西勢寮社區發展協會</v>
      </c>
    </row>
    <row r="8766" spans="1:13" s="27" customFormat="1" ht="112.5">
      <c r="A8766" s="37" t="s">
        <v>6837</v>
      </c>
      <c r="B8766" s="64" t="s">
        <v>6976</v>
      </c>
      <c r="C8766" s="37" t="s">
        <v>7023</v>
      </c>
      <c r="D8766" s="37" t="s">
        <v>6839</v>
      </c>
      <c r="E8766" s="131">
        <v>1</v>
      </c>
      <c r="F8766" s="132" t="s">
        <v>82</v>
      </c>
      <c r="G8766" s="161"/>
      <c r="H8766" s="132" t="s">
        <v>6840</v>
      </c>
      <c r="I8766" s="162"/>
      <c r="K8766" s="140" t="str">
        <f t="shared" si="417"/>
        <v>社會福利支出計畫/社會福利支出/會費、捐助、補助、分攤、照護、救濟與交流活動費/捐助、補助與獎助/捐助國內團體</v>
      </c>
      <c r="L8766" s="140" t="str">
        <f t="shared" si="418"/>
        <v>臺中市社會福利類志願服務小隊志工保險補助計畫</v>
      </c>
      <c r="M8766" s="40" t="str">
        <f t="shared" si="419"/>
        <v>財團法人台灣省私立台灣盲人重建院中部服務中心</v>
      </c>
    </row>
    <row r="8767" spans="1:13" s="27" customFormat="1" ht="112.5">
      <c r="A8767" s="37" t="s">
        <v>6837</v>
      </c>
      <c r="B8767" s="64" t="s">
        <v>6976</v>
      </c>
      <c r="C8767" s="37" t="s">
        <v>4151</v>
      </c>
      <c r="D8767" s="37" t="s">
        <v>6839</v>
      </c>
      <c r="E8767" s="131">
        <v>0.8</v>
      </c>
      <c r="F8767" s="132" t="s">
        <v>82</v>
      </c>
      <c r="G8767" s="161"/>
      <c r="H8767" s="132" t="s">
        <v>6840</v>
      </c>
      <c r="I8767" s="162"/>
      <c r="K8767" s="140" t="str">
        <f t="shared" si="417"/>
        <v>社會福利支出計畫/社會福利支出/會費、捐助、補助、分攤、照護、救濟與交流活動費/捐助、補助與獎助/捐助國內團體</v>
      </c>
      <c r="L8767" s="140" t="str">
        <f t="shared" si="418"/>
        <v>臺中市社會福利類志願服務小隊志工保險補助計畫</v>
      </c>
      <c r="M8767" s="40" t="str">
        <f t="shared" si="419"/>
        <v>臺中市北區育德社區發展協會</v>
      </c>
    </row>
    <row r="8768" spans="1:13" s="27" customFormat="1" ht="112.5">
      <c r="A8768" s="37" t="s">
        <v>6837</v>
      </c>
      <c r="B8768" s="64" t="s">
        <v>6976</v>
      </c>
      <c r="C8768" s="37" t="s">
        <v>3660</v>
      </c>
      <c r="D8768" s="37" t="s">
        <v>6839</v>
      </c>
      <c r="E8768" s="131">
        <v>1</v>
      </c>
      <c r="F8768" s="132" t="s">
        <v>82</v>
      </c>
      <c r="G8768" s="161"/>
      <c r="H8768" s="132" t="s">
        <v>6840</v>
      </c>
      <c r="I8768" s="162"/>
      <c r="K8768" s="140" t="str">
        <f t="shared" si="417"/>
        <v>社會福利支出計畫/社會福利支出/會費、捐助、補助、分攤、照護、救濟與交流活動費/捐助、補助與獎助/捐助國內團體</v>
      </c>
      <c r="L8768" s="140" t="str">
        <f t="shared" si="418"/>
        <v>臺中市社會福利類志願服務小隊志工保險補助計畫</v>
      </c>
      <c r="M8768" s="40" t="str">
        <f t="shared" si="419"/>
        <v>臺中市東勢區石城社區發展協會</v>
      </c>
    </row>
    <row r="8769" spans="1:13" s="27" customFormat="1" ht="112.5">
      <c r="A8769" s="37" t="s">
        <v>6837</v>
      </c>
      <c r="B8769" s="64" t="s">
        <v>6976</v>
      </c>
      <c r="C8769" s="37" t="s">
        <v>211</v>
      </c>
      <c r="D8769" s="37" t="s">
        <v>6839</v>
      </c>
      <c r="E8769" s="131">
        <v>1</v>
      </c>
      <c r="F8769" s="132" t="s">
        <v>82</v>
      </c>
      <c r="G8769" s="161"/>
      <c r="H8769" s="132" t="s">
        <v>6840</v>
      </c>
      <c r="I8769" s="162"/>
      <c r="K8769" s="140" t="str">
        <f t="shared" si="417"/>
        <v>社會福利支出計畫/社會福利支出/會費、捐助、補助、分攤、照護、救濟與交流活動費/捐助、補助與獎助/捐助國內團體</v>
      </c>
      <c r="L8769" s="140" t="str">
        <f t="shared" si="418"/>
        <v>臺中市社會福利類志願服務小隊志工保險補助計畫</v>
      </c>
      <c r="M8769" s="40" t="str">
        <f t="shared" si="419"/>
        <v>臺中市梧棲區草湳社區發展協會</v>
      </c>
    </row>
    <row r="8770" spans="1:13" s="27" customFormat="1" ht="112.5">
      <c r="A8770" s="37" t="s">
        <v>6837</v>
      </c>
      <c r="B8770" s="64" t="s">
        <v>6976</v>
      </c>
      <c r="C8770" s="37" t="s">
        <v>3678</v>
      </c>
      <c r="D8770" s="37" t="s">
        <v>6839</v>
      </c>
      <c r="E8770" s="131">
        <v>0.8</v>
      </c>
      <c r="F8770" s="132" t="s">
        <v>82</v>
      </c>
      <c r="G8770" s="161"/>
      <c r="H8770" s="132" t="s">
        <v>6840</v>
      </c>
      <c r="I8770" s="162"/>
      <c r="K8770" s="140" t="str">
        <f t="shared" si="417"/>
        <v>社會福利支出計畫/社會福利支出/會費、捐助、補助、分攤、照護、救濟與交流活動費/捐助、補助與獎助/捐助國內團體</v>
      </c>
      <c r="L8770" s="140" t="str">
        <f t="shared" si="418"/>
        <v>臺中市社會福利類志願服務小隊志工保險補助計畫</v>
      </c>
      <c r="M8770" s="40" t="str">
        <f t="shared" si="419"/>
        <v>臺中市烏日區九德社區發展協會</v>
      </c>
    </row>
    <row r="8771" spans="1:13" s="27" customFormat="1" ht="112.5">
      <c r="A8771" s="37" t="s">
        <v>6837</v>
      </c>
      <c r="B8771" s="64" t="s">
        <v>6976</v>
      </c>
      <c r="C8771" s="37" t="s">
        <v>6008</v>
      </c>
      <c r="D8771" s="37" t="s">
        <v>6839</v>
      </c>
      <c r="E8771" s="131">
        <v>1</v>
      </c>
      <c r="F8771" s="132" t="s">
        <v>82</v>
      </c>
      <c r="G8771" s="161"/>
      <c r="H8771" s="132" t="s">
        <v>6840</v>
      </c>
      <c r="I8771" s="162"/>
      <c r="K8771" s="140" t="str">
        <f t="shared" si="417"/>
        <v>社會福利支出計畫/社會福利支出/會費、捐助、補助、分攤、照護、救濟與交流活動費/捐助、補助與獎助/捐助國內團體</v>
      </c>
      <c r="L8771" s="140" t="str">
        <f t="shared" si="418"/>
        <v>臺中市社會福利類志願服務小隊志工保險補助計畫</v>
      </c>
      <c r="M8771" s="40" t="str">
        <f t="shared" si="419"/>
        <v>臺中市清水區槺榔社區發展協會</v>
      </c>
    </row>
    <row r="8772" spans="1:13" s="27" customFormat="1" ht="112.5">
      <c r="A8772" s="37" t="s">
        <v>6837</v>
      </c>
      <c r="B8772" s="64" t="s">
        <v>6976</v>
      </c>
      <c r="C8772" s="37" t="s">
        <v>3677</v>
      </c>
      <c r="D8772" s="37" t="s">
        <v>6839</v>
      </c>
      <c r="E8772" s="131">
        <v>0.6</v>
      </c>
      <c r="F8772" s="132" t="s">
        <v>82</v>
      </c>
      <c r="G8772" s="161"/>
      <c r="H8772" s="132" t="s">
        <v>6840</v>
      </c>
      <c r="I8772" s="162"/>
      <c r="K8772" s="140" t="str">
        <f t="shared" si="417"/>
        <v>社會福利支出計畫/社會福利支出/會費、捐助、補助、分攤、照護、救濟與交流活動費/捐助、補助與獎助/捐助國內團體</v>
      </c>
      <c r="L8772" s="140" t="str">
        <f t="shared" si="418"/>
        <v>臺中市社會福利類志願服務小隊志工保險補助計畫</v>
      </c>
      <c r="M8772" s="40" t="str">
        <f t="shared" si="419"/>
        <v>臺中市北屯區后庄社區發展協會</v>
      </c>
    </row>
    <row r="8773" spans="1:13" s="27" customFormat="1" ht="112.5">
      <c r="A8773" s="37" t="s">
        <v>6837</v>
      </c>
      <c r="B8773" s="64" t="s">
        <v>6976</v>
      </c>
      <c r="C8773" s="37" t="s">
        <v>6977</v>
      </c>
      <c r="D8773" s="37" t="s">
        <v>6839</v>
      </c>
      <c r="E8773" s="131">
        <v>1</v>
      </c>
      <c r="F8773" s="132" t="s">
        <v>82</v>
      </c>
      <c r="G8773" s="161"/>
      <c r="H8773" s="132" t="s">
        <v>6840</v>
      </c>
      <c r="I8773" s="162"/>
      <c r="K8773" s="140" t="str">
        <f t="shared" si="417"/>
        <v>社會福利支出計畫/社會福利支出/會費、捐助、補助、分攤、照護、救濟與交流活動費/捐助、補助與獎助/捐助國內團體</v>
      </c>
      <c r="L8773" s="140" t="str">
        <f t="shared" si="418"/>
        <v>臺中市社會福利類志願服務小隊志工保險補助計畫</v>
      </c>
      <c r="M8773" s="40" t="str">
        <f t="shared" si="419"/>
        <v>臺中市豐原區西勢社區發展協會</v>
      </c>
    </row>
    <row r="8774" spans="1:13" s="27" customFormat="1" ht="112.5">
      <c r="A8774" s="37" t="s">
        <v>6837</v>
      </c>
      <c r="B8774" s="64" t="s">
        <v>6976</v>
      </c>
      <c r="C8774" s="37" t="s">
        <v>7024</v>
      </c>
      <c r="D8774" s="37" t="s">
        <v>6839</v>
      </c>
      <c r="E8774" s="131">
        <v>1</v>
      </c>
      <c r="F8774" s="132" t="s">
        <v>82</v>
      </c>
      <c r="G8774" s="161"/>
      <c r="H8774" s="132" t="s">
        <v>6840</v>
      </c>
      <c r="I8774" s="162"/>
      <c r="K8774" s="140" t="str">
        <f t="shared" si="417"/>
        <v>社會福利支出計畫/社會福利支出/會費、捐助、補助、分攤、照護、救濟與交流活動費/捐助、補助與獎助/捐助國內團體</v>
      </c>
      <c r="L8774" s="140" t="str">
        <f t="shared" si="418"/>
        <v>臺中市社會福利類志願服務小隊志工保險補助計畫</v>
      </c>
      <c r="M8774" s="40" t="str">
        <f t="shared" si="419"/>
        <v>社團法人臺中市中華生物能醫學氣功協會</v>
      </c>
    </row>
    <row r="8775" spans="1:13" s="27" customFormat="1" ht="112.5">
      <c r="A8775" s="37" t="s">
        <v>6837</v>
      </c>
      <c r="B8775" s="64" t="s">
        <v>6976</v>
      </c>
      <c r="C8775" s="37" t="s">
        <v>7025</v>
      </c>
      <c r="D8775" s="37" t="s">
        <v>6839</v>
      </c>
      <c r="E8775" s="131">
        <v>1</v>
      </c>
      <c r="F8775" s="132" t="s">
        <v>82</v>
      </c>
      <c r="G8775" s="161"/>
      <c r="H8775" s="132" t="s">
        <v>6840</v>
      </c>
      <c r="I8775" s="162"/>
      <c r="K8775" s="140" t="str">
        <f t="shared" si="417"/>
        <v>社會福利支出計畫/社會福利支出/會費、捐助、補助、分攤、照護、救濟與交流活動費/捐助、補助與獎助/捐助國內團體</v>
      </c>
      <c r="L8775" s="140" t="str">
        <f t="shared" si="418"/>
        <v>臺中市社會福利類志願服務小隊志工保險補助計畫</v>
      </c>
      <c r="M8775" s="40" t="str">
        <f t="shared" si="419"/>
        <v>臺中市清水區博愛關懷協會</v>
      </c>
    </row>
    <row r="8776" spans="1:13" s="27" customFormat="1" ht="112.5">
      <c r="A8776" s="37" t="s">
        <v>6837</v>
      </c>
      <c r="B8776" s="64" t="s">
        <v>6976</v>
      </c>
      <c r="C8776" s="37" t="s">
        <v>4453</v>
      </c>
      <c r="D8776" s="37" t="s">
        <v>6839</v>
      </c>
      <c r="E8776" s="131">
        <v>0.5</v>
      </c>
      <c r="F8776" s="132" t="s">
        <v>82</v>
      </c>
      <c r="G8776" s="161"/>
      <c r="H8776" s="132" t="s">
        <v>6840</v>
      </c>
      <c r="I8776" s="162"/>
      <c r="K8776" s="140" t="str">
        <f t="shared" si="417"/>
        <v>社會福利支出計畫/社會福利支出/會費、捐助、補助、分攤、照護、救濟與交流活動費/捐助、補助與獎助/捐助國內團體</v>
      </c>
      <c r="L8776" s="140" t="str">
        <f t="shared" si="418"/>
        <v>臺中市社會福利類志願服務小隊志工保險補助計畫</v>
      </c>
      <c r="M8776" s="40" t="str">
        <f t="shared" si="419"/>
        <v>臺中市山海屯國際生命線協會</v>
      </c>
    </row>
    <row r="8777" spans="1:13" s="27" customFormat="1" ht="112.5">
      <c r="A8777" s="37" t="s">
        <v>6837</v>
      </c>
      <c r="B8777" s="64" t="s">
        <v>6976</v>
      </c>
      <c r="C8777" s="37" t="s">
        <v>6022</v>
      </c>
      <c r="D8777" s="37" t="s">
        <v>6839</v>
      </c>
      <c r="E8777" s="131">
        <v>1</v>
      </c>
      <c r="F8777" s="132" t="s">
        <v>82</v>
      </c>
      <c r="G8777" s="161"/>
      <c r="H8777" s="132" t="s">
        <v>6840</v>
      </c>
      <c r="I8777" s="162"/>
      <c r="K8777" s="140" t="str">
        <f t="shared" si="417"/>
        <v>社會福利支出計畫/社會福利支出/會費、捐助、補助、分攤、照護、救濟與交流活動費/捐助、補助與獎助/捐助國內團體</v>
      </c>
      <c r="L8777" s="140" t="str">
        <f t="shared" si="418"/>
        <v>臺中市社會福利類志願服務小隊志工保險補助計畫</v>
      </c>
      <c r="M8777" s="40" t="str">
        <f t="shared" si="419"/>
        <v>臺中市神岡區三角社區發展協會</v>
      </c>
    </row>
    <row r="8778" spans="1:13" s="27" customFormat="1" ht="112.5">
      <c r="A8778" s="37" t="s">
        <v>6837</v>
      </c>
      <c r="B8778" s="64" t="s">
        <v>6976</v>
      </c>
      <c r="C8778" s="37" t="s">
        <v>3255</v>
      </c>
      <c r="D8778" s="37" t="s">
        <v>6839</v>
      </c>
      <c r="E8778" s="131">
        <v>1</v>
      </c>
      <c r="F8778" s="132" t="s">
        <v>82</v>
      </c>
      <c r="G8778" s="161"/>
      <c r="H8778" s="132" t="s">
        <v>6840</v>
      </c>
      <c r="I8778" s="162"/>
      <c r="K8778" s="140" t="str">
        <f t="shared" si="417"/>
        <v>社會福利支出計畫/社會福利支出/會費、捐助、補助、分攤、照護、救濟與交流活動費/捐助、補助與獎助/捐助國內團體</v>
      </c>
      <c r="L8778" s="140" t="str">
        <f t="shared" si="418"/>
        <v>臺中市社會福利類志願服務小隊志工保險補助計畫</v>
      </c>
      <c r="M8778" s="40" t="str">
        <f t="shared" si="419"/>
        <v>臺中市東勢區詒福社區發展協會</v>
      </c>
    </row>
    <row r="8779" spans="1:13" s="27" customFormat="1" ht="112.5">
      <c r="A8779" s="37" t="s">
        <v>6837</v>
      </c>
      <c r="B8779" s="64" t="s">
        <v>6976</v>
      </c>
      <c r="C8779" s="37" t="s">
        <v>3235</v>
      </c>
      <c r="D8779" s="37" t="s">
        <v>6839</v>
      </c>
      <c r="E8779" s="131">
        <v>0.8</v>
      </c>
      <c r="F8779" s="132" t="s">
        <v>82</v>
      </c>
      <c r="G8779" s="161"/>
      <c r="H8779" s="132" t="s">
        <v>6840</v>
      </c>
      <c r="I8779" s="162"/>
      <c r="K8779" s="140" t="str">
        <f t="shared" si="417"/>
        <v>社會福利支出計畫/社會福利支出/會費、捐助、補助、分攤、照護、救濟與交流活動費/捐助、補助與獎助/捐助國內團體</v>
      </c>
      <c r="L8779" s="140" t="str">
        <f t="shared" si="418"/>
        <v>臺中市社會福利類志願服務小隊志工保險補助計畫</v>
      </c>
      <c r="M8779" s="40" t="str">
        <f t="shared" si="419"/>
        <v>社團法人台灣省慈心協會</v>
      </c>
    </row>
    <row r="8780" spans="1:13" s="27" customFormat="1" ht="112.5">
      <c r="A8780" s="37" t="s">
        <v>6837</v>
      </c>
      <c r="B8780" s="64" t="s">
        <v>6976</v>
      </c>
      <c r="C8780" s="37" t="s">
        <v>1780</v>
      </c>
      <c r="D8780" s="37" t="s">
        <v>6839</v>
      </c>
      <c r="E8780" s="131">
        <v>1</v>
      </c>
      <c r="F8780" s="132" t="s">
        <v>82</v>
      </c>
      <c r="G8780" s="161"/>
      <c r="H8780" s="132" t="s">
        <v>6840</v>
      </c>
      <c r="I8780" s="162"/>
      <c r="K8780" s="140" t="str">
        <f t="shared" si="417"/>
        <v>社會福利支出計畫/社會福利支出/會費、捐助、補助、分攤、照護、救濟與交流活動費/捐助、補助與獎助/捐助國內團體</v>
      </c>
      <c r="L8780" s="140" t="str">
        <f t="shared" si="418"/>
        <v>臺中市社會福利類志願服務小隊志工保險補助計畫</v>
      </c>
      <c r="M8780" s="40" t="str">
        <f t="shared" si="419"/>
        <v>財團法人弘道老人福利基金會</v>
      </c>
    </row>
    <row r="8781" spans="1:13" s="27" customFormat="1" ht="112.5">
      <c r="A8781" s="37" t="s">
        <v>6837</v>
      </c>
      <c r="B8781" s="64" t="s">
        <v>6976</v>
      </c>
      <c r="C8781" s="37" t="s">
        <v>3523</v>
      </c>
      <c r="D8781" s="37" t="s">
        <v>6839</v>
      </c>
      <c r="E8781" s="131">
        <v>1</v>
      </c>
      <c r="F8781" s="132" t="s">
        <v>82</v>
      </c>
      <c r="G8781" s="161"/>
      <c r="H8781" s="132" t="s">
        <v>6840</v>
      </c>
      <c r="I8781" s="162"/>
      <c r="K8781" s="140" t="str">
        <f t="shared" si="417"/>
        <v>社會福利支出計畫/社會福利支出/會費、捐助、補助、分攤、照護、救濟與交流活動費/捐助、補助與獎助/捐助國內團體</v>
      </c>
      <c r="L8781" s="140" t="str">
        <f t="shared" si="418"/>
        <v>臺中市社會福利類志願服務小隊志工保險補助計畫</v>
      </c>
      <c r="M8781" s="40" t="str">
        <f t="shared" si="419"/>
        <v>臺中市沙鹿區洛泉社區發展協會</v>
      </c>
    </row>
    <row r="8782" spans="1:13" s="27" customFormat="1" ht="112.5">
      <c r="A8782" s="37" t="s">
        <v>6837</v>
      </c>
      <c r="B8782" s="64" t="s">
        <v>6976</v>
      </c>
      <c r="C8782" s="37" t="s">
        <v>7026</v>
      </c>
      <c r="D8782" s="37" t="s">
        <v>6839</v>
      </c>
      <c r="E8782" s="131">
        <v>2</v>
      </c>
      <c r="F8782" s="132" t="s">
        <v>82</v>
      </c>
      <c r="G8782" s="161"/>
      <c r="H8782" s="132" t="s">
        <v>6840</v>
      </c>
      <c r="I8782" s="162"/>
      <c r="K8782" s="140" t="str">
        <f t="shared" si="417"/>
        <v>社會福利支出計畫/社會福利支出/會費、捐助、補助、分攤、照護、救濟與交流活動費/捐助、補助與獎助/捐助國內團體</v>
      </c>
      <c r="L8782" s="140" t="str">
        <f t="shared" si="418"/>
        <v>臺中市社會福利類志願服務小隊志工保險補助計畫</v>
      </c>
      <c r="M8782" s="40" t="str">
        <f t="shared" si="419"/>
        <v>天主教曉明社會福利基金會</v>
      </c>
    </row>
    <row r="8783" spans="1:13" s="27" customFormat="1" ht="112.5">
      <c r="A8783" s="37" t="s">
        <v>6837</v>
      </c>
      <c r="B8783" s="64" t="s">
        <v>6976</v>
      </c>
      <c r="C8783" s="37" t="s">
        <v>7027</v>
      </c>
      <c r="D8783" s="37" t="s">
        <v>6839</v>
      </c>
      <c r="E8783" s="131">
        <v>1</v>
      </c>
      <c r="F8783" s="132" t="s">
        <v>82</v>
      </c>
      <c r="G8783" s="161"/>
      <c r="H8783" s="132" t="s">
        <v>6840</v>
      </c>
      <c r="I8783" s="162"/>
      <c r="K8783" s="140" t="str">
        <f t="shared" si="417"/>
        <v>社會福利支出計畫/社會福利支出/會費、捐助、補助、分攤、照護、救濟與交流活動費/捐助、補助與獎助/捐助國內團體</v>
      </c>
      <c r="L8783" s="140" t="str">
        <f t="shared" si="418"/>
        <v>臺中市社會福利類志願服務小隊志工保險補助計畫</v>
      </c>
      <c r="M8783" s="40" t="str">
        <f t="shared" si="419"/>
        <v>台中市南區永興社區發展協會</v>
      </c>
    </row>
    <row r="8784" spans="1:13" s="27" customFormat="1" ht="112.5">
      <c r="A8784" s="37" t="s">
        <v>6837</v>
      </c>
      <c r="B8784" s="64" t="s">
        <v>6976</v>
      </c>
      <c r="C8784" s="37" t="s">
        <v>4210</v>
      </c>
      <c r="D8784" s="37" t="s">
        <v>6839</v>
      </c>
      <c r="E8784" s="131">
        <v>0.5</v>
      </c>
      <c r="F8784" s="132" t="s">
        <v>82</v>
      </c>
      <c r="G8784" s="161"/>
      <c r="H8784" s="132" t="s">
        <v>6840</v>
      </c>
      <c r="I8784" s="162"/>
      <c r="K8784" s="140" t="str">
        <f t="shared" si="417"/>
        <v>社會福利支出計畫/社會福利支出/會費、捐助、補助、分攤、照護、救濟與交流活動費/捐助、補助與獎助/捐助國內團體</v>
      </c>
      <c r="L8784" s="140" t="str">
        <f t="shared" si="418"/>
        <v>臺中市社會福利類志願服務小隊志工保險補助計畫</v>
      </c>
      <c r="M8784" s="40" t="str">
        <f t="shared" si="419"/>
        <v>臺中市好藤林健康促進關懷協會</v>
      </c>
    </row>
    <row r="8785" spans="1:13" s="27" customFormat="1" ht="112.5">
      <c r="A8785" s="37" t="s">
        <v>6837</v>
      </c>
      <c r="B8785" s="64" t="s">
        <v>6976</v>
      </c>
      <c r="C8785" s="37" t="s">
        <v>3722</v>
      </c>
      <c r="D8785" s="37" t="s">
        <v>6839</v>
      </c>
      <c r="E8785" s="131">
        <v>1</v>
      </c>
      <c r="F8785" s="132" t="s">
        <v>82</v>
      </c>
      <c r="G8785" s="161"/>
      <c r="H8785" s="132" t="s">
        <v>6840</v>
      </c>
      <c r="I8785" s="162"/>
      <c r="K8785" s="140" t="str">
        <f t="shared" si="417"/>
        <v>社會福利支出計畫/社會福利支出/會費、捐助、補助、分攤、照護、救濟與交流活動費/捐助、補助與獎助/捐助國內團體</v>
      </c>
      <c r="L8785" s="140" t="str">
        <f t="shared" si="418"/>
        <v>臺中市社會福利類志願服務小隊志工保險補助計畫</v>
      </c>
      <c r="M8785" s="40" t="str">
        <f t="shared" si="419"/>
        <v>臺中市大肚區瑞井社區發展協會</v>
      </c>
    </row>
    <row r="8786" spans="1:13" s="27" customFormat="1" ht="112.5">
      <c r="A8786" s="37" t="s">
        <v>6837</v>
      </c>
      <c r="B8786" s="64" t="s">
        <v>6976</v>
      </c>
      <c r="C8786" s="37" t="s">
        <v>2531</v>
      </c>
      <c r="D8786" s="37" t="s">
        <v>6839</v>
      </c>
      <c r="E8786" s="131">
        <v>0.5</v>
      </c>
      <c r="F8786" s="132" t="s">
        <v>82</v>
      </c>
      <c r="G8786" s="161"/>
      <c r="H8786" s="132" t="s">
        <v>6840</v>
      </c>
      <c r="I8786" s="162"/>
      <c r="K8786" s="140" t="str">
        <f t="shared" si="417"/>
        <v>社會福利支出計畫/社會福利支出/會費、捐助、補助、分攤、照護、救濟與交流活動費/捐助、補助與獎助/捐助國內團體</v>
      </c>
      <c r="L8786" s="140" t="str">
        <f t="shared" si="418"/>
        <v>臺中市社會福利類志願服務小隊志工保險補助計畫</v>
      </c>
      <c r="M8786" s="40" t="str">
        <f t="shared" si="419"/>
        <v>臺中市神岡區溪洲社區發展協會</v>
      </c>
    </row>
    <row r="8787" spans="1:13" s="27" customFormat="1" ht="112.5">
      <c r="A8787" s="37" t="s">
        <v>6837</v>
      </c>
      <c r="B8787" s="64" t="s">
        <v>6976</v>
      </c>
      <c r="C8787" s="37" t="s">
        <v>6929</v>
      </c>
      <c r="D8787" s="37" t="s">
        <v>6839</v>
      </c>
      <c r="E8787" s="131">
        <v>1</v>
      </c>
      <c r="F8787" s="132" t="s">
        <v>82</v>
      </c>
      <c r="G8787" s="161"/>
      <c r="H8787" s="132" t="s">
        <v>6840</v>
      </c>
      <c r="I8787" s="162"/>
      <c r="K8787" s="140" t="str">
        <f t="shared" si="417"/>
        <v>社會福利支出計畫/社會福利支出/會費、捐助、補助、分攤、照護、救濟與交流活動費/捐助、補助與獎助/捐助國內團體</v>
      </c>
      <c r="L8787" s="140" t="str">
        <f t="shared" si="418"/>
        <v>臺中市社會福利類志願服務小隊志工保險補助計畫</v>
      </c>
      <c r="M8787" s="40" t="str">
        <f t="shared" si="419"/>
        <v>臺中市東勢區福隆社區發展協會</v>
      </c>
    </row>
    <row r="8788" spans="1:13" s="27" customFormat="1" ht="112.5">
      <c r="A8788" s="37" t="s">
        <v>6837</v>
      </c>
      <c r="B8788" s="64" t="s">
        <v>6976</v>
      </c>
      <c r="C8788" s="37" t="s">
        <v>7028</v>
      </c>
      <c r="D8788" s="37" t="s">
        <v>6839</v>
      </c>
      <c r="E8788" s="131">
        <v>1</v>
      </c>
      <c r="F8788" s="132" t="s">
        <v>82</v>
      </c>
      <c r="G8788" s="161"/>
      <c r="H8788" s="132" t="s">
        <v>6840</v>
      </c>
      <c r="I8788" s="162"/>
      <c r="K8788" s="140" t="str">
        <f t="shared" si="417"/>
        <v>社會福利支出計畫/社會福利支出/會費、捐助、補助、分攤、照護、救濟與交流活動費/捐助、補助與獎助/捐助國內團體</v>
      </c>
      <c r="L8788" s="140" t="str">
        <f t="shared" si="418"/>
        <v>臺中市社會福利類志願服務小隊志工保險補助計畫</v>
      </c>
      <c r="M8788" s="40" t="str">
        <f t="shared" si="419"/>
        <v>社團法人臺中市霧峰區舊正社區發展協會</v>
      </c>
    </row>
    <row r="8789" spans="1:13" s="27" customFormat="1" ht="112.5">
      <c r="A8789" s="37" t="s">
        <v>6837</v>
      </c>
      <c r="B8789" s="64" t="s">
        <v>6976</v>
      </c>
      <c r="C8789" s="37" t="s">
        <v>7010</v>
      </c>
      <c r="D8789" s="37" t="s">
        <v>6839</v>
      </c>
      <c r="E8789" s="131">
        <v>1</v>
      </c>
      <c r="F8789" s="132" t="s">
        <v>82</v>
      </c>
      <c r="G8789" s="161"/>
      <c r="H8789" s="132" t="s">
        <v>6840</v>
      </c>
      <c r="I8789" s="162"/>
      <c r="K8789" s="140" t="str">
        <f t="shared" si="417"/>
        <v>社會福利支出計畫/社會福利支出/會費、捐助、補助、分攤、照護、救濟與交流活動費/捐助、補助與獎助/捐助國內團體</v>
      </c>
      <c r="L8789" s="140" t="str">
        <f t="shared" si="418"/>
        <v>臺中市社會福利類志願服務小隊志工保險補助計畫</v>
      </c>
      <c r="M8789" s="40" t="str">
        <f t="shared" si="419"/>
        <v>社團法人台中市生命線協會</v>
      </c>
    </row>
    <row r="8790" spans="1:13" s="27" customFormat="1" ht="112.5">
      <c r="A8790" s="37" t="s">
        <v>6837</v>
      </c>
      <c r="B8790" s="64" t="s">
        <v>6976</v>
      </c>
      <c r="C8790" s="37" t="s">
        <v>7029</v>
      </c>
      <c r="D8790" s="37" t="s">
        <v>6839</v>
      </c>
      <c r="E8790" s="131">
        <v>1</v>
      </c>
      <c r="F8790" s="132" t="s">
        <v>82</v>
      </c>
      <c r="G8790" s="161"/>
      <c r="H8790" s="132" t="s">
        <v>6840</v>
      </c>
      <c r="I8790" s="162"/>
      <c r="K8790" s="140" t="str">
        <f t="shared" si="417"/>
        <v>社會福利支出計畫/社會福利支出/會費、捐助、補助、分攤、照護、救濟與交流活動費/捐助、補助與獎助/捐助國內團體</v>
      </c>
      <c r="L8790" s="140" t="str">
        <f t="shared" si="418"/>
        <v>臺中市社會福利類志願服務小隊志工保險補助計畫</v>
      </c>
      <c r="M8790" s="40" t="str">
        <f t="shared" si="419"/>
        <v>台中市厝邊關懷協會</v>
      </c>
    </row>
    <row r="8791" spans="1:13" s="27" customFormat="1" ht="112.5">
      <c r="A8791" s="37" t="s">
        <v>6837</v>
      </c>
      <c r="B8791" s="64" t="s">
        <v>6976</v>
      </c>
      <c r="C8791" s="37" t="s">
        <v>3090</v>
      </c>
      <c r="D8791" s="37" t="s">
        <v>6839</v>
      </c>
      <c r="E8791" s="131">
        <v>1</v>
      </c>
      <c r="F8791" s="132" t="s">
        <v>82</v>
      </c>
      <c r="G8791" s="161"/>
      <c r="H8791" s="132" t="s">
        <v>6840</v>
      </c>
      <c r="I8791" s="162"/>
      <c r="K8791" s="140" t="str">
        <f t="shared" si="417"/>
        <v>社會福利支出計畫/社會福利支出/會費、捐助、補助、分攤、照護、救濟與交流活動費/捐助、補助與獎助/捐助國內團體</v>
      </c>
      <c r="L8791" s="140" t="str">
        <f t="shared" si="418"/>
        <v>臺中市社會福利類志願服務小隊志工保險補助計畫</v>
      </c>
      <c r="M8791" s="40" t="str">
        <f t="shared" si="419"/>
        <v>臺中市豐原區翁明社區發展協會</v>
      </c>
    </row>
    <row r="8792" spans="1:13" s="27" customFormat="1" ht="112.5">
      <c r="A8792" s="37" t="s">
        <v>6837</v>
      </c>
      <c r="B8792" s="64" t="s">
        <v>6976</v>
      </c>
      <c r="C8792" s="37" t="s">
        <v>1145</v>
      </c>
      <c r="D8792" s="37" t="s">
        <v>6839</v>
      </c>
      <c r="E8792" s="131">
        <v>0.8</v>
      </c>
      <c r="F8792" s="132" t="s">
        <v>82</v>
      </c>
      <c r="G8792" s="161"/>
      <c r="H8792" s="132" t="s">
        <v>6840</v>
      </c>
      <c r="I8792" s="162"/>
      <c r="K8792" s="140" t="str">
        <f t="shared" si="417"/>
        <v>社會福利支出計畫/社會福利支出/會費、捐助、補助、分攤、照護、救濟與交流活動費/捐助、補助與獎助/捐助國內團體</v>
      </c>
      <c r="L8792" s="140" t="str">
        <f t="shared" si="418"/>
        <v>臺中市社會福利類志願服務小隊志工保險補助計畫</v>
      </c>
      <c r="M8792" s="40" t="str">
        <f t="shared" si="419"/>
        <v>臺中市龍井區東海社區發展協會</v>
      </c>
    </row>
    <row r="8793" spans="1:13" s="27" customFormat="1" ht="112.5">
      <c r="A8793" s="37" t="s">
        <v>6837</v>
      </c>
      <c r="B8793" s="64" t="s">
        <v>6976</v>
      </c>
      <c r="C8793" s="37" t="s">
        <v>3139</v>
      </c>
      <c r="D8793" s="37" t="s">
        <v>6839</v>
      </c>
      <c r="E8793" s="131">
        <v>0.8</v>
      </c>
      <c r="F8793" s="132" t="s">
        <v>82</v>
      </c>
      <c r="G8793" s="161"/>
      <c r="H8793" s="132" t="s">
        <v>6840</v>
      </c>
      <c r="I8793" s="162"/>
      <c r="K8793" s="140" t="str">
        <f t="shared" si="417"/>
        <v>社會福利支出計畫/社會福利支出/會費、捐助、補助、分攤、照護、救濟與交流活動費/捐助、補助與獎助/捐助國內團體</v>
      </c>
      <c r="L8793" s="140" t="str">
        <f t="shared" si="418"/>
        <v>臺中市社會福利類志願服務小隊志工保險補助計畫</v>
      </c>
      <c r="M8793" s="40" t="str">
        <f t="shared" si="419"/>
        <v>財團法人天主教聖心基金會</v>
      </c>
    </row>
    <row r="8794" spans="1:13" s="27" customFormat="1" ht="112.5">
      <c r="A8794" s="37" t="s">
        <v>6837</v>
      </c>
      <c r="B8794" s="64" t="s">
        <v>6976</v>
      </c>
      <c r="C8794" s="37" t="s">
        <v>3074</v>
      </c>
      <c r="D8794" s="37" t="s">
        <v>6839</v>
      </c>
      <c r="E8794" s="131">
        <v>1</v>
      </c>
      <c r="F8794" s="132" t="s">
        <v>82</v>
      </c>
      <c r="G8794" s="161"/>
      <c r="H8794" s="132" t="s">
        <v>6840</v>
      </c>
      <c r="I8794" s="162"/>
      <c r="K8794" s="140" t="str">
        <f t="shared" si="417"/>
        <v>社會福利支出計畫/社會福利支出/會費、捐助、補助、分攤、照護、救濟與交流活動費/捐助、補助與獎助/捐助國內團體</v>
      </c>
      <c r="L8794" s="140" t="str">
        <f t="shared" si="418"/>
        <v>臺中市社會福利類志願服務小隊志工保險補助計畫</v>
      </c>
      <c r="M8794" s="40" t="str">
        <f t="shared" si="419"/>
        <v>財團法人台中市私立無極證道院社會福利慈善事業基金會</v>
      </c>
    </row>
    <row r="8795" spans="1:13" s="27" customFormat="1" ht="112.5">
      <c r="A8795" s="37" t="s">
        <v>6837</v>
      </c>
      <c r="B8795" s="64" t="s">
        <v>6976</v>
      </c>
      <c r="C8795" s="37" t="s">
        <v>7030</v>
      </c>
      <c r="D8795" s="37" t="s">
        <v>6839</v>
      </c>
      <c r="E8795" s="131">
        <v>0.6</v>
      </c>
      <c r="F8795" s="132" t="s">
        <v>82</v>
      </c>
      <c r="G8795" s="161"/>
      <c r="H8795" s="132" t="s">
        <v>6840</v>
      </c>
      <c r="I8795" s="162"/>
      <c r="K8795" s="140" t="str">
        <f t="shared" si="417"/>
        <v>社會福利支出計畫/社會福利支出/會費、捐助、補助、分攤、照護、救濟與交流活動費/捐助、補助與獎助/捐助國內團體</v>
      </c>
      <c r="L8795" s="140" t="str">
        <f t="shared" si="418"/>
        <v>臺中市社會福利類志願服務小隊志工保險補助計畫</v>
      </c>
      <c r="M8795" s="40" t="str">
        <f t="shared" si="419"/>
        <v>社團法人臺中市大里區東興社區發展協會</v>
      </c>
    </row>
    <row r="8796" spans="1:13" s="27" customFormat="1" ht="112.5">
      <c r="A8796" s="37" t="s">
        <v>6837</v>
      </c>
      <c r="B8796" s="64" t="s">
        <v>6976</v>
      </c>
      <c r="C8796" s="37" t="s">
        <v>7031</v>
      </c>
      <c r="D8796" s="37" t="s">
        <v>6839</v>
      </c>
      <c r="E8796" s="131">
        <v>0.5</v>
      </c>
      <c r="F8796" s="132" t="s">
        <v>82</v>
      </c>
      <c r="G8796" s="161"/>
      <c r="H8796" s="132" t="s">
        <v>6840</v>
      </c>
      <c r="I8796" s="162"/>
      <c r="K8796" s="140" t="str">
        <f t="shared" si="417"/>
        <v>社會福利支出計畫/社會福利支出/會費、捐助、補助、分攤、照護、救濟與交流活動費/捐助、補助與獎助/捐助國內團體</v>
      </c>
      <c r="L8796" s="140" t="str">
        <f t="shared" si="418"/>
        <v>臺中市社會福利類志願服務小隊志工保險補助計畫</v>
      </c>
      <c r="M8796" s="40" t="str">
        <f t="shared" si="419"/>
        <v>臺中市豐原區豐原社區發展協會</v>
      </c>
    </row>
    <row r="8797" spans="1:13" s="27" customFormat="1" ht="112.5">
      <c r="A8797" s="37" t="s">
        <v>6837</v>
      </c>
      <c r="B8797" s="64" t="s">
        <v>6976</v>
      </c>
      <c r="C8797" s="37" t="s">
        <v>7032</v>
      </c>
      <c r="D8797" s="37" t="s">
        <v>6839</v>
      </c>
      <c r="E8797" s="131">
        <v>0.8</v>
      </c>
      <c r="F8797" s="132" t="s">
        <v>82</v>
      </c>
      <c r="G8797" s="161"/>
      <c r="H8797" s="132" t="s">
        <v>6840</v>
      </c>
      <c r="I8797" s="162"/>
      <c r="K8797" s="140" t="str">
        <f t="shared" si="417"/>
        <v>社會福利支出計畫/社會福利支出/會費、捐助、補助、分攤、照護、救濟與交流活動費/捐助、補助與獎助/捐助國內團體</v>
      </c>
      <c r="L8797" s="140" t="str">
        <f t="shared" si="418"/>
        <v>臺中市社會福利類志願服務小隊志工保險補助計畫</v>
      </c>
      <c r="M8797" s="40" t="str">
        <f t="shared" si="419"/>
        <v>臺中市北區錦村社區發展協會</v>
      </c>
    </row>
    <row r="8798" spans="1:13" s="27" customFormat="1" ht="112.5">
      <c r="A8798" s="37" t="s">
        <v>6837</v>
      </c>
      <c r="B8798" s="64" t="s">
        <v>6976</v>
      </c>
      <c r="C8798" s="37" t="s">
        <v>7033</v>
      </c>
      <c r="D8798" s="37" t="s">
        <v>6839</v>
      </c>
      <c r="E8798" s="131">
        <v>1</v>
      </c>
      <c r="F8798" s="132" t="s">
        <v>82</v>
      </c>
      <c r="G8798" s="161"/>
      <c r="H8798" s="132" t="s">
        <v>6840</v>
      </c>
      <c r="I8798" s="162"/>
      <c r="K8798" s="140" t="str">
        <f t="shared" si="417"/>
        <v>社會福利支出計畫/社會福利支出/會費、捐助、補助、分攤、照護、救濟與交流活動費/捐助、補助與獎助/捐助國內團體</v>
      </c>
      <c r="L8798" s="140" t="str">
        <f t="shared" si="418"/>
        <v>臺中市社會福利類志願服務小隊志工保險補助計畫</v>
      </c>
      <c r="M8798" s="40" t="str">
        <f t="shared" si="419"/>
        <v>社團法人臺中市山海屯脊髓損傷協會</v>
      </c>
    </row>
    <row r="8799" spans="1:13" s="27" customFormat="1" ht="112.5">
      <c r="A8799" s="37" t="s">
        <v>6837</v>
      </c>
      <c r="B8799" s="64" t="s">
        <v>6976</v>
      </c>
      <c r="C8799" s="37" t="s">
        <v>3518</v>
      </c>
      <c r="D8799" s="37" t="s">
        <v>6839</v>
      </c>
      <c r="E8799" s="131">
        <v>0.8</v>
      </c>
      <c r="F8799" s="132" t="s">
        <v>82</v>
      </c>
      <c r="G8799" s="161"/>
      <c r="H8799" s="132" t="s">
        <v>6840</v>
      </c>
      <c r="I8799" s="162"/>
      <c r="K8799" s="140" t="str">
        <f t="shared" si="417"/>
        <v>社會福利支出計畫/社會福利支出/會費、捐助、補助、分攤、照護、救濟與交流活動費/捐助、補助與獎助/捐助國內團體</v>
      </c>
      <c r="L8799" s="140" t="str">
        <f t="shared" si="418"/>
        <v>臺中市社會福利類志願服務小隊志工保險補助計畫</v>
      </c>
      <c r="M8799" s="40" t="str">
        <f t="shared" si="419"/>
        <v>臺中市沙鹿區沙鹿社區發展協會</v>
      </c>
    </row>
    <row r="8800" spans="1:13" s="27" customFormat="1" ht="112.5">
      <c r="A8800" s="37" t="s">
        <v>6837</v>
      </c>
      <c r="B8800" s="64" t="s">
        <v>6976</v>
      </c>
      <c r="C8800" s="37" t="s">
        <v>4146</v>
      </c>
      <c r="D8800" s="37" t="s">
        <v>6839</v>
      </c>
      <c r="E8800" s="131">
        <v>3</v>
      </c>
      <c r="F8800" s="132" t="s">
        <v>82</v>
      </c>
      <c r="G8800" s="161"/>
      <c r="H8800" s="132" t="s">
        <v>6840</v>
      </c>
      <c r="I8800" s="162"/>
      <c r="K8800" s="140" t="str">
        <f t="shared" si="417"/>
        <v>社會福利支出計畫/社會福利支出/會費、捐助、補助、分攤、照護、救濟與交流活動費/捐助、補助與獎助/捐助國內團體</v>
      </c>
      <c r="L8800" s="140" t="str">
        <f t="shared" si="418"/>
        <v>臺中市社會福利類志願服務小隊志工保險補助計畫</v>
      </c>
      <c r="M8800" s="40" t="str">
        <f t="shared" si="419"/>
        <v>財團法人一貫道崇正基金會</v>
      </c>
    </row>
    <row r="8801" spans="1:13" s="27" customFormat="1" ht="112.5">
      <c r="A8801" s="37" t="s">
        <v>6837</v>
      </c>
      <c r="B8801" s="64" t="s">
        <v>6976</v>
      </c>
      <c r="C8801" s="37" t="s">
        <v>4224</v>
      </c>
      <c r="D8801" s="37" t="s">
        <v>6839</v>
      </c>
      <c r="E8801" s="131">
        <v>1</v>
      </c>
      <c r="F8801" s="132" t="s">
        <v>82</v>
      </c>
      <c r="G8801" s="161"/>
      <c r="H8801" s="132" t="s">
        <v>6840</v>
      </c>
      <c r="I8801" s="162"/>
      <c r="K8801" s="140" t="str">
        <f t="shared" si="417"/>
        <v>社會福利支出計畫/社會福利支出/會費、捐助、補助、分攤、照護、救濟與交流活動費/捐助、補助與獎助/捐助國內團體</v>
      </c>
      <c r="L8801" s="140" t="str">
        <f t="shared" si="418"/>
        <v>臺中市社會福利類志願服務小隊志工保險補助計畫</v>
      </c>
      <c r="M8801" s="40" t="str">
        <f t="shared" si="419"/>
        <v>臺中市南區樹德社區發展協會</v>
      </c>
    </row>
    <row r="8802" spans="1:13" s="27" customFormat="1" ht="112.5">
      <c r="A8802" s="37" t="s">
        <v>6837</v>
      </c>
      <c r="B8802" s="64" t="s">
        <v>6976</v>
      </c>
      <c r="C8802" s="37" t="s">
        <v>2079</v>
      </c>
      <c r="D8802" s="37" t="s">
        <v>6839</v>
      </c>
      <c r="E8802" s="131">
        <v>1</v>
      </c>
      <c r="F8802" s="132" t="s">
        <v>82</v>
      </c>
      <c r="G8802" s="161"/>
      <c r="H8802" s="132" t="s">
        <v>6840</v>
      </c>
      <c r="I8802" s="162"/>
      <c r="K8802" s="140" t="str">
        <f t="shared" si="417"/>
        <v>社會福利支出計畫/社會福利支出/會費、捐助、補助、分攤、照護、救濟與交流活動費/捐助、補助與獎助/捐助國內團體</v>
      </c>
      <c r="L8802" s="140" t="str">
        <f t="shared" si="418"/>
        <v>臺中市社會福利類志願服務小隊志工保險補助計畫</v>
      </c>
      <c r="M8802" s="40" t="str">
        <f t="shared" si="419"/>
        <v>財團法人瑪利亞社會福利基金會</v>
      </c>
    </row>
    <row r="8803" spans="1:13" s="27" customFormat="1" ht="112.5">
      <c r="A8803" s="37" t="s">
        <v>6837</v>
      </c>
      <c r="B8803" s="64" t="s">
        <v>6976</v>
      </c>
      <c r="C8803" s="37" t="s">
        <v>7034</v>
      </c>
      <c r="D8803" s="37" t="s">
        <v>6839</v>
      </c>
      <c r="E8803" s="131">
        <v>1</v>
      </c>
      <c r="F8803" s="132" t="s">
        <v>82</v>
      </c>
      <c r="G8803" s="161"/>
      <c r="H8803" s="132" t="s">
        <v>6840</v>
      </c>
      <c r="I8803" s="162"/>
      <c r="K8803" s="140" t="str">
        <f t="shared" si="417"/>
        <v>社會福利支出計畫/社會福利支出/會費、捐助、補助、分攤、照護、救濟與交流活動費/捐助、補助與獎助/捐助國內團體</v>
      </c>
      <c r="L8803" s="140" t="str">
        <f t="shared" si="418"/>
        <v>臺中市社會福利類志願服務小隊志工保險補助計畫</v>
      </c>
      <c r="M8803" s="40" t="str">
        <f t="shared" si="419"/>
        <v>台中市愛鄰社區服務協會</v>
      </c>
    </row>
    <row r="8804" spans="1:13" s="27" customFormat="1" ht="112.5">
      <c r="A8804" s="37" t="s">
        <v>6837</v>
      </c>
      <c r="B8804" s="64" t="s">
        <v>6976</v>
      </c>
      <c r="C8804" s="37" t="s">
        <v>3178</v>
      </c>
      <c r="D8804" s="37" t="s">
        <v>6839</v>
      </c>
      <c r="E8804" s="131">
        <v>0.5</v>
      </c>
      <c r="F8804" s="132" t="s">
        <v>82</v>
      </c>
      <c r="G8804" s="161"/>
      <c r="H8804" s="132" t="s">
        <v>6840</v>
      </c>
      <c r="I8804" s="162"/>
      <c r="K8804" s="140" t="str">
        <f t="shared" si="417"/>
        <v>社會福利支出計畫/社會福利支出/會費、捐助、補助、分攤、照護、救濟與交流活動費/捐助、補助與獎助/捐助國內團體</v>
      </c>
      <c r="L8804" s="140" t="str">
        <f t="shared" si="418"/>
        <v>臺中市社會福利類志願服務小隊志工保險補助計畫</v>
      </c>
      <c r="M8804" s="40" t="str">
        <f t="shared" si="419"/>
        <v>臺中市太平區新城社區發展協會</v>
      </c>
    </row>
    <row r="8805" spans="1:13" s="27" customFormat="1" ht="112.5">
      <c r="A8805" s="37" t="s">
        <v>6837</v>
      </c>
      <c r="B8805" s="64" t="s">
        <v>6976</v>
      </c>
      <c r="C8805" s="37" t="s">
        <v>7035</v>
      </c>
      <c r="D8805" s="37" t="s">
        <v>6839</v>
      </c>
      <c r="E8805" s="131">
        <v>1</v>
      </c>
      <c r="F8805" s="132" t="s">
        <v>82</v>
      </c>
      <c r="G8805" s="161"/>
      <c r="H8805" s="132" t="s">
        <v>6840</v>
      </c>
      <c r="I8805" s="162"/>
      <c r="K8805" s="140" t="str">
        <f t="shared" si="417"/>
        <v>社會福利支出計畫/社會福利支出/會費、捐助、補助、分攤、照護、救濟與交流活動費/捐助、補助與獎助/捐助國內團體</v>
      </c>
      <c r="L8805" s="140" t="str">
        <f t="shared" si="418"/>
        <v>臺中市社會福利類志願服務小隊志工保險補助計畫</v>
      </c>
      <c r="M8805" s="40" t="str">
        <f t="shared" si="419"/>
        <v>財團法人台中市佛教蓮社</v>
      </c>
    </row>
    <row r="8806" spans="1:13" s="27" customFormat="1" ht="112.5">
      <c r="A8806" s="37" t="s">
        <v>6837</v>
      </c>
      <c r="B8806" s="64" t="s">
        <v>6976</v>
      </c>
      <c r="C8806" s="37" t="s">
        <v>2812</v>
      </c>
      <c r="D8806" s="37" t="s">
        <v>6839</v>
      </c>
      <c r="E8806" s="131">
        <v>1</v>
      </c>
      <c r="F8806" s="132" t="s">
        <v>82</v>
      </c>
      <c r="G8806" s="161"/>
      <c r="H8806" s="132" t="s">
        <v>6840</v>
      </c>
      <c r="I8806" s="162"/>
      <c r="K8806" s="140" t="str">
        <f t="shared" si="417"/>
        <v>社會福利支出計畫/社會福利支出/會費、捐助、補助、分攤、照護、救濟與交流活動費/捐助、補助與獎助/捐助國內團體</v>
      </c>
      <c r="L8806" s="140" t="str">
        <f t="shared" si="418"/>
        <v>臺中市社會福利類志願服務小隊志工保險補助計畫</v>
      </c>
      <c r="M8806" s="40" t="str">
        <f t="shared" si="419"/>
        <v>財團法人中華基督教福音信義傳道會</v>
      </c>
    </row>
    <row r="8807" spans="1:13" s="27" customFormat="1" ht="112.5">
      <c r="A8807" s="37" t="s">
        <v>6837</v>
      </c>
      <c r="B8807" s="64" t="s">
        <v>6976</v>
      </c>
      <c r="C8807" s="37" t="s">
        <v>3249</v>
      </c>
      <c r="D8807" s="37" t="s">
        <v>6839</v>
      </c>
      <c r="E8807" s="131">
        <v>0.8</v>
      </c>
      <c r="F8807" s="132" t="s">
        <v>82</v>
      </c>
      <c r="G8807" s="161"/>
      <c r="H8807" s="132" t="s">
        <v>6840</v>
      </c>
      <c r="I8807" s="162"/>
      <c r="K8807" s="140" t="str">
        <f t="shared" si="417"/>
        <v>社會福利支出計畫/社會福利支出/會費、捐助、補助、分攤、照護、救濟與交流活動費/捐助、補助與獎助/捐助國內團體</v>
      </c>
      <c r="L8807" s="140" t="str">
        <f t="shared" si="418"/>
        <v>臺中市社會福利類志願服務小隊志工保險補助計畫</v>
      </c>
      <c r="M8807" s="40" t="str">
        <f t="shared" si="419"/>
        <v>臺中市潭子區東寶社區發展協會</v>
      </c>
    </row>
    <row r="8808" spans="1:13" s="27" customFormat="1" ht="112.5">
      <c r="A8808" s="37" t="s">
        <v>6837</v>
      </c>
      <c r="B8808" s="64" t="s">
        <v>6976</v>
      </c>
      <c r="C8808" s="37" t="s">
        <v>3225</v>
      </c>
      <c r="D8808" s="37" t="s">
        <v>6839</v>
      </c>
      <c r="E8808" s="131">
        <v>1</v>
      </c>
      <c r="F8808" s="132" t="s">
        <v>82</v>
      </c>
      <c r="G8808" s="161"/>
      <c r="H8808" s="132" t="s">
        <v>6840</v>
      </c>
      <c r="I8808" s="162"/>
      <c r="K8808" s="140" t="str">
        <f t="shared" si="417"/>
        <v>社會福利支出計畫/社會福利支出/會費、捐助、補助、分攤、照護、救濟與交流活動費/捐助、補助與獎助/捐助國內團體</v>
      </c>
      <c r="L8808" s="140" t="str">
        <f t="shared" si="418"/>
        <v>臺中市社會福利類志願服務小隊志工保險補助計畫</v>
      </c>
      <c r="M8808" s="40" t="str">
        <f t="shared" si="419"/>
        <v>臺中市墩仔腳庄文化創生發展協會</v>
      </c>
    </row>
    <row r="8809" spans="1:13" s="27" customFormat="1" ht="112.5">
      <c r="A8809" s="37" t="s">
        <v>6837</v>
      </c>
      <c r="B8809" s="64" t="s">
        <v>6976</v>
      </c>
      <c r="C8809" s="37" t="s">
        <v>461</v>
      </c>
      <c r="D8809" s="37" t="s">
        <v>6839</v>
      </c>
      <c r="E8809" s="131">
        <v>0.5</v>
      </c>
      <c r="F8809" s="132" t="s">
        <v>82</v>
      </c>
      <c r="G8809" s="161"/>
      <c r="H8809" s="132" t="s">
        <v>6840</v>
      </c>
      <c r="I8809" s="162"/>
      <c r="K8809" s="140" t="str">
        <f t="shared" si="417"/>
        <v>社會福利支出計畫/社會福利支出/會費、捐助、補助、分攤、照護、救濟與交流活動費/捐助、補助與獎助/捐助國內團體</v>
      </c>
      <c r="L8809" s="140" t="str">
        <f t="shared" si="418"/>
        <v>臺中市社會福利類志願服務小隊志工保險補助計畫</v>
      </c>
      <c r="M8809" s="40" t="str">
        <f t="shared" si="419"/>
        <v>臺中市清水老人會</v>
      </c>
    </row>
    <row r="8810" spans="1:13" s="27" customFormat="1" ht="112.5">
      <c r="A8810" s="37" t="s">
        <v>6837</v>
      </c>
      <c r="B8810" s="64" t="s">
        <v>6976</v>
      </c>
      <c r="C8810" s="37" t="s">
        <v>3206</v>
      </c>
      <c r="D8810" s="37" t="s">
        <v>6839</v>
      </c>
      <c r="E8810" s="131">
        <v>1</v>
      </c>
      <c r="F8810" s="132" t="s">
        <v>82</v>
      </c>
      <c r="G8810" s="161"/>
      <c r="H8810" s="132" t="s">
        <v>6840</v>
      </c>
      <c r="I8810" s="162"/>
      <c r="K8810" s="140" t="str">
        <f t="shared" si="417"/>
        <v>社會福利支出計畫/社會福利支出/會費、捐助、補助、分攤、照護、救濟與交流活動費/捐助、補助與獎助/捐助國內團體</v>
      </c>
      <c r="L8810" s="140" t="str">
        <f t="shared" si="418"/>
        <v>臺中市社會福利類志願服務小隊志工保險補助計畫</v>
      </c>
      <c r="M8810" s="40" t="str">
        <f t="shared" si="419"/>
        <v>臺中市東海恩福關懷協會</v>
      </c>
    </row>
    <row r="8811" spans="1:13" s="27" customFormat="1" ht="112.5">
      <c r="A8811" s="37" t="s">
        <v>6837</v>
      </c>
      <c r="B8811" s="64" t="s">
        <v>6976</v>
      </c>
      <c r="C8811" s="37" t="s">
        <v>6985</v>
      </c>
      <c r="D8811" s="37" t="s">
        <v>6839</v>
      </c>
      <c r="E8811" s="131">
        <v>0.5</v>
      </c>
      <c r="F8811" s="132" t="s">
        <v>82</v>
      </c>
      <c r="G8811" s="161"/>
      <c r="H8811" s="132" t="s">
        <v>6840</v>
      </c>
      <c r="I8811" s="162"/>
      <c r="K8811" s="140" t="str">
        <f t="shared" si="417"/>
        <v>社會福利支出計畫/社會福利支出/會費、捐助、補助、分攤、照護、救濟與交流活動費/捐助、補助與獎助/捐助國內團體</v>
      </c>
      <c r="L8811" s="140" t="str">
        <f t="shared" si="418"/>
        <v>臺中市社會福利類志願服務小隊志工保險補助計畫</v>
      </c>
      <c r="M8811" s="40" t="str">
        <f t="shared" si="419"/>
        <v>臺中市大肚區蔗廍社區發展協會</v>
      </c>
    </row>
    <row r="8812" spans="1:13" s="27" customFormat="1" ht="112.5">
      <c r="A8812" s="37" t="s">
        <v>6837</v>
      </c>
      <c r="B8812" s="64" t="s">
        <v>6976</v>
      </c>
      <c r="C8812" s="37" t="s">
        <v>4223</v>
      </c>
      <c r="D8812" s="37" t="s">
        <v>6839</v>
      </c>
      <c r="E8812" s="131">
        <v>1</v>
      </c>
      <c r="F8812" s="132" t="s">
        <v>82</v>
      </c>
      <c r="G8812" s="161"/>
      <c r="H8812" s="132" t="s">
        <v>6840</v>
      </c>
      <c r="I8812" s="162"/>
      <c r="K8812" s="140" t="str">
        <f t="shared" si="417"/>
        <v>社會福利支出計畫/社會福利支出/會費、捐助、補助、分攤、照護、救濟與交流活動費/捐助、補助與獎助/捐助國內團體</v>
      </c>
      <c r="L8812" s="140" t="str">
        <f t="shared" si="418"/>
        <v>臺中市社會福利類志願服務小隊志工保險補助計畫</v>
      </c>
      <c r="M8812" s="40" t="str">
        <f t="shared" si="419"/>
        <v>臺中市太平區德隆社區發展協會</v>
      </c>
    </row>
    <row r="8813" spans="1:13" s="27" customFormat="1" ht="112.5">
      <c r="A8813" s="37" t="s">
        <v>6837</v>
      </c>
      <c r="B8813" s="64" t="s">
        <v>6976</v>
      </c>
      <c r="C8813" s="37" t="s">
        <v>7036</v>
      </c>
      <c r="D8813" s="37" t="s">
        <v>6839</v>
      </c>
      <c r="E8813" s="131">
        <v>1</v>
      </c>
      <c r="F8813" s="132" t="s">
        <v>82</v>
      </c>
      <c r="G8813" s="161"/>
      <c r="H8813" s="132" t="s">
        <v>6840</v>
      </c>
      <c r="I8813" s="162"/>
      <c r="K8813" s="140" t="str">
        <f t="shared" si="417"/>
        <v>社會福利支出計畫/社會福利支出/會費、捐助、補助、分攤、照護、救濟與交流活動費/捐助、補助與獎助/捐助國內團體</v>
      </c>
      <c r="L8813" s="140" t="str">
        <f t="shared" si="418"/>
        <v>臺中市社會福利類志願服務小隊志工保險補助計畫</v>
      </c>
      <c r="M8813" s="40" t="str">
        <f t="shared" si="419"/>
        <v>財團法人老五老基金會</v>
      </c>
    </row>
    <row r="8814" spans="1:13" s="27" customFormat="1" ht="112.5">
      <c r="A8814" s="37" t="s">
        <v>6837</v>
      </c>
      <c r="B8814" s="64" t="s">
        <v>6976</v>
      </c>
      <c r="C8814" s="37" t="s">
        <v>3147</v>
      </c>
      <c r="D8814" s="37" t="s">
        <v>6839</v>
      </c>
      <c r="E8814" s="131">
        <v>1</v>
      </c>
      <c r="F8814" s="132" t="s">
        <v>82</v>
      </c>
      <c r="G8814" s="161"/>
      <c r="H8814" s="132" t="s">
        <v>6840</v>
      </c>
      <c r="I8814" s="162"/>
      <c r="K8814" s="140" t="str">
        <f t="shared" si="417"/>
        <v>社會福利支出計畫/社會福利支出/會費、捐助、補助、分攤、照護、救濟與交流活動費/捐助、補助與獎助/捐助國內團體</v>
      </c>
      <c r="L8814" s="140" t="str">
        <f t="shared" si="418"/>
        <v>臺中市社會福利類志願服務小隊志工保險補助計畫</v>
      </c>
      <c r="M8814" s="40" t="str">
        <f t="shared" si="419"/>
        <v>臺中市潭子區新田社區發展協會</v>
      </c>
    </row>
    <row r="8815" spans="1:13" s="27" customFormat="1" ht="112.5">
      <c r="A8815" s="37" t="s">
        <v>6837</v>
      </c>
      <c r="B8815" s="64" t="s">
        <v>6976</v>
      </c>
      <c r="C8815" s="37" t="s">
        <v>7036</v>
      </c>
      <c r="D8815" s="37" t="s">
        <v>6839</v>
      </c>
      <c r="E8815" s="131">
        <v>2</v>
      </c>
      <c r="F8815" s="132" t="s">
        <v>82</v>
      </c>
      <c r="G8815" s="161"/>
      <c r="H8815" s="132" t="s">
        <v>6840</v>
      </c>
      <c r="I8815" s="162"/>
      <c r="K8815" s="140" t="str">
        <f t="shared" si="417"/>
        <v>社會福利支出計畫/社會福利支出/會費、捐助、補助、分攤、照護、救濟與交流活動費/捐助、補助與獎助/捐助國內團體</v>
      </c>
      <c r="L8815" s="140" t="str">
        <f t="shared" si="418"/>
        <v>臺中市社會福利類志願服務小隊志工保險補助計畫</v>
      </c>
      <c r="M8815" s="40" t="str">
        <f t="shared" si="419"/>
        <v>財團法人老五老基金會</v>
      </c>
    </row>
    <row r="8816" spans="1:13" s="27" customFormat="1" ht="112.5">
      <c r="A8816" s="37" t="s">
        <v>6837</v>
      </c>
      <c r="B8816" s="64" t="s">
        <v>6976</v>
      </c>
      <c r="C8816" s="37" t="s">
        <v>2906</v>
      </c>
      <c r="D8816" s="37" t="s">
        <v>6839</v>
      </c>
      <c r="E8816" s="131">
        <v>0.5</v>
      </c>
      <c r="F8816" s="132" t="s">
        <v>82</v>
      </c>
      <c r="G8816" s="161"/>
      <c r="H8816" s="132" t="s">
        <v>6840</v>
      </c>
      <c r="I8816" s="162"/>
      <c r="K8816" s="140" t="str">
        <f t="shared" si="417"/>
        <v>社會福利支出計畫/社會福利支出/會費、捐助、補助、分攤、照護、救濟與交流活動費/捐助、補助與獎助/捐助國內團體</v>
      </c>
      <c r="L8816" s="140" t="str">
        <f t="shared" si="418"/>
        <v>臺中市社會福利類志願服務小隊志工保險補助計畫</v>
      </c>
      <c r="M8816" s="40" t="str">
        <f t="shared" si="419"/>
        <v>財團法人臺中市私立永耕社會福利基金會</v>
      </c>
    </row>
    <row r="8817" spans="1:13" s="27" customFormat="1" ht="112.5">
      <c r="A8817" s="37" t="s">
        <v>6837</v>
      </c>
      <c r="B8817" s="64" t="s">
        <v>6976</v>
      </c>
      <c r="C8817" s="37" t="s">
        <v>3670</v>
      </c>
      <c r="D8817" s="37" t="s">
        <v>6839</v>
      </c>
      <c r="E8817" s="131">
        <v>0.5</v>
      </c>
      <c r="F8817" s="132" t="s">
        <v>82</v>
      </c>
      <c r="G8817" s="161"/>
      <c r="H8817" s="132" t="s">
        <v>6840</v>
      </c>
      <c r="I8817" s="162"/>
      <c r="K8817" s="140" t="str">
        <f t="shared" si="417"/>
        <v>社會福利支出計畫/社會福利支出/會費、捐助、補助、分攤、照護、救濟與交流活動費/捐助、補助與獎助/捐助國內團體</v>
      </c>
      <c r="L8817" s="140" t="str">
        <f t="shared" si="418"/>
        <v>臺中市社會福利類志願服務小隊志工保險補助計畫</v>
      </c>
      <c r="M8817" s="40" t="str">
        <f t="shared" si="419"/>
        <v>社團法人臺中市感恩關懷協會</v>
      </c>
    </row>
    <row r="8818" spans="1:13" s="27" customFormat="1" ht="112.5">
      <c r="A8818" s="37" t="s">
        <v>6837</v>
      </c>
      <c r="B8818" s="64" t="s">
        <v>6976</v>
      </c>
      <c r="C8818" s="37" t="s">
        <v>3618</v>
      </c>
      <c r="D8818" s="37" t="s">
        <v>6839</v>
      </c>
      <c r="E8818" s="131">
        <v>1</v>
      </c>
      <c r="F8818" s="132" t="s">
        <v>82</v>
      </c>
      <c r="G8818" s="161"/>
      <c r="H8818" s="132" t="s">
        <v>6840</v>
      </c>
      <c r="I8818" s="162"/>
      <c r="K8818" s="140" t="str">
        <f t="shared" si="417"/>
        <v>社會福利支出計畫/社會福利支出/會費、捐助、補助、分攤、照護、救濟與交流活動費/捐助、補助與獎助/捐助國內團體</v>
      </c>
      <c r="L8818" s="140" t="str">
        <f t="shared" si="418"/>
        <v>臺中市社會福利類志願服務小隊志工保險補助計畫</v>
      </c>
      <c r="M8818" s="40" t="str">
        <f t="shared" si="419"/>
        <v>臺中市樂活銀髮族交流協會</v>
      </c>
    </row>
    <row r="8819" spans="1:13" s="27" customFormat="1" ht="112.5">
      <c r="A8819" s="37" t="s">
        <v>6837</v>
      </c>
      <c r="B8819" s="64" t="s">
        <v>6976</v>
      </c>
      <c r="C8819" s="37" t="s">
        <v>3729</v>
      </c>
      <c r="D8819" s="37" t="s">
        <v>6839</v>
      </c>
      <c r="E8819" s="131">
        <v>1</v>
      </c>
      <c r="F8819" s="132" t="s">
        <v>82</v>
      </c>
      <c r="G8819" s="161"/>
      <c r="H8819" s="132" t="s">
        <v>6840</v>
      </c>
      <c r="I8819" s="162"/>
      <c r="K8819" s="140" t="str">
        <f t="shared" si="417"/>
        <v>社會福利支出計畫/社會福利支出/會費、捐助、補助、分攤、照護、救濟與交流活動費/捐助、補助與獎助/捐助國內團體</v>
      </c>
      <c r="L8819" s="140" t="str">
        <f t="shared" si="418"/>
        <v>臺中市社會福利類志願服務小隊志工保險補助計畫</v>
      </c>
      <c r="M8819" s="40" t="str">
        <f t="shared" si="419"/>
        <v>臺中市黎明城鄉發展協會</v>
      </c>
    </row>
    <row r="8820" spans="1:13" s="27" customFormat="1" ht="112.5">
      <c r="A8820" s="37" t="s">
        <v>6837</v>
      </c>
      <c r="B8820" s="64" t="s">
        <v>6976</v>
      </c>
      <c r="C8820" s="37" t="s">
        <v>7037</v>
      </c>
      <c r="D8820" s="37" t="s">
        <v>6839</v>
      </c>
      <c r="E8820" s="131">
        <v>1</v>
      </c>
      <c r="F8820" s="132" t="s">
        <v>82</v>
      </c>
      <c r="G8820" s="161"/>
      <c r="H8820" s="132" t="s">
        <v>6840</v>
      </c>
      <c r="I8820" s="162"/>
      <c r="K8820" s="140" t="str">
        <f t="shared" si="417"/>
        <v>社會福利支出計畫/社會福利支出/會費、捐助、補助、分攤、照護、救濟與交流活動費/捐助、補助與獎助/捐助國內團體</v>
      </c>
      <c r="L8820" s="140" t="str">
        <f t="shared" si="418"/>
        <v>臺中市社會福利類志願服務小隊志工保險補助計畫</v>
      </c>
      <c r="M8820" s="40" t="str">
        <f t="shared" si="419"/>
        <v>台中市西區忠明社區發展協會</v>
      </c>
    </row>
    <row r="8821" spans="1:13" s="27" customFormat="1" ht="112.5">
      <c r="A8821" s="37" t="s">
        <v>6837</v>
      </c>
      <c r="B8821" s="64" t="s">
        <v>6976</v>
      </c>
      <c r="C8821" s="37" t="s">
        <v>3202</v>
      </c>
      <c r="D8821" s="37" t="s">
        <v>6839</v>
      </c>
      <c r="E8821" s="131">
        <v>1</v>
      </c>
      <c r="F8821" s="132" t="s">
        <v>82</v>
      </c>
      <c r="G8821" s="161"/>
      <c r="H8821" s="132" t="s">
        <v>6840</v>
      </c>
      <c r="I8821" s="162"/>
      <c r="K8821" s="140" t="str">
        <f t="shared" si="417"/>
        <v>社會福利支出計畫/社會福利支出/會費、捐助、補助、分攤、照護、救濟與交流活動費/捐助、補助與獎助/捐助國內團體</v>
      </c>
      <c r="L8821" s="140" t="str">
        <f t="shared" si="418"/>
        <v>臺中市社會福利類志願服務小隊志工保險補助計畫</v>
      </c>
      <c r="M8821" s="40" t="str">
        <f t="shared" si="419"/>
        <v>財團法人臺中市私立宜家社會福利慈善基金會</v>
      </c>
    </row>
    <row r="8822" spans="1:13" s="27" customFormat="1" ht="112.5">
      <c r="A8822" s="37" t="s">
        <v>6837</v>
      </c>
      <c r="B8822" s="64" t="s">
        <v>6976</v>
      </c>
      <c r="C8822" s="37" t="s">
        <v>7038</v>
      </c>
      <c r="D8822" s="37" t="s">
        <v>6839</v>
      </c>
      <c r="E8822" s="131">
        <v>1</v>
      </c>
      <c r="F8822" s="132" t="s">
        <v>82</v>
      </c>
      <c r="G8822" s="161"/>
      <c r="H8822" s="132" t="s">
        <v>6840</v>
      </c>
      <c r="I8822" s="162"/>
      <c r="K8822" s="140" t="str">
        <f t="shared" si="417"/>
        <v>社會福利支出計畫/社會福利支出/會費、捐助、補助、分攤、照護、救濟與交流活動費/捐助、補助與獎助/捐助國內團體</v>
      </c>
      <c r="L8822" s="140" t="str">
        <f t="shared" si="418"/>
        <v>臺中市社會福利類志願服務小隊志工保險補助計畫</v>
      </c>
      <c r="M8822" s="40" t="str">
        <f t="shared" si="419"/>
        <v>臺中市西區双龍社區發展協會</v>
      </c>
    </row>
    <row r="8823" spans="1:13" s="27" customFormat="1" ht="112.5">
      <c r="A8823" s="37" t="s">
        <v>6837</v>
      </c>
      <c r="B8823" s="64" t="s">
        <v>6976</v>
      </c>
      <c r="C8823" s="37" t="s">
        <v>3161</v>
      </c>
      <c r="D8823" s="37" t="s">
        <v>6839</v>
      </c>
      <c r="E8823" s="131">
        <v>1</v>
      </c>
      <c r="F8823" s="132" t="s">
        <v>82</v>
      </c>
      <c r="G8823" s="161"/>
      <c r="H8823" s="132" t="s">
        <v>6840</v>
      </c>
      <c r="I8823" s="162"/>
      <c r="K8823" s="140" t="str">
        <f t="shared" si="417"/>
        <v>社會福利支出計畫/社會福利支出/會費、捐助、補助、分攤、照護、救濟與交流活動費/捐助、補助與獎助/捐助國內團體</v>
      </c>
      <c r="L8823" s="140" t="str">
        <f t="shared" si="418"/>
        <v>臺中市社會福利類志願服務小隊志工保險補助計畫</v>
      </c>
      <c r="M8823" s="40" t="str">
        <f t="shared" si="419"/>
        <v>臺中市南區南門社區發展協會</v>
      </c>
    </row>
    <row r="8824" spans="1:13" s="27" customFormat="1" ht="112.5">
      <c r="A8824" s="37" t="s">
        <v>6837</v>
      </c>
      <c r="B8824" s="64" t="s">
        <v>6976</v>
      </c>
      <c r="C8824" s="37" t="s">
        <v>362</v>
      </c>
      <c r="D8824" s="37" t="s">
        <v>6839</v>
      </c>
      <c r="E8824" s="131">
        <v>0.8</v>
      </c>
      <c r="F8824" s="132" t="s">
        <v>82</v>
      </c>
      <c r="G8824" s="161"/>
      <c r="H8824" s="132" t="s">
        <v>6840</v>
      </c>
      <c r="I8824" s="162"/>
      <c r="K8824" s="140" t="str">
        <f t="shared" si="417"/>
        <v>社會福利支出計畫/社會福利支出/會費、捐助、補助、分攤、照護、救濟與交流活動費/捐助、補助與獎助/捐助國內團體</v>
      </c>
      <c r="L8824" s="140" t="str">
        <f t="shared" si="418"/>
        <v>臺中市社會福利類志願服務小隊志工保險補助計畫</v>
      </c>
      <c r="M8824" s="40" t="str">
        <f t="shared" si="419"/>
        <v>臺中市石岡區和盛社區發展協會</v>
      </c>
    </row>
    <row r="8825" spans="1:13" s="27" customFormat="1" ht="112.5">
      <c r="A8825" s="37" t="s">
        <v>6837</v>
      </c>
      <c r="B8825" s="64" t="s">
        <v>6976</v>
      </c>
      <c r="C8825" s="37" t="s">
        <v>512</v>
      </c>
      <c r="D8825" s="37" t="s">
        <v>6839</v>
      </c>
      <c r="E8825" s="131">
        <v>1</v>
      </c>
      <c r="F8825" s="132" t="s">
        <v>82</v>
      </c>
      <c r="G8825" s="161"/>
      <c r="H8825" s="132" t="s">
        <v>6840</v>
      </c>
      <c r="I8825" s="162"/>
      <c r="K8825" s="140" t="str">
        <f t="shared" si="417"/>
        <v>社會福利支出計畫/社會福利支出/會費、捐助、補助、分攤、照護、救濟與交流活動費/捐助、補助與獎助/捐助國內團體</v>
      </c>
      <c r="L8825" s="140" t="str">
        <f t="shared" si="418"/>
        <v>臺中市社會福利類志願服務小隊志工保險補助計畫</v>
      </c>
      <c r="M8825" s="40" t="str">
        <f t="shared" si="419"/>
        <v>臺中市清水區南社社區發展協會</v>
      </c>
    </row>
    <row r="8826" spans="1:13" s="27" customFormat="1" ht="112.5">
      <c r="A8826" s="37" t="s">
        <v>6837</v>
      </c>
      <c r="B8826" s="64" t="s">
        <v>6976</v>
      </c>
      <c r="C8826" s="37" t="s">
        <v>3109</v>
      </c>
      <c r="D8826" s="37" t="s">
        <v>6839</v>
      </c>
      <c r="E8826" s="131">
        <v>1</v>
      </c>
      <c r="F8826" s="132" t="s">
        <v>82</v>
      </c>
      <c r="G8826" s="161"/>
      <c r="H8826" s="132" t="s">
        <v>6840</v>
      </c>
      <c r="I8826" s="162"/>
      <c r="K8826" s="140" t="str">
        <f t="shared" si="417"/>
        <v>社會福利支出計畫/社會福利支出/會費、捐助、補助、分攤、照護、救濟與交流活動費/捐助、補助與獎助/捐助國內團體</v>
      </c>
      <c r="L8826" s="140" t="str">
        <f t="shared" si="418"/>
        <v>臺中市社會福利類志願服務小隊志工保險補助計畫</v>
      </c>
      <c r="M8826" s="40" t="str">
        <f t="shared" si="419"/>
        <v>社團法人中華傳愛社區服務協會</v>
      </c>
    </row>
    <row r="8827" spans="1:13" s="27" customFormat="1" ht="112.5">
      <c r="A8827" s="37" t="s">
        <v>6837</v>
      </c>
      <c r="B8827" s="64" t="s">
        <v>6976</v>
      </c>
      <c r="C8827" s="37" t="s">
        <v>3245</v>
      </c>
      <c r="D8827" s="37" t="s">
        <v>6839</v>
      </c>
      <c r="E8827" s="131">
        <v>1</v>
      </c>
      <c r="F8827" s="132" t="s">
        <v>82</v>
      </c>
      <c r="G8827" s="161"/>
      <c r="H8827" s="132" t="s">
        <v>6840</v>
      </c>
      <c r="I8827" s="162"/>
      <c r="K8827" s="140" t="str">
        <f t="shared" si="417"/>
        <v>社會福利支出計畫/社會福利支出/會費、捐助、補助、分攤、照護、救濟與交流活動費/捐助、補助與獎助/捐助國內團體</v>
      </c>
      <c r="L8827" s="140" t="str">
        <f t="shared" si="418"/>
        <v>臺中市社會福利類志願服務小隊志工保險補助計畫</v>
      </c>
      <c r="M8827" s="40" t="str">
        <f t="shared" si="419"/>
        <v>臺中市豐原區豐榮社區發展協會</v>
      </c>
    </row>
    <row r="8828" spans="1:13" s="27" customFormat="1" ht="112.5">
      <c r="A8828" s="37" t="s">
        <v>6837</v>
      </c>
      <c r="B8828" s="64" t="s">
        <v>6976</v>
      </c>
      <c r="C8828" s="37" t="s">
        <v>4079</v>
      </c>
      <c r="D8828" s="37" t="s">
        <v>6839</v>
      </c>
      <c r="E8828" s="131">
        <v>1</v>
      </c>
      <c r="F8828" s="132" t="s">
        <v>82</v>
      </c>
      <c r="G8828" s="161"/>
      <c r="H8828" s="132" t="s">
        <v>6840</v>
      </c>
      <c r="I8828" s="162"/>
      <c r="K8828" s="140" t="str">
        <f t="shared" si="417"/>
        <v>社會福利支出計畫/社會福利支出/會費、捐助、補助、分攤、照護、救濟與交流活動費/捐助、補助與獎助/捐助國內團體</v>
      </c>
      <c r="L8828" s="140" t="str">
        <f t="shared" si="418"/>
        <v>臺中市社會福利類志願服務小隊志工保險補助計畫</v>
      </c>
      <c r="M8828" s="40" t="str">
        <f t="shared" si="419"/>
        <v>臺中市太平區中興社區發展協會</v>
      </c>
    </row>
    <row r="8829" spans="1:13" s="27" customFormat="1" ht="112.5">
      <c r="A8829" s="37" t="s">
        <v>6837</v>
      </c>
      <c r="B8829" s="64" t="s">
        <v>6976</v>
      </c>
      <c r="C8829" s="37" t="s">
        <v>3135</v>
      </c>
      <c r="D8829" s="37" t="s">
        <v>6839</v>
      </c>
      <c r="E8829" s="131">
        <v>0.6</v>
      </c>
      <c r="F8829" s="132" t="s">
        <v>82</v>
      </c>
      <c r="G8829" s="161"/>
      <c r="H8829" s="132" t="s">
        <v>6840</v>
      </c>
      <c r="I8829" s="162"/>
      <c r="K8829" s="140" t="str">
        <f t="shared" ref="K8829:K8892" si="420">A8829</f>
        <v>社會福利支出計畫/社會福利支出/會費、捐助、補助、分攤、照護、救濟與交流活動費/捐助、補助與獎助/捐助國內團體</v>
      </c>
      <c r="L8829" s="140" t="str">
        <f t="shared" ref="L8829:L8892" si="421">B8829</f>
        <v>臺中市社會福利類志願服務小隊志工保險補助計畫</v>
      </c>
      <c r="M8829" s="40" t="str">
        <f t="shared" ref="M8829:M8892" si="422">C8829</f>
        <v>社團法人臺中市長幼關懷協會</v>
      </c>
    </row>
    <row r="8830" spans="1:13" s="27" customFormat="1" ht="112.5">
      <c r="A8830" s="37" t="s">
        <v>6837</v>
      </c>
      <c r="B8830" s="64" t="s">
        <v>6976</v>
      </c>
      <c r="C8830" s="37" t="s">
        <v>7039</v>
      </c>
      <c r="D8830" s="37" t="s">
        <v>6839</v>
      </c>
      <c r="E8830" s="131">
        <v>0.5</v>
      </c>
      <c r="F8830" s="132" t="s">
        <v>82</v>
      </c>
      <c r="G8830" s="161"/>
      <c r="H8830" s="132" t="s">
        <v>6840</v>
      </c>
      <c r="I8830" s="162"/>
      <c r="K8830" s="140" t="str">
        <f t="shared" si="420"/>
        <v>社會福利支出計畫/社會福利支出/會費、捐助、補助、分攤、照護、救濟與交流活動費/捐助、補助與獎助/捐助國內團體</v>
      </c>
      <c r="L8830" s="140" t="str">
        <f t="shared" si="421"/>
        <v>臺中市社會福利類志願服務小隊志工保險補助計畫</v>
      </c>
      <c r="M8830" s="40" t="str">
        <f t="shared" si="422"/>
        <v>台中市霧峰區吉峰社區發展協會</v>
      </c>
    </row>
    <row r="8831" spans="1:13" s="27" customFormat="1" ht="112.5">
      <c r="A8831" s="37" t="s">
        <v>6837</v>
      </c>
      <c r="B8831" s="64" t="s">
        <v>6976</v>
      </c>
      <c r="C8831" s="37" t="s">
        <v>3587</v>
      </c>
      <c r="D8831" s="37" t="s">
        <v>6839</v>
      </c>
      <c r="E8831" s="131">
        <v>1</v>
      </c>
      <c r="F8831" s="132" t="s">
        <v>82</v>
      </c>
      <c r="G8831" s="161"/>
      <c r="H8831" s="132" t="s">
        <v>6840</v>
      </c>
      <c r="I8831" s="162"/>
      <c r="K8831" s="140" t="str">
        <f t="shared" si="420"/>
        <v>社會福利支出計畫/社會福利支出/會費、捐助、補助、分攤、照護、救濟與交流活動費/捐助、補助與獎助/捐助國內團體</v>
      </c>
      <c r="L8831" s="140" t="str">
        <f t="shared" si="421"/>
        <v>臺中市社會福利類志願服務小隊志工保險補助計畫</v>
      </c>
      <c r="M8831" s="40" t="str">
        <f t="shared" si="422"/>
        <v>社團法人臺中市北屯區三光社區發展協會</v>
      </c>
    </row>
    <row r="8832" spans="1:13" s="27" customFormat="1" ht="112.5">
      <c r="A8832" s="37" t="s">
        <v>6837</v>
      </c>
      <c r="B8832" s="64" t="s">
        <v>6976</v>
      </c>
      <c r="C8832" s="37" t="s">
        <v>7040</v>
      </c>
      <c r="D8832" s="37" t="s">
        <v>6839</v>
      </c>
      <c r="E8832" s="131">
        <v>0.5</v>
      </c>
      <c r="F8832" s="132" t="s">
        <v>82</v>
      </c>
      <c r="G8832" s="161"/>
      <c r="H8832" s="132" t="s">
        <v>6840</v>
      </c>
      <c r="I8832" s="162"/>
      <c r="K8832" s="140" t="str">
        <f t="shared" si="420"/>
        <v>社會福利支出計畫/社會福利支出/會費、捐助、補助、分攤、照護、救濟與交流活動費/捐助、補助與獎助/捐助國內團體</v>
      </c>
      <c r="L8832" s="140" t="str">
        <f t="shared" si="421"/>
        <v>臺中市社會福利類志願服務小隊志工保險補助計畫</v>
      </c>
      <c r="M8832" s="40" t="str">
        <f t="shared" si="422"/>
        <v>社團法人中華民國普門慈幼慈善會</v>
      </c>
    </row>
    <row r="8833" spans="1:13" s="27" customFormat="1" ht="112.5">
      <c r="A8833" s="37" t="s">
        <v>6837</v>
      </c>
      <c r="B8833" s="64" t="s">
        <v>6976</v>
      </c>
      <c r="C8833" s="37" t="s">
        <v>3596</v>
      </c>
      <c r="D8833" s="37" t="s">
        <v>6839</v>
      </c>
      <c r="E8833" s="131">
        <v>1</v>
      </c>
      <c r="F8833" s="132" t="s">
        <v>82</v>
      </c>
      <c r="G8833" s="161"/>
      <c r="H8833" s="132" t="s">
        <v>6840</v>
      </c>
      <c r="I8833" s="162"/>
      <c r="K8833" s="140" t="str">
        <f t="shared" si="420"/>
        <v>社會福利支出計畫/社會福利支出/會費、捐助、補助、分攤、照護、救濟與交流活動費/捐助、補助與獎助/捐助國內團體</v>
      </c>
      <c r="L8833" s="140" t="str">
        <f t="shared" si="421"/>
        <v>臺中市社會福利類志願服務小隊志工保險補助計畫</v>
      </c>
      <c r="M8833" s="40" t="str">
        <f t="shared" si="422"/>
        <v>社團法人中華民國失智者照顧協會</v>
      </c>
    </row>
    <row r="8834" spans="1:13" s="27" customFormat="1" ht="112.5">
      <c r="A8834" s="37" t="s">
        <v>6837</v>
      </c>
      <c r="B8834" s="64" t="s">
        <v>6976</v>
      </c>
      <c r="C8834" s="37" t="s">
        <v>3061</v>
      </c>
      <c r="D8834" s="37" t="s">
        <v>6839</v>
      </c>
      <c r="E8834" s="131">
        <v>0.5</v>
      </c>
      <c r="F8834" s="132" t="s">
        <v>82</v>
      </c>
      <c r="G8834" s="161"/>
      <c r="H8834" s="132" t="s">
        <v>6840</v>
      </c>
      <c r="I8834" s="162"/>
      <c r="K8834" s="140" t="str">
        <f t="shared" si="420"/>
        <v>社會福利支出計畫/社會福利支出/會費、捐助、補助、分攤、照護、救濟與交流活動費/捐助、補助與獎助/捐助國內團體</v>
      </c>
      <c r="L8834" s="140" t="str">
        <f t="shared" si="421"/>
        <v>臺中市社會福利類志願服務小隊志工保險補助計畫</v>
      </c>
      <c r="M8834" s="40" t="str">
        <f t="shared" si="422"/>
        <v>財團法人全成社會福利基金會</v>
      </c>
    </row>
    <row r="8835" spans="1:13" s="27" customFormat="1" ht="112.5">
      <c r="A8835" s="37" t="s">
        <v>6837</v>
      </c>
      <c r="B8835" s="64" t="s">
        <v>6976</v>
      </c>
      <c r="C8835" s="37" t="s">
        <v>3153</v>
      </c>
      <c r="D8835" s="37" t="s">
        <v>6839</v>
      </c>
      <c r="E8835" s="131">
        <v>0.5</v>
      </c>
      <c r="F8835" s="132" t="s">
        <v>82</v>
      </c>
      <c r="G8835" s="161"/>
      <c r="H8835" s="132" t="s">
        <v>6840</v>
      </c>
      <c r="I8835" s="162"/>
      <c r="K8835" s="140" t="str">
        <f t="shared" si="420"/>
        <v>社會福利支出計畫/社會福利支出/會費、捐助、補助、分攤、照護、救濟與交流活動費/捐助、補助與獎助/捐助國內團體</v>
      </c>
      <c r="L8835" s="140" t="str">
        <f t="shared" si="421"/>
        <v>臺中市社會福利類志願服務小隊志工保險補助計畫</v>
      </c>
      <c r="M8835" s="40" t="str">
        <f t="shared" si="422"/>
        <v>臺中市豐原區豐田社區發展協會</v>
      </c>
    </row>
    <row r="8836" spans="1:13" s="27" customFormat="1" ht="112.5">
      <c r="A8836" s="37" t="s">
        <v>6837</v>
      </c>
      <c r="B8836" s="64" t="s">
        <v>6976</v>
      </c>
      <c r="C8836" s="37" t="s">
        <v>3069</v>
      </c>
      <c r="D8836" s="37" t="s">
        <v>6839</v>
      </c>
      <c r="E8836" s="131">
        <v>1</v>
      </c>
      <c r="F8836" s="132" t="s">
        <v>82</v>
      </c>
      <c r="G8836" s="161"/>
      <c r="H8836" s="132" t="s">
        <v>6840</v>
      </c>
      <c r="I8836" s="162"/>
      <c r="K8836" s="140" t="str">
        <f t="shared" si="420"/>
        <v>社會福利支出計畫/社會福利支出/會費、捐助、補助、分攤、照護、救濟與交流活動費/捐助、補助與獎助/捐助國內團體</v>
      </c>
      <c r="L8836" s="140" t="str">
        <f t="shared" si="421"/>
        <v>臺中市社會福利類志願服務小隊志工保險補助計畫</v>
      </c>
      <c r="M8836" s="40" t="str">
        <f t="shared" si="422"/>
        <v>臺中市北屯區四民社區發展協會</v>
      </c>
    </row>
    <row r="8837" spans="1:13" s="27" customFormat="1" ht="112.5">
      <c r="A8837" s="37" t="s">
        <v>6837</v>
      </c>
      <c r="B8837" s="64" t="s">
        <v>6976</v>
      </c>
      <c r="C8837" s="37" t="s">
        <v>4186</v>
      </c>
      <c r="D8837" s="37" t="s">
        <v>6839</v>
      </c>
      <c r="E8837" s="131">
        <v>1</v>
      </c>
      <c r="F8837" s="132" t="s">
        <v>82</v>
      </c>
      <c r="G8837" s="161"/>
      <c r="H8837" s="132" t="s">
        <v>6840</v>
      </c>
      <c r="I8837" s="162"/>
      <c r="K8837" s="140" t="str">
        <f t="shared" si="420"/>
        <v>社會福利支出計畫/社會福利支出/會費、捐助、補助、分攤、照護、救濟與交流活動費/捐助、補助與獎助/捐助國內團體</v>
      </c>
      <c r="L8837" s="140" t="str">
        <f t="shared" si="421"/>
        <v>臺中市社會福利類志願服務小隊志工保險補助計畫</v>
      </c>
      <c r="M8837" s="40" t="str">
        <f t="shared" si="422"/>
        <v>臺中市大肚自強關懷協會</v>
      </c>
    </row>
    <row r="8838" spans="1:13" s="27" customFormat="1" ht="112.5">
      <c r="A8838" s="37" t="s">
        <v>6837</v>
      </c>
      <c r="B8838" s="64" t="s">
        <v>6976</v>
      </c>
      <c r="C8838" s="37" t="s">
        <v>3691</v>
      </c>
      <c r="D8838" s="37" t="s">
        <v>6839</v>
      </c>
      <c r="E8838" s="131">
        <v>0.5</v>
      </c>
      <c r="F8838" s="132" t="s">
        <v>82</v>
      </c>
      <c r="G8838" s="161"/>
      <c r="H8838" s="132" t="s">
        <v>6840</v>
      </c>
      <c r="I8838" s="162"/>
      <c r="K8838" s="140" t="str">
        <f t="shared" si="420"/>
        <v>社會福利支出計畫/社會福利支出/會費、捐助、補助、分攤、照護、救濟與交流活動費/捐助、補助與獎助/捐助國內團體</v>
      </c>
      <c r="L8838" s="140" t="str">
        <f t="shared" si="421"/>
        <v>臺中市社會福利類志願服務小隊志工保險補助計畫</v>
      </c>
      <c r="M8838" s="40" t="str">
        <f t="shared" si="422"/>
        <v>臺中市大肚區萬興社區發展協會</v>
      </c>
    </row>
    <row r="8839" spans="1:13" s="27" customFormat="1" ht="112.5">
      <c r="A8839" s="37" t="s">
        <v>6837</v>
      </c>
      <c r="B8839" s="64" t="s">
        <v>6976</v>
      </c>
      <c r="C8839" s="37" t="s">
        <v>3715</v>
      </c>
      <c r="D8839" s="37" t="s">
        <v>6839</v>
      </c>
      <c r="E8839" s="131">
        <v>1</v>
      </c>
      <c r="F8839" s="132" t="s">
        <v>82</v>
      </c>
      <c r="G8839" s="161"/>
      <c r="H8839" s="132" t="s">
        <v>6840</v>
      </c>
      <c r="I8839" s="162"/>
      <c r="K8839" s="140" t="str">
        <f t="shared" si="420"/>
        <v>社會福利支出計畫/社會福利支出/會費、捐助、補助、分攤、照護、救濟與交流活動費/捐助、補助與獎助/捐助國內團體</v>
      </c>
      <c r="L8839" s="140" t="str">
        <f t="shared" si="421"/>
        <v>臺中市社會福利類志願服務小隊志工保險補助計畫</v>
      </c>
      <c r="M8839" s="40" t="str">
        <f t="shared" si="422"/>
        <v>臺中市新社區馬力埔社區發展協會</v>
      </c>
    </row>
    <row r="8840" spans="1:13" s="27" customFormat="1" ht="112.5">
      <c r="A8840" s="37" t="s">
        <v>6837</v>
      </c>
      <c r="B8840" s="64" t="s">
        <v>6976</v>
      </c>
      <c r="C8840" s="37" t="s">
        <v>3688</v>
      </c>
      <c r="D8840" s="37" t="s">
        <v>6839</v>
      </c>
      <c r="E8840" s="131">
        <v>0.6</v>
      </c>
      <c r="F8840" s="132" t="s">
        <v>82</v>
      </c>
      <c r="G8840" s="161"/>
      <c r="H8840" s="132" t="s">
        <v>6840</v>
      </c>
      <c r="I8840" s="162"/>
      <c r="K8840" s="140" t="str">
        <f t="shared" si="420"/>
        <v>社會福利支出計畫/社會福利支出/會費、捐助、補助、分攤、照護、救濟與交流活動費/捐助、補助與獎助/捐助國內團體</v>
      </c>
      <c r="L8840" s="140" t="str">
        <f t="shared" si="421"/>
        <v>臺中市社會福利類志願服務小隊志工保險補助計畫</v>
      </c>
      <c r="M8840" s="40" t="str">
        <f t="shared" si="422"/>
        <v>社團法人臺中市紅十字會</v>
      </c>
    </row>
    <row r="8841" spans="1:13" s="27" customFormat="1" ht="112.5">
      <c r="A8841" s="37" t="s">
        <v>6837</v>
      </c>
      <c r="B8841" s="64" t="s">
        <v>6976</v>
      </c>
      <c r="C8841" s="37" t="s">
        <v>2490</v>
      </c>
      <c r="D8841" s="37" t="s">
        <v>6839</v>
      </c>
      <c r="E8841" s="131">
        <v>0.9</v>
      </c>
      <c r="F8841" s="132" t="s">
        <v>82</v>
      </c>
      <c r="G8841" s="161"/>
      <c r="H8841" s="132" t="s">
        <v>6840</v>
      </c>
      <c r="I8841" s="162"/>
      <c r="K8841" s="140" t="str">
        <f t="shared" si="420"/>
        <v>社會福利支出計畫/社會福利支出/會費、捐助、補助、分攤、照護、救濟與交流活動費/捐助、補助與獎助/捐助國內團體</v>
      </c>
      <c r="L8841" s="140" t="str">
        <f t="shared" si="421"/>
        <v>臺中市社會福利類志願服務小隊志工保險補助計畫</v>
      </c>
      <c r="M8841" s="40" t="str">
        <f t="shared" si="422"/>
        <v>臺中市后里區聯合社區發展協會</v>
      </c>
    </row>
    <row r="8842" spans="1:13" s="27" customFormat="1" ht="112.5">
      <c r="A8842" s="37" t="s">
        <v>6837</v>
      </c>
      <c r="B8842" s="64" t="s">
        <v>6976</v>
      </c>
      <c r="C8842" s="37" t="s">
        <v>4148</v>
      </c>
      <c r="D8842" s="37" t="s">
        <v>6839</v>
      </c>
      <c r="E8842" s="131">
        <v>1</v>
      </c>
      <c r="F8842" s="132" t="s">
        <v>82</v>
      </c>
      <c r="G8842" s="161"/>
      <c r="H8842" s="132" t="s">
        <v>6840</v>
      </c>
      <c r="I8842" s="162"/>
      <c r="K8842" s="140" t="str">
        <f t="shared" si="420"/>
        <v>社會福利支出計畫/社會福利支出/會費、捐助、補助、分攤、照護、救濟與交流活動費/捐助、補助與獎助/捐助國內團體</v>
      </c>
      <c r="L8842" s="140" t="str">
        <f t="shared" si="421"/>
        <v>臺中市社會福利類志願服務小隊志工保險補助計畫</v>
      </c>
      <c r="M8842" s="40" t="str">
        <f t="shared" si="422"/>
        <v>臺中市大里區中新社區發展協會</v>
      </c>
    </row>
    <row r="8843" spans="1:13" s="27" customFormat="1" ht="112.5">
      <c r="A8843" s="37" t="s">
        <v>6837</v>
      </c>
      <c r="B8843" s="64" t="s">
        <v>6976</v>
      </c>
      <c r="C8843" s="37" t="s">
        <v>3253</v>
      </c>
      <c r="D8843" s="37" t="s">
        <v>6839</v>
      </c>
      <c r="E8843" s="131">
        <v>1</v>
      </c>
      <c r="F8843" s="132" t="s">
        <v>82</v>
      </c>
      <c r="G8843" s="161"/>
      <c r="H8843" s="132" t="s">
        <v>6840</v>
      </c>
      <c r="I8843" s="162"/>
      <c r="K8843" s="140" t="str">
        <f t="shared" si="420"/>
        <v>社會福利支出計畫/社會福利支出/會費、捐助、補助、分攤、照護、救濟與交流活動費/捐助、補助與獎助/捐助國內團體</v>
      </c>
      <c r="L8843" s="140" t="str">
        <f t="shared" si="421"/>
        <v>臺中市社會福利類志願服務小隊志工保險補助計畫</v>
      </c>
      <c r="M8843" s="40" t="str">
        <f t="shared" si="422"/>
        <v>臺中市東勢區泰昌社區發展協會</v>
      </c>
    </row>
    <row r="8844" spans="1:13" s="27" customFormat="1" ht="112.5">
      <c r="A8844" s="37" t="s">
        <v>6837</v>
      </c>
      <c r="B8844" s="64" t="s">
        <v>6976</v>
      </c>
      <c r="C8844" s="37" t="s">
        <v>7041</v>
      </c>
      <c r="D8844" s="37" t="s">
        <v>6839</v>
      </c>
      <c r="E8844" s="131">
        <v>0.6</v>
      </c>
      <c r="F8844" s="132" t="s">
        <v>82</v>
      </c>
      <c r="G8844" s="161"/>
      <c r="H8844" s="132" t="s">
        <v>6840</v>
      </c>
      <c r="I8844" s="162"/>
      <c r="K8844" s="140" t="str">
        <f t="shared" si="420"/>
        <v>社會福利支出計畫/社會福利支出/會費、捐助、補助、分攤、照護、救濟與交流活動費/捐助、補助與獎助/捐助國內團體</v>
      </c>
      <c r="L8844" s="140" t="str">
        <f t="shared" si="421"/>
        <v>臺中市社會福利類志願服務小隊志工保險補助計畫</v>
      </c>
      <c r="M8844" s="40" t="str">
        <f t="shared" si="422"/>
        <v>臺中市番仔火文化協會</v>
      </c>
    </row>
    <row r="8845" spans="1:13" s="27" customFormat="1" ht="112.5">
      <c r="A8845" s="37" t="s">
        <v>6837</v>
      </c>
      <c r="B8845" s="64" t="s">
        <v>6976</v>
      </c>
      <c r="C8845" s="37" t="s">
        <v>198</v>
      </c>
      <c r="D8845" s="37" t="s">
        <v>6839</v>
      </c>
      <c r="E8845" s="131">
        <v>0.5</v>
      </c>
      <c r="F8845" s="132" t="s">
        <v>82</v>
      </c>
      <c r="G8845" s="161"/>
      <c r="H8845" s="132" t="s">
        <v>6840</v>
      </c>
      <c r="I8845" s="162"/>
      <c r="K8845" s="140" t="str">
        <f t="shared" si="420"/>
        <v>社會福利支出計畫/社會福利支出/會費、捐助、補助、分攤、照護、救濟與交流活動費/捐助、補助與獎助/捐助國內團體</v>
      </c>
      <c r="L8845" s="140" t="str">
        <f t="shared" si="421"/>
        <v>臺中市社會福利類志願服務小隊志工保險補助計畫</v>
      </c>
      <c r="M8845" s="40" t="str">
        <f t="shared" si="422"/>
        <v>臺中市梧棲區大村社區發展協會</v>
      </c>
    </row>
    <row r="8846" spans="1:13" s="27" customFormat="1" ht="112.5">
      <c r="A8846" s="37" t="s">
        <v>6837</v>
      </c>
      <c r="B8846" s="64" t="s">
        <v>6976</v>
      </c>
      <c r="C8846" s="37" t="s">
        <v>7042</v>
      </c>
      <c r="D8846" s="37" t="s">
        <v>6839</v>
      </c>
      <c r="E8846" s="131">
        <v>1</v>
      </c>
      <c r="F8846" s="132" t="s">
        <v>82</v>
      </c>
      <c r="G8846" s="161"/>
      <c r="H8846" s="132" t="s">
        <v>6840</v>
      </c>
      <c r="I8846" s="162"/>
      <c r="K8846" s="140" t="str">
        <f t="shared" si="420"/>
        <v>社會福利支出計畫/社會福利支出/會費、捐助、補助、分攤、照護、救濟與交流活動費/捐助、補助與獎助/捐助國內團體</v>
      </c>
      <c r="L8846" s="140" t="str">
        <f t="shared" si="421"/>
        <v>臺中市社會福利類志願服務小隊志工保險補助計畫</v>
      </c>
      <c r="M8846" s="40" t="str">
        <f t="shared" si="422"/>
        <v>臺中市中區國際熱愛大自然促進會</v>
      </c>
    </row>
    <row r="8847" spans="1:13" s="27" customFormat="1" ht="112.5">
      <c r="A8847" s="37" t="s">
        <v>6837</v>
      </c>
      <c r="B8847" s="64" t="s">
        <v>6976</v>
      </c>
      <c r="C8847" s="37" t="s">
        <v>4286</v>
      </c>
      <c r="D8847" s="37" t="s">
        <v>6839</v>
      </c>
      <c r="E8847" s="131">
        <v>1</v>
      </c>
      <c r="F8847" s="132" t="s">
        <v>82</v>
      </c>
      <c r="G8847" s="161"/>
      <c r="H8847" s="132" t="s">
        <v>6840</v>
      </c>
      <c r="I8847" s="162"/>
      <c r="K8847" s="140" t="str">
        <f t="shared" si="420"/>
        <v>社會福利支出計畫/社會福利支出/會費、捐助、補助、分攤、照護、救濟與交流活動費/捐助、補助與獎助/捐助國內團體</v>
      </c>
      <c r="L8847" s="140" t="str">
        <f t="shared" si="421"/>
        <v>臺中市社會福利類志願服務小隊志工保險補助計畫</v>
      </c>
      <c r="M8847" s="40" t="str">
        <f t="shared" si="422"/>
        <v>台中市北屯區軍功社區發展協會</v>
      </c>
    </row>
    <row r="8848" spans="1:13" s="27" customFormat="1" ht="112.5">
      <c r="A8848" s="37" t="s">
        <v>6837</v>
      </c>
      <c r="B8848" s="64" t="s">
        <v>6976</v>
      </c>
      <c r="C8848" s="37" t="s">
        <v>7043</v>
      </c>
      <c r="D8848" s="37" t="s">
        <v>6839</v>
      </c>
      <c r="E8848" s="131">
        <v>1</v>
      </c>
      <c r="F8848" s="132" t="s">
        <v>82</v>
      </c>
      <c r="G8848" s="161"/>
      <c r="H8848" s="132" t="s">
        <v>6840</v>
      </c>
      <c r="I8848" s="162"/>
      <c r="K8848" s="140" t="str">
        <f t="shared" si="420"/>
        <v>社會福利支出計畫/社會福利支出/會費、捐助、補助、分攤、照護、救濟與交流活動費/捐助、補助與獎助/捐助國內團體</v>
      </c>
      <c r="L8848" s="140" t="str">
        <f t="shared" si="421"/>
        <v>臺中市社會福利類志願服務小隊志工保險補助計畫</v>
      </c>
      <c r="M8848" s="40" t="str">
        <f t="shared" si="422"/>
        <v>台中市南區樹義社區發展協會</v>
      </c>
    </row>
    <row r="8849" spans="1:13" s="27" customFormat="1" ht="112.5">
      <c r="A8849" s="37" t="s">
        <v>6837</v>
      </c>
      <c r="B8849" s="64" t="s">
        <v>6976</v>
      </c>
      <c r="C8849" s="37" t="s">
        <v>6987</v>
      </c>
      <c r="D8849" s="37" t="s">
        <v>6839</v>
      </c>
      <c r="E8849" s="131">
        <v>1</v>
      </c>
      <c r="F8849" s="132" t="s">
        <v>82</v>
      </c>
      <c r="G8849" s="161"/>
      <c r="H8849" s="132" t="s">
        <v>6840</v>
      </c>
      <c r="I8849" s="162"/>
      <c r="K8849" s="140" t="str">
        <f t="shared" si="420"/>
        <v>社會福利支出計畫/社會福利支出/會費、捐助、補助、分攤、照護、救濟與交流活動費/捐助、補助與獎助/捐助國內團體</v>
      </c>
      <c r="L8849" s="140" t="str">
        <f t="shared" si="421"/>
        <v>臺中市社會福利類志願服務小隊志工保險補助計畫</v>
      </c>
      <c r="M8849" s="40" t="str">
        <f t="shared" si="422"/>
        <v>臺中市紳士協會</v>
      </c>
    </row>
    <row r="8850" spans="1:13" s="27" customFormat="1" ht="112.5">
      <c r="A8850" s="37" t="s">
        <v>6837</v>
      </c>
      <c r="B8850" s="64" t="s">
        <v>6976</v>
      </c>
      <c r="C8850" s="37" t="s">
        <v>3179</v>
      </c>
      <c r="D8850" s="37" t="s">
        <v>6839</v>
      </c>
      <c r="E8850" s="131">
        <v>1</v>
      </c>
      <c r="F8850" s="132" t="s">
        <v>82</v>
      </c>
      <c r="G8850" s="161"/>
      <c r="H8850" s="132" t="s">
        <v>6840</v>
      </c>
      <c r="I8850" s="162"/>
      <c r="K8850" s="140" t="str">
        <f t="shared" si="420"/>
        <v>社會福利支出計畫/社會福利支出/會費、捐助、補助、分攤、照護、救濟與交流活動費/捐助、補助與獎助/捐助國內團體</v>
      </c>
      <c r="L8850" s="140" t="str">
        <f t="shared" si="421"/>
        <v>臺中市社會福利類志願服務小隊志工保險補助計畫</v>
      </c>
      <c r="M8850" s="40" t="str">
        <f t="shared" si="422"/>
        <v>臺中市太平區永平社區發展協會</v>
      </c>
    </row>
    <row r="8851" spans="1:13" s="27" customFormat="1" ht="112.5">
      <c r="A8851" s="37" t="s">
        <v>6837</v>
      </c>
      <c r="B8851" s="64" t="s">
        <v>6976</v>
      </c>
      <c r="C8851" s="37" t="s">
        <v>4679</v>
      </c>
      <c r="D8851" s="37" t="s">
        <v>6839</v>
      </c>
      <c r="E8851" s="131">
        <v>1</v>
      </c>
      <c r="F8851" s="132" t="s">
        <v>82</v>
      </c>
      <c r="G8851" s="161"/>
      <c r="H8851" s="132" t="s">
        <v>6840</v>
      </c>
      <c r="I8851" s="162"/>
      <c r="K8851" s="140" t="str">
        <f t="shared" si="420"/>
        <v>社會福利支出計畫/社會福利支出/會費、捐助、補助、分攤、照護、救濟與交流活動費/捐助、補助與獎助/捐助國內團體</v>
      </c>
      <c r="L8851" s="140" t="str">
        <f t="shared" si="421"/>
        <v>臺中市社會福利類志願服務小隊志工保險補助計畫</v>
      </c>
      <c r="M8851" s="40" t="str">
        <f t="shared" si="422"/>
        <v>財團法人台灣兒童暨家庭扶助基金會台中市南區分事務所</v>
      </c>
    </row>
    <row r="8852" spans="1:13" s="27" customFormat="1" ht="112.5">
      <c r="A8852" s="37" t="s">
        <v>6837</v>
      </c>
      <c r="B8852" s="64" t="s">
        <v>6976</v>
      </c>
      <c r="C8852" s="37" t="s">
        <v>7014</v>
      </c>
      <c r="D8852" s="37" t="s">
        <v>6839</v>
      </c>
      <c r="E8852" s="131">
        <v>1</v>
      </c>
      <c r="F8852" s="132" t="s">
        <v>82</v>
      </c>
      <c r="G8852" s="161"/>
      <c r="H8852" s="132" t="s">
        <v>6840</v>
      </c>
      <c r="I8852" s="162"/>
      <c r="K8852" s="140" t="str">
        <f t="shared" si="420"/>
        <v>社會福利支出計畫/社會福利支出/會費、捐助、補助、分攤、照護、救濟與交流活動費/捐助、補助與獎助/捐助國內團體</v>
      </c>
      <c r="L8852" s="140" t="str">
        <f t="shared" si="421"/>
        <v>臺中市社會福利類志願服務小隊志工保險補助計畫</v>
      </c>
      <c r="M8852" s="40" t="str">
        <f t="shared" si="422"/>
        <v>財團法人台灣兒童暨家庭扶助基金會台中市北區分事務所</v>
      </c>
    </row>
    <row r="8853" spans="1:13" s="27" customFormat="1" ht="112.5">
      <c r="A8853" s="37" t="s">
        <v>6837</v>
      </c>
      <c r="B8853" s="64" t="s">
        <v>6976</v>
      </c>
      <c r="C8853" s="37" t="s">
        <v>3132</v>
      </c>
      <c r="D8853" s="37" t="s">
        <v>6839</v>
      </c>
      <c r="E8853" s="131">
        <v>1</v>
      </c>
      <c r="F8853" s="132" t="s">
        <v>82</v>
      </c>
      <c r="G8853" s="161"/>
      <c r="H8853" s="132" t="s">
        <v>6840</v>
      </c>
      <c r="I8853" s="162"/>
      <c r="K8853" s="140" t="str">
        <f t="shared" si="420"/>
        <v>社會福利支出計畫/社會福利支出/會費、捐助、補助、分攤、照護、救濟與交流活動費/捐助、補助與獎助/捐助國內團體</v>
      </c>
      <c r="L8853" s="140" t="str">
        <f t="shared" si="421"/>
        <v>臺中市社會福利類志願服務小隊志工保險補助計畫</v>
      </c>
      <c r="M8853" s="40" t="str">
        <f t="shared" si="422"/>
        <v>臺中市沙鹿區鹿寮社區發展協會</v>
      </c>
    </row>
    <row r="8854" spans="1:13" s="27" customFormat="1" ht="112.5">
      <c r="A8854" s="37" t="s">
        <v>6837</v>
      </c>
      <c r="B8854" s="64" t="s">
        <v>6976</v>
      </c>
      <c r="C8854" s="37" t="s">
        <v>3254</v>
      </c>
      <c r="D8854" s="37" t="s">
        <v>6839</v>
      </c>
      <c r="E8854" s="131">
        <v>1</v>
      </c>
      <c r="F8854" s="132" t="s">
        <v>82</v>
      </c>
      <c r="G8854" s="161"/>
      <c r="H8854" s="132" t="s">
        <v>6840</v>
      </c>
      <c r="I8854" s="162"/>
      <c r="K8854" s="140" t="str">
        <f t="shared" si="420"/>
        <v>社會福利支出計畫/社會福利支出/會費、捐助、補助、分攤、照護、救濟與交流活動費/捐助、補助與獎助/捐助國內團體</v>
      </c>
      <c r="L8854" s="140" t="str">
        <f t="shared" si="421"/>
        <v>臺中市社會福利類志願服務小隊志工保險補助計畫</v>
      </c>
      <c r="M8854" s="40" t="str">
        <f t="shared" si="422"/>
        <v>臺中市后里元極舞協會</v>
      </c>
    </row>
    <row r="8855" spans="1:13" s="27" customFormat="1" ht="112.5">
      <c r="A8855" s="37" t="s">
        <v>6837</v>
      </c>
      <c r="B8855" s="64" t="s">
        <v>6976</v>
      </c>
      <c r="C8855" s="37" t="s">
        <v>6988</v>
      </c>
      <c r="D8855" s="37" t="s">
        <v>6839</v>
      </c>
      <c r="E8855" s="131">
        <v>1</v>
      </c>
      <c r="F8855" s="132" t="s">
        <v>82</v>
      </c>
      <c r="G8855" s="161"/>
      <c r="H8855" s="132" t="s">
        <v>6840</v>
      </c>
      <c r="I8855" s="162"/>
      <c r="K8855" s="140" t="str">
        <f t="shared" si="420"/>
        <v>社會福利支出計畫/社會福利支出/會費、捐助、補助、分攤、照護、救濟與交流活動費/捐助、補助與獎助/捐助國內團體</v>
      </c>
      <c r="L8855" s="140" t="str">
        <f t="shared" si="421"/>
        <v>臺中市社會福利類志願服務小隊志工保險補助計畫</v>
      </c>
      <c r="M8855" s="40" t="str">
        <f t="shared" si="422"/>
        <v>臺中市三奶夫人關懷協會</v>
      </c>
    </row>
    <row r="8856" spans="1:13" s="27" customFormat="1" ht="112.5">
      <c r="A8856" s="37" t="s">
        <v>6837</v>
      </c>
      <c r="B8856" s="64" t="s">
        <v>6976</v>
      </c>
      <c r="C8856" s="37" t="s">
        <v>2500</v>
      </c>
      <c r="D8856" s="37" t="s">
        <v>6839</v>
      </c>
      <c r="E8856" s="131">
        <v>1</v>
      </c>
      <c r="F8856" s="132" t="s">
        <v>82</v>
      </c>
      <c r="G8856" s="161"/>
      <c r="H8856" s="132" t="s">
        <v>6840</v>
      </c>
      <c r="I8856" s="162"/>
      <c r="K8856" s="140" t="str">
        <f t="shared" si="420"/>
        <v>社會福利支出計畫/社會福利支出/會費、捐助、補助、分攤、照護、救濟與交流活動費/捐助、補助與獎助/捐助國內團體</v>
      </c>
      <c r="L8856" s="140" t="str">
        <f t="shared" si="421"/>
        <v>臺中市社會福利類志願服務小隊志工保險補助計畫</v>
      </c>
      <c r="M8856" s="40" t="str">
        <f t="shared" si="422"/>
        <v>臺中市和平區和平社區發展協會</v>
      </c>
    </row>
    <row r="8857" spans="1:13" s="27" customFormat="1" ht="112.5">
      <c r="A8857" s="37" t="s">
        <v>6837</v>
      </c>
      <c r="B8857" s="64" t="s">
        <v>6976</v>
      </c>
      <c r="C8857" s="37" t="s">
        <v>430</v>
      </c>
      <c r="D8857" s="37" t="s">
        <v>6839</v>
      </c>
      <c r="E8857" s="131">
        <v>0.8</v>
      </c>
      <c r="F8857" s="132" t="s">
        <v>82</v>
      </c>
      <c r="G8857" s="161"/>
      <c r="H8857" s="132" t="s">
        <v>6840</v>
      </c>
      <c r="I8857" s="162"/>
      <c r="K8857" s="140" t="str">
        <f t="shared" si="420"/>
        <v>社會福利支出計畫/社會福利支出/會費、捐助、補助、分攤、照護、救濟與交流活動費/捐助、補助與獎助/捐助國內團體</v>
      </c>
      <c r="L8857" s="140" t="str">
        <f t="shared" si="421"/>
        <v>臺中市社會福利類志願服務小隊志工保險補助計畫</v>
      </c>
      <c r="M8857" s="40" t="str">
        <f t="shared" si="422"/>
        <v>臺中市清水區高東社區發展協會</v>
      </c>
    </row>
    <row r="8858" spans="1:13" s="27" customFormat="1" ht="112.5">
      <c r="A8858" s="37" t="s">
        <v>6837</v>
      </c>
      <c r="B8858" s="64" t="s">
        <v>6976</v>
      </c>
      <c r="C8858" s="37" t="s">
        <v>471</v>
      </c>
      <c r="D8858" s="37" t="s">
        <v>6839</v>
      </c>
      <c r="E8858" s="131">
        <v>1</v>
      </c>
      <c r="F8858" s="132" t="s">
        <v>82</v>
      </c>
      <c r="G8858" s="161"/>
      <c r="H8858" s="132" t="s">
        <v>6840</v>
      </c>
      <c r="I8858" s="162"/>
      <c r="K8858" s="140" t="str">
        <f t="shared" si="420"/>
        <v>社會福利支出計畫/社會福利支出/會費、捐助、補助、分攤、照護、救濟與交流活動費/捐助、補助與獎助/捐助國內團體</v>
      </c>
      <c r="L8858" s="140" t="str">
        <f t="shared" si="421"/>
        <v>臺中市社會福利類志願服務小隊志工保險補助計畫</v>
      </c>
      <c r="M8858" s="40" t="str">
        <f t="shared" si="422"/>
        <v>臺中市清水區武鹿社區發展協會</v>
      </c>
    </row>
    <row r="8859" spans="1:13" s="27" customFormat="1" ht="112.5">
      <c r="A8859" s="37" t="s">
        <v>6837</v>
      </c>
      <c r="B8859" s="64" t="s">
        <v>6976</v>
      </c>
      <c r="C8859" s="37" t="s">
        <v>232</v>
      </c>
      <c r="D8859" s="37" t="s">
        <v>6839</v>
      </c>
      <c r="E8859" s="131">
        <v>1</v>
      </c>
      <c r="F8859" s="132" t="s">
        <v>82</v>
      </c>
      <c r="G8859" s="161"/>
      <c r="H8859" s="132" t="s">
        <v>6840</v>
      </c>
      <c r="I8859" s="162"/>
      <c r="K8859" s="140" t="str">
        <f t="shared" si="420"/>
        <v>社會福利支出計畫/社會福利支出/會費、捐助、補助、分攤、照護、救濟與交流活動費/捐助、補助與獎助/捐助國內團體</v>
      </c>
      <c r="L8859" s="140" t="str">
        <f t="shared" si="421"/>
        <v>臺中市社會福利類志願服務小隊志工保險補助計畫</v>
      </c>
      <c r="M8859" s="40" t="str">
        <f t="shared" si="422"/>
        <v>臺中市梧棲區下寮社區發展協會</v>
      </c>
    </row>
    <row r="8860" spans="1:13" s="27" customFormat="1" ht="112.5">
      <c r="A8860" s="37" t="s">
        <v>6837</v>
      </c>
      <c r="B8860" s="64" t="s">
        <v>6976</v>
      </c>
      <c r="C8860" s="37" t="s">
        <v>2485</v>
      </c>
      <c r="D8860" s="37" t="s">
        <v>6839</v>
      </c>
      <c r="E8860" s="131">
        <v>1</v>
      </c>
      <c r="F8860" s="132" t="s">
        <v>82</v>
      </c>
      <c r="G8860" s="161"/>
      <c r="H8860" s="132" t="s">
        <v>6840</v>
      </c>
      <c r="I8860" s="162"/>
      <c r="K8860" s="140" t="str">
        <f t="shared" si="420"/>
        <v>社會福利支出計畫/社會福利支出/會費、捐助、補助、分攤、照護、救濟與交流活動費/捐助、補助與獎助/捐助國內團體</v>
      </c>
      <c r="L8860" s="140" t="str">
        <f t="shared" si="421"/>
        <v>臺中市社會福利類志願服務小隊志工保險補助計畫</v>
      </c>
      <c r="M8860" s="40" t="str">
        <f t="shared" si="422"/>
        <v>臺中市后里區眉山社區發展協會</v>
      </c>
    </row>
    <row r="8861" spans="1:13" s="27" customFormat="1" ht="112.5">
      <c r="A8861" s="37" t="s">
        <v>6837</v>
      </c>
      <c r="B8861" s="64" t="s">
        <v>6976</v>
      </c>
      <c r="C8861" s="37" t="s">
        <v>5901</v>
      </c>
      <c r="D8861" s="37" t="s">
        <v>6839</v>
      </c>
      <c r="E8861" s="131">
        <v>1</v>
      </c>
      <c r="F8861" s="132" t="s">
        <v>82</v>
      </c>
      <c r="G8861" s="161"/>
      <c r="H8861" s="132" t="s">
        <v>6840</v>
      </c>
      <c r="I8861" s="162"/>
      <c r="K8861" s="140" t="str">
        <f t="shared" si="420"/>
        <v>社會福利支出計畫/社會福利支出/會費、捐助、補助、分攤、照護、救濟與交流活動費/捐助、補助與獎助/捐助國內團體</v>
      </c>
      <c r="L8861" s="140" t="str">
        <f t="shared" si="421"/>
        <v>臺中市社會福利類志願服務小隊志工保險補助計畫</v>
      </c>
      <c r="M8861" s="40" t="str">
        <f t="shared" si="422"/>
        <v>臺中市北屯區三和社區發展協會</v>
      </c>
    </row>
    <row r="8862" spans="1:13" s="27" customFormat="1" ht="112.5">
      <c r="A8862" s="37" t="s">
        <v>6837</v>
      </c>
      <c r="B8862" s="64" t="s">
        <v>6976</v>
      </c>
      <c r="C8862" s="37" t="s">
        <v>7044</v>
      </c>
      <c r="D8862" s="37" t="s">
        <v>6839</v>
      </c>
      <c r="E8862" s="131">
        <v>1</v>
      </c>
      <c r="F8862" s="132" t="s">
        <v>82</v>
      </c>
      <c r="G8862" s="161"/>
      <c r="H8862" s="132" t="s">
        <v>6840</v>
      </c>
      <c r="I8862" s="162"/>
      <c r="K8862" s="140" t="str">
        <f t="shared" si="420"/>
        <v>社會福利支出計畫/社會福利支出/會費、捐助、補助、分攤、照護、救濟與交流活動費/捐助、補助與獎助/捐助國內團體</v>
      </c>
      <c r="L8862" s="140" t="str">
        <f t="shared" si="421"/>
        <v>臺中市社會福利類志願服務小隊志工保險補助計畫</v>
      </c>
      <c r="M8862" s="40" t="str">
        <f t="shared" si="422"/>
        <v>台中市好生活愛護關懷協會</v>
      </c>
    </row>
    <row r="8863" spans="1:13" s="27" customFormat="1" ht="112.5">
      <c r="A8863" s="37" t="s">
        <v>6837</v>
      </c>
      <c r="B8863" s="64" t="s">
        <v>6976</v>
      </c>
      <c r="C8863" s="37" t="s">
        <v>7045</v>
      </c>
      <c r="D8863" s="37" t="s">
        <v>6839</v>
      </c>
      <c r="E8863" s="131">
        <v>0.9</v>
      </c>
      <c r="F8863" s="132" t="s">
        <v>82</v>
      </c>
      <c r="G8863" s="161"/>
      <c r="H8863" s="132" t="s">
        <v>6840</v>
      </c>
      <c r="I8863" s="162"/>
      <c r="K8863" s="140" t="str">
        <f t="shared" si="420"/>
        <v>社會福利支出計畫/社會福利支出/會費、捐助、補助、分攤、照護、救濟與交流活動費/捐助、補助與獎助/捐助國內團體</v>
      </c>
      <c r="L8863" s="140" t="str">
        <f t="shared" si="421"/>
        <v>臺中市社會福利類志願服務小隊志工保險補助計畫</v>
      </c>
      <c r="M8863" s="40" t="str">
        <f t="shared" si="422"/>
        <v>臺中市大里區金城社區發展協會</v>
      </c>
    </row>
    <row r="8864" spans="1:13" s="27" customFormat="1" ht="112.5">
      <c r="A8864" s="37" t="s">
        <v>6837</v>
      </c>
      <c r="B8864" s="64" t="s">
        <v>6976</v>
      </c>
      <c r="C8864" s="37" t="s">
        <v>904</v>
      </c>
      <c r="D8864" s="37" t="s">
        <v>6839</v>
      </c>
      <c r="E8864" s="131">
        <v>0.5</v>
      </c>
      <c r="F8864" s="132" t="s">
        <v>82</v>
      </c>
      <c r="G8864" s="161"/>
      <c r="H8864" s="132" t="s">
        <v>6840</v>
      </c>
      <c r="I8864" s="162"/>
      <c r="K8864" s="140" t="str">
        <f t="shared" si="420"/>
        <v>社會福利支出計畫/社會福利支出/會費、捐助、補助、分攤、照護、救濟與交流活動費/捐助、補助與獎助/捐助國內團體</v>
      </c>
      <c r="L8864" s="140" t="str">
        <f t="shared" si="421"/>
        <v>臺中市社會福利類志願服務小隊志工保險補助計畫</v>
      </c>
      <c r="M8864" s="40" t="str">
        <f t="shared" si="422"/>
        <v>臺中市霧峰區五福社區發展協會</v>
      </c>
    </row>
    <row r="8865" spans="1:13" s="27" customFormat="1" ht="112.5">
      <c r="A8865" s="37" t="s">
        <v>6837</v>
      </c>
      <c r="B8865" s="64" t="s">
        <v>6976</v>
      </c>
      <c r="C8865" s="37" t="s">
        <v>7046</v>
      </c>
      <c r="D8865" s="37" t="s">
        <v>6839</v>
      </c>
      <c r="E8865" s="131">
        <v>1</v>
      </c>
      <c r="F8865" s="132" t="s">
        <v>82</v>
      </c>
      <c r="G8865" s="161"/>
      <c r="H8865" s="132" t="s">
        <v>6840</v>
      </c>
      <c r="I8865" s="162"/>
      <c r="K8865" s="140" t="str">
        <f t="shared" si="420"/>
        <v>社會福利支出計畫/社會福利支出/會費、捐助、補助、分攤、照護、救濟與交流活動費/捐助、補助與獎助/捐助國內團體</v>
      </c>
      <c r="L8865" s="140" t="str">
        <f t="shared" si="421"/>
        <v>臺中市社會福利類志願服務小隊志工保險補助計畫</v>
      </c>
      <c r="M8865" s="40" t="str">
        <f t="shared" si="422"/>
        <v>天主教曉明社會福利基金會</v>
      </c>
    </row>
    <row r="8866" spans="1:13" s="27" customFormat="1" ht="112.5">
      <c r="A8866" s="37" t="s">
        <v>6837</v>
      </c>
      <c r="B8866" s="64" t="s">
        <v>6976</v>
      </c>
      <c r="C8866" s="37" t="s">
        <v>7047</v>
      </c>
      <c r="D8866" s="37" t="s">
        <v>6839</v>
      </c>
      <c r="E8866" s="131">
        <v>0.5</v>
      </c>
      <c r="F8866" s="132" t="s">
        <v>82</v>
      </c>
      <c r="G8866" s="161"/>
      <c r="H8866" s="132" t="s">
        <v>6840</v>
      </c>
      <c r="I8866" s="162"/>
      <c r="K8866" s="140" t="str">
        <f t="shared" si="420"/>
        <v>社會福利支出計畫/社會福利支出/會費、捐助、補助、分攤、照護、救濟與交流活動費/捐助、補助與獎助/捐助國內團體</v>
      </c>
      <c r="L8866" s="140" t="str">
        <f t="shared" si="421"/>
        <v>臺中市社會福利類志願服務小隊志工保險補助計畫</v>
      </c>
      <c r="M8866" s="40" t="str">
        <f t="shared" si="422"/>
        <v>臺中市好幸福國際同濟會</v>
      </c>
    </row>
    <row r="8867" spans="1:13" s="27" customFormat="1" ht="112.5">
      <c r="A8867" s="37" t="s">
        <v>6837</v>
      </c>
      <c r="B8867" s="64" t="s">
        <v>6976</v>
      </c>
      <c r="C8867" s="37" t="s">
        <v>3092</v>
      </c>
      <c r="D8867" s="37" t="s">
        <v>6839</v>
      </c>
      <c r="E8867" s="163">
        <v>1</v>
      </c>
      <c r="F8867" s="132" t="s">
        <v>82</v>
      </c>
      <c r="G8867" s="161"/>
      <c r="H8867" s="132" t="s">
        <v>6840</v>
      </c>
      <c r="I8867" s="162"/>
      <c r="K8867" s="140" t="str">
        <f t="shared" si="420"/>
        <v>社會福利支出計畫/社會福利支出/會費、捐助、補助、分攤、照護、救濟與交流活動費/捐助、補助與獎助/捐助國內團體</v>
      </c>
      <c r="L8867" s="140" t="str">
        <f t="shared" si="421"/>
        <v>臺中市社會福利類志願服務小隊志工保險補助計畫</v>
      </c>
      <c r="M8867" s="40" t="str">
        <f t="shared" si="422"/>
        <v>財團法人台中市私立甘霖社會福利慈善事業基金會</v>
      </c>
    </row>
    <row r="8868" spans="1:13" s="27" customFormat="1" ht="112.5">
      <c r="A8868" s="37" t="s">
        <v>6837</v>
      </c>
      <c r="B8868" s="64" t="s">
        <v>6976</v>
      </c>
      <c r="C8868" s="37" t="s">
        <v>3108</v>
      </c>
      <c r="D8868" s="37" t="s">
        <v>6839</v>
      </c>
      <c r="E8868" s="131">
        <v>0.5</v>
      </c>
      <c r="F8868" s="132" t="s">
        <v>82</v>
      </c>
      <c r="G8868" s="161"/>
      <c r="H8868" s="132" t="s">
        <v>6840</v>
      </c>
      <c r="I8868" s="162"/>
      <c r="K8868" s="140" t="str">
        <f t="shared" si="420"/>
        <v>社會福利支出計畫/社會福利支出/會費、捐助、補助、分攤、照護、救濟與交流活動費/捐助、補助與獎助/捐助國內團體</v>
      </c>
      <c r="L8868" s="140" t="str">
        <f t="shared" si="421"/>
        <v>臺中市社會福利類志願服務小隊志工保險補助計畫</v>
      </c>
      <c r="M8868" s="40" t="str">
        <f t="shared" si="422"/>
        <v>臺中市沙鹿區斗抵社區發展協會</v>
      </c>
    </row>
    <row r="8869" spans="1:13" s="27" customFormat="1" ht="112.5">
      <c r="A8869" s="37" t="s">
        <v>6837</v>
      </c>
      <c r="B8869" s="64" t="s">
        <v>6976</v>
      </c>
      <c r="C8869" s="37" t="s">
        <v>3149</v>
      </c>
      <c r="D8869" s="37" t="s">
        <v>6839</v>
      </c>
      <c r="E8869" s="131">
        <v>0.6</v>
      </c>
      <c r="F8869" s="132" t="s">
        <v>82</v>
      </c>
      <c r="G8869" s="161"/>
      <c r="H8869" s="132" t="s">
        <v>6840</v>
      </c>
      <c r="I8869" s="162"/>
      <c r="K8869" s="140" t="str">
        <f t="shared" si="420"/>
        <v>社會福利支出計畫/社會福利支出/會費、捐助、補助、分攤、照護、救濟與交流活動費/捐助、補助與獎助/捐助國內團體</v>
      </c>
      <c r="L8869" s="140" t="str">
        <f t="shared" si="421"/>
        <v>臺中市社會福利類志願服務小隊志工保險補助計畫</v>
      </c>
      <c r="M8869" s="40" t="str">
        <f t="shared" si="422"/>
        <v>臺中市烏日區三和社區發展協會</v>
      </c>
    </row>
    <row r="8870" spans="1:13" s="27" customFormat="1" ht="112.5">
      <c r="A8870" s="37" t="s">
        <v>6837</v>
      </c>
      <c r="B8870" s="64" t="s">
        <v>6976</v>
      </c>
      <c r="C8870" s="37" t="s">
        <v>3109</v>
      </c>
      <c r="D8870" s="37" t="s">
        <v>6839</v>
      </c>
      <c r="E8870" s="131">
        <v>0.5</v>
      </c>
      <c r="F8870" s="132" t="s">
        <v>82</v>
      </c>
      <c r="G8870" s="161"/>
      <c r="H8870" s="132" t="s">
        <v>6840</v>
      </c>
      <c r="I8870" s="162"/>
      <c r="K8870" s="140" t="str">
        <f t="shared" si="420"/>
        <v>社會福利支出計畫/社會福利支出/會費、捐助、補助、分攤、照護、救濟與交流活動費/捐助、補助與獎助/捐助國內團體</v>
      </c>
      <c r="L8870" s="140" t="str">
        <f t="shared" si="421"/>
        <v>臺中市社會福利類志願服務小隊志工保險補助計畫</v>
      </c>
      <c r="M8870" s="40" t="str">
        <f t="shared" si="422"/>
        <v>社團法人中華傳愛社區服務協會</v>
      </c>
    </row>
    <row r="8871" spans="1:13" s="27" customFormat="1" ht="112.5">
      <c r="A8871" s="37" t="s">
        <v>6837</v>
      </c>
      <c r="B8871" s="64" t="s">
        <v>6976</v>
      </c>
      <c r="C8871" s="37" t="s">
        <v>2837</v>
      </c>
      <c r="D8871" s="37" t="s">
        <v>6839</v>
      </c>
      <c r="E8871" s="131">
        <v>1</v>
      </c>
      <c r="F8871" s="132" t="s">
        <v>82</v>
      </c>
      <c r="G8871" s="161"/>
      <c r="H8871" s="132" t="s">
        <v>6840</v>
      </c>
      <c r="I8871" s="162"/>
      <c r="K8871" s="140" t="str">
        <f t="shared" si="420"/>
        <v>社會福利支出計畫/社會福利支出/會費、捐助、補助、分攤、照護、救濟與交流活動費/捐助、補助與獎助/捐助國內團體</v>
      </c>
      <c r="L8871" s="140" t="str">
        <f t="shared" si="421"/>
        <v>臺中市社會福利類志願服務小隊志工保險補助計畫</v>
      </c>
      <c r="M8871" s="40" t="str">
        <f t="shared" si="422"/>
        <v>社團法人臺中市好伴照顧協會</v>
      </c>
    </row>
    <row r="8872" spans="1:13" s="27" customFormat="1" ht="112.5">
      <c r="A8872" s="37" t="s">
        <v>6837</v>
      </c>
      <c r="B8872" s="64" t="s">
        <v>6976</v>
      </c>
      <c r="C8872" s="37" t="s">
        <v>7048</v>
      </c>
      <c r="D8872" s="37" t="s">
        <v>6839</v>
      </c>
      <c r="E8872" s="131">
        <v>1</v>
      </c>
      <c r="F8872" s="132" t="s">
        <v>82</v>
      </c>
      <c r="G8872" s="161"/>
      <c r="H8872" s="132" t="s">
        <v>6840</v>
      </c>
      <c r="I8872" s="162"/>
      <c r="K8872" s="140" t="str">
        <f t="shared" si="420"/>
        <v>社會福利支出計畫/社會福利支出/會費、捐助、補助、分攤、照護、救濟與交流活動費/捐助、補助與獎助/捐助國內團體</v>
      </c>
      <c r="L8872" s="140" t="str">
        <f t="shared" si="421"/>
        <v>臺中市社會福利類志願服務小隊志工保險補助計畫</v>
      </c>
      <c r="M8872" s="40" t="str">
        <f t="shared" si="422"/>
        <v>財團法人張老師基金會台中分事務所</v>
      </c>
    </row>
    <row r="8873" spans="1:13" s="27" customFormat="1" ht="112.5">
      <c r="A8873" s="37" t="s">
        <v>6837</v>
      </c>
      <c r="B8873" s="64" t="s">
        <v>6976</v>
      </c>
      <c r="C8873" s="37" t="s">
        <v>4248</v>
      </c>
      <c r="D8873" s="37" t="s">
        <v>6839</v>
      </c>
      <c r="E8873" s="131">
        <v>1</v>
      </c>
      <c r="F8873" s="132" t="s">
        <v>82</v>
      </c>
      <c r="G8873" s="161"/>
      <c r="H8873" s="132" t="s">
        <v>6840</v>
      </c>
      <c r="I8873" s="162"/>
      <c r="K8873" s="140" t="str">
        <f t="shared" si="420"/>
        <v>社會福利支出計畫/社會福利支出/會費、捐助、補助、分攤、照護、救濟與交流活動費/捐助、補助與獎助/捐助國內團體</v>
      </c>
      <c r="L8873" s="140" t="str">
        <f t="shared" si="421"/>
        <v>臺中市社會福利類志願服務小隊志工保險補助計畫</v>
      </c>
      <c r="M8873" s="40" t="str">
        <f t="shared" si="422"/>
        <v>臺中市草湖長青關懷協會</v>
      </c>
    </row>
    <row r="8874" spans="1:13" s="27" customFormat="1" ht="112.5">
      <c r="A8874" s="37" t="s">
        <v>6837</v>
      </c>
      <c r="B8874" s="64" t="s">
        <v>6976</v>
      </c>
      <c r="C8874" s="37" t="s">
        <v>7027</v>
      </c>
      <c r="D8874" s="37" t="s">
        <v>6839</v>
      </c>
      <c r="E8874" s="131">
        <v>1</v>
      </c>
      <c r="F8874" s="132" t="s">
        <v>82</v>
      </c>
      <c r="G8874" s="161"/>
      <c r="H8874" s="132" t="s">
        <v>6840</v>
      </c>
      <c r="I8874" s="162"/>
      <c r="K8874" s="140" t="str">
        <f t="shared" si="420"/>
        <v>社會福利支出計畫/社會福利支出/會費、捐助、補助、分攤、照護、救濟與交流活動費/捐助、補助與獎助/捐助國內團體</v>
      </c>
      <c r="L8874" s="140" t="str">
        <f t="shared" si="421"/>
        <v>臺中市社會福利類志願服務小隊志工保險補助計畫</v>
      </c>
      <c r="M8874" s="40" t="str">
        <f t="shared" si="422"/>
        <v>台中市南區永興社區發展協會</v>
      </c>
    </row>
    <row r="8875" spans="1:13" s="27" customFormat="1" ht="112.5">
      <c r="A8875" s="37" t="s">
        <v>6837</v>
      </c>
      <c r="B8875" s="64" t="s">
        <v>6976</v>
      </c>
      <c r="C8875" s="37" t="s">
        <v>4259</v>
      </c>
      <c r="D8875" s="37" t="s">
        <v>6839</v>
      </c>
      <c r="E8875" s="131">
        <v>1</v>
      </c>
      <c r="F8875" s="132" t="s">
        <v>82</v>
      </c>
      <c r="G8875" s="161"/>
      <c r="H8875" s="132" t="s">
        <v>6840</v>
      </c>
      <c r="I8875" s="162"/>
      <c r="K8875" s="140" t="str">
        <f t="shared" si="420"/>
        <v>社會福利支出計畫/社會福利支出/會費、捐助、補助、分攤、照護、救濟與交流活動費/捐助、補助與獎助/捐助國內團體</v>
      </c>
      <c r="L8875" s="140" t="str">
        <f t="shared" si="421"/>
        <v>臺中市社會福利類志願服務小隊志工保險補助計畫</v>
      </c>
      <c r="M8875" s="40" t="str">
        <f t="shared" si="422"/>
        <v>臺中市太平區豐年社區發展協會</v>
      </c>
    </row>
    <row r="8876" spans="1:13" s="27" customFormat="1" ht="112.5">
      <c r="A8876" s="37" t="s">
        <v>6837</v>
      </c>
      <c r="B8876" s="64" t="s">
        <v>6976</v>
      </c>
      <c r="C8876" s="37" t="s">
        <v>3092</v>
      </c>
      <c r="D8876" s="37" t="s">
        <v>6839</v>
      </c>
      <c r="E8876" s="131">
        <v>1</v>
      </c>
      <c r="F8876" s="132" t="s">
        <v>82</v>
      </c>
      <c r="G8876" s="161"/>
      <c r="H8876" s="132" t="s">
        <v>6840</v>
      </c>
      <c r="I8876" s="162"/>
      <c r="K8876" s="140" t="str">
        <f t="shared" si="420"/>
        <v>社會福利支出計畫/社會福利支出/會費、捐助、補助、分攤、照護、救濟與交流活動費/捐助、補助與獎助/捐助國內團體</v>
      </c>
      <c r="L8876" s="140" t="str">
        <f t="shared" si="421"/>
        <v>臺中市社會福利類志願服務小隊志工保險補助計畫</v>
      </c>
      <c r="M8876" s="40" t="str">
        <f t="shared" si="422"/>
        <v>財團法人台中市私立甘霖社會福利慈善事業基金會</v>
      </c>
    </row>
    <row r="8877" spans="1:13" s="27" customFormat="1" ht="112.5">
      <c r="A8877" s="37" t="s">
        <v>6837</v>
      </c>
      <c r="B8877" s="64" t="s">
        <v>6976</v>
      </c>
      <c r="C8877" s="37" t="s">
        <v>2511</v>
      </c>
      <c r="D8877" s="37" t="s">
        <v>6839</v>
      </c>
      <c r="E8877" s="131">
        <v>1</v>
      </c>
      <c r="F8877" s="132" t="s">
        <v>82</v>
      </c>
      <c r="G8877" s="161"/>
      <c r="H8877" s="132" t="s">
        <v>6840</v>
      </c>
      <c r="I8877" s="162"/>
      <c r="K8877" s="140" t="str">
        <f t="shared" si="420"/>
        <v>社會福利支出計畫/社會福利支出/會費、捐助、補助、分攤、照護、救濟與交流活動費/捐助、補助與獎助/捐助國內團體</v>
      </c>
      <c r="L8877" s="140" t="str">
        <f t="shared" si="421"/>
        <v>臺中市社會福利類志願服務小隊志工保險補助計畫</v>
      </c>
      <c r="M8877" s="40" t="str">
        <f t="shared" si="422"/>
        <v>臺中市東勢區中嵙社區發展協會</v>
      </c>
    </row>
    <row r="8878" spans="1:13" s="27" customFormat="1" ht="112.5">
      <c r="A8878" s="37" t="s">
        <v>6837</v>
      </c>
      <c r="B8878" s="64" t="s">
        <v>6976</v>
      </c>
      <c r="C8878" s="37" t="s">
        <v>4192</v>
      </c>
      <c r="D8878" s="37" t="s">
        <v>6839</v>
      </c>
      <c r="E8878" s="131">
        <v>0.5</v>
      </c>
      <c r="F8878" s="132" t="s">
        <v>82</v>
      </c>
      <c r="G8878" s="161"/>
      <c r="H8878" s="132" t="s">
        <v>6840</v>
      </c>
      <c r="I8878" s="162"/>
      <c r="K8878" s="140" t="str">
        <f t="shared" si="420"/>
        <v>社會福利支出計畫/社會福利支出/會費、捐助、補助、分攤、照護、救濟與交流活動費/捐助、補助與獎助/捐助國內團體</v>
      </c>
      <c r="L8878" s="140" t="str">
        <f t="shared" si="421"/>
        <v>臺中市社會福利類志願服務小隊志工保險補助計畫</v>
      </c>
      <c r="M8878" s="40" t="str">
        <f t="shared" si="422"/>
        <v>台中市東區合作社區發展協會</v>
      </c>
    </row>
    <row r="8879" spans="1:13" s="27" customFormat="1" ht="112.5">
      <c r="A8879" s="37" t="s">
        <v>6837</v>
      </c>
      <c r="B8879" s="64" t="s">
        <v>6976</v>
      </c>
      <c r="C8879" s="37" t="s">
        <v>3509</v>
      </c>
      <c r="D8879" s="37" t="s">
        <v>6839</v>
      </c>
      <c r="E8879" s="131">
        <v>0.7</v>
      </c>
      <c r="F8879" s="132" t="s">
        <v>82</v>
      </c>
      <c r="G8879" s="161"/>
      <c r="H8879" s="132" t="s">
        <v>6840</v>
      </c>
      <c r="I8879" s="162"/>
      <c r="K8879" s="140" t="str">
        <f t="shared" si="420"/>
        <v>社會福利支出計畫/社會福利支出/會費、捐助、補助、分攤、照護、救濟與交流活動費/捐助、補助與獎助/捐助國內團體</v>
      </c>
      <c r="L8879" s="140" t="str">
        <f t="shared" si="421"/>
        <v>臺中市社會福利類志願服務小隊志工保險補助計畫</v>
      </c>
      <c r="M8879" s="40" t="str">
        <f t="shared" si="422"/>
        <v>社團法人台中市東區東英社區發展協會</v>
      </c>
    </row>
    <row r="8880" spans="1:13" s="27" customFormat="1" ht="112.5">
      <c r="A8880" s="37" t="s">
        <v>6837</v>
      </c>
      <c r="B8880" s="64" t="s">
        <v>6976</v>
      </c>
      <c r="C8880" s="37" t="s">
        <v>2804</v>
      </c>
      <c r="D8880" s="37" t="s">
        <v>6839</v>
      </c>
      <c r="E8880" s="131">
        <v>1</v>
      </c>
      <c r="F8880" s="132" t="s">
        <v>82</v>
      </c>
      <c r="G8880" s="161"/>
      <c r="H8880" s="132" t="s">
        <v>6840</v>
      </c>
      <c r="I8880" s="162"/>
      <c r="K8880" s="140" t="str">
        <f t="shared" si="420"/>
        <v>社會福利支出計畫/社會福利支出/會費、捐助、補助、分攤、照護、救濟與交流活動費/捐助、補助與獎助/捐助國內團體</v>
      </c>
      <c r="L8880" s="140" t="str">
        <f t="shared" si="421"/>
        <v>臺中市社會福利類志願服務小隊志工保險補助計畫</v>
      </c>
      <c r="M8880" s="40" t="str">
        <f t="shared" si="422"/>
        <v>財團法人臺灣省私立永信社會福利基金會</v>
      </c>
    </row>
    <row r="8881" spans="1:13" s="27" customFormat="1" ht="112.5">
      <c r="A8881" s="37" t="s">
        <v>6837</v>
      </c>
      <c r="B8881" s="64" t="s">
        <v>6976</v>
      </c>
      <c r="C8881" s="37" t="s">
        <v>7049</v>
      </c>
      <c r="D8881" s="37" t="s">
        <v>6839</v>
      </c>
      <c r="E8881" s="131">
        <v>0.8</v>
      </c>
      <c r="F8881" s="132" t="s">
        <v>82</v>
      </c>
      <c r="G8881" s="161"/>
      <c r="H8881" s="132" t="s">
        <v>6840</v>
      </c>
      <c r="I8881" s="162"/>
      <c r="K8881" s="140" t="str">
        <f t="shared" si="420"/>
        <v>社會福利支出計畫/社會福利支出/會費、捐助、補助、分攤、照護、救濟與交流活動費/捐助、補助與獎助/捐助國內團體</v>
      </c>
      <c r="L8881" s="140" t="str">
        <f t="shared" si="421"/>
        <v>臺中市社會福利類志願服務小隊志工保險補助計畫</v>
      </c>
      <c r="M8881" s="40" t="str">
        <f t="shared" si="422"/>
        <v>財團法人臺灣省私立毓得社會福利基金會</v>
      </c>
    </row>
    <row r="8882" spans="1:13" s="27" customFormat="1" ht="112.5">
      <c r="A8882" s="37" t="s">
        <v>6837</v>
      </c>
      <c r="B8882" s="64" t="s">
        <v>6976</v>
      </c>
      <c r="C8882" s="37" t="s">
        <v>7050</v>
      </c>
      <c r="D8882" s="37" t="s">
        <v>6839</v>
      </c>
      <c r="E8882" s="131">
        <v>1</v>
      </c>
      <c r="F8882" s="132" t="s">
        <v>82</v>
      </c>
      <c r="G8882" s="161"/>
      <c r="H8882" s="132" t="s">
        <v>6840</v>
      </c>
      <c r="I8882" s="162"/>
      <c r="K8882" s="140" t="str">
        <f t="shared" si="420"/>
        <v>社會福利支出計畫/社會福利支出/會費、捐助、補助、分攤、照護、救濟與交流活動費/捐助、補助與獎助/捐助國內團體</v>
      </c>
      <c r="L8882" s="140" t="str">
        <f t="shared" si="421"/>
        <v>臺中市社會福利類志願服務小隊志工保險補助計畫</v>
      </c>
      <c r="M8882" s="40" t="str">
        <f t="shared" si="422"/>
        <v>台中市街友關懷協會</v>
      </c>
    </row>
    <row r="8883" spans="1:13" s="27" customFormat="1" ht="112.5">
      <c r="A8883" s="37" t="s">
        <v>6837</v>
      </c>
      <c r="B8883" s="64" t="s">
        <v>6976</v>
      </c>
      <c r="C8883" s="37" t="s">
        <v>7051</v>
      </c>
      <c r="D8883" s="37" t="s">
        <v>6839</v>
      </c>
      <c r="E8883" s="131">
        <v>1</v>
      </c>
      <c r="F8883" s="132" t="s">
        <v>82</v>
      </c>
      <c r="G8883" s="161"/>
      <c r="H8883" s="132" t="s">
        <v>6840</v>
      </c>
      <c r="I8883" s="162"/>
      <c r="K8883" s="140" t="str">
        <f t="shared" si="420"/>
        <v>社會福利支出計畫/社會福利支出/會費、捐助、補助、分攤、照護、救濟與交流活動費/捐助、補助與獎助/捐助國內團體</v>
      </c>
      <c r="L8883" s="140" t="str">
        <f t="shared" si="421"/>
        <v>臺中市社會福利類志願服務小隊志工保險補助計畫</v>
      </c>
      <c r="M8883" s="40" t="str">
        <f t="shared" si="422"/>
        <v>臺中市愛幼會</v>
      </c>
    </row>
    <row r="8884" spans="1:13" s="27" customFormat="1" ht="112.5">
      <c r="A8884" s="37" t="s">
        <v>6837</v>
      </c>
      <c r="B8884" s="64" t="s">
        <v>6976</v>
      </c>
      <c r="C8884" s="37" t="s">
        <v>4435</v>
      </c>
      <c r="D8884" s="37" t="s">
        <v>6839</v>
      </c>
      <c r="E8884" s="131">
        <v>1</v>
      </c>
      <c r="F8884" s="132" t="s">
        <v>82</v>
      </c>
      <c r="G8884" s="161"/>
      <c r="H8884" s="132" t="s">
        <v>6840</v>
      </c>
      <c r="I8884" s="162"/>
      <c r="K8884" s="140" t="str">
        <f t="shared" si="420"/>
        <v>社會福利支出計畫/社會福利支出/會費、捐助、補助、分攤、照護、救濟與交流活動費/捐助、補助與獎助/捐助國內團體</v>
      </c>
      <c r="L8884" s="140" t="str">
        <f t="shared" si="421"/>
        <v>臺中市社會福利類志願服務小隊志工保險補助計畫</v>
      </c>
      <c r="M8884" s="40" t="str">
        <f t="shared" si="422"/>
        <v>財團法人臺中市私立弗傳慈心社會福利慈善事業基金會</v>
      </c>
    </row>
    <row r="8885" spans="1:13" s="27" customFormat="1" ht="112.5">
      <c r="A8885" s="37" t="s">
        <v>6837</v>
      </c>
      <c r="B8885" s="64" t="s">
        <v>6976</v>
      </c>
      <c r="C8885" s="37" t="s">
        <v>3203</v>
      </c>
      <c r="D8885" s="37" t="s">
        <v>6839</v>
      </c>
      <c r="E8885" s="131">
        <v>0.7</v>
      </c>
      <c r="F8885" s="132" t="s">
        <v>82</v>
      </c>
      <c r="G8885" s="161"/>
      <c r="H8885" s="132" t="s">
        <v>6840</v>
      </c>
      <c r="I8885" s="162"/>
      <c r="K8885" s="140" t="str">
        <f t="shared" si="420"/>
        <v>社會福利支出計畫/社會福利支出/會費、捐助、補助、分攤、照護、救濟與交流活動費/捐助、補助與獎助/捐助國內團體</v>
      </c>
      <c r="L8885" s="140" t="str">
        <f t="shared" si="421"/>
        <v>臺中市社會福利類志願服務小隊志工保險補助計畫</v>
      </c>
      <c r="M8885" s="40" t="str">
        <f t="shared" si="422"/>
        <v>臺中市大肚區成功社區發展協會</v>
      </c>
    </row>
    <row r="8886" spans="1:13" s="27" customFormat="1" ht="112.5">
      <c r="A8886" s="37" t="s">
        <v>6837</v>
      </c>
      <c r="B8886" s="64" t="s">
        <v>6976</v>
      </c>
      <c r="C8886" s="37" t="s">
        <v>3206</v>
      </c>
      <c r="D8886" s="37" t="s">
        <v>6839</v>
      </c>
      <c r="E8886" s="131">
        <v>0.7</v>
      </c>
      <c r="F8886" s="132" t="s">
        <v>82</v>
      </c>
      <c r="G8886" s="161"/>
      <c r="H8886" s="132" t="s">
        <v>6840</v>
      </c>
      <c r="I8886" s="162"/>
      <c r="K8886" s="140" t="str">
        <f t="shared" si="420"/>
        <v>社會福利支出計畫/社會福利支出/會費、捐助、補助、分攤、照護、救濟與交流活動費/捐助、補助與獎助/捐助國內團體</v>
      </c>
      <c r="L8886" s="140" t="str">
        <f t="shared" si="421"/>
        <v>臺中市社會福利類志願服務小隊志工保險補助計畫</v>
      </c>
      <c r="M8886" s="40" t="str">
        <f t="shared" si="422"/>
        <v>臺中市東海恩福關懷協會</v>
      </c>
    </row>
    <row r="8887" spans="1:13" s="27" customFormat="1" ht="112.5">
      <c r="A8887" s="37" t="s">
        <v>6837</v>
      </c>
      <c r="B8887" s="64" t="s">
        <v>6976</v>
      </c>
      <c r="C8887" s="37" t="s">
        <v>3715</v>
      </c>
      <c r="D8887" s="37" t="s">
        <v>6839</v>
      </c>
      <c r="E8887" s="131">
        <v>1</v>
      </c>
      <c r="F8887" s="132" t="s">
        <v>82</v>
      </c>
      <c r="G8887" s="161"/>
      <c r="H8887" s="132" t="s">
        <v>6840</v>
      </c>
      <c r="I8887" s="162"/>
      <c r="K8887" s="140" t="str">
        <f t="shared" si="420"/>
        <v>社會福利支出計畫/社會福利支出/會費、捐助、補助、分攤、照護、救濟與交流活動費/捐助、補助與獎助/捐助國內團體</v>
      </c>
      <c r="L8887" s="140" t="str">
        <f t="shared" si="421"/>
        <v>臺中市社會福利類志願服務小隊志工保險補助計畫</v>
      </c>
      <c r="M8887" s="40" t="str">
        <f t="shared" si="422"/>
        <v>臺中市新社區馬力埔社區發展協會</v>
      </c>
    </row>
    <row r="8888" spans="1:13" s="27" customFormat="1" ht="112.5">
      <c r="A8888" s="37" t="s">
        <v>6837</v>
      </c>
      <c r="B8888" s="64" t="s">
        <v>6976</v>
      </c>
      <c r="C8888" s="37" t="s">
        <v>7052</v>
      </c>
      <c r="D8888" s="37" t="s">
        <v>6839</v>
      </c>
      <c r="E8888" s="131">
        <v>1</v>
      </c>
      <c r="F8888" s="132" t="s">
        <v>82</v>
      </c>
      <c r="G8888" s="161"/>
      <c r="H8888" s="132" t="s">
        <v>6840</v>
      </c>
      <c r="I8888" s="162"/>
      <c r="K8888" s="140" t="str">
        <f t="shared" si="420"/>
        <v>社會福利支出計畫/社會福利支出/會費、捐助、補助、分攤、照護、救濟與交流活動費/捐助、補助與獎助/捐助國內團體</v>
      </c>
      <c r="L8888" s="140" t="str">
        <f t="shared" si="421"/>
        <v>臺中市社會福利類志願服務小隊志工保險補助計畫</v>
      </c>
      <c r="M8888" s="40" t="str">
        <f t="shared" si="422"/>
        <v>臺中市北區賴村社區發展協會</v>
      </c>
    </row>
    <row r="8889" spans="1:13" s="27" customFormat="1" ht="112.5">
      <c r="A8889" s="37" t="s">
        <v>6837</v>
      </c>
      <c r="B8889" s="64" t="s">
        <v>6976</v>
      </c>
      <c r="C8889" s="37" t="s">
        <v>3601</v>
      </c>
      <c r="D8889" s="37" t="s">
        <v>6839</v>
      </c>
      <c r="E8889" s="131">
        <v>0.6</v>
      </c>
      <c r="F8889" s="132" t="s">
        <v>82</v>
      </c>
      <c r="G8889" s="161"/>
      <c r="H8889" s="132" t="s">
        <v>6840</v>
      </c>
      <c r="I8889" s="162"/>
      <c r="K8889" s="140" t="str">
        <f t="shared" si="420"/>
        <v>社會福利支出計畫/社會福利支出/會費、捐助、補助、分攤、照護、救濟與交流活動費/捐助、補助與獎助/捐助國內團體</v>
      </c>
      <c r="L8889" s="140" t="str">
        <f t="shared" si="421"/>
        <v>臺中市社會福利類志願服務小隊志工保險補助計畫</v>
      </c>
      <c r="M8889" s="40" t="str">
        <f t="shared" si="422"/>
        <v>臺中市大肚區大東社區發展協會</v>
      </c>
    </row>
    <row r="8890" spans="1:13" s="27" customFormat="1" ht="112.5">
      <c r="A8890" s="37" t="s">
        <v>6837</v>
      </c>
      <c r="B8890" s="64" t="s">
        <v>6976</v>
      </c>
      <c r="C8890" s="37" t="s">
        <v>3048</v>
      </c>
      <c r="D8890" s="37" t="s">
        <v>6839</v>
      </c>
      <c r="E8890" s="131">
        <v>1</v>
      </c>
      <c r="F8890" s="132" t="s">
        <v>82</v>
      </c>
      <c r="G8890" s="161"/>
      <c r="H8890" s="132" t="s">
        <v>6840</v>
      </c>
      <c r="I8890" s="162"/>
      <c r="K8890" s="140" t="str">
        <f t="shared" si="420"/>
        <v>社會福利支出計畫/社會福利支出/會費、捐助、補助、分攤、照護、救濟與交流活動費/捐助、補助與獎助/捐助國內團體</v>
      </c>
      <c r="L8890" s="140" t="str">
        <f t="shared" si="421"/>
        <v>臺中市社會福利類志願服務小隊志工保險補助計畫</v>
      </c>
      <c r="M8890" s="40" t="str">
        <f t="shared" si="422"/>
        <v>臺中市大里區大新社區發展協會</v>
      </c>
    </row>
    <row r="8891" spans="1:13" s="27" customFormat="1" ht="112.5">
      <c r="A8891" s="37" t="s">
        <v>6837</v>
      </c>
      <c r="B8891" s="64" t="s">
        <v>6976</v>
      </c>
      <c r="C8891" s="37" t="s">
        <v>3666</v>
      </c>
      <c r="D8891" s="37" t="s">
        <v>6839</v>
      </c>
      <c r="E8891" s="131">
        <v>1</v>
      </c>
      <c r="F8891" s="132" t="s">
        <v>82</v>
      </c>
      <c r="G8891" s="161"/>
      <c r="H8891" s="132" t="s">
        <v>6840</v>
      </c>
      <c r="I8891" s="162"/>
      <c r="K8891" s="140" t="str">
        <f t="shared" si="420"/>
        <v>社會福利支出計畫/社會福利支出/會費、捐助、補助、分攤、照護、救濟與交流活動費/捐助、補助與獎助/捐助國內團體</v>
      </c>
      <c r="L8891" s="140" t="str">
        <f t="shared" si="421"/>
        <v>臺中市社會福利類志願服務小隊志工保險補助計畫</v>
      </c>
      <c r="M8891" s="40" t="str">
        <f t="shared" si="422"/>
        <v>財團法人臺中市私立童庭社會福利慈善事業基金會</v>
      </c>
    </row>
    <row r="8892" spans="1:13" s="27" customFormat="1" ht="112.5">
      <c r="A8892" s="37" t="s">
        <v>6837</v>
      </c>
      <c r="B8892" s="64" t="s">
        <v>6976</v>
      </c>
      <c r="C8892" s="37" t="s">
        <v>7011</v>
      </c>
      <c r="D8892" s="37" t="s">
        <v>6839</v>
      </c>
      <c r="E8892" s="131">
        <v>2</v>
      </c>
      <c r="F8892" s="132" t="s">
        <v>82</v>
      </c>
      <c r="G8892" s="161"/>
      <c r="H8892" s="132" t="s">
        <v>6840</v>
      </c>
      <c r="I8892" s="162"/>
      <c r="K8892" s="140" t="str">
        <f t="shared" si="420"/>
        <v>社會福利支出計畫/社會福利支出/會費、捐助、補助、分攤、照護、救濟與交流活動費/捐助、補助與獎助/捐助國內團體</v>
      </c>
      <c r="L8892" s="140" t="str">
        <f t="shared" si="421"/>
        <v>臺中市社會福利類志願服務小隊志工保險補助計畫</v>
      </c>
      <c r="M8892" s="40" t="str">
        <f t="shared" si="422"/>
        <v>台灣向心橋慈善會</v>
      </c>
    </row>
    <row r="8893" spans="1:13" s="27" customFormat="1" ht="112.5">
      <c r="A8893" s="37" t="s">
        <v>6837</v>
      </c>
      <c r="B8893" s="64" t="s">
        <v>6976</v>
      </c>
      <c r="C8893" s="37" t="s">
        <v>3346</v>
      </c>
      <c r="D8893" s="37" t="s">
        <v>6839</v>
      </c>
      <c r="E8893" s="131">
        <v>1</v>
      </c>
      <c r="F8893" s="132" t="s">
        <v>82</v>
      </c>
      <c r="G8893" s="161"/>
      <c r="H8893" s="132" t="s">
        <v>6840</v>
      </c>
      <c r="I8893" s="162"/>
      <c r="K8893" s="140" t="str">
        <f t="shared" ref="K8893:K8956" si="423">A8893</f>
        <v>社會福利支出計畫/社會福利支出/會費、捐助、補助、分攤、照護、救濟與交流活動費/捐助、補助與獎助/捐助國內團體</v>
      </c>
      <c r="L8893" s="140" t="str">
        <f t="shared" ref="L8893:L8956" si="424">B8893</f>
        <v>臺中市社會福利類志願服務小隊志工保險補助計畫</v>
      </c>
      <c r="M8893" s="40" t="str">
        <f t="shared" ref="M8893:M8956" si="425">C8893</f>
        <v>臺中市優質文教國際同濟會</v>
      </c>
    </row>
    <row r="8894" spans="1:13" s="27" customFormat="1" ht="112.5">
      <c r="A8894" s="37" t="s">
        <v>6837</v>
      </c>
      <c r="B8894" s="64" t="s">
        <v>6976</v>
      </c>
      <c r="C8894" s="37" t="s">
        <v>7019</v>
      </c>
      <c r="D8894" s="37" t="s">
        <v>6839</v>
      </c>
      <c r="E8894" s="131">
        <v>1</v>
      </c>
      <c r="F8894" s="132" t="s">
        <v>82</v>
      </c>
      <c r="G8894" s="161"/>
      <c r="H8894" s="132" t="s">
        <v>6840</v>
      </c>
      <c r="I8894" s="162"/>
      <c r="K8894" s="140" t="str">
        <f t="shared" si="423"/>
        <v>社會福利支出計畫/社會福利支出/會費、捐助、補助、分攤、照護、救濟與交流活動費/捐助、補助與獎助/捐助國內團體</v>
      </c>
      <c r="L8894" s="140" t="str">
        <f t="shared" si="424"/>
        <v>臺中市社會福利類志願服務小隊志工保險補助計畫</v>
      </c>
      <c r="M8894" s="40" t="str">
        <f t="shared" si="425"/>
        <v>臺中市三寶護持會</v>
      </c>
    </row>
    <row r="8895" spans="1:13" s="27" customFormat="1" ht="112.5">
      <c r="A8895" s="37" t="s">
        <v>6837</v>
      </c>
      <c r="B8895" s="64" t="s">
        <v>6976</v>
      </c>
      <c r="C8895" s="37" t="s">
        <v>7053</v>
      </c>
      <c r="D8895" s="37" t="s">
        <v>6839</v>
      </c>
      <c r="E8895" s="131">
        <v>1</v>
      </c>
      <c r="F8895" s="132" t="s">
        <v>82</v>
      </c>
      <c r="G8895" s="161"/>
      <c r="H8895" s="132" t="s">
        <v>6840</v>
      </c>
      <c r="I8895" s="162"/>
      <c r="K8895" s="140" t="str">
        <f t="shared" si="423"/>
        <v>社會福利支出計畫/社會福利支出/會費、捐助、補助、分攤、照護、救濟與交流活動費/捐助、補助與獎助/捐助國內團體</v>
      </c>
      <c r="L8895" s="140" t="str">
        <f t="shared" si="424"/>
        <v>臺中市社會福利類志願服務小隊志工保險補助計畫</v>
      </c>
      <c r="M8895" s="40" t="str">
        <f t="shared" si="425"/>
        <v>臺中市婦女會</v>
      </c>
    </row>
    <row r="8896" spans="1:13" s="27" customFormat="1" ht="112.5">
      <c r="A8896" s="37" t="s">
        <v>6837</v>
      </c>
      <c r="B8896" s="64" t="s">
        <v>6976</v>
      </c>
      <c r="C8896" s="37" t="s">
        <v>3121</v>
      </c>
      <c r="D8896" s="37" t="s">
        <v>6839</v>
      </c>
      <c r="E8896" s="131">
        <v>0.5</v>
      </c>
      <c r="F8896" s="132" t="s">
        <v>82</v>
      </c>
      <c r="G8896" s="161"/>
      <c r="H8896" s="132" t="s">
        <v>6840</v>
      </c>
      <c r="I8896" s="162"/>
      <c r="K8896" s="140" t="str">
        <f t="shared" si="423"/>
        <v>社會福利支出計畫/社會福利支出/會費、捐助、補助、分攤、照護、救濟與交流活動費/捐助、補助與獎助/捐助國內團體</v>
      </c>
      <c r="L8896" s="140" t="str">
        <f t="shared" si="424"/>
        <v>臺中市社會福利類志願服務小隊志工保險補助計畫</v>
      </c>
      <c r="M8896" s="40" t="str">
        <f t="shared" si="425"/>
        <v>臺中市大里區新仁社區發展協會</v>
      </c>
    </row>
    <row r="8897" spans="1:13" s="27" customFormat="1" ht="112.5">
      <c r="A8897" s="37" t="s">
        <v>6837</v>
      </c>
      <c r="B8897" s="64" t="s">
        <v>6976</v>
      </c>
      <c r="C8897" s="37" t="s">
        <v>3270</v>
      </c>
      <c r="D8897" s="37" t="s">
        <v>6839</v>
      </c>
      <c r="E8897" s="131">
        <v>1</v>
      </c>
      <c r="F8897" s="132" t="s">
        <v>82</v>
      </c>
      <c r="G8897" s="161"/>
      <c r="H8897" s="132" t="s">
        <v>6840</v>
      </c>
      <c r="I8897" s="162"/>
      <c r="K8897" s="140" t="str">
        <f t="shared" si="423"/>
        <v>社會福利支出計畫/社會福利支出/會費、捐助、補助、分攤、照護、救濟與交流活動費/捐助、補助與獎助/捐助國內團體</v>
      </c>
      <c r="L8897" s="140" t="str">
        <f t="shared" si="424"/>
        <v>臺中市社會福利類志願服務小隊志工保險補助計畫</v>
      </c>
      <c r="M8897" s="40" t="str">
        <f t="shared" si="425"/>
        <v>臺中市新社區大南社區發展協會</v>
      </c>
    </row>
    <row r="8898" spans="1:13" s="27" customFormat="1" ht="112.5">
      <c r="A8898" s="37" t="s">
        <v>6837</v>
      </c>
      <c r="B8898" s="64" t="s">
        <v>6976</v>
      </c>
      <c r="C8898" s="37" t="s">
        <v>7054</v>
      </c>
      <c r="D8898" s="37" t="s">
        <v>6839</v>
      </c>
      <c r="E8898" s="131">
        <v>1</v>
      </c>
      <c r="F8898" s="132" t="s">
        <v>82</v>
      </c>
      <c r="G8898" s="161"/>
      <c r="H8898" s="132" t="s">
        <v>6840</v>
      </c>
      <c r="I8898" s="162"/>
      <c r="K8898" s="140" t="str">
        <f t="shared" si="423"/>
        <v>社會福利支出計畫/社會福利支出/會費、捐助、補助、分攤、照護、救濟與交流活動費/捐助、補助與獎助/捐助國內團體</v>
      </c>
      <c r="L8898" s="140" t="str">
        <f t="shared" si="424"/>
        <v>臺中市社會福利類志願服務小隊志工保險補助計畫</v>
      </c>
      <c r="M8898" s="40" t="str">
        <f t="shared" si="425"/>
        <v>臺中市心馨慈善會</v>
      </c>
    </row>
    <row r="8899" spans="1:13" s="27" customFormat="1" ht="112.5">
      <c r="A8899" s="37" t="s">
        <v>6837</v>
      </c>
      <c r="B8899" s="64" t="s">
        <v>6976</v>
      </c>
      <c r="C8899" s="37" t="s">
        <v>7055</v>
      </c>
      <c r="D8899" s="37" t="s">
        <v>6839</v>
      </c>
      <c r="E8899" s="131">
        <v>1</v>
      </c>
      <c r="F8899" s="132" t="s">
        <v>82</v>
      </c>
      <c r="G8899" s="161"/>
      <c r="H8899" s="132" t="s">
        <v>6840</v>
      </c>
      <c r="I8899" s="162"/>
      <c r="K8899" s="140" t="str">
        <f t="shared" si="423"/>
        <v>社會福利支出計畫/社會福利支出/會費、捐助、補助、分攤、照護、救濟與交流活動費/捐助、補助與獎助/捐助國內團體</v>
      </c>
      <c r="L8899" s="140" t="str">
        <f t="shared" si="424"/>
        <v>臺中市社會福利類志願服務小隊志工保險補助計畫</v>
      </c>
      <c r="M8899" s="40" t="str">
        <f t="shared" si="425"/>
        <v>臺中市西區大和社區發展協會</v>
      </c>
    </row>
    <row r="8900" spans="1:13" s="27" customFormat="1" ht="112.5">
      <c r="A8900" s="37" t="s">
        <v>6837</v>
      </c>
      <c r="B8900" s="64" t="s">
        <v>6976</v>
      </c>
      <c r="C8900" s="37" t="s">
        <v>7017</v>
      </c>
      <c r="D8900" s="37" t="s">
        <v>6839</v>
      </c>
      <c r="E8900" s="131">
        <v>1</v>
      </c>
      <c r="F8900" s="132" t="s">
        <v>82</v>
      </c>
      <c r="G8900" s="161"/>
      <c r="H8900" s="132" t="s">
        <v>6840</v>
      </c>
      <c r="I8900" s="162"/>
      <c r="K8900" s="140" t="str">
        <f t="shared" si="423"/>
        <v>社會福利支出計畫/社會福利支出/會費、捐助、補助、分攤、照護、救濟與交流活動費/捐助、補助與獎助/捐助國內團體</v>
      </c>
      <c r="L8900" s="140" t="str">
        <f t="shared" si="424"/>
        <v>臺中市社會福利類志願服務小隊志工保險補助計畫</v>
      </c>
      <c r="M8900" s="40" t="str">
        <f t="shared" si="425"/>
        <v>財團法人天主教會台中教區</v>
      </c>
    </row>
    <row r="8901" spans="1:13" s="27" customFormat="1" ht="112.5">
      <c r="A8901" s="37" t="s">
        <v>6837</v>
      </c>
      <c r="B8901" s="64" t="s">
        <v>6976</v>
      </c>
      <c r="C8901" s="37" t="s">
        <v>3827</v>
      </c>
      <c r="D8901" s="37" t="s">
        <v>6839</v>
      </c>
      <c r="E8901" s="131">
        <v>1</v>
      </c>
      <c r="F8901" s="132" t="s">
        <v>82</v>
      </c>
      <c r="G8901" s="161"/>
      <c r="H8901" s="132" t="s">
        <v>6840</v>
      </c>
      <c r="I8901" s="162"/>
      <c r="K8901" s="140" t="str">
        <f t="shared" si="423"/>
        <v>社會福利支出計畫/社會福利支出/會費、捐助、補助、分攤、照護、救濟與交流活動費/捐助、補助與獎助/捐助國內團體</v>
      </c>
      <c r="L8901" s="140" t="str">
        <f t="shared" si="424"/>
        <v>臺中市社會福利類志願服務小隊志工保險補助計畫</v>
      </c>
      <c r="M8901" s="40" t="str">
        <f t="shared" si="425"/>
        <v>社團法人台中市婦女發展協會</v>
      </c>
    </row>
    <row r="8902" spans="1:13" s="27" customFormat="1" ht="112.5">
      <c r="A8902" s="37" t="s">
        <v>6837</v>
      </c>
      <c r="B8902" s="64" t="s">
        <v>6976</v>
      </c>
      <c r="C8902" s="37" t="s">
        <v>7056</v>
      </c>
      <c r="D8902" s="37" t="s">
        <v>6839</v>
      </c>
      <c r="E8902" s="131">
        <v>1</v>
      </c>
      <c r="F8902" s="132" t="s">
        <v>82</v>
      </c>
      <c r="G8902" s="161"/>
      <c r="H8902" s="132" t="s">
        <v>6840</v>
      </c>
      <c r="I8902" s="162"/>
      <c r="K8902" s="140" t="str">
        <f t="shared" si="423"/>
        <v>社會福利支出計畫/社會福利支出/會費、捐助、補助、分攤、照護、救濟與交流活動費/捐助、補助與獎助/捐助國內團體</v>
      </c>
      <c r="L8902" s="140" t="str">
        <f t="shared" si="424"/>
        <v>臺中市社會福利類志願服務小隊志工保險補助計畫</v>
      </c>
      <c r="M8902" s="40" t="str">
        <f t="shared" si="425"/>
        <v>台中市南屯區民眾服務社</v>
      </c>
    </row>
    <row r="8903" spans="1:13" s="27" customFormat="1" ht="112.5">
      <c r="A8903" s="37" t="s">
        <v>6837</v>
      </c>
      <c r="B8903" s="64" t="s">
        <v>6976</v>
      </c>
      <c r="C8903" s="37" t="s">
        <v>192</v>
      </c>
      <c r="D8903" s="37" t="s">
        <v>6839</v>
      </c>
      <c r="E8903" s="131">
        <v>0.5</v>
      </c>
      <c r="F8903" s="132" t="s">
        <v>82</v>
      </c>
      <c r="G8903" s="161"/>
      <c r="H8903" s="132" t="s">
        <v>6840</v>
      </c>
      <c r="I8903" s="162"/>
      <c r="K8903" s="140" t="str">
        <f t="shared" si="423"/>
        <v>社會福利支出計畫/社會福利支出/會費、捐助、補助、分攤、照護、救濟與交流活動費/捐助、補助與獎助/捐助國內團體</v>
      </c>
      <c r="L8903" s="140" t="str">
        <f t="shared" si="424"/>
        <v>臺中市社會福利類志願服務小隊志工保險補助計畫</v>
      </c>
      <c r="M8903" s="40" t="str">
        <f t="shared" si="425"/>
        <v>臺中市梧棲區大庄社區發展協會</v>
      </c>
    </row>
    <row r="8904" spans="1:13" s="27" customFormat="1" ht="112.5">
      <c r="A8904" s="37" t="s">
        <v>6837</v>
      </c>
      <c r="B8904" s="64" t="s">
        <v>6976</v>
      </c>
      <c r="C8904" s="37" t="s">
        <v>3618</v>
      </c>
      <c r="D8904" s="37" t="s">
        <v>6839</v>
      </c>
      <c r="E8904" s="131">
        <v>1</v>
      </c>
      <c r="F8904" s="132" t="s">
        <v>82</v>
      </c>
      <c r="G8904" s="161"/>
      <c r="H8904" s="132" t="s">
        <v>6840</v>
      </c>
      <c r="I8904" s="162"/>
      <c r="K8904" s="140" t="str">
        <f t="shared" si="423"/>
        <v>社會福利支出計畫/社會福利支出/會費、捐助、補助、分攤、照護、救濟與交流活動費/捐助、補助與獎助/捐助國內團體</v>
      </c>
      <c r="L8904" s="140" t="str">
        <f t="shared" si="424"/>
        <v>臺中市社會福利類志願服務小隊志工保險補助計畫</v>
      </c>
      <c r="M8904" s="40" t="str">
        <f t="shared" si="425"/>
        <v>臺中市樂活銀髮族交流協會</v>
      </c>
    </row>
    <row r="8905" spans="1:13" s="27" customFormat="1" ht="112.5">
      <c r="A8905" s="37" t="s">
        <v>6837</v>
      </c>
      <c r="B8905" s="64" t="s">
        <v>6976</v>
      </c>
      <c r="C8905" s="37" t="s">
        <v>3657</v>
      </c>
      <c r="D8905" s="37" t="s">
        <v>6839</v>
      </c>
      <c r="E8905" s="131">
        <v>1</v>
      </c>
      <c r="F8905" s="132" t="s">
        <v>82</v>
      </c>
      <c r="G8905" s="161"/>
      <c r="H8905" s="132" t="s">
        <v>6840</v>
      </c>
      <c r="I8905" s="162"/>
      <c r="K8905" s="140" t="str">
        <f t="shared" si="423"/>
        <v>社會福利支出計畫/社會福利支出/會費、捐助、補助、分攤、照護、救濟與交流活動費/捐助、補助與獎助/捐助國內團體</v>
      </c>
      <c r="L8905" s="140" t="str">
        <f t="shared" si="424"/>
        <v>臺中市社會福利類志願服務小隊志工保險補助計畫</v>
      </c>
      <c r="M8905" s="40" t="str">
        <f t="shared" si="425"/>
        <v>臺中市沙鹿區晉江社區發展協會</v>
      </c>
    </row>
    <row r="8906" spans="1:13" s="27" customFormat="1" ht="112.5">
      <c r="A8906" s="37" t="s">
        <v>6837</v>
      </c>
      <c r="B8906" s="64" t="s">
        <v>6976</v>
      </c>
      <c r="C8906" s="37" t="s">
        <v>7057</v>
      </c>
      <c r="D8906" s="37" t="s">
        <v>6839</v>
      </c>
      <c r="E8906" s="131">
        <v>0.8</v>
      </c>
      <c r="F8906" s="132" t="s">
        <v>82</v>
      </c>
      <c r="G8906" s="161"/>
      <c r="H8906" s="132" t="s">
        <v>6840</v>
      </c>
      <c r="I8906" s="162"/>
      <c r="K8906" s="140" t="str">
        <f t="shared" si="423"/>
        <v>社會福利支出計畫/社會福利支出/會費、捐助、補助、分攤、照護、救濟與交流活動費/捐助、補助與獎助/捐助國內團體</v>
      </c>
      <c r="L8906" s="140" t="str">
        <f t="shared" si="424"/>
        <v>臺中市社會福利類志願服務小隊志工保險補助計畫</v>
      </c>
      <c r="M8906" s="40" t="str">
        <f t="shared" si="425"/>
        <v>臺中市元保宮</v>
      </c>
    </row>
    <row r="8907" spans="1:13" s="27" customFormat="1" ht="112.5">
      <c r="A8907" s="37" t="s">
        <v>6837</v>
      </c>
      <c r="B8907" s="64" t="s">
        <v>6976</v>
      </c>
      <c r="C8907" s="37" t="s">
        <v>3721</v>
      </c>
      <c r="D8907" s="37" t="s">
        <v>6839</v>
      </c>
      <c r="E8907" s="131">
        <v>1</v>
      </c>
      <c r="F8907" s="132" t="s">
        <v>82</v>
      </c>
      <c r="G8907" s="161"/>
      <c r="H8907" s="132" t="s">
        <v>6840</v>
      </c>
      <c r="I8907" s="162"/>
      <c r="K8907" s="140" t="str">
        <f t="shared" si="423"/>
        <v>社會福利支出計畫/社會福利支出/會費、捐助、補助、分攤、照護、救濟與交流活動費/捐助、補助與獎助/捐助國內團體</v>
      </c>
      <c r="L8907" s="140" t="str">
        <f t="shared" si="424"/>
        <v>臺中市社會福利類志願服務小隊志工保險補助計畫</v>
      </c>
      <c r="M8907" s="40" t="str">
        <f t="shared" si="425"/>
        <v>社團法人臺中市篤行關懷協會</v>
      </c>
    </row>
    <row r="8908" spans="1:13" s="27" customFormat="1" ht="112.5">
      <c r="A8908" s="37" t="s">
        <v>6837</v>
      </c>
      <c r="B8908" s="64" t="s">
        <v>6976</v>
      </c>
      <c r="C8908" s="37" t="s">
        <v>4101</v>
      </c>
      <c r="D8908" s="37" t="s">
        <v>6839</v>
      </c>
      <c r="E8908" s="131">
        <v>1</v>
      </c>
      <c r="F8908" s="132" t="s">
        <v>82</v>
      </c>
      <c r="G8908" s="161"/>
      <c r="H8908" s="132" t="s">
        <v>6840</v>
      </c>
      <c r="I8908" s="162"/>
      <c r="K8908" s="140" t="str">
        <f t="shared" si="423"/>
        <v>社會福利支出計畫/社會福利支出/會費、捐助、補助、分攤、照護、救濟與交流活動費/捐助、補助與獎助/捐助國內團體</v>
      </c>
      <c r="L8908" s="140" t="str">
        <f t="shared" si="424"/>
        <v>臺中市社會福利類志願服務小隊志工保險補助計畫</v>
      </c>
      <c r="M8908" s="40" t="str">
        <f t="shared" si="425"/>
        <v>臺中市豐原區北湳社區發展協會</v>
      </c>
    </row>
    <row r="8909" spans="1:13" s="27" customFormat="1" ht="112.5">
      <c r="A8909" s="37" t="s">
        <v>6837</v>
      </c>
      <c r="B8909" s="64" t="s">
        <v>6976</v>
      </c>
      <c r="C8909" s="37" t="s">
        <v>4281</v>
      </c>
      <c r="D8909" s="37" t="s">
        <v>6839</v>
      </c>
      <c r="E8909" s="131">
        <v>1</v>
      </c>
      <c r="F8909" s="132" t="s">
        <v>82</v>
      </c>
      <c r="G8909" s="161"/>
      <c r="H8909" s="132" t="s">
        <v>6840</v>
      </c>
      <c r="I8909" s="162"/>
      <c r="K8909" s="140" t="str">
        <f t="shared" si="423"/>
        <v>社會福利支出計畫/社會福利支出/會費、捐助、補助、分攤、照護、救濟與交流活動費/捐助、補助與獎助/捐助國內團體</v>
      </c>
      <c r="L8909" s="140" t="str">
        <f t="shared" si="424"/>
        <v>臺中市社會福利類志願服務小隊志工保險補助計畫</v>
      </c>
      <c r="M8909" s="40" t="str">
        <f t="shared" si="425"/>
        <v>臺中市沙鹿區福興社區發展協會</v>
      </c>
    </row>
    <row r="8910" spans="1:13" s="27" customFormat="1" ht="112.5">
      <c r="A8910" s="37" t="s">
        <v>6837</v>
      </c>
      <c r="B8910" s="64" t="s">
        <v>6976</v>
      </c>
      <c r="C8910" s="37" t="s">
        <v>6899</v>
      </c>
      <c r="D8910" s="37" t="s">
        <v>6839</v>
      </c>
      <c r="E8910" s="131">
        <v>1</v>
      </c>
      <c r="F8910" s="132" t="s">
        <v>82</v>
      </c>
      <c r="G8910" s="161"/>
      <c r="H8910" s="132" t="s">
        <v>6840</v>
      </c>
      <c r="I8910" s="162"/>
      <c r="K8910" s="140" t="str">
        <f t="shared" si="423"/>
        <v>社會福利支出計畫/社會福利支出/會費、捐助、補助、分攤、照護、救濟與交流活動費/捐助、補助與獎助/捐助國內團體</v>
      </c>
      <c r="L8910" s="140" t="str">
        <f t="shared" si="424"/>
        <v>臺中市社會福利類志願服務小隊志工保險補助計畫</v>
      </c>
      <c r="M8910" s="40" t="str">
        <f t="shared" si="425"/>
        <v>社團法人台灣喜信家庭關懷協會</v>
      </c>
    </row>
    <row r="8911" spans="1:13" s="27" customFormat="1" ht="112.5">
      <c r="A8911" s="37" t="s">
        <v>6837</v>
      </c>
      <c r="B8911" s="64" t="s">
        <v>6976</v>
      </c>
      <c r="C8911" s="37" t="s">
        <v>3109</v>
      </c>
      <c r="D8911" s="37" t="s">
        <v>6839</v>
      </c>
      <c r="E8911" s="131">
        <v>1</v>
      </c>
      <c r="F8911" s="132" t="s">
        <v>82</v>
      </c>
      <c r="G8911" s="161"/>
      <c r="H8911" s="132" t="s">
        <v>6840</v>
      </c>
      <c r="I8911" s="162"/>
      <c r="K8911" s="140" t="str">
        <f t="shared" si="423"/>
        <v>社會福利支出計畫/社會福利支出/會費、捐助、補助、分攤、照護、救濟與交流活動費/捐助、補助與獎助/捐助國內團體</v>
      </c>
      <c r="L8911" s="140" t="str">
        <f t="shared" si="424"/>
        <v>臺中市社會福利類志願服務小隊志工保險補助計畫</v>
      </c>
      <c r="M8911" s="40" t="str">
        <f t="shared" si="425"/>
        <v>社團法人中華傳愛社區服務協會</v>
      </c>
    </row>
    <row r="8912" spans="1:13" s="27" customFormat="1" ht="112.5">
      <c r="A8912" s="37" t="s">
        <v>6837</v>
      </c>
      <c r="B8912" s="64" t="s">
        <v>6976</v>
      </c>
      <c r="C8912" s="37" t="s">
        <v>7058</v>
      </c>
      <c r="D8912" s="37" t="s">
        <v>6839</v>
      </c>
      <c r="E8912" s="131">
        <v>1</v>
      </c>
      <c r="F8912" s="132" t="s">
        <v>82</v>
      </c>
      <c r="G8912" s="161"/>
      <c r="H8912" s="132" t="s">
        <v>6840</v>
      </c>
      <c r="I8912" s="162"/>
      <c r="K8912" s="140" t="str">
        <f t="shared" si="423"/>
        <v>社會福利支出計畫/社會福利支出/會費、捐助、補助、分攤、照護、救濟與交流活動費/捐助、補助與獎助/捐助國內團體</v>
      </c>
      <c r="L8912" s="140" t="str">
        <f t="shared" si="424"/>
        <v>臺中市社會福利類志願服務小隊志工保險補助計畫</v>
      </c>
      <c r="M8912" s="40" t="str">
        <f t="shared" si="425"/>
        <v>臺中市烏日區學田社區發展協會</v>
      </c>
    </row>
    <row r="8913" spans="1:13" s="27" customFormat="1" ht="112.5">
      <c r="A8913" s="37" t="s">
        <v>6837</v>
      </c>
      <c r="B8913" s="64" t="s">
        <v>6976</v>
      </c>
      <c r="C8913" s="37" t="s">
        <v>7042</v>
      </c>
      <c r="D8913" s="37" t="s">
        <v>6839</v>
      </c>
      <c r="E8913" s="131">
        <v>1</v>
      </c>
      <c r="F8913" s="132" t="s">
        <v>82</v>
      </c>
      <c r="G8913" s="161"/>
      <c r="H8913" s="132" t="s">
        <v>6840</v>
      </c>
      <c r="I8913" s="162"/>
      <c r="K8913" s="140" t="str">
        <f t="shared" si="423"/>
        <v>社會福利支出計畫/社會福利支出/會費、捐助、補助、分攤、照護、救濟與交流活動費/捐助、補助與獎助/捐助國內團體</v>
      </c>
      <c r="L8913" s="140" t="str">
        <f t="shared" si="424"/>
        <v>臺中市社會福利類志願服務小隊志工保險補助計畫</v>
      </c>
      <c r="M8913" s="40" t="str">
        <f t="shared" si="425"/>
        <v>臺中市中區國際熱愛大自然促進會</v>
      </c>
    </row>
    <row r="8914" spans="1:13" s="27" customFormat="1" ht="112.5">
      <c r="A8914" s="37" t="s">
        <v>6837</v>
      </c>
      <c r="B8914" s="64" t="s">
        <v>7059</v>
      </c>
      <c r="C8914" s="64" t="s">
        <v>3046</v>
      </c>
      <c r="D8914" s="37" t="s">
        <v>6839</v>
      </c>
      <c r="E8914" s="131">
        <v>119</v>
      </c>
      <c r="F8914" s="132" t="s">
        <v>82</v>
      </c>
      <c r="G8914" s="128"/>
      <c r="H8914" s="156" t="s">
        <v>6840</v>
      </c>
      <c r="I8914" s="159"/>
      <c r="K8914" s="140" t="str">
        <f t="shared" si="423"/>
        <v>社會福利支出計畫/社會福利支出/會費、捐助、補助、分攤、照護、救濟與交流活動費/捐助、補助與獎助/捐助國內團體</v>
      </c>
      <c r="L8914" s="140" t="str">
        <f t="shared" si="424"/>
        <v>身心障礙者社區關懷據點服務</v>
      </c>
      <c r="M8914" s="40" t="str">
        <f t="shared" si="425"/>
        <v>台中市西屯區福瑞社區發展協會</v>
      </c>
    </row>
    <row r="8915" spans="1:13" s="27" customFormat="1" ht="112.5">
      <c r="A8915" s="37" t="s">
        <v>6837</v>
      </c>
      <c r="B8915" s="64" t="s">
        <v>7059</v>
      </c>
      <c r="C8915" s="64" t="s">
        <v>1124</v>
      </c>
      <c r="D8915" s="37" t="s">
        <v>6839</v>
      </c>
      <c r="E8915" s="131">
        <v>135</v>
      </c>
      <c r="F8915" s="132" t="s">
        <v>82</v>
      </c>
      <c r="G8915" s="128"/>
      <c r="H8915" s="156" t="s">
        <v>6840</v>
      </c>
      <c r="I8915" s="159"/>
      <c r="K8915" s="140" t="str">
        <f t="shared" si="423"/>
        <v>社會福利支出計畫/社會福利支出/會費、捐助、補助、分攤、照護、救濟與交流活動費/捐助、補助與獎助/捐助國內團體</v>
      </c>
      <c r="L8915" s="140" t="str">
        <f t="shared" si="424"/>
        <v>身心障礙者社區關懷據點服務</v>
      </c>
      <c r="M8915" s="40" t="str">
        <f t="shared" si="425"/>
        <v>臺中市龍井區山腳社區發展協會</v>
      </c>
    </row>
    <row r="8916" spans="1:13" s="27" customFormat="1" ht="112.5">
      <c r="A8916" s="37" t="s">
        <v>6837</v>
      </c>
      <c r="B8916" s="64" t="s">
        <v>7059</v>
      </c>
      <c r="C8916" s="64" t="s">
        <v>3287</v>
      </c>
      <c r="D8916" s="37" t="s">
        <v>6839</v>
      </c>
      <c r="E8916" s="131">
        <v>100</v>
      </c>
      <c r="F8916" s="132" t="s">
        <v>82</v>
      </c>
      <c r="G8916" s="128"/>
      <c r="H8916" s="156" t="s">
        <v>6840</v>
      </c>
      <c r="I8916" s="159"/>
      <c r="K8916" s="140" t="str">
        <f t="shared" si="423"/>
        <v>社會福利支出計畫/社會福利支出/會費、捐助、補助、分攤、照護、救濟與交流活動費/捐助、補助與獎助/捐助國內團體</v>
      </c>
      <c r="L8916" s="140" t="str">
        <f t="shared" si="424"/>
        <v>身心障礙者社區關懷據點服務</v>
      </c>
      <c r="M8916" s="40" t="str">
        <f t="shared" si="425"/>
        <v>財團法人臺中市私立肯納自閉症社會福利基金會</v>
      </c>
    </row>
    <row r="8917" spans="1:13" s="27" customFormat="1" ht="112.5">
      <c r="A8917" s="37" t="s">
        <v>6837</v>
      </c>
      <c r="B8917" s="64" t="s">
        <v>7059</v>
      </c>
      <c r="C8917" s="64" t="s">
        <v>3249</v>
      </c>
      <c r="D8917" s="37" t="s">
        <v>6839</v>
      </c>
      <c r="E8917" s="131">
        <v>184</v>
      </c>
      <c r="F8917" s="132" t="s">
        <v>82</v>
      </c>
      <c r="G8917" s="128"/>
      <c r="H8917" s="156" t="s">
        <v>6840</v>
      </c>
      <c r="I8917" s="159"/>
      <c r="K8917" s="140" t="str">
        <f t="shared" si="423"/>
        <v>社會福利支出計畫/社會福利支出/會費、捐助、補助、分攤、照護、救濟與交流活動費/捐助、補助與獎助/捐助國內團體</v>
      </c>
      <c r="L8917" s="140" t="str">
        <f t="shared" si="424"/>
        <v>身心障礙者社區關懷據點服務</v>
      </c>
      <c r="M8917" s="40" t="str">
        <f t="shared" si="425"/>
        <v>臺中市潭子區東寶社區發展協會</v>
      </c>
    </row>
    <row r="8918" spans="1:13" s="27" customFormat="1" ht="112.5">
      <c r="A8918" s="37" t="s">
        <v>6837</v>
      </c>
      <c r="B8918" s="64" t="s">
        <v>7059</v>
      </c>
      <c r="C8918" s="64" t="s">
        <v>3222</v>
      </c>
      <c r="D8918" s="37" t="s">
        <v>6839</v>
      </c>
      <c r="E8918" s="131">
        <v>113</v>
      </c>
      <c r="F8918" s="132" t="s">
        <v>82</v>
      </c>
      <c r="G8918" s="128"/>
      <c r="H8918" s="156" t="s">
        <v>6840</v>
      </c>
      <c r="I8918" s="159"/>
      <c r="K8918" s="140" t="str">
        <f t="shared" si="423"/>
        <v>社會福利支出計畫/社會福利支出/會費、捐助、補助、分攤、照護、救濟與交流活動費/捐助、補助與獎助/捐助國內團體</v>
      </c>
      <c r="L8918" s="140" t="str">
        <f t="shared" si="424"/>
        <v>身心障礙者社區關懷據點服務</v>
      </c>
      <c r="M8918" s="40" t="str">
        <f t="shared" si="425"/>
        <v>臺中市烏日區烏日社區發展協會</v>
      </c>
    </row>
    <row r="8919" spans="1:13" s="27" customFormat="1" ht="112.5">
      <c r="A8919" s="37" t="s">
        <v>6837</v>
      </c>
      <c r="B8919" s="64" t="s">
        <v>7059</v>
      </c>
      <c r="C8919" s="64" t="s">
        <v>3296</v>
      </c>
      <c r="D8919" s="37" t="s">
        <v>6839</v>
      </c>
      <c r="E8919" s="131">
        <v>498</v>
      </c>
      <c r="F8919" s="132" t="s">
        <v>82</v>
      </c>
      <c r="G8919" s="128"/>
      <c r="H8919" s="156" t="s">
        <v>6840</v>
      </c>
      <c r="I8919" s="159"/>
      <c r="K8919" s="140" t="str">
        <f t="shared" si="423"/>
        <v>社會福利支出計畫/社會福利支出/會費、捐助、補助、分攤、照護、救濟與交流活動費/捐助、補助與獎助/捐助國內團體</v>
      </c>
      <c r="L8919" s="140" t="str">
        <f t="shared" si="424"/>
        <v>身心障礙者社區關懷據點服務</v>
      </c>
      <c r="M8919" s="40" t="str">
        <f t="shared" si="425"/>
        <v>社團法人台灣福氣社區關懷協會</v>
      </c>
    </row>
    <row r="8920" spans="1:13" s="27" customFormat="1" ht="112.5">
      <c r="A8920" s="37" t="s">
        <v>6837</v>
      </c>
      <c r="B8920" s="64" t="s">
        <v>7059</v>
      </c>
      <c r="C8920" s="64" t="s">
        <v>7060</v>
      </c>
      <c r="D8920" s="37" t="s">
        <v>6839</v>
      </c>
      <c r="E8920" s="131">
        <v>154</v>
      </c>
      <c r="F8920" s="132" t="s">
        <v>82</v>
      </c>
      <c r="G8920" s="128"/>
      <c r="H8920" s="156" t="s">
        <v>6840</v>
      </c>
      <c r="I8920" s="159"/>
      <c r="K8920" s="140" t="str">
        <f t="shared" si="423"/>
        <v>社會福利支出計畫/社會福利支出/會費、捐助、補助、分攤、照護、救濟與交流活動費/捐助、補助與獎助/捐助國內團體</v>
      </c>
      <c r="L8920" s="140" t="str">
        <f t="shared" si="424"/>
        <v>身心障礙者社區關懷據點服務</v>
      </c>
      <c r="M8920" s="40" t="str">
        <f t="shared" si="425"/>
        <v>社團法人台中市身無礙關懷協會</v>
      </c>
    </row>
    <row r="8921" spans="1:13" s="27" customFormat="1" ht="112.5">
      <c r="A8921" s="37" t="s">
        <v>6837</v>
      </c>
      <c r="B8921" s="64" t="s">
        <v>7059</v>
      </c>
      <c r="C8921" s="64" t="s">
        <v>3622</v>
      </c>
      <c r="D8921" s="37" t="s">
        <v>6839</v>
      </c>
      <c r="E8921" s="131">
        <v>117</v>
      </c>
      <c r="F8921" s="132" t="s">
        <v>82</v>
      </c>
      <c r="G8921" s="128"/>
      <c r="H8921" s="156" t="s">
        <v>6840</v>
      </c>
      <c r="I8921" s="159"/>
      <c r="K8921" s="140" t="str">
        <f t="shared" si="423"/>
        <v>社會福利支出計畫/社會福利支出/會費、捐助、補助、分攤、照護、救濟與交流活動費/捐助、補助與獎助/捐助國內團體</v>
      </c>
      <c r="L8921" s="140" t="str">
        <f t="shared" si="424"/>
        <v>身心障礙者社區關懷據點服務</v>
      </c>
      <c r="M8921" s="40" t="str">
        <f t="shared" si="425"/>
        <v>社團法人台中市東區東信社區發展協會</v>
      </c>
    </row>
    <row r="8922" spans="1:13" s="27" customFormat="1" ht="112.5">
      <c r="A8922" s="37" t="s">
        <v>6837</v>
      </c>
      <c r="B8922" s="64" t="s">
        <v>7059</v>
      </c>
      <c r="C8922" s="64" t="s">
        <v>3531</v>
      </c>
      <c r="D8922" s="37" t="s">
        <v>6839</v>
      </c>
      <c r="E8922" s="131">
        <v>167</v>
      </c>
      <c r="F8922" s="132" t="s">
        <v>82</v>
      </c>
      <c r="G8922" s="128"/>
      <c r="H8922" s="156" t="s">
        <v>6840</v>
      </c>
      <c r="I8922" s="159"/>
      <c r="K8922" s="140" t="str">
        <f t="shared" si="423"/>
        <v>社會福利支出計畫/社會福利支出/會費、捐助、補助、分攤、照護、救濟與交流活動費/捐助、補助與獎助/捐助國內團體</v>
      </c>
      <c r="L8922" s="140" t="str">
        <f t="shared" si="424"/>
        <v>身心障礙者社區關懷據點服務</v>
      </c>
      <c r="M8922" s="40" t="str">
        <f t="shared" si="425"/>
        <v>台中市艾馨婦女協進會</v>
      </c>
    </row>
    <row r="8923" spans="1:13" s="27" customFormat="1" ht="112.5">
      <c r="A8923" s="37" t="s">
        <v>6837</v>
      </c>
      <c r="B8923" s="64" t="s">
        <v>7059</v>
      </c>
      <c r="C8923" s="64" t="s">
        <v>3509</v>
      </c>
      <c r="D8923" s="37" t="s">
        <v>6839</v>
      </c>
      <c r="E8923" s="131">
        <v>94</v>
      </c>
      <c r="F8923" s="132" t="s">
        <v>82</v>
      </c>
      <c r="G8923" s="128"/>
      <c r="H8923" s="156" t="s">
        <v>6840</v>
      </c>
      <c r="I8923" s="159"/>
      <c r="K8923" s="140" t="str">
        <f t="shared" si="423"/>
        <v>社會福利支出計畫/社會福利支出/會費、捐助、補助、分攤、照護、救濟與交流活動費/捐助、補助與獎助/捐助國內團體</v>
      </c>
      <c r="L8923" s="140" t="str">
        <f t="shared" si="424"/>
        <v>身心障礙者社區關懷據點服務</v>
      </c>
      <c r="M8923" s="40" t="str">
        <f t="shared" si="425"/>
        <v>社團法人台中市東區東英社區發展協會</v>
      </c>
    </row>
    <row r="8924" spans="1:13" s="27" customFormat="1" ht="112.5">
      <c r="A8924" s="37" t="s">
        <v>6837</v>
      </c>
      <c r="B8924" s="64" t="s">
        <v>7059</v>
      </c>
      <c r="C8924" s="64" t="s">
        <v>3296</v>
      </c>
      <c r="D8924" s="37" t="s">
        <v>6839</v>
      </c>
      <c r="E8924" s="131">
        <v>175</v>
      </c>
      <c r="F8924" s="132" t="s">
        <v>82</v>
      </c>
      <c r="G8924" s="128"/>
      <c r="H8924" s="156" t="s">
        <v>6840</v>
      </c>
      <c r="I8924" s="159"/>
      <c r="K8924" s="140" t="str">
        <f t="shared" si="423"/>
        <v>社會福利支出計畫/社會福利支出/會費、捐助、補助、分攤、照護、救濟與交流活動費/捐助、補助與獎助/捐助國內團體</v>
      </c>
      <c r="L8924" s="140" t="str">
        <f t="shared" si="424"/>
        <v>身心障礙者社區關懷據點服務</v>
      </c>
      <c r="M8924" s="40" t="str">
        <f t="shared" si="425"/>
        <v>社團法人台灣福氣社區關懷協會</v>
      </c>
    </row>
    <row r="8925" spans="1:13" s="27" customFormat="1" ht="112.5">
      <c r="A8925" s="37" t="s">
        <v>6837</v>
      </c>
      <c r="B8925" s="64" t="s">
        <v>7059</v>
      </c>
      <c r="C8925" s="64" t="s">
        <v>4361</v>
      </c>
      <c r="D8925" s="37" t="s">
        <v>6839</v>
      </c>
      <c r="E8925" s="131">
        <v>113</v>
      </c>
      <c r="F8925" s="132" t="s">
        <v>82</v>
      </c>
      <c r="G8925" s="128"/>
      <c r="H8925" s="156" t="s">
        <v>6840</v>
      </c>
      <c r="I8925" s="159"/>
      <c r="K8925" s="140" t="str">
        <f t="shared" si="423"/>
        <v>社會福利支出計畫/社會福利支出/會費、捐助、補助、分攤、照護、救濟與交流活動費/捐助、補助與獎助/捐助國內團體</v>
      </c>
      <c r="L8925" s="140" t="str">
        <f t="shared" si="424"/>
        <v>身心障礙者社區關懷據點服務</v>
      </c>
      <c r="M8925" s="40" t="str">
        <f t="shared" si="425"/>
        <v>臺中市私立同心圓東勢社區式服務類長期照顧服務機構</v>
      </c>
    </row>
    <row r="8926" spans="1:13" s="27" customFormat="1" ht="112.5">
      <c r="A8926" s="37" t="s">
        <v>6837</v>
      </c>
      <c r="B8926" s="64" t="s">
        <v>7059</v>
      </c>
      <c r="C8926" s="64" t="s">
        <v>7061</v>
      </c>
      <c r="D8926" s="37" t="s">
        <v>6839</v>
      </c>
      <c r="E8926" s="131">
        <v>100</v>
      </c>
      <c r="F8926" s="132" t="s">
        <v>82</v>
      </c>
      <c r="G8926" s="128"/>
      <c r="H8926" s="156" t="s">
        <v>6840</v>
      </c>
      <c r="I8926" s="159"/>
      <c r="K8926" s="140" t="str">
        <f t="shared" si="423"/>
        <v>社會福利支出計畫/社會福利支出/會費、捐助、補助、分攤、照護、救濟與交流活動費/捐助、補助與獎助/捐助國內團體</v>
      </c>
      <c r="L8926" s="140" t="str">
        <f t="shared" si="424"/>
        <v>身心障礙者社區關懷據點服務</v>
      </c>
      <c r="M8926" s="40" t="str">
        <f t="shared" si="425"/>
        <v>臺中市國際吾愛關懷協會</v>
      </c>
    </row>
    <row r="8927" spans="1:13" s="27" customFormat="1" ht="112.5">
      <c r="A8927" s="37" t="s">
        <v>6837</v>
      </c>
      <c r="B8927" s="64" t="s">
        <v>7059</v>
      </c>
      <c r="C8927" s="64" t="s">
        <v>3753</v>
      </c>
      <c r="D8927" s="37" t="s">
        <v>6839</v>
      </c>
      <c r="E8927" s="131">
        <v>296</v>
      </c>
      <c r="F8927" s="132" t="s">
        <v>82</v>
      </c>
      <c r="G8927" s="128"/>
      <c r="H8927" s="156" t="s">
        <v>6840</v>
      </c>
      <c r="I8927" s="159"/>
      <c r="K8927" s="140" t="str">
        <f t="shared" si="423"/>
        <v>社會福利支出計畫/社會福利支出/會費、捐助、補助、分攤、照護、救濟與交流活動費/捐助、補助與獎助/捐助國內團體</v>
      </c>
      <c r="L8927" s="140" t="str">
        <f t="shared" si="424"/>
        <v>身心障礙者社區關懷據點服務</v>
      </c>
      <c r="M8927" s="40" t="str">
        <f t="shared" si="425"/>
        <v>社團法人臺中市蓮心自強服務協會</v>
      </c>
    </row>
    <row r="8928" spans="1:13" s="27" customFormat="1" ht="112.5">
      <c r="A8928" s="37" t="s">
        <v>6837</v>
      </c>
      <c r="B8928" s="64" t="s">
        <v>7059</v>
      </c>
      <c r="C8928" s="64" t="s">
        <v>3620</v>
      </c>
      <c r="D8928" s="37" t="s">
        <v>6839</v>
      </c>
      <c r="E8928" s="131">
        <v>98</v>
      </c>
      <c r="F8928" s="132" t="s">
        <v>82</v>
      </c>
      <c r="G8928" s="128"/>
      <c r="H8928" s="156" t="s">
        <v>6840</v>
      </c>
      <c r="I8928" s="159"/>
      <c r="K8928" s="140" t="str">
        <f t="shared" si="423"/>
        <v>社會福利支出計畫/社會福利支出/會費、捐助、補助、分攤、照護、救濟與交流活動費/捐助、補助與獎助/捐助國內團體</v>
      </c>
      <c r="L8928" s="140" t="str">
        <f t="shared" si="424"/>
        <v>身心障礙者社區關懷據點服務</v>
      </c>
      <c r="M8928" s="40" t="str">
        <f t="shared" si="425"/>
        <v>社團法人台中市啟明重建福利協會</v>
      </c>
    </row>
    <row r="8929" spans="1:13" s="27" customFormat="1" ht="112.5">
      <c r="A8929" s="37" t="s">
        <v>6837</v>
      </c>
      <c r="B8929" s="64" t="s">
        <v>7059</v>
      </c>
      <c r="C8929" s="64" t="s">
        <v>3237</v>
      </c>
      <c r="D8929" s="37" t="s">
        <v>6839</v>
      </c>
      <c r="E8929" s="131">
        <v>105</v>
      </c>
      <c r="F8929" s="132" t="s">
        <v>82</v>
      </c>
      <c r="G8929" s="128"/>
      <c r="H8929" s="156" t="s">
        <v>6840</v>
      </c>
      <c r="I8929" s="159"/>
      <c r="K8929" s="140" t="str">
        <f t="shared" si="423"/>
        <v>社會福利支出計畫/社會福利支出/會費、捐助、補助、分攤、照護、救濟與交流活動費/捐助、補助與獎助/捐助國內團體</v>
      </c>
      <c r="L8929" s="140" t="str">
        <f t="shared" si="424"/>
        <v>身心障礙者社區關懷據點服務</v>
      </c>
      <c r="M8929" s="40" t="str">
        <f t="shared" si="425"/>
        <v>臺中市大雅區大雅社區發展協會</v>
      </c>
    </row>
    <row r="8930" spans="1:13" s="27" customFormat="1" ht="112.5">
      <c r="A8930" s="37" t="s">
        <v>6837</v>
      </c>
      <c r="B8930" s="64" t="s">
        <v>7059</v>
      </c>
      <c r="C8930" s="64" t="s">
        <v>2460</v>
      </c>
      <c r="D8930" s="37" t="s">
        <v>6839</v>
      </c>
      <c r="E8930" s="131">
        <v>149</v>
      </c>
      <c r="F8930" s="132" t="s">
        <v>82</v>
      </c>
      <c r="G8930" s="128"/>
      <c r="H8930" s="156" t="s">
        <v>6840</v>
      </c>
      <c r="I8930" s="159"/>
      <c r="K8930" s="140" t="str">
        <f t="shared" si="423"/>
        <v>社會福利支出計畫/社會福利支出/會費、捐助、補助、分攤、照護、救濟與交流活動費/捐助、補助與獎助/捐助國內團體</v>
      </c>
      <c r="L8930" s="140" t="str">
        <f t="shared" si="424"/>
        <v>身心障礙者社區關懷據點服務</v>
      </c>
      <c r="M8930" s="40" t="str">
        <f t="shared" si="425"/>
        <v>臺中市太平區興隆社區發展協會</v>
      </c>
    </row>
    <row r="8931" spans="1:13" s="27" customFormat="1" ht="112.5">
      <c r="A8931" s="37" t="s">
        <v>6837</v>
      </c>
      <c r="B8931" s="64" t="s">
        <v>7059</v>
      </c>
      <c r="C8931" s="64" t="s">
        <v>7062</v>
      </c>
      <c r="D8931" s="37" t="s">
        <v>6839</v>
      </c>
      <c r="E8931" s="131">
        <v>173</v>
      </c>
      <c r="F8931" s="132" t="s">
        <v>82</v>
      </c>
      <c r="G8931" s="128"/>
      <c r="H8931" s="156" t="s">
        <v>6840</v>
      </c>
      <c r="I8931" s="159"/>
      <c r="K8931" s="140" t="str">
        <f t="shared" si="423"/>
        <v>社會福利支出計畫/社會福利支出/會費、捐助、補助、分攤、照護、救濟與交流活動費/捐助、補助與獎助/捐助國內團體</v>
      </c>
      <c r="L8931" s="140" t="str">
        <f t="shared" si="424"/>
        <v>身心障礙者社區關懷據點服務</v>
      </c>
      <c r="M8931" s="40" t="str">
        <f t="shared" si="425"/>
        <v>社團法人臺中市伍愛照顧關懷協會</v>
      </c>
    </row>
    <row r="8932" spans="1:13" s="27" customFormat="1" ht="112.5">
      <c r="A8932" s="37" t="s">
        <v>6837</v>
      </c>
      <c r="B8932" s="64" t="s">
        <v>7059</v>
      </c>
      <c r="C8932" s="64" t="s">
        <v>3601</v>
      </c>
      <c r="D8932" s="37" t="s">
        <v>6839</v>
      </c>
      <c r="E8932" s="131">
        <v>131</v>
      </c>
      <c r="F8932" s="132" t="s">
        <v>82</v>
      </c>
      <c r="G8932" s="128"/>
      <c r="H8932" s="156" t="s">
        <v>6840</v>
      </c>
      <c r="I8932" s="159"/>
      <c r="K8932" s="140" t="str">
        <f t="shared" si="423"/>
        <v>社會福利支出計畫/社會福利支出/會費、捐助、補助、分攤、照護、救濟與交流活動費/捐助、補助與獎助/捐助國內團體</v>
      </c>
      <c r="L8932" s="140" t="str">
        <f t="shared" si="424"/>
        <v>身心障礙者社區關懷據點服務</v>
      </c>
      <c r="M8932" s="40" t="str">
        <f t="shared" si="425"/>
        <v>臺中市大肚區大東社區發展協會</v>
      </c>
    </row>
    <row r="8933" spans="1:13" s="27" customFormat="1" ht="112.5">
      <c r="A8933" s="37" t="s">
        <v>6837</v>
      </c>
      <c r="B8933" s="64" t="s">
        <v>7059</v>
      </c>
      <c r="C8933" s="64" t="s">
        <v>3104</v>
      </c>
      <c r="D8933" s="37" t="s">
        <v>6839</v>
      </c>
      <c r="E8933" s="131">
        <v>91</v>
      </c>
      <c r="F8933" s="132" t="s">
        <v>82</v>
      </c>
      <c r="G8933" s="128"/>
      <c r="H8933" s="156" t="s">
        <v>6840</v>
      </c>
      <c r="I8933" s="159"/>
      <c r="K8933" s="140" t="str">
        <f t="shared" si="423"/>
        <v>社會福利支出計畫/社會福利支出/會費、捐助、補助、分攤、照護、救濟與交流活動費/捐助、補助與獎助/捐助國內團體</v>
      </c>
      <c r="L8933" s="140" t="str">
        <f t="shared" si="424"/>
        <v>身心障礙者社區關懷據點服務</v>
      </c>
      <c r="M8933" s="40" t="str">
        <f t="shared" si="425"/>
        <v>社團法人臺中市西區大和社區發展協會</v>
      </c>
    </row>
    <row r="8934" spans="1:13" s="27" customFormat="1" ht="112.5">
      <c r="A8934" s="37" t="s">
        <v>6837</v>
      </c>
      <c r="B8934" s="64" t="s">
        <v>7059</v>
      </c>
      <c r="C8934" s="64" t="s">
        <v>7063</v>
      </c>
      <c r="D8934" s="37" t="s">
        <v>6839</v>
      </c>
      <c r="E8934" s="131">
        <v>100</v>
      </c>
      <c r="F8934" s="132" t="s">
        <v>82</v>
      </c>
      <c r="G8934" s="128"/>
      <c r="H8934" s="156" t="s">
        <v>6840</v>
      </c>
      <c r="I8934" s="159"/>
      <c r="K8934" s="140" t="str">
        <f t="shared" si="423"/>
        <v>社會福利支出計畫/社會福利支出/會費、捐助、補助、分攤、照護、救濟與交流活動費/捐助、補助與獎助/捐助國內團體</v>
      </c>
      <c r="L8934" s="140" t="str">
        <f t="shared" si="424"/>
        <v>身心障礙者社區關懷據點服務</v>
      </c>
      <c r="M8934" s="40" t="str">
        <f t="shared" si="425"/>
        <v>臺中市烏日區成功社區發展協會</v>
      </c>
    </row>
    <row r="8935" spans="1:13" s="27" customFormat="1" ht="112.5">
      <c r="A8935" s="37" t="s">
        <v>6837</v>
      </c>
      <c r="B8935" s="64" t="s">
        <v>7059</v>
      </c>
      <c r="C8935" s="64" t="s">
        <v>7064</v>
      </c>
      <c r="D8935" s="37" t="s">
        <v>6839</v>
      </c>
      <c r="E8935" s="131">
        <v>147</v>
      </c>
      <c r="F8935" s="132" t="s">
        <v>82</v>
      </c>
      <c r="G8935" s="128"/>
      <c r="H8935" s="156" t="s">
        <v>6840</v>
      </c>
      <c r="I8935" s="159"/>
      <c r="K8935" s="140" t="str">
        <f t="shared" si="423"/>
        <v>社會福利支出計畫/社會福利支出/會費、捐助、補助、分攤、照護、救濟與交流活動費/捐助、補助與獎助/捐助國內團體</v>
      </c>
      <c r="L8935" s="140" t="str">
        <f t="shared" si="424"/>
        <v>身心障礙者社區關懷據點服務</v>
      </c>
      <c r="M8935" s="40" t="str">
        <f t="shared" si="425"/>
        <v>臺中市聚光關懷協會</v>
      </c>
    </row>
    <row r="8936" spans="1:13" s="27" customFormat="1" ht="112.5">
      <c r="A8936" s="37" t="s">
        <v>6837</v>
      </c>
      <c r="B8936" s="64" t="s">
        <v>7059</v>
      </c>
      <c r="C8936" s="64" t="s">
        <v>3637</v>
      </c>
      <c r="D8936" s="37" t="s">
        <v>6839</v>
      </c>
      <c r="E8936" s="131">
        <v>135</v>
      </c>
      <c r="F8936" s="132" t="s">
        <v>82</v>
      </c>
      <c r="G8936" s="128"/>
      <c r="H8936" s="156" t="s">
        <v>6840</v>
      </c>
      <c r="I8936" s="159"/>
      <c r="K8936" s="140" t="str">
        <f t="shared" si="423"/>
        <v>社會福利支出計畫/社會福利支出/會費、捐助、補助、分攤、照護、救濟與交流活動費/捐助、補助與獎助/捐助國內團體</v>
      </c>
      <c r="L8936" s="140" t="str">
        <f t="shared" si="424"/>
        <v>身心障礙者社區關懷據點服務</v>
      </c>
      <c r="M8936" s="40" t="str">
        <f t="shared" si="425"/>
        <v>財團法人水源地文教基金會</v>
      </c>
    </row>
    <row r="8937" spans="1:13" s="27" customFormat="1" ht="112.5">
      <c r="A8937" s="37" t="s">
        <v>6837</v>
      </c>
      <c r="B8937" s="64" t="s">
        <v>7059</v>
      </c>
      <c r="C8937" s="64" t="s">
        <v>3295</v>
      </c>
      <c r="D8937" s="37" t="s">
        <v>6839</v>
      </c>
      <c r="E8937" s="131">
        <v>135</v>
      </c>
      <c r="F8937" s="132" t="s">
        <v>82</v>
      </c>
      <c r="G8937" s="128"/>
      <c r="H8937" s="156" t="s">
        <v>6840</v>
      </c>
      <c r="I8937" s="159"/>
      <c r="K8937" s="140" t="str">
        <f t="shared" si="423"/>
        <v>社會福利支出計畫/社會福利支出/會費、捐助、補助、分攤、照護、救濟與交流活動費/捐助、補助與獎助/捐助國內團體</v>
      </c>
      <c r="L8937" s="140" t="str">
        <f t="shared" si="424"/>
        <v>身心障礙者社區關懷據點服務</v>
      </c>
      <c r="M8937" s="40" t="str">
        <f t="shared" si="425"/>
        <v>社團法人台中市康復之友協會</v>
      </c>
    </row>
    <row r="8938" spans="1:13" s="27" customFormat="1" ht="112.5">
      <c r="A8938" s="37" t="s">
        <v>6837</v>
      </c>
      <c r="B8938" s="64" t="s">
        <v>7059</v>
      </c>
      <c r="C8938" s="64" t="s">
        <v>471</v>
      </c>
      <c r="D8938" s="37" t="s">
        <v>6839</v>
      </c>
      <c r="E8938" s="131">
        <v>83</v>
      </c>
      <c r="F8938" s="132" t="s">
        <v>82</v>
      </c>
      <c r="G8938" s="128"/>
      <c r="H8938" s="156" t="s">
        <v>6840</v>
      </c>
      <c r="I8938" s="159"/>
      <c r="K8938" s="140" t="str">
        <f t="shared" si="423"/>
        <v>社會福利支出計畫/社會福利支出/會費、捐助、補助、分攤、照護、救濟與交流活動費/捐助、補助與獎助/捐助國內團體</v>
      </c>
      <c r="L8938" s="140" t="str">
        <f t="shared" si="424"/>
        <v>身心障礙者社區關懷據點服務</v>
      </c>
      <c r="M8938" s="40" t="str">
        <f t="shared" si="425"/>
        <v>臺中市清水區武鹿社區發展協會</v>
      </c>
    </row>
    <row r="8939" spans="1:13" s="27" customFormat="1" ht="112.5">
      <c r="A8939" s="37" t="s">
        <v>6837</v>
      </c>
      <c r="B8939" s="64" t="s">
        <v>7059</v>
      </c>
      <c r="C8939" s="64" t="s">
        <v>3298</v>
      </c>
      <c r="D8939" s="37" t="s">
        <v>6839</v>
      </c>
      <c r="E8939" s="131">
        <v>501</v>
      </c>
      <c r="F8939" s="132" t="s">
        <v>82</v>
      </c>
      <c r="G8939" s="128"/>
      <c r="H8939" s="156" t="s">
        <v>6840</v>
      </c>
      <c r="I8939" s="159"/>
      <c r="K8939" s="140" t="str">
        <f t="shared" si="423"/>
        <v>社會福利支出計畫/社會福利支出/會費、捐助、補助、分攤、照護、救濟與交流活動費/捐助、補助與獎助/捐助國內團體</v>
      </c>
      <c r="L8939" s="140" t="str">
        <f t="shared" si="424"/>
        <v>身心障礙者社區關懷據點服務</v>
      </c>
      <c r="M8939" s="40" t="str">
        <f t="shared" si="425"/>
        <v>財團法人中華民國唐氏症基金會</v>
      </c>
    </row>
    <row r="8940" spans="1:13" s="27" customFormat="1" ht="112.5">
      <c r="A8940" s="37" t="s">
        <v>6837</v>
      </c>
      <c r="B8940" s="64" t="s">
        <v>7059</v>
      </c>
      <c r="C8940" s="64" t="s">
        <v>3703</v>
      </c>
      <c r="D8940" s="37" t="s">
        <v>6839</v>
      </c>
      <c r="E8940" s="131">
        <v>123</v>
      </c>
      <c r="F8940" s="132" t="s">
        <v>82</v>
      </c>
      <c r="G8940" s="128"/>
      <c r="H8940" s="156" t="s">
        <v>6840</v>
      </c>
      <c r="I8940" s="159"/>
      <c r="K8940" s="140" t="str">
        <f t="shared" si="423"/>
        <v>社會福利支出計畫/社會福利支出/會費、捐助、補助、分攤、照護、救濟與交流活動費/捐助、補助與獎助/捐助國內團體</v>
      </c>
      <c r="L8940" s="140" t="str">
        <f t="shared" si="424"/>
        <v>身心障礙者社區關懷據點服務</v>
      </c>
      <c r="M8940" s="40" t="str">
        <f t="shared" si="425"/>
        <v>社團法人臺中市清心社區福祉發展協會</v>
      </c>
    </row>
    <row r="8941" spans="1:13" s="27" customFormat="1" ht="112.5">
      <c r="A8941" s="37" t="s">
        <v>6837</v>
      </c>
      <c r="B8941" s="64" t="s">
        <v>7059</v>
      </c>
      <c r="C8941" s="64" t="s">
        <v>3693</v>
      </c>
      <c r="D8941" s="37" t="s">
        <v>6839</v>
      </c>
      <c r="E8941" s="131">
        <v>96</v>
      </c>
      <c r="F8941" s="132" t="s">
        <v>82</v>
      </c>
      <c r="G8941" s="128"/>
      <c r="H8941" s="156" t="s">
        <v>6840</v>
      </c>
      <c r="I8941" s="159"/>
      <c r="K8941" s="140" t="str">
        <f t="shared" si="423"/>
        <v>社會福利支出計畫/社會福利支出/會費、捐助、補助、分攤、照護、救濟與交流活動費/捐助、補助與獎助/捐助國內團體</v>
      </c>
      <c r="L8941" s="140" t="str">
        <f t="shared" si="424"/>
        <v>身心障礙者社區關懷據點服務</v>
      </c>
      <c r="M8941" s="40" t="str">
        <f t="shared" si="425"/>
        <v>台中市東勢區上城社區發展協會</v>
      </c>
    </row>
    <row r="8942" spans="1:13" s="27" customFormat="1" ht="112.5">
      <c r="A8942" s="37" t="s">
        <v>6837</v>
      </c>
      <c r="B8942" s="64" t="s">
        <v>7059</v>
      </c>
      <c r="C8942" s="64" t="s">
        <v>7065</v>
      </c>
      <c r="D8942" s="37" t="s">
        <v>6839</v>
      </c>
      <c r="E8942" s="131">
        <v>120</v>
      </c>
      <c r="F8942" s="132" t="s">
        <v>82</v>
      </c>
      <c r="G8942" s="128"/>
      <c r="H8942" s="156" t="s">
        <v>6840</v>
      </c>
      <c r="I8942" s="159"/>
      <c r="K8942" s="140" t="str">
        <f t="shared" si="423"/>
        <v>社會福利支出計畫/社會福利支出/會費、捐助、補助、分攤、照護、救濟與交流活動費/捐助、補助與獎助/捐助國內團體</v>
      </c>
      <c r="L8942" s="140" t="str">
        <f t="shared" si="424"/>
        <v>身心障礙者社區關懷據點服務</v>
      </c>
      <c r="M8942" s="40" t="str">
        <f t="shared" si="425"/>
        <v>佑齡股份有限公司附設臺中市私立安馨居家長照機構</v>
      </c>
    </row>
    <row r="8943" spans="1:13" s="27" customFormat="1" ht="112.5">
      <c r="A8943" s="37" t="s">
        <v>6837</v>
      </c>
      <c r="B8943" s="64" t="s">
        <v>7059</v>
      </c>
      <c r="C8943" s="64" t="s">
        <v>2424</v>
      </c>
      <c r="D8943" s="37" t="s">
        <v>6839</v>
      </c>
      <c r="E8943" s="131">
        <v>166</v>
      </c>
      <c r="F8943" s="132" t="s">
        <v>82</v>
      </c>
      <c r="G8943" s="128"/>
      <c r="H8943" s="156" t="s">
        <v>6840</v>
      </c>
      <c r="I8943" s="159"/>
      <c r="K8943" s="140" t="str">
        <f t="shared" si="423"/>
        <v>社會福利支出計畫/社會福利支出/會費、捐助、補助、分攤、照護、救濟與交流活動費/捐助、補助與獎助/捐助國內團體</v>
      </c>
      <c r="L8943" s="140" t="str">
        <f t="shared" si="424"/>
        <v>身心障礙者社區關懷據點服務</v>
      </c>
      <c r="M8943" s="40" t="str">
        <f t="shared" si="425"/>
        <v>社團法人臺中市神岡區溪洲社區發展協會</v>
      </c>
    </row>
    <row r="8944" spans="1:13" s="27" customFormat="1" ht="112.5">
      <c r="A8944" s="37" t="s">
        <v>6837</v>
      </c>
      <c r="B8944" s="64" t="s">
        <v>7059</v>
      </c>
      <c r="C8944" s="64" t="s">
        <v>7066</v>
      </c>
      <c r="D8944" s="37" t="s">
        <v>6839</v>
      </c>
      <c r="E8944" s="131">
        <v>55</v>
      </c>
      <c r="F8944" s="132" t="s">
        <v>82</v>
      </c>
      <c r="G8944" s="128"/>
      <c r="H8944" s="156" t="s">
        <v>6840</v>
      </c>
      <c r="I8944" s="159"/>
      <c r="K8944" s="140" t="str">
        <f t="shared" si="423"/>
        <v>社會福利支出計畫/社會福利支出/會費、捐助、補助、分攤、照護、救濟與交流活動費/捐助、補助與獎助/捐助國內團體</v>
      </c>
      <c r="L8944" s="140" t="str">
        <f t="shared" si="424"/>
        <v>身心障礙者社區關懷據點服務</v>
      </c>
      <c r="M8944" s="40" t="str">
        <f t="shared" si="425"/>
        <v>臺中市擁昕親子關懷協會</v>
      </c>
    </row>
    <row r="8945" spans="1:13" s="27" customFormat="1" ht="112.5">
      <c r="A8945" s="37" t="s">
        <v>6837</v>
      </c>
      <c r="B8945" s="64" t="s">
        <v>7059</v>
      </c>
      <c r="C8945" s="64" t="s">
        <v>3043</v>
      </c>
      <c r="D8945" s="37" t="s">
        <v>6839</v>
      </c>
      <c r="E8945" s="131">
        <v>114</v>
      </c>
      <c r="F8945" s="132" t="s">
        <v>82</v>
      </c>
      <c r="G8945" s="128"/>
      <c r="H8945" s="156" t="s">
        <v>6840</v>
      </c>
      <c r="I8945" s="159"/>
      <c r="K8945" s="140" t="str">
        <f t="shared" si="423"/>
        <v>社會福利支出計畫/社會福利支出/會費、捐助、補助、分攤、照護、救濟與交流活動費/捐助、補助與獎助/捐助國內團體</v>
      </c>
      <c r="L8945" s="140" t="str">
        <f t="shared" si="424"/>
        <v>身心障礙者社區關懷據點服務</v>
      </c>
      <c r="M8945" s="40" t="str">
        <f t="shared" si="425"/>
        <v>社團法人臺中市大雅區橫山社區發展協會</v>
      </c>
    </row>
    <row r="8946" spans="1:13" s="27" customFormat="1" ht="112.5">
      <c r="A8946" s="37" t="s">
        <v>6837</v>
      </c>
      <c r="B8946" s="64" t="s">
        <v>7059</v>
      </c>
      <c r="C8946" s="64" t="s">
        <v>3279</v>
      </c>
      <c r="D8946" s="37" t="s">
        <v>6839</v>
      </c>
      <c r="E8946" s="131">
        <v>33</v>
      </c>
      <c r="F8946" s="132" t="s">
        <v>82</v>
      </c>
      <c r="G8946" s="128"/>
      <c r="H8946" s="156" t="s">
        <v>6840</v>
      </c>
      <c r="I8946" s="159"/>
      <c r="K8946" s="140" t="str">
        <f t="shared" si="423"/>
        <v>社會福利支出計畫/社會福利支出/會費、捐助、補助、分攤、照護、救濟與交流活動費/捐助、補助與獎助/捐助國內團體</v>
      </c>
      <c r="L8946" s="140" t="str">
        <f t="shared" si="424"/>
        <v>身心障礙者社區關懷據點服務</v>
      </c>
      <c r="M8946" s="40" t="str">
        <f t="shared" si="425"/>
        <v>中華民國幸福家庭促進協會</v>
      </c>
    </row>
    <row r="8947" spans="1:13" s="27" customFormat="1" ht="112.5">
      <c r="A8947" s="37" t="s">
        <v>6837</v>
      </c>
      <c r="B8947" s="64" t="s">
        <v>7059</v>
      </c>
      <c r="C8947" s="64" t="s">
        <v>3279</v>
      </c>
      <c r="D8947" s="37" t="s">
        <v>6839</v>
      </c>
      <c r="E8947" s="131">
        <v>21</v>
      </c>
      <c r="F8947" s="132" t="s">
        <v>82</v>
      </c>
      <c r="G8947" s="37"/>
      <c r="H8947" s="132" t="s">
        <v>6840</v>
      </c>
      <c r="I8947" s="158"/>
      <c r="K8947" s="140" t="str">
        <f t="shared" si="423"/>
        <v>社會福利支出計畫/社會福利支出/會費、捐助、補助、分攤、照護、救濟與交流活動費/捐助、補助與獎助/捐助國內團體</v>
      </c>
      <c r="L8947" s="140" t="str">
        <f t="shared" si="424"/>
        <v>身心障礙者社區關懷據點服務</v>
      </c>
      <c r="M8947" s="40" t="str">
        <f t="shared" si="425"/>
        <v>中華民國幸福家庭促進協會</v>
      </c>
    </row>
    <row r="8948" spans="1:13" s="27" customFormat="1" ht="112.5">
      <c r="A8948" s="37" t="s">
        <v>6837</v>
      </c>
      <c r="B8948" s="64" t="s">
        <v>7059</v>
      </c>
      <c r="C8948" s="64" t="s">
        <v>7061</v>
      </c>
      <c r="D8948" s="37" t="s">
        <v>6839</v>
      </c>
      <c r="E8948" s="131">
        <v>100</v>
      </c>
      <c r="F8948" s="132" t="s">
        <v>82</v>
      </c>
      <c r="G8948" s="37"/>
      <c r="H8948" s="132" t="s">
        <v>6840</v>
      </c>
      <c r="I8948" s="158"/>
      <c r="K8948" s="140" t="str">
        <f t="shared" si="423"/>
        <v>社會福利支出計畫/社會福利支出/會費、捐助、補助、分攤、照護、救濟與交流活動費/捐助、補助與獎助/捐助國內團體</v>
      </c>
      <c r="L8948" s="140" t="str">
        <f t="shared" si="424"/>
        <v>身心障礙者社區關懷據點服務</v>
      </c>
      <c r="M8948" s="40" t="str">
        <f t="shared" si="425"/>
        <v>臺中市國際吾愛關懷協會</v>
      </c>
    </row>
    <row r="8949" spans="1:13" s="27" customFormat="1" ht="112.5">
      <c r="A8949" s="37" t="s">
        <v>6837</v>
      </c>
      <c r="B8949" s="64" t="s">
        <v>7059</v>
      </c>
      <c r="C8949" s="64" t="s">
        <v>3249</v>
      </c>
      <c r="D8949" s="37" t="s">
        <v>6839</v>
      </c>
      <c r="E8949" s="131">
        <v>96</v>
      </c>
      <c r="F8949" s="132" t="s">
        <v>82</v>
      </c>
      <c r="G8949" s="37"/>
      <c r="H8949" s="132" t="s">
        <v>6840</v>
      </c>
      <c r="I8949" s="158"/>
      <c r="K8949" s="140" t="str">
        <f t="shared" si="423"/>
        <v>社會福利支出計畫/社會福利支出/會費、捐助、補助、分攤、照護、救濟與交流活動費/捐助、補助與獎助/捐助國內團體</v>
      </c>
      <c r="L8949" s="140" t="str">
        <f t="shared" si="424"/>
        <v>身心障礙者社區關懷據點服務</v>
      </c>
      <c r="M8949" s="40" t="str">
        <f t="shared" si="425"/>
        <v>臺中市潭子區東寶社區發展協會</v>
      </c>
    </row>
    <row r="8950" spans="1:13" s="27" customFormat="1" ht="112.5">
      <c r="A8950" s="37" t="s">
        <v>6837</v>
      </c>
      <c r="B8950" s="64" t="s">
        <v>7059</v>
      </c>
      <c r="C8950" s="64" t="s">
        <v>3296</v>
      </c>
      <c r="D8950" s="37" t="s">
        <v>6839</v>
      </c>
      <c r="E8950" s="131">
        <v>502</v>
      </c>
      <c r="F8950" s="132" t="s">
        <v>82</v>
      </c>
      <c r="G8950" s="37"/>
      <c r="H8950" s="132" t="s">
        <v>6840</v>
      </c>
      <c r="I8950" s="158"/>
      <c r="K8950" s="140" t="str">
        <f t="shared" si="423"/>
        <v>社會福利支出計畫/社會福利支出/會費、捐助、補助、分攤、照護、救濟與交流活動費/捐助、補助與獎助/捐助國內團體</v>
      </c>
      <c r="L8950" s="140" t="str">
        <f t="shared" si="424"/>
        <v>身心障礙者社區關懷據點服務</v>
      </c>
      <c r="M8950" s="40" t="str">
        <f t="shared" si="425"/>
        <v>社團法人台灣福氣社區關懷協會</v>
      </c>
    </row>
    <row r="8951" spans="1:13" s="27" customFormat="1" ht="112.5">
      <c r="A8951" s="37" t="s">
        <v>6837</v>
      </c>
      <c r="B8951" s="64" t="s">
        <v>7059</v>
      </c>
      <c r="C8951" s="64" t="s">
        <v>3237</v>
      </c>
      <c r="D8951" s="37" t="s">
        <v>6839</v>
      </c>
      <c r="E8951" s="131">
        <v>95</v>
      </c>
      <c r="F8951" s="132" t="s">
        <v>82</v>
      </c>
      <c r="G8951" s="37"/>
      <c r="H8951" s="132" t="s">
        <v>6840</v>
      </c>
      <c r="I8951" s="158"/>
      <c r="K8951" s="140" t="str">
        <f t="shared" si="423"/>
        <v>社會福利支出計畫/社會福利支出/會費、捐助、補助、分攤、照護、救濟與交流活動費/捐助、補助與獎助/捐助國內團體</v>
      </c>
      <c r="L8951" s="140" t="str">
        <f t="shared" si="424"/>
        <v>身心障礙者社區關懷據點服務</v>
      </c>
      <c r="M8951" s="40" t="str">
        <f t="shared" si="425"/>
        <v>臺中市大雅區大雅社區發展協會</v>
      </c>
    </row>
    <row r="8952" spans="1:13" s="27" customFormat="1" ht="112.5">
      <c r="A8952" s="37" t="s">
        <v>6837</v>
      </c>
      <c r="B8952" s="64" t="s">
        <v>7059</v>
      </c>
      <c r="C8952" s="64" t="s">
        <v>471</v>
      </c>
      <c r="D8952" s="37" t="s">
        <v>6839</v>
      </c>
      <c r="E8952" s="131">
        <v>95</v>
      </c>
      <c r="F8952" s="132" t="s">
        <v>82</v>
      </c>
      <c r="G8952" s="37"/>
      <c r="H8952" s="132" t="s">
        <v>6840</v>
      </c>
      <c r="I8952" s="158"/>
      <c r="K8952" s="140" t="str">
        <f t="shared" si="423"/>
        <v>社會福利支出計畫/社會福利支出/會費、捐助、補助、分攤、照護、救濟與交流活動費/捐助、補助與獎助/捐助國內團體</v>
      </c>
      <c r="L8952" s="140" t="str">
        <f t="shared" si="424"/>
        <v>身心障礙者社區關懷據點服務</v>
      </c>
      <c r="M8952" s="40" t="str">
        <f t="shared" si="425"/>
        <v>臺中市清水區武鹿社區發展協會</v>
      </c>
    </row>
    <row r="8953" spans="1:13" s="27" customFormat="1" ht="112.5">
      <c r="A8953" s="37" t="s">
        <v>6837</v>
      </c>
      <c r="B8953" s="64" t="s">
        <v>7059</v>
      </c>
      <c r="C8953" s="64" t="s">
        <v>3637</v>
      </c>
      <c r="D8953" s="37" t="s">
        <v>6839</v>
      </c>
      <c r="E8953" s="131">
        <v>65</v>
      </c>
      <c r="F8953" s="132" t="s">
        <v>82</v>
      </c>
      <c r="G8953" s="37"/>
      <c r="H8953" s="132" t="s">
        <v>6840</v>
      </c>
      <c r="I8953" s="158"/>
      <c r="K8953" s="140" t="str">
        <f t="shared" si="423"/>
        <v>社會福利支出計畫/社會福利支出/會費、捐助、補助、分攤、照護、救濟與交流活動費/捐助、補助與獎助/捐助國內團體</v>
      </c>
      <c r="L8953" s="140" t="str">
        <f t="shared" si="424"/>
        <v>身心障礙者社區關懷據點服務</v>
      </c>
      <c r="M8953" s="40" t="str">
        <f t="shared" si="425"/>
        <v>財團法人水源地文教基金會</v>
      </c>
    </row>
    <row r="8954" spans="1:13" s="27" customFormat="1" ht="112.5">
      <c r="A8954" s="37" t="s">
        <v>6837</v>
      </c>
      <c r="B8954" s="64" t="s">
        <v>7059</v>
      </c>
      <c r="C8954" s="64" t="s">
        <v>2531</v>
      </c>
      <c r="D8954" s="37" t="s">
        <v>6839</v>
      </c>
      <c r="E8954" s="131">
        <v>114</v>
      </c>
      <c r="F8954" s="132" t="s">
        <v>82</v>
      </c>
      <c r="G8954" s="37"/>
      <c r="H8954" s="132" t="s">
        <v>6840</v>
      </c>
      <c r="I8954" s="158"/>
      <c r="K8954" s="140" t="str">
        <f t="shared" si="423"/>
        <v>社會福利支出計畫/社會福利支出/會費、捐助、補助、分攤、照護、救濟與交流活動費/捐助、補助與獎助/捐助國內團體</v>
      </c>
      <c r="L8954" s="140" t="str">
        <f t="shared" si="424"/>
        <v>身心障礙者社區關懷據點服務</v>
      </c>
      <c r="M8954" s="40" t="str">
        <f t="shared" si="425"/>
        <v>臺中市神岡區溪洲社區發展協會</v>
      </c>
    </row>
    <row r="8955" spans="1:13" s="27" customFormat="1" ht="112.5">
      <c r="A8955" s="37" t="s">
        <v>6837</v>
      </c>
      <c r="B8955" s="64" t="s">
        <v>7059</v>
      </c>
      <c r="C8955" s="64" t="s">
        <v>3296</v>
      </c>
      <c r="D8955" s="37" t="s">
        <v>6839</v>
      </c>
      <c r="E8955" s="131">
        <v>105</v>
      </c>
      <c r="F8955" s="132" t="s">
        <v>82</v>
      </c>
      <c r="G8955" s="37"/>
      <c r="H8955" s="132" t="s">
        <v>6840</v>
      </c>
      <c r="I8955" s="158"/>
      <c r="K8955" s="140" t="str">
        <f t="shared" si="423"/>
        <v>社會福利支出計畫/社會福利支出/會費、捐助、補助、分攤、照護、救濟與交流活動費/捐助、補助與獎助/捐助國內團體</v>
      </c>
      <c r="L8955" s="140" t="str">
        <f t="shared" si="424"/>
        <v>身心障礙者社區關懷據點服務</v>
      </c>
      <c r="M8955" s="40" t="str">
        <f t="shared" si="425"/>
        <v>社團法人台灣福氣社區關懷協會</v>
      </c>
    </row>
    <row r="8956" spans="1:13" s="27" customFormat="1" ht="112.5">
      <c r="A8956" s="37" t="s">
        <v>6837</v>
      </c>
      <c r="B8956" s="64" t="s">
        <v>7059</v>
      </c>
      <c r="C8956" s="64" t="s">
        <v>3620</v>
      </c>
      <c r="D8956" s="37" t="s">
        <v>6839</v>
      </c>
      <c r="E8956" s="131">
        <v>99</v>
      </c>
      <c r="F8956" s="132" t="s">
        <v>82</v>
      </c>
      <c r="G8956" s="37"/>
      <c r="H8956" s="132" t="s">
        <v>6840</v>
      </c>
      <c r="I8956" s="158"/>
      <c r="K8956" s="140" t="str">
        <f t="shared" si="423"/>
        <v>社會福利支出計畫/社會福利支出/會費、捐助、補助、分攤、照護、救濟與交流活動費/捐助、補助與獎助/捐助國內團體</v>
      </c>
      <c r="L8956" s="140" t="str">
        <f t="shared" si="424"/>
        <v>身心障礙者社區關懷據點服務</v>
      </c>
      <c r="M8956" s="40" t="str">
        <f t="shared" si="425"/>
        <v>社團法人台中市啟明重建福利協會</v>
      </c>
    </row>
    <row r="8957" spans="1:13" s="27" customFormat="1" ht="112.5">
      <c r="A8957" s="37" t="s">
        <v>6837</v>
      </c>
      <c r="B8957" s="64" t="s">
        <v>7059</v>
      </c>
      <c r="C8957" s="64" t="s">
        <v>3043</v>
      </c>
      <c r="D8957" s="37" t="s">
        <v>6839</v>
      </c>
      <c r="E8957" s="131">
        <v>86</v>
      </c>
      <c r="F8957" s="132" t="s">
        <v>82</v>
      </c>
      <c r="G8957" s="37"/>
      <c r="H8957" s="132" t="s">
        <v>6840</v>
      </c>
      <c r="I8957" s="158"/>
      <c r="K8957" s="140" t="str">
        <f t="shared" ref="K8957:K9020" si="426">A8957</f>
        <v>社會福利支出計畫/社會福利支出/會費、捐助、補助、分攤、照護、救濟與交流活動費/捐助、補助與獎助/捐助國內團體</v>
      </c>
      <c r="L8957" s="140" t="str">
        <f t="shared" ref="L8957:L9020" si="427">B8957</f>
        <v>身心障礙者社區關懷據點服務</v>
      </c>
      <c r="M8957" s="40" t="str">
        <f t="shared" ref="M8957:M9020" si="428">C8957</f>
        <v>社團法人臺中市大雅區橫山社區發展協會</v>
      </c>
    </row>
    <row r="8958" spans="1:13" s="27" customFormat="1" ht="112.5">
      <c r="A8958" s="37" t="s">
        <v>6837</v>
      </c>
      <c r="B8958" s="64" t="s">
        <v>7059</v>
      </c>
      <c r="C8958" s="64" t="s">
        <v>7063</v>
      </c>
      <c r="D8958" s="37" t="s">
        <v>6839</v>
      </c>
      <c r="E8958" s="131">
        <v>100</v>
      </c>
      <c r="F8958" s="132" t="s">
        <v>82</v>
      </c>
      <c r="G8958" s="37"/>
      <c r="H8958" s="132" t="s">
        <v>6840</v>
      </c>
      <c r="I8958" s="158"/>
      <c r="K8958" s="140" t="str">
        <f t="shared" si="426"/>
        <v>社會福利支出計畫/社會福利支出/會費、捐助、補助、分攤、照護、救濟與交流活動費/捐助、補助與獎助/捐助國內團體</v>
      </c>
      <c r="L8958" s="140" t="str">
        <f t="shared" si="427"/>
        <v>身心障礙者社區關懷據點服務</v>
      </c>
      <c r="M8958" s="40" t="str">
        <f t="shared" si="428"/>
        <v>臺中市烏日區成功社區發展協會</v>
      </c>
    </row>
    <row r="8959" spans="1:13" s="27" customFormat="1" ht="112.5">
      <c r="A8959" s="37" t="s">
        <v>6837</v>
      </c>
      <c r="B8959" s="64" t="s">
        <v>7059</v>
      </c>
      <c r="C8959" s="64" t="s">
        <v>7064</v>
      </c>
      <c r="D8959" s="37" t="s">
        <v>6839</v>
      </c>
      <c r="E8959" s="131">
        <v>133</v>
      </c>
      <c r="F8959" s="132" t="s">
        <v>82</v>
      </c>
      <c r="G8959" s="37"/>
      <c r="H8959" s="132" t="s">
        <v>6840</v>
      </c>
      <c r="I8959" s="158"/>
      <c r="K8959" s="140" t="str">
        <f t="shared" si="426"/>
        <v>社會福利支出計畫/社會福利支出/會費、捐助、補助、分攤、照護、救濟與交流活動費/捐助、補助與獎助/捐助國內團體</v>
      </c>
      <c r="L8959" s="140" t="str">
        <f t="shared" si="427"/>
        <v>身心障礙者社區關懷據點服務</v>
      </c>
      <c r="M8959" s="40" t="str">
        <f t="shared" si="428"/>
        <v>臺中市聚光關懷協會</v>
      </c>
    </row>
    <row r="8960" spans="1:13" s="27" customFormat="1" ht="112.5">
      <c r="A8960" s="37" t="s">
        <v>6837</v>
      </c>
      <c r="B8960" s="64" t="s">
        <v>7059</v>
      </c>
      <c r="C8960" s="64" t="s">
        <v>3279</v>
      </c>
      <c r="D8960" s="37" t="s">
        <v>6839</v>
      </c>
      <c r="E8960" s="131">
        <v>146</v>
      </c>
      <c r="F8960" s="132" t="s">
        <v>82</v>
      </c>
      <c r="G8960" s="37"/>
      <c r="H8960" s="132" t="s">
        <v>6840</v>
      </c>
      <c r="I8960" s="158"/>
      <c r="K8960" s="140" t="str">
        <f t="shared" si="426"/>
        <v>社會福利支出計畫/社會福利支出/會費、捐助、補助、分攤、照護、救濟與交流活動費/捐助、補助與獎助/捐助國內團體</v>
      </c>
      <c r="L8960" s="140" t="str">
        <f t="shared" si="427"/>
        <v>身心障礙者社區關懷據點服務</v>
      </c>
      <c r="M8960" s="40" t="str">
        <f t="shared" si="428"/>
        <v>中華民國幸福家庭促進協會</v>
      </c>
    </row>
    <row r="8961" spans="1:13" s="27" customFormat="1" ht="112.5">
      <c r="A8961" s="37" t="s">
        <v>6837</v>
      </c>
      <c r="B8961" s="64" t="s">
        <v>7059</v>
      </c>
      <c r="C8961" s="64" t="s">
        <v>3703</v>
      </c>
      <c r="D8961" s="37" t="s">
        <v>6839</v>
      </c>
      <c r="E8961" s="131">
        <v>113</v>
      </c>
      <c r="F8961" s="132" t="s">
        <v>82</v>
      </c>
      <c r="G8961" s="37"/>
      <c r="H8961" s="132" t="s">
        <v>6840</v>
      </c>
      <c r="I8961" s="158"/>
      <c r="K8961" s="140" t="str">
        <f t="shared" si="426"/>
        <v>社會福利支出計畫/社會福利支出/會費、捐助、補助、分攤、照護、救濟與交流活動費/捐助、補助與獎助/捐助國內團體</v>
      </c>
      <c r="L8961" s="140" t="str">
        <f t="shared" si="427"/>
        <v>身心障礙者社區關懷據點服務</v>
      </c>
      <c r="M8961" s="40" t="str">
        <f t="shared" si="428"/>
        <v>社團法人臺中市清心社區福祉發展協會</v>
      </c>
    </row>
    <row r="8962" spans="1:13" s="27" customFormat="1" ht="112.5">
      <c r="A8962" s="37" t="s">
        <v>6837</v>
      </c>
      <c r="B8962" s="64" t="s">
        <v>7059</v>
      </c>
      <c r="C8962" s="64" t="s">
        <v>3693</v>
      </c>
      <c r="D8962" s="37" t="s">
        <v>6839</v>
      </c>
      <c r="E8962" s="131">
        <v>97</v>
      </c>
      <c r="F8962" s="132" t="s">
        <v>82</v>
      </c>
      <c r="G8962" s="37"/>
      <c r="H8962" s="132" t="s">
        <v>6840</v>
      </c>
      <c r="I8962" s="158"/>
      <c r="K8962" s="140" t="str">
        <f t="shared" si="426"/>
        <v>社會福利支出計畫/社會福利支出/會費、捐助、補助、分攤、照護、救濟與交流活動費/捐助、補助與獎助/捐助國內團體</v>
      </c>
      <c r="L8962" s="140" t="str">
        <f t="shared" si="427"/>
        <v>身心障礙者社區關懷據點服務</v>
      </c>
      <c r="M8962" s="40" t="str">
        <f t="shared" si="428"/>
        <v>台中市東勢區上城社區發展協會</v>
      </c>
    </row>
    <row r="8963" spans="1:13" s="27" customFormat="1" ht="112.5">
      <c r="A8963" s="37" t="s">
        <v>6837</v>
      </c>
      <c r="B8963" s="64" t="s">
        <v>7059</v>
      </c>
      <c r="C8963" s="64" t="s">
        <v>7065</v>
      </c>
      <c r="D8963" s="37" t="s">
        <v>6839</v>
      </c>
      <c r="E8963" s="131">
        <v>100</v>
      </c>
      <c r="F8963" s="132" t="s">
        <v>82</v>
      </c>
      <c r="G8963" s="37"/>
      <c r="H8963" s="132" t="s">
        <v>6840</v>
      </c>
      <c r="I8963" s="158"/>
      <c r="K8963" s="140" t="str">
        <f t="shared" si="426"/>
        <v>社會福利支出計畫/社會福利支出/會費、捐助、補助、分攤、照護、救濟與交流活動費/捐助、補助與獎助/捐助國內團體</v>
      </c>
      <c r="L8963" s="140" t="str">
        <f t="shared" si="427"/>
        <v>身心障礙者社區關懷據點服務</v>
      </c>
      <c r="M8963" s="40" t="str">
        <f t="shared" si="428"/>
        <v>佑齡股份有限公司附設臺中市私立安馨居家長照機構</v>
      </c>
    </row>
    <row r="8964" spans="1:13" s="27" customFormat="1" ht="112.5">
      <c r="A8964" s="37" t="s">
        <v>6837</v>
      </c>
      <c r="B8964" s="64" t="s">
        <v>7059</v>
      </c>
      <c r="C8964" s="64" t="s">
        <v>7060</v>
      </c>
      <c r="D8964" s="37" t="s">
        <v>6839</v>
      </c>
      <c r="E8964" s="131">
        <v>126</v>
      </c>
      <c r="F8964" s="132" t="s">
        <v>82</v>
      </c>
      <c r="G8964" s="37"/>
      <c r="H8964" s="132" t="s">
        <v>6840</v>
      </c>
      <c r="I8964" s="158"/>
      <c r="K8964" s="140" t="str">
        <f t="shared" si="426"/>
        <v>社會福利支出計畫/社會福利支出/會費、捐助、補助、分攤、照護、救濟與交流活動費/捐助、補助與獎助/捐助國內團體</v>
      </c>
      <c r="L8964" s="140" t="str">
        <f t="shared" si="427"/>
        <v>身心障礙者社區關懷據點服務</v>
      </c>
      <c r="M8964" s="40" t="str">
        <f t="shared" si="428"/>
        <v>社團法人台中市身無礙關懷協會</v>
      </c>
    </row>
    <row r="8965" spans="1:13" s="27" customFormat="1" ht="112.5">
      <c r="A8965" s="37" t="s">
        <v>6837</v>
      </c>
      <c r="B8965" s="64" t="s">
        <v>7059</v>
      </c>
      <c r="C8965" s="64" t="s">
        <v>3287</v>
      </c>
      <c r="D8965" s="37" t="s">
        <v>6839</v>
      </c>
      <c r="E8965" s="131">
        <v>110</v>
      </c>
      <c r="F8965" s="132" t="s">
        <v>82</v>
      </c>
      <c r="G8965" s="37"/>
      <c r="H8965" s="132" t="s">
        <v>6840</v>
      </c>
      <c r="I8965" s="158"/>
      <c r="K8965" s="140" t="str">
        <f t="shared" si="426"/>
        <v>社會福利支出計畫/社會福利支出/會費、捐助、補助、分攤、照護、救濟與交流活動費/捐助、補助與獎助/捐助國內團體</v>
      </c>
      <c r="L8965" s="140" t="str">
        <f t="shared" si="427"/>
        <v>身心障礙者社區關懷據點服務</v>
      </c>
      <c r="M8965" s="40" t="str">
        <f t="shared" si="428"/>
        <v>財團法人臺中市私立肯納自閉症社會福利基金會</v>
      </c>
    </row>
    <row r="8966" spans="1:13" s="27" customFormat="1" ht="112.5">
      <c r="A8966" s="37" t="s">
        <v>6837</v>
      </c>
      <c r="B8966" s="64" t="s">
        <v>7059</v>
      </c>
      <c r="C8966" s="64" t="s">
        <v>2460</v>
      </c>
      <c r="D8966" s="37" t="s">
        <v>6839</v>
      </c>
      <c r="E8966" s="131">
        <v>131</v>
      </c>
      <c r="F8966" s="132" t="s">
        <v>82</v>
      </c>
      <c r="G8966" s="37"/>
      <c r="H8966" s="132" t="s">
        <v>6840</v>
      </c>
      <c r="I8966" s="158"/>
      <c r="K8966" s="140" t="str">
        <f t="shared" si="426"/>
        <v>社會福利支出計畫/社會福利支出/會費、捐助、補助、分攤、照護、救濟與交流活動費/捐助、補助與獎助/捐助國內團體</v>
      </c>
      <c r="L8966" s="140" t="str">
        <f t="shared" si="427"/>
        <v>身心障礙者社區關懷據點服務</v>
      </c>
      <c r="M8966" s="40" t="str">
        <f t="shared" si="428"/>
        <v>臺中市太平區興隆社區發展協會</v>
      </c>
    </row>
    <row r="8967" spans="1:13" s="27" customFormat="1" ht="112.5">
      <c r="A8967" s="37" t="s">
        <v>6837</v>
      </c>
      <c r="B8967" s="64" t="s">
        <v>7059</v>
      </c>
      <c r="C8967" s="64" t="s">
        <v>3531</v>
      </c>
      <c r="D8967" s="37" t="s">
        <v>6839</v>
      </c>
      <c r="E8967" s="131">
        <v>113</v>
      </c>
      <c r="F8967" s="132" t="s">
        <v>82</v>
      </c>
      <c r="G8967" s="37"/>
      <c r="H8967" s="132" t="s">
        <v>6840</v>
      </c>
      <c r="I8967" s="158"/>
      <c r="K8967" s="140" t="str">
        <f t="shared" si="426"/>
        <v>社會福利支出計畫/社會福利支出/會費、捐助、補助、分攤、照護、救濟與交流活動費/捐助、補助與獎助/捐助國內團體</v>
      </c>
      <c r="L8967" s="140" t="str">
        <f t="shared" si="427"/>
        <v>身心障礙者社區關懷據點服務</v>
      </c>
      <c r="M8967" s="40" t="str">
        <f t="shared" si="428"/>
        <v>台中市艾馨婦女協進會</v>
      </c>
    </row>
    <row r="8968" spans="1:13" s="27" customFormat="1" ht="112.5">
      <c r="A8968" s="37" t="s">
        <v>6837</v>
      </c>
      <c r="B8968" s="64" t="s">
        <v>7059</v>
      </c>
      <c r="C8968" s="64" t="s">
        <v>4361</v>
      </c>
      <c r="D8968" s="37" t="s">
        <v>6839</v>
      </c>
      <c r="E8968" s="131">
        <v>84</v>
      </c>
      <c r="F8968" s="132" t="s">
        <v>82</v>
      </c>
      <c r="G8968" s="37"/>
      <c r="H8968" s="132" t="s">
        <v>6840</v>
      </c>
      <c r="I8968" s="158"/>
      <c r="K8968" s="140" t="str">
        <f t="shared" si="426"/>
        <v>社會福利支出計畫/社會福利支出/會費、捐助、補助、分攤、照護、救濟與交流活動費/捐助、補助與獎助/捐助國內團體</v>
      </c>
      <c r="L8968" s="140" t="str">
        <f t="shared" si="427"/>
        <v>身心障礙者社區關懷據點服務</v>
      </c>
      <c r="M8968" s="40" t="str">
        <f t="shared" si="428"/>
        <v>臺中市私立同心圓東勢社區式服務類長期照顧服務機構</v>
      </c>
    </row>
    <row r="8969" spans="1:13" s="27" customFormat="1" ht="112.5">
      <c r="A8969" s="37" t="s">
        <v>6837</v>
      </c>
      <c r="B8969" s="64" t="s">
        <v>7059</v>
      </c>
      <c r="C8969" s="64" t="s">
        <v>7062</v>
      </c>
      <c r="D8969" s="37" t="s">
        <v>6839</v>
      </c>
      <c r="E8969" s="131">
        <v>107</v>
      </c>
      <c r="F8969" s="132" t="s">
        <v>82</v>
      </c>
      <c r="G8969" s="37"/>
      <c r="H8969" s="132" t="s">
        <v>6840</v>
      </c>
      <c r="I8969" s="158"/>
      <c r="K8969" s="140" t="str">
        <f t="shared" si="426"/>
        <v>社會福利支出計畫/社會福利支出/會費、捐助、補助、分攤、照護、救濟與交流活動費/捐助、補助與獎助/捐助國內團體</v>
      </c>
      <c r="L8969" s="140" t="str">
        <f t="shared" si="427"/>
        <v>身心障礙者社區關懷據點服務</v>
      </c>
      <c r="M8969" s="40" t="str">
        <f t="shared" si="428"/>
        <v>社團法人臺中市伍愛照顧關懷協會</v>
      </c>
    </row>
    <row r="8970" spans="1:13" s="27" customFormat="1" ht="112.5">
      <c r="A8970" s="37" t="s">
        <v>6837</v>
      </c>
      <c r="B8970" s="64" t="s">
        <v>7059</v>
      </c>
      <c r="C8970" s="64" t="s">
        <v>3295</v>
      </c>
      <c r="D8970" s="37" t="s">
        <v>6839</v>
      </c>
      <c r="E8970" s="131">
        <v>145</v>
      </c>
      <c r="F8970" s="132" t="s">
        <v>82</v>
      </c>
      <c r="G8970" s="37"/>
      <c r="H8970" s="132" t="s">
        <v>6840</v>
      </c>
      <c r="I8970" s="158"/>
      <c r="K8970" s="140" t="str">
        <f t="shared" si="426"/>
        <v>社會福利支出計畫/社會福利支出/會費、捐助、補助、分攤、照護、救濟與交流活動費/捐助、補助與獎助/捐助國內團體</v>
      </c>
      <c r="L8970" s="140" t="str">
        <f t="shared" si="427"/>
        <v>身心障礙者社區關懷據點服務</v>
      </c>
      <c r="M8970" s="40" t="str">
        <f t="shared" si="428"/>
        <v>社團法人台中市康復之友協會</v>
      </c>
    </row>
    <row r="8971" spans="1:13" s="27" customFormat="1" ht="112.5">
      <c r="A8971" s="37" t="s">
        <v>6837</v>
      </c>
      <c r="B8971" s="64" t="s">
        <v>7059</v>
      </c>
      <c r="C8971" s="64" t="s">
        <v>3222</v>
      </c>
      <c r="D8971" s="37" t="s">
        <v>6839</v>
      </c>
      <c r="E8971" s="131">
        <v>87</v>
      </c>
      <c r="F8971" s="132" t="s">
        <v>82</v>
      </c>
      <c r="G8971" s="37"/>
      <c r="H8971" s="132" t="s">
        <v>6840</v>
      </c>
      <c r="I8971" s="158"/>
      <c r="K8971" s="140" t="str">
        <f t="shared" si="426"/>
        <v>社會福利支出計畫/社會福利支出/會費、捐助、補助、分攤、照護、救濟與交流活動費/捐助、補助與獎助/捐助國內團體</v>
      </c>
      <c r="L8971" s="140" t="str">
        <f t="shared" si="427"/>
        <v>身心障礙者社區關懷據點服務</v>
      </c>
      <c r="M8971" s="40" t="str">
        <f t="shared" si="428"/>
        <v>臺中市烏日區烏日社區發展協會</v>
      </c>
    </row>
    <row r="8972" spans="1:13" s="27" customFormat="1" ht="112.5">
      <c r="A8972" s="37" t="s">
        <v>6837</v>
      </c>
      <c r="B8972" s="64" t="s">
        <v>7059</v>
      </c>
      <c r="C8972" s="64" t="s">
        <v>3509</v>
      </c>
      <c r="D8972" s="37" t="s">
        <v>6839</v>
      </c>
      <c r="E8972" s="131">
        <v>103</v>
      </c>
      <c r="F8972" s="132" t="s">
        <v>82</v>
      </c>
      <c r="G8972" s="37"/>
      <c r="H8972" s="132" t="s">
        <v>6840</v>
      </c>
      <c r="I8972" s="158"/>
      <c r="K8972" s="140" t="str">
        <f t="shared" si="426"/>
        <v>社會福利支出計畫/社會福利支出/會費、捐助、補助、分攤、照護、救濟與交流活動費/捐助、補助與獎助/捐助國內團體</v>
      </c>
      <c r="L8972" s="140" t="str">
        <f t="shared" si="427"/>
        <v>身心障礙者社區關懷據點服務</v>
      </c>
      <c r="M8972" s="40" t="str">
        <f t="shared" si="428"/>
        <v>社團法人台中市東區東英社區發展協會</v>
      </c>
    </row>
    <row r="8973" spans="1:13" s="27" customFormat="1" ht="112.5">
      <c r="A8973" s="37" t="s">
        <v>6837</v>
      </c>
      <c r="B8973" s="64" t="s">
        <v>7059</v>
      </c>
      <c r="C8973" s="64" t="s">
        <v>3104</v>
      </c>
      <c r="D8973" s="37" t="s">
        <v>6839</v>
      </c>
      <c r="E8973" s="131">
        <v>102</v>
      </c>
      <c r="F8973" s="132" t="s">
        <v>82</v>
      </c>
      <c r="G8973" s="37"/>
      <c r="H8973" s="132" t="s">
        <v>6840</v>
      </c>
      <c r="I8973" s="158"/>
      <c r="K8973" s="140" t="str">
        <f t="shared" si="426"/>
        <v>社會福利支出計畫/社會福利支出/會費、捐助、補助、分攤、照護、救濟與交流活動費/捐助、補助與獎助/捐助國內團體</v>
      </c>
      <c r="L8973" s="140" t="str">
        <f t="shared" si="427"/>
        <v>身心障礙者社區關懷據點服務</v>
      </c>
      <c r="M8973" s="40" t="str">
        <f t="shared" si="428"/>
        <v>社團法人臺中市西區大和社區發展協會</v>
      </c>
    </row>
    <row r="8974" spans="1:13" s="27" customFormat="1" ht="112.5">
      <c r="A8974" s="37" t="s">
        <v>6837</v>
      </c>
      <c r="B8974" s="64" t="s">
        <v>7059</v>
      </c>
      <c r="C8974" s="64" t="s">
        <v>7066</v>
      </c>
      <c r="D8974" s="37" t="s">
        <v>6839</v>
      </c>
      <c r="E8974" s="131">
        <v>64</v>
      </c>
      <c r="F8974" s="132" t="s">
        <v>82</v>
      </c>
      <c r="G8974" s="37"/>
      <c r="H8974" s="132" t="s">
        <v>6840</v>
      </c>
      <c r="I8974" s="158"/>
      <c r="K8974" s="140" t="str">
        <f t="shared" si="426"/>
        <v>社會福利支出計畫/社會福利支出/會費、捐助、補助、分攤、照護、救濟與交流活動費/捐助、補助與獎助/捐助國內團體</v>
      </c>
      <c r="L8974" s="140" t="str">
        <f t="shared" si="427"/>
        <v>身心障礙者社區關懷據點服務</v>
      </c>
      <c r="M8974" s="40" t="str">
        <f t="shared" si="428"/>
        <v>臺中市擁昕親子關懷協會</v>
      </c>
    </row>
    <row r="8975" spans="1:13" s="27" customFormat="1" ht="112.5">
      <c r="A8975" s="37" t="s">
        <v>6837</v>
      </c>
      <c r="B8975" s="64" t="s">
        <v>7059</v>
      </c>
      <c r="C8975" s="64" t="s">
        <v>3046</v>
      </c>
      <c r="D8975" s="37" t="s">
        <v>6839</v>
      </c>
      <c r="E8975" s="131">
        <v>138</v>
      </c>
      <c r="F8975" s="132" t="s">
        <v>82</v>
      </c>
      <c r="G8975" s="37"/>
      <c r="H8975" s="132" t="s">
        <v>6840</v>
      </c>
      <c r="I8975" s="158"/>
      <c r="K8975" s="140" t="str">
        <f t="shared" si="426"/>
        <v>社會福利支出計畫/社會福利支出/會費、捐助、補助、分攤、照護、救濟與交流活動費/捐助、補助與獎助/捐助國內團體</v>
      </c>
      <c r="L8975" s="140" t="str">
        <f t="shared" si="427"/>
        <v>身心障礙者社區關懷據點服務</v>
      </c>
      <c r="M8975" s="40" t="str">
        <f t="shared" si="428"/>
        <v>台中市西屯區福瑞社區發展協會</v>
      </c>
    </row>
    <row r="8976" spans="1:13" s="27" customFormat="1" ht="112.5">
      <c r="A8976" s="37" t="s">
        <v>6837</v>
      </c>
      <c r="B8976" s="64" t="s">
        <v>7059</v>
      </c>
      <c r="C8976" s="64" t="s">
        <v>3601</v>
      </c>
      <c r="D8976" s="37" t="s">
        <v>6839</v>
      </c>
      <c r="E8976" s="131">
        <v>149</v>
      </c>
      <c r="F8976" s="132" t="s">
        <v>82</v>
      </c>
      <c r="G8976" s="37"/>
      <c r="H8976" s="132" t="s">
        <v>6840</v>
      </c>
      <c r="I8976" s="158"/>
      <c r="K8976" s="140" t="str">
        <f t="shared" si="426"/>
        <v>社會福利支出計畫/社會福利支出/會費、捐助、補助、分攤、照護、救濟與交流活動費/捐助、補助與獎助/捐助國內團體</v>
      </c>
      <c r="L8976" s="140" t="str">
        <f t="shared" si="427"/>
        <v>身心障礙者社區關懷據點服務</v>
      </c>
      <c r="M8976" s="40" t="str">
        <f t="shared" si="428"/>
        <v>臺中市大肚區大東社區發展協會</v>
      </c>
    </row>
    <row r="8977" spans="1:13" s="27" customFormat="1" ht="112.5">
      <c r="A8977" s="37" t="s">
        <v>6837</v>
      </c>
      <c r="B8977" s="64" t="s">
        <v>7059</v>
      </c>
      <c r="C8977" s="64" t="s">
        <v>3622</v>
      </c>
      <c r="D8977" s="37" t="s">
        <v>6839</v>
      </c>
      <c r="E8977" s="131">
        <v>129</v>
      </c>
      <c r="F8977" s="132" t="s">
        <v>82</v>
      </c>
      <c r="G8977" s="37"/>
      <c r="H8977" s="132" t="s">
        <v>6840</v>
      </c>
      <c r="I8977" s="158"/>
      <c r="K8977" s="140" t="str">
        <f t="shared" si="426"/>
        <v>社會福利支出計畫/社會福利支出/會費、捐助、補助、分攤、照護、救濟與交流活動費/捐助、補助與獎助/捐助國內團體</v>
      </c>
      <c r="L8977" s="140" t="str">
        <f t="shared" si="427"/>
        <v>身心障礙者社區關懷據點服務</v>
      </c>
      <c r="M8977" s="40" t="str">
        <f t="shared" si="428"/>
        <v>社團法人台中市東區東信社區發展協會</v>
      </c>
    </row>
    <row r="8978" spans="1:13" s="27" customFormat="1" ht="112.5">
      <c r="A8978" s="37" t="s">
        <v>6837</v>
      </c>
      <c r="B8978" s="64" t="s">
        <v>7059</v>
      </c>
      <c r="C8978" s="64" t="s">
        <v>7067</v>
      </c>
      <c r="D8978" s="37" t="s">
        <v>6839</v>
      </c>
      <c r="E8978" s="131">
        <v>280</v>
      </c>
      <c r="F8978" s="132" t="s">
        <v>82</v>
      </c>
      <c r="G8978" s="37"/>
      <c r="H8978" s="132" t="s">
        <v>6840</v>
      </c>
      <c r="I8978" s="158"/>
      <c r="K8978" s="140" t="str">
        <f t="shared" si="426"/>
        <v>社會福利支出計畫/社會福利支出/會費、捐助、補助、分攤、照護、救濟與交流活動費/捐助、補助與獎助/捐助國內團體</v>
      </c>
      <c r="L8978" s="140" t="str">
        <f t="shared" si="427"/>
        <v>身心障礙者社區關懷據點服務</v>
      </c>
      <c r="M8978" s="40" t="str">
        <f t="shared" si="428"/>
        <v>臺中市宏福身心關懷協會</v>
      </c>
    </row>
    <row r="8979" spans="1:13" s="27" customFormat="1" ht="112.5">
      <c r="A8979" s="37" t="s">
        <v>6837</v>
      </c>
      <c r="B8979" s="64" t="s">
        <v>7059</v>
      </c>
      <c r="C8979" s="64" t="s">
        <v>3662</v>
      </c>
      <c r="D8979" s="37" t="s">
        <v>6839</v>
      </c>
      <c r="E8979" s="131">
        <v>650</v>
      </c>
      <c r="F8979" s="132" t="s">
        <v>82</v>
      </c>
      <c r="G8979" s="37"/>
      <c r="H8979" s="132" t="s">
        <v>6840</v>
      </c>
      <c r="I8979" s="158"/>
      <c r="K8979" s="140" t="str">
        <f t="shared" si="426"/>
        <v>社會福利支出計畫/社會福利支出/會費、捐助、補助、分攤、照護、救濟與交流活動費/捐助、補助與獎助/捐助國內團體</v>
      </c>
      <c r="L8979" s="140" t="str">
        <f t="shared" si="427"/>
        <v>身心障礙者社區關懷據點服務</v>
      </c>
      <c r="M8979" s="40" t="str">
        <f t="shared" si="428"/>
        <v>社團法人臺中市惠來關懷服務協會</v>
      </c>
    </row>
    <row r="8980" spans="1:13" s="27" customFormat="1" ht="112.5">
      <c r="A8980" s="37" t="s">
        <v>6837</v>
      </c>
      <c r="B8980" s="64" t="s">
        <v>7059</v>
      </c>
      <c r="C8980" s="64" t="s">
        <v>7068</v>
      </c>
      <c r="D8980" s="37" t="s">
        <v>6839</v>
      </c>
      <c r="E8980" s="131">
        <v>200</v>
      </c>
      <c r="F8980" s="132" t="s">
        <v>82</v>
      </c>
      <c r="G8980" s="37"/>
      <c r="H8980" s="132" t="s">
        <v>6840</v>
      </c>
      <c r="I8980" s="158"/>
      <c r="K8980" s="140" t="str">
        <f t="shared" si="426"/>
        <v>社會福利支出計畫/社會福利支出/會費、捐助、補助、分攤、照護、救濟與交流活動費/捐助、補助與獎助/捐助國內團體</v>
      </c>
      <c r="L8980" s="140" t="str">
        <f t="shared" si="427"/>
        <v>身心障礙者社區關懷據點服務</v>
      </c>
      <c r="M8980" s="40" t="str">
        <f t="shared" si="428"/>
        <v>臺中市安甲溪快樂學堂促進協會</v>
      </c>
    </row>
    <row r="8981" spans="1:13" s="27" customFormat="1" ht="112.5">
      <c r="A8981" s="37" t="s">
        <v>6837</v>
      </c>
      <c r="B8981" s="64" t="s">
        <v>7069</v>
      </c>
      <c r="C8981" s="64" t="s">
        <v>3296</v>
      </c>
      <c r="D8981" s="37" t="s">
        <v>6839</v>
      </c>
      <c r="E8981" s="131">
        <v>529</v>
      </c>
      <c r="F8981" s="132" t="s">
        <v>82</v>
      </c>
      <c r="G8981" s="128"/>
      <c r="H8981" s="156" t="s">
        <v>6840</v>
      </c>
      <c r="I8981" s="159"/>
      <c r="K8981" s="140" t="str">
        <f t="shared" si="426"/>
        <v>社會福利支出計畫/社會福利支出/會費、捐助、補助、分攤、照護、救濟與交流活動費/捐助、補助與獎助/捐助國內團體</v>
      </c>
      <c r="L8981" s="140" t="str">
        <f t="shared" si="427"/>
        <v>身心障礙者社區日間作業設施服務</v>
      </c>
      <c r="M8981" s="40" t="str">
        <f t="shared" si="428"/>
        <v>社團法人台灣福氣社區關懷協會</v>
      </c>
    </row>
    <row r="8982" spans="1:13" s="27" customFormat="1" ht="112.5">
      <c r="A8982" s="37" t="s">
        <v>6837</v>
      </c>
      <c r="B8982" s="64" t="s">
        <v>7069</v>
      </c>
      <c r="C8982" s="64" t="s">
        <v>3298</v>
      </c>
      <c r="D8982" s="37" t="s">
        <v>6839</v>
      </c>
      <c r="E8982" s="131">
        <v>531</v>
      </c>
      <c r="F8982" s="132" t="s">
        <v>82</v>
      </c>
      <c r="G8982" s="128"/>
      <c r="H8982" s="156" t="s">
        <v>6840</v>
      </c>
      <c r="I8982" s="159"/>
      <c r="K8982" s="140" t="str">
        <f t="shared" si="426"/>
        <v>社會福利支出計畫/社會福利支出/會費、捐助、補助、分攤、照護、救濟與交流活動費/捐助、補助與獎助/捐助國內團體</v>
      </c>
      <c r="L8982" s="140" t="str">
        <f t="shared" si="427"/>
        <v>身心障礙者社區日間作業設施服務</v>
      </c>
      <c r="M8982" s="40" t="str">
        <f t="shared" si="428"/>
        <v>財團法人中華民國唐氏症基金會</v>
      </c>
    </row>
    <row r="8983" spans="1:13" s="27" customFormat="1" ht="112.5">
      <c r="A8983" s="37" t="s">
        <v>6837</v>
      </c>
      <c r="B8983" s="64" t="s">
        <v>7069</v>
      </c>
      <c r="C8983" s="64" t="s">
        <v>3297</v>
      </c>
      <c r="D8983" s="37" t="s">
        <v>6839</v>
      </c>
      <c r="E8983" s="131">
        <v>518</v>
      </c>
      <c r="F8983" s="132" t="s">
        <v>82</v>
      </c>
      <c r="G8983" s="128"/>
      <c r="H8983" s="156" t="s">
        <v>6840</v>
      </c>
      <c r="I8983" s="159"/>
      <c r="K8983" s="140" t="str">
        <f t="shared" si="426"/>
        <v>社會福利支出計畫/社會福利支出/會費、捐助、補助、分攤、照護、救濟與交流活動費/捐助、補助與獎助/捐助國內團體</v>
      </c>
      <c r="L8983" s="140" t="str">
        <f t="shared" si="427"/>
        <v>身心障礙者社區日間作業設施服務</v>
      </c>
      <c r="M8983" s="40" t="str">
        <f t="shared" si="428"/>
        <v>財團法人臺中市私立信望愛智能發展中心</v>
      </c>
    </row>
    <row r="8984" spans="1:13" s="27" customFormat="1" ht="112.5">
      <c r="A8984" s="37" t="s">
        <v>6837</v>
      </c>
      <c r="B8984" s="64" t="s">
        <v>7069</v>
      </c>
      <c r="C8984" s="64" t="s">
        <v>3287</v>
      </c>
      <c r="D8984" s="37" t="s">
        <v>6839</v>
      </c>
      <c r="E8984" s="131">
        <v>528</v>
      </c>
      <c r="F8984" s="132" t="s">
        <v>82</v>
      </c>
      <c r="G8984" s="128"/>
      <c r="H8984" s="156" t="s">
        <v>6840</v>
      </c>
      <c r="I8984" s="159"/>
      <c r="K8984" s="140" t="str">
        <f t="shared" si="426"/>
        <v>社會福利支出計畫/社會福利支出/會費、捐助、補助、分攤、照護、救濟與交流活動費/捐助、補助與獎助/捐助國內團體</v>
      </c>
      <c r="L8984" s="140" t="str">
        <f t="shared" si="427"/>
        <v>身心障礙者社區日間作業設施服務</v>
      </c>
      <c r="M8984" s="40" t="str">
        <f t="shared" si="428"/>
        <v>財團法人臺中市私立肯納自閉症社會福利基金會</v>
      </c>
    </row>
    <row r="8985" spans="1:13" s="27" customFormat="1" ht="112.5">
      <c r="A8985" s="37" t="s">
        <v>6837</v>
      </c>
      <c r="B8985" s="64" t="s">
        <v>7069</v>
      </c>
      <c r="C8985" s="64" t="s">
        <v>3287</v>
      </c>
      <c r="D8985" s="37" t="s">
        <v>6839</v>
      </c>
      <c r="E8985" s="131">
        <v>128</v>
      </c>
      <c r="F8985" s="132" t="s">
        <v>82</v>
      </c>
      <c r="G8985" s="128"/>
      <c r="H8985" s="156" t="s">
        <v>6840</v>
      </c>
      <c r="I8985" s="159"/>
      <c r="K8985" s="140" t="str">
        <f t="shared" si="426"/>
        <v>社會福利支出計畫/社會福利支出/會費、捐助、補助、分攤、照護、救濟與交流活動費/捐助、補助與獎助/捐助國內團體</v>
      </c>
      <c r="L8985" s="140" t="str">
        <f t="shared" si="427"/>
        <v>身心障礙者社區日間作業設施服務</v>
      </c>
      <c r="M8985" s="40" t="str">
        <f t="shared" si="428"/>
        <v>財團法人臺中市私立肯納自閉症社會福利基金會</v>
      </c>
    </row>
    <row r="8986" spans="1:13" s="27" customFormat="1" ht="112.5">
      <c r="A8986" s="37" t="s">
        <v>6837</v>
      </c>
      <c r="B8986" s="64" t="s">
        <v>7069</v>
      </c>
      <c r="C8986" s="64" t="s">
        <v>3251</v>
      </c>
      <c r="D8986" s="37" t="s">
        <v>6839</v>
      </c>
      <c r="E8986" s="131">
        <v>1237</v>
      </c>
      <c r="F8986" s="132" t="s">
        <v>82</v>
      </c>
      <c r="G8986" s="128"/>
      <c r="H8986" s="156" t="s">
        <v>6840</v>
      </c>
      <c r="I8986" s="159"/>
      <c r="K8986" s="140" t="str">
        <f t="shared" si="426"/>
        <v>社會福利支出計畫/社會福利支出/會費、捐助、補助、分攤、照護、救濟與交流活動費/捐助、補助與獎助/捐助國內團體</v>
      </c>
      <c r="L8986" s="140" t="str">
        <f t="shared" si="427"/>
        <v>身心障礙者社區日間作業設施服務</v>
      </c>
      <c r="M8986" s="40" t="str">
        <f t="shared" si="428"/>
        <v>財團法人向上社會福利基金會</v>
      </c>
    </row>
    <row r="8987" spans="1:13" s="27" customFormat="1" ht="112.5">
      <c r="A8987" s="37" t="s">
        <v>6837</v>
      </c>
      <c r="B8987" s="64" t="s">
        <v>7069</v>
      </c>
      <c r="C8987" s="64" t="s">
        <v>3298</v>
      </c>
      <c r="D8987" s="37" t="s">
        <v>6839</v>
      </c>
      <c r="E8987" s="131">
        <v>916</v>
      </c>
      <c r="F8987" s="132" t="s">
        <v>82</v>
      </c>
      <c r="G8987" s="128"/>
      <c r="H8987" s="156" t="s">
        <v>6840</v>
      </c>
      <c r="I8987" s="159"/>
      <c r="K8987" s="140" t="str">
        <f t="shared" si="426"/>
        <v>社會福利支出計畫/社會福利支出/會費、捐助、補助、分攤、照護、救濟與交流活動費/捐助、補助與獎助/捐助國內團體</v>
      </c>
      <c r="L8987" s="140" t="str">
        <f t="shared" si="427"/>
        <v>身心障礙者社區日間作業設施服務</v>
      </c>
      <c r="M8987" s="40" t="str">
        <f t="shared" si="428"/>
        <v>財團法人中華民國唐氏症基金會</v>
      </c>
    </row>
    <row r="8988" spans="1:13" s="27" customFormat="1" ht="112.5">
      <c r="A8988" s="37" t="s">
        <v>6837</v>
      </c>
      <c r="B8988" s="64" t="s">
        <v>7069</v>
      </c>
      <c r="C8988" s="64" t="s">
        <v>3741</v>
      </c>
      <c r="D8988" s="37" t="s">
        <v>6839</v>
      </c>
      <c r="E8988" s="131">
        <v>1522</v>
      </c>
      <c r="F8988" s="132" t="s">
        <v>82</v>
      </c>
      <c r="G8988" s="128"/>
      <c r="H8988" s="156" t="s">
        <v>6840</v>
      </c>
      <c r="I8988" s="159"/>
      <c r="K8988" s="140" t="str">
        <f t="shared" si="426"/>
        <v>社會福利支出計畫/社會福利支出/會費、捐助、補助、分攤、照護、救濟與交流活動費/捐助、補助與獎助/捐助國內團體</v>
      </c>
      <c r="L8988" s="140" t="str">
        <f t="shared" si="427"/>
        <v>身心障礙者社區日間作業設施服務</v>
      </c>
      <c r="M8988" s="40" t="str">
        <f t="shared" si="428"/>
        <v>財團法人伊甸社會福利基金會</v>
      </c>
    </row>
    <row r="8989" spans="1:13" s="27" customFormat="1" ht="112.5">
      <c r="A8989" s="37" t="s">
        <v>6837</v>
      </c>
      <c r="B8989" s="64" t="s">
        <v>7069</v>
      </c>
      <c r="C8989" s="64" t="s">
        <v>3750</v>
      </c>
      <c r="D8989" s="37" t="s">
        <v>6839</v>
      </c>
      <c r="E8989" s="131">
        <v>1209</v>
      </c>
      <c r="F8989" s="132" t="s">
        <v>82</v>
      </c>
      <c r="G8989" s="128"/>
      <c r="H8989" s="156" t="s">
        <v>6840</v>
      </c>
      <c r="I8989" s="159"/>
      <c r="K8989" s="140" t="str">
        <f t="shared" si="426"/>
        <v>社會福利支出計畫/社會福利支出/會費、捐助、補助、分攤、照護、救濟與交流活動費/捐助、補助與獎助/捐助國內團體</v>
      </c>
      <c r="L8989" s="140" t="str">
        <f t="shared" si="427"/>
        <v>身心障礙者社區日間作業設施服務</v>
      </c>
      <c r="M8989" s="40" t="str">
        <f t="shared" si="428"/>
        <v>財團法人台南市私立蓮心園社會福利慈善事業基金會</v>
      </c>
    </row>
    <row r="8990" spans="1:13" s="27" customFormat="1" ht="112.5">
      <c r="A8990" s="37" t="s">
        <v>6837</v>
      </c>
      <c r="B8990" s="64" t="s">
        <v>7069</v>
      </c>
      <c r="C8990" s="64" t="s">
        <v>3251</v>
      </c>
      <c r="D8990" s="37" t="s">
        <v>6839</v>
      </c>
      <c r="E8990" s="131">
        <v>1420</v>
      </c>
      <c r="F8990" s="132" t="s">
        <v>82</v>
      </c>
      <c r="G8990" s="128"/>
      <c r="H8990" s="156" t="s">
        <v>6840</v>
      </c>
      <c r="I8990" s="159"/>
      <c r="K8990" s="140" t="str">
        <f t="shared" si="426"/>
        <v>社會福利支出計畫/社會福利支出/會費、捐助、補助、分攤、照護、救濟與交流活動費/捐助、補助與獎助/捐助國內團體</v>
      </c>
      <c r="L8990" s="140" t="str">
        <f t="shared" si="427"/>
        <v>身心障礙者社區日間作業設施服務</v>
      </c>
      <c r="M8990" s="40" t="str">
        <f t="shared" si="428"/>
        <v>財團法人向上社會福利基金會</v>
      </c>
    </row>
    <row r="8991" spans="1:13" s="27" customFormat="1" ht="112.5">
      <c r="A8991" s="37" t="s">
        <v>6837</v>
      </c>
      <c r="B8991" s="64" t="s">
        <v>7069</v>
      </c>
      <c r="C8991" s="64" t="s">
        <v>3297</v>
      </c>
      <c r="D8991" s="37" t="s">
        <v>6839</v>
      </c>
      <c r="E8991" s="131">
        <v>911</v>
      </c>
      <c r="F8991" s="132" t="s">
        <v>82</v>
      </c>
      <c r="G8991" s="128"/>
      <c r="H8991" s="156" t="s">
        <v>6840</v>
      </c>
      <c r="I8991" s="159"/>
      <c r="K8991" s="140" t="str">
        <f t="shared" si="426"/>
        <v>社會福利支出計畫/社會福利支出/會費、捐助、補助、分攤、照護、救濟與交流活動費/捐助、補助與獎助/捐助國內團體</v>
      </c>
      <c r="L8991" s="140" t="str">
        <f t="shared" si="427"/>
        <v>身心障礙者社區日間作業設施服務</v>
      </c>
      <c r="M8991" s="40" t="str">
        <f t="shared" si="428"/>
        <v>財團法人臺中市私立信望愛智能發展中心</v>
      </c>
    </row>
    <row r="8992" spans="1:13" s="27" customFormat="1" ht="112.5">
      <c r="A8992" s="37" t="s">
        <v>6837</v>
      </c>
      <c r="B8992" s="64" t="s">
        <v>7069</v>
      </c>
      <c r="C8992" s="64" t="s">
        <v>3296</v>
      </c>
      <c r="D8992" s="37" t="s">
        <v>6839</v>
      </c>
      <c r="E8992" s="131">
        <v>936</v>
      </c>
      <c r="F8992" s="132" t="s">
        <v>82</v>
      </c>
      <c r="G8992" s="128"/>
      <c r="H8992" s="156" t="s">
        <v>6840</v>
      </c>
      <c r="I8992" s="159"/>
      <c r="K8992" s="140" t="str">
        <f t="shared" si="426"/>
        <v>社會福利支出計畫/社會福利支出/會費、捐助、補助、分攤、照護、救濟與交流活動費/捐助、補助與獎助/捐助國內團體</v>
      </c>
      <c r="L8992" s="140" t="str">
        <f t="shared" si="427"/>
        <v>身心障礙者社區日間作業設施服務</v>
      </c>
      <c r="M8992" s="40" t="str">
        <f t="shared" si="428"/>
        <v>社團法人台灣福氣社區關懷協會</v>
      </c>
    </row>
    <row r="8993" spans="1:13" s="27" customFormat="1" ht="112.5">
      <c r="A8993" s="37" t="s">
        <v>6837</v>
      </c>
      <c r="B8993" s="64" t="s">
        <v>7069</v>
      </c>
      <c r="C8993" s="64" t="s">
        <v>3757</v>
      </c>
      <c r="D8993" s="37" t="s">
        <v>6839</v>
      </c>
      <c r="E8993" s="131">
        <v>333</v>
      </c>
      <c r="F8993" s="132" t="s">
        <v>82</v>
      </c>
      <c r="G8993" s="128"/>
      <c r="H8993" s="156" t="s">
        <v>6840</v>
      </c>
      <c r="I8993" s="159"/>
      <c r="K8993" s="140" t="str">
        <f t="shared" si="426"/>
        <v>社會福利支出計畫/社會福利支出/會費、捐助、補助、分攤、照護、救濟與交流活動費/捐助、補助與獎助/捐助國內團體</v>
      </c>
      <c r="L8993" s="140" t="str">
        <f t="shared" si="427"/>
        <v>身心障礙者社區日間作業設施服務</v>
      </c>
      <c r="M8993" s="40" t="str">
        <f t="shared" si="428"/>
        <v>財團法人臺中市私立十方社會福利慈善事業基金會</v>
      </c>
    </row>
    <row r="8994" spans="1:13" s="27" customFormat="1" ht="112.5">
      <c r="A8994" s="37" t="s">
        <v>6837</v>
      </c>
      <c r="B8994" s="64" t="s">
        <v>7069</v>
      </c>
      <c r="C8994" s="64" t="s">
        <v>3279</v>
      </c>
      <c r="D8994" s="37" t="s">
        <v>6839</v>
      </c>
      <c r="E8994" s="131">
        <v>28</v>
      </c>
      <c r="F8994" s="132" t="s">
        <v>82</v>
      </c>
      <c r="G8994" s="128"/>
      <c r="H8994" s="156" t="s">
        <v>6840</v>
      </c>
      <c r="I8994" s="159"/>
      <c r="K8994" s="140" t="str">
        <f t="shared" si="426"/>
        <v>社會福利支出計畫/社會福利支出/會費、捐助、補助、分攤、照護、救濟與交流活動費/捐助、補助與獎助/捐助國內團體</v>
      </c>
      <c r="L8994" s="140" t="str">
        <f t="shared" si="427"/>
        <v>身心障礙者社區日間作業設施服務</v>
      </c>
      <c r="M8994" s="40" t="str">
        <f t="shared" si="428"/>
        <v>中華民國幸福家庭促進協會</v>
      </c>
    </row>
    <row r="8995" spans="1:13" s="27" customFormat="1" ht="112.5">
      <c r="A8995" s="37" t="s">
        <v>6837</v>
      </c>
      <c r="B8995" s="64" t="s">
        <v>7069</v>
      </c>
      <c r="C8995" s="64" t="s">
        <v>3287</v>
      </c>
      <c r="D8995" s="37" t="s">
        <v>6839</v>
      </c>
      <c r="E8995" s="131">
        <v>943</v>
      </c>
      <c r="F8995" s="132" t="s">
        <v>82</v>
      </c>
      <c r="G8995" s="128"/>
      <c r="H8995" s="156" t="s">
        <v>6840</v>
      </c>
      <c r="I8995" s="159"/>
      <c r="K8995" s="140" t="str">
        <f t="shared" si="426"/>
        <v>社會福利支出計畫/社會福利支出/會費、捐助、補助、分攤、照護、救濟與交流活動費/捐助、補助與獎助/捐助國內團體</v>
      </c>
      <c r="L8995" s="140" t="str">
        <f t="shared" si="427"/>
        <v>身心障礙者社區日間作業設施服務</v>
      </c>
      <c r="M8995" s="40" t="str">
        <f t="shared" si="428"/>
        <v>財團法人臺中市私立肯納自閉症社會福利基金會</v>
      </c>
    </row>
    <row r="8996" spans="1:13" s="27" customFormat="1" ht="112.5">
      <c r="A8996" s="37" t="s">
        <v>6837</v>
      </c>
      <c r="B8996" s="64" t="s">
        <v>7069</v>
      </c>
      <c r="C8996" s="64" t="s">
        <v>3751</v>
      </c>
      <c r="D8996" s="37" t="s">
        <v>6839</v>
      </c>
      <c r="E8996" s="131">
        <v>1494</v>
      </c>
      <c r="F8996" s="132" t="s">
        <v>82</v>
      </c>
      <c r="G8996" s="128"/>
      <c r="H8996" s="156" t="s">
        <v>6840</v>
      </c>
      <c r="I8996" s="159"/>
      <c r="K8996" s="140" t="str">
        <f t="shared" si="426"/>
        <v>社會福利支出計畫/社會福利支出/會費、捐助、補助、分攤、照護、救濟與交流活動費/捐助、補助與獎助/捐助國內團體</v>
      </c>
      <c r="L8996" s="140" t="str">
        <f t="shared" si="427"/>
        <v>身心障礙者社區日間作業設施服務</v>
      </c>
      <c r="M8996" s="40" t="str">
        <f t="shared" si="428"/>
        <v>社團法人台中市智障者家長協會</v>
      </c>
    </row>
    <row r="8997" spans="1:13" s="27" customFormat="1" ht="112.5">
      <c r="A8997" s="37" t="s">
        <v>6837</v>
      </c>
      <c r="B8997" s="64" t="s">
        <v>7069</v>
      </c>
      <c r="C8997" s="64" t="s">
        <v>2155</v>
      </c>
      <c r="D8997" s="37" t="s">
        <v>6839</v>
      </c>
      <c r="E8997" s="131">
        <v>256</v>
      </c>
      <c r="F8997" s="132" t="s">
        <v>82</v>
      </c>
      <c r="G8997" s="128"/>
      <c r="H8997" s="156" t="s">
        <v>6840</v>
      </c>
      <c r="I8997" s="159"/>
      <c r="K8997" s="140" t="str">
        <f t="shared" si="426"/>
        <v>社會福利支出計畫/社會福利支出/會費、捐助、補助、分攤、照護、救濟與交流活動費/捐助、補助與獎助/捐助國內團體</v>
      </c>
      <c r="L8997" s="140" t="str">
        <f t="shared" si="427"/>
        <v>身心障礙者社區日間作業設施服務</v>
      </c>
      <c r="M8997" s="40" t="str">
        <f t="shared" si="428"/>
        <v>財團法人天主教會台中教區附設台中市私立慈愛智能發展中心</v>
      </c>
    </row>
    <row r="8998" spans="1:13" s="27" customFormat="1" ht="112.5">
      <c r="A8998" s="37" t="s">
        <v>6837</v>
      </c>
      <c r="B8998" s="64" t="s">
        <v>7069</v>
      </c>
      <c r="C8998" s="64" t="s">
        <v>3741</v>
      </c>
      <c r="D8998" s="37" t="s">
        <v>6839</v>
      </c>
      <c r="E8998" s="131">
        <v>253</v>
      </c>
      <c r="F8998" s="132" t="s">
        <v>82</v>
      </c>
      <c r="G8998" s="128"/>
      <c r="H8998" s="156" t="s">
        <v>6840</v>
      </c>
      <c r="I8998" s="159"/>
      <c r="K8998" s="140" t="str">
        <f t="shared" si="426"/>
        <v>社會福利支出計畫/社會福利支出/會費、捐助、補助、分攤、照護、救濟與交流活動費/捐助、補助與獎助/捐助國內團體</v>
      </c>
      <c r="L8998" s="140" t="str">
        <f t="shared" si="427"/>
        <v>身心障礙者社區日間作業設施服務</v>
      </c>
      <c r="M8998" s="40" t="str">
        <f t="shared" si="428"/>
        <v>財團法人伊甸社會福利基金會</v>
      </c>
    </row>
    <row r="8999" spans="1:13" s="27" customFormat="1" ht="112.5">
      <c r="A8999" s="37" t="s">
        <v>6837</v>
      </c>
      <c r="B8999" s="64" t="s">
        <v>7069</v>
      </c>
      <c r="C8999" s="64" t="s">
        <v>3287</v>
      </c>
      <c r="D8999" s="37" t="s">
        <v>6839</v>
      </c>
      <c r="E8999" s="131">
        <v>128</v>
      </c>
      <c r="F8999" s="132" t="s">
        <v>82</v>
      </c>
      <c r="G8999" s="128"/>
      <c r="H8999" s="156" t="s">
        <v>6840</v>
      </c>
      <c r="I8999" s="159"/>
      <c r="K8999" s="140" t="str">
        <f t="shared" si="426"/>
        <v>社會福利支出計畫/社會福利支出/會費、捐助、補助、分攤、照護、救濟與交流活動費/捐助、補助與獎助/捐助國內團體</v>
      </c>
      <c r="L8999" s="140" t="str">
        <f t="shared" si="427"/>
        <v>身心障礙者社區日間作業設施服務</v>
      </c>
      <c r="M8999" s="40" t="str">
        <f t="shared" si="428"/>
        <v>財團法人臺中市私立肯納自閉症社會福利基金會</v>
      </c>
    </row>
    <row r="9000" spans="1:13" s="27" customFormat="1" ht="112.5">
      <c r="A9000" s="37" t="s">
        <v>6837</v>
      </c>
      <c r="B9000" s="64" t="s">
        <v>7069</v>
      </c>
      <c r="C9000" s="64" t="s">
        <v>4343</v>
      </c>
      <c r="D9000" s="37" t="s">
        <v>6839</v>
      </c>
      <c r="E9000" s="131">
        <v>250</v>
      </c>
      <c r="F9000" s="132" t="s">
        <v>82</v>
      </c>
      <c r="G9000" s="37"/>
      <c r="H9000" s="132" t="s">
        <v>6840</v>
      </c>
      <c r="I9000" s="158"/>
      <c r="K9000" s="140" t="str">
        <f t="shared" si="426"/>
        <v>社會福利支出計畫/社會福利支出/會費、捐助、補助、分攤、照護、救濟與交流活動費/捐助、補助與獎助/捐助國內團體</v>
      </c>
      <c r="L9000" s="140" t="str">
        <f t="shared" si="427"/>
        <v>身心障礙者社區日間作業設施服務</v>
      </c>
      <c r="M9000" s="40" t="str">
        <f t="shared" si="428"/>
        <v>財團法人心路社會福利基金會</v>
      </c>
    </row>
    <row r="9001" spans="1:13" s="27" customFormat="1" ht="112.5">
      <c r="A9001" s="37" t="s">
        <v>6837</v>
      </c>
      <c r="B9001" s="64" t="s">
        <v>7069</v>
      </c>
      <c r="C9001" s="64" t="s">
        <v>3287</v>
      </c>
      <c r="D9001" s="37" t="s">
        <v>6839</v>
      </c>
      <c r="E9001" s="131">
        <v>735</v>
      </c>
      <c r="F9001" s="132" t="s">
        <v>82</v>
      </c>
      <c r="G9001" s="37"/>
      <c r="H9001" s="132" t="s">
        <v>6840</v>
      </c>
      <c r="I9001" s="158"/>
      <c r="K9001" s="140" t="str">
        <f t="shared" si="426"/>
        <v>社會福利支出計畫/社會福利支出/會費、捐助、補助、分攤、照護、救濟與交流活動費/捐助、補助與獎助/捐助國內團體</v>
      </c>
      <c r="L9001" s="140" t="str">
        <f t="shared" si="427"/>
        <v>身心障礙者社區日間作業設施服務</v>
      </c>
      <c r="M9001" s="40" t="str">
        <f t="shared" si="428"/>
        <v>財團法人臺中市私立肯納自閉症社會福利基金會</v>
      </c>
    </row>
    <row r="9002" spans="1:13" s="27" customFormat="1" ht="112.5">
      <c r="A9002" s="37" t="s">
        <v>6837</v>
      </c>
      <c r="B9002" s="64" t="s">
        <v>7069</v>
      </c>
      <c r="C9002" s="64" t="s">
        <v>3741</v>
      </c>
      <c r="D9002" s="37" t="s">
        <v>6839</v>
      </c>
      <c r="E9002" s="131">
        <v>770</v>
      </c>
      <c r="F9002" s="132" t="s">
        <v>82</v>
      </c>
      <c r="G9002" s="37"/>
      <c r="H9002" s="132" t="s">
        <v>6840</v>
      </c>
      <c r="I9002" s="158"/>
      <c r="K9002" s="140" t="str">
        <f t="shared" si="426"/>
        <v>社會福利支出計畫/社會福利支出/會費、捐助、補助、分攤、照護、救濟與交流活動費/捐助、補助與獎助/捐助國內團體</v>
      </c>
      <c r="L9002" s="140" t="str">
        <f t="shared" si="427"/>
        <v>身心障礙者社區日間作業設施服務</v>
      </c>
      <c r="M9002" s="40" t="str">
        <f t="shared" si="428"/>
        <v>財團法人伊甸社會福利基金會</v>
      </c>
    </row>
    <row r="9003" spans="1:13" s="27" customFormat="1" ht="112.5">
      <c r="A9003" s="37" t="s">
        <v>6837</v>
      </c>
      <c r="B9003" s="64" t="s">
        <v>7069</v>
      </c>
      <c r="C9003" s="64" t="s">
        <v>3251</v>
      </c>
      <c r="D9003" s="37" t="s">
        <v>6839</v>
      </c>
      <c r="E9003" s="131">
        <v>649</v>
      </c>
      <c r="F9003" s="132" t="s">
        <v>82</v>
      </c>
      <c r="G9003" s="37"/>
      <c r="H9003" s="132" t="s">
        <v>6840</v>
      </c>
      <c r="I9003" s="158"/>
      <c r="K9003" s="140" t="str">
        <f t="shared" si="426"/>
        <v>社會福利支出計畫/社會福利支出/會費、捐助、補助、分攤、照護、救濟與交流活動費/捐助、補助與獎助/捐助國內團體</v>
      </c>
      <c r="L9003" s="140" t="str">
        <f t="shared" si="427"/>
        <v>身心障礙者社區日間作業設施服務</v>
      </c>
      <c r="M9003" s="40" t="str">
        <f t="shared" si="428"/>
        <v>財團法人向上社會福利基金會</v>
      </c>
    </row>
    <row r="9004" spans="1:13" s="27" customFormat="1" ht="112.5">
      <c r="A9004" s="37" t="s">
        <v>6837</v>
      </c>
      <c r="B9004" s="64" t="s">
        <v>7069</v>
      </c>
      <c r="C9004" s="64" t="s">
        <v>3297</v>
      </c>
      <c r="D9004" s="37" t="s">
        <v>6839</v>
      </c>
      <c r="E9004" s="131">
        <v>659</v>
      </c>
      <c r="F9004" s="132" t="s">
        <v>82</v>
      </c>
      <c r="G9004" s="37"/>
      <c r="H9004" s="132" t="s">
        <v>6840</v>
      </c>
      <c r="I9004" s="158"/>
      <c r="K9004" s="140" t="str">
        <f t="shared" si="426"/>
        <v>社會福利支出計畫/社會福利支出/會費、捐助、補助、分攤、照護、救濟與交流活動費/捐助、補助與獎助/捐助國內團體</v>
      </c>
      <c r="L9004" s="140" t="str">
        <f t="shared" si="427"/>
        <v>身心障礙者社區日間作業設施服務</v>
      </c>
      <c r="M9004" s="40" t="str">
        <f t="shared" si="428"/>
        <v>財團法人臺中市私立信望愛智能發展中心</v>
      </c>
    </row>
    <row r="9005" spans="1:13" s="27" customFormat="1" ht="112.5">
      <c r="A9005" s="37" t="s">
        <v>6837</v>
      </c>
      <c r="B9005" s="64" t="s">
        <v>7069</v>
      </c>
      <c r="C9005" s="64" t="s">
        <v>3298</v>
      </c>
      <c r="D9005" s="37" t="s">
        <v>6839</v>
      </c>
      <c r="E9005" s="131">
        <v>729</v>
      </c>
      <c r="F9005" s="132" t="s">
        <v>82</v>
      </c>
      <c r="G9005" s="37"/>
      <c r="H9005" s="132" t="s">
        <v>6840</v>
      </c>
      <c r="I9005" s="158"/>
      <c r="K9005" s="140" t="str">
        <f t="shared" si="426"/>
        <v>社會福利支出計畫/社會福利支出/會費、捐助、補助、分攤、照護、救濟與交流活動費/捐助、補助與獎助/捐助國內團體</v>
      </c>
      <c r="L9005" s="140" t="str">
        <f t="shared" si="427"/>
        <v>身心障礙者社區日間作業設施服務</v>
      </c>
      <c r="M9005" s="40" t="str">
        <f t="shared" si="428"/>
        <v>財團法人中華民國唐氏症基金會</v>
      </c>
    </row>
    <row r="9006" spans="1:13" s="27" customFormat="1" ht="112.5">
      <c r="A9006" s="37" t="s">
        <v>6837</v>
      </c>
      <c r="B9006" s="64" t="s">
        <v>7069</v>
      </c>
      <c r="C9006" s="64" t="s">
        <v>3296</v>
      </c>
      <c r="D9006" s="37" t="s">
        <v>6839</v>
      </c>
      <c r="E9006" s="131">
        <v>749</v>
      </c>
      <c r="F9006" s="132" t="s">
        <v>82</v>
      </c>
      <c r="G9006" s="37"/>
      <c r="H9006" s="132" t="s">
        <v>6840</v>
      </c>
      <c r="I9006" s="158"/>
      <c r="K9006" s="140" t="str">
        <f t="shared" si="426"/>
        <v>社會福利支出計畫/社會福利支出/會費、捐助、補助、分攤、照護、救濟與交流活動費/捐助、補助與獎助/捐助國內團體</v>
      </c>
      <c r="L9006" s="140" t="str">
        <f t="shared" si="427"/>
        <v>身心障礙者社區日間作業設施服務</v>
      </c>
      <c r="M9006" s="40" t="str">
        <f t="shared" si="428"/>
        <v>社團法人台灣福氣社區關懷協會</v>
      </c>
    </row>
    <row r="9007" spans="1:13" s="27" customFormat="1" ht="112.5">
      <c r="A9007" s="37" t="s">
        <v>6842</v>
      </c>
      <c r="B9007" s="130" t="s">
        <v>7069</v>
      </c>
      <c r="C9007" s="130" t="s">
        <v>3750</v>
      </c>
      <c r="D9007" s="37" t="s">
        <v>6839</v>
      </c>
      <c r="E9007" s="136">
        <v>84</v>
      </c>
      <c r="F9007" s="132" t="s">
        <v>82</v>
      </c>
      <c r="G9007" s="132"/>
      <c r="H9007" s="132" t="s">
        <v>6840</v>
      </c>
      <c r="I9007" s="158"/>
      <c r="K9007" s="140" t="str">
        <f t="shared" si="426"/>
        <v>一般建築及設備計畫/一般建築及設備/會費、捐助、補助、分攤、照護、救濟與交流活動費/捐助、補助與獎助/捐助國內團體</v>
      </c>
      <c r="L9007" s="140" t="str">
        <f t="shared" si="427"/>
        <v>身心障礙者社區日間作業設施服務</v>
      </c>
      <c r="M9007" s="40" t="str">
        <f t="shared" si="428"/>
        <v>財團法人台南市私立蓮心園社會福利慈善事業基金會</v>
      </c>
    </row>
    <row r="9008" spans="1:13" s="27" customFormat="1" ht="112.5">
      <c r="A9008" s="37" t="s">
        <v>6837</v>
      </c>
      <c r="B9008" s="64" t="s">
        <v>7069</v>
      </c>
      <c r="C9008" s="64" t="s">
        <v>3750</v>
      </c>
      <c r="D9008" s="37" t="s">
        <v>6839</v>
      </c>
      <c r="E9008" s="131">
        <v>647</v>
      </c>
      <c r="F9008" s="132" t="s">
        <v>82</v>
      </c>
      <c r="G9008" s="37"/>
      <c r="H9008" s="132" t="s">
        <v>6840</v>
      </c>
      <c r="I9008" s="158"/>
      <c r="K9008" s="140" t="str">
        <f t="shared" si="426"/>
        <v>社會福利支出計畫/社會福利支出/會費、捐助、補助、分攤、照護、救濟與交流活動費/捐助、補助與獎助/捐助國內團體</v>
      </c>
      <c r="L9008" s="140" t="str">
        <f t="shared" si="427"/>
        <v>身心障礙者社區日間作業設施服務</v>
      </c>
      <c r="M9008" s="40" t="str">
        <f t="shared" si="428"/>
        <v>財團法人台南市私立蓮心園社會福利慈善事業基金會</v>
      </c>
    </row>
    <row r="9009" spans="1:13" s="27" customFormat="1" ht="112.5">
      <c r="A9009" s="37" t="s">
        <v>6837</v>
      </c>
      <c r="B9009" s="64" t="s">
        <v>7069</v>
      </c>
      <c r="C9009" s="64" t="s">
        <v>3251</v>
      </c>
      <c r="D9009" s="37" t="s">
        <v>6839</v>
      </c>
      <c r="E9009" s="131">
        <v>717</v>
      </c>
      <c r="F9009" s="132" t="s">
        <v>82</v>
      </c>
      <c r="G9009" s="37"/>
      <c r="H9009" s="132" t="s">
        <v>6840</v>
      </c>
      <c r="I9009" s="158"/>
      <c r="K9009" s="140" t="str">
        <f t="shared" si="426"/>
        <v>社會福利支出計畫/社會福利支出/會費、捐助、補助、分攤、照護、救濟與交流活動費/捐助、補助與獎助/捐助國內團體</v>
      </c>
      <c r="L9009" s="140" t="str">
        <f t="shared" si="427"/>
        <v>身心障礙者社區日間作業設施服務</v>
      </c>
      <c r="M9009" s="40" t="str">
        <f t="shared" si="428"/>
        <v>財團法人向上社會福利基金會</v>
      </c>
    </row>
    <row r="9010" spans="1:13" s="27" customFormat="1" ht="112.5">
      <c r="A9010" s="37" t="s">
        <v>6842</v>
      </c>
      <c r="B9010" s="130" t="s">
        <v>7069</v>
      </c>
      <c r="C9010" s="130" t="s">
        <v>3251</v>
      </c>
      <c r="D9010" s="37" t="s">
        <v>6839</v>
      </c>
      <c r="E9010" s="136">
        <v>89</v>
      </c>
      <c r="F9010" s="132" t="s">
        <v>82</v>
      </c>
      <c r="G9010" s="132"/>
      <c r="H9010" s="132" t="s">
        <v>6840</v>
      </c>
      <c r="I9010" s="158"/>
      <c r="K9010" s="140" t="str">
        <f t="shared" si="426"/>
        <v>一般建築及設備計畫/一般建築及設備/會費、捐助、補助、分攤、照護、救濟與交流活動費/捐助、補助與獎助/捐助國內團體</v>
      </c>
      <c r="L9010" s="140" t="str">
        <f t="shared" si="427"/>
        <v>身心障礙者社區日間作業設施服務</v>
      </c>
      <c r="M9010" s="40" t="str">
        <f t="shared" si="428"/>
        <v>財團法人向上社會福利基金會</v>
      </c>
    </row>
    <row r="9011" spans="1:13" s="27" customFormat="1" ht="112.5">
      <c r="A9011" s="37" t="s">
        <v>6842</v>
      </c>
      <c r="B9011" s="130" t="s">
        <v>7069</v>
      </c>
      <c r="C9011" s="130" t="s">
        <v>3751</v>
      </c>
      <c r="D9011" s="37" t="s">
        <v>6839</v>
      </c>
      <c r="E9011" s="136">
        <v>45</v>
      </c>
      <c r="F9011" s="132" t="s">
        <v>82</v>
      </c>
      <c r="G9011" s="132"/>
      <c r="H9011" s="132" t="s">
        <v>6840</v>
      </c>
      <c r="I9011" s="158"/>
      <c r="K9011" s="140" t="str">
        <f t="shared" si="426"/>
        <v>一般建築及設備計畫/一般建築及設備/會費、捐助、補助、分攤、照護、救濟與交流活動費/捐助、補助與獎助/捐助國內團體</v>
      </c>
      <c r="L9011" s="140" t="str">
        <f t="shared" si="427"/>
        <v>身心障礙者社區日間作業設施服務</v>
      </c>
      <c r="M9011" s="40" t="str">
        <f t="shared" si="428"/>
        <v>社團法人台中市智障者家長協會</v>
      </c>
    </row>
    <row r="9012" spans="1:13" s="27" customFormat="1" ht="112.5">
      <c r="A9012" s="37" t="s">
        <v>6837</v>
      </c>
      <c r="B9012" s="64" t="s">
        <v>7069</v>
      </c>
      <c r="C9012" s="64" t="s">
        <v>3751</v>
      </c>
      <c r="D9012" s="37" t="s">
        <v>6839</v>
      </c>
      <c r="E9012" s="131">
        <v>654</v>
      </c>
      <c r="F9012" s="132" t="s">
        <v>82</v>
      </c>
      <c r="G9012" s="37"/>
      <c r="H9012" s="132" t="s">
        <v>6840</v>
      </c>
      <c r="I9012" s="158"/>
      <c r="K9012" s="140" t="str">
        <f t="shared" si="426"/>
        <v>社會福利支出計畫/社會福利支出/會費、捐助、補助、分攤、照護、救濟與交流活動費/捐助、補助與獎助/捐助國內團體</v>
      </c>
      <c r="L9012" s="140" t="str">
        <f t="shared" si="427"/>
        <v>身心障礙者社區日間作業設施服務</v>
      </c>
      <c r="M9012" s="40" t="str">
        <f t="shared" si="428"/>
        <v>社團法人台中市智障者家長協會</v>
      </c>
    </row>
    <row r="9013" spans="1:13" s="27" customFormat="1" ht="112.5">
      <c r="A9013" s="37" t="s">
        <v>6842</v>
      </c>
      <c r="B9013" s="130" t="s">
        <v>7069</v>
      </c>
      <c r="C9013" s="130" t="s">
        <v>3283</v>
      </c>
      <c r="D9013" s="37" t="s">
        <v>6839</v>
      </c>
      <c r="E9013" s="136">
        <v>110</v>
      </c>
      <c r="F9013" s="132" t="s">
        <v>82</v>
      </c>
      <c r="G9013" s="132"/>
      <c r="H9013" s="132" t="s">
        <v>6840</v>
      </c>
      <c r="I9013" s="158"/>
      <c r="K9013" s="140" t="str">
        <f t="shared" si="426"/>
        <v>一般建築及設備計畫/一般建築及設備/會費、捐助、補助、分攤、照護、救濟與交流活動費/捐助、補助與獎助/捐助國內團體</v>
      </c>
      <c r="L9013" s="140" t="str">
        <f t="shared" si="427"/>
        <v>身心障礙者社區日間作業設施服務</v>
      </c>
      <c r="M9013" s="40" t="str">
        <f t="shared" si="428"/>
        <v>社團法人臺中市身心障礙者福利關懷協會</v>
      </c>
    </row>
    <row r="9014" spans="1:13" s="27" customFormat="1" ht="112.5">
      <c r="A9014" s="37" t="s">
        <v>6842</v>
      </c>
      <c r="B9014" s="130" t="s">
        <v>7069</v>
      </c>
      <c r="C9014" s="130" t="s">
        <v>3295</v>
      </c>
      <c r="D9014" s="37" t="s">
        <v>6839</v>
      </c>
      <c r="E9014" s="136">
        <v>59</v>
      </c>
      <c r="F9014" s="132" t="s">
        <v>82</v>
      </c>
      <c r="G9014" s="132"/>
      <c r="H9014" s="132" t="s">
        <v>6840</v>
      </c>
      <c r="I9014" s="158"/>
      <c r="K9014" s="140" t="str">
        <f t="shared" si="426"/>
        <v>一般建築及設備計畫/一般建築及設備/會費、捐助、補助、分攤、照護、救濟與交流活動費/捐助、補助與獎助/捐助國內團體</v>
      </c>
      <c r="L9014" s="140" t="str">
        <f t="shared" si="427"/>
        <v>身心障礙者社區日間作業設施服務</v>
      </c>
      <c r="M9014" s="40" t="str">
        <f t="shared" si="428"/>
        <v>社團法人台中市康復之友協會</v>
      </c>
    </row>
    <row r="9015" spans="1:13" s="27" customFormat="1" ht="112.5">
      <c r="A9015" s="37" t="s">
        <v>6842</v>
      </c>
      <c r="B9015" s="130" t="s">
        <v>7069</v>
      </c>
      <c r="C9015" s="130" t="s">
        <v>3297</v>
      </c>
      <c r="D9015" s="37" t="s">
        <v>6839</v>
      </c>
      <c r="E9015" s="136">
        <v>90</v>
      </c>
      <c r="F9015" s="132" t="s">
        <v>82</v>
      </c>
      <c r="G9015" s="132"/>
      <c r="H9015" s="132" t="s">
        <v>6840</v>
      </c>
      <c r="I9015" s="158"/>
      <c r="K9015" s="140" t="str">
        <f t="shared" si="426"/>
        <v>一般建築及設備計畫/一般建築及設備/會費、捐助、補助、分攤、照護、救濟與交流活動費/捐助、補助與獎助/捐助國內團體</v>
      </c>
      <c r="L9015" s="140" t="str">
        <f t="shared" si="427"/>
        <v>身心障礙者社區日間作業設施服務</v>
      </c>
      <c r="M9015" s="40" t="str">
        <f t="shared" si="428"/>
        <v>財團法人臺中市私立信望愛智能發展中心</v>
      </c>
    </row>
    <row r="9016" spans="1:13" s="27" customFormat="1" ht="112.5">
      <c r="A9016" s="37" t="s">
        <v>6837</v>
      </c>
      <c r="B9016" s="64" t="s">
        <v>7069</v>
      </c>
      <c r="C9016" s="64" t="s">
        <v>3287</v>
      </c>
      <c r="D9016" s="37" t="s">
        <v>6839</v>
      </c>
      <c r="E9016" s="131">
        <v>128</v>
      </c>
      <c r="F9016" s="132" t="s">
        <v>82</v>
      </c>
      <c r="G9016" s="37"/>
      <c r="H9016" s="132" t="s">
        <v>6840</v>
      </c>
      <c r="I9016" s="158"/>
      <c r="K9016" s="140" t="str">
        <f t="shared" si="426"/>
        <v>社會福利支出計畫/社會福利支出/會費、捐助、補助、分攤、照護、救濟與交流活動費/捐助、補助與獎助/捐助國內團體</v>
      </c>
      <c r="L9016" s="140" t="str">
        <f t="shared" si="427"/>
        <v>身心障礙者社區日間作業設施服務</v>
      </c>
      <c r="M9016" s="40" t="str">
        <f t="shared" si="428"/>
        <v>財團法人臺中市私立肯納自閉症社會福利基金會</v>
      </c>
    </row>
    <row r="9017" spans="1:13" s="27" customFormat="1" ht="112.5">
      <c r="A9017" s="37" t="s">
        <v>6837</v>
      </c>
      <c r="B9017" s="64" t="s">
        <v>7069</v>
      </c>
      <c r="C9017" s="64" t="s">
        <v>3279</v>
      </c>
      <c r="D9017" s="37" t="s">
        <v>6839</v>
      </c>
      <c r="E9017" s="131">
        <v>349</v>
      </c>
      <c r="F9017" s="132" t="s">
        <v>82</v>
      </c>
      <c r="G9017" s="37"/>
      <c r="H9017" s="132" t="s">
        <v>6840</v>
      </c>
      <c r="I9017" s="158"/>
      <c r="K9017" s="140" t="str">
        <f t="shared" si="426"/>
        <v>社會福利支出計畫/社會福利支出/會費、捐助、補助、分攤、照護、救濟與交流活動費/捐助、補助與獎助/捐助國內團體</v>
      </c>
      <c r="L9017" s="140" t="str">
        <f t="shared" si="427"/>
        <v>身心障礙者社區日間作業設施服務</v>
      </c>
      <c r="M9017" s="40" t="str">
        <f t="shared" si="428"/>
        <v>中華民國幸福家庭促進協會</v>
      </c>
    </row>
    <row r="9018" spans="1:13" s="27" customFormat="1" ht="112.5">
      <c r="A9018" s="37" t="s">
        <v>6842</v>
      </c>
      <c r="B9018" s="130" t="s">
        <v>7069</v>
      </c>
      <c r="C9018" s="130" t="s">
        <v>3296</v>
      </c>
      <c r="D9018" s="37" t="s">
        <v>6839</v>
      </c>
      <c r="E9018" s="136">
        <v>60</v>
      </c>
      <c r="F9018" s="132" t="s">
        <v>82</v>
      </c>
      <c r="G9018" s="132"/>
      <c r="H9018" s="132" t="s">
        <v>6840</v>
      </c>
      <c r="I9018" s="158"/>
      <c r="K9018" s="140" t="str">
        <f t="shared" si="426"/>
        <v>一般建築及設備計畫/一般建築及設備/會費、捐助、補助、分攤、照護、救濟與交流活動費/捐助、補助與獎助/捐助國內團體</v>
      </c>
      <c r="L9018" s="140" t="str">
        <f t="shared" si="427"/>
        <v>身心障礙者社區日間作業設施服務</v>
      </c>
      <c r="M9018" s="40" t="str">
        <f t="shared" si="428"/>
        <v>社團法人台灣福氣社區關懷協會</v>
      </c>
    </row>
    <row r="9019" spans="1:13" s="27" customFormat="1" ht="112.5">
      <c r="A9019" s="37" t="s">
        <v>6842</v>
      </c>
      <c r="B9019" s="130" t="s">
        <v>7069</v>
      </c>
      <c r="C9019" s="130" t="s">
        <v>3750</v>
      </c>
      <c r="D9019" s="37" t="s">
        <v>6839</v>
      </c>
      <c r="E9019" s="136">
        <v>59</v>
      </c>
      <c r="F9019" s="132" t="s">
        <v>82</v>
      </c>
      <c r="G9019" s="132"/>
      <c r="H9019" s="132" t="s">
        <v>6840</v>
      </c>
      <c r="I9019" s="158"/>
      <c r="K9019" s="140" t="str">
        <f t="shared" si="426"/>
        <v>一般建築及設備計畫/一般建築及設備/會費、捐助、補助、分攤、照護、救濟與交流活動費/捐助、補助與獎助/捐助國內團體</v>
      </c>
      <c r="L9019" s="140" t="str">
        <f t="shared" si="427"/>
        <v>身心障礙者社區日間作業設施服務</v>
      </c>
      <c r="M9019" s="40" t="str">
        <f t="shared" si="428"/>
        <v>財團法人台南市私立蓮心園社會福利慈善事業基金會</v>
      </c>
    </row>
    <row r="9020" spans="1:13" s="27" customFormat="1" ht="112.5">
      <c r="A9020" s="37" t="s">
        <v>6842</v>
      </c>
      <c r="B9020" s="130" t="s">
        <v>7069</v>
      </c>
      <c r="C9020" s="130" t="s">
        <v>3298</v>
      </c>
      <c r="D9020" s="37" t="s">
        <v>6839</v>
      </c>
      <c r="E9020" s="136">
        <v>55</v>
      </c>
      <c r="F9020" s="132" t="s">
        <v>82</v>
      </c>
      <c r="G9020" s="132"/>
      <c r="H9020" s="132" t="s">
        <v>6840</v>
      </c>
      <c r="I9020" s="158"/>
      <c r="K9020" s="140" t="str">
        <f t="shared" si="426"/>
        <v>一般建築及設備計畫/一般建築及設備/會費、捐助、補助、分攤、照護、救濟與交流活動費/捐助、補助與獎助/捐助國內團體</v>
      </c>
      <c r="L9020" s="140" t="str">
        <f t="shared" si="427"/>
        <v>身心障礙者社區日間作業設施服務</v>
      </c>
      <c r="M9020" s="40" t="str">
        <f t="shared" si="428"/>
        <v>財團法人中華民國唐氏症基金會</v>
      </c>
    </row>
    <row r="9021" spans="1:13" s="27" customFormat="1" ht="112.5">
      <c r="A9021" s="37" t="s">
        <v>6837</v>
      </c>
      <c r="B9021" s="64" t="s">
        <v>7069</v>
      </c>
      <c r="C9021" s="64" t="s">
        <v>3741</v>
      </c>
      <c r="D9021" s="37" t="s">
        <v>6839</v>
      </c>
      <c r="E9021" s="131">
        <v>98</v>
      </c>
      <c r="F9021" s="132" t="s">
        <v>82</v>
      </c>
      <c r="G9021" s="37"/>
      <c r="H9021" s="132" t="s">
        <v>6840</v>
      </c>
      <c r="I9021" s="158"/>
      <c r="K9021" s="140" t="str">
        <f t="shared" ref="K9021:K9084" si="429">A9021</f>
        <v>社會福利支出計畫/社會福利支出/會費、捐助、補助、分攤、照護、救濟與交流活動費/捐助、補助與獎助/捐助國內團體</v>
      </c>
      <c r="L9021" s="140" t="str">
        <f t="shared" ref="L9021:L9084" si="430">B9021</f>
        <v>身心障礙者社區日間作業設施服務</v>
      </c>
      <c r="M9021" s="40" t="str">
        <f t="shared" ref="M9021:M9084" si="431">C9021</f>
        <v>財團法人伊甸社會福利基金會</v>
      </c>
    </row>
    <row r="9022" spans="1:13" s="27" customFormat="1" ht="112.5">
      <c r="A9022" s="37" t="s">
        <v>6837</v>
      </c>
      <c r="B9022" s="64" t="s">
        <v>7069</v>
      </c>
      <c r="C9022" s="64" t="s">
        <v>3757</v>
      </c>
      <c r="D9022" s="37" t="s">
        <v>6839</v>
      </c>
      <c r="E9022" s="131">
        <v>90</v>
      </c>
      <c r="F9022" s="132" t="s">
        <v>82</v>
      </c>
      <c r="G9022" s="37"/>
      <c r="H9022" s="132" t="s">
        <v>6840</v>
      </c>
      <c r="I9022" s="158"/>
      <c r="K9022" s="140" t="str">
        <f t="shared" si="429"/>
        <v>社會福利支出計畫/社會福利支出/會費、捐助、補助、分攤、照護、救濟與交流活動費/捐助、補助與獎助/捐助國內團體</v>
      </c>
      <c r="L9022" s="140" t="str">
        <f t="shared" si="430"/>
        <v>身心障礙者社區日間作業設施服務</v>
      </c>
      <c r="M9022" s="40" t="str">
        <f t="shared" si="431"/>
        <v>財團法人臺中市私立十方社會福利慈善事業基金會</v>
      </c>
    </row>
    <row r="9023" spans="1:13" s="27" customFormat="1" ht="112.5">
      <c r="A9023" s="37" t="s">
        <v>6837</v>
      </c>
      <c r="B9023" s="64" t="s">
        <v>7069</v>
      </c>
      <c r="C9023" s="64" t="s">
        <v>4343</v>
      </c>
      <c r="D9023" s="37" t="s">
        <v>6839</v>
      </c>
      <c r="E9023" s="131">
        <v>127</v>
      </c>
      <c r="F9023" s="132" t="s">
        <v>82</v>
      </c>
      <c r="G9023" s="37"/>
      <c r="H9023" s="132" t="s">
        <v>6840</v>
      </c>
      <c r="I9023" s="158"/>
      <c r="K9023" s="140" t="str">
        <f t="shared" si="429"/>
        <v>社會福利支出計畫/社會福利支出/會費、捐助、補助、分攤、照護、救濟與交流活動費/捐助、補助與獎助/捐助國內團體</v>
      </c>
      <c r="L9023" s="140" t="str">
        <f t="shared" si="430"/>
        <v>身心障礙者社區日間作業設施服務</v>
      </c>
      <c r="M9023" s="40" t="str">
        <f t="shared" si="431"/>
        <v>財團法人心路社會福利基金會</v>
      </c>
    </row>
    <row r="9024" spans="1:13" s="27" customFormat="1" ht="112.5">
      <c r="A9024" s="37" t="s">
        <v>6837</v>
      </c>
      <c r="B9024" s="64" t="s">
        <v>7069</v>
      </c>
      <c r="C9024" s="64" t="s">
        <v>2155</v>
      </c>
      <c r="D9024" s="37" t="s">
        <v>6839</v>
      </c>
      <c r="E9024" s="131">
        <v>128</v>
      </c>
      <c r="F9024" s="132" t="s">
        <v>82</v>
      </c>
      <c r="G9024" s="37"/>
      <c r="H9024" s="132" t="s">
        <v>6840</v>
      </c>
      <c r="I9024" s="158"/>
      <c r="K9024" s="140" t="str">
        <f t="shared" si="429"/>
        <v>社會福利支出計畫/社會福利支出/會費、捐助、補助、分攤、照護、救濟與交流活動費/捐助、補助與獎助/捐助國內團體</v>
      </c>
      <c r="L9024" s="140" t="str">
        <f t="shared" si="430"/>
        <v>身心障礙者社區日間作業設施服務</v>
      </c>
      <c r="M9024" s="40" t="str">
        <f t="shared" si="431"/>
        <v>財團法人天主教會台中教區附設台中市私立慈愛智能發展中心</v>
      </c>
    </row>
    <row r="9025" spans="1:13" s="27" customFormat="1" ht="112.5">
      <c r="A9025" s="37" t="s">
        <v>6842</v>
      </c>
      <c r="B9025" s="130" t="s">
        <v>7069</v>
      </c>
      <c r="C9025" s="130" t="s">
        <v>3688</v>
      </c>
      <c r="D9025" s="37" t="s">
        <v>6839</v>
      </c>
      <c r="E9025" s="136">
        <v>638</v>
      </c>
      <c r="F9025" s="132" t="s">
        <v>82</v>
      </c>
      <c r="G9025" s="132"/>
      <c r="H9025" s="132" t="s">
        <v>6840</v>
      </c>
      <c r="I9025" s="158"/>
      <c r="K9025" s="140" t="str">
        <f t="shared" si="429"/>
        <v>一般建築及設備計畫/一般建築及設備/會費、捐助、補助、分攤、照護、救濟與交流活動費/捐助、補助與獎助/捐助國內團體</v>
      </c>
      <c r="L9025" s="140" t="str">
        <f t="shared" si="430"/>
        <v>身心障礙者社區日間作業設施服務</v>
      </c>
      <c r="M9025" s="40" t="str">
        <f t="shared" si="431"/>
        <v>社團法人臺中市紅十字會</v>
      </c>
    </row>
    <row r="9026" spans="1:13" s="27" customFormat="1" ht="112.5">
      <c r="A9026" s="37" t="s">
        <v>6842</v>
      </c>
      <c r="B9026" s="130" t="s">
        <v>7069</v>
      </c>
      <c r="C9026" s="130" t="s">
        <v>3287</v>
      </c>
      <c r="D9026" s="37" t="s">
        <v>6839</v>
      </c>
      <c r="E9026" s="136">
        <v>82</v>
      </c>
      <c r="F9026" s="132" t="s">
        <v>82</v>
      </c>
      <c r="G9026" s="132"/>
      <c r="H9026" s="132" t="s">
        <v>6840</v>
      </c>
      <c r="I9026" s="158"/>
      <c r="K9026" s="140" t="str">
        <f t="shared" si="429"/>
        <v>一般建築及設備計畫/一般建築及設備/會費、捐助、補助、分攤、照護、救濟與交流活動費/捐助、補助與獎助/捐助國內團體</v>
      </c>
      <c r="L9026" s="140" t="str">
        <f t="shared" si="430"/>
        <v>身心障礙者社區日間作業設施服務</v>
      </c>
      <c r="M9026" s="40" t="str">
        <f t="shared" si="431"/>
        <v>財團法人臺中市私立肯納自閉症社會福利基金會</v>
      </c>
    </row>
    <row r="9027" spans="1:13" s="27" customFormat="1" ht="112.5">
      <c r="A9027" s="37" t="s">
        <v>6837</v>
      </c>
      <c r="B9027" s="64" t="s">
        <v>7069</v>
      </c>
      <c r="C9027" s="64" t="s">
        <v>3287</v>
      </c>
      <c r="D9027" s="37" t="s">
        <v>6839</v>
      </c>
      <c r="E9027" s="131">
        <v>933</v>
      </c>
      <c r="F9027" s="132" t="s">
        <v>82</v>
      </c>
      <c r="G9027" s="37"/>
      <c r="H9027" s="132" t="s">
        <v>6840</v>
      </c>
      <c r="I9027" s="158"/>
      <c r="K9027" s="140" t="str">
        <f t="shared" si="429"/>
        <v>社會福利支出計畫/社會福利支出/會費、捐助、補助、分攤、照護、救濟與交流活動費/捐助、補助與獎助/捐助國內團體</v>
      </c>
      <c r="L9027" s="140" t="str">
        <f t="shared" si="430"/>
        <v>身心障礙者社區日間作業設施服務</v>
      </c>
      <c r="M9027" s="40" t="str">
        <f t="shared" si="431"/>
        <v>財團法人臺中市私立肯納自閉症社會福利基金會</v>
      </c>
    </row>
    <row r="9028" spans="1:13" s="27" customFormat="1" ht="112.5">
      <c r="A9028" s="37" t="s">
        <v>6842</v>
      </c>
      <c r="B9028" s="130" t="s">
        <v>7069</v>
      </c>
      <c r="C9028" s="130" t="s">
        <v>3297</v>
      </c>
      <c r="D9028" s="37" t="s">
        <v>6839</v>
      </c>
      <c r="E9028" s="136">
        <v>90</v>
      </c>
      <c r="F9028" s="132" t="s">
        <v>82</v>
      </c>
      <c r="G9028" s="132"/>
      <c r="H9028" s="132" t="s">
        <v>6840</v>
      </c>
      <c r="I9028" s="158"/>
      <c r="K9028" s="140" t="str">
        <f t="shared" si="429"/>
        <v>一般建築及設備計畫/一般建築及設備/會費、捐助、補助、分攤、照護、救濟與交流活動費/捐助、補助與獎助/捐助國內團體</v>
      </c>
      <c r="L9028" s="140" t="str">
        <f t="shared" si="430"/>
        <v>身心障礙者社區日間作業設施服務</v>
      </c>
      <c r="M9028" s="40" t="str">
        <f t="shared" si="431"/>
        <v>財團法人臺中市私立信望愛智能發展中心</v>
      </c>
    </row>
    <row r="9029" spans="1:13" s="27" customFormat="1" ht="112.5">
      <c r="A9029" s="37" t="s">
        <v>6837</v>
      </c>
      <c r="B9029" s="64" t="s">
        <v>7069</v>
      </c>
      <c r="C9029" s="64" t="s">
        <v>3297</v>
      </c>
      <c r="D9029" s="37" t="s">
        <v>6839</v>
      </c>
      <c r="E9029" s="131">
        <v>850</v>
      </c>
      <c r="F9029" s="132" t="s">
        <v>82</v>
      </c>
      <c r="G9029" s="37"/>
      <c r="H9029" s="132" t="s">
        <v>6840</v>
      </c>
      <c r="I9029" s="158"/>
      <c r="K9029" s="140" t="str">
        <f t="shared" si="429"/>
        <v>社會福利支出計畫/社會福利支出/會費、捐助、補助、分攤、照護、救濟與交流活動費/捐助、補助與獎助/捐助國內團體</v>
      </c>
      <c r="L9029" s="140" t="str">
        <f t="shared" si="430"/>
        <v>身心障礙者社區日間作業設施服務</v>
      </c>
      <c r="M9029" s="40" t="str">
        <f t="shared" si="431"/>
        <v>財團法人臺中市私立信望愛智能發展中心</v>
      </c>
    </row>
    <row r="9030" spans="1:13" s="27" customFormat="1" ht="112.5">
      <c r="A9030" s="37" t="s">
        <v>6842</v>
      </c>
      <c r="B9030" s="130" t="s">
        <v>7069</v>
      </c>
      <c r="C9030" s="130" t="s">
        <v>3298</v>
      </c>
      <c r="D9030" s="37" t="s">
        <v>6839</v>
      </c>
      <c r="E9030" s="136">
        <v>90</v>
      </c>
      <c r="F9030" s="132" t="s">
        <v>82</v>
      </c>
      <c r="G9030" s="132"/>
      <c r="H9030" s="132" t="s">
        <v>6840</v>
      </c>
      <c r="I9030" s="158"/>
      <c r="K9030" s="140" t="str">
        <f t="shared" si="429"/>
        <v>一般建築及設備計畫/一般建築及設備/會費、捐助、補助、分攤、照護、救濟與交流活動費/捐助、補助與獎助/捐助國內團體</v>
      </c>
      <c r="L9030" s="140" t="str">
        <f t="shared" si="430"/>
        <v>身心障礙者社區日間作業設施服務</v>
      </c>
      <c r="M9030" s="40" t="str">
        <f t="shared" si="431"/>
        <v>財團法人中華民國唐氏症基金會</v>
      </c>
    </row>
    <row r="9031" spans="1:13" s="27" customFormat="1" ht="112.5">
      <c r="A9031" s="37" t="s">
        <v>6837</v>
      </c>
      <c r="B9031" s="64" t="s">
        <v>7069</v>
      </c>
      <c r="C9031" s="64" t="s">
        <v>3298</v>
      </c>
      <c r="D9031" s="37" t="s">
        <v>6839</v>
      </c>
      <c r="E9031" s="131">
        <v>905</v>
      </c>
      <c r="F9031" s="132" t="s">
        <v>82</v>
      </c>
      <c r="G9031" s="37"/>
      <c r="H9031" s="132" t="s">
        <v>6840</v>
      </c>
      <c r="I9031" s="158"/>
      <c r="K9031" s="140" t="str">
        <f t="shared" si="429"/>
        <v>社會福利支出計畫/社會福利支出/會費、捐助、補助、分攤、照護、救濟與交流活動費/捐助、補助與獎助/捐助國內團體</v>
      </c>
      <c r="L9031" s="140" t="str">
        <f t="shared" si="430"/>
        <v>身心障礙者社區日間作業設施服務</v>
      </c>
      <c r="M9031" s="40" t="str">
        <f t="shared" si="431"/>
        <v>財團法人中華民國唐氏症基金會</v>
      </c>
    </row>
    <row r="9032" spans="1:13" s="27" customFormat="1" ht="112.5">
      <c r="A9032" s="37" t="s">
        <v>6842</v>
      </c>
      <c r="B9032" s="130" t="s">
        <v>7069</v>
      </c>
      <c r="C9032" s="130" t="s">
        <v>3750</v>
      </c>
      <c r="D9032" s="37" t="s">
        <v>6839</v>
      </c>
      <c r="E9032" s="136">
        <v>860</v>
      </c>
      <c r="F9032" s="132" t="s">
        <v>82</v>
      </c>
      <c r="G9032" s="132"/>
      <c r="H9032" s="132" t="s">
        <v>6840</v>
      </c>
      <c r="I9032" s="158"/>
      <c r="K9032" s="140" t="str">
        <f t="shared" si="429"/>
        <v>一般建築及設備計畫/一般建築及設備/會費、捐助、補助、分攤、照護、救濟與交流活動費/捐助、補助與獎助/捐助國內團體</v>
      </c>
      <c r="L9032" s="140" t="str">
        <f t="shared" si="430"/>
        <v>身心障礙者社區日間作業設施服務</v>
      </c>
      <c r="M9032" s="40" t="str">
        <f t="shared" si="431"/>
        <v>財團法人台南市私立蓮心園社會福利慈善事業基金會</v>
      </c>
    </row>
    <row r="9033" spans="1:13" s="27" customFormat="1" ht="112.5">
      <c r="A9033" s="37" t="s">
        <v>6842</v>
      </c>
      <c r="B9033" s="130" t="s">
        <v>7069</v>
      </c>
      <c r="C9033" s="130" t="s">
        <v>3288</v>
      </c>
      <c r="D9033" s="37" t="s">
        <v>6839</v>
      </c>
      <c r="E9033" s="136">
        <v>88</v>
      </c>
      <c r="F9033" s="132" t="s">
        <v>82</v>
      </c>
      <c r="G9033" s="132"/>
      <c r="H9033" s="132" t="s">
        <v>6840</v>
      </c>
      <c r="I9033" s="158"/>
      <c r="K9033" s="140" t="str">
        <f t="shared" si="429"/>
        <v>一般建築及設備計畫/一般建築及設備/會費、捐助、補助、分攤、照護、救濟與交流活動費/捐助、補助與獎助/捐助國內團體</v>
      </c>
      <c r="L9033" s="140" t="str">
        <f t="shared" si="430"/>
        <v>身心障礙者社區日間作業設施服務</v>
      </c>
      <c r="M9033" s="40" t="str">
        <f t="shared" si="431"/>
        <v>社團法人臺中市山海屯啟智協會</v>
      </c>
    </row>
    <row r="9034" spans="1:13" s="27" customFormat="1" ht="112.5">
      <c r="A9034" s="37" t="s">
        <v>6837</v>
      </c>
      <c r="B9034" s="64" t="s">
        <v>7069</v>
      </c>
      <c r="C9034" s="64" t="s">
        <v>3279</v>
      </c>
      <c r="D9034" s="37" t="s">
        <v>6839</v>
      </c>
      <c r="E9034" s="131">
        <v>285</v>
      </c>
      <c r="F9034" s="132" t="s">
        <v>82</v>
      </c>
      <c r="G9034" s="37"/>
      <c r="H9034" s="132" t="s">
        <v>6840</v>
      </c>
      <c r="I9034" s="158"/>
      <c r="K9034" s="140" t="str">
        <f t="shared" si="429"/>
        <v>社會福利支出計畫/社會福利支出/會費、捐助、補助、分攤、照護、救濟與交流活動費/捐助、補助與獎助/捐助國內團體</v>
      </c>
      <c r="L9034" s="140" t="str">
        <f t="shared" si="430"/>
        <v>身心障礙者社區日間作業設施服務</v>
      </c>
      <c r="M9034" s="40" t="str">
        <f t="shared" si="431"/>
        <v>中華民國幸福家庭促進協會</v>
      </c>
    </row>
    <row r="9035" spans="1:13" s="27" customFormat="1" ht="112.5">
      <c r="A9035" s="37" t="s">
        <v>6837</v>
      </c>
      <c r="B9035" s="64" t="s">
        <v>7069</v>
      </c>
      <c r="C9035" s="64" t="s">
        <v>3751</v>
      </c>
      <c r="D9035" s="37" t="s">
        <v>6839</v>
      </c>
      <c r="E9035" s="131">
        <v>1029</v>
      </c>
      <c r="F9035" s="132" t="s">
        <v>82</v>
      </c>
      <c r="G9035" s="37"/>
      <c r="H9035" s="132" t="s">
        <v>6840</v>
      </c>
      <c r="I9035" s="158"/>
      <c r="K9035" s="140" t="str">
        <f t="shared" si="429"/>
        <v>社會福利支出計畫/社會福利支出/會費、捐助、補助、分攤、照護、救濟與交流活動費/捐助、補助與獎助/捐助國內團體</v>
      </c>
      <c r="L9035" s="140" t="str">
        <f t="shared" si="430"/>
        <v>身心障礙者社區日間作業設施服務</v>
      </c>
      <c r="M9035" s="40" t="str">
        <f t="shared" si="431"/>
        <v>社團法人台中市智障者家長協會</v>
      </c>
    </row>
    <row r="9036" spans="1:13" s="27" customFormat="1" ht="112.5">
      <c r="A9036" s="37" t="s">
        <v>6837</v>
      </c>
      <c r="B9036" s="64" t="s">
        <v>7069</v>
      </c>
      <c r="C9036" s="64" t="s">
        <v>3298</v>
      </c>
      <c r="D9036" s="37" t="s">
        <v>6839</v>
      </c>
      <c r="E9036" s="131">
        <v>30</v>
      </c>
      <c r="F9036" s="132" t="s">
        <v>82</v>
      </c>
      <c r="G9036" s="37"/>
      <c r="H9036" s="132" t="s">
        <v>6840</v>
      </c>
      <c r="I9036" s="158"/>
      <c r="K9036" s="140" t="str">
        <f t="shared" si="429"/>
        <v>社會福利支出計畫/社會福利支出/會費、捐助、補助、分攤、照護、救濟與交流活動費/捐助、補助與獎助/捐助國內團體</v>
      </c>
      <c r="L9036" s="140" t="str">
        <f t="shared" si="430"/>
        <v>身心障礙者社區日間作業設施服務</v>
      </c>
      <c r="M9036" s="40" t="str">
        <f t="shared" si="431"/>
        <v>財團法人中華民國唐氏症基金會</v>
      </c>
    </row>
    <row r="9037" spans="1:13" s="27" customFormat="1" ht="112.5">
      <c r="A9037" s="37" t="s">
        <v>6842</v>
      </c>
      <c r="B9037" s="130" t="s">
        <v>7069</v>
      </c>
      <c r="C9037" s="130" t="s">
        <v>3298</v>
      </c>
      <c r="D9037" s="37" t="s">
        <v>6839</v>
      </c>
      <c r="E9037" s="136">
        <v>55</v>
      </c>
      <c r="F9037" s="132" t="s">
        <v>82</v>
      </c>
      <c r="G9037" s="132"/>
      <c r="H9037" s="132" t="s">
        <v>6840</v>
      </c>
      <c r="I9037" s="158"/>
      <c r="K9037" s="140" t="str">
        <f t="shared" si="429"/>
        <v>一般建築及設備計畫/一般建築及設備/會費、捐助、補助、分攤、照護、救濟與交流活動費/捐助、補助與獎助/捐助國內團體</v>
      </c>
      <c r="L9037" s="140" t="str">
        <f t="shared" si="430"/>
        <v>身心障礙者社區日間作業設施服務</v>
      </c>
      <c r="M9037" s="40" t="str">
        <f t="shared" si="431"/>
        <v>財團法人中華民國唐氏症基金會</v>
      </c>
    </row>
    <row r="9038" spans="1:13" s="27" customFormat="1" ht="112.5">
      <c r="A9038" s="37" t="s">
        <v>6837</v>
      </c>
      <c r="B9038" s="64" t="s">
        <v>7069</v>
      </c>
      <c r="C9038" s="64" t="s">
        <v>3287</v>
      </c>
      <c r="D9038" s="37" t="s">
        <v>6839</v>
      </c>
      <c r="E9038" s="131">
        <v>204</v>
      </c>
      <c r="F9038" s="132" t="s">
        <v>82</v>
      </c>
      <c r="G9038" s="37"/>
      <c r="H9038" s="132" t="s">
        <v>6840</v>
      </c>
      <c r="I9038" s="158"/>
      <c r="K9038" s="140" t="str">
        <f t="shared" si="429"/>
        <v>社會福利支出計畫/社會福利支出/會費、捐助、補助、分攤、照護、救濟與交流活動費/捐助、補助與獎助/捐助國內團體</v>
      </c>
      <c r="L9038" s="140" t="str">
        <f t="shared" si="430"/>
        <v>身心障礙者社區日間作業設施服務</v>
      </c>
      <c r="M9038" s="40" t="str">
        <f t="shared" si="431"/>
        <v>財團法人臺中市私立肯納自閉症社會福利基金會</v>
      </c>
    </row>
    <row r="9039" spans="1:13" s="27" customFormat="1" ht="112.5">
      <c r="A9039" s="37" t="s">
        <v>6842</v>
      </c>
      <c r="B9039" s="130" t="s">
        <v>7069</v>
      </c>
      <c r="C9039" s="130" t="s">
        <v>3287</v>
      </c>
      <c r="D9039" s="37" t="s">
        <v>6839</v>
      </c>
      <c r="E9039" s="136">
        <v>110</v>
      </c>
      <c r="F9039" s="132" t="s">
        <v>82</v>
      </c>
      <c r="G9039" s="132"/>
      <c r="H9039" s="132" t="s">
        <v>6840</v>
      </c>
      <c r="I9039" s="158"/>
      <c r="K9039" s="140" t="str">
        <f t="shared" si="429"/>
        <v>一般建築及設備計畫/一般建築及設備/會費、捐助、補助、分攤、照護、救濟與交流活動費/捐助、補助與獎助/捐助國內團體</v>
      </c>
      <c r="L9039" s="140" t="str">
        <f t="shared" si="430"/>
        <v>身心障礙者社區日間作業設施服務</v>
      </c>
      <c r="M9039" s="40" t="str">
        <f t="shared" si="431"/>
        <v>財團法人臺中市私立肯納自閉症社會福利基金會</v>
      </c>
    </row>
    <row r="9040" spans="1:13" s="27" customFormat="1" ht="112.5">
      <c r="A9040" s="37" t="s">
        <v>6842</v>
      </c>
      <c r="B9040" s="130" t="s">
        <v>7069</v>
      </c>
      <c r="C9040" s="130" t="s">
        <v>3750</v>
      </c>
      <c r="D9040" s="37" t="s">
        <v>6839</v>
      </c>
      <c r="E9040" s="136">
        <v>6</v>
      </c>
      <c r="F9040" s="132" t="s">
        <v>82</v>
      </c>
      <c r="G9040" s="132"/>
      <c r="H9040" s="132" t="s">
        <v>6840</v>
      </c>
      <c r="I9040" s="158"/>
      <c r="K9040" s="140" t="str">
        <f t="shared" si="429"/>
        <v>一般建築及設備計畫/一般建築及設備/會費、捐助、補助、分攤、照護、救濟與交流活動費/捐助、補助與獎助/捐助國內團體</v>
      </c>
      <c r="L9040" s="140" t="str">
        <f t="shared" si="430"/>
        <v>身心障礙者社區日間作業設施服務</v>
      </c>
      <c r="M9040" s="40" t="str">
        <f t="shared" si="431"/>
        <v>財團法人台南市私立蓮心園社會福利慈善事業基金會</v>
      </c>
    </row>
    <row r="9041" spans="1:13" s="27" customFormat="1" ht="112.5">
      <c r="A9041" s="37" t="s">
        <v>6837</v>
      </c>
      <c r="B9041" s="64" t="s">
        <v>7069</v>
      </c>
      <c r="C9041" s="64" t="s">
        <v>3750</v>
      </c>
      <c r="D9041" s="37" t="s">
        <v>6839</v>
      </c>
      <c r="E9041" s="131">
        <v>825</v>
      </c>
      <c r="F9041" s="132" t="s">
        <v>82</v>
      </c>
      <c r="G9041" s="37"/>
      <c r="H9041" s="132" t="s">
        <v>6840</v>
      </c>
      <c r="I9041" s="158"/>
      <c r="K9041" s="140" t="str">
        <f t="shared" si="429"/>
        <v>社會福利支出計畫/社會福利支出/會費、捐助、補助、分攤、照護、救濟與交流活動費/捐助、補助與獎助/捐助國內團體</v>
      </c>
      <c r="L9041" s="140" t="str">
        <f t="shared" si="430"/>
        <v>身心障礙者社區日間作業設施服務</v>
      </c>
      <c r="M9041" s="40" t="str">
        <f t="shared" si="431"/>
        <v>財團法人台南市私立蓮心園社會福利慈善事業基金會</v>
      </c>
    </row>
    <row r="9042" spans="1:13" s="27" customFormat="1" ht="112.5">
      <c r="A9042" s="37" t="s">
        <v>6842</v>
      </c>
      <c r="B9042" s="130" t="s">
        <v>7069</v>
      </c>
      <c r="C9042" s="130" t="s">
        <v>3751</v>
      </c>
      <c r="D9042" s="37" t="s">
        <v>6839</v>
      </c>
      <c r="E9042" s="136">
        <v>45</v>
      </c>
      <c r="F9042" s="132" t="s">
        <v>82</v>
      </c>
      <c r="G9042" s="132"/>
      <c r="H9042" s="132" t="s">
        <v>6840</v>
      </c>
      <c r="I9042" s="158"/>
      <c r="K9042" s="140" t="str">
        <f t="shared" si="429"/>
        <v>一般建築及設備計畫/一般建築及設備/會費、捐助、補助、分攤、照護、救濟與交流活動費/捐助、補助與獎助/捐助國內團體</v>
      </c>
      <c r="L9042" s="140" t="str">
        <f t="shared" si="430"/>
        <v>身心障礙者社區日間作業設施服務</v>
      </c>
      <c r="M9042" s="40" t="str">
        <f t="shared" si="431"/>
        <v>社團法人台中市智障者家長協會</v>
      </c>
    </row>
    <row r="9043" spans="1:13" s="27" customFormat="1" ht="112.5">
      <c r="A9043" s="37" t="s">
        <v>6842</v>
      </c>
      <c r="B9043" s="130" t="s">
        <v>7069</v>
      </c>
      <c r="C9043" s="130" t="s">
        <v>3202</v>
      </c>
      <c r="D9043" s="37" t="s">
        <v>6839</v>
      </c>
      <c r="E9043" s="136">
        <v>110</v>
      </c>
      <c r="F9043" s="132" t="s">
        <v>82</v>
      </c>
      <c r="G9043" s="132"/>
      <c r="H9043" s="132" t="s">
        <v>6840</v>
      </c>
      <c r="I9043" s="158"/>
      <c r="K9043" s="140" t="str">
        <f t="shared" si="429"/>
        <v>一般建築及設備計畫/一般建築及設備/會費、捐助、補助、分攤、照護、救濟與交流活動費/捐助、補助與獎助/捐助國內團體</v>
      </c>
      <c r="L9043" s="140" t="str">
        <f t="shared" si="430"/>
        <v>身心障礙者社區日間作業設施服務</v>
      </c>
      <c r="M9043" s="40" t="str">
        <f t="shared" si="431"/>
        <v>財團法人臺中市私立宜家社會福利慈善基金會</v>
      </c>
    </row>
    <row r="9044" spans="1:13" s="27" customFormat="1" ht="112.5">
      <c r="A9044" s="37" t="s">
        <v>6837</v>
      </c>
      <c r="B9044" s="64" t="s">
        <v>7069</v>
      </c>
      <c r="C9044" s="64" t="s">
        <v>3297</v>
      </c>
      <c r="D9044" s="37" t="s">
        <v>6839</v>
      </c>
      <c r="E9044" s="131">
        <v>183</v>
      </c>
      <c r="F9044" s="132" t="s">
        <v>82</v>
      </c>
      <c r="G9044" s="37"/>
      <c r="H9044" s="132" t="s">
        <v>6840</v>
      </c>
      <c r="I9044" s="158"/>
      <c r="K9044" s="140" t="str">
        <f t="shared" si="429"/>
        <v>社會福利支出計畫/社會福利支出/會費、捐助、補助、分攤、照護、救濟與交流活動費/捐助、補助與獎助/捐助國內團體</v>
      </c>
      <c r="L9044" s="140" t="str">
        <f t="shared" si="430"/>
        <v>身心障礙者社區日間作業設施服務</v>
      </c>
      <c r="M9044" s="40" t="str">
        <f t="shared" si="431"/>
        <v>財團法人臺中市私立信望愛智能發展中心</v>
      </c>
    </row>
    <row r="9045" spans="1:13" s="27" customFormat="1" ht="112.5">
      <c r="A9045" s="37" t="s">
        <v>6842</v>
      </c>
      <c r="B9045" s="130" t="s">
        <v>7069</v>
      </c>
      <c r="C9045" s="130" t="s">
        <v>3297</v>
      </c>
      <c r="D9045" s="37" t="s">
        <v>6839</v>
      </c>
      <c r="E9045" s="136">
        <v>110</v>
      </c>
      <c r="F9045" s="132" t="s">
        <v>82</v>
      </c>
      <c r="G9045" s="132"/>
      <c r="H9045" s="132" t="s">
        <v>6840</v>
      </c>
      <c r="I9045" s="158"/>
      <c r="K9045" s="140" t="str">
        <f t="shared" si="429"/>
        <v>一般建築及設備計畫/一般建築及設備/會費、捐助、補助、分攤、照護、救濟與交流活動費/捐助、補助與獎助/捐助國內團體</v>
      </c>
      <c r="L9045" s="140" t="str">
        <f t="shared" si="430"/>
        <v>身心障礙者社區日間作業設施服務</v>
      </c>
      <c r="M9045" s="40" t="str">
        <f t="shared" si="431"/>
        <v>財團法人臺中市私立信望愛智能發展中心</v>
      </c>
    </row>
    <row r="9046" spans="1:13" s="27" customFormat="1" ht="112.5">
      <c r="A9046" s="37" t="s">
        <v>6837</v>
      </c>
      <c r="B9046" s="64" t="s">
        <v>7069</v>
      </c>
      <c r="C9046" s="64" t="s">
        <v>3285</v>
      </c>
      <c r="D9046" s="37" t="s">
        <v>6839</v>
      </c>
      <c r="E9046" s="131">
        <v>182</v>
      </c>
      <c r="F9046" s="132" t="s">
        <v>82</v>
      </c>
      <c r="G9046" s="37"/>
      <c r="H9046" s="132" t="s">
        <v>6840</v>
      </c>
      <c r="I9046" s="158"/>
      <c r="K9046" s="140" t="str">
        <f t="shared" si="429"/>
        <v>社會福利支出計畫/社會福利支出/會費、捐助、補助、分攤、照護、救濟與交流活動費/捐助、補助與獎助/捐助國內團體</v>
      </c>
      <c r="L9046" s="140" t="str">
        <f t="shared" si="430"/>
        <v>身心障礙者社區日間作業設施服務</v>
      </c>
      <c r="M9046" s="40" t="str">
        <f t="shared" si="431"/>
        <v>財團法人天主教會台中教區附設立達啟能訓練中心</v>
      </c>
    </row>
    <row r="9047" spans="1:13" s="27" customFormat="1" ht="112.5">
      <c r="A9047" s="37" t="s">
        <v>6842</v>
      </c>
      <c r="B9047" s="130" t="s">
        <v>7069</v>
      </c>
      <c r="C9047" s="130" t="s">
        <v>3285</v>
      </c>
      <c r="D9047" s="37" t="s">
        <v>6839</v>
      </c>
      <c r="E9047" s="136">
        <v>60</v>
      </c>
      <c r="F9047" s="132" t="s">
        <v>82</v>
      </c>
      <c r="G9047" s="132"/>
      <c r="H9047" s="132" t="s">
        <v>6840</v>
      </c>
      <c r="I9047" s="158"/>
      <c r="K9047" s="140" t="str">
        <f t="shared" si="429"/>
        <v>一般建築及設備計畫/一般建築及設備/會費、捐助、補助、分攤、照護、救濟與交流活動費/捐助、補助與獎助/捐助國內團體</v>
      </c>
      <c r="L9047" s="140" t="str">
        <f t="shared" si="430"/>
        <v>身心障礙者社區日間作業設施服務</v>
      </c>
      <c r="M9047" s="40" t="str">
        <f t="shared" si="431"/>
        <v>財團法人天主教會台中教區附設立達啟能訓練中心</v>
      </c>
    </row>
    <row r="9048" spans="1:13" s="27" customFormat="1" ht="112.5">
      <c r="A9048" s="37" t="s">
        <v>6837</v>
      </c>
      <c r="B9048" s="64" t="s">
        <v>7069</v>
      </c>
      <c r="C9048" s="64" t="s">
        <v>2079</v>
      </c>
      <c r="D9048" s="37" t="s">
        <v>6839</v>
      </c>
      <c r="E9048" s="131">
        <v>183</v>
      </c>
      <c r="F9048" s="132" t="s">
        <v>82</v>
      </c>
      <c r="G9048" s="37"/>
      <c r="H9048" s="132" t="s">
        <v>6840</v>
      </c>
      <c r="I9048" s="158"/>
      <c r="K9048" s="140" t="str">
        <f t="shared" si="429"/>
        <v>社會福利支出計畫/社會福利支出/會費、捐助、補助、分攤、照護、救濟與交流活動費/捐助、補助與獎助/捐助國內團體</v>
      </c>
      <c r="L9048" s="140" t="str">
        <f t="shared" si="430"/>
        <v>身心障礙者社區日間作業設施服務</v>
      </c>
      <c r="M9048" s="40" t="str">
        <f t="shared" si="431"/>
        <v>財團法人瑪利亞社會福利基金會</v>
      </c>
    </row>
    <row r="9049" spans="1:13" s="27" customFormat="1" ht="112.5">
      <c r="A9049" s="37" t="s">
        <v>6837</v>
      </c>
      <c r="B9049" s="64" t="s">
        <v>7069</v>
      </c>
      <c r="C9049" s="64" t="s">
        <v>3296</v>
      </c>
      <c r="D9049" s="37" t="s">
        <v>6839</v>
      </c>
      <c r="E9049" s="131">
        <v>205</v>
      </c>
      <c r="F9049" s="132" t="s">
        <v>82</v>
      </c>
      <c r="G9049" s="37"/>
      <c r="H9049" s="132" t="s">
        <v>6840</v>
      </c>
      <c r="I9049" s="158"/>
      <c r="K9049" s="140" t="str">
        <f t="shared" si="429"/>
        <v>社會福利支出計畫/社會福利支出/會費、捐助、補助、分攤、照護、救濟與交流活動費/捐助、補助與獎助/捐助國內團體</v>
      </c>
      <c r="L9049" s="140" t="str">
        <f t="shared" si="430"/>
        <v>身心障礙者社區日間作業設施服務</v>
      </c>
      <c r="M9049" s="40" t="str">
        <f t="shared" si="431"/>
        <v>社團法人台灣福氣社區關懷協會</v>
      </c>
    </row>
    <row r="9050" spans="1:13" s="27" customFormat="1" ht="112.5">
      <c r="A9050" s="37" t="s">
        <v>6842</v>
      </c>
      <c r="B9050" s="130" t="s">
        <v>7069</v>
      </c>
      <c r="C9050" s="130" t="s">
        <v>3296</v>
      </c>
      <c r="D9050" s="37" t="s">
        <v>6839</v>
      </c>
      <c r="E9050" s="136">
        <v>90</v>
      </c>
      <c r="F9050" s="132" t="s">
        <v>82</v>
      </c>
      <c r="G9050" s="132"/>
      <c r="H9050" s="132" t="s">
        <v>6840</v>
      </c>
      <c r="I9050" s="158"/>
      <c r="K9050" s="140" t="str">
        <f t="shared" si="429"/>
        <v>一般建築及設備計畫/一般建築及設備/會費、捐助、補助、分攤、照護、救濟與交流活動費/捐助、補助與獎助/捐助國內團體</v>
      </c>
      <c r="L9050" s="140" t="str">
        <f t="shared" si="430"/>
        <v>身心障礙者社區日間作業設施服務</v>
      </c>
      <c r="M9050" s="40" t="str">
        <f t="shared" si="431"/>
        <v>社團法人台灣福氣社區關懷協會</v>
      </c>
    </row>
    <row r="9051" spans="1:13" s="27" customFormat="1" ht="112.5">
      <c r="A9051" s="37" t="s">
        <v>6842</v>
      </c>
      <c r="B9051" s="130" t="s">
        <v>7069</v>
      </c>
      <c r="C9051" s="130" t="s">
        <v>2079</v>
      </c>
      <c r="D9051" s="37" t="s">
        <v>6839</v>
      </c>
      <c r="E9051" s="136">
        <v>107</v>
      </c>
      <c r="F9051" s="132" t="s">
        <v>82</v>
      </c>
      <c r="G9051" s="132"/>
      <c r="H9051" s="132" t="s">
        <v>6840</v>
      </c>
      <c r="I9051" s="158"/>
      <c r="K9051" s="140" t="str">
        <f t="shared" si="429"/>
        <v>一般建築及設備計畫/一般建築及設備/會費、捐助、補助、分攤、照護、救濟與交流活動費/捐助、補助與獎助/捐助國內團體</v>
      </c>
      <c r="L9051" s="140" t="str">
        <f t="shared" si="430"/>
        <v>身心障礙者社區日間作業設施服務</v>
      </c>
      <c r="M9051" s="40" t="str">
        <f t="shared" si="431"/>
        <v>財團法人瑪利亞社會福利基金會</v>
      </c>
    </row>
    <row r="9052" spans="1:13" s="27" customFormat="1" ht="112.5">
      <c r="A9052" s="37" t="s">
        <v>6837</v>
      </c>
      <c r="B9052" s="64" t="s">
        <v>7069</v>
      </c>
      <c r="C9052" s="64" t="s">
        <v>3296</v>
      </c>
      <c r="D9052" s="37" t="s">
        <v>6839</v>
      </c>
      <c r="E9052" s="131">
        <v>916</v>
      </c>
      <c r="F9052" s="132" t="s">
        <v>82</v>
      </c>
      <c r="G9052" s="37"/>
      <c r="H9052" s="132" t="s">
        <v>6840</v>
      </c>
      <c r="I9052" s="158"/>
      <c r="K9052" s="140" t="str">
        <f t="shared" si="429"/>
        <v>社會福利支出計畫/社會福利支出/會費、捐助、補助、分攤、照護、救濟與交流活動費/捐助、補助與獎助/捐助國內團體</v>
      </c>
      <c r="L9052" s="140" t="str">
        <f t="shared" si="430"/>
        <v>身心障礙者社區日間作業設施服務</v>
      </c>
      <c r="M9052" s="40" t="str">
        <f t="shared" si="431"/>
        <v>社團法人台灣福氣社區關懷協會</v>
      </c>
    </row>
    <row r="9053" spans="1:13" s="27" customFormat="1" ht="112.5">
      <c r="A9053" s="37" t="s">
        <v>6842</v>
      </c>
      <c r="B9053" s="130" t="s">
        <v>7069</v>
      </c>
      <c r="C9053" s="130" t="s">
        <v>2155</v>
      </c>
      <c r="D9053" s="37" t="s">
        <v>6839</v>
      </c>
      <c r="E9053" s="136">
        <v>110</v>
      </c>
      <c r="F9053" s="132" t="s">
        <v>82</v>
      </c>
      <c r="G9053" s="132"/>
      <c r="H9053" s="132" t="s">
        <v>6840</v>
      </c>
      <c r="I9053" s="158"/>
      <c r="K9053" s="140" t="str">
        <f t="shared" si="429"/>
        <v>一般建築及設備計畫/一般建築及設備/會費、捐助、補助、分攤、照護、救濟與交流活動費/捐助、補助與獎助/捐助國內團體</v>
      </c>
      <c r="L9053" s="140" t="str">
        <f t="shared" si="430"/>
        <v>身心障礙者社區日間作業設施服務</v>
      </c>
      <c r="M9053" s="40" t="str">
        <f t="shared" si="431"/>
        <v>財團法人天主教會台中教區附設台中市私立慈愛智能發展中心</v>
      </c>
    </row>
    <row r="9054" spans="1:13" s="27" customFormat="1" ht="112.5">
      <c r="A9054" s="37" t="s">
        <v>6837</v>
      </c>
      <c r="B9054" s="64" t="s">
        <v>7069</v>
      </c>
      <c r="C9054" s="64" t="s">
        <v>2155</v>
      </c>
      <c r="D9054" s="37" t="s">
        <v>6839</v>
      </c>
      <c r="E9054" s="131">
        <v>174</v>
      </c>
      <c r="F9054" s="132" t="s">
        <v>82</v>
      </c>
      <c r="G9054" s="37"/>
      <c r="H9054" s="132" t="s">
        <v>6840</v>
      </c>
      <c r="I9054" s="158"/>
      <c r="K9054" s="140" t="str">
        <f t="shared" si="429"/>
        <v>社會福利支出計畫/社會福利支出/會費、捐助、補助、分攤、照護、救濟與交流活動費/捐助、補助與獎助/捐助國內團體</v>
      </c>
      <c r="L9054" s="140" t="str">
        <f t="shared" si="430"/>
        <v>身心障礙者社區日間作業設施服務</v>
      </c>
      <c r="M9054" s="40" t="str">
        <f t="shared" si="431"/>
        <v>財團法人天主教會台中教區附設台中市私立慈愛智能發展中心</v>
      </c>
    </row>
    <row r="9055" spans="1:13" s="27" customFormat="1" ht="112.5">
      <c r="A9055" s="37" t="s">
        <v>6842</v>
      </c>
      <c r="B9055" s="130" t="s">
        <v>7069</v>
      </c>
      <c r="C9055" s="130" t="s">
        <v>3688</v>
      </c>
      <c r="D9055" s="37" t="s">
        <v>6839</v>
      </c>
      <c r="E9055" s="136">
        <v>222</v>
      </c>
      <c r="F9055" s="132" t="s">
        <v>82</v>
      </c>
      <c r="G9055" s="132"/>
      <c r="H9055" s="132" t="s">
        <v>6840</v>
      </c>
      <c r="I9055" s="158"/>
      <c r="K9055" s="140" t="str">
        <f t="shared" si="429"/>
        <v>一般建築及設備計畫/一般建築及設備/會費、捐助、補助、分攤、照護、救濟與交流活動費/捐助、補助與獎助/捐助國內團體</v>
      </c>
      <c r="L9055" s="140" t="str">
        <f t="shared" si="430"/>
        <v>身心障礙者社區日間作業設施服務</v>
      </c>
      <c r="M9055" s="40" t="str">
        <f t="shared" si="431"/>
        <v>社團法人臺中市紅十字會</v>
      </c>
    </row>
    <row r="9056" spans="1:13" s="27" customFormat="1" ht="112.5">
      <c r="A9056" s="37" t="s">
        <v>6842</v>
      </c>
      <c r="B9056" s="130" t="s">
        <v>7069</v>
      </c>
      <c r="C9056" s="130" t="s">
        <v>3287</v>
      </c>
      <c r="D9056" s="37" t="s">
        <v>6839</v>
      </c>
      <c r="E9056" s="136">
        <v>60</v>
      </c>
      <c r="F9056" s="132" t="s">
        <v>82</v>
      </c>
      <c r="G9056" s="132"/>
      <c r="H9056" s="132" t="s">
        <v>6840</v>
      </c>
      <c r="I9056" s="158"/>
      <c r="K9056" s="140" t="str">
        <f t="shared" si="429"/>
        <v>一般建築及設備計畫/一般建築及設備/會費、捐助、補助、分攤、照護、救濟與交流活動費/捐助、補助與獎助/捐助國內團體</v>
      </c>
      <c r="L9056" s="140" t="str">
        <f t="shared" si="430"/>
        <v>身心障礙者社區日間作業設施服務</v>
      </c>
      <c r="M9056" s="40" t="str">
        <f t="shared" si="431"/>
        <v>財團法人臺中市私立肯納自閉症社會福利基金會</v>
      </c>
    </row>
    <row r="9057" spans="1:13" s="27" customFormat="1" ht="112.5">
      <c r="A9057" s="37" t="s">
        <v>6842</v>
      </c>
      <c r="B9057" s="130" t="s">
        <v>7069</v>
      </c>
      <c r="C9057" s="130" t="s">
        <v>6960</v>
      </c>
      <c r="D9057" s="37" t="s">
        <v>6839</v>
      </c>
      <c r="E9057" s="136">
        <v>59</v>
      </c>
      <c r="F9057" s="132" t="s">
        <v>82</v>
      </c>
      <c r="G9057" s="132"/>
      <c r="H9057" s="132" t="s">
        <v>6840</v>
      </c>
      <c r="I9057" s="158"/>
      <c r="K9057" s="140" t="str">
        <f t="shared" si="429"/>
        <v>一般建築及設備計畫/一般建築及設備/會費、捐助、補助、分攤、照護、救濟與交流活動費/捐助、補助與獎助/捐助國內團體</v>
      </c>
      <c r="L9057" s="140" t="str">
        <f t="shared" si="430"/>
        <v>身心障礙者社區日間作業設施服務</v>
      </c>
      <c r="M9057" s="40" t="str">
        <f t="shared" si="431"/>
        <v>社團法人台中市自閉症教育協進會</v>
      </c>
    </row>
    <row r="9058" spans="1:13" s="27" customFormat="1" ht="112.5">
      <c r="A9058" s="37" t="s">
        <v>6837</v>
      </c>
      <c r="B9058" s="64" t="s">
        <v>7069</v>
      </c>
      <c r="C9058" s="64" t="s">
        <v>6960</v>
      </c>
      <c r="D9058" s="37" t="s">
        <v>6839</v>
      </c>
      <c r="E9058" s="131">
        <v>165</v>
      </c>
      <c r="F9058" s="132" t="s">
        <v>82</v>
      </c>
      <c r="G9058" s="37"/>
      <c r="H9058" s="132" t="s">
        <v>6840</v>
      </c>
      <c r="I9058" s="158"/>
      <c r="K9058" s="140" t="str">
        <f t="shared" si="429"/>
        <v>社會福利支出計畫/社會福利支出/會費、捐助、補助、分攤、照護、救濟與交流活動費/捐助、補助與獎助/捐助國內團體</v>
      </c>
      <c r="L9058" s="140" t="str">
        <f t="shared" si="430"/>
        <v>身心障礙者社區日間作業設施服務</v>
      </c>
      <c r="M9058" s="40" t="str">
        <f t="shared" si="431"/>
        <v>社團法人台中市自閉症教育協進會</v>
      </c>
    </row>
    <row r="9059" spans="1:13" s="27" customFormat="1" ht="112.5">
      <c r="A9059" s="37" t="s">
        <v>6837</v>
      </c>
      <c r="B9059" s="64" t="s">
        <v>7069</v>
      </c>
      <c r="C9059" s="64" t="s">
        <v>7070</v>
      </c>
      <c r="D9059" s="37" t="s">
        <v>6839</v>
      </c>
      <c r="E9059" s="131">
        <v>939</v>
      </c>
      <c r="F9059" s="132" t="s">
        <v>82</v>
      </c>
      <c r="G9059" s="37"/>
      <c r="H9059" s="132" t="s">
        <v>6840</v>
      </c>
      <c r="I9059" s="158"/>
      <c r="K9059" s="140" t="str">
        <f t="shared" si="429"/>
        <v>社會福利支出計畫/社會福利支出/會費、捐助、補助、分攤、照護、救濟與交流活動費/捐助、補助與獎助/捐助國內團體</v>
      </c>
      <c r="L9059" s="140" t="str">
        <f t="shared" si="430"/>
        <v>身心障礙者社區日間作業設施服務</v>
      </c>
      <c r="M9059" s="40" t="str">
        <f t="shared" si="431"/>
        <v>財團法人向上社會福利基金會</v>
      </c>
    </row>
    <row r="9060" spans="1:13" s="27" customFormat="1" ht="112.5">
      <c r="A9060" s="37" t="s">
        <v>6837</v>
      </c>
      <c r="B9060" s="64" t="s">
        <v>7069</v>
      </c>
      <c r="C9060" s="64" t="s">
        <v>3751</v>
      </c>
      <c r="D9060" s="37" t="s">
        <v>6839</v>
      </c>
      <c r="E9060" s="131">
        <v>22</v>
      </c>
      <c r="F9060" s="132" t="s">
        <v>82</v>
      </c>
      <c r="G9060" s="37"/>
      <c r="H9060" s="132" t="s">
        <v>6840</v>
      </c>
      <c r="I9060" s="158"/>
      <c r="K9060" s="140" t="str">
        <f t="shared" si="429"/>
        <v>社會福利支出計畫/社會福利支出/會費、捐助、補助、分攤、照護、救濟與交流活動費/捐助、補助與獎助/捐助國內團體</v>
      </c>
      <c r="L9060" s="140" t="str">
        <f t="shared" si="430"/>
        <v>身心障礙者社區日間作業設施服務</v>
      </c>
      <c r="M9060" s="40" t="str">
        <f t="shared" si="431"/>
        <v>社團法人台中市智障者家長協會</v>
      </c>
    </row>
    <row r="9061" spans="1:13" s="27" customFormat="1" ht="112.5">
      <c r="A9061" s="37" t="s">
        <v>6837</v>
      </c>
      <c r="B9061" s="64" t="s">
        <v>7069</v>
      </c>
      <c r="C9061" s="64" t="s">
        <v>7070</v>
      </c>
      <c r="D9061" s="37" t="s">
        <v>6839</v>
      </c>
      <c r="E9061" s="131">
        <v>851</v>
      </c>
      <c r="F9061" s="132" t="s">
        <v>82</v>
      </c>
      <c r="G9061" s="37"/>
      <c r="H9061" s="132" t="s">
        <v>6840</v>
      </c>
      <c r="I9061" s="158"/>
      <c r="K9061" s="140" t="str">
        <f t="shared" si="429"/>
        <v>社會福利支出計畫/社會福利支出/會費、捐助、補助、分攤、照護、救濟與交流活動費/捐助、補助與獎助/捐助國內團體</v>
      </c>
      <c r="L9061" s="140" t="str">
        <f t="shared" si="430"/>
        <v>身心障礙者社區日間作業設施服務</v>
      </c>
      <c r="M9061" s="40" t="str">
        <f t="shared" si="431"/>
        <v>財團法人向上社會福利基金會</v>
      </c>
    </row>
    <row r="9062" spans="1:13" s="27" customFormat="1" ht="112.5">
      <c r="A9062" s="37" t="s">
        <v>6842</v>
      </c>
      <c r="B9062" s="130" t="s">
        <v>7069</v>
      </c>
      <c r="C9062" s="130" t="s">
        <v>7070</v>
      </c>
      <c r="D9062" s="37" t="s">
        <v>6839</v>
      </c>
      <c r="E9062" s="136">
        <v>90</v>
      </c>
      <c r="F9062" s="132" t="s">
        <v>82</v>
      </c>
      <c r="G9062" s="132"/>
      <c r="H9062" s="132" t="s">
        <v>6840</v>
      </c>
      <c r="I9062" s="158"/>
      <c r="K9062" s="140" t="str">
        <f t="shared" si="429"/>
        <v>一般建築及設備計畫/一般建築及設備/會費、捐助、補助、分攤、照護、救濟與交流活動費/捐助、補助與獎助/捐助國內團體</v>
      </c>
      <c r="L9062" s="140" t="str">
        <f t="shared" si="430"/>
        <v>身心障礙者社區日間作業設施服務</v>
      </c>
      <c r="M9062" s="40" t="str">
        <f t="shared" si="431"/>
        <v>財團法人向上社會福利基金會</v>
      </c>
    </row>
    <row r="9063" spans="1:13" s="27" customFormat="1" ht="112.5">
      <c r="A9063" s="37" t="s">
        <v>6837</v>
      </c>
      <c r="B9063" s="64" t="s">
        <v>7069</v>
      </c>
      <c r="C9063" s="64" t="s">
        <v>7071</v>
      </c>
      <c r="D9063" s="37" t="s">
        <v>6839</v>
      </c>
      <c r="E9063" s="131">
        <v>11</v>
      </c>
      <c r="F9063" s="132" t="s">
        <v>82</v>
      </c>
      <c r="G9063" s="37"/>
      <c r="H9063" s="132" t="s">
        <v>6840</v>
      </c>
      <c r="I9063" s="158"/>
      <c r="K9063" s="140" t="str">
        <f t="shared" si="429"/>
        <v>社會福利支出計畫/社會福利支出/會費、捐助、補助、分攤、照護、救濟與交流活動費/捐助、補助與獎助/捐助國內團體</v>
      </c>
      <c r="L9063" s="140" t="str">
        <f t="shared" si="430"/>
        <v>身心障礙者社區日間作業設施服務</v>
      </c>
      <c r="M9063" s="40" t="str">
        <f t="shared" si="431"/>
        <v>財團法人台南市私立蓮心園社會福利慈善事業基金會台中分事務所</v>
      </c>
    </row>
    <row r="9064" spans="1:13" s="27" customFormat="1" ht="112.5">
      <c r="A9064" s="37" t="s">
        <v>6837</v>
      </c>
      <c r="B9064" s="64" t="s">
        <v>7069</v>
      </c>
      <c r="C9064" s="64" t="s">
        <v>7072</v>
      </c>
      <c r="D9064" s="37" t="s">
        <v>6839</v>
      </c>
      <c r="E9064" s="131">
        <v>13</v>
      </c>
      <c r="F9064" s="132" t="s">
        <v>82</v>
      </c>
      <c r="G9064" s="37"/>
      <c r="H9064" s="132" t="s">
        <v>6840</v>
      </c>
      <c r="I9064" s="158"/>
      <c r="K9064" s="140" t="str">
        <f t="shared" si="429"/>
        <v>社會福利支出計畫/社會福利支出/會費、捐助、補助、分攤、照護、救濟與交流活動費/捐助、補助與獎助/捐助國內團體</v>
      </c>
      <c r="L9064" s="140" t="str">
        <f t="shared" si="430"/>
        <v>身心障礙者社區日間作業設施服務</v>
      </c>
      <c r="M9064" s="40" t="str">
        <f t="shared" si="431"/>
        <v>財團法人臺中市私立肯納自閉症社會福利基金會</v>
      </c>
    </row>
    <row r="9065" spans="1:13" s="27" customFormat="1" ht="112.5">
      <c r="A9065" s="37" t="s">
        <v>6837</v>
      </c>
      <c r="B9065" s="64" t="s">
        <v>7069</v>
      </c>
      <c r="C9065" s="64" t="s">
        <v>7073</v>
      </c>
      <c r="D9065" s="37" t="s">
        <v>6839</v>
      </c>
      <c r="E9065" s="131">
        <v>37</v>
      </c>
      <c r="F9065" s="132" t="s">
        <v>82</v>
      </c>
      <c r="G9065" s="37"/>
      <c r="H9065" s="132" t="s">
        <v>6840</v>
      </c>
      <c r="I9065" s="158"/>
      <c r="K9065" s="140" t="str">
        <f t="shared" si="429"/>
        <v>社會福利支出計畫/社會福利支出/會費、捐助、補助、分攤、照護、救濟與交流活動費/捐助、補助與獎助/捐助國內團體</v>
      </c>
      <c r="L9065" s="140" t="str">
        <f t="shared" si="430"/>
        <v>身心障礙者社區日間作業設施服務</v>
      </c>
      <c r="M9065" s="40" t="str">
        <f t="shared" si="431"/>
        <v>財團法人臺中市私立信望愛智能發展中心</v>
      </c>
    </row>
    <row r="9066" spans="1:13" s="27" customFormat="1" ht="112.5">
      <c r="A9066" s="37" t="s">
        <v>6837</v>
      </c>
      <c r="B9066" s="64" t="s">
        <v>7069</v>
      </c>
      <c r="C9066" s="64" t="s">
        <v>7074</v>
      </c>
      <c r="D9066" s="37" t="s">
        <v>6839</v>
      </c>
      <c r="E9066" s="131">
        <v>26</v>
      </c>
      <c r="F9066" s="132" t="s">
        <v>82</v>
      </c>
      <c r="G9066" s="37"/>
      <c r="H9066" s="132" t="s">
        <v>6840</v>
      </c>
      <c r="I9066" s="158"/>
      <c r="K9066" s="140" t="str">
        <f t="shared" si="429"/>
        <v>社會福利支出計畫/社會福利支出/會費、捐助、補助、分攤、照護、救濟與交流活動費/捐助、補助與獎助/捐助國內團體</v>
      </c>
      <c r="L9066" s="140" t="str">
        <f t="shared" si="430"/>
        <v>身心障礙者社區日間作業設施服務</v>
      </c>
      <c r="M9066" s="40" t="str">
        <f t="shared" si="431"/>
        <v>財團法人中華民國唐氏症基金會</v>
      </c>
    </row>
    <row r="9067" spans="1:13" s="27" customFormat="1" ht="112.5">
      <c r="A9067" s="37" t="s">
        <v>6837</v>
      </c>
      <c r="B9067" s="64" t="s">
        <v>7069</v>
      </c>
      <c r="C9067" s="64" t="s">
        <v>6963</v>
      </c>
      <c r="D9067" s="37" t="s">
        <v>6839</v>
      </c>
      <c r="E9067" s="131">
        <v>994</v>
      </c>
      <c r="F9067" s="132" t="s">
        <v>82</v>
      </c>
      <c r="G9067" s="37"/>
      <c r="H9067" s="132" t="s">
        <v>6840</v>
      </c>
      <c r="I9067" s="158"/>
      <c r="K9067" s="140" t="str">
        <f t="shared" si="429"/>
        <v>社會福利支出計畫/社會福利支出/會費、捐助、補助、分攤、照護、救濟與交流活動費/捐助、補助與獎助/捐助國內團體</v>
      </c>
      <c r="L9067" s="140" t="str">
        <f t="shared" si="430"/>
        <v>身心障礙者社區日間作業設施服務</v>
      </c>
      <c r="M9067" s="40" t="str">
        <f t="shared" si="431"/>
        <v>財團法人伊甸社會福利基金會</v>
      </c>
    </row>
    <row r="9068" spans="1:13" s="27" customFormat="1" ht="112.5">
      <c r="A9068" s="37" t="s">
        <v>6842</v>
      </c>
      <c r="B9068" s="130" t="s">
        <v>7069</v>
      </c>
      <c r="C9068" s="130" t="s">
        <v>6963</v>
      </c>
      <c r="D9068" s="37" t="s">
        <v>6839</v>
      </c>
      <c r="E9068" s="136">
        <v>90</v>
      </c>
      <c r="F9068" s="132" t="s">
        <v>82</v>
      </c>
      <c r="G9068" s="132"/>
      <c r="H9068" s="132" t="s">
        <v>6840</v>
      </c>
      <c r="I9068" s="158"/>
      <c r="K9068" s="140" t="str">
        <f t="shared" si="429"/>
        <v>一般建築及設備計畫/一般建築及設備/會費、捐助、補助、分攤、照護、救濟與交流活動費/捐助、補助與獎助/捐助國內團體</v>
      </c>
      <c r="L9068" s="140" t="str">
        <f t="shared" si="430"/>
        <v>身心障礙者社區日間作業設施服務</v>
      </c>
      <c r="M9068" s="40" t="str">
        <f t="shared" si="431"/>
        <v>財團法人伊甸社會福利基金會</v>
      </c>
    </row>
    <row r="9069" spans="1:13" s="27" customFormat="1" ht="112.5">
      <c r="A9069" s="37" t="s">
        <v>6837</v>
      </c>
      <c r="B9069" s="64" t="s">
        <v>7069</v>
      </c>
      <c r="C9069" s="64" t="s">
        <v>7075</v>
      </c>
      <c r="D9069" s="37" t="s">
        <v>6839</v>
      </c>
      <c r="E9069" s="131">
        <v>11</v>
      </c>
      <c r="F9069" s="132" t="s">
        <v>82</v>
      </c>
      <c r="G9069" s="37"/>
      <c r="H9069" s="132" t="s">
        <v>6840</v>
      </c>
      <c r="I9069" s="158"/>
      <c r="K9069" s="140" t="str">
        <f t="shared" si="429"/>
        <v>社會福利支出計畫/社會福利支出/會費、捐助、補助、分攤、照護、救濟與交流活動費/捐助、補助與獎助/捐助國內團體</v>
      </c>
      <c r="L9069" s="140" t="str">
        <f t="shared" si="430"/>
        <v>身心障礙者社區日間作業設施服務</v>
      </c>
      <c r="M9069" s="40" t="str">
        <f t="shared" si="431"/>
        <v>社團法人台灣福氣社區關懷協會</v>
      </c>
    </row>
    <row r="9070" spans="1:13" s="27" customFormat="1" ht="112.5">
      <c r="A9070" s="37" t="s">
        <v>6837</v>
      </c>
      <c r="B9070" s="64" t="s">
        <v>7069</v>
      </c>
      <c r="C9070" s="64" t="s">
        <v>7076</v>
      </c>
      <c r="D9070" s="37" t="s">
        <v>6839</v>
      </c>
      <c r="E9070" s="131">
        <v>137</v>
      </c>
      <c r="F9070" s="132" t="s">
        <v>82</v>
      </c>
      <c r="G9070" s="37"/>
      <c r="H9070" s="132" t="s">
        <v>6840</v>
      </c>
      <c r="I9070" s="158"/>
      <c r="K9070" s="140" t="str">
        <f t="shared" si="429"/>
        <v>社會福利支出計畫/社會福利支出/會費、捐助、補助、分攤、照護、救濟與交流活動費/捐助、補助與獎助/捐助國內團體</v>
      </c>
      <c r="L9070" s="140" t="str">
        <f t="shared" si="430"/>
        <v>身心障礙者社區日間作業設施服務</v>
      </c>
      <c r="M9070" s="40" t="str">
        <f t="shared" si="431"/>
        <v>財團法人臺中市私立十方社會福利慈善事業基金會</v>
      </c>
    </row>
    <row r="9071" spans="1:13" s="27" customFormat="1" ht="112.5">
      <c r="A9071" s="37" t="s">
        <v>6837</v>
      </c>
      <c r="B9071" s="64" t="s">
        <v>7069</v>
      </c>
      <c r="C9071" s="64" t="s">
        <v>6963</v>
      </c>
      <c r="D9071" s="37" t="s">
        <v>6839</v>
      </c>
      <c r="E9071" s="131">
        <v>90</v>
      </c>
      <c r="F9071" s="132" t="s">
        <v>82</v>
      </c>
      <c r="G9071" s="37"/>
      <c r="H9071" s="132" t="s">
        <v>6840</v>
      </c>
      <c r="I9071" s="158"/>
      <c r="K9071" s="140" t="str">
        <f t="shared" si="429"/>
        <v>社會福利支出計畫/社會福利支出/會費、捐助、補助、分攤、照護、救濟與交流活動費/捐助、補助與獎助/捐助國內團體</v>
      </c>
      <c r="L9071" s="140" t="str">
        <f t="shared" si="430"/>
        <v>身心障礙者社區日間作業設施服務</v>
      </c>
      <c r="M9071" s="40" t="str">
        <f t="shared" si="431"/>
        <v>財團法人伊甸社會福利基金會</v>
      </c>
    </row>
    <row r="9072" spans="1:13" s="27" customFormat="1" ht="112.5">
      <c r="A9072" s="37" t="s">
        <v>6842</v>
      </c>
      <c r="B9072" s="130" t="s">
        <v>7069</v>
      </c>
      <c r="C9072" s="130" t="s">
        <v>6963</v>
      </c>
      <c r="D9072" s="37" t="s">
        <v>6839</v>
      </c>
      <c r="E9072" s="136">
        <v>110</v>
      </c>
      <c r="F9072" s="132" t="s">
        <v>82</v>
      </c>
      <c r="G9072" s="132"/>
      <c r="H9072" s="132" t="s">
        <v>6840</v>
      </c>
      <c r="I9072" s="158"/>
      <c r="K9072" s="140" t="str">
        <f t="shared" si="429"/>
        <v>一般建築及設備計畫/一般建築及設備/會費、捐助、補助、分攤、照護、救濟與交流活動費/捐助、補助與獎助/捐助國內團體</v>
      </c>
      <c r="L9072" s="140" t="str">
        <f t="shared" si="430"/>
        <v>身心障礙者社區日間作業設施服務</v>
      </c>
      <c r="M9072" s="40" t="str">
        <f t="shared" si="431"/>
        <v>財團法人伊甸社會福利基金會</v>
      </c>
    </row>
    <row r="9073" spans="1:13" s="27" customFormat="1" ht="112.5">
      <c r="A9073" s="37" t="s">
        <v>6837</v>
      </c>
      <c r="B9073" s="64" t="s">
        <v>7069</v>
      </c>
      <c r="C9073" s="64" t="s">
        <v>7077</v>
      </c>
      <c r="D9073" s="37" t="s">
        <v>6839</v>
      </c>
      <c r="E9073" s="131">
        <v>183</v>
      </c>
      <c r="F9073" s="132" t="s">
        <v>82</v>
      </c>
      <c r="G9073" s="37"/>
      <c r="H9073" s="132" t="s">
        <v>6840</v>
      </c>
      <c r="I9073" s="158"/>
      <c r="K9073" s="140" t="str">
        <f t="shared" si="429"/>
        <v>社會福利支出計畫/社會福利支出/會費、捐助、補助、分攤、照護、救濟與交流活動費/捐助、補助與獎助/捐助國內團體</v>
      </c>
      <c r="L9073" s="140" t="str">
        <f t="shared" si="430"/>
        <v>身心障礙者社區日間作業設施服務</v>
      </c>
      <c r="M9073" s="40" t="str">
        <f t="shared" si="431"/>
        <v>財團法人心路社會福利基金會</v>
      </c>
    </row>
    <row r="9074" spans="1:13" s="27" customFormat="1" ht="112.5">
      <c r="A9074" s="37" t="s">
        <v>6842</v>
      </c>
      <c r="B9074" s="130" t="s">
        <v>7069</v>
      </c>
      <c r="C9074" s="130" t="s">
        <v>7077</v>
      </c>
      <c r="D9074" s="37" t="s">
        <v>6839</v>
      </c>
      <c r="E9074" s="136">
        <v>60</v>
      </c>
      <c r="F9074" s="132" t="s">
        <v>82</v>
      </c>
      <c r="G9074" s="132"/>
      <c r="H9074" s="132" t="s">
        <v>6840</v>
      </c>
      <c r="I9074" s="158"/>
      <c r="K9074" s="140" t="str">
        <f t="shared" si="429"/>
        <v>一般建築及設備計畫/一般建築及設備/會費、捐助、補助、分攤、照護、救濟與交流活動費/捐助、補助與獎助/捐助國內團體</v>
      </c>
      <c r="L9074" s="140" t="str">
        <f t="shared" si="430"/>
        <v>身心障礙者社區日間作業設施服務</v>
      </c>
      <c r="M9074" s="40" t="str">
        <f t="shared" si="431"/>
        <v>財團法人心路社會福利基金會</v>
      </c>
    </row>
    <row r="9075" spans="1:13" s="27" customFormat="1" ht="112.5">
      <c r="A9075" s="37" t="s">
        <v>6837</v>
      </c>
      <c r="B9075" s="64" t="s">
        <v>7078</v>
      </c>
      <c r="C9075" s="64" t="s">
        <v>3251</v>
      </c>
      <c r="D9075" s="37" t="s">
        <v>6839</v>
      </c>
      <c r="E9075" s="131">
        <v>486</v>
      </c>
      <c r="F9075" s="132" t="s">
        <v>82</v>
      </c>
      <c r="G9075" s="128"/>
      <c r="H9075" s="156" t="s">
        <v>6840</v>
      </c>
      <c r="I9075" s="159"/>
      <c r="K9075" s="140" t="str">
        <f t="shared" si="429"/>
        <v>社會福利支出計畫/社會福利支出/會費、捐助、補助、分攤、照護、救濟與交流活動費/捐助、補助與獎助/捐助國內團體</v>
      </c>
      <c r="L9075" s="140" t="str">
        <f t="shared" si="430"/>
        <v>成年身心障礙者社區居住與生活服務</v>
      </c>
      <c r="M9075" s="40" t="str">
        <f t="shared" si="431"/>
        <v>財團法人向上社會福利基金會</v>
      </c>
    </row>
    <row r="9076" spans="1:13" s="27" customFormat="1" ht="112.5">
      <c r="A9076" s="37" t="s">
        <v>6837</v>
      </c>
      <c r="B9076" s="64" t="s">
        <v>7078</v>
      </c>
      <c r="C9076" s="64" t="s">
        <v>3251</v>
      </c>
      <c r="D9076" s="37" t="s">
        <v>6839</v>
      </c>
      <c r="E9076" s="131">
        <v>838</v>
      </c>
      <c r="F9076" s="132" t="s">
        <v>82</v>
      </c>
      <c r="G9076" s="128"/>
      <c r="H9076" s="156" t="s">
        <v>6840</v>
      </c>
      <c r="I9076" s="159"/>
      <c r="K9076" s="140" t="str">
        <f t="shared" si="429"/>
        <v>社會福利支出計畫/社會福利支出/會費、捐助、補助、分攤、照護、救濟與交流活動費/捐助、補助與獎助/捐助國內團體</v>
      </c>
      <c r="L9076" s="140" t="str">
        <f t="shared" si="430"/>
        <v>成年身心障礙者社區居住與生活服務</v>
      </c>
      <c r="M9076" s="40" t="str">
        <f t="shared" si="431"/>
        <v>財團法人向上社會福利基金會</v>
      </c>
    </row>
    <row r="9077" spans="1:13" s="27" customFormat="1" ht="112.5">
      <c r="A9077" s="37" t="s">
        <v>6837</v>
      </c>
      <c r="B9077" s="64" t="s">
        <v>7078</v>
      </c>
      <c r="C9077" s="64" t="s">
        <v>3297</v>
      </c>
      <c r="D9077" s="37" t="s">
        <v>6839</v>
      </c>
      <c r="E9077" s="131">
        <v>970</v>
      </c>
      <c r="F9077" s="132" t="s">
        <v>82</v>
      </c>
      <c r="G9077" s="128"/>
      <c r="H9077" s="156" t="s">
        <v>6840</v>
      </c>
      <c r="I9077" s="159"/>
      <c r="K9077" s="140" t="str">
        <f t="shared" si="429"/>
        <v>社會福利支出計畫/社會福利支出/會費、捐助、補助、分攤、照護、救濟與交流活動費/捐助、補助與獎助/捐助國內團體</v>
      </c>
      <c r="L9077" s="140" t="str">
        <f t="shared" si="430"/>
        <v>成年身心障礙者社區居住與生活服務</v>
      </c>
      <c r="M9077" s="40" t="str">
        <f t="shared" si="431"/>
        <v>財團法人臺中市私立信望愛智能發展中心</v>
      </c>
    </row>
    <row r="9078" spans="1:13" s="27" customFormat="1" ht="112.5">
      <c r="A9078" s="37" t="s">
        <v>6842</v>
      </c>
      <c r="B9078" s="64" t="s">
        <v>7078</v>
      </c>
      <c r="C9078" s="130" t="s">
        <v>3285</v>
      </c>
      <c r="D9078" s="37" t="s">
        <v>6839</v>
      </c>
      <c r="E9078" s="136">
        <v>18</v>
      </c>
      <c r="F9078" s="132" t="s">
        <v>82</v>
      </c>
      <c r="G9078" s="156"/>
      <c r="H9078" s="156" t="s">
        <v>6840</v>
      </c>
      <c r="I9078" s="159"/>
      <c r="K9078" s="140" t="str">
        <f t="shared" si="429"/>
        <v>一般建築及設備計畫/一般建築及設備/會費、捐助、補助、分攤、照護、救濟與交流活動費/捐助、補助與獎助/捐助國內團體</v>
      </c>
      <c r="L9078" s="140" t="str">
        <f t="shared" si="430"/>
        <v>成年身心障礙者社區居住與生活服務</v>
      </c>
      <c r="M9078" s="40" t="str">
        <f t="shared" si="431"/>
        <v>財團法人天主教會台中教區附設立達啟能訓練中心</v>
      </c>
    </row>
    <row r="9079" spans="1:13" s="27" customFormat="1" ht="112.5">
      <c r="A9079" s="37" t="s">
        <v>6842</v>
      </c>
      <c r="B9079" s="64" t="s">
        <v>7078</v>
      </c>
      <c r="C9079" s="130" t="s">
        <v>3285</v>
      </c>
      <c r="D9079" s="37" t="s">
        <v>6839</v>
      </c>
      <c r="E9079" s="136">
        <v>22</v>
      </c>
      <c r="F9079" s="132" t="s">
        <v>82</v>
      </c>
      <c r="G9079" s="156"/>
      <c r="H9079" s="156" t="s">
        <v>6840</v>
      </c>
      <c r="I9079" s="159"/>
      <c r="K9079" s="140" t="str">
        <f t="shared" si="429"/>
        <v>一般建築及設備計畫/一般建築及設備/會費、捐助、補助、分攤、照護、救濟與交流活動費/捐助、補助與獎助/捐助國內團體</v>
      </c>
      <c r="L9079" s="140" t="str">
        <f t="shared" si="430"/>
        <v>成年身心障礙者社區居住與生活服務</v>
      </c>
      <c r="M9079" s="40" t="str">
        <f t="shared" si="431"/>
        <v>財團法人天主教會台中教區附設立達啟能訓練中心</v>
      </c>
    </row>
    <row r="9080" spans="1:13" s="27" customFormat="1" ht="112.5">
      <c r="A9080" s="37" t="s">
        <v>6837</v>
      </c>
      <c r="B9080" s="64" t="s">
        <v>7078</v>
      </c>
      <c r="C9080" s="64" t="s">
        <v>3285</v>
      </c>
      <c r="D9080" s="37" t="s">
        <v>6839</v>
      </c>
      <c r="E9080" s="131">
        <v>200</v>
      </c>
      <c r="F9080" s="132" t="s">
        <v>82</v>
      </c>
      <c r="G9080" s="128"/>
      <c r="H9080" s="156" t="s">
        <v>6840</v>
      </c>
      <c r="I9080" s="159"/>
      <c r="K9080" s="140" t="str">
        <f t="shared" si="429"/>
        <v>社會福利支出計畫/社會福利支出/會費、捐助、補助、分攤、照護、救濟與交流活動費/捐助、補助與獎助/捐助國內團體</v>
      </c>
      <c r="L9080" s="140" t="str">
        <f t="shared" si="430"/>
        <v>成年身心障礙者社區居住與生活服務</v>
      </c>
      <c r="M9080" s="40" t="str">
        <f t="shared" si="431"/>
        <v>財團法人天主教會台中教區附設立達啟能訓練中心</v>
      </c>
    </row>
    <row r="9081" spans="1:13" s="27" customFormat="1" ht="112.5">
      <c r="A9081" s="37" t="s">
        <v>6842</v>
      </c>
      <c r="B9081" s="64" t="s">
        <v>7078</v>
      </c>
      <c r="C9081" s="130" t="s">
        <v>3285</v>
      </c>
      <c r="D9081" s="37" t="s">
        <v>6839</v>
      </c>
      <c r="E9081" s="136">
        <v>12</v>
      </c>
      <c r="F9081" s="132" t="s">
        <v>82</v>
      </c>
      <c r="G9081" s="156"/>
      <c r="H9081" s="156" t="s">
        <v>6840</v>
      </c>
      <c r="I9081" s="159"/>
      <c r="K9081" s="140" t="str">
        <f t="shared" si="429"/>
        <v>一般建築及設備計畫/一般建築及設備/會費、捐助、補助、分攤、照護、救濟與交流活動費/捐助、補助與獎助/捐助國內團體</v>
      </c>
      <c r="L9081" s="140" t="str">
        <f t="shared" si="430"/>
        <v>成年身心障礙者社區居住與生活服務</v>
      </c>
      <c r="M9081" s="40" t="str">
        <f t="shared" si="431"/>
        <v>財團法人天主教會台中教區附設立達啟能訓練中心</v>
      </c>
    </row>
    <row r="9082" spans="1:13" s="27" customFormat="1" ht="112.5">
      <c r="A9082" s="37" t="s">
        <v>6842</v>
      </c>
      <c r="B9082" s="64" t="s">
        <v>7078</v>
      </c>
      <c r="C9082" s="130" t="s">
        <v>2155</v>
      </c>
      <c r="D9082" s="37" t="s">
        <v>6839</v>
      </c>
      <c r="E9082" s="136">
        <v>14</v>
      </c>
      <c r="F9082" s="132" t="s">
        <v>82</v>
      </c>
      <c r="G9082" s="156"/>
      <c r="H9082" s="156" t="s">
        <v>6840</v>
      </c>
      <c r="I9082" s="159"/>
      <c r="K9082" s="140" t="str">
        <f t="shared" si="429"/>
        <v>一般建築及設備計畫/一般建築及設備/會費、捐助、補助、分攤、照護、救濟與交流活動費/捐助、補助與獎助/捐助國內團體</v>
      </c>
      <c r="L9082" s="140" t="str">
        <f t="shared" si="430"/>
        <v>成年身心障礙者社區居住與生活服務</v>
      </c>
      <c r="M9082" s="40" t="str">
        <f t="shared" si="431"/>
        <v>財團法人天主教會台中教區附設台中市私立慈愛智能發展中心</v>
      </c>
    </row>
    <row r="9083" spans="1:13" s="27" customFormat="1" ht="112.5">
      <c r="A9083" s="37" t="s">
        <v>6837</v>
      </c>
      <c r="B9083" s="64" t="s">
        <v>7078</v>
      </c>
      <c r="C9083" s="64" t="s">
        <v>2155</v>
      </c>
      <c r="D9083" s="37" t="s">
        <v>6839</v>
      </c>
      <c r="E9083" s="131">
        <v>750</v>
      </c>
      <c r="F9083" s="132" t="s">
        <v>82</v>
      </c>
      <c r="G9083" s="128"/>
      <c r="H9083" s="156" t="s">
        <v>6840</v>
      </c>
      <c r="I9083" s="159"/>
      <c r="K9083" s="140" t="str">
        <f t="shared" si="429"/>
        <v>社會福利支出計畫/社會福利支出/會費、捐助、補助、分攤、照護、救濟與交流活動費/捐助、補助與獎助/捐助國內團體</v>
      </c>
      <c r="L9083" s="140" t="str">
        <f t="shared" si="430"/>
        <v>成年身心障礙者社區居住與生活服務</v>
      </c>
      <c r="M9083" s="40" t="str">
        <f t="shared" si="431"/>
        <v>財團法人天主教會台中教區附設台中市私立慈愛智能發展中心</v>
      </c>
    </row>
    <row r="9084" spans="1:13" s="27" customFormat="1" ht="112.5">
      <c r="A9084" s="37" t="s">
        <v>6837</v>
      </c>
      <c r="B9084" s="64" t="s">
        <v>7078</v>
      </c>
      <c r="C9084" s="64" t="s">
        <v>2155</v>
      </c>
      <c r="D9084" s="37" t="s">
        <v>6839</v>
      </c>
      <c r="E9084" s="131">
        <v>890</v>
      </c>
      <c r="F9084" s="132" t="s">
        <v>82</v>
      </c>
      <c r="G9084" s="128"/>
      <c r="H9084" s="156" t="s">
        <v>6840</v>
      </c>
      <c r="I9084" s="159"/>
      <c r="K9084" s="140" t="str">
        <f t="shared" si="429"/>
        <v>社會福利支出計畫/社會福利支出/會費、捐助、補助、分攤、照護、救濟與交流活動費/捐助、補助與獎助/捐助國內團體</v>
      </c>
      <c r="L9084" s="140" t="str">
        <f t="shared" si="430"/>
        <v>成年身心障礙者社區居住與生活服務</v>
      </c>
      <c r="M9084" s="40" t="str">
        <f t="shared" si="431"/>
        <v>財團法人天主教會台中教區附設台中市私立慈愛智能發展中心</v>
      </c>
    </row>
    <row r="9085" spans="1:13" s="27" customFormat="1" ht="112.5">
      <c r="A9085" s="37" t="s">
        <v>6842</v>
      </c>
      <c r="B9085" s="64" t="s">
        <v>7078</v>
      </c>
      <c r="C9085" s="130" t="s">
        <v>2155</v>
      </c>
      <c r="D9085" s="37" t="s">
        <v>6839</v>
      </c>
      <c r="E9085" s="136">
        <v>38</v>
      </c>
      <c r="F9085" s="132" t="s">
        <v>82</v>
      </c>
      <c r="G9085" s="156"/>
      <c r="H9085" s="156" t="s">
        <v>6840</v>
      </c>
      <c r="I9085" s="159"/>
      <c r="K9085" s="140" t="str">
        <f t="shared" ref="K9085:K9148" si="432">A9085</f>
        <v>一般建築及設備計畫/一般建築及設備/會費、捐助、補助、分攤、照護、救濟與交流活動費/捐助、補助與獎助/捐助國內團體</v>
      </c>
      <c r="L9085" s="140" t="str">
        <f t="shared" ref="L9085:L9148" si="433">B9085</f>
        <v>成年身心障礙者社區居住與生活服務</v>
      </c>
      <c r="M9085" s="40" t="str">
        <f t="shared" ref="M9085:M9148" si="434">C9085</f>
        <v>財團法人天主教會台中教區附設台中市私立慈愛智能發展中心</v>
      </c>
    </row>
    <row r="9086" spans="1:13" s="27" customFormat="1" ht="112.5">
      <c r="A9086" s="37" t="s">
        <v>6842</v>
      </c>
      <c r="B9086" s="130" t="s">
        <v>7078</v>
      </c>
      <c r="C9086" s="130" t="s">
        <v>3251</v>
      </c>
      <c r="D9086" s="37" t="s">
        <v>6839</v>
      </c>
      <c r="E9086" s="136">
        <v>109</v>
      </c>
      <c r="F9086" s="132" t="s">
        <v>82</v>
      </c>
      <c r="G9086" s="132"/>
      <c r="H9086" s="132" t="s">
        <v>6840</v>
      </c>
      <c r="I9086" s="158"/>
      <c r="K9086" s="140" t="str">
        <f t="shared" si="432"/>
        <v>一般建築及設備計畫/一般建築及設備/會費、捐助、補助、分攤、照護、救濟與交流活動費/捐助、補助與獎助/捐助國內團體</v>
      </c>
      <c r="L9086" s="140" t="str">
        <f t="shared" si="433"/>
        <v>成年身心障礙者社區居住與生活服務</v>
      </c>
      <c r="M9086" s="40" t="str">
        <f t="shared" si="434"/>
        <v>財團法人向上社會福利基金會</v>
      </c>
    </row>
    <row r="9087" spans="1:13" s="27" customFormat="1" ht="112.5">
      <c r="A9087" s="37" t="s">
        <v>6837</v>
      </c>
      <c r="B9087" s="64" t="s">
        <v>7078</v>
      </c>
      <c r="C9087" s="64" t="s">
        <v>3251</v>
      </c>
      <c r="D9087" s="37" t="s">
        <v>6839</v>
      </c>
      <c r="E9087" s="131">
        <v>1020</v>
      </c>
      <c r="F9087" s="132" t="s">
        <v>82</v>
      </c>
      <c r="G9087" s="37"/>
      <c r="H9087" s="132" t="s">
        <v>6840</v>
      </c>
      <c r="I9087" s="158"/>
      <c r="K9087" s="140" t="str">
        <f t="shared" si="432"/>
        <v>社會福利支出計畫/社會福利支出/會費、捐助、補助、分攤、照護、救濟與交流活動費/捐助、補助與獎助/捐助國內團體</v>
      </c>
      <c r="L9087" s="140" t="str">
        <f t="shared" si="433"/>
        <v>成年身心障礙者社區居住與生活服務</v>
      </c>
      <c r="M9087" s="40" t="str">
        <f t="shared" si="434"/>
        <v>財團法人向上社會福利基金會</v>
      </c>
    </row>
    <row r="9088" spans="1:13" s="27" customFormat="1" ht="112.5">
      <c r="A9088" s="37" t="s">
        <v>6837</v>
      </c>
      <c r="B9088" s="64" t="s">
        <v>7078</v>
      </c>
      <c r="C9088" s="64" t="s">
        <v>3251</v>
      </c>
      <c r="D9088" s="37" t="s">
        <v>6839</v>
      </c>
      <c r="E9088" s="131">
        <v>601</v>
      </c>
      <c r="F9088" s="132" t="s">
        <v>82</v>
      </c>
      <c r="G9088" s="37"/>
      <c r="H9088" s="132" t="s">
        <v>6840</v>
      </c>
      <c r="I9088" s="158"/>
      <c r="K9088" s="140" t="str">
        <f t="shared" si="432"/>
        <v>社會福利支出計畫/社會福利支出/會費、捐助、補助、分攤、照護、救濟與交流活動費/捐助、補助與獎助/捐助國內團體</v>
      </c>
      <c r="L9088" s="140" t="str">
        <f t="shared" si="433"/>
        <v>成年身心障礙者社區居住與生活服務</v>
      </c>
      <c r="M9088" s="40" t="str">
        <f t="shared" si="434"/>
        <v>財團法人向上社會福利基金會</v>
      </c>
    </row>
    <row r="9089" spans="1:13" s="27" customFormat="1" ht="112.5">
      <c r="A9089" s="37" t="s">
        <v>6842</v>
      </c>
      <c r="B9089" s="130" t="s">
        <v>7078</v>
      </c>
      <c r="C9089" s="130" t="s">
        <v>2079</v>
      </c>
      <c r="D9089" s="37" t="s">
        <v>6839</v>
      </c>
      <c r="E9089" s="136">
        <v>114</v>
      </c>
      <c r="F9089" s="132" t="s">
        <v>82</v>
      </c>
      <c r="G9089" s="132"/>
      <c r="H9089" s="132" t="s">
        <v>6840</v>
      </c>
      <c r="I9089" s="158"/>
      <c r="K9089" s="140" t="str">
        <f t="shared" si="432"/>
        <v>一般建築及設備計畫/一般建築及設備/會費、捐助、補助、分攤、照護、救濟與交流活動費/捐助、補助與獎助/捐助國內團體</v>
      </c>
      <c r="L9089" s="140" t="str">
        <f t="shared" si="433"/>
        <v>成年身心障礙者社區居住與生活服務</v>
      </c>
      <c r="M9089" s="40" t="str">
        <f t="shared" si="434"/>
        <v>財團法人瑪利亞社會福利基金會</v>
      </c>
    </row>
    <row r="9090" spans="1:13" s="27" customFormat="1" ht="112.5">
      <c r="A9090" s="37" t="s">
        <v>6837</v>
      </c>
      <c r="B9090" s="64" t="s">
        <v>7078</v>
      </c>
      <c r="C9090" s="64" t="s">
        <v>2079</v>
      </c>
      <c r="D9090" s="37" t="s">
        <v>6839</v>
      </c>
      <c r="E9090" s="131">
        <v>672</v>
      </c>
      <c r="F9090" s="132" t="s">
        <v>82</v>
      </c>
      <c r="G9090" s="37"/>
      <c r="H9090" s="132" t="s">
        <v>6840</v>
      </c>
      <c r="I9090" s="158"/>
      <c r="K9090" s="140" t="str">
        <f t="shared" si="432"/>
        <v>社會福利支出計畫/社會福利支出/會費、捐助、補助、分攤、照護、救濟與交流活動費/捐助、補助與獎助/捐助國內團體</v>
      </c>
      <c r="L9090" s="140" t="str">
        <f t="shared" si="433"/>
        <v>成年身心障礙者社區居住與生活服務</v>
      </c>
      <c r="M9090" s="40" t="str">
        <f t="shared" si="434"/>
        <v>財團法人瑪利亞社會福利基金會</v>
      </c>
    </row>
    <row r="9091" spans="1:13" s="27" customFormat="1" ht="112.5">
      <c r="A9091" s="37" t="s">
        <v>6842</v>
      </c>
      <c r="B9091" s="130" t="s">
        <v>7078</v>
      </c>
      <c r="C9091" s="130" t="s">
        <v>3285</v>
      </c>
      <c r="D9091" s="37" t="s">
        <v>6839</v>
      </c>
      <c r="E9091" s="136">
        <v>60</v>
      </c>
      <c r="F9091" s="132" t="s">
        <v>82</v>
      </c>
      <c r="G9091" s="132"/>
      <c r="H9091" s="132" t="s">
        <v>6840</v>
      </c>
      <c r="I9091" s="158"/>
      <c r="K9091" s="140" t="str">
        <f t="shared" si="432"/>
        <v>一般建築及設備計畫/一般建築及設備/會費、捐助、補助、分攤、照護、救濟與交流活動費/捐助、補助與獎助/捐助國內團體</v>
      </c>
      <c r="L9091" s="140" t="str">
        <f t="shared" si="433"/>
        <v>成年身心障礙者社區居住與生活服務</v>
      </c>
      <c r="M9091" s="40" t="str">
        <f t="shared" si="434"/>
        <v>財團法人天主教會台中教區附設立達啟能訓練中心</v>
      </c>
    </row>
    <row r="9092" spans="1:13" s="27" customFormat="1" ht="112.5">
      <c r="A9092" s="37" t="s">
        <v>6842</v>
      </c>
      <c r="B9092" s="130" t="s">
        <v>7078</v>
      </c>
      <c r="C9092" s="130" t="s">
        <v>3751</v>
      </c>
      <c r="D9092" s="37" t="s">
        <v>6839</v>
      </c>
      <c r="E9092" s="136">
        <v>90</v>
      </c>
      <c r="F9092" s="132" t="s">
        <v>82</v>
      </c>
      <c r="G9092" s="132"/>
      <c r="H9092" s="132" t="s">
        <v>6840</v>
      </c>
      <c r="I9092" s="158"/>
      <c r="K9092" s="140" t="str">
        <f t="shared" si="432"/>
        <v>一般建築及設備計畫/一般建築及設備/會費、捐助、補助、分攤、照護、救濟與交流活動費/捐助、補助與獎助/捐助國內團體</v>
      </c>
      <c r="L9092" s="140" t="str">
        <f t="shared" si="433"/>
        <v>成年身心障礙者社區居住與生活服務</v>
      </c>
      <c r="M9092" s="40" t="str">
        <f t="shared" si="434"/>
        <v>社團法人台中市智障者家長協會</v>
      </c>
    </row>
    <row r="9093" spans="1:13" s="27" customFormat="1" ht="112.5">
      <c r="A9093" s="37" t="s">
        <v>6842</v>
      </c>
      <c r="B9093" s="130" t="s">
        <v>7078</v>
      </c>
      <c r="C9093" s="130" t="s">
        <v>3285</v>
      </c>
      <c r="D9093" s="37" t="s">
        <v>6839</v>
      </c>
      <c r="E9093" s="136">
        <v>82</v>
      </c>
      <c r="F9093" s="132" t="s">
        <v>82</v>
      </c>
      <c r="G9093" s="132"/>
      <c r="H9093" s="132" t="s">
        <v>6840</v>
      </c>
      <c r="I9093" s="158"/>
      <c r="K9093" s="140" t="str">
        <f t="shared" si="432"/>
        <v>一般建築及設備計畫/一般建築及設備/會費、捐助、補助、分攤、照護、救濟與交流活動費/捐助、補助與獎助/捐助國內團體</v>
      </c>
      <c r="L9093" s="140" t="str">
        <f t="shared" si="433"/>
        <v>成年身心障礙者社區居住與生活服務</v>
      </c>
      <c r="M9093" s="40" t="str">
        <f t="shared" si="434"/>
        <v>財團法人天主教會台中教區附設立達啟能訓練中心</v>
      </c>
    </row>
    <row r="9094" spans="1:13" s="27" customFormat="1" ht="112.5">
      <c r="A9094" s="37" t="s">
        <v>6837</v>
      </c>
      <c r="B9094" s="64" t="s">
        <v>7078</v>
      </c>
      <c r="C9094" s="64" t="s">
        <v>3285</v>
      </c>
      <c r="D9094" s="37" t="s">
        <v>6839</v>
      </c>
      <c r="E9094" s="131">
        <v>74</v>
      </c>
      <c r="F9094" s="132" t="s">
        <v>82</v>
      </c>
      <c r="G9094" s="37"/>
      <c r="H9094" s="132" t="s">
        <v>6840</v>
      </c>
      <c r="I9094" s="158"/>
      <c r="K9094" s="140" t="str">
        <f t="shared" si="432"/>
        <v>社會福利支出計畫/社會福利支出/會費、捐助、補助、分攤、照護、救濟與交流活動費/捐助、補助與獎助/捐助國內團體</v>
      </c>
      <c r="L9094" s="140" t="str">
        <f t="shared" si="433"/>
        <v>成年身心障礙者社區居住與生活服務</v>
      </c>
      <c r="M9094" s="40" t="str">
        <f t="shared" si="434"/>
        <v>財團法人天主教會台中教區附設立達啟能訓練中心</v>
      </c>
    </row>
    <row r="9095" spans="1:13" s="27" customFormat="1" ht="112.5">
      <c r="A9095" s="37" t="s">
        <v>6842</v>
      </c>
      <c r="B9095" s="130" t="s">
        <v>7078</v>
      </c>
      <c r="C9095" s="130" t="s">
        <v>3285</v>
      </c>
      <c r="D9095" s="37" t="s">
        <v>6839</v>
      </c>
      <c r="E9095" s="136">
        <v>94</v>
      </c>
      <c r="F9095" s="132" t="s">
        <v>82</v>
      </c>
      <c r="G9095" s="132"/>
      <c r="H9095" s="132" t="s">
        <v>6840</v>
      </c>
      <c r="I9095" s="158"/>
      <c r="K9095" s="140" t="str">
        <f t="shared" si="432"/>
        <v>一般建築及設備計畫/一般建築及設備/會費、捐助、補助、分攤、照護、救濟與交流活動費/捐助、補助與獎助/捐助國內團體</v>
      </c>
      <c r="L9095" s="140" t="str">
        <f t="shared" si="433"/>
        <v>成年身心障礙者社區居住與生活服務</v>
      </c>
      <c r="M9095" s="40" t="str">
        <f t="shared" si="434"/>
        <v>財團法人天主教會台中教區附設立達啟能訓練中心</v>
      </c>
    </row>
    <row r="9096" spans="1:13" s="27" customFormat="1" ht="112.5">
      <c r="A9096" s="37" t="s">
        <v>6842</v>
      </c>
      <c r="B9096" s="130" t="s">
        <v>7078</v>
      </c>
      <c r="C9096" s="130" t="s">
        <v>3251</v>
      </c>
      <c r="D9096" s="37" t="s">
        <v>6839</v>
      </c>
      <c r="E9096" s="136">
        <v>99</v>
      </c>
      <c r="F9096" s="132" t="s">
        <v>82</v>
      </c>
      <c r="G9096" s="132"/>
      <c r="H9096" s="132" t="s">
        <v>6840</v>
      </c>
      <c r="I9096" s="158"/>
      <c r="K9096" s="140" t="str">
        <f t="shared" si="432"/>
        <v>一般建築及設備計畫/一般建築及設備/會費、捐助、補助、分攤、照護、救濟與交流活動費/捐助、補助與獎助/捐助國內團體</v>
      </c>
      <c r="L9096" s="140" t="str">
        <f t="shared" si="433"/>
        <v>成年身心障礙者社區居住與生活服務</v>
      </c>
      <c r="M9096" s="40" t="str">
        <f t="shared" si="434"/>
        <v>財團法人向上社會福利基金會</v>
      </c>
    </row>
    <row r="9097" spans="1:13" s="27" customFormat="1" ht="112.5">
      <c r="A9097" s="37" t="s">
        <v>6842</v>
      </c>
      <c r="B9097" s="130" t="s">
        <v>7078</v>
      </c>
      <c r="C9097" s="130" t="s">
        <v>3297</v>
      </c>
      <c r="D9097" s="37" t="s">
        <v>6839</v>
      </c>
      <c r="E9097" s="136">
        <v>110</v>
      </c>
      <c r="F9097" s="132" t="s">
        <v>82</v>
      </c>
      <c r="G9097" s="132"/>
      <c r="H9097" s="132" t="s">
        <v>6840</v>
      </c>
      <c r="I9097" s="158"/>
      <c r="K9097" s="140" t="str">
        <f t="shared" si="432"/>
        <v>一般建築及設備計畫/一般建築及設備/會費、捐助、補助、分攤、照護、救濟與交流活動費/捐助、補助與獎助/捐助國內團體</v>
      </c>
      <c r="L9097" s="140" t="str">
        <f t="shared" si="433"/>
        <v>成年身心障礙者社區居住與生活服務</v>
      </c>
      <c r="M9097" s="40" t="str">
        <f t="shared" si="434"/>
        <v>財團法人臺中市私立信望愛智能發展中心</v>
      </c>
    </row>
    <row r="9098" spans="1:13" s="27" customFormat="1" ht="112.5">
      <c r="A9098" s="37" t="s">
        <v>6842</v>
      </c>
      <c r="B9098" s="130" t="s">
        <v>7078</v>
      </c>
      <c r="C9098" s="130" t="s">
        <v>3285</v>
      </c>
      <c r="D9098" s="37" t="s">
        <v>6839</v>
      </c>
      <c r="E9098" s="136">
        <v>100</v>
      </c>
      <c r="F9098" s="132" t="s">
        <v>82</v>
      </c>
      <c r="G9098" s="132"/>
      <c r="H9098" s="132" t="s">
        <v>6840</v>
      </c>
      <c r="I9098" s="158"/>
      <c r="K9098" s="140" t="str">
        <f t="shared" si="432"/>
        <v>一般建築及設備計畫/一般建築及設備/會費、捐助、補助、分攤、照護、救濟與交流活動費/捐助、補助與獎助/捐助國內團體</v>
      </c>
      <c r="L9098" s="140" t="str">
        <f t="shared" si="433"/>
        <v>成年身心障礙者社區居住與生活服務</v>
      </c>
      <c r="M9098" s="40" t="str">
        <f t="shared" si="434"/>
        <v>財團法人天主教會台中教區附設立達啟能訓練中心</v>
      </c>
    </row>
    <row r="9099" spans="1:13" s="27" customFormat="1" ht="112.5">
      <c r="A9099" s="37" t="s">
        <v>6837</v>
      </c>
      <c r="B9099" s="64" t="s">
        <v>7078</v>
      </c>
      <c r="C9099" s="64" t="s">
        <v>3297</v>
      </c>
      <c r="D9099" s="37" t="s">
        <v>6839</v>
      </c>
      <c r="E9099" s="131">
        <v>1013</v>
      </c>
      <c r="F9099" s="132" t="s">
        <v>82</v>
      </c>
      <c r="G9099" s="37"/>
      <c r="H9099" s="132" t="s">
        <v>6840</v>
      </c>
      <c r="I9099" s="158"/>
      <c r="K9099" s="140" t="str">
        <f t="shared" si="432"/>
        <v>社會福利支出計畫/社會福利支出/會費、捐助、補助、分攤、照護、救濟與交流活動費/捐助、補助與獎助/捐助國內團體</v>
      </c>
      <c r="L9099" s="140" t="str">
        <f t="shared" si="433"/>
        <v>成年身心障礙者社區居住與生活服務</v>
      </c>
      <c r="M9099" s="40" t="str">
        <f t="shared" si="434"/>
        <v>財團法人臺中市私立信望愛智能發展中心</v>
      </c>
    </row>
    <row r="9100" spans="1:13" s="27" customFormat="1" ht="112.5">
      <c r="A9100" s="37" t="s">
        <v>6842</v>
      </c>
      <c r="B9100" s="130" t="s">
        <v>7078</v>
      </c>
      <c r="C9100" s="130" t="s">
        <v>2079</v>
      </c>
      <c r="D9100" s="37" t="s">
        <v>6839</v>
      </c>
      <c r="E9100" s="136">
        <v>107</v>
      </c>
      <c r="F9100" s="132" t="s">
        <v>82</v>
      </c>
      <c r="G9100" s="132"/>
      <c r="H9100" s="132" t="s">
        <v>6840</v>
      </c>
      <c r="I9100" s="158"/>
      <c r="K9100" s="140" t="str">
        <f t="shared" si="432"/>
        <v>一般建築及設備計畫/一般建築及設備/會費、捐助、補助、分攤、照護、救濟與交流活動費/捐助、補助與獎助/捐助國內團體</v>
      </c>
      <c r="L9100" s="140" t="str">
        <f t="shared" si="433"/>
        <v>成年身心障礙者社區居住與生活服務</v>
      </c>
      <c r="M9100" s="40" t="str">
        <f t="shared" si="434"/>
        <v>財團法人瑪利亞社會福利基金會</v>
      </c>
    </row>
    <row r="9101" spans="1:13" s="27" customFormat="1" ht="112.5">
      <c r="A9101" s="37" t="s">
        <v>6837</v>
      </c>
      <c r="B9101" s="64" t="s">
        <v>7078</v>
      </c>
      <c r="C9101" s="64" t="s">
        <v>2079</v>
      </c>
      <c r="D9101" s="37" t="s">
        <v>6839</v>
      </c>
      <c r="E9101" s="131">
        <v>727</v>
      </c>
      <c r="F9101" s="132" t="s">
        <v>82</v>
      </c>
      <c r="G9101" s="37"/>
      <c r="H9101" s="132" t="s">
        <v>6840</v>
      </c>
      <c r="I9101" s="158"/>
      <c r="K9101" s="140" t="str">
        <f t="shared" si="432"/>
        <v>社會福利支出計畫/社會福利支出/會費、捐助、補助、分攤、照護、救濟與交流活動費/捐助、補助與獎助/捐助國內團體</v>
      </c>
      <c r="L9101" s="140" t="str">
        <f t="shared" si="433"/>
        <v>成年身心障礙者社區居住與生活服務</v>
      </c>
      <c r="M9101" s="40" t="str">
        <f t="shared" si="434"/>
        <v>財團法人瑪利亞社會福利基金會</v>
      </c>
    </row>
    <row r="9102" spans="1:13" s="27" customFormat="1" ht="112.5">
      <c r="A9102" s="37" t="s">
        <v>6842</v>
      </c>
      <c r="B9102" s="130" t="s">
        <v>7078</v>
      </c>
      <c r="C9102" s="130" t="s">
        <v>2079</v>
      </c>
      <c r="D9102" s="37" t="s">
        <v>6839</v>
      </c>
      <c r="E9102" s="136">
        <v>109</v>
      </c>
      <c r="F9102" s="132" t="s">
        <v>82</v>
      </c>
      <c r="G9102" s="132"/>
      <c r="H9102" s="132" t="s">
        <v>6840</v>
      </c>
      <c r="I9102" s="158"/>
      <c r="K9102" s="140" t="str">
        <f t="shared" si="432"/>
        <v>一般建築及設備計畫/一般建築及設備/會費、捐助、補助、分攤、照護、救濟與交流活動費/捐助、補助與獎助/捐助國內團體</v>
      </c>
      <c r="L9102" s="140" t="str">
        <f t="shared" si="433"/>
        <v>成年身心障礙者社區居住與生活服務</v>
      </c>
      <c r="M9102" s="40" t="str">
        <f t="shared" si="434"/>
        <v>財團法人瑪利亞社會福利基金會</v>
      </c>
    </row>
    <row r="9103" spans="1:13" s="27" customFormat="1" ht="112.5">
      <c r="A9103" s="37" t="s">
        <v>6842</v>
      </c>
      <c r="B9103" s="130" t="s">
        <v>7078</v>
      </c>
      <c r="C9103" s="130" t="s">
        <v>2079</v>
      </c>
      <c r="D9103" s="37" t="s">
        <v>6839</v>
      </c>
      <c r="E9103" s="136">
        <v>55</v>
      </c>
      <c r="F9103" s="132" t="s">
        <v>82</v>
      </c>
      <c r="G9103" s="132"/>
      <c r="H9103" s="132" t="s">
        <v>6840</v>
      </c>
      <c r="I9103" s="158"/>
      <c r="K9103" s="140" t="str">
        <f t="shared" si="432"/>
        <v>一般建築及設備計畫/一般建築及設備/會費、捐助、補助、分攤、照護、救濟與交流活動費/捐助、補助與獎助/捐助國內團體</v>
      </c>
      <c r="L9103" s="140" t="str">
        <f t="shared" si="433"/>
        <v>成年身心障礙者社區居住與生活服務</v>
      </c>
      <c r="M9103" s="40" t="str">
        <f t="shared" si="434"/>
        <v>財團法人瑪利亞社會福利基金會</v>
      </c>
    </row>
    <row r="9104" spans="1:13" s="27" customFormat="1" ht="112.5">
      <c r="A9104" s="37" t="s">
        <v>6842</v>
      </c>
      <c r="B9104" s="130" t="s">
        <v>7078</v>
      </c>
      <c r="C9104" s="130" t="s">
        <v>2079</v>
      </c>
      <c r="D9104" s="37" t="s">
        <v>6839</v>
      </c>
      <c r="E9104" s="136">
        <v>89</v>
      </c>
      <c r="F9104" s="132" t="s">
        <v>82</v>
      </c>
      <c r="G9104" s="132"/>
      <c r="H9104" s="132" t="s">
        <v>6840</v>
      </c>
      <c r="I9104" s="158"/>
      <c r="K9104" s="140" t="str">
        <f t="shared" si="432"/>
        <v>一般建築及設備計畫/一般建築及設備/會費、捐助、補助、分攤、照護、救濟與交流活動費/捐助、補助與獎助/捐助國內團體</v>
      </c>
      <c r="L9104" s="140" t="str">
        <f t="shared" si="433"/>
        <v>成年身心障礙者社區居住與生活服務</v>
      </c>
      <c r="M9104" s="40" t="str">
        <f t="shared" si="434"/>
        <v>財團法人瑪利亞社會福利基金會</v>
      </c>
    </row>
    <row r="9105" spans="1:13" s="27" customFormat="1" ht="112.5">
      <c r="A9105" s="37" t="s">
        <v>6837</v>
      </c>
      <c r="B9105" s="64" t="s">
        <v>7078</v>
      </c>
      <c r="C9105" s="64" t="s">
        <v>2155</v>
      </c>
      <c r="D9105" s="37" t="s">
        <v>6839</v>
      </c>
      <c r="E9105" s="131">
        <v>894</v>
      </c>
      <c r="F9105" s="132" t="s">
        <v>82</v>
      </c>
      <c r="G9105" s="37"/>
      <c r="H9105" s="132" t="s">
        <v>6840</v>
      </c>
      <c r="I9105" s="158"/>
      <c r="K9105" s="140" t="str">
        <f t="shared" si="432"/>
        <v>社會福利支出計畫/社會福利支出/會費、捐助、補助、分攤、照護、救濟與交流活動費/捐助、補助與獎助/捐助國內團體</v>
      </c>
      <c r="L9105" s="140" t="str">
        <f t="shared" si="433"/>
        <v>成年身心障礙者社區居住與生活服務</v>
      </c>
      <c r="M9105" s="40" t="str">
        <f t="shared" si="434"/>
        <v>財團法人天主教會台中教區附設台中市私立慈愛智能發展中心</v>
      </c>
    </row>
    <row r="9106" spans="1:13" s="27" customFormat="1" ht="112.5">
      <c r="A9106" s="37" t="s">
        <v>6842</v>
      </c>
      <c r="B9106" s="130" t="s">
        <v>7078</v>
      </c>
      <c r="C9106" s="130" t="s">
        <v>2155</v>
      </c>
      <c r="D9106" s="37" t="s">
        <v>6839</v>
      </c>
      <c r="E9106" s="136">
        <v>72</v>
      </c>
      <c r="F9106" s="132" t="s">
        <v>82</v>
      </c>
      <c r="G9106" s="132"/>
      <c r="H9106" s="132" t="s">
        <v>6840</v>
      </c>
      <c r="I9106" s="158"/>
      <c r="K9106" s="140" t="str">
        <f t="shared" si="432"/>
        <v>一般建築及設備計畫/一般建築及設備/會費、捐助、補助、分攤、照護、救濟與交流活動費/捐助、補助與獎助/捐助國內團體</v>
      </c>
      <c r="L9106" s="140" t="str">
        <f t="shared" si="433"/>
        <v>成年身心障礙者社區居住與生活服務</v>
      </c>
      <c r="M9106" s="40" t="str">
        <f t="shared" si="434"/>
        <v>財團法人天主教會台中教區附設台中市私立慈愛智能發展中心</v>
      </c>
    </row>
    <row r="9107" spans="1:13" s="27" customFormat="1" ht="112.5">
      <c r="A9107" s="37" t="s">
        <v>6837</v>
      </c>
      <c r="B9107" s="64" t="s">
        <v>7078</v>
      </c>
      <c r="C9107" s="64" t="s">
        <v>2155</v>
      </c>
      <c r="D9107" s="37" t="s">
        <v>6839</v>
      </c>
      <c r="E9107" s="131">
        <v>749</v>
      </c>
      <c r="F9107" s="132" t="s">
        <v>82</v>
      </c>
      <c r="G9107" s="37"/>
      <c r="H9107" s="132" t="s">
        <v>6840</v>
      </c>
      <c r="I9107" s="158"/>
      <c r="K9107" s="140" t="str">
        <f t="shared" si="432"/>
        <v>社會福利支出計畫/社會福利支出/會費、捐助、補助、分攤、照護、救濟與交流活動費/捐助、補助與獎助/捐助國內團體</v>
      </c>
      <c r="L9107" s="140" t="str">
        <f t="shared" si="433"/>
        <v>成年身心障礙者社區居住與生活服務</v>
      </c>
      <c r="M9107" s="40" t="str">
        <f t="shared" si="434"/>
        <v>財團法人天主教會台中教區附設台中市私立慈愛智能發展中心</v>
      </c>
    </row>
    <row r="9108" spans="1:13" s="27" customFormat="1" ht="112.5">
      <c r="A9108" s="37" t="s">
        <v>6842</v>
      </c>
      <c r="B9108" s="130" t="s">
        <v>7078</v>
      </c>
      <c r="C9108" s="130" t="s">
        <v>2155</v>
      </c>
      <c r="D9108" s="37" t="s">
        <v>6839</v>
      </c>
      <c r="E9108" s="136">
        <v>96</v>
      </c>
      <c r="F9108" s="132" t="s">
        <v>82</v>
      </c>
      <c r="G9108" s="132"/>
      <c r="H9108" s="132" t="s">
        <v>6840</v>
      </c>
      <c r="I9108" s="158"/>
      <c r="K9108" s="140" t="str">
        <f t="shared" si="432"/>
        <v>一般建築及設備計畫/一般建築及設備/會費、捐助、補助、分攤、照護、救濟與交流活動費/捐助、補助與獎助/捐助國內團體</v>
      </c>
      <c r="L9108" s="140" t="str">
        <f t="shared" si="433"/>
        <v>成年身心障礙者社區居住與生活服務</v>
      </c>
      <c r="M9108" s="40" t="str">
        <f t="shared" si="434"/>
        <v>財團法人天主教會台中教區附設台中市私立慈愛智能發展中心</v>
      </c>
    </row>
    <row r="9109" spans="1:13" s="27" customFormat="1" ht="112.5">
      <c r="A9109" s="37" t="s">
        <v>6837</v>
      </c>
      <c r="B9109" s="64" t="s">
        <v>7079</v>
      </c>
      <c r="C9109" s="64" t="s">
        <v>3741</v>
      </c>
      <c r="D9109" s="37" t="s">
        <v>6839</v>
      </c>
      <c r="E9109" s="131">
        <v>2781</v>
      </c>
      <c r="F9109" s="132" t="s">
        <v>82</v>
      </c>
      <c r="G9109" s="128"/>
      <c r="H9109" s="156" t="s">
        <v>6840</v>
      </c>
      <c r="I9109" s="159"/>
      <c r="K9109" s="140" t="str">
        <f t="shared" si="432"/>
        <v>社會福利支出計畫/社會福利支出/會費、捐助、補助、分攤、照護、救濟與交流活動費/捐助、補助與獎助/捐助國內團體</v>
      </c>
      <c r="L9109" s="140" t="str">
        <f t="shared" si="433"/>
        <v>身心障礙者自立生活支持服務</v>
      </c>
      <c r="M9109" s="40" t="str">
        <f t="shared" si="434"/>
        <v>財團法人伊甸社會福利基金會</v>
      </c>
    </row>
    <row r="9110" spans="1:13" s="27" customFormat="1" ht="112.5">
      <c r="A9110" s="37" t="s">
        <v>6837</v>
      </c>
      <c r="B9110" s="64" t="s">
        <v>7079</v>
      </c>
      <c r="C9110" s="64" t="s">
        <v>3741</v>
      </c>
      <c r="D9110" s="37" t="s">
        <v>6839</v>
      </c>
      <c r="E9110" s="131">
        <v>180</v>
      </c>
      <c r="F9110" s="132" t="s">
        <v>82</v>
      </c>
      <c r="G9110" s="37"/>
      <c r="H9110" s="132" t="s">
        <v>6840</v>
      </c>
      <c r="I9110" s="158"/>
      <c r="K9110" s="140" t="str">
        <f t="shared" si="432"/>
        <v>社會福利支出計畫/社會福利支出/會費、捐助、補助、分攤、照護、救濟與交流活動費/捐助、補助與獎助/捐助國內團體</v>
      </c>
      <c r="L9110" s="140" t="str">
        <f t="shared" si="433"/>
        <v>身心障礙者自立生活支持服務</v>
      </c>
      <c r="M9110" s="40" t="str">
        <f t="shared" si="434"/>
        <v>財團法人伊甸社會福利基金會</v>
      </c>
    </row>
    <row r="9111" spans="1:13" s="27" customFormat="1" ht="112.5">
      <c r="A9111" s="37" t="s">
        <v>6837</v>
      </c>
      <c r="B9111" s="64" t="s">
        <v>7079</v>
      </c>
      <c r="C9111" s="64" t="s">
        <v>3741</v>
      </c>
      <c r="D9111" s="37" t="s">
        <v>6839</v>
      </c>
      <c r="E9111" s="131">
        <v>595</v>
      </c>
      <c r="F9111" s="132" t="s">
        <v>82</v>
      </c>
      <c r="G9111" s="37"/>
      <c r="H9111" s="132" t="s">
        <v>6840</v>
      </c>
      <c r="I9111" s="158"/>
      <c r="K9111" s="140" t="str">
        <f t="shared" si="432"/>
        <v>社會福利支出計畫/社會福利支出/會費、捐助、補助、分攤、照護、救濟與交流活動費/捐助、補助與獎助/捐助國內團體</v>
      </c>
      <c r="L9111" s="140" t="str">
        <f t="shared" si="433"/>
        <v>身心障礙者自立生活支持服務</v>
      </c>
      <c r="M9111" s="40" t="str">
        <f t="shared" si="434"/>
        <v>財團法人伊甸社會福利基金會</v>
      </c>
    </row>
    <row r="9112" spans="1:13" s="27" customFormat="1" ht="112.5">
      <c r="A9112" s="37" t="s">
        <v>6837</v>
      </c>
      <c r="B9112" s="64" t="s">
        <v>7080</v>
      </c>
      <c r="C9112" s="64" t="s">
        <v>7081</v>
      </c>
      <c r="D9112" s="37" t="s">
        <v>6839</v>
      </c>
      <c r="E9112" s="131">
        <v>60</v>
      </c>
      <c r="F9112" s="132" t="s">
        <v>82</v>
      </c>
      <c r="G9112" s="37"/>
      <c r="H9112" s="132" t="s">
        <v>6840</v>
      </c>
      <c r="I9112" s="158"/>
      <c r="K9112" s="140" t="str">
        <f t="shared" si="432"/>
        <v>社會福利支出計畫/社會福利支出/會費、捐助、補助、分攤、照護、救濟與交流活動費/捐助、補助與獎助/捐助國內團體</v>
      </c>
      <c r="L9112" s="140" t="str">
        <f t="shared" si="433"/>
        <v>辦理災民收容與物資儲備業務訓練實施計畫</v>
      </c>
      <c r="M9112" s="40" t="str">
        <f t="shared" si="434"/>
        <v>社團法人臺灣防災士協會</v>
      </c>
    </row>
    <row r="9113" spans="1:13" s="27" customFormat="1" ht="112.5">
      <c r="A9113" s="37" t="s">
        <v>6837</v>
      </c>
      <c r="B9113" s="64" t="s">
        <v>7082</v>
      </c>
      <c r="C9113" s="64" t="s">
        <v>7083</v>
      </c>
      <c r="D9113" s="37" t="s">
        <v>6839</v>
      </c>
      <c r="E9113" s="131">
        <v>7</v>
      </c>
      <c r="F9113" s="132" t="s">
        <v>82</v>
      </c>
      <c r="G9113" s="128"/>
      <c r="H9113" s="156" t="s">
        <v>6840</v>
      </c>
      <c r="I9113" s="128"/>
      <c r="K9113" s="140" t="str">
        <f t="shared" si="432"/>
        <v>社會福利支出計畫/社會福利支出/會費、捐助、補助、分攤、照護、救濟與交流活動費/捐助、補助與獎助/捐助國內團體</v>
      </c>
      <c r="L9113" s="140" t="str">
        <f t="shared" si="433"/>
        <v>補助社會福利機構團體自辦社會福利方案計畫</v>
      </c>
      <c r="M9113" s="40" t="str">
        <f t="shared" si="434"/>
        <v>台中市優力卡社區服務協會</v>
      </c>
    </row>
    <row r="9114" spans="1:13" s="27" customFormat="1" ht="112.5">
      <c r="A9114" s="37" t="s">
        <v>6837</v>
      </c>
      <c r="B9114" s="64" t="s">
        <v>7082</v>
      </c>
      <c r="C9114" s="64" t="s">
        <v>7084</v>
      </c>
      <c r="D9114" s="37" t="s">
        <v>6839</v>
      </c>
      <c r="E9114" s="131">
        <v>20</v>
      </c>
      <c r="F9114" s="132" t="s">
        <v>82</v>
      </c>
      <c r="G9114" s="128"/>
      <c r="H9114" s="156" t="s">
        <v>6840</v>
      </c>
      <c r="I9114" s="128"/>
      <c r="K9114" s="140" t="str">
        <f t="shared" si="432"/>
        <v>社會福利支出計畫/社會福利支出/會費、捐助、補助、分攤、照護、救濟與交流活動費/捐助、補助與獎助/捐助國內團體</v>
      </c>
      <c r="L9114" s="140" t="str">
        <f t="shared" si="433"/>
        <v>補助社會福利機構團體自辦社會福利方案計畫</v>
      </c>
      <c r="M9114" s="40" t="str">
        <f t="shared" si="434"/>
        <v>社團法人臺中市西屯區何明社區發展協會</v>
      </c>
    </row>
    <row r="9115" spans="1:13" s="27" customFormat="1" ht="112.5">
      <c r="A9115" s="37" t="s">
        <v>6837</v>
      </c>
      <c r="B9115" s="64" t="s">
        <v>7082</v>
      </c>
      <c r="C9115" s="64" t="s">
        <v>3911</v>
      </c>
      <c r="D9115" s="37" t="s">
        <v>6839</v>
      </c>
      <c r="E9115" s="131">
        <v>20</v>
      </c>
      <c r="F9115" s="132" t="s">
        <v>82</v>
      </c>
      <c r="G9115" s="128"/>
      <c r="H9115" s="156" t="s">
        <v>6840</v>
      </c>
      <c r="I9115" s="128"/>
      <c r="K9115" s="140" t="str">
        <f t="shared" si="432"/>
        <v>社會福利支出計畫/社會福利支出/會費、捐助、補助、分攤、照護、救濟與交流活動費/捐助、補助與獎助/捐助國內團體</v>
      </c>
      <c r="L9115" s="140" t="str">
        <f t="shared" si="433"/>
        <v>補助社會福利機構團體自辦社會福利方案計畫</v>
      </c>
      <c r="M9115" s="40" t="str">
        <f t="shared" si="434"/>
        <v>社團法人臺中市大楓腳福德關懷協會</v>
      </c>
    </row>
    <row r="9116" spans="1:13" s="27" customFormat="1" ht="112.5">
      <c r="A9116" s="37" t="s">
        <v>6837</v>
      </c>
      <c r="B9116" s="64" t="s">
        <v>7082</v>
      </c>
      <c r="C9116" s="64" t="s">
        <v>6960</v>
      </c>
      <c r="D9116" s="37" t="s">
        <v>6839</v>
      </c>
      <c r="E9116" s="131">
        <v>60</v>
      </c>
      <c r="F9116" s="132" t="s">
        <v>82</v>
      </c>
      <c r="G9116" s="128"/>
      <c r="H9116" s="156" t="s">
        <v>6840</v>
      </c>
      <c r="I9116" s="128"/>
      <c r="K9116" s="140" t="str">
        <f t="shared" si="432"/>
        <v>社會福利支出計畫/社會福利支出/會費、捐助、補助、分攤、照護、救濟與交流活動費/捐助、補助與獎助/捐助國內團體</v>
      </c>
      <c r="L9116" s="140" t="str">
        <f t="shared" si="433"/>
        <v>補助社會福利機構團體自辦社會福利方案計畫</v>
      </c>
      <c r="M9116" s="40" t="str">
        <f t="shared" si="434"/>
        <v>社團法人台中市自閉症教育協進會</v>
      </c>
    </row>
    <row r="9117" spans="1:13" s="27" customFormat="1" ht="112.5">
      <c r="A9117" s="37" t="s">
        <v>6837</v>
      </c>
      <c r="B9117" s="64" t="s">
        <v>7082</v>
      </c>
      <c r="C9117" s="64" t="s">
        <v>7085</v>
      </c>
      <c r="D9117" s="37" t="s">
        <v>6839</v>
      </c>
      <c r="E9117" s="131">
        <v>33</v>
      </c>
      <c r="F9117" s="132" t="s">
        <v>82</v>
      </c>
      <c r="G9117" s="128"/>
      <c r="H9117" s="156" t="s">
        <v>6840</v>
      </c>
      <c r="I9117" s="128"/>
      <c r="K9117" s="140" t="str">
        <f t="shared" si="432"/>
        <v>社會福利支出計畫/社會福利支出/會費、捐助、補助、分攤、照護、救濟與交流活動費/捐助、補助與獎助/捐助國內團體</v>
      </c>
      <c r="L9117" s="140" t="str">
        <f t="shared" si="433"/>
        <v>補助社會福利機構團體自辦社會福利方案計畫</v>
      </c>
      <c r="M9117" s="40" t="str">
        <f t="shared" si="434"/>
        <v>財團法人台中市私立新希望社會福利基金會</v>
      </c>
    </row>
    <row r="9118" spans="1:13" s="27" customFormat="1" ht="112.5">
      <c r="A9118" s="37" t="s">
        <v>6837</v>
      </c>
      <c r="B9118" s="64" t="s">
        <v>7082</v>
      </c>
      <c r="C9118" s="64" t="s">
        <v>5096</v>
      </c>
      <c r="D9118" s="37" t="s">
        <v>6839</v>
      </c>
      <c r="E9118" s="131">
        <v>18</v>
      </c>
      <c r="F9118" s="132" t="s">
        <v>82</v>
      </c>
      <c r="G9118" s="128"/>
      <c r="H9118" s="156" t="s">
        <v>6840</v>
      </c>
      <c r="I9118" s="128"/>
      <c r="K9118" s="140" t="str">
        <f t="shared" si="432"/>
        <v>社會福利支出計畫/社會福利支出/會費、捐助、補助、分攤、照護、救濟與交流活動費/捐助、補助與獎助/捐助國內團體</v>
      </c>
      <c r="L9118" s="140" t="str">
        <f t="shared" si="433"/>
        <v>補助社會福利機構團體自辦社會福利方案計畫</v>
      </c>
      <c r="M9118" s="40" t="str">
        <f t="shared" si="434"/>
        <v>財團法人臺中市私立家寶社會福利慈善事業基金會</v>
      </c>
    </row>
    <row r="9119" spans="1:13" s="27" customFormat="1" ht="112.5">
      <c r="A9119" s="37" t="s">
        <v>6837</v>
      </c>
      <c r="B9119" s="64" t="s">
        <v>7082</v>
      </c>
      <c r="C9119" s="64" t="s">
        <v>3288</v>
      </c>
      <c r="D9119" s="37" t="s">
        <v>6839</v>
      </c>
      <c r="E9119" s="131">
        <v>18</v>
      </c>
      <c r="F9119" s="132" t="s">
        <v>82</v>
      </c>
      <c r="G9119" s="128"/>
      <c r="H9119" s="156" t="s">
        <v>6840</v>
      </c>
      <c r="I9119" s="128"/>
      <c r="K9119" s="140" t="str">
        <f t="shared" si="432"/>
        <v>社會福利支出計畫/社會福利支出/會費、捐助、補助、分攤、照護、救濟與交流活動費/捐助、補助與獎助/捐助國內團體</v>
      </c>
      <c r="L9119" s="140" t="str">
        <f t="shared" si="433"/>
        <v>補助社會福利機構團體自辦社會福利方案計畫</v>
      </c>
      <c r="M9119" s="40" t="str">
        <f t="shared" si="434"/>
        <v>社團法人臺中市山海屯啟智協會</v>
      </c>
    </row>
    <row r="9120" spans="1:13" s="27" customFormat="1" ht="112.5">
      <c r="A9120" s="37" t="s">
        <v>6842</v>
      </c>
      <c r="B9120" s="130" t="s">
        <v>7082</v>
      </c>
      <c r="C9120" s="130" t="s">
        <v>3295</v>
      </c>
      <c r="D9120" s="37" t="s">
        <v>6839</v>
      </c>
      <c r="E9120" s="136">
        <v>60</v>
      </c>
      <c r="F9120" s="132" t="s">
        <v>82</v>
      </c>
      <c r="G9120" s="156"/>
      <c r="H9120" s="156" t="s">
        <v>6840</v>
      </c>
      <c r="I9120" s="128"/>
      <c r="K9120" s="140" t="str">
        <f t="shared" si="432"/>
        <v>一般建築及設備計畫/一般建築及設備/會費、捐助、補助、分攤、照護、救濟與交流活動費/捐助、補助與獎助/捐助國內團體</v>
      </c>
      <c r="L9120" s="140" t="str">
        <f t="shared" si="433"/>
        <v>補助社會福利機構團體自辦社會福利方案計畫</v>
      </c>
      <c r="M9120" s="40" t="str">
        <f t="shared" si="434"/>
        <v>社團法人台中市康復之友協會</v>
      </c>
    </row>
    <row r="9121" spans="1:13" s="27" customFormat="1" ht="112.5">
      <c r="A9121" s="37" t="s">
        <v>6837</v>
      </c>
      <c r="B9121" s="64" t="s">
        <v>7082</v>
      </c>
      <c r="C9121" s="64" t="s">
        <v>3830</v>
      </c>
      <c r="D9121" s="37" t="s">
        <v>6839</v>
      </c>
      <c r="E9121" s="131">
        <v>14</v>
      </c>
      <c r="F9121" s="132" t="s">
        <v>82</v>
      </c>
      <c r="G9121" s="128"/>
      <c r="H9121" s="156" t="s">
        <v>6840</v>
      </c>
      <c r="I9121" s="128"/>
      <c r="K9121" s="140" t="str">
        <f t="shared" si="432"/>
        <v>社會福利支出計畫/社會福利支出/會費、捐助、補助、分攤、照護、救濟與交流活動費/捐助、補助與獎助/捐助國內團體</v>
      </c>
      <c r="L9121" s="140" t="str">
        <f t="shared" si="433"/>
        <v>補助社會福利機構團體自辦社會福利方案計畫</v>
      </c>
      <c r="M9121" s="40" t="str">
        <f t="shared" si="434"/>
        <v>中華非營利組織發展協會</v>
      </c>
    </row>
    <row r="9122" spans="1:13" s="27" customFormat="1" ht="112.5">
      <c r="A9122" s="37" t="s">
        <v>6837</v>
      </c>
      <c r="B9122" s="64" t="s">
        <v>7082</v>
      </c>
      <c r="C9122" s="64" t="s">
        <v>3688</v>
      </c>
      <c r="D9122" s="37" t="s">
        <v>6839</v>
      </c>
      <c r="E9122" s="131">
        <v>32</v>
      </c>
      <c r="F9122" s="132" t="s">
        <v>82</v>
      </c>
      <c r="G9122" s="128"/>
      <c r="H9122" s="156" t="s">
        <v>6840</v>
      </c>
      <c r="I9122" s="128"/>
      <c r="K9122" s="140" t="str">
        <f t="shared" si="432"/>
        <v>社會福利支出計畫/社會福利支出/會費、捐助、補助、分攤、照護、救濟與交流活動費/捐助、補助與獎助/捐助國內團體</v>
      </c>
      <c r="L9122" s="140" t="str">
        <f t="shared" si="433"/>
        <v>補助社會福利機構團體自辦社會福利方案計畫</v>
      </c>
      <c r="M9122" s="40" t="str">
        <f t="shared" si="434"/>
        <v>社團法人臺中市紅十字會</v>
      </c>
    </row>
    <row r="9123" spans="1:13" s="27" customFormat="1" ht="112.5">
      <c r="A9123" s="37" t="s">
        <v>6837</v>
      </c>
      <c r="B9123" s="64" t="s">
        <v>7082</v>
      </c>
      <c r="C9123" s="64" t="s">
        <v>4757</v>
      </c>
      <c r="D9123" s="37" t="s">
        <v>6839</v>
      </c>
      <c r="E9123" s="131">
        <v>14</v>
      </c>
      <c r="F9123" s="132" t="s">
        <v>82</v>
      </c>
      <c r="G9123" s="128"/>
      <c r="H9123" s="156" t="s">
        <v>6840</v>
      </c>
      <c r="I9123" s="128"/>
      <c r="K9123" s="140" t="str">
        <f t="shared" si="432"/>
        <v>社會福利支出計畫/社會福利支出/會費、捐助、補助、分攤、照護、救濟與交流活動費/捐助、補助與獎助/捐助國內團體</v>
      </c>
      <c r="L9123" s="140" t="str">
        <f t="shared" si="433"/>
        <v>補助社會福利機構團體自辦社會福利方案計畫</v>
      </c>
      <c r="M9123" s="40" t="str">
        <f t="shared" si="434"/>
        <v>臺中市德明慈善會</v>
      </c>
    </row>
    <row r="9124" spans="1:13" s="27" customFormat="1" ht="112.5">
      <c r="A9124" s="37" t="s">
        <v>6837</v>
      </c>
      <c r="B9124" s="64" t="s">
        <v>7082</v>
      </c>
      <c r="C9124" s="64" t="s">
        <v>7086</v>
      </c>
      <c r="D9124" s="37" t="s">
        <v>6839</v>
      </c>
      <c r="E9124" s="131">
        <v>14</v>
      </c>
      <c r="F9124" s="132" t="s">
        <v>82</v>
      </c>
      <c r="G9124" s="128"/>
      <c r="H9124" s="156" t="s">
        <v>6840</v>
      </c>
      <c r="I9124" s="128"/>
      <c r="K9124" s="140" t="str">
        <f t="shared" si="432"/>
        <v>社會福利支出計畫/社會福利支出/會費、捐助、補助、分攤、照護、救濟與交流活動費/捐助、補助與獎助/捐助國內團體</v>
      </c>
      <c r="L9124" s="140" t="str">
        <f t="shared" si="433"/>
        <v>補助社會福利機構團體自辦社會福利方案計畫</v>
      </c>
      <c r="M9124" s="40" t="str">
        <f t="shared" si="434"/>
        <v>臺中市正讚書院文教協會</v>
      </c>
    </row>
    <row r="9125" spans="1:13" s="27" customFormat="1" ht="112.5">
      <c r="A9125" s="37" t="s">
        <v>6837</v>
      </c>
      <c r="B9125" s="64" t="s">
        <v>7082</v>
      </c>
      <c r="C9125" s="64" t="s">
        <v>4369</v>
      </c>
      <c r="D9125" s="37" t="s">
        <v>6839</v>
      </c>
      <c r="E9125" s="131">
        <v>10</v>
      </c>
      <c r="F9125" s="132" t="s">
        <v>82</v>
      </c>
      <c r="G9125" s="128"/>
      <c r="H9125" s="156" t="s">
        <v>6840</v>
      </c>
      <c r="I9125" s="159"/>
      <c r="K9125" s="140" t="str">
        <f t="shared" si="432"/>
        <v>社會福利支出計畫/社會福利支出/會費、捐助、補助、分攤、照護、救濟與交流活動費/捐助、補助與獎助/捐助國內團體</v>
      </c>
      <c r="L9125" s="140" t="str">
        <f t="shared" si="433"/>
        <v>補助社會福利機構團體自辦社會福利方案計畫</v>
      </c>
      <c r="M9125" s="40" t="str">
        <f t="shared" si="434"/>
        <v>社團法人台中市協和長青協會</v>
      </c>
    </row>
    <row r="9126" spans="1:13" s="27" customFormat="1" ht="112.5">
      <c r="A9126" s="37" t="s">
        <v>6837</v>
      </c>
      <c r="B9126" s="64" t="s">
        <v>7082</v>
      </c>
      <c r="C9126" s="64" t="s">
        <v>3620</v>
      </c>
      <c r="D9126" s="37" t="s">
        <v>6839</v>
      </c>
      <c r="E9126" s="131">
        <v>12</v>
      </c>
      <c r="F9126" s="132" t="s">
        <v>82</v>
      </c>
      <c r="G9126" s="128"/>
      <c r="H9126" s="156" t="s">
        <v>6840</v>
      </c>
      <c r="I9126" s="159"/>
      <c r="K9126" s="140" t="str">
        <f t="shared" si="432"/>
        <v>社會福利支出計畫/社會福利支出/會費、捐助、補助、分攤、照護、救濟與交流活動費/捐助、補助與獎助/捐助國內團體</v>
      </c>
      <c r="L9126" s="140" t="str">
        <f t="shared" si="433"/>
        <v>補助社會福利機構團體自辦社會福利方案計畫</v>
      </c>
      <c r="M9126" s="40" t="str">
        <f t="shared" si="434"/>
        <v>社團法人台中市啟明重建福利協會</v>
      </c>
    </row>
    <row r="9127" spans="1:13" s="27" customFormat="1" ht="112.5">
      <c r="A9127" s="37" t="s">
        <v>6837</v>
      </c>
      <c r="B9127" s="64" t="s">
        <v>7082</v>
      </c>
      <c r="C9127" s="64" t="s">
        <v>3620</v>
      </c>
      <c r="D9127" s="37" t="s">
        <v>6839</v>
      </c>
      <c r="E9127" s="131">
        <v>12</v>
      </c>
      <c r="F9127" s="132" t="s">
        <v>82</v>
      </c>
      <c r="G9127" s="128"/>
      <c r="H9127" s="156" t="s">
        <v>6840</v>
      </c>
      <c r="I9127" s="159"/>
      <c r="K9127" s="140" t="str">
        <f t="shared" si="432"/>
        <v>社會福利支出計畫/社會福利支出/會費、捐助、補助、分攤、照護、救濟與交流活動費/捐助、補助與獎助/捐助國內團體</v>
      </c>
      <c r="L9127" s="140" t="str">
        <f t="shared" si="433"/>
        <v>補助社會福利機構團體自辦社會福利方案計畫</v>
      </c>
      <c r="M9127" s="40" t="str">
        <f t="shared" si="434"/>
        <v>社團法人台中市啟明重建福利協會</v>
      </c>
    </row>
    <row r="9128" spans="1:13" s="27" customFormat="1" ht="112.5">
      <c r="A9128" s="37" t="s">
        <v>6837</v>
      </c>
      <c r="B9128" s="64" t="s">
        <v>7082</v>
      </c>
      <c r="C9128" s="64" t="s">
        <v>1964</v>
      </c>
      <c r="D9128" s="37" t="s">
        <v>6839</v>
      </c>
      <c r="E9128" s="131">
        <v>22</v>
      </c>
      <c r="F9128" s="132" t="s">
        <v>82</v>
      </c>
      <c r="G9128" s="128"/>
      <c r="H9128" s="156" t="s">
        <v>6840</v>
      </c>
      <c r="I9128" s="159"/>
      <c r="K9128" s="140" t="str">
        <f t="shared" si="432"/>
        <v>社會福利支出計畫/社會福利支出/會費、捐助、補助、分攤、照護、救濟與交流活動費/捐助、補助與獎助/捐助國內團體</v>
      </c>
      <c r="L9128" s="140" t="str">
        <f t="shared" si="433"/>
        <v>補助社會福利機構團體自辦社會福利方案計畫</v>
      </c>
      <c r="M9128" s="40" t="str">
        <f t="shared" si="434"/>
        <v>台中市身心障礙福利協會</v>
      </c>
    </row>
    <row r="9129" spans="1:13" s="27" customFormat="1" ht="112.5">
      <c r="A9129" s="37" t="s">
        <v>6837</v>
      </c>
      <c r="B9129" s="64" t="s">
        <v>7082</v>
      </c>
      <c r="C9129" s="64" t="s">
        <v>7087</v>
      </c>
      <c r="D9129" s="37" t="s">
        <v>6839</v>
      </c>
      <c r="E9129" s="131">
        <v>24</v>
      </c>
      <c r="F9129" s="132" t="s">
        <v>82</v>
      </c>
      <c r="G9129" s="128"/>
      <c r="H9129" s="156" t="s">
        <v>6840</v>
      </c>
      <c r="I9129" s="159"/>
      <c r="K9129" s="140" t="str">
        <f t="shared" si="432"/>
        <v>社會福利支出計畫/社會福利支出/會費、捐助、補助、分攤、照護、救濟與交流活動費/捐助、補助與獎助/捐助國內團體</v>
      </c>
      <c r="L9129" s="140" t="str">
        <f t="shared" si="433"/>
        <v>補助社會福利機構團體自辦社會福利方案計畫</v>
      </c>
      <c r="M9129" s="40" t="str">
        <f t="shared" si="434"/>
        <v>社團法人台中市社會工作師公會</v>
      </c>
    </row>
    <row r="9130" spans="1:13" s="27" customFormat="1" ht="112.5">
      <c r="A9130" s="37" t="s">
        <v>6837</v>
      </c>
      <c r="B9130" s="64" t="s">
        <v>7082</v>
      </c>
      <c r="C9130" s="64" t="s">
        <v>3977</v>
      </c>
      <c r="D9130" s="37" t="s">
        <v>6839</v>
      </c>
      <c r="E9130" s="131">
        <v>16</v>
      </c>
      <c r="F9130" s="132" t="s">
        <v>82</v>
      </c>
      <c r="G9130" s="128"/>
      <c r="H9130" s="156" t="s">
        <v>6840</v>
      </c>
      <c r="I9130" s="159"/>
      <c r="K9130" s="140" t="str">
        <f t="shared" si="432"/>
        <v>社會福利支出計畫/社會福利支出/會費、捐助、補助、分攤、照護、救濟與交流活動費/捐助、補助與獎助/捐助國內團體</v>
      </c>
      <c r="L9130" s="140" t="str">
        <f t="shared" si="433"/>
        <v>補助社會福利機構團體自辦社會福利方案計畫</v>
      </c>
      <c r="M9130" s="40" t="str">
        <f t="shared" si="434"/>
        <v>社團法人臺中市香柏木健康關懷協會</v>
      </c>
    </row>
    <row r="9131" spans="1:13" s="27" customFormat="1" ht="112.5">
      <c r="A9131" s="37" t="s">
        <v>6837</v>
      </c>
      <c r="B9131" s="64" t="s">
        <v>7082</v>
      </c>
      <c r="C9131" s="64" t="s">
        <v>7033</v>
      </c>
      <c r="D9131" s="37" t="s">
        <v>6839</v>
      </c>
      <c r="E9131" s="131">
        <v>36</v>
      </c>
      <c r="F9131" s="132" t="s">
        <v>82</v>
      </c>
      <c r="G9131" s="128"/>
      <c r="H9131" s="156" t="s">
        <v>6840</v>
      </c>
      <c r="I9131" s="159"/>
      <c r="K9131" s="140" t="str">
        <f t="shared" si="432"/>
        <v>社會福利支出計畫/社會福利支出/會費、捐助、補助、分攤、照護、救濟與交流活動費/捐助、補助與獎助/捐助國內團體</v>
      </c>
      <c r="L9131" s="140" t="str">
        <f t="shared" si="433"/>
        <v>補助社會福利機構團體自辦社會福利方案計畫</v>
      </c>
      <c r="M9131" s="40" t="str">
        <f t="shared" si="434"/>
        <v>社團法人臺中市山海屯脊髓損傷協會</v>
      </c>
    </row>
    <row r="9132" spans="1:13" s="27" customFormat="1" ht="112.5">
      <c r="A9132" s="37" t="s">
        <v>6837</v>
      </c>
      <c r="B9132" s="64" t="s">
        <v>7082</v>
      </c>
      <c r="C9132" s="64" t="s">
        <v>3620</v>
      </c>
      <c r="D9132" s="37" t="s">
        <v>6839</v>
      </c>
      <c r="E9132" s="131">
        <v>12</v>
      </c>
      <c r="F9132" s="132" t="s">
        <v>82</v>
      </c>
      <c r="G9132" s="128"/>
      <c r="H9132" s="156" t="s">
        <v>6840</v>
      </c>
      <c r="I9132" s="159"/>
      <c r="K9132" s="140" t="str">
        <f t="shared" si="432"/>
        <v>社會福利支出計畫/社會福利支出/會費、捐助、補助、分攤、照護、救濟與交流活動費/捐助、補助與獎助/捐助國內團體</v>
      </c>
      <c r="L9132" s="140" t="str">
        <f t="shared" si="433"/>
        <v>補助社會福利機構團體自辦社會福利方案計畫</v>
      </c>
      <c r="M9132" s="40" t="str">
        <f t="shared" si="434"/>
        <v>社團法人台中市啟明重建福利協會</v>
      </c>
    </row>
    <row r="9133" spans="1:13" s="27" customFormat="1" ht="112.5">
      <c r="A9133" s="37" t="s">
        <v>6842</v>
      </c>
      <c r="B9133" s="130" t="s">
        <v>7082</v>
      </c>
      <c r="C9133" s="130" t="s">
        <v>6970</v>
      </c>
      <c r="D9133" s="37" t="s">
        <v>6839</v>
      </c>
      <c r="E9133" s="136">
        <v>20</v>
      </c>
      <c r="F9133" s="132" t="s">
        <v>82</v>
      </c>
      <c r="G9133" s="156"/>
      <c r="H9133" s="156" t="s">
        <v>6840</v>
      </c>
      <c r="I9133" s="159"/>
      <c r="K9133" s="140" t="str">
        <f t="shared" si="432"/>
        <v>一般建築及設備計畫/一般建築及設備/會費、捐助、補助、分攤、照護、救濟與交流活動費/捐助、補助與獎助/捐助國內團體</v>
      </c>
      <c r="L9133" s="140" t="str">
        <f t="shared" si="433"/>
        <v>補助社會福利機構團體自辦社會福利方案計畫</v>
      </c>
      <c r="M9133" s="40" t="str">
        <f t="shared" si="434"/>
        <v>財團法人台灣省私立台灣盲人重建院</v>
      </c>
    </row>
    <row r="9134" spans="1:13" s="27" customFormat="1" ht="112.5">
      <c r="A9134" s="37" t="s">
        <v>6837</v>
      </c>
      <c r="B9134" s="64" t="s">
        <v>7082</v>
      </c>
      <c r="C9134" s="64" t="s">
        <v>2892</v>
      </c>
      <c r="D9134" s="37" t="s">
        <v>6839</v>
      </c>
      <c r="E9134" s="131">
        <v>11</v>
      </c>
      <c r="F9134" s="132" t="s">
        <v>82</v>
      </c>
      <c r="G9134" s="128"/>
      <c r="H9134" s="156" t="s">
        <v>6840</v>
      </c>
      <c r="I9134" s="159"/>
      <c r="K9134" s="140" t="str">
        <f t="shared" si="432"/>
        <v>社會福利支出計畫/社會福利支出/會費、捐助、補助、分攤、照護、救濟與交流活動費/捐助、補助與獎助/捐助國內團體</v>
      </c>
      <c r="L9134" s="140" t="str">
        <f t="shared" si="433"/>
        <v>補助社會福利機構團體自辦社會福利方案計畫</v>
      </c>
      <c r="M9134" s="40" t="str">
        <f t="shared" si="434"/>
        <v>社團法人臺中市愛鄰舍關懷協會</v>
      </c>
    </row>
    <row r="9135" spans="1:13" s="27" customFormat="1" ht="112.5">
      <c r="A9135" s="37" t="s">
        <v>6837</v>
      </c>
      <c r="B9135" s="64" t="s">
        <v>7082</v>
      </c>
      <c r="C9135" s="64" t="s">
        <v>7087</v>
      </c>
      <c r="D9135" s="37" t="s">
        <v>6839</v>
      </c>
      <c r="E9135" s="131">
        <v>24</v>
      </c>
      <c r="F9135" s="132" t="s">
        <v>82</v>
      </c>
      <c r="G9135" s="128"/>
      <c r="H9135" s="156" t="s">
        <v>6840</v>
      </c>
      <c r="I9135" s="159"/>
      <c r="K9135" s="140" t="str">
        <f t="shared" si="432"/>
        <v>社會福利支出計畫/社會福利支出/會費、捐助、補助、分攤、照護、救濟與交流活動費/捐助、補助與獎助/捐助國內團體</v>
      </c>
      <c r="L9135" s="140" t="str">
        <f t="shared" si="433"/>
        <v>補助社會福利機構團體自辦社會福利方案計畫</v>
      </c>
      <c r="M9135" s="40" t="str">
        <f t="shared" si="434"/>
        <v>社團法人台中市社會工作師公會</v>
      </c>
    </row>
    <row r="9136" spans="1:13" s="27" customFormat="1" ht="112.5">
      <c r="A9136" s="37" t="s">
        <v>6842</v>
      </c>
      <c r="B9136" s="130" t="s">
        <v>7082</v>
      </c>
      <c r="C9136" s="130" t="s">
        <v>7088</v>
      </c>
      <c r="D9136" s="37" t="s">
        <v>6839</v>
      </c>
      <c r="E9136" s="136">
        <v>20</v>
      </c>
      <c r="F9136" s="132" t="s">
        <v>82</v>
      </c>
      <c r="G9136" s="156"/>
      <c r="H9136" s="156" t="s">
        <v>6840</v>
      </c>
      <c r="I9136" s="159"/>
      <c r="K9136" s="140" t="str">
        <f t="shared" si="432"/>
        <v>一般建築及設備計畫/一般建築及設備/會費、捐助、補助、分攤、照護、救濟與交流活動費/捐助、補助與獎助/捐助國內團體</v>
      </c>
      <c r="L9136" s="140" t="str">
        <f t="shared" si="433"/>
        <v>補助社會福利機構團體自辦社會福利方案計畫</v>
      </c>
      <c r="M9136" s="40" t="str">
        <f t="shared" si="434"/>
        <v>社團法人台中市聲暉協進會</v>
      </c>
    </row>
    <row r="9137" spans="1:13" s="27" customFormat="1" ht="112.5">
      <c r="A9137" s="37" t="s">
        <v>6842</v>
      </c>
      <c r="B9137" s="130" t="s">
        <v>7082</v>
      </c>
      <c r="C9137" s="130" t="s">
        <v>1942</v>
      </c>
      <c r="D9137" s="37" t="s">
        <v>6839</v>
      </c>
      <c r="E9137" s="136">
        <v>50</v>
      </c>
      <c r="F9137" s="132" t="s">
        <v>82</v>
      </c>
      <c r="G9137" s="156"/>
      <c r="H9137" s="156" t="s">
        <v>6840</v>
      </c>
      <c r="I9137" s="159"/>
      <c r="K9137" s="140" t="str">
        <f t="shared" si="432"/>
        <v>一般建築及設備計畫/一般建築及設備/會費、捐助、補助、分攤、照護、救濟與交流活動費/捐助、補助與獎助/捐助國內團體</v>
      </c>
      <c r="L9137" s="140" t="str">
        <f t="shared" si="433"/>
        <v>補助社會福利機構團體自辦社會福利方案計畫</v>
      </c>
      <c r="M9137" s="40" t="str">
        <f t="shared" si="434"/>
        <v>社團法人台中市聾人協會</v>
      </c>
    </row>
    <row r="9138" spans="1:13" s="27" customFormat="1" ht="112.5">
      <c r="A9138" s="37" t="s">
        <v>6837</v>
      </c>
      <c r="B9138" s="64" t="s">
        <v>7082</v>
      </c>
      <c r="C9138" s="64" t="s">
        <v>3560</v>
      </c>
      <c r="D9138" s="37" t="s">
        <v>6839</v>
      </c>
      <c r="E9138" s="131">
        <v>60</v>
      </c>
      <c r="F9138" s="132" t="s">
        <v>82</v>
      </c>
      <c r="G9138" s="128"/>
      <c r="H9138" s="156" t="s">
        <v>6840</v>
      </c>
      <c r="I9138" s="159"/>
      <c r="K9138" s="140" t="str">
        <f t="shared" si="432"/>
        <v>社會福利支出計畫/社會福利支出/會費、捐助、補助、分攤、照護、救濟與交流活動費/捐助、補助與獎助/捐助國內團體</v>
      </c>
      <c r="L9138" s="140" t="str">
        <f t="shared" si="433"/>
        <v>補助社會福利機構團體自辦社會福利方案計畫</v>
      </c>
      <c r="M9138" s="40" t="str">
        <f t="shared" si="434"/>
        <v>社團法人台灣陽光婦女協會</v>
      </c>
    </row>
    <row r="9139" spans="1:13" s="27" customFormat="1" ht="112.5">
      <c r="A9139" s="37" t="s">
        <v>6837</v>
      </c>
      <c r="B9139" s="64" t="s">
        <v>7082</v>
      </c>
      <c r="C9139" s="64" t="s">
        <v>7088</v>
      </c>
      <c r="D9139" s="37" t="s">
        <v>6839</v>
      </c>
      <c r="E9139" s="131">
        <v>17</v>
      </c>
      <c r="F9139" s="132" t="s">
        <v>82</v>
      </c>
      <c r="G9139" s="128"/>
      <c r="H9139" s="156" t="s">
        <v>6840</v>
      </c>
      <c r="I9139" s="159"/>
      <c r="K9139" s="140" t="str">
        <f t="shared" si="432"/>
        <v>社會福利支出計畫/社會福利支出/會費、捐助、補助、分攤、照護、救濟與交流活動費/捐助、補助與獎助/捐助國內團體</v>
      </c>
      <c r="L9139" s="140" t="str">
        <f t="shared" si="433"/>
        <v>補助社會福利機構團體自辦社會福利方案計畫</v>
      </c>
      <c r="M9139" s="40" t="str">
        <f t="shared" si="434"/>
        <v>社團法人台中市聲暉協進會</v>
      </c>
    </row>
    <row r="9140" spans="1:13" s="27" customFormat="1" ht="112.5">
      <c r="A9140" s="37" t="s">
        <v>6837</v>
      </c>
      <c r="B9140" s="64" t="s">
        <v>7082</v>
      </c>
      <c r="C9140" s="64" t="s">
        <v>7089</v>
      </c>
      <c r="D9140" s="37" t="s">
        <v>6839</v>
      </c>
      <c r="E9140" s="131">
        <v>32</v>
      </c>
      <c r="F9140" s="132" t="s">
        <v>82</v>
      </c>
      <c r="G9140" s="128"/>
      <c r="H9140" s="156" t="s">
        <v>6840</v>
      </c>
      <c r="I9140" s="159"/>
      <c r="K9140" s="140" t="str">
        <f t="shared" si="432"/>
        <v>社會福利支出計畫/社會福利支出/會費、捐助、補助、分攤、照護、救濟與交流活動費/捐助、補助與獎助/捐助國內團體</v>
      </c>
      <c r="L9140" s="140" t="str">
        <f t="shared" si="433"/>
        <v>補助社會福利機構團體自辦社會福利方案計畫</v>
      </c>
      <c r="M9140" s="40" t="str">
        <f t="shared" si="434"/>
        <v>財團法人臺中市彩光脊髓社會福利基金會</v>
      </c>
    </row>
    <row r="9141" spans="1:13" s="27" customFormat="1" ht="112.5">
      <c r="A9141" s="37" t="s">
        <v>6842</v>
      </c>
      <c r="B9141" s="130" t="s">
        <v>7082</v>
      </c>
      <c r="C9141" s="130" t="s">
        <v>6960</v>
      </c>
      <c r="D9141" s="37" t="s">
        <v>6839</v>
      </c>
      <c r="E9141" s="136">
        <v>16</v>
      </c>
      <c r="F9141" s="132" t="s">
        <v>82</v>
      </c>
      <c r="G9141" s="156"/>
      <c r="H9141" s="156" t="s">
        <v>6840</v>
      </c>
      <c r="I9141" s="159"/>
      <c r="K9141" s="140" t="str">
        <f t="shared" si="432"/>
        <v>一般建築及設備計畫/一般建築及設備/會費、捐助、補助、分攤、照護、救濟與交流活動費/捐助、補助與獎助/捐助國內團體</v>
      </c>
      <c r="L9141" s="140" t="str">
        <f t="shared" si="433"/>
        <v>補助社會福利機構團體自辦社會福利方案計畫</v>
      </c>
      <c r="M9141" s="40" t="str">
        <f t="shared" si="434"/>
        <v>社團法人台中市自閉症教育協進會</v>
      </c>
    </row>
    <row r="9142" spans="1:13" s="27" customFormat="1" ht="112.5">
      <c r="A9142" s="37" t="s">
        <v>6837</v>
      </c>
      <c r="B9142" s="64" t="s">
        <v>7082</v>
      </c>
      <c r="C9142" s="64" t="s">
        <v>3138</v>
      </c>
      <c r="D9142" s="37" t="s">
        <v>6839</v>
      </c>
      <c r="E9142" s="131">
        <v>20</v>
      </c>
      <c r="F9142" s="132" t="s">
        <v>82</v>
      </c>
      <c r="G9142" s="128"/>
      <c r="H9142" s="156" t="s">
        <v>6840</v>
      </c>
      <c r="I9142" s="159"/>
      <c r="K9142" s="140" t="str">
        <f t="shared" si="432"/>
        <v>社會福利支出計畫/社會福利支出/會費、捐助、補助、分攤、照護、救濟與交流活動費/捐助、補助與獎助/捐助國內團體</v>
      </c>
      <c r="L9142" s="140" t="str">
        <f t="shared" si="433"/>
        <v>補助社會福利機構團體自辦社會福利方案計畫</v>
      </c>
      <c r="M9142" s="40" t="str">
        <f t="shared" si="434"/>
        <v>社團法人臺中市仁和樂活長青協會</v>
      </c>
    </row>
    <row r="9143" spans="1:13" s="27" customFormat="1" ht="112.5">
      <c r="A9143" s="37" t="s">
        <v>6837</v>
      </c>
      <c r="B9143" s="64" t="s">
        <v>7082</v>
      </c>
      <c r="C9143" s="64" t="s">
        <v>1942</v>
      </c>
      <c r="D9143" s="37" t="s">
        <v>6839</v>
      </c>
      <c r="E9143" s="131">
        <v>72</v>
      </c>
      <c r="F9143" s="132" t="s">
        <v>82</v>
      </c>
      <c r="G9143" s="128"/>
      <c r="H9143" s="156" t="s">
        <v>6840</v>
      </c>
      <c r="I9143" s="159"/>
      <c r="K9143" s="140" t="str">
        <f t="shared" si="432"/>
        <v>社會福利支出計畫/社會福利支出/會費、捐助、補助、分攤、照護、救濟與交流活動費/捐助、補助與獎助/捐助國內團體</v>
      </c>
      <c r="L9143" s="140" t="str">
        <f t="shared" si="433"/>
        <v>補助社會福利機構團體自辦社會福利方案計畫</v>
      </c>
      <c r="M9143" s="40" t="str">
        <f t="shared" si="434"/>
        <v>社團法人台中市聾人協會</v>
      </c>
    </row>
    <row r="9144" spans="1:13" s="27" customFormat="1" ht="112.5">
      <c r="A9144" s="37" t="s">
        <v>6837</v>
      </c>
      <c r="B9144" s="64" t="s">
        <v>7082</v>
      </c>
      <c r="C9144" s="64" t="s">
        <v>6970</v>
      </c>
      <c r="D9144" s="37" t="s">
        <v>6839</v>
      </c>
      <c r="E9144" s="131">
        <v>45</v>
      </c>
      <c r="F9144" s="132" t="s">
        <v>82</v>
      </c>
      <c r="G9144" s="128"/>
      <c r="H9144" s="156" t="s">
        <v>6840</v>
      </c>
      <c r="I9144" s="159"/>
      <c r="K9144" s="140" t="str">
        <f t="shared" si="432"/>
        <v>社會福利支出計畫/社會福利支出/會費、捐助、補助、分攤、照護、救濟與交流活動費/捐助、補助與獎助/捐助國內團體</v>
      </c>
      <c r="L9144" s="140" t="str">
        <f t="shared" si="433"/>
        <v>補助社會福利機構團體自辦社會福利方案計畫</v>
      </c>
      <c r="M9144" s="40" t="str">
        <f t="shared" si="434"/>
        <v>財團法人台灣省私立台灣盲人重建院</v>
      </c>
    </row>
    <row r="9145" spans="1:13" s="27" customFormat="1" ht="112.5">
      <c r="A9145" s="37" t="s">
        <v>6837</v>
      </c>
      <c r="B9145" s="64" t="s">
        <v>7082</v>
      </c>
      <c r="C9145" s="64" t="s">
        <v>3288</v>
      </c>
      <c r="D9145" s="37" t="s">
        <v>6839</v>
      </c>
      <c r="E9145" s="131">
        <v>20</v>
      </c>
      <c r="F9145" s="132" t="s">
        <v>82</v>
      </c>
      <c r="G9145" s="128"/>
      <c r="H9145" s="156" t="s">
        <v>6840</v>
      </c>
      <c r="I9145" s="159"/>
      <c r="K9145" s="140" t="str">
        <f t="shared" si="432"/>
        <v>社會福利支出計畫/社會福利支出/會費、捐助、補助、分攤、照護、救濟與交流活動費/捐助、補助與獎助/捐助國內團體</v>
      </c>
      <c r="L9145" s="140" t="str">
        <f t="shared" si="433"/>
        <v>補助社會福利機構團體自辦社會福利方案計畫</v>
      </c>
      <c r="M9145" s="40" t="str">
        <f t="shared" si="434"/>
        <v>社團法人臺中市山海屯啟智協會</v>
      </c>
    </row>
    <row r="9146" spans="1:13" s="27" customFormat="1" ht="112.5">
      <c r="A9146" s="37" t="s">
        <v>6837</v>
      </c>
      <c r="B9146" s="64" t="s">
        <v>7082</v>
      </c>
      <c r="C9146" s="64" t="s">
        <v>3911</v>
      </c>
      <c r="D9146" s="37" t="s">
        <v>6839</v>
      </c>
      <c r="E9146" s="131">
        <v>20</v>
      </c>
      <c r="F9146" s="132" t="s">
        <v>82</v>
      </c>
      <c r="G9146" s="128"/>
      <c r="H9146" s="156" t="s">
        <v>6840</v>
      </c>
      <c r="I9146" s="159"/>
      <c r="K9146" s="140" t="str">
        <f t="shared" si="432"/>
        <v>社會福利支出計畫/社會福利支出/會費、捐助、補助、分攤、照護、救濟與交流活動費/捐助、補助與獎助/捐助國內團體</v>
      </c>
      <c r="L9146" s="140" t="str">
        <f t="shared" si="433"/>
        <v>補助社會福利機構團體自辦社會福利方案計畫</v>
      </c>
      <c r="M9146" s="40" t="str">
        <f t="shared" si="434"/>
        <v>社團法人臺中市大楓腳福德關懷協會</v>
      </c>
    </row>
    <row r="9147" spans="1:13" s="27" customFormat="1" ht="112.5">
      <c r="A9147" s="37" t="s">
        <v>6837</v>
      </c>
      <c r="B9147" s="64" t="s">
        <v>7082</v>
      </c>
      <c r="C9147" s="64" t="s">
        <v>7086</v>
      </c>
      <c r="D9147" s="37" t="s">
        <v>6839</v>
      </c>
      <c r="E9147" s="131">
        <v>9</v>
      </c>
      <c r="F9147" s="132" t="s">
        <v>82</v>
      </c>
      <c r="G9147" s="128"/>
      <c r="H9147" s="156" t="s">
        <v>6840</v>
      </c>
      <c r="I9147" s="159"/>
      <c r="K9147" s="140" t="str">
        <f t="shared" si="432"/>
        <v>社會福利支出計畫/社會福利支出/會費、捐助、補助、分攤、照護、救濟與交流活動費/捐助、補助與獎助/捐助國內團體</v>
      </c>
      <c r="L9147" s="140" t="str">
        <f t="shared" si="433"/>
        <v>補助社會福利機構團體自辦社會福利方案計畫</v>
      </c>
      <c r="M9147" s="40" t="str">
        <f t="shared" si="434"/>
        <v>臺中市正讚書院文教協會</v>
      </c>
    </row>
    <row r="9148" spans="1:13" s="27" customFormat="1" ht="112.5">
      <c r="A9148" s="37" t="s">
        <v>6837</v>
      </c>
      <c r="B9148" s="64" t="s">
        <v>7082</v>
      </c>
      <c r="C9148" s="64" t="s">
        <v>7090</v>
      </c>
      <c r="D9148" s="37" t="s">
        <v>6839</v>
      </c>
      <c r="E9148" s="131">
        <v>39</v>
      </c>
      <c r="F9148" s="132" t="s">
        <v>82</v>
      </c>
      <c r="G9148" s="128"/>
      <c r="H9148" s="156" t="s">
        <v>6840</v>
      </c>
      <c r="I9148" s="159"/>
      <c r="K9148" s="140" t="str">
        <f t="shared" si="432"/>
        <v>社會福利支出計畫/社會福利支出/會費、捐助、補助、分攤、照護、救濟與交流活動費/捐助、補助與獎助/捐助國內團體</v>
      </c>
      <c r="L9148" s="140" t="str">
        <f t="shared" si="433"/>
        <v>補助社會福利機構團體自辦社會福利方案計畫</v>
      </c>
      <c r="M9148" s="40" t="str">
        <f t="shared" si="434"/>
        <v>財團法人台中市私立真愛社會福利慈善事業基金會</v>
      </c>
    </row>
    <row r="9149" spans="1:13" s="27" customFormat="1" ht="112.5">
      <c r="A9149" s="37" t="s">
        <v>6837</v>
      </c>
      <c r="B9149" s="64" t="s">
        <v>7082</v>
      </c>
      <c r="C9149" s="64" t="s">
        <v>7091</v>
      </c>
      <c r="D9149" s="37" t="s">
        <v>6839</v>
      </c>
      <c r="E9149" s="131">
        <v>36</v>
      </c>
      <c r="F9149" s="132" t="s">
        <v>82</v>
      </c>
      <c r="G9149" s="128"/>
      <c r="H9149" s="156" t="s">
        <v>6840</v>
      </c>
      <c r="I9149" s="159"/>
      <c r="K9149" s="140" t="str">
        <f t="shared" ref="K9149:K9212" si="435">A9149</f>
        <v>社會福利支出計畫/社會福利支出/會費、捐助、補助、分攤、照護、救濟與交流活動費/捐助、補助與獎助/捐助國內團體</v>
      </c>
      <c r="L9149" s="140" t="str">
        <f t="shared" ref="L9149:L9212" si="436">B9149</f>
        <v>補助社會福利機構團體自辦社會福利方案計畫</v>
      </c>
      <c r="M9149" s="40" t="str">
        <f t="shared" ref="M9149:M9212" si="437">C9149</f>
        <v>社團法人臺灣省婦幼協會</v>
      </c>
    </row>
    <row r="9150" spans="1:13" s="27" customFormat="1" ht="112.5">
      <c r="A9150" s="37" t="s">
        <v>6837</v>
      </c>
      <c r="B9150" s="64" t="s">
        <v>7082</v>
      </c>
      <c r="C9150" s="64" t="s">
        <v>4369</v>
      </c>
      <c r="D9150" s="37" t="s">
        <v>6839</v>
      </c>
      <c r="E9150" s="131">
        <v>10</v>
      </c>
      <c r="F9150" s="132" t="s">
        <v>82</v>
      </c>
      <c r="G9150" s="128"/>
      <c r="H9150" s="156" t="s">
        <v>6840</v>
      </c>
      <c r="I9150" s="159"/>
      <c r="K9150" s="140" t="str">
        <f t="shared" si="435"/>
        <v>社會福利支出計畫/社會福利支出/會費、捐助、補助、分攤、照護、救濟與交流活動費/捐助、補助與獎助/捐助國內團體</v>
      </c>
      <c r="L9150" s="140" t="str">
        <f t="shared" si="436"/>
        <v>補助社會福利機構團體自辦社會福利方案計畫</v>
      </c>
      <c r="M9150" s="40" t="str">
        <f t="shared" si="437"/>
        <v>社團法人台中市協和長青協會</v>
      </c>
    </row>
    <row r="9151" spans="1:13" s="27" customFormat="1" ht="112.5">
      <c r="A9151" s="37" t="s">
        <v>6837</v>
      </c>
      <c r="B9151" s="64" t="s">
        <v>7082</v>
      </c>
      <c r="C9151" s="64" t="s">
        <v>1942</v>
      </c>
      <c r="D9151" s="37" t="s">
        <v>6839</v>
      </c>
      <c r="E9151" s="131">
        <v>61</v>
      </c>
      <c r="F9151" s="132" t="s">
        <v>82</v>
      </c>
      <c r="G9151" s="128"/>
      <c r="H9151" s="156" t="s">
        <v>6840</v>
      </c>
      <c r="I9151" s="159"/>
      <c r="K9151" s="140" t="str">
        <f t="shared" si="435"/>
        <v>社會福利支出計畫/社會福利支出/會費、捐助、補助、分攤、照護、救濟與交流活動費/捐助、補助與獎助/捐助國內團體</v>
      </c>
      <c r="L9151" s="140" t="str">
        <f t="shared" si="436"/>
        <v>補助社會福利機構團體自辦社會福利方案計畫</v>
      </c>
      <c r="M9151" s="40" t="str">
        <f t="shared" si="437"/>
        <v>社團法人台中市聾人協會</v>
      </c>
    </row>
    <row r="9152" spans="1:13" s="27" customFormat="1" ht="112.5">
      <c r="A9152" s="37" t="s">
        <v>6837</v>
      </c>
      <c r="B9152" s="64" t="s">
        <v>7082</v>
      </c>
      <c r="C9152" s="64" t="s">
        <v>3896</v>
      </c>
      <c r="D9152" s="37" t="s">
        <v>6839</v>
      </c>
      <c r="E9152" s="131">
        <v>15</v>
      </c>
      <c r="F9152" s="132" t="s">
        <v>82</v>
      </c>
      <c r="G9152" s="128"/>
      <c r="H9152" s="156" t="s">
        <v>6840</v>
      </c>
      <c r="I9152" s="159"/>
      <c r="K9152" s="140" t="str">
        <f t="shared" si="435"/>
        <v>社會福利支出計畫/社會福利支出/會費、捐助、補助、分攤、照護、救濟與交流活動費/捐助、補助與獎助/捐助國內團體</v>
      </c>
      <c r="L9152" s="140" t="str">
        <f t="shared" si="436"/>
        <v>補助社會福利機構團體自辦社會福利方案計畫</v>
      </c>
      <c r="M9152" s="40" t="str">
        <f t="shared" si="437"/>
        <v>社團法人台中市城市之光關懷協會</v>
      </c>
    </row>
    <row r="9153" spans="1:13" s="27" customFormat="1" ht="112.5">
      <c r="A9153" s="37" t="s">
        <v>6837</v>
      </c>
      <c r="B9153" s="64" t="s">
        <v>7082</v>
      </c>
      <c r="C9153" s="64" t="s">
        <v>3830</v>
      </c>
      <c r="D9153" s="37" t="s">
        <v>6839</v>
      </c>
      <c r="E9153" s="131">
        <v>30</v>
      </c>
      <c r="F9153" s="132" t="s">
        <v>82</v>
      </c>
      <c r="G9153" s="128"/>
      <c r="H9153" s="156" t="s">
        <v>6840</v>
      </c>
      <c r="I9153" s="159"/>
      <c r="K9153" s="140" t="str">
        <f t="shared" si="435"/>
        <v>社會福利支出計畫/社會福利支出/會費、捐助、補助、分攤、照護、救濟與交流活動費/捐助、補助與獎助/捐助國內團體</v>
      </c>
      <c r="L9153" s="140" t="str">
        <f t="shared" si="436"/>
        <v>補助社會福利機構團體自辦社會福利方案計畫</v>
      </c>
      <c r="M9153" s="40" t="str">
        <f t="shared" si="437"/>
        <v>中華非營利組織發展協會</v>
      </c>
    </row>
    <row r="9154" spans="1:13" s="27" customFormat="1" ht="112.5">
      <c r="A9154" s="37" t="s">
        <v>6837</v>
      </c>
      <c r="B9154" s="64" t="s">
        <v>7082</v>
      </c>
      <c r="C9154" s="64" t="s">
        <v>3620</v>
      </c>
      <c r="D9154" s="37" t="s">
        <v>6839</v>
      </c>
      <c r="E9154" s="131">
        <v>20</v>
      </c>
      <c r="F9154" s="132" t="s">
        <v>82</v>
      </c>
      <c r="G9154" s="128"/>
      <c r="H9154" s="156" t="s">
        <v>6840</v>
      </c>
      <c r="I9154" s="159"/>
      <c r="K9154" s="140" t="str">
        <f t="shared" si="435"/>
        <v>社會福利支出計畫/社會福利支出/會費、捐助、補助、分攤、照護、救濟與交流活動費/捐助、補助與獎助/捐助國內團體</v>
      </c>
      <c r="L9154" s="140" t="str">
        <f t="shared" si="436"/>
        <v>補助社會福利機構團體自辦社會福利方案計畫</v>
      </c>
      <c r="M9154" s="40" t="str">
        <f t="shared" si="437"/>
        <v>社團法人台中市啟明重建福利協會</v>
      </c>
    </row>
    <row r="9155" spans="1:13" s="27" customFormat="1" ht="112.5">
      <c r="A9155" s="37" t="s">
        <v>6837</v>
      </c>
      <c r="B9155" s="64" t="s">
        <v>7082</v>
      </c>
      <c r="C9155" s="64" t="s">
        <v>3825</v>
      </c>
      <c r="D9155" s="37" t="s">
        <v>6839</v>
      </c>
      <c r="E9155" s="131">
        <v>10</v>
      </c>
      <c r="F9155" s="132" t="s">
        <v>82</v>
      </c>
      <c r="G9155" s="128"/>
      <c r="H9155" s="156" t="s">
        <v>6840</v>
      </c>
      <c r="I9155" s="159"/>
      <c r="K9155" s="140" t="str">
        <f t="shared" si="435"/>
        <v>社會福利支出計畫/社會福利支出/會費、捐助、補助、分攤、照護、救濟與交流活動費/捐助、補助與獎助/捐助國內團體</v>
      </c>
      <c r="L9155" s="140" t="str">
        <f t="shared" si="436"/>
        <v>補助社會福利機構團體自辦社會福利方案計畫</v>
      </c>
      <c r="M9155" s="40" t="str">
        <f t="shared" si="437"/>
        <v>臺中市人文公益發展協會</v>
      </c>
    </row>
    <row r="9156" spans="1:13" s="27" customFormat="1" ht="112.5">
      <c r="A9156" s="37" t="s">
        <v>6837</v>
      </c>
      <c r="B9156" s="64" t="s">
        <v>7082</v>
      </c>
      <c r="C9156" s="64" t="s">
        <v>2079</v>
      </c>
      <c r="D9156" s="37" t="s">
        <v>6839</v>
      </c>
      <c r="E9156" s="131">
        <v>15</v>
      </c>
      <c r="F9156" s="132" t="s">
        <v>82</v>
      </c>
      <c r="G9156" s="128"/>
      <c r="H9156" s="156" t="s">
        <v>6840</v>
      </c>
      <c r="I9156" s="159"/>
      <c r="K9156" s="140" t="str">
        <f t="shared" si="435"/>
        <v>社會福利支出計畫/社會福利支出/會費、捐助、補助、分攤、照護、救濟與交流活動費/捐助、補助與獎助/捐助國內團體</v>
      </c>
      <c r="L9156" s="140" t="str">
        <f t="shared" si="436"/>
        <v>補助社會福利機構團體自辦社會福利方案計畫</v>
      </c>
      <c r="M9156" s="40" t="str">
        <f t="shared" si="437"/>
        <v>財團法人瑪利亞社會福利基金會</v>
      </c>
    </row>
    <row r="9157" spans="1:13" s="27" customFormat="1" ht="112.5">
      <c r="A9157" s="37" t="s">
        <v>6837</v>
      </c>
      <c r="B9157" s="64" t="s">
        <v>7082</v>
      </c>
      <c r="C9157" s="64" t="s">
        <v>3830</v>
      </c>
      <c r="D9157" s="37" t="s">
        <v>6839</v>
      </c>
      <c r="E9157" s="131">
        <v>45</v>
      </c>
      <c r="F9157" s="132" t="s">
        <v>82</v>
      </c>
      <c r="G9157" s="128"/>
      <c r="H9157" s="156" t="s">
        <v>6840</v>
      </c>
      <c r="I9157" s="159"/>
      <c r="K9157" s="140" t="str">
        <f t="shared" si="435"/>
        <v>社會福利支出計畫/社會福利支出/會費、捐助、補助、分攤、照護、救濟與交流活動費/捐助、補助與獎助/捐助國內團體</v>
      </c>
      <c r="L9157" s="140" t="str">
        <f t="shared" si="436"/>
        <v>補助社會福利機構團體自辦社會福利方案計畫</v>
      </c>
      <c r="M9157" s="40" t="str">
        <f t="shared" si="437"/>
        <v>中華非營利組織發展協會</v>
      </c>
    </row>
    <row r="9158" spans="1:13" s="27" customFormat="1" ht="112.5">
      <c r="A9158" s="37" t="s">
        <v>6837</v>
      </c>
      <c r="B9158" s="64" t="s">
        <v>7082</v>
      </c>
      <c r="C9158" s="64" t="s">
        <v>3865</v>
      </c>
      <c r="D9158" s="37" t="s">
        <v>6839</v>
      </c>
      <c r="E9158" s="131">
        <v>10</v>
      </c>
      <c r="F9158" s="132" t="s">
        <v>82</v>
      </c>
      <c r="G9158" s="128"/>
      <c r="H9158" s="156" t="s">
        <v>6840</v>
      </c>
      <c r="I9158" s="159"/>
      <c r="K9158" s="140" t="str">
        <f t="shared" si="435"/>
        <v>社會福利支出計畫/社會福利支出/會費、捐助、補助、分攤、照護、救濟與交流活動費/捐助、補助與獎助/捐助國內團體</v>
      </c>
      <c r="L9158" s="140" t="str">
        <f t="shared" si="436"/>
        <v>補助社會福利機構團體自辦社會福利方案計畫</v>
      </c>
      <c r="M9158" s="40" t="str">
        <f t="shared" si="437"/>
        <v>社團法人臺中市劉家古厝休閒觀光經濟發展協會</v>
      </c>
    </row>
    <row r="9159" spans="1:13" s="27" customFormat="1" ht="112.5">
      <c r="A9159" s="37" t="s">
        <v>6837</v>
      </c>
      <c r="B9159" s="64" t="s">
        <v>7082</v>
      </c>
      <c r="C9159" s="64" t="s">
        <v>1942</v>
      </c>
      <c r="D9159" s="37" t="s">
        <v>6839</v>
      </c>
      <c r="E9159" s="131">
        <v>32</v>
      </c>
      <c r="F9159" s="132" t="s">
        <v>82</v>
      </c>
      <c r="G9159" s="128"/>
      <c r="H9159" s="156" t="s">
        <v>6840</v>
      </c>
      <c r="I9159" s="159"/>
      <c r="K9159" s="140" t="str">
        <f t="shared" si="435"/>
        <v>社會福利支出計畫/社會福利支出/會費、捐助、補助、分攤、照護、救濟與交流活動費/捐助、補助與獎助/捐助國內團體</v>
      </c>
      <c r="L9159" s="140" t="str">
        <f t="shared" si="436"/>
        <v>補助社會福利機構團體自辦社會福利方案計畫</v>
      </c>
      <c r="M9159" s="40" t="str">
        <f t="shared" si="437"/>
        <v>社團法人台中市聾人協會</v>
      </c>
    </row>
    <row r="9160" spans="1:13" s="27" customFormat="1" ht="112.5">
      <c r="A9160" s="37" t="s">
        <v>6837</v>
      </c>
      <c r="B9160" s="64" t="s">
        <v>7082</v>
      </c>
      <c r="C9160" s="64" t="s">
        <v>3471</v>
      </c>
      <c r="D9160" s="37" t="s">
        <v>6839</v>
      </c>
      <c r="E9160" s="131">
        <v>11</v>
      </c>
      <c r="F9160" s="132" t="s">
        <v>82</v>
      </c>
      <c r="G9160" s="128"/>
      <c r="H9160" s="156" t="s">
        <v>6840</v>
      </c>
      <c r="I9160" s="159"/>
      <c r="K9160" s="140" t="str">
        <f t="shared" si="435"/>
        <v>社會福利支出計畫/社會福利支出/會費、捐助、補助、分攤、照護、救濟與交流活動費/捐助、補助與獎助/捐助國內團體</v>
      </c>
      <c r="L9160" s="140" t="str">
        <f t="shared" si="436"/>
        <v>補助社會福利機構團體自辦社會福利方案計畫</v>
      </c>
      <c r="M9160" s="40" t="str">
        <f t="shared" si="437"/>
        <v>社團法人中華民國優質家庭教育發展促進會</v>
      </c>
    </row>
    <row r="9161" spans="1:13" s="27" customFormat="1" ht="112.5">
      <c r="A9161" s="37" t="s">
        <v>6837</v>
      </c>
      <c r="B9161" s="64" t="s">
        <v>7082</v>
      </c>
      <c r="C9161" s="64" t="s">
        <v>3471</v>
      </c>
      <c r="D9161" s="37" t="s">
        <v>6839</v>
      </c>
      <c r="E9161" s="131">
        <v>30</v>
      </c>
      <c r="F9161" s="132" t="s">
        <v>82</v>
      </c>
      <c r="G9161" s="128"/>
      <c r="H9161" s="156" t="s">
        <v>6840</v>
      </c>
      <c r="I9161" s="159"/>
      <c r="K9161" s="140" t="str">
        <f t="shared" si="435"/>
        <v>社會福利支出計畫/社會福利支出/會費、捐助、補助、分攤、照護、救濟與交流活動費/捐助、補助與獎助/捐助國內團體</v>
      </c>
      <c r="L9161" s="140" t="str">
        <f t="shared" si="436"/>
        <v>補助社會福利機構團體自辦社會福利方案計畫</v>
      </c>
      <c r="M9161" s="40" t="str">
        <f t="shared" si="437"/>
        <v>社團法人中華民國優質家庭教育發展促進會</v>
      </c>
    </row>
    <row r="9162" spans="1:13" s="27" customFormat="1" ht="112.5">
      <c r="A9162" s="37" t="s">
        <v>6837</v>
      </c>
      <c r="B9162" s="64" t="s">
        <v>7082</v>
      </c>
      <c r="C9162" s="64" t="s">
        <v>3218</v>
      </c>
      <c r="D9162" s="37" t="s">
        <v>6839</v>
      </c>
      <c r="E9162" s="131">
        <v>12</v>
      </c>
      <c r="F9162" s="132" t="s">
        <v>82</v>
      </c>
      <c r="G9162" s="128"/>
      <c r="H9162" s="156" t="s">
        <v>6840</v>
      </c>
      <c r="I9162" s="159"/>
      <c r="K9162" s="140" t="str">
        <f t="shared" si="435"/>
        <v>社會福利支出計畫/社會福利支出/會費、捐助、補助、分攤、照護、救濟與交流活動費/捐助、補助與獎助/捐助國內團體</v>
      </c>
      <c r="L9162" s="140" t="str">
        <f t="shared" si="436"/>
        <v>補助社會福利機構團體自辦社會福利方案計畫</v>
      </c>
      <c r="M9162" s="40" t="str">
        <f t="shared" si="437"/>
        <v>社團法人臺中市福康關懷協會</v>
      </c>
    </row>
    <row r="9163" spans="1:13" s="27" customFormat="1" ht="112.5">
      <c r="A9163" s="37" t="s">
        <v>6837</v>
      </c>
      <c r="B9163" s="64" t="s">
        <v>7082</v>
      </c>
      <c r="C9163" s="64" t="s">
        <v>2906</v>
      </c>
      <c r="D9163" s="37" t="s">
        <v>6839</v>
      </c>
      <c r="E9163" s="131">
        <v>48</v>
      </c>
      <c r="F9163" s="132" t="s">
        <v>82</v>
      </c>
      <c r="G9163" s="128"/>
      <c r="H9163" s="156" t="s">
        <v>6840</v>
      </c>
      <c r="I9163" s="159"/>
      <c r="K9163" s="140" t="str">
        <f t="shared" si="435"/>
        <v>社會福利支出計畫/社會福利支出/會費、捐助、補助、分攤、照護、救濟與交流活動費/捐助、補助與獎助/捐助國內團體</v>
      </c>
      <c r="L9163" s="140" t="str">
        <f t="shared" si="436"/>
        <v>補助社會福利機構團體自辦社會福利方案計畫</v>
      </c>
      <c r="M9163" s="40" t="str">
        <f t="shared" si="437"/>
        <v>財團法人臺中市私立永耕社會福利基金會</v>
      </c>
    </row>
    <row r="9164" spans="1:13" s="27" customFormat="1" ht="112.5">
      <c r="A9164" s="37" t="s">
        <v>6837</v>
      </c>
      <c r="B9164" s="64" t="s">
        <v>7082</v>
      </c>
      <c r="C9164" s="64" t="s">
        <v>3620</v>
      </c>
      <c r="D9164" s="37" t="s">
        <v>6839</v>
      </c>
      <c r="E9164" s="131">
        <v>15</v>
      </c>
      <c r="F9164" s="132" t="s">
        <v>82</v>
      </c>
      <c r="G9164" s="128"/>
      <c r="H9164" s="156" t="s">
        <v>6840</v>
      </c>
      <c r="I9164" s="159"/>
      <c r="K9164" s="140" t="str">
        <f t="shared" si="435"/>
        <v>社會福利支出計畫/社會福利支出/會費、捐助、補助、分攤、照護、救濟與交流活動費/捐助、補助與獎助/捐助國內團體</v>
      </c>
      <c r="L9164" s="140" t="str">
        <f t="shared" si="436"/>
        <v>補助社會福利機構團體自辦社會福利方案計畫</v>
      </c>
      <c r="M9164" s="40" t="str">
        <f t="shared" si="437"/>
        <v>社團法人台中市啟明重建福利協會</v>
      </c>
    </row>
    <row r="9165" spans="1:13" s="27" customFormat="1" ht="112.5">
      <c r="A9165" s="37" t="s">
        <v>6837</v>
      </c>
      <c r="B9165" s="64" t="s">
        <v>7082</v>
      </c>
      <c r="C9165" s="64" t="s">
        <v>3620</v>
      </c>
      <c r="D9165" s="37" t="s">
        <v>6839</v>
      </c>
      <c r="E9165" s="131">
        <v>10</v>
      </c>
      <c r="F9165" s="132" t="s">
        <v>82</v>
      </c>
      <c r="G9165" s="128"/>
      <c r="H9165" s="156" t="s">
        <v>6840</v>
      </c>
      <c r="I9165" s="159"/>
      <c r="K9165" s="140" t="str">
        <f t="shared" si="435"/>
        <v>社會福利支出計畫/社會福利支出/會費、捐助、補助、分攤、照護、救濟與交流活動費/捐助、補助與獎助/捐助國內團體</v>
      </c>
      <c r="L9165" s="140" t="str">
        <f t="shared" si="436"/>
        <v>補助社會福利機構團體自辦社會福利方案計畫</v>
      </c>
      <c r="M9165" s="40" t="str">
        <f t="shared" si="437"/>
        <v>社團法人台中市啟明重建福利協會</v>
      </c>
    </row>
    <row r="9166" spans="1:13" s="27" customFormat="1" ht="112.5">
      <c r="A9166" s="37" t="s">
        <v>6837</v>
      </c>
      <c r="B9166" s="64" t="s">
        <v>7082</v>
      </c>
      <c r="C9166" s="64" t="s">
        <v>7092</v>
      </c>
      <c r="D9166" s="37" t="s">
        <v>6839</v>
      </c>
      <c r="E9166" s="131">
        <v>12</v>
      </c>
      <c r="F9166" s="132" t="s">
        <v>82</v>
      </c>
      <c r="G9166" s="128"/>
      <c r="H9166" s="156" t="s">
        <v>6840</v>
      </c>
      <c r="I9166" s="159"/>
      <c r="K9166" s="140" t="str">
        <f t="shared" si="435"/>
        <v>社會福利支出計畫/社會福利支出/會費、捐助、補助、分攤、照護、救濟與交流活動費/捐助、補助與獎助/捐助國內團體</v>
      </c>
      <c r="L9166" s="140" t="str">
        <f t="shared" si="436"/>
        <v>補助社會福利機構團體自辦社會福利方案計畫</v>
      </c>
      <c r="M9166" s="40" t="str">
        <f t="shared" si="437"/>
        <v>臺中市山城人文產業發展協會</v>
      </c>
    </row>
    <row r="9167" spans="1:13" s="27" customFormat="1" ht="112.5">
      <c r="A9167" s="37" t="s">
        <v>6837</v>
      </c>
      <c r="B9167" s="64" t="s">
        <v>7082</v>
      </c>
      <c r="C9167" s="64" t="s">
        <v>7093</v>
      </c>
      <c r="D9167" s="37" t="s">
        <v>6839</v>
      </c>
      <c r="E9167" s="131">
        <v>23</v>
      </c>
      <c r="F9167" s="132" t="s">
        <v>82</v>
      </c>
      <c r="G9167" s="128"/>
      <c r="H9167" s="156" t="s">
        <v>6840</v>
      </c>
      <c r="I9167" s="159"/>
      <c r="K9167" s="140" t="str">
        <f t="shared" si="435"/>
        <v>社會福利支出計畫/社會福利支出/會費、捐助、補助、分攤、照護、救濟與交流活動費/捐助、補助與獎助/捐助國內團體</v>
      </c>
      <c r="L9167" s="140" t="str">
        <f t="shared" si="436"/>
        <v>補助社會福利機構團體自辦社會福利方案計畫</v>
      </c>
      <c r="M9167" s="40" t="str">
        <f t="shared" si="437"/>
        <v>財團法人臺中市私立公老坪社會福利慈善事業基金會附設臺中市私立田園老人養護中心</v>
      </c>
    </row>
    <row r="9168" spans="1:13" s="27" customFormat="1" ht="112.5">
      <c r="A9168" s="37" t="s">
        <v>6837</v>
      </c>
      <c r="B9168" s="64" t="s">
        <v>7082</v>
      </c>
      <c r="C9168" s="64" t="s">
        <v>3138</v>
      </c>
      <c r="D9168" s="37" t="s">
        <v>6839</v>
      </c>
      <c r="E9168" s="131">
        <v>17</v>
      </c>
      <c r="F9168" s="132" t="s">
        <v>82</v>
      </c>
      <c r="G9168" s="128"/>
      <c r="H9168" s="156" t="s">
        <v>6840</v>
      </c>
      <c r="I9168" s="159"/>
      <c r="K9168" s="140" t="str">
        <f t="shared" si="435"/>
        <v>社會福利支出計畫/社會福利支出/會費、捐助、補助、分攤、照護、救濟與交流活動費/捐助、補助與獎助/捐助國內團體</v>
      </c>
      <c r="L9168" s="140" t="str">
        <f t="shared" si="436"/>
        <v>補助社會福利機構團體自辦社會福利方案計畫</v>
      </c>
      <c r="M9168" s="40" t="str">
        <f t="shared" si="437"/>
        <v>社團法人臺中市仁和樂活長青協會</v>
      </c>
    </row>
    <row r="9169" spans="1:13" s="27" customFormat="1" ht="112.5">
      <c r="A9169" s="37" t="s">
        <v>6837</v>
      </c>
      <c r="B9169" s="64" t="s">
        <v>7082</v>
      </c>
      <c r="C9169" s="64" t="s">
        <v>3911</v>
      </c>
      <c r="D9169" s="37" t="s">
        <v>6839</v>
      </c>
      <c r="E9169" s="131">
        <v>20</v>
      </c>
      <c r="F9169" s="132" t="s">
        <v>82</v>
      </c>
      <c r="G9169" s="128"/>
      <c r="H9169" s="156" t="s">
        <v>6840</v>
      </c>
      <c r="I9169" s="159"/>
      <c r="K9169" s="140" t="str">
        <f t="shared" si="435"/>
        <v>社會福利支出計畫/社會福利支出/會費、捐助、補助、分攤、照護、救濟與交流活動費/捐助、補助與獎助/捐助國內團體</v>
      </c>
      <c r="L9169" s="140" t="str">
        <f t="shared" si="436"/>
        <v>補助社會福利機構團體自辦社會福利方案計畫</v>
      </c>
      <c r="M9169" s="40" t="str">
        <f t="shared" si="437"/>
        <v>社團法人臺中市大楓腳福德關懷協會</v>
      </c>
    </row>
    <row r="9170" spans="1:13" s="27" customFormat="1" ht="112.5">
      <c r="A9170" s="37" t="s">
        <v>6837</v>
      </c>
      <c r="B9170" s="64" t="s">
        <v>7082</v>
      </c>
      <c r="C9170" s="64" t="s">
        <v>3074</v>
      </c>
      <c r="D9170" s="37" t="s">
        <v>6839</v>
      </c>
      <c r="E9170" s="131">
        <v>30</v>
      </c>
      <c r="F9170" s="132" t="s">
        <v>82</v>
      </c>
      <c r="G9170" s="128"/>
      <c r="H9170" s="156" t="s">
        <v>6840</v>
      </c>
      <c r="I9170" s="159"/>
      <c r="K9170" s="140" t="str">
        <f t="shared" si="435"/>
        <v>社會福利支出計畫/社會福利支出/會費、捐助、補助、分攤、照護、救濟與交流活動費/捐助、補助與獎助/捐助國內團體</v>
      </c>
      <c r="L9170" s="140" t="str">
        <f t="shared" si="436"/>
        <v>補助社會福利機構團體自辦社會福利方案計畫</v>
      </c>
      <c r="M9170" s="40" t="str">
        <f t="shared" si="437"/>
        <v>財團法人台中市私立無極證道院社會福利慈善事業基金會</v>
      </c>
    </row>
    <row r="9171" spans="1:13" s="27" customFormat="1" ht="112.5">
      <c r="A9171" s="37" t="s">
        <v>6837</v>
      </c>
      <c r="B9171" s="64" t="s">
        <v>7082</v>
      </c>
      <c r="C9171" s="64" t="s">
        <v>7094</v>
      </c>
      <c r="D9171" s="37" t="s">
        <v>6839</v>
      </c>
      <c r="E9171" s="131">
        <v>28</v>
      </c>
      <c r="F9171" s="132" t="s">
        <v>82</v>
      </c>
      <c r="G9171" s="128"/>
      <c r="H9171" s="156" t="s">
        <v>6840</v>
      </c>
      <c r="I9171" s="159"/>
      <c r="K9171" s="140" t="str">
        <f t="shared" si="435"/>
        <v>社會福利支出計畫/社會福利支出/會費、捐助、補助、分攤、照護、救濟與交流活動費/捐助、補助與獎助/捐助國內團體</v>
      </c>
      <c r="L9171" s="140" t="str">
        <f t="shared" si="436"/>
        <v>補助社會福利機構團體自辦社會福利方案計畫</v>
      </c>
      <c r="M9171" s="40" t="str">
        <f t="shared" si="437"/>
        <v>社團法人台中市長期照顧發展協會</v>
      </c>
    </row>
    <row r="9172" spans="1:13" s="27" customFormat="1" ht="112.5">
      <c r="A9172" s="37" t="s">
        <v>6837</v>
      </c>
      <c r="B9172" s="64" t="s">
        <v>7082</v>
      </c>
      <c r="C9172" s="64" t="s">
        <v>5498</v>
      </c>
      <c r="D9172" s="37" t="s">
        <v>6839</v>
      </c>
      <c r="E9172" s="131">
        <v>9</v>
      </c>
      <c r="F9172" s="132" t="s">
        <v>82</v>
      </c>
      <c r="G9172" s="128"/>
      <c r="H9172" s="156" t="s">
        <v>6840</v>
      </c>
      <c r="I9172" s="159"/>
      <c r="K9172" s="140" t="str">
        <f t="shared" si="435"/>
        <v>社會福利支出計畫/社會福利支出/會費、捐助、補助、分攤、照護、救濟與交流活動費/捐助、補助與獎助/捐助國內團體</v>
      </c>
      <c r="L9172" s="140" t="str">
        <f t="shared" si="436"/>
        <v>補助社會福利機構團體自辦社會福利方案計畫</v>
      </c>
      <c r="M9172" s="40" t="str">
        <f t="shared" si="437"/>
        <v>中華民國文創觀光發展協會</v>
      </c>
    </row>
    <row r="9173" spans="1:13" s="27" customFormat="1" ht="112.5">
      <c r="A9173" s="37" t="s">
        <v>6837</v>
      </c>
      <c r="B9173" s="64" t="s">
        <v>7082</v>
      </c>
      <c r="C9173" s="64" t="s">
        <v>6835</v>
      </c>
      <c r="D9173" s="37" t="s">
        <v>6839</v>
      </c>
      <c r="E9173" s="131">
        <v>25</v>
      </c>
      <c r="F9173" s="132" t="s">
        <v>82</v>
      </c>
      <c r="G9173" s="128"/>
      <c r="H9173" s="156" t="s">
        <v>6840</v>
      </c>
      <c r="I9173" s="159"/>
      <c r="K9173" s="140" t="str">
        <f t="shared" si="435"/>
        <v>社會福利支出計畫/社會福利支出/會費、捐助、補助、分攤、照護、救濟與交流活動費/捐助、補助與獎助/捐助國內團體</v>
      </c>
      <c r="L9173" s="140" t="str">
        <f t="shared" si="436"/>
        <v>補助社會福利機構團體自辦社會福利方案計畫</v>
      </c>
      <c r="M9173" s="40" t="str">
        <f t="shared" si="437"/>
        <v>社團法人台中市盲人福利協進會</v>
      </c>
    </row>
    <row r="9174" spans="1:13" s="27" customFormat="1" ht="112.5">
      <c r="A9174" s="37" t="s">
        <v>6837</v>
      </c>
      <c r="B9174" s="64" t="s">
        <v>7082</v>
      </c>
      <c r="C9174" s="64" t="s">
        <v>7095</v>
      </c>
      <c r="D9174" s="37" t="s">
        <v>6839</v>
      </c>
      <c r="E9174" s="131">
        <v>35</v>
      </c>
      <c r="F9174" s="132" t="s">
        <v>82</v>
      </c>
      <c r="G9174" s="128"/>
      <c r="H9174" s="156" t="s">
        <v>6840</v>
      </c>
      <c r="I9174" s="159"/>
      <c r="K9174" s="140" t="str">
        <f t="shared" si="435"/>
        <v>社會福利支出計畫/社會福利支出/會費、捐助、補助、分攤、照護、救濟與交流活動費/捐助、補助與獎助/捐助國內團體</v>
      </c>
      <c r="L9174" s="140" t="str">
        <f t="shared" si="436"/>
        <v>補助社會福利機構團體自辦社會福利方案計畫</v>
      </c>
      <c r="M9174" s="40" t="str">
        <f t="shared" si="437"/>
        <v>靜宜大學</v>
      </c>
    </row>
    <row r="9175" spans="1:13" s="27" customFormat="1" ht="112.5">
      <c r="A9175" s="37" t="s">
        <v>6837</v>
      </c>
      <c r="B9175" s="64" t="s">
        <v>7082</v>
      </c>
      <c r="C9175" s="64" t="s">
        <v>1819</v>
      </c>
      <c r="D9175" s="37" t="s">
        <v>6839</v>
      </c>
      <c r="E9175" s="131">
        <v>25</v>
      </c>
      <c r="F9175" s="132" t="s">
        <v>82</v>
      </c>
      <c r="G9175" s="128"/>
      <c r="H9175" s="156" t="s">
        <v>6840</v>
      </c>
      <c r="I9175" s="159"/>
      <c r="K9175" s="140" t="str">
        <f t="shared" si="435"/>
        <v>社會福利支出計畫/社會福利支出/會費、捐助、補助、分攤、照護、救濟與交流活動費/捐助、補助與獎助/捐助國內團體</v>
      </c>
      <c r="L9175" s="140" t="str">
        <f t="shared" si="436"/>
        <v>補助社會福利機構團體自辦社會福利方案計畫</v>
      </c>
      <c r="M9175" s="40" t="str">
        <f t="shared" si="437"/>
        <v>社團法人台中市身障福利協進會</v>
      </c>
    </row>
    <row r="9176" spans="1:13" s="27" customFormat="1" ht="112.5">
      <c r="A9176" s="37" t="s">
        <v>6837</v>
      </c>
      <c r="B9176" s="64" t="s">
        <v>7082</v>
      </c>
      <c r="C9176" s="64" t="s">
        <v>7089</v>
      </c>
      <c r="D9176" s="37" t="s">
        <v>6839</v>
      </c>
      <c r="E9176" s="131">
        <v>20</v>
      </c>
      <c r="F9176" s="132" t="s">
        <v>82</v>
      </c>
      <c r="G9176" s="128"/>
      <c r="H9176" s="156" t="s">
        <v>6840</v>
      </c>
      <c r="I9176" s="159"/>
      <c r="K9176" s="140" t="str">
        <f t="shared" si="435"/>
        <v>社會福利支出計畫/社會福利支出/會費、捐助、補助、分攤、照護、救濟與交流活動費/捐助、補助與獎助/捐助國內團體</v>
      </c>
      <c r="L9176" s="140" t="str">
        <f t="shared" si="436"/>
        <v>補助社會福利機構團體自辦社會福利方案計畫</v>
      </c>
      <c r="M9176" s="40" t="str">
        <f t="shared" si="437"/>
        <v>財團法人臺中市彩光脊髓社會福利基金會</v>
      </c>
    </row>
    <row r="9177" spans="1:13" s="27" customFormat="1" ht="112.5">
      <c r="A9177" s="37" t="s">
        <v>6837</v>
      </c>
      <c r="B9177" s="64" t="s">
        <v>7082</v>
      </c>
      <c r="C9177" s="64" t="s">
        <v>7096</v>
      </c>
      <c r="D9177" s="37" t="s">
        <v>6839</v>
      </c>
      <c r="E9177" s="131">
        <v>25</v>
      </c>
      <c r="F9177" s="132" t="s">
        <v>82</v>
      </c>
      <c r="G9177" s="128"/>
      <c r="H9177" s="156" t="s">
        <v>6840</v>
      </c>
      <c r="I9177" s="159"/>
      <c r="K9177" s="140" t="str">
        <f t="shared" si="435"/>
        <v>社會福利支出計畫/社會福利支出/會費、捐助、補助、分攤、照護、救濟與交流活動費/捐助、補助與獎助/捐助國內團體</v>
      </c>
      <c r="L9177" s="140" t="str">
        <f t="shared" si="436"/>
        <v>補助社會福利機構團體自辦社會福利方案計畫</v>
      </c>
      <c r="M9177" s="40" t="str">
        <f t="shared" si="437"/>
        <v>社團法人台中市腦性麻痺關懷協會</v>
      </c>
    </row>
    <row r="9178" spans="1:13" s="27" customFormat="1" ht="112.5">
      <c r="A9178" s="37" t="s">
        <v>6837</v>
      </c>
      <c r="B9178" s="64" t="s">
        <v>7082</v>
      </c>
      <c r="C9178" s="64" t="s">
        <v>7097</v>
      </c>
      <c r="D9178" s="37" t="s">
        <v>6839</v>
      </c>
      <c r="E9178" s="131">
        <v>20</v>
      </c>
      <c r="F9178" s="132" t="s">
        <v>82</v>
      </c>
      <c r="G9178" s="128"/>
      <c r="H9178" s="156" t="s">
        <v>6840</v>
      </c>
      <c r="I9178" s="159"/>
      <c r="K9178" s="140" t="str">
        <f t="shared" si="435"/>
        <v>社會福利支出計畫/社會福利支出/會費、捐助、補助、分攤、照護、救濟與交流活動費/捐助、補助與獎助/捐助國內團體</v>
      </c>
      <c r="L9178" s="140" t="str">
        <f t="shared" si="436"/>
        <v>補助社會福利機構團體自辦社會福利方案計畫</v>
      </c>
      <c r="M9178" s="40" t="str">
        <f t="shared" si="437"/>
        <v>社團法人臺中市愛無礙協會</v>
      </c>
    </row>
    <row r="9179" spans="1:13" s="27" customFormat="1" ht="112.5">
      <c r="A9179" s="37" t="s">
        <v>6837</v>
      </c>
      <c r="B9179" s="64" t="s">
        <v>7082</v>
      </c>
      <c r="C9179" s="64" t="s">
        <v>2160</v>
      </c>
      <c r="D9179" s="37" t="s">
        <v>6839</v>
      </c>
      <c r="E9179" s="131">
        <v>26</v>
      </c>
      <c r="F9179" s="132" t="s">
        <v>82</v>
      </c>
      <c r="G9179" s="128"/>
      <c r="H9179" s="156" t="s">
        <v>6840</v>
      </c>
      <c r="I9179" s="159"/>
      <c r="K9179" s="140" t="str">
        <f t="shared" si="435"/>
        <v>社會福利支出計畫/社會福利支出/會費、捐助、補助、分攤、照護、救濟與交流活動費/捐助、補助與獎助/捐助國內團體</v>
      </c>
      <c r="L9179" s="140" t="str">
        <f t="shared" si="436"/>
        <v>補助社會福利機構團體自辦社會福利方案計畫</v>
      </c>
      <c r="M9179" s="40" t="str">
        <f t="shared" si="437"/>
        <v>財團法人台中市私立中杏社會福利基金會</v>
      </c>
    </row>
    <row r="9180" spans="1:13" s="27" customFormat="1" ht="112.5">
      <c r="A9180" s="37" t="s">
        <v>6837</v>
      </c>
      <c r="B9180" s="64" t="s">
        <v>7082</v>
      </c>
      <c r="C9180" s="64" t="s">
        <v>1876</v>
      </c>
      <c r="D9180" s="37" t="s">
        <v>6839</v>
      </c>
      <c r="E9180" s="131">
        <v>140</v>
      </c>
      <c r="F9180" s="132" t="s">
        <v>82</v>
      </c>
      <c r="G9180" s="128"/>
      <c r="H9180" s="156" t="s">
        <v>6840</v>
      </c>
      <c r="I9180" s="159"/>
      <c r="K9180" s="140" t="str">
        <f t="shared" si="435"/>
        <v>社會福利支出計畫/社會福利支出/會費、捐助、補助、分攤、照護、救濟與交流活動費/捐助、補助與獎助/捐助國內團體</v>
      </c>
      <c r="L9180" s="140" t="str">
        <f t="shared" si="436"/>
        <v>補助社會福利機構團體自辦社會福利方案計畫</v>
      </c>
      <c r="M9180" s="40" t="str">
        <f t="shared" si="437"/>
        <v>社團法人臺中市身心障礙體育總會</v>
      </c>
    </row>
    <row r="9181" spans="1:13" s="27" customFormat="1" ht="112.5">
      <c r="A9181" s="37" t="s">
        <v>6837</v>
      </c>
      <c r="B9181" s="64" t="s">
        <v>7082</v>
      </c>
      <c r="C9181" s="64" t="s">
        <v>7087</v>
      </c>
      <c r="D9181" s="37" t="s">
        <v>6839</v>
      </c>
      <c r="E9181" s="131">
        <v>12</v>
      </c>
      <c r="F9181" s="132" t="s">
        <v>82</v>
      </c>
      <c r="G9181" s="128"/>
      <c r="H9181" s="156" t="s">
        <v>6840</v>
      </c>
      <c r="I9181" s="159"/>
      <c r="K9181" s="140" t="str">
        <f t="shared" si="435"/>
        <v>社會福利支出計畫/社會福利支出/會費、捐助、補助、分攤、照護、救濟與交流活動費/捐助、補助與獎助/捐助國內團體</v>
      </c>
      <c r="L9181" s="140" t="str">
        <f t="shared" si="436"/>
        <v>補助社會福利機構團體自辦社會福利方案計畫</v>
      </c>
      <c r="M9181" s="40" t="str">
        <f t="shared" si="437"/>
        <v>社團法人台中市社會工作師公會</v>
      </c>
    </row>
    <row r="9182" spans="1:13" s="27" customFormat="1" ht="112.5">
      <c r="A9182" s="37" t="s">
        <v>6837</v>
      </c>
      <c r="B9182" s="64" t="s">
        <v>7082</v>
      </c>
      <c r="C9182" s="64" t="s">
        <v>7097</v>
      </c>
      <c r="D9182" s="37" t="s">
        <v>6839</v>
      </c>
      <c r="E9182" s="131">
        <v>32</v>
      </c>
      <c r="F9182" s="132" t="s">
        <v>82</v>
      </c>
      <c r="G9182" s="128"/>
      <c r="H9182" s="156" t="s">
        <v>6840</v>
      </c>
      <c r="I9182" s="159"/>
      <c r="K9182" s="140" t="str">
        <f t="shared" si="435"/>
        <v>社會福利支出計畫/社會福利支出/會費、捐助、補助、分攤、照護、救濟與交流活動費/捐助、補助與獎助/捐助國內團體</v>
      </c>
      <c r="L9182" s="140" t="str">
        <f t="shared" si="436"/>
        <v>補助社會福利機構團體自辦社會福利方案計畫</v>
      </c>
      <c r="M9182" s="40" t="str">
        <f t="shared" si="437"/>
        <v>社團法人臺中市愛無礙協會</v>
      </c>
    </row>
    <row r="9183" spans="1:13" s="27" customFormat="1" ht="112.5">
      <c r="A9183" s="37" t="s">
        <v>6837</v>
      </c>
      <c r="B9183" s="64" t="s">
        <v>7082</v>
      </c>
      <c r="C9183" s="64" t="s">
        <v>3285</v>
      </c>
      <c r="D9183" s="37" t="s">
        <v>6839</v>
      </c>
      <c r="E9183" s="131">
        <v>37</v>
      </c>
      <c r="F9183" s="132" t="s">
        <v>82</v>
      </c>
      <c r="G9183" s="128"/>
      <c r="H9183" s="156" t="s">
        <v>6840</v>
      </c>
      <c r="I9183" s="159"/>
      <c r="K9183" s="140" t="str">
        <f t="shared" si="435"/>
        <v>社會福利支出計畫/社會福利支出/會費、捐助、補助、分攤、照護、救濟與交流活動費/捐助、補助與獎助/捐助國內團體</v>
      </c>
      <c r="L9183" s="140" t="str">
        <f t="shared" si="436"/>
        <v>補助社會福利機構團體自辦社會福利方案計畫</v>
      </c>
      <c r="M9183" s="40" t="str">
        <f t="shared" si="437"/>
        <v>財團法人天主教會台中教區附設立達啟能訓練中心</v>
      </c>
    </row>
    <row r="9184" spans="1:13" s="27" customFormat="1" ht="112.5">
      <c r="A9184" s="37" t="s">
        <v>6837</v>
      </c>
      <c r="B9184" s="64" t="s">
        <v>7082</v>
      </c>
      <c r="C9184" s="64" t="s">
        <v>7097</v>
      </c>
      <c r="D9184" s="37" t="s">
        <v>6839</v>
      </c>
      <c r="E9184" s="131">
        <v>36</v>
      </c>
      <c r="F9184" s="132" t="s">
        <v>82</v>
      </c>
      <c r="G9184" s="128"/>
      <c r="H9184" s="156" t="s">
        <v>6840</v>
      </c>
      <c r="I9184" s="159"/>
      <c r="K9184" s="140" t="str">
        <f t="shared" si="435"/>
        <v>社會福利支出計畫/社會福利支出/會費、捐助、補助、分攤、照護、救濟與交流活動費/捐助、補助與獎助/捐助國內團體</v>
      </c>
      <c r="L9184" s="140" t="str">
        <f t="shared" si="436"/>
        <v>補助社會福利機構團體自辦社會福利方案計畫</v>
      </c>
      <c r="M9184" s="40" t="str">
        <f t="shared" si="437"/>
        <v>社團法人臺中市愛無礙協會</v>
      </c>
    </row>
    <row r="9185" spans="1:13" s="27" customFormat="1" ht="112.5">
      <c r="A9185" s="37" t="s">
        <v>6837</v>
      </c>
      <c r="B9185" s="64" t="s">
        <v>7082</v>
      </c>
      <c r="C9185" s="64" t="s">
        <v>6899</v>
      </c>
      <c r="D9185" s="37" t="s">
        <v>6839</v>
      </c>
      <c r="E9185" s="131">
        <v>21</v>
      </c>
      <c r="F9185" s="132" t="s">
        <v>82</v>
      </c>
      <c r="G9185" s="128"/>
      <c r="H9185" s="156" t="s">
        <v>6840</v>
      </c>
      <c r="I9185" s="159"/>
      <c r="K9185" s="140" t="str">
        <f t="shared" si="435"/>
        <v>社會福利支出計畫/社會福利支出/會費、捐助、補助、分攤、照護、救濟與交流活動費/捐助、補助與獎助/捐助國內團體</v>
      </c>
      <c r="L9185" s="140" t="str">
        <f t="shared" si="436"/>
        <v>補助社會福利機構團體自辦社會福利方案計畫</v>
      </c>
      <c r="M9185" s="40" t="str">
        <f t="shared" si="437"/>
        <v>社團法人台灣喜信家庭關懷協會</v>
      </c>
    </row>
    <row r="9186" spans="1:13" s="27" customFormat="1" ht="112.5">
      <c r="A9186" s="37" t="s">
        <v>6837</v>
      </c>
      <c r="B9186" s="64" t="s">
        <v>7082</v>
      </c>
      <c r="C9186" s="64" t="s">
        <v>3471</v>
      </c>
      <c r="D9186" s="37" t="s">
        <v>6839</v>
      </c>
      <c r="E9186" s="131">
        <v>12</v>
      </c>
      <c r="F9186" s="132" t="s">
        <v>82</v>
      </c>
      <c r="G9186" s="128"/>
      <c r="H9186" s="156" t="s">
        <v>6840</v>
      </c>
      <c r="I9186" s="159"/>
      <c r="K9186" s="140" t="str">
        <f t="shared" si="435"/>
        <v>社會福利支出計畫/社會福利支出/會費、捐助、補助、分攤、照護、救濟與交流活動費/捐助、補助與獎助/捐助國內團體</v>
      </c>
      <c r="L9186" s="140" t="str">
        <f t="shared" si="436"/>
        <v>補助社會福利機構團體自辦社會福利方案計畫</v>
      </c>
      <c r="M9186" s="40" t="str">
        <f t="shared" si="437"/>
        <v>社團法人中華民國優質家庭教育發展促進會</v>
      </c>
    </row>
    <row r="9187" spans="1:13" s="27" customFormat="1" ht="112.5">
      <c r="A9187" s="37" t="s">
        <v>6837</v>
      </c>
      <c r="B9187" s="64" t="s">
        <v>7082</v>
      </c>
      <c r="C9187" s="64" t="s">
        <v>7098</v>
      </c>
      <c r="D9187" s="37" t="s">
        <v>6839</v>
      </c>
      <c r="E9187" s="131">
        <v>6</v>
      </c>
      <c r="F9187" s="132" t="s">
        <v>82</v>
      </c>
      <c r="G9187" s="128"/>
      <c r="H9187" s="156" t="s">
        <v>6840</v>
      </c>
      <c r="I9187" s="159"/>
      <c r="K9187" s="140" t="str">
        <f t="shared" si="435"/>
        <v>社會福利支出計畫/社會福利支出/會費、捐助、補助、分攤、照護、救濟與交流活動費/捐助、補助與獎助/捐助國內團體</v>
      </c>
      <c r="L9187" s="140" t="str">
        <f t="shared" si="436"/>
        <v>補助社會福利機構團體自辦社會福利方案計畫</v>
      </c>
      <c r="M9187" s="40" t="str">
        <f t="shared" si="437"/>
        <v>社團法人台灣小蝸牛聽語障礙關懷協會</v>
      </c>
    </row>
    <row r="9188" spans="1:13" s="27" customFormat="1" ht="112.5">
      <c r="A9188" s="37" t="s">
        <v>6837</v>
      </c>
      <c r="B9188" s="64" t="s">
        <v>7082</v>
      </c>
      <c r="C9188" s="64" t="s">
        <v>6960</v>
      </c>
      <c r="D9188" s="37" t="s">
        <v>6839</v>
      </c>
      <c r="E9188" s="131">
        <v>28</v>
      </c>
      <c r="F9188" s="132" t="s">
        <v>82</v>
      </c>
      <c r="G9188" s="128"/>
      <c r="H9188" s="156" t="s">
        <v>6840</v>
      </c>
      <c r="I9188" s="159"/>
      <c r="K9188" s="140" t="str">
        <f t="shared" si="435"/>
        <v>社會福利支出計畫/社會福利支出/會費、捐助、補助、分攤、照護、救濟與交流活動費/捐助、補助與獎助/捐助國內團體</v>
      </c>
      <c r="L9188" s="140" t="str">
        <f t="shared" si="436"/>
        <v>補助社會福利機構團體自辦社會福利方案計畫</v>
      </c>
      <c r="M9188" s="40" t="str">
        <f t="shared" si="437"/>
        <v>社團法人台中市自閉症教育協進會</v>
      </c>
    </row>
    <row r="9189" spans="1:13" s="27" customFormat="1" ht="112.5">
      <c r="A9189" s="37" t="s">
        <v>6837</v>
      </c>
      <c r="B9189" s="64" t="s">
        <v>7082</v>
      </c>
      <c r="C9189" s="64" t="s">
        <v>7087</v>
      </c>
      <c r="D9189" s="37" t="s">
        <v>6839</v>
      </c>
      <c r="E9189" s="131">
        <v>12</v>
      </c>
      <c r="F9189" s="132" t="s">
        <v>82</v>
      </c>
      <c r="G9189" s="128"/>
      <c r="H9189" s="156" t="s">
        <v>6840</v>
      </c>
      <c r="I9189" s="159"/>
      <c r="K9189" s="140" t="str">
        <f t="shared" si="435"/>
        <v>社會福利支出計畫/社會福利支出/會費、捐助、補助、分攤、照護、救濟與交流活動費/捐助、補助與獎助/捐助國內團體</v>
      </c>
      <c r="L9189" s="140" t="str">
        <f t="shared" si="436"/>
        <v>補助社會福利機構團體自辦社會福利方案計畫</v>
      </c>
      <c r="M9189" s="40" t="str">
        <f t="shared" si="437"/>
        <v>社團法人台中市社會工作師公會</v>
      </c>
    </row>
    <row r="9190" spans="1:13" s="27" customFormat="1" ht="112.5">
      <c r="A9190" s="37" t="s">
        <v>6837</v>
      </c>
      <c r="B9190" s="64" t="s">
        <v>7082</v>
      </c>
      <c r="C9190" s="64" t="s">
        <v>7099</v>
      </c>
      <c r="D9190" s="37" t="s">
        <v>6839</v>
      </c>
      <c r="E9190" s="131">
        <v>15</v>
      </c>
      <c r="F9190" s="132" t="s">
        <v>82</v>
      </c>
      <c r="G9190" s="128"/>
      <c r="H9190" s="156" t="s">
        <v>6840</v>
      </c>
      <c r="I9190" s="159"/>
      <c r="K9190" s="140" t="str">
        <f t="shared" si="435"/>
        <v>社會福利支出計畫/社會福利支出/會費、捐助、補助、分攤、照護、救濟與交流活動費/捐助、補助與獎助/捐助國內團體</v>
      </c>
      <c r="L9190" s="140" t="str">
        <f t="shared" si="436"/>
        <v>補助社會福利機構團體自辦社會福利方案計畫</v>
      </c>
      <c r="M9190" s="40" t="str">
        <f t="shared" si="437"/>
        <v>社團法人台灣聊癒創益關懷協會</v>
      </c>
    </row>
    <row r="9191" spans="1:13" s="27" customFormat="1" ht="112.5">
      <c r="A9191" s="37" t="s">
        <v>6837</v>
      </c>
      <c r="B9191" s="64" t="s">
        <v>7082</v>
      </c>
      <c r="C9191" s="64" t="s">
        <v>7100</v>
      </c>
      <c r="D9191" s="37" t="s">
        <v>6839</v>
      </c>
      <c r="E9191" s="131">
        <v>18</v>
      </c>
      <c r="F9191" s="132" t="s">
        <v>82</v>
      </c>
      <c r="G9191" s="128"/>
      <c r="H9191" s="156" t="s">
        <v>6840</v>
      </c>
      <c r="I9191" s="159"/>
      <c r="K9191" s="140" t="str">
        <f t="shared" si="435"/>
        <v>社會福利支出計畫/社會福利支出/會費、捐助、補助、分攤、照護、救濟與交流活動費/捐助、補助與獎助/捐助國內團體</v>
      </c>
      <c r="L9191" s="140" t="str">
        <f t="shared" si="436"/>
        <v>補助社會福利機構團體自辦社會福利方案計畫</v>
      </c>
      <c r="M9191" s="40" t="str">
        <f t="shared" si="437"/>
        <v>臺中市又望早期療育專業發展服務協會</v>
      </c>
    </row>
    <row r="9192" spans="1:13" s="27" customFormat="1" ht="112.5">
      <c r="A9192" s="37" t="s">
        <v>6837</v>
      </c>
      <c r="B9192" s="64" t="s">
        <v>7082</v>
      </c>
      <c r="C9192" s="64" t="s">
        <v>7097</v>
      </c>
      <c r="D9192" s="37" t="s">
        <v>6839</v>
      </c>
      <c r="E9192" s="131">
        <v>83</v>
      </c>
      <c r="F9192" s="132" t="s">
        <v>82</v>
      </c>
      <c r="G9192" s="128"/>
      <c r="H9192" s="156" t="s">
        <v>6840</v>
      </c>
      <c r="I9192" s="159"/>
      <c r="K9192" s="140" t="str">
        <f t="shared" si="435"/>
        <v>社會福利支出計畫/社會福利支出/會費、捐助、補助、分攤、照護、救濟與交流活動費/捐助、補助與獎助/捐助國內團體</v>
      </c>
      <c r="L9192" s="140" t="str">
        <f t="shared" si="436"/>
        <v>補助社會福利機構團體自辦社會福利方案計畫</v>
      </c>
      <c r="M9192" s="40" t="str">
        <f t="shared" si="437"/>
        <v>社團法人臺中市愛無礙協會</v>
      </c>
    </row>
    <row r="9193" spans="1:13" s="27" customFormat="1" ht="112.5">
      <c r="A9193" s="37" t="s">
        <v>6837</v>
      </c>
      <c r="B9193" s="64" t="s">
        <v>7082</v>
      </c>
      <c r="C9193" s="64" t="s">
        <v>6959</v>
      </c>
      <c r="D9193" s="37" t="s">
        <v>6839</v>
      </c>
      <c r="E9193" s="131">
        <v>56</v>
      </c>
      <c r="F9193" s="132" t="s">
        <v>82</v>
      </c>
      <c r="G9193" s="128"/>
      <c r="H9193" s="156" t="s">
        <v>6840</v>
      </c>
      <c r="I9193" s="159"/>
      <c r="K9193" s="140" t="str">
        <f t="shared" si="435"/>
        <v>社會福利支出計畫/社會福利支出/會費、捐助、補助、分攤、照護、救濟與交流活動費/捐助、補助與獎助/捐助國內團體</v>
      </c>
      <c r="L9193" s="140" t="str">
        <f t="shared" si="436"/>
        <v>補助社會福利機構團體自辦社會福利方案計畫</v>
      </c>
      <c r="M9193" s="40" t="str">
        <f t="shared" si="437"/>
        <v>社團法人台中市啟智協進會</v>
      </c>
    </row>
    <row r="9194" spans="1:13" s="27" customFormat="1" ht="112.5">
      <c r="A9194" s="37" t="s">
        <v>6837</v>
      </c>
      <c r="B9194" s="64" t="s">
        <v>7082</v>
      </c>
      <c r="C9194" s="64" t="s">
        <v>5096</v>
      </c>
      <c r="D9194" s="37" t="s">
        <v>6839</v>
      </c>
      <c r="E9194" s="131">
        <v>21</v>
      </c>
      <c r="F9194" s="132" t="s">
        <v>82</v>
      </c>
      <c r="G9194" s="128"/>
      <c r="H9194" s="156" t="s">
        <v>6840</v>
      </c>
      <c r="I9194" s="159"/>
      <c r="K9194" s="140" t="str">
        <f t="shared" si="435"/>
        <v>社會福利支出計畫/社會福利支出/會費、捐助、補助、分攤、照護、救濟與交流活動費/捐助、補助與獎助/捐助國內團體</v>
      </c>
      <c r="L9194" s="140" t="str">
        <f t="shared" si="436"/>
        <v>補助社會福利機構團體自辦社會福利方案計畫</v>
      </c>
      <c r="M9194" s="40" t="str">
        <f t="shared" si="437"/>
        <v>財團法人臺中市私立家寶社會福利慈善事業基金會</v>
      </c>
    </row>
    <row r="9195" spans="1:13" s="27" customFormat="1" ht="112.5">
      <c r="A9195" s="37" t="s">
        <v>6837</v>
      </c>
      <c r="B9195" s="64" t="s">
        <v>7082</v>
      </c>
      <c r="C9195" s="64" t="s">
        <v>3707</v>
      </c>
      <c r="D9195" s="37" t="s">
        <v>6839</v>
      </c>
      <c r="E9195" s="131">
        <v>30</v>
      </c>
      <c r="F9195" s="132" t="s">
        <v>82</v>
      </c>
      <c r="G9195" s="128"/>
      <c r="H9195" s="156" t="s">
        <v>6840</v>
      </c>
      <c r="I9195" s="159"/>
      <c r="K9195" s="140" t="str">
        <f t="shared" si="435"/>
        <v>社會福利支出計畫/社會福利支出/會費、捐助、補助、分攤、照護、救濟與交流活動費/捐助、補助與獎助/捐助國內團體</v>
      </c>
      <c r="L9195" s="140" t="str">
        <f t="shared" si="436"/>
        <v>補助社會福利機構團體自辦社會福利方案計畫</v>
      </c>
      <c r="M9195" s="40" t="str">
        <f t="shared" si="437"/>
        <v>臺中市人文關懷協會</v>
      </c>
    </row>
    <row r="9196" spans="1:13" s="27" customFormat="1" ht="112.5">
      <c r="A9196" s="37" t="s">
        <v>6837</v>
      </c>
      <c r="B9196" s="64" t="s">
        <v>7082</v>
      </c>
      <c r="C9196" s="64" t="s">
        <v>3560</v>
      </c>
      <c r="D9196" s="37" t="s">
        <v>6839</v>
      </c>
      <c r="E9196" s="131">
        <v>49</v>
      </c>
      <c r="F9196" s="132" t="s">
        <v>82</v>
      </c>
      <c r="G9196" s="128"/>
      <c r="H9196" s="156" t="s">
        <v>6840</v>
      </c>
      <c r="I9196" s="159"/>
      <c r="K9196" s="140" t="str">
        <f t="shared" si="435"/>
        <v>社會福利支出計畫/社會福利支出/會費、捐助、補助、分攤、照護、救濟與交流活動費/捐助、補助與獎助/捐助國內團體</v>
      </c>
      <c r="L9196" s="140" t="str">
        <f t="shared" si="436"/>
        <v>補助社會福利機構團體自辦社會福利方案計畫</v>
      </c>
      <c r="M9196" s="40" t="str">
        <f t="shared" si="437"/>
        <v>社團法人台灣陽光婦女協會</v>
      </c>
    </row>
    <row r="9197" spans="1:13" s="27" customFormat="1" ht="112.5">
      <c r="A9197" s="37" t="s">
        <v>6837</v>
      </c>
      <c r="B9197" s="64" t="s">
        <v>7082</v>
      </c>
      <c r="C9197" s="64" t="s">
        <v>7101</v>
      </c>
      <c r="D9197" s="37" t="s">
        <v>6839</v>
      </c>
      <c r="E9197" s="131">
        <v>69</v>
      </c>
      <c r="F9197" s="132" t="s">
        <v>82</v>
      </c>
      <c r="G9197" s="128"/>
      <c r="H9197" s="156" t="s">
        <v>6840</v>
      </c>
      <c r="I9197" s="159"/>
      <c r="K9197" s="140" t="str">
        <f t="shared" si="435"/>
        <v>社會福利支出計畫/社會福利支出/會費、捐助、補助、分攤、照護、救濟與交流活動費/捐助、補助與獎助/捐助國內團體</v>
      </c>
      <c r="L9197" s="140" t="str">
        <f t="shared" si="436"/>
        <v>補助社會福利機構團體自辦社會福利方案計畫</v>
      </c>
      <c r="M9197" s="40" t="str">
        <f t="shared" si="437"/>
        <v>臺中市視障者關懷協會</v>
      </c>
    </row>
    <row r="9198" spans="1:13" s="27" customFormat="1" ht="112.5">
      <c r="A9198" s="37" t="s">
        <v>6837</v>
      </c>
      <c r="B9198" s="64" t="s">
        <v>7082</v>
      </c>
      <c r="C9198" s="64" t="s">
        <v>3620</v>
      </c>
      <c r="D9198" s="37" t="s">
        <v>6839</v>
      </c>
      <c r="E9198" s="131">
        <v>70</v>
      </c>
      <c r="F9198" s="132" t="s">
        <v>82</v>
      </c>
      <c r="G9198" s="128"/>
      <c r="H9198" s="156" t="s">
        <v>6840</v>
      </c>
      <c r="I9198" s="159"/>
      <c r="K9198" s="140" t="str">
        <f t="shared" si="435"/>
        <v>社會福利支出計畫/社會福利支出/會費、捐助、補助、分攤、照護、救濟與交流活動費/捐助、補助與獎助/捐助國內團體</v>
      </c>
      <c r="L9198" s="140" t="str">
        <f t="shared" si="436"/>
        <v>補助社會福利機構團體自辦社會福利方案計畫</v>
      </c>
      <c r="M9198" s="40" t="str">
        <f t="shared" si="437"/>
        <v>社團法人台中市啟明重建福利協會</v>
      </c>
    </row>
    <row r="9199" spans="1:13" s="27" customFormat="1" ht="112.5">
      <c r="A9199" s="37" t="s">
        <v>6837</v>
      </c>
      <c r="B9199" s="64" t="s">
        <v>7082</v>
      </c>
      <c r="C9199" s="64" t="s">
        <v>7088</v>
      </c>
      <c r="D9199" s="37" t="s">
        <v>6839</v>
      </c>
      <c r="E9199" s="131">
        <v>32</v>
      </c>
      <c r="F9199" s="132" t="s">
        <v>82</v>
      </c>
      <c r="G9199" s="128"/>
      <c r="H9199" s="156" t="s">
        <v>6840</v>
      </c>
      <c r="I9199" s="159"/>
      <c r="K9199" s="140" t="str">
        <f t="shared" si="435"/>
        <v>社會福利支出計畫/社會福利支出/會費、捐助、補助、分攤、照護、救濟與交流活動費/捐助、補助與獎助/捐助國內團體</v>
      </c>
      <c r="L9199" s="140" t="str">
        <f t="shared" si="436"/>
        <v>補助社會福利機構團體自辦社會福利方案計畫</v>
      </c>
      <c r="M9199" s="40" t="str">
        <f t="shared" si="437"/>
        <v>社團法人台中市聲暉協進會</v>
      </c>
    </row>
    <row r="9200" spans="1:13" s="27" customFormat="1" ht="112.5">
      <c r="A9200" s="37" t="s">
        <v>6837</v>
      </c>
      <c r="B9200" s="64" t="s">
        <v>7082</v>
      </c>
      <c r="C9200" s="64" t="s">
        <v>7061</v>
      </c>
      <c r="D9200" s="37" t="s">
        <v>6839</v>
      </c>
      <c r="E9200" s="131">
        <v>25</v>
      </c>
      <c r="F9200" s="132" t="s">
        <v>82</v>
      </c>
      <c r="G9200" s="128"/>
      <c r="H9200" s="156" t="s">
        <v>6840</v>
      </c>
      <c r="I9200" s="159"/>
      <c r="K9200" s="140" t="str">
        <f t="shared" si="435"/>
        <v>社會福利支出計畫/社會福利支出/會費、捐助、補助、分攤、照護、救濟與交流活動費/捐助、補助與獎助/捐助國內團體</v>
      </c>
      <c r="L9200" s="140" t="str">
        <f t="shared" si="436"/>
        <v>補助社會福利機構團體自辦社會福利方案計畫</v>
      </c>
      <c r="M9200" s="40" t="str">
        <f t="shared" si="437"/>
        <v>臺中市國際吾愛關懷協會</v>
      </c>
    </row>
    <row r="9201" spans="1:13" s="27" customFormat="1" ht="112.5">
      <c r="A9201" s="37" t="s">
        <v>6837</v>
      </c>
      <c r="B9201" s="64" t="s">
        <v>7082</v>
      </c>
      <c r="C9201" s="64" t="s">
        <v>3620</v>
      </c>
      <c r="D9201" s="37" t="s">
        <v>6839</v>
      </c>
      <c r="E9201" s="131">
        <v>13</v>
      </c>
      <c r="F9201" s="132" t="s">
        <v>82</v>
      </c>
      <c r="G9201" s="128"/>
      <c r="H9201" s="156" t="s">
        <v>6840</v>
      </c>
      <c r="I9201" s="159"/>
      <c r="K9201" s="140" t="str">
        <f t="shared" si="435"/>
        <v>社會福利支出計畫/社會福利支出/會費、捐助、補助、分攤、照護、救濟與交流活動費/捐助、補助與獎助/捐助國內團體</v>
      </c>
      <c r="L9201" s="140" t="str">
        <f t="shared" si="436"/>
        <v>補助社會福利機構團體自辦社會福利方案計畫</v>
      </c>
      <c r="M9201" s="40" t="str">
        <f t="shared" si="437"/>
        <v>社團法人台中市啟明重建福利協會</v>
      </c>
    </row>
    <row r="9202" spans="1:13" s="27" customFormat="1" ht="112.5">
      <c r="A9202" s="37" t="s">
        <v>6837</v>
      </c>
      <c r="B9202" s="64" t="s">
        <v>7082</v>
      </c>
      <c r="C9202" s="64" t="s">
        <v>7096</v>
      </c>
      <c r="D9202" s="37" t="s">
        <v>6839</v>
      </c>
      <c r="E9202" s="131">
        <v>23</v>
      </c>
      <c r="F9202" s="132" t="s">
        <v>82</v>
      </c>
      <c r="G9202" s="128"/>
      <c r="H9202" s="156" t="s">
        <v>6840</v>
      </c>
      <c r="I9202" s="159"/>
      <c r="K9202" s="140" t="str">
        <f t="shared" si="435"/>
        <v>社會福利支出計畫/社會福利支出/會費、捐助、補助、分攤、照護、救濟與交流活動費/捐助、補助與獎助/捐助國內團體</v>
      </c>
      <c r="L9202" s="140" t="str">
        <f t="shared" si="436"/>
        <v>補助社會福利機構團體自辦社會福利方案計畫</v>
      </c>
      <c r="M9202" s="40" t="str">
        <f t="shared" si="437"/>
        <v>社團法人台中市腦性麻痺關懷協會</v>
      </c>
    </row>
    <row r="9203" spans="1:13" s="27" customFormat="1" ht="112.5">
      <c r="A9203" s="37" t="s">
        <v>6837</v>
      </c>
      <c r="B9203" s="64" t="s">
        <v>7082</v>
      </c>
      <c r="C9203" s="64" t="s">
        <v>7097</v>
      </c>
      <c r="D9203" s="37" t="s">
        <v>6839</v>
      </c>
      <c r="E9203" s="131">
        <v>33</v>
      </c>
      <c r="F9203" s="132" t="s">
        <v>82</v>
      </c>
      <c r="G9203" s="128"/>
      <c r="H9203" s="156" t="s">
        <v>6840</v>
      </c>
      <c r="I9203" s="159"/>
      <c r="K9203" s="140" t="str">
        <f t="shared" si="435"/>
        <v>社會福利支出計畫/社會福利支出/會費、捐助、補助、分攤、照護、救濟與交流活動費/捐助、補助與獎助/捐助國內團體</v>
      </c>
      <c r="L9203" s="140" t="str">
        <f t="shared" si="436"/>
        <v>補助社會福利機構團體自辦社會福利方案計畫</v>
      </c>
      <c r="M9203" s="40" t="str">
        <f t="shared" si="437"/>
        <v>社團法人臺中市愛無礙協會</v>
      </c>
    </row>
    <row r="9204" spans="1:13" s="27" customFormat="1" ht="112.5">
      <c r="A9204" s="37" t="s">
        <v>6837</v>
      </c>
      <c r="B9204" s="64" t="s">
        <v>7082</v>
      </c>
      <c r="C9204" s="64" t="s">
        <v>3896</v>
      </c>
      <c r="D9204" s="37" t="s">
        <v>6839</v>
      </c>
      <c r="E9204" s="131">
        <v>35</v>
      </c>
      <c r="F9204" s="132" t="s">
        <v>82</v>
      </c>
      <c r="G9204" s="128"/>
      <c r="H9204" s="156" t="s">
        <v>6840</v>
      </c>
      <c r="I9204" s="159"/>
      <c r="K9204" s="140" t="str">
        <f t="shared" si="435"/>
        <v>社會福利支出計畫/社會福利支出/會費、捐助、補助、分攤、照護、救濟與交流活動費/捐助、補助與獎助/捐助國內團體</v>
      </c>
      <c r="L9204" s="140" t="str">
        <f t="shared" si="436"/>
        <v>補助社會福利機構團體自辦社會福利方案計畫</v>
      </c>
      <c r="M9204" s="40" t="str">
        <f t="shared" si="437"/>
        <v>社團法人台中市城市之光關懷協會</v>
      </c>
    </row>
    <row r="9205" spans="1:13" s="27" customFormat="1" ht="112.5">
      <c r="A9205" s="37" t="s">
        <v>6837</v>
      </c>
      <c r="B9205" s="64" t="s">
        <v>7082</v>
      </c>
      <c r="C9205" s="64" t="s">
        <v>2160</v>
      </c>
      <c r="D9205" s="37" t="s">
        <v>6839</v>
      </c>
      <c r="E9205" s="131">
        <v>114</v>
      </c>
      <c r="F9205" s="132" t="s">
        <v>82</v>
      </c>
      <c r="G9205" s="128"/>
      <c r="H9205" s="156" t="s">
        <v>6840</v>
      </c>
      <c r="I9205" s="159"/>
      <c r="K9205" s="140" t="str">
        <f t="shared" si="435"/>
        <v>社會福利支出計畫/社會福利支出/會費、捐助、補助、分攤、照護、救濟與交流活動費/捐助、補助與獎助/捐助國內團體</v>
      </c>
      <c r="L9205" s="140" t="str">
        <f t="shared" si="436"/>
        <v>補助社會福利機構團體自辦社會福利方案計畫</v>
      </c>
      <c r="M9205" s="40" t="str">
        <f t="shared" si="437"/>
        <v>財團法人台中市私立中杏社會福利基金會</v>
      </c>
    </row>
    <row r="9206" spans="1:13" s="27" customFormat="1" ht="112.5">
      <c r="A9206" s="37" t="s">
        <v>6837</v>
      </c>
      <c r="B9206" s="64" t="s">
        <v>7082</v>
      </c>
      <c r="C9206" s="64" t="s">
        <v>3596</v>
      </c>
      <c r="D9206" s="37" t="s">
        <v>6839</v>
      </c>
      <c r="E9206" s="131">
        <v>150</v>
      </c>
      <c r="F9206" s="132" t="s">
        <v>82</v>
      </c>
      <c r="G9206" s="128"/>
      <c r="H9206" s="156" t="s">
        <v>6840</v>
      </c>
      <c r="I9206" s="159"/>
      <c r="K9206" s="140" t="str">
        <f t="shared" si="435"/>
        <v>社會福利支出計畫/社會福利支出/會費、捐助、補助、分攤、照護、救濟與交流活動費/捐助、補助與獎助/捐助國內團體</v>
      </c>
      <c r="L9206" s="140" t="str">
        <f t="shared" si="436"/>
        <v>補助社會福利機構團體自辦社會福利方案計畫</v>
      </c>
      <c r="M9206" s="40" t="str">
        <f t="shared" si="437"/>
        <v>社團法人中華民國失智者照顧協會</v>
      </c>
    </row>
    <row r="9207" spans="1:13" s="27" customFormat="1" ht="112.5">
      <c r="A9207" s="37" t="s">
        <v>6837</v>
      </c>
      <c r="B9207" s="64" t="s">
        <v>7082</v>
      </c>
      <c r="C9207" s="64" t="s">
        <v>4369</v>
      </c>
      <c r="D9207" s="37" t="s">
        <v>6839</v>
      </c>
      <c r="E9207" s="131">
        <v>10</v>
      </c>
      <c r="F9207" s="132" t="s">
        <v>82</v>
      </c>
      <c r="G9207" s="128"/>
      <c r="H9207" s="156" t="s">
        <v>6840</v>
      </c>
      <c r="I9207" s="159"/>
      <c r="K9207" s="140" t="str">
        <f t="shared" si="435"/>
        <v>社會福利支出計畫/社會福利支出/會費、捐助、補助、分攤、照護、救濟與交流活動費/捐助、補助與獎助/捐助國內團體</v>
      </c>
      <c r="L9207" s="140" t="str">
        <f t="shared" si="436"/>
        <v>補助社會福利機構團體自辦社會福利方案計畫</v>
      </c>
      <c r="M9207" s="40" t="str">
        <f t="shared" si="437"/>
        <v>社團法人台中市協和長青協會</v>
      </c>
    </row>
    <row r="9208" spans="1:13" s="27" customFormat="1" ht="112.5">
      <c r="A9208" s="37" t="s">
        <v>6837</v>
      </c>
      <c r="B9208" s="64" t="s">
        <v>7082</v>
      </c>
      <c r="C9208" s="64" t="s">
        <v>2160</v>
      </c>
      <c r="D9208" s="37" t="s">
        <v>6839</v>
      </c>
      <c r="E9208" s="131">
        <v>28</v>
      </c>
      <c r="F9208" s="132" t="s">
        <v>82</v>
      </c>
      <c r="G9208" s="128"/>
      <c r="H9208" s="156" t="s">
        <v>6840</v>
      </c>
      <c r="I9208" s="159"/>
      <c r="K9208" s="140" t="str">
        <f t="shared" si="435"/>
        <v>社會福利支出計畫/社會福利支出/會費、捐助、補助、分攤、照護、救濟與交流活動費/捐助、補助與獎助/捐助國內團體</v>
      </c>
      <c r="L9208" s="140" t="str">
        <f t="shared" si="436"/>
        <v>補助社會福利機構團體自辦社會福利方案計畫</v>
      </c>
      <c r="M9208" s="40" t="str">
        <f t="shared" si="437"/>
        <v>財團法人台中市私立中杏社會福利基金會</v>
      </c>
    </row>
    <row r="9209" spans="1:13" s="27" customFormat="1" ht="112.5">
      <c r="A9209" s="37" t="s">
        <v>6837</v>
      </c>
      <c r="B9209" s="64" t="s">
        <v>7082</v>
      </c>
      <c r="C9209" s="64" t="s">
        <v>3751</v>
      </c>
      <c r="D9209" s="37" t="s">
        <v>6839</v>
      </c>
      <c r="E9209" s="131">
        <v>16</v>
      </c>
      <c r="F9209" s="132" t="s">
        <v>82</v>
      </c>
      <c r="G9209" s="128"/>
      <c r="H9209" s="156" t="s">
        <v>6840</v>
      </c>
      <c r="I9209" s="159"/>
      <c r="K9209" s="140" t="str">
        <f t="shared" si="435"/>
        <v>社會福利支出計畫/社會福利支出/會費、捐助、補助、分攤、照護、救濟與交流活動費/捐助、補助與獎助/捐助國內團體</v>
      </c>
      <c r="L9209" s="140" t="str">
        <f t="shared" si="436"/>
        <v>補助社會福利機構團體自辦社會福利方案計畫</v>
      </c>
      <c r="M9209" s="40" t="str">
        <f t="shared" si="437"/>
        <v>社團法人台中市智障者家長協會</v>
      </c>
    </row>
    <row r="9210" spans="1:13" s="27" customFormat="1" ht="112.5">
      <c r="A9210" s="37" t="s">
        <v>6837</v>
      </c>
      <c r="B9210" s="64" t="s">
        <v>7082</v>
      </c>
      <c r="C9210" s="64" t="s">
        <v>3285</v>
      </c>
      <c r="D9210" s="37" t="s">
        <v>6839</v>
      </c>
      <c r="E9210" s="131">
        <v>35</v>
      </c>
      <c r="F9210" s="132" t="s">
        <v>82</v>
      </c>
      <c r="G9210" s="128"/>
      <c r="H9210" s="156" t="s">
        <v>6840</v>
      </c>
      <c r="I9210" s="159"/>
      <c r="K9210" s="140" t="str">
        <f t="shared" si="435"/>
        <v>社會福利支出計畫/社會福利支出/會費、捐助、補助、分攤、照護、救濟與交流活動費/捐助、補助與獎助/捐助國內團體</v>
      </c>
      <c r="L9210" s="140" t="str">
        <f t="shared" si="436"/>
        <v>補助社會福利機構團體自辦社會福利方案計畫</v>
      </c>
      <c r="M9210" s="40" t="str">
        <f t="shared" si="437"/>
        <v>財團法人天主教會台中教區附設立達啟能訓練中心</v>
      </c>
    </row>
    <row r="9211" spans="1:13" s="27" customFormat="1" ht="112.5">
      <c r="A9211" s="37" t="s">
        <v>6837</v>
      </c>
      <c r="B9211" s="64" t="s">
        <v>7082</v>
      </c>
      <c r="C9211" s="64" t="s">
        <v>6959</v>
      </c>
      <c r="D9211" s="37" t="s">
        <v>6839</v>
      </c>
      <c r="E9211" s="131">
        <v>20</v>
      </c>
      <c r="F9211" s="132" t="s">
        <v>82</v>
      </c>
      <c r="G9211" s="128"/>
      <c r="H9211" s="156" t="s">
        <v>6840</v>
      </c>
      <c r="I9211" s="159"/>
      <c r="K9211" s="140" t="str">
        <f t="shared" si="435"/>
        <v>社會福利支出計畫/社會福利支出/會費、捐助、補助、分攤、照護、救濟與交流活動費/捐助、補助與獎助/捐助國內團體</v>
      </c>
      <c r="L9211" s="140" t="str">
        <f t="shared" si="436"/>
        <v>補助社會福利機構團體自辦社會福利方案計畫</v>
      </c>
      <c r="M9211" s="40" t="str">
        <f t="shared" si="437"/>
        <v>社團法人台中市啟智協進會</v>
      </c>
    </row>
    <row r="9212" spans="1:13" s="27" customFormat="1" ht="112.5">
      <c r="A9212" s="37" t="s">
        <v>6837</v>
      </c>
      <c r="B9212" s="64" t="s">
        <v>7082</v>
      </c>
      <c r="C9212" s="64" t="s">
        <v>1819</v>
      </c>
      <c r="D9212" s="37" t="s">
        <v>6839</v>
      </c>
      <c r="E9212" s="131">
        <v>25</v>
      </c>
      <c r="F9212" s="132" t="s">
        <v>82</v>
      </c>
      <c r="G9212" s="128"/>
      <c r="H9212" s="156" t="s">
        <v>6840</v>
      </c>
      <c r="I9212" s="159"/>
      <c r="K9212" s="140" t="str">
        <f t="shared" si="435"/>
        <v>社會福利支出計畫/社會福利支出/會費、捐助、補助、分攤、照護、救濟與交流活動費/捐助、補助與獎助/捐助國內團體</v>
      </c>
      <c r="L9212" s="140" t="str">
        <f t="shared" si="436"/>
        <v>補助社會福利機構團體自辦社會福利方案計畫</v>
      </c>
      <c r="M9212" s="40" t="str">
        <f t="shared" si="437"/>
        <v>社團法人台中市身障福利協進會</v>
      </c>
    </row>
    <row r="9213" spans="1:13" s="27" customFormat="1" ht="112.5">
      <c r="A9213" s="37" t="s">
        <v>6837</v>
      </c>
      <c r="B9213" s="64" t="s">
        <v>7082</v>
      </c>
      <c r="C9213" s="64" t="s">
        <v>1819</v>
      </c>
      <c r="D9213" s="37" t="s">
        <v>6839</v>
      </c>
      <c r="E9213" s="131">
        <v>30</v>
      </c>
      <c r="F9213" s="132" t="s">
        <v>82</v>
      </c>
      <c r="G9213" s="128"/>
      <c r="H9213" s="156" t="s">
        <v>6840</v>
      </c>
      <c r="I9213" s="159"/>
      <c r="K9213" s="140" t="str">
        <f t="shared" ref="K9213:K9276" si="438">A9213</f>
        <v>社會福利支出計畫/社會福利支出/會費、捐助、補助、分攤、照護、救濟與交流活動費/捐助、補助與獎助/捐助國內團體</v>
      </c>
      <c r="L9213" s="140" t="str">
        <f t="shared" ref="L9213:L9276" si="439">B9213</f>
        <v>補助社會福利機構團體自辦社會福利方案計畫</v>
      </c>
      <c r="M9213" s="40" t="str">
        <f t="shared" ref="M9213:M9276" si="440">C9213</f>
        <v>社團法人台中市身障福利協進會</v>
      </c>
    </row>
    <row r="9214" spans="1:13" s="27" customFormat="1" ht="112.5">
      <c r="A9214" s="37" t="s">
        <v>6837</v>
      </c>
      <c r="B9214" s="64" t="s">
        <v>7082</v>
      </c>
      <c r="C9214" s="64" t="s">
        <v>3620</v>
      </c>
      <c r="D9214" s="37" t="s">
        <v>6839</v>
      </c>
      <c r="E9214" s="131">
        <v>14</v>
      </c>
      <c r="F9214" s="132" t="s">
        <v>82</v>
      </c>
      <c r="G9214" s="128"/>
      <c r="H9214" s="156" t="s">
        <v>6840</v>
      </c>
      <c r="I9214" s="159"/>
      <c r="K9214" s="140" t="str">
        <f t="shared" si="438"/>
        <v>社會福利支出計畫/社會福利支出/會費、捐助、補助、分攤、照護、救濟與交流活動費/捐助、補助與獎助/捐助國內團體</v>
      </c>
      <c r="L9214" s="140" t="str">
        <f t="shared" si="439"/>
        <v>補助社會福利機構團體自辦社會福利方案計畫</v>
      </c>
      <c r="M9214" s="40" t="str">
        <f t="shared" si="440"/>
        <v>社團法人台中市啟明重建福利協會</v>
      </c>
    </row>
    <row r="9215" spans="1:13" s="27" customFormat="1" ht="112.5">
      <c r="A9215" s="37" t="s">
        <v>6837</v>
      </c>
      <c r="B9215" s="64" t="s">
        <v>7082</v>
      </c>
      <c r="C9215" s="64" t="s">
        <v>2160</v>
      </c>
      <c r="D9215" s="37" t="s">
        <v>6839</v>
      </c>
      <c r="E9215" s="131">
        <v>138</v>
      </c>
      <c r="F9215" s="132" t="s">
        <v>82</v>
      </c>
      <c r="G9215" s="128"/>
      <c r="H9215" s="156" t="s">
        <v>6840</v>
      </c>
      <c r="I9215" s="159"/>
      <c r="K9215" s="140" t="str">
        <f t="shared" si="438"/>
        <v>社會福利支出計畫/社會福利支出/會費、捐助、補助、分攤、照護、救濟與交流活動費/捐助、補助與獎助/捐助國內團體</v>
      </c>
      <c r="L9215" s="140" t="str">
        <f t="shared" si="439"/>
        <v>補助社會福利機構團體自辦社會福利方案計畫</v>
      </c>
      <c r="M9215" s="40" t="str">
        <f t="shared" si="440"/>
        <v>財團法人台中市私立中杏社會福利基金會</v>
      </c>
    </row>
    <row r="9216" spans="1:13" s="27" customFormat="1" ht="112.5">
      <c r="A9216" s="37" t="s">
        <v>6837</v>
      </c>
      <c r="B9216" s="64" t="s">
        <v>7082</v>
      </c>
      <c r="C9216" s="64" t="s">
        <v>7061</v>
      </c>
      <c r="D9216" s="37" t="s">
        <v>6839</v>
      </c>
      <c r="E9216" s="131">
        <v>20</v>
      </c>
      <c r="F9216" s="132" t="s">
        <v>82</v>
      </c>
      <c r="G9216" s="128"/>
      <c r="H9216" s="156" t="s">
        <v>6840</v>
      </c>
      <c r="I9216" s="159"/>
      <c r="K9216" s="140" t="str">
        <f t="shared" si="438"/>
        <v>社會福利支出計畫/社會福利支出/會費、捐助、補助、分攤、照護、救濟與交流活動費/捐助、補助與獎助/捐助國內團體</v>
      </c>
      <c r="L9216" s="140" t="str">
        <f t="shared" si="439"/>
        <v>補助社會福利機構團體自辦社會福利方案計畫</v>
      </c>
      <c r="M9216" s="40" t="str">
        <f t="shared" si="440"/>
        <v>臺中市國際吾愛關懷協會</v>
      </c>
    </row>
    <row r="9217" spans="1:13" s="27" customFormat="1" ht="112.5">
      <c r="A9217" s="37" t="s">
        <v>6837</v>
      </c>
      <c r="B9217" s="64" t="s">
        <v>7082</v>
      </c>
      <c r="C9217" s="64" t="s">
        <v>3076</v>
      </c>
      <c r="D9217" s="37" t="s">
        <v>6839</v>
      </c>
      <c r="E9217" s="131">
        <v>15</v>
      </c>
      <c r="F9217" s="132" t="s">
        <v>82</v>
      </c>
      <c r="G9217" s="128"/>
      <c r="H9217" s="156" t="s">
        <v>6840</v>
      </c>
      <c r="I9217" s="159"/>
      <c r="K9217" s="140" t="str">
        <f t="shared" si="438"/>
        <v>社會福利支出計畫/社會福利支出/會費、捐助、補助、分攤、照護、救濟與交流活動費/捐助、補助與獎助/捐助國內團體</v>
      </c>
      <c r="L9217" s="140" t="str">
        <f t="shared" si="439"/>
        <v>補助社會福利機構團體自辦社會福利方案計畫</v>
      </c>
      <c r="M9217" s="40" t="str">
        <f t="shared" si="440"/>
        <v>社團法人臺中市忘憂草協會</v>
      </c>
    </row>
    <row r="9218" spans="1:13" s="27" customFormat="1" ht="112.5">
      <c r="A9218" s="37" t="s">
        <v>6837</v>
      </c>
      <c r="B9218" s="64" t="s">
        <v>7082</v>
      </c>
      <c r="C9218" s="64" t="s">
        <v>3438</v>
      </c>
      <c r="D9218" s="37" t="s">
        <v>6839</v>
      </c>
      <c r="E9218" s="131">
        <v>15</v>
      </c>
      <c r="F9218" s="132" t="s">
        <v>82</v>
      </c>
      <c r="G9218" s="128"/>
      <c r="H9218" s="156" t="s">
        <v>6840</v>
      </c>
      <c r="I9218" s="159"/>
      <c r="K9218" s="140" t="str">
        <f t="shared" si="438"/>
        <v>社會福利支出計畫/社會福利支出/會費、捐助、補助、分攤、照護、救濟與交流活動費/捐助、補助與獎助/捐助國內團體</v>
      </c>
      <c r="L9218" s="140" t="str">
        <f t="shared" si="439"/>
        <v>補助社會福利機構團體自辦社會福利方案計畫</v>
      </c>
      <c r="M9218" s="40" t="str">
        <f t="shared" si="440"/>
        <v>臺中市大肚區婦女會</v>
      </c>
    </row>
    <row r="9219" spans="1:13" s="27" customFormat="1" ht="112.5">
      <c r="A9219" s="37" t="s">
        <v>6837</v>
      </c>
      <c r="B9219" s="64" t="s">
        <v>7082</v>
      </c>
      <c r="C9219" s="64" t="s">
        <v>2892</v>
      </c>
      <c r="D9219" s="37" t="s">
        <v>6839</v>
      </c>
      <c r="E9219" s="131">
        <v>30</v>
      </c>
      <c r="F9219" s="132" t="s">
        <v>82</v>
      </c>
      <c r="G9219" s="128"/>
      <c r="H9219" s="156" t="s">
        <v>6840</v>
      </c>
      <c r="I9219" s="159"/>
      <c r="K9219" s="140" t="str">
        <f t="shared" si="438"/>
        <v>社會福利支出計畫/社會福利支出/會費、捐助、補助、分攤、照護、救濟與交流活動費/捐助、補助與獎助/捐助國內團體</v>
      </c>
      <c r="L9219" s="140" t="str">
        <f t="shared" si="439"/>
        <v>補助社會福利機構團體自辦社會福利方案計畫</v>
      </c>
      <c r="M9219" s="40" t="str">
        <f t="shared" si="440"/>
        <v>社團法人臺中市愛鄰舍關懷協會</v>
      </c>
    </row>
    <row r="9220" spans="1:13" s="27" customFormat="1" ht="112.5">
      <c r="A9220" s="37" t="s">
        <v>6837</v>
      </c>
      <c r="B9220" s="64" t="s">
        <v>7082</v>
      </c>
      <c r="C9220" s="64" t="s">
        <v>6959</v>
      </c>
      <c r="D9220" s="37" t="s">
        <v>6839</v>
      </c>
      <c r="E9220" s="131">
        <v>135</v>
      </c>
      <c r="F9220" s="132" t="s">
        <v>82</v>
      </c>
      <c r="G9220" s="128"/>
      <c r="H9220" s="156" t="s">
        <v>6840</v>
      </c>
      <c r="I9220" s="159"/>
      <c r="K9220" s="140" t="str">
        <f t="shared" si="438"/>
        <v>社會福利支出計畫/社會福利支出/會費、捐助、補助、分攤、照護、救濟與交流活動費/捐助、補助與獎助/捐助國內團體</v>
      </c>
      <c r="L9220" s="140" t="str">
        <f t="shared" si="439"/>
        <v>補助社會福利機構團體自辦社會福利方案計畫</v>
      </c>
      <c r="M9220" s="40" t="str">
        <f t="shared" si="440"/>
        <v>社團法人台中市啟智協進會</v>
      </c>
    </row>
    <row r="9221" spans="1:13" s="27" customFormat="1" ht="112.5">
      <c r="A9221" s="37" t="s">
        <v>6837</v>
      </c>
      <c r="B9221" s="64" t="s">
        <v>7082</v>
      </c>
      <c r="C9221" s="64" t="s">
        <v>6959</v>
      </c>
      <c r="D9221" s="37" t="s">
        <v>6839</v>
      </c>
      <c r="E9221" s="131">
        <v>153</v>
      </c>
      <c r="F9221" s="132" t="s">
        <v>82</v>
      </c>
      <c r="G9221" s="128"/>
      <c r="H9221" s="156" t="s">
        <v>6840</v>
      </c>
      <c r="I9221" s="159"/>
      <c r="K9221" s="140" t="str">
        <f t="shared" si="438"/>
        <v>社會福利支出計畫/社會福利支出/會費、捐助、補助、分攤、照護、救濟與交流活動費/捐助、補助與獎助/捐助國內團體</v>
      </c>
      <c r="L9221" s="140" t="str">
        <f t="shared" si="439"/>
        <v>補助社會福利機構團體自辦社會福利方案計畫</v>
      </c>
      <c r="M9221" s="40" t="str">
        <f t="shared" si="440"/>
        <v>社團法人台中市啟智協進會</v>
      </c>
    </row>
    <row r="9222" spans="1:13" s="27" customFormat="1" ht="112.5">
      <c r="A9222" s="37" t="s">
        <v>6837</v>
      </c>
      <c r="B9222" s="64" t="s">
        <v>7082</v>
      </c>
      <c r="C9222" s="64" t="s">
        <v>1942</v>
      </c>
      <c r="D9222" s="37" t="s">
        <v>6839</v>
      </c>
      <c r="E9222" s="131">
        <v>76</v>
      </c>
      <c r="F9222" s="132" t="s">
        <v>82</v>
      </c>
      <c r="G9222" s="128"/>
      <c r="H9222" s="156" t="s">
        <v>6840</v>
      </c>
      <c r="I9222" s="159"/>
      <c r="K9222" s="140" t="str">
        <f t="shared" si="438"/>
        <v>社會福利支出計畫/社會福利支出/會費、捐助、補助、分攤、照護、救濟與交流活動費/捐助、補助與獎助/捐助國內團體</v>
      </c>
      <c r="L9222" s="140" t="str">
        <f t="shared" si="439"/>
        <v>補助社會福利機構團體自辦社會福利方案計畫</v>
      </c>
      <c r="M9222" s="40" t="str">
        <f t="shared" si="440"/>
        <v>社團法人台中市聾人協會</v>
      </c>
    </row>
    <row r="9223" spans="1:13" s="27" customFormat="1" ht="112.5">
      <c r="A9223" s="37" t="s">
        <v>6837</v>
      </c>
      <c r="B9223" s="64" t="s">
        <v>7082</v>
      </c>
      <c r="C9223" s="64" t="s">
        <v>3288</v>
      </c>
      <c r="D9223" s="37" t="s">
        <v>6839</v>
      </c>
      <c r="E9223" s="131">
        <v>135</v>
      </c>
      <c r="F9223" s="132" t="s">
        <v>82</v>
      </c>
      <c r="G9223" s="128"/>
      <c r="H9223" s="156" t="s">
        <v>6840</v>
      </c>
      <c r="I9223" s="159"/>
      <c r="K9223" s="140" t="str">
        <f t="shared" si="438"/>
        <v>社會福利支出計畫/社會福利支出/會費、捐助、補助、分攤、照護、救濟與交流活動費/捐助、補助與獎助/捐助國內團體</v>
      </c>
      <c r="L9223" s="140" t="str">
        <f t="shared" si="439"/>
        <v>補助社會福利機構團體自辦社會福利方案計畫</v>
      </c>
      <c r="M9223" s="40" t="str">
        <f t="shared" si="440"/>
        <v>社團法人臺中市山海屯啟智協會</v>
      </c>
    </row>
    <row r="9224" spans="1:13" s="27" customFormat="1" ht="112.5">
      <c r="A9224" s="37" t="s">
        <v>6837</v>
      </c>
      <c r="B9224" s="64" t="s">
        <v>7082</v>
      </c>
      <c r="C9224" s="64" t="s">
        <v>3531</v>
      </c>
      <c r="D9224" s="37" t="s">
        <v>6839</v>
      </c>
      <c r="E9224" s="131">
        <v>65</v>
      </c>
      <c r="F9224" s="132" t="s">
        <v>82</v>
      </c>
      <c r="G9224" s="128"/>
      <c r="H9224" s="156" t="s">
        <v>6840</v>
      </c>
      <c r="I9224" s="159"/>
      <c r="K9224" s="140" t="str">
        <f t="shared" si="438"/>
        <v>社會福利支出計畫/社會福利支出/會費、捐助、補助、分攤、照護、救濟與交流活動費/捐助、補助與獎助/捐助國內團體</v>
      </c>
      <c r="L9224" s="140" t="str">
        <f t="shared" si="439"/>
        <v>補助社會福利機構團體自辦社會福利方案計畫</v>
      </c>
      <c r="M9224" s="40" t="str">
        <f t="shared" si="440"/>
        <v>台中市艾馨婦女協進會</v>
      </c>
    </row>
    <row r="9225" spans="1:13" s="27" customFormat="1" ht="112.5">
      <c r="A9225" s="37" t="s">
        <v>6837</v>
      </c>
      <c r="B9225" s="64" t="s">
        <v>7082</v>
      </c>
      <c r="C9225" s="64" t="s">
        <v>3109</v>
      </c>
      <c r="D9225" s="37" t="s">
        <v>6839</v>
      </c>
      <c r="E9225" s="131">
        <v>100</v>
      </c>
      <c r="F9225" s="132" t="s">
        <v>82</v>
      </c>
      <c r="G9225" s="128"/>
      <c r="H9225" s="156" t="s">
        <v>6840</v>
      </c>
      <c r="I9225" s="159"/>
      <c r="K9225" s="140" t="str">
        <f t="shared" si="438"/>
        <v>社會福利支出計畫/社會福利支出/會費、捐助、補助、分攤、照護、救濟與交流活動費/捐助、補助與獎助/捐助國內團體</v>
      </c>
      <c r="L9225" s="140" t="str">
        <f t="shared" si="439"/>
        <v>補助社會福利機構團體自辦社會福利方案計畫</v>
      </c>
      <c r="M9225" s="40" t="str">
        <f t="shared" si="440"/>
        <v>社團法人中華傳愛社區服務協會</v>
      </c>
    </row>
    <row r="9226" spans="1:13" s="27" customFormat="1" ht="112.5">
      <c r="A9226" s="37" t="s">
        <v>6837</v>
      </c>
      <c r="B9226" s="64" t="s">
        <v>7082</v>
      </c>
      <c r="C9226" s="64" t="s">
        <v>3471</v>
      </c>
      <c r="D9226" s="37" t="s">
        <v>6839</v>
      </c>
      <c r="E9226" s="131">
        <v>15</v>
      </c>
      <c r="F9226" s="132" t="s">
        <v>82</v>
      </c>
      <c r="G9226" s="128"/>
      <c r="H9226" s="156" t="s">
        <v>6840</v>
      </c>
      <c r="I9226" s="159"/>
      <c r="K9226" s="140" t="str">
        <f t="shared" si="438"/>
        <v>社會福利支出計畫/社會福利支出/會費、捐助、補助、分攤、照護、救濟與交流活動費/捐助、補助與獎助/捐助國內團體</v>
      </c>
      <c r="L9226" s="140" t="str">
        <f t="shared" si="439"/>
        <v>補助社會福利機構團體自辦社會福利方案計畫</v>
      </c>
      <c r="M9226" s="40" t="str">
        <f t="shared" si="440"/>
        <v>社團法人中華民國優質家庭教育發展促進會</v>
      </c>
    </row>
    <row r="9227" spans="1:13" s="27" customFormat="1" ht="112.5">
      <c r="A9227" s="37" t="s">
        <v>6837</v>
      </c>
      <c r="B9227" s="64" t="s">
        <v>7082</v>
      </c>
      <c r="C9227" s="64" t="s">
        <v>7102</v>
      </c>
      <c r="D9227" s="37" t="s">
        <v>6839</v>
      </c>
      <c r="E9227" s="131">
        <v>260</v>
      </c>
      <c r="F9227" s="132" t="s">
        <v>82</v>
      </c>
      <c r="G9227" s="128"/>
      <c r="H9227" s="156" t="s">
        <v>6840</v>
      </c>
      <c r="I9227" s="159"/>
      <c r="K9227" s="140" t="str">
        <f t="shared" si="438"/>
        <v>社會福利支出計畫/社會福利支出/會費、捐助、補助、分攤、照護、救濟與交流活動費/捐助、補助與獎助/捐助國內團體</v>
      </c>
      <c r="L9227" s="140" t="str">
        <f t="shared" si="439"/>
        <v>補助社會福利機構團體自辦社會福利方案計畫</v>
      </c>
      <c r="M9227" s="40" t="str">
        <f t="shared" si="440"/>
        <v>臺中市山海屯聲暉協進會</v>
      </c>
    </row>
    <row r="9228" spans="1:13" s="27" customFormat="1" ht="112.5">
      <c r="A9228" s="37" t="s">
        <v>6837</v>
      </c>
      <c r="B9228" s="64" t="s">
        <v>7082</v>
      </c>
      <c r="C9228" s="64" t="s">
        <v>7099</v>
      </c>
      <c r="D9228" s="37" t="s">
        <v>6839</v>
      </c>
      <c r="E9228" s="131">
        <v>9</v>
      </c>
      <c r="F9228" s="132" t="s">
        <v>82</v>
      </c>
      <c r="G9228" s="128"/>
      <c r="H9228" s="156" t="s">
        <v>6840</v>
      </c>
      <c r="I9228" s="159"/>
      <c r="K9228" s="140" t="str">
        <f t="shared" si="438"/>
        <v>社會福利支出計畫/社會福利支出/會費、捐助、補助、分攤、照護、救濟與交流活動費/捐助、補助與獎助/捐助國內團體</v>
      </c>
      <c r="L9228" s="140" t="str">
        <f t="shared" si="439"/>
        <v>補助社會福利機構團體自辦社會福利方案計畫</v>
      </c>
      <c r="M9228" s="40" t="str">
        <f t="shared" si="440"/>
        <v>社團法人台灣聊癒創益關懷協會</v>
      </c>
    </row>
    <row r="9229" spans="1:13" s="27" customFormat="1" ht="112.5">
      <c r="A9229" s="37" t="s">
        <v>6837</v>
      </c>
      <c r="B9229" s="64" t="s">
        <v>7082</v>
      </c>
      <c r="C9229" s="64" t="s">
        <v>3471</v>
      </c>
      <c r="D9229" s="37" t="s">
        <v>6839</v>
      </c>
      <c r="E9229" s="131">
        <v>49</v>
      </c>
      <c r="F9229" s="132" t="s">
        <v>82</v>
      </c>
      <c r="G9229" s="128"/>
      <c r="H9229" s="156" t="s">
        <v>6840</v>
      </c>
      <c r="I9229" s="159"/>
      <c r="K9229" s="140" t="str">
        <f t="shared" si="438"/>
        <v>社會福利支出計畫/社會福利支出/會費、捐助、補助、分攤、照護、救濟與交流活動費/捐助、補助與獎助/捐助國內團體</v>
      </c>
      <c r="L9229" s="140" t="str">
        <f t="shared" si="439"/>
        <v>補助社會福利機構團體自辦社會福利方案計畫</v>
      </c>
      <c r="M9229" s="40" t="str">
        <f t="shared" si="440"/>
        <v>社團法人中華民國優質家庭教育發展促進會</v>
      </c>
    </row>
    <row r="9230" spans="1:13" s="27" customFormat="1" ht="112.5">
      <c r="A9230" s="37" t="s">
        <v>6837</v>
      </c>
      <c r="B9230" s="64" t="s">
        <v>7082</v>
      </c>
      <c r="C9230" s="64" t="s">
        <v>3135</v>
      </c>
      <c r="D9230" s="37" t="s">
        <v>6839</v>
      </c>
      <c r="E9230" s="131">
        <v>35</v>
      </c>
      <c r="F9230" s="132" t="s">
        <v>82</v>
      </c>
      <c r="G9230" s="128"/>
      <c r="H9230" s="156" t="s">
        <v>6840</v>
      </c>
      <c r="I9230" s="159"/>
      <c r="K9230" s="140" t="str">
        <f t="shared" si="438"/>
        <v>社會福利支出計畫/社會福利支出/會費、捐助、補助、分攤、照護、救濟與交流活動費/捐助、補助與獎助/捐助國內團體</v>
      </c>
      <c r="L9230" s="140" t="str">
        <f t="shared" si="439"/>
        <v>補助社會福利機構團體自辦社會福利方案計畫</v>
      </c>
      <c r="M9230" s="40" t="str">
        <f t="shared" si="440"/>
        <v>社團法人臺中市長幼關懷協會</v>
      </c>
    </row>
    <row r="9231" spans="1:13" s="27" customFormat="1" ht="112.5">
      <c r="A9231" s="37" t="s">
        <v>6837</v>
      </c>
      <c r="B9231" s="64" t="s">
        <v>7082</v>
      </c>
      <c r="C9231" s="64" t="s">
        <v>7103</v>
      </c>
      <c r="D9231" s="37" t="s">
        <v>6839</v>
      </c>
      <c r="E9231" s="131">
        <v>100</v>
      </c>
      <c r="F9231" s="132" t="s">
        <v>82</v>
      </c>
      <c r="G9231" s="128"/>
      <c r="H9231" s="156" t="s">
        <v>6840</v>
      </c>
      <c r="I9231" s="159"/>
      <c r="K9231" s="140" t="str">
        <f t="shared" si="438"/>
        <v>社會福利支出計畫/社會福利支出/會費、捐助、補助、分攤、照護、救濟與交流活動費/捐助、補助與獎助/捐助國內團體</v>
      </c>
      <c r="L9231" s="140" t="str">
        <f t="shared" si="439"/>
        <v>補助社會福利機構團體自辦社會福利方案計畫</v>
      </c>
      <c r="M9231" s="40" t="str">
        <f t="shared" si="440"/>
        <v>社團法人國際兒童能力促進協會</v>
      </c>
    </row>
    <row r="9232" spans="1:13" s="27" customFormat="1" ht="112.5">
      <c r="A9232" s="37" t="s">
        <v>6837</v>
      </c>
      <c r="B9232" s="64" t="s">
        <v>7082</v>
      </c>
      <c r="C9232" s="64" t="s">
        <v>3620</v>
      </c>
      <c r="D9232" s="37" t="s">
        <v>6839</v>
      </c>
      <c r="E9232" s="131">
        <v>64</v>
      </c>
      <c r="F9232" s="132" t="s">
        <v>82</v>
      </c>
      <c r="G9232" s="128"/>
      <c r="H9232" s="156" t="s">
        <v>6840</v>
      </c>
      <c r="I9232" s="159"/>
      <c r="K9232" s="140" t="str">
        <f t="shared" si="438"/>
        <v>社會福利支出計畫/社會福利支出/會費、捐助、補助、分攤、照護、救濟與交流活動費/捐助、補助與獎助/捐助國內團體</v>
      </c>
      <c r="L9232" s="140" t="str">
        <f t="shared" si="439"/>
        <v>補助社會福利機構團體自辦社會福利方案計畫</v>
      </c>
      <c r="M9232" s="40" t="str">
        <f t="shared" si="440"/>
        <v>社團法人台中市啟明重建福利協會</v>
      </c>
    </row>
    <row r="9233" spans="1:13" s="27" customFormat="1" ht="112.5">
      <c r="A9233" s="37" t="s">
        <v>6837</v>
      </c>
      <c r="B9233" s="64" t="s">
        <v>7082</v>
      </c>
      <c r="C9233" s="64" t="s">
        <v>3637</v>
      </c>
      <c r="D9233" s="37" t="s">
        <v>6839</v>
      </c>
      <c r="E9233" s="131">
        <v>25</v>
      </c>
      <c r="F9233" s="132" t="s">
        <v>82</v>
      </c>
      <c r="G9233" s="128"/>
      <c r="H9233" s="156" t="s">
        <v>6840</v>
      </c>
      <c r="I9233" s="159"/>
      <c r="K9233" s="140" t="str">
        <f t="shared" si="438"/>
        <v>社會福利支出計畫/社會福利支出/會費、捐助、補助、分攤、照護、救濟與交流活動費/捐助、補助與獎助/捐助國內團體</v>
      </c>
      <c r="L9233" s="140" t="str">
        <f t="shared" si="439"/>
        <v>補助社會福利機構團體自辦社會福利方案計畫</v>
      </c>
      <c r="M9233" s="40" t="str">
        <f t="shared" si="440"/>
        <v>財團法人水源地文教基金會</v>
      </c>
    </row>
    <row r="9234" spans="1:13" s="27" customFormat="1" ht="112.5">
      <c r="A9234" s="37" t="s">
        <v>6837</v>
      </c>
      <c r="B9234" s="64" t="s">
        <v>7082</v>
      </c>
      <c r="C9234" s="64" t="s">
        <v>1876</v>
      </c>
      <c r="D9234" s="37" t="s">
        <v>6839</v>
      </c>
      <c r="E9234" s="131">
        <v>163</v>
      </c>
      <c r="F9234" s="132" t="s">
        <v>82</v>
      </c>
      <c r="G9234" s="37"/>
      <c r="H9234" s="132" t="s">
        <v>6840</v>
      </c>
      <c r="I9234" s="158"/>
      <c r="K9234" s="140" t="str">
        <f t="shared" si="438"/>
        <v>社會福利支出計畫/社會福利支出/會費、捐助、補助、分攤、照護、救濟與交流活動費/捐助、補助與獎助/捐助國內團體</v>
      </c>
      <c r="L9234" s="140" t="str">
        <f t="shared" si="439"/>
        <v>補助社會福利機構團體自辦社會福利方案計畫</v>
      </c>
      <c r="M9234" s="40" t="str">
        <f t="shared" si="440"/>
        <v>社團法人臺中市身心障礙體育總會</v>
      </c>
    </row>
    <row r="9235" spans="1:13" s="27" customFormat="1" ht="112.5">
      <c r="A9235" s="37" t="s">
        <v>6837</v>
      </c>
      <c r="B9235" s="64" t="s">
        <v>7082</v>
      </c>
      <c r="C9235" s="64" t="s">
        <v>3902</v>
      </c>
      <c r="D9235" s="37" t="s">
        <v>6839</v>
      </c>
      <c r="E9235" s="131">
        <v>50</v>
      </c>
      <c r="F9235" s="132" t="s">
        <v>82</v>
      </c>
      <c r="G9235" s="37"/>
      <c r="H9235" s="132" t="s">
        <v>6840</v>
      </c>
      <c r="I9235" s="158"/>
      <c r="K9235" s="140" t="str">
        <f t="shared" si="438"/>
        <v>社會福利支出計畫/社會福利支出/會費、捐助、補助、分攤、照護、救濟與交流活動費/捐助、補助與獎助/捐助國內團體</v>
      </c>
      <c r="L9235" s="140" t="str">
        <f t="shared" si="439"/>
        <v>補助社會福利機構團體自辦社會福利方案計畫</v>
      </c>
      <c r="M9235" s="40" t="str">
        <f t="shared" si="440"/>
        <v>社團法人臺中市潭仔墘綜合障礙福利協進會</v>
      </c>
    </row>
    <row r="9236" spans="1:13" s="27" customFormat="1" ht="112.5">
      <c r="A9236" s="37" t="s">
        <v>6837</v>
      </c>
      <c r="B9236" s="64" t="s">
        <v>7082</v>
      </c>
      <c r="C9236" s="64" t="s">
        <v>3471</v>
      </c>
      <c r="D9236" s="37" t="s">
        <v>6839</v>
      </c>
      <c r="E9236" s="131">
        <v>35</v>
      </c>
      <c r="F9236" s="132" t="s">
        <v>82</v>
      </c>
      <c r="G9236" s="37"/>
      <c r="H9236" s="132" t="s">
        <v>6840</v>
      </c>
      <c r="I9236" s="158"/>
      <c r="K9236" s="140" t="str">
        <f t="shared" si="438"/>
        <v>社會福利支出計畫/社會福利支出/會費、捐助、補助、分攤、照護、救濟與交流活動費/捐助、補助與獎助/捐助國內團體</v>
      </c>
      <c r="L9236" s="140" t="str">
        <f t="shared" si="439"/>
        <v>補助社會福利機構團體自辦社會福利方案計畫</v>
      </c>
      <c r="M9236" s="40" t="str">
        <f t="shared" si="440"/>
        <v>社團法人中華民國優質家庭教育發展促進會</v>
      </c>
    </row>
    <row r="9237" spans="1:13" s="27" customFormat="1" ht="112.5">
      <c r="A9237" s="37" t="s">
        <v>6837</v>
      </c>
      <c r="B9237" s="64" t="s">
        <v>7082</v>
      </c>
      <c r="C9237" s="64" t="s">
        <v>6960</v>
      </c>
      <c r="D9237" s="37" t="s">
        <v>6839</v>
      </c>
      <c r="E9237" s="131">
        <v>90</v>
      </c>
      <c r="F9237" s="132" t="s">
        <v>82</v>
      </c>
      <c r="G9237" s="37"/>
      <c r="H9237" s="132" t="s">
        <v>6840</v>
      </c>
      <c r="I9237" s="158"/>
      <c r="K9237" s="140" t="str">
        <f t="shared" si="438"/>
        <v>社會福利支出計畫/社會福利支出/會費、捐助、補助、分攤、照護、救濟與交流活動費/捐助、補助與獎助/捐助國內團體</v>
      </c>
      <c r="L9237" s="140" t="str">
        <f t="shared" si="439"/>
        <v>補助社會福利機構團體自辦社會福利方案計畫</v>
      </c>
      <c r="M9237" s="40" t="str">
        <f t="shared" si="440"/>
        <v>社團法人台中市自閉症教育協進會</v>
      </c>
    </row>
    <row r="9238" spans="1:13" s="27" customFormat="1" ht="112.5">
      <c r="A9238" s="37" t="s">
        <v>6837</v>
      </c>
      <c r="B9238" s="64" t="s">
        <v>7082</v>
      </c>
      <c r="C9238" s="64" t="s">
        <v>3098</v>
      </c>
      <c r="D9238" s="37" t="s">
        <v>6839</v>
      </c>
      <c r="E9238" s="131">
        <v>49</v>
      </c>
      <c r="F9238" s="132" t="s">
        <v>82</v>
      </c>
      <c r="G9238" s="37"/>
      <c r="H9238" s="132" t="s">
        <v>6840</v>
      </c>
      <c r="I9238" s="158"/>
      <c r="K9238" s="140" t="str">
        <f t="shared" si="438"/>
        <v>社會福利支出計畫/社會福利支出/會費、捐助、補助、分攤、照護、救濟與交流活動費/捐助、補助與獎助/捐助國內團體</v>
      </c>
      <c r="L9238" s="140" t="str">
        <f t="shared" si="439"/>
        <v>補助社會福利機構團體自辦社會福利方案計畫</v>
      </c>
      <c r="M9238" s="40" t="str">
        <f t="shared" si="440"/>
        <v>社團法人臺中市春天女性成長協會</v>
      </c>
    </row>
    <row r="9239" spans="1:13" s="27" customFormat="1" ht="112.5">
      <c r="A9239" s="37" t="s">
        <v>6837</v>
      </c>
      <c r="B9239" s="64" t="s">
        <v>7082</v>
      </c>
      <c r="C9239" s="64" t="s">
        <v>4112</v>
      </c>
      <c r="D9239" s="37" t="s">
        <v>6839</v>
      </c>
      <c r="E9239" s="131">
        <v>19</v>
      </c>
      <c r="F9239" s="132" t="s">
        <v>82</v>
      </c>
      <c r="G9239" s="37"/>
      <c r="H9239" s="132" t="s">
        <v>6840</v>
      </c>
      <c r="I9239" s="158"/>
      <c r="K9239" s="140" t="str">
        <f t="shared" si="438"/>
        <v>社會福利支出計畫/社會福利支出/會費、捐助、補助、分攤、照護、救濟與交流活動費/捐助、補助與獎助/捐助國內團體</v>
      </c>
      <c r="L9239" s="140" t="str">
        <f t="shared" si="439"/>
        <v>補助社會福利機構團體自辦社會福利方案計畫</v>
      </c>
      <c r="M9239" s="40" t="str">
        <f t="shared" si="440"/>
        <v>社團法人台灣相信社會福利發展協會</v>
      </c>
    </row>
    <row r="9240" spans="1:13" s="27" customFormat="1" ht="112.5">
      <c r="A9240" s="37" t="s">
        <v>6837</v>
      </c>
      <c r="B9240" s="64" t="s">
        <v>7082</v>
      </c>
      <c r="C9240" s="64" t="s">
        <v>7104</v>
      </c>
      <c r="D9240" s="37" t="s">
        <v>6839</v>
      </c>
      <c r="E9240" s="131">
        <v>49</v>
      </c>
      <c r="F9240" s="132" t="s">
        <v>82</v>
      </c>
      <c r="G9240" s="37"/>
      <c r="H9240" s="132" t="s">
        <v>6840</v>
      </c>
      <c r="I9240" s="158"/>
      <c r="K9240" s="140" t="str">
        <f t="shared" si="438"/>
        <v>社會福利支出計畫/社會福利支出/會費、捐助、補助、分攤、照護、救濟與交流活動費/捐助、補助與獎助/捐助國內團體</v>
      </c>
      <c r="L9240" s="140" t="str">
        <f t="shared" si="439"/>
        <v>補助社會福利機構團體自辦社會福利方案計畫</v>
      </c>
      <c r="M9240" s="40" t="str">
        <f t="shared" si="440"/>
        <v>社團法人台中市開懷協會</v>
      </c>
    </row>
    <row r="9241" spans="1:13" s="27" customFormat="1" ht="112.5">
      <c r="A9241" s="37" t="s">
        <v>6837</v>
      </c>
      <c r="B9241" s="64" t="s">
        <v>7082</v>
      </c>
      <c r="C9241" s="64" t="s">
        <v>3288</v>
      </c>
      <c r="D9241" s="37" t="s">
        <v>6839</v>
      </c>
      <c r="E9241" s="131">
        <v>18</v>
      </c>
      <c r="F9241" s="132" t="s">
        <v>82</v>
      </c>
      <c r="G9241" s="37"/>
      <c r="H9241" s="132" t="s">
        <v>6840</v>
      </c>
      <c r="I9241" s="158"/>
      <c r="K9241" s="140" t="str">
        <f t="shared" si="438"/>
        <v>社會福利支出計畫/社會福利支出/會費、捐助、補助、分攤、照護、救濟與交流活動費/捐助、補助與獎助/捐助國內團體</v>
      </c>
      <c r="L9241" s="140" t="str">
        <f t="shared" si="439"/>
        <v>補助社會福利機構團體自辦社會福利方案計畫</v>
      </c>
      <c r="M9241" s="40" t="str">
        <f t="shared" si="440"/>
        <v>社團法人臺中市山海屯啟智協會</v>
      </c>
    </row>
    <row r="9242" spans="1:13" s="27" customFormat="1" ht="112.5">
      <c r="A9242" s="37" t="s">
        <v>6837</v>
      </c>
      <c r="B9242" s="64" t="s">
        <v>7082</v>
      </c>
      <c r="C9242" s="64" t="s">
        <v>7097</v>
      </c>
      <c r="D9242" s="37" t="s">
        <v>6839</v>
      </c>
      <c r="E9242" s="131">
        <v>33</v>
      </c>
      <c r="F9242" s="132" t="s">
        <v>82</v>
      </c>
      <c r="G9242" s="37"/>
      <c r="H9242" s="132" t="s">
        <v>6840</v>
      </c>
      <c r="I9242" s="158"/>
      <c r="K9242" s="140" t="str">
        <f t="shared" si="438"/>
        <v>社會福利支出計畫/社會福利支出/會費、捐助、補助、分攤、照護、救濟與交流活動費/捐助、補助與獎助/捐助國內團體</v>
      </c>
      <c r="L9242" s="140" t="str">
        <f t="shared" si="439"/>
        <v>補助社會福利機構團體自辦社會福利方案計畫</v>
      </c>
      <c r="M9242" s="40" t="str">
        <f t="shared" si="440"/>
        <v>社團法人臺中市愛無礙協會</v>
      </c>
    </row>
    <row r="9243" spans="1:13" s="27" customFormat="1" ht="112.5">
      <c r="A9243" s="37" t="s">
        <v>6837</v>
      </c>
      <c r="B9243" s="64" t="s">
        <v>7082</v>
      </c>
      <c r="C9243" s="64" t="s">
        <v>7105</v>
      </c>
      <c r="D9243" s="37" t="s">
        <v>6839</v>
      </c>
      <c r="E9243" s="131">
        <v>15</v>
      </c>
      <c r="F9243" s="132" t="s">
        <v>82</v>
      </c>
      <c r="G9243" s="37"/>
      <c r="H9243" s="132" t="s">
        <v>6840</v>
      </c>
      <c r="I9243" s="158"/>
      <c r="K9243" s="140" t="str">
        <f t="shared" si="438"/>
        <v>社會福利支出計畫/社會福利支出/會費、捐助、補助、分攤、照護、救濟與交流活動費/捐助、補助與獎助/捐助國內團體</v>
      </c>
      <c r="L9243" s="140" t="str">
        <f t="shared" si="439"/>
        <v>補助社會福利機構團體自辦社會福利方案計畫</v>
      </c>
      <c r="M9243" s="40" t="str">
        <f t="shared" si="440"/>
        <v>社團法人臺中市正讚書院文教協會</v>
      </c>
    </row>
    <row r="9244" spans="1:13" s="27" customFormat="1" ht="112.5">
      <c r="A9244" s="37" t="s">
        <v>6837</v>
      </c>
      <c r="B9244" s="64" t="s">
        <v>7082</v>
      </c>
      <c r="C9244" s="64" t="s">
        <v>7087</v>
      </c>
      <c r="D9244" s="37" t="s">
        <v>6839</v>
      </c>
      <c r="E9244" s="131">
        <v>12</v>
      </c>
      <c r="F9244" s="132" t="s">
        <v>82</v>
      </c>
      <c r="G9244" s="37"/>
      <c r="H9244" s="132" t="s">
        <v>6840</v>
      </c>
      <c r="I9244" s="158"/>
      <c r="K9244" s="140" t="str">
        <f t="shared" si="438"/>
        <v>社會福利支出計畫/社會福利支出/會費、捐助、補助、分攤、照護、救濟與交流活動費/捐助、補助與獎助/捐助國內團體</v>
      </c>
      <c r="L9244" s="140" t="str">
        <f t="shared" si="439"/>
        <v>補助社會福利機構團體自辦社會福利方案計畫</v>
      </c>
      <c r="M9244" s="40" t="str">
        <f t="shared" si="440"/>
        <v>社團法人台中市社會工作師公會</v>
      </c>
    </row>
    <row r="9245" spans="1:13" s="27" customFormat="1" ht="112.5">
      <c r="A9245" s="37" t="s">
        <v>6837</v>
      </c>
      <c r="B9245" s="64" t="s">
        <v>7082</v>
      </c>
      <c r="C9245" s="64" t="s">
        <v>7097</v>
      </c>
      <c r="D9245" s="37" t="s">
        <v>6839</v>
      </c>
      <c r="E9245" s="131">
        <v>36</v>
      </c>
      <c r="F9245" s="132" t="s">
        <v>82</v>
      </c>
      <c r="G9245" s="37"/>
      <c r="H9245" s="132" t="s">
        <v>6840</v>
      </c>
      <c r="I9245" s="158"/>
      <c r="K9245" s="140" t="str">
        <f t="shared" si="438"/>
        <v>社會福利支出計畫/社會福利支出/會費、捐助、補助、分攤、照護、救濟與交流活動費/捐助、補助與獎助/捐助國內團體</v>
      </c>
      <c r="L9245" s="140" t="str">
        <f t="shared" si="439"/>
        <v>補助社會福利機構團體自辦社會福利方案計畫</v>
      </c>
      <c r="M9245" s="40" t="str">
        <f t="shared" si="440"/>
        <v>社團法人臺中市愛無礙協會</v>
      </c>
    </row>
    <row r="9246" spans="1:13" s="27" customFormat="1" ht="112.5">
      <c r="A9246" s="37" t="s">
        <v>6837</v>
      </c>
      <c r="B9246" s="64" t="s">
        <v>7082</v>
      </c>
      <c r="C9246" s="64" t="s">
        <v>7097</v>
      </c>
      <c r="D9246" s="37" t="s">
        <v>6839</v>
      </c>
      <c r="E9246" s="131">
        <v>23</v>
      </c>
      <c r="F9246" s="132" t="s">
        <v>82</v>
      </c>
      <c r="G9246" s="37"/>
      <c r="H9246" s="132" t="s">
        <v>6840</v>
      </c>
      <c r="I9246" s="158"/>
      <c r="K9246" s="140" t="str">
        <f t="shared" si="438"/>
        <v>社會福利支出計畫/社會福利支出/會費、捐助、補助、分攤、照護、救濟與交流活動費/捐助、補助與獎助/捐助國內團體</v>
      </c>
      <c r="L9246" s="140" t="str">
        <f t="shared" si="439"/>
        <v>補助社會福利機構團體自辦社會福利方案計畫</v>
      </c>
      <c r="M9246" s="40" t="str">
        <f t="shared" si="440"/>
        <v>社團法人臺中市愛無礙協會</v>
      </c>
    </row>
    <row r="9247" spans="1:13" s="27" customFormat="1" ht="112.5">
      <c r="A9247" s="37" t="s">
        <v>6837</v>
      </c>
      <c r="B9247" s="64" t="s">
        <v>7082</v>
      </c>
      <c r="C9247" s="64" t="s">
        <v>3620</v>
      </c>
      <c r="D9247" s="37" t="s">
        <v>6839</v>
      </c>
      <c r="E9247" s="131">
        <v>7</v>
      </c>
      <c r="F9247" s="132" t="s">
        <v>82</v>
      </c>
      <c r="G9247" s="37"/>
      <c r="H9247" s="132" t="s">
        <v>6840</v>
      </c>
      <c r="I9247" s="158"/>
      <c r="K9247" s="140" t="str">
        <f t="shared" si="438"/>
        <v>社會福利支出計畫/社會福利支出/會費、捐助、補助、分攤、照護、救濟與交流活動費/捐助、補助與獎助/捐助國內團體</v>
      </c>
      <c r="L9247" s="140" t="str">
        <f t="shared" si="439"/>
        <v>補助社會福利機構團體自辦社會福利方案計畫</v>
      </c>
      <c r="M9247" s="40" t="str">
        <f t="shared" si="440"/>
        <v>社團法人台中市啟明重建福利協會</v>
      </c>
    </row>
    <row r="9248" spans="1:13" s="27" customFormat="1" ht="112.5">
      <c r="A9248" s="37" t="s">
        <v>6837</v>
      </c>
      <c r="B9248" s="64" t="s">
        <v>7082</v>
      </c>
      <c r="C9248" s="64" t="s">
        <v>7088</v>
      </c>
      <c r="D9248" s="37" t="s">
        <v>6839</v>
      </c>
      <c r="E9248" s="131">
        <v>28</v>
      </c>
      <c r="F9248" s="132" t="s">
        <v>82</v>
      </c>
      <c r="G9248" s="37"/>
      <c r="H9248" s="132" t="s">
        <v>6840</v>
      </c>
      <c r="I9248" s="158"/>
      <c r="K9248" s="140" t="str">
        <f t="shared" si="438"/>
        <v>社會福利支出計畫/社會福利支出/會費、捐助、補助、分攤、照護、救濟與交流活動費/捐助、補助與獎助/捐助國內團體</v>
      </c>
      <c r="L9248" s="140" t="str">
        <f t="shared" si="439"/>
        <v>補助社會福利機構團體自辦社會福利方案計畫</v>
      </c>
      <c r="M9248" s="40" t="str">
        <f t="shared" si="440"/>
        <v>社團法人台中市聲暉協進會</v>
      </c>
    </row>
    <row r="9249" spans="1:13" s="27" customFormat="1" ht="112.5">
      <c r="A9249" s="37" t="s">
        <v>6837</v>
      </c>
      <c r="B9249" s="64" t="s">
        <v>7082</v>
      </c>
      <c r="C9249" s="64" t="s">
        <v>3285</v>
      </c>
      <c r="D9249" s="37" t="s">
        <v>6839</v>
      </c>
      <c r="E9249" s="131">
        <v>36</v>
      </c>
      <c r="F9249" s="132" t="s">
        <v>82</v>
      </c>
      <c r="G9249" s="37"/>
      <c r="H9249" s="132" t="s">
        <v>6840</v>
      </c>
      <c r="I9249" s="158"/>
      <c r="K9249" s="140" t="str">
        <f t="shared" si="438"/>
        <v>社會福利支出計畫/社會福利支出/會費、捐助、補助、分攤、照護、救濟與交流活動費/捐助、補助與獎助/捐助國內團體</v>
      </c>
      <c r="L9249" s="140" t="str">
        <f t="shared" si="439"/>
        <v>補助社會福利機構團體自辦社會福利方案計畫</v>
      </c>
      <c r="M9249" s="40" t="str">
        <f t="shared" si="440"/>
        <v>財團法人天主教會台中教區附設立達啟能訓練中心</v>
      </c>
    </row>
    <row r="9250" spans="1:13" s="27" customFormat="1" ht="112.5">
      <c r="A9250" s="37" t="s">
        <v>6837</v>
      </c>
      <c r="B9250" s="64" t="s">
        <v>7082</v>
      </c>
      <c r="C9250" s="64" t="s">
        <v>3285</v>
      </c>
      <c r="D9250" s="37" t="s">
        <v>6839</v>
      </c>
      <c r="E9250" s="131">
        <v>38</v>
      </c>
      <c r="F9250" s="132" t="s">
        <v>82</v>
      </c>
      <c r="G9250" s="37"/>
      <c r="H9250" s="132" t="s">
        <v>6840</v>
      </c>
      <c r="I9250" s="158"/>
      <c r="K9250" s="140" t="str">
        <f t="shared" si="438"/>
        <v>社會福利支出計畫/社會福利支出/會費、捐助、補助、分攤、照護、救濟與交流活動費/捐助、補助與獎助/捐助國內團體</v>
      </c>
      <c r="L9250" s="140" t="str">
        <f t="shared" si="439"/>
        <v>補助社會福利機構團體自辦社會福利方案計畫</v>
      </c>
      <c r="M9250" s="40" t="str">
        <f t="shared" si="440"/>
        <v>財團法人天主教會台中教區附設立達啟能訓練中心</v>
      </c>
    </row>
    <row r="9251" spans="1:13" s="27" customFormat="1" ht="112.5">
      <c r="A9251" s="37" t="s">
        <v>6837</v>
      </c>
      <c r="B9251" s="64" t="s">
        <v>7082</v>
      </c>
      <c r="C9251" s="64" t="s">
        <v>6903</v>
      </c>
      <c r="D9251" s="37" t="s">
        <v>6839</v>
      </c>
      <c r="E9251" s="131">
        <v>100</v>
      </c>
      <c r="F9251" s="132" t="s">
        <v>82</v>
      </c>
      <c r="G9251" s="37"/>
      <c r="H9251" s="132" t="s">
        <v>6840</v>
      </c>
      <c r="I9251" s="158"/>
      <c r="K9251" s="140" t="str">
        <f t="shared" si="438"/>
        <v>社會福利支出計畫/社會福利支出/會費、捐助、補助、分攤、照護、救濟與交流活動費/捐助、補助與獎助/捐助國內團體</v>
      </c>
      <c r="L9251" s="140" t="str">
        <f t="shared" si="439"/>
        <v>補助社會福利機構團體自辦社會福利方案計畫</v>
      </c>
      <c r="M9251" s="40" t="str">
        <f t="shared" si="440"/>
        <v>社團法人台中市親子關懷協會</v>
      </c>
    </row>
    <row r="9252" spans="1:13" s="27" customFormat="1" ht="112.5">
      <c r="A9252" s="37" t="s">
        <v>6837</v>
      </c>
      <c r="B9252" s="64" t="s">
        <v>7082</v>
      </c>
      <c r="C9252" s="64" t="s">
        <v>7106</v>
      </c>
      <c r="D9252" s="37" t="s">
        <v>6839</v>
      </c>
      <c r="E9252" s="131">
        <v>41</v>
      </c>
      <c r="F9252" s="132" t="s">
        <v>82</v>
      </c>
      <c r="G9252" s="37"/>
      <c r="H9252" s="132" t="s">
        <v>6840</v>
      </c>
      <c r="I9252" s="158"/>
      <c r="K9252" s="140" t="str">
        <f t="shared" si="438"/>
        <v>社會福利支出計畫/社會福利支出/會費、捐助、補助、分攤、照護、救濟與交流活動費/捐助、補助與獎助/捐助國內團體</v>
      </c>
      <c r="L9252" s="140" t="str">
        <f t="shared" si="439"/>
        <v>補助社會福利機構團體自辦社會福利方案計畫</v>
      </c>
      <c r="M9252" s="40" t="str">
        <f t="shared" si="440"/>
        <v>財團法人臺灣省私立永信社會福利基金會附設臺中市私立松柏園老人養護中心</v>
      </c>
    </row>
    <row r="9253" spans="1:13" s="27" customFormat="1" ht="112.5">
      <c r="A9253" s="37" t="s">
        <v>6837</v>
      </c>
      <c r="B9253" s="64" t="s">
        <v>7082</v>
      </c>
      <c r="C9253" s="64" t="s">
        <v>1942</v>
      </c>
      <c r="D9253" s="37" t="s">
        <v>6839</v>
      </c>
      <c r="E9253" s="131">
        <v>100</v>
      </c>
      <c r="F9253" s="132" t="s">
        <v>82</v>
      </c>
      <c r="G9253" s="37"/>
      <c r="H9253" s="132" t="s">
        <v>6840</v>
      </c>
      <c r="I9253" s="158"/>
      <c r="K9253" s="140" t="str">
        <f t="shared" si="438"/>
        <v>社會福利支出計畫/社會福利支出/會費、捐助、補助、分攤、照護、救濟與交流活動費/捐助、補助與獎助/捐助國內團體</v>
      </c>
      <c r="L9253" s="140" t="str">
        <f t="shared" si="439"/>
        <v>補助社會福利機構團體自辦社會福利方案計畫</v>
      </c>
      <c r="M9253" s="40" t="str">
        <f t="shared" si="440"/>
        <v>社團法人台中市聾人協會</v>
      </c>
    </row>
    <row r="9254" spans="1:13" s="27" customFormat="1" ht="112.5">
      <c r="A9254" s="37" t="s">
        <v>6837</v>
      </c>
      <c r="B9254" s="64" t="s">
        <v>7082</v>
      </c>
      <c r="C9254" s="64" t="s">
        <v>1964</v>
      </c>
      <c r="D9254" s="37" t="s">
        <v>6839</v>
      </c>
      <c r="E9254" s="131">
        <v>79</v>
      </c>
      <c r="F9254" s="132" t="s">
        <v>82</v>
      </c>
      <c r="G9254" s="37"/>
      <c r="H9254" s="132" t="s">
        <v>6840</v>
      </c>
      <c r="I9254" s="158"/>
      <c r="K9254" s="140" t="str">
        <f t="shared" si="438"/>
        <v>社會福利支出計畫/社會福利支出/會費、捐助、補助、分攤、照護、救濟與交流活動費/捐助、補助與獎助/捐助國內團體</v>
      </c>
      <c r="L9254" s="140" t="str">
        <f t="shared" si="439"/>
        <v>補助社會福利機構團體自辦社會福利方案計畫</v>
      </c>
      <c r="M9254" s="40" t="str">
        <f t="shared" si="440"/>
        <v>台中市身心障礙福利協會</v>
      </c>
    </row>
    <row r="9255" spans="1:13" s="27" customFormat="1" ht="112.5">
      <c r="A9255" s="37" t="s">
        <v>6837</v>
      </c>
      <c r="B9255" s="64" t="s">
        <v>7082</v>
      </c>
      <c r="C9255" s="64" t="s">
        <v>3596</v>
      </c>
      <c r="D9255" s="37" t="s">
        <v>6839</v>
      </c>
      <c r="E9255" s="131">
        <v>46</v>
      </c>
      <c r="F9255" s="132" t="s">
        <v>82</v>
      </c>
      <c r="G9255" s="37"/>
      <c r="H9255" s="132" t="s">
        <v>6840</v>
      </c>
      <c r="I9255" s="158"/>
      <c r="K9255" s="140" t="str">
        <f t="shared" si="438"/>
        <v>社會福利支出計畫/社會福利支出/會費、捐助、補助、分攤、照護、救濟與交流活動費/捐助、補助與獎助/捐助國內團體</v>
      </c>
      <c r="L9255" s="140" t="str">
        <f t="shared" si="439"/>
        <v>補助社會福利機構團體自辦社會福利方案計畫</v>
      </c>
      <c r="M9255" s="40" t="str">
        <f t="shared" si="440"/>
        <v>社團法人中華民國失智者照顧協會</v>
      </c>
    </row>
    <row r="9256" spans="1:13" s="27" customFormat="1" ht="112.5">
      <c r="A9256" s="37" t="s">
        <v>6837</v>
      </c>
      <c r="B9256" s="64" t="s">
        <v>7082</v>
      </c>
      <c r="C9256" s="64" t="s">
        <v>3138</v>
      </c>
      <c r="D9256" s="37" t="s">
        <v>6839</v>
      </c>
      <c r="E9256" s="131">
        <v>20</v>
      </c>
      <c r="F9256" s="132" t="s">
        <v>82</v>
      </c>
      <c r="G9256" s="37"/>
      <c r="H9256" s="132" t="s">
        <v>6840</v>
      </c>
      <c r="I9256" s="158"/>
      <c r="K9256" s="140" t="str">
        <f t="shared" si="438"/>
        <v>社會福利支出計畫/社會福利支出/會費、捐助、補助、分攤、照護、救濟與交流活動費/捐助、補助與獎助/捐助國內團體</v>
      </c>
      <c r="L9256" s="140" t="str">
        <f t="shared" si="439"/>
        <v>補助社會福利機構團體自辦社會福利方案計畫</v>
      </c>
      <c r="M9256" s="40" t="str">
        <f t="shared" si="440"/>
        <v>社團法人臺中市仁和樂活長青協會</v>
      </c>
    </row>
    <row r="9257" spans="1:13" s="27" customFormat="1" ht="112.5">
      <c r="A9257" s="37" t="s">
        <v>6837</v>
      </c>
      <c r="B9257" s="64" t="s">
        <v>7082</v>
      </c>
      <c r="C9257" s="64" t="s">
        <v>3560</v>
      </c>
      <c r="D9257" s="37" t="s">
        <v>6839</v>
      </c>
      <c r="E9257" s="131">
        <v>20</v>
      </c>
      <c r="F9257" s="132" t="s">
        <v>82</v>
      </c>
      <c r="G9257" s="37"/>
      <c r="H9257" s="132" t="s">
        <v>6840</v>
      </c>
      <c r="I9257" s="158"/>
      <c r="K9257" s="140" t="str">
        <f t="shared" si="438"/>
        <v>社會福利支出計畫/社會福利支出/會費、捐助、補助、分攤、照護、救濟與交流活動費/捐助、補助與獎助/捐助國內團體</v>
      </c>
      <c r="L9257" s="140" t="str">
        <f t="shared" si="439"/>
        <v>補助社會福利機構團體自辦社會福利方案計畫</v>
      </c>
      <c r="M9257" s="40" t="str">
        <f t="shared" si="440"/>
        <v>社團法人台灣陽光婦女協會</v>
      </c>
    </row>
    <row r="9258" spans="1:13" s="27" customFormat="1" ht="112.5">
      <c r="A9258" s="37" t="s">
        <v>6837</v>
      </c>
      <c r="B9258" s="64" t="s">
        <v>7082</v>
      </c>
      <c r="C9258" s="64" t="s">
        <v>7107</v>
      </c>
      <c r="D9258" s="37" t="s">
        <v>6839</v>
      </c>
      <c r="E9258" s="131">
        <v>18</v>
      </c>
      <c r="F9258" s="132" t="s">
        <v>82</v>
      </c>
      <c r="G9258" s="37"/>
      <c r="H9258" s="132" t="s">
        <v>6840</v>
      </c>
      <c r="I9258" s="158"/>
      <c r="K9258" s="140" t="str">
        <f t="shared" si="438"/>
        <v>社會福利支出計畫/社會福利支出/會費、捐助、補助、分攤、照護、救濟與交流活動費/捐助、補助與獎助/捐助國內團體</v>
      </c>
      <c r="L9258" s="140" t="str">
        <f t="shared" si="439"/>
        <v>補助社會福利機構團體自辦社會福利方案計畫</v>
      </c>
      <c r="M9258" s="40" t="str">
        <f t="shared" si="440"/>
        <v>社團法人台中市潭仔墘綜合障礙福利協進會</v>
      </c>
    </row>
    <row r="9259" spans="1:13" s="27" customFormat="1" ht="112.5">
      <c r="A9259" s="37" t="s">
        <v>6837</v>
      </c>
      <c r="B9259" s="64" t="s">
        <v>7082</v>
      </c>
      <c r="C9259" s="64" t="s">
        <v>7108</v>
      </c>
      <c r="D9259" s="37" t="s">
        <v>6839</v>
      </c>
      <c r="E9259" s="131">
        <v>20</v>
      </c>
      <c r="F9259" s="132" t="s">
        <v>82</v>
      </c>
      <c r="G9259" s="37"/>
      <c r="H9259" s="132" t="s">
        <v>6840</v>
      </c>
      <c r="I9259" s="158"/>
      <c r="K9259" s="140" t="str">
        <f t="shared" si="438"/>
        <v>社會福利支出計畫/社會福利支出/會費、捐助、補助、分攤、照護、救濟與交流活動費/捐助、補助與獎助/捐助國內團體</v>
      </c>
      <c r="L9259" s="140" t="str">
        <f t="shared" si="439"/>
        <v>補助社會福利機構團體自辦社會福利方案計畫</v>
      </c>
      <c r="M9259" s="40" t="str">
        <f t="shared" si="440"/>
        <v>社團法人台中市身心障礙協會</v>
      </c>
    </row>
    <row r="9260" spans="1:13" s="27" customFormat="1" ht="112.5">
      <c r="A9260" s="37" t="s">
        <v>6837</v>
      </c>
      <c r="B9260" s="64" t="s">
        <v>7082</v>
      </c>
      <c r="C9260" s="64" t="s">
        <v>3620</v>
      </c>
      <c r="D9260" s="37" t="s">
        <v>6839</v>
      </c>
      <c r="E9260" s="131">
        <v>12</v>
      </c>
      <c r="F9260" s="132" t="s">
        <v>82</v>
      </c>
      <c r="G9260" s="37"/>
      <c r="H9260" s="132" t="s">
        <v>6840</v>
      </c>
      <c r="I9260" s="158"/>
      <c r="K9260" s="140" t="str">
        <f t="shared" si="438"/>
        <v>社會福利支出計畫/社會福利支出/會費、捐助、補助、分攤、照護、救濟與交流活動費/捐助、補助與獎助/捐助國內團體</v>
      </c>
      <c r="L9260" s="140" t="str">
        <f t="shared" si="439"/>
        <v>補助社會福利機構團體自辦社會福利方案計畫</v>
      </c>
      <c r="M9260" s="40" t="str">
        <f t="shared" si="440"/>
        <v>社團法人台中市啟明重建福利協會</v>
      </c>
    </row>
    <row r="9261" spans="1:13" s="27" customFormat="1" ht="112.5">
      <c r="A9261" s="37" t="s">
        <v>6837</v>
      </c>
      <c r="B9261" s="64" t="s">
        <v>7082</v>
      </c>
      <c r="C9261" s="64" t="s">
        <v>6959</v>
      </c>
      <c r="D9261" s="37" t="s">
        <v>6839</v>
      </c>
      <c r="E9261" s="131">
        <v>50</v>
      </c>
      <c r="F9261" s="132" t="s">
        <v>82</v>
      </c>
      <c r="G9261" s="37"/>
      <c r="H9261" s="132" t="s">
        <v>6840</v>
      </c>
      <c r="I9261" s="158"/>
      <c r="K9261" s="140" t="str">
        <f t="shared" si="438"/>
        <v>社會福利支出計畫/社會福利支出/會費、捐助、補助、分攤、照護、救濟與交流活動費/捐助、補助與獎助/捐助國內團體</v>
      </c>
      <c r="L9261" s="140" t="str">
        <f t="shared" si="439"/>
        <v>補助社會福利機構團體自辦社會福利方案計畫</v>
      </c>
      <c r="M9261" s="40" t="str">
        <f t="shared" si="440"/>
        <v>社團法人台中市啟智協進會</v>
      </c>
    </row>
    <row r="9262" spans="1:13" s="27" customFormat="1" ht="112.5">
      <c r="A9262" s="37" t="s">
        <v>6837</v>
      </c>
      <c r="B9262" s="64" t="s">
        <v>7082</v>
      </c>
      <c r="C9262" s="64" t="s">
        <v>2913</v>
      </c>
      <c r="D9262" s="37" t="s">
        <v>6839</v>
      </c>
      <c r="E9262" s="131">
        <v>54</v>
      </c>
      <c r="F9262" s="132" t="s">
        <v>82</v>
      </c>
      <c r="G9262" s="37"/>
      <c r="H9262" s="132" t="s">
        <v>6840</v>
      </c>
      <c r="I9262" s="158"/>
      <c r="K9262" s="140" t="str">
        <f t="shared" si="438"/>
        <v>社會福利支出計畫/社會福利支出/會費、捐助、補助、分攤、照護、救濟與交流活動費/捐助、補助與獎助/捐助國內團體</v>
      </c>
      <c r="L9262" s="140" t="str">
        <f t="shared" si="439"/>
        <v>補助社會福利機構團體自辦社會福利方案計畫</v>
      </c>
      <c r="M9262" s="40" t="str">
        <f t="shared" si="440"/>
        <v>社團法人台灣新移民協會</v>
      </c>
    </row>
    <row r="9263" spans="1:13" s="27" customFormat="1" ht="112.5">
      <c r="A9263" s="37" t="s">
        <v>6837</v>
      </c>
      <c r="B9263" s="64" t="s">
        <v>7082</v>
      </c>
      <c r="C9263" s="64" t="s">
        <v>2906</v>
      </c>
      <c r="D9263" s="37" t="s">
        <v>6839</v>
      </c>
      <c r="E9263" s="131">
        <v>40</v>
      </c>
      <c r="F9263" s="132" t="s">
        <v>82</v>
      </c>
      <c r="G9263" s="37"/>
      <c r="H9263" s="132" t="s">
        <v>6840</v>
      </c>
      <c r="I9263" s="158"/>
      <c r="K9263" s="140" t="str">
        <f t="shared" si="438"/>
        <v>社會福利支出計畫/社會福利支出/會費、捐助、補助、分攤、照護、救濟與交流活動費/捐助、補助與獎助/捐助國內團體</v>
      </c>
      <c r="L9263" s="140" t="str">
        <f t="shared" si="439"/>
        <v>補助社會福利機構團體自辦社會福利方案計畫</v>
      </c>
      <c r="M9263" s="40" t="str">
        <f t="shared" si="440"/>
        <v>財團法人臺中市私立永耕社會福利基金會</v>
      </c>
    </row>
    <row r="9264" spans="1:13" s="27" customFormat="1" ht="112.5">
      <c r="A9264" s="37" t="s">
        <v>6837</v>
      </c>
      <c r="B9264" s="64" t="s">
        <v>7082</v>
      </c>
      <c r="C9264" s="64" t="s">
        <v>2744</v>
      </c>
      <c r="D9264" s="37" t="s">
        <v>6839</v>
      </c>
      <c r="E9264" s="131">
        <v>175</v>
      </c>
      <c r="F9264" s="132" t="s">
        <v>82</v>
      </c>
      <c r="G9264" s="37"/>
      <c r="H9264" s="132" t="s">
        <v>6840</v>
      </c>
      <c r="I9264" s="158"/>
      <c r="K9264" s="140" t="str">
        <f t="shared" si="438"/>
        <v>社會福利支出計畫/社會福利支出/會費、捐助、補助、分攤、照護、救濟與交流活動費/捐助、補助與獎助/捐助國內團體</v>
      </c>
      <c r="L9264" s="140" t="str">
        <f t="shared" si="439"/>
        <v>補助社會福利機構團體自辦社會福利方案計畫</v>
      </c>
      <c r="M9264" s="40" t="str">
        <f t="shared" si="440"/>
        <v>社團法人臺中市好幸運協會</v>
      </c>
    </row>
    <row r="9265" spans="1:13" s="27" customFormat="1" ht="112.5">
      <c r="A9265" s="37" t="s">
        <v>6837</v>
      </c>
      <c r="B9265" s="64" t="s">
        <v>7082</v>
      </c>
      <c r="C9265" s="64" t="s">
        <v>3555</v>
      </c>
      <c r="D9265" s="37" t="s">
        <v>6839</v>
      </c>
      <c r="E9265" s="131">
        <v>30</v>
      </c>
      <c r="F9265" s="132" t="s">
        <v>82</v>
      </c>
      <c r="G9265" s="37"/>
      <c r="H9265" s="132" t="s">
        <v>6840</v>
      </c>
      <c r="I9265" s="158"/>
      <c r="K9265" s="140" t="str">
        <f t="shared" si="438"/>
        <v>社會福利支出計畫/社會福利支出/會費、捐助、補助、分攤、照護、救濟與交流活動費/捐助、補助與獎助/捐助國內團體</v>
      </c>
      <c r="L9265" s="140" t="str">
        <f t="shared" si="439"/>
        <v>補助社會福利機構團體自辦社會福利方案計畫</v>
      </c>
      <c r="M9265" s="40" t="str">
        <f t="shared" si="440"/>
        <v>社團法人台灣基督教社會關懷協會</v>
      </c>
    </row>
    <row r="9266" spans="1:13" s="27" customFormat="1" ht="112.5">
      <c r="A9266" s="37" t="s">
        <v>6837</v>
      </c>
      <c r="B9266" s="64" t="s">
        <v>7082</v>
      </c>
      <c r="C9266" s="64" t="s">
        <v>7088</v>
      </c>
      <c r="D9266" s="37" t="s">
        <v>6839</v>
      </c>
      <c r="E9266" s="131">
        <v>55</v>
      </c>
      <c r="F9266" s="132" t="s">
        <v>82</v>
      </c>
      <c r="G9266" s="37"/>
      <c r="H9266" s="132" t="s">
        <v>6840</v>
      </c>
      <c r="I9266" s="158"/>
      <c r="K9266" s="140" t="str">
        <f t="shared" si="438"/>
        <v>社會福利支出計畫/社會福利支出/會費、捐助、補助、分攤、照護、救濟與交流活動費/捐助、補助與獎助/捐助國內團體</v>
      </c>
      <c r="L9266" s="140" t="str">
        <f t="shared" si="439"/>
        <v>補助社會福利機構團體自辦社會福利方案計畫</v>
      </c>
      <c r="M9266" s="40" t="str">
        <f t="shared" si="440"/>
        <v>社團法人台中市聲暉協進會</v>
      </c>
    </row>
    <row r="9267" spans="1:13" s="27" customFormat="1" ht="112.5">
      <c r="A9267" s="37" t="s">
        <v>6837</v>
      </c>
      <c r="B9267" s="64" t="s">
        <v>7082</v>
      </c>
      <c r="C9267" s="64" t="s">
        <v>1942</v>
      </c>
      <c r="D9267" s="37" t="s">
        <v>6839</v>
      </c>
      <c r="E9267" s="131">
        <v>60</v>
      </c>
      <c r="F9267" s="132" t="s">
        <v>82</v>
      </c>
      <c r="G9267" s="37"/>
      <c r="H9267" s="132" t="s">
        <v>6840</v>
      </c>
      <c r="I9267" s="158"/>
      <c r="K9267" s="140" t="str">
        <f t="shared" si="438"/>
        <v>社會福利支出計畫/社會福利支出/會費、捐助、補助、分攤、照護、救濟與交流活動費/捐助、補助與獎助/捐助國內團體</v>
      </c>
      <c r="L9267" s="140" t="str">
        <f t="shared" si="439"/>
        <v>補助社會福利機構團體自辦社會福利方案計畫</v>
      </c>
      <c r="M9267" s="40" t="str">
        <f t="shared" si="440"/>
        <v>社團法人台中市聾人協會</v>
      </c>
    </row>
    <row r="9268" spans="1:13" s="27" customFormat="1" ht="112.5">
      <c r="A9268" s="37" t="s">
        <v>6837</v>
      </c>
      <c r="B9268" s="64" t="s">
        <v>7082</v>
      </c>
      <c r="C9268" s="64" t="s">
        <v>7099</v>
      </c>
      <c r="D9268" s="37" t="s">
        <v>6839</v>
      </c>
      <c r="E9268" s="131">
        <v>5</v>
      </c>
      <c r="F9268" s="132" t="s">
        <v>82</v>
      </c>
      <c r="G9268" s="37"/>
      <c r="H9268" s="132" t="s">
        <v>6840</v>
      </c>
      <c r="I9268" s="158"/>
      <c r="K9268" s="140" t="str">
        <f t="shared" si="438"/>
        <v>社會福利支出計畫/社會福利支出/會費、捐助、補助、分攤、照護、救濟與交流活動費/捐助、補助與獎助/捐助國內團體</v>
      </c>
      <c r="L9268" s="140" t="str">
        <f t="shared" si="439"/>
        <v>補助社會福利機構團體自辦社會福利方案計畫</v>
      </c>
      <c r="M9268" s="40" t="str">
        <f t="shared" si="440"/>
        <v>社團法人台灣聊癒創益關懷協會</v>
      </c>
    </row>
    <row r="9269" spans="1:13" s="27" customFormat="1" ht="112.5">
      <c r="A9269" s="37" t="s">
        <v>6837</v>
      </c>
      <c r="B9269" s="64" t="s">
        <v>7082</v>
      </c>
      <c r="C9269" s="64" t="s">
        <v>6920</v>
      </c>
      <c r="D9269" s="37" t="s">
        <v>6839</v>
      </c>
      <c r="E9269" s="131">
        <v>49</v>
      </c>
      <c r="F9269" s="132" t="s">
        <v>82</v>
      </c>
      <c r="G9269" s="37"/>
      <c r="H9269" s="132" t="s">
        <v>6840</v>
      </c>
      <c r="I9269" s="158"/>
      <c r="K9269" s="140" t="str">
        <f t="shared" si="438"/>
        <v>社會福利支出計畫/社會福利支出/會費、捐助、補助、分攤、照護、救濟與交流活動費/捐助、補助與獎助/捐助國內團體</v>
      </c>
      <c r="L9269" s="140" t="str">
        <f t="shared" si="439"/>
        <v>補助社會福利機構團體自辦社會福利方案計畫</v>
      </c>
      <c r="M9269" s="40" t="str">
        <f t="shared" si="440"/>
        <v>社團法人臺中市新住民團體聯合會</v>
      </c>
    </row>
    <row r="9270" spans="1:13" s="27" customFormat="1" ht="112.5">
      <c r="A9270" s="37" t="s">
        <v>6837</v>
      </c>
      <c r="B9270" s="64" t="s">
        <v>7082</v>
      </c>
      <c r="C9270" s="64" t="s">
        <v>3279</v>
      </c>
      <c r="D9270" s="37" t="s">
        <v>6839</v>
      </c>
      <c r="E9270" s="131">
        <v>15</v>
      </c>
      <c r="F9270" s="132" t="s">
        <v>82</v>
      </c>
      <c r="G9270" s="37"/>
      <c r="H9270" s="132" t="s">
        <v>6840</v>
      </c>
      <c r="I9270" s="158"/>
      <c r="K9270" s="140" t="str">
        <f t="shared" si="438"/>
        <v>社會福利支出計畫/社會福利支出/會費、捐助、補助、分攤、照護、救濟與交流活動費/捐助、補助與獎助/捐助國內團體</v>
      </c>
      <c r="L9270" s="140" t="str">
        <f t="shared" si="439"/>
        <v>補助社會福利機構團體自辦社會福利方案計畫</v>
      </c>
      <c r="M9270" s="40" t="str">
        <f t="shared" si="440"/>
        <v>中華民國幸福家庭促進協會</v>
      </c>
    </row>
    <row r="9271" spans="1:13" s="27" customFormat="1" ht="112.5">
      <c r="A9271" s="37" t="s">
        <v>6837</v>
      </c>
      <c r="B9271" s="64" t="s">
        <v>7082</v>
      </c>
      <c r="C9271" s="64" t="s">
        <v>4369</v>
      </c>
      <c r="D9271" s="37" t="s">
        <v>6839</v>
      </c>
      <c r="E9271" s="131">
        <v>10</v>
      </c>
      <c r="F9271" s="132" t="s">
        <v>82</v>
      </c>
      <c r="G9271" s="37"/>
      <c r="H9271" s="132" t="s">
        <v>6840</v>
      </c>
      <c r="I9271" s="158"/>
      <c r="K9271" s="140" t="str">
        <f t="shared" si="438"/>
        <v>社會福利支出計畫/社會福利支出/會費、捐助、補助、分攤、照護、救濟與交流活動費/捐助、補助與獎助/捐助國內團體</v>
      </c>
      <c r="L9271" s="140" t="str">
        <f t="shared" si="439"/>
        <v>補助社會福利機構團體自辦社會福利方案計畫</v>
      </c>
      <c r="M9271" s="40" t="str">
        <f t="shared" si="440"/>
        <v>社團法人台中市協和長青協會</v>
      </c>
    </row>
    <row r="9272" spans="1:13" s="27" customFormat="1" ht="112.5">
      <c r="A9272" s="37" t="s">
        <v>6837</v>
      </c>
      <c r="B9272" s="64" t="s">
        <v>7082</v>
      </c>
      <c r="C9272" s="64" t="s">
        <v>3911</v>
      </c>
      <c r="D9272" s="37" t="s">
        <v>6839</v>
      </c>
      <c r="E9272" s="131">
        <v>20</v>
      </c>
      <c r="F9272" s="132" t="s">
        <v>82</v>
      </c>
      <c r="G9272" s="37"/>
      <c r="H9272" s="132" t="s">
        <v>6840</v>
      </c>
      <c r="I9272" s="158"/>
      <c r="K9272" s="140" t="str">
        <f t="shared" si="438"/>
        <v>社會福利支出計畫/社會福利支出/會費、捐助、補助、分攤、照護、救濟與交流活動費/捐助、補助與獎助/捐助國內團體</v>
      </c>
      <c r="L9272" s="140" t="str">
        <f t="shared" si="439"/>
        <v>補助社會福利機構團體自辦社會福利方案計畫</v>
      </c>
      <c r="M9272" s="40" t="str">
        <f t="shared" si="440"/>
        <v>社團法人臺中市大楓腳福德關懷協會</v>
      </c>
    </row>
    <row r="9273" spans="1:13" s="27" customFormat="1" ht="112.5">
      <c r="A9273" s="37" t="s">
        <v>6837</v>
      </c>
      <c r="B9273" s="64" t="s">
        <v>7082</v>
      </c>
      <c r="C9273" s="64" t="s">
        <v>2160</v>
      </c>
      <c r="D9273" s="37" t="s">
        <v>6839</v>
      </c>
      <c r="E9273" s="131">
        <v>28</v>
      </c>
      <c r="F9273" s="132" t="s">
        <v>82</v>
      </c>
      <c r="G9273" s="37"/>
      <c r="H9273" s="132" t="s">
        <v>6840</v>
      </c>
      <c r="I9273" s="158"/>
      <c r="K9273" s="140" t="str">
        <f t="shared" si="438"/>
        <v>社會福利支出計畫/社會福利支出/會費、捐助、補助、分攤、照護、救濟與交流活動費/捐助、補助與獎助/捐助國內團體</v>
      </c>
      <c r="L9273" s="140" t="str">
        <f t="shared" si="439"/>
        <v>補助社會福利機構團體自辦社會福利方案計畫</v>
      </c>
      <c r="M9273" s="40" t="str">
        <f t="shared" si="440"/>
        <v>財團法人台中市私立中杏社會福利基金會</v>
      </c>
    </row>
    <row r="9274" spans="1:13" s="27" customFormat="1" ht="112.5">
      <c r="A9274" s="37" t="s">
        <v>6837</v>
      </c>
      <c r="B9274" s="64" t="s">
        <v>7082</v>
      </c>
      <c r="C9274" s="64" t="s">
        <v>3287</v>
      </c>
      <c r="D9274" s="37" t="s">
        <v>6839</v>
      </c>
      <c r="E9274" s="131">
        <v>35</v>
      </c>
      <c r="F9274" s="132" t="s">
        <v>82</v>
      </c>
      <c r="G9274" s="37"/>
      <c r="H9274" s="132" t="s">
        <v>6840</v>
      </c>
      <c r="I9274" s="158"/>
      <c r="K9274" s="140" t="str">
        <f t="shared" si="438"/>
        <v>社會福利支出計畫/社會福利支出/會費、捐助、補助、分攤、照護、救濟與交流活動費/捐助、補助與獎助/捐助國內團體</v>
      </c>
      <c r="L9274" s="140" t="str">
        <f t="shared" si="439"/>
        <v>補助社會福利機構團體自辦社會福利方案計畫</v>
      </c>
      <c r="M9274" s="40" t="str">
        <f t="shared" si="440"/>
        <v>財團法人臺中市私立肯納自閉症社會福利基金會</v>
      </c>
    </row>
    <row r="9275" spans="1:13" s="27" customFormat="1" ht="112.5">
      <c r="A9275" s="37" t="s">
        <v>6837</v>
      </c>
      <c r="B9275" s="64" t="s">
        <v>7082</v>
      </c>
      <c r="C9275" s="64" t="s">
        <v>7096</v>
      </c>
      <c r="D9275" s="37" t="s">
        <v>6839</v>
      </c>
      <c r="E9275" s="131">
        <v>30</v>
      </c>
      <c r="F9275" s="132" t="s">
        <v>82</v>
      </c>
      <c r="G9275" s="37"/>
      <c r="H9275" s="132" t="s">
        <v>6840</v>
      </c>
      <c r="I9275" s="158"/>
      <c r="K9275" s="140" t="str">
        <f t="shared" si="438"/>
        <v>社會福利支出計畫/社會福利支出/會費、捐助、補助、分攤、照護、救濟與交流活動費/捐助、補助與獎助/捐助國內團體</v>
      </c>
      <c r="L9275" s="140" t="str">
        <f t="shared" si="439"/>
        <v>補助社會福利機構團體自辦社會福利方案計畫</v>
      </c>
      <c r="M9275" s="40" t="str">
        <f t="shared" si="440"/>
        <v>社團法人台中市腦性麻痺關懷協會</v>
      </c>
    </row>
    <row r="9276" spans="1:13" s="27" customFormat="1" ht="112.5">
      <c r="A9276" s="37" t="s">
        <v>6837</v>
      </c>
      <c r="B9276" s="64" t="s">
        <v>7082</v>
      </c>
      <c r="C9276" s="64" t="s">
        <v>7033</v>
      </c>
      <c r="D9276" s="37" t="s">
        <v>6839</v>
      </c>
      <c r="E9276" s="131">
        <v>32</v>
      </c>
      <c r="F9276" s="132" t="s">
        <v>82</v>
      </c>
      <c r="G9276" s="37"/>
      <c r="H9276" s="132" t="s">
        <v>6840</v>
      </c>
      <c r="I9276" s="158"/>
      <c r="K9276" s="140" t="str">
        <f t="shared" si="438"/>
        <v>社會福利支出計畫/社會福利支出/會費、捐助、補助、分攤、照護、救濟與交流活動費/捐助、補助與獎助/捐助國內團體</v>
      </c>
      <c r="L9276" s="140" t="str">
        <f t="shared" si="439"/>
        <v>補助社會福利機構團體自辦社會福利方案計畫</v>
      </c>
      <c r="M9276" s="40" t="str">
        <f t="shared" si="440"/>
        <v>社團法人臺中市山海屯脊髓損傷協會</v>
      </c>
    </row>
    <row r="9277" spans="1:13" s="27" customFormat="1" ht="112.5">
      <c r="A9277" s="37" t="s">
        <v>6837</v>
      </c>
      <c r="B9277" s="64" t="s">
        <v>7082</v>
      </c>
      <c r="C9277" s="64" t="s">
        <v>1130</v>
      </c>
      <c r="D9277" s="37" t="s">
        <v>6839</v>
      </c>
      <c r="E9277" s="131">
        <v>91</v>
      </c>
      <c r="F9277" s="132" t="s">
        <v>82</v>
      </c>
      <c r="G9277" s="37"/>
      <c r="H9277" s="132" t="s">
        <v>6840</v>
      </c>
      <c r="I9277" s="158"/>
      <c r="K9277" s="140" t="str">
        <f t="shared" ref="K9277:K9340" si="441">A9277</f>
        <v>社會福利支出計畫/社會福利支出/會費、捐助、補助、分攤、照護、救濟與交流活動費/捐助、補助與獎助/捐助國內團體</v>
      </c>
      <c r="L9277" s="140" t="str">
        <f t="shared" ref="L9277:L9340" si="442">B9277</f>
        <v>補助社會福利機構團體自辦社會福利方案計畫</v>
      </c>
      <c r="M9277" s="40" t="str">
        <f t="shared" ref="M9277:M9340" si="443">C9277</f>
        <v>臺中市龍井身心障礙者協會</v>
      </c>
    </row>
    <row r="9278" spans="1:13" s="27" customFormat="1" ht="112.5">
      <c r="A9278" s="37" t="s">
        <v>6837</v>
      </c>
      <c r="B9278" s="64" t="s">
        <v>7082</v>
      </c>
      <c r="C9278" s="64" t="s">
        <v>3287</v>
      </c>
      <c r="D9278" s="37" t="s">
        <v>6839</v>
      </c>
      <c r="E9278" s="131">
        <v>40</v>
      </c>
      <c r="F9278" s="132" t="s">
        <v>82</v>
      </c>
      <c r="G9278" s="37"/>
      <c r="H9278" s="132" t="s">
        <v>6840</v>
      </c>
      <c r="I9278" s="158"/>
      <c r="K9278" s="140" t="str">
        <f t="shared" si="441"/>
        <v>社會福利支出計畫/社會福利支出/會費、捐助、補助、分攤、照護、救濟與交流活動費/捐助、補助與獎助/捐助國內團體</v>
      </c>
      <c r="L9278" s="140" t="str">
        <f t="shared" si="442"/>
        <v>補助社會福利機構團體自辦社會福利方案計畫</v>
      </c>
      <c r="M9278" s="40" t="str">
        <f t="shared" si="443"/>
        <v>財團法人臺中市私立肯納自閉症社會福利基金會</v>
      </c>
    </row>
    <row r="9279" spans="1:13" s="27" customFormat="1" ht="112.5">
      <c r="A9279" s="37" t="s">
        <v>6837</v>
      </c>
      <c r="B9279" s="64" t="s">
        <v>7082</v>
      </c>
      <c r="C9279" s="64" t="s">
        <v>6899</v>
      </c>
      <c r="D9279" s="37" t="s">
        <v>6839</v>
      </c>
      <c r="E9279" s="131">
        <v>27</v>
      </c>
      <c r="F9279" s="132" t="s">
        <v>82</v>
      </c>
      <c r="G9279" s="37"/>
      <c r="H9279" s="132" t="s">
        <v>6840</v>
      </c>
      <c r="I9279" s="158"/>
      <c r="K9279" s="140" t="str">
        <f t="shared" si="441"/>
        <v>社會福利支出計畫/社會福利支出/會費、捐助、補助、分攤、照護、救濟與交流活動費/捐助、補助與獎助/捐助國內團體</v>
      </c>
      <c r="L9279" s="140" t="str">
        <f t="shared" si="442"/>
        <v>補助社會福利機構團體自辦社會福利方案計畫</v>
      </c>
      <c r="M9279" s="40" t="str">
        <f t="shared" si="443"/>
        <v>社團法人台灣喜信家庭關懷協會</v>
      </c>
    </row>
    <row r="9280" spans="1:13" s="27" customFormat="1" ht="112.5">
      <c r="A9280" s="37" t="s">
        <v>6837</v>
      </c>
      <c r="B9280" s="64" t="s">
        <v>7082</v>
      </c>
      <c r="C9280" s="64" t="s">
        <v>7109</v>
      </c>
      <c r="D9280" s="37" t="s">
        <v>6839</v>
      </c>
      <c r="E9280" s="131">
        <v>30</v>
      </c>
      <c r="F9280" s="132" t="s">
        <v>82</v>
      </c>
      <c r="G9280" s="37"/>
      <c r="H9280" s="132" t="s">
        <v>6840</v>
      </c>
      <c r="I9280" s="158"/>
      <c r="K9280" s="140" t="str">
        <f t="shared" si="441"/>
        <v>社會福利支出計畫/社會福利支出/會費、捐助、補助、分攤、照護、救濟與交流活動費/捐助、補助與獎助/捐助國內團體</v>
      </c>
      <c r="L9280" s="140" t="str">
        <f t="shared" si="442"/>
        <v>補助社會福利機構團體自辦社會福利方案計畫</v>
      </c>
      <c r="M9280" s="40" t="str">
        <f t="shared" si="443"/>
        <v>社團法人台中市脊髓損傷者協會</v>
      </c>
    </row>
    <row r="9281" spans="1:13" s="27" customFormat="1" ht="112.5">
      <c r="A9281" s="37" t="s">
        <v>6837</v>
      </c>
      <c r="B9281" s="64" t="s">
        <v>7082</v>
      </c>
      <c r="C9281" s="64" t="s">
        <v>7066</v>
      </c>
      <c r="D9281" s="37" t="s">
        <v>6839</v>
      </c>
      <c r="E9281" s="131">
        <v>120</v>
      </c>
      <c r="F9281" s="132" t="s">
        <v>82</v>
      </c>
      <c r="G9281" s="37"/>
      <c r="H9281" s="132" t="s">
        <v>6840</v>
      </c>
      <c r="I9281" s="158"/>
      <c r="K9281" s="140" t="str">
        <f t="shared" si="441"/>
        <v>社會福利支出計畫/社會福利支出/會費、捐助、補助、分攤、照護、救濟與交流活動費/捐助、補助與獎助/捐助國內團體</v>
      </c>
      <c r="L9281" s="140" t="str">
        <f t="shared" si="442"/>
        <v>補助社會福利機構團體自辦社會福利方案計畫</v>
      </c>
      <c r="M9281" s="40" t="str">
        <f t="shared" si="443"/>
        <v>臺中市擁昕親子關懷協會</v>
      </c>
    </row>
    <row r="9282" spans="1:13" s="27" customFormat="1" ht="112.5">
      <c r="A9282" s="37" t="s">
        <v>6837</v>
      </c>
      <c r="B9282" s="64" t="s">
        <v>7082</v>
      </c>
      <c r="C9282" s="64" t="s">
        <v>7110</v>
      </c>
      <c r="D9282" s="37" t="s">
        <v>6839</v>
      </c>
      <c r="E9282" s="131">
        <v>60</v>
      </c>
      <c r="F9282" s="132" t="s">
        <v>82</v>
      </c>
      <c r="G9282" s="37"/>
      <c r="H9282" s="132" t="s">
        <v>6840</v>
      </c>
      <c r="I9282" s="158"/>
      <c r="K9282" s="140" t="str">
        <f t="shared" si="441"/>
        <v>社會福利支出計畫/社會福利支出/會費、捐助、補助、分攤、照護、救濟與交流活動費/捐助、補助與獎助/捐助國內團體</v>
      </c>
      <c r="L9282" s="140" t="str">
        <f t="shared" si="442"/>
        <v>補助社會福利機構團體自辦社會福利方案計畫</v>
      </c>
      <c r="M9282" s="40" t="str">
        <f t="shared" si="443"/>
        <v>臺中市家庭照顧者服務發展協會</v>
      </c>
    </row>
    <row r="9283" spans="1:13" s="27" customFormat="1" ht="112.5">
      <c r="A9283" s="37" t="s">
        <v>6837</v>
      </c>
      <c r="B9283" s="64" t="s">
        <v>7082</v>
      </c>
      <c r="C9283" s="64" t="s">
        <v>7097</v>
      </c>
      <c r="D9283" s="37" t="s">
        <v>6839</v>
      </c>
      <c r="E9283" s="131">
        <v>20</v>
      </c>
      <c r="F9283" s="132" t="s">
        <v>82</v>
      </c>
      <c r="G9283" s="37"/>
      <c r="H9283" s="132" t="s">
        <v>6840</v>
      </c>
      <c r="I9283" s="158"/>
      <c r="K9283" s="140" t="str">
        <f t="shared" si="441"/>
        <v>社會福利支出計畫/社會福利支出/會費、捐助、補助、分攤、照護、救濟與交流活動費/捐助、補助與獎助/捐助國內團體</v>
      </c>
      <c r="L9283" s="140" t="str">
        <f t="shared" si="442"/>
        <v>補助社會福利機構團體自辦社會福利方案計畫</v>
      </c>
      <c r="M9283" s="40" t="str">
        <f t="shared" si="443"/>
        <v>社團法人臺中市愛無礙協會</v>
      </c>
    </row>
    <row r="9284" spans="1:13" s="27" customFormat="1" ht="112.5">
      <c r="A9284" s="37" t="s">
        <v>6837</v>
      </c>
      <c r="B9284" s="64" t="s">
        <v>7082</v>
      </c>
      <c r="C9284" s="64" t="s">
        <v>6959</v>
      </c>
      <c r="D9284" s="37" t="s">
        <v>6839</v>
      </c>
      <c r="E9284" s="131">
        <v>55</v>
      </c>
      <c r="F9284" s="132" t="s">
        <v>82</v>
      </c>
      <c r="G9284" s="37"/>
      <c r="H9284" s="132" t="s">
        <v>6840</v>
      </c>
      <c r="I9284" s="158"/>
      <c r="K9284" s="140" t="str">
        <f t="shared" si="441"/>
        <v>社會福利支出計畫/社會福利支出/會費、捐助、補助、分攤、照護、救濟與交流活動費/捐助、補助與獎助/捐助國內團體</v>
      </c>
      <c r="L9284" s="140" t="str">
        <f t="shared" si="442"/>
        <v>補助社會福利機構團體自辦社會福利方案計畫</v>
      </c>
      <c r="M9284" s="40" t="str">
        <f t="shared" si="443"/>
        <v>社團法人台中市啟智協進會</v>
      </c>
    </row>
    <row r="9285" spans="1:13" s="27" customFormat="1" ht="112.5">
      <c r="A9285" s="37" t="s">
        <v>6837</v>
      </c>
      <c r="B9285" s="64" t="s">
        <v>7082</v>
      </c>
      <c r="C9285" s="64" t="s">
        <v>7088</v>
      </c>
      <c r="D9285" s="37" t="s">
        <v>6839</v>
      </c>
      <c r="E9285" s="131">
        <v>85</v>
      </c>
      <c r="F9285" s="132" t="s">
        <v>82</v>
      </c>
      <c r="G9285" s="37"/>
      <c r="H9285" s="132" t="s">
        <v>6840</v>
      </c>
      <c r="I9285" s="158"/>
      <c r="K9285" s="140" t="str">
        <f t="shared" si="441"/>
        <v>社會福利支出計畫/社會福利支出/會費、捐助、補助、分攤、照護、救濟與交流活動費/捐助、補助與獎助/捐助國內團體</v>
      </c>
      <c r="L9285" s="140" t="str">
        <f t="shared" si="442"/>
        <v>補助社會福利機構團體自辦社會福利方案計畫</v>
      </c>
      <c r="M9285" s="40" t="str">
        <f t="shared" si="443"/>
        <v>社團法人台中市聲暉協進會</v>
      </c>
    </row>
    <row r="9286" spans="1:13" s="27" customFormat="1" ht="112.5">
      <c r="A9286" s="37" t="s">
        <v>6837</v>
      </c>
      <c r="B9286" s="64" t="s">
        <v>7082</v>
      </c>
      <c r="C9286" s="64" t="s">
        <v>2744</v>
      </c>
      <c r="D9286" s="37" t="s">
        <v>6839</v>
      </c>
      <c r="E9286" s="131">
        <v>72</v>
      </c>
      <c r="F9286" s="132" t="s">
        <v>82</v>
      </c>
      <c r="G9286" s="37"/>
      <c r="H9286" s="132" t="s">
        <v>6840</v>
      </c>
      <c r="I9286" s="158"/>
      <c r="K9286" s="140" t="str">
        <f t="shared" si="441"/>
        <v>社會福利支出計畫/社會福利支出/會費、捐助、補助、分攤、照護、救濟與交流活動費/捐助、補助與獎助/捐助國內團體</v>
      </c>
      <c r="L9286" s="140" t="str">
        <f t="shared" si="442"/>
        <v>補助社會福利機構團體自辦社會福利方案計畫</v>
      </c>
      <c r="M9286" s="40" t="str">
        <f t="shared" si="443"/>
        <v>社團法人臺中市好幸運協會</v>
      </c>
    </row>
    <row r="9287" spans="1:13" s="27" customFormat="1" ht="112.5">
      <c r="A9287" s="37" t="s">
        <v>6837</v>
      </c>
      <c r="B9287" s="64" t="s">
        <v>7082</v>
      </c>
      <c r="C9287" s="64" t="s">
        <v>7111</v>
      </c>
      <c r="D9287" s="37" t="s">
        <v>6839</v>
      </c>
      <c r="E9287" s="131">
        <v>20</v>
      </c>
      <c r="F9287" s="132" t="s">
        <v>82</v>
      </c>
      <c r="G9287" s="37"/>
      <c r="H9287" s="132" t="s">
        <v>6840</v>
      </c>
      <c r="I9287" s="158"/>
      <c r="K9287" s="140" t="str">
        <f t="shared" si="441"/>
        <v>社會福利支出計畫/社會福利支出/會費、捐助、補助、分攤、照護、救濟與交流活動費/捐助、補助與獎助/捐助國內團體</v>
      </c>
      <c r="L9287" s="140" t="str">
        <f t="shared" si="442"/>
        <v>補助社會福利機構團體自辦社會福利方案計畫</v>
      </c>
      <c r="M9287" s="40" t="str">
        <f t="shared" si="443"/>
        <v>社團法人臺中市賦女協會</v>
      </c>
    </row>
    <row r="9288" spans="1:13" s="27" customFormat="1" ht="112.5">
      <c r="A9288" s="37" t="s">
        <v>6837</v>
      </c>
      <c r="B9288" s="64" t="s">
        <v>7082</v>
      </c>
      <c r="C9288" s="64" t="s">
        <v>7095</v>
      </c>
      <c r="D9288" s="37" t="s">
        <v>6839</v>
      </c>
      <c r="E9288" s="131">
        <v>44</v>
      </c>
      <c r="F9288" s="132" t="s">
        <v>82</v>
      </c>
      <c r="G9288" s="37"/>
      <c r="H9288" s="132" t="s">
        <v>6840</v>
      </c>
      <c r="I9288" s="158"/>
      <c r="K9288" s="140" t="str">
        <f t="shared" si="441"/>
        <v>社會福利支出計畫/社會福利支出/會費、捐助、補助、分攤、照護、救濟與交流活動費/捐助、補助與獎助/捐助國內團體</v>
      </c>
      <c r="L9288" s="140" t="str">
        <f t="shared" si="442"/>
        <v>補助社會福利機構團體自辦社會福利方案計畫</v>
      </c>
      <c r="M9288" s="40" t="str">
        <f t="shared" si="443"/>
        <v>靜宜大學</v>
      </c>
    </row>
    <row r="9289" spans="1:13" s="27" customFormat="1" ht="112.5">
      <c r="A9289" s="37" t="s">
        <v>6837</v>
      </c>
      <c r="B9289" s="64" t="s">
        <v>7082</v>
      </c>
      <c r="C9289" s="64" t="s">
        <v>7109</v>
      </c>
      <c r="D9289" s="37" t="s">
        <v>6839</v>
      </c>
      <c r="E9289" s="131">
        <v>59</v>
      </c>
      <c r="F9289" s="132" t="s">
        <v>82</v>
      </c>
      <c r="G9289" s="37"/>
      <c r="H9289" s="132" t="s">
        <v>6840</v>
      </c>
      <c r="I9289" s="158"/>
      <c r="K9289" s="140" t="str">
        <f t="shared" si="441"/>
        <v>社會福利支出計畫/社會福利支出/會費、捐助、補助、分攤、照護、救濟與交流活動費/捐助、補助與獎助/捐助國內團體</v>
      </c>
      <c r="L9289" s="140" t="str">
        <f t="shared" si="442"/>
        <v>補助社會福利機構團體自辦社會福利方案計畫</v>
      </c>
      <c r="M9289" s="40" t="str">
        <f t="shared" si="443"/>
        <v>社團法人台中市脊髓損傷者協會</v>
      </c>
    </row>
    <row r="9290" spans="1:13" s="27" customFormat="1" ht="112.5">
      <c r="A9290" s="37" t="s">
        <v>6837</v>
      </c>
      <c r="B9290" s="64" t="s">
        <v>7082</v>
      </c>
      <c r="C9290" s="64" t="s">
        <v>4485</v>
      </c>
      <c r="D9290" s="37" t="s">
        <v>6839</v>
      </c>
      <c r="E9290" s="131">
        <v>45</v>
      </c>
      <c r="F9290" s="132" t="s">
        <v>82</v>
      </c>
      <c r="G9290" s="37"/>
      <c r="H9290" s="132" t="s">
        <v>6840</v>
      </c>
      <c r="I9290" s="158"/>
      <c r="K9290" s="140" t="str">
        <f t="shared" si="441"/>
        <v>社會福利支出計畫/社會福利支出/會費、捐助、補助、分攤、照護、救濟與交流活動費/捐助、補助與獎助/捐助國內團體</v>
      </c>
      <c r="L9290" s="140" t="str">
        <f t="shared" si="442"/>
        <v>補助社會福利機構團體自辦社會福利方案計畫</v>
      </c>
      <c r="M9290" s="40" t="str">
        <f t="shared" si="443"/>
        <v>社團法人台灣愛之光公益協會</v>
      </c>
    </row>
    <row r="9291" spans="1:13" s="27" customFormat="1" ht="112.5">
      <c r="A9291" s="37" t="s">
        <v>6837</v>
      </c>
      <c r="B9291" s="64" t="s">
        <v>7082</v>
      </c>
      <c r="C9291" s="64" t="s">
        <v>1819</v>
      </c>
      <c r="D9291" s="37" t="s">
        <v>6839</v>
      </c>
      <c r="E9291" s="131">
        <v>15</v>
      </c>
      <c r="F9291" s="132" t="s">
        <v>82</v>
      </c>
      <c r="G9291" s="37"/>
      <c r="H9291" s="132" t="s">
        <v>6840</v>
      </c>
      <c r="I9291" s="158"/>
      <c r="K9291" s="140" t="str">
        <f t="shared" si="441"/>
        <v>社會福利支出計畫/社會福利支出/會費、捐助、補助、分攤、照護、救濟與交流活動費/捐助、補助與獎助/捐助國內團體</v>
      </c>
      <c r="L9291" s="140" t="str">
        <f t="shared" si="442"/>
        <v>補助社會福利機構團體自辦社會福利方案計畫</v>
      </c>
      <c r="M9291" s="40" t="str">
        <f t="shared" si="443"/>
        <v>社團法人台中市身障福利協進會</v>
      </c>
    </row>
    <row r="9292" spans="1:13" s="27" customFormat="1" ht="112.5">
      <c r="A9292" s="37" t="s">
        <v>6837</v>
      </c>
      <c r="B9292" s="64" t="s">
        <v>7082</v>
      </c>
      <c r="C9292" s="64" t="s">
        <v>2155</v>
      </c>
      <c r="D9292" s="37" t="s">
        <v>6839</v>
      </c>
      <c r="E9292" s="131">
        <v>28</v>
      </c>
      <c r="F9292" s="132" t="s">
        <v>82</v>
      </c>
      <c r="G9292" s="37"/>
      <c r="H9292" s="132" t="s">
        <v>6840</v>
      </c>
      <c r="I9292" s="158"/>
      <c r="K9292" s="140" t="str">
        <f t="shared" si="441"/>
        <v>社會福利支出計畫/社會福利支出/會費、捐助、補助、分攤、照護、救濟與交流活動費/捐助、補助與獎助/捐助國內團體</v>
      </c>
      <c r="L9292" s="140" t="str">
        <f t="shared" si="442"/>
        <v>補助社會福利機構團體自辦社會福利方案計畫</v>
      </c>
      <c r="M9292" s="40" t="str">
        <f t="shared" si="443"/>
        <v>財團法人天主教會台中教區附設台中市私立慈愛智能發展中心</v>
      </c>
    </row>
    <row r="9293" spans="1:13" s="27" customFormat="1" ht="112.5">
      <c r="A9293" s="37" t="s">
        <v>6837</v>
      </c>
      <c r="B9293" s="64" t="s">
        <v>7082</v>
      </c>
      <c r="C9293" s="64" t="s">
        <v>6959</v>
      </c>
      <c r="D9293" s="37" t="s">
        <v>6839</v>
      </c>
      <c r="E9293" s="131">
        <v>60</v>
      </c>
      <c r="F9293" s="132" t="s">
        <v>82</v>
      </c>
      <c r="G9293" s="37"/>
      <c r="H9293" s="132" t="s">
        <v>6840</v>
      </c>
      <c r="I9293" s="158"/>
      <c r="K9293" s="140" t="str">
        <f t="shared" si="441"/>
        <v>社會福利支出計畫/社會福利支出/會費、捐助、補助、分攤、照護、救濟與交流活動費/捐助、補助與獎助/捐助國內團體</v>
      </c>
      <c r="L9293" s="140" t="str">
        <f t="shared" si="442"/>
        <v>補助社會福利機構團體自辦社會福利方案計畫</v>
      </c>
      <c r="M9293" s="40" t="str">
        <f t="shared" si="443"/>
        <v>社團法人台中市啟智協進會</v>
      </c>
    </row>
    <row r="9294" spans="1:13" s="27" customFormat="1" ht="112.5">
      <c r="A9294" s="37" t="s">
        <v>6837</v>
      </c>
      <c r="B9294" s="64" t="s">
        <v>7082</v>
      </c>
      <c r="C9294" s="64" t="s">
        <v>7112</v>
      </c>
      <c r="D9294" s="37" t="s">
        <v>6839</v>
      </c>
      <c r="E9294" s="131">
        <v>35</v>
      </c>
      <c r="F9294" s="132" t="s">
        <v>82</v>
      </c>
      <c r="G9294" s="37"/>
      <c r="H9294" s="132" t="s">
        <v>6840</v>
      </c>
      <c r="I9294" s="158"/>
      <c r="K9294" s="140" t="str">
        <f t="shared" si="441"/>
        <v>社會福利支出計畫/社會福利支出/會費、捐助、補助、分攤、照護、救濟與交流活動費/捐助、補助與獎助/捐助國內團體</v>
      </c>
      <c r="L9294" s="140" t="str">
        <f t="shared" si="442"/>
        <v>補助社會福利機構團體自辦社會福利方案計畫</v>
      </c>
      <c r="M9294" s="40" t="str">
        <f t="shared" si="443"/>
        <v>臺中市夏娃安全協會</v>
      </c>
    </row>
    <row r="9295" spans="1:13" s="27" customFormat="1" ht="112.5">
      <c r="A9295" s="37" t="s">
        <v>6837</v>
      </c>
      <c r="B9295" s="64" t="s">
        <v>7082</v>
      </c>
      <c r="C9295" s="64" t="s">
        <v>3659</v>
      </c>
      <c r="D9295" s="37" t="s">
        <v>6839</v>
      </c>
      <c r="E9295" s="131">
        <v>30</v>
      </c>
      <c r="F9295" s="132" t="s">
        <v>82</v>
      </c>
      <c r="G9295" s="37"/>
      <c r="H9295" s="132" t="s">
        <v>6840</v>
      </c>
      <c r="I9295" s="158"/>
      <c r="K9295" s="140" t="str">
        <f t="shared" si="441"/>
        <v>社會福利支出計畫/社會福利支出/會費、捐助、補助、分攤、照護、救濟與交流活動費/捐助、補助與獎助/捐助國內團體</v>
      </c>
      <c r="L9295" s="140" t="str">
        <f t="shared" si="442"/>
        <v>補助社會福利機構團體自辦社會福利方案計畫</v>
      </c>
      <c r="M9295" s="40" t="str">
        <f t="shared" si="443"/>
        <v>社團法人臺中市人文關懷協會</v>
      </c>
    </row>
    <row r="9296" spans="1:13" s="27" customFormat="1" ht="112.5">
      <c r="A9296" s="37" t="s">
        <v>6837</v>
      </c>
      <c r="B9296" s="64" t="s">
        <v>7082</v>
      </c>
      <c r="C9296" s="64" t="s">
        <v>7113</v>
      </c>
      <c r="D9296" s="37" t="s">
        <v>6839</v>
      </c>
      <c r="E9296" s="131">
        <v>32</v>
      </c>
      <c r="F9296" s="132" t="s">
        <v>82</v>
      </c>
      <c r="G9296" s="37"/>
      <c r="H9296" s="132" t="s">
        <v>6840</v>
      </c>
      <c r="I9296" s="158"/>
      <c r="K9296" s="140" t="str">
        <f t="shared" si="441"/>
        <v>社會福利支出計畫/社會福利支出/會費、捐助、補助、分攤、照護、救濟與交流活動費/捐助、補助與獎助/捐助國內團體</v>
      </c>
      <c r="L9296" s="140" t="str">
        <f t="shared" si="442"/>
        <v>補助社會福利機構團體自辦社會福利方案計畫</v>
      </c>
      <c r="M9296" s="40" t="str">
        <f t="shared" si="443"/>
        <v>社團法人大中華婦幼關懷成長協會</v>
      </c>
    </row>
    <row r="9297" spans="1:13" s="27" customFormat="1" ht="112.5">
      <c r="A9297" s="37" t="s">
        <v>6837</v>
      </c>
      <c r="B9297" s="64" t="s">
        <v>7082</v>
      </c>
      <c r="C9297" s="64" t="s">
        <v>786</v>
      </c>
      <c r="D9297" s="37" t="s">
        <v>6839</v>
      </c>
      <c r="E9297" s="131">
        <v>20</v>
      </c>
      <c r="F9297" s="132" t="s">
        <v>82</v>
      </c>
      <c r="G9297" s="37"/>
      <c r="H9297" s="132" t="s">
        <v>6840</v>
      </c>
      <c r="I9297" s="158"/>
      <c r="K9297" s="140" t="str">
        <f t="shared" si="441"/>
        <v>社會福利支出計畫/社會福利支出/會費、捐助、補助、分攤、照護、救濟與交流活動費/捐助、補助與獎助/捐助國內團體</v>
      </c>
      <c r="L9297" s="140" t="str">
        <f t="shared" si="442"/>
        <v>補助社會福利機構團體自辦社會福利方案計畫</v>
      </c>
      <c r="M9297" s="40" t="str">
        <f t="shared" si="443"/>
        <v>臺中市大甲區婦女會</v>
      </c>
    </row>
    <row r="9298" spans="1:13" s="27" customFormat="1" ht="112.5">
      <c r="A9298" s="37" t="s">
        <v>6837</v>
      </c>
      <c r="B9298" s="64" t="s">
        <v>7082</v>
      </c>
      <c r="C9298" s="64" t="s">
        <v>7113</v>
      </c>
      <c r="D9298" s="37" t="s">
        <v>6839</v>
      </c>
      <c r="E9298" s="131">
        <v>30</v>
      </c>
      <c r="F9298" s="132" t="s">
        <v>82</v>
      </c>
      <c r="G9298" s="37"/>
      <c r="H9298" s="132" t="s">
        <v>6840</v>
      </c>
      <c r="I9298" s="158"/>
      <c r="K9298" s="140" t="str">
        <f t="shared" si="441"/>
        <v>社會福利支出計畫/社會福利支出/會費、捐助、補助、分攤、照護、救濟與交流活動費/捐助、補助與獎助/捐助國內團體</v>
      </c>
      <c r="L9298" s="140" t="str">
        <f t="shared" si="442"/>
        <v>補助社會福利機構團體自辦社會福利方案計畫</v>
      </c>
      <c r="M9298" s="40" t="str">
        <f t="shared" si="443"/>
        <v>社團法人大中華婦幼關懷成長協會</v>
      </c>
    </row>
    <row r="9299" spans="1:13" s="27" customFormat="1" ht="112.5">
      <c r="A9299" s="37" t="s">
        <v>6837</v>
      </c>
      <c r="B9299" s="64" t="s">
        <v>7082</v>
      </c>
      <c r="C9299" s="64" t="s">
        <v>3902</v>
      </c>
      <c r="D9299" s="37" t="s">
        <v>6839</v>
      </c>
      <c r="E9299" s="131">
        <v>72</v>
      </c>
      <c r="F9299" s="132" t="s">
        <v>82</v>
      </c>
      <c r="G9299" s="37"/>
      <c r="H9299" s="132" t="s">
        <v>6840</v>
      </c>
      <c r="I9299" s="158"/>
      <c r="K9299" s="140" t="str">
        <f t="shared" si="441"/>
        <v>社會福利支出計畫/社會福利支出/會費、捐助、補助、分攤、照護、救濟與交流活動費/捐助、補助與獎助/捐助國內團體</v>
      </c>
      <c r="L9299" s="140" t="str">
        <f t="shared" si="442"/>
        <v>補助社會福利機構團體自辦社會福利方案計畫</v>
      </c>
      <c r="M9299" s="40" t="str">
        <f t="shared" si="443"/>
        <v>社團法人臺中市潭仔墘綜合障礙福利協進會</v>
      </c>
    </row>
    <row r="9300" spans="1:13" s="27" customFormat="1" ht="112.5">
      <c r="A9300" s="37" t="s">
        <v>6837</v>
      </c>
      <c r="B9300" s="64" t="s">
        <v>7082</v>
      </c>
      <c r="C9300" s="64" t="s">
        <v>7114</v>
      </c>
      <c r="D9300" s="37" t="s">
        <v>6839</v>
      </c>
      <c r="E9300" s="131">
        <v>72</v>
      </c>
      <c r="F9300" s="132" t="s">
        <v>82</v>
      </c>
      <c r="G9300" s="37"/>
      <c r="H9300" s="132" t="s">
        <v>6840</v>
      </c>
      <c r="I9300" s="158"/>
      <c r="K9300" s="140" t="str">
        <f t="shared" si="441"/>
        <v>社會福利支出計畫/社會福利支出/會費、捐助、補助、分攤、照護、救濟與交流活動費/捐助、補助與獎助/捐助國內團體</v>
      </c>
      <c r="L9300" s="140" t="str">
        <f t="shared" si="442"/>
        <v>補助社會福利機構團體自辦社會福利方案計畫</v>
      </c>
      <c r="M9300" s="40" t="str">
        <f t="shared" si="443"/>
        <v>社團法人臺中市響響輔助科技協會</v>
      </c>
    </row>
    <row r="9301" spans="1:13" s="27" customFormat="1" ht="112.5">
      <c r="A9301" s="37" t="s">
        <v>6837</v>
      </c>
      <c r="B9301" s="64" t="s">
        <v>7082</v>
      </c>
      <c r="C9301" s="64" t="s">
        <v>7097</v>
      </c>
      <c r="D9301" s="37" t="s">
        <v>6839</v>
      </c>
      <c r="E9301" s="131">
        <v>72</v>
      </c>
      <c r="F9301" s="132" t="s">
        <v>82</v>
      </c>
      <c r="G9301" s="37"/>
      <c r="H9301" s="132" t="s">
        <v>6840</v>
      </c>
      <c r="I9301" s="158"/>
      <c r="K9301" s="140" t="str">
        <f t="shared" si="441"/>
        <v>社會福利支出計畫/社會福利支出/會費、捐助、補助、分攤、照護、救濟與交流活動費/捐助、補助與獎助/捐助國內團體</v>
      </c>
      <c r="L9301" s="140" t="str">
        <f t="shared" si="442"/>
        <v>補助社會福利機構團體自辦社會福利方案計畫</v>
      </c>
      <c r="M9301" s="40" t="str">
        <f t="shared" si="443"/>
        <v>社團法人臺中市愛無礙協會</v>
      </c>
    </row>
    <row r="9302" spans="1:13" s="27" customFormat="1" ht="112.5">
      <c r="A9302" s="37" t="s">
        <v>6837</v>
      </c>
      <c r="B9302" s="64" t="s">
        <v>7082</v>
      </c>
      <c r="C9302" s="64" t="s">
        <v>3295</v>
      </c>
      <c r="D9302" s="37" t="s">
        <v>6839</v>
      </c>
      <c r="E9302" s="131">
        <v>60</v>
      </c>
      <c r="F9302" s="132" t="s">
        <v>82</v>
      </c>
      <c r="G9302" s="37"/>
      <c r="H9302" s="132" t="s">
        <v>6840</v>
      </c>
      <c r="I9302" s="158"/>
      <c r="K9302" s="140" t="str">
        <f t="shared" si="441"/>
        <v>社會福利支出計畫/社會福利支出/會費、捐助、補助、分攤、照護、救濟與交流活動費/捐助、補助與獎助/捐助國內團體</v>
      </c>
      <c r="L9302" s="140" t="str">
        <f t="shared" si="442"/>
        <v>補助社會福利機構團體自辦社會福利方案計畫</v>
      </c>
      <c r="M9302" s="40" t="str">
        <f t="shared" si="443"/>
        <v>社團法人台中市康復之友協會</v>
      </c>
    </row>
    <row r="9303" spans="1:13" s="27" customFormat="1" ht="112.5">
      <c r="A9303" s="37" t="s">
        <v>6837</v>
      </c>
      <c r="B9303" s="64" t="s">
        <v>7082</v>
      </c>
      <c r="C9303" s="64" t="s">
        <v>7109</v>
      </c>
      <c r="D9303" s="37" t="s">
        <v>6839</v>
      </c>
      <c r="E9303" s="131">
        <v>130</v>
      </c>
      <c r="F9303" s="132" t="s">
        <v>82</v>
      </c>
      <c r="G9303" s="37"/>
      <c r="H9303" s="132" t="s">
        <v>6840</v>
      </c>
      <c r="I9303" s="158"/>
      <c r="K9303" s="140" t="str">
        <f t="shared" si="441"/>
        <v>社會福利支出計畫/社會福利支出/會費、捐助、補助、分攤、照護、救濟與交流活動費/捐助、補助與獎助/捐助國內團體</v>
      </c>
      <c r="L9303" s="140" t="str">
        <f t="shared" si="442"/>
        <v>補助社會福利機構團體自辦社會福利方案計畫</v>
      </c>
      <c r="M9303" s="40" t="str">
        <f t="shared" si="443"/>
        <v>社團法人台中市脊髓損傷者協會</v>
      </c>
    </row>
    <row r="9304" spans="1:13" s="27" customFormat="1" ht="112.5">
      <c r="A9304" s="37" t="s">
        <v>6837</v>
      </c>
      <c r="B9304" s="64" t="s">
        <v>7082</v>
      </c>
      <c r="C9304" s="64" t="s">
        <v>1819</v>
      </c>
      <c r="D9304" s="37" t="s">
        <v>6839</v>
      </c>
      <c r="E9304" s="131">
        <v>59</v>
      </c>
      <c r="F9304" s="132" t="s">
        <v>82</v>
      </c>
      <c r="G9304" s="37"/>
      <c r="H9304" s="132" t="s">
        <v>6840</v>
      </c>
      <c r="I9304" s="158"/>
      <c r="K9304" s="140" t="str">
        <f t="shared" si="441"/>
        <v>社會福利支出計畫/社會福利支出/會費、捐助、補助、分攤、照護、救濟與交流活動費/捐助、補助與獎助/捐助國內團體</v>
      </c>
      <c r="L9304" s="140" t="str">
        <f t="shared" si="442"/>
        <v>補助社會福利機構團體自辦社會福利方案計畫</v>
      </c>
      <c r="M9304" s="40" t="str">
        <f t="shared" si="443"/>
        <v>社團法人台中市身障福利協進會</v>
      </c>
    </row>
    <row r="9305" spans="1:13" s="27" customFormat="1" ht="112.5">
      <c r="A9305" s="37" t="s">
        <v>6837</v>
      </c>
      <c r="B9305" s="64" t="s">
        <v>7082</v>
      </c>
      <c r="C9305" s="64" t="s">
        <v>3251</v>
      </c>
      <c r="D9305" s="37" t="s">
        <v>6839</v>
      </c>
      <c r="E9305" s="131">
        <v>187</v>
      </c>
      <c r="F9305" s="132" t="s">
        <v>82</v>
      </c>
      <c r="G9305" s="37"/>
      <c r="H9305" s="132" t="s">
        <v>6840</v>
      </c>
      <c r="I9305" s="158"/>
      <c r="K9305" s="140" t="str">
        <f t="shared" si="441"/>
        <v>社會福利支出計畫/社會福利支出/會費、捐助、補助、分攤、照護、救濟與交流活動費/捐助、補助與獎助/捐助國內團體</v>
      </c>
      <c r="L9305" s="140" t="str">
        <f t="shared" si="442"/>
        <v>補助社會福利機構團體自辦社會福利方案計畫</v>
      </c>
      <c r="M9305" s="40" t="str">
        <f t="shared" si="443"/>
        <v>財團法人向上社會福利基金會</v>
      </c>
    </row>
    <row r="9306" spans="1:13" s="27" customFormat="1" ht="112.5">
      <c r="A9306" s="37" t="s">
        <v>6837</v>
      </c>
      <c r="B9306" s="64" t="s">
        <v>7082</v>
      </c>
      <c r="C9306" s="64" t="s">
        <v>7061</v>
      </c>
      <c r="D9306" s="37" t="s">
        <v>6839</v>
      </c>
      <c r="E9306" s="131">
        <v>15</v>
      </c>
      <c r="F9306" s="132" t="s">
        <v>82</v>
      </c>
      <c r="G9306" s="37"/>
      <c r="H9306" s="132" t="s">
        <v>6840</v>
      </c>
      <c r="I9306" s="158"/>
      <c r="K9306" s="140" t="str">
        <f t="shared" si="441"/>
        <v>社會福利支出計畫/社會福利支出/會費、捐助、補助、分攤、照護、救濟與交流活動費/捐助、補助與獎助/捐助國內團體</v>
      </c>
      <c r="L9306" s="140" t="str">
        <f t="shared" si="442"/>
        <v>補助社會福利機構團體自辦社會福利方案計畫</v>
      </c>
      <c r="M9306" s="40" t="str">
        <f t="shared" si="443"/>
        <v>臺中市國際吾愛關懷協會</v>
      </c>
    </row>
    <row r="9307" spans="1:13" s="27" customFormat="1" ht="112.5">
      <c r="A9307" s="37" t="s">
        <v>6837</v>
      </c>
      <c r="B9307" s="64" t="s">
        <v>7082</v>
      </c>
      <c r="C9307" s="64" t="s">
        <v>3637</v>
      </c>
      <c r="D9307" s="37" t="s">
        <v>6839</v>
      </c>
      <c r="E9307" s="131">
        <v>80</v>
      </c>
      <c r="F9307" s="132" t="s">
        <v>82</v>
      </c>
      <c r="G9307" s="37"/>
      <c r="H9307" s="132" t="s">
        <v>6840</v>
      </c>
      <c r="I9307" s="158"/>
      <c r="K9307" s="140" t="str">
        <f t="shared" si="441"/>
        <v>社會福利支出計畫/社會福利支出/會費、捐助、補助、分攤、照護、救濟與交流活動費/捐助、補助與獎助/捐助國內團體</v>
      </c>
      <c r="L9307" s="140" t="str">
        <f t="shared" si="442"/>
        <v>補助社會福利機構團體自辦社會福利方案計畫</v>
      </c>
      <c r="M9307" s="40" t="str">
        <f t="shared" si="443"/>
        <v>財團法人水源地文教基金會</v>
      </c>
    </row>
    <row r="9308" spans="1:13" s="27" customFormat="1" ht="112.5">
      <c r="A9308" s="37" t="s">
        <v>6837</v>
      </c>
      <c r="B9308" s="64" t="s">
        <v>7082</v>
      </c>
      <c r="C9308" s="64" t="s">
        <v>3620</v>
      </c>
      <c r="D9308" s="37" t="s">
        <v>6839</v>
      </c>
      <c r="E9308" s="131">
        <v>26</v>
      </c>
      <c r="F9308" s="132" t="s">
        <v>82</v>
      </c>
      <c r="G9308" s="37"/>
      <c r="H9308" s="132" t="s">
        <v>6840</v>
      </c>
      <c r="I9308" s="158"/>
      <c r="K9308" s="140" t="str">
        <f t="shared" si="441"/>
        <v>社會福利支出計畫/社會福利支出/會費、捐助、補助、分攤、照護、救濟與交流活動費/捐助、補助與獎助/捐助國內團體</v>
      </c>
      <c r="L9308" s="140" t="str">
        <f t="shared" si="442"/>
        <v>補助社會福利機構團體自辦社會福利方案計畫</v>
      </c>
      <c r="M9308" s="40" t="str">
        <f t="shared" si="443"/>
        <v>社團法人台中市啟明重建福利協會</v>
      </c>
    </row>
    <row r="9309" spans="1:13" s="27" customFormat="1" ht="112.5">
      <c r="A9309" s="37" t="s">
        <v>6837</v>
      </c>
      <c r="B9309" s="64" t="s">
        <v>7082</v>
      </c>
      <c r="C9309" s="64" t="s">
        <v>7033</v>
      </c>
      <c r="D9309" s="37" t="s">
        <v>6839</v>
      </c>
      <c r="E9309" s="131">
        <v>36</v>
      </c>
      <c r="F9309" s="132" t="s">
        <v>82</v>
      </c>
      <c r="G9309" s="37"/>
      <c r="H9309" s="132" t="s">
        <v>6840</v>
      </c>
      <c r="I9309" s="158"/>
      <c r="K9309" s="140" t="str">
        <f t="shared" si="441"/>
        <v>社會福利支出計畫/社會福利支出/會費、捐助、補助、分攤、照護、救濟與交流活動費/捐助、補助與獎助/捐助國內團體</v>
      </c>
      <c r="L9309" s="140" t="str">
        <f t="shared" si="442"/>
        <v>補助社會福利機構團體自辦社會福利方案計畫</v>
      </c>
      <c r="M9309" s="40" t="str">
        <f t="shared" si="443"/>
        <v>社團法人臺中市山海屯脊髓損傷協會</v>
      </c>
    </row>
    <row r="9310" spans="1:13" s="27" customFormat="1" ht="112.5">
      <c r="A9310" s="37" t="s">
        <v>6837</v>
      </c>
      <c r="B9310" s="64" t="s">
        <v>7082</v>
      </c>
      <c r="C9310" s="64" t="s">
        <v>7106</v>
      </c>
      <c r="D9310" s="37" t="s">
        <v>6839</v>
      </c>
      <c r="E9310" s="131">
        <v>21</v>
      </c>
      <c r="F9310" s="132" t="s">
        <v>82</v>
      </c>
      <c r="G9310" s="37"/>
      <c r="H9310" s="132" t="s">
        <v>6840</v>
      </c>
      <c r="I9310" s="158"/>
      <c r="K9310" s="140" t="str">
        <f t="shared" si="441"/>
        <v>社會福利支出計畫/社會福利支出/會費、捐助、補助、分攤、照護、救濟與交流活動費/捐助、補助與獎助/捐助國內團體</v>
      </c>
      <c r="L9310" s="140" t="str">
        <f t="shared" si="442"/>
        <v>補助社會福利機構團體自辦社會福利方案計畫</v>
      </c>
      <c r="M9310" s="40" t="str">
        <f t="shared" si="443"/>
        <v>財團法人臺灣省私立永信社會福利基金會附設臺中市私立松柏園老人養護中心</v>
      </c>
    </row>
    <row r="9311" spans="1:13" s="27" customFormat="1" ht="112.5">
      <c r="A9311" s="37" t="s">
        <v>6842</v>
      </c>
      <c r="B9311" s="130" t="s">
        <v>7082</v>
      </c>
      <c r="C9311" s="130" t="s">
        <v>7103</v>
      </c>
      <c r="D9311" s="37" t="s">
        <v>6839</v>
      </c>
      <c r="E9311" s="136">
        <v>25</v>
      </c>
      <c r="F9311" s="132" t="s">
        <v>82</v>
      </c>
      <c r="G9311" s="132"/>
      <c r="H9311" s="132" t="s">
        <v>6840</v>
      </c>
      <c r="I9311" s="158"/>
      <c r="K9311" s="140" t="str">
        <f t="shared" si="441"/>
        <v>一般建築及設備計畫/一般建築及設備/會費、捐助、補助、分攤、照護、救濟與交流活動費/捐助、補助與獎助/捐助國內團體</v>
      </c>
      <c r="L9311" s="140" t="str">
        <f t="shared" si="442"/>
        <v>補助社會福利機構團體自辦社會福利方案計畫</v>
      </c>
      <c r="M9311" s="40" t="str">
        <f t="shared" si="443"/>
        <v>社團法人國際兒童能力促進協會</v>
      </c>
    </row>
    <row r="9312" spans="1:13" s="27" customFormat="1" ht="112.5">
      <c r="A9312" s="37" t="s">
        <v>6837</v>
      </c>
      <c r="B9312" s="64" t="s">
        <v>7082</v>
      </c>
      <c r="C9312" s="64" t="s">
        <v>2810</v>
      </c>
      <c r="D9312" s="37" t="s">
        <v>6839</v>
      </c>
      <c r="E9312" s="131">
        <v>24</v>
      </c>
      <c r="F9312" s="132" t="s">
        <v>82</v>
      </c>
      <c r="G9312" s="37"/>
      <c r="H9312" s="132" t="s">
        <v>6840</v>
      </c>
      <c r="I9312" s="158"/>
      <c r="K9312" s="140" t="str">
        <f t="shared" si="441"/>
        <v>社會福利支出計畫/社會福利支出/會費、捐助、補助、分攤、照護、救濟與交流活動費/捐助、補助與獎助/捐助國內團體</v>
      </c>
      <c r="L9312" s="140" t="str">
        <f t="shared" si="442"/>
        <v>補助社會福利機構團體自辦社會福利方案計畫</v>
      </c>
      <c r="M9312" s="40" t="str">
        <f t="shared" si="443"/>
        <v>財團法人臺中市私立公老坪社會福利慈善事業基金會</v>
      </c>
    </row>
    <row r="9313" spans="1:13" s="27" customFormat="1" ht="112.5">
      <c r="A9313" s="37" t="s">
        <v>6837</v>
      </c>
      <c r="B9313" s="64" t="s">
        <v>7082</v>
      </c>
      <c r="C9313" s="64" t="s">
        <v>3620</v>
      </c>
      <c r="D9313" s="37" t="s">
        <v>6839</v>
      </c>
      <c r="E9313" s="131">
        <v>133</v>
      </c>
      <c r="F9313" s="132" t="s">
        <v>82</v>
      </c>
      <c r="G9313" s="37"/>
      <c r="H9313" s="132" t="s">
        <v>6840</v>
      </c>
      <c r="I9313" s="158"/>
      <c r="K9313" s="140" t="str">
        <f t="shared" si="441"/>
        <v>社會福利支出計畫/社會福利支出/會費、捐助、補助、分攤、照護、救濟與交流活動費/捐助、補助與獎助/捐助國內團體</v>
      </c>
      <c r="L9313" s="140" t="str">
        <f t="shared" si="442"/>
        <v>補助社會福利機構團體自辦社會福利方案計畫</v>
      </c>
      <c r="M9313" s="40" t="str">
        <f t="shared" si="443"/>
        <v>社團法人台中市啟明重建福利協會</v>
      </c>
    </row>
    <row r="9314" spans="1:13" s="27" customFormat="1" ht="112.5">
      <c r="A9314" s="37" t="s">
        <v>6837</v>
      </c>
      <c r="B9314" s="64" t="s">
        <v>7082</v>
      </c>
      <c r="C9314" s="64" t="s">
        <v>7088</v>
      </c>
      <c r="D9314" s="37" t="s">
        <v>6839</v>
      </c>
      <c r="E9314" s="131">
        <v>60</v>
      </c>
      <c r="F9314" s="132" t="s">
        <v>82</v>
      </c>
      <c r="G9314" s="37"/>
      <c r="H9314" s="132" t="s">
        <v>6840</v>
      </c>
      <c r="I9314" s="158"/>
      <c r="K9314" s="140" t="str">
        <f t="shared" si="441"/>
        <v>社會福利支出計畫/社會福利支出/會費、捐助、補助、分攤、照護、救濟與交流活動費/捐助、補助與獎助/捐助國內團體</v>
      </c>
      <c r="L9314" s="140" t="str">
        <f t="shared" si="442"/>
        <v>補助社會福利機構團體自辦社會福利方案計畫</v>
      </c>
      <c r="M9314" s="40" t="str">
        <f t="shared" si="443"/>
        <v>社團法人台中市聲暉協進會</v>
      </c>
    </row>
    <row r="9315" spans="1:13" s="27" customFormat="1" ht="112.5">
      <c r="A9315" s="37" t="s">
        <v>6837</v>
      </c>
      <c r="B9315" s="64" t="s">
        <v>7082</v>
      </c>
      <c r="C9315" s="64" t="s">
        <v>3620</v>
      </c>
      <c r="D9315" s="37" t="s">
        <v>6839</v>
      </c>
      <c r="E9315" s="131">
        <v>60</v>
      </c>
      <c r="F9315" s="132" t="s">
        <v>82</v>
      </c>
      <c r="G9315" s="37"/>
      <c r="H9315" s="132" t="s">
        <v>6840</v>
      </c>
      <c r="I9315" s="158"/>
      <c r="K9315" s="140" t="str">
        <f t="shared" si="441"/>
        <v>社會福利支出計畫/社會福利支出/會費、捐助、補助、分攤、照護、救濟與交流活動費/捐助、補助與獎助/捐助國內團體</v>
      </c>
      <c r="L9315" s="140" t="str">
        <f t="shared" si="442"/>
        <v>補助社會福利機構團體自辦社會福利方案計畫</v>
      </c>
      <c r="M9315" s="40" t="str">
        <f t="shared" si="443"/>
        <v>社團法人台中市啟明重建福利協會</v>
      </c>
    </row>
    <row r="9316" spans="1:13" s="27" customFormat="1" ht="112.5">
      <c r="A9316" s="37" t="s">
        <v>6837</v>
      </c>
      <c r="B9316" s="64" t="s">
        <v>7082</v>
      </c>
      <c r="C9316" s="64" t="s">
        <v>3297</v>
      </c>
      <c r="D9316" s="37" t="s">
        <v>6839</v>
      </c>
      <c r="E9316" s="131">
        <v>140</v>
      </c>
      <c r="F9316" s="132" t="s">
        <v>82</v>
      </c>
      <c r="G9316" s="37"/>
      <c r="H9316" s="132" t="s">
        <v>6840</v>
      </c>
      <c r="I9316" s="158"/>
      <c r="K9316" s="140" t="str">
        <f t="shared" si="441"/>
        <v>社會福利支出計畫/社會福利支出/會費、捐助、補助、分攤、照護、救濟與交流活動費/捐助、補助與獎助/捐助國內團體</v>
      </c>
      <c r="L9316" s="140" t="str">
        <f t="shared" si="442"/>
        <v>補助社會福利機構團體自辦社會福利方案計畫</v>
      </c>
      <c r="M9316" s="40" t="str">
        <f t="shared" si="443"/>
        <v>財團法人臺中市私立信望愛智能發展中心</v>
      </c>
    </row>
    <row r="9317" spans="1:13" s="27" customFormat="1" ht="112.5">
      <c r="A9317" s="37" t="s">
        <v>6837</v>
      </c>
      <c r="B9317" s="64" t="s">
        <v>7082</v>
      </c>
      <c r="C9317" s="64" t="s">
        <v>7103</v>
      </c>
      <c r="D9317" s="37" t="s">
        <v>6839</v>
      </c>
      <c r="E9317" s="131">
        <v>80</v>
      </c>
      <c r="F9317" s="132" t="s">
        <v>82</v>
      </c>
      <c r="G9317" s="37"/>
      <c r="H9317" s="132" t="s">
        <v>6840</v>
      </c>
      <c r="I9317" s="158"/>
      <c r="K9317" s="140" t="str">
        <f t="shared" si="441"/>
        <v>社會福利支出計畫/社會福利支出/會費、捐助、補助、分攤、照護、救濟與交流活動費/捐助、補助與獎助/捐助國內團體</v>
      </c>
      <c r="L9317" s="140" t="str">
        <f t="shared" si="442"/>
        <v>補助社會福利機構團體自辦社會福利方案計畫</v>
      </c>
      <c r="M9317" s="40" t="str">
        <f t="shared" si="443"/>
        <v>社團法人國際兒童能力促進協會</v>
      </c>
    </row>
    <row r="9318" spans="1:13" s="27" customFormat="1" ht="112.5">
      <c r="A9318" s="37" t="s">
        <v>6837</v>
      </c>
      <c r="B9318" s="64" t="s">
        <v>7082</v>
      </c>
      <c r="C9318" s="64" t="s">
        <v>2602</v>
      </c>
      <c r="D9318" s="37" t="s">
        <v>6839</v>
      </c>
      <c r="E9318" s="131">
        <v>300</v>
      </c>
      <c r="F9318" s="132" t="s">
        <v>82</v>
      </c>
      <c r="G9318" s="37"/>
      <c r="H9318" s="132" t="s">
        <v>6840</v>
      </c>
      <c r="I9318" s="158"/>
      <c r="K9318" s="140" t="str">
        <f t="shared" si="441"/>
        <v>社會福利支出計畫/社會福利支出/會費、捐助、補助、分攤、照護、救濟與交流活動費/捐助、補助與獎助/捐助國內團體</v>
      </c>
      <c r="L9318" s="140" t="str">
        <f t="shared" si="442"/>
        <v>補助社會福利機構團體自辦社會福利方案計畫</v>
      </c>
      <c r="M9318" s="40" t="str">
        <f t="shared" si="443"/>
        <v>臺中市霧峰區舊正社區發展協會</v>
      </c>
    </row>
    <row r="9319" spans="1:13" s="27" customFormat="1" ht="112.5">
      <c r="A9319" s="37" t="s">
        <v>6837</v>
      </c>
      <c r="B9319" s="64" t="s">
        <v>7082</v>
      </c>
      <c r="C9319" s="64" t="s">
        <v>6960</v>
      </c>
      <c r="D9319" s="37" t="s">
        <v>6839</v>
      </c>
      <c r="E9319" s="131">
        <v>60</v>
      </c>
      <c r="F9319" s="132" t="s">
        <v>82</v>
      </c>
      <c r="G9319" s="37"/>
      <c r="H9319" s="132" t="s">
        <v>6840</v>
      </c>
      <c r="I9319" s="158"/>
      <c r="K9319" s="140" t="str">
        <f t="shared" si="441"/>
        <v>社會福利支出計畫/社會福利支出/會費、捐助、補助、分攤、照護、救濟與交流活動費/捐助、補助與獎助/捐助國內團體</v>
      </c>
      <c r="L9319" s="140" t="str">
        <f t="shared" si="442"/>
        <v>補助社會福利機構團體自辦社會福利方案計畫</v>
      </c>
      <c r="M9319" s="40" t="str">
        <f t="shared" si="443"/>
        <v>社團法人台中市自閉症教育協進會</v>
      </c>
    </row>
    <row r="9320" spans="1:13" s="27" customFormat="1" ht="112.5">
      <c r="A9320" s="37" t="s">
        <v>6837</v>
      </c>
      <c r="B9320" s="64" t="s">
        <v>7082</v>
      </c>
      <c r="C9320" s="64" t="s">
        <v>7033</v>
      </c>
      <c r="D9320" s="37" t="s">
        <v>6839</v>
      </c>
      <c r="E9320" s="131">
        <v>85</v>
      </c>
      <c r="F9320" s="132" t="s">
        <v>82</v>
      </c>
      <c r="G9320" s="37"/>
      <c r="H9320" s="132" t="s">
        <v>6840</v>
      </c>
      <c r="I9320" s="158"/>
      <c r="K9320" s="140" t="str">
        <f t="shared" si="441"/>
        <v>社會福利支出計畫/社會福利支出/會費、捐助、補助、分攤、照護、救濟與交流活動費/捐助、補助與獎助/捐助國內團體</v>
      </c>
      <c r="L9320" s="140" t="str">
        <f t="shared" si="442"/>
        <v>補助社會福利機構團體自辦社會福利方案計畫</v>
      </c>
      <c r="M9320" s="40" t="str">
        <f t="shared" si="443"/>
        <v>社團法人臺中市山海屯脊髓損傷協會</v>
      </c>
    </row>
    <row r="9321" spans="1:13" s="27" customFormat="1" ht="112.5">
      <c r="A9321" s="37" t="s">
        <v>6837</v>
      </c>
      <c r="B9321" s="64" t="s">
        <v>7082</v>
      </c>
      <c r="C9321" s="64" t="s">
        <v>7060</v>
      </c>
      <c r="D9321" s="37" t="s">
        <v>6839</v>
      </c>
      <c r="E9321" s="131">
        <v>72</v>
      </c>
      <c r="F9321" s="132" t="s">
        <v>82</v>
      </c>
      <c r="G9321" s="37"/>
      <c r="H9321" s="132" t="s">
        <v>6840</v>
      </c>
      <c r="I9321" s="158"/>
      <c r="K9321" s="140" t="str">
        <f t="shared" si="441"/>
        <v>社會福利支出計畫/社會福利支出/會費、捐助、補助、分攤、照護、救濟與交流活動費/捐助、補助與獎助/捐助國內團體</v>
      </c>
      <c r="L9321" s="140" t="str">
        <f t="shared" si="442"/>
        <v>補助社會福利機構團體自辦社會福利方案計畫</v>
      </c>
      <c r="M9321" s="40" t="str">
        <f t="shared" si="443"/>
        <v>社團法人台中市身無礙關懷協會</v>
      </c>
    </row>
    <row r="9322" spans="1:13" s="27" customFormat="1" ht="112.5">
      <c r="A9322" s="37" t="s">
        <v>6837</v>
      </c>
      <c r="B9322" s="64" t="s">
        <v>7082</v>
      </c>
      <c r="C9322" s="64" t="s">
        <v>7115</v>
      </c>
      <c r="D9322" s="37" t="s">
        <v>6839</v>
      </c>
      <c r="E9322" s="131">
        <v>582</v>
      </c>
      <c r="F9322" s="132" t="s">
        <v>82</v>
      </c>
      <c r="G9322" s="37"/>
      <c r="H9322" s="132" t="s">
        <v>6840</v>
      </c>
      <c r="I9322" s="158"/>
      <c r="K9322" s="140" t="str">
        <f t="shared" si="441"/>
        <v>社會福利支出計畫/社會福利支出/會費、捐助、補助、分攤、照護、救濟與交流活動費/捐助、補助與獎助/捐助國內團體</v>
      </c>
      <c r="L9322" s="140" t="str">
        <f t="shared" si="442"/>
        <v>補助社會福利機構團體自辦社會福利方案計畫</v>
      </c>
      <c r="M9322" s="40" t="str">
        <f t="shared" si="443"/>
        <v>台灣視多障協會</v>
      </c>
    </row>
    <row r="9323" spans="1:13" s="27" customFormat="1" ht="112.5">
      <c r="A9323" s="37" t="s">
        <v>6837</v>
      </c>
      <c r="B9323" s="64" t="s">
        <v>7082</v>
      </c>
      <c r="C9323" s="64" t="s">
        <v>2155</v>
      </c>
      <c r="D9323" s="37" t="s">
        <v>6839</v>
      </c>
      <c r="E9323" s="131">
        <v>200</v>
      </c>
      <c r="F9323" s="132" t="s">
        <v>82</v>
      </c>
      <c r="G9323" s="37"/>
      <c r="H9323" s="132" t="s">
        <v>6840</v>
      </c>
      <c r="I9323" s="158"/>
      <c r="K9323" s="140" t="str">
        <f t="shared" si="441"/>
        <v>社會福利支出計畫/社會福利支出/會費、捐助、補助、分攤、照護、救濟與交流活動費/捐助、補助與獎助/捐助國內團體</v>
      </c>
      <c r="L9323" s="140" t="str">
        <f t="shared" si="442"/>
        <v>補助社會福利機構團體自辦社會福利方案計畫</v>
      </c>
      <c r="M9323" s="40" t="str">
        <f t="shared" si="443"/>
        <v>財團法人天主教會台中教區附設台中市私立慈愛智能發展中心</v>
      </c>
    </row>
    <row r="9324" spans="1:13" s="27" customFormat="1" ht="112.5">
      <c r="A9324" s="37" t="s">
        <v>6837</v>
      </c>
      <c r="B9324" s="64" t="s">
        <v>7082</v>
      </c>
      <c r="C9324" s="64" t="s">
        <v>7115</v>
      </c>
      <c r="D9324" s="37" t="s">
        <v>6839</v>
      </c>
      <c r="E9324" s="131">
        <v>72</v>
      </c>
      <c r="F9324" s="132" t="s">
        <v>82</v>
      </c>
      <c r="G9324" s="37"/>
      <c r="H9324" s="132" t="s">
        <v>6840</v>
      </c>
      <c r="I9324" s="158"/>
      <c r="K9324" s="140" t="str">
        <f t="shared" si="441"/>
        <v>社會福利支出計畫/社會福利支出/會費、捐助、補助、分攤、照護、救濟與交流活動費/捐助、補助與獎助/捐助國內團體</v>
      </c>
      <c r="L9324" s="140" t="str">
        <f t="shared" si="442"/>
        <v>補助社會福利機構團體自辦社會福利方案計畫</v>
      </c>
      <c r="M9324" s="40" t="str">
        <f t="shared" si="443"/>
        <v>台灣視多障協會</v>
      </c>
    </row>
    <row r="9325" spans="1:13" s="27" customFormat="1" ht="112.5">
      <c r="A9325" s="37" t="s">
        <v>6837</v>
      </c>
      <c r="B9325" s="64" t="s">
        <v>7082</v>
      </c>
      <c r="C9325" s="64" t="s">
        <v>7104</v>
      </c>
      <c r="D9325" s="37" t="s">
        <v>6839</v>
      </c>
      <c r="E9325" s="131">
        <v>121</v>
      </c>
      <c r="F9325" s="132" t="s">
        <v>82</v>
      </c>
      <c r="G9325" s="37"/>
      <c r="H9325" s="132" t="s">
        <v>6840</v>
      </c>
      <c r="I9325" s="158"/>
      <c r="K9325" s="140" t="str">
        <f t="shared" si="441"/>
        <v>社會福利支出計畫/社會福利支出/會費、捐助、補助、分攤、照護、救濟與交流活動費/捐助、補助與獎助/捐助國內團體</v>
      </c>
      <c r="L9325" s="140" t="str">
        <f t="shared" si="442"/>
        <v>補助社會福利機構團體自辦社會福利方案計畫</v>
      </c>
      <c r="M9325" s="40" t="str">
        <f t="shared" si="443"/>
        <v>社團法人台中市開懷協會</v>
      </c>
    </row>
    <row r="9326" spans="1:13" s="27" customFormat="1" ht="112.5">
      <c r="A9326" s="37" t="s">
        <v>6837</v>
      </c>
      <c r="B9326" s="64" t="s">
        <v>7082</v>
      </c>
      <c r="C9326" s="64" t="s">
        <v>6970</v>
      </c>
      <c r="D9326" s="37" t="s">
        <v>6839</v>
      </c>
      <c r="E9326" s="131">
        <v>222</v>
      </c>
      <c r="F9326" s="132" t="s">
        <v>82</v>
      </c>
      <c r="G9326" s="37"/>
      <c r="H9326" s="132" t="s">
        <v>6840</v>
      </c>
      <c r="I9326" s="158"/>
      <c r="K9326" s="140" t="str">
        <f t="shared" si="441"/>
        <v>社會福利支出計畫/社會福利支出/會費、捐助、補助、分攤、照護、救濟與交流活動費/捐助、補助與獎助/捐助國內團體</v>
      </c>
      <c r="L9326" s="140" t="str">
        <f t="shared" si="442"/>
        <v>補助社會福利機構團體自辦社會福利方案計畫</v>
      </c>
      <c r="M9326" s="40" t="str">
        <f t="shared" si="443"/>
        <v>財團法人台灣省私立台灣盲人重建院</v>
      </c>
    </row>
    <row r="9327" spans="1:13" s="27" customFormat="1" ht="112.5">
      <c r="A9327" s="37" t="s">
        <v>6837</v>
      </c>
      <c r="B9327" s="64" t="s">
        <v>7082</v>
      </c>
      <c r="C9327" s="64" t="s">
        <v>3830</v>
      </c>
      <c r="D9327" s="37" t="s">
        <v>6839</v>
      </c>
      <c r="E9327" s="131">
        <v>225</v>
      </c>
      <c r="F9327" s="132" t="s">
        <v>82</v>
      </c>
      <c r="G9327" s="37"/>
      <c r="H9327" s="132" t="s">
        <v>6840</v>
      </c>
      <c r="I9327" s="158"/>
      <c r="K9327" s="140" t="str">
        <f t="shared" si="441"/>
        <v>社會福利支出計畫/社會福利支出/會費、捐助、補助、分攤、照護、救濟與交流活動費/捐助、補助與獎助/捐助國內團體</v>
      </c>
      <c r="L9327" s="140" t="str">
        <f t="shared" si="442"/>
        <v>補助社會福利機構團體自辦社會福利方案計畫</v>
      </c>
      <c r="M9327" s="40" t="str">
        <f t="shared" si="443"/>
        <v>中華非營利組織發展協會</v>
      </c>
    </row>
    <row r="9328" spans="1:13" s="27" customFormat="1" ht="112.5">
      <c r="A9328" s="37" t="s">
        <v>6837</v>
      </c>
      <c r="B9328" s="64" t="s">
        <v>7082</v>
      </c>
      <c r="C9328" s="64" t="s">
        <v>6921</v>
      </c>
      <c r="D9328" s="37" t="s">
        <v>6839</v>
      </c>
      <c r="E9328" s="131">
        <v>49</v>
      </c>
      <c r="F9328" s="132" t="s">
        <v>82</v>
      </c>
      <c r="G9328" s="37"/>
      <c r="H9328" s="132" t="s">
        <v>6840</v>
      </c>
      <c r="I9328" s="158"/>
      <c r="K9328" s="140" t="str">
        <f t="shared" si="441"/>
        <v>社會福利支出計畫/社會福利支出/會費、捐助、補助、分攤、照護、救濟與交流活動費/捐助、補助與獎助/捐助國內團體</v>
      </c>
      <c r="L9328" s="140" t="str">
        <f t="shared" si="442"/>
        <v>補助社會福利機構團體自辦社會福利方案計畫</v>
      </c>
      <c r="M9328" s="40" t="str">
        <f t="shared" si="443"/>
        <v>社團法人臺中市喜樂文化推廣協會</v>
      </c>
    </row>
    <row r="9329" spans="1:13" s="27" customFormat="1" ht="112.5">
      <c r="A9329" s="37" t="s">
        <v>6837</v>
      </c>
      <c r="B9329" s="64" t="s">
        <v>7082</v>
      </c>
      <c r="C9329" s="64" t="s">
        <v>6960</v>
      </c>
      <c r="D9329" s="37" t="s">
        <v>6839</v>
      </c>
      <c r="E9329" s="131">
        <v>70</v>
      </c>
      <c r="F9329" s="132" t="s">
        <v>82</v>
      </c>
      <c r="G9329" s="37"/>
      <c r="H9329" s="132" t="s">
        <v>6840</v>
      </c>
      <c r="I9329" s="158"/>
      <c r="K9329" s="140" t="str">
        <f t="shared" si="441"/>
        <v>社會福利支出計畫/社會福利支出/會費、捐助、補助、分攤、照護、救濟與交流活動費/捐助、補助與獎助/捐助國內團體</v>
      </c>
      <c r="L9329" s="140" t="str">
        <f t="shared" si="442"/>
        <v>補助社會福利機構團體自辦社會福利方案計畫</v>
      </c>
      <c r="M9329" s="40" t="str">
        <f t="shared" si="443"/>
        <v>社團法人台中市自閉症教育協進會</v>
      </c>
    </row>
    <row r="9330" spans="1:13" s="27" customFormat="1" ht="112.5">
      <c r="A9330" s="37" t="s">
        <v>6837</v>
      </c>
      <c r="B9330" s="64" t="s">
        <v>7082</v>
      </c>
      <c r="C9330" s="64" t="s">
        <v>6960</v>
      </c>
      <c r="D9330" s="37" t="s">
        <v>6839</v>
      </c>
      <c r="E9330" s="131">
        <v>90</v>
      </c>
      <c r="F9330" s="132" t="s">
        <v>82</v>
      </c>
      <c r="G9330" s="37"/>
      <c r="H9330" s="132" t="s">
        <v>6840</v>
      </c>
      <c r="I9330" s="158"/>
      <c r="K9330" s="140" t="str">
        <f t="shared" si="441"/>
        <v>社會福利支出計畫/社會福利支出/會費、捐助、補助、分攤、照護、救濟與交流活動費/捐助、補助與獎助/捐助國內團體</v>
      </c>
      <c r="L9330" s="140" t="str">
        <f t="shared" si="442"/>
        <v>補助社會福利機構團體自辦社會福利方案計畫</v>
      </c>
      <c r="M9330" s="40" t="str">
        <f t="shared" si="443"/>
        <v>社團法人台中市自閉症教育協進會</v>
      </c>
    </row>
    <row r="9331" spans="1:13" s="27" customFormat="1" ht="112.5">
      <c r="A9331" s="37" t="s">
        <v>6837</v>
      </c>
      <c r="B9331" s="64" t="s">
        <v>7082</v>
      </c>
      <c r="C9331" s="64" t="s">
        <v>6960</v>
      </c>
      <c r="D9331" s="37" t="s">
        <v>6839</v>
      </c>
      <c r="E9331" s="131">
        <v>100</v>
      </c>
      <c r="F9331" s="132" t="s">
        <v>82</v>
      </c>
      <c r="G9331" s="37"/>
      <c r="H9331" s="132" t="s">
        <v>6840</v>
      </c>
      <c r="I9331" s="158"/>
      <c r="K9331" s="140" t="str">
        <f t="shared" si="441"/>
        <v>社會福利支出計畫/社會福利支出/會費、捐助、補助、分攤、照護、救濟與交流活動費/捐助、補助與獎助/捐助國內團體</v>
      </c>
      <c r="L9331" s="140" t="str">
        <f t="shared" si="442"/>
        <v>補助社會福利機構團體自辦社會福利方案計畫</v>
      </c>
      <c r="M9331" s="40" t="str">
        <f t="shared" si="443"/>
        <v>社團法人台中市自閉症教育協進會</v>
      </c>
    </row>
    <row r="9332" spans="1:13" s="27" customFormat="1" ht="112.5">
      <c r="A9332" s="37" t="s">
        <v>6837</v>
      </c>
      <c r="B9332" s="64" t="s">
        <v>7082</v>
      </c>
      <c r="C9332" s="64" t="s">
        <v>6960</v>
      </c>
      <c r="D9332" s="37" t="s">
        <v>6839</v>
      </c>
      <c r="E9332" s="131">
        <v>48</v>
      </c>
      <c r="F9332" s="132" t="s">
        <v>82</v>
      </c>
      <c r="G9332" s="37"/>
      <c r="H9332" s="132" t="s">
        <v>6840</v>
      </c>
      <c r="I9332" s="158"/>
      <c r="K9332" s="140" t="str">
        <f t="shared" si="441"/>
        <v>社會福利支出計畫/社會福利支出/會費、捐助、補助、分攤、照護、救濟與交流活動費/捐助、補助與獎助/捐助國內團體</v>
      </c>
      <c r="L9332" s="140" t="str">
        <f t="shared" si="442"/>
        <v>補助社會福利機構團體自辦社會福利方案計畫</v>
      </c>
      <c r="M9332" s="40" t="str">
        <f t="shared" si="443"/>
        <v>社團法人台中市自閉症教育協進會</v>
      </c>
    </row>
    <row r="9333" spans="1:13" s="27" customFormat="1" ht="112.5">
      <c r="A9333" s="37" t="s">
        <v>6837</v>
      </c>
      <c r="B9333" s="64" t="s">
        <v>7082</v>
      </c>
      <c r="C9333" s="64" t="s">
        <v>3288</v>
      </c>
      <c r="D9333" s="37" t="s">
        <v>6839</v>
      </c>
      <c r="E9333" s="131">
        <v>32</v>
      </c>
      <c r="F9333" s="132" t="s">
        <v>82</v>
      </c>
      <c r="G9333" s="37"/>
      <c r="H9333" s="132" t="s">
        <v>6840</v>
      </c>
      <c r="I9333" s="158"/>
      <c r="K9333" s="140" t="str">
        <f t="shared" si="441"/>
        <v>社會福利支出計畫/社會福利支出/會費、捐助、補助、分攤、照護、救濟與交流活動費/捐助、補助與獎助/捐助國內團體</v>
      </c>
      <c r="L9333" s="140" t="str">
        <f t="shared" si="442"/>
        <v>補助社會福利機構團體自辦社會福利方案計畫</v>
      </c>
      <c r="M9333" s="40" t="str">
        <f t="shared" si="443"/>
        <v>社團法人臺中市山海屯啟智協會</v>
      </c>
    </row>
    <row r="9334" spans="1:13" s="27" customFormat="1" ht="112.5">
      <c r="A9334" s="37" t="s">
        <v>6837</v>
      </c>
      <c r="B9334" s="64" t="s">
        <v>7082</v>
      </c>
      <c r="C9334" s="64" t="s">
        <v>7088</v>
      </c>
      <c r="D9334" s="37" t="s">
        <v>6839</v>
      </c>
      <c r="E9334" s="131">
        <v>583</v>
      </c>
      <c r="F9334" s="132" t="s">
        <v>82</v>
      </c>
      <c r="G9334" s="37"/>
      <c r="H9334" s="132" t="s">
        <v>6840</v>
      </c>
      <c r="I9334" s="158"/>
      <c r="K9334" s="140" t="str">
        <f t="shared" si="441"/>
        <v>社會福利支出計畫/社會福利支出/會費、捐助、補助、分攤、照護、救濟與交流活動費/捐助、補助與獎助/捐助國內團體</v>
      </c>
      <c r="L9334" s="140" t="str">
        <f t="shared" si="442"/>
        <v>補助社會福利機構團體自辦社會福利方案計畫</v>
      </c>
      <c r="M9334" s="40" t="str">
        <f t="shared" si="443"/>
        <v>社團法人台中市聲暉協進會</v>
      </c>
    </row>
    <row r="9335" spans="1:13" s="27" customFormat="1" ht="112.5">
      <c r="A9335" s="37" t="s">
        <v>6837</v>
      </c>
      <c r="B9335" s="64" t="s">
        <v>7082</v>
      </c>
      <c r="C9335" s="64" t="s">
        <v>1819</v>
      </c>
      <c r="D9335" s="37" t="s">
        <v>6839</v>
      </c>
      <c r="E9335" s="131">
        <v>46</v>
      </c>
      <c r="F9335" s="132" t="s">
        <v>82</v>
      </c>
      <c r="G9335" s="37"/>
      <c r="H9335" s="132" t="s">
        <v>6840</v>
      </c>
      <c r="I9335" s="158"/>
      <c r="K9335" s="140" t="str">
        <f t="shared" si="441"/>
        <v>社會福利支出計畫/社會福利支出/會費、捐助、補助、分攤、照護、救濟與交流活動費/捐助、補助與獎助/捐助國內團體</v>
      </c>
      <c r="L9335" s="140" t="str">
        <f t="shared" si="442"/>
        <v>補助社會福利機構團體自辦社會福利方案計畫</v>
      </c>
      <c r="M9335" s="40" t="str">
        <f t="shared" si="443"/>
        <v>社團法人台中市身障福利協進會</v>
      </c>
    </row>
    <row r="9336" spans="1:13" s="27" customFormat="1" ht="112.5">
      <c r="A9336" s="37" t="s">
        <v>6837</v>
      </c>
      <c r="B9336" s="64" t="s">
        <v>7082</v>
      </c>
      <c r="C9336" s="64" t="s">
        <v>7061</v>
      </c>
      <c r="D9336" s="37" t="s">
        <v>6839</v>
      </c>
      <c r="E9336" s="131">
        <v>30</v>
      </c>
      <c r="F9336" s="132" t="s">
        <v>82</v>
      </c>
      <c r="G9336" s="37"/>
      <c r="H9336" s="132" t="s">
        <v>6840</v>
      </c>
      <c r="I9336" s="158"/>
      <c r="K9336" s="140" t="str">
        <f t="shared" si="441"/>
        <v>社會福利支出計畫/社會福利支出/會費、捐助、補助、分攤、照護、救濟與交流活動費/捐助、補助與獎助/捐助國內團體</v>
      </c>
      <c r="L9336" s="140" t="str">
        <f t="shared" si="442"/>
        <v>補助社會福利機構團體自辦社會福利方案計畫</v>
      </c>
      <c r="M9336" s="40" t="str">
        <f t="shared" si="443"/>
        <v>臺中市國際吾愛關懷協會</v>
      </c>
    </row>
    <row r="9337" spans="1:13" s="27" customFormat="1" ht="112.5">
      <c r="A9337" s="37" t="s">
        <v>6837</v>
      </c>
      <c r="B9337" s="64" t="s">
        <v>7082</v>
      </c>
      <c r="C9337" s="64" t="s">
        <v>1819</v>
      </c>
      <c r="D9337" s="37" t="s">
        <v>6839</v>
      </c>
      <c r="E9337" s="131">
        <v>60</v>
      </c>
      <c r="F9337" s="132" t="s">
        <v>82</v>
      </c>
      <c r="G9337" s="37"/>
      <c r="H9337" s="132" t="s">
        <v>6840</v>
      </c>
      <c r="I9337" s="158"/>
      <c r="K9337" s="140" t="str">
        <f t="shared" si="441"/>
        <v>社會福利支出計畫/社會福利支出/會費、捐助、補助、分攤、照護、救濟與交流活動費/捐助、補助與獎助/捐助國內團體</v>
      </c>
      <c r="L9337" s="140" t="str">
        <f t="shared" si="442"/>
        <v>補助社會福利機構團體自辦社會福利方案計畫</v>
      </c>
      <c r="M9337" s="40" t="str">
        <f t="shared" si="443"/>
        <v>社團法人台中市身障福利協進會</v>
      </c>
    </row>
    <row r="9338" spans="1:13" s="27" customFormat="1" ht="112.5">
      <c r="A9338" s="37" t="s">
        <v>6837</v>
      </c>
      <c r="B9338" s="64" t="s">
        <v>7082</v>
      </c>
      <c r="C9338" s="64" t="s">
        <v>1876</v>
      </c>
      <c r="D9338" s="37" t="s">
        <v>6839</v>
      </c>
      <c r="E9338" s="131">
        <v>195</v>
      </c>
      <c r="F9338" s="132" t="s">
        <v>82</v>
      </c>
      <c r="G9338" s="37"/>
      <c r="H9338" s="132" t="s">
        <v>6840</v>
      </c>
      <c r="I9338" s="158"/>
      <c r="K9338" s="140" t="str">
        <f t="shared" si="441"/>
        <v>社會福利支出計畫/社會福利支出/會費、捐助、補助、分攤、照護、救濟與交流活動費/捐助、補助與獎助/捐助國內團體</v>
      </c>
      <c r="L9338" s="140" t="str">
        <f t="shared" si="442"/>
        <v>補助社會福利機構團體自辦社會福利方案計畫</v>
      </c>
      <c r="M9338" s="40" t="str">
        <f t="shared" si="443"/>
        <v>社團法人臺中市身心障礙體育總會</v>
      </c>
    </row>
    <row r="9339" spans="1:13" s="27" customFormat="1" ht="112.5">
      <c r="A9339" s="37" t="s">
        <v>6837</v>
      </c>
      <c r="B9339" s="64" t="s">
        <v>7082</v>
      </c>
      <c r="C9339" s="64" t="s">
        <v>7116</v>
      </c>
      <c r="D9339" s="37" t="s">
        <v>6839</v>
      </c>
      <c r="E9339" s="131">
        <v>49</v>
      </c>
      <c r="F9339" s="132" t="s">
        <v>82</v>
      </c>
      <c r="G9339" s="37"/>
      <c r="H9339" s="132" t="s">
        <v>6840</v>
      </c>
      <c r="I9339" s="158"/>
      <c r="K9339" s="140" t="str">
        <f t="shared" si="441"/>
        <v>社會福利支出計畫/社會福利支出/會費、捐助、補助、分攤、照護、救濟與交流活動費/捐助、補助與獎助/捐助國內團體</v>
      </c>
      <c r="L9339" s="140" t="str">
        <f t="shared" si="442"/>
        <v>補助社會福利機構團體自辦社會福利方案計畫</v>
      </c>
      <c r="M9339" s="40" t="str">
        <f t="shared" si="443"/>
        <v>臺中市惠來關懷服務協會</v>
      </c>
    </row>
    <row r="9340" spans="1:13" s="27" customFormat="1" ht="112.5">
      <c r="A9340" s="37" t="s">
        <v>6837</v>
      </c>
      <c r="B9340" s="64" t="s">
        <v>7082</v>
      </c>
      <c r="C9340" s="64" t="s">
        <v>6970</v>
      </c>
      <c r="D9340" s="37" t="s">
        <v>6839</v>
      </c>
      <c r="E9340" s="131">
        <v>28</v>
      </c>
      <c r="F9340" s="132" t="s">
        <v>82</v>
      </c>
      <c r="G9340" s="37"/>
      <c r="H9340" s="132" t="s">
        <v>6840</v>
      </c>
      <c r="I9340" s="158"/>
      <c r="K9340" s="140" t="str">
        <f t="shared" si="441"/>
        <v>社會福利支出計畫/社會福利支出/會費、捐助、補助、分攤、照護、救濟與交流活動費/捐助、補助與獎助/捐助國內團體</v>
      </c>
      <c r="L9340" s="140" t="str">
        <f t="shared" si="442"/>
        <v>補助社會福利機構團體自辦社會福利方案計畫</v>
      </c>
      <c r="M9340" s="40" t="str">
        <f t="shared" si="443"/>
        <v>財團法人台灣省私立台灣盲人重建院</v>
      </c>
    </row>
    <row r="9341" spans="1:13" s="27" customFormat="1" ht="112.5">
      <c r="A9341" s="37" t="s">
        <v>6837</v>
      </c>
      <c r="B9341" s="64" t="s">
        <v>7082</v>
      </c>
      <c r="C9341" s="64" t="s">
        <v>6970</v>
      </c>
      <c r="D9341" s="37" t="s">
        <v>6839</v>
      </c>
      <c r="E9341" s="131">
        <v>28</v>
      </c>
      <c r="F9341" s="132" t="s">
        <v>82</v>
      </c>
      <c r="G9341" s="37"/>
      <c r="H9341" s="132" t="s">
        <v>6840</v>
      </c>
      <c r="I9341" s="158"/>
      <c r="K9341" s="140" t="str">
        <f t="shared" ref="K9341:K9404" si="444">A9341</f>
        <v>社會福利支出計畫/社會福利支出/會費、捐助、補助、分攤、照護、救濟與交流活動費/捐助、補助與獎助/捐助國內團體</v>
      </c>
      <c r="L9341" s="140" t="str">
        <f t="shared" ref="L9341:L9404" si="445">B9341</f>
        <v>補助社會福利機構團體自辦社會福利方案計畫</v>
      </c>
      <c r="M9341" s="40" t="str">
        <f t="shared" ref="M9341:M9404" si="446">C9341</f>
        <v>財團法人台灣省私立台灣盲人重建院</v>
      </c>
    </row>
    <row r="9342" spans="1:13" s="27" customFormat="1" ht="112.5">
      <c r="A9342" s="37" t="s">
        <v>6837</v>
      </c>
      <c r="B9342" s="64" t="s">
        <v>7082</v>
      </c>
      <c r="C9342" s="64" t="s">
        <v>6970</v>
      </c>
      <c r="D9342" s="37" t="s">
        <v>6839</v>
      </c>
      <c r="E9342" s="131">
        <v>30</v>
      </c>
      <c r="F9342" s="132" t="s">
        <v>82</v>
      </c>
      <c r="G9342" s="37"/>
      <c r="H9342" s="132" t="s">
        <v>6840</v>
      </c>
      <c r="I9342" s="158"/>
      <c r="K9342" s="140" t="str">
        <f t="shared" si="444"/>
        <v>社會福利支出計畫/社會福利支出/會費、捐助、補助、分攤、照護、救濟與交流活動費/捐助、補助與獎助/捐助國內團體</v>
      </c>
      <c r="L9342" s="140" t="str">
        <f t="shared" si="445"/>
        <v>補助社會福利機構團體自辦社會福利方案計畫</v>
      </c>
      <c r="M9342" s="40" t="str">
        <f t="shared" si="446"/>
        <v>財團法人台灣省私立台灣盲人重建院</v>
      </c>
    </row>
    <row r="9343" spans="1:13" s="27" customFormat="1" ht="112.5">
      <c r="A9343" s="37" t="s">
        <v>6837</v>
      </c>
      <c r="B9343" s="64" t="s">
        <v>7082</v>
      </c>
      <c r="C9343" s="64" t="s">
        <v>3295</v>
      </c>
      <c r="D9343" s="37" t="s">
        <v>6839</v>
      </c>
      <c r="E9343" s="131">
        <v>28</v>
      </c>
      <c r="F9343" s="132" t="s">
        <v>82</v>
      </c>
      <c r="G9343" s="37"/>
      <c r="H9343" s="132" t="s">
        <v>6840</v>
      </c>
      <c r="I9343" s="158"/>
      <c r="K9343" s="140" t="str">
        <f t="shared" si="444"/>
        <v>社會福利支出計畫/社會福利支出/會費、捐助、補助、分攤、照護、救濟與交流活動費/捐助、補助與獎助/捐助國內團體</v>
      </c>
      <c r="L9343" s="140" t="str">
        <f t="shared" si="445"/>
        <v>補助社會福利機構團體自辦社會福利方案計畫</v>
      </c>
      <c r="M9343" s="40" t="str">
        <f t="shared" si="446"/>
        <v>社團法人台中市康復之友協會</v>
      </c>
    </row>
    <row r="9344" spans="1:13" s="27" customFormat="1" ht="112.5">
      <c r="A9344" s="37" t="s">
        <v>6837</v>
      </c>
      <c r="B9344" s="64" t="s">
        <v>7082</v>
      </c>
      <c r="C9344" s="64" t="s">
        <v>3288</v>
      </c>
      <c r="D9344" s="37" t="s">
        <v>6839</v>
      </c>
      <c r="E9344" s="131">
        <v>115</v>
      </c>
      <c r="F9344" s="132" t="s">
        <v>82</v>
      </c>
      <c r="G9344" s="37"/>
      <c r="H9344" s="132" t="s">
        <v>6840</v>
      </c>
      <c r="I9344" s="158"/>
      <c r="K9344" s="140" t="str">
        <f t="shared" si="444"/>
        <v>社會福利支出計畫/社會福利支出/會費、捐助、補助、分攤、照護、救濟與交流活動費/捐助、補助與獎助/捐助國內團體</v>
      </c>
      <c r="L9344" s="140" t="str">
        <f t="shared" si="445"/>
        <v>補助社會福利機構團體自辦社會福利方案計畫</v>
      </c>
      <c r="M9344" s="40" t="str">
        <f t="shared" si="446"/>
        <v>社團法人臺中市山海屯啟智協會</v>
      </c>
    </row>
    <row r="9345" spans="1:13" s="27" customFormat="1" ht="112.5">
      <c r="A9345" s="37" t="s">
        <v>6837</v>
      </c>
      <c r="B9345" s="64" t="s">
        <v>7082</v>
      </c>
      <c r="C9345" s="64" t="s">
        <v>1876</v>
      </c>
      <c r="D9345" s="37" t="s">
        <v>6839</v>
      </c>
      <c r="E9345" s="131">
        <v>92</v>
      </c>
      <c r="F9345" s="132" t="s">
        <v>82</v>
      </c>
      <c r="G9345" s="37"/>
      <c r="H9345" s="132" t="s">
        <v>6840</v>
      </c>
      <c r="I9345" s="37"/>
      <c r="K9345" s="140" t="str">
        <f t="shared" si="444"/>
        <v>社會福利支出計畫/社會福利支出/會費、捐助、補助、分攤、照護、救濟與交流活動費/捐助、補助與獎助/捐助國內團體</v>
      </c>
      <c r="L9345" s="140" t="str">
        <f t="shared" si="445"/>
        <v>補助社會福利機構團體自辦社會福利方案計畫</v>
      </c>
      <c r="M9345" s="40" t="str">
        <f t="shared" si="446"/>
        <v>社團法人臺中市身心障礙體育總會</v>
      </c>
    </row>
    <row r="9346" spans="1:13" s="27" customFormat="1" ht="112.5">
      <c r="A9346" s="37" t="s">
        <v>6837</v>
      </c>
      <c r="B9346" s="64" t="s">
        <v>7082</v>
      </c>
      <c r="C9346" s="64" t="s">
        <v>7033</v>
      </c>
      <c r="D9346" s="37" t="s">
        <v>6839</v>
      </c>
      <c r="E9346" s="131">
        <v>32</v>
      </c>
      <c r="F9346" s="132" t="s">
        <v>82</v>
      </c>
      <c r="G9346" s="37"/>
      <c r="H9346" s="132" t="s">
        <v>6840</v>
      </c>
      <c r="I9346" s="37"/>
      <c r="K9346" s="140" t="str">
        <f t="shared" si="444"/>
        <v>社會福利支出計畫/社會福利支出/會費、捐助、補助、分攤、照護、救濟與交流活動費/捐助、補助與獎助/捐助國內團體</v>
      </c>
      <c r="L9346" s="140" t="str">
        <f t="shared" si="445"/>
        <v>補助社會福利機構團體自辦社會福利方案計畫</v>
      </c>
      <c r="M9346" s="40" t="str">
        <f t="shared" si="446"/>
        <v>社團法人臺中市山海屯脊髓損傷協會</v>
      </c>
    </row>
    <row r="9347" spans="1:13" s="27" customFormat="1" ht="112.5">
      <c r="A9347" s="37" t="s">
        <v>6842</v>
      </c>
      <c r="B9347" s="130" t="s">
        <v>7082</v>
      </c>
      <c r="C9347" s="130" t="s">
        <v>7102</v>
      </c>
      <c r="D9347" s="37" t="s">
        <v>6839</v>
      </c>
      <c r="E9347" s="136">
        <v>20</v>
      </c>
      <c r="F9347" s="132" t="s">
        <v>82</v>
      </c>
      <c r="G9347" s="156"/>
      <c r="H9347" s="156" t="s">
        <v>6840</v>
      </c>
      <c r="I9347" s="128"/>
      <c r="K9347" s="140" t="str">
        <f t="shared" si="444"/>
        <v>一般建築及設備計畫/一般建築及設備/會費、捐助、補助、分攤、照護、救濟與交流活動費/捐助、補助與獎助/捐助國內團體</v>
      </c>
      <c r="L9347" s="140" t="str">
        <f t="shared" si="445"/>
        <v>補助社會福利機構團體自辦社會福利方案計畫</v>
      </c>
      <c r="M9347" s="40" t="str">
        <f t="shared" si="446"/>
        <v>臺中市山海屯聲暉協進會</v>
      </c>
    </row>
    <row r="9348" spans="1:13" s="27" customFormat="1" ht="112.5">
      <c r="A9348" s="37" t="s">
        <v>6837</v>
      </c>
      <c r="B9348" s="64" t="s">
        <v>7082</v>
      </c>
      <c r="C9348" s="64" t="s">
        <v>7117</v>
      </c>
      <c r="D9348" s="37" t="s">
        <v>6839</v>
      </c>
      <c r="E9348" s="131">
        <v>130</v>
      </c>
      <c r="F9348" s="132" t="s">
        <v>82</v>
      </c>
      <c r="G9348" s="37"/>
      <c r="H9348" s="132" t="s">
        <v>6840</v>
      </c>
      <c r="I9348" s="37"/>
      <c r="K9348" s="140" t="str">
        <f t="shared" si="444"/>
        <v>社會福利支出計畫/社會福利支出/會費、捐助、補助、分攤、照護、救濟與交流活動費/捐助、補助與獎助/捐助國內團體</v>
      </c>
      <c r="L9348" s="140" t="str">
        <f t="shared" si="445"/>
        <v>補助社會福利機構團體自辦社會福利方案計畫</v>
      </c>
      <c r="M9348" s="40" t="str">
        <f t="shared" si="446"/>
        <v>社團法人台中市學習障礙協會</v>
      </c>
    </row>
    <row r="9349" spans="1:13" s="27" customFormat="1" ht="112.5">
      <c r="A9349" s="37" t="s">
        <v>6837</v>
      </c>
      <c r="B9349" s="64" t="s">
        <v>7082</v>
      </c>
      <c r="C9349" s="64" t="s">
        <v>1819</v>
      </c>
      <c r="D9349" s="37" t="s">
        <v>6839</v>
      </c>
      <c r="E9349" s="131">
        <v>30</v>
      </c>
      <c r="F9349" s="132" t="s">
        <v>82</v>
      </c>
      <c r="G9349" s="128"/>
      <c r="H9349" s="156" t="s">
        <v>6840</v>
      </c>
      <c r="I9349" s="128"/>
      <c r="K9349" s="140" t="str">
        <f t="shared" si="444"/>
        <v>社會福利支出計畫/社會福利支出/會費、捐助、補助、分攤、照護、救濟與交流活動費/捐助、補助與獎助/捐助國內團體</v>
      </c>
      <c r="L9349" s="140" t="str">
        <f t="shared" si="445"/>
        <v>補助社會福利機構團體自辦社會福利方案計畫</v>
      </c>
      <c r="M9349" s="40" t="str">
        <f t="shared" si="446"/>
        <v>社團法人台中市身障福利協進會</v>
      </c>
    </row>
    <row r="9350" spans="1:13" s="27" customFormat="1" ht="112.5">
      <c r="A9350" s="37" t="s">
        <v>6837</v>
      </c>
      <c r="B9350" s="64" t="s">
        <v>7082</v>
      </c>
      <c r="C9350" s="64" t="s">
        <v>1819</v>
      </c>
      <c r="D9350" s="37" t="s">
        <v>6839</v>
      </c>
      <c r="E9350" s="131">
        <v>130</v>
      </c>
      <c r="F9350" s="132" t="s">
        <v>82</v>
      </c>
      <c r="G9350" s="37"/>
      <c r="H9350" s="132" t="s">
        <v>6840</v>
      </c>
      <c r="I9350" s="37"/>
      <c r="K9350" s="140" t="str">
        <f t="shared" si="444"/>
        <v>社會福利支出計畫/社會福利支出/會費、捐助、補助、分攤、照護、救濟與交流活動費/捐助、補助與獎助/捐助國內團體</v>
      </c>
      <c r="L9350" s="140" t="str">
        <f t="shared" si="445"/>
        <v>補助社會福利機構團體自辦社會福利方案計畫</v>
      </c>
      <c r="M9350" s="40" t="str">
        <f t="shared" si="446"/>
        <v>社團法人台中市身障福利協進會</v>
      </c>
    </row>
    <row r="9351" spans="1:13" s="27" customFormat="1" ht="112.5">
      <c r="A9351" s="37" t="s">
        <v>6837</v>
      </c>
      <c r="B9351" s="64" t="s">
        <v>7082</v>
      </c>
      <c r="C9351" s="64" t="s">
        <v>1819</v>
      </c>
      <c r="D9351" s="37" t="s">
        <v>6839</v>
      </c>
      <c r="E9351" s="131">
        <v>32</v>
      </c>
      <c r="F9351" s="132" t="s">
        <v>82</v>
      </c>
      <c r="G9351" s="128"/>
      <c r="H9351" s="156" t="s">
        <v>6840</v>
      </c>
      <c r="I9351" s="128"/>
      <c r="K9351" s="140" t="str">
        <f t="shared" si="444"/>
        <v>社會福利支出計畫/社會福利支出/會費、捐助、補助、分攤、照護、救濟與交流活動費/捐助、補助與獎助/捐助國內團體</v>
      </c>
      <c r="L9351" s="140" t="str">
        <f t="shared" si="445"/>
        <v>補助社會福利機構團體自辦社會福利方案計畫</v>
      </c>
      <c r="M9351" s="40" t="str">
        <f t="shared" si="446"/>
        <v>社團法人台中市身障福利協進會</v>
      </c>
    </row>
    <row r="9352" spans="1:13" s="27" customFormat="1" ht="112.5">
      <c r="A9352" s="37" t="s">
        <v>6837</v>
      </c>
      <c r="B9352" s="64" t="s">
        <v>7082</v>
      </c>
      <c r="C9352" s="64" t="s">
        <v>6925</v>
      </c>
      <c r="D9352" s="37" t="s">
        <v>6839</v>
      </c>
      <c r="E9352" s="131">
        <v>24</v>
      </c>
      <c r="F9352" s="132" t="s">
        <v>82</v>
      </c>
      <c r="G9352" s="37"/>
      <c r="H9352" s="132" t="s">
        <v>6840</v>
      </c>
      <c r="I9352" s="37"/>
      <c r="K9352" s="140" t="str">
        <f t="shared" si="444"/>
        <v>社會福利支出計畫/社會福利支出/會費、捐助、補助、分攤、照護、救濟與交流活動費/捐助、補助與獎助/捐助國內團體</v>
      </c>
      <c r="L9352" s="140" t="str">
        <f t="shared" si="445"/>
        <v>補助社會福利機構團體自辦社會福利方案計畫</v>
      </c>
      <c r="M9352" s="40" t="str">
        <f t="shared" si="446"/>
        <v>臺中市霧峰區婦幼保護協會</v>
      </c>
    </row>
    <row r="9353" spans="1:13" s="27" customFormat="1" ht="112.5">
      <c r="A9353" s="37" t="s">
        <v>6837</v>
      </c>
      <c r="B9353" s="64" t="s">
        <v>7082</v>
      </c>
      <c r="C9353" s="64" t="s">
        <v>6835</v>
      </c>
      <c r="D9353" s="37" t="s">
        <v>6839</v>
      </c>
      <c r="E9353" s="131">
        <v>80</v>
      </c>
      <c r="F9353" s="132" t="s">
        <v>82</v>
      </c>
      <c r="G9353" s="37"/>
      <c r="H9353" s="132" t="s">
        <v>6840</v>
      </c>
      <c r="I9353" s="37"/>
      <c r="K9353" s="140" t="str">
        <f t="shared" si="444"/>
        <v>社會福利支出計畫/社會福利支出/會費、捐助、補助、分攤、照護、救濟與交流活動費/捐助、補助與獎助/捐助國內團體</v>
      </c>
      <c r="L9353" s="140" t="str">
        <f t="shared" si="445"/>
        <v>補助社會福利機構團體自辦社會福利方案計畫</v>
      </c>
      <c r="M9353" s="40" t="str">
        <f t="shared" si="446"/>
        <v>社團法人台中市盲人福利協進會</v>
      </c>
    </row>
    <row r="9354" spans="1:13" s="27" customFormat="1" ht="112.5">
      <c r="A9354" s="37" t="s">
        <v>6837</v>
      </c>
      <c r="B9354" s="64" t="s">
        <v>7082</v>
      </c>
      <c r="C9354" s="64" t="s">
        <v>1819</v>
      </c>
      <c r="D9354" s="37" t="s">
        <v>6839</v>
      </c>
      <c r="E9354" s="131">
        <v>492</v>
      </c>
      <c r="F9354" s="132" t="s">
        <v>82</v>
      </c>
      <c r="G9354" s="37"/>
      <c r="H9354" s="132" t="s">
        <v>6840</v>
      </c>
      <c r="I9354" s="37"/>
      <c r="K9354" s="140" t="str">
        <f t="shared" si="444"/>
        <v>社會福利支出計畫/社會福利支出/會費、捐助、補助、分攤、照護、救濟與交流活動費/捐助、補助與獎助/捐助國內團體</v>
      </c>
      <c r="L9354" s="140" t="str">
        <f t="shared" si="445"/>
        <v>補助社會福利機構團體自辦社會福利方案計畫</v>
      </c>
      <c r="M9354" s="40" t="str">
        <f t="shared" si="446"/>
        <v>社團法人台中市身障福利協進會</v>
      </c>
    </row>
    <row r="9355" spans="1:13" s="27" customFormat="1" ht="112.5">
      <c r="A9355" s="37" t="s">
        <v>6837</v>
      </c>
      <c r="B9355" s="64" t="s">
        <v>7082</v>
      </c>
      <c r="C9355" s="64" t="s">
        <v>6959</v>
      </c>
      <c r="D9355" s="37" t="s">
        <v>6839</v>
      </c>
      <c r="E9355" s="131">
        <v>25</v>
      </c>
      <c r="F9355" s="132" t="s">
        <v>82</v>
      </c>
      <c r="G9355" s="37"/>
      <c r="H9355" s="132" t="s">
        <v>6840</v>
      </c>
      <c r="I9355" s="37"/>
      <c r="K9355" s="140" t="str">
        <f t="shared" si="444"/>
        <v>社會福利支出計畫/社會福利支出/會費、捐助、補助、分攤、照護、救濟與交流活動費/捐助、補助與獎助/捐助國內團體</v>
      </c>
      <c r="L9355" s="140" t="str">
        <f t="shared" si="445"/>
        <v>補助社會福利機構團體自辦社會福利方案計畫</v>
      </c>
      <c r="M9355" s="40" t="str">
        <f t="shared" si="446"/>
        <v>社團法人台中市啟智協進會</v>
      </c>
    </row>
    <row r="9356" spans="1:13" s="27" customFormat="1" ht="112.5">
      <c r="A9356" s="37" t="s">
        <v>6837</v>
      </c>
      <c r="B9356" s="64" t="s">
        <v>7082</v>
      </c>
      <c r="C9356" s="64" t="s">
        <v>6835</v>
      </c>
      <c r="D9356" s="37" t="s">
        <v>6839</v>
      </c>
      <c r="E9356" s="131">
        <v>59</v>
      </c>
      <c r="F9356" s="132" t="s">
        <v>82</v>
      </c>
      <c r="G9356" s="37"/>
      <c r="H9356" s="132" t="s">
        <v>6840</v>
      </c>
      <c r="I9356" s="37"/>
      <c r="K9356" s="140" t="str">
        <f t="shared" si="444"/>
        <v>社會福利支出計畫/社會福利支出/會費、捐助、補助、分攤、照護、救濟與交流活動費/捐助、補助與獎助/捐助國內團體</v>
      </c>
      <c r="L9356" s="140" t="str">
        <f t="shared" si="445"/>
        <v>補助社會福利機構團體自辦社會福利方案計畫</v>
      </c>
      <c r="M9356" s="40" t="str">
        <f t="shared" si="446"/>
        <v>社團法人台中市盲人福利協進會</v>
      </c>
    </row>
    <row r="9357" spans="1:13" s="27" customFormat="1" ht="112.5">
      <c r="A9357" s="37" t="s">
        <v>6837</v>
      </c>
      <c r="B9357" s="64" t="s">
        <v>7082</v>
      </c>
      <c r="C9357" s="64" t="s">
        <v>7097</v>
      </c>
      <c r="D9357" s="37" t="s">
        <v>6839</v>
      </c>
      <c r="E9357" s="131">
        <v>38</v>
      </c>
      <c r="F9357" s="132" t="s">
        <v>82</v>
      </c>
      <c r="G9357" s="37"/>
      <c r="H9357" s="132" t="s">
        <v>6840</v>
      </c>
      <c r="I9357" s="37"/>
      <c r="K9357" s="140" t="str">
        <f t="shared" si="444"/>
        <v>社會福利支出計畫/社會福利支出/會費、捐助、補助、分攤、照護、救濟與交流活動費/捐助、補助與獎助/捐助國內團體</v>
      </c>
      <c r="L9357" s="140" t="str">
        <f t="shared" si="445"/>
        <v>補助社會福利機構團體自辦社會福利方案計畫</v>
      </c>
      <c r="M9357" s="40" t="str">
        <f t="shared" si="446"/>
        <v>社團法人臺中市愛無礙協會</v>
      </c>
    </row>
    <row r="9358" spans="1:13" s="27" customFormat="1" ht="112.5">
      <c r="A9358" s="37" t="s">
        <v>6837</v>
      </c>
      <c r="B9358" s="64" t="s">
        <v>7082</v>
      </c>
      <c r="C9358" s="64" t="s">
        <v>3856</v>
      </c>
      <c r="D9358" s="37" t="s">
        <v>6839</v>
      </c>
      <c r="E9358" s="131">
        <v>13</v>
      </c>
      <c r="F9358" s="132" t="s">
        <v>82</v>
      </c>
      <c r="G9358" s="128"/>
      <c r="H9358" s="156" t="s">
        <v>6840</v>
      </c>
      <c r="I9358" s="128"/>
      <c r="K9358" s="140" t="str">
        <f t="shared" si="444"/>
        <v>社會福利支出計畫/社會福利支出/會費、捐助、補助、分攤、照護、救濟與交流活動費/捐助、補助與獎助/捐助國內團體</v>
      </c>
      <c r="L9358" s="140" t="str">
        <f t="shared" si="445"/>
        <v>補助社會福利機構團體自辦社會福利方案計畫</v>
      </c>
      <c r="M9358" s="40" t="str">
        <f t="shared" si="446"/>
        <v>財團法人臺中市私立十方社會福利慈善事業基金會附設十方啟能中心</v>
      </c>
    </row>
    <row r="9359" spans="1:13" s="27" customFormat="1" ht="112.5">
      <c r="A9359" s="37" t="s">
        <v>6837</v>
      </c>
      <c r="B9359" s="64" t="s">
        <v>7082</v>
      </c>
      <c r="C9359" s="64" t="s">
        <v>7118</v>
      </c>
      <c r="D9359" s="37" t="s">
        <v>6839</v>
      </c>
      <c r="E9359" s="131">
        <v>68</v>
      </c>
      <c r="F9359" s="132" t="s">
        <v>82</v>
      </c>
      <c r="G9359" s="37"/>
      <c r="H9359" s="132" t="s">
        <v>6840</v>
      </c>
      <c r="I9359" s="37"/>
      <c r="K9359" s="140" t="str">
        <f t="shared" si="444"/>
        <v>社會福利支出計畫/社會福利支出/會費、捐助、補助、分攤、照護、救濟與交流活動費/捐助、補助與獎助/捐助國內團體</v>
      </c>
      <c r="L9359" s="140" t="str">
        <f t="shared" si="445"/>
        <v>補助社會福利機構團體自辦社會福利方案計畫</v>
      </c>
      <c r="M9359" s="40" t="str">
        <f t="shared" si="446"/>
        <v>財團法人人本教育文教基金會</v>
      </c>
    </row>
    <row r="9360" spans="1:13" s="27" customFormat="1" ht="112.5">
      <c r="A9360" s="37" t="s">
        <v>6837</v>
      </c>
      <c r="B9360" s="64" t="s">
        <v>7082</v>
      </c>
      <c r="C9360" s="64" t="s">
        <v>3471</v>
      </c>
      <c r="D9360" s="37" t="s">
        <v>6839</v>
      </c>
      <c r="E9360" s="131">
        <v>10</v>
      </c>
      <c r="F9360" s="132" t="s">
        <v>82</v>
      </c>
      <c r="G9360" s="37"/>
      <c r="H9360" s="132" t="s">
        <v>6840</v>
      </c>
      <c r="I9360" s="37"/>
      <c r="K9360" s="140" t="str">
        <f t="shared" si="444"/>
        <v>社會福利支出計畫/社會福利支出/會費、捐助、補助、分攤、照護、救濟與交流活動費/捐助、補助與獎助/捐助國內團體</v>
      </c>
      <c r="L9360" s="140" t="str">
        <f t="shared" si="445"/>
        <v>補助社會福利機構團體自辦社會福利方案計畫</v>
      </c>
      <c r="M9360" s="40" t="str">
        <f t="shared" si="446"/>
        <v>社團法人中華民國優質家庭教育發展促進會</v>
      </c>
    </row>
    <row r="9361" spans="1:13" s="27" customFormat="1" ht="112.5">
      <c r="A9361" s="37" t="s">
        <v>6837</v>
      </c>
      <c r="B9361" s="64" t="s">
        <v>7082</v>
      </c>
      <c r="C9361" s="64" t="s">
        <v>5096</v>
      </c>
      <c r="D9361" s="37" t="s">
        <v>6839</v>
      </c>
      <c r="E9361" s="131">
        <v>12</v>
      </c>
      <c r="F9361" s="132" t="s">
        <v>82</v>
      </c>
      <c r="G9361" s="37"/>
      <c r="H9361" s="132" t="s">
        <v>6840</v>
      </c>
      <c r="I9361" s="37"/>
      <c r="K9361" s="140" t="str">
        <f t="shared" si="444"/>
        <v>社會福利支出計畫/社會福利支出/會費、捐助、補助、分攤、照護、救濟與交流活動費/捐助、補助與獎助/捐助國內團體</v>
      </c>
      <c r="L9361" s="140" t="str">
        <f t="shared" si="445"/>
        <v>補助社會福利機構團體自辦社會福利方案計畫</v>
      </c>
      <c r="M9361" s="40" t="str">
        <f t="shared" si="446"/>
        <v>財團法人臺中市私立家寶社會福利慈善事業基金會</v>
      </c>
    </row>
    <row r="9362" spans="1:13" s="27" customFormat="1" ht="112.5">
      <c r="A9362" s="37" t="s">
        <v>6837</v>
      </c>
      <c r="B9362" s="64" t="s">
        <v>7082</v>
      </c>
      <c r="C9362" s="64" t="s">
        <v>3741</v>
      </c>
      <c r="D9362" s="37" t="s">
        <v>6839</v>
      </c>
      <c r="E9362" s="131">
        <v>183</v>
      </c>
      <c r="F9362" s="132" t="s">
        <v>82</v>
      </c>
      <c r="G9362" s="128"/>
      <c r="H9362" s="156" t="s">
        <v>6840</v>
      </c>
      <c r="I9362" s="128"/>
      <c r="K9362" s="140" t="str">
        <f t="shared" si="444"/>
        <v>社會福利支出計畫/社會福利支出/會費、捐助、補助、分攤、照護、救濟與交流活動費/捐助、補助與獎助/捐助國內團體</v>
      </c>
      <c r="L9362" s="140" t="str">
        <f t="shared" si="445"/>
        <v>補助社會福利機構團體自辦社會福利方案計畫</v>
      </c>
      <c r="M9362" s="40" t="str">
        <f t="shared" si="446"/>
        <v>財團法人伊甸社會福利基金會</v>
      </c>
    </row>
    <row r="9363" spans="1:13" s="27" customFormat="1" ht="112.5">
      <c r="A9363" s="37" t="s">
        <v>6837</v>
      </c>
      <c r="B9363" s="64" t="s">
        <v>7082</v>
      </c>
      <c r="C9363" s="64" t="s">
        <v>2918</v>
      </c>
      <c r="D9363" s="37" t="s">
        <v>6839</v>
      </c>
      <c r="E9363" s="131">
        <v>49</v>
      </c>
      <c r="F9363" s="132" t="s">
        <v>82</v>
      </c>
      <c r="G9363" s="37"/>
      <c r="H9363" s="132" t="s">
        <v>6840</v>
      </c>
      <c r="I9363" s="37"/>
      <c r="K9363" s="140" t="str">
        <f t="shared" si="444"/>
        <v>社會福利支出計畫/社會福利支出/會費、捐助、補助、分攤、照護、救濟與交流活動費/捐助、補助與獎助/捐助國內團體</v>
      </c>
      <c r="L9363" s="140" t="str">
        <f t="shared" si="445"/>
        <v>補助社會福利機構團體自辦社會福利方案計畫</v>
      </c>
      <c r="M9363" s="40" t="str">
        <f t="shared" si="446"/>
        <v>社團法人臺中市復興產業協會</v>
      </c>
    </row>
    <row r="9364" spans="1:13" s="27" customFormat="1" ht="112.5">
      <c r="A9364" s="37" t="s">
        <v>6837</v>
      </c>
      <c r="B9364" s="64" t="s">
        <v>7082</v>
      </c>
      <c r="C9364" s="64" t="s">
        <v>7094</v>
      </c>
      <c r="D9364" s="37" t="s">
        <v>6839</v>
      </c>
      <c r="E9364" s="131">
        <v>28</v>
      </c>
      <c r="F9364" s="132" t="s">
        <v>82</v>
      </c>
      <c r="G9364" s="37"/>
      <c r="H9364" s="132" t="s">
        <v>6840</v>
      </c>
      <c r="I9364" s="37"/>
      <c r="K9364" s="140" t="str">
        <f t="shared" si="444"/>
        <v>社會福利支出計畫/社會福利支出/會費、捐助、補助、分攤、照護、救濟與交流活動費/捐助、補助與獎助/捐助國內團體</v>
      </c>
      <c r="L9364" s="140" t="str">
        <f t="shared" si="445"/>
        <v>補助社會福利機構團體自辦社會福利方案計畫</v>
      </c>
      <c r="M9364" s="40" t="str">
        <f t="shared" si="446"/>
        <v>社團法人台中市長期照顧發展協會</v>
      </c>
    </row>
    <row r="9365" spans="1:13" s="27" customFormat="1" ht="112.5">
      <c r="A9365" s="37" t="s">
        <v>6837</v>
      </c>
      <c r="B9365" s="64" t="s">
        <v>7082</v>
      </c>
      <c r="C9365" s="64" t="s">
        <v>3896</v>
      </c>
      <c r="D9365" s="37" t="s">
        <v>6839</v>
      </c>
      <c r="E9365" s="131">
        <v>20</v>
      </c>
      <c r="F9365" s="132" t="s">
        <v>82</v>
      </c>
      <c r="G9365" s="128"/>
      <c r="H9365" s="156" t="s">
        <v>6840</v>
      </c>
      <c r="I9365" s="128"/>
      <c r="K9365" s="140" t="str">
        <f t="shared" si="444"/>
        <v>社會福利支出計畫/社會福利支出/會費、捐助、補助、分攤、照護、救濟與交流活動費/捐助、補助與獎助/捐助國內團體</v>
      </c>
      <c r="L9365" s="140" t="str">
        <f t="shared" si="445"/>
        <v>補助社會福利機構團體自辦社會福利方案計畫</v>
      </c>
      <c r="M9365" s="40" t="str">
        <f t="shared" si="446"/>
        <v>社團法人台中市城市之光關懷協會</v>
      </c>
    </row>
    <row r="9366" spans="1:13" s="27" customFormat="1" ht="112.5">
      <c r="A9366" s="37" t="s">
        <v>6837</v>
      </c>
      <c r="B9366" s="64" t="s">
        <v>7082</v>
      </c>
      <c r="C9366" s="64" t="s">
        <v>6918</v>
      </c>
      <c r="D9366" s="37" t="s">
        <v>6839</v>
      </c>
      <c r="E9366" s="131">
        <v>180</v>
      </c>
      <c r="F9366" s="132" t="s">
        <v>82</v>
      </c>
      <c r="G9366" s="37"/>
      <c r="H9366" s="132" t="s">
        <v>6840</v>
      </c>
      <c r="I9366" s="37"/>
      <c r="K9366" s="140" t="str">
        <f t="shared" si="444"/>
        <v>社會福利支出計畫/社會福利支出/會費、捐助、補助、分攤、照護、救濟與交流活動費/捐助、補助與獎助/捐助國內團體</v>
      </c>
      <c r="L9366" s="140" t="str">
        <f t="shared" si="445"/>
        <v>補助社會福利機構團體自辦社會福利方案計畫</v>
      </c>
      <c r="M9366" s="40" t="str">
        <f t="shared" si="446"/>
        <v>財團法人張老師基金會台中分事務所</v>
      </c>
    </row>
    <row r="9367" spans="1:13" s="27" customFormat="1" ht="112.5">
      <c r="A9367" s="37" t="s">
        <v>6837</v>
      </c>
      <c r="B9367" s="64" t="s">
        <v>7082</v>
      </c>
      <c r="C9367" s="64" t="s">
        <v>3637</v>
      </c>
      <c r="D9367" s="37" t="s">
        <v>6839</v>
      </c>
      <c r="E9367" s="131">
        <v>582</v>
      </c>
      <c r="F9367" s="132" t="s">
        <v>82</v>
      </c>
      <c r="G9367" s="37"/>
      <c r="H9367" s="132" t="s">
        <v>6840</v>
      </c>
      <c r="I9367" s="37"/>
      <c r="K9367" s="140" t="str">
        <f t="shared" si="444"/>
        <v>社會福利支出計畫/社會福利支出/會費、捐助、補助、分攤、照護、救濟與交流活動費/捐助、補助與獎助/捐助國內團體</v>
      </c>
      <c r="L9367" s="140" t="str">
        <f t="shared" si="445"/>
        <v>補助社會福利機構團體自辦社會福利方案計畫</v>
      </c>
      <c r="M9367" s="40" t="str">
        <f t="shared" si="446"/>
        <v>財團法人水源地文教基金會</v>
      </c>
    </row>
    <row r="9368" spans="1:13" s="27" customFormat="1" ht="112.5">
      <c r="A9368" s="37" t="s">
        <v>6837</v>
      </c>
      <c r="B9368" s="64" t="s">
        <v>7082</v>
      </c>
      <c r="C9368" s="64" t="s">
        <v>3241</v>
      </c>
      <c r="D9368" s="37" t="s">
        <v>6839</v>
      </c>
      <c r="E9368" s="131">
        <v>90</v>
      </c>
      <c r="F9368" s="132" t="s">
        <v>82</v>
      </c>
      <c r="G9368" s="37"/>
      <c r="H9368" s="132" t="s">
        <v>6840</v>
      </c>
      <c r="I9368" s="37"/>
      <c r="K9368" s="140" t="str">
        <f t="shared" si="444"/>
        <v>社會福利支出計畫/社會福利支出/會費、捐助、補助、分攤、照護、救濟與交流活動費/捐助、補助與獎助/捐助國內團體</v>
      </c>
      <c r="L9368" s="140" t="str">
        <f t="shared" si="445"/>
        <v>補助社會福利機構團體自辦社會福利方案計畫</v>
      </c>
      <c r="M9368" s="40" t="str">
        <f t="shared" si="446"/>
        <v>社團法人台中市婦幼關懷成長協會</v>
      </c>
    </row>
    <row r="9369" spans="1:13" s="27" customFormat="1" ht="112.5">
      <c r="A9369" s="37" t="s">
        <v>6837</v>
      </c>
      <c r="B9369" s="64" t="s">
        <v>7082</v>
      </c>
      <c r="C9369" s="64" t="s">
        <v>7119</v>
      </c>
      <c r="D9369" s="37" t="s">
        <v>6839</v>
      </c>
      <c r="E9369" s="131">
        <v>96</v>
      </c>
      <c r="F9369" s="132" t="s">
        <v>82</v>
      </c>
      <c r="G9369" s="128"/>
      <c r="H9369" s="156" t="s">
        <v>6840</v>
      </c>
      <c r="I9369" s="128"/>
      <c r="K9369" s="140" t="str">
        <f t="shared" si="444"/>
        <v>社會福利支出計畫/社會福利支出/會費、捐助、補助、分攤、照護、救濟與交流活動費/捐助、補助與獎助/捐助國內團體</v>
      </c>
      <c r="L9369" s="140" t="str">
        <f t="shared" si="445"/>
        <v>補助社會福利機構團體自辦社會福利方案計畫</v>
      </c>
      <c r="M9369" s="40" t="str">
        <f t="shared" si="446"/>
        <v>社團法人中華民國音樂輔助身心照顧專業協會</v>
      </c>
    </row>
    <row r="9370" spans="1:13" s="27" customFormat="1" ht="112.5">
      <c r="A9370" s="37" t="s">
        <v>6837</v>
      </c>
      <c r="B9370" s="64" t="s">
        <v>7082</v>
      </c>
      <c r="C9370" s="64" t="s">
        <v>4322</v>
      </c>
      <c r="D9370" s="37" t="s">
        <v>6839</v>
      </c>
      <c r="E9370" s="131">
        <v>580</v>
      </c>
      <c r="F9370" s="132" t="s">
        <v>82</v>
      </c>
      <c r="G9370" s="128"/>
      <c r="H9370" s="156" t="s">
        <v>6840</v>
      </c>
      <c r="I9370" s="128"/>
      <c r="K9370" s="140" t="str">
        <f t="shared" si="444"/>
        <v>社會福利支出計畫/社會福利支出/會費、捐助、補助、分攤、照護、救濟與交流活動費/捐助、補助與獎助/捐助國內團體</v>
      </c>
      <c r="L9370" s="140" t="str">
        <f t="shared" si="445"/>
        <v>補助社會福利機構團體自辦社會福利方案計畫</v>
      </c>
      <c r="M9370" s="40" t="str">
        <f t="shared" si="446"/>
        <v>財團法人勵馨社會福利事業基金會</v>
      </c>
    </row>
    <row r="9371" spans="1:13" s="27" customFormat="1" ht="112.5">
      <c r="A9371" s="37" t="s">
        <v>6837</v>
      </c>
      <c r="B9371" s="64" t="s">
        <v>7082</v>
      </c>
      <c r="C9371" s="64" t="s">
        <v>3751</v>
      </c>
      <c r="D9371" s="37" t="s">
        <v>6839</v>
      </c>
      <c r="E9371" s="131">
        <v>568</v>
      </c>
      <c r="F9371" s="132" t="s">
        <v>82</v>
      </c>
      <c r="G9371" s="37"/>
      <c r="H9371" s="132" t="s">
        <v>6840</v>
      </c>
      <c r="I9371" s="157"/>
      <c r="K9371" s="140" t="str">
        <f t="shared" si="444"/>
        <v>社會福利支出計畫/社會福利支出/會費、捐助、補助、分攤、照護、救濟與交流活動費/捐助、補助與獎助/捐助國內團體</v>
      </c>
      <c r="L9371" s="140" t="str">
        <f t="shared" si="445"/>
        <v>補助社會福利機構團體自辦社會福利方案計畫</v>
      </c>
      <c r="M9371" s="40" t="str">
        <f t="shared" si="446"/>
        <v>社團法人台中市智障者家長協會</v>
      </c>
    </row>
    <row r="9372" spans="1:13" s="27" customFormat="1" ht="112.5">
      <c r="A9372" s="37" t="s">
        <v>6837</v>
      </c>
      <c r="B9372" s="64" t="s">
        <v>7082</v>
      </c>
      <c r="C9372" s="64" t="s">
        <v>7120</v>
      </c>
      <c r="D9372" s="37" t="s">
        <v>6839</v>
      </c>
      <c r="E9372" s="131">
        <v>20</v>
      </c>
      <c r="F9372" s="132" t="s">
        <v>82</v>
      </c>
      <c r="G9372" s="128"/>
      <c r="H9372" s="156" t="s">
        <v>6840</v>
      </c>
      <c r="I9372" s="116"/>
      <c r="K9372" s="140" t="str">
        <f t="shared" si="444"/>
        <v>社會福利支出計畫/社會福利支出/會費、捐助、補助、分攤、照護、救濟與交流活動費/捐助、補助與獎助/捐助國內團體</v>
      </c>
      <c r="L9372" s="140" t="str">
        <f t="shared" si="445"/>
        <v>補助社會福利機構團體自辦社會福利方案計畫</v>
      </c>
      <c r="M9372" s="40" t="str">
        <f t="shared" si="446"/>
        <v>社團法人臺中市神岡區圳堵文化發展協會</v>
      </c>
    </row>
    <row r="9373" spans="1:13" s="27" customFormat="1" ht="112.5">
      <c r="A9373" s="37" t="s">
        <v>6837</v>
      </c>
      <c r="B9373" s="64" t="s">
        <v>7082</v>
      </c>
      <c r="C9373" s="64" t="s">
        <v>6899</v>
      </c>
      <c r="D9373" s="37" t="s">
        <v>6839</v>
      </c>
      <c r="E9373" s="131">
        <v>180</v>
      </c>
      <c r="F9373" s="132" t="s">
        <v>82</v>
      </c>
      <c r="G9373" s="128"/>
      <c r="H9373" s="156" t="s">
        <v>6840</v>
      </c>
      <c r="I9373" s="159"/>
      <c r="K9373" s="140" t="str">
        <f t="shared" si="444"/>
        <v>社會福利支出計畫/社會福利支出/會費、捐助、補助、分攤、照護、救濟與交流活動費/捐助、補助與獎助/捐助國內團體</v>
      </c>
      <c r="L9373" s="140" t="str">
        <f t="shared" si="445"/>
        <v>補助社會福利機構團體自辦社會福利方案計畫</v>
      </c>
      <c r="M9373" s="40" t="str">
        <f t="shared" si="446"/>
        <v>社團法人台灣喜信家庭關懷協會</v>
      </c>
    </row>
    <row r="9374" spans="1:13" s="27" customFormat="1" ht="112.5">
      <c r="A9374" s="37" t="s">
        <v>6837</v>
      </c>
      <c r="B9374" s="64" t="s">
        <v>7082</v>
      </c>
      <c r="C9374" s="64" t="s">
        <v>7033</v>
      </c>
      <c r="D9374" s="37" t="s">
        <v>6839</v>
      </c>
      <c r="E9374" s="131">
        <v>71</v>
      </c>
      <c r="F9374" s="132" t="s">
        <v>82</v>
      </c>
      <c r="G9374" s="37"/>
      <c r="H9374" s="132" t="s">
        <v>6840</v>
      </c>
      <c r="I9374" s="158"/>
      <c r="K9374" s="140" t="str">
        <f t="shared" si="444"/>
        <v>社會福利支出計畫/社會福利支出/會費、捐助、補助、分攤、照護、救濟與交流活動費/捐助、補助與獎助/捐助國內團體</v>
      </c>
      <c r="L9374" s="140" t="str">
        <f t="shared" si="445"/>
        <v>補助社會福利機構團體自辦社會福利方案計畫</v>
      </c>
      <c r="M9374" s="40" t="str">
        <f t="shared" si="446"/>
        <v>社團法人臺中市山海屯脊髓損傷協會</v>
      </c>
    </row>
    <row r="9375" spans="1:13" s="27" customFormat="1" ht="112.5">
      <c r="A9375" s="37" t="s">
        <v>6837</v>
      </c>
      <c r="B9375" s="64" t="s">
        <v>7082</v>
      </c>
      <c r="C9375" s="64" t="s">
        <v>3287</v>
      </c>
      <c r="D9375" s="37" t="s">
        <v>6839</v>
      </c>
      <c r="E9375" s="131">
        <v>28</v>
      </c>
      <c r="F9375" s="132" t="s">
        <v>82</v>
      </c>
      <c r="G9375" s="37"/>
      <c r="H9375" s="132" t="s">
        <v>6840</v>
      </c>
      <c r="I9375" s="158"/>
      <c r="K9375" s="140" t="str">
        <f t="shared" si="444"/>
        <v>社會福利支出計畫/社會福利支出/會費、捐助、補助、分攤、照護、救濟與交流活動費/捐助、補助與獎助/捐助國內團體</v>
      </c>
      <c r="L9375" s="140" t="str">
        <f t="shared" si="445"/>
        <v>補助社會福利機構團體自辦社會福利方案計畫</v>
      </c>
      <c r="M9375" s="40" t="str">
        <f t="shared" si="446"/>
        <v>財團法人臺中市私立肯納自閉症社會福利基金會</v>
      </c>
    </row>
    <row r="9376" spans="1:13" s="27" customFormat="1" ht="112.5">
      <c r="A9376" s="37" t="s">
        <v>6837</v>
      </c>
      <c r="B9376" s="64" t="s">
        <v>7082</v>
      </c>
      <c r="C9376" s="64" t="s">
        <v>7096</v>
      </c>
      <c r="D9376" s="37" t="s">
        <v>6839</v>
      </c>
      <c r="E9376" s="131">
        <v>27</v>
      </c>
      <c r="F9376" s="132" t="s">
        <v>82</v>
      </c>
      <c r="G9376" s="37"/>
      <c r="H9376" s="132" t="s">
        <v>6840</v>
      </c>
      <c r="I9376" s="158"/>
      <c r="K9376" s="140" t="str">
        <f t="shared" si="444"/>
        <v>社會福利支出計畫/社會福利支出/會費、捐助、補助、分攤、照護、救濟與交流活動費/捐助、補助與獎助/捐助國內團體</v>
      </c>
      <c r="L9376" s="140" t="str">
        <f t="shared" si="445"/>
        <v>補助社會福利機構團體自辦社會福利方案計畫</v>
      </c>
      <c r="M9376" s="40" t="str">
        <f t="shared" si="446"/>
        <v>社團法人台中市腦性麻痺關懷協會</v>
      </c>
    </row>
    <row r="9377" spans="1:13" s="27" customFormat="1" ht="112.5">
      <c r="A9377" s="37" t="s">
        <v>6837</v>
      </c>
      <c r="B9377" s="64" t="s">
        <v>7082</v>
      </c>
      <c r="C9377" s="64" t="s">
        <v>3620</v>
      </c>
      <c r="D9377" s="37" t="s">
        <v>6839</v>
      </c>
      <c r="E9377" s="131">
        <v>582</v>
      </c>
      <c r="F9377" s="132" t="s">
        <v>82</v>
      </c>
      <c r="G9377" s="128"/>
      <c r="H9377" s="156" t="s">
        <v>6840</v>
      </c>
      <c r="I9377" s="159"/>
      <c r="K9377" s="140" t="str">
        <f t="shared" si="444"/>
        <v>社會福利支出計畫/社會福利支出/會費、捐助、補助、分攤、照護、救濟與交流活動費/捐助、補助與獎助/捐助國內團體</v>
      </c>
      <c r="L9377" s="140" t="str">
        <f t="shared" si="445"/>
        <v>補助社會福利機構團體自辦社會福利方案計畫</v>
      </c>
      <c r="M9377" s="40" t="str">
        <f t="shared" si="446"/>
        <v>社團法人台中市啟明重建福利協會</v>
      </c>
    </row>
    <row r="9378" spans="1:13" s="27" customFormat="1" ht="112.5">
      <c r="A9378" s="37" t="s">
        <v>6837</v>
      </c>
      <c r="B9378" s="64" t="s">
        <v>7082</v>
      </c>
      <c r="C9378" s="64" t="s">
        <v>3287</v>
      </c>
      <c r="D9378" s="37" t="s">
        <v>6839</v>
      </c>
      <c r="E9378" s="131">
        <v>66</v>
      </c>
      <c r="F9378" s="132" t="s">
        <v>82</v>
      </c>
      <c r="G9378" s="37"/>
      <c r="H9378" s="132" t="s">
        <v>6840</v>
      </c>
      <c r="I9378" s="158"/>
      <c r="K9378" s="140" t="str">
        <f t="shared" si="444"/>
        <v>社會福利支出計畫/社會福利支出/會費、捐助、補助、分攤、照護、救濟與交流活動費/捐助、補助與獎助/捐助國內團體</v>
      </c>
      <c r="L9378" s="140" t="str">
        <f t="shared" si="445"/>
        <v>補助社會福利機構團體自辦社會福利方案計畫</v>
      </c>
      <c r="M9378" s="40" t="str">
        <f t="shared" si="446"/>
        <v>財團法人臺中市私立肯納自閉症社會福利基金會</v>
      </c>
    </row>
    <row r="9379" spans="1:13" s="27" customFormat="1" ht="112.5">
      <c r="A9379" s="37" t="s">
        <v>6837</v>
      </c>
      <c r="B9379" s="64" t="s">
        <v>7082</v>
      </c>
      <c r="C9379" s="64" t="s">
        <v>3297</v>
      </c>
      <c r="D9379" s="37" t="s">
        <v>6839</v>
      </c>
      <c r="E9379" s="131">
        <v>80</v>
      </c>
      <c r="F9379" s="132" t="s">
        <v>82</v>
      </c>
      <c r="G9379" s="37"/>
      <c r="H9379" s="132" t="s">
        <v>6840</v>
      </c>
      <c r="I9379" s="158"/>
      <c r="K9379" s="140" t="str">
        <f t="shared" si="444"/>
        <v>社會福利支出計畫/社會福利支出/會費、捐助、補助、分攤、照護、救濟與交流活動費/捐助、補助與獎助/捐助國內團體</v>
      </c>
      <c r="L9379" s="140" t="str">
        <f t="shared" si="445"/>
        <v>補助社會福利機構團體自辦社會福利方案計畫</v>
      </c>
      <c r="M9379" s="40" t="str">
        <f t="shared" si="446"/>
        <v>財團法人臺中市私立信望愛智能發展中心</v>
      </c>
    </row>
    <row r="9380" spans="1:13" s="27" customFormat="1" ht="112.5">
      <c r="A9380" s="37" t="s">
        <v>6837</v>
      </c>
      <c r="B9380" s="64" t="s">
        <v>7082</v>
      </c>
      <c r="C9380" s="64" t="s">
        <v>3741</v>
      </c>
      <c r="D9380" s="37" t="s">
        <v>6839</v>
      </c>
      <c r="E9380" s="131">
        <v>233</v>
      </c>
      <c r="F9380" s="132" t="s">
        <v>82</v>
      </c>
      <c r="G9380" s="37"/>
      <c r="H9380" s="132" t="s">
        <v>6840</v>
      </c>
      <c r="I9380" s="158"/>
      <c r="K9380" s="140" t="str">
        <f t="shared" si="444"/>
        <v>社會福利支出計畫/社會福利支出/會費、捐助、補助、分攤、照護、救濟與交流活動費/捐助、補助與獎助/捐助國內團體</v>
      </c>
      <c r="L9380" s="140" t="str">
        <f t="shared" si="445"/>
        <v>補助社會福利機構團體自辦社會福利方案計畫</v>
      </c>
      <c r="M9380" s="40" t="str">
        <f t="shared" si="446"/>
        <v>財團法人伊甸社會福利基金會</v>
      </c>
    </row>
    <row r="9381" spans="1:13" s="27" customFormat="1" ht="112.5">
      <c r="A9381" s="37" t="s">
        <v>6837</v>
      </c>
      <c r="B9381" s="64" t="s">
        <v>7082</v>
      </c>
      <c r="C9381" s="64" t="s">
        <v>2160</v>
      </c>
      <c r="D9381" s="37" t="s">
        <v>6839</v>
      </c>
      <c r="E9381" s="131">
        <v>30</v>
      </c>
      <c r="F9381" s="132" t="s">
        <v>82</v>
      </c>
      <c r="G9381" s="128"/>
      <c r="H9381" s="156" t="s">
        <v>6840</v>
      </c>
      <c r="I9381" s="159"/>
      <c r="K9381" s="140" t="str">
        <f t="shared" si="444"/>
        <v>社會福利支出計畫/社會福利支出/會費、捐助、補助、分攤、照護、救濟與交流活動費/捐助、補助與獎助/捐助國內團體</v>
      </c>
      <c r="L9381" s="140" t="str">
        <f t="shared" si="445"/>
        <v>補助社會福利機構團體自辦社會福利方案計畫</v>
      </c>
      <c r="M9381" s="40" t="str">
        <f t="shared" si="446"/>
        <v>財團法人台中市私立中杏社會福利基金會</v>
      </c>
    </row>
    <row r="9382" spans="1:13" s="27" customFormat="1" ht="112.5">
      <c r="A9382" s="37" t="s">
        <v>6837</v>
      </c>
      <c r="B9382" s="64" t="s">
        <v>7082</v>
      </c>
      <c r="C9382" s="64" t="s">
        <v>6960</v>
      </c>
      <c r="D9382" s="37" t="s">
        <v>6839</v>
      </c>
      <c r="E9382" s="131">
        <v>532</v>
      </c>
      <c r="F9382" s="132" t="s">
        <v>82</v>
      </c>
      <c r="G9382" s="37"/>
      <c r="H9382" s="132" t="s">
        <v>6840</v>
      </c>
      <c r="I9382" s="158"/>
      <c r="K9382" s="140" t="str">
        <f t="shared" si="444"/>
        <v>社會福利支出計畫/社會福利支出/會費、捐助、補助、分攤、照護、救濟與交流活動費/捐助、補助與獎助/捐助國內團體</v>
      </c>
      <c r="L9382" s="140" t="str">
        <f t="shared" si="445"/>
        <v>補助社會福利機構團體自辦社會福利方案計畫</v>
      </c>
      <c r="M9382" s="40" t="str">
        <f t="shared" si="446"/>
        <v>社團法人台中市自閉症教育協進會</v>
      </c>
    </row>
    <row r="9383" spans="1:13" s="27" customFormat="1" ht="112.5">
      <c r="A9383" s="37" t="s">
        <v>6837</v>
      </c>
      <c r="B9383" s="64" t="s">
        <v>7082</v>
      </c>
      <c r="C9383" s="64" t="s">
        <v>7033</v>
      </c>
      <c r="D9383" s="37" t="s">
        <v>6839</v>
      </c>
      <c r="E9383" s="131">
        <v>250</v>
      </c>
      <c r="F9383" s="132" t="s">
        <v>82</v>
      </c>
      <c r="G9383" s="37"/>
      <c r="H9383" s="132" t="s">
        <v>6840</v>
      </c>
      <c r="I9383" s="158"/>
      <c r="K9383" s="140" t="str">
        <f t="shared" si="444"/>
        <v>社會福利支出計畫/社會福利支出/會費、捐助、補助、分攤、照護、救濟與交流活動費/捐助、補助與獎助/捐助國內團體</v>
      </c>
      <c r="L9383" s="140" t="str">
        <f t="shared" si="445"/>
        <v>補助社會福利機構團體自辦社會福利方案計畫</v>
      </c>
      <c r="M9383" s="40" t="str">
        <f t="shared" si="446"/>
        <v>社團法人臺中市山海屯脊髓損傷協會</v>
      </c>
    </row>
    <row r="9384" spans="1:13" s="27" customFormat="1" ht="112.5">
      <c r="A9384" s="37" t="s">
        <v>6837</v>
      </c>
      <c r="B9384" s="64" t="s">
        <v>7082</v>
      </c>
      <c r="C9384" s="64" t="s">
        <v>3856</v>
      </c>
      <c r="D9384" s="37" t="s">
        <v>6839</v>
      </c>
      <c r="E9384" s="131">
        <v>200</v>
      </c>
      <c r="F9384" s="132" t="s">
        <v>82</v>
      </c>
      <c r="G9384" s="37"/>
      <c r="H9384" s="132" t="s">
        <v>6840</v>
      </c>
      <c r="I9384" s="158"/>
      <c r="K9384" s="140" t="str">
        <f t="shared" si="444"/>
        <v>社會福利支出計畫/社會福利支出/會費、捐助、補助、分攤、照護、救濟與交流活動費/捐助、補助與獎助/捐助國內團體</v>
      </c>
      <c r="L9384" s="140" t="str">
        <f t="shared" si="445"/>
        <v>補助社會福利機構團體自辦社會福利方案計畫</v>
      </c>
      <c r="M9384" s="40" t="str">
        <f t="shared" si="446"/>
        <v>財團法人臺中市私立十方社會福利慈善事業基金會附設十方啟能中心</v>
      </c>
    </row>
    <row r="9385" spans="1:13" s="27" customFormat="1" ht="112.5">
      <c r="A9385" s="37" t="s">
        <v>6837</v>
      </c>
      <c r="B9385" s="64" t="s">
        <v>7082</v>
      </c>
      <c r="C9385" s="64" t="s">
        <v>3251</v>
      </c>
      <c r="D9385" s="37" t="s">
        <v>6839</v>
      </c>
      <c r="E9385" s="131">
        <v>64</v>
      </c>
      <c r="F9385" s="132" t="s">
        <v>82</v>
      </c>
      <c r="G9385" s="37"/>
      <c r="H9385" s="132" t="s">
        <v>6840</v>
      </c>
      <c r="I9385" s="158"/>
      <c r="K9385" s="140" t="str">
        <f t="shared" si="444"/>
        <v>社會福利支出計畫/社會福利支出/會費、捐助、補助、分攤、照護、救濟與交流活動費/捐助、補助與獎助/捐助國內團體</v>
      </c>
      <c r="L9385" s="140" t="str">
        <f t="shared" si="445"/>
        <v>補助社會福利機構團體自辦社會福利方案計畫</v>
      </c>
      <c r="M9385" s="40" t="str">
        <f t="shared" si="446"/>
        <v>財團法人向上社會福利基金會</v>
      </c>
    </row>
    <row r="9386" spans="1:13" s="27" customFormat="1" ht="112.5">
      <c r="A9386" s="37" t="s">
        <v>6837</v>
      </c>
      <c r="B9386" s="64" t="s">
        <v>7082</v>
      </c>
      <c r="C9386" s="64" t="s">
        <v>6970</v>
      </c>
      <c r="D9386" s="37" t="s">
        <v>6839</v>
      </c>
      <c r="E9386" s="131">
        <v>610</v>
      </c>
      <c r="F9386" s="132" t="s">
        <v>82</v>
      </c>
      <c r="G9386" s="37"/>
      <c r="H9386" s="132" t="s">
        <v>6840</v>
      </c>
      <c r="I9386" s="158"/>
      <c r="K9386" s="140" t="str">
        <f t="shared" si="444"/>
        <v>社會福利支出計畫/社會福利支出/會費、捐助、補助、分攤、照護、救濟與交流活動費/捐助、補助與獎助/捐助國內團體</v>
      </c>
      <c r="L9386" s="140" t="str">
        <f t="shared" si="445"/>
        <v>補助社會福利機構團體自辦社會福利方案計畫</v>
      </c>
      <c r="M9386" s="40" t="str">
        <f t="shared" si="446"/>
        <v>財團法人台灣省私立台灣盲人重建院</v>
      </c>
    </row>
    <row r="9387" spans="1:13" s="27" customFormat="1" ht="112.5">
      <c r="A9387" s="37" t="s">
        <v>6837</v>
      </c>
      <c r="B9387" s="64" t="s">
        <v>7082</v>
      </c>
      <c r="C9387" s="64" t="s">
        <v>7121</v>
      </c>
      <c r="D9387" s="37" t="s">
        <v>6839</v>
      </c>
      <c r="E9387" s="131">
        <v>70</v>
      </c>
      <c r="F9387" s="132" t="s">
        <v>82</v>
      </c>
      <c r="G9387" s="128"/>
      <c r="H9387" s="156" t="s">
        <v>6840</v>
      </c>
      <c r="I9387" s="159"/>
      <c r="K9387" s="140" t="str">
        <f t="shared" si="444"/>
        <v>社會福利支出計畫/社會福利支出/會費、捐助、補助、分攤、照護、救濟與交流活動費/捐助、補助與獎助/捐助國內團體</v>
      </c>
      <c r="L9387" s="140" t="str">
        <f t="shared" si="445"/>
        <v>補助社會福利機構團體自辦社會福利方案計畫</v>
      </c>
      <c r="M9387" s="40" t="str">
        <f t="shared" si="446"/>
        <v>財團法人向上社會福利基金會附屬台中育嬰院</v>
      </c>
    </row>
    <row r="9388" spans="1:13" s="27" customFormat="1" ht="112.5">
      <c r="A9388" s="37" t="s">
        <v>6837</v>
      </c>
      <c r="B9388" s="64" t="s">
        <v>7082</v>
      </c>
      <c r="C9388" s="64" t="s">
        <v>7122</v>
      </c>
      <c r="D9388" s="37" t="s">
        <v>6839</v>
      </c>
      <c r="E9388" s="131">
        <v>378</v>
      </c>
      <c r="F9388" s="132" t="s">
        <v>82</v>
      </c>
      <c r="G9388" s="37"/>
      <c r="H9388" s="132" t="s">
        <v>6840</v>
      </c>
      <c r="I9388" s="158"/>
      <c r="K9388" s="140" t="str">
        <f t="shared" si="444"/>
        <v>社會福利支出計畫/社會福利支出/會費、捐助、補助、分攤、照護、救濟與交流活動費/捐助、補助與獎助/捐助國內團體</v>
      </c>
      <c r="L9388" s="140" t="str">
        <f t="shared" si="445"/>
        <v>補助社會福利機構團體自辦社會福利方案計畫</v>
      </c>
      <c r="M9388" s="40" t="str">
        <f t="shared" si="446"/>
        <v>社團法人臺灣畫話協會</v>
      </c>
    </row>
    <row r="9389" spans="1:13" s="27" customFormat="1" ht="112.5">
      <c r="A9389" s="37" t="s">
        <v>6837</v>
      </c>
      <c r="B9389" s="64" t="s">
        <v>7082</v>
      </c>
      <c r="C9389" s="64" t="s">
        <v>7123</v>
      </c>
      <c r="D9389" s="37" t="s">
        <v>6839</v>
      </c>
      <c r="E9389" s="131">
        <v>27</v>
      </c>
      <c r="F9389" s="132" t="s">
        <v>82</v>
      </c>
      <c r="G9389" s="128"/>
      <c r="H9389" s="156" t="s">
        <v>6840</v>
      </c>
      <c r="I9389" s="159"/>
      <c r="K9389" s="140" t="str">
        <f t="shared" si="444"/>
        <v>社會福利支出計畫/社會福利支出/會費、捐助、補助、分攤、照護、救濟與交流活動費/捐助、補助與獎助/捐助國內團體</v>
      </c>
      <c r="L9389" s="140" t="str">
        <f t="shared" si="445"/>
        <v>補助社會福利機構團體自辦社會福利方案計畫</v>
      </c>
      <c r="M9389" s="40" t="str">
        <f t="shared" si="446"/>
        <v>社團法人臺中市慢飛家庭關懷協會</v>
      </c>
    </row>
    <row r="9390" spans="1:13" s="27" customFormat="1" ht="112.5">
      <c r="A9390" s="37" t="s">
        <v>6837</v>
      </c>
      <c r="B9390" s="64" t="s">
        <v>7082</v>
      </c>
      <c r="C9390" s="64" t="s">
        <v>6960</v>
      </c>
      <c r="D9390" s="37" t="s">
        <v>6839</v>
      </c>
      <c r="E9390" s="131">
        <v>28</v>
      </c>
      <c r="F9390" s="132" t="s">
        <v>82</v>
      </c>
      <c r="G9390" s="128"/>
      <c r="H9390" s="156" t="s">
        <v>6840</v>
      </c>
      <c r="I9390" s="159"/>
      <c r="K9390" s="140" t="str">
        <f t="shared" si="444"/>
        <v>社會福利支出計畫/社會福利支出/會費、捐助、補助、分攤、照護、救濟與交流活動費/捐助、補助與獎助/捐助國內團體</v>
      </c>
      <c r="L9390" s="140" t="str">
        <f t="shared" si="445"/>
        <v>補助社會福利機構團體自辦社會福利方案計畫</v>
      </c>
      <c r="M9390" s="40" t="str">
        <f t="shared" si="446"/>
        <v>社團法人台中市自閉症教育協進會</v>
      </c>
    </row>
    <row r="9391" spans="1:13" s="27" customFormat="1" ht="112.5">
      <c r="A9391" s="37" t="s">
        <v>6837</v>
      </c>
      <c r="B9391" s="64" t="s">
        <v>7082</v>
      </c>
      <c r="C9391" s="64" t="s">
        <v>3287</v>
      </c>
      <c r="D9391" s="37" t="s">
        <v>6839</v>
      </c>
      <c r="E9391" s="131">
        <v>60</v>
      </c>
      <c r="F9391" s="132" t="s">
        <v>82</v>
      </c>
      <c r="G9391" s="37"/>
      <c r="H9391" s="132" t="s">
        <v>6840</v>
      </c>
      <c r="I9391" s="158"/>
      <c r="K9391" s="140" t="str">
        <f t="shared" si="444"/>
        <v>社會福利支出計畫/社會福利支出/會費、捐助、補助、分攤、照護、救濟與交流活動費/捐助、補助與獎助/捐助國內團體</v>
      </c>
      <c r="L9391" s="140" t="str">
        <f t="shared" si="445"/>
        <v>補助社會福利機構團體自辦社會福利方案計畫</v>
      </c>
      <c r="M9391" s="40" t="str">
        <f t="shared" si="446"/>
        <v>財團法人臺中市私立肯納自閉症社會福利基金會</v>
      </c>
    </row>
    <row r="9392" spans="1:13" s="27" customFormat="1" ht="112.5">
      <c r="A9392" s="37" t="s">
        <v>6837</v>
      </c>
      <c r="B9392" s="64" t="s">
        <v>7082</v>
      </c>
      <c r="C9392" s="64" t="s">
        <v>6959</v>
      </c>
      <c r="D9392" s="37" t="s">
        <v>6839</v>
      </c>
      <c r="E9392" s="131">
        <v>442</v>
      </c>
      <c r="F9392" s="132" t="s">
        <v>82</v>
      </c>
      <c r="G9392" s="37"/>
      <c r="H9392" s="132" t="s">
        <v>6840</v>
      </c>
      <c r="I9392" s="158"/>
      <c r="K9392" s="140" t="str">
        <f t="shared" si="444"/>
        <v>社會福利支出計畫/社會福利支出/會費、捐助、補助、分攤、照護、救濟與交流活動費/捐助、補助與獎助/捐助國內團體</v>
      </c>
      <c r="L9392" s="140" t="str">
        <f t="shared" si="445"/>
        <v>補助社會福利機構團體自辦社會福利方案計畫</v>
      </c>
      <c r="M9392" s="40" t="str">
        <f t="shared" si="446"/>
        <v>社團法人台中市啟智協進會</v>
      </c>
    </row>
    <row r="9393" spans="1:13" s="27" customFormat="1" ht="112.5">
      <c r="A9393" s="37" t="s">
        <v>6837</v>
      </c>
      <c r="B9393" s="64" t="s">
        <v>7082</v>
      </c>
      <c r="C9393" s="64" t="s">
        <v>6835</v>
      </c>
      <c r="D9393" s="37" t="s">
        <v>6839</v>
      </c>
      <c r="E9393" s="131">
        <v>60</v>
      </c>
      <c r="F9393" s="132" t="s">
        <v>82</v>
      </c>
      <c r="G9393" s="128"/>
      <c r="H9393" s="156" t="s">
        <v>6840</v>
      </c>
      <c r="I9393" s="159"/>
      <c r="K9393" s="140" t="str">
        <f t="shared" si="444"/>
        <v>社會福利支出計畫/社會福利支出/會費、捐助、補助、分攤、照護、救濟與交流活動費/捐助、補助與獎助/捐助國內團體</v>
      </c>
      <c r="L9393" s="140" t="str">
        <f t="shared" si="445"/>
        <v>補助社會福利機構團體自辦社會福利方案計畫</v>
      </c>
      <c r="M9393" s="40" t="str">
        <f t="shared" si="446"/>
        <v>社團法人台中市盲人福利協進會</v>
      </c>
    </row>
    <row r="9394" spans="1:13" s="27" customFormat="1" ht="112.5">
      <c r="A9394" s="37" t="s">
        <v>6837</v>
      </c>
      <c r="B9394" s="64" t="s">
        <v>7082</v>
      </c>
      <c r="C9394" s="64" t="s">
        <v>7124</v>
      </c>
      <c r="D9394" s="37" t="s">
        <v>6839</v>
      </c>
      <c r="E9394" s="131">
        <v>130</v>
      </c>
      <c r="F9394" s="132" t="s">
        <v>82</v>
      </c>
      <c r="G9394" s="128"/>
      <c r="H9394" s="156" t="s">
        <v>6840</v>
      </c>
      <c r="I9394" s="159"/>
      <c r="K9394" s="140" t="str">
        <f t="shared" si="444"/>
        <v>社會福利支出計畫/社會福利支出/會費、捐助、補助、分攤、照護、救濟與交流活動費/捐助、補助與獎助/捐助國內團體</v>
      </c>
      <c r="L9394" s="140" t="str">
        <f t="shared" si="445"/>
        <v>補助社會福利機構團體自辦社會福利方案計畫</v>
      </c>
      <c r="M9394" s="40" t="str">
        <f t="shared" si="446"/>
        <v>財團法人天使心家族社會福利基金會</v>
      </c>
    </row>
    <row r="9395" spans="1:13" s="27" customFormat="1" ht="112.5">
      <c r="A9395" s="37" t="s">
        <v>6837</v>
      </c>
      <c r="B9395" s="64" t="s">
        <v>7082</v>
      </c>
      <c r="C9395" s="64" t="s">
        <v>7109</v>
      </c>
      <c r="D9395" s="37" t="s">
        <v>6839</v>
      </c>
      <c r="E9395" s="131">
        <v>290</v>
      </c>
      <c r="F9395" s="132" t="s">
        <v>82</v>
      </c>
      <c r="G9395" s="37"/>
      <c r="H9395" s="132" t="s">
        <v>6840</v>
      </c>
      <c r="I9395" s="158"/>
      <c r="K9395" s="140" t="str">
        <f t="shared" si="444"/>
        <v>社會福利支出計畫/社會福利支出/會費、捐助、補助、分攤、照護、救濟與交流活動費/捐助、補助與獎助/捐助國內團體</v>
      </c>
      <c r="L9395" s="140" t="str">
        <f t="shared" si="445"/>
        <v>補助社會福利機構團體自辦社會福利方案計畫</v>
      </c>
      <c r="M9395" s="40" t="str">
        <f t="shared" si="446"/>
        <v>社團法人台中市脊髓損傷者協會</v>
      </c>
    </row>
    <row r="9396" spans="1:13" s="27" customFormat="1" ht="112.5">
      <c r="A9396" s="37" t="s">
        <v>6837</v>
      </c>
      <c r="B9396" s="64" t="s">
        <v>7082</v>
      </c>
      <c r="C9396" s="64" t="s">
        <v>4052</v>
      </c>
      <c r="D9396" s="37" t="s">
        <v>6839</v>
      </c>
      <c r="E9396" s="131">
        <v>611</v>
      </c>
      <c r="F9396" s="132" t="s">
        <v>82</v>
      </c>
      <c r="G9396" s="128"/>
      <c r="H9396" s="156" t="s">
        <v>6840</v>
      </c>
      <c r="I9396" s="159"/>
      <c r="K9396" s="140" t="str">
        <f t="shared" si="444"/>
        <v>社會福利支出計畫/社會福利支出/會費、捐助、補助、分攤、照護、救濟與交流活動費/捐助、補助與獎助/捐助國內團體</v>
      </c>
      <c r="L9396" s="140" t="str">
        <f t="shared" si="445"/>
        <v>補助社會福利機構團體自辦社會福利方案計畫</v>
      </c>
      <c r="M9396" s="40" t="str">
        <f t="shared" si="446"/>
        <v>臺中市社區文化協進會</v>
      </c>
    </row>
    <row r="9397" spans="1:13" s="27" customFormat="1" ht="112.5">
      <c r="A9397" s="37" t="s">
        <v>6837</v>
      </c>
      <c r="B9397" s="64" t="s">
        <v>7082</v>
      </c>
      <c r="C9397" s="64" t="s">
        <v>3741</v>
      </c>
      <c r="D9397" s="37" t="s">
        <v>6839</v>
      </c>
      <c r="E9397" s="131">
        <v>216</v>
      </c>
      <c r="F9397" s="132" t="s">
        <v>82</v>
      </c>
      <c r="G9397" s="37"/>
      <c r="H9397" s="132" t="s">
        <v>6840</v>
      </c>
      <c r="I9397" s="158"/>
      <c r="K9397" s="140" t="str">
        <f t="shared" si="444"/>
        <v>社會福利支出計畫/社會福利支出/會費、捐助、補助、分攤、照護、救濟與交流活動費/捐助、補助與獎助/捐助國內團體</v>
      </c>
      <c r="L9397" s="140" t="str">
        <f t="shared" si="445"/>
        <v>補助社會福利機構團體自辦社會福利方案計畫</v>
      </c>
      <c r="M9397" s="40" t="str">
        <f t="shared" si="446"/>
        <v>財團法人伊甸社會福利基金會</v>
      </c>
    </row>
    <row r="9398" spans="1:13" s="27" customFormat="1" ht="112.5">
      <c r="A9398" s="37" t="s">
        <v>6837</v>
      </c>
      <c r="B9398" s="64" t="s">
        <v>7082</v>
      </c>
      <c r="C9398" s="64" t="s">
        <v>3741</v>
      </c>
      <c r="D9398" s="37" t="s">
        <v>6839</v>
      </c>
      <c r="E9398" s="131">
        <v>572</v>
      </c>
      <c r="F9398" s="132" t="s">
        <v>82</v>
      </c>
      <c r="G9398" s="128"/>
      <c r="H9398" s="156" t="s">
        <v>6840</v>
      </c>
      <c r="I9398" s="159"/>
      <c r="K9398" s="140" t="str">
        <f t="shared" si="444"/>
        <v>社會福利支出計畫/社會福利支出/會費、捐助、補助、分攤、照護、救濟與交流活動費/捐助、補助與獎助/捐助國內團體</v>
      </c>
      <c r="L9398" s="140" t="str">
        <f t="shared" si="445"/>
        <v>補助社會福利機構團體自辦社會福利方案計畫</v>
      </c>
      <c r="M9398" s="40" t="str">
        <f t="shared" si="446"/>
        <v>財團法人伊甸社會福利基金會</v>
      </c>
    </row>
    <row r="9399" spans="1:13" s="27" customFormat="1" ht="112.5">
      <c r="A9399" s="37" t="s">
        <v>6837</v>
      </c>
      <c r="B9399" s="64" t="s">
        <v>7082</v>
      </c>
      <c r="C9399" s="64" t="s">
        <v>7122</v>
      </c>
      <c r="D9399" s="37" t="s">
        <v>6839</v>
      </c>
      <c r="E9399" s="131">
        <v>582</v>
      </c>
      <c r="F9399" s="132" t="s">
        <v>82</v>
      </c>
      <c r="G9399" s="37"/>
      <c r="H9399" s="132" t="s">
        <v>6840</v>
      </c>
      <c r="I9399" s="158"/>
      <c r="K9399" s="140" t="str">
        <f t="shared" si="444"/>
        <v>社會福利支出計畫/社會福利支出/會費、捐助、補助、分攤、照護、救濟與交流活動費/捐助、補助與獎助/捐助國內團體</v>
      </c>
      <c r="L9399" s="140" t="str">
        <f t="shared" si="445"/>
        <v>補助社會福利機構團體自辦社會福利方案計畫</v>
      </c>
      <c r="M9399" s="40" t="str">
        <f t="shared" si="446"/>
        <v>社團法人臺灣畫話協會</v>
      </c>
    </row>
    <row r="9400" spans="1:13" s="27" customFormat="1" ht="112.5">
      <c r="A9400" s="37" t="s">
        <v>6837</v>
      </c>
      <c r="B9400" s="64" t="s">
        <v>7082</v>
      </c>
      <c r="C9400" s="64" t="s">
        <v>7109</v>
      </c>
      <c r="D9400" s="37" t="s">
        <v>6839</v>
      </c>
      <c r="E9400" s="131">
        <v>682</v>
      </c>
      <c r="F9400" s="132" t="s">
        <v>82</v>
      </c>
      <c r="G9400" s="37"/>
      <c r="H9400" s="132" t="s">
        <v>6840</v>
      </c>
      <c r="I9400" s="158"/>
      <c r="K9400" s="140" t="str">
        <f t="shared" si="444"/>
        <v>社會福利支出計畫/社會福利支出/會費、捐助、補助、分攤、照護、救濟與交流活動費/捐助、補助與獎助/捐助國內團體</v>
      </c>
      <c r="L9400" s="140" t="str">
        <f t="shared" si="445"/>
        <v>補助社會福利機構團體自辦社會福利方案計畫</v>
      </c>
      <c r="M9400" s="40" t="str">
        <f t="shared" si="446"/>
        <v>社團法人台中市脊髓損傷者協會</v>
      </c>
    </row>
    <row r="9401" spans="1:13" s="27" customFormat="1" ht="112.5">
      <c r="A9401" s="37" t="s">
        <v>6837</v>
      </c>
      <c r="B9401" s="64" t="s">
        <v>7082</v>
      </c>
      <c r="C9401" s="64" t="s">
        <v>4485</v>
      </c>
      <c r="D9401" s="37" t="s">
        <v>6839</v>
      </c>
      <c r="E9401" s="131">
        <v>582</v>
      </c>
      <c r="F9401" s="132" t="s">
        <v>82</v>
      </c>
      <c r="G9401" s="37"/>
      <c r="H9401" s="132" t="s">
        <v>6840</v>
      </c>
      <c r="I9401" s="158"/>
      <c r="K9401" s="140" t="str">
        <f t="shared" si="444"/>
        <v>社會福利支出計畫/社會福利支出/會費、捐助、補助、分攤、照護、救濟與交流活動費/捐助、補助與獎助/捐助國內團體</v>
      </c>
      <c r="L9401" s="140" t="str">
        <f t="shared" si="445"/>
        <v>補助社會福利機構團體自辦社會福利方案計畫</v>
      </c>
      <c r="M9401" s="40" t="str">
        <f t="shared" si="446"/>
        <v>社團法人台灣愛之光公益協會</v>
      </c>
    </row>
    <row r="9402" spans="1:13" s="27" customFormat="1" ht="112.5">
      <c r="A9402" s="37" t="s">
        <v>6837</v>
      </c>
      <c r="B9402" s="64" t="s">
        <v>7082</v>
      </c>
      <c r="C9402" s="64" t="s">
        <v>3586</v>
      </c>
      <c r="D9402" s="37" t="s">
        <v>6839</v>
      </c>
      <c r="E9402" s="131">
        <v>50</v>
      </c>
      <c r="F9402" s="132" t="s">
        <v>82</v>
      </c>
      <c r="G9402" s="37"/>
      <c r="H9402" s="132" t="s">
        <v>6840</v>
      </c>
      <c r="I9402" s="158"/>
      <c r="K9402" s="140" t="str">
        <f t="shared" si="444"/>
        <v>社會福利支出計畫/社會福利支出/會費、捐助、補助、分攤、照護、救濟與交流活動費/捐助、補助與獎助/捐助國內團體</v>
      </c>
      <c r="L9402" s="140" t="str">
        <f t="shared" si="445"/>
        <v>補助社會福利機構團體自辦社會福利方案計畫</v>
      </c>
      <c r="M9402" s="40" t="str">
        <f t="shared" si="446"/>
        <v>社團法人台中市厝邊關懷協會</v>
      </c>
    </row>
    <row r="9403" spans="1:13" s="27" customFormat="1" ht="112.5">
      <c r="A9403" s="37" t="s">
        <v>6837</v>
      </c>
      <c r="B9403" s="64" t="s">
        <v>7082</v>
      </c>
      <c r="C9403" s="64" t="s">
        <v>7125</v>
      </c>
      <c r="D9403" s="37" t="s">
        <v>6839</v>
      </c>
      <c r="E9403" s="131">
        <v>91</v>
      </c>
      <c r="F9403" s="132" t="s">
        <v>82</v>
      </c>
      <c r="G9403" s="37"/>
      <c r="H9403" s="132" t="s">
        <v>6840</v>
      </c>
      <c r="I9403" s="158"/>
      <c r="K9403" s="140" t="str">
        <f t="shared" si="444"/>
        <v>社會福利支出計畫/社會福利支出/會費、捐助、補助、分攤、照護、救濟與交流活動費/捐助、補助與獎助/捐助國內團體</v>
      </c>
      <c r="L9403" s="140" t="str">
        <f t="shared" si="445"/>
        <v>補助社會福利機構團體自辦社會福利方案計畫</v>
      </c>
      <c r="M9403" s="40" t="str">
        <f t="shared" si="446"/>
        <v>社團法人中華育心樹協進會</v>
      </c>
    </row>
    <row r="9404" spans="1:13" s="27" customFormat="1" ht="112.5">
      <c r="A9404" s="37" t="s">
        <v>6837</v>
      </c>
      <c r="B9404" s="64" t="s">
        <v>7082</v>
      </c>
      <c r="C9404" s="64" t="s">
        <v>7103</v>
      </c>
      <c r="D9404" s="37" t="s">
        <v>6839</v>
      </c>
      <c r="E9404" s="131">
        <v>194</v>
      </c>
      <c r="F9404" s="132" t="s">
        <v>82</v>
      </c>
      <c r="G9404" s="37"/>
      <c r="H9404" s="132" t="s">
        <v>6840</v>
      </c>
      <c r="I9404" s="158"/>
      <c r="K9404" s="140" t="str">
        <f t="shared" si="444"/>
        <v>社會福利支出計畫/社會福利支出/會費、捐助、補助、分攤、照護、救濟與交流活動費/捐助、補助與獎助/捐助國內團體</v>
      </c>
      <c r="L9404" s="140" t="str">
        <f t="shared" si="445"/>
        <v>補助社會福利機構團體自辦社會福利方案計畫</v>
      </c>
      <c r="M9404" s="40" t="str">
        <f t="shared" si="446"/>
        <v>社團法人國際兒童能力促進協會</v>
      </c>
    </row>
    <row r="9405" spans="1:13" s="27" customFormat="1" ht="112.5">
      <c r="A9405" s="37" t="s">
        <v>6837</v>
      </c>
      <c r="B9405" s="64" t="s">
        <v>7082</v>
      </c>
      <c r="C9405" s="64" t="s">
        <v>3558</v>
      </c>
      <c r="D9405" s="37" t="s">
        <v>6839</v>
      </c>
      <c r="E9405" s="131">
        <v>541</v>
      </c>
      <c r="F9405" s="132" t="s">
        <v>82</v>
      </c>
      <c r="G9405" s="37"/>
      <c r="H9405" s="132" t="s">
        <v>6840</v>
      </c>
      <c r="I9405" s="158"/>
      <c r="K9405" s="140" t="str">
        <f t="shared" ref="K9405:K9468" si="447">A9405</f>
        <v>社會福利支出計畫/社會福利支出/會費、捐助、補助、分攤、照護、救濟與交流活動費/捐助、補助與獎助/捐助國內團體</v>
      </c>
      <c r="L9405" s="140" t="str">
        <f t="shared" ref="L9405:L9468" si="448">B9405</f>
        <v>補助社會福利機構團體自辦社會福利方案計畫</v>
      </c>
      <c r="M9405" s="40" t="str">
        <f t="shared" ref="M9405:M9468" si="449">C9405</f>
        <v>社團法人中華漢翔百元扶幼協會</v>
      </c>
    </row>
    <row r="9406" spans="1:13" s="27" customFormat="1" ht="112.5">
      <c r="A9406" s="37" t="s">
        <v>6837</v>
      </c>
      <c r="B9406" s="64" t="s">
        <v>7082</v>
      </c>
      <c r="C9406" s="64" t="s">
        <v>6903</v>
      </c>
      <c r="D9406" s="37" t="s">
        <v>6839</v>
      </c>
      <c r="E9406" s="131">
        <v>582</v>
      </c>
      <c r="F9406" s="132" t="s">
        <v>82</v>
      </c>
      <c r="G9406" s="37"/>
      <c r="H9406" s="132" t="s">
        <v>6840</v>
      </c>
      <c r="I9406" s="158"/>
      <c r="K9406" s="140" t="str">
        <f t="shared" si="447"/>
        <v>社會福利支出計畫/社會福利支出/會費、捐助、補助、分攤、照護、救濟與交流活動費/捐助、補助與獎助/捐助國內團體</v>
      </c>
      <c r="L9406" s="140" t="str">
        <f t="shared" si="448"/>
        <v>補助社會福利機構團體自辦社會福利方案計畫</v>
      </c>
      <c r="M9406" s="40" t="str">
        <f t="shared" si="449"/>
        <v>社團法人台中市親子關懷協會</v>
      </c>
    </row>
    <row r="9407" spans="1:13" s="27" customFormat="1" ht="112.5">
      <c r="A9407" s="37" t="s">
        <v>6837</v>
      </c>
      <c r="B9407" s="64" t="s">
        <v>7082</v>
      </c>
      <c r="C9407" s="64" t="s">
        <v>2160</v>
      </c>
      <c r="D9407" s="37" t="s">
        <v>6839</v>
      </c>
      <c r="E9407" s="131">
        <v>25</v>
      </c>
      <c r="F9407" s="132" t="s">
        <v>82</v>
      </c>
      <c r="G9407" s="37"/>
      <c r="H9407" s="132" t="s">
        <v>6840</v>
      </c>
      <c r="I9407" s="158"/>
      <c r="K9407" s="140" t="str">
        <f t="shared" si="447"/>
        <v>社會福利支出計畫/社會福利支出/會費、捐助、補助、分攤、照護、救濟與交流活動費/捐助、補助與獎助/捐助國內團體</v>
      </c>
      <c r="L9407" s="140" t="str">
        <f t="shared" si="448"/>
        <v>補助社會福利機構團體自辦社會福利方案計畫</v>
      </c>
      <c r="M9407" s="40" t="str">
        <f t="shared" si="449"/>
        <v>財團法人台中市私立中杏社會福利基金會</v>
      </c>
    </row>
    <row r="9408" spans="1:13" s="27" customFormat="1" ht="112.5">
      <c r="A9408" s="37" t="s">
        <v>6837</v>
      </c>
      <c r="B9408" s="64" t="s">
        <v>7082</v>
      </c>
      <c r="C9408" s="64" t="s">
        <v>1819</v>
      </c>
      <c r="D9408" s="37" t="s">
        <v>6839</v>
      </c>
      <c r="E9408" s="131">
        <v>23</v>
      </c>
      <c r="F9408" s="132" t="s">
        <v>82</v>
      </c>
      <c r="G9408" s="37"/>
      <c r="H9408" s="132" t="s">
        <v>6840</v>
      </c>
      <c r="I9408" s="158"/>
      <c r="K9408" s="140" t="str">
        <f t="shared" si="447"/>
        <v>社會福利支出計畫/社會福利支出/會費、捐助、補助、分攤、照護、救濟與交流活動費/捐助、補助與獎助/捐助國內團體</v>
      </c>
      <c r="L9408" s="140" t="str">
        <f t="shared" si="448"/>
        <v>補助社會福利機構團體自辦社會福利方案計畫</v>
      </c>
      <c r="M9408" s="40" t="str">
        <f t="shared" si="449"/>
        <v>社團法人台中市身障福利協進會</v>
      </c>
    </row>
    <row r="9409" spans="1:13" s="27" customFormat="1" ht="112.5">
      <c r="A9409" s="37" t="s">
        <v>6837</v>
      </c>
      <c r="B9409" s="64" t="s">
        <v>7082</v>
      </c>
      <c r="C9409" s="64" t="s">
        <v>7033</v>
      </c>
      <c r="D9409" s="37" t="s">
        <v>6839</v>
      </c>
      <c r="E9409" s="131">
        <v>153</v>
      </c>
      <c r="F9409" s="132" t="s">
        <v>82</v>
      </c>
      <c r="G9409" s="37"/>
      <c r="H9409" s="132" t="s">
        <v>6840</v>
      </c>
      <c r="I9409" s="158"/>
      <c r="K9409" s="140" t="str">
        <f t="shared" si="447"/>
        <v>社會福利支出計畫/社會福利支出/會費、捐助、補助、分攤、照護、救濟與交流活動費/捐助、補助與獎助/捐助國內團體</v>
      </c>
      <c r="L9409" s="140" t="str">
        <f t="shared" si="448"/>
        <v>補助社會福利機構團體自辦社會福利方案計畫</v>
      </c>
      <c r="M9409" s="40" t="str">
        <f t="shared" si="449"/>
        <v>社團法人臺中市山海屯脊髓損傷協會</v>
      </c>
    </row>
    <row r="9410" spans="1:13" s="27" customFormat="1" ht="112.5">
      <c r="A9410" s="37" t="s">
        <v>6837</v>
      </c>
      <c r="B9410" s="64" t="s">
        <v>7082</v>
      </c>
      <c r="C9410" s="64" t="s">
        <v>2155</v>
      </c>
      <c r="D9410" s="37" t="s">
        <v>6839</v>
      </c>
      <c r="E9410" s="131">
        <v>60</v>
      </c>
      <c r="F9410" s="132" t="s">
        <v>82</v>
      </c>
      <c r="G9410" s="37"/>
      <c r="H9410" s="132" t="s">
        <v>6840</v>
      </c>
      <c r="I9410" s="158"/>
      <c r="K9410" s="140" t="str">
        <f t="shared" si="447"/>
        <v>社會福利支出計畫/社會福利支出/會費、捐助、補助、分攤、照護、救濟與交流活動費/捐助、補助與獎助/捐助國內團體</v>
      </c>
      <c r="L9410" s="140" t="str">
        <f t="shared" si="448"/>
        <v>補助社會福利機構團體自辦社會福利方案計畫</v>
      </c>
      <c r="M9410" s="40" t="str">
        <f t="shared" si="449"/>
        <v>財團法人天主教會台中教區附設台中市私立慈愛智能發展中心</v>
      </c>
    </row>
    <row r="9411" spans="1:13" s="27" customFormat="1" ht="112.5">
      <c r="A9411" s="37" t="s">
        <v>6837</v>
      </c>
      <c r="B9411" s="64" t="s">
        <v>7082</v>
      </c>
      <c r="C9411" s="64" t="s">
        <v>7126</v>
      </c>
      <c r="D9411" s="37" t="s">
        <v>6839</v>
      </c>
      <c r="E9411" s="131">
        <v>581</v>
      </c>
      <c r="F9411" s="132" t="s">
        <v>82</v>
      </c>
      <c r="G9411" s="37"/>
      <c r="H9411" s="132" t="s">
        <v>6840</v>
      </c>
      <c r="I9411" s="158"/>
      <c r="K9411" s="140" t="str">
        <f t="shared" si="447"/>
        <v>社會福利支出計畫/社會福利支出/會費、捐助、補助、分攤、照護、救濟與交流活動費/捐助、補助與獎助/捐助國內團體</v>
      </c>
      <c r="L9411" s="140" t="str">
        <f t="shared" si="448"/>
        <v>補助社會福利機構團體自辦社會福利方案計畫</v>
      </c>
      <c r="M9411" s="40" t="str">
        <f t="shared" si="449"/>
        <v>社團法人台灣露德協會</v>
      </c>
    </row>
    <row r="9412" spans="1:13" s="27" customFormat="1" ht="112.5">
      <c r="A9412" s="37" t="s">
        <v>6837</v>
      </c>
      <c r="B9412" s="64" t="s">
        <v>7082</v>
      </c>
      <c r="C9412" s="64" t="s">
        <v>3555</v>
      </c>
      <c r="D9412" s="37" t="s">
        <v>6839</v>
      </c>
      <c r="E9412" s="131">
        <v>60</v>
      </c>
      <c r="F9412" s="132" t="s">
        <v>82</v>
      </c>
      <c r="G9412" s="37"/>
      <c r="H9412" s="132" t="s">
        <v>6840</v>
      </c>
      <c r="I9412" s="158"/>
      <c r="K9412" s="140" t="str">
        <f t="shared" si="447"/>
        <v>社會福利支出計畫/社會福利支出/會費、捐助、補助、分攤、照護、救濟與交流活動費/捐助、補助與獎助/捐助國內團體</v>
      </c>
      <c r="L9412" s="140" t="str">
        <f t="shared" si="448"/>
        <v>補助社會福利機構團體自辦社會福利方案計畫</v>
      </c>
      <c r="M9412" s="40" t="str">
        <f t="shared" si="449"/>
        <v>社團法人台灣基督教社會關懷協會</v>
      </c>
    </row>
    <row r="9413" spans="1:13" s="27" customFormat="1" ht="112.5">
      <c r="A9413" s="37" t="s">
        <v>6837</v>
      </c>
      <c r="B9413" s="64" t="s">
        <v>7082</v>
      </c>
      <c r="C9413" s="64" t="s">
        <v>3297</v>
      </c>
      <c r="D9413" s="37" t="s">
        <v>6839</v>
      </c>
      <c r="E9413" s="131">
        <v>30</v>
      </c>
      <c r="F9413" s="132" t="s">
        <v>82</v>
      </c>
      <c r="G9413" s="37"/>
      <c r="H9413" s="132" t="s">
        <v>6840</v>
      </c>
      <c r="I9413" s="158"/>
      <c r="K9413" s="140" t="str">
        <f t="shared" si="447"/>
        <v>社會福利支出計畫/社會福利支出/會費、捐助、補助、分攤、照護、救濟與交流活動費/捐助、補助與獎助/捐助國內團體</v>
      </c>
      <c r="L9413" s="140" t="str">
        <f t="shared" si="448"/>
        <v>補助社會福利機構團體自辦社會福利方案計畫</v>
      </c>
      <c r="M9413" s="40" t="str">
        <f t="shared" si="449"/>
        <v>財團法人臺中市私立信望愛智能發展中心</v>
      </c>
    </row>
    <row r="9414" spans="1:13" s="27" customFormat="1" ht="112.5">
      <c r="A9414" s="37" t="s">
        <v>6842</v>
      </c>
      <c r="B9414" s="130" t="s">
        <v>7082</v>
      </c>
      <c r="C9414" s="130" t="s">
        <v>7066</v>
      </c>
      <c r="D9414" s="37" t="s">
        <v>6839</v>
      </c>
      <c r="E9414" s="136">
        <v>30</v>
      </c>
      <c r="F9414" s="132" t="s">
        <v>82</v>
      </c>
      <c r="G9414" s="132"/>
      <c r="H9414" s="132" t="s">
        <v>6840</v>
      </c>
      <c r="I9414" s="158"/>
      <c r="K9414" s="140" t="str">
        <f t="shared" si="447"/>
        <v>一般建築及設備計畫/一般建築及設備/會費、捐助、補助、分攤、照護、救濟與交流活動費/捐助、補助與獎助/捐助國內團體</v>
      </c>
      <c r="L9414" s="140" t="str">
        <f t="shared" si="448"/>
        <v>補助社會福利機構團體自辦社會福利方案計畫</v>
      </c>
      <c r="M9414" s="40" t="str">
        <f t="shared" si="449"/>
        <v>臺中市擁昕親子關懷協會</v>
      </c>
    </row>
    <row r="9415" spans="1:13" s="27" customFormat="1" ht="112.5">
      <c r="A9415" s="37" t="s">
        <v>6837</v>
      </c>
      <c r="B9415" s="64" t="s">
        <v>7082</v>
      </c>
      <c r="C9415" s="64" t="s">
        <v>7127</v>
      </c>
      <c r="D9415" s="37" t="s">
        <v>6839</v>
      </c>
      <c r="E9415" s="131">
        <v>582</v>
      </c>
      <c r="F9415" s="132" t="s">
        <v>82</v>
      </c>
      <c r="G9415" s="37"/>
      <c r="H9415" s="132" t="s">
        <v>6840</v>
      </c>
      <c r="I9415" s="158"/>
      <c r="K9415" s="140" t="str">
        <f t="shared" si="447"/>
        <v>社會福利支出計畫/社會福利支出/會費、捐助、補助、分攤、照護、救濟與交流活動費/捐助、補助與獎助/捐助國內團體</v>
      </c>
      <c r="L9415" s="140" t="str">
        <f t="shared" si="448"/>
        <v>補助社會福利機構團體自辦社會福利方案計畫</v>
      </c>
      <c r="M9415" s="40" t="str">
        <f t="shared" si="449"/>
        <v>社團法人台灣基地協會</v>
      </c>
    </row>
    <row r="9416" spans="1:13" s="27" customFormat="1" ht="112.5">
      <c r="A9416" s="37" t="s">
        <v>6837</v>
      </c>
      <c r="B9416" s="64" t="s">
        <v>7082</v>
      </c>
      <c r="C9416" s="64" t="s">
        <v>7103</v>
      </c>
      <c r="D9416" s="37" t="s">
        <v>6839</v>
      </c>
      <c r="E9416" s="131">
        <v>126</v>
      </c>
      <c r="F9416" s="132" t="s">
        <v>82</v>
      </c>
      <c r="G9416" s="37"/>
      <c r="H9416" s="132" t="s">
        <v>6840</v>
      </c>
      <c r="I9416" s="158"/>
      <c r="K9416" s="140" t="str">
        <f t="shared" si="447"/>
        <v>社會福利支出計畫/社會福利支出/會費、捐助、補助、分攤、照護、救濟與交流活動費/捐助、補助與獎助/捐助國內團體</v>
      </c>
      <c r="L9416" s="140" t="str">
        <f t="shared" si="448"/>
        <v>補助社會福利機構團體自辦社會福利方案計畫</v>
      </c>
      <c r="M9416" s="40" t="str">
        <f t="shared" si="449"/>
        <v>社團法人國際兒童能力促進協會</v>
      </c>
    </row>
    <row r="9417" spans="1:13" s="27" customFormat="1" ht="112.5">
      <c r="A9417" s="37" t="s">
        <v>6837</v>
      </c>
      <c r="B9417" s="64" t="s">
        <v>7082</v>
      </c>
      <c r="C9417" s="64" t="s">
        <v>7127</v>
      </c>
      <c r="D9417" s="37" t="s">
        <v>6839</v>
      </c>
      <c r="E9417" s="131">
        <v>559</v>
      </c>
      <c r="F9417" s="132" t="s">
        <v>82</v>
      </c>
      <c r="G9417" s="37"/>
      <c r="H9417" s="132" t="s">
        <v>6840</v>
      </c>
      <c r="I9417" s="158"/>
      <c r="K9417" s="140" t="str">
        <f t="shared" si="447"/>
        <v>社會福利支出計畫/社會福利支出/會費、捐助、補助、分攤、照護、救濟與交流活動費/捐助、補助與獎助/捐助國內團體</v>
      </c>
      <c r="L9417" s="140" t="str">
        <f t="shared" si="448"/>
        <v>補助社會福利機構團體自辦社會福利方案計畫</v>
      </c>
      <c r="M9417" s="40" t="str">
        <f t="shared" si="449"/>
        <v>社團法人台灣基地協會</v>
      </c>
    </row>
    <row r="9418" spans="1:13" s="27" customFormat="1" ht="112.5">
      <c r="A9418" s="37" t="s">
        <v>6837</v>
      </c>
      <c r="B9418" s="64" t="s">
        <v>7082</v>
      </c>
      <c r="C9418" s="64" t="s">
        <v>1819</v>
      </c>
      <c r="D9418" s="37" t="s">
        <v>6839</v>
      </c>
      <c r="E9418" s="131">
        <v>23</v>
      </c>
      <c r="F9418" s="132" t="s">
        <v>82</v>
      </c>
      <c r="G9418" s="37"/>
      <c r="H9418" s="132" t="s">
        <v>6840</v>
      </c>
      <c r="I9418" s="158"/>
      <c r="K9418" s="140" t="str">
        <f t="shared" si="447"/>
        <v>社會福利支出計畫/社會福利支出/會費、捐助、補助、分攤、照護、救濟與交流活動費/捐助、補助與獎助/捐助國內團體</v>
      </c>
      <c r="L9418" s="140" t="str">
        <f t="shared" si="448"/>
        <v>補助社會福利機構團體自辦社會福利方案計畫</v>
      </c>
      <c r="M9418" s="40" t="str">
        <f t="shared" si="449"/>
        <v>社團法人台中市身障福利協進會</v>
      </c>
    </row>
    <row r="9419" spans="1:13" s="27" customFormat="1" ht="112.5">
      <c r="A9419" s="37" t="s">
        <v>6837</v>
      </c>
      <c r="B9419" s="64" t="s">
        <v>7082</v>
      </c>
      <c r="C9419" s="64" t="s">
        <v>7066</v>
      </c>
      <c r="D9419" s="37" t="s">
        <v>6839</v>
      </c>
      <c r="E9419" s="131">
        <v>516</v>
      </c>
      <c r="F9419" s="132" t="s">
        <v>82</v>
      </c>
      <c r="G9419" s="37"/>
      <c r="H9419" s="132" t="s">
        <v>6840</v>
      </c>
      <c r="I9419" s="158"/>
      <c r="K9419" s="140" t="str">
        <f t="shared" si="447"/>
        <v>社會福利支出計畫/社會福利支出/會費、捐助、補助、分攤、照護、救濟與交流活動費/捐助、補助與獎助/捐助國內團體</v>
      </c>
      <c r="L9419" s="140" t="str">
        <f t="shared" si="448"/>
        <v>補助社會福利機構團體自辦社會福利方案計畫</v>
      </c>
      <c r="M9419" s="40" t="str">
        <f t="shared" si="449"/>
        <v>臺中市擁昕親子關懷協會</v>
      </c>
    </row>
    <row r="9420" spans="1:13" s="27" customFormat="1" ht="112.5">
      <c r="A9420" s="37" t="s">
        <v>6837</v>
      </c>
      <c r="B9420" s="64" t="s">
        <v>7082</v>
      </c>
      <c r="C9420" s="64" t="s">
        <v>7033</v>
      </c>
      <c r="D9420" s="37" t="s">
        <v>6839</v>
      </c>
      <c r="E9420" s="131">
        <v>400</v>
      </c>
      <c r="F9420" s="132" t="s">
        <v>82</v>
      </c>
      <c r="G9420" s="37"/>
      <c r="H9420" s="132" t="s">
        <v>6840</v>
      </c>
      <c r="I9420" s="158"/>
      <c r="K9420" s="140" t="str">
        <f t="shared" si="447"/>
        <v>社會福利支出計畫/社會福利支出/會費、捐助、補助、分攤、照護、救濟與交流活動費/捐助、補助與獎助/捐助國內團體</v>
      </c>
      <c r="L9420" s="140" t="str">
        <f t="shared" si="448"/>
        <v>補助社會福利機構團體自辦社會福利方案計畫</v>
      </c>
      <c r="M9420" s="40" t="str">
        <f t="shared" si="449"/>
        <v>社團法人臺中市山海屯脊髓損傷協會</v>
      </c>
    </row>
    <row r="9421" spans="1:13" s="27" customFormat="1" ht="112.5">
      <c r="A9421" s="37" t="s">
        <v>6837</v>
      </c>
      <c r="B9421" s="64" t="s">
        <v>7082</v>
      </c>
      <c r="C9421" s="64" t="s">
        <v>7123</v>
      </c>
      <c r="D9421" s="37" t="s">
        <v>6839</v>
      </c>
      <c r="E9421" s="131">
        <v>30</v>
      </c>
      <c r="F9421" s="132" t="s">
        <v>82</v>
      </c>
      <c r="G9421" s="37"/>
      <c r="H9421" s="132" t="s">
        <v>6840</v>
      </c>
      <c r="I9421" s="158"/>
      <c r="K9421" s="140" t="str">
        <f t="shared" si="447"/>
        <v>社會福利支出計畫/社會福利支出/會費、捐助、補助、分攤、照護、救濟與交流活動費/捐助、補助與獎助/捐助國內團體</v>
      </c>
      <c r="L9421" s="140" t="str">
        <f t="shared" si="448"/>
        <v>補助社會福利機構團體自辦社會福利方案計畫</v>
      </c>
      <c r="M9421" s="40" t="str">
        <f t="shared" si="449"/>
        <v>社團法人臺中市慢飛家庭關懷協會</v>
      </c>
    </row>
    <row r="9422" spans="1:13" s="27" customFormat="1" ht="112.5">
      <c r="A9422" s="37" t="s">
        <v>6837</v>
      </c>
      <c r="B9422" s="64" t="s">
        <v>7082</v>
      </c>
      <c r="C9422" s="64" t="s">
        <v>3970</v>
      </c>
      <c r="D9422" s="37" t="s">
        <v>6839</v>
      </c>
      <c r="E9422" s="131">
        <v>608</v>
      </c>
      <c r="F9422" s="132" t="s">
        <v>82</v>
      </c>
      <c r="G9422" s="37"/>
      <c r="H9422" s="132" t="s">
        <v>6840</v>
      </c>
      <c r="I9422" s="158"/>
      <c r="K9422" s="140" t="str">
        <f t="shared" si="447"/>
        <v>社會福利支出計畫/社會福利支出/會費、捐助、補助、分攤、照護、救濟與交流活動費/捐助、補助與獎助/捐助國內團體</v>
      </c>
      <c r="L9422" s="140" t="str">
        <f t="shared" si="448"/>
        <v>補助社會福利機構團體自辦社會福利方案計畫</v>
      </c>
      <c r="M9422" s="40" t="str">
        <f t="shared" si="449"/>
        <v>財團法人台中市私立弘毓社會福利基金會</v>
      </c>
    </row>
    <row r="9423" spans="1:13" s="27" customFormat="1" ht="112.5">
      <c r="A9423" s="37" t="s">
        <v>6837</v>
      </c>
      <c r="B9423" s="64" t="s">
        <v>7082</v>
      </c>
      <c r="C9423" s="64" t="s">
        <v>6913</v>
      </c>
      <c r="D9423" s="37" t="s">
        <v>6839</v>
      </c>
      <c r="E9423" s="131">
        <v>120</v>
      </c>
      <c r="F9423" s="132" t="s">
        <v>82</v>
      </c>
      <c r="G9423" s="37"/>
      <c r="H9423" s="132" t="s">
        <v>6840</v>
      </c>
      <c r="I9423" s="158"/>
      <c r="K9423" s="140" t="str">
        <f t="shared" si="447"/>
        <v>社會福利支出計畫/社會福利支出/會費、捐助、補助、分攤、照護、救濟與交流活動費/捐助、補助與獎助/捐助國內團體</v>
      </c>
      <c r="L9423" s="140" t="str">
        <f t="shared" si="448"/>
        <v>補助社會福利機構團體自辦社會福利方案計畫</v>
      </c>
      <c r="M9423" s="40" t="str">
        <f t="shared" si="449"/>
        <v>財團法人熱愛生命文教基金會</v>
      </c>
    </row>
    <row r="9424" spans="1:13" s="27" customFormat="1" ht="112.5">
      <c r="A9424" s="37" t="s">
        <v>6837</v>
      </c>
      <c r="B9424" s="64" t="s">
        <v>7082</v>
      </c>
      <c r="C9424" s="64" t="s">
        <v>7128</v>
      </c>
      <c r="D9424" s="37" t="s">
        <v>6839</v>
      </c>
      <c r="E9424" s="131">
        <v>8</v>
      </c>
      <c r="F9424" s="132" t="s">
        <v>82</v>
      </c>
      <c r="G9424" s="37"/>
      <c r="H9424" s="132" t="s">
        <v>6840</v>
      </c>
      <c r="I9424" s="158"/>
      <c r="K9424" s="140" t="str">
        <f t="shared" si="447"/>
        <v>社會福利支出計畫/社會福利支出/會費、捐助、補助、分攤、照護、救濟與交流活動費/捐助、補助與獎助/捐助國內團體</v>
      </c>
      <c r="L9424" s="140" t="str">
        <f t="shared" si="448"/>
        <v>補助社會福利機構團體自辦社會福利方案計畫</v>
      </c>
      <c r="M9424" s="40" t="str">
        <f t="shared" si="449"/>
        <v>社團法人臺灣兒童健康暨身心發展協會</v>
      </c>
    </row>
    <row r="9425" spans="1:13" s="27" customFormat="1" ht="112.5">
      <c r="A9425" s="37" t="s">
        <v>6837</v>
      </c>
      <c r="B9425" s="64" t="s">
        <v>7082</v>
      </c>
      <c r="C9425" s="64" t="s">
        <v>6913</v>
      </c>
      <c r="D9425" s="37" t="s">
        <v>6839</v>
      </c>
      <c r="E9425" s="131">
        <v>25</v>
      </c>
      <c r="F9425" s="132" t="s">
        <v>82</v>
      </c>
      <c r="G9425" s="37"/>
      <c r="H9425" s="132" t="s">
        <v>6840</v>
      </c>
      <c r="I9425" s="158"/>
      <c r="K9425" s="140" t="str">
        <f t="shared" si="447"/>
        <v>社會福利支出計畫/社會福利支出/會費、捐助、補助、分攤、照護、救濟與交流活動費/捐助、補助與獎助/捐助國內團體</v>
      </c>
      <c r="L9425" s="140" t="str">
        <f t="shared" si="448"/>
        <v>補助社會福利機構團體自辦社會福利方案計畫</v>
      </c>
      <c r="M9425" s="40" t="str">
        <f t="shared" si="449"/>
        <v>財團法人熱愛生命文教基金會</v>
      </c>
    </row>
    <row r="9426" spans="1:13" s="27" customFormat="1" ht="112.5">
      <c r="A9426" s="37" t="s">
        <v>6837</v>
      </c>
      <c r="B9426" s="64" t="s">
        <v>7082</v>
      </c>
      <c r="C9426" s="64" t="s">
        <v>7118</v>
      </c>
      <c r="D9426" s="37" t="s">
        <v>6839</v>
      </c>
      <c r="E9426" s="131">
        <v>36</v>
      </c>
      <c r="F9426" s="132" t="s">
        <v>82</v>
      </c>
      <c r="G9426" s="37"/>
      <c r="H9426" s="132" t="s">
        <v>6840</v>
      </c>
      <c r="I9426" s="158"/>
      <c r="K9426" s="140" t="str">
        <f t="shared" si="447"/>
        <v>社會福利支出計畫/社會福利支出/會費、捐助、補助、分攤、照護、救濟與交流活動費/捐助、補助與獎助/捐助國內團體</v>
      </c>
      <c r="L9426" s="140" t="str">
        <f t="shared" si="448"/>
        <v>補助社會福利機構團體自辦社會福利方案計畫</v>
      </c>
      <c r="M9426" s="40" t="str">
        <f t="shared" si="449"/>
        <v>財團法人人本教育文教基金會</v>
      </c>
    </row>
    <row r="9427" spans="1:13" s="27" customFormat="1" ht="112.5">
      <c r="A9427" s="37" t="s">
        <v>6837</v>
      </c>
      <c r="B9427" s="64" t="s">
        <v>7082</v>
      </c>
      <c r="C9427" s="64" t="s">
        <v>3896</v>
      </c>
      <c r="D9427" s="37" t="s">
        <v>6839</v>
      </c>
      <c r="E9427" s="131">
        <v>25</v>
      </c>
      <c r="F9427" s="132" t="s">
        <v>82</v>
      </c>
      <c r="G9427" s="37"/>
      <c r="H9427" s="132" t="s">
        <v>6840</v>
      </c>
      <c r="I9427" s="158"/>
      <c r="K9427" s="140" t="str">
        <f t="shared" si="447"/>
        <v>社會福利支出計畫/社會福利支出/會費、捐助、補助、分攤、照護、救濟與交流活動費/捐助、補助與獎助/捐助國內團體</v>
      </c>
      <c r="L9427" s="140" t="str">
        <f t="shared" si="448"/>
        <v>補助社會福利機構團體自辦社會福利方案計畫</v>
      </c>
      <c r="M9427" s="40" t="str">
        <f t="shared" si="449"/>
        <v>社團法人台中市城市之光關懷協會</v>
      </c>
    </row>
    <row r="9428" spans="1:13" s="27" customFormat="1" ht="112.5">
      <c r="A9428" s="37" t="s">
        <v>6837</v>
      </c>
      <c r="B9428" s="64" t="s">
        <v>7082</v>
      </c>
      <c r="C9428" s="64" t="s">
        <v>7129</v>
      </c>
      <c r="D9428" s="37" t="s">
        <v>6839</v>
      </c>
      <c r="E9428" s="131">
        <v>22</v>
      </c>
      <c r="F9428" s="132" t="s">
        <v>82</v>
      </c>
      <c r="G9428" s="37"/>
      <c r="H9428" s="132" t="s">
        <v>6840</v>
      </c>
      <c r="I9428" s="158"/>
      <c r="K9428" s="140" t="str">
        <f t="shared" si="447"/>
        <v>社會福利支出計畫/社會福利支出/會費、捐助、補助、分攤、照護、救濟與交流活動費/捐助、補助與獎助/捐助國內團體</v>
      </c>
      <c r="L9428" s="140" t="str">
        <f t="shared" si="448"/>
        <v>補助社會福利機構團體自辦社會福利方案計畫</v>
      </c>
      <c r="M9428" s="40" t="str">
        <f t="shared" si="449"/>
        <v>社團法人臺中市又望早期療育專業發展服務協會</v>
      </c>
    </row>
    <row r="9429" spans="1:13" s="27" customFormat="1" ht="112.5">
      <c r="A9429" s="37" t="s">
        <v>6837</v>
      </c>
      <c r="B9429" s="64" t="s">
        <v>7082</v>
      </c>
      <c r="C9429" s="64" t="s">
        <v>7086</v>
      </c>
      <c r="D9429" s="37" t="s">
        <v>6839</v>
      </c>
      <c r="E9429" s="131">
        <v>20</v>
      </c>
      <c r="F9429" s="132" t="s">
        <v>82</v>
      </c>
      <c r="G9429" s="37"/>
      <c r="H9429" s="132" t="s">
        <v>6840</v>
      </c>
      <c r="I9429" s="158"/>
      <c r="K9429" s="140" t="str">
        <f t="shared" si="447"/>
        <v>社會福利支出計畫/社會福利支出/會費、捐助、補助、分攤、照護、救濟與交流活動費/捐助、補助與獎助/捐助國內團體</v>
      </c>
      <c r="L9429" s="140" t="str">
        <f t="shared" si="448"/>
        <v>補助社會福利機構團體自辦社會福利方案計畫</v>
      </c>
      <c r="M9429" s="40" t="str">
        <f t="shared" si="449"/>
        <v>臺中市正讚書院文教協會</v>
      </c>
    </row>
    <row r="9430" spans="1:13" s="27" customFormat="1" ht="112.5">
      <c r="A9430" s="37" t="s">
        <v>6837</v>
      </c>
      <c r="B9430" s="64" t="s">
        <v>7082</v>
      </c>
      <c r="C9430" s="64" t="s">
        <v>3975</v>
      </c>
      <c r="D9430" s="37" t="s">
        <v>6839</v>
      </c>
      <c r="E9430" s="131">
        <v>35</v>
      </c>
      <c r="F9430" s="132" t="s">
        <v>82</v>
      </c>
      <c r="G9430" s="37"/>
      <c r="H9430" s="132" t="s">
        <v>6840</v>
      </c>
      <c r="I9430" s="158"/>
      <c r="K9430" s="140" t="str">
        <f t="shared" si="447"/>
        <v>社會福利支出計畫/社會福利支出/會費、捐助、補助、分攤、照護、救濟與交流活動費/捐助、補助與獎助/捐助國內團體</v>
      </c>
      <c r="L9430" s="140" t="str">
        <f t="shared" si="448"/>
        <v>補助社會福利機構團體自辦社會福利方案計畫</v>
      </c>
      <c r="M9430" s="40" t="str">
        <f t="shared" si="449"/>
        <v>社團法人臺灣早稻家庭暨兒童專業發展協會</v>
      </c>
    </row>
    <row r="9431" spans="1:13" s="27" customFormat="1" ht="112.5">
      <c r="A9431" s="37" t="s">
        <v>6837</v>
      </c>
      <c r="B9431" s="64" t="s">
        <v>7082</v>
      </c>
      <c r="C9431" s="64" t="s">
        <v>3558</v>
      </c>
      <c r="D9431" s="37" t="s">
        <v>6839</v>
      </c>
      <c r="E9431" s="131">
        <v>30</v>
      </c>
      <c r="F9431" s="132" t="s">
        <v>82</v>
      </c>
      <c r="G9431" s="37"/>
      <c r="H9431" s="132" t="s">
        <v>6840</v>
      </c>
      <c r="I9431" s="158"/>
      <c r="K9431" s="140" t="str">
        <f t="shared" si="447"/>
        <v>社會福利支出計畫/社會福利支出/會費、捐助、補助、分攤、照護、救濟與交流活動費/捐助、補助與獎助/捐助國內團體</v>
      </c>
      <c r="L9431" s="140" t="str">
        <f t="shared" si="448"/>
        <v>補助社會福利機構團體自辦社會福利方案計畫</v>
      </c>
      <c r="M9431" s="40" t="str">
        <f t="shared" si="449"/>
        <v>社團法人中華漢翔百元扶幼協會</v>
      </c>
    </row>
    <row r="9432" spans="1:13" s="27" customFormat="1" ht="112.5">
      <c r="A9432" s="37" t="s">
        <v>6837</v>
      </c>
      <c r="B9432" s="64" t="s">
        <v>7082</v>
      </c>
      <c r="C9432" s="64" t="s">
        <v>7085</v>
      </c>
      <c r="D9432" s="37" t="s">
        <v>6839</v>
      </c>
      <c r="E9432" s="131">
        <v>18</v>
      </c>
      <c r="F9432" s="132" t="s">
        <v>82</v>
      </c>
      <c r="G9432" s="37"/>
      <c r="H9432" s="132" t="s">
        <v>6840</v>
      </c>
      <c r="I9432" s="158"/>
      <c r="K9432" s="140" t="str">
        <f t="shared" si="447"/>
        <v>社會福利支出計畫/社會福利支出/會費、捐助、補助、分攤、照護、救濟與交流活動費/捐助、補助與獎助/捐助國內團體</v>
      </c>
      <c r="L9432" s="140" t="str">
        <f t="shared" si="448"/>
        <v>補助社會福利機構團體自辦社會福利方案計畫</v>
      </c>
      <c r="M9432" s="40" t="str">
        <f t="shared" si="449"/>
        <v>財團法人台中市私立新希望社會福利基金會</v>
      </c>
    </row>
    <row r="9433" spans="1:13" s="27" customFormat="1" ht="112.5">
      <c r="A9433" s="37" t="s">
        <v>6837</v>
      </c>
      <c r="B9433" s="64" t="s">
        <v>7082</v>
      </c>
      <c r="C9433" s="64" t="s">
        <v>7130</v>
      </c>
      <c r="D9433" s="37" t="s">
        <v>6839</v>
      </c>
      <c r="E9433" s="131">
        <v>8</v>
      </c>
      <c r="F9433" s="132" t="s">
        <v>82</v>
      </c>
      <c r="G9433" s="37"/>
      <c r="H9433" s="132" t="s">
        <v>6840</v>
      </c>
      <c r="I9433" s="158"/>
      <c r="K9433" s="140" t="str">
        <f t="shared" si="447"/>
        <v>社會福利支出計畫/社會福利支出/會費、捐助、補助、分攤、照護、救濟與交流活動費/捐助、補助與獎助/捐助國內團體</v>
      </c>
      <c r="L9433" s="140" t="str">
        <f t="shared" si="448"/>
        <v>補助社會福利機構團體自辦社會福利方案計畫</v>
      </c>
      <c r="M9433" s="40" t="str">
        <f t="shared" si="449"/>
        <v>臺灣兒童早期療育福利協會</v>
      </c>
    </row>
    <row r="9434" spans="1:13" s="27" customFormat="1" ht="112.5">
      <c r="A9434" s="37" t="s">
        <v>6837</v>
      </c>
      <c r="B9434" s="64" t="s">
        <v>7082</v>
      </c>
      <c r="C9434" s="64" t="s">
        <v>6918</v>
      </c>
      <c r="D9434" s="37" t="s">
        <v>6839</v>
      </c>
      <c r="E9434" s="131">
        <v>106</v>
      </c>
      <c r="F9434" s="132" t="s">
        <v>82</v>
      </c>
      <c r="G9434" s="37"/>
      <c r="H9434" s="132" t="s">
        <v>6840</v>
      </c>
      <c r="I9434" s="158"/>
      <c r="K9434" s="140" t="str">
        <f t="shared" si="447"/>
        <v>社會福利支出計畫/社會福利支出/會費、捐助、補助、分攤、照護、救濟與交流活動費/捐助、補助與獎助/捐助國內團體</v>
      </c>
      <c r="L9434" s="140" t="str">
        <f t="shared" si="448"/>
        <v>補助社會福利機構團體自辦社會福利方案計畫</v>
      </c>
      <c r="M9434" s="40" t="str">
        <f t="shared" si="449"/>
        <v>財團法人張老師基金會台中分事務所</v>
      </c>
    </row>
    <row r="9435" spans="1:13" s="27" customFormat="1" ht="112.5">
      <c r="A9435" s="37" t="s">
        <v>6837</v>
      </c>
      <c r="B9435" s="64" t="s">
        <v>7082</v>
      </c>
      <c r="C9435" s="64" t="s">
        <v>7118</v>
      </c>
      <c r="D9435" s="37" t="s">
        <v>6839</v>
      </c>
      <c r="E9435" s="131">
        <v>65</v>
      </c>
      <c r="F9435" s="132" t="s">
        <v>82</v>
      </c>
      <c r="G9435" s="37"/>
      <c r="H9435" s="132" t="s">
        <v>6840</v>
      </c>
      <c r="I9435" s="158"/>
      <c r="K9435" s="140" t="str">
        <f t="shared" si="447"/>
        <v>社會福利支出計畫/社會福利支出/會費、捐助、補助、分攤、照護、救濟與交流活動費/捐助、補助與獎助/捐助國內團體</v>
      </c>
      <c r="L9435" s="140" t="str">
        <f t="shared" si="448"/>
        <v>補助社會福利機構團體自辦社會福利方案計畫</v>
      </c>
      <c r="M9435" s="40" t="str">
        <f t="shared" si="449"/>
        <v>財團法人人本教育文教基金會</v>
      </c>
    </row>
    <row r="9436" spans="1:13" s="27" customFormat="1" ht="112.5">
      <c r="A9436" s="37" t="s">
        <v>6837</v>
      </c>
      <c r="B9436" s="64" t="s">
        <v>7082</v>
      </c>
      <c r="C9436" s="64" t="s">
        <v>3830</v>
      </c>
      <c r="D9436" s="37" t="s">
        <v>6839</v>
      </c>
      <c r="E9436" s="131">
        <v>72</v>
      </c>
      <c r="F9436" s="132" t="s">
        <v>82</v>
      </c>
      <c r="G9436" s="37"/>
      <c r="H9436" s="132" t="s">
        <v>6840</v>
      </c>
      <c r="I9436" s="158"/>
      <c r="K9436" s="140" t="str">
        <f t="shared" si="447"/>
        <v>社會福利支出計畫/社會福利支出/會費、捐助、補助、分攤、照護、救濟與交流活動費/捐助、補助與獎助/捐助國內團體</v>
      </c>
      <c r="L9436" s="140" t="str">
        <f t="shared" si="448"/>
        <v>補助社會福利機構團體自辦社會福利方案計畫</v>
      </c>
      <c r="M9436" s="40" t="str">
        <f t="shared" si="449"/>
        <v>中華非營利組織發展協會</v>
      </c>
    </row>
    <row r="9437" spans="1:13" s="27" customFormat="1" ht="112.5">
      <c r="A9437" s="37" t="s">
        <v>6837</v>
      </c>
      <c r="B9437" s="64" t="s">
        <v>7082</v>
      </c>
      <c r="C9437" s="64" t="s">
        <v>7108</v>
      </c>
      <c r="D9437" s="37" t="s">
        <v>6839</v>
      </c>
      <c r="E9437" s="131">
        <v>18</v>
      </c>
      <c r="F9437" s="132" t="s">
        <v>82</v>
      </c>
      <c r="G9437" s="37"/>
      <c r="H9437" s="132" t="s">
        <v>6840</v>
      </c>
      <c r="I9437" s="158"/>
      <c r="K9437" s="140" t="str">
        <f t="shared" si="447"/>
        <v>社會福利支出計畫/社會福利支出/會費、捐助、補助、分攤、照護、救濟與交流活動費/捐助、補助與獎助/捐助國內團體</v>
      </c>
      <c r="L9437" s="140" t="str">
        <f t="shared" si="448"/>
        <v>補助社會福利機構團體自辦社會福利方案計畫</v>
      </c>
      <c r="M9437" s="40" t="str">
        <f t="shared" si="449"/>
        <v>社團法人台中市身心障礙協會</v>
      </c>
    </row>
    <row r="9438" spans="1:13" s="27" customFormat="1" ht="112.5">
      <c r="A9438" s="37" t="s">
        <v>6837</v>
      </c>
      <c r="B9438" s="64" t="s">
        <v>7082</v>
      </c>
      <c r="C9438" s="64" t="s">
        <v>7131</v>
      </c>
      <c r="D9438" s="37" t="s">
        <v>6839</v>
      </c>
      <c r="E9438" s="131">
        <v>582</v>
      </c>
      <c r="F9438" s="132" t="s">
        <v>82</v>
      </c>
      <c r="G9438" s="37"/>
      <c r="H9438" s="132" t="s">
        <v>6840</v>
      </c>
      <c r="I9438" s="158"/>
      <c r="K9438" s="140" t="str">
        <f t="shared" si="447"/>
        <v>社會福利支出計畫/社會福利支出/會費、捐助、補助、分攤、照護、救濟與交流活動費/捐助、補助與獎助/捐助國內團體</v>
      </c>
      <c r="L9438" s="140" t="str">
        <f t="shared" si="448"/>
        <v>補助社會福利機構團體自辦社會福利方案計畫</v>
      </c>
      <c r="M9438" s="40" t="str">
        <f t="shared" si="449"/>
        <v>社團法人臺中市愛無礙協會</v>
      </c>
    </row>
    <row r="9439" spans="1:13" s="27" customFormat="1" ht="112.5">
      <c r="A9439" s="37" t="s">
        <v>6837</v>
      </c>
      <c r="B9439" s="64" t="s">
        <v>7082</v>
      </c>
      <c r="C9439" s="64" t="s">
        <v>7132</v>
      </c>
      <c r="D9439" s="37" t="s">
        <v>6839</v>
      </c>
      <c r="E9439" s="131">
        <v>582</v>
      </c>
      <c r="F9439" s="132" t="s">
        <v>82</v>
      </c>
      <c r="G9439" s="37"/>
      <c r="H9439" s="132" t="s">
        <v>6840</v>
      </c>
      <c r="I9439" s="158"/>
      <c r="K9439" s="140" t="str">
        <f t="shared" si="447"/>
        <v>社會福利支出計畫/社會福利支出/會費、捐助、補助、分攤、照護、救濟與交流活動費/捐助、補助與獎助/捐助國內團體</v>
      </c>
      <c r="L9439" s="140" t="str">
        <f t="shared" si="448"/>
        <v>補助社會福利機構團體自辦社會福利方案計畫</v>
      </c>
      <c r="M9439" s="40" t="str">
        <f t="shared" si="449"/>
        <v>社團法人台中市艾馨婦女協進會</v>
      </c>
    </row>
    <row r="9440" spans="1:13" s="27" customFormat="1" ht="112.5">
      <c r="A9440" s="37" t="s">
        <v>6837</v>
      </c>
      <c r="B9440" s="64" t="s">
        <v>7082</v>
      </c>
      <c r="C9440" s="64" t="s">
        <v>7133</v>
      </c>
      <c r="D9440" s="37" t="s">
        <v>6839</v>
      </c>
      <c r="E9440" s="131">
        <v>598</v>
      </c>
      <c r="F9440" s="132" t="s">
        <v>82</v>
      </c>
      <c r="G9440" s="37"/>
      <c r="H9440" s="132" t="s">
        <v>6840</v>
      </c>
      <c r="I9440" s="158"/>
      <c r="K9440" s="140" t="str">
        <f t="shared" si="447"/>
        <v>社會福利支出計畫/社會福利支出/會費、捐助、補助、分攤、照護、救濟與交流活動費/捐助、補助與獎助/捐助國內團體</v>
      </c>
      <c r="L9440" s="140" t="str">
        <f t="shared" si="448"/>
        <v>補助社會福利機構團體自辦社會福利方案計畫</v>
      </c>
      <c r="M9440" s="40" t="str">
        <f t="shared" si="449"/>
        <v>社團法人臺中市忘憂草協會</v>
      </c>
    </row>
    <row r="9441" spans="1:13" s="27" customFormat="1" ht="112.5">
      <c r="A9441" s="37" t="s">
        <v>6837</v>
      </c>
      <c r="B9441" s="64" t="s">
        <v>7082</v>
      </c>
      <c r="C9441" s="64" t="s">
        <v>7134</v>
      </c>
      <c r="D9441" s="37" t="s">
        <v>6839</v>
      </c>
      <c r="E9441" s="131">
        <v>582</v>
      </c>
      <c r="F9441" s="132" t="s">
        <v>82</v>
      </c>
      <c r="G9441" s="37"/>
      <c r="H9441" s="132" t="s">
        <v>6840</v>
      </c>
      <c r="I9441" s="158"/>
      <c r="K9441" s="140" t="str">
        <f t="shared" si="447"/>
        <v>社會福利支出計畫/社會福利支出/會費、捐助、補助、分攤、照護、救濟與交流活動費/捐助、補助與獎助/捐助國內團體</v>
      </c>
      <c r="L9441" s="140" t="str">
        <f t="shared" si="448"/>
        <v>補助社會福利機構團體自辦社會福利方案計畫</v>
      </c>
      <c r="M9441" s="40" t="str">
        <f t="shared" si="449"/>
        <v>社團法人臺中市春天女性成長協會</v>
      </c>
    </row>
    <row r="9442" spans="1:13" s="27" customFormat="1" ht="112.5">
      <c r="A9442" s="37" t="s">
        <v>6837</v>
      </c>
      <c r="B9442" s="64" t="s">
        <v>7082</v>
      </c>
      <c r="C9442" s="64" t="s">
        <v>7135</v>
      </c>
      <c r="D9442" s="37" t="s">
        <v>6839</v>
      </c>
      <c r="E9442" s="131">
        <v>611</v>
      </c>
      <c r="F9442" s="132" t="s">
        <v>82</v>
      </c>
      <c r="G9442" s="37"/>
      <c r="H9442" s="132" t="s">
        <v>6840</v>
      </c>
      <c r="I9442" s="158"/>
      <c r="K9442" s="140" t="str">
        <f t="shared" si="447"/>
        <v>社會福利支出計畫/社會福利支出/會費、捐助、補助、分攤、照護、救濟與交流活動費/捐助、補助與獎助/捐助國內團體</v>
      </c>
      <c r="L9442" s="140" t="str">
        <f t="shared" si="448"/>
        <v>補助社會福利機構團體自辦社會福利方案計畫</v>
      </c>
      <c r="M9442" s="40" t="str">
        <f t="shared" si="449"/>
        <v>社團法人台灣陽光婦女協會</v>
      </c>
    </row>
    <row r="9443" spans="1:13" s="27" customFormat="1" ht="112.5">
      <c r="A9443" s="37" t="s">
        <v>6837</v>
      </c>
      <c r="B9443" s="64" t="s">
        <v>7082</v>
      </c>
      <c r="C9443" s="64" t="s">
        <v>7136</v>
      </c>
      <c r="D9443" s="37" t="s">
        <v>6839</v>
      </c>
      <c r="E9443" s="131">
        <v>611</v>
      </c>
      <c r="F9443" s="132" t="s">
        <v>82</v>
      </c>
      <c r="G9443" s="37"/>
      <c r="H9443" s="132" t="s">
        <v>6840</v>
      </c>
      <c r="I9443" s="158"/>
      <c r="K9443" s="140" t="str">
        <f t="shared" si="447"/>
        <v>社會福利支出計畫/社會福利支出/會費、捐助、補助、分攤、照護、救濟與交流活動費/捐助、補助與獎助/捐助國內團體</v>
      </c>
      <c r="L9443" s="140" t="str">
        <f t="shared" si="448"/>
        <v>補助社會福利機構團體自辦社會福利方案計畫</v>
      </c>
      <c r="M9443" s="40" t="str">
        <f t="shared" si="449"/>
        <v>社團法人臺中市新住民團體聯合會</v>
      </c>
    </row>
    <row r="9444" spans="1:13" s="27" customFormat="1" ht="112.5">
      <c r="A9444" s="37" t="s">
        <v>6837</v>
      </c>
      <c r="B9444" s="64" t="s">
        <v>7082</v>
      </c>
      <c r="C9444" s="64" t="s">
        <v>7137</v>
      </c>
      <c r="D9444" s="37" t="s">
        <v>6839</v>
      </c>
      <c r="E9444" s="131">
        <v>582</v>
      </c>
      <c r="F9444" s="132" t="s">
        <v>82</v>
      </c>
      <c r="G9444" s="37"/>
      <c r="H9444" s="132" t="s">
        <v>6840</v>
      </c>
      <c r="I9444" s="158"/>
      <c r="K9444" s="140" t="str">
        <f t="shared" si="447"/>
        <v>社會福利支出計畫/社會福利支出/會費、捐助、補助、分攤、照護、救濟與交流活動費/捐助、補助與獎助/捐助國內團體</v>
      </c>
      <c r="L9444" s="140" t="str">
        <f t="shared" si="448"/>
        <v>補助社會福利機構團體自辦社會福利方案計畫</v>
      </c>
      <c r="M9444" s="40" t="str">
        <f t="shared" si="449"/>
        <v>社團法人臺中市國際吾愛關懷協會</v>
      </c>
    </row>
    <row r="9445" spans="1:13" s="27" customFormat="1" ht="112.5">
      <c r="A9445" s="37" t="s">
        <v>6837</v>
      </c>
      <c r="B9445" s="64" t="s">
        <v>7082</v>
      </c>
      <c r="C9445" s="64" t="s">
        <v>7138</v>
      </c>
      <c r="D9445" s="37" t="s">
        <v>6839</v>
      </c>
      <c r="E9445" s="131">
        <v>682</v>
      </c>
      <c r="F9445" s="132" t="s">
        <v>82</v>
      </c>
      <c r="G9445" s="37"/>
      <c r="H9445" s="132" t="s">
        <v>6840</v>
      </c>
      <c r="I9445" s="158"/>
      <c r="K9445" s="140" t="str">
        <f t="shared" si="447"/>
        <v>社會福利支出計畫/社會福利支出/會費、捐助、補助、分攤、照護、救濟與交流活動費/捐助、補助與獎助/捐助國內團體</v>
      </c>
      <c r="L9445" s="140" t="str">
        <f t="shared" si="448"/>
        <v>補助社會福利機構團體自辦社會福利方案計畫</v>
      </c>
      <c r="M9445" s="40" t="str">
        <f t="shared" si="449"/>
        <v>社團法人台中市學習障礙協會</v>
      </c>
    </row>
    <row r="9446" spans="1:13" s="27" customFormat="1" ht="112.5">
      <c r="A9446" s="37" t="s">
        <v>6837</v>
      </c>
      <c r="B9446" s="64" t="s">
        <v>7082</v>
      </c>
      <c r="C9446" s="64" t="s">
        <v>7139</v>
      </c>
      <c r="D9446" s="37" t="s">
        <v>6839</v>
      </c>
      <c r="E9446" s="131">
        <v>582</v>
      </c>
      <c r="F9446" s="132" t="s">
        <v>82</v>
      </c>
      <c r="G9446" s="37"/>
      <c r="H9446" s="132" t="s">
        <v>6840</v>
      </c>
      <c r="I9446" s="158"/>
      <c r="K9446" s="140" t="str">
        <f t="shared" si="447"/>
        <v>社會福利支出計畫/社會福利支出/會費、捐助、補助、分攤、照護、救濟與交流活動費/捐助、補助與獎助/捐助國內團體</v>
      </c>
      <c r="L9446" s="140" t="str">
        <f t="shared" si="448"/>
        <v>補助社會福利機構團體自辦社會福利方案計畫</v>
      </c>
      <c r="M9446" s="40" t="str">
        <f t="shared" si="449"/>
        <v>社團法人臺中市山海屯啟智協會</v>
      </c>
    </row>
    <row r="9447" spans="1:13" s="27" customFormat="1" ht="112.5">
      <c r="A9447" s="37" t="s">
        <v>6837</v>
      </c>
      <c r="B9447" s="64" t="s">
        <v>7082</v>
      </c>
      <c r="C9447" s="64" t="s">
        <v>7140</v>
      </c>
      <c r="D9447" s="37" t="s">
        <v>6839</v>
      </c>
      <c r="E9447" s="131">
        <v>435</v>
      </c>
      <c r="F9447" s="132" t="s">
        <v>82</v>
      </c>
      <c r="G9447" s="37"/>
      <c r="H9447" s="132" t="s">
        <v>6840</v>
      </c>
      <c r="I9447" s="158"/>
      <c r="K9447" s="140" t="str">
        <f t="shared" si="447"/>
        <v>社會福利支出計畫/社會福利支出/會費、捐助、補助、分攤、照護、救濟與交流活動費/捐助、補助與獎助/捐助國內團體</v>
      </c>
      <c r="L9447" s="140" t="str">
        <f t="shared" si="448"/>
        <v>補助社會福利機構團體自辦社會福利方案計畫</v>
      </c>
      <c r="M9447" s="40" t="str">
        <f t="shared" si="449"/>
        <v>社團法人中華民國身障自行車運動發展協會</v>
      </c>
    </row>
    <row r="9448" spans="1:13" s="27" customFormat="1" ht="112.5">
      <c r="A9448" s="37" t="s">
        <v>6837</v>
      </c>
      <c r="B9448" s="64" t="s">
        <v>7082</v>
      </c>
      <c r="C9448" s="64" t="s">
        <v>7141</v>
      </c>
      <c r="D9448" s="37" t="s">
        <v>6839</v>
      </c>
      <c r="E9448" s="131">
        <v>523</v>
      </c>
      <c r="F9448" s="132" t="s">
        <v>82</v>
      </c>
      <c r="G9448" s="37"/>
      <c r="H9448" s="132" t="s">
        <v>6840</v>
      </c>
      <c r="I9448" s="158"/>
      <c r="K9448" s="140" t="str">
        <f t="shared" si="447"/>
        <v>社會福利支出計畫/社會福利支出/會費、捐助、補助、分攤、照護、救濟與交流活動費/捐助、補助與獎助/捐助國內團體</v>
      </c>
      <c r="L9448" s="140" t="str">
        <f t="shared" si="448"/>
        <v>補助社會福利機構團體自辦社會福利方案計畫</v>
      </c>
      <c r="M9448" s="40" t="str">
        <f t="shared" si="449"/>
        <v>社團法人台中市聾人協會</v>
      </c>
    </row>
    <row r="9449" spans="1:13" s="27" customFormat="1" ht="112.5">
      <c r="A9449" s="37" t="s">
        <v>6837</v>
      </c>
      <c r="B9449" s="64" t="s">
        <v>7082</v>
      </c>
      <c r="C9449" s="64" t="s">
        <v>7142</v>
      </c>
      <c r="D9449" s="37" t="s">
        <v>6839</v>
      </c>
      <c r="E9449" s="131">
        <v>469</v>
      </c>
      <c r="F9449" s="132" t="s">
        <v>82</v>
      </c>
      <c r="G9449" s="37"/>
      <c r="H9449" s="132" t="s">
        <v>6840</v>
      </c>
      <c r="I9449" s="158"/>
      <c r="K9449" s="140" t="str">
        <f t="shared" si="447"/>
        <v>社會福利支出計畫/社會福利支出/會費、捐助、補助、分攤、照護、救濟與交流活動費/捐助、補助與獎助/捐助國內團體</v>
      </c>
      <c r="L9449" s="140" t="str">
        <f t="shared" si="448"/>
        <v>補助社會福利機構團體自辦社會福利方案計畫</v>
      </c>
      <c r="M9449" s="40" t="str">
        <f t="shared" si="449"/>
        <v>社團法人臺中市山海屯聲暉協進會</v>
      </c>
    </row>
    <row r="9450" spans="1:13" s="27" customFormat="1" ht="112.5">
      <c r="A9450" s="37" t="s">
        <v>6837</v>
      </c>
      <c r="B9450" s="64" t="s">
        <v>7082</v>
      </c>
      <c r="C9450" s="64" t="s">
        <v>7072</v>
      </c>
      <c r="D9450" s="37" t="s">
        <v>6839</v>
      </c>
      <c r="E9450" s="131">
        <v>519</v>
      </c>
      <c r="F9450" s="132" t="s">
        <v>82</v>
      </c>
      <c r="G9450" s="37"/>
      <c r="H9450" s="132" t="s">
        <v>6840</v>
      </c>
      <c r="I9450" s="158"/>
      <c r="K9450" s="140" t="str">
        <f t="shared" si="447"/>
        <v>社會福利支出計畫/社會福利支出/會費、捐助、補助、分攤、照護、救濟與交流活動費/捐助、補助與獎助/捐助國內團體</v>
      </c>
      <c r="L9450" s="140" t="str">
        <f t="shared" si="448"/>
        <v>補助社會福利機構團體自辦社會福利方案計畫</v>
      </c>
      <c r="M9450" s="40" t="str">
        <f t="shared" si="449"/>
        <v>財團法人臺中市私立肯納自閉症社會福利基金會</v>
      </c>
    </row>
    <row r="9451" spans="1:13" s="27" customFormat="1" ht="112.5">
      <c r="A9451" s="37" t="s">
        <v>6837</v>
      </c>
      <c r="B9451" s="64" t="s">
        <v>7082</v>
      </c>
      <c r="C9451" s="64" t="s">
        <v>7143</v>
      </c>
      <c r="D9451" s="37" t="s">
        <v>6839</v>
      </c>
      <c r="E9451" s="131">
        <v>582</v>
      </c>
      <c r="F9451" s="132" t="s">
        <v>82</v>
      </c>
      <c r="G9451" s="37"/>
      <c r="H9451" s="132" t="s">
        <v>6840</v>
      </c>
      <c r="I9451" s="158"/>
      <c r="K9451" s="140" t="str">
        <f t="shared" si="447"/>
        <v>社會福利支出計畫/社會福利支出/會費、捐助、補助、分攤、照護、救濟與交流活動費/捐助、補助與獎助/捐助國內團體</v>
      </c>
      <c r="L9451" s="140" t="str">
        <f t="shared" si="448"/>
        <v>補助社會福利機構團體自辦社會福利方案計畫</v>
      </c>
      <c r="M9451" s="40" t="str">
        <f t="shared" si="449"/>
        <v>社團法人臺中市山海屯國際生命線協會</v>
      </c>
    </row>
    <row r="9452" spans="1:13" s="27" customFormat="1" ht="112.5">
      <c r="A9452" s="37" t="s">
        <v>6837</v>
      </c>
      <c r="B9452" s="64" t="s">
        <v>7082</v>
      </c>
      <c r="C9452" s="64" t="s">
        <v>7073</v>
      </c>
      <c r="D9452" s="37" t="s">
        <v>6839</v>
      </c>
      <c r="E9452" s="131">
        <v>582</v>
      </c>
      <c r="F9452" s="132" t="s">
        <v>82</v>
      </c>
      <c r="G9452" s="37"/>
      <c r="H9452" s="132" t="s">
        <v>6840</v>
      </c>
      <c r="I9452" s="158"/>
      <c r="K9452" s="140" t="str">
        <f t="shared" si="447"/>
        <v>社會福利支出計畫/社會福利支出/會費、捐助、補助、分攤、照護、救濟與交流活動費/捐助、補助與獎助/捐助國內團體</v>
      </c>
      <c r="L9452" s="140" t="str">
        <f t="shared" si="448"/>
        <v>補助社會福利機構團體自辦社會福利方案計畫</v>
      </c>
      <c r="M9452" s="40" t="str">
        <f t="shared" si="449"/>
        <v>財團法人臺中市私立信望愛智能發展中心</v>
      </c>
    </row>
    <row r="9453" spans="1:13" s="27" customFormat="1" ht="112.5">
      <c r="A9453" s="37" t="s">
        <v>6837</v>
      </c>
      <c r="B9453" s="64" t="s">
        <v>7082</v>
      </c>
      <c r="C9453" s="64" t="s">
        <v>7144</v>
      </c>
      <c r="D9453" s="37" t="s">
        <v>6839</v>
      </c>
      <c r="E9453" s="131">
        <v>582</v>
      </c>
      <c r="F9453" s="132" t="s">
        <v>82</v>
      </c>
      <c r="G9453" s="37"/>
      <c r="H9453" s="132" t="s">
        <v>6840</v>
      </c>
      <c r="I9453" s="158"/>
      <c r="K9453" s="140" t="str">
        <f t="shared" si="447"/>
        <v>社會福利支出計畫/社會福利支出/會費、捐助、補助、分攤、照護、救濟與交流活動費/捐助、補助與獎助/捐助國內團體</v>
      </c>
      <c r="L9453" s="140" t="str">
        <f t="shared" si="448"/>
        <v>補助社會福利機構團體自辦社會福利方案計畫</v>
      </c>
      <c r="M9453" s="40" t="str">
        <f t="shared" si="449"/>
        <v>社團法人台中市盲人福利協進會</v>
      </c>
    </row>
    <row r="9454" spans="1:13" s="27" customFormat="1" ht="112.5">
      <c r="A9454" s="37" t="s">
        <v>6837</v>
      </c>
      <c r="B9454" s="64" t="s">
        <v>7082</v>
      </c>
      <c r="C9454" s="64" t="s">
        <v>7145</v>
      </c>
      <c r="D9454" s="37" t="s">
        <v>6839</v>
      </c>
      <c r="E9454" s="131">
        <v>598</v>
      </c>
      <c r="F9454" s="132" t="s">
        <v>82</v>
      </c>
      <c r="G9454" s="37"/>
      <c r="H9454" s="132" t="s">
        <v>6840</v>
      </c>
      <c r="I9454" s="158"/>
      <c r="K9454" s="140" t="str">
        <f t="shared" si="447"/>
        <v>社會福利支出計畫/社會福利支出/會費、捐助、補助、分攤、照護、救濟與交流活動費/捐助、補助與獎助/捐助國內團體</v>
      </c>
      <c r="L9454" s="140" t="str">
        <f t="shared" si="448"/>
        <v>補助社會福利機構團體自辦社會福利方案計畫</v>
      </c>
      <c r="M9454" s="40" t="str">
        <f t="shared" si="449"/>
        <v>社團法人臺中市惠來關懷服務協會</v>
      </c>
    </row>
    <row r="9455" spans="1:13" s="27" customFormat="1" ht="112.5">
      <c r="A9455" s="37" t="s">
        <v>6837</v>
      </c>
      <c r="B9455" s="64" t="s">
        <v>7082</v>
      </c>
      <c r="C9455" s="64" t="s">
        <v>7146</v>
      </c>
      <c r="D9455" s="37" t="s">
        <v>6839</v>
      </c>
      <c r="E9455" s="131">
        <v>582</v>
      </c>
      <c r="F9455" s="132" t="s">
        <v>82</v>
      </c>
      <c r="G9455" s="37"/>
      <c r="H9455" s="132" t="s">
        <v>6840</v>
      </c>
      <c r="I9455" s="158"/>
      <c r="K9455" s="140" t="str">
        <f t="shared" si="447"/>
        <v>社會福利支出計畫/社會福利支出/會費、捐助、補助、分攤、照護、救濟與交流活動費/捐助、補助與獎助/捐助國內團體</v>
      </c>
      <c r="L9455" s="140" t="str">
        <f t="shared" si="448"/>
        <v>補助社會福利機構團體自辦社會福利方案計畫</v>
      </c>
      <c r="M9455" s="40" t="str">
        <f t="shared" si="449"/>
        <v>社團法人臺中市西屯區何明社區發展協會</v>
      </c>
    </row>
    <row r="9456" spans="1:13" s="27" customFormat="1" ht="112.5">
      <c r="A9456" s="37" t="s">
        <v>6837</v>
      </c>
      <c r="B9456" s="64" t="s">
        <v>7082</v>
      </c>
      <c r="C9456" s="64" t="s">
        <v>7147</v>
      </c>
      <c r="D9456" s="37" t="s">
        <v>6839</v>
      </c>
      <c r="E9456" s="131">
        <v>582</v>
      </c>
      <c r="F9456" s="132" t="s">
        <v>82</v>
      </c>
      <c r="G9456" s="128"/>
      <c r="H9456" s="156" t="s">
        <v>6840</v>
      </c>
      <c r="I9456" s="159"/>
      <c r="K9456" s="140" t="str">
        <f t="shared" si="447"/>
        <v>社會福利支出計畫/社會福利支出/會費、捐助、補助、分攤、照護、救濟與交流活動費/捐助、補助與獎助/捐助國內團體</v>
      </c>
      <c r="L9456" s="140" t="str">
        <f t="shared" si="448"/>
        <v>補助社會福利機構團體自辦社會福利方案計畫</v>
      </c>
      <c r="M9456" s="40" t="str">
        <f t="shared" si="449"/>
        <v>社團法人台灣基督教社會關懷協會</v>
      </c>
    </row>
    <row r="9457" spans="1:13" s="27" customFormat="1" ht="112.5">
      <c r="A9457" s="37" t="s">
        <v>6837</v>
      </c>
      <c r="B9457" s="64" t="s">
        <v>7082</v>
      </c>
      <c r="C9457" s="64" t="s">
        <v>7148</v>
      </c>
      <c r="D9457" s="37" t="s">
        <v>6839</v>
      </c>
      <c r="E9457" s="131">
        <v>581</v>
      </c>
      <c r="F9457" s="132" t="s">
        <v>82</v>
      </c>
      <c r="G9457" s="128"/>
      <c r="H9457" s="156" t="s">
        <v>6840</v>
      </c>
      <c r="I9457" s="159"/>
      <c r="K9457" s="140" t="str">
        <f t="shared" si="447"/>
        <v>社會福利支出計畫/社會福利支出/會費、捐助、補助、分攤、照護、救濟與交流活動費/捐助、補助與獎助/捐助國內團體</v>
      </c>
      <c r="L9457" s="140" t="str">
        <f t="shared" si="448"/>
        <v>補助社會福利機構團體自辦社會福利方案計畫</v>
      </c>
      <c r="M9457" s="40" t="str">
        <f t="shared" si="449"/>
        <v>社團法人中華民國優質家庭教育發展促進會</v>
      </c>
    </row>
    <row r="9458" spans="1:13" s="27" customFormat="1" ht="112.5">
      <c r="A9458" s="37" t="s">
        <v>6837</v>
      </c>
      <c r="B9458" s="64" t="s">
        <v>7082</v>
      </c>
      <c r="C9458" s="64" t="s">
        <v>7149</v>
      </c>
      <c r="D9458" s="37" t="s">
        <v>6839</v>
      </c>
      <c r="E9458" s="131">
        <v>480</v>
      </c>
      <c r="F9458" s="132" t="s">
        <v>82</v>
      </c>
      <c r="G9458" s="37"/>
      <c r="H9458" s="132" t="s">
        <v>6840</v>
      </c>
      <c r="I9458" s="158"/>
      <c r="K9458" s="140" t="str">
        <f t="shared" si="447"/>
        <v>社會福利支出計畫/社會福利支出/會費、捐助、補助、分攤、照護、救濟與交流活動費/捐助、補助與獎助/捐助國內團體</v>
      </c>
      <c r="L9458" s="140" t="str">
        <f t="shared" si="448"/>
        <v>補助社會福利機構團體自辦社會福利方案計畫</v>
      </c>
      <c r="M9458" s="40" t="str">
        <f t="shared" si="449"/>
        <v>社團法人台中市親子閱讀協會</v>
      </c>
    </row>
    <row r="9459" spans="1:13" s="27" customFormat="1" ht="112.5">
      <c r="A9459" s="37" t="s">
        <v>6837</v>
      </c>
      <c r="B9459" s="64" t="s">
        <v>7082</v>
      </c>
      <c r="C9459" s="64" t="s">
        <v>7150</v>
      </c>
      <c r="D9459" s="37" t="s">
        <v>6839</v>
      </c>
      <c r="E9459" s="131">
        <v>581</v>
      </c>
      <c r="F9459" s="132" t="s">
        <v>82</v>
      </c>
      <c r="G9459" s="37"/>
      <c r="H9459" s="132" t="s">
        <v>6840</v>
      </c>
      <c r="I9459" s="158"/>
      <c r="K9459" s="140" t="str">
        <f t="shared" si="447"/>
        <v>社會福利支出計畫/社會福利支出/會費、捐助、補助、分攤、照護、救濟與交流活動費/捐助、補助與獎助/捐助國內團體</v>
      </c>
      <c r="L9459" s="140" t="str">
        <f t="shared" si="448"/>
        <v>補助社會福利機構團體自辦社會福利方案計畫</v>
      </c>
      <c r="M9459" s="40" t="str">
        <f t="shared" si="449"/>
        <v>社團法人臺中市復興產業協會</v>
      </c>
    </row>
    <row r="9460" spans="1:13" s="27" customFormat="1" ht="112.5">
      <c r="A9460" s="37" t="s">
        <v>6837</v>
      </c>
      <c r="B9460" s="64" t="s">
        <v>7082</v>
      </c>
      <c r="C9460" s="64" t="s">
        <v>6907</v>
      </c>
      <c r="D9460" s="37" t="s">
        <v>6839</v>
      </c>
      <c r="E9460" s="131">
        <v>307</v>
      </c>
      <c r="F9460" s="132" t="s">
        <v>82</v>
      </c>
      <c r="G9460" s="37"/>
      <c r="H9460" s="132" t="s">
        <v>6840</v>
      </c>
      <c r="I9460" s="158"/>
      <c r="K9460" s="140" t="str">
        <f t="shared" si="447"/>
        <v>社會福利支出計畫/社會福利支出/會費、捐助、補助、分攤、照護、救濟與交流活動費/捐助、補助與獎助/捐助國內團體</v>
      </c>
      <c r="L9460" s="140" t="str">
        <f t="shared" si="448"/>
        <v>補助社會福利機構團體自辦社會福利方案計畫</v>
      </c>
      <c r="M9460" s="40" t="str">
        <f t="shared" si="449"/>
        <v>社團法人臺中市喜樂文化推廣協會</v>
      </c>
    </row>
    <row r="9461" spans="1:13" s="27" customFormat="1" ht="112.5">
      <c r="A9461" s="37" t="s">
        <v>6837</v>
      </c>
      <c r="B9461" s="64" t="s">
        <v>7082</v>
      </c>
      <c r="C9461" s="64" t="s">
        <v>7151</v>
      </c>
      <c r="D9461" s="37" t="s">
        <v>6839</v>
      </c>
      <c r="E9461" s="131">
        <v>568</v>
      </c>
      <c r="F9461" s="132" t="s">
        <v>82</v>
      </c>
      <c r="G9461" s="128"/>
      <c r="H9461" s="156" t="s">
        <v>6840</v>
      </c>
      <c r="I9461" s="159"/>
      <c r="K9461" s="140" t="str">
        <f t="shared" si="447"/>
        <v>社會福利支出計畫/社會福利支出/會費、捐助、補助、分攤、照護、救濟與交流活動費/捐助、補助與獎助/捐助國內團體</v>
      </c>
      <c r="L9461" s="140" t="str">
        <f t="shared" si="448"/>
        <v>補助社會福利機構團體自辦社會福利方案計畫</v>
      </c>
      <c r="M9461" s="40" t="str">
        <f t="shared" si="449"/>
        <v>社團法人國際兒童能力促進協會</v>
      </c>
    </row>
    <row r="9462" spans="1:13" s="27" customFormat="1" ht="112.5">
      <c r="A9462" s="37" t="s">
        <v>6837</v>
      </c>
      <c r="B9462" s="64" t="s">
        <v>7082</v>
      </c>
      <c r="C9462" s="64" t="s">
        <v>7152</v>
      </c>
      <c r="D9462" s="37" t="s">
        <v>6839</v>
      </c>
      <c r="E9462" s="131">
        <v>598</v>
      </c>
      <c r="F9462" s="132" t="s">
        <v>82</v>
      </c>
      <c r="G9462" s="37"/>
      <c r="H9462" s="132" t="s">
        <v>6840</v>
      </c>
      <c r="I9462" s="158"/>
      <c r="K9462" s="140" t="str">
        <f t="shared" si="447"/>
        <v>社會福利支出計畫/社會福利支出/會費、捐助、補助、分攤、照護、救濟與交流活動費/捐助、補助與獎助/捐助國內團體</v>
      </c>
      <c r="L9462" s="140" t="str">
        <f t="shared" si="448"/>
        <v>補助社會福利機構團體自辦社會福利方案計畫</v>
      </c>
      <c r="M9462" s="40" t="str">
        <f t="shared" si="449"/>
        <v>社團法人台灣喜信家庭關懷協會</v>
      </c>
    </row>
    <row r="9463" spans="1:13" s="27" customFormat="1" ht="112.5">
      <c r="A9463" s="37" t="s">
        <v>6837</v>
      </c>
      <c r="B9463" s="64" t="s">
        <v>7082</v>
      </c>
      <c r="C9463" s="64" t="s">
        <v>7152</v>
      </c>
      <c r="D9463" s="37" t="s">
        <v>6839</v>
      </c>
      <c r="E9463" s="131">
        <v>611</v>
      </c>
      <c r="F9463" s="132" t="s">
        <v>82</v>
      </c>
      <c r="G9463" s="128"/>
      <c r="H9463" s="156" t="s">
        <v>6840</v>
      </c>
      <c r="I9463" s="159"/>
      <c r="K9463" s="140" t="str">
        <f t="shared" si="447"/>
        <v>社會福利支出計畫/社會福利支出/會費、捐助、補助、分攤、照護、救濟與交流活動費/捐助、補助與獎助/捐助國內團體</v>
      </c>
      <c r="L9463" s="140" t="str">
        <f t="shared" si="448"/>
        <v>補助社會福利機構團體自辦社會福利方案計畫</v>
      </c>
      <c r="M9463" s="40" t="str">
        <f t="shared" si="449"/>
        <v>社團法人台灣喜信家庭關懷協會</v>
      </c>
    </row>
    <row r="9464" spans="1:13" s="27" customFormat="1" ht="112.5">
      <c r="A9464" s="37" t="s">
        <v>6837</v>
      </c>
      <c r="B9464" s="64" t="s">
        <v>7082</v>
      </c>
      <c r="C9464" s="64" t="s">
        <v>7153</v>
      </c>
      <c r="D9464" s="37" t="s">
        <v>6839</v>
      </c>
      <c r="E9464" s="131">
        <v>582</v>
      </c>
      <c r="F9464" s="132" t="s">
        <v>82</v>
      </c>
      <c r="G9464" s="37"/>
      <c r="H9464" s="132" t="s">
        <v>6840</v>
      </c>
      <c r="I9464" s="158"/>
      <c r="K9464" s="140" t="str">
        <f t="shared" si="447"/>
        <v>社會福利支出計畫/社會福利支出/會費、捐助、補助、分攤、照護、救濟與交流活動費/捐助、補助與獎助/捐助國內團體</v>
      </c>
      <c r="L9464" s="140" t="str">
        <f t="shared" si="448"/>
        <v>補助社會福利機構團體自辦社會福利方案計畫</v>
      </c>
      <c r="M9464" s="40" t="str">
        <f t="shared" si="449"/>
        <v>社團法人台中市街友關懷協會</v>
      </c>
    </row>
    <row r="9465" spans="1:13" s="27" customFormat="1" ht="112.5">
      <c r="A9465" s="37" t="s">
        <v>6837</v>
      </c>
      <c r="B9465" s="64" t="s">
        <v>7082</v>
      </c>
      <c r="C9465" s="64" t="s">
        <v>7154</v>
      </c>
      <c r="D9465" s="37" t="s">
        <v>6839</v>
      </c>
      <c r="E9465" s="131">
        <v>582</v>
      </c>
      <c r="F9465" s="132" t="s">
        <v>82</v>
      </c>
      <c r="G9465" s="37"/>
      <c r="H9465" s="132" t="s">
        <v>6840</v>
      </c>
      <c r="I9465" s="158"/>
      <c r="K9465" s="140" t="str">
        <f t="shared" si="447"/>
        <v>社會福利支出計畫/社會福利支出/會費、捐助、補助、分攤、照護、救濟與交流活動費/捐助、補助與獎助/捐助國內團體</v>
      </c>
      <c r="L9465" s="140" t="str">
        <f t="shared" si="448"/>
        <v>補助社會福利機構團體自辦社會福利方案計畫</v>
      </c>
      <c r="M9465" s="40" t="str">
        <f t="shared" si="449"/>
        <v>社團法人台中市慈善撒瑪黎雅婦女關懷協會</v>
      </c>
    </row>
    <row r="9466" spans="1:13" s="27" customFormat="1" ht="112.5">
      <c r="A9466" s="37" t="s">
        <v>6837</v>
      </c>
      <c r="B9466" s="64" t="s">
        <v>7082</v>
      </c>
      <c r="C9466" s="64" t="s">
        <v>7155</v>
      </c>
      <c r="D9466" s="37" t="s">
        <v>6839</v>
      </c>
      <c r="E9466" s="131">
        <v>582</v>
      </c>
      <c r="F9466" s="132" t="s">
        <v>82</v>
      </c>
      <c r="G9466" s="37"/>
      <c r="H9466" s="132" t="s">
        <v>6840</v>
      </c>
      <c r="I9466" s="158"/>
      <c r="K9466" s="140" t="str">
        <f t="shared" si="447"/>
        <v>社會福利支出計畫/社會福利支出/會費、捐助、補助、分攤、照護、救濟與交流活動費/捐助、補助與獎助/捐助國內團體</v>
      </c>
      <c r="L9466" s="140" t="str">
        <f t="shared" si="448"/>
        <v>補助社會福利機構團體自辦社會福利方案計畫</v>
      </c>
      <c r="M9466" s="40" t="str">
        <f t="shared" si="449"/>
        <v>社團法人臺中市立林安康社會福利關懷協會</v>
      </c>
    </row>
    <row r="9467" spans="1:13" s="27" customFormat="1" ht="112.5">
      <c r="A9467" s="37" t="s">
        <v>6837</v>
      </c>
      <c r="B9467" s="64" t="s">
        <v>7156</v>
      </c>
      <c r="C9467" s="64" t="s">
        <v>7157</v>
      </c>
      <c r="D9467" s="37" t="s">
        <v>6839</v>
      </c>
      <c r="E9467" s="131">
        <v>20</v>
      </c>
      <c r="F9467" s="132" t="s">
        <v>82</v>
      </c>
      <c r="G9467" s="128"/>
      <c r="H9467" s="156" t="s">
        <v>6840</v>
      </c>
      <c r="I9467" s="128"/>
      <c r="K9467" s="140" t="str">
        <f t="shared" si="447"/>
        <v>社會福利支出計畫/社會福利支出/會費、捐助、補助、分攤、照護、救濟與交流活動費/捐助、補助與獎助/捐助國內團體</v>
      </c>
      <c r="L9467" s="140" t="str">
        <f t="shared" si="448"/>
        <v>補助民間團體辦理建立社區照顧關懷據點業務</v>
      </c>
      <c r="M9467" s="40" t="str">
        <f t="shared" si="449"/>
        <v>夢想城社區管理委員會</v>
      </c>
    </row>
    <row r="9468" spans="1:13" s="27" customFormat="1" ht="112.5">
      <c r="A9468" s="37" t="s">
        <v>6837</v>
      </c>
      <c r="B9468" s="64" t="s">
        <v>7156</v>
      </c>
      <c r="C9468" s="64" t="s">
        <v>919</v>
      </c>
      <c r="D9468" s="37" t="s">
        <v>6839</v>
      </c>
      <c r="E9468" s="131">
        <v>20</v>
      </c>
      <c r="F9468" s="132" t="s">
        <v>82</v>
      </c>
      <c r="G9468" s="128"/>
      <c r="H9468" s="156" t="s">
        <v>6840</v>
      </c>
      <c r="I9468" s="128"/>
      <c r="K9468" s="140" t="str">
        <f t="shared" si="447"/>
        <v>社會福利支出計畫/社會福利支出/會費、捐助、補助、分攤、照護、救濟與交流活動費/捐助、補助與獎助/捐助國內團體</v>
      </c>
      <c r="L9468" s="140" t="str">
        <f t="shared" si="448"/>
        <v>補助民間團體辦理建立社區照顧關懷據點業務</v>
      </c>
      <c r="M9468" s="40" t="str">
        <f t="shared" si="449"/>
        <v>臺中市霧峰區甲寅社區發展協會</v>
      </c>
    </row>
    <row r="9469" spans="1:13" s="27" customFormat="1" ht="112.5">
      <c r="A9469" s="37" t="s">
        <v>6837</v>
      </c>
      <c r="B9469" s="64" t="s">
        <v>7156</v>
      </c>
      <c r="C9469" s="64" t="s">
        <v>411</v>
      </c>
      <c r="D9469" s="37" t="s">
        <v>6839</v>
      </c>
      <c r="E9469" s="131">
        <v>20</v>
      </c>
      <c r="F9469" s="132" t="s">
        <v>82</v>
      </c>
      <c r="G9469" s="128"/>
      <c r="H9469" s="156" t="s">
        <v>6840</v>
      </c>
      <c r="I9469" s="128"/>
      <c r="K9469" s="140" t="str">
        <f t="shared" ref="K9469:K9532" si="450">A9469</f>
        <v>社會福利支出計畫/社會福利支出/會費、捐助、補助、分攤、照護、救濟與交流活動費/捐助、補助與獎助/捐助國內團體</v>
      </c>
      <c r="L9469" s="140" t="str">
        <f t="shared" ref="L9469:L9532" si="451">B9469</f>
        <v>補助民間團體辦理建立社區照顧關懷據點業務</v>
      </c>
      <c r="M9469" s="40" t="str">
        <f t="shared" ref="M9469:M9532" si="452">C9469</f>
        <v>臺中市好生活愛護關懷協會</v>
      </c>
    </row>
    <row r="9470" spans="1:13" s="27" customFormat="1" ht="112.5">
      <c r="A9470" s="37" t="s">
        <v>6837</v>
      </c>
      <c r="B9470" s="64" t="s">
        <v>7156</v>
      </c>
      <c r="C9470" s="64" t="s">
        <v>7158</v>
      </c>
      <c r="D9470" s="37" t="s">
        <v>6839</v>
      </c>
      <c r="E9470" s="131">
        <v>20</v>
      </c>
      <c r="F9470" s="132" t="s">
        <v>82</v>
      </c>
      <c r="G9470" s="128"/>
      <c r="H9470" s="156" t="s">
        <v>6840</v>
      </c>
      <c r="I9470" s="128"/>
      <c r="K9470" s="140" t="str">
        <f t="shared" si="450"/>
        <v>社會福利支出計畫/社會福利支出/會費、捐助、補助、分攤、照護、救濟與交流活動費/捐助、補助與獎助/捐助國內團體</v>
      </c>
      <c r="L9470" s="140" t="str">
        <f t="shared" si="451"/>
        <v>補助民間團體辦理建立社區照顧關懷據點業務</v>
      </c>
      <c r="M9470" s="40" t="str">
        <f t="shared" si="452"/>
        <v>臺中市大肚區瑞井社區發展協會</v>
      </c>
    </row>
    <row r="9471" spans="1:13" s="27" customFormat="1" ht="112.5">
      <c r="A9471" s="37" t="s">
        <v>6837</v>
      </c>
      <c r="B9471" s="64" t="s">
        <v>7156</v>
      </c>
      <c r="C9471" s="64" t="s">
        <v>7159</v>
      </c>
      <c r="D9471" s="37" t="s">
        <v>6839</v>
      </c>
      <c r="E9471" s="131">
        <v>20</v>
      </c>
      <c r="F9471" s="132" t="s">
        <v>82</v>
      </c>
      <c r="G9471" s="128"/>
      <c r="H9471" s="156" t="s">
        <v>6840</v>
      </c>
      <c r="I9471" s="128"/>
      <c r="K9471" s="140" t="str">
        <f t="shared" si="450"/>
        <v>社會福利支出計畫/社會福利支出/會費、捐助、補助、分攤、照護、救濟與交流活動費/捐助、補助與獎助/捐助國內團體</v>
      </c>
      <c r="L9471" s="140" t="str">
        <f t="shared" si="451"/>
        <v>補助民間團體辦理建立社區照顧關懷據點業務</v>
      </c>
      <c r="M9471" s="40" t="str">
        <f t="shared" si="452"/>
        <v>臺中市大肚區大肚社區發展協會</v>
      </c>
    </row>
    <row r="9472" spans="1:13" s="27" customFormat="1" ht="112.5">
      <c r="A9472" s="37" t="s">
        <v>6837</v>
      </c>
      <c r="B9472" s="64" t="s">
        <v>7156</v>
      </c>
      <c r="C9472" s="64" t="s">
        <v>7000</v>
      </c>
      <c r="D9472" s="37" t="s">
        <v>6839</v>
      </c>
      <c r="E9472" s="131">
        <v>20</v>
      </c>
      <c r="F9472" s="132" t="s">
        <v>82</v>
      </c>
      <c r="G9472" s="128"/>
      <c r="H9472" s="156" t="s">
        <v>6840</v>
      </c>
      <c r="I9472" s="128"/>
      <c r="K9472" s="140" t="str">
        <f t="shared" si="450"/>
        <v>社會福利支出計畫/社會福利支出/會費、捐助、補助、分攤、照護、救濟與交流活動費/捐助、補助與獎助/捐助國內團體</v>
      </c>
      <c r="L9472" s="140" t="str">
        <f t="shared" si="451"/>
        <v>補助民間團體辦理建立社區照顧關懷據點業務</v>
      </c>
      <c r="M9472" s="40" t="str">
        <f t="shared" si="452"/>
        <v>臺中市大肚區新興社區發展協會</v>
      </c>
    </row>
    <row r="9473" spans="1:13" s="27" customFormat="1" ht="112.5">
      <c r="A9473" s="37" t="s">
        <v>6837</v>
      </c>
      <c r="B9473" s="64" t="s">
        <v>7156</v>
      </c>
      <c r="C9473" s="64" t="s">
        <v>7160</v>
      </c>
      <c r="D9473" s="37" t="s">
        <v>6839</v>
      </c>
      <c r="E9473" s="131">
        <v>20</v>
      </c>
      <c r="F9473" s="132" t="s">
        <v>82</v>
      </c>
      <c r="G9473" s="128"/>
      <c r="H9473" s="156" t="s">
        <v>6840</v>
      </c>
      <c r="I9473" s="128"/>
      <c r="K9473" s="140" t="str">
        <f t="shared" si="450"/>
        <v>社會福利支出計畫/社會福利支出/會費、捐助、補助、分攤、照護、救濟與交流活動費/捐助、補助與獎助/捐助國內團體</v>
      </c>
      <c r="L9473" s="140" t="str">
        <f t="shared" si="451"/>
        <v>補助民間團體辦理建立社區照顧關懷據點業務</v>
      </c>
      <c r="M9473" s="40" t="str">
        <f t="shared" si="452"/>
        <v>臺中市烏日區仁德社區發展協會</v>
      </c>
    </row>
    <row r="9474" spans="1:13" s="27" customFormat="1" ht="112.5">
      <c r="A9474" s="37" t="s">
        <v>6837</v>
      </c>
      <c r="B9474" s="64" t="s">
        <v>7156</v>
      </c>
      <c r="C9474" s="64" t="s">
        <v>7161</v>
      </c>
      <c r="D9474" s="37" t="s">
        <v>6839</v>
      </c>
      <c r="E9474" s="131">
        <v>20</v>
      </c>
      <c r="F9474" s="132" t="s">
        <v>82</v>
      </c>
      <c r="G9474" s="128"/>
      <c r="H9474" s="156" t="s">
        <v>6840</v>
      </c>
      <c r="I9474" s="128"/>
      <c r="K9474" s="140" t="str">
        <f t="shared" si="450"/>
        <v>社會福利支出計畫/社會福利支出/會費、捐助、補助、分攤、照護、救濟與交流活動費/捐助、補助與獎助/捐助國內團體</v>
      </c>
      <c r="L9474" s="140" t="str">
        <f t="shared" si="451"/>
        <v>補助民間團體辦理建立社區照顧關懷據點業務</v>
      </c>
      <c r="M9474" s="40" t="str">
        <f t="shared" si="452"/>
        <v>共生宅發展協會</v>
      </c>
    </row>
    <row r="9475" spans="1:13" s="27" customFormat="1" ht="112.5">
      <c r="A9475" s="37" t="s">
        <v>6837</v>
      </c>
      <c r="B9475" s="64" t="s">
        <v>7156</v>
      </c>
      <c r="C9475" s="64" t="s">
        <v>7162</v>
      </c>
      <c r="D9475" s="37" t="s">
        <v>6839</v>
      </c>
      <c r="E9475" s="131">
        <v>20</v>
      </c>
      <c r="F9475" s="132" t="s">
        <v>82</v>
      </c>
      <c r="G9475" s="128"/>
      <c r="H9475" s="156" t="s">
        <v>6840</v>
      </c>
      <c r="I9475" s="128"/>
      <c r="K9475" s="140" t="str">
        <f t="shared" si="450"/>
        <v>社會福利支出計畫/社會福利支出/會費、捐助、補助、分攤、照護、救濟與交流活動費/捐助、補助與獎助/捐助國內團體</v>
      </c>
      <c r="L9475" s="140" t="str">
        <f t="shared" si="451"/>
        <v>補助民間團體辦理建立社區照顧關懷據點業務</v>
      </c>
      <c r="M9475" s="40" t="str">
        <f t="shared" si="452"/>
        <v>正和書院</v>
      </c>
    </row>
    <row r="9476" spans="1:13" s="27" customFormat="1" ht="112.5">
      <c r="A9476" s="37" t="s">
        <v>6837</v>
      </c>
      <c r="B9476" s="64" t="s">
        <v>7156</v>
      </c>
      <c r="C9476" s="64" t="s">
        <v>7163</v>
      </c>
      <c r="D9476" s="37" t="s">
        <v>6839</v>
      </c>
      <c r="E9476" s="131">
        <v>20</v>
      </c>
      <c r="F9476" s="132" t="s">
        <v>82</v>
      </c>
      <c r="G9476" s="128"/>
      <c r="H9476" s="156" t="s">
        <v>6840</v>
      </c>
      <c r="I9476" s="128"/>
      <c r="K9476" s="140" t="str">
        <f t="shared" si="450"/>
        <v>社會福利支出計畫/社會福利支出/會費、捐助、補助、分攤、照護、救濟與交流活動費/捐助、補助與獎助/捐助國內團體</v>
      </c>
      <c r="L9476" s="140" t="str">
        <f t="shared" si="451"/>
        <v>補助民間團體辦理建立社區照顧關懷據點業務</v>
      </c>
      <c r="M9476" s="40" t="str">
        <f t="shared" si="452"/>
        <v>臺中市烏日區溪尾社區發展協會</v>
      </c>
    </row>
    <row r="9477" spans="1:13" s="27" customFormat="1" ht="112.5">
      <c r="A9477" s="37" t="s">
        <v>6837</v>
      </c>
      <c r="B9477" s="64" t="s">
        <v>7156</v>
      </c>
      <c r="C9477" s="64" t="s">
        <v>7164</v>
      </c>
      <c r="D9477" s="37" t="s">
        <v>6839</v>
      </c>
      <c r="E9477" s="131">
        <v>20</v>
      </c>
      <c r="F9477" s="132" t="s">
        <v>82</v>
      </c>
      <c r="G9477" s="128"/>
      <c r="H9477" s="156" t="s">
        <v>6840</v>
      </c>
      <c r="I9477" s="128"/>
      <c r="K9477" s="140" t="str">
        <f t="shared" si="450"/>
        <v>社會福利支出計畫/社會福利支出/會費、捐助、補助、分攤、照護、救濟與交流活動費/捐助、補助與獎助/捐助國內團體</v>
      </c>
      <c r="L9477" s="140" t="str">
        <f t="shared" si="451"/>
        <v>補助民間團體辦理建立社區照顧關懷據點業務</v>
      </c>
      <c r="M9477" s="40" t="str">
        <f t="shared" si="452"/>
        <v>臺中市大肚區大東社區發展協會</v>
      </c>
    </row>
    <row r="9478" spans="1:13" s="27" customFormat="1" ht="112.5">
      <c r="A9478" s="37" t="s">
        <v>6837</v>
      </c>
      <c r="B9478" s="64" t="s">
        <v>7156</v>
      </c>
      <c r="C9478" s="64" t="s">
        <v>7165</v>
      </c>
      <c r="D9478" s="37" t="s">
        <v>6839</v>
      </c>
      <c r="E9478" s="131">
        <v>20</v>
      </c>
      <c r="F9478" s="132" t="s">
        <v>82</v>
      </c>
      <c r="G9478" s="128"/>
      <c r="H9478" s="156" t="s">
        <v>6840</v>
      </c>
      <c r="I9478" s="128"/>
      <c r="K9478" s="140" t="str">
        <f t="shared" si="450"/>
        <v>社會福利支出計畫/社會福利支出/會費、捐助、補助、分攤、照護、救濟與交流活動費/捐助、補助與獎助/捐助國內團體</v>
      </c>
      <c r="L9478" s="140" t="str">
        <f t="shared" si="451"/>
        <v>補助民間團體辦理建立社區照顧關懷據點業務</v>
      </c>
      <c r="M9478" s="40" t="str">
        <f t="shared" si="452"/>
        <v>臺中市大肚區磺溪社區發展協會</v>
      </c>
    </row>
    <row r="9479" spans="1:13" s="27" customFormat="1" ht="112.5">
      <c r="A9479" s="37" t="s">
        <v>6837</v>
      </c>
      <c r="B9479" s="64" t="s">
        <v>7156</v>
      </c>
      <c r="C9479" s="64" t="s">
        <v>7166</v>
      </c>
      <c r="D9479" s="37" t="s">
        <v>6839</v>
      </c>
      <c r="E9479" s="131">
        <v>20</v>
      </c>
      <c r="F9479" s="132" t="s">
        <v>82</v>
      </c>
      <c r="G9479" s="128"/>
      <c r="H9479" s="156" t="s">
        <v>6840</v>
      </c>
      <c r="I9479" s="157"/>
      <c r="K9479" s="140" t="str">
        <f t="shared" si="450"/>
        <v>社會福利支出計畫/社會福利支出/會費、捐助、補助、分攤、照護、救濟與交流活動費/捐助、補助與獎助/捐助國內團體</v>
      </c>
      <c r="L9479" s="140" t="str">
        <f t="shared" si="451"/>
        <v>補助民間團體辦理建立社區照顧關懷據點業務</v>
      </c>
      <c r="M9479" s="40" t="str">
        <f t="shared" si="452"/>
        <v>臺中市大肚區社腳社區發展協會</v>
      </c>
    </row>
    <row r="9480" spans="1:13" s="27" customFormat="1" ht="112.5">
      <c r="A9480" s="37" t="s">
        <v>6837</v>
      </c>
      <c r="B9480" s="64" t="s">
        <v>7156</v>
      </c>
      <c r="C9480" s="64" t="s">
        <v>7167</v>
      </c>
      <c r="D9480" s="37" t="s">
        <v>6839</v>
      </c>
      <c r="E9480" s="131">
        <v>20</v>
      </c>
      <c r="F9480" s="132" t="s">
        <v>82</v>
      </c>
      <c r="G9480" s="128"/>
      <c r="H9480" s="156" t="s">
        <v>6840</v>
      </c>
      <c r="I9480" s="116"/>
      <c r="K9480" s="140" t="str">
        <f t="shared" si="450"/>
        <v>社會福利支出計畫/社會福利支出/會費、捐助、補助、分攤、照護、救濟與交流活動費/捐助、補助與獎助/捐助國內團體</v>
      </c>
      <c r="L9480" s="140" t="str">
        <f t="shared" si="451"/>
        <v>補助民間團體辦理建立社區照顧關懷據點業務</v>
      </c>
      <c r="M9480" s="40" t="str">
        <f t="shared" si="452"/>
        <v>臺中市烏日區湖日社區發展協會</v>
      </c>
    </row>
    <row r="9481" spans="1:13" s="27" customFormat="1" ht="112.5">
      <c r="A9481" s="37" t="s">
        <v>6837</v>
      </c>
      <c r="B9481" s="64" t="s">
        <v>7156</v>
      </c>
      <c r="C9481" s="64" t="s">
        <v>7168</v>
      </c>
      <c r="D9481" s="37" t="s">
        <v>6839</v>
      </c>
      <c r="E9481" s="131">
        <v>20</v>
      </c>
      <c r="F9481" s="132" t="s">
        <v>82</v>
      </c>
      <c r="G9481" s="128"/>
      <c r="H9481" s="156" t="s">
        <v>6840</v>
      </c>
      <c r="I9481" s="159"/>
      <c r="K9481" s="140" t="str">
        <f t="shared" si="450"/>
        <v>社會福利支出計畫/社會福利支出/會費、捐助、補助、分攤、照護、救濟與交流活動費/捐助、補助與獎助/捐助國內團體</v>
      </c>
      <c r="L9481" s="140" t="str">
        <f t="shared" si="451"/>
        <v>補助民間團體辦理建立社區照顧關懷據點業務</v>
      </c>
      <c r="M9481" s="40" t="str">
        <f t="shared" si="452"/>
        <v>臺中市大肚區成功社區發展協會</v>
      </c>
    </row>
    <row r="9482" spans="1:13" s="27" customFormat="1" ht="112.5">
      <c r="A9482" s="37" t="s">
        <v>6837</v>
      </c>
      <c r="B9482" s="64" t="s">
        <v>7156</v>
      </c>
      <c r="C9482" s="64" t="s">
        <v>7169</v>
      </c>
      <c r="D9482" s="37" t="s">
        <v>6839</v>
      </c>
      <c r="E9482" s="131">
        <v>20</v>
      </c>
      <c r="F9482" s="132" t="s">
        <v>82</v>
      </c>
      <c r="G9482" s="128"/>
      <c r="H9482" s="156" t="s">
        <v>6840</v>
      </c>
      <c r="I9482" s="159"/>
      <c r="K9482" s="140" t="str">
        <f t="shared" si="450"/>
        <v>社會福利支出計畫/社會福利支出/會費、捐助、補助、分攤、照護、救濟與交流活動費/捐助、補助與獎助/捐助國內團體</v>
      </c>
      <c r="L9482" s="140" t="str">
        <f t="shared" si="451"/>
        <v>補助民間團體辦理建立社區照顧關懷據點業務</v>
      </c>
      <c r="M9482" s="40" t="str">
        <f t="shared" si="452"/>
        <v>社團法人臺中市天恩社區關懷協會</v>
      </c>
    </row>
    <row r="9483" spans="1:13" s="27" customFormat="1" ht="112.5">
      <c r="A9483" s="37" t="s">
        <v>6837</v>
      </c>
      <c r="B9483" s="64" t="s">
        <v>7156</v>
      </c>
      <c r="C9483" s="64" t="s">
        <v>6944</v>
      </c>
      <c r="D9483" s="37" t="s">
        <v>6839</v>
      </c>
      <c r="E9483" s="131">
        <v>20</v>
      </c>
      <c r="F9483" s="132" t="s">
        <v>82</v>
      </c>
      <c r="G9483" s="128"/>
      <c r="H9483" s="156" t="s">
        <v>6840</v>
      </c>
      <c r="I9483" s="159"/>
      <c r="K9483" s="140" t="str">
        <f t="shared" si="450"/>
        <v>社會福利支出計畫/社會福利支出/會費、捐助、補助、分攤、照護、救濟與交流活動費/捐助、補助與獎助/捐助國內團體</v>
      </c>
      <c r="L9483" s="140" t="str">
        <f t="shared" si="451"/>
        <v>補助民間團體辦理建立社區照顧關懷據點業務</v>
      </c>
      <c r="M9483" s="40" t="str">
        <f t="shared" si="452"/>
        <v>臺中市大肚區山陽社區發展協會</v>
      </c>
    </row>
    <row r="9484" spans="1:13" s="27" customFormat="1" ht="112.5">
      <c r="A9484" s="37" t="s">
        <v>6837</v>
      </c>
      <c r="B9484" s="64" t="s">
        <v>7156</v>
      </c>
      <c r="C9484" s="64" t="s">
        <v>6941</v>
      </c>
      <c r="D9484" s="37" t="s">
        <v>6839</v>
      </c>
      <c r="E9484" s="131">
        <v>20</v>
      </c>
      <c r="F9484" s="132" t="s">
        <v>82</v>
      </c>
      <c r="G9484" s="128"/>
      <c r="H9484" s="156" t="s">
        <v>6840</v>
      </c>
      <c r="I9484" s="159"/>
      <c r="K9484" s="140" t="str">
        <f t="shared" si="450"/>
        <v>社會福利支出計畫/社會福利支出/會費、捐助、補助、分攤、照護、救濟與交流活動費/捐助、補助與獎助/捐助國內團體</v>
      </c>
      <c r="L9484" s="140" t="str">
        <f t="shared" si="451"/>
        <v>補助民間團體辦理建立社區照顧關懷據點業務</v>
      </c>
      <c r="M9484" s="40" t="str">
        <f t="shared" si="452"/>
        <v>臺中市烏日區學田社區發展協會</v>
      </c>
    </row>
    <row r="9485" spans="1:13" s="27" customFormat="1" ht="112.5">
      <c r="A9485" s="37" t="s">
        <v>6837</v>
      </c>
      <c r="B9485" s="64" t="s">
        <v>7156</v>
      </c>
      <c r="C9485" s="64" t="s">
        <v>7170</v>
      </c>
      <c r="D9485" s="37" t="s">
        <v>6839</v>
      </c>
      <c r="E9485" s="131">
        <v>20</v>
      </c>
      <c r="F9485" s="132" t="s">
        <v>82</v>
      </c>
      <c r="G9485" s="128"/>
      <c r="H9485" s="156" t="s">
        <v>6840</v>
      </c>
      <c r="I9485" s="159"/>
      <c r="K9485" s="140" t="str">
        <f t="shared" si="450"/>
        <v>社會福利支出計畫/社會福利支出/會費、捐助、補助、分攤、照護、救濟與交流活動費/捐助、補助與獎助/捐助國內團體</v>
      </c>
      <c r="L9485" s="140" t="str">
        <f t="shared" si="451"/>
        <v>補助民間團體辦理建立社區照顧關懷據點業務</v>
      </c>
      <c r="M9485" s="40" t="str">
        <f t="shared" si="452"/>
        <v>臺中市烏日區溪壩社區發展協會</v>
      </c>
    </row>
    <row r="9486" spans="1:13" s="27" customFormat="1" ht="112.5">
      <c r="A9486" s="37" t="s">
        <v>6837</v>
      </c>
      <c r="B9486" s="64" t="s">
        <v>7156</v>
      </c>
      <c r="C9486" s="64" t="s">
        <v>7298</v>
      </c>
      <c r="D9486" s="37" t="s">
        <v>6839</v>
      </c>
      <c r="E9486" s="131">
        <v>20</v>
      </c>
      <c r="F9486" s="132" t="s">
        <v>82</v>
      </c>
      <c r="G9486" s="128"/>
      <c r="H9486" s="156" t="s">
        <v>6840</v>
      </c>
      <c r="I9486" s="159"/>
      <c r="K9486" s="140" t="str">
        <f t="shared" si="450"/>
        <v>社會福利支出計畫/社會福利支出/會費、捐助、補助、分攤、照護、救濟與交流活動費/捐助、補助與獎助/捐助國內團體</v>
      </c>
      <c r="L9486" s="140" t="str">
        <f t="shared" si="451"/>
        <v>補助民間團體辦理建立社區照顧關懷據點業務</v>
      </c>
      <c r="M9486" s="40" t="str">
        <f t="shared" si="452"/>
        <v>臺中市烏日區光明社區發展協會</v>
      </c>
    </row>
    <row r="9487" spans="1:13" s="27" customFormat="1" ht="112.5">
      <c r="A9487" s="37" t="s">
        <v>6837</v>
      </c>
      <c r="B9487" s="64" t="s">
        <v>7156</v>
      </c>
      <c r="C9487" s="64" t="s">
        <v>7171</v>
      </c>
      <c r="D9487" s="37" t="s">
        <v>6839</v>
      </c>
      <c r="E9487" s="131">
        <v>20</v>
      </c>
      <c r="F9487" s="132" t="s">
        <v>82</v>
      </c>
      <c r="G9487" s="128"/>
      <c r="H9487" s="156" t="s">
        <v>6840</v>
      </c>
      <c r="I9487" s="159"/>
      <c r="K9487" s="140" t="str">
        <f t="shared" si="450"/>
        <v>社會福利支出計畫/社會福利支出/會費、捐助、補助、分攤、照護、救濟與交流活動費/捐助、補助與獎助/捐助國內團體</v>
      </c>
      <c r="L9487" s="140" t="str">
        <f t="shared" si="451"/>
        <v>補助民間團體辦理建立社區照顧關懷據點業務</v>
      </c>
      <c r="M9487" s="40" t="str">
        <f t="shared" si="452"/>
        <v>臺中市大肚區萬興社區發展協會</v>
      </c>
    </row>
    <row r="9488" spans="1:13" s="27" customFormat="1" ht="112.5">
      <c r="A9488" s="37" t="s">
        <v>6837</v>
      </c>
      <c r="B9488" s="64" t="s">
        <v>7156</v>
      </c>
      <c r="C9488" s="64" t="s">
        <v>7145</v>
      </c>
      <c r="D9488" s="37" t="s">
        <v>6839</v>
      </c>
      <c r="E9488" s="131">
        <v>20</v>
      </c>
      <c r="F9488" s="132" t="s">
        <v>82</v>
      </c>
      <c r="G9488" s="128"/>
      <c r="H9488" s="156" t="s">
        <v>6840</v>
      </c>
      <c r="I9488" s="159"/>
      <c r="K9488" s="140" t="str">
        <f t="shared" si="450"/>
        <v>社會福利支出計畫/社會福利支出/會費、捐助、補助、分攤、照護、救濟與交流活動費/捐助、補助與獎助/捐助國內團體</v>
      </c>
      <c r="L9488" s="140" t="str">
        <f t="shared" si="451"/>
        <v>補助民間團體辦理建立社區照顧關懷據點業務</v>
      </c>
      <c r="M9488" s="40" t="str">
        <f t="shared" si="452"/>
        <v>社團法人臺中市惠來關懷服務協會</v>
      </c>
    </row>
    <row r="9489" spans="1:13" s="27" customFormat="1" ht="112.5">
      <c r="A9489" s="37" t="s">
        <v>6837</v>
      </c>
      <c r="B9489" s="64" t="s">
        <v>7156</v>
      </c>
      <c r="C9489" s="64" t="s">
        <v>7172</v>
      </c>
      <c r="D9489" s="37" t="s">
        <v>6839</v>
      </c>
      <c r="E9489" s="131">
        <v>20</v>
      </c>
      <c r="F9489" s="132" t="s">
        <v>82</v>
      </c>
      <c r="G9489" s="128"/>
      <c r="H9489" s="156" t="s">
        <v>6840</v>
      </c>
      <c r="I9489" s="159"/>
      <c r="K9489" s="140" t="str">
        <f t="shared" si="450"/>
        <v>社會福利支出計畫/社會福利支出/會費、捐助、補助、分攤、照護、救濟與交流活動費/捐助、補助與獎助/捐助國內團體</v>
      </c>
      <c r="L9489" s="140" t="str">
        <f t="shared" si="451"/>
        <v>補助民間團體辦理建立社區照顧關懷據點業務</v>
      </c>
      <c r="M9489" s="40" t="str">
        <f t="shared" si="452"/>
        <v>臺中市東勢區泰昌社區發展協會</v>
      </c>
    </row>
    <row r="9490" spans="1:13" s="27" customFormat="1" ht="112.5">
      <c r="A9490" s="37" t="s">
        <v>6837</v>
      </c>
      <c r="B9490" s="64" t="s">
        <v>7156</v>
      </c>
      <c r="C9490" s="64" t="s">
        <v>7173</v>
      </c>
      <c r="D9490" s="37" t="s">
        <v>6839</v>
      </c>
      <c r="E9490" s="131">
        <v>20</v>
      </c>
      <c r="F9490" s="132" t="s">
        <v>82</v>
      </c>
      <c r="G9490" s="128"/>
      <c r="H9490" s="156" t="s">
        <v>6840</v>
      </c>
      <c r="I9490" s="159"/>
      <c r="K9490" s="140" t="str">
        <f t="shared" si="450"/>
        <v>社會福利支出計畫/社會福利支出/會費、捐助、補助、分攤、照護、救濟與交流活動費/捐助、補助與獎助/捐助國內團體</v>
      </c>
      <c r="L9490" s="140" t="str">
        <f t="shared" si="451"/>
        <v>補助民間團體辦理建立社區照顧關懷據點業務</v>
      </c>
      <c r="M9490" s="40" t="str">
        <f t="shared" si="452"/>
        <v>臺中市烏日區九德社區發展協會</v>
      </c>
    </row>
    <row r="9491" spans="1:13" s="27" customFormat="1" ht="112.5">
      <c r="A9491" s="37" t="s">
        <v>6837</v>
      </c>
      <c r="B9491" s="64" t="s">
        <v>7156</v>
      </c>
      <c r="C9491" s="64" t="s">
        <v>7174</v>
      </c>
      <c r="D9491" s="37" t="s">
        <v>6839</v>
      </c>
      <c r="E9491" s="131">
        <v>20</v>
      </c>
      <c r="F9491" s="132" t="s">
        <v>82</v>
      </c>
      <c r="G9491" s="128"/>
      <c r="H9491" s="156" t="s">
        <v>6840</v>
      </c>
      <c r="I9491" s="159"/>
      <c r="K9491" s="140" t="str">
        <f t="shared" si="450"/>
        <v>社會福利支出計畫/社會福利支出/會費、捐助、補助、分攤、照護、救濟與交流活動費/捐助、補助與獎助/捐助國內團體</v>
      </c>
      <c r="L9491" s="140" t="str">
        <f t="shared" si="451"/>
        <v>補助民間團體辦理建立社區照顧關懷據點業務</v>
      </c>
      <c r="M9491" s="40" t="str">
        <f t="shared" si="452"/>
        <v>臺中市石岡區南眉文化促進會</v>
      </c>
    </row>
    <row r="9492" spans="1:13" s="27" customFormat="1" ht="112.5">
      <c r="A9492" s="37" t="s">
        <v>6837</v>
      </c>
      <c r="B9492" s="64" t="s">
        <v>7156</v>
      </c>
      <c r="C9492" s="64" t="s">
        <v>7175</v>
      </c>
      <c r="D9492" s="37" t="s">
        <v>6839</v>
      </c>
      <c r="E9492" s="131">
        <v>20</v>
      </c>
      <c r="F9492" s="132" t="s">
        <v>82</v>
      </c>
      <c r="G9492" s="128"/>
      <c r="H9492" s="156" t="s">
        <v>6840</v>
      </c>
      <c r="I9492" s="159"/>
      <c r="K9492" s="140" t="str">
        <f t="shared" si="450"/>
        <v>社會福利支出計畫/社會福利支出/會費、捐助、補助、分攤、照護、救濟與交流活動費/捐助、補助與獎助/捐助國內團體</v>
      </c>
      <c r="L9492" s="140" t="str">
        <f t="shared" si="451"/>
        <v>補助民間團體辦理建立社區照顧關懷據點業務</v>
      </c>
      <c r="M9492" s="40" t="str">
        <f t="shared" si="452"/>
        <v>臺中市東勢區慶東社區發展協會</v>
      </c>
    </row>
    <row r="9493" spans="1:13" s="27" customFormat="1" ht="112.5">
      <c r="A9493" s="37" t="s">
        <v>6837</v>
      </c>
      <c r="B9493" s="64" t="s">
        <v>7156</v>
      </c>
      <c r="C9493" s="64" t="s">
        <v>7176</v>
      </c>
      <c r="D9493" s="37" t="s">
        <v>6839</v>
      </c>
      <c r="E9493" s="131">
        <v>20</v>
      </c>
      <c r="F9493" s="132" t="s">
        <v>82</v>
      </c>
      <c r="G9493" s="128"/>
      <c r="H9493" s="156" t="s">
        <v>6840</v>
      </c>
      <c r="I9493" s="159"/>
      <c r="K9493" s="140" t="str">
        <f t="shared" si="450"/>
        <v>社會福利支出計畫/社會福利支出/會費、捐助、補助、分攤、照護、救濟與交流活動費/捐助、補助與獎助/捐助國內團體</v>
      </c>
      <c r="L9493" s="140" t="str">
        <f t="shared" si="451"/>
        <v>補助民間團體辦理建立社區照顧關懷據點業務</v>
      </c>
      <c r="M9493" s="40" t="str">
        <f t="shared" si="452"/>
        <v>臺中市清水區南社社區發展協會</v>
      </c>
    </row>
    <row r="9494" spans="1:13" s="27" customFormat="1" ht="112.5">
      <c r="A9494" s="37" t="s">
        <v>6837</v>
      </c>
      <c r="B9494" s="64" t="s">
        <v>7156</v>
      </c>
      <c r="C9494" s="64" t="s">
        <v>7177</v>
      </c>
      <c r="D9494" s="37" t="s">
        <v>6839</v>
      </c>
      <c r="E9494" s="131">
        <v>20</v>
      </c>
      <c r="F9494" s="132" t="s">
        <v>82</v>
      </c>
      <c r="G9494" s="128"/>
      <c r="H9494" s="156" t="s">
        <v>6840</v>
      </c>
      <c r="I9494" s="159"/>
      <c r="K9494" s="140" t="str">
        <f t="shared" si="450"/>
        <v>社會福利支出計畫/社會福利支出/會費、捐助、補助、分攤、照護、救濟與交流活動費/捐助、補助與獎助/捐助國內團體</v>
      </c>
      <c r="L9494" s="140" t="str">
        <f t="shared" si="451"/>
        <v>補助民間團體辦理建立社區照顧關懷據點業務</v>
      </c>
      <c r="M9494" s="40" t="str">
        <f t="shared" si="452"/>
        <v>台中市北區樂英社區發展協會</v>
      </c>
    </row>
    <row r="9495" spans="1:13" s="27" customFormat="1" ht="112.5">
      <c r="A9495" s="37" t="s">
        <v>6837</v>
      </c>
      <c r="B9495" s="64" t="s">
        <v>7156</v>
      </c>
      <c r="C9495" s="64" t="s">
        <v>6953</v>
      </c>
      <c r="D9495" s="37" t="s">
        <v>6839</v>
      </c>
      <c r="E9495" s="131">
        <v>20</v>
      </c>
      <c r="F9495" s="132" t="s">
        <v>82</v>
      </c>
      <c r="G9495" s="128"/>
      <c r="H9495" s="156" t="s">
        <v>6840</v>
      </c>
      <c r="I9495" s="159"/>
      <c r="K9495" s="140" t="str">
        <f t="shared" si="450"/>
        <v>社會福利支出計畫/社會福利支出/會費、捐助、補助、分攤、照護、救濟與交流活動費/捐助、補助與獎助/捐助國內團體</v>
      </c>
      <c r="L9495" s="140" t="str">
        <f t="shared" si="451"/>
        <v>補助民間團體辦理建立社區照顧關懷據點業務</v>
      </c>
      <c r="M9495" s="40" t="str">
        <f t="shared" si="452"/>
        <v>臺中市梧棲區草湳社區發展協會</v>
      </c>
    </row>
    <row r="9496" spans="1:13" s="27" customFormat="1" ht="112.5">
      <c r="A9496" s="37" t="s">
        <v>6837</v>
      </c>
      <c r="B9496" s="64" t="s">
        <v>7156</v>
      </c>
      <c r="C9496" s="64" t="s">
        <v>7134</v>
      </c>
      <c r="D9496" s="37" t="s">
        <v>6839</v>
      </c>
      <c r="E9496" s="131">
        <v>20</v>
      </c>
      <c r="F9496" s="132" t="s">
        <v>82</v>
      </c>
      <c r="G9496" s="128"/>
      <c r="H9496" s="156" t="s">
        <v>6840</v>
      </c>
      <c r="I9496" s="159"/>
      <c r="K9496" s="140" t="str">
        <f t="shared" si="450"/>
        <v>社會福利支出計畫/社會福利支出/會費、捐助、補助、分攤、照護、救濟與交流活動費/捐助、補助與獎助/捐助國內團體</v>
      </c>
      <c r="L9496" s="140" t="str">
        <f t="shared" si="451"/>
        <v>補助民間團體辦理建立社區照顧關懷據點業務</v>
      </c>
      <c r="M9496" s="40" t="str">
        <f t="shared" si="452"/>
        <v>社團法人臺中市春天女性成長協會</v>
      </c>
    </row>
    <row r="9497" spans="1:13" s="27" customFormat="1" ht="112.5">
      <c r="A9497" s="37" t="s">
        <v>6837</v>
      </c>
      <c r="B9497" s="64" t="s">
        <v>7156</v>
      </c>
      <c r="C9497" s="64" t="s">
        <v>7178</v>
      </c>
      <c r="D9497" s="37" t="s">
        <v>6839</v>
      </c>
      <c r="E9497" s="131">
        <v>20</v>
      </c>
      <c r="F9497" s="132" t="s">
        <v>82</v>
      </c>
      <c r="G9497" s="128"/>
      <c r="H9497" s="156" t="s">
        <v>6840</v>
      </c>
      <c r="I9497" s="159"/>
      <c r="K9497" s="140" t="str">
        <f t="shared" si="450"/>
        <v>社會福利支出計畫/社會福利支出/會費、捐助、補助、分攤、照護、救濟與交流活動費/捐助、補助與獎助/捐助國內團體</v>
      </c>
      <c r="L9497" s="140" t="str">
        <f t="shared" si="451"/>
        <v>補助民間團體辦理建立社區照顧關懷據點業務</v>
      </c>
      <c r="M9497" s="40" t="str">
        <f t="shared" si="452"/>
        <v>臺中市幸福心志工協會協會</v>
      </c>
    </row>
    <row r="9498" spans="1:13" s="27" customFormat="1" ht="112.5">
      <c r="A9498" s="37" t="s">
        <v>6837</v>
      </c>
      <c r="B9498" s="64" t="s">
        <v>7156</v>
      </c>
      <c r="C9498" s="64" t="s">
        <v>7179</v>
      </c>
      <c r="D9498" s="37" t="s">
        <v>6839</v>
      </c>
      <c r="E9498" s="131">
        <v>20</v>
      </c>
      <c r="F9498" s="132" t="s">
        <v>82</v>
      </c>
      <c r="G9498" s="128"/>
      <c r="H9498" s="156" t="s">
        <v>6840</v>
      </c>
      <c r="I9498" s="159"/>
      <c r="K9498" s="140" t="str">
        <f t="shared" si="450"/>
        <v>社會福利支出計畫/社會福利支出/會費、捐助、補助、分攤、照護、救濟與交流活動費/捐助、補助與獎助/捐助國內團體</v>
      </c>
      <c r="L9498" s="140" t="str">
        <f t="shared" si="451"/>
        <v>補助民間團體辦理建立社區照顧關懷據點業務</v>
      </c>
      <c r="M9498" s="40" t="str">
        <f t="shared" si="452"/>
        <v>臺中市烏日區五光社區發展協會</v>
      </c>
    </row>
    <row r="9499" spans="1:13" s="27" customFormat="1" ht="112.5">
      <c r="A9499" s="37" t="s">
        <v>6837</v>
      </c>
      <c r="B9499" s="64" t="s">
        <v>7156</v>
      </c>
      <c r="C9499" s="64" t="s">
        <v>7180</v>
      </c>
      <c r="D9499" s="37" t="s">
        <v>6839</v>
      </c>
      <c r="E9499" s="131">
        <v>20</v>
      </c>
      <c r="F9499" s="132" t="s">
        <v>82</v>
      </c>
      <c r="G9499" s="128"/>
      <c r="H9499" s="156" t="s">
        <v>6840</v>
      </c>
      <c r="I9499" s="159"/>
      <c r="K9499" s="140" t="str">
        <f t="shared" si="450"/>
        <v>社會福利支出計畫/社會福利支出/會費、捐助、補助、分攤、照護、救濟與交流活動費/捐助、補助與獎助/捐助國內團體</v>
      </c>
      <c r="L9499" s="140" t="str">
        <f t="shared" si="451"/>
        <v>補助民間團體辦理建立社區照顧關懷據點業務</v>
      </c>
      <c r="M9499" s="40" t="str">
        <f t="shared" si="452"/>
        <v>臺中市烏日區成功社區發展協會</v>
      </c>
    </row>
    <row r="9500" spans="1:13" s="27" customFormat="1" ht="112.5">
      <c r="A9500" s="37" t="s">
        <v>6837</v>
      </c>
      <c r="B9500" s="64" t="s">
        <v>7156</v>
      </c>
      <c r="C9500" s="64" t="s">
        <v>7181</v>
      </c>
      <c r="D9500" s="37" t="s">
        <v>6839</v>
      </c>
      <c r="E9500" s="131">
        <v>20</v>
      </c>
      <c r="F9500" s="132" t="s">
        <v>82</v>
      </c>
      <c r="G9500" s="128"/>
      <c r="H9500" s="156" t="s">
        <v>6840</v>
      </c>
      <c r="I9500" s="159"/>
      <c r="K9500" s="140" t="str">
        <f t="shared" si="450"/>
        <v>社會福利支出計畫/社會福利支出/會費、捐助、補助、分攤、照護、救濟與交流活動費/捐助、補助與獎助/捐助國內團體</v>
      </c>
      <c r="L9500" s="140" t="str">
        <f t="shared" si="451"/>
        <v>補助民間團體辦理建立社區照顧關懷據點業務</v>
      </c>
      <c r="M9500" s="40" t="str">
        <f t="shared" si="452"/>
        <v>財團法人臺中市私立童庭社會福利慈善事業基金會</v>
      </c>
    </row>
    <row r="9501" spans="1:13" s="27" customFormat="1" ht="112.5">
      <c r="A9501" s="37" t="s">
        <v>6837</v>
      </c>
      <c r="B9501" s="64" t="s">
        <v>7156</v>
      </c>
      <c r="C9501" s="64" t="s">
        <v>7182</v>
      </c>
      <c r="D9501" s="37" t="s">
        <v>6839</v>
      </c>
      <c r="E9501" s="131">
        <v>20</v>
      </c>
      <c r="F9501" s="132" t="s">
        <v>82</v>
      </c>
      <c r="G9501" s="128"/>
      <c r="H9501" s="156" t="s">
        <v>6840</v>
      </c>
      <c r="I9501" s="159"/>
      <c r="K9501" s="140" t="str">
        <f t="shared" si="450"/>
        <v>社會福利支出計畫/社會福利支出/會費、捐助、補助、分攤、照護、救濟與交流活動費/捐助、補助與獎助/捐助國內團體</v>
      </c>
      <c r="L9501" s="140" t="str">
        <f t="shared" si="451"/>
        <v>補助民間團體辦理建立社區照顧關懷據點業務</v>
      </c>
      <c r="M9501" s="40" t="str">
        <f t="shared" si="452"/>
        <v>臺中市大肚區中和社區發展協會</v>
      </c>
    </row>
    <row r="9502" spans="1:13" s="27" customFormat="1" ht="112.5">
      <c r="A9502" s="37" t="s">
        <v>6837</v>
      </c>
      <c r="B9502" s="64" t="s">
        <v>7156</v>
      </c>
      <c r="C9502" s="64" t="s">
        <v>3662</v>
      </c>
      <c r="D9502" s="37" t="s">
        <v>6839</v>
      </c>
      <c r="E9502" s="131">
        <v>84</v>
      </c>
      <c r="F9502" s="132" t="s">
        <v>82</v>
      </c>
      <c r="G9502" s="128"/>
      <c r="H9502" s="156" t="s">
        <v>6840</v>
      </c>
      <c r="I9502" s="159"/>
      <c r="K9502" s="140" t="str">
        <f t="shared" si="450"/>
        <v>社會福利支出計畫/社會福利支出/會費、捐助、補助、分攤、照護、救濟與交流活動費/捐助、補助與獎助/捐助國內團體</v>
      </c>
      <c r="L9502" s="140" t="str">
        <f t="shared" si="451"/>
        <v>補助民間團體辦理建立社區照顧關懷據點業務</v>
      </c>
      <c r="M9502" s="40" t="str">
        <f t="shared" si="452"/>
        <v>社團法人臺中市惠來關懷服務協會</v>
      </c>
    </row>
    <row r="9503" spans="1:13" s="27" customFormat="1" ht="112.5">
      <c r="A9503" s="37" t="s">
        <v>6837</v>
      </c>
      <c r="B9503" s="64" t="s">
        <v>7156</v>
      </c>
      <c r="C9503" s="64" t="s">
        <v>362</v>
      </c>
      <c r="D9503" s="37" t="s">
        <v>6839</v>
      </c>
      <c r="E9503" s="131">
        <v>20</v>
      </c>
      <c r="F9503" s="132" t="s">
        <v>82</v>
      </c>
      <c r="G9503" s="128"/>
      <c r="H9503" s="156" t="s">
        <v>6840</v>
      </c>
      <c r="I9503" s="159"/>
      <c r="K9503" s="140" t="str">
        <f t="shared" si="450"/>
        <v>社會福利支出計畫/社會福利支出/會費、捐助、補助、分攤、照護、救濟與交流活動費/捐助、補助與獎助/捐助國內團體</v>
      </c>
      <c r="L9503" s="140" t="str">
        <f t="shared" si="451"/>
        <v>補助民間團體辦理建立社區照顧關懷據點業務</v>
      </c>
      <c r="M9503" s="40" t="str">
        <f t="shared" si="452"/>
        <v>臺中市石岡區和盛社區發展協會</v>
      </c>
    </row>
    <row r="9504" spans="1:13" s="27" customFormat="1" ht="112.5">
      <c r="A9504" s="37" t="s">
        <v>6837</v>
      </c>
      <c r="B9504" s="64" t="s">
        <v>7156</v>
      </c>
      <c r="C9504" s="64" t="s">
        <v>7157</v>
      </c>
      <c r="D9504" s="37" t="s">
        <v>6839</v>
      </c>
      <c r="E9504" s="131">
        <v>30</v>
      </c>
      <c r="F9504" s="132" t="s">
        <v>82</v>
      </c>
      <c r="G9504" s="128"/>
      <c r="H9504" s="156" t="s">
        <v>6840</v>
      </c>
      <c r="I9504" s="159"/>
      <c r="K9504" s="140" t="str">
        <f t="shared" si="450"/>
        <v>社會福利支出計畫/社會福利支出/會費、捐助、補助、分攤、照護、救濟與交流活動費/捐助、補助與獎助/捐助國內團體</v>
      </c>
      <c r="L9504" s="140" t="str">
        <f t="shared" si="451"/>
        <v>補助民間團體辦理建立社區照顧關懷據點業務</v>
      </c>
      <c r="M9504" s="40" t="str">
        <f t="shared" si="452"/>
        <v>夢想城社區管理委員會</v>
      </c>
    </row>
    <row r="9505" spans="1:13" s="27" customFormat="1" ht="112.5">
      <c r="A9505" s="37" t="s">
        <v>6837</v>
      </c>
      <c r="B9505" s="64" t="s">
        <v>7156</v>
      </c>
      <c r="C9505" s="64" t="s">
        <v>3264</v>
      </c>
      <c r="D9505" s="37" t="s">
        <v>6839</v>
      </c>
      <c r="E9505" s="131">
        <v>20</v>
      </c>
      <c r="F9505" s="132" t="s">
        <v>82</v>
      </c>
      <c r="G9505" s="128"/>
      <c r="H9505" s="156" t="s">
        <v>6840</v>
      </c>
      <c r="I9505" s="159"/>
      <c r="K9505" s="140" t="str">
        <f t="shared" si="450"/>
        <v>社會福利支出計畫/社會福利支出/會費、捐助、補助、分攤、照護、救濟與交流活動費/捐助、補助與獎助/捐助國內團體</v>
      </c>
      <c r="L9505" s="140" t="str">
        <f t="shared" si="451"/>
        <v>補助民間團體辦理建立社區照顧關懷據點業務</v>
      </c>
      <c r="M9505" s="40" t="str">
        <f t="shared" si="452"/>
        <v>財團法人老五老基金會</v>
      </c>
    </row>
    <row r="9506" spans="1:13" s="27" customFormat="1" ht="112.5">
      <c r="A9506" s="37" t="s">
        <v>6837</v>
      </c>
      <c r="B9506" s="64" t="s">
        <v>7156</v>
      </c>
      <c r="C9506" s="64" t="s">
        <v>4186</v>
      </c>
      <c r="D9506" s="37" t="s">
        <v>6839</v>
      </c>
      <c r="E9506" s="131">
        <v>20</v>
      </c>
      <c r="F9506" s="132" t="s">
        <v>82</v>
      </c>
      <c r="G9506" s="128"/>
      <c r="H9506" s="156" t="s">
        <v>6840</v>
      </c>
      <c r="I9506" s="159"/>
      <c r="K9506" s="140" t="str">
        <f t="shared" si="450"/>
        <v>社會福利支出計畫/社會福利支出/會費、捐助、補助、分攤、照護、救濟與交流活動費/捐助、補助與獎助/捐助國內團體</v>
      </c>
      <c r="L9506" s="140" t="str">
        <f t="shared" si="451"/>
        <v>補助民間團體辦理建立社區照顧關懷據點業務</v>
      </c>
      <c r="M9506" s="40" t="str">
        <f t="shared" si="452"/>
        <v>臺中市大肚自強關懷協會</v>
      </c>
    </row>
    <row r="9507" spans="1:13" s="27" customFormat="1" ht="112.5">
      <c r="A9507" s="37" t="s">
        <v>6837</v>
      </c>
      <c r="B9507" s="64" t="s">
        <v>7156</v>
      </c>
      <c r="C9507" s="64" t="s">
        <v>3250</v>
      </c>
      <c r="D9507" s="37" t="s">
        <v>6839</v>
      </c>
      <c r="E9507" s="131">
        <v>36</v>
      </c>
      <c r="F9507" s="132" t="s">
        <v>82</v>
      </c>
      <c r="G9507" s="128"/>
      <c r="H9507" s="156" t="s">
        <v>6840</v>
      </c>
      <c r="I9507" s="159"/>
      <c r="K9507" s="140" t="str">
        <f t="shared" si="450"/>
        <v>社會福利支出計畫/社會福利支出/會費、捐助、補助、分攤、照護、救濟與交流活動費/捐助、補助與獎助/捐助國內團體</v>
      </c>
      <c r="L9507" s="140" t="str">
        <f t="shared" si="451"/>
        <v>補助民間團體辦理建立社區照顧關懷據點業務</v>
      </c>
      <c r="M9507" s="40" t="str">
        <f t="shared" si="452"/>
        <v>臺中市東勢區興隆社區發展協會</v>
      </c>
    </row>
    <row r="9508" spans="1:13" s="27" customFormat="1" ht="112.5">
      <c r="A9508" s="37" t="s">
        <v>6837</v>
      </c>
      <c r="B9508" s="64" t="s">
        <v>7156</v>
      </c>
      <c r="C9508" s="64" t="s">
        <v>3107</v>
      </c>
      <c r="D9508" s="37" t="s">
        <v>6839</v>
      </c>
      <c r="E9508" s="131">
        <v>20</v>
      </c>
      <c r="F9508" s="132" t="s">
        <v>82</v>
      </c>
      <c r="G9508" s="128"/>
      <c r="H9508" s="156" t="s">
        <v>6840</v>
      </c>
      <c r="I9508" s="159"/>
      <c r="K9508" s="140" t="str">
        <f t="shared" si="450"/>
        <v>社會福利支出計畫/社會福利支出/會費、捐助、補助、分攤、照護、救濟與交流活動費/捐助、補助與獎助/捐助國內團體</v>
      </c>
      <c r="L9508" s="140" t="str">
        <f t="shared" si="451"/>
        <v>補助民間團體辦理建立社區照顧關懷據點業務</v>
      </c>
      <c r="M9508" s="40" t="str">
        <f t="shared" si="452"/>
        <v>臺中市大甲區幸福社區發展協會</v>
      </c>
    </row>
    <row r="9509" spans="1:13" s="27" customFormat="1" ht="112.5">
      <c r="A9509" s="37" t="s">
        <v>6837</v>
      </c>
      <c r="B9509" s="64" t="s">
        <v>7156</v>
      </c>
      <c r="C9509" s="64" t="s">
        <v>3235</v>
      </c>
      <c r="D9509" s="37" t="s">
        <v>6839</v>
      </c>
      <c r="E9509" s="131">
        <v>20</v>
      </c>
      <c r="F9509" s="132" t="s">
        <v>82</v>
      </c>
      <c r="G9509" s="128"/>
      <c r="H9509" s="156" t="s">
        <v>6840</v>
      </c>
      <c r="I9509" s="159"/>
      <c r="K9509" s="140" t="str">
        <f t="shared" si="450"/>
        <v>社會福利支出計畫/社會福利支出/會費、捐助、補助、分攤、照護、救濟與交流活動費/捐助、補助與獎助/捐助國內團體</v>
      </c>
      <c r="L9509" s="140" t="str">
        <f t="shared" si="451"/>
        <v>補助民間團體辦理建立社區照顧關懷據點業務</v>
      </c>
      <c r="M9509" s="40" t="str">
        <f t="shared" si="452"/>
        <v>社團法人台灣省慈心協會</v>
      </c>
    </row>
    <row r="9510" spans="1:13" s="27" customFormat="1" ht="112.5">
      <c r="A9510" s="37" t="s">
        <v>6837</v>
      </c>
      <c r="B9510" s="64" t="s">
        <v>7156</v>
      </c>
      <c r="C9510" s="64" t="s">
        <v>4237</v>
      </c>
      <c r="D9510" s="37" t="s">
        <v>6839</v>
      </c>
      <c r="E9510" s="131">
        <v>36</v>
      </c>
      <c r="F9510" s="132" t="s">
        <v>82</v>
      </c>
      <c r="G9510" s="128"/>
      <c r="H9510" s="156" t="s">
        <v>6840</v>
      </c>
      <c r="I9510" s="159"/>
      <c r="K9510" s="140" t="str">
        <f t="shared" si="450"/>
        <v>社會福利支出計畫/社會福利支出/會費、捐助、補助、分攤、照護、救濟與交流活動費/捐助、補助與獎助/捐助國內團體</v>
      </c>
      <c r="L9510" s="140" t="str">
        <f t="shared" si="451"/>
        <v>補助民間團體辦理建立社區照顧關懷據點業務</v>
      </c>
      <c r="M9510" s="40" t="str">
        <f t="shared" si="452"/>
        <v>台中市東勢區埤頭社區發展協會</v>
      </c>
    </row>
    <row r="9511" spans="1:13" s="27" customFormat="1" ht="112.5">
      <c r="A9511" s="37" t="s">
        <v>6837</v>
      </c>
      <c r="B9511" s="64" t="s">
        <v>7156</v>
      </c>
      <c r="C9511" s="64" t="s">
        <v>7183</v>
      </c>
      <c r="D9511" s="37" t="s">
        <v>6839</v>
      </c>
      <c r="E9511" s="131">
        <v>20</v>
      </c>
      <c r="F9511" s="132" t="s">
        <v>82</v>
      </c>
      <c r="G9511" s="128"/>
      <c r="H9511" s="156" t="s">
        <v>6840</v>
      </c>
      <c r="I9511" s="159"/>
      <c r="K9511" s="140" t="str">
        <f t="shared" si="450"/>
        <v>社會福利支出計畫/社會福利支出/會費、捐助、補助、分攤、照護、救濟與交流活動費/捐助、補助與獎助/捐助國內團體</v>
      </c>
      <c r="L9511" s="140" t="str">
        <f t="shared" si="451"/>
        <v>補助民間團體辦理建立社區照顧關懷據點業務</v>
      </c>
      <c r="M9511" s="40" t="str">
        <f t="shared" si="452"/>
        <v>臺中市后里區新舊社社區發展協會</v>
      </c>
    </row>
    <row r="9512" spans="1:13" s="27" customFormat="1" ht="112.5">
      <c r="A9512" s="37" t="s">
        <v>6837</v>
      </c>
      <c r="B9512" s="64" t="s">
        <v>7156</v>
      </c>
      <c r="C9512" s="64" t="s">
        <v>7184</v>
      </c>
      <c r="D9512" s="37" t="s">
        <v>6839</v>
      </c>
      <c r="E9512" s="131">
        <v>20</v>
      </c>
      <c r="F9512" s="132" t="s">
        <v>82</v>
      </c>
      <c r="G9512" s="128"/>
      <c r="H9512" s="156" t="s">
        <v>6840</v>
      </c>
      <c r="I9512" s="159"/>
      <c r="K9512" s="140" t="str">
        <f t="shared" si="450"/>
        <v>社會福利支出計畫/社會福利支出/會費、捐助、補助、分攤、照護、救濟與交流活動費/捐助、補助與獎助/捐助國內團體</v>
      </c>
      <c r="L9512" s="140" t="str">
        <f t="shared" si="451"/>
        <v>補助民間團體辦理建立社區照顧關懷據點業務</v>
      </c>
      <c r="M9512" s="40" t="str">
        <f t="shared" si="452"/>
        <v>臺中市神岡區三角社區發展協會</v>
      </c>
    </row>
    <row r="9513" spans="1:13" s="27" customFormat="1" ht="112.5">
      <c r="A9513" s="37" t="s">
        <v>6837</v>
      </c>
      <c r="B9513" s="64" t="s">
        <v>7156</v>
      </c>
      <c r="C9513" s="64" t="s">
        <v>7185</v>
      </c>
      <c r="D9513" s="37" t="s">
        <v>6839</v>
      </c>
      <c r="E9513" s="131">
        <v>20</v>
      </c>
      <c r="F9513" s="132" t="s">
        <v>82</v>
      </c>
      <c r="G9513" s="128"/>
      <c r="H9513" s="156" t="s">
        <v>6840</v>
      </c>
      <c r="I9513" s="159"/>
      <c r="K9513" s="140" t="str">
        <f t="shared" si="450"/>
        <v>社會福利支出計畫/社會福利支出/會費、捐助、補助、分攤、照護、救濟與交流活動費/捐助、補助與獎助/捐助國內團體</v>
      </c>
      <c r="L9513" s="140" t="str">
        <f t="shared" si="451"/>
        <v>補助民間團體辦理建立社區照顧關懷據點業務</v>
      </c>
      <c r="M9513" s="40" t="str">
        <f t="shared" si="452"/>
        <v>臺中市后里區太平社區發展協會</v>
      </c>
    </row>
    <row r="9514" spans="1:13" s="27" customFormat="1" ht="112.5">
      <c r="A9514" s="37" t="s">
        <v>6837</v>
      </c>
      <c r="B9514" s="64" t="s">
        <v>7156</v>
      </c>
      <c r="C9514" s="64" t="s">
        <v>3218</v>
      </c>
      <c r="D9514" s="37" t="s">
        <v>6839</v>
      </c>
      <c r="E9514" s="131">
        <v>36</v>
      </c>
      <c r="F9514" s="132" t="s">
        <v>82</v>
      </c>
      <c r="G9514" s="128"/>
      <c r="H9514" s="156" t="s">
        <v>6840</v>
      </c>
      <c r="I9514" s="159"/>
      <c r="K9514" s="140" t="str">
        <f t="shared" si="450"/>
        <v>社會福利支出計畫/社會福利支出/會費、捐助、補助、分攤、照護、救濟與交流活動費/捐助、補助與獎助/捐助國內團體</v>
      </c>
      <c r="L9514" s="140" t="str">
        <f t="shared" si="451"/>
        <v>補助民間團體辦理建立社區照顧關懷據點業務</v>
      </c>
      <c r="M9514" s="40" t="str">
        <f t="shared" si="452"/>
        <v>社團法人臺中市福康關懷協會</v>
      </c>
    </row>
    <row r="9515" spans="1:13" s="27" customFormat="1" ht="112.5">
      <c r="A9515" s="37" t="s">
        <v>6837</v>
      </c>
      <c r="B9515" s="64" t="s">
        <v>7156</v>
      </c>
      <c r="C9515" s="64" t="s">
        <v>6014</v>
      </c>
      <c r="D9515" s="37" t="s">
        <v>6839</v>
      </c>
      <c r="E9515" s="131">
        <v>20</v>
      </c>
      <c r="F9515" s="132" t="s">
        <v>82</v>
      </c>
      <c r="G9515" s="128"/>
      <c r="H9515" s="156" t="s">
        <v>6840</v>
      </c>
      <c r="I9515" s="159"/>
      <c r="K9515" s="140" t="str">
        <f t="shared" si="450"/>
        <v>社會福利支出計畫/社會福利支出/會費、捐助、補助、分攤、照護、救濟與交流活動費/捐助、補助與獎助/捐助國內團體</v>
      </c>
      <c r="L9515" s="140" t="str">
        <f t="shared" si="451"/>
        <v>補助民間團體辦理建立社區照顧關懷據點業務</v>
      </c>
      <c r="M9515" s="40" t="str">
        <f t="shared" si="452"/>
        <v>臺中市神岡區社口社區發展協會</v>
      </c>
    </row>
    <row r="9516" spans="1:13" s="27" customFormat="1" ht="112.5">
      <c r="A9516" s="37" t="s">
        <v>6837</v>
      </c>
      <c r="B9516" s="64" t="s">
        <v>7156</v>
      </c>
      <c r="C9516" s="64" t="s">
        <v>1124</v>
      </c>
      <c r="D9516" s="37" t="s">
        <v>6839</v>
      </c>
      <c r="E9516" s="131">
        <v>20</v>
      </c>
      <c r="F9516" s="132" t="s">
        <v>82</v>
      </c>
      <c r="G9516" s="128"/>
      <c r="H9516" s="156" t="s">
        <v>6840</v>
      </c>
      <c r="I9516" s="159"/>
      <c r="K9516" s="140" t="str">
        <f t="shared" si="450"/>
        <v>社會福利支出計畫/社會福利支出/會費、捐助、補助、分攤、照護、救濟與交流活動費/捐助、補助與獎助/捐助國內團體</v>
      </c>
      <c r="L9516" s="140" t="str">
        <f t="shared" si="451"/>
        <v>補助民間團體辦理建立社區照顧關懷據點業務</v>
      </c>
      <c r="M9516" s="40" t="str">
        <f t="shared" si="452"/>
        <v>臺中市龍井區山腳社區發展協會</v>
      </c>
    </row>
    <row r="9517" spans="1:13" s="27" customFormat="1" ht="112.5">
      <c r="A9517" s="37" t="s">
        <v>6837</v>
      </c>
      <c r="B9517" s="64" t="s">
        <v>7156</v>
      </c>
      <c r="C9517" s="64" t="s">
        <v>7186</v>
      </c>
      <c r="D9517" s="37" t="s">
        <v>6839</v>
      </c>
      <c r="E9517" s="131">
        <v>20</v>
      </c>
      <c r="F9517" s="132" t="s">
        <v>82</v>
      </c>
      <c r="G9517" s="128"/>
      <c r="H9517" s="156" t="s">
        <v>6840</v>
      </c>
      <c r="I9517" s="159"/>
      <c r="K9517" s="140" t="str">
        <f t="shared" si="450"/>
        <v>社會福利支出計畫/社會福利支出/會費、捐助、補助、分攤、照護、救濟與交流活動費/捐助、補助與獎助/捐助國內團體</v>
      </c>
      <c r="L9517" s="140" t="str">
        <f t="shared" si="451"/>
        <v>補助民間團體辦理建立社區照顧關懷據點業務</v>
      </c>
      <c r="M9517" s="40" t="str">
        <f t="shared" si="452"/>
        <v>臺中市伯樂城鄉關懷協會</v>
      </c>
    </row>
    <row r="9518" spans="1:13" s="27" customFormat="1" ht="112.5">
      <c r="A9518" s="37" t="s">
        <v>6837</v>
      </c>
      <c r="B9518" s="64" t="s">
        <v>7156</v>
      </c>
      <c r="C9518" s="64" t="s">
        <v>2490</v>
      </c>
      <c r="D9518" s="37" t="s">
        <v>6839</v>
      </c>
      <c r="E9518" s="131">
        <v>20</v>
      </c>
      <c r="F9518" s="132" t="s">
        <v>82</v>
      </c>
      <c r="G9518" s="128"/>
      <c r="H9518" s="156" t="s">
        <v>6840</v>
      </c>
      <c r="I9518" s="159"/>
      <c r="K9518" s="140" t="str">
        <f t="shared" si="450"/>
        <v>社會福利支出計畫/社會福利支出/會費、捐助、補助、分攤、照護、救濟與交流活動費/捐助、補助與獎助/捐助國內團體</v>
      </c>
      <c r="L9518" s="140" t="str">
        <f t="shared" si="451"/>
        <v>補助民間團體辦理建立社區照顧關懷據點業務</v>
      </c>
      <c r="M9518" s="40" t="str">
        <f t="shared" si="452"/>
        <v>臺中市后里區聯合社區發展協會</v>
      </c>
    </row>
    <row r="9519" spans="1:13" s="27" customFormat="1" ht="112.5">
      <c r="A9519" s="37" t="s">
        <v>6837</v>
      </c>
      <c r="B9519" s="64" t="s">
        <v>7156</v>
      </c>
      <c r="C9519" s="64" t="s">
        <v>7187</v>
      </c>
      <c r="D9519" s="37" t="s">
        <v>6839</v>
      </c>
      <c r="E9519" s="131">
        <v>30</v>
      </c>
      <c r="F9519" s="132" t="s">
        <v>82</v>
      </c>
      <c r="G9519" s="128"/>
      <c r="H9519" s="156" t="s">
        <v>6840</v>
      </c>
      <c r="I9519" s="159"/>
      <c r="K9519" s="140" t="str">
        <f t="shared" si="450"/>
        <v>社會福利支出計畫/社會福利支出/會費、捐助、補助、分攤、照護、救濟與交流活動費/捐助、補助與獎助/捐助國內團體</v>
      </c>
      <c r="L9519" s="140" t="str">
        <f t="shared" si="451"/>
        <v>補助民間團體辦理建立社區照顧關懷據點業務</v>
      </c>
      <c r="M9519" s="40" t="str">
        <f t="shared" si="452"/>
        <v>台中縣大里生活美學協會</v>
      </c>
    </row>
    <row r="9520" spans="1:13" s="27" customFormat="1" ht="112.5">
      <c r="A9520" s="37" t="s">
        <v>6837</v>
      </c>
      <c r="B9520" s="64" t="s">
        <v>7156</v>
      </c>
      <c r="C9520" s="64" t="s">
        <v>1780</v>
      </c>
      <c r="D9520" s="37" t="s">
        <v>6839</v>
      </c>
      <c r="E9520" s="131">
        <v>18</v>
      </c>
      <c r="F9520" s="132" t="s">
        <v>82</v>
      </c>
      <c r="G9520" s="128"/>
      <c r="H9520" s="156" t="s">
        <v>6840</v>
      </c>
      <c r="I9520" s="159"/>
      <c r="K9520" s="140" t="str">
        <f t="shared" si="450"/>
        <v>社會福利支出計畫/社會福利支出/會費、捐助、補助、分攤、照護、救濟與交流活動費/捐助、補助與獎助/捐助國內團體</v>
      </c>
      <c r="L9520" s="140" t="str">
        <f t="shared" si="451"/>
        <v>補助民間團體辦理建立社區照顧關懷據點業務</v>
      </c>
      <c r="M9520" s="40" t="str">
        <f t="shared" si="452"/>
        <v>財團法人弘道老人福利基金會</v>
      </c>
    </row>
    <row r="9521" spans="1:13" s="27" customFormat="1" ht="112.5">
      <c r="A9521" s="37" t="s">
        <v>6837</v>
      </c>
      <c r="B9521" s="64" t="s">
        <v>7156</v>
      </c>
      <c r="C9521" s="64" t="s">
        <v>3196</v>
      </c>
      <c r="D9521" s="37" t="s">
        <v>6839</v>
      </c>
      <c r="E9521" s="131">
        <v>20</v>
      </c>
      <c r="F9521" s="132" t="s">
        <v>82</v>
      </c>
      <c r="G9521" s="128"/>
      <c r="H9521" s="156" t="s">
        <v>6840</v>
      </c>
      <c r="I9521" s="159"/>
      <c r="K9521" s="140" t="str">
        <f t="shared" si="450"/>
        <v>社會福利支出計畫/社會福利支出/會費、捐助、補助、分攤、照護、救濟與交流活動費/捐助、補助與獎助/捐助國內團體</v>
      </c>
      <c r="L9521" s="140" t="str">
        <f t="shared" si="451"/>
        <v>補助民間團體辦理建立社區照顧關懷據點業務</v>
      </c>
      <c r="M9521" s="40" t="str">
        <f t="shared" si="452"/>
        <v>社團法人台灣優質生命協會</v>
      </c>
    </row>
    <row r="9522" spans="1:13" s="27" customFormat="1" ht="112.5">
      <c r="A9522" s="37" t="s">
        <v>6837</v>
      </c>
      <c r="B9522" s="64" t="s">
        <v>7156</v>
      </c>
      <c r="C9522" s="64" t="s">
        <v>1780</v>
      </c>
      <c r="D9522" s="37" t="s">
        <v>6839</v>
      </c>
      <c r="E9522" s="131">
        <v>19</v>
      </c>
      <c r="F9522" s="132" t="s">
        <v>82</v>
      </c>
      <c r="G9522" s="128"/>
      <c r="H9522" s="156" t="s">
        <v>6840</v>
      </c>
      <c r="I9522" s="159"/>
      <c r="K9522" s="140" t="str">
        <f t="shared" si="450"/>
        <v>社會福利支出計畫/社會福利支出/會費、捐助、補助、分攤、照護、救濟與交流活動費/捐助、補助與獎助/捐助國內團體</v>
      </c>
      <c r="L9522" s="140" t="str">
        <f t="shared" si="451"/>
        <v>補助民間團體辦理建立社區照顧關懷據點業務</v>
      </c>
      <c r="M9522" s="40" t="str">
        <f t="shared" si="452"/>
        <v>財團法人弘道老人福利基金會</v>
      </c>
    </row>
    <row r="9523" spans="1:13" s="27" customFormat="1" ht="112.5">
      <c r="A9523" s="37" t="s">
        <v>6837</v>
      </c>
      <c r="B9523" s="64" t="s">
        <v>7156</v>
      </c>
      <c r="C9523" s="64" t="s">
        <v>4300</v>
      </c>
      <c r="D9523" s="37" t="s">
        <v>6839</v>
      </c>
      <c r="E9523" s="131">
        <v>20</v>
      </c>
      <c r="F9523" s="132" t="s">
        <v>82</v>
      </c>
      <c r="G9523" s="128"/>
      <c r="H9523" s="156" t="s">
        <v>6840</v>
      </c>
      <c r="I9523" s="159"/>
      <c r="K9523" s="140" t="str">
        <f t="shared" si="450"/>
        <v>社會福利支出計畫/社會福利支出/會費、捐助、補助、分攤、照護、救濟與交流活動費/捐助、補助與獎助/捐助國內團體</v>
      </c>
      <c r="L9523" s="140" t="str">
        <f t="shared" si="451"/>
        <v>補助民間團體辦理建立社區照顧關懷據點業務</v>
      </c>
      <c r="M9523" s="40" t="str">
        <f t="shared" si="452"/>
        <v>臺中市西屯區上安社區發展協會</v>
      </c>
    </row>
    <row r="9524" spans="1:13" s="27" customFormat="1" ht="112.5">
      <c r="A9524" s="37" t="s">
        <v>6837</v>
      </c>
      <c r="B9524" s="64" t="s">
        <v>7156</v>
      </c>
      <c r="C9524" s="64" t="s">
        <v>75</v>
      </c>
      <c r="D9524" s="37" t="s">
        <v>6839</v>
      </c>
      <c r="E9524" s="131">
        <v>30</v>
      </c>
      <c r="F9524" s="132" t="s">
        <v>82</v>
      </c>
      <c r="G9524" s="128"/>
      <c r="H9524" s="156" t="s">
        <v>6840</v>
      </c>
      <c r="I9524" s="159"/>
      <c r="K9524" s="140" t="str">
        <f t="shared" si="450"/>
        <v>社會福利支出計畫/社會福利支出/會費、捐助、補助、分攤、照護、救濟與交流活動費/捐助、補助與獎助/捐助國內團體</v>
      </c>
      <c r="L9524" s="140" t="str">
        <f t="shared" si="451"/>
        <v>補助民間團體辦理建立社區照顧關懷據點業務</v>
      </c>
      <c r="M9524" s="40" t="str">
        <f t="shared" si="452"/>
        <v>臺中市大甲區建興社區發展協會</v>
      </c>
    </row>
    <row r="9525" spans="1:13" s="27" customFormat="1" ht="112.5">
      <c r="A9525" s="37" t="s">
        <v>6837</v>
      </c>
      <c r="B9525" s="64" t="s">
        <v>7156</v>
      </c>
      <c r="C9525" s="64" t="s">
        <v>3202</v>
      </c>
      <c r="D9525" s="37" t="s">
        <v>6839</v>
      </c>
      <c r="E9525" s="131">
        <v>20</v>
      </c>
      <c r="F9525" s="132" t="s">
        <v>82</v>
      </c>
      <c r="G9525" s="128"/>
      <c r="H9525" s="156" t="s">
        <v>6840</v>
      </c>
      <c r="I9525" s="159"/>
      <c r="K9525" s="140" t="str">
        <f t="shared" si="450"/>
        <v>社會福利支出計畫/社會福利支出/會費、捐助、補助、分攤、照護、救濟與交流活動費/捐助、補助與獎助/捐助國內團體</v>
      </c>
      <c r="L9525" s="140" t="str">
        <f t="shared" si="451"/>
        <v>補助民間團體辦理建立社區照顧關懷據點業務</v>
      </c>
      <c r="M9525" s="40" t="str">
        <f t="shared" si="452"/>
        <v>財團法人臺中市私立宜家社會福利慈善基金會</v>
      </c>
    </row>
    <row r="9526" spans="1:13" s="27" customFormat="1" ht="112.5">
      <c r="A9526" s="37" t="s">
        <v>6842</v>
      </c>
      <c r="B9526" s="130" t="s">
        <v>7156</v>
      </c>
      <c r="C9526" s="130" t="s">
        <v>3626</v>
      </c>
      <c r="D9526" s="37" t="s">
        <v>6839</v>
      </c>
      <c r="E9526" s="136">
        <v>30</v>
      </c>
      <c r="F9526" s="132" t="s">
        <v>82</v>
      </c>
      <c r="G9526" s="156"/>
      <c r="H9526" s="156" t="s">
        <v>6840</v>
      </c>
      <c r="I9526" s="159"/>
      <c r="K9526" s="140" t="str">
        <f t="shared" si="450"/>
        <v>一般建築及設備計畫/一般建築及設備/會費、捐助、補助、分攤、照護、救濟與交流活動費/捐助、補助與獎助/捐助國內團體</v>
      </c>
      <c r="L9526" s="140" t="str">
        <f t="shared" si="451"/>
        <v>補助民間團體辦理建立社區照顧關懷據點業務</v>
      </c>
      <c r="M9526" s="40" t="str">
        <f t="shared" si="452"/>
        <v>臺中市神岡區圳堵社區發展協會</v>
      </c>
    </row>
    <row r="9527" spans="1:13" s="27" customFormat="1" ht="112.5">
      <c r="A9527" s="37" t="s">
        <v>6837</v>
      </c>
      <c r="B9527" s="64" t="s">
        <v>7156</v>
      </c>
      <c r="C9527" s="64" t="s">
        <v>7188</v>
      </c>
      <c r="D9527" s="37" t="s">
        <v>6839</v>
      </c>
      <c r="E9527" s="131">
        <v>30</v>
      </c>
      <c r="F9527" s="132" t="s">
        <v>82</v>
      </c>
      <c r="G9527" s="128"/>
      <c r="H9527" s="156" t="s">
        <v>6840</v>
      </c>
      <c r="I9527" s="159"/>
      <c r="K9527" s="140" t="str">
        <f t="shared" si="450"/>
        <v>社會福利支出計畫/社會福利支出/會費、捐助、補助、分攤、照護、救濟與交流活動費/捐助、補助與獎助/捐助國內團體</v>
      </c>
      <c r="L9527" s="140" t="str">
        <f t="shared" si="451"/>
        <v>補助民間團體辦理建立社區照顧關懷據點業務</v>
      </c>
      <c r="M9527" s="40" t="str">
        <f t="shared" si="452"/>
        <v>台中市霧峰區萬豐社區發展協會</v>
      </c>
    </row>
    <row r="9528" spans="1:13" s="27" customFormat="1" ht="112.5">
      <c r="A9528" s="37" t="s">
        <v>6842</v>
      </c>
      <c r="B9528" s="130" t="s">
        <v>7156</v>
      </c>
      <c r="C9528" s="130" t="s">
        <v>2490</v>
      </c>
      <c r="D9528" s="37" t="s">
        <v>6839</v>
      </c>
      <c r="E9528" s="136">
        <v>30</v>
      </c>
      <c r="F9528" s="132" t="s">
        <v>82</v>
      </c>
      <c r="G9528" s="156"/>
      <c r="H9528" s="156" t="s">
        <v>6840</v>
      </c>
      <c r="I9528" s="159"/>
      <c r="K9528" s="140" t="str">
        <f t="shared" si="450"/>
        <v>一般建築及設備計畫/一般建築及設備/會費、捐助、補助、分攤、照護、救濟與交流活動費/捐助、補助與獎助/捐助國內團體</v>
      </c>
      <c r="L9528" s="140" t="str">
        <f t="shared" si="451"/>
        <v>補助民間團體辦理建立社區照顧關懷據點業務</v>
      </c>
      <c r="M9528" s="40" t="str">
        <f t="shared" si="452"/>
        <v>臺中市后里區聯合社區發展協會</v>
      </c>
    </row>
    <row r="9529" spans="1:13" s="27" customFormat="1" ht="112.5">
      <c r="A9529" s="37" t="s">
        <v>6837</v>
      </c>
      <c r="B9529" s="64" t="s">
        <v>7156</v>
      </c>
      <c r="C9529" s="64" t="s">
        <v>919</v>
      </c>
      <c r="D9529" s="37" t="s">
        <v>6839</v>
      </c>
      <c r="E9529" s="131">
        <v>28</v>
      </c>
      <c r="F9529" s="132" t="s">
        <v>82</v>
      </c>
      <c r="G9529" s="128"/>
      <c r="H9529" s="156" t="s">
        <v>6840</v>
      </c>
      <c r="I9529" s="159"/>
      <c r="K9529" s="140" t="str">
        <f t="shared" si="450"/>
        <v>社會福利支出計畫/社會福利支出/會費、捐助、補助、分攤、照護、救濟與交流活動費/捐助、補助與獎助/捐助國內團體</v>
      </c>
      <c r="L9529" s="140" t="str">
        <f t="shared" si="451"/>
        <v>補助民間團體辦理建立社區照顧關懷據點業務</v>
      </c>
      <c r="M9529" s="40" t="str">
        <f t="shared" si="452"/>
        <v>臺中市霧峰區甲寅社區發展協會</v>
      </c>
    </row>
    <row r="9530" spans="1:13" s="27" customFormat="1" ht="112.5">
      <c r="A9530" s="37" t="s">
        <v>6837</v>
      </c>
      <c r="B9530" s="64" t="s">
        <v>7156</v>
      </c>
      <c r="C9530" s="64" t="s">
        <v>3218</v>
      </c>
      <c r="D9530" s="37" t="s">
        <v>6839</v>
      </c>
      <c r="E9530" s="131">
        <v>96</v>
      </c>
      <c r="F9530" s="132" t="s">
        <v>82</v>
      </c>
      <c r="G9530" s="128"/>
      <c r="H9530" s="156" t="s">
        <v>6840</v>
      </c>
      <c r="I9530" s="159"/>
      <c r="K9530" s="140" t="str">
        <f t="shared" si="450"/>
        <v>社會福利支出計畫/社會福利支出/會費、捐助、補助、分攤、照護、救濟與交流活動費/捐助、補助與獎助/捐助國內團體</v>
      </c>
      <c r="L9530" s="140" t="str">
        <f t="shared" si="451"/>
        <v>補助民間團體辦理建立社區照顧關懷據點業務</v>
      </c>
      <c r="M9530" s="40" t="str">
        <f t="shared" si="452"/>
        <v>社團法人臺中市福康關懷協會</v>
      </c>
    </row>
    <row r="9531" spans="1:13" s="27" customFormat="1" ht="112.5">
      <c r="A9531" s="37" t="s">
        <v>6837</v>
      </c>
      <c r="B9531" s="64" t="s">
        <v>7156</v>
      </c>
      <c r="C9531" s="64" t="s">
        <v>411</v>
      </c>
      <c r="D9531" s="37" t="s">
        <v>6839</v>
      </c>
      <c r="E9531" s="131">
        <v>30</v>
      </c>
      <c r="F9531" s="132" t="s">
        <v>82</v>
      </c>
      <c r="G9531" s="128"/>
      <c r="H9531" s="156" t="s">
        <v>6840</v>
      </c>
      <c r="I9531" s="159"/>
      <c r="K9531" s="140" t="str">
        <f t="shared" si="450"/>
        <v>社會福利支出計畫/社會福利支出/會費、捐助、補助、分攤、照護、救濟與交流活動費/捐助、補助與獎助/捐助國內團體</v>
      </c>
      <c r="L9531" s="140" t="str">
        <f t="shared" si="451"/>
        <v>補助民間團體辦理建立社區照顧關懷據點業務</v>
      </c>
      <c r="M9531" s="40" t="str">
        <f t="shared" si="452"/>
        <v>臺中市好生活愛護關懷協會</v>
      </c>
    </row>
    <row r="9532" spans="1:13" s="27" customFormat="1" ht="112.5">
      <c r="A9532" s="37" t="s">
        <v>6837</v>
      </c>
      <c r="B9532" s="64" t="s">
        <v>7156</v>
      </c>
      <c r="C9532" s="64" t="s">
        <v>1780</v>
      </c>
      <c r="D9532" s="37" t="s">
        <v>6839</v>
      </c>
      <c r="E9532" s="131">
        <v>25</v>
      </c>
      <c r="F9532" s="132" t="s">
        <v>82</v>
      </c>
      <c r="G9532" s="128"/>
      <c r="H9532" s="156" t="s">
        <v>6840</v>
      </c>
      <c r="I9532" s="159"/>
      <c r="K9532" s="140" t="str">
        <f t="shared" si="450"/>
        <v>社會福利支出計畫/社會福利支出/會費、捐助、補助、分攤、照護、救濟與交流活動費/捐助、補助與獎助/捐助國內團體</v>
      </c>
      <c r="L9532" s="140" t="str">
        <f t="shared" si="451"/>
        <v>補助民間團體辦理建立社區照顧關懷據點業務</v>
      </c>
      <c r="M9532" s="40" t="str">
        <f t="shared" si="452"/>
        <v>財團法人弘道老人福利基金會</v>
      </c>
    </row>
    <row r="9533" spans="1:13" s="27" customFormat="1" ht="112.5">
      <c r="A9533" s="37" t="s">
        <v>6837</v>
      </c>
      <c r="B9533" s="64" t="s">
        <v>7156</v>
      </c>
      <c r="C9533" s="64" t="s">
        <v>3149</v>
      </c>
      <c r="D9533" s="37" t="s">
        <v>6839</v>
      </c>
      <c r="E9533" s="131">
        <v>30</v>
      </c>
      <c r="F9533" s="132" t="s">
        <v>82</v>
      </c>
      <c r="G9533" s="128"/>
      <c r="H9533" s="156" t="s">
        <v>6840</v>
      </c>
      <c r="I9533" s="159"/>
      <c r="K9533" s="140" t="str">
        <f t="shared" ref="K9533:K9596" si="453">A9533</f>
        <v>社會福利支出計畫/社會福利支出/會費、捐助、補助、分攤、照護、救濟與交流活動費/捐助、補助與獎助/捐助國內團體</v>
      </c>
      <c r="L9533" s="140" t="str">
        <f t="shared" ref="L9533:L9596" si="454">B9533</f>
        <v>補助民間團體辦理建立社區照顧關懷據點業務</v>
      </c>
      <c r="M9533" s="40" t="str">
        <f t="shared" ref="M9533:M9596" si="455">C9533</f>
        <v>臺中市烏日區三和社區發展協會</v>
      </c>
    </row>
    <row r="9534" spans="1:13" s="27" customFormat="1" ht="112.5">
      <c r="A9534" s="37" t="s">
        <v>6837</v>
      </c>
      <c r="B9534" s="64" t="s">
        <v>7156</v>
      </c>
      <c r="C9534" s="64" t="s">
        <v>4280</v>
      </c>
      <c r="D9534" s="37" t="s">
        <v>6839</v>
      </c>
      <c r="E9534" s="131">
        <v>20</v>
      </c>
      <c r="F9534" s="132" t="s">
        <v>82</v>
      </c>
      <c r="G9534" s="128"/>
      <c r="H9534" s="156" t="s">
        <v>6840</v>
      </c>
      <c r="I9534" s="159"/>
      <c r="K9534" s="140" t="str">
        <f t="shared" si="453"/>
        <v>社會福利支出計畫/社會福利支出/會費、捐助、補助、分攤、照護、救濟與交流活動費/捐助、補助與獎助/捐助國內團體</v>
      </c>
      <c r="L9534" s="140" t="str">
        <f t="shared" si="454"/>
        <v>補助民間團體辦理建立社區照顧關懷據點業務</v>
      </c>
      <c r="M9534" s="40" t="str">
        <f t="shared" si="455"/>
        <v>臺中市友緣歌友協進會</v>
      </c>
    </row>
    <row r="9535" spans="1:13" s="27" customFormat="1" ht="112.5">
      <c r="A9535" s="37" t="s">
        <v>6837</v>
      </c>
      <c r="B9535" s="64" t="s">
        <v>7156</v>
      </c>
      <c r="C9535" s="64" t="s">
        <v>3132</v>
      </c>
      <c r="D9535" s="37" t="s">
        <v>6839</v>
      </c>
      <c r="E9535" s="131">
        <v>20</v>
      </c>
      <c r="F9535" s="132" t="s">
        <v>82</v>
      </c>
      <c r="G9535" s="128"/>
      <c r="H9535" s="156" t="s">
        <v>6840</v>
      </c>
      <c r="I9535" s="159"/>
      <c r="K9535" s="140" t="str">
        <f t="shared" si="453"/>
        <v>社會福利支出計畫/社會福利支出/會費、捐助、補助、分攤、照護、救濟與交流活動費/捐助、補助與獎助/捐助國內團體</v>
      </c>
      <c r="L9535" s="140" t="str">
        <f t="shared" si="454"/>
        <v>補助民間團體辦理建立社區照顧關懷據點業務</v>
      </c>
      <c r="M9535" s="40" t="str">
        <f t="shared" si="455"/>
        <v>臺中市沙鹿區鹿寮社區發展協會</v>
      </c>
    </row>
    <row r="9536" spans="1:13" s="27" customFormat="1" ht="112.5">
      <c r="A9536" s="37" t="s">
        <v>6837</v>
      </c>
      <c r="B9536" s="64" t="s">
        <v>7156</v>
      </c>
      <c r="C9536" s="64" t="s">
        <v>3132</v>
      </c>
      <c r="D9536" s="37" t="s">
        <v>6839</v>
      </c>
      <c r="E9536" s="131">
        <v>30</v>
      </c>
      <c r="F9536" s="132" t="s">
        <v>82</v>
      </c>
      <c r="G9536" s="128"/>
      <c r="H9536" s="156" t="s">
        <v>6840</v>
      </c>
      <c r="I9536" s="159"/>
      <c r="K9536" s="140" t="str">
        <f t="shared" si="453"/>
        <v>社會福利支出計畫/社會福利支出/會費、捐助、補助、分攤、照護、救濟與交流活動費/捐助、補助與獎助/捐助國內團體</v>
      </c>
      <c r="L9536" s="140" t="str">
        <f t="shared" si="454"/>
        <v>補助民間團體辦理建立社區照顧關懷據點業務</v>
      </c>
      <c r="M9536" s="40" t="str">
        <f t="shared" si="455"/>
        <v>臺中市沙鹿區鹿寮社區發展協會</v>
      </c>
    </row>
    <row r="9537" spans="1:13" s="27" customFormat="1" ht="112.5">
      <c r="A9537" s="37" t="s">
        <v>6842</v>
      </c>
      <c r="B9537" s="130" t="s">
        <v>7156</v>
      </c>
      <c r="C9537" s="130" t="s">
        <v>7189</v>
      </c>
      <c r="D9537" s="37" t="s">
        <v>6839</v>
      </c>
      <c r="E9537" s="136">
        <v>30</v>
      </c>
      <c r="F9537" s="132" t="s">
        <v>82</v>
      </c>
      <c r="G9537" s="156"/>
      <c r="H9537" s="156" t="s">
        <v>6840</v>
      </c>
      <c r="I9537" s="159"/>
      <c r="K9537" s="140" t="str">
        <f t="shared" si="453"/>
        <v>一般建築及設備計畫/一般建築及設備/會費、捐助、補助、分攤、照護、救濟與交流活動費/捐助、補助與獎助/捐助國內團體</v>
      </c>
      <c r="L9537" s="140" t="str">
        <f t="shared" si="454"/>
        <v>補助民間團體辦理建立社區照顧關懷據點業務</v>
      </c>
      <c r="M9537" s="40" t="str">
        <f t="shared" si="455"/>
        <v>臺中市豐原區鎌村社區發展協會</v>
      </c>
    </row>
    <row r="9538" spans="1:13" s="27" customFormat="1" ht="112.5">
      <c r="A9538" s="37" t="s">
        <v>6837</v>
      </c>
      <c r="B9538" s="64" t="s">
        <v>7156</v>
      </c>
      <c r="C9538" s="64" t="s">
        <v>3218</v>
      </c>
      <c r="D9538" s="37" t="s">
        <v>6839</v>
      </c>
      <c r="E9538" s="131">
        <v>6</v>
      </c>
      <c r="F9538" s="132" t="s">
        <v>82</v>
      </c>
      <c r="G9538" s="128"/>
      <c r="H9538" s="156" t="s">
        <v>6840</v>
      </c>
      <c r="I9538" s="159"/>
      <c r="K9538" s="140" t="str">
        <f t="shared" si="453"/>
        <v>社會福利支出計畫/社會福利支出/會費、捐助、補助、分攤、照護、救濟與交流活動費/捐助、補助與獎助/捐助國內團體</v>
      </c>
      <c r="L9538" s="140" t="str">
        <f t="shared" si="454"/>
        <v>補助民間團體辦理建立社區照顧關懷據點業務</v>
      </c>
      <c r="M9538" s="40" t="str">
        <f t="shared" si="455"/>
        <v>社團法人臺中市福康關懷協會</v>
      </c>
    </row>
    <row r="9539" spans="1:13" s="27" customFormat="1" ht="112.5">
      <c r="A9539" s="37" t="s">
        <v>6842</v>
      </c>
      <c r="B9539" s="130" t="s">
        <v>7156</v>
      </c>
      <c r="C9539" s="130" t="s">
        <v>3218</v>
      </c>
      <c r="D9539" s="37" t="s">
        <v>6839</v>
      </c>
      <c r="E9539" s="136">
        <v>25</v>
      </c>
      <c r="F9539" s="132" t="s">
        <v>82</v>
      </c>
      <c r="G9539" s="156"/>
      <c r="H9539" s="156" t="s">
        <v>6840</v>
      </c>
      <c r="I9539" s="159"/>
      <c r="K9539" s="140" t="str">
        <f t="shared" si="453"/>
        <v>一般建築及設備計畫/一般建築及設備/會費、捐助、補助、分攤、照護、救濟與交流活動費/捐助、補助與獎助/捐助國內團體</v>
      </c>
      <c r="L9539" s="140" t="str">
        <f t="shared" si="454"/>
        <v>補助民間團體辦理建立社區照顧關懷據點業務</v>
      </c>
      <c r="M9539" s="40" t="str">
        <f t="shared" si="455"/>
        <v>社團法人臺中市福康關懷協會</v>
      </c>
    </row>
    <row r="9540" spans="1:13" s="27" customFormat="1" ht="112.5">
      <c r="A9540" s="37" t="s">
        <v>6837</v>
      </c>
      <c r="B9540" s="64" t="s">
        <v>7156</v>
      </c>
      <c r="C9540" s="64" t="s">
        <v>3235</v>
      </c>
      <c r="D9540" s="37" t="s">
        <v>6839</v>
      </c>
      <c r="E9540" s="131">
        <v>30</v>
      </c>
      <c r="F9540" s="132" t="s">
        <v>82</v>
      </c>
      <c r="G9540" s="128"/>
      <c r="H9540" s="156" t="s">
        <v>6840</v>
      </c>
      <c r="I9540" s="159"/>
      <c r="K9540" s="140" t="str">
        <f t="shared" si="453"/>
        <v>社會福利支出計畫/社會福利支出/會費、捐助、補助、分攤、照護、救濟與交流活動費/捐助、補助與獎助/捐助國內團體</v>
      </c>
      <c r="L9540" s="140" t="str">
        <f t="shared" si="454"/>
        <v>補助民間團體辦理建立社區照顧關懷據點業務</v>
      </c>
      <c r="M9540" s="40" t="str">
        <f t="shared" si="455"/>
        <v>社團法人台灣省慈心協會</v>
      </c>
    </row>
    <row r="9541" spans="1:13" s="27" customFormat="1" ht="112.5">
      <c r="A9541" s="37" t="s">
        <v>6837</v>
      </c>
      <c r="B9541" s="64" t="s">
        <v>7156</v>
      </c>
      <c r="C9541" s="64" t="s">
        <v>4279</v>
      </c>
      <c r="D9541" s="37" t="s">
        <v>6839</v>
      </c>
      <c r="E9541" s="131">
        <v>20</v>
      </c>
      <c r="F9541" s="132" t="s">
        <v>82</v>
      </c>
      <c r="G9541" s="128"/>
      <c r="H9541" s="156" t="s">
        <v>6840</v>
      </c>
      <c r="I9541" s="159"/>
      <c r="K9541" s="140" t="str">
        <f t="shared" si="453"/>
        <v>社會福利支出計畫/社會福利支出/會費、捐助、補助、分攤、照護、救濟與交流活動費/捐助、補助與獎助/捐助國內團體</v>
      </c>
      <c r="L9541" s="140" t="str">
        <f t="shared" si="454"/>
        <v>補助民間團體辦理建立社區照顧關懷據點業務</v>
      </c>
      <c r="M9541" s="40" t="str">
        <f t="shared" si="455"/>
        <v>臺中市外埔社區健康協會</v>
      </c>
    </row>
    <row r="9542" spans="1:13" s="27" customFormat="1" ht="112.5">
      <c r="A9542" s="37" t="s">
        <v>6837</v>
      </c>
      <c r="B9542" s="64" t="s">
        <v>7156</v>
      </c>
      <c r="C9542" s="64" t="s">
        <v>3132</v>
      </c>
      <c r="D9542" s="37" t="s">
        <v>6839</v>
      </c>
      <c r="E9542" s="131">
        <v>30</v>
      </c>
      <c r="F9542" s="132" t="s">
        <v>82</v>
      </c>
      <c r="G9542" s="128"/>
      <c r="H9542" s="156" t="s">
        <v>6840</v>
      </c>
      <c r="I9542" s="159"/>
      <c r="K9542" s="140" t="str">
        <f t="shared" si="453"/>
        <v>社會福利支出計畫/社會福利支出/會費、捐助、補助、分攤、照護、救濟與交流活動費/捐助、補助與獎助/捐助國內團體</v>
      </c>
      <c r="L9542" s="140" t="str">
        <f t="shared" si="454"/>
        <v>補助民間團體辦理建立社區照顧關懷據點業務</v>
      </c>
      <c r="M9542" s="40" t="str">
        <f t="shared" si="455"/>
        <v>臺中市沙鹿區鹿寮社區發展協會</v>
      </c>
    </row>
    <row r="9543" spans="1:13" s="27" customFormat="1" ht="112.5">
      <c r="A9543" s="37" t="s">
        <v>6837</v>
      </c>
      <c r="B9543" s="64" t="s">
        <v>7156</v>
      </c>
      <c r="C9543" s="64" t="s">
        <v>3108</v>
      </c>
      <c r="D9543" s="37" t="s">
        <v>6839</v>
      </c>
      <c r="E9543" s="131">
        <v>30</v>
      </c>
      <c r="F9543" s="132" t="s">
        <v>82</v>
      </c>
      <c r="G9543" s="128"/>
      <c r="H9543" s="156" t="s">
        <v>6840</v>
      </c>
      <c r="I9543" s="159"/>
      <c r="K9543" s="140" t="str">
        <f t="shared" si="453"/>
        <v>社會福利支出計畫/社會福利支出/會費、捐助、補助、分攤、照護、救濟與交流活動費/捐助、補助與獎助/捐助國內團體</v>
      </c>
      <c r="L9543" s="140" t="str">
        <f t="shared" si="454"/>
        <v>補助民間團體辦理建立社區照顧關懷據點業務</v>
      </c>
      <c r="M9543" s="40" t="str">
        <f t="shared" si="455"/>
        <v>臺中市沙鹿區斗抵社區發展協會</v>
      </c>
    </row>
    <row r="9544" spans="1:13" s="27" customFormat="1" ht="112.5">
      <c r="A9544" s="37" t="s">
        <v>6842</v>
      </c>
      <c r="B9544" s="130" t="s">
        <v>7156</v>
      </c>
      <c r="C9544" s="130" t="s">
        <v>3679</v>
      </c>
      <c r="D9544" s="37" t="s">
        <v>6839</v>
      </c>
      <c r="E9544" s="136">
        <v>16</v>
      </c>
      <c r="F9544" s="132" t="s">
        <v>82</v>
      </c>
      <c r="G9544" s="156"/>
      <c r="H9544" s="156" t="s">
        <v>6840</v>
      </c>
      <c r="I9544" s="159"/>
      <c r="K9544" s="140" t="str">
        <f t="shared" si="453"/>
        <v>一般建築及設備計畫/一般建築及設備/會費、捐助、補助、分攤、照護、救濟與交流活動費/捐助、補助與獎助/捐助國內團體</v>
      </c>
      <c r="L9544" s="140" t="str">
        <f t="shared" si="454"/>
        <v>補助民間團體辦理建立社區照顧關懷據點業務</v>
      </c>
      <c r="M9544" s="40" t="str">
        <f t="shared" si="455"/>
        <v>臺中市豐原區南村里愛護您關照協會</v>
      </c>
    </row>
    <row r="9545" spans="1:13" s="27" customFormat="1" ht="112.5">
      <c r="A9545" s="37" t="s">
        <v>6837</v>
      </c>
      <c r="B9545" s="64" t="s">
        <v>7156</v>
      </c>
      <c r="C9545" s="64" t="s">
        <v>3679</v>
      </c>
      <c r="D9545" s="37" t="s">
        <v>6839</v>
      </c>
      <c r="E9545" s="131">
        <v>14</v>
      </c>
      <c r="F9545" s="132" t="s">
        <v>82</v>
      </c>
      <c r="G9545" s="128"/>
      <c r="H9545" s="156" t="s">
        <v>6840</v>
      </c>
      <c r="I9545" s="159"/>
      <c r="K9545" s="140" t="str">
        <f t="shared" si="453"/>
        <v>社會福利支出計畫/社會福利支出/會費、捐助、補助、分攤、照護、救濟與交流活動費/捐助、補助與獎助/捐助國內團體</v>
      </c>
      <c r="L9545" s="140" t="str">
        <f t="shared" si="454"/>
        <v>補助民間團體辦理建立社區照顧關懷據點業務</v>
      </c>
      <c r="M9545" s="40" t="str">
        <f t="shared" si="455"/>
        <v>臺中市豐原區南村里愛護您關照協會</v>
      </c>
    </row>
    <row r="9546" spans="1:13" s="27" customFormat="1" ht="112.5">
      <c r="A9546" s="37" t="s">
        <v>6842</v>
      </c>
      <c r="B9546" s="130" t="s">
        <v>7156</v>
      </c>
      <c r="C9546" s="130" t="s">
        <v>3189</v>
      </c>
      <c r="D9546" s="37" t="s">
        <v>6839</v>
      </c>
      <c r="E9546" s="136">
        <v>16</v>
      </c>
      <c r="F9546" s="132" t="s">
        <v>82</v>
      </c>
      <c r="G9546" s="156"/>
      <c r="H9546" s="156" t="s">
        <v>6840</v>
      </c>
      <c r="I9546" s="159"/>
      <c r="K9546" s="140" t="str">
        <f t="shared" si="453"/>
        <v>一般建築及設備計畫/一般建築及設備/會費、捐助、補助、分攤、照護、救濟與交流活動費/捐助、補助與獎助/捐助國內團體</v>
      </c>
      <c r="L9546" s="140" t="str">
        <f t="shared" si="454"/>
        <v>補助民間團體辦理建立社區照顧關懷據點業務</v>
      </c>
      <c r="M9546" s="40" t="str">
        <f t="shared" si="455"/>
        <v>臺中市浩德人文關懷協會</v>
      </c>
    </row>
    <row r="9547" spans="1:13" s="27" customFormat="1" ht="112.5">
      <c r="A9547" s="37" t="s">
        <v>6837</v>
      </c>
      <c r="B9547" s="64" t="s">
        <v>7156</v>
      </c>
      <c r="C9547" s="64" t="s">
        <v>3189</v>
      </c>
      <c r="D9547" s="37" t="s">
        <v>6839</v>
      </c>
      <c r="E9547" s="131">
        <v>2</v>
      </c>
      <c r="F9547" s="132" t="s">
        <v>82</v>
      </c>
      <c r="G9547" s="128"/>
      <c r="H9547" s="156" t="s">
        <v>6840</v>
      </c>
      <c r="I9547" s="159"/>
      <c r="K9547" s="140" t="str">
        <f t="shared" si="453"/>
        <v>社會福利支出計畫/社會福利支出/會費、捐助、補助、分攤、照護、救濟與交流活動費/捐助、補助與獎助/捐助國內團體</v>
      </c>
      <c r="L9547" s="140" t="str">
        <f t="shared" si="454"/>
        <v>補助民間團體辦理建立社區照顧關懷據點業務</v>
      </c>
      <c r="M9547" s="40" t="str">
        <f t="shared" si="455"/>
        <v>臺中市浩德人文關懷協會</v>
      </c>
    </row>
    <row r="9548" spans="1:13" s="27" customFormat="1" ht="112.5">
      <c r="A9548" s="37" t="s">
        <v>6837</v>
      </c>
      <c r="B9548" s="64" t="s">
        <v>7156</v>
      </c>
      <c r="C9548" s="64" t="s">
        <v>3057</v>
      </c>
      <c r="D9548" s="37" t="s">
        <v>6839</v>
      </c>
      <c r="E9548" s="131">
        <v>20</v>
      </c>
      <c r="F9548" s="132" t="s">
        <v>82</v>
      </c>
      <c r="G9548" s="128"/>
      <c r="H9548" s="156" t="s">
        <v>6840</v>
      </c>
      <c r="I9548" s="159"/>
      <c r="K9548" s="140" t="str">
        <f t="shared" si="453"/>
        <v>社會福利支出計畫/社會福利支出/會費、捐助、補助、分攤、照護、救濟與交流活動費/捐助、補助與獎助/捐助國內團體</v>
      </c>
      <c r="L9548" s="140" t="str">
        <f t="shared" si="454"/>
        <v>補助民間團體辦理建立社區照顧關懷據點業務</v>
      </c>
      <c r="M9548" s="40" t="str">
        <f t="shared" si="455"/>
        <v>臺中市神岡區岸裡社區發展協會</v>
      </c>
    </row>
    <row r="9549" spans="1:13" s="27" customFormat="1" ht="112.5">
      <c r="A9549" s="37" t="s">
        <v>6837</v>
      </c>
      <c r="B9549" s="64" t="s">
        <v>7156</v>
      </c>
      <c r="C9549" s="64" t="s">
        <v>784</v>
      </c>
      <c r="D9549" s="37" t="s">
        <v>6839</v>
      </c>
      <c r="E9549" s="131">
        <v>20</v>
      </c>
      <c r="F9549" s="132" t="s">
        <v>82</v>
      </c>
      <c r="G9549" s="128"/>
      <c r="H9549" s="156" t="s">
        <v>6840</v>
      </c>
      <c r="I9549" s="159"/>
      <c r="K9549" s="140" t="str">
        <f t="shared" si="453"/>
        <v>社會福利支出計畫/社會福利支出/會費、捐助、補助、分攤、照護、救濟與交流活動費/捐助、補助與獎助/捐助國內團體</v>
      </c>
      <c r="L9549" s="140" t="str">
        <f t="shared" si="454"/>
        <v>補助民間團體辦理建立社區照顧關懷據點業務</v>
      </c>
      <c r="M9549" s="40" t="str">
        <f t="shared" si="455"/>
        <v>臺中市大甲區日南社區發展協會</v>
      </c>
    </row>
    <row r="9550" spans="1:13" s="27" customFormat="1" ht="112.5">
      <c r="A9550" s="37" t="s">
        <v>6837</v>
      </c>
      <c r="B9550" s="64" t="s">
        <v>7156</v>
      </c>
      <c r="C9550" s="64" t="s">
        <v>3141</v>
      </c>
      <c r="D9550" s="37" t="s">
        <v>6839</v>
      </c>
      <c r="E9550" s="131">
        <v>20</v>
      </c>
      <c r="F9550" s="132" t="s">
        <v>82</v>
      </c>
      <c r="G9550" s="128"/>
      <c r="H9550" s="156" t="s">
        <v>6840</v>
      </c>
      <c r="I9550" s="159"/>
      <c r="K9550" s="140" t="str">
        <f t="shared" si="453"/>
        <v>社會福利支出計畫/社會福利支出/會費、捐助、補助、分攤、照護、救濟與交流活動費/捐助、補助與獎助/捐助國內團體</v>
      </c>
      <c r="L9550" s="140" t="str">
        <f t="shared" si="454"/>
        <v>補助民間團體辦理建立社區照顧關懷據點業務</v>
      </c>
      <c r="M9550" s="40" t="str">
        <f t="shared" si="455"/>
        <v>財團法人福智慈善基金會</v>
      </c>
    </row>
    <row r="9551" spans="1:13" s="27" customFormat="1" ht="112.5">
      <c r="A9551" s="37" t="s">
        <v>6837</v>
      </c>
      <c r="B9551" s="64" t="s">
        <v>7156</v>
      </c>
      <c r="C9551" s="64" t="s">
        <v>3141</v>
      </c>
      <c r="D9551" s="37" t="s">
        <v>6839</v>
      </c>
      <c r="E9551" s="131">
        <v>20</v>
      </c>
      <c r="F9551" s="132" t="s">
        <v>82</v>
      </c>
      <c r="G9551" s="128"/>
      <c r="H9551" s="156" t="s">
        <v>6840</v>
      </c>
      <c r="I9551" s="159"/>
      <c r="K9551" s="140" t="str">
        <f t="shared" si="453"/>
        <v>社會福利支出計畫/社會福利支出/會費、捐助、補助、分攤、照護、救濟與交流活動費/捐助、補助與獎助/捐助國內團體</v>
      </c>
      <c r="L9551" s="140" t="str">
        <f t="shared" si="454"/>
        <v>補助民間團體辦理建立社區照顧關懷據點業務</v>
      </c>
      <c r="M9551" s="40" t="str">
        <f t="shared" si="455"/>
        <v>財團法人福智慈善基金會</v>
      </c>
    </row>
    <row r="9552" spans="1:13" s="27" customFormat="1" ht="112.5">
      <c r="A9552" s="37" t="s">
        <v>6837</v>
      </c>
      <c r="B9552" s="64" t="s">
        <v>7156</v>
      </c>
      <c r="C9552" s="64" t="s">
        <v>3057</v>
      </c>
      <c r="D9552" s="37" t="s">
        <v>6839</v>
      </c>
      <c r="E9552" s="131">
        <v>30</v>
      </c>
      <c r="F9552" s="132" t="s">
        <v>82</v>
      </c>
      <c r="G9552" s="128"/>
      <c r="H9552" s="156" t="s">
        <v>6840</v>
      </c>
      <c r="I9552" s="159"/>
      <c r="K9552" s="140" t="str">
        <f t="shared" si="453"/>
        <v>社會福利支出計畫/社會福利支出/會費、捐助、補助、分攤、照護、救濟與交流活動費/捐助、補助與獎助/捐助國內團體</v>
      </c>
      <c r="L9552" s="140" t="str">
        <f t="shared" si="454"/>
        <v>補助民間團體辦理建立社區照顧關懷據點業務</v>
      </c>
      <c r="M9552" s="40" t="str">
        <f t="shared" si="455"/>
        <v>臺中市神岡區岸裡社區發展協會</v>
      </c>
    </row>
    <row r="9553" spans="1:13" s="27" customFormat="1" ht="112.5">
      <c r="A9553" s="37" t="s">
        <v>6837</v>
      </c>
      <c r="B9553" s="64" t="s">
        <v>7156</v>
      </c>
      <c r="C9553" s="64" t="s">
        <v>7190</v>
      </c>
      <c r="D9553" s="37" t="s">
        <v>6839</v>
      </c>
      <c r="E9553" s="131">
        <v>20</v>
      </c>
      <c r="F9553" s="132" t="s">
        <v>82</v>
      </c>
      <c r="G9553" s="128"/>
      <c r="H9553" s="156" t="s">
        <v>6840</v>
      </c>
      <c r="I9553" s="159"/>
      <c r="K9553" s="140" t="str">
        <f t="shared" si="453"/>
        <v>社會福利支出計畫/社會福利支出/會費、捐助、補助、分攤、照護、救濟與交流活動費/捐助、補助與獎助/捐助國內團體</v>
      </c>
      <c r="L9553" s="140" t="str">
        <f t="shared" si="454"/>
        <v>補助民間團體辦理建立社區照顧關懷據點業務</v>
      </c>
      <c r="M9553" s="40" t="str">
        <f t="shared" si="455"/>
        <v>臺中市新社區大南社區發展協會</v>
      </c>
    </row>
    <row r="9554" spans="1:13" s="27" customFormat="1" ht="112.5">
      <c r="A9554" s="37" t="s">
        <v>6837</v>
      </c>
      <c r="B9554" s="64" t="s">
        <v>7156</v>
      </c>
      <c r="C9554" s="64" t="s">
        <v>7191</v>
      </c>
      <c r="D9554" s="37" t="s">
        <v>6839</v>
      </c>
      <c r="E9554" s="131">
        <v>20</v>
      </c>
      <c r="F9554" s="132" t="s">
        <v>82</v>
      </c>
      <c r="G9554" s="128"/>
      <c r="H9554" s="156" t="s">
        <v>6840</v>
      </c>
      <c r="I9554" s="159"/>
      <c r="K9554" s="140" t="str">
        <f t="shared" si="453"/>
        <v>社會福利支出計畫/社會福利支出/會費、捐助、補助、分攤、照護、救濟與交流活動費/捐助、補助與獎助/捐助國內團體</v>
      </c>
      <c r="L9554" s="140" t="str">
        <f t="shared" si="454"/>
        <v>補助民間團體辦理建立社區照顧關懷據點業務</v>
      </c>
      <c r="M9554" s="40" t="str">
        <f t="shared" si="455"/>
        <v>臺中市何明社區發展協會</v>
      </c>
    </row>
    <row r="9555" spans="1:13" s="27" customFormat="1" ht="112.5">
      <c r="A9555" s="37" t="s">
        <v>6837</v>
      </c>
      <c r="B9555" s="64" t="s">
        <v>7156</v>
      </c>
      <c r="C9555" s="64" t="s">
        <v>6936</v>
      </c>
      <c r="D9555" s="37" t="s">
        <v>6839</v>
      </c>
      <c r="E9555" s="131">
        <v>20</v>
      </c>
      <c r="F9555" s="132" t="s">
        <v>82</v>
      </c>
      <c r="G9555" s="128"/>
      <c r="H9555" s="156" t="s">
        <v>6840</v>
      </c>
      <c r="I9555" s="159"/>
      <c r="K9555" s="140" t="str">
        <f t="shared" si="453"/>
        <v>社會福利支出計畫/社會福利支出/會費、捐助、補助、分攤、照護、救濟與交流活動費/捐助、補助與獎助/捐助國內團體</v>
      </c>
      <c r="L9555" s="140" t="str">
        <f t="shared" si="454"/>
        <v>補助民間團體辦理建立社區照顧關懷據點業務</v>
      </c>
      <c r="M9555" s="40" t="str">
        <f t="shared" si="455"/>
        <v>臺中市霧峰區五福社區發展協會</v>
      </c>
    </row>
    <row r="9556" spans="1:13" s="27" customFormat="1" ht="112.5">
      <c r="A9556" s="37" t="s">
        <v>6837</v>
      </c>
      <c r="B9556" s="64" t="s">
        <v>7156</v>
      </c>
      <c r="C9556" s="64" t="s">
        <v>6933</v>
      </c>
      <c r="D9556" s="37" t="s">
        <v>6839</v>
      </c>
      <c r="E9556" s="131">
        <v>20</v>
      </c>
      <c r="F9556" s="132" t="s">
        <v>82</v>
      </c>
      <c r="G9556" s="128"/>
      <c r="H9556" s="156" t="s">
        <v>6840</v>
      </c>
      <c r="I9556" s="159"/>
      <c r="K9556" s="140" t="str">
        <f t="shared" si="453"/>
        <v>社會福利支出計畫/社會福利支出/會費、捐助、補助、分攤、照護、救濟與交流活動費/捐助、補助與獎助/捐助國內團體</v>
      </c>
      <c r="L9556" s="140" t="str">
        <f t="shared" si="454"/>
        <v>補助民間團體辦理建立社區照顧關懷據點業務</v>
      </c>
      <c r="M9556" s="40" t="str">
        <f t="shared" si="455"/>
        <v>臺中市霧峰區本鄉社區發展協會</v>
      </c>
    </row>
    <row r="9557" spans="1:13" s="27" customFormat="1" ht="112.5">
      <c r="A9557" s="37" t="s">
        <v>6837</v>
      </c>
      <c r="B9557" s="64" t="s">
        <v>7156</v>
      </c>
      <c r="C9557" s="64" t="s">
        <v>7192</v>
      </c>
      <c r="D9557" s="37" t="s">
        <v>6839</v>
      </c>
      <c r="E9557" s="131">
        <v>20</v>
      </c>
      <c r="F9557" s="132" t="s">
        <v>82</v>
      </c>
      <c r="G9557" s="128"/>
      <c r="H9557" s="156" t="s">
        <v>6840</v>
      </c>
      <c r="I9557" s="159"/>
      <c r="K9557" s="140" t="str">
        <f t="shared" si="453"/>
        <v>社會福利支出計畫/社會福利支出/會費、捐助、補助、分攤、照護、救濟與交流活動費/捐助、補助與獎助/捐助國內團體</v>
      </c>
      <c r="L9557" s="140" t="str">
        <f t="shared" si="454"/>
        <v>補助民間團體辦理建立社區照顧關懷據點業務</v>
      </c>
      <c r="M9557" s="40" t="str">
        <f t="shared" si="455"/>
        <v>臺中市烏日區三和社區發展協會</v>
      </c>
    </row>
    <row r="9558" spans="1:13" s="27" customFormat="1" ht="112.5">
      <c r="A9558" s="37" t="s">
        <v>6837</v>
      </c>
      <c r="B9558" s="64" t="s">
        <v>7156</v>
      </c>
      <c r="C9558" s="64" t="s">
        <v>7193</v>
      </c>
      <c r="D9558" s="37" t="s">
        <v>6839</v>
      </c>
      <c r="E9558" s="131">
        <v>20</v>
      </c>
      <c r="F9558" s="132" t="s">
        <v>82</v>
      </c>
      <c r="G9558" s="128"/>
      <c r="H9558" s="156" t="s">
        <v>6840</v>
      </c>
      <c r="I9558" s="159"/>
      <c r="K9558" s="140" t="str">
        <f t="shared" si="453"/>
        <v>社會福利支出計畫/社會福利支出/會費、捐助、補助、分攤、照護、救濟與交流活動費/捐助、補助與獎助/捐助國內團體</v>
      </c>
      <c r="L9558" s="140" t="str">
        <f t="shared" si="454"/>
        <v>補助民間團體辦理建立社區照顧關懷據點業務</v>
      </c>
      <c r="M9558" s="40" t="str">
        <f t="shared" si="455"/>
        <v>臺中市大肚區營埔社區發展協會</v>
      </c>
    </row>
    <row r="9559" spans="1:13" s="27" customFormat="1" ht="112.5">
      <c r="A9559" s="37" t="s">
        <v>6837</v>
      </c>
      <c r="B9559" s="64" t="s">
        <v>7156</v>
      </c>
      <c r="C9559" s="64" t="s">
        <v>7194</v>
      </c>
      <c r="D9559" s="37" t="s">
        <v>6839</v>
      </c>
      <c r="E9559" s="131">
        <v>20</v>
      </c>
      <c r="F9559" s="132" t="s">
        <v>82</v>
      </c>
      <c r="G9559" s="128"/>
      <c r="H9559" s="156" t="s">
        <v>6840</v>
      </c>
      <c r="I9559" s="159"/>
      <c r="K9559" s="140" t="str">
        <f t="shared" si="453"/>
        <v>社會福利支出計畫/社會福利支出/會費、捐助、補助、分攤、照護、救濟與交流活動費/捐助、補助與獎助/捐助國內團體</v>
      </c>
      <c r="L9559" s="140" t="str">
        <f t="shared" si="454"/>
        <v>補助民間團體辦理建立社區照顧關懷據點業務</v>
      </c>
      <c r="M9559" s="40" t="str">
        <f t="shared" si="455"/>
        <v>臺中市新社區馬力埔社區發展協會</v>
      </c>
    </row>
    <row r="9560" spans="1:13" s="27" customFormat="1" ht="112.5">
      <c r="A9560" s="37" t="s">
        <v>6837</v>
      </c>
      <c r="B9560" s="64" t="s">
        <v>7156</v>
      </c>
      <c r="C9560" s="64" t="s">
        <v>7195</v>
      </c>
      <c r="D9560" s="37" t="s">
        <v>6839</v>
      </c>
      <c r="E9560" s="131">
        <v>20</v>
      </c>
      <c r="F9560" s="132" t="s">
        <v>82</v>
      </c>
      <c r="G9560" s="128"/>
      <c r="H9560" s="156" t="s">
        <v>6840</v>
      </c>
      <c r="I9560" s="159"/>
      <c r="K9560" s="140" t="str">
        <f t="shared" si="453"/>
        <v>社會福利支出計畫/社會福利支出/會費、捐助、補助、分攤、照護、救濟與交流活動費/捐助、補助與獎助/捐助國內團體</v>
      </c>
      <c r="L9560" s="140" t="str">
        <f t="shared" si="454"/>
        <v>補助民間團體辦理建立社區照顧關懷據點業務</v>
      </c>
      <c r="M9560" s="40" t="str">
        <f t="shared" si="455"/>
        <v>臺中市東勢區上城社區發展協會</v>
      </c>
    </row>
    <row r="9561" spans="1:13" s="27" customFormat="1" ht="112.5">
      <c r="A9561" s="37" t="s">
        <v>6837</v>
      </c>
      <c r="B9561" s="64" t="s">
        <v>7156</v>
      </c>
      <c r="C9561" s="64" t="s">
        <v>7196</v>
      </c>
      <c r="D9561" s="37" t="s">
        <v>6839</v>
      </c>
      <c r="E9561" s="131">
        <v>20</v>
      </c>
      <c r="F9561" s="132" t="s">
        <v>82</v>
      </c>
      <c r="G9561" s="128"/>
      <c r="H9561" s="156" t="s">
        <v>6840</v>
      </c>
      <c r="I9561" s="159"/>
      <c r="K9561" s="140" t="str">
        <f t="shared" si="453"/>
        <v>社會福利支出計畫/社會福利支出/會費、捐助、補助、分攤、照護、救濟與交流活動費/捐助、補助與獎助/捐助國內團體</v>
      </c>
      <c r="L9561" s="140" t="str">
        <f t="shared" si="454"/>
        <v>補助民間團體辦理建立社區照顧關懷據點業務</v>
      </c>
      <c r="M9561" s="40" t="str">
        <f t="shared" si="455"/>
        <v>臺中市石岡區傳統美食文化推廣協會</v>
      </c>
    </row>
    <row r="9562" spans="1:13" s="27" customFormat="1" ht="112.5">
      <c r="A9562" s="37" t="s">
        <v>6837</v>
      </c>
      <c r="B9562" s="64" t="s">
        <v>7156</v>
      </c>
      <c r="C9562" s="64" t="s">
        <v>7197</v>
      </c>
      <c r="D9562" s="37" t="s">
        <v>6839</v>
      </c>
      <c r="E9562" s="131">
        <v>20</v>
      </c>
      <c r="F9562" s="132" t="s">
        <v>82</v>
      </c>
      <c r="G9562" s="128"/>
      <c r="H9562" s="156" t="s">
        <v>6840</v>
      </c>
      <c r="I9562" s="159"/>
      <c r="K9562" s="140" t="str">
        <f t="shared" si="453"/>
        <v>社會福利支出計畫/社會福利支出/會費、捐助、補助、分攤、照護、救濟與交流活動費/捐助、補助與獎助/捐助國內團體</v>
      </c>
      <c r="L9562" s="140" t="str">
        <f t="shared" si="454"/>
        <v>補助民間團體辦理建立社區照顧關懷據點業務</v>
      </c>
      <c r="M9562" s="40" t="str">
        <f t="shared" si="455"/>
        <v>臺中市西屯區何明社區發展協會</v>
      </c>
    </row>
    <row r="9563" spans="1:13" s="27" customFormat="1" ht="112.5">
      <c r="A9563" s="37" t="s">
        <v>6837</v>
      </c>
      <c r="B9563" s="64" t="s">
        <v>7156</v>
      </c>
      <c r="C9563" s="64" t="s">
        <v>7198</v>
      </c>
      <c r="D9563" s="37" t="s">
        <v>6839</v>
      </c>
      <c r="E9563" s="131">
        <v>20</v>
      </c>
      <c r="F9563" s="132" t="s">
        <v>82</v>
      </c>
      <c r="G9563" s="128"/>
      <c r="H9563" s="156" t="s">
        <v>6840</v>
      </c>
      <c r="I9563" s="159"/>
      <c r="K9563" s="140" t="str">
        <f t="shared" si="453"/>
        <v>社會福利支出計畫/社會福利支出/會費、捐助、補助、分攤、照護、救濟與交流活動費/捐助、補助與獎助/捐助國內團體</v>
      </c>
      <c r="L9563" s="140" t="str">
        <f t="shared" si="454"/>
        <v>補助民間團體辦理建立社區照顧關懷據點業務</v>
      </c>
      <c r="M9563" s="40" t="str">
        <f t="shared" si="455"/>
        <v>台中市西屯區福和社區發展協會</v>
      </c>
    </row>
    <row r="9564" spans="1:13" s="27" customFormat="1" ht="112.5">
      <c r="A9564" s="37" t="s">
        <v>6837</v>
      </c>
      <c r="B9564" s="64" t="s">
        <v>7156</v>
      </c>
      <c r="C9564" s="64" t="s">
        <v>7170</v>
      </c>
      <c r="D9564" s="37" t="s">
        <v>6839</v>
      </c>
      <c r="E9564" s="131">
        <v>30</v>
      </c>
      <c r="F9564" s="132" t="s">
        <v>82</v>
      </c>
      <c r="G9564" s="128"/>
      <c r="H9564" s="156" t="s">
        <v>6840</v>
      </c>
      <c r="I9564" s="159"/>
      <c r="K9564" s="140" t="str">
        <f t="shared" si="453"/>
        <v>社會福利支出計畫/社會福利支出/會費、捐助、補助、分攤、照護、救濟與交流活動費/捐助、補助與獎助/捐助國內團體</v>
      </c>
      <c r="L9564" s="140" t="str">
        <f t="shared" si="454"/>
        <v>補助民間團體辦理建立社區照顧關懷據點業務</v>
      </c>
      <c r="M9564" s="40" t="str">
        <f t="shared" si="455"/>
        <v>臺中市烏日區溪壩社區發展協會</v>
      </c>
    </row>
    <row r="9565" spans="1:13" s="27" customFormat="1" ht="112.5">
      <c r="A9565" s="37" t="s">
        <v>6837</v>
      </c>
      <c r="B9565" s="64" t="s">
        <v>7156</v>
      </c>
      <c r="C9565" s="64" t="s">
        <v>7199</v>
      </c>
      <c r="D9565" s="37" t="s">
        <v>6839</v>
      </c>
      <c r="E9565" s="131">
        <v>20</v>
      </c>
      <c r="F9565" s="132" t="s">
        <v>82</v>
      </c>
      <c r="G9565" s="128"/>
      <c r="H9565" s="156" t="s">
        <v>6840</v>
      </c>
      <c r="I9565" s="159"/>
      <c r="K9565" s="140" t="str">
        <f t="shared" si="453"/>
        <v>社會福利支出計畫/社會福利支出/會費、捐助、補助、分攤、照護、救濟與交流活動費/捐助、補助與獎助/捐助國內團體</v>
      </c>
      <c r="L9565" s="140" t="str">
        <f t="shared" si="454"/>
        <v>補助民間團體辦理建立社區照顧關懷據點業務</v>
      </c>
      <c r="M9565" s="40" t="str">
        <f t="shared" si="455"/>
        <v>臺中市烏日區東園社區發展協會</v>
      </c>
    </row>
    <row r="9566" spans="1:13" s="27" customFormat="1" ht="112.5">
      <c r="A9566" s="37" t="s">
        <v>6837</v>
      </c>
      <c r="B9566" s="64" t="s">
        <v>7156</v>
      </c>
      <c r="C9566" s="64" t="s">
        <v>7200</v>
      </c>
      <c r="D9566" s="37" t="s">
        <v>6839</v>
      </c>
      <c r="E9566" s="131">
        <v>20</v>
      </c>
      <c r="F9566" s="132" t="s">
        <v>82</v>
      </c>
      <c r="G9566" s="128"/>
      <c r="H9566" s="156" t="s">
        <v>6840</v>
      </c>
      <c r="I9566" s="159"/>
      <c r="K9566" s="140" t="str">
        <f t="shared" si="453"/>
        <v>社會福利支出計畫/社會福利支出/會費、捐助、補助、分攤、照護、救濟與交流活動費/捐助、補助與獎助/捐助國內團體</v>
      </c>
      <c r="L9566" s="140" t="str">
        <f t="shared" si="454"/>
        <v>補助民間團體辦理建立社區照顧關懷據點業務</v>
      </c>
      <c r="M9566" s="40" t="str">
        <f t="shared" si="455"/>
        <v>臺中市后里區墩東社區發展協會</v>
      </c>
    </row>
    <row r="9567" spans="1:13" s="27" customFormat="1" ht="112.5">
      <c r="A9567" s="37" t="s">
        <v>6837</v>
      </c>
      <c r="B9567" s="64" t="s">
        <v>7156</v>
      </c>
      <c r="C9567" s="64" t="s">
        <v>7174</v>
      </c>
      <c r="D9567" s="37" t="s">
        <v>6839</v>
      </c>
      <c r="E9567" s="131">
        <v>30</v>
      </c>
      <c r="F9567" s="132" t="s">
        <v>82</v>
      </c>
      <c r="G9567" s="128"/>
      <c r="H9567" s="156" t="s">
        <v>6840</v>
      </c>
      <c r="I9567" s="159"/>
      <c r="K9567" s="140" t="str">
        <f t="shared" si="453"/>
        <v>社會福利支出計畫/社會福利支出/會費、捐助、補助、分攤、照護、救濟與交流活動費/捐助、補助與獎助/捐助國內團體</v>
      </c>
      <c r="L9567" s="140" t="str">
        <f t="shared" si="454"/>
        <v>補助民間團體辦理建立社區照顧關懷據點業務</v>
      </c>
      <c r="M9567" s="40" t="str">
        <f t="shared" si="455"/>
        <v>臺中市石岡區南眉文化促進會</v>
      </c>
    </row>
    <row r="9568" spans="1:13" s="27" customFormat="1" ht="112.5">
      <c r="A9568" s="37" t="s">
        <v>6837</v>
      </c>
      <c r="B9568" s="64" t="s">
        <v>7156</v>
      </c>
      <c r="C9568" s="64" t="s">
        <v>7201</v>
      </c>
      <c r="D9568" s="37" t="s">
        <v>6839</v>
      </c>
      <c r="E9568" s="131">
        <v>20</v>
      </c>
      <c r="F9568" s="132" t="s">
        <v>82</v>
      </c>
      <c r="G9568" s="128"/>
      <c r="H9568" s="156" t="s">
        <v>6840</v>
      </c>
      <c r="I9568" s="159"/>
      <c r="K9568" s="140" t="str">
        <f t="shared" si="453"/>
        <v>社會福利支出計畫/社會福利支出/會費、捐助、補助、分攤、照護、救濟與交流活動費/捐助、補助與獎助/捐助國內團體</v>
      </c>
      <c r="L9568" s="140" t="str">
        <f t="shared" si="454"/>
        <v>補助民間團體辦理建立社區照顧關懷據點業務</v>
      </c>
      <c r="M9568" s="40" t="str">
        <f t="shared" si="455"/>
        <v>臺中市大甲區聖母發展協會</v>
      </c>
    </row>
    <row r="9569" spans="1:13" s="27" customFormat="1" ht="112.5">
      <c r="A9569" s="37" t="s">
        <v>6837</v>
      </c>
      <c r="B9569" s="64" t="s">
        <v>7156</v>
      </c>
      <c r="C9569" s="64" t="s">
        <v>7202</v>
      </c>
      <c r="D9569" s="37" t="s">
        <v>6839</v>
      </c>
      <c r="E9569" s="131">
        <v>20</v>
      </c>
      <c r="F9569" s="132" t="s">
        <v>82</v>
      </c>
      <c r="G9569" s="128"/>
      <c r="H9569" s="156" t="s">
        <v>6840</v>
      </c>
      <c r="I9569" s="159"/>
      <c r="K9569" s="140" t="str">
        <f t="shared" si="453"/>
        <v>社會福利支出計畫/社會福利支出/會費、捐助、補助、分攤、照護、救濟與交流活動費/捐助、補助與獎助/捐助國內團體</v>
      </c>
      <c r="L9569" s="140" t="str">
        <f t="shared" si="454"/>
        <v>補助民間團體辦理建立社區照顧關懷據點業務</v>
      </c>
      <c r="M9569" s="40" t="str">
        <f t="shared" si="455"/>
        <v>台中市中區大誠社區發展協會</v>
      </c>
    </row>
    <row r="9570" spans="1:13" s="27" customFormat="1" ht="112.5">
      <c r="A9570" s="37" t="s">
        <v>6837</v>
      </c>
      <c r="B9570" s="64" t="s">
        <v>7156</v>
      </c>
      <c r="C9570" s="64" t="s">
        <v>7203</v>
      </c>
      <c r="D9570" s="37" t="s">
        <v>6839</v>
      </c>
      <c r="E9570" s="131">
        <v>20</v>
      </c>
      <c r="F9570" s="132" t="s">
        <v>82</v>
      </c>
      <c r="G9570" s="128"/>
      <c r="H9570" s="156" t="s">
        <v>6840</v>
      </c>
      <c r="I9570" s="159"/>
      <c r="K9570" s="140" t="str">
        <f t="shared" si="453"/>
        <v>社會福利支出計畫/社會福利支出/會費、捐助、補助、分攤、照護、救濟與交流活動費/捐助、補助與獎助/捐助國內團體</v>
      </c>
      <c r="L9570" s="140" t="str">
        <f t="shared" si="454"/>
        <v>補助民間團體辦理建立社區照顧關懷據點業務</v>
      </c>
      <c r="M9570" s="40" t="str">
        <f t="shared" si="455"/>
        <v>臺中市藍興長青協會</v>
      </c>
    </row>
    <row r="9571" spans="1:13" s="27" customFormat="1" ht="112.5">
      <c r="A9571" s="37" t="s">
        <v>6837</v>
      </c>
      <c r="B9571" s="64" t="s">
        <v>7156</v>
      </c>
      <c r="C9571" s="64" t="s">
        <v>7204</v>
      </c>
      <c r="D9571" s="37" t="s">
        <v>6839</v>
      </c>
      <c r="E9571" s="131">
        <v>20</v>
      </c>
      <c r="F9571" s="132" t="s">
        <v>82</v>
      </c>
      <c r="G9571" s="128"/>
      <c r="H9571" s="156" t="s">
        <v>6840</v>
      </c>
      <c r="I9571" s="159"/>
      <c r="K9571" s="140" t="str">
        <f t="shared" si="453"/>
        <v>社會福利支出計畫/社會福利支出/會費、捐助、補助、分攤、照護、救濟與交流活動費/捐助、補助與獎助/捐助國內團體</v>
      </c>
      <c r="L9571" s="140" t="str">
        <f t="shared" si="454"/>
        <v>補助民間團體辦理建立社區照顧關懷據點業務</v>
      </c>
      <c r="M9571" s="40" t="str">
        <f t="shared" si="455"/>
        <v>臺中市石岡區金星社區發展協會</v>
      </c>
    </row>
    <row r="9572" spans="1:13" s="27" customFormat="1" ht="112.5">
      <c r="A9572" s="37" t="s">
        <v>6837</v>
      </c>
      <c r="B9572" s="64" t="s">
        <v>7156</v>
      </c>
      <c r="C9572" s="64" t="s">
        <v>7189</v>
      </c>
      <c r="D9572" s="37" t="s">
        <v>6839</v>
      </c>
      <c r="E9572" s="131">
        <v>20</v>
      </c>
      <c r="F9572" s="132" t="s">
        <v>82</v>
      </c>
      <c r="G9572" s="128"/>
      <c r="H9572" s="156" t="s">
        <v>6840</v>
      </c>
      <c r="I9572" s="159"/>
      <c r="K9572" s="140" t="str">
        <f t="shared" si="453"/>
        <v>社會福利支出計畫/社會福利支出/會費、捐助、補助、分攤、照護、救濟與交流活動費/捐助、補助與獎助/捐助國內團體</v>
      </c>
      <c r="L9572" s="140" t="str">
        <f t="shared" si="454"/>
        <v>補助民間團體辦理建立社區照顧關懷據點業務</v>
      </c>
      <c r="M9572" s="40" t="str">
        <f t="shared" si="455"/>
        <v>臺中市豐原區鎌村社區發展協會</v>
      </c>
    </row>
    <row r="9573" spans="1:13" s="27" customFormat="1" ht="112.5">
      <c r="A9573" s="37" t="s">
        <v>6837</v>
      </c>
      <c r="B9573" s="64" t="s">
        <v>7156</v>
      </c>
      <c r="C9573" s="64" t="s">
        <v>7205</v>
      </c>
      <c r="D9573" s="37" t="s">
        <v>6839</v>
      </c>
      <c r="E9573" s="131">
        <v>20</v>
      </c>
      <c r="F9573" s="132" t="s">
        <v>82</v>
      </c>
      <c r="G9573" s="128"/>
      <c r="H9573" s="156" t="s">
        <v>6840</v>
      </c>
      <c r="I9573" s="159"/>
      <c r="K9573" s="140" t="str">
        <f t="shared" si="453"/>
        <v>社會福利支出計畫/社會福利支出/會費、捐助、補助、分攤、照護、救濟與交流活動費/捐助、補助與獎助/捐助國內團體</v>
      </c>
      <c r="L9573" s="140" t="str">
        <f t="shared" si="454"/>
        <v>補助民間團體辦理建立社區照顧關懷據點業務</v>
      </c>
      <c r="M9573" s="40" t="str">
        <f t="shared" si="455"/>
        <v>臺中市大雅區秀山社區發展協會</v>
      </c>
    </row>
    <row r="9574" spans="1:13" s="27" customFormat="1" ht="112.5">
      <c r="A9574" s="37" t="s">
        <v>6837</v>
      </c>
      <c r="B9574" s="64" t="s">
        <v>7156</v>
      </c>
      <c r="C9574" s="64" t="s">
        <v>7206</v>
      </c>
      <c r="D9574" s="37" t="s">
        <v>6839</v>
      </c>
      <c r="E9574" s="131">
        <v>20</v>
      </c>
      <c r="F9574" s="132" t="s">
        <v>82</v>
      </c>
      <c r="G9574" s="128"/>
      <c r="H9574" s="156" t="s">
        <v>6840</v>
      </c>
      <c r="I9574" s="159"/>
      <c r="K9574" s="140" t="str">
        <f t="shared" si="453"/>
        <v>社會福利支出計畫/社會福利支出/會費、捐助、補助、分攤、照護、救濟與交流活動費/捐助、補助與獎助/捐助國內團體</v>
      </c>
      <c r="L9574" s="140" t="str">
        <f t="shared" si="454"/>
        <v>補助民間團體辦理建立社區照顧關懷據點業務</v>
      </c>
      <c r="M9574" s="40" t="str">
        <f t="shared" si="455"/>
        <v>臺中市太平區興隆社區發展協會</v>
      </c>
    </row>
    <row r="9575" spans="1:13" s="27" customFormat="1" ht="112.5">
      <c r="A9575" s="37" t="s">
        <v>6837</v>
      </c>
      <c r="B9575" s="64" t="s">
        <v>7156</v>
      </c>
      <c r="C9575" s="64" t="s">
        <v>7207</v>
      </c>
      <c r="D9575" s="37" t="s">
        <v>6839</v>
      </c>
      <c r="E9575" s="131">
        <v>20</v>
      </c>
      <c r="F9575" s="132" t="s">
        <v>82</v>
      </c>
      <c r="G9575" s="128"/>
      <c r="H9575" s="156" t="s">
        <v>6840</v>
      </c>
      <c r="I9575" s="159"/>
      <c r="K9575" s="140" t="str">
        <f t="shared" si="453"/>
        <v>社會福利支出計畫/社會福利支出/會費、捐助、補助、分攤、照護、救濟與交流活動費/捐助、補助與獎助/捐助國內團體</v>
      </c>
      <c r="L9575" s="140" t="str">
        <f t="shared" si="454"/>
        <v>補助民間團體辦理建立社區照顧關懷據點業務</v>
      </c>
      <c r="M9575" s="40" t="str">
        <f t="shared" si="455"/>
        <v>社團法人臺中市福康關懷協會</v>
      </c>
    </row>
    <row r="9576" spans="1:13" s="27" customFormat="1" ht="112.5">
      <c r="A9576" s="37" t="s">
        <v>6837</v>
      </c>
      <c r="B9576" s="64" t="s">
        <v>7156</v>
      </c>
      <c r="C9576" s="64" t="s">
        <v>7208</v>
      </c>
      <c r="D9576" s="37" t="s">
        <v>6839</v>
      </c>
      <c r="E9576" s="131">
        <v>20</v>
      </c>
      <c r="F9576" s="132" t="s">
        <v>82</v>
      </c>
      <c r="G9576" s="128"/>
      <c r="H9576" s="156" t="s">
        <v>6840</v>
      </c>
      <c r="I9576" s="159"/>
      <c r="K9576" s="140" t="str">
        <f t="shared" si="453"/>
        <v>社會福利支出計畫/社會福利支出/會費、捐助、補助、分攤、照護、救濟與交流活動費/捐助、補助與獎助/捐助國內團體</v>
      </c>
      <c r="L9576" s="140" t="str">
        <f t="shared" si="454"/>
        <v>補助民間團體辦理建立社區照顧關懷據點業務</v>
      </c>
      <c r="M9576" s="40" t="str">
        <f t="shared" si="455"/>
        <v>台中市南屯區溝墘社區發展協會</v>
      </c>
    </row>
    <row r="9577" spans="1:13" s="27" customFormat="1" ht="112.5">
      <c r="A9577" s="37" t="s">
        <v>6837</v>
      </c>
      <c r="B9577" s="64" t="s">
        <v>7156</v>
      </c>
      <c r="C9577" s="64" t="s">
        <v>7209</v>
      </c>
      <c r="D9577" s="37" t="s">
        <v>6839</v>
      </c>
      <c r="E9577" s="131">
        <v>20</v>
      </c>
      <c r="F9577" s="132" t="s">
        <v>82</v>
      </c>
      <c r="G9577" s="128"/>
      <c r="H9577" s="156" t="s">
        <v>6840</v>
      </c>
      <c r="I9577" s="159"/>
      <c r="K9577" s="140" t="str">
        <f t="shared" si="453"/>
        <v>社會福利支出計畫/社會福利支出/會費、捐助、補助、分攤、照護、救濟與交流活動費/捐助、補助與獎助/捐助國內團體</v>
      </c>
      <c r="L9577" s="140" t="str">
        <f t="shared" si="454"/>
        <v>補助民間團體辦理建立社區照顧關懷據點業務</v>
      </c>
      <c r="M9577" s="40" t="str">
        <f t="shared" si="455"/>
        <v>臺中市龍井區東海社區發展協會</v>
      </c>
    </row>
    <row r="9578" spans="1:13" s="27" customFormat="1" ht="112.5">
      <c r="A9578" s="37" t="s">
        <v>6837</v>
      </c>
      <c r="B9578" s="64" t="s">
        <v>7156</v>
      </c>
      <c r="C9578" s="64" t="s">
        <v>7210</v>
      </c>
      <c r="D9578" s="37" t="s">
        <v>6839</v>
      </c>
      <c r="E9578" s="131">
        <v>20</v>
      </c>
      <c r="F9578" s="132" t="s">
        <v>82</v>
      </c>
      <c r="G9578" s="128"/>
      <c r="H9578" s="156" t="s">
        <v>6840</v>
      </c>
      <c r="I9578" s="159"/>
      <c r="K9578" s="140" t="str">
        <f t="shared" si="453"/>
        <v>社會福利支出計畫/社會福利支出/會費、捐助、補助、分攤、照護、救濟與交流活動費/捐助、補助與獎助/捐助國內團體</v>
      </c>
      <c r="L9578" s="140" t="str">
        <f t="shared" si="454"/>
        <v>補助民間團體辦理建立社區照顧關懷據點業務</v>
      </c>
      <c r="M9578" s="40" t="str">
        <f t="shared" si="455"/>
        <v>台中市南屯區寶山社區發展協會</v>
      </c>
    </row>
    <row r="9579" spans="1:13" s="27" customFormat="1" ht="112.5">
      <c r="A9579" s="37" t="s">
        <v>6837</v>
      </c>
      <c r="B9579" s="64" t="s">
        <v>7156</v>
      </c>
      <c r="C9579" s="64" t="s">
        <v>3517</v>
      </c>
      <c r="D9579" s="37" t="s">
        <v>6839</v>
      </c>
      <c r="E9579" s="131">
        <v>20</v>
      </c>
      <c r="F9579" s="132" t="s">
        <v>82</v>
      </c>
      <c r="G9579" s="128"/>
      <c r="H9579" s="156" t="s">
        <v>6840</v>
      </c>
      <c r="I9579" s="159"/>
      <c r="K9579" s="140" t="str">
        <f t="shared" si="453"/>
        <v>社會福利支出計畫/社會福利支出/會費、捐助、補助、分攤、照護、救濟與交流活動費/捐助、補助與獎助/捐助國內團體</v>
      </c>
      <c r="L9579" s="140" t="str">
        <f t="shared" si="454"/>
        <v>補助民間團體辦理建立社區照顧關懷據點業務</v>
      </c>
      <c r="M9579" s="40" t="str">
        <f t="shared" si="455"/>
        <v>台中市南屯區向心社區發展協會</v>
      </c>
    </row>
    <row r="9580" spans="1:13" s="27" customFormat="1" ht="112.5">
      <c r="A9580" s="37" t="s">
        <v>6837</v>
      </c>
      <c r="B9580" s="64" t="s">
        <v>7156</v>
      </c>
      <c r="C9580" s="64" t="s">
        <v>3517</v>
      </c>
      <c r="D9580" s="37" t="s">
        <v>6839</v>
      </c>
      <c r="E9580" s="131">
        <v>20</v>
      </c>
      <c r="F9580" s="132" t="s">
        <v>82</v>
      </c>
      <c r="G9580" s="128"/>
      <c r="H9580" s="156" t="s">
        <v>6840</v>
      </c>
      <c r="I9580" s="159"/>
      <c r="K9580" s="140" t="str">
        <f t="shared" si="453"/>
        <v>社會福利支出計畫/社會福利支出/會費、捐助、補助、分攤、照護、救濟與交流活動費/捐助、補助與獎助/捐助國內團體</v>
      </c>
      <c r="L9580" s="140" t="str">
        <f t="shared" si="454"/>
        <v>補助民間團體辦理建立社區照顧關懷據點業務</v>
      </c>
      <c r="M9580" s="40" t="str">
        <f t="shared" si="455"/>
        <v>台中市南屯區向心社區發展協會</v>
      </c>
    </row>
    <row r="9581" spans="1:13" s="27" customFormat="1" ht="112.5">
      <c r="A9581" s="37" t="s">
        <v>6837</v>
      </c>
      <c r="B9581" s="64" t="s">
        <v>7156</v>
      </c>
      <c r="C9581" s="64" t="s">
        <v>3518</v>
      </c>
      <c r="D9581" s="37" t="s">
        <v>6839</v>
      </c>
      <c r="E9581" s="131">
        <v>10</v>
      </c>
      <c r="F9581" s="132" t="s">
        <v>82</v>
      </c>
      <c r="G9581" s="128"/>
      <c r="H9581" s="156" t="s">
        <v>6840</v>
      </c>
      <c r="I9581" s="159"/>
      <c r="K9581" s="140" t="str">
        <f t="shared" si="453"/>
        <v>社會福利支出計畫/社會福利支出/會費、捐助、補助、分攤、照護、救濟與交流活動費/捐助、補助與獎助/捐助國內團體</v>
      </c>
      <c r="L9581" s="140" t="str">
        <f t="shared" si="454"/>
        <v>補助民間團體辦理建立社區照顧關懷據點業務</v>
      </c>
      <c r="M9581" s="40" t="str">
        <f t="shared" si="455"/>
        <v>臺中市沙鹿區沙鹿社區發展協會</v>
      </c>
    </row>
    <row r="9582" spans="1:13" s="27" customFormat="1" ht="112.5">
      <c r="A9582" s="37" t="s">
        <v>6837</v>
      </c>
      <c r="B9582" s="64" t="s">
        <v>7156</v>
      </c>
      <c r="C9582" s="64" t="s">
        <v>4212</v>
      </c>
      <c r="D9582" s="37" t="s">
        <v>6839</v>
      </c>
      <c r="E9582" s="131">
        <v>20</v>
      </c>
      <c r="F9582" s="132" t="s">
        <v>82</v>
      </c>
      <c r="G9582" s="128"/>
      <c r="H9582" s="156" t="s">
        <v>6840</v>
      </c>
      <c r="I9582" s="159"/>
      <c r="K9582" s="140" t="str">
        <f t="shared" si="453"/>
        <v>社會福利支出計畫/社會福利支出/會費、捐助、補助、分攤、照護、救濟與交流活動費/捐助、補助與獎助/捐助國內團體</v>
      </c>
      <c r="L9582" s="140" t="str">
        <f t="shared" si="454"/>
        <v>補助民間團體辦理建立社區照顧關懷據點業務</v>
      </c>
      <c r="M9582" s="40" t="str">
        <f t="shared" si="455"/>
        <v>臺中市烏日區榮和社區發展協會</v>
      </c>
    </row>
    <row r="9583" spans="1:13" s="27" customFormat="1" ht="112.5">
      <c r="A9583" s="37" t="s">
        <v>6837</v>
      </c>
      <c r="B9583" s="64" t="s">
        <v>7156</v>
      </c>
      <c r="C9583" s="64" t="s">
        <v>6985</v>
      </c>
      <c r="D9583" s="37" t="s">
        <v>6839</v>
      </c>
      <c r="E9583" s="131">
        <v>20</v>
      </c>
      <c r="F9583" s="132" t="s">
        <v>82</v>
      </c>
      <c r="G9583" s="128"/>
      <c r="H9583" s="156" t="s">
        <v>6840</v>
      </c>
      <c r="I9583" s="159"/>
      <c r="K9583" s="140" t="str">
        <f t="shared" si="453"/>
        <v>社會福利支出計畫/社會福利支出/會費、捐助、補助、分攤、照護、救濟與交流活動費/捐助、補助與獎助/捐助國內團體</v>
      </c>
      <c r="L9583" s="140" t="str">
        <f t="shared" si="454"/>
        <v>補助民間團體辦理建立社區照顧關懷據點業務</v>
      </c>
      <c r="M9583" s="40" t="str">
        <f t="shared" si="455"/>
        <v>臺中市大肚區蔗廍社區發展協會</v>
      </c>
    </row>
    <row r="9584" spans="1:13" s="27" customFormat="1" ht="112.5">
      <c r="A9584" s="37" t="s">
        <v>6837</v>
      </c>
      <c r="B9584" s="64" t="s">
        <v>7156</v>
      </c>
      <c r="C9584" s="64" t="s">
        <v>3729</v>
      </c>
      <c r="D9584" s="37" t="s">
        <v>6839</v>
      </c>
      <c r="E9584" s="131">
        <v>20</v>
      </c>
      <c r="F9584" s="132" t="s">
        <v>82</v>
      </c>
      <c r="G9584" s="128"/>
      <c r="H9584" s="156" t="s">
        <v>6840</v>
      </c>
      <c r="I9584" s="159"/>
      <c r="K9584" s="140" t="str">
        <f t="shared" si="453"/>
        <v>社會福利支出計畫/社會福利支出/會費、捐助、補助、分攤、照護、救濟與交流活動費/捐助、補助與獎助/捐助國內團體</v>
      </c>
      <c r="L9584" s="140" t="str">
        <f t="shared" si="454"/>
        <v>補助民間團體辦理建立社區照顧關懷據點業務</v>
      </c>
      <c r="M9584" s="40" t="str">
        <f t="shared" si="455"/>
        <v>臺中市黎明城鄉發展協會</v>
      </c>
    </row>
    <row r="9585" spans="1:13" s="27" customFormat="1" ht="112.5">
      <c r="A9585" s="37" t="s">
        <v>6837</v>
      </c>
      <c r="B9585" s="64" t="s">
        <v>7156</v>
      </c>
      <c r="C9585" s="64" t="s">
        <v>3234</v>
      </c>
      <c r="D9585" s="37" t="s">
        <v>6839</v>
      </c>
      <c r="E9585" s="131">
        <v>20</v>
      </c>
      <c r="F9585" s="132" t="s">
        <v>82</v>
      </c>
      <c r="G9585" s="128"/>
      <c r="H9585" s="156" t="s">
        <v>6840</v>
      </c>
      <c r="I9585" s="159"/>
      <c r="K9585" s="140" t="str">
        <f t="shared" si="453"/>
        <v>社會福利支出計畫/社會福利支出/會費、捐助、補助、分攤、照護、救濟與交流活動費/捐助、補助與獎助/捐助國內團體</v>
      </c>
      <c r="L9585" s="140" t="str">
        <f t="shared" si="454"/>
        <v>補助民間團體辦理建立社區照顧關懷據點業務</v>
      </c>
      <c r="M9585" s="40" t="str">
        <f t="shared" si="455"/>
        <v>臺中市西區民龍社區發展協會</v>
      </c>
    </row>
    <row r="9586" spans="1:13" s="27" customFormat="1" ht="112.5">
      <c r="A9586" s="37" t="s">
        <v>6837</v>
      </c>
      <c r="B9586" s="64" t="s">
        <v>7156</v>
      </c>
      <c r="C9586" s="64" t="s">
        <v>4189</v>
      </c>
      <c r="D9586" s="37" t="s">
        <v>6839</v>
      </c>
      <c r="E9586" s="131">
        <v>20</v>
      </c>
      <c r="F9586" s="132" t="s">
        <v>82</v>
      </c>
      <c r="G9586" s="128"/>
      <c r="H9586" s="156" t="s">
        <v>6840</v>
      </c>
      <c r="I9586" s="159"/>
      <c r="K9586" s="140" t="str">
        <f t="shared" si="453"/>
        <v>社會福利支出計畫/社會福利支出/會費、捐助、補助、分攤、照護、救濟與交流活動費/捐助、補助與獎助/捐助國內團體</v>
      </c>
      <c r="L9586" s="140" t="str">
        <f t="shared" si="454"/>
        <v>補助民間團體辦理建立社區照顧關懷據點業務</v>
      </c>
      <c r="M9586" s="40" t="str">
        <f t="shared" si="455"/>
        <v>臺中市頂橋仔發展協會</v>
      </c>
    </row>
    <row r="9587" spans="1:13" s="27" customFormat="1" ht="112.5">
      <c r="A9587" s="37" t="s">
        <v>6837</v>
      </c>
      <c r="B9587" s="64" t="s">
        <v>7156</v>
      </c>
      <c r="C9587" s="64" t="s">
        <v>3111</v>
      </c>
      <c r="D9587" s="37" t="s">
        <v>6839</v>
      </c>
      <c r="E9587" s="131">
        <v>20</v>
      </c>
      <c r="F9587" s="132" t="s">
        <v>82</v>
      </c>
      <c r="G9587" s="128"/>
      <c r="H9587" s="156" t="s">
        <v>6840</v>
      </c>
      <c r="I9587" s="159"/>
      <c r="K9587" s="140" t="str">
        <f t="shared" si="453"/>
        <v>社會福利支出計畫/社會福利支出/會費、捐助、補助、分攤、照護、救濟與交流活動費/捐助、補助與獎助/捐助國內團體</v>
      </c>
      <c r="L9587" s="140" t="str">
        <f t="shared" si="454"/>
        <v>補助民間團體辦理建立社區照顧關懷據點業務</v>
      </c>
      <c r="M9587" s="40" t="str">
        <f t="shared" si="455"/>
        <v>社團法人臺中市基督教豐盛協會</v>
      </c>
    </row>
    <row r="9588" spans="1:13" s="27" customFormat="1" ht="112.5">
      <c r="A9588" s="37" t="s">
        <v>6837</v>
      </c>
      <c r="B9588" s="64" t="s">
        <v>7156</v>
      </c>
      <c r="C9588" s="64" t="s">
        <v>3189</v>
      </c>
      <c r="D9588" s="37" t="s">
        <v>6839</v>
      </c>
      <c r="E9588" s="131">
        <v>20</v>
      </c>
      <c r="F9588" s="132" t="s">
        <v>82</v>
      </c>
      <c r="G9588" s="128"/>
      <c r="H9588" s="156" t="s">
        <v>6840</v>
      </c>
      <c r="I9588" s="159"/>
      <c r="K9588" s="140" t="str">
        <f t="shared" si="453"/>
        <v>社會福利支出計畫/社會福利支出/會費、捐助、補助、分攤、照護、救濟與交流活動費/捐助、補助與獎助/捐助國內團體</v>
      </c>
      <c r="L9588" s="140" t="str">
        <f t="shared" si="454"/>
        <v>補助民間團體辦理建立社區照顧關懷據點業務</v>
      </c>
      <c r="M9588" s="40" t="str">
        <f t="shared" si="455"/>
        <v>臺中市浩德人文關懷協會</v>
      </c>
    </row>
    <row r="9589" spans="1:13" s="27" customFormat="1" ht="112.5">
      <c r="A9589" s="37" t="s">
        <v>6837</v>
      </c>
      <c r="B9589" s="64" t="s">
        <v>7156</v>
      </c>
      <c r="C9589" s="64" t="s">
        <v>3659</v>
      </c>
      <c r="D9589" s="37" t="s">
        <v>6839</v>
      </c>
      <c r="E9589" s="131">
        <v>20</v>
      </c>
      <c r="F9589" s="132" t="s">
        <v>82</v>
      </c>
      <c r="G9589" s="128"/>
      <c r="H9589" s="156" t="s">
        <v>6840</v>
      </c>
      <c r="I9589" s="159"/>
      <c r="K9589" s="140" t="str">
        <f t="shared" si="453"/>
        <v>社會福利支出計畫/社會福利支出/會費、捐助、補助、分攤、照護、救濟與交流活動費/捐助、補助與獎助/捐助國內團體</v>
      </c>
      <c r="L9589" s="140" t="str">
        <f t="shared" si="454"/>
        <v>補助民間團體辦理建立社區照顧關懷據點業務</v>
      </c>
      <c r="M9589" s="40" t="str">
        <f t="shared" si="455"/>
        <v>社團法人臺中市人文關懷協會</v>
      </c>
    </row>
    <row r="9590" spans="1:13" s="27" customFormat="1" ht="112.5">
      <c r="A9590" s="37" t="s">
        <v>6837</v>
      </c>
      <c r="B9590" s="64" t="s">
        <v>7156</v>
      </c>
      <c r="C9590" s="64" t="s">
        <v>1610</v>
      </c>
      <c r="D9590" s="37" t="s">
        <v>6839</v>
      </c>
      <c r="E9590" s="131">
        <v>20</v>
      </c>
      <c r="F9590" s="132" t="s">
        <v>82</v>
      </c>
      <c r="G9590" s="128"/>
      <c r="H9590" s="156" t="s">
        <v>6840</v>
      </c>
      <c r="I9590" s="159"/>
      <c r="K9590" s="140" t="str">
        <f t="shared" si="453"/>
        <v>社會福利支出計畫/社會福利支出/會費、捐助、補助、分攤、照護、救濟與交流活動費/捐助、補助與獎助/捐助國內團體</v>
      </c>
      <c r="L9590" s="140" t="str">
        <f t="shared" si="454"/>
        <v>補助民間團體辦理建立社區照顧關懷據點業務</v>
      </c>
      <c r="M9590" s="40" t="str">
        <f t="shared" si="455"/>
        <v>臺中市后里區泰安社區發展協會</v>
      </c>
    </row>
    <row r="9591" spans="1:13" s="27" customFormat="1" ht="112.5">
      <c r="A9591" s="37" t="s">
        <v>6837</v>
      </c>
      <c r="B9591" s="64" t="s">
        <v>7156</v>
      </c>
      <c r="C9591" s="64" t="s">
        <v>7207</v>
      </c>
      <c r="D9591" s="37" t="s">
        <v>6839</v>
      </c>
      <c r="E9591" s="131">
        <v>20</v>
      </c>
      <c r="F9591" s="132" t="s">
        <v>82</v>
      </c>
      <c r="G9591" s="128"/>
      <c r="H9591" s="156" t="s">
        <v>6840</v>
      </c>
      <c r="I9591" s="159"/>
      <c r="K9591" s="140" t="str">
        <f t="shared" si="453"/>
        <v>社會福利支出計畫/社會福利支出/會費、捐助、補助、分攤、照護、救濟與交流活動費/捐助、補助與獎助/捐助國內團體</v>
      </c>
      <c r="L9591" s="140" t="str">
        <f t="shared" si="454"/>
        <v>補助民間團體辦理建立社區照顧關懷據點業務</v>
      </c>
      <c r="M9591" s="40" t="str">
        <f t="shared" si="455"/>
        <v>社團法人臺中市福康關懷協會</v>
      </c>
    </row>
    <row r="9592" spans="1:13" s="27" customFormat="1" ht="112.5">
      <c r="A9592" s="37" t="s">
        <v>6837</v>
      </c>
      <c r="B9592" s="64" t="s">
        <v>7156</v>
      </c>
      <c r="C9592" s="64" t="s">
        <v>7207</v>
      </c>
      <c r="D9592" s="37" t="s">
        <v>6839</v>
      </c>
      <c r="E9592" s="131">
        <v>20</v>
      </c>
      <c r="F9592" s="132" t="s">
        <v>82</v>
      </c>
      <c r="G9592" s="128"/>
      <c r="H9592" s="156" t="s">
        <v>6840</v>
      </c>
      <c r="I9592" s="159"/>
      <c r="K9592" s="140" t="str">
        <f t="shared" si="453"/>
        <v>社會福利支出計畫/社會福利支出/會費、捐助、補助、分攤、照護、救濟與交流活動費/捐助、補助與獎助/捐助國內團體</v>
      </c>
      <c r="L9592" s="140" t="str">
        <f t="shared" si="454"/>
        <v>補助民間團體辦理建立社區照顧關懷據點業務</v>
      </c>
      <c r="M9592" s="40" t="str">
        <f t="shared" si="455"/>
        <v>社團法人臺中市福康關懷協會</v>
      </c>
    </row>
    <row r="9593" spans="1:13" s="27" customFormat="1" ht="112.5">
      <c r="A9593" s="37" t="s">
        <v>6837</v>
      </c>
      <c r="B9593" s="64" t="s">
        <v>7156</v>
      </c>
      <c r="C9593" s="64" t="s">
        <v>3103</v>
      </c>
      <c r="D9593" s="37" t="s">
        <v>6839</v>
      </c>
      <c r="E9593" s="131">
        <v>20</v>
      </c>
      <c r="F9593" s="132" t="s">
        <v>82</v>
      </c>
      <c r="G9593" s="128"/>
      <c r="H9593" s="156" t="s">
        <v>6840</v>
      </c>
      <c r="I9593" s="159"/>
      <c r="K9593" s="140" t="str">
        <f t="shared" si="453"/>
        <v>社會福利支出計畫/社會福利支出/會費、捐助、補助、分攤、照護、救濟與交流活動費/捐助、補助與獎助/捐助國內團體</v>
      </c>
      <c r="L9593" s="140" t="str">
        <f t="shared" si="454"/>
        <v>補助民間團體辦理建立社區照顧關懷據點業務</v>
      </c>
      <c r="M9593" s="40" t="str">
        <f t="shared" si="455"/>
        <v>社團法人台灣基督教好牧人全人關顧協會</v>
      </c>
    </row>
    <row r="9594" spans="1:13" s="27" customFormat="1" ht="112.5">
      <c r="A9594" s="37" t="s">
        <v>6837</v>
      </c>
      <c r="B9594" s="64" t="s">
        <v>7156</v>
      </c>
      <c r="C9594" s="64" t="s">
        <v>4274</v>
      </c>
      <c r="D9594" s="37" t="s">
        <v>6839</v>
      </c>
      <c r="E9594" s="131">
        <v>20</v>
      </c>
      <c r="F9594" s="132" t="s">
        <v>82</v>
      </c>
      <c r="G9594" s="128"/>
      <c r="H9594" s="156" t="s">
        <v>6840</v>
      </c>
      <c r="I9594" s="159"/>
      <c r="K9594" s="140" t="str">
        <f t="shared" si="453"/>
        <v>社會福利支出計畫/社會福利支出/會費、捐助、補助、分攤、照護、救濟與交流活動費/捐助、補助與獎助/捐助國內團體</v>
      </c>
      <c r="L9594" s="140" t="str">
        <f t="shared" si="454"/>
        <v>補助民間團體辦理建立社區照顧關懷據點業務</v>
      </c>
      <c r="M9594" s="40" t="str">
        <f t="shared" si="455"/>
        <v>臺中市大雅區忠義社區發展協會</v>
      </c>
    </row>
    <row r="9595" spans="1:13" s="27" customFormat="1" ht="112.5">
      <c r="A9595" s="37" t="s">
        <v>6837</v>
      </c>
      <c r="B9595" s="64" t="s">
        <v>7156</v>
      </c>
      <c r="C9595" s="64" t="s">
        <v>3605</v>
      </c>
      <c r="D9595" s="37" t="s">
        <v>6839</v>
      </c>
      <c r="E9595" s="131">
        <v>20</v>
      </c>
      <c r="F9595" s="132" t="s">
        <v>82</v>
      </c>
      <c r="G9595" s="128"/>
      <c r="H9595" s="156" t="s">
        <v>6840</v>
      </c>
      <c r="I9595" s="159"/>
      <c r="K9595" s="140" t="str">
        <f t="shared" si="453"/>
        <v>社會福利支出計畫/社會福利支出/會費、捐助、補助、分攤、照護、救濟與交流活動費/捐助、補助與獎助/捐助國內團體</v>
      </c>
      <c r="L9595" s="140" t="str">
        <f t="shared" si="454"/>
        <v>補助民間團體辦理建立社區照顧關懷據點業務</v>
      </c>
      <c r="M9595" s="40" t="str">
        <f t="shared" si="455"/>
        <v>臺中市潭子區家福健康促進協會</v>
      </c>
    </row>
    <row r="9596" spans="1:13" s="27" customFormat="1" ht="112.5">
      <c r="A9596" s="37" t="s">
        <v>6837</v>
      </c>
      <c r="B9596" s="64" t="s">
        <v>7156</v>
      </c>
      <c r="C9596" s="64" t="s">
        <v>3249</v>
      </c>
      <c r="D9596" s="37" t="s">
        <v>6839</v>
      </c>
      <c r="E9596" s="131">
        <v>20</v>
      </c>
      <c r="F9596" s="132" t="s">
        <v>82</v>
      </c>
      <c r="G9596" s="128"/>
      <c r="H9596" s="156" t="s">
        <v>6840</v>
      </c>
      <c r="I9596" s="159"/>
      <c r="K9596" s="140" t="str">
        <f t="shared" si="453"/>
        <v>社會福利支出計畫/社會福利支出/會費、捐助、補助、分攤、照護、救濟與交流活動費/捐助、補助與獎助/捐助國內團體</v>
      </c>
      <c r="L9596" s="140" t="str">
        <f t="shared" si="454"/>
        <v>補助民間團體辦理建立社區照顧關懷據點業務</v>
      </c>
      <c r="M9596" s="40" t="str">
        <f t="shared" si="455"/>
        <v>臺中市潭子區東寶社區發展協會</v>
      </c>
    </row>
    <row r="9597" spans="1:13" s="27" customFormat="1" ht="112.5">
      <c r="A9597" s="37" t="s">
        <v>6837</v>
      </c>
      <c r="B9597" s="64" t="s">
        <v>7156</v>
      </c>
      <c r="C9597" s="64" t="s">
        <v>2582</v>
      </c>
      <c r="D9597" s="37" t="s">
        <v>6839</v>
      </c>
      <c r="E9597" s="131">
        <v>20</v>
      </c>
      <c r="F9597" s="132" t="s">
        <v>82</v>
      </c>
      <c r="G9597" s="128"/>
      <c r="H9597" s="156" t="s">
        <v>6840</v>
      </c>
      <c r="I9597" s="159"/>
      <c r="K9597" s="140" t="str">
        <f t="shared" ref="K9597:K9660" si="456">A9597</f>
        <v>社會福利支出計畫/社會福利支出/會費、捐助、補助、分攤、照護、救濟與交流活動費/捐助、補助與獎助/捐助國內團體</v>
      </c>
      <c r="L9597" s="140" t="str">
        <f t="shared" ref="L9597:L9660" si="457">B9597</f>
        <v>補助民間團體辦理建立社區照顧關懷據點業務</v>
      </c>
      <c r="M9597" s="40" t="str">
        <f t="shared" ref="M9597:M9660" si="458">C9597</f>
        <v>臺中市豐原區大南嵩社區發展協會</v>
      </c>
    </row>
    <row r="9598" spans="1:13" s="27" customFormat="1" ht="112.5">
      <c r="A9598" s="37" t="s">
        <v>6837</v>
      </c>
      <c r="B9598" s="64" t="s">
        <v>7156</v>
      </c>
      <c r="C9598" s="64" t="s">
        <v>4302</v>
      </c>
      <c r="D9598" s="37" t="s">
        <v>6839</v>
      </c>
      <c r="E9598" s="131">
        <v>20</v>
      </c>
      <c r="F9598" s="132" t="s">
        <v>82</v>
      </c>
      <c r="G9598" s="128"/>
      <c r="H9598" s="156" t="s">
        <v>6840</v>
      </c>
      <c r="I9598" s="159"/>
      <c r="K9598" s="140" t="str">
        <f t="shared" si="456"/>
        <v>社會福利支出計畫/社會福利支出/會費、捐助、補助、分攤、照護、救濟與交流活動費/捐助、補助與獎助/捐助國內團體</v>
      </c>
      <c r="L9598" s="140" t="str">
        <f t="shared" si="457"/>
        <v>補助民間團體辦理建立社區照顧關懷據點業務</v>
      </c>
      <c r="M9598" s="40" t="str">
        <f t="shared" si="458"/>
        <v>臺中市豐原區豐圳社區發展協會</v>
      </c>
    </row>
    <row r="9599" spans="1:13" s="27" customFormat="1" ht="112.5">
      <c r="A9599" s="37" t="s">
        <v>6837</v>
      </c>
      <c r="B9599" s="64" t="s">
        <v>7156</v>
      </c>
      <c r="C9599" s="64" t="s">
        <v>4101</v>
      </c>
      <c r="D9599" s="37" t="s">
        <v>6839</v>
      </c>
      <c r="E9599" s="131">
        <v>20</v>
      </c>
      <c r="F9599" s="132" t="s">
        <v>82</v>
      </c>
      <c r="G9599" s="128"/>
      <c r="H9599" s="156" t="s">
        <v>6840</v>
      </c>
      <c r="I9599" s="159"/>
      <c r="K9599" s="140" t="str">
        <f t="shared" si="456"/>
        <v>社會福利支出計畫/社會福利支出/會費、捐助、補助、分攤、照護、救濟與交流活動費/捐助、補助與獎助/捐助國內團體</v>
      </c>
      <c r="L9599" s="140" t="str">
        <f t="shared" si="457"/>
        <v>補助民間團體辦理建立社區照顧關懷據點業務</v>
      </c>
      <c r="M9599" s="40" t="str">
        <f t="shared" si="458"/>
        <v>臺中市豐原區北湳社區發展協會</v>
      </c>
    </row>
    <row r="9600" spans="1:13" s="27" customFormat="1" ht="112.5">
      <c r="A9600" s="37" t="s">
        <v>6837</v>
      </c>
      <c r="B9600" s="64" t="s">
        <v>7156</v>
      </c>
      <c r="C9600" s="64" t="s">
        <v>4254</v>
      </c>
      <c r="D9600" s="37" t="s">
        <v>6839</v>
      </c>
      <c r="E9600" s="131">
        <v>20</v>
      </c>
      <c r="F9600" s="132" t="s">
        <v>82</v>
      </c>
      <c r="G9600" s="128"/>
      <c r="H9600" s="156" t="s">
        <v>6840</v>
      </c>
      <c r="I9600" s="159"/>
      <c r="K9600" s="140" t="str">
        <f t="shared" si="456"/>
        <v>社會福利支出計畫/社會福利支出/會費、捐助、補助、分攤、照護、救濟與交流活動費/捐助、補助與獎助/捐助國內團體</v>
      </c>
      <c r="L9600" s="140" t="str">
        <f t="shared" si="457"/>
        <v>補助民間團體辦理建立社區照顧關懷據點業務</v>
      </c>
      <c r="M9600" s="40" t="str">
        <f t="shared" si="458"/>
        <v>臺中市潭子區家福社區發展協會</v>
      </c>
    </row>
    <row r="9601" spans="1:13" s="27" customFormat="1" ht="112.5">
      <c r="A9601" s="37" t="s">
        <v>6837</v>
      </c>
      <c r="B9601" s="64" t="s">
        <v>7156</v>
      </c>
      <c r="C9601" s="64" t="s">
        <v>3679</v>
      </c>
      <c r="D9601" s="37" t="s">
        <v>6839</v>
      </c>
      <c r="E9601" s="131">
        <v>20</v>
      </c>
      <c r="F9601" s="132" t="s">
        <v>82</v>
      </c>
      <c r="G9601" s="128"/>
      <c r="H9601" s="156" t="s">
        <v>6840</v>
      </c>
      <c r="I9601" s="159"/>
      <c r="K9601" s="140" t="str">
        <f t="shared" si="456"/>
        <v>社會福利支出計畫/社會福利支出/會費、捐助、補助、分攤、照護、救濟與交流活動費/捐助、補助與獎助/捐助國內團體</v>
      </c>
      <c r="L9601" s="140" t="str">
        <f t="shared" si="457"/>
        <v>補助民間團體辦理建立社區照顧關懷據點業務</v>
      </c>
      <c r="M9601" s="40" t="str">
        <f t="shared" si="458"/>
        <v>臺中市豐原區南村里愛護您關照協會</v>
      </c>
    </row>
    <row r="9602" spans="1:13" s="27" customFormat="1" ht="112.5">
      <c r="A9602" s="37" t="s">
        <v>6837</v>
      </c>
      <c r="B9602" s="64" t="s">
        <v>7156</v>
      </c>
      <c r="C9602" s="64" t="s">
        <v>3671</v>
      </c>
      <c r="D9602" s="37" t="s">
        <v>6839</v>
      </c>
      <c r="E9602" s="131">
        <v>20</v>
      </c>
      <c r="F9602" s="132" t="s">
        <v>82</v>
      </c>
      <c r="G9602" s="128"/>
      <c r="H9602" s="156" t="s">
        <v>6840</v>
      </c>
      <c r="I9602" s="159"/>
      <c r="K9602" s="140" t="str">
        <f t="shared" si="456"/>
        <v>社會福利支出計畫/社會福利支出/會費、捐助、補助、分攤、照護、救濟與交流活動費/捐助、補助與獎助/捐助國內團體</v>
      </c>
      <c r="L9602" s="140" t="str">
        <f t="shared" si="457"/>
        <v>補助民間團體辦理建立社區照顧關懷據點業務</v>
      </c>
      <c r="M9602" s="40" t="str">
        <f t="shared" si="458"/>
        <v>臺中市潭仔墘社區文化協會</v>
      </c>
    </row>
    <row r="9603" spans="1:13" s="27" customFormat="1" ht="112.5">
      <c r="A9603" s="37" t="s">
        <v>6837</v>
      </c>
      <c r="B9603" s="64" t="s">
        <v>7156</v>
      </c>
      <c r="C9603" s="64" t="s">
        <v>3230</v>
      </c>
      <c r="D9603" s="37" t="s">
        <v>6839</v>
      </c>
      <c r="E9603" s="131">
        <v>20</v>
      </c>
      <c r="F9603" s="132" t="s">
        <v>82</v>
      </c>
      <c r="G9603" s="128"/>
      <c r="H9603" s="156" t="s">
        <v>6840</v>
      </c>
      <c r="I9603" s="159"/>
      <c r="K9603" s="140" t="str">
        <f t="shared" si="456"/>
        <v>社會福利支出計畫/社會福利支出/會費、捐助、補助、分攤、照護、救濟與交流活動費/捐助、補助與獎助/捐助國內團體</v>
      </c>
      <c r="L9603" s="140" t="str">
        <f t="shared" si="457"/>
        <v>補助民間團體辦理建立社區照顧關懷據點業務</v>
      </c>
      <c r="M9603" s="40" t="str">
        <f t="shared" si="458"/>
        <v>臺中市潭子區大豐社區發展協會</v>
      </c>
    </row>
    <row r="9604" spans="1:13" s="27" customFormat="1" ht="112.5">
      <c r="A9604" s="37" t="s">
        <v>6837</v>
      </c>
      <c r="B9604" s="64" t="s">
        <v>7156</v>
      </c>
      <c r="C9604" s="64" t="s">
        <v>4301</v>
      </c>
      <c r="D9604" s="37" t="s">
        <v>6839</v>
      </c>
      <c r="E9604" s="131">
        <v>20</v>
      </c>
      <c r="F9604" s="132" t="s">
        <v>82</v>
      </c>
      <c r="G9604" s="128"/>
      <c r="H9604" s="156" t="s">
        <v>6840</v>
      </c>
      <c r="I9604" s="159"/>
      <c r="K9604" s="140" t="str">
        <f t="shared" si="456"/>
        <v>社會福利支出計畫/社會福利支出/會費、捐助、補助、分攤、照護、救濟與交流活動費/捐助、補助與獎助/捐助國內團體</v>
      </c>
      <c r="L9604" s="140" t="str">
        <f t="shared" si="457"/>
        <v>補助民間團體辦理建立社區照顧關懷據點業務</v>
      </c>
      <c r="M9604" s="40" t="str">
        <f t="shared" si="458"/>
        <v>臺中市潭子區栗林社區發展協會</v>
      </c>
    </row>
    <row r="9605" spans="1:13" s="27" customFormat="1" ht="112.5">
      <c r="A9605" s="37" t="s">
        <v>6837</v>
      </c>
      <c r="B9605" s="64" t="s">
        <v>7156</v>
      </c>
      <c r="C9605" s="64" t="s">
        <v>3147</v>
      </c>
      <c r="D9605" s="37" t="s">
        <v>6839</v>
      </c>
      <c r="E9605" s="131">
        <v>20</v>
      </c>
      <c r="F9605" s="132" t="s">
        <v>82</v>
      </c>
      <c r="G9605" s="128"/>
      <c r="H9605" s="156" t="s">
        <v>6840</v>
      </c>
      <c r="I9605" s="159"/>
      <c r="K9605" s="140" t="str">
        <f t="shared" si="456"/>
        <v>社會福利支出計畫/社會福利支出/會費、捐助、補助、分攤、照護、救濟與交流活動費/捐助、補助與獎助/捐助國內團體</v>
      </c>
      <c r="L9605" s="140" t="str">
        <f t="shared" si="457"/>
        <v>補助民間團體辦理建立社區照顧關懷據點業務</v>
      </c>
      <c r="M9605" s="40" t="str">
        <f t="shared" si="458"/>
        <v>臺中市潭子區新田社區發展協會</v>
      </c>
    </row>
    <row r="9606" spans="1:13" s="27" customFormat="1" ht="112.5">
      <c r="A9606" s="37" t="s">
        <v>6837</v>
      </c>
      <c r="B9606" s="64" t="s">
        <v>7156</v>
      </c>
      <c r="C9606" s="64" t="s">
        <v>7211</v>
      </c>
      <c r="D9606" s="37" t="s">
        <v>6839</v>
      </c>
      <c r="E9606" s="131">
        <v>20</v>
      </c>
      <c r="F9606" s="132" t="s">
        <v>82</v>
      </c>
      <c r="G9606" s="128"/>
      <c r="H9606" s="156" t="s">
        <v>6840</v>
      </c>
      <c r="I9606" s="159"/>
      <c r="K9606" s="140" t="str">
        <f t="shared" si="456"/>
        <v>社會福利支出計畫/社會福利支出/會費、捐助、補助、分攤、照護、救濟與交流活動費/捐助、補助與獎助/捐助國內團體</v>
      </c>
      <c r="L9606" s="140" t="str">
        <f t="shared" si="457"/>
        <v>補助民間團體辦理建立社區照顧關懷據點業務</v>
      </c>
      <c r="M9606" s="40" t="str">
        <f t="shared" si="458"/>
        <v>社團法人臺中市幸福關懷發展協</v>
      </c>
    </row>
    <row r="9607" spans="1:13" s="27" customFormat="1" ht="112.5">
      <c r="A9607" s="37" t="s">
        <v>6837</v>
      </c>
      <c r="B9607" s="64" t="s">
        <v>7156</v>
      </c>
      <c r="C9607" s="64" t="s">
        <v>3225</v>
      </c>
      <c r="D9607" s="37" t="s">
        <v>6839</v>
      </c>
      <c r="E9607" s="131">
        <v>20</v>
      </c>
      <c r="F9607" s="132" t="s">
        <v>82</v>
      </c>
      <c r="G9607" s="128"/>
      <c r="H9607" s="156" t="s">
        <v>6840</v>
      </c>
      <c r="I9607" s="159"/>
      <c r="K9607" s="140" t="str">
        <f t="shared" si="456"/>
        <v>社會福利支出計畫/社會福利支出/會費、捐助、補助、分攤、照護、救濟與交流活動費/捐助、補助與獎助/捐助國內團體</v>
      </c>
      <c r="L9607" s="140" t="str">
        <f t="shared" si="457"/>
        <v>補助民間團體辦理建立社區照顧關懷據點業務</v>
      </c>
      <c r="M9607" s="40" t="str">
        <f t="shared" si="458"/>
        <v>臺中市墩仔腳庄文化創生發展協會</v>
      </c>
    </row>
    <row r="9608" spans="1:13" s="27" customFormat="1" ht="112.5">
      <c r="A9608" s="37" t="s">
        <v>6837</v>
      </c>
      <c r="B9608" s="64" t="s">
        <v>7156</v>
      </c>
      <c r="C9608" s="64" t="s">
        <v>3061</v>
      </c>
      <c r="D9608" s="37" t="s">
        <v>6839</v>
      </c>
      <c r="E9608" s="131">
        <v>20</v>
      </c>
      <c r="F9608" s="132" t="s">
        <v>82</v>
      </c>
      <c r="G9608" s="128"/>
      <c r="H9608" s="156" t="s">
        <v>6840</v>
      </c>
      <c r="I9608" s="159"/>
      <c r="K9608" s="140" t="str">
        <f t="shared" si="456"/>
        <v>社會福利支出計畫/社會福利支出/會費、捐助、補助、分攤、照護、救濟與交流活動費/捐助、補助與獎助/捐助國內團體</v>
      </c>
      <c r="L9608" s="140" t="str">
        <f t="shared" si="457"/>
        <v>補助民間團體辦理建立社區照顧關懷據點業務</v>
      </c>
      <c r="M9608" s="40" t="str">
        <f t="shared" si="458"/>
        <v>財團法人全成社會福利基金會</v>
      </c>
    </row>
    <row r="9609" spans="1:13" s="27" customFormat="1" ht="112.5">
      <c r="A9609" s="37" t="s">
        <v>6837</v>
      </c>
      <c r="B9609" s="64" t="s">
        <v>7156</v>
      </c>
      <c r="C9609" s="64" t="s">
        <v>2485</v>
      </c>
      <c r="D9609" s="37" t="s">
        <v>6839</v>
      </c>
      <c r="E9609" s="131">
        <v>20</v>
      </c>
      <c r="F9609" s="132" t="s">
        <v>82</v>
      </c>
      <c r="G9609" s="128"/>
      <c r="H9609" s="156" t="s">
        <v>6840</v>
      </c>
      <c r="I9609" s="159"/>
      <c r="K9609" s="140" t="str">
        <f t="shared" si="456"/>
        <v>社會福利支出計畫/社會福利支出/會費、捐助、補助、分攤、照護、救濟與交流活動費/捐助、補助與獎助/捐助國內團體</v>
      </c>
      <c r="L9609" s="140" t="str">
        <f t="shared" si="457"/>
        <v>補助民間團體辦理建立社區照顧關懷據點業務</v>
      </c>
      <c r="M9609" s="40" t="str">
        <f t="shared" si="458"/>
        <v>臺中市后里區眉山社區發展協會</v>
      </c>
    </row>
    <row r="9610" spans="1:13" s="27" customFormat="1" ht="112.5">
      <c r="A9610" s="37" t="s">
        <v>6837</v>
      </c>
      <c r="B9610" s="64" t="s">
        <v>7156</v>
      </c>
      <c r="C9610" s="64" t="s">
        <v>3174</v>
      </c>
      <c r="D9610" s="37" t="s">
        <v>6839</v>
      </c>
      <c r="E9610" s="131">
        <v>20</v>
      </c>
      <c r="F9610" s="132" t="s">
        <v>82</v>
      </c>
      <c r="G9610" s="128"/>
      <c r="H9610" s="156" t="s">
        <v>6840</v>
      </c>
      <c r="I9610" s="159"/>
      <c r="K9610" s="140" t="str">
        <f t="shared" si="456"/>
        <v>社會福利支出計畫/社會福利支出/會費、捐助、補助、分攤、照護、救濟與交流活動費/捐助、補助與獎助/捐助國內團體</v>
      </c>
      <c r="L9610" s="140" t="str">
        <f t="shared" si="457"/>
        <v>補助民間團體辦理建立社區照顧關懷據點業務</v>
      </c>
      <c r="M9610" s="40" t="str">
        <f t="shared" si="458"/>
        <v>臺中市東勢區下新社區發展協會</v>
      </c>
    </row>
    <row r="9611" spans="1:13" s="27" customFormat="1" ht="112.5">
      <c r="A9611" s="37" t="s">
        <v>6837</v>
      </c>
      <c r="B9611" s="64" t="s">
        <v>7156</v>
      </c>
      <c r="C9611" s="64" t="s">
        <v>2555</v>
      </c>
      <c r="D9611" s="37" t="s">
        <v>6839</v>
      </c>
      <c r="E9611" s="131">
        <v>20</v>
      </c>
      <c r="F9611" s="132" t="s">
        <v>82</v>
      </c>
      <c r="G9611" s="128"/>
      <c r="H9611" s="156" t="s">
        <v>6840</v>
      </c>
      <c r="I9611" s="159"/>
      <c r="K9611" s="140" t="str">
        <f t="shared" si="456"/>
        <v>社會福利支出計畫/社會福利支出/會費、捐助、補助、分攤、照護、救濟與交流活動費/捐助、補助與獎助/捐助國內團體</v>
      </c>
      <c r="L9611" s="140" t="str">
        <f t="shared" si="457"/>
        <v>補助民間團體辦理建立社區照顧關懷據點業務</v>
      </c>
      <c r="M9611" s="40" t="str">
        <f t="shared" si="458"/>
        <v>臺中市新社區東興社區發展協會</v>
      </c>
    </row>
    <row r="9612" spans="1:13" s="27" customFormat="1" ht="112.5">
      <c r="A9612" s="37" t="s">
        <v>6837</v>
      </c>
      <c r="B9612" s="64" t="s">
        <v>7156</v>
      </c>
      <c r="C9612" s="64" t="s">
        <v>3250</v>
      </c>
      <c r="D9612" s="37" t="s">
        <v>6839</v>
      </c>
      <c r="E9612" s="131">
        <v>20</v>
      </c>
      <c r="F9612" s="132" t="s">
        <v>82</v>
      </c>
      <c r="G9612" s="128"/>
      <c r="H9612" s="156" t="s">
        <v>6840</v>
      </c>
      <c r="I9612" s="159"/>
      <c r="K9612" s="140" t="str">
        <f t="shared" si="456"/>
        <v>社會福利支出計畫/社會福利支出/會費、捐助、補助、分攤、照護、救濟與交流活動費/捐助、補助與獎助/捐助國內團體</v>
      </c>
      <c r="L9612" s="140" t="str">
        <f t="shared" si="457"/>
        <v>補助民間團體辦理建立社區照顧關懷據點業務</v>
      </c>
      <c r="M9612" s="40" t="str">
        <f t="shared" si="458"/>
        <v>臺中市東勢區興隆社區發展協會</v>
      </c>
    </row>
    <row r="9613" spans="1:13" s="27" customFormat="1" ht="112.5">
      <c r="A9613" s="37" t="s">
        <v>6837</v>
      </c>
      <c r="B9613" s="64" t="s">
        <v>7156</v>
      </c>
      <c r="C9613" s="64" t="s">
        <v>3257</v>
      </c>
      <c r="D9613" s="37" t="s">
        <v>6839</v>
      </c>
      <c r="E9613" s="131">
        <v>20</v>
      </c>
      <c r="F9613" s="132" t="s">
        <v>82</v>
      </c>
      <c r="G9613" s="128"/>
      <c r="H9613" s="156" t="s">
        <v>6840</v>
      </c>
      <c r="I9613" s="159"/>
      <c r="K9613" s="140" t="str">
        <f t="shared" si="456"/>
        <v>社會福利支出計畫/社會福利支出/會費、捐助、補助、分攤、照護、救濟與交流活動費/捐助、補助與獎助/捐助國內團體</v>
      </c>
      <c r="L9613" s="140" t="str">
        <f t="shared" si="457"/>
        <v>補助民間團體辦理建立社區照顧關懷據點業務</v>
      </c>
      <c r="M9613" s="40" t="str">
        <f t="shared" si="458"/>
        <v>臺中市和平區健康促進推廣協會</v>
      </c>
    </row>
    <row r="9614" spans="1:13" s="27" customFormat="1" ht="112.5">
      <c r="A9614" s="37" t="s">
        <v>6837</v>
      </c>
      <c r="B9614" s="64" t="s">
        <v>7156</v>
      </c>
      <c r="C9614" s="64" t="s">
        <v>4236</v>
      </c>
      <c r="D9614" s="37" t="s">
        <v>6839</v>
      </c>
      <c r="E9614" s="131">
        <v>20</v>
      </c>
      <c r="F9614" s="132" t="s">
        <v>82</v>
      </c>
      <c r="G9614" s="128"/>
      <c r="H9614" s="156" t="s">
        <v>6840</v>
      </c>
      <c r="I9614" s="159"/>
      <c r="K9614" s="140" t="str">
        <f t="shared" si="456"/>
        <v>社會福利支出計畫/社會福利支出/會費、捐助、補助、分攤、照護、救濟與交流活動費/捐助、補助與獎助/捐助國內團體</v>
      </c>
      <c r="L9614" s="140" t="str">
        <f t="shared" si="457"/>
        <v>補助民間團體辦理建立社區照顧關懷據點業務</v>
      </c>
      <c r="M9614" s="40" t="str">
        <f t="shared" si="458"/>
        <v>臺中市新社區月湖社區發展協會</v>
      </c>
    </row>
    <row r="9615" spans="1:13" s="27" customFormat="1" ht="112.5">
      <c r="A9615" s="37" t="s">
        <v>6837</v>
      </c>
      <c r="B9615" s="64" t="s">
        <v>7156</v>
      </c>
      <c r="C9615" s="64" t="s">
        <v>3445</v>
      </c>
      <c r="D9615" s="37" t="s">
        <v>6839</v>
      </c>
      <c r="E9615" s="131">
        <v>20</v>
      </c>
      <c r="F9615" s="132" t="s">
        <v>82</v>
      </c>
      <c r="G9615" s="128"/>
      <c r="H9615" s="156" t="s">
        <v>6840</v>
      </c>
      <c r="I9615" s="159"/>
      <c r="K9615" s="140" t="str">
        <f t="shared" si="456"/>
        <v>社會福利支出計畫/社會福利支出/會費、捐助、補助、分攤、照護、救濟與交流活動費/捐助、補助與獎助/捐助國內團體</v>
      </c>
      <c r="L9615" s="140" t="str">
        <f t="shared" si="457"/>
        <v>補助民間團體辦理建立社區照顧關懷據點業務</v>
      </c>
      <c r="M9615" s="40" t="str">
        <f t="shared" si="458"/>
        <v>臺中市東勢農民老人會</v>
      </c>
    </row>
    <row r="9616" spans="1:13" s="27" customFormat="1" ht="112.5">
      <c r="A9616" s="37" t="s">
        <v>6837</v>
      </c>
      <c r="B9616" s="64" t="s">
        <v>7156</v>
      </c>
      <c r="C9616" s="64" t="s">
        <v>3935</v>
      </c>
      <c r="D9616" s="37" t="s">
        <v>6839</v>
      </c>
      <c r="E9616" s="131">
        <v>20</v>
      </c>
      <c r="F9616" s="132" t="s">
        <v>82</v>
      </c>
      <c r="G9616" s="128"/>
      <c r="H9616" s="156" t="s">
        <v>6840</v>
      </c>
      <c r="I9616" s="159"/>
      <c r="K9616" s="140" t="str">
        <f t="shared" si="456"/>
        <v>社會福利支出計畫/社會福利支出/會費、捐助、補助、分攤、照護、救濟與交流活動費/捐助、補助與獎助/捐助國內團體</v>
      </c>
      <c r="L9616" s="140" t="str">
        <f t="shared" si="457"/>
        <v>補助民間團體辦理建立社區照顧關懷據點業務</v>
      </c>
      <c r="M9616" s="40" t="str">
        <f t="shared" si="458"/>
        <v>財團法人中華基督教浸信宣道會台中教會</v>
      </c>
    </row>
    <row r="9617" spans="1:13" s="27" customFormat="1" ht="112.5">
      <c r="A9617" s="37" t="s">
        <v>6837</v>
      </c>
      <c r="B9617" s="64" t="s">
        <v>7156</v>
      </c>
      <c r="C9617" s="64" t="s">
        <v>4177</v>
      </c>
      <c r="D9617" s="37" t="s">
        <v>6839</v>
      </c>
      <c r="E9617" s="131">
        <v>20</v>
      </c>
      <c r="F9617" s="132" t="s">
        <v>82</v>
      </c>
      <c r="G9617" s="128"/>
      <c r="H9617" s="156" t="s">
        <v>6840</v>
      </c>
      <c r="I9617" s="159"/>
      <c r="K9617" s="140" t="str">
        <f t="shared" si="456"/>
        <v>社會福利支出計畫/社會福利支出/會費、捐助、補助、分攤、照護、救濟與交流活動費/捐助、補助與獎助/捐助國內團體</v>
      </c>
      <c r="L9617" s="140" t="str">
        <f t="shared" si="457"/>
        <v>補助民間團體辦理建立社區照顧關懷據點業務</v>
      </c>
      <c r="M9617" s="40" t="str">
        <f t="shared" si="458"/>
        <v>台中市北區賴村社區發展協會</v>
      </c>
    </row>
    <row r="9618" spans="1:13" s="27" customFormat="1" ht="112.5">
      <c r="A9618" s="37" t="s">
        <v>6837</v>
      </c>
      <c r="B9618" s="64" t="s">
        <v>7156</v>
      </c>
      <c r="C9618" s="64" t="s">
        <v>4192</v>
      </c>
      <c r="D9618" s="37" t="s">
        <v>6839</v>
      </c>
      <c r="E9618" s="131">
        <v>20</v>
      </c>
      <c r="F9618" s="132" t="s">
        <v>82</v>
      </c>
      <c r="G9618" s="128"/>
      <c r="H9618" s="156" t="s">
        <v>6840</v>
      </c>
      <c r="I9618" s="159"/>
      <c r="K9618" s="140" t="str">
        <f t="shared" si="456"/>
        <v>社會福利支出計畫/社會福利支出/會費、捐助、補助、分攤、照護、救濟與交流活動費/捐助、補助與獎助/捐助國內團體</v>
      </c>
      <c r="L9618" s="140" t="str">
        <f t="shared" si="457"/>
        <v>補助民間團體辦理建立社區照顧關懷據點業務</v>
      </c>
      <c r="M9618" s="40" t="str">
        <f t="shared" si="458"/>
        <v>台中市東區合作社區發展協會</v>
      </c>
    </row>
    <row r="9619" spans="1:13" s="27" customFormat="1" ht="112.5">
      <c r="A9619" s="37" t="s">
        <v>6837</v>
      </c>
      <c r="B9619" s="64" t="s">
        <v>7156</v>
      </c>
      <c r="C9619" s="64" t="s">
        <v>4190</v>
      </c>
      <c r="D9619" s="37" t="s">
        <v>6839</v>
      </c>
      <c r="E9619" s="131">
        <v>20</v>
      </c>
      <c r="F9619" s="132" t="s">
        <v>82</v>
      </c>
      <c r="G9619" s="128"/>
      <c r="H9619" s="156" t="s">
        <v>6840</v>
      </c>
      <c r="I9619" s="159"/>
      <c r="K9619" s="140" t="str">
        <f t="shared" si="456"/>
        <v>社會福利支出計畫/社會福利支出/會費、捐助、補助、分攤、照護、救濟與交流活動費/捐助、補助與獎助/捐助國內團體</v>
      </c>
      <c r="L9619" s="140" t="str">
        <f t="shared" si="457"/>
        <v>補助民間團體辦理建立社區照顧關懷據點業務</v>
      </c>
      <c r="M9619" s="40" t="str">
        <f t="shared" si="458"/>
        <v>台中市東區十甲社區發展協會</v>
      </c>
    </row>
    <row r="9620" spans="1:13" s="27" customFormat="1" ht="112.5">
      <c r="A9620" s="37" t="s">
        <v>6837</v>
      </c>
      <c r="B9620" s="64" t="s">
        <v>7156</v>
      </c>
      <c r="C9620" s="64" t="s">
        <v>803</v>
      </c>
      <c r="D9620" s="37" t="s">
        <v>6839</v>
      </c>
      <c r="E9620" s="131">
        <v>20</v>
      </c>
      <c r="F9620" s="132" t="s">
        <v>82</v>
      </c>
      <c r="G9620" s="128"/>
      <c r="H9620" s="156" t="s">
        <v>6840</v>
      </c>
      <c r="I9620" s="159"/>
      <c r="K9620" s="140" t="str">
        <f t="shared" si="456"/>
        <v>社會福利支出計畫/社會福利支出/會費、捐助、補助、分攤、照護、救濟與交流活動費/捐助、補助與獎助/捐助國內團體</v>
      </c>
      <c r="L9620" s="140" t="str">
        <f t="shared" si="457"/>
        <v>補助民間團體辦理建立社區照顧關懷據點業務</v>
      </c>
      <c r="M9620" s="40" t="str">
        <f t="shared" si="458"/>
        <v>臺中市霧峰區本堂社區發展協會</v>
      </c>
    </row>
    <row r="9621" spans="1:13" s="27" customFormat="1" ht="112.5">
      <c r="A9621" s="37" t="s">
        <v>6837</v>
      </c>
      <c r="B9621" s="64" t="s">
        <v>7156</v>
      </c>
      <c r="C9621" s="64" t="s">
        <v>3515</v>
      </c>
      <c r="D9621" s="37" t="s">
        <v>6839</v>
      </c>
      <c r="E9621" s="131">
        <v>20</v>
      </c>
      <c r="F9621" s="132" t="s">
        <v>82</v>
      </c>
      <c r="G9621" s="128"/>
      <c r="H9621" s="156" t="s">
        <v>6840</v>
      </c>
      <c r="I9621" s="159"/>
      <c r="K9621" s="140" t="str">
        <f t="shared" si="456"/>
        <v>社會福利支出計畫/社會福利支出/會費、捐助、補助、分攤、照護、救濟與交流活動費/捐助、補助與獎助/捐助國內團體</v>
      </c>
      <c r="L9621" s="140" t="str">
        <f t="shared" si="457"/>
        <v>補助民間團體辦理建立社區照顧關懷據點業務</v>
      </c>
      <c r="M9621" s="40" t="str">
        <f t="shared" si="458"/>
        <v>臺中市沙鹿區公明社區發展協會</v>
      </c>
    </row>
    <row r="9622" spans="1:13" s="27" customFormat="1" ht="112.5">
      <c r="A9622" s="37" t="s">
        <v>6837</v>
      </c>
      <c r="B9622" s="64" t="s">
        <v>7156</v>
      </c>
      <c r="C9622" s="64" t="s">
        <v>7212</v>
      </c>
      <c r="D9622" s="37" t="s">
        <v>6839</v>
      </c>
      <c r="E9622" s="131">
        <v>20</v>
      </c>
      <c r="F9622" s="132" t="s">
        <v>82</v>
      </c>
      <c r="G9622" s="128"/>
      <c r="H9622" s="156" t="s">
        <v>6840</v>
      </c>
      <c r="I9622" s="159"/>
      <c r="K9622" s="140" t="str">
        <f t="shared" si="456"/>
        <v>社會福利支出計畫/社會福利支出/會費、捐助、補助、分攤、照護、救濟與交流活動費/捐助、補助與獎助/捐助國內團體</v>
      </c>
      <c r="L9622" s="140" t="str">
        <f t="shared" si="457"/>
        <v>補助民間團體辦理建立社區照顧關懷據點業務</v>
      </c>
      <c r="M9622" s="40" t="str">
        <f t="shared" si="458"/>
        <v>社團法人臺中市回生關懷協會</v>
      </c>
    </row>
    <row r="9623" spans="1:13" s="27" customFormat="1" ht="112.5">
      <c r="A9623" s="37" t="s">
        <v>6837</v>
      </c>
      <c r="B9623" s="64" t="s">
        <v>7156</v>
      </c>
      <c r="C9623" s="64" t="s">
        <v>7212</v>
      </c>
      <c r="D9623" s="37" t="s">
        <v>6839</v>
      </c>
      <c r="E9623" s="131">
        <v>20</v>
      </c>
      <c r="F9623" s="132" t="s">
        <v>82</v>
      </c>
      <c r="G9623" s="128"/>
      <c r="H9623" s="156" t="s">
        <v>6840</v>
      </c>
      <c r="I9623" s="159"/>
      <c r="K9623" s="140" t="str">
        <f t="shared" si="456"/>
        <v>社會福利支出計畫/社會福利支出/會費、捐助、補助、分攤、照護、救濟與交流活動費/捐助、補助與獎助/捐助國內團體</v>
      </c>
      <c r="L9623" s="140" t="str">
        <f t="shared" si="457"/>
        <v>補助民間團體辦理建立社區照顧關懷據點業務</v>
      </c>
      <c r="M9623" s="40" t="str">
        <f t="shared" si="458"/>
        <v>社團法人臺中市回生關懷協會</v>
      </c>
    </row>
    <row r="9624" spans="1:13" s="27" customFormat="1" ht="112.5">
      <c r="A9624" s="37" t="s">
        <v>6837</v>
      </c>
      <c r="B9624" s="64" t="s">
        <v>7156</v>
      </c>
      <c r="C9624" s="64" t="s">
        <v>3255</v>
      </c>
      <c r="D9624" s="37" t="s">
        <v>6839</v>
      </c>
      <c r="E9624" s="131">
        <v>20</v>
      </c>
      <c r="F9624" s="132" t="s">
        <v>82</v>
      </c>
      <c r="G9624" s="128"/>
      <c r="H9624" s="156" t="s">
        <v>6840</v>
      </c>
      <c r="I9624" s="159"/>
      <c r="K9624" s="140" t="str">
        <f t="shared" si="456"/>
        <v>社會福利支出計畫/社會福利支出/會費、捐助、補助、分攤、照護、救濟與交流活動費/捐助、補助與獎助/捐助國內團體</v>
      </c>
      <c r="L9624" s="140" t="str">
        <f t="shared" si="457"/>
        <v>補助民間團體辦理建立社區照顧關懷據點業務</v>
      </c>
      <c r="M9624" s="40" t="str">
        <f t="shared" si="458"/>
        <v>臺中市東勢區詒福社區發展協會</v>
      </c>
    </row>
    <row r="9625" spans="1:13" s="27" customFormat="1" ht="112.5">
      <c r="A9625" s="37" t="s">
        <v>6837</v>
      </c>
      <c r="B9625" s="64" t="s">
        <v>7156</v>
      </c>
      <c r="C9625" s="64" t="s">
        <v>4197</v>
      </c>
      <c r="D9625" s="37" t="s">
        <v>6839</v>
      </c>
      <c r="E9625" s="131">
        <v>20</v>
      </c>
      <c r="F9625" s="132" t="s">
        <v>82</v>
      </c>
      <c r="G9625" s="128"/>
      <c r="H9625" s="156" t="s">
        <v>6840</v>
      </c>
      <c r="I9625" s="159"/>
      <c r="K9625" s="140" t="str">
        <f t="shared" si="456"/>
        <v>社會福利支出計畫/社會福利支出/會費、捐助、補助、分攤、照護、救濟與交流活動費/捐助、補助與獎助/捐助國內團體</v>
      </c>
      <c r="L9625" s="140" t="str">
        <f t="shared" si="457"/>
        <v>補助民間團體辦理建立社區照顧關懷據點業務</v>
      </c>
      <c r="M9625" s="40" t="str">
        <f t="shared" si="458"/>
        <v>臺中市霧峰區南勢社區發展協會</v>
      </c>
    </row>
    <row r="9626" spans="1:13" s="27" customFormat="1" ht="112.5">
      <c r="A9626" s="37" t="s">
        <v>6837</v>
      </c>
      <c r="B9626" s="64" t="s">
        <v>7156</v>
      </c>
      <c r="C9626" s="64" t="s">
        <v>4195</v>
      </c>
      <c r="D9626" s="37" t="s">
        <v>6839</v>
      </c>
      <c r="E9626" s="131">
        <v>20</v>
      </c>
      <c r="F9626" s="132" t="s">
        <v>82</v>
      </c>
      <c r="G9626" s="128"/>
      <c r="H9626" s="156" t="s">
        <v>6840</v>
      </c>
      <c r="I9626" s="159"/>
      <c r="K9626" s="140" t="str">
        <f t="shared" si="456"/>
        <v>社會福利支出計畫/社會福利支出/會費、捐助、補助、分攤、照護、救濟與交流活動費/捐助、補助與獎助/捐助國內團體</v>
      </c>
      <c r="L9626" s="140" t="str">
        <f t="shared" si="457"/>
        <v>補助民間團體辦理建立社區照顧關懷據點業務</v>
      </c>
      <c r="M9626" s="40" t="str">
        <f t="shared" si="458"/>
        <v>臺中市生態休閒產業協會</v>
      </c>
    </row>
    <row r="9627" spans="1:13" s="27" customFormat="1" ht="112.5">
      <c r="A9627" s="37" t="s">
        <v>6837</v>
      </c>
      <c r="B9627" s="64" t="s">
        <v>7156</v>
      </c>
      <c r="C9627" s="64" t="s">
        <v>4196</v>
      </c>
      <c r="D9627" s="37" t="s">
        <v>6839</v>
      </c>
      <c r="E9627" s="131">
        <v>20</v>
      </c>
      <c r="F9627" s="132" t="s">
        <v>82</v>
      </c>
      <c r="G9627" s="128"/>
      <c r="H9627" s="156" t="s">
        <v>6840</v>
      </c>
      <c r="I9627" s="159"/>
      <c r="K9627" s="140" t="str">
        <f t="shared" si="456"/>
        <v>社會福利支出計畫/社會福利支出/會費、捐助、補助、分攤、照護、救濟與交流活動費/捐助、補助與獎助/捐助國內團體</v>
      </c>
      <c r="L9627" s="140" t="str">
        <f t="shared" si="457"/>
        <v>補助民間團體辦理建立社區照顧關懷據點業務</v>
      </c>
      <c r="M9627" s="40" t="str">
        <f t="shared" si="458"/>
        <v>社團法人臺中市霧峰區四德社區發展協會</v>
      </c>
    </row>
    <row r="9628" spans="1:13" s="27" customFormat="1" ht="112.5">
      <c r="A9628" s="37" t="s">
        <v>6837</v>
      </c>
      <c r="B9628" s="64" t="s">
        <v>7156</v>
      </c>
      <c r="C9628" s="64" t="s">
        <v>4297</v>
      </c>
      <c r="D9628" s="37" t="s">
        <v>6839</v>
      </c>
      <c r="E9628" s="131">
        <v>20</v>
      </c>
      <c r="F9628" s="132" t="s">
        <v>82</v>
      </c>
      <c r="G9628" s="128"/>
      <c r="H9628" s="156" t="s">
        <v>6840</v>
      </c>
      <c r="I9628" s="159"/>
      <c r="K9628" s="140" t="str">
        <f t="shared" si="456"/>
        <v>社會福利支出計畫/社會福利支出/會費、捐助、補助、分攤、照護、救濟與交流活動費/捐助、補助與獎助/捐助國內團體</v>
      </c>
      <c r="L9628" s="140" t="str">
        <f t="shared" si="457"/>
        <v>補助民間團體辦理建立社區照顧關懷據點業務</v>
      </c>
      <c r="M9628" s="40" t="str">
        <f t="shared" si="458"/>
        <v>臺中市菘苑樂齡發展促進協會</v>
      </c>
    </row>
    <row r="9629" spans="1:13" s="27" customFormat="1" ht="112.5">
      <c r="A9629" s="37" t="s">
        <v>6837</v>
      </c>
      <c r="B9629" s="64" t="s">
        <v>7156</v>
      </c>
      <c r="C9629" s="64" t="s">
        <v>4193</v>
      </c>
      <c r="D9629" s="37" t="s">
        <v>6839</v>
      </c>
      <c r="E9629" s="131">
        <v>20</v>
      </c>
      <c r="F9629" s="132" t="s">
        <v>82</v>
      </c>
      <c r="G9629" s="128"/>
      <c r="H9629" s="156" t="s">
        <v>6840</v>
      </c>
      <c r="I9629" s="159"/>
      <c r="K9629" s="140" t="str">
        <f t="shared" si="456"/>
        <v>社會福利支出計畫/社會福利支出/會費、捐助、補助、分攤、照護、救濟與交流活動費/捐助、補助與獎助/捐助國內團體</v>
      </c>
      <c r="L9629" s="140" t="str">
        <f t="shared" si="457"/>
        <v>補助民間團體辦理建立社區照顧關懷據點業務</v>
      </c>
      <c r="M9629" s="40" t="str">
        <f t="shared" si="458"/>
        <v>臺中市沙鹿區六路社區發展協會</v>
      </c>
    </row>
    <row r="9630" spans="1:13" s="27" customFormat="1" ht="112.5">
      <c r="A9630" s="37" t="s">
        <v>6837</v>
      </c>
      <c r="B9630" s="64" t="s">
        <v>7156</v>
      </c>
      <c r="C9630" s="64" t="s">
        <v>3518</v>
      </c>
      <c r="D9630" s="37" t="s">
        <v>6839</v>
      </c>
      <c r="E9630" s="131">
        <v>20</v>
      </c>
      <c r="F9630" s="132" t="s">
        <v>82</v>
      </c>
      <c r="G9630" s="128"/>
      <c r="H9630" s="156" t="s">
        <v>6840</v>
      </c>
      <c r="I9630" s="159"/>
      <c r="K9630" s="140" t="str">
        <f t="shared" si="456"/>
        <v>社會福利支出計畫/社會福利支出/會費、捐助、補助、分攤、照護、救濟與交流活動費/捐助、補助與獎助/捐助國內團體</v>
      </c>
      <c r="L9630" s="140" t="str">
        <f t="shared" si="457"/>
        <v>補助民間團體辦理建立社區照顧關懷據點業務</v>
      </c>
      <c r="M9630" s="40" t="str">
        <f t="shared" si="458"/>
        <v>臺中市沙鹿區沙鹿社區發展協會</v>
      </c>
    </row>
    <row r="9631" spans="1:13" s="27" customFormat="1" ht="112.5">
      <c r="A9631" s="37" t="s">
        <v>6837</v>
      </c>
      <c r="B9631" s="64" t="s">
        <v>7156</v>
      </c>
      <c r="C9631" s="64" t="s">
        <v>502</v>
      </c>
      <c r="D9631" s="37" t="s">
        <v>6839</v>
      </c>
      <c r="E9631" s="131">
        <v>20</v>
      </c>
      <c r="F9631" s="132" t="s">
        <v>82</v>
      </c>
      <c r="G9631" s="128"/>
      <c r="H9631" s="156" t="s">
        <v>6840</v>
      </c>
      <c r="I9631" s="159"/>
      <c r="K9631" s="140" t="str">
        <f t="shared" si="456"/>
        <v>社會福利支出計畫/社會福利支出/會費、捐助、補助、分攤、照護、救濟與交流活動費/捐助、補助與獎助/捐助國內團體</v>
      </c>
      <c r="L9631" s="140" t="str">
        <f t="shared" si="457"/>
        <v>補助民間團體辦理建立社區照顧關懷據點業務</v>
      </c>
      <c r="M9631" s="40" t="str">
        <f t="shared" si="458"/>
        <v>臺中市清水區秀水社區發展協會</v>
      </c>
    </row>
    <row r="9632" spans="1:13" s="27" customFormat="1" ht="112.5">
      <c r="A9632" s="37" t="s">
        <v>6837</v>
      </c>
      <c r="B9632" s="64" t="s">
        <v>7156</v>
      </c>
      <c r="C9632" s="64" t="s">
        <v>4252</v>
      </c>
      <c r="D9632" s="37" t="s">
        <v>6839</v>
      </c>
      <c r="E9632" s="131">
        <v>20</v>
      </c>
      <c r="F9632" s="132" t="s">
        <v>82</v>
      </c>
      <c r="G9632" s="128"/>
      <c r="H9632" s="156" t="s">
        <v>6840</v>
      </c>
      <c r="I9632" s="159"/>
      <c r="K9632" s="140" t="str">
        <f t="shared" si="456"/>
        <v>社會福利支出計畫/社會福利支出/會費、捐助、補助、分攤、照護、救濟與交流活動費/捐助、補助與獎助/捐助國內團體</v>
      </c>
      <c r="L9632" s="140" t="str">
        <f t="shared" si="457"/>
        <v>補助民間團體辦理建立社區照顧關懷據點業務</v>
      </c>
      <c r="M9632" s="40" t="str">
        <f t="shared" si="458"/>
        <v>臺中市沙鹿區西勢寮社區發展協會</v>
      </c>
    </row>
    <row r="9633" spans="1:13" s="27" customFormat="1" ht="112.5">
      <c r="A9633" s="37" t="s">
        <v>6837</v>
      </c>
      <c r="B9633" s="64" t="s">
        <v>7156</v>
      </c>
      <c r="C9633" s="64" t="s">
        <v>3728</v>
      </c>
      <c r="D9633" s="37" t="s">
        <v>6839</v>
      </c>
      <c r="E9633" s="131">
        <v>20</v>
      </c>
      <c r="F9633" s="132" t="s">
        <v>82</v>
      </c>
      <c r="G9633" s="128"/>
      <c r="H9633" s="156" t="s">
        <v>6840</v>
      </c>
      <c r="I9633" s="159"/>
      <c r="K9633" s="140" t="str">
        <f t="shared" si="456"/>
        <v>社會福利支出計畫/社會福利支出/會費、捐助、補助、分攤、照護、救濟與交流活動費/捐助、補助與獎助/捐助國內團體</v>
      </c>
      <c r="L9633" s="140" t="str">
        <f t="shared" si="457"/>
        <v>補助民間團體辦理建立社區照顧關懷據點業務</v>
      </c>
      <c r="M9633" s="40" t="str">
        <f t="shared" si="458"/>
        <v>社團法人臺中市東區富仁社區發展協會</v>
      </c>
    </row>
    <row r="9634" spans="1:13" s="27" customFormat="1" ht="112.5">
      <c r="A9634" s="37" t="s">
        <v>6837</v>
      </c>
      <c r="B9634" s="64" t="s">
        <v>7156</v>
      </c>
      <c r="C9634" s="64" t="s">
        <v>4213</v>
      </c>
      <c r="D9634" s="37" t="s">
        <v>6839</v>
      </c>
      <c r="E9634" s="131">
        <v>20</v>
      </c>
      <c r="F9634" s="132" t="s">
        <v>82</v>
      </c>
      <c r="G9634" s="128"/>
      <c r="H9634" s="156" t="s">
        <v>6840</v>
      </c>
      <c r="I9634" s="159"/>
      <c r="K9634" s="140" t="str">
        <f t="shared" si="456"/>
        <v>社會福利支出計畫/社會福利支出/會費、捐助、補助、分攤、照護、救濟與交流活動費/捐助、補助與獎助/捐助國內團體</v>
      </c>
      <c r="L9634" s="140" t="str">
        <f t="shared" si="457"/>
        <v>補助民間團體辦理建立社區照顧關懷據點業務</v>
      </c>
      <c r="M9634" s="40" t="str">
        <f t="shared" si="458"/>
        <v>台中市北區長青社區發展協會</v>
      </c>
    </row>
    <row r="9635" spans="1:13" s="27" customFormat="1" ht="112.5">
      <c r="A9635" s="37" t="s">
        <v>6837</v>
      </c>
      <c r="B9635" s="64" t="s">
        <v>7156</v>
      </c>
      <c r="C9635" s="64" t="s">
        <v>3273</v>
      </c>
      <c r="D9635" s="37" t="s">
        <v>6839</v>
      </c>
      <c r="E9635" s="131">
        <v>20</v>
      </c>
      <c r="F9635" s="132" t="s">
        <v>82</v>
      </c>
      <c r="G9635" s="128"/>
      <c r="H9635" s="156" t="s">
        <v>6840</v>
      </c>
      <c r="I9635" s="159"/>
      <c r="K9635" s="140" t="str">
        <f t="shared" si="456"/>
        <v>社會福利支出計畫/社會福利支出/會費、捐助、補助、分攤、照護、救濟與交流活動費/捐助、補助與獎助/捐助國內團體</v>
      </c>
      <c r="L9635" s="140" t="str">
        <f t="shared" si="457"/>
        <v>補助民間團體辦理建立社區照顧關懷據點業務</v>
      </c>
      <c r="M9635" s="40" t="str">
        <f t="shared" si="458"/>
        <v>台中市何成長青協會</v>
      </c>
    </row>
    <row r="9636" spans="1:13" s="27" customFormat="1" ht="112.5">
      <c r="A9636" s="37" t="s">
        <v>6837</v>
      </c>
      <c r="B9636" s="64" t="s">
        <v>7156</v>
      </c>
      <c r="C9636" s="64" t="s">
        <v>3260</v>
      </c>
      <c r="D9636" s="37" t="s">
        <v>6839</v>
      </c>
      <c r="E9636" s="131">
        <v>20</v>
      </c>
      <c r="F9636" s="132" t="s">
        <v>82</v>
      </c>
      <c r="G9636" s="128"/>
      <c r="H9636" s="156" t="s">
        <v>6840</v>
      </c>
      <c r="I9636" s="159"/>
      <c r="K9636" s="140" t="str">
        <f t="shared" si="456"/>
        <v>社會福利支出計畫/社會福利支出/會費、捐助、補助、分攤、照護、救濟與交流活動費/捐助、補助與獎助/捐助國內團體</v>
      </c>
      <c r="L9636" s="140" t="str">
        <f t="shared" si="457"/>
        <v>補助民間團體辦理建立社區照顧關懷據點業務</v>
      </c>
      <c r="M9636" s="40" t="str">
        <f t="shared" si="458"/>
        <v>財團法人天主教曉明社會福利基金會</v>
      </c>
    </row>
    <row r="9637" spans="1:13" s="27" customFormat="1" ht="112.5">
      <c r="A9637" s="37" t="s">
        <v>6837</v>
      </c>
      <c r="B9637" s="64" t="s">
        <v>7156</v>
      </c>
      <c r="C9637" s="64" t="s">
        <v>3173</v>
      </c>
      <c r="D9637" s="37" t="s">
        <v>6839</v>
      </c>
      <c r="E9637" s="131">
        <v>20</v>
      </c>
      <c r="F9637" s="132" t="s">
        <v>82</v>
      </c>
      <c r="G9637" s="128"/>
      <c r="H9637" s="156" t="s">
        <v>6840</v>
      </c>
      <c r="I9637" s="159"/>
      <c r="K9637" s="140" t="str">
        <f t="shared" si="456"/>
        <v>社會福利支出計畫/社會福利支出/會費、捐助、補助、分攤、照護、救濟與交流活動費/捐助、補助與獎助/捐助國內團體</v>
      </c>
      <c r="L9637" s="140" t="str">
        <f t="shared" si="457"/>
        <v>補助民間團體辦理建立社區照顧關懷據點業務</v>
      </c>
      <c r="M9637" s="40" t="str">
        <f t="shared" si="458"/>
        <v>臺中市大里區仁德社區發展協會</v>
      </c>
    </row>
    <row r="9638" spans="1:13" s="27" customFormat="1" ht="112.5">
      <c r="A9638" s="37" t="s">
        <v>6837</v>
      </c>
      <c r="B9638" s="64" t="s">
        <v>7156</v>
      </c>
      <c r="C9638" s="64" t="s">
        <v>4109</v>
      </c>
      <c r="D9638" s="37" t="s">
        <v>6839</v>
      </c>
      <c r="E9638" s="131">
        <v>20</v>
      </c>
      <c r="F9638" s="132" t="s">
        <v>82</v>
      </c>
      <c r="G9638" s="128"/>
      <c r="H9638" s="156" t="s">
        <v>6840</v>
      </c>
      <c r="I9638" s="159"/>
      <c r="K9638" s="140" t="str">
        <f t="shared" si="456"/>
        <v>社會福利支出計畫/社會福利支出/會費、捐助、補助、分攤、照護、救濟與交流活動費/捐助、補助與獎助/捐助國內團體</v>
      </c>
      <c r="L9638" s="140" t="str">
        <f t="shared" si="457"/>
        <v>補助民間團體辦理建立社區照顧關懷據點業務</v>
      </c>
      <c r="M9638" s="40" t="str">
        <f t="shared" si="458"/>
        <v>臺中市沙鹿區埔子社區發展協會</v>
      </c>
    </row>
    <row r="9639" spans="1:13" s="27" customFormat="1" ht="112.5">
      <c r="A9639" s="37" t="s">
        <v>6837</v>
      </c>
      <c r="B9639" s="64" t="s">
        <v>7156</v>
      </c>
      <c r="C9639" s="64" t="s">
        <v>4261</v>
      </c>
      <c r="D9639" s="37" t="s">
        <v>6839</v>
      </c>
      <c r="E9639" s="131">
        <v>20</v>
      </c>
      <c r="F9639" s="132" t="s">
        <v>82</v>
      </c>
      <c r="G9639" s="128"/>
      <c r="H9639" s="156" t="s">
        <v>6840</v>
      </c>
      <c r="I9639" s="159"/>
      <c r="K9639" s="140" t="str">
        <f t="shared" si="456"/>
        <v>社會福利支出計畫/社會福利支出/會費、捐助、補助、分攤、照護、救濟與交流活動費/捐助、補助與獎助/捐助國內團體</v>
      </c>
      <c r="L9639" s="140" t="str">
        <f t="shared" si="457"/>
        <v>補助民間團體辦理建立社區照顧關懷據點業務</v>
      </c>
      <c r="M9639" s="40" t="str">
        <f t="shared" si="458"/>
        <v>臺中市沙鹿區竹林社區發展協會</v>
      </c>
    </row>
    <row r="9640" spans="1:13" s="27" customFormat="1" ht="112.5">
      <c r="A9640" s="37" t="s">
        <v>6837</v>
      </c>
      <c r="B9640" s="64" t="s">
        <v>7156</v>
      </c>
      <c r="C9640" s="64" t="s">
        <v>6955</v>
      </c>
      <c r="D9640" s="37" t="s">
        <v>6839</v>
      </c>
      <c r="E9640" s="131">
        <v>20</v>
      </c>
      <c r="F9640" s="132" t="s">
        <v>82</v>
      </c>
      <c r="G9640" s="128"/>
      <c r="H9640" s="156" t="s">
        <v>6840</v>
      </c>
      <c r="I9640" s="159"/>
      <c r="K9640" s="140" t="str">
        <f t="shared" si="456"/>
        <v>社會福利支出計畫/社會福利支出/會費、捐助、補助、分攤、照護、救濟與交流活動費/捐助、補助與獎助/捐助國內團體</v>
      </c>
      <c r="L9640" s="140" t="str">
        <f t="shared" si="457"/>
        <v>補助民間團體辦理建立社區照顧關懷據點業務</v>
      </c>
      <c r="M9640" s="40" t="str">
        <f t="shared" si="458"/>
        <v>財團法人中華基督教福音信義傳道會</v>
      </c>
    </row>
    <row r="9641" spans="1:13" s="27" customFormat="1" ht="112.5">
      <c r="A9641" s="37" t="s">
        <v>6837</v>
      </c>
      <c r="B9641" s="64" t="s">
        <v>7156</v>
      </c>
      <c r="C9641" s="64" t="s">
        <v>2511</v>
      </c>
      <c r="D9641" s="37" t="s">
        <v>6839</v>
      </c>
      <c r="E9641" s="131">
        <v>20</v>
      </c>
      <c r="F9641" s="132" t="s">
        <v>82</v>
      </c>
      <c r="G9641" s="128"/>
      <c r="H9641" s="156" t="s">
        <v>6840</v>
      </c>
      <c r="I9641" s="159"/>
      <c r="K9641" s="140" t="str">
        <f t="shared" si="456"/>
        <v>社會福利支出計畫/社會福利支出/會費、捐助、補助、分攤、照護、救濟與交流活動費/捐助、補助與獎助/捐助國內團體</v>
      </c>
      <c r="L9641" s="140" t="str">
        <f t="shared" si="457"/>
        <v>補助民間團體辦理建立社區照顧關懷據點業務</v>
      </c>
      <c r="M9641" s="40" t="str">
        <f t="shared" si="458"/>
        <v>臺中市東勢區中嵙社區發展協會</v>
      </c>
    </row>
    <row r="9642" spans="1:13" s="27" customFormat="1" ht="112.5">
      <c r="A9642" s="37" t="s">
        <v>6837</v>
      </c>
      <c r="B9642" s="64" t="s">
        <v>7156</v>
      </c>
      <c r="C9642" s="64" t="s">
        <v>6965</v>
      </c>
      <c r="D9642" s="37" t="s">
        <v>6839</v>
      </c>
      <c r="E9642" s="131">
        <v>100</v>
      </c>
      <c r="F9642" s="132" t="s">
        <v>82</v>
      </c>
      <c r="G9642" s="128"/>
      <c r="H9642" s="156" t="s">
        <v>6840</v>
      </c>
      <c r="I9642" s="159"/>
      <c r="K9642" s="140" t="str">
        <f t="shared" si="456"/>
        <v>社會福利支出計畫/社會福利支出/會費、捐助、補助、分攤、照護、救濟與交流活動費/捐助、補助與獎助/捐助國內團體</v>
      </c>
      <c r="L9642" s="140" t="str">
        <f t="shared" si="457"/>
        <v>補助民間團體辦理建立社區照顧關懷據點業務</v>
      </c>
      <c r="M9642" s="40" t="str">
        <f t="shared" si="458"/>
        <v>社團法人臺中市長幼關懷協會</v>
      </c>
    </row>
    <row r="9643" spans="1:13" s="27" customFormat="1" ht="112.5">
      <c r="A9643" s="37" t="s">
        <v>6837</v>
      </c>
      <c r="B9643" s="64" t="s">
        <v>7156</v>
      </c>
      <c r="C9643" s="64" t="s">
        <v>6843</v>
      </c>
      <c r="D9643" s="37" t="s">
        <v>6839</v>
      </c>
      <c r="E9643" s="131">
        <v>120</v>
      </c>
      <c r="F9643" s="132" t="s">
        <v>82</v>
      </c>
      <c r="G9643" s="128"/>
      <c r="H9643" s="156" t="s">
        <v>6840</v>
      </c>
      <c r="I9643" s="159"/>
      <c r="K9643" s="140" t="str">
        <f t="shared" si="456"/>
        <v>社會福利支出計畫/社會福利支出/會費、捐助、補助、分攤、照護、救濟與交流活動費/捐助、補助與獎助/捐助國內團體</v>
      </c>
      <c r="L9643" s="140" t="str">
        <f t="shared" si="457"/>
        <v>補助民間團體辦理建立社區照顧關懷據點業務</v>
      </c>
      <c r="M9643" s="40" t="str">
        <f t="shared" si="458"/>
        <v>社團法人中華傳愛社區服務協會</v>
      </c>
    </row>
    <row r="9644" spans="1:13" s="27" customFormat="1" ht="112.5">
      <c r="A9644" s="37" t="s">
        <v>6837</v>
      </c>
      <c r="B9644" s="64" t="s">
        <v>7156</v>
      </c>
      <c r="C9644" s="64" t="s">
        <v>3598</v>
      </c>
      <c r="D9644" s="37" t="s">
        <v>6839</v>
      </c>
      <c r="E9644" s="131">
        <v>20</v>
      </c>
      <c r="F9644" s="132" t="s">
        <v>82</v>
      </c>
      <c r="G9644" s="128"/>
      <c r="H9644" s="156" t="s">
        <v>6840</v>
      </c>
      <c r="I9644" s="159"/>
      <c r="K9644" s="140" t="str">
        <f t="shared" si="456"/>
        <v>社會福利支出計畫/社會福利支出/會費、捐助、補助、分攤、照護、救濟與交流活動費/捐助、補助與獎助/捐助國內團體</v>
      </c>
      <c r="L9644" s="140" t="str">
        <f t="shared" si="457"/>
        <v>補助民間團體辦理建立社區照顧關懷據點業務</v>
      </c>
      <c r="M9644" s="40" t="str">
        <f t="shared" si="458"/>
        <v>臺中市大甲區頂店社區發展協會</v>
      </c>
    </row>
    <row r="9645" spans="1:13" s="27" customFormat="1" ht="112.5">
      <c r="A9645" s="37" t="s">
        <v>6837</v>
      </c>
      <c r="B9645" s="64" t="s">
        <v>7156</v>
      </c>
      <c r="C9645" s="64" t="s">
        <v>2906</v>
      </c>
      <c r="D9645" s="37" t="s">
        <v>6839</v>
      </c>
      <c r="E9645" s="131">
        <v>20</v>
      </c>
      <c r="F9645" s="132" t="s">
        <v>82</v>
      </c>
      <c r="G9645" s="128"/>
      <c r="H9645" s="156" t="s">
        <v>6840</v>
      </c>
      <c r="I9645" s="159"/>
      <c r="K9645" s="140" t="str">
        <f t="shared" si="456"/>
        <v>社會福利支出計畫/社會福利支出/會費、捐助、補助、分攤、照護、救濟與交流活動費/捐助、補助與獎助/捐助國內團體</v>
      </c>
      <c r="L9645" s="140" t="str">
        <f t="shared" si="457"/>
        <v>補助民間團體辦理建立社區照顧關懷據點業務</v>
      </c>
      <c r="M9645" s="40" t="str">
        <f t="shared" si="458"/>
        <v>財團法人臺中市私立永耕社會福利基金會</v>
      </c>
    </row>
    <row r="9646" spans="1:13" s="27" customFormat="1" ht="112.5">
      <c r="A9646" s="37" t="s">
        <v>6837</v>
      </c>
      <c r="B9646" s="64" t="s">
        <v>7156</v>
      </c>
      <c r="C9646" s="64" t="s">
        <v>7213</v>
      </c>
      <c r="D9646" s="37" t="s">
        <v>6839</v>
      </c>
      <c r="E9646" s="131">
        <v>20</v>
      </c>
      <c r="F9646" s="132" t="s">
        <v>82</v>
      </c>
      <c r="G9646" s="128"/>
      <c r="H9646" s="156" t="s">
        <v>6840</v>
      </c>
      <c r="I9646" s="159"/>
      <c r="K9646" s="140" t="str">
        <f t="shared" si="456"/>
        <v>社會福利支出計畫/社會福利支出/會費、捐助、補助、分攤、照護、救濟與交流活動費/捐助、補助與獎助/捐助國內團體</v>
      </c>
      <c r="L9646" s="140" t="str">
        <f t="shared" si="457"/>
        <v>補助民間團體辦理建立社區照顧關懷據點業務</v>
      </c>
      <c r="M9646" s="40" t="str">
        <f t="shared" si="458"/>
        <v>臺中市東勢區埤頭社區發展協會</v>
      </c>
    </row>
    <row r="9647" spans="1:13" s="27" customFormat="1" ht="112.5">
      <c r="A9647" s="37" t="s">
        <v>6837</v>
      </c>
      <c r="B9647" s="64" t="s">
        <v>7156</v>
      </c>
      <c r="C9647" s="64" t="s">
        <v>6955</v>
      </c>
      <c r="D9647" s="37" t="s">
        <v>6839</v>
      </c>
      <c r="E9647" s="131">
        <v>20</v>
      </c>
      <c r="F9647" s="132" t="s">
        <v>82</v>
      </c>
      <c r="G9647" s="128"/>
      <c r="H9647" s="156" t="s">
        <v>6840</v>
      </c>
      <c r="I9647" s="159"/>
      <c r="K9647" s="140" t="str">
        <f t="shared" si="456"/>
        <v>社會福利支出計畫/社會福利支出/會費、捐助、補助、分攤、照護、救濟與交流活動費/捐助、補助與獎助/捐助國內團體</v>
      </c>
      <c r="L9647" s="140" t="str">
        <f t="shared" si="457"/>
        <v>補助民間團體辦理建立社區照顧關懷據點業務</v>
      </c>
      <c r="M9647" s="40" t="str">
        <f t="shared" si="458"/>
        <v>財團法人中華基督教福音信義傳道會</v>
      </c>
    </row>
    <row r="9648" spans="1:13" s="27" customFormat="1" ht="112.5">
      <c r="A9648" s="37" t="s">
        <v>6837</v>
      </c>
      <c r="B9648" s="64" t="s">
        <v>7156</v>
      </c>
      <c r="C9648" s="64" t="s">
        <v>7214</v>
      </c>
      <c r="D9648" s="37" t="s">
        <v>6839</v>
      </c>
      <c r="E9648" s="131">
        <v>20</v>
      </c>
      <c r="F9648" s="132" t="s">
        <v>82</v>
      </c>
      <c r="G9648" s="128"/>
      <c r="H9648" s="156" t="s">
        <v>6840</v>
      </c>
      <c r="I9648" s="159"/>
      <c r="K9648" s="140" t="str">
        <f t="shared" si="456"/>
        <v>社會福利支出計畫/社會福利支出/會費、捐助、補助、分攤、照護、救濟與交流活動費/捐助、補助與獎助/捐助國內團體</v>
      </c>
      <c r="L9648" s="140" t="str">
        <f t="shared" si="457"/>
        <v>補助民間團體辦理建立社區照顧關懷據點業務</v>
      </c>
      <c r="M9648" s="40" t="str">
        <f t="shared" si="458"/>
        <v>臺中市北區賴興社區發展協會</v>
      </c>
    </row>
    <row r="9649" spans="1:13" s="27" customFormat="1" ht="112.5">
      <c r="A9649" s="37" t="s">
        <v>6837</v>
      </c>
      <c r="B9649" s="64" t="s">
        <v>7156</v>
      </c>
      <c r="C9649" s="64" t="s">
        <v>4210</v>
      </c>
      <c r="D9649" s="37" t="s">
        <v>6839</v>
      </c>
      <c r="E9649" s="131">
        <v>20</v>
      </c>
      <c r="F9649" s="132" t="s">
        <v>82</v>
      </c>
      <c r="G9649" s="128"/>
      <c r="H9649" s="156" t="s">
        <v>6840</v>
      </c>
      <c r="I9649" s="159"/>
      <c r="K9649" s="140" t="str">
        <f t="shared" si="456"/>
        <v>社會福利支出計畫/社會福利支出/會費、捐助、補助、分攤、照護、救濟與交流活動費/捐助、補助與獎助/捐助國內團體</v>
      </c>
      <c r="L9649" s="140" t="str">
        <f t="shared" si="457"/>
        <v>補助民間團體辦理建立社區照顧關懷據點業務</v>
      </c>
      <c r="M9649" s="40" t="str">
        <f t="shared" si="458"/>
        <v>臺中市好藤林健康促進關懷協會</v>
      </c>
    </row>
    <row r="9650" spans="1:13" s="27" customFormat="1" ht="112.5">
      <c r="A9650" s="37" t="s">
        <v>6837</v>
      </c>
      <c r="B9650" s="64" t="s">
        <v>7156</v>
      </c>
      <c r="C9650" s="64" t="s">
        <v>4173</v>
      </c>
      <c r="D9650" s="37" t="s">
        <v>6839</v>
      </c>
      <c r="E9650" s="131">
        <v>20</v>
      </c>
      <c r="F9650" s="132" t="s">
        <v>82</v>
      </c>
      <c r="G9650" s="128"/>
      <c r="H9650" s="156" t="s">
        <v>6840</v>
      </c>
      <c r="I9650" s="159"/>
      <c r="K9650" s="140" t="str">
        <f t="shared" si="456"/>
        <v>社會福利支出計畫/社會福利支出/會費、捐助、補助、分攤、照護、救濟與交流活動費/捐助、補助與獎助/捐助國內團體</v>
      </c>
      <c r="L9650" s="140" t="str">
        <f t="shared" si="457"/>
        <v>補助民間團體辦理建立社區照顧關懷據點業務</v>
      </c>
      <c r="M9650" s="40" t="str">
        <f t="shared" si="458"/>
        <v>臺中市沙鹿區南勢社區發展協會</v>
      </c>
    </row>
    <row r="9651" spans="1:13" s="27" customFormat="1" ht="112.5">
      <c r="A9651" s="37" t="s">
        <v>6837</v>
      </c>
      <c r="B9651" s="64" t="s">
        <v>7156</v>
      </c>
      <c r="C9651" s="64" t="s">
        <v>3108</v>
      </c>
      <c r="D9651" s="37" t="s">
        <v>6839</v>
      </c>
      <c r="E9651" s="131">
        <v>20</v>
      </c>
      <c r="F9651" s="132" t="s">
        <v>82</v>
      </c>
      <c r="G9651" s="128"/>
      <c r="H9651" s="156" t="s">
        <v>6840</v>
      </c>
      <c r="I9651" s="159"/>
      <c r="K9651" s="140" t="str">
        <f t="shared" si="456"/>
        <v>社會福利支出計畫/社會福利支出/會費、捐助、補助、分攤、照護、救濟與交流活動費/捐助、補助與獎助/捐助國內團體</v>
      </c>
      <c r="L9651" s="140" t="str">
        <f t="shared" si="457"/>
        <v>補助民間團體辦理建立社區照顧關懷據點業務</v>
      </c>
      <c r="M9651" s="40" t="str">
        <f t="shared" si="458"/>
        <v>臺中市沙鹿區斗抵社區發展協會</v>
      </c>
    </row>
    <row r="9652" spans="1:13" s="27" customFormat="1" ht="112.5">
      <c r="A9652" s="37" t="s">
        <v>6837</v>
      </c>
      <c r="B9652" s="64" t="s">
        <v>7156</v>
      </c>
      <c r="C9652" s="64" t="s">
        <v>2531</v>
      </c>
      <c r="D9652" s="37" t="s">
        <v>6839</v>
      </c>
      <c r="E9652" s="131">
        <v>10</v>
      </c>
      <c r="F9652" s="132" t="s">
        <v>82</v>
      </c>
      <c r="G9652" s="128"/>
      <c r="H9652" s="156" t="s">
        <v>6840</v>
      </c>
      <c r="I9652" s="159"/>
      <c r="K9652" s="140" t="str">
        <f t="shared" si="456"/>
        <v>社會福利支出計畫/社會福利支出/會費、捐助、補助、分攤、照護、救濟與交流活動費/捐助、補助與獎助/捐助國內團體</v>
      </c>
      <c r="L9652" s="140" t="str">
        <f t="shared" si="457"/>
        <v>補助民間團體辦理建立社區照顧關懷據點業務</v>
      </c>
      <c r="M9652" s="40" t="str">
        <f t="shared" si="458"/>
        <v>臺中市神岡區溪洲社區發展協會</v>
      </c>
    </row>
    <row r="9653" spans="1:13" s="27" customFormat="1" ht="112.5">
      <c r="A9653" s="37" t="s">
        <v>6837</v>
      </c>
      <c r="B9653" s="64" t="s">
        <v>7156</v>
      </c>
      <c r="C9653" s="64" t="s">
        <v>3626</v>
      </c>
      <c r="D9653" s="37" t="s">
        <v>6839</v>
      </c>
      <c r="E9653" s="131">
        <v>20</v>
      </c>
      <c r="F9653" s="132" t="s">
        <v>82</v>
      </c>
      <c r="G9653" s="128"/>
      <c r="H9653" s="156" t="s">
        <v>6840</v>
      </c>
      <c r="I9653" s="159"/>
      <c r="K9653" s="140" t="str">
        <f t="shared" si="456"/>
        <v>社會福利支出計畫/社會福利支出/會費、捐助、補助、分攤、照護、救濟與交流活動費/捐助、補助與獎助/捐助國內團體</v>
      </c>
      <c r="L9653" s="140" t="str">
        <f t="shared" si="457"/>
        <v>補助民間團體辦理建立社區照顧關懷據點業務</v>
      </c>
      <c r="M9653" s="40" t="str">
        <f t="shared" si="458"/>
        <v>臺中市神岡區圳堵社區發展協會</v>
      </c>
    </row>
    <row r="9654" spans="1:13" s="27" customFormat="1" ht="112.5">
      <c r="A9654" s="37" t="s">
        <v>6837</v>
      </c>
      <c r="B9654" s="64" t="s">
        <v>7156</v>
      </c>
      <c r="C9654" s="64" t="s">
        <v>2528</v>
      </c>
      <c r="D9654" s="37" t="s">
        <v>6839</v>
      </c>
      <c r="E9654" s="131">
        <v>20</v>
      </c>
      <c r="F9654" s="132" t="s">
        <v>82</v>
      </c>
      <c r="G9654" s="128"/>
      <c r="H9654" s="156" t="s">
        <v>6840</v>
      </c>
      <c r="I9654" s="159"/>
      <c r="K9654" s="140" t="str">
        <f t="shared" si="456"/>
        <v>社會福利支出計畫/社會福利支出/會費、捐助、補助、分攤、照護、救濟與交流活動費/捐助、補助與獎助/捐助國內團體</v>
      </c>
      <c r="L9654" s="140" t="str">
        <f t="shared" si="457"/>
        <v>補助民間團體辦理建立社區照顧關懷據點業務</v>
      </c>
      <c r="M9654" s="40" t="str">
        <f t="shared" si="458"/>
        <v>臺中市神岡區新庄社區發展協會</v>
      </c>
    </row>
    <row r="9655" spans="1:13" s="27" customFormat="1" ht="112.5">
      <c r="A9655" s="37" t="s">
        <v>6837</v>
      </c>
      <c r="B9655" s="64" t="s">
        <v>7156</v>
      </c>
      <c r="C9655" s="64" t="s">
        <v>3060</v>
      </c>
      <c r="D9655" s="37" t="s">
        <v>6839</v>
      </c>
      <c r="E9655" s="131">
        <v>20</v>
      </c>
      <c r="F9655" s="132" t="s">
        <v>82</v>
      </c>
      <c r="G9655" s="128"/>
      <c r="H9655" s="156" t="s">
        <v>6840</v>
      </c>
      <c r="I9655" s="159"/>
      <c r="K9655" s="140" t="str">
        <f t="shared" si="456"/>
        <v>社會福利支出計畫/社會福利支出/會費、捐助、補助、分攤、照護、救濟與交流活動費/捐助、補助與獎助/捐助國內團體</v>
      </c>
      <c r="L9655" s="140" t="str">
        <f t="shared" si="457"/>
        <v>補助民間團體辦理建立社區照顧關懷據點業務</v>
      </c>
      <c r="M9655" s="40" t="str">
        <f t="shared" si="458"/>
        <v>臺中市神岡區北庄社區發展協會</v>
      </c>
    </row>
    <row r="9656" spans="1:13" s="27" customFormat="1" ht="112.5">
      <c r="A9656" s="37" t="s">
        <v>6837</v>
      </c>
      <c r="B9656" s="64" t="s">
        <v>7156</v>
      </c>
      <c r="C9656" s="64" t="s">
        <v>4180</v>
      </c>
      <c r="D9656" s="37" t="s">
        <v>6839</v>
      </c>
      <c r="E9656" s="131">
        <v>20</v>
      </c>
      <c r="F9656" s="132" t="s">
        <v>82</v>
      </c>
      <c r="G9656" s="128"/>
      <c r="H9656" s="156" t="s">
        <v>6840</v>
      </c>
      <c r="I9656" s="159"/>
      <c r="K9656" s="140" t="str">
        <f t="shared" si="456"/>
        <v>社會福利支出計畫/社會福利支出/會費、捐助、補助、分攤、照護、救濟與交流活動費/捐助、補助與獎助/捐助國內團體</v>
      </c>
      <c r="L9656" s="140" t="str">
        <f t="shared" si="457"/>
        <v>補助民間團體辦理建立社區照顧關懷據點業務</v>
      </c>
      <c r="M9656" s="40" t="str">
        <f t="shared" si="458"/>
        <v>臺中市神岡區圳前社區發展協會</v>
      </c>
    </row>
    <row r="9657" spans="1:13" s="27" customFormat="1" ht="112.5">
      <c r="A9657" s="37" t="s">
        <v>6837</v>
      </c>
      <c r="B9657" s="64" t="s">
        <v>7156</v>
      </c>
      <c r="C9657" s="64" t="s">
        <v>4263</v>
      </c>
      <c r="D9657" s="37" t="s">
        <v>6839</v>
      </c>
      <c r="E9657" s="131">
        <v>20</v>
      </c>
      <c r="F9657" s="132" t="s">
        <v>82</v>
      </c>
      <c r="G9657" s="128"/>
      <c r="H9657" s="156" t="s">
        <v>6840</v>
      </c>
      <c r="I9657" s="159"/>
      <c r="K9657" s="140" t="str">
        <f t="shared" si="456"/>
        <v>社會福利支出計畫/社會福利支出/會費、捐助、補助、分攤、照護、救濟與交流活動費/捐助、補助與獎助/捐助國內團體</v>
      </c>
      <c r="L9657" s="140" t="str">
        <f t="shared" si="457"/>
        <v>補助民間團體辦理建立社區照顧關懷據點業務</v>
      </c>
      <c r="M9657" s="40" t="str">
        <f t="shared" si="458"/>
        <v>臺中市神岡區庄前社區發展協會</v>
      </c>
    </row>
    <row r="9658" spans="1:13" s="27" customFormat="1" ht="112.5">
      <c r="A9658" s="37" t="s">
        <v>6837</v>
      </c>
      <c r="B9658" s="64" t="s">
        <v>7156</v>
      </c>
      <c r="C9658" s="64" t="s">
        <v>7215</v>
      </c>
      <c r="D9658" s="37" t="s">
        <v>6839</v>
      </c>
      <c r="E9658" s="131">
        <v>20</v>
      </c>
      <c r="F9658" s="132" t="s">
        <v>82</v>
      </c>
      <c r="G9658" s="128"/>
      <c r="H9658" s="156" t="s">
        <v>6840</v>
      </c>
      <c r="I9658" s="159"/>
      <c r="K9658" s="140" t="str">
        <f t="shared" si="456"/>
        <v>社會福利支出計畫/社會福利支出/會費、捐助、補助、分攤、照護、救濟與交流活動費/捐助、補助與獎助/捐助國內團體</v>
      </c>
      <c r="L9658" s="140" t="str">
        <f t="shared" si="457"/>
        <v>補助民間團體辦理建立社區照顧關懷據點業務</v>
      </c>
      <c r="M9658" s="40" t="str">
        <f t="shared" si="458"/>
        <v>臺中市神岡區溪州社區發展協會</v>
      </c>
    </row>
    <row r="9659" spans="1:13" s="27" customFormat="1" ht="112.5">
      <c r="A9659" s="37" t="s">
        <v>6837</v>
      </c>
      <c r="B9659" s="64" t="s">
        <v>7156</v>
      </c>
      <c r="C9659" s="64" t="s">
        <v>4272</v>
      </c>
      <c r="D9659" s="37" t="s">
        <v>6839</v>
      </c>
      <c r="E9659" s="131">
        <v>20</v>
      </c>
      <c r="F9659" s="132" t="s">
        <v>82</v>
      </c>
      <c r="G9659" s="128"/>
      <c r="H9659" s="156" t="s">
        <v>6840</v>
      </c>
      <c r="I9659" s="159"/>
      <c r="K9659" s="140" t="str">
        <f t="shared" si="456"/>
        <v>社會福利支出計畫/社會福利支出/會費、捐助、補助、分攤、照護、救濟與交流活動費/捐助、補助與獎助/捐助國內團體</v>
      </c>
      <c r="L9659" s="140" t="str">
        <f t="shared" si="457"/>
        <v>補助民間團體辦理建立社區照顧關懷據點業務</v>
      </c>
      <c r="M9659" s="40" t="str">
        <f t="shared" si="458"/>
        <v>臺中市南屯區豐樂社區發展協會</v>
      </c>
    </row>
    <row r="9660" spans="1:13" s="27" customFormat="1" ht="112.5">
      <c r="A9660" s="37" t="s">
        <v>6837</v>
      </c>
      <c r="B9660" s="64" t="s">
        <v>7156</v>
      </c>
      <c r="C9660" s="64" t="s">
        <v>227</v>
      </c>
      <c r="D9660" s="37" t="s">
        <v>6839</v>
      </c>
      <c r="E9660" s="131">
        <v>20</v>
      </c>
      <c r="F9660" s="132" t="s">
        <v>82</v>
      </c>
      <c r="G9660" s="128"/>
      <c r="H9660" s="156" t="s">
        <v>6840</v>
      </c>
      <c r="I9660" s="159"/>
      <c r="K9660" s="140" t="str">
        <f t="shared" si="456"/>
        <v>社會福利支出計畫/社會福利支出/會費、捐助、補助、分攤、照護、救濟與交流活動費/捐助、補助與獎助/捐助國內團體</v>
      </c>
      <c r="L9660" s="140" t="str">
        <f t="shared" si="457"/>
        <v>補助民間團體辦理建立社區照顧關懷據點業務</v>
      </c>
      <c r="M9660" s="40" t="str">
        <f t="shared" si="458"/>
        <v>臺中市梧棲區南簡社區發展協會</v>
      </c>
    </row>
    <row r="9661" spans="1:13" s="27" customFormat="1" ht="112.5">
      <c r="A9661" s="37" t="s">
        <v>6837</v>
      </c>
      <c r="B9661" s="64" t="s">
        <v>7156</v>
      </c>
      <c r="C9661" s="64" t="s">
        <v>7216</v>
      </c>
      <c r="D9661" s="37" t="s">
        <v>6839</v>
      </c>
      <c r="E9661" s="131">
        <v>20</v>
      </c>
      <c r="F9661" s="132" t="s">
        <v>82</v>
      </c>
      <c r="G9661" s="128"/>
      <c r="H9661" s="156" t="s">
        <v>6840</v>
      </c>
      <c r="I9661" s="159"/>
      <c r="K9661" s="140" t="str">
        <f t="shared" ref="K9661:K9724" si="459">A9661</f>
        <v>社會福利支出計畫/社會福利支出/會費、捐助、補助、分攤、照護、救濟與交流活動費/捐助、補助與獎助/捐助國內團體</v>
      </c>
      <c r="L9661" s="140" t="str">
        <f t="shared" ref="L9661:L9724" si="460">B9661</f>
        <v>補助民間團體辦理建立社區照顧關懷據點業務</v>
      </c>
      <c r="M9661" s="40" t="str">
        <f t="shared" ref="M9661:M9724" si="461">C9661</f>
        <v>臺中市南屯區同心社區發展協會</v>
      </c>
    </row>
    <row r="9662" spans="1:13" s="27" customFormat="1" ht="112.5">
      <c r="A9662" s="37" t="s">
        <v>6837</v>
      </c>
      <c r="B9662" s="64" t="s">
        <v>7156</v>
      </c>
      <c r="C9662" s="64" t="s">
        <v>3226</v>
      </c>
      <c r="D9662" s="37" t="s">
        <v>6839</v>
      </c>
      <c r="E9662" s="131">
        <v>30</v>
      </c>
      <c r="F9662" s="132" t="s">
        <v>82</v>
      </c>
      <c r="G9662" s="128"/>
      <c r="H9662" s="156" t="s">
        <v>6840</v>
      </c>
      <c r="I9662" s="159"/>
      <c r="K9662" s="140" t="str">
        <f t="shared" si="459"/>
        <v>社會福利支出計畫/社會福利支出/會費、捐助、補助、分攤、照護、救濟與交流活動費/捐助、補助與獎助/捐助國內團體</v>
      </c>
      <c r="L9662" s="140" t="str">
        <f t="shared" si="460"/>
        <v>補助民間團體辦理建立社區照顧關懷據點業務</v>
      </c>
      <c r="M9662" s="40" t="str">
        <f t="shared" si="461"/>
        <v>臺中市后里區墩東社區發展協會</v>
      </c>
    </row>
    <row r="9663" spans="1:13" s="27" customFormat="1" ht="112.5">
      <c r="A9663" s="37" t="s">
        <v>6837</v>
      </c>
      <c r="B9663" s="64" t="s">
        <v>7156</v>
      </c>
      <c r="C9663" s="64" t="s">
        <v>198</v>
      </c>
      <c r="D9663" s="37" t="s">
        <v>6839</v>
      </c>
      <c r="E9663" s="131">
        <v>20</v>
      </c>
      <c r="F9663" s="132" t="s">
        <v>82</v>
      </c>
      <c r="G9663" s="128"/>
      <c r="H9663" s="156" t="s">
        <v>6840</v>
      </c>
      <c r="I9663" s="159"/>
      <c r="K9663" s="140" t="str">
        <f t="shared" si="459"/>
        <v>社會福利支出計畫/社會福利支出/會費、捐助、補助、分攤、照護、救濟與交流活動費/捐助、補助與獎助/捐助國內團體</v>
      </c>
      <c r="L9663" s="140" t="str">
        <f t="shared" si="460"/>
        <v>補助民間團體辦理建立社區照顧關懷據點業務</v>
      </c>
      <c r="M9663" s="40" t="str">
        <f t="shared" si="461"/>
        <v>臺中市梧棲區大村社區發展協會</v>
      </c>
    </row>
    <row r="9664" spans="1:13" s="27" customFormat="1" ht="112.5">
      <c r="A9664" s="37" t="s">
        <v>6837</v>
      </c>
      <c r="B9664" s="64" t="s">
        <v>7156</v>
      </c>
      <c r="C9664" s="64" t="s">
        <v>4239</v>
      </c>
      <c r="D9664" s="37" t="s">
        <v>6839</v>
      </c>
      <c r="E9664" s="131">
        <v>20</v>
      </c>
      <c r="F9664" s="132" t="s">
        <v>82</v>
      </c>
      <c r="G9664" s="128"/>
      <c r="H9664" s="156" t="s">
        <v>6840</v>
      </c>
      <c r="I9664" s="159"/>
      <c r="K9664" s="140" t="str">
        <f t="shared" si="459"/>
        <v>社會福利支出計畫/社會福利支出/會費、捐助、補助、分攤、照護、救濟與交流活動費/捐助、補助與獎助/捐助國內團體</v>
      </c>
      <c r="L9664" s="140" t="str">
        <f t="shared" si="460"/>
        <v>補助民間團體辦理建立社區照顧關懷據點業務</v>
      </c>
      <c r="M9664" s="40" t="str">
        <f t="shared" si="461"/>
        <v>臺中市潭子區大富社區發展協會</v>
      </c>
    </row>
    <row r="9665" spans="1:13" s="27" customFormat="1" ht="112.5">
      <c r="A9665" s="37" t="s">
        <v>6837</v>
      </c>
      <c r="B9665" s="64" t="s">
        <v>7156</v>
      </c>
      <c r="C9665" s="64" t="s">
        <v>3254</v>
      </c>
      <c r="D9665" s="37" t="s">
        <v>6839</v>
      </c>
      <c r="E9665" s="131">
        <v>20</v>
      </c>
      <c r="F9665" s="132" t="s">
        <v>82</v>
      </c>
      <c r="G9665" s="128"/>
      <c r="H9665" s="156" t="s">
        <v>6840</v>
      </c>
      <c r="I9665" s="159"/>
      <c r="K9665" s="140" t="str">
        <f t="shared" si="459"/>
        <v>社會福利支出計畫/社會福利支出/會費、捐助、補助、分攤、照護、救濟與交流活動費/捐助、補助與獎助/捐助國內團體</v>
      </c>
      <c r="L9665" s="140" t="str">
        <f t="shared" si="460"/>
        <v>補助民間團體辦理建立社區照顧關懷據點業務</v>
      </c>
      <c r="M9665" s="40" t="str">
        <f t="shared" si="461"/>
        <v>臺中市后里元極舞協會</v>
      </c>
    </row>
    <row r="9666" spans="1:13" s="27" customFormat="1" ht="112.5">
      <c r="A9666" s="37" t="s">
        <v>6837</v>
      </c>
      <c r="B9666" s="64" t="s">
        <v>7156</v>
      </c>
      <c r="C9666" s="64" t="s">
        <v>3172</v>
      </c>
      <c r="D9666" s="37" t="s">
        <v>6839</v>
      </c>
      <c r="E9666" s="131">
        <v>20</v>
      </c>
      <c r="F9666" s="132" t="s">
        <v>82</v>
      </c>
      <c r="G9666" s="128"/>
      <c r="H9666" s="156" t="s">
        <v>6840</v>
      </c>
      <c r="I9666" s="159"/>
      <c r="K9666" s="140" t="str">
        <f t="shared" si="459"/>
        <v>社會福利支出計畫/社會福利支出/會費、捐助、補助、分攤、照護、救濟與交流活動費/捐助、補助與獎助/捐助國內團體</v>
      </c>
      <c r="L9666" s="140" t="str">
        <f t="shared" si="460"/>
        <v>補助民間團體辦理建立社區照顧關懷據點業務</v>
      </c>
      <c r="M9666" s="40" t="str">
        <f t="shared" si="461"/>
        <v>臺中市石岡區萬興社區發展協會</v>
      </c>
    </row>
    <row r="9667" spans="1:13" s="27" customFormat="1" ht="112.5">
      <c r="A9667" s="37" t="s">
        <v>6837</v>
      </c>
      <c r="B9667" s="64" t="s">
        <v>7156</v>
      </c>
      <c r="C9667" s="64" t="s">
        <v>3698</v>
      </c>
      <c r="D9667" s="37" t="s">
        <v>6839</v>
      </c>
      <c r="E9667" s="131">
        <v>20</v>
      </c>
      <c r="F9667" s="132" t="s">
        <v>82</v>
      </c>
      <c r="G9667" s="128"/>
      <c r="H9667" s="156" t="s">
        <v>6840</v>
      </c>
      <c r="I9667" s="159"/>
      <c r="K9667" s="140" t="str">
        <f t="shared" si="459"/>
        <v>社會福利支出計畫/社會福利支出/會費、捐助、補助、分攤、照護、救濟與交流活動費/捐助、補助與獎助/捐助國內團體</v>
      </c>
      <c r="L9667" s="140" t="str">
        <f t="shared" si="460"/>
        <v>補助民間團體辦理建立社區照顧關懷據點業務</v>
      </c>
      <c r="M9667" s="40" t="str">
        <f t="shared" si="461"/>
        <v>臺中市清水區橋頭社區發展協會</v>
      </c>
    </row>
    <row r="9668" spans="1:13" s="27" customFormat="1" ht="112.5">
      <c r="A9668" s="37" t="s">
        <v>6837</v>
      </c>
      <c r="B9668" s="64" t="s">
        <v>7156</v>
      </c>
      <c r="C9668" s="64" t="s">
        <v>3348</v>
      </c>
      <c r="D9668" s="37" t="s">
        <v>6839</v>
      </c>
      <c r="E9668" s="131">
        <v>20</v>
      </c>
      <c r="F9668" s="132" t="s">
        <v>82</v>
      </c>
      <c r="G9668" s="128"/>
      <c r="H9668" s="156" t="s">
        <v>6840</v>
      </c>
      <c r="I9668" s="159"/>
      <c r="K9668" s="140" t="str">
        <f t="shared" si="459"/>
        <v>社會福利支出計畫/社會福利支出/會費、捐助、補助、分攤、照護、救濟與交流活動費/捐助、補助與獎助/捐助國內團體</v>
      </c>
      <c r="L9668" s="140" t="str">
        <f t="shared" si="460"/>
        <v>補助民間團體辦理建立社區照顧關懷據點業務</v>
      </c>
      <c r="M9668" s="40" t="str">
        <f t="shared" si="461"/>
        <v>臺中市國姓里關懷協會</v>
      </c>
    </row>
    <row r="9669" spans="1:13" s="27" customFormat="1" ht="112.5">
      <c r="A9669" s="37" t="s">
        <v>6837</v>
      </c>
      <c r="B9669" s="64" t="s">
        <v>7156</v>
      </c>
      <c r="C9669" s="64" t="s">
        <v>4281</v>
      </c>
      <c r="D9669" s="37" t="s">
        <v>6839</v>
      </c>
      <c r="E9669" s="131">
        <v>20</v>
      </c>
      <c r="F9669" s="132" t="s">
        <v>82</v>
      </c>
      <c r="G9669" s="128"/>
      <c r="H9669" s="156" t="s">
        <v>6840</v>
      </c>
      <c r="I9669" s="159"/>
      <c r="K9669" s="140" t="str">
        <f t="shared" si="459"/>
        <v>社會福利支出計畫/社會福利支出/會費、捐助、補助、分攤、照護、救濟與交流活動費/捐助、補助與獎助/捐助國內團體</v>
      </c>
      <c r="L9669" s="140" t="str">
        <f t="shared" si="460"/>
        <v>補助民間團體辦理建立社區照顧關懷據點業務</v>
      </c>
      <c r="M9669" s="40" t="str">
        <f t="shared" si="461"/>
        <v>臺中市沙鹿區福興社區發展協會</v>
      </c>
    </row>
    <row r="9670" spans="1:13" s="27" customFormat="1" ht="112.5">
      <c r="A9670" s="37" t="s">
        <v>6837</v>
      </c>
      <c r="B9670" s="64" t="s">
        <v>7156</v>
      </c>
      <c r="C9670" s="64" t="s">
        <v>3076</v>
      </c>
      <c r="D9670" s="37" t="s">
        <v>6839</v>
      </c>
      <c r="E9670" s="131">
        <v>20</v>
      </c>
      <c r="F9670" s="132" t="s">
        <v>82</v>
      </c>
      <c r="G9670" s="128"/>
      <c r="H9670" s="156" t="s">
        <v>6840</v>
      </c>
      <c r="I9670" s="159"/>
      <c r="K9670" s="140" t="str">
        <f t="shared" si="459"/>
        <v>社會福利支出計畫/社會福利支出/會費、捐助、補助、分攤、照護、救濟與交流活動費/捐助、補助與獎助/捐助國內團體</v>
      </c>
      <c r="L9670" s="140" t="str">
        <f t="shared" si="460"/>
        <v>補助民間團體辦理建立社區照顧關懷據點業務</v>
      </c>
      <c r="M9670" s="40" t="str">
        <f t="shared" si="461"/>
        <v>社團法人臺中市忘憂草協會</v>
      </c>
    </row>
    <row r="9671" spans="1:13" s="27" customFormat="1" ht="112.5">
      <c r="A9671" s="37" t="s">
        <v>6837</v>
      </c>
      <c r="B9671" s="64" t="s">
        <v>7156</v>
      </c>
      <c r="C9671" s="64" t="s">
        <v>4092</v>
      </c>
      <c r="D9671" s="37" t="s">
        <v>6839</v>
      </c>
      <c r="E9671" s="131">
        <v>20</v>
      </c>
      <c r="F9671" s="132" t="s">
        <v>82</v>
      </c>
      <c r="G9671" s="128"/>
      <c r="H9671" s="156" t="s">
        <v>6840</v>
      </c>
      <c r="I9671" s="159"/>
      <c r="K9671" s="140" t="str">
        <f t="shared" si="459"/>
        <v>社會福利支出計畫/社會福利支出/會費、捐助、補助、分攤、照護、救濟與交流活動費/捐助、補助與獎助/捐助國內團體</v>
      </c>
      <c r="L9671" s="140" t="str">
        <f t="shared" si="460"/>
        <v>補助民間團體辦理建立社區照顧關懷據點業務</v>
      </c>
      <c r="M9671" s="40" t="str">
        <f t="shared" si="461"/>
        <v>臺中市南屯區三和社區發展協會</v>
      </c>
    </row>
    <row r="9672" spans="1:13" s="27" customFormat="1" ht="112.5">
      <c r="A9672" s="37" t="s">
        <v>6837</v>
      </c>
      <c r="B9672" s="64" t="s">
        <v>7156</v>
      </c>
      <c r="C9672" s="64" t="s">
        <v>461</v>
      </c>
      <c r="D9672" s="37" t="s">
        <v>6839</v>
      </c>
      <c r="E9672" s="131">
        <v>20</v>
      </c>
      <c r="F9672" s="132" t="s">
        <v>82</v>
      </c>
      <c r="G9672" s="128"/>
      <c r="H9672" s="156" t="s">
        <v>6840</v>
      </c>
      <c r="I9672" s="159"/>
      <c r="K9672" s="140" t="str">
        <f t="shared" si="459"/>
        <v>社會福利支出計畫/社會福利支出/會費、捐助、補助、分攤、照護、救濟與交流活動費/捐助、補助與獎助/捐助國內團體</v>
      </c>
      <c r="L9672" s="140" t="str">
        <f t="shared" si="460"/>
        <v>補助民間團體辦理建立社區照顧關懷據點業務</v>
      </c>
      <c r="M9672" s="40" t="str">
        <f t="shared" si="461"/>
        <v>臺中市清水老人會</v>
      </c>
    </row>
    <row r="9673" spans="1:13" s="27" customFormat="1" ht="112.5">
      <c r="A9673" s="37" t="s">
        <v>6837</v>
      </c>
      <c r="B9673" s="64" t="s">
        <v>7156</v>
      </c>
      <c r="C9673" s="64" t="s">
        <v>3219</v>
      </c>
      <c r="D9673" s="37" t="s">
        <v>6839</v>
      </c>
      <c r="E9673" s="131">
        <v>30</v>
      </c>
      <c r="F9673" s="132" t="s">
        <v>82</v>
      </c>
      <c r="G9673" s="128"/>
      <c r="H9673" s="156" t="s">
        <v>6840</v>
      </c>
      <c r="I9673" s="159"/>
      <c r="K9673" s="140" t="str">
        <f t="shared" si="459"/>
        <v>社會福利支出計畫/社會福利支出/會費、捐助、補助、分攤、照護、救濟與交流活動費/捐助、補助與獎助/捐助國內團體</v>
      </c>
      <c r="L9673" s="140" t="str">
        <f t="shared" si="460"/>
        <v>補助民間團體辦理建立社區照顧關懷據點業務</v>
      </c>
      <c r="M9673" s="40" t="str">
        <f t="shared" si="461"/>
        <v>臺中市大肚區大肚社區發展協會</v>
      </c>
    </row>
    <row r="9674" spans="1:13" s="27" customFormat="1" ht="112.5">
      <c r="A9674" s="37" t="s">
        <v>6837</v>
      </c>
      <c r="B9674" s="64" t="s">
        <v>7156</v>
      </c>
      <c r="C9674" s="64" t="s">
        <v>3219</v>
      </c>
      <c r="D9674" s="37" t="s">
        <v>6839</v>
      </c>
      <c r="E9674" s="131">
        <v>10</v>
      </c>
      <c r="F9674" s="132" t="s">
        <v>82</v>
      </c>
      <c r="G9674" s="128"/>
      <c r="H9674" s="156" t="s">
        <v>6840</v>
      </c>
      <c r="I9674" s="159"/>
      <c r="K9674" s="140" t="str">
        <f t="shared" si="459"/>
        <v>社會福利支出計畫/社會福利支出/會費、捐助、補助、分攤、照護、救濟與交流活動費/捐助、補助與獎助/捐助國內團體</v>
      </c>
      <c r="L9674" s="140" t="str">
        <f t="shared" si="460"/>
        <v>補助民間團體辦理建立社區照顧關懷據點業務</v>
      </c>
      <c r="M9674" s="40" t="str">
        <f t="shared" si="461"/>
        <v>臺中市大肚區大肚社區發展協會</v>
      </c>
    </row>
    <row r="9675" spans="1:13" s="27" customFormat="1" ht="112.5">
      <c r="A9675" s="37" t="s">
        <v>6837</v>
      </c>
      <c r="B9675" s="64" t="s">
        <v>7156</v>
      </c>
      <c r="C9675" s="64" t="s">
        <v>3058</v>
      </c>
      <c r="D9675" s="37" t="s">
        <v>6839</v>
      </c>
      <c r="E9675" s="131">
        <v>20</v>
      </c>
      <c r="F9675" s="132" t="s">
        <v>82</v>
      </c>
      <c r="G9675" s="128"/>
      <c r="H9675" s="156" t="s">
        <v>6840</v>
      </c>
      <c r="I9675" s="159"/>
      <c r="K9675" s="140" t="str">
        <f t="shared" si="459"/>
        <v>社會福利支出計畫/社會福利支出/會費、捐助、補助、分攤、照護、救濟與交流活動費/捐助、補助與獎助/捐助國內團體</v>
      </c>
      <c r="L9675" s="140" t="str">
        <f t="shared" si="460"/>
        <v>補助民間團體辦理建立社區照顧關懷據點業務</v>
      </c>
      <c r="M9675" s="40" t="str">
        <f t="shared" si="461"/>
        <v>臺中市西屯區林厝社區發展協會</v>
      </c>
    </row>
    <row r="9676" spans="1:13" s="27" customFormat="1" ht="112.5">
      <c r="A9676" s="37" t="s">
        <v>6837</v>
      </c>
      <c r="B9676" s="64" t="s">
        <v>7156</v>
      </c>
      <c r="C9676" s="64" t="s">
        <v>1136</v>
      </c>
      <c r="D9676" s="37" t="s">
        <v>6839</v>
      </c>
      <c r="E9676" s="131">
        <v>20</v>
      </c>
      <c r="F9676" s="132" t="s">
        <v>82</v>
      </c>
      <c r="G9676" s="128"/>
      <c r="H9676" s="156" t="s">
        <v>6840</v>
      </c>
      <c r="I9676" s="159"/>
      <c r="K9676" s="140" t="str">
        <f t="shared" si="459"/>
        <v>社會福利支出計畫/社會福利支出/會費、捐助、補助、分攤、照護、救濟與交流活動費/捐助、補助與獎助/捐助國內團體</v>
      </c>
      <c r="L9676" s="140" t="str">
        <f t="shared" si="460"/>
        <v>補助民間團體辦理建立社區照顧關懷據點業務</v>
      </c>
      <c r="M9676" s="40" t="str">
        <f t="shared" si="461"/>
        <v>台中市龍龍社區關懷協會</v>
      </c>
    </row>
    <row r="9677" spans="1:13" s="27" customFormat="1" ht="112.5">
      <c r="A9677" s="37" t="s">
        <v>6837</v>
      </c>
      <c r="B9677" s="64" t="s">
        <v>7156</v>
      </c>
      <c r="C9677" s="64" t="s">
        <v>3730</v>
      </c>
      <c r="D9677" s="37" t="s">
        <v>6839</v>
      </c>
      <c r="E9677" s="131">
        <v>20</v>
      </c>
      <c r="F9677" s="132" t="s">
        <v>82</v>
      </c>
      <c r="G9677" s="128"/>
      <c r="H9677" s="156" t="s">
        <v>6840</v>
      </c>
      <c r="I9677" s="159"/>
      <c r="K9677" s="140" t="str">
        <f t="shared" si="459"/>
        <v>社會福利支出計畫/社會福利支出/會費、捐助、補助、分攤、照護、救濟與交流活動費/捐助、補助與獎助/捐助國內團體</v>
      </c>
      <c r="L9677" s="140" t="str">
        <f t="shared" si="460"/>
        <v>補助民間團體辦理建立社區照顧關懷據點業務</v>
      </c>
      <c r="M9677" s="40" t="str">
        <f t="shared" si="461"/>
        <v>臺中市龍井區新庄社區發展協會</v>
      </c>
    </row>
    <row r="9678" spans="1:13" s="27" customFormat="1" ht="112.5">
      <c r="A9678" s="37" t="s">
        <v>6837</v>
      </c>
      <c r="B9678" s="64" t="s">
        <v>7156</v>
      </c>
      <c r="C9678" s="64" t="s">
        <v>1132</v>
      </c>
      <c r="D9678" s="37" t="s">
        <v>6839</v>
      </c>
      <c r="E9678" s="131">
        <v>20</v>
      </c>
      <c r="F9678" s="132" t="s">
        <v>82</v>
      </c>
      <c r="G9678" s="128"/>
      <c r="H9678" s="156" t="s">
        <v>6840</v>
      </c>
      <c r="I9678" s="159"/>
      <c r="K9678" s="140" t="str">
        <f t="shared" si="459"/>
        <v>社會福利支出計畫/社會福利支出/會費、捐助、補助、分攤、照護、救濟與交流活動費/捐助、補助與獎助/捐助國內團體</v>
      </c>
      <c r="L9678" s="140" t="str">
        <f t="shared" si="460"/>
        <v>補助民間團體辦理建立社區照顧關懷據點業務</v>
      </c>
      <c r="M9678" s="40" t="str">
        <f t="shared" si="461"/>
        <v>臺中市龍井區田中社區發展協會</v>
      </c>
    </row>
    <row r="9679" spans="1:13" s="27" customFormat="1" ht="112.5">
      <c r="A9679" s="37" t="s">
        <v>6837</v>
      </c>
      <c r="B9679" s="64" t="s">
        <v>7156</v>
      </c>
      <c r="C9679" s="64" t="s">
        <v>3686</v>
      </c>
      <c r="D9679" s="37" t="s">
        <v>6839</v>
      </c>
      <c r="E9679" s="131">
        <v>20</v>
      </c>
      <c r="F9679" s="132" t="s">
        <v>82</v>
      </c>
      <c r="G9679" s="128"/>
      <c r="H9679" s="156" t="s">
        <v>6840</v>
      </c>
      <c r="I9679" s="159"/>
      <c r="K9679" s="140" t="str">
        <f t="shared" si="459"/>
        <v>社會福利支出計畫/社會福利支出/會費、捐助、補助、分攤、照護、救濟與交流活動費/捐助、補助與獎助/捐助國內團體</v>
      </c>
      <c r="L9679" s="140" t="str">
        <f t="shared" si="460"/>
        <v>補助民間團體辦理建立社區照顧關懷據點業務</v>
      </c>
      <c r="M9679" s="40" t="str">
        <f t="shared" si="461"/>
        <v>台中市西屯區何安社區發展協會</v>
      </c>
    </row>
    <row r="9680" spans="1:13" s="27" customFormat="1" ht="112.5">
      <c r="A9680" s="37" t="s">
        <v>6837</v>
      </c>
      <c r="B9680" s="64" t="s">
        <v>7156</v>
      </c>
      <c r="C9680" s="64" t="s">
        <v>4315</v>
      </c>
      <c r="D9680" s="37" t="s">
        <v>6839</v>
      </c>
      <c r="E9680" s="131">
        <v>20</v>
      </c>
      <c r="F9680" s="132" t="s">
        <v>82</v>
      </c>
      <c r="G9680" s="128"/>
      <c r="H9680" s="156" t="s">
        <v>6840</v>
      </c>
      <c r="I9680" s="159"/>
      <c r="K9680" s="140" t="str">
        <f t="shared" si="459"/>
        <v>社會福利支出計畫/社會福利支出/會費、捐助、補助、分攤、照護、救濟與交流活動費/捐助、補助與獎助/捐助國內團體</v>
      </c>
      <c r="L9680" s="140" t="str">
        <f t="shared" si="460"/>
        <v>補助民間團體辦理建立社區照顧關懷據點業務</v>
      </c>
      <c r="M9680" s="40" t="str">
        <f t="shared" si="461"/>
        <v>台中市西屯區上德社區發展協會</v>
      </c>
    </row>
    <row r="9681" spans="1:13" s="27" customFormat="1" ht="112.5">
      <c r="A9681" s="37" t="s">
        <v>6837</v>
      </c>
      <c r="B9681" s="64" t="s">
        <v>7156</v>
      </c>
      <c r="C9681" s="64" t="s">
        <v>1142</v>
      </c>
      <c r="D9681" s="37" t="s">
        <v>6839</v>
      </c>
      <c r="E9681" s="131">
        <v>20</v>
      </c>
      <c r="F9681" s="132" t="s">
        <v>82</v>
      </c>
      <c r="G9681" s="128"/>
      <c r="H9681" s="156" t="s">
        <v>6840</v>
      </c>
      <c r="I9681" s="159"/>
      <c r="K9681" s="140" t="str">
        <f t="shared" si="459"/>
        <v>社會福利支出計畫/社會福利支出/會費、捐助、補助、分攤、照護、救濟與交流活動費/捐助、補助與獎助/捐助國內團體</v>
      </c>
      <c r="L9681" s="140" t="str">
        <f t="shared" si="460"/>
        <v>補助民間團體辦理建立社區照顧關懷據點業務</v>
      </c>
      <c r="M9681" s="40" t="str">
        <f t="shared" si="461"/>
        <v>臺中市龍井區龍津社區發展協會</v>
      </c>
    </row>
    <row r="9682" spans="1:13" s="27" customFormat="1" ht="112.5">
      <c r="A9682" s="37" t="s">
        <v>6837</v>
      </c>
      <c r="B9682" s="64" t="s">
        <v>7156</v>
      </c>
      <c r="C9682" s="64" t="s">
        <v>1122</v>
      </c>
      <c r="D9682" s="37" t="s">
        <v>6839</v>
      </c>
      <c r="E9682" s="131">
        <v>20</v>
      </c>
      <c r="F9682" s="132" t="s">
        <v>82</v>
      </c>
      <c r="G9682" s="128"/>
      <c r="H9682" s="156" t="s">
        <v>6840</v>
      </c>
      <c r="I9682" s="159"/>
      <c r="K9682" s="140" t="str">
        <f t="shared" si="459"/>
        <v>社會福利支出計畫/社會福利支出/會費、捐助、補助、分攤、照護、救濟與交流活動費/捐助、補助與獎助/捐助國內團體</v>
      </c>
      <c r="L9682" s="140" t="str">
        <f t="shared" si="460"/>
        <v>補助民間團體辦理建立社區照顧關懷據點業務</v>
      </c>
      <c r="M9682" s="40" t="str">
        <f t="shared" si="461"/>
        <v>臺中市環保慈善會</v>
      </c>
    </row>
    <row r="9683" spans="1:13" s="27" customFormat="1" ht="112.5">
      <c r="A9683" s="37" t="s">
        <v>6837</v>
      </c>
      <c r="B9683" s="64" t="s">
        <v>7156</v>
      </c>
      <c r="C9683" s="64" t="s">
        <v>471</v>
      </c>
      <c r="D9683" s="37" t="s">
        <v>6839</v>
      </c>
      <c r="E9683" s="131">
        <v>18</v>
      </c>
      <c r="F9683" s="132" t="s">
        <v>82</v>
      </c>
      <c r="G9683" s="128"/>
      <c r="H9683" s="156" t="s">
        <v>6840</v>
      </c>
      <c r="I9683" s="159"/>
      <c r="K9683" s="140" t="str">
        <f t="shared" si="459"/>
        <v>社會福利支出計畫/社會福利支出/會費、捐助、補助、分攤、照護、救濟與交流活動費/捐助、補助與獎助/捐助國內團體</v>
      </c>
      <c r="L9683" s="140" t="str">
        <f t="shared" si="460"/>
        <v>補助民間團體辦理建立社區照顧關懷據點業務</v>
      </c>
      <c r="M9683" s="40" t="str">
        <f t="shared" si="461"/>
        <v>臺中市清水區武鹿社區發展協會</v>
      </c>
    </row>
    <row r="9684" spans="1:13" s="27" customFormat="1" ht="112.5">
      <c r="A9684" s="37" t="s">
        <v>6837</v>
      </c>
      <c r="B9684" s="64" t="s">
        <v>7156</v>
      </c>
      <c r="C9684" s="64" t="s">
        <v>3511</v>
      </c>
      <c r="D9684" s="37" t="s">
        <v>6839</v>
      </c>
      <c r="E9684" s="131">
        <v>10</v>
      </c>
      <c r="F9684" s="132" t="s">
        <v>82</v>
      </c>
      <c r="G9684" s="128"/>
      <c r="H9684" s="156" t="s">
        <v>6840</v>
      </c>
      <c r="I9684" s="159"/>
      <c r="K9684" s="140" t="str">
        <f t="shared" si="459"/>
        <v>社會福利支出計畫/社會福利支出/會費、捐助、補助、分攤、照護、救濟與交流活動費/捐助、補助與獎助/捐助國內團體</v>
      </c>
      <c r="L9684" s="140" t="str">
        <f t="shared" si="460"/>
        <v>補助民間團體辦理建立社區照顧關懷據點業務</v>
      </c>
      <c r="M9684" s="40" t="str">
        <f t="shared" si="461"/>
        <v>台中市東區東興社區發展協會</v>
      </c>
    </row>
    <row r="9685" spans="1:13" s="27" customFormat="1" ht="112.5">
      <c r="A9685" s="37" t="s">
        <v>6837</v>
      </c>
      <c r="B9685" s="64" t="s">
        <v>7156</v>
      </c>
      <c r="C9685" s="64" t="s">
        <v>7217</v>
      </c>
      <c r="D9685" s="37" t="s">
        <v>6839</v>
      </c>
      <c r="E9685" s="131">
        <v>16</v>
      </c>
      <c r="F9685" s="132" t="s">
        <v>82</v>
      </c>
      <c r="G9685" s="128"/>
      <c r="H9685" s="156" t="s">
        <v>6840</v>
      </c>
      <c r="I9685" s="159"/>
      <c r="K9685" s="140" t="str">
        <f t="shared" si="459"/>
        <v>社會福利支出計畫/社會福利支出/會費、捐助、補助、分攤、照護、救濟與交流活動費/捐助、補助與獎助/捐助國內團體</v>
      </c>
      <c r="L9685" s="140" t="str">
        <f t="shared" si="460"/>
        <v>補助民間團體辦理建立社區照顧關懷據點業務</v>
      </c>
      <c r="M9685" s="40" t="str">
        <f t="shared" si="461"/>
        <v>台中市北區育德社區發展協會</v>
      </c>
    </row>
    <row r="9686" spans="1:13" s="27" customFormat="1" ht="112.5">
      <c r="A9686" s="37" t="s">
        <v>6837</v>
      </c>
      <c r="B9686" s="64" t="s">
        <v>7156</v>
      </c>
      <c r="C9686" s="64" t="s">
        <v>4195</v>
      </c>
      <c r="D9686" s="37" t="s">
        <v>6839</v>
      </c>
      <c r="E9686" s="131">
        <v>30</v>
      </c>
      <c r="F9686" s="132" t="s">
        <v>82</v>
      </c>
      <c r="G9686" s="128"/>
      <c r="H9686" s="156" t="s">
        <v>6840</v>
      </c>
      <c r="I9686" s="159"/>
      <c r="K9686" s="140" t="str">
        <f t="shared" si="459"/>
        <v>社會福利支出計畫/社會福利支出/會費、捐助、補助、分攤、照護、救濟與交流活動費/捐助、補助與獎助/捐助國內團體</v>
      </c>
      <c r="L9686" s="140" t="str">
        <f t="shared" si="460"/>
        <v>補助民間團體辦理建立社區照顧關懷據點業務</v>
      </c>
      <c r="M9686" s="40" t="str">
        <f t="shared" si="461"/>
        <v>臺中市生態休閒產業協會</v>
      </c>
    </row>
    <row r="9687" spans="1:13" s="27" customFormat="1" ht="112.5">
      <c r="A9687" s="37" t="s">
        <v>6837</v>
      </c>
      <c r="B9687" s="64" t="s">
        <v>7156</v>
      </c>
      <c r="C9687" s="64" t="s">
        <v>4093</v>
      </c>
      <c r="D9687" s="37" t="s">
        <v>6839</v>
      </c>
      <c r="E9687" s="131">
        <v>20</v>
      </c>
      <c r="F9687" s="132" t="s">
        <v>82</v>
      </c>
      <c r="G9687" s="128"/>
      <c r="H9687" s="156" t="s">
        <v>6840</v>
      </c>
      <c r="I9687" s="159"/>
      <c r="K9687" s="140" t="str">
        <f t="shared" si="459"/>
        <v>社會福利支出計畫/社會福利支出/會費、捐助、補助、分攤、照護、救濟與交流活動費/捐助、補助與獎助/捐助國內團體</v>
      </c>
      <c r="L9687" s="140" t="str">
        <f t="shared" si="460"/>
        <v>補助民間團體辦理建立社區照顧關懷據點業務</v>
      </c>
      <c r="M9687" s="40" t="str">
        <f t="shared" si="461"/>
        <v>臺中市福雅長青關懷協會</v>
      </c>
    </row>
    <row r="9688" spans="1:13" s="27" customFormat="1" ht="112.5">
      <c r="A9688" s="37" t="s">
        <v>6837</v>
      </c>
      <c r="B9688" s="64" t="s">
        <v>7156</v>
      </c>
      <c r="C9688" s="64" t="s">
        <v>2500</v>
      </c>
      <c r="D9688" s="37" t="s">
        <v>6839</v>
      </c>
      <c r="E9688" s="131">
        <v>20</v>
      </c>
      <c r="F9688" s="132" t="s">
        <v>82</v>
      </c>
      <c r="G9688" s="128"/>
      <c r="H9688" s="156" t="s">
        <v>6840</v>
      </c>
      <c r="I9688" s="159"/>
      <c r="K9688" s="140" t="str">
        <f t="shared" si="459"/>
        <v>社會福利支出計畫/社會福利支出/會費、捐助、補助、分攤、照護、救濟與交流活動費/捐助、補助與獎助/捐助國內團體</v>
      </c>
      <c r="L9688" s="140" t="str">
        <f t="shared" si="460"/>
        <v>補助民間團體辦理建立社區照顧關懷據點業務</v>
      </c>
      <c r="M9688" s="40" t="str">
        <f t="shared" si="461"/>
        <v>臺中市和平區和平社區發展協會</v>
      </c>
    </row>
    <row r="9689" spans="1:13" s="27" customFormat="1" ht="112.5">
      <c r="A9689" s="37" t="s">
        <v>6837</v>
      </c>
      <c r="B9689" s="64" t="s">
        <v>7156</v>
      </c>
      <c r="C9689" s="64" t="s">
        <v>7218</v>
      </c>
      <c r="D9689" s="37" t="s">
        <v>6839</v>
      </c>
      <c r="E9689" s="131">
        <v>20</v>
      </c>
      <c r="F9689" s="132" t="s">
        <v>82</v>
      </c>
      <c r="G9689" s="128"/>
      <c r="H9689" s="156" t="s">
        <v>6840</v>
      </c>
      <c r="I9689" s="159"/>
      <c r="K9689" s="140" t="str">
        <f t="shared" si="459"/>
        <v>社會福利支出計畫/社會福利支出/會費、捐助、補助、分攤、照護、救濟與交流活動費/捐助、補助與獎助/捐助國內團體</v>
      </c>
      <c r="L9689" s="140" t="str">
        <f t="shared" si="460"/>
        <v>補助民間團體辦理建立社區照顧關懷據點業務</v>
      </c>
      <c r="M9689" s="40" t="str">
        <f t="shared" si="461"/>
        <v>台中市西屯區福恩社區發展協會</v>
      </c>
    </row>
    <row r="9690" spans="1:13" s="27" customFormat="1" ht="112.5">
      <c r="A9690" s="37" t="s">
        <v>6837</v>
      </c>
      <c r="B9690" s="64" t="s">
        <v>7156</v>
      </c>
      <c r="C9690" s="64" t="s">
        <v>1242</v>
      </c>
      <c r="D9690" s="37" t="s">
        <v>6839</v>
      </c>
      <c r="E9690" s="131">
        <v>20</v>
      </c>
      <c r="F9690" s="132" t="s">
        <v>82</v>
      </c>
      <c r="G9690" s="128"/>
      <c r="H9690" s="156" t="s">
        <v>6840</v>
      </c>
      <c r="I9690" s="159"/>
      <c r="K9690" s="140" t="str">
        <f t="shared" si="459"/>
        <v>社會福利支出計畫/社會福利支出/會費、捐助、補助、分攤、照護、救濟與交流活動費/捐助、補助與獎助/捐助國內團體</v>
      </c>
      <c r="L9690" s="140" t="str">
        <f t="shared" si="460"/>
        <v>補助民間團體辦理建立社區照顧關懷據點業務</v>
      </c>
      <c r="M9690" s="40" t="str">
        <f t="shared" si="461"/>
        <v>臺中市龍井區新東社區發展協會</v>
      </c>
    </row>
    <row r="9691" spans="1:13" s="27" customFormat="1" ht="112.5">
      <c r="A9691" s="37" t="s">
        <v>6837</v>
      </c>
      <c r="B9691" s="64" t="s">
        <v>7156</v>
      </c>
      <c r="C9691" s="64" t="s">
        <v>900</v>
      </c>
      <c r="D9691" s="37" t="s">
        <v>6839</v>
      </c>
      <c r="E9691" s="131">
        <v>30</v>
      </c>
      <c r="F9691" s="132" t="s">
        <v>82</v>
      </c>
      <c r="G9691" s="128"/>
      <c r="H9691" s="156" t="s">
        <v>6840</v>
      </c>
      <c r="I9691" s="159"/>
      <c r="K9691" s="140" t="str">
        <f t="shared" si="459"/>
        <v>社會福利支出計畫/社會福利支出/會費、捐助、補助、分攤、照護、救濟與交流活動費/捐助、補助與獎助/捐助國內團體</v>
      </c>
      <c r="L9691" s="140" t="str">
        <f t="shared" si="460"/>
        <v>補助民間團體辦理建立社區照顧關懷據點業務</v>
      </c>
      <c r="M9691" s="40" t="str">
        <f t="shared" si="461"/>
        <v>臺中市霧峰區本鄉社區發展協會</v>
      </c>
    </row>
    <row r="9692" spans="1:13" s="27" customFormat="1" ht="112.5">
      <c r="A9692" s="37" t="s">
        <v>6837</v>
      </c>
      <c r="B9692" s="64" t="s">
        <v>7156</v>
      </c>
      <c r="C9692" s="64" t="s">
        <v>3659</v>
      </c>
      <c r="D9692" s="37" t="s">
        <v>6839</v>
      </c>
      <c r="E9692" s="131">
        <v>30</v>
      </c>
      <c r="F9692" s="132" t="s">
        <v>82</v>
      </c>
      <c r="G9692" s="128"/>
      <c r="H9692" s="156" t="s">
        <v>6840</v>
      </c>
      <c r="I9692" s="159"/>
      <c r="K9692" s="140" t="str">
        <f t="shared" si="459"/>
        <v>社會福利支出計畫/社會福利支出/會費、捐助、補助、分攤、照護、救濟與交流活動費/捐助、補助與獎助/捐助國內團體</v>
      </c>
      <c r="L9692" s="140" t="str">
        <f t="shared" si="460"/>
        <v>補助民間團體辦理建立社區照顧關懷據點業務</v>
      </c>
      <c r="M9692" s="40" t="str">
        <f t="shared" si="461"/>
        <v>社團法人臺中市人文關懷協會</v>
      </c>
    </row>
    <row r="9693" spans="1:13" s="27" customFormat="1" ht="112.5">
      <c r="A9693" s="37" t="s">
        <v>6837</v>
      </c>
      <c r="B9693" s="64" t="s">
        <v>7156</v>
      </c>
      <c r="C9693" s="64" t="s">
        <v>3104</v>
      </c>
      <c r="D9693" s="37" t="s">
        <v>6839</v>
      </c>
      <c r="E9693" s="131">
        <v>30</v>
      </c>
      <c r="F9693" s="132" t="s">
        <v>82</v>
      </c>
      <c r="G9693" s="128"/>
      <c r="H9693" s="156" t="s">
        <v>6840</v>
      </c>
      <c r="I9693" s="159"/>
      <c r="K9693" s="140" t="str">
        <f t="shared" si="459"/>
        <v>社會福利支出計畫/社會福利支出/會費、捐助、補助、分攤、照護、救濟與交流活動費/捐助、補助與獎助/捐助國內團體</v>
      </c>
      <c r="L9693" s="140" t="str">
        <f t="shared" si="460"/>
        <v>補助民間團體辦理建立社區照顧關懷據點業務</v>
      </c>
      <c r="M9693" s="40" t="str">
        <f t="shared" si="461"/>
        <v>社團法人臺中市西區大和社區發展協會</v>
      </c>
    </row>
    <row r="9694" spans="1:13" s="27" customFormat="1" ht="112.5">
      <c r="A9694" s="37" t="s">
        <v>6837</v>
      </c>
      <c r="B9694" s="64" t="s">
        <v>7156</v>
      </c>
      <c r="C9694" s="64" t="s">
        <v>3618</v>
      </c>
      <c r="D9694" s="37" t="s">
        <v>6839</v>
      </c>
      <c r="E9694" s="131">
        <v>20</v>
      </c>
      <c r="F9694" s="132" t="s">
        <v>82</v>
      </c>
      <c r="G9694" s="128"/>
      <c r="H9694" s="156" t="s">
        <v>6840</v>
      </c>
      <c r="I9694" s="159"/>
      <c r="K9694" s="140" t="str">
        <f t="shared" si="459"/>
        <v>社會福利支出計畫/社會福利支出/會費、捐助、補助、分攤、照護、救濟與交流活動費/捐助、補助與獎助/捐助國內團體</v>
      </c>
      <c r="L9694" s="140" t="str">
        <f t="shared" si="460"/>
        <v>補助民間團體辦理建立社區照顧關懷據點業務</v>
      </c>
      <c r="M9694" s="40" t="str">
        <f t="shared" si="461"/>
        <v>臺中市樂活銀髮族交流協會</v>
      </c>
    </row>
    <row r="9695" spans="1:13" s="27" customFormat="1" ht="112.5">
      <c r="A9695" s="37" t="s">
        <v>6837</v>
      </c>
      <c r="B9695" s="64" t="s">
        <v>7156</v>
      </c>
      <c r="C9695" s="64" t="s">
        <v>4153</v>
      </c>
      <c r="D9695" s="37" t="s">
        <v>6839</v>
      </c>
      <c r="E9695" s="131">
        <v>20</v>
      </c>
      <c r="F9695" s="132" t="s">
        <v>82</v>
      </c>
      <c r="G9695" s="128"/>
      <c r="H9695" s="156" t="s">
        <v>6840</v>
      </c>
      <c r="I9695" s="159"/>
      <c r="K9695" s="140" t="str">
        <f t="shared" si="459"/>
        <v>社會福利支出計畫/社會福利支出/會費、捐助、補助、分攤、照護、救濟與交流活動費/捐助、補助與獎助/捐助國內團體</v>
      </c>
      <c r="L9695" s="140" t="str">
        <f t="shared" si="460"/>
        <v>補助民間團體辦理建立社區照顧關懷據點業務</v>
      </c>
      <c r="M9695" s="40" t="str">
        <f t="shared" si="461"/>
        <v>臺灣銀髮族培力協會</v>
      </c>
    </row>
    <row r="9696" spans="1:13" s="27" customFormat="1" ht="112.5">
      <c r="A9696" s="37" t="s">
        <v>6837</v>
      </c>
      <c r="B9696" s="64" t="s">
        <v>7156</v>
      </c>
      <c r="C9696" s="64" t="s">
        <v>3528</v>
      </c>
      <c r="D9696" s="37" t="s">
        <v>6839</v>
      </c>
      <c r="E9696" s="131">
        <v>20</v>
      </c>
      <c r="F9696" s="132" t="s">
        <v>82</v>
      </c>
      <c r="G9696" s="128"/>
      <c r="H9696" s="156" t="s">
        <v>6840</v>
      </c>
      <c r="I9696" s="159"/>
      <c r="K9696" s="140" t="str">
        <f t="shared" si="459"/>
        <v>社會福利支出計畫/社會福利支出/會費、捐助、補助、分攤、照護、救濟與交流活動費/捐助、補助與獎助/捐助國內團體</v>
      </c>
      <c r="L9696" s="140" t="str">
        <f t="shared" si="460"/>
        <v>補助民間團體辦理建立社區照顧關懷據點業務</v>
      </c>
      <c r="M9696" s="40" t="str">
        <f t="shared" si="461"/>
        <v>臺中市西區忠明社區發展協會</v>
      </c>
    </row>
    <row r="9697" spans="1:13" s="27" customFormat="1" ht="112.5">
      <c r="A9697" s="37" t="s">
        <v>6837</v>
      </c>
      <c r="B9697" s="64" t="s">
        <v>7156</v>
      </c>
      <c r="C9697" s="64" t="s">
        <v>3709</v>
      </c>
      <c r="D9697" s="37" t="s">
        <v>6839</v>
      </c>
      <c r="E9697" s="131">
        <v>20</v>
      </c>
      <c r="F9697" s="132" t="s">
        <v>82</v>
      </c>
      <c r="G9697" s="128"/>
      <c r="H9697" s="156" t="s">
        <v>6840</v>
      </c>
      <c r="I9697" s="159"/>
      <c r="K9697" s="140" t="str">
        <f t="shared" si="459"/>
        <v>社會福利支出計畫/社會福利支出/會費、捐助、補助、分攤、照護、救濟與交流活動費/捐助、補助與獎助/捐助國內團體</v>
      </c>
      <c r="L9697" s="140" t="str">
        <f t="shared" si="460"/>
        <v>補助民間團體辦理建立社區照顧關懷據點業務</v>
      </c>
      <c r="M9697" s="40" t="str">
        <f t="shared" si="461"/>
        <v>社團法人台中市活出美好關懷協會</v>
      </c>
    </row>
    <row r="9698" spans="1:13" s="27" customFormat="1" ht="112.5">
      <c r="A9698" s="37" t="s">
        <v>6837</v>
      </c>
      <c r="B9698" s="64" t="s">
        <v>7156</v>
      </c>
      <c r="C9698" s="64" t="s">
        <v>6950</v>
      </c>
      <c r="D9698" s="37" t="s">
        <v>6839</v>
      </c>
      <c r="E9698" s="131">
        <v>20</v>
      </c>
      <c r="F9698" s="132" t="s">
        <v>82</v>
      </c>
      <c r="G9698" s="128"/>
      <c r="H9698" s="156" t="s">
        <v>6840</v>
      </c>
      <c r="I9698" s="159"/>
      <c r="K9698" s="140" t="str">
        <f t="shared" si="459"/>
        <v>社會福利支出計畫/社會福利支出/會費、捐助、補助、分攤、照護、救濟與交流活動費/捐助、補助與獎助/捐助國內團體</v>
      </c>
      <c r="L9698" s="140" t="str">
        <f t="shared" si="460"/>
        <v>補助民間團體辦理建立社區照顧關懷據點業務</v>
      </c>
      <c r="M9698" s="40" t="str">
        <f t="shared" si="461"/>
        <v>財團法人台中市甘霖社會福利慈善事業基金會</v>
      </c>
    </row>
    <row r="9699" spans="1:13" s="27" customFormat="1" ht="112.5">
      <c r="A9699" s="37" t="s">
        <v>6837</v>
      </c>
      <c r="B9699" s="64" t="s">
        <v>7156</v>
      </c>
      <c r="C9699" s="64" t="s">
        <v>4157</v>
      </c>
      <c r="D9699" s="37" t="s">
        <v>6839</v>
      </c>
      <c r="E9699" s="131">
        <v>20</v>
      </c>
      <c r="F9699" s="132" t="s">
        <v>82</v>
      </c>
      <c r="G9699" s="128"/>
      <c r="H9699" s="156" t="s">
        <v>6840</v>
      </c>
      <c r="I9699" s="159"/>
      <c r="K9699" s="140" t="str">
        <f t="shared" si="459"/>
        <v>社會福利支出計畫/社會福利支出/會費、捐助、補助、分攤、照護、救濟與交流活動費/捐助、補助與獎助/捐助國內團體</v>
      </c>
      <c r="L9699" s="140" t="str">
        <f t="shared" si="460"/>
        <v>補助民間團體辦理建立社區照顧關懷據點業務</v>
      </c>
      <c r="M9699" s="40" t="str">
        <f t="shared" si="461"/>
        <v>財團法人桃園市亮詮公益慈善基金會</v>
      </c>
    </row>
    <row r="9700" spans="1:13" s="27" customFormat="1" ht="112.5">
      <c r="A9700" s="37" t="s">
        <v>6837</v>
      </c>
      <c r="B9700" s="64" t="s">
        <v>7156</v>
      </c>
      <c r="C9700" s="64" t="s">
        <v>3103</v>
      </c>
      <c r="D9700" s="37" t="s">
        <v>6839</v>
      </c>
      <c r="E9700" s="131">
        <v>10</v>
      </c>
      <c r="F9700" s="132" t="s">
        <v>82</v>
      </c>
      <c r="G9700" s="128"/>
      <c r="H9700" s="156" t="s">
        <v>6840</v>
      </c>
      <c r="I9700" s="159"/>
      <c r="K9700" s="140" t="str">
        <f t="shared" si="459"/>
        <v>社會福利支出計畫/社會福利支出/會費、捐助、補助、分攤、照護、救濟與交流活動費/捐助、補助與獎助/捐助國內團體</v>
      </c>
      <c r="L9700" s="140" t="str">
        <f t="shared" si="460"/>
        <v>補助民間團體辦理建立社區照顧關懷據點業務</v>
      </c>
      <c r="M9700" s="40" t="str">
        <f t="shared" si="461"/>
        <v>社團法人台灣基督教好牧人全人關顧協會</v>
      </c>
    </row>
    <row r="9701" spans="1:13" s="27" customFormat="1" ht="112.5">
      <c r="A9701" s="37" t="s">
        <v>6837</v>
      </c>
      <c r="B9701" s="64" t="s">
        <v>7156</v>
      </c>
      <c r="C9701" s="64" t="s">
        <v>3655</v>
      </c>
      <c r="D9701" s="37" t="s">
        <v>6839</v>
      </c>
      <c r="E9701" s="131">
        <v>20</v>
      </c>
      <c r="F9701" s="132" t="s">
        <v>82</v>
      </c>
      <c r="G9701" s="128"/>
      <c r="H9701" s="156" t="s">
        <v>6840</v>
      </c>
      <c r="I9701" s="159"/>
      <c r="K9701" s="140" t="str">
        <f t="shared" si="459"/>
        <v>社會福利支出計畫/社會福利支出/會費、捐助、補助、分攤、照護、救濟與交流活動費/捐助、補助與獎助/捐助國內團體</v>
      </c>
      <c r="L9701" s="140" t="str">
        <f t="shared" si="460"/>
        <v>補助民間團體辦理建立社區照顧關懷據點業務</v>
      </c>
      <c r="M9701" s="40" t="str">
        <f t="shared" si="461"/>
        <v>臺中市大里區永隆社區發展協會</v>
      </c>
    </row>
    <row r="9702" spans="1:13" s="27" customFormat="1" ht="112.5">
      <c r="A9702" s="37" t="s">
        <v>6837</v>
      </c>
      <c r="B9702" s="64" t="s">
        <v>7156</v>
      </c>
      <c r="C9702" s="64" t="s">
        <v>6843</v>
      </c>
      <c r="D9702" s="37" t="s">
        <v>6839</v>
      </c>
      <c r="E9702" s="131">
        <v>20</v>
      </c>
      <c r="F9702" s="132" t="s">
        <v>82</v>
      </c>
      <c r="G9702" s="128"/>
      <c r="H9702" s="156" t="s">
        <v>6840</v>
      </c>
      <c r="I9702" s="159"/>
      <c r="K9702" s="140" t="str">
        <f t="shared" si="459"/>
        <v>社會福利支出計畫/社會福利支出/會費、捐助、補助、分攤、照護、救濟與交流活動費/捐助、補助與獎助/捐助國內團體</v>
      </c>
      <c r="L9702" s="140" t="str">
        <f t="shared" si="460"/>
        <v>補助民間團體辦理建立社區照顧關懷據點業務</v>
      </c>
      <c r="M9702" s="40" t="str">
        <f t="shared" si="461"/>
        <v>社團法人中華傳愛社區服務協會</v>
      </c>
    </row>
    <row r="9703" spans="1:13" s="27" customFormat="1" ht="112.5">
      <c r="A9703" s="37" t="s">
        <v>6837</v>
      </c>
      <c r="B9703" s="64" t="s">
        <v>7156</v>
      </c>
      <c r="C9703" s="64" t="s">
        <v>3289</v>
      </c>
      <c r="D9703" s="37" t="s">
        <v>6839</v>
      </c>
      <c r="E9703" s="131">
        <v>20</v>
      </c>
      <c r="F9703" s="132" t="s">
        <v>82</v>
      </c>
      <c r="G9703" s="128"/>
      <c r="H9703" s="156" t="s">
        <v>6840</v>
      </c>
      <c r="I9703" s="159"/>
      <c r="K9703" s="140" t="str">
        <f t="shared" si="459"/>
        <v>社會福利支出計畫/社會福利支出/會費、捐助、補助、分攤、照護、救濟與交流活動費/捐助、補助與獎助/捐助國內團體</v>
      </c>
      <c r="L9703" s="140" t="str">
        <f t="shared" si="460"/>
        <v>補助民間團體辦理建立社區照顧關懷據點業務</v>
      </c>
      <c r="M9703" s="40" t="str">
        <f t="shared" si="461"/>
        <v>社團法人臺中市大恆樂齡協會</v>
      </c>
    </row>
    <row r="9704" spans="1:13" s="27" customFormat="1" ht="112.5">
      <c r="A9704" s="37" t="s">
        <v>6837</v>
      </c>
      <c r="B9704" s="64" t="s">
        <v>7156</v>
      </c>
      <c r="C9704" s="64" t="s">
        <v>6953</v>
      </c>
      <c r="D9704" s="37" t="s">
        <v>6839</v>
      </c>
      <c r="E9704" s="131">
        <v>20</v>
      </c>
      <c r="F9704" s="132" t="s">
        <v>82</v>
      </c>
      <c r="G9704" s="128"/>
      <c r="H9704" s="156" t="s">
        <v>6840</v>
      </c>
      <c r="I9704" s="159"/>
      <c r="K9704" s="140" t="str">
        <f t="shared" si="459"/>
        <v>社會福利支出計畫/社會福利支出/會費、捐助、補助、分攤、照護、救濟與交流活動費/捐助、補助與獎助/捐助國內團體</v>
      </c>
      <c r="L9704" s="140" t="str">
        <f t="shared" si="460"/>
        <v>補助民間團體辦理建立社區照顧關懷據點業務</v>
      </c>
      <c r="M9704" s="40" t="str">
        <f t="shared" si="461"/>
        <v>臺中市梧棲區草湳社區發展協會</v>
      </c>
    </row>
    <row r="9705" spans="1:13" s="27" customFormat="1" ht="112.5">
      <c r="A9705" s="37" t="s">
        <v>6837</v>
      </c>
      <c r="B9705" s="64" t="s">
        <v>7156</v>
      </c>
      <c r="C9705" s="64" t="s">
        <v>4273</v>
      </c>
      <c r="D9705" s="37" t="s">
        <v>6839</v>
      </c>
      <c r="E9705" s="131">
        <v>20</v>
      </c>
      <c r="F9705" s="132" t="s">
        <v>82</v>
      </c>
      <c r="G9705" s="128"/>
      <c r="H9705" s="156" t="s">
        <v>6840</v>
      </c>
      <c r="I9705" s="159"/>
      <c r="K9705" s="140" t="str">
        <f t="shared" si="459"/>
        <v>社會福利支出計畫/社會福利支出/會費、捐助、補助、分攤、照護、救濟與交流活動費/捐助、補助與獎助/捐助國內團體</v>
      </c>
      <c r="L9705" s="140" t="str">
        <f t="shared" si="460"/>
        <v>補助民間團體辦理建立社區照顧關懷據點業務</v>
      </c>
      <c r="M9705" s="40" t="str">
        <f t="shared" si="461"/>
        <v>臺中市神岡區神岡社區發展協會</v>
      </c>
    </row>
    <row r="9706" spans="1:13" s="27" customFormat="1" ht="112.5">
      <c r="A9706" s="37" t="s">
        <v>6837</v>
      </c>
      <c r="B9706" s="64" t="s">
        <v>7156</v>
      </c>
      <c r="C9706" s="64" t="s">
        <v>7219</v>
      </c>
      <c r="D9706" s="37" t="s">
        <v>6839</v>
      </c>
      <c r="E9706" s="131">
        <v>15</v>
      </c>
      <c r="F9706" s="132" t="s">
        <v>82</v>
      </c>
      <c r="G9706" s="128"/>
      <c r="H9706" s="156" t="s">
        <v>6840</v>
      </c>
      <c r="I9706" s="159"/>
      <c r="K9706" s="140" t="str">
        <f t="shared" si="459"/>
        <v>社會福利支出計畫/社會福利支出/會費、捐助、補助、分攤、照護、救濟與交流活動費/捐助、補助與獎助/捐助國內團體</v>
      </c>
      <c r="L9706" s="140" t="str">
        <f t="shared" si="460"/>
        <v>補助民間團體辦理建立社區照顧關懷據點業務</v>
      </c>
      <c r="M9706" s="40" t="str">
        <f t="shared" si="461"/>
        <v>財團法人弘道老人福利金基金會</v>
      </c>
    </row>
    <row r="9707" spans="1:13" s="27" customFormat="1" ht="112.5">
      <c r="A9707" s="37" t="s">
        <v>6837</v>
      </c>
      <c r="B9707" s="64" t="s">
        <v>7156</v>
      </c>
      <c r="C9707" s="64" t="s">
        <v>2432</v>
      </c>
      <c r="D9707" s="37" t="s">
        <v>6839</v>
      </c>
      <c r="E9707" s="131">
        <v>20</v>
      </c>
      <c r="F9707" s="132" t="s">
        <v>82</v>
      </c>
      <c r="G9707" s="128"/>
      <c r="H9707" s="156" t="s">
        <v>6840</v>
      </c>
      <c r="I9707" s="159"/>
      <c r="K9707" s="140" t="str">
        <f t="shared" si="459"/>
        <v>社會福利支出計畫/社會福利支出/會費、捐助、補助、分攤、照護、救濟與交流活動費/捐助、補助與獎助/捐助國內團體</v>
      </c>
      <c r="L9707" s="140" t="str">
        <f t="shared" si="460"/>
        <v>補助民間團體辦理建立社區照顧關懷據點業務</v>
      </c>
      <c r="M9707" s="40" t="str">
        <f t="shared" si="461"/>
        <v>臺中市大安區頂安社區發展協會</v>
      </c>
    </row>
    <row r="9708" spans="1:13" s="27" customFormat="1" ht="112.5">
      <c r="A9708" s="37" t="s">
        <v>6837</v>
      </c>
      <c r="B9708" s="64" t="s">
        <v>7156</v>
      </c>
      <c r="C9708" s="64" t="s">
        <v>4203</v>
      </c>
      <c r="D9708" s="37" t="s">
        <v>6839</v>
      </c>
      <c r="E9708" s="131">
        <v>20</v>
      </c>
      <c r="F9708" s="132" t="s">
        <v>82</v>
      </c>
      <c r="G9708" s="128"/>
      <c r="H9708" s="156" t="s">
        <v>6840</v>
      </c>
      <c r="I9708" s="159"/>
      <c r="K9708" s="140" t="str">
        <f t="shared" si="459"/>
        <v>社會福利支出計畫/社會福利支出/會費、捐助、補助、分攤、照護、救濟與交流活動費/捐助、補助與獎助/捐助國內團體</v>
      </c>
      <c r="L9708" s="140" t="str">
        <f t="shared" si="460"/>
        <v>補助民間團體辦理建立社區照顧關懷據點業務</v>
      </c>
      <c r="M9708" s="40" t="str">
        <f t="shared" si="461"/>
        <v>台中縣愛加倍關懷協會</v>
      </c>
    </row>
    <row r="9709" spans="1:13" s="27" customFormat="1" ht="112.5">
      <c r="A9709" s="37" t="s">
        <v>6837</v>
      </c>
      <c r="B9709" s="64" t="s">
        <v>7156</v>
      </c>
      <c r="C9709" s="64" t="s">
        <v>3247</v>
      </c>
      <c r="D9709" s="37" t="s">
        <v>6839</v>
      </c>
      <c r="E9709" s="131">
        <v>30</v>
      </c>
      <c r="F9709" s="132" t="s">
        <v>82</v>
      </c>
      <c r="G9709" s="128"/>
      <c r="H9709" s="156" t="s">
        <v>6840</v>
      </c>
      <c r="I9709" s="159"/>
      <c r="K9709" s="140" t="str">
        <f t="shared" si="459"/>
        <v>社會福利支出計畫/社會福利支出/會費、捐助、補助、分攤、照護、救濟與交流活動費/捐助、補助與獎助/捐助國內團體</v>
      </c>
      <c r="L9709" s="140" t="str">
        <f t="shared" si="460"/>
        <v>補助民間團體辦理建立社區照顧關懷據點業務</v>
      </c>
      <c r="M9709" s="40" t="str">
        <f t="shared" si="461"/>
        <v>財團法人臺中市私立豐盛社會福利慈善事業基金會</v>
      </c>
    </row>
    <row r="9710" spans="1:13" s="27" customFormat="1" ht="112.5">
      <c r="A9710" s="37" t="s">
        <v>6837</v>
      </c>
      <c r="B9710" s="64" t="s">
        <v>7156</v>
      </c>
      <c r="C9710" s="64" t="s">
        <v>7220</v>
      </c>
      <c r="D9710" s="37" t="s">
        <v>6839</v>
      </c>
      <c r="E9710" s="131">
        <v>30</v>
      </c>
      <c r="F9710" s="132" t="s">
        <v>82</v>
      </c>
      <c r="G9710" s="128"/>
      <c r="H9710" s="156" t="s">
        <v>6840</v>
      </c>
      <c r="I9710" s="159"/>
      <c r="K9710" s="140" t="str">
        <f t="shared" si="459"/>
        <v>社會福利支出計畫/社會福利支出/會費、捐助、補助、分攤、照護、救濟與交流活動費/捐助、補助與獎助/捐助國內團體</v>
      </c>
      <c r="L9710" s="140" t="str">
        <f t="shared" si="460"/>
        <v>補助民間團體辦理建立社區照顧關懷據點業務</v>
      </c>
      <c r="M9710" s="40" t="str">
        <f t="shared" si="461"/>
        <v>臺中市大甲區文曲區發展協會</v>
      </c>
    </row>
    <row r="9711" spans="1:13" s="27" customFormat="1" ht="112.5">
      <c r="A9711" s="37" t="s">
        <v>6837</v>
      </c>
      <c r="B9711" s="64" t="s">
        <v>7156</v>
      </c>
      <c r="C9711" s="64" t="s">
        <v>3724</v>
      </c>
      <c r="D9711" s="37" t="s">
        <v>6839</v>
      </c>
      <c r="E9711" s="131">
        <v>20</v>
      </c>
      <c r="F9711" s="132" t="s">
        <v>82</v>
      </c>
      <c r="G9711" s="128"/>
      <c r="H9711" s="156" t="s">
        <v>6840</v>
      </c>
      <c r="I9711" s="159"/>
      <c r="K9711" s="140" t="str">
        <f t="shared" si="459"/>
        <v>社會福利支出計畫/社會福利支出/會費、捐助、補助、分攤、照護、救濟與交流活動費/捐助、補助與獎助/捐助國內團體</v>
      </c>
      <c r="L9711" s="140" t="str">
        <f t="shared" si="460"/>
        <v>補助民間團體辦理建立社區照顧關懷據點業務</v>
      </c>
      <c r="M9711" s="40" t="str">
        <f t="shared" si="461"/>
        <v>臺中市新福樂齡關懷協會</v>
      </c>
    </row>
    <row r="9712" spans="1:13" s="27" customFormat="1" ht="112.5">
      <c r="A9712" s="37" t="s">
        <v>6837</v>
      </c>
      <c r="B9712" s="64" t="s">
        <v>7156</v>
      </c>
      <c r="C9712" s="64" t="s">
        <v>3224</v>
      </c>
      <c r="D9712" s="37" t="s">
        <v>6839</v>
      </c>
      <c r="E9712" s="131">
        <v>30</v>
      </c>
      <c r="F9712" s="132" t="s">
        <v>82</v>
      </c>
      <c r="G9712" s="128"/>
      <c r="H9712" s="156" t="s">
        <v>6840</v>
      </c>
      <c r="I9712" s="159"/>
      <c r="K9712" s="140" t="str">
        <f t="shared" si="459"/>
        <v>社會福利支出計畫/社會福利支出/會費、捐助、補助、分攤、照護、救濟與交流活動費/捐助、補助與獎助/捐助國內團體</v>
      </c>
      <c r="L9712" s="140" t="str">
        <f t="shared" si="460"/>
        <v>補助民間團體辦理建立社區照顧關懷據點業務</v>
      </c>
      <c r="M9712" s="40" t="str">
        <f t="shared" si="461"/>
        <v>臺中市沙鹿區興安社區發展協會</v>
      </c>
    </row>
    <row r="9713" spans="1:13" s="27" customFormat="1" ht="112.5">
      <c r="A9713" s="37" t="s">
        <v>6837</v>
      </c>
      <c r="B9713" s="64" t="s">
        <v>7156</v>
      </c>
      <c r="C9713" s="64" t="s">
        <v>3108</v>
      </c>
      <c r="D9713" s="37" t="s">
        <v>6839</v>
      </c>
      <c r="E9713" s="131">
        <v>30</v>
      </c>
      <c r="F9713" s="132" t="s">
        <v>82</v>
      </c>
      <c r="G9713" s="128"/>
      <c r="H9713" s="156" t="s">
        <v>6840</v>
      </c>
      <c r="I9713" s="159"/>
      <c r="K9713" s="140" t="str">
        <f t="shared" si="459"/>
        <v>社會福利支出計畫/社會福利支出/會費、捐助、補助、分攤、照護、救濟與交流活動費/捐助、補助與獎助/捐助國內團體</v>
      </c>
      <c r="L9713" s="140" t="str">
        <f t="shared" si="460"/>
        <v>補助民間團體辦理建立社區照顧關懷據點業務</v>
      </c>
      <c r="M9713" s="40" t="str">
        <f t="shared" si="461"/>
        <v>臺中市沙鹿區斗抵社區發展協會</v>
      </c>
    </row>
    <row r="9714" spans="1:13" s="27" customFormat="1" ht="112.5">
      <c r="A9714" s="37" t="s">
        <v>6837</v>
      </c>
      <c r="B9714" s="64" t="s">
        <v>7156</v>
      </c>
      <c r="C9714" s="64" t="s">
        <v>7221</v>
      </c>
      <c r="D9714" s="37" t="s">
        <v>6839</v>
      </c>
      <c r="E9714" s="131">
        <v>20</v>
      </c>
      <c r="F9714" s="132" t="s">
        <v>82</v>
      </c>
      <c r="G9714" s="128"/>
      <c r="H9714" s="156" t="s">
        <v>6840</v>
      </c>
      <c r="I9714" s="159"/>
      <c r="K9714" s="140" t="str">
        <f t="shared" si="459"/>
        <v>社會福利支出計畫/社會福利支出/會費、捐助、補助、分攤、照護、救濟與交流活動費/捐助、補助與獎助/捐助國內團體</v>
      </c>
      <c r="L9714" s="140" t="str">
        <f t="shared" si="460"/>
        <v>補助民間團體辦理建立社區照顧關懷據點業務</v>
      </c>
      <c r="M9714" s="40" t="str">
        <f t="shared" si="461"/>
        <v>臺中市太平區新高社區發展協會</v>
      </c>
    </row>
    <row r="9715" spans="1:13" s="27" customFormat="1" ht="112.5">
      <c r="A9715" s="37" t="s">
        <v>6837</v>
      </c>
      <c r="B9715" s="64" t="s">
        <v>7156</v>
      </c>
      <c r="C9715" s="64" t="s">
        <v>4259</v>
      </c>
      <c r="D9715" s="37" t="s">
        <v>6839</v>
      </c>
      <c r="E9715" s="131">
        <v>20</v>
      </c>
      <c r="F9715" s="132" t="s">
        <v>82</v>
      </c>
      <c r="G9715" s="128"/>
      <c r="H9715" s="156" t="s">
        <v>6840</v>
      </c>
      <c r="I9715" s="159"/>
      <c r="K9715" s="140" t="str">
        <f t="shared" si="459"/>
        <v>社會福利支出計畫/社會福利支出/會費、捐助、補助、分攤、照護、救濟與交流活動費/捐助、補助與獎助/捐助國內團體</v>
      </c>
      <c r="L9715" s="140" t="str">
        <f t="shared" si="460"/>
        <v>補助民間團體辦理建立社區照顧關懷據點業務</v>
      </c>
      <c r="M9715" s="40" t="str">
        <f t="shared" si="461"/>
        <v>臺中市太平區豐年社區發展協會</v>
      </c>
    </row>
    <row r="9716" spans="1:13" s="27" customFormat="1" ht="112.5">
      <c r="A9716" s="37" t="s">
        <v>6837</v>
      </c>
      <c r="B9716" s="64" t="s">
        <v>7156</v>
      </c>
      <c r="C9716" s="64" t="s">
        <v>3675</v>
      </c>
      <c r="D9716" s="37" t="s">
        <v>6839</v>
      </c>
      <c r="E9716" s="131">
        <v>30</v>
      </c>
      <c r="F9716" s="132" t="s">
        <v>82</v>
      </c>
      <c r="G9716" s="128"/>
      <c r="H9716" s="156" t="s">
        <v>6840</v>
      </c>
      <c r="I9716" s="159"/>
      <c r="K9716" s="140" t="str">
        <f t="shared" si="459"/>
        <v>社會福利支出計畫/社會福利支出/會費、捐助、補助、分攤、照護、救濟與交流活動費/捐助、補助與獎助/捐助國內團體</v>
      </c>
      <c r="L9716" s="140" t="str">
        <f t="shared" si="460"/>
        <v>補助民間團體辦理建立社區照顧關懷據點業務</v>
      </c>
      <c r="M9716" s="40" t="str">
        <f t="shared" si="461"/>
        <v>臺中市大肚區新興社區發展協會</v>
      </c>
    </row>
    <row r="9717" spans="1:13" s="27" customFormat="1" ht="112.5">
      <c r="A9717" s="37" t="s">
        <v>6837</v>
      </c>
      <c r="B9717" s="64" t="s">
        <v>7156</v>
      </c>
      <c r="C9717" s="64" t="s">
        <v>4110</v>
      </c>
      <c r="D9717" s="37" t="s">
        <v>6839</v>
      </c>
      <c r="E9717" s="131">
        <v>20</v>
      </c>
      <c r="F9717" s="132" t="s">
        <v>82</v>
      </c>
      <c r="G9717" s="128"/>
      <c r="H9717" s="156" t="s">
        <v>6840</v>
      </c>
      <c r="I9717" s="159"/>
      <c r="K9717" s="140" t="str">
        <f t="shared" si="459"/>
        <v>社會福利支出計畫/社會福利支出/會費、捐助、補助、分攤、照護、救濟與交流活動費/捐助、補助與獎助/捐助國內團體</v>
      </c>
      <c r="L9717" s="140" t="str">
        <f t="shared" si="460"/>
        <v>補助民間團體辦理建立社區照顧關懷據點業務</v>
      </c>
      <c r="M9717" s="40" t="str">
        <f t="shared" si="461"/>
        <v>台中市東榮八福社區關懷協會</v>
      </c>
    </row>
    <row r="9718" spans="1:13" s="27" customFormat="1" ht="112.5">
      <c r="A9718" s="37" t="s">
        <v>6837</v>
      </c>
      <c r="B9718" s="64" t="s">
        <v>7156</v>
      </c>
      <c r="C9718" s="64" t="s">
        <v>4255</v>
      </c>
      <c r="D9718" s="37" t="s">
        <v>6839</v>
      </c>
      <c r="E9718" s="131">
        <v>20</v>
      </c>
      <c r="F9718" s="132" t="s">
        <v>82</v>
      </c>
      <c r="G9718" s="128"/>
      <c r="H9718" s="156" t="s">
        <v>6840</v>
      </c>
      <c r="I9718" s="159"/>
      <c r="K9718" s="140" t="str">
        <f t="shared" si="459"/>
        <v>社會福利支出計畫/社會福利支出/會費、捐助、補助、分攤、照護、救濟與交流活動費/捐助、補助與獎助/捐助國內團體</v>
      </c>
      <c r="L9718" s="140" t="str">
        <f t="shared" si="460"/>
        <v>補助民間團體辦理建立社區照顧關懷據點業務</v>
      </c>
      <c r="M9718" s="40" t="str">
        <f t="shared" si="461"/>
        <v>臺中市西屯區何德社區發展協會</v>
      </c>
    </row>
    <row r="9719" spans="1:13" s="27" customFormat="1" ht="112.5">
      <c r="A9719" s="37" t="s">
        <v>6837</v>
      </c>
      <c r="B9719" s="64" t="s">
        <v>7156</v>
      </c>
      <c r="C9719" s="64" t="s">
        <v>1234</v>
      </c>
      <c r="D9719" s="37" t="s">
        <v>6839</v>
      </c>
      <c r="E9719" s="131">
        <v>30</v>
      </c>
      <c r="F9719" s="132" t="s">
        <v>82</v>
      </c>
      <c r="G9719" s="128"/>
      <c r="H9719" s="156" t="s">
        <v>6840</v>
      </c>
      <c r="I9719" s="159"/>
      <c r="K9719" s="140" t="str">
        <f t="shared" si="459"/>
        <v>社會福利支出計畫/社會福利支出/會費、捐助、補助、分攤、照護、救濟與交流活動費/捐助、補助與獎助/捐助國內團體</v>
      </c>
      <c r="L9719" s="140" t="str">
        <f t="shared" si="460"/>
        <v>補助民間團體辦理建立社區照顧關懷據點業務</v>
      </c>
      <c r="M9719" s="40" t="str">
        <f t="shared" si="461"/>
        <v>臺中市龍井區龍東社區發展協會</v>
      </c>
    </row>
    <row r="9720" spans="1:13" s="27" customFormat="1" ht="112.5">
      <c r="A9720" s="37" t="s">
        <v>6837</v>
      </c>
      <c r="B9720" s="64" t="s">
        <v>7156</v>
      </c>
      <c r="C9720" s="64" t="s">
        <v>3224</v>
      </c>
      <c r="D9720" s="37" t="s">
        <v>6839</v>
      </c>
      <c r="E9720" s="131">
        <v>20</v>
      </c>
      <c r="F9720" s="132" t="s">
        <v>82</v>
      </c>
      <c r="G9720" s="128"/>
      <c r="H9720" s="156" t="s">
        <v>6840</v>
      </c>
      <c r="I9720" s="159"/>
      <c r="K9720" s="140" t="str">
        <f t="shared" si="459"/>
        <v>社會福利支出計畫/社會福利支出/會費、捐助、補助、分攤、照護、救濟與交流活動費/捐助、補助與獎助/捐助國內團體</v>
      </c>
      <c r="L9720" s="140" t="str">
        <f t="shared" si="460"/>
        <v>補助民間團體辦理建立社區照顧關懷據點業務</v>
      </c>
      <c r="M9720" s="40" t="str">
        <f t="shared" si="461"/>
        <v>臺中市沙鹿區興安社區發展協會</v>
      </c>
    </row>
    <row r="9721" spans="1:13" s="27" customFormat="1" ht="112.5">
      <c r="A9721" s="37" t="s">
        <v>6837</v>
      </c>
      <c r="B9721" s="64" t="s">
        <v>7156</v>
      </c>
      <c r="C9721" s="64" t="s">
        <v>3683</v>
      </c>
      <c r="D9721" s="37" t="s">
        <v>6839</v>
      </c>
      <c r="E9721" s="131">
        <v>20</v>
      </c>
      <c r="F9721" s="132" t="s">
        <v>82</v>
      </c>
      <c r="G9721" s="128"/>
      <c r="H9721" s="156" t="s">
        <v>6840</v>
      </c>
      <c r="I9721" s="159"/>
      <c r="K9721" s="140" t="str">
        <f t="shared" si="459"/>
        <v>社會福利支出計畫/社會福利支出/會費、捐助、補助、分攤、照護、救濟與交流活動費/捐助、補助與獎助/捐助國內團體</v>
      </c>
      <c r="L9721" s="140" t="str">
        <f t="shared" si="460"/>
        <v>補助民間團體辦理建立社區照顧關懷據點業務</v>
      </c>
      <c r="M9721" s="40" t="str">
        <f t="shared" si="461"/>
        <v>社團法人臺中市豐富幸福社區關懷協會</v>
      </c>
    </row>
    <row r="9722" spans="1:13" s="27" customFormat="1" ht="112.5">
      <c r="A9722" s="37" t="s">
        <v>6837</v>
      </c>
      <c r="B9722" s="64" t="s">
        <v>7156</v>
      </c>
      <c r="C9722" s="64" t="s">
        <v>3187</v>
      </c>
      <c r="D9722" s="37" t="s">
        <v>6839</v>
      </c>
      <c r="E9722" s="131">
        <v>20</v>
      </c>
      <c r="F9722" s="132" t="s">
        <v>82</v>
      </c>
      <c r="G9722" s="128"/>
      <c r="H9722" s="156" t="s">
        <v>6840</v>
      </c>
      <c r="I9722" s="159"/>
      <c r="K9722" s="140" t="str">
        <f t="shared" si="459"/>
        <v>社會福利支出計畫/社會福利支出/會費、捐助、補助、分攤、照護、救濟與交流活動費/捐助、補助與獎助/捐助國內團體</v>
      </c>
      <c r="L9722" s="140" t="str">
        <f t="shared" si="460"/>
        <v>補助民間團體辦理建立社區照顧關懷據點業務</v>
      </c>
      <c r="M9722" s="40" t="str">
        <f t="shared" si="461"/>
        <v>台中市南屯區三厝社區發展協會</v>
      </c>
    </row>
    <row r="9723" spans="1:13" s="27" customFormat="1" ht="112.5">
      <c r="A9723" s="37" t="s">
        <v>6837</v>
      </c>
      <c r="B9723" s="64" t="s">
        <v>7156</v>
      </c>
      <c r="C9723" s="64" t="s">
        <v>3690</v>
      </c>
      <c r="D9723" s="37" t="s">
        <v>6839</v>
      </c>
      <c r="E9723" s="131">
        <v>20</v>
      </c>
      <c r="F9723" s="132" t="s">
        <v>82</v>
      </c>
      <c r="G9723" s="128"/>
      <c r="H9723" s="156" t="s">
        <v>6840</v>
      </c>
      <c r="I9723" s="159"/>
      <c r="K9723" s="140" t="str">
        <f t="shared" si="459"/>
        <v>社會福利支出計畫/社會福利支出/會費、捐助、補助、分攤、照護、救濟與交流活動費/捐助、補助與獎助/捐助國內團體</v>
      </c>
      <c r="L9723" s="140" t="str">
        <f t="shared" si="460"/>
        <v>補助民間團體辦理建立社區照顧關懷據點業務</v>
      </c>
      <c r="M9723" s="40" t="str">
        <f t="shared" si="461"/>
        <v>台中市北區建成社區發展協會</v>
      </c>
    </row>
    <row r="9724" spans="1:13" s="27" customFormat="1" ht="112.5">
      <c r="A9724" s="37" t="s">
        <v>6837</v>
      </c>
      <c r="B9724" s="64" t="s">
        <v>7156</v>
      </c>
      <c r="C9724" s="64" t="s">
        <v>3593</v>
      </c>
      <c r="D9724" s="37" t="s">
        <v>6839</v>
      </c>
      <c r="E9724" s="131">
        <v>20</v>
      </c>
      <c r="F9724" s="132" t="s">
        <v>82</v>
      </c>
      <c r="G9724" s="128"/>
      <c r="H9724" s="156" t="s">
        <v>6840</v>
      </c>
      <c r="I9724" s="159"/>
      <c r="K9724" s="140" t="str">
        <f t="shared" si="459"/>
        <v>社會福利支出計畫/社會福利支出/會費、捐助、補助、分攤、照護、救濟與交流活動費/捐助、補助與獎助/捐助國內團體</v>
      </c>
      <c r="L9724" s="140" t="str">
        <f t="shared" si="460"/>
        <v>補助民間團體辦理建立社區照顧關懷據點業務</v>
      </c>
      <c r="M9724" s="40" t="str">
        <f t="shared" si="461"/>
        <v>台中市東區東門社區發展協會</v>
      </c>
    </row>
    <row r="9725" spans="1:13" s="27" customFormat="1" ht="112.5">
      <c r="A9725" s="37" t="s">
        <v>6837</v>
      </c>
      <c r="B9725" s="64" t="s">
        <v>7156</v>
      </c>
      <c r="C9725" s="64" t="s">
        <v>6843</v>
      </c>
      <c r="D9725" s="37" t="s">
        <v>6839</v>
      </c>
      <c r="E9725" s="131">
        <v>30</v>
      </c>
      <c r="F9725" s="132" t="s">
        <v>82</v>
      </c>
      <c r="G9725" s="128"/>
      <c r="H9725" s="156" t="s">
        <v>6840</v>
      </c>
      <c r="I9725" s="159"/>
      <c r="K9725" s="140" t="str">
        <f t="shared" ref="K9725:K9788" si="462">A9725</f>
        <v>社會福利支出計畫/社會福利支出/會費、捐助、補助、分攤、照護、救濟與交流活動費/捐助、補助與獎助/捐助國內團體</v>
      </c>
      <c r="L9725" s="140" t="str">
        <f t="shared" ref="L9725:L9788" si="463">B9725</f>
        <v>補助民間團體辦理建立社區照顧關懷據點業務</v>
      </c>
      <c r="M9725" s="40" t="str">
        <f t="shared" ref="M9725:M9788" si="464">C9725</f>
        <v>社團法人中華傳愛社區服務協會</v>
      </c>
    </row>
    <row r="9726" spans="1:13" s="27" customFormat="1" ht="112.5">
      <c r="A9726" s="37" t="s">
        <v>6837</v>
      </c>
      <c r="B9726" s="64" t="s">
        <v>7156</v>
      </c>
      <c r="C9726" s="64" t="s">
        <v>6843</v>
      </c>
      <c r="D9726" s="37" t="s">
        <v>6839</v>
      </c>
      <c r="E9726" s="131">
        <v>30</v>
      </c>
      <c r="F9726" s="132" t="s">
        <v>82</v>
      </c>
      <c r="G9726" s="128"/>
      <c r="H9726" s="156" t="s">
        <v>6840</v>
      </c>
      <c r="I9726" s="159"/>
      <c r="K9726" s="140" t="str">
        <f t="shared" si="462"/>
        <v>社會福利支出計畫/社會福利支出/會費、捐助、補助、分攤、照護、救濟與交流活動費/捐助、補助與獎助/捐助國內團體</v>
      </c>
      <c r="L9726" s="140" t="str">
        <f t="shared" si="463"/>
        <v>補助民間團體辦理建立社區照顧關懷據點業務</v>
      </c>
      <c r="M9726" s="40" t="str">
        <f t="shared" si="464"/>
        <v>社團法人中華傳愛社區服務協會</v>
      </c>
    </row>
    <row r="9727" spans="1:13" s="27" customFormat="1" ht="112.5">
      <c r="A9727" s="37" t="s">
        <v>6837</v>
      </c>
      <c r="B9727" s="64" t="s">
        <v>7156</v>
      </c>
      <c r="C9727" s="64" t="s">
        <v>3267</v>
      </c>
      <c r="D9727" s="37" t="s">
        <v>6839</v>
      </c>
      <c r="E9727" s="131">
        <v>20</v>
      </c>
      <c r="F9727" s="132" t="s">
        <v>82</v>
      </c>
      <c r="G9727" s="128"/>
      <c r="H9727" s="156" t="s">
        <v>6840</v>
      </c>
      <c r="I9727" s="159"/>
      <c r="K9727" s="140" t="str">
        <f t="shared" si="462"/>
        <v>社會福利支出計畫/社會福利支出/會費、捐助、補助、分攤、照護、救濟與交流活動費/捐助、補助與獎助/捐助國內團體</v>
      </c>
      <c r="L9727" s="140" t="str">
        <f t="shared" si="463"/>
        <v>補助民間團體辦理建立社區照顧關懷據點業務</v>
      </c>
      <c r="M9727" s="40" t="str">
        <f t="shared" si="464"/>
        <v>臺中市神岡區大社社區發展協會</v>
      </c>
    </row>
    <row r="9728" spans="1:13" s="27" customFormat="1" ht="112.5">
      <c r="A9728" s="37" t="s">
        <v>6837</v>
      </c>
      <c r="B9728" s="64" t="s">
        <v>7156</v>
      </c>
      <c r="C9728" s="64" t="s">
        <v>7222</v>
      </c>
      <c r="D9728" s="37" t="s">
        <v>6839</v>
      </c>
      <c r="E9728" s="131">
        <v>20</v>
      </c>
      <c r="F9728" s="132" t="s">
        <v>82</v>
      </c>
      <c r="G9728" s="128"/>
      <c r="H9728" s="156" t="s">
        <v>6840</v>
      </c>
      <c r="I9728" s="159"/>
      <c r="K9728" s="140" t="str">
        <f t="shared" si="462"/>
        <v>社會福利支出計畫/社會福利支出/會費、捐助、補助、分攤、照護、救濟與交流活動費/捐助、補助與獎助/捐助國內團體</v>
      </c>
      <c r="L9728" s="140" t="str">
        <f t="shared" si="463"/>
        <v>補助民間團體辦理建立社區照顧關懷據點業務</v>
      </c>
      <c r="M9728" s="40" t="str">
        <f t="shared" si="464"/>
        <v>博愛大樓社區管理委員會</v>
      </c>
    </row>
    <row r="9729" spans="1:13" s="27" customFormat="1" ht="112.5">
      <c r="A9729" s="37" t="s">
        <v>6837</v>
      </c>
      <c r="B9729" s="64" t="s">
        <v>7156</v>
      </c>
      <c r="C9729" s="64" t="s">
        <v>198</v>
      </c>
      <c r="D9729" s="37" t="s">
        <v>6839</v>
      </c>
      <c r="E9729" s="131">
        <v>30</v>
      </c>
      <c r="F9729" s="132" t="s">
        <v>82</v>
      </c>
      <c r="G9729" s="128"/>
      <c r="H9729" s="156" t="s">
        <v>6840</v>
      </c>
      <c r="I9729" s="159"/>
      <c r="K9729" s="140" t="str">
        <f t="shared" si="462"/>
        <v>社會福利支出計畫/社會福利支出/會費、捐助、補助、分攤、照護、救濟與交流活動費/捐助、補助與獎助/捐助國內團體</v>
      </c>
      <c r="L9729" s="140" t="str">
        <f t="shared" si="463"/>
        <v>補助民間團體辦理建立社區照顧關懷據點業務</v>
      </c>
      <c r="M9729" s="40" t="str">
        <f t="shared" si="464"/>
        <v>臺中市梧棲區大村社區發展協會</v>
      </c>
    </row>
    <row r="9730" spans="1:13" s="27" customFormat="1" ht="112.5">
      <c r="A9730" s="37" t="s">
        <v>6837</v>
      </c>
      <c r="B9730" s="64" t="s">
        <v>7156</v>
      </c>
      <c r="C9730" s="64" t="s">
        <v>3689</v>
      </c>
      <c r="D9730" s="37" t="s">
        <v>6839</v>
      </c>
      <c r="E9730" s="131">
        <v>20</v>
      </c>
      <c r="F9730" s="132" t="s">
        <v>82</v>
      </c>
      <c r="G9730" s="128"/>
      <c r="H9730" s="156" t="s">
        <v>6840</v>
      </c>
      <c r="I9730" s="159"/>
      <c r="K9730" s="140" t="str">
        <f t="shared" si="462"/>
        <v>社會福利支出計畫/社會福利支出/會費、捐助、補助、分攤、照護、救濟與交流活動費/捐助、補助與獎助/捐助國內團體</v>
      </c>
      <c r="L9730" s="140" t="str">
        <f t="shared" si="463"/>
        <v>補助民間團體辦理建立社區照顧關懷據點業務</v>
      </c>
      <c r="M9730" s="40" t="str">
        <f t="shared" si="464"/>
        <v>台中市尾張仔文化發展協會</v>
      </c>
    </row>
    <row r="9731" spans="1:13" s="27" customFormat="1" ht="112.5">
      <c r="A9731" s="37" t="s">
        <v>6837</v>
      </c>
      <c r="B9731" s="64" t="s">
        <v>7156</v>
      </c>
      <c r="C9731" s="64" t="s">
        <v>7223</v>
      </c>
      <c r="D9731" s="37" t="s">
        <v>6839</v>
      </c>
      <c r="E9731" s="131">
        <v>20</v>
      </c>
      <c r="F9731" s="132" t="s">
        <v>82</v>
      </c>
      <c r="G9731" s="128"/>
      <c r="H9731" s="156" t="s">
        <v>6840</v>
      </c>
      <c r="I9731" s="159"/>
      <c r="K9731" s="140" t="str">
        <f t="shared" si="462"/>
        <v>社會福利支出計畫/社會福利支出/會費、捐助、補助、分攤、照護、救濟與交流活動費/捐助、補助與獎助/捐助國內團體</v>
      </c>
      <c r="L9731" s="140" t="str">
        <f t="shared" si="463"/>
        <v>補助民間團體辦理建立社區照顧關懷據點業務</v>
      </c>
      <c r="M9731" s="40" t="str">
        <f t="shared" si="464"/>
        <v>社團法人台中市城市之光關懷協會</v>
      </c>
    </row>
    <row r="9732" spans="1:13" s="27" customFormat="1" ht="112.5">
      <c r="A9732" s="37" t="s">
        <v>6837</v>
      </c>
      <c r="B9732" s="64" t="s">
        <v>7156</v>
      </c>
      <c r="C9732" s="64" t="s">
        <v>372</v>
      </c>
      <c r="D9732" s="37" t="s">
        <v>6839</v>
      </c>
      <c r="E9732" s="131">
        <v>20</v>
      </c>
      <c r="F9732" s="132" t="s">
        <v>82</v>
      </c>
      <c r="G9732" s="128"/>
      <c r="H9732" s="156" t="s">
        <v>6840</v>
      </c>
      <c r="I9732" s="159"/>
      <c r="K9732" s="140" t="str">
        <f t="shared" si="462"/>
        <v>社會福利支出計畫/社會福利支出/會費、捐助、補助、分攤、照護、救濟與交流活動費/捐助、補助與獎助/捐助國內團體</v>
      </c>
      <c r="L9732" s="140" t="str">
        <f t="shared" si="463"/>
        <v>補助民間團體辦理建立社區照顧關懷據點業務</v>
      </c>
      <c r="M9732" s="40" t="str">
        <f t="shared" si="464"/>
        <v>臺中市石岡區萬安社區發展協會</v>
      </c>
    </row>
    <row r="9733" spans="1:13" s="27" customFormat="1" ht="112.5">
      <c r="A9733" s="37" t="s">
        <v>6837</v>
      </c>
      <c r="B9733" s="64" t="s">
        <v>7156</v>
      </c>
      <c r="C9733" s="64" t="s">
        <v>370</v>
      </c>
      <c r="D9733" s="37" t="s">
        <v>6839</v>
      </c>
      <c r="E9733" s="131">
        <v>20</v>
      </c>
      <c r="F9733" s="132" t="s">
        <v>82</v>
      </c>
      <c r="G9733" s="128"/>
      <c r="H9733" s="156" t="s">
        <v>6840</v>
      </c>
      <c r="I9733" s="159"/>
      <c r="K9733" s="140" t="str">
        <f t="shared" si="462"/>
        <v>社會福利支出計畫/社會福利支出/會費、捐助、補助、分攤、照護、救濟與交流活動費/捐助、補助與獎助/捐助國內團體</v>
      </c>
      <c r="L9733" s="140" t="str">
        <f t="shared" si="463"/>
        <v>補助民間團體辦理建立社區照顧關懷據點業務</v>
      </c>
      <c r="M9733" s="40" t="str">
        <f t="shared" si="464"/>
        <v>臺中市石岡區龍興社區發展協會</v>
      </c>
    </row>
    <row r="9734" spans="1:13" s="27" customFormat="1" ht="112.5">
      <c r="A9734" s="37" t="s">
        <v>6837</v>
      </c>
      <c r="B9734" s="64" t="s">
        <v>7156</v>
      </c>
      <c r="C9734" s="64" t="s">
        <v>7224</v>
      </c>
      <c r="D9734" s="37" t="s">
        <v>6839</v>
      </c>
      <c r="E9734" s="131">
        <v>20</v>
      </c>
      <c r="F9734" s="132" t="s">
        <v>82</v>
      </c>
      <c r="G9734" s="128"/>
      <c r="H9734" s="156" t="s">
        <v>6840</v>
      </c>
      <c r="I9734" s="159"/>
      <c r="K9734" s="140" t="str">
        <f t="shared" si="462"/>
        <v>社會福利支出計畫/社會福利支出/會費、捐助、補助、分攤、照護、救濟與交流活動費/捐助、補助與獎助/捐助國內團體</v>
      </c>
      <c r="L9734" s="140" t="str">
        <f t="shared" si="463"/>
        <v>補助民間團體辦理建立社區照顧關懷據點業務</v>
      </c>
      <c r="M9734" s="40" t="str">
        <f t="shared" si="464"/>
        <v>臺中市太平區新城社區發展協會</v>
      </c>
    </row>
    <row r="9735" spans="1:13" s="27" customFormat="1" ht="112.5">
      <c r="A9735" s="37" t="s">
        <v>6837</v>
      </c>
      <c r="B9735" s="64" t="s">
        <v>7156</v>
      </c>
      <c r="C9735" s="64" t="s">
        <v>3521</v>
      </c>
      <c r="D9735" s="37" t="s">
        <v>6839</v>
      </c>
      <c r="E9735" s="131">
        <v>20</v>
      </c>
      <c r="F9735" s="132" t="s">
        <v>82</v>
      </c>
      <c r="G9735" s="128"/>
      <c r="H9735" s="156" t="s">
        <v>6840</v>
      </c>
      <c r="I9735" s="159"/>
      <c r="K9735" s="140" t="str">
        <f t="shared" si="462"/>
        <v>社會福利支出計畫/社會福利支出/會費、捐助、補助、分攤、照護、救濟與交流活動費/捐助、補助與獎助/捐助國內團體</v>
      </c>
      <c r="L9735" s="140" t="str">
        <f t="shared" si="463"/>
        <v>補助民間團體辦理建立社區照顧關懷據點業務</v>
      </c>
      <c r="M9735" s="40" t="str">
        <f t="shared" si="464"/>
        <v>臺中市太平區光隆社區發展協會</v>
      </c>
    </row>
    <row r="9736" spans="1:13" s="27" customFormat="1" ht="112.5">
      <c r="A9736" s="37" t="s">
        <v>6837</v>
      </c>
      <c r="B9736" s="64" t="s">
        <v>7156</v>
      </c>
      <c r="C9736" s="64" t="s">
        <v>3931</v>
      </c>
      <c r="D9736" s="37" t="s">
        <v>6839</v>
      </c>
      <c r="E9736" s="131">
        <v>20</v>
      </c>
      <c r="F9736" s="132" t="s">
        <v>82</v>
      </c>
      <c r="G9736" s="128"/>
      <c r="H9736" s="156" t="s">
        <v>6840</v>
      </c>
      <c r="I9736" s="159"/>
      <c r="K9736" s="140" t="str">
        <f t="shared" si="462"/>
        <v>社會福利支出計畫/社會福利支出/會費、捐助、補助、分攤、照護、救濟與交流活動費/捐助、補助與獎助/捐助國內團體</v>
      </c>
      <c r="L9736" s="140" t="str">
        <f t="shared" si="463"/>
        <v>補助民間團體辦理建立社區照顧關懷據點業務</v>
      </c>
      <c r="M9736" s="40" t="str">
        <f t="shared" si="464"/>
        <v>臺中市大安區西安社區發展協會</v>
      </c>
    </row>
    <row r="9737" spans="1:13" s="27" customFormat="1" ht="112.5">
      <c r="A9737" s="37" t="s">
        <v>6837</v>
      </c>
      <c r="B9737" s="64" t="s">
        <v>7156</v>
      </c>
      <c r="C9737" s="64" t="s">
        <v>4246</v>
      </c>
      <c r="D9737" s="37" t="s">
        <v>6839</v>
      </c>
      <c r="E9737" s="131">
        <v>20</v>
      </c>
      <c r="F9737" s="132" t="s">
        <v>82</v>
      </c>
      <c r="G9737" s="128"/>
      <c r="H9737" s="156" t="s">
        <v>6840</v>
      </c>
      <c r="I9737" s="159"/>
      <c r="K9737" s="140" t="str">
        <f t="shared" si="462"/>
        <v>社會福利支出計畫/社會福利支出/會費、捐助、補助、分攤、照護、救濟與交流活動費/捐助、補助與獎助/捐助國內團體</v>
      </c>
      <c r="L9737" s="140" t="str">
        <f t="shared" si="463"/>
        <v>補助民間團體辦理建立社區照顧關懷據點業務</v>
      </c>
      <c r="M9737" s="40" t="str">
        <f t="shared" si="464"/>
        <v>臺中市南區藍興堡發展協會</v>
      </c>
    </row>
    <row r="9738" spans="1:13" s="27" customFormat="1" ht="112.5">
      <c r="A9738" s="37" t="s">
        <v>6837</v>
      </c>
      <c r="B9738" s="64" t="s">
        <v>7156</v>
      </c>
      <c r="C9738" s="64" t="s">
        <v>227</v>
      </c>
      <c r="D9738" s="37" t="s">
        <v>6839</v>
      </c>
      <c r="E9738" s="131">
        <v>30</v>
      </c>
      <c r="F9738" s="132" t="s">
        <v>82</v>
      </c>
      <c r="G9738" s="128"/>
      <c r="H9738" s="156" t="s">
        <v>6840</v>
      </c>
      <c r="I9738" s="159"/>
      <c r="K9738" s="140" t="str">
        <f t="shared" si="462"/>
        <v>社會福利支出計畫/社會福利支出/會費、捐助、補助、分攤、照護、救濟與交流活動費/捐助、補助與獎助/捐助國內團體</v>
      </c>
      <c r="L9738" s="140" t="str">
        <f t="shared" si="463"/>
        <v>補助民間團體辦理建立社區照顧關懷據點業務</v>
      </c>
      <c r="M9738" s="40" t="str">
        <f t="shared" si="464"/>
        <v>臺中市梧棲區南簡社區發展協會</v>
      </c>
    </row>
    <row r="9739" spans="1:13" s="27" customFormat="1" ht="112.5">
      <c r="A9739" s="37" t="s">
        <v>6837</v>
      </c>
      <c r="B9739" s="64" t="s">
        <v>7156</v>
      </c>
      <c r="C9739" s="64" t="s">
        <v>904</v>
      </c>
      <c r="D9739" s="37" t="s">
        <v>6839</v>
      </c>
      <c r="E9739" s="131">
        <v>10</v>
      </c>
      <c r="F9739" s="132" t="s">
        <v>82</v>
      </c>
      <c r="G9739" s="128"/>
      <c r="H9739" s="156" t="s">
        <v>6840</v>
      </c>
      <c r="I9739" s="159"/>
      <c r="K9739" s="140" t="str">
        <f t="shared" si="462"/>
        <v>社會福利支出計畫/社會福利支出/會費、捐助、補助、分攤、照護、救濟與交流活動費/捐助、補助與獎助/捐助國內團體</v>
      </c>
      <c r="L9739" s="140" t="str">
        <f t="shared" si="463"/>
        <v>補助民間團體辦理建立社區照顧關懷據點業務</v>
      </c>
      <c r="M9739" s="40" t="str">
        <f t="shared" si="464"/>
        <v>臺中市霧峰區五福社區發展協會</v>
      </c>
    </row>
    <row r="9740" spans="1:13" s="27" customFormat="1" ht="112.5">
      <c r="A9740" s="37" t="s">
        <v>6837</v>
      </c>
      <c r="B9740" s="64" t="s">
        <v>7156</v>
      </c>
      <c r="C9740" s="64" t="s">
        <v>898</v>
      </c>
      <c r="D9740" s="37" t="s">
        <v>6839</v>
      </c>
      <c r="E9740" s="131">
        <v>20</v>
      </c>
      <c r="F9740" s="132" t="s">
        <v>82</v>
      </c>
      <c r="G9740" s="128"/>
      <c r="H9740" s="156" t="s">
        <v>6840</v>
      </c>
      <c r="I9740" s="159"/>
      <c r="K9740" s="140" t="str">
        <f t="shared" si="462"/>
        <v>社會福利支出計畫/社會福利支出/會費、捐助、補助、分攤、照護、救濟與交流活動費/捐助、補助與獎助/捐助國內團體</v>
      </c>
      <c r="L9740" s="140" t="str">
        <f t="shared" si="463"/>
        <v>補助民間團體辦理建立社區照顧關懷據點業務</v>
      </c>
      <c r="M9740" s="40" t="str">
        <f t="shared" si="464"/>
        <v>臺中市霧峰區北勢社區發展協會</v>
      </c>
    </row>
    <row r="9741" spans="1:13" s="27" customFormat="1" ht="112.5">
      <c r="A9741" s="37" t="s">
        <v>6837</v>
      </c>
      <c r="B9741" s="64" t="s">
        <v>7156</v>
      </c>
      <c r="C9741" s="64" t="s">
        <v>4254</v>
      </c>
      <c r="D9741" s="37" t="s">
        <v>6839</v>
      </c>
      <c r="E9741" s="131">
        <v>30</v>
      </c>
      <c r="F9741" s="132" t="s">
        <v>82</v>
      </c>
      <c r="G9741" s="128"/>
      <c r="H9741" s="156" t="s">
        <v>6840</v>
      </c>
      <c r="I9741" s="159"/>
      <c r="K9741" s="140" t="str">
        <f t="shared" si="462"/>
        <v>社會福利支出計畫/社會福利支出/會費、捐助、補助、分攤、照護、救濟與交流活動費/捐助、補助與獎助/捐助國內團體</v>
      </c>
      <c r="L9741" s="140" t="str">
        <f t="shared" si="463"/>
        <v>補助民間團體辦理建立社區照顧關懷據點業務</v>
      </c>
      <c r="M9741" s="40" t="str">
        <f t="shared" si="464"/>
        <v>臺中市潭子區家福社區發展協會</v>
      </c>
    </row>
    <row r="9742" spans="1:13" s="27" customFormat="1" ht="112.5">
      <c r="A9742" s="37" t="s">
        <v>6837</v>
      </c>
      <c r="B9742" s="64" t="s">
        <v>7156</v>
      </c>
      <c r="C9742" s="64" t="s">
        <v>7225</v>
      </c>
      <c r="D9742" s="37" t="s">
        <v>6839</v>
      </c>
      <c r="E9742" s="131">
        <v>30</v>
      </c>
      <c r="F9742" s="132" t="s">
        <v>82</v>
      </c>
      <c r="G9742" s="128"/>
      <c r="H9742" s="156" t="s">
        <v>6840</v>
      </c>
      <c r="I9742" s="159"/>
      <c r="K9742" s="140" t="str">
        <f t="shared" si="462"/>
        <v>社會福利支出計畫/社會福利支出/會費、捐助、補助、分攤、照護、救濟與交流活動費/捐助、補助與獎助/捐助國內團體</v>
      </c>
      <c r="L9742" s="140" t="str">
        <f t="shared" si="463"/>
        <v>補助民間團體辦理建立社區照顧關懷據點業務</v>
      </c>
      <c r="M9742" s="40" t="str">
        <f t="shared" si="464"/>
        <v>台中市南屯區三厝社區發展</v>
      </c>
    </row>
    <row r="9743" spans="1:13" s="27" customFormat="1" ht="112.5">
      <c r="A9743" s="37" t="s">
        <v>6837</v>
      </c>
      <c r="B9743" s="64" t="s">
        <v>7156</v>
      </c>
      <c r="C9743" s="64" t="s">
        <v>3268</v>
      </c>
      <c r="D9743" s="37" t="s">
        <v>6839</v>
      </c>
      <c r="E9743" s="131">
        <v>10</v>
      </c>
      <c r="F9743" s="132" t="s">
        <v>82</v>
      </c>
      <c r="G9743" s="128"/>
      <c r="H9743" s="156" t="s">
        <v>6840</v>
      </c>
      <c r="I9743" s="159"/>
      <c r="K9743" s="140" t="str">
        <f t="shared" si="462"/>
        <v>社會福利支出計畫/社會福利支出/會費、捐助、補助、分攤、照護、救濟與交流活動費/捐助、補助與獎助/捐助國內團體</v>
      </c>
      <c r="L9743" s="140" t="str">
        <f t="shared" si="463"/>
        <v>補助民間團體辦理建立社區照顧關懷據點業務</v>
      </c>
      <c r="M9743" s="40" t="str">
        <f t="shared" si="464"/>
        <v>臺中市東勢區慶東社區發展協會</v>
      </c>
    </row>
    <row r="9744" spans="1:13" s="27" customFormat="1" ht="112.5">
      <c r="A9744" s="37" t="s">
        <v>6837</v>
      </c>
      <c r="B9744" s="64" t="s">
        <v>7156</v>
      </c>
      <c r="C9744" s="64" t="s">
        <v>4192</v>
      </c>
      <c r="D9744" s="37" t="s">
        <v>6839</v>
      </c>
      <c r="E9744" s="131">
        <v>20</v>
      </c>
      <c r="F9744" s="132" t="s">
        <v>82</v>
      </c>
      <c r="G9744" s="128"/>
      <c r="H9744" s="156" t="s">
        <v>6840</v>
      </c>
      <c r="I9744" s="159"/>
      <c r="K9744" s="140" t="str">
        <f t="shared" si="462"/>
        <v>社會福利支出計畫/社會福利支出/會費、捐助、補助、分攤、照護、救濟與交流活動費/捐助、補助與獎助/捐助國內團體</v>
      </c>
      <c r="L9744" s="140" t="str">
        <f t="shared" si="463"/>
        <v>補助民間團體辦理建立社區照顧關懷據點業務</v>
      </c>
      <c r="M9744" s="40" t="str">
        <f t="shared" si="464"/>
        <v>台中市東區合作社區發展協會</v>
      </c>
    </row>
    <row r="9745" spans="1:13" s="27" customFormat="1" ht="112.5">
      <c r="A9745" s="37" t="s">
        <v>6837</v>
      </c>
      <c r="B9745" s="64" t="s">
        <v>7156</v>
      </c>
      <c r="C9745" s="64" t="s">
        <v>4192</v>
      </c>
      <c r="D9745" s="37" t="s">
        <v>6839</v>
      </c>
      <c r="E9745" s="131">
        <v>30</v>
      </c>
      <c r="F9745" s="132" t="s">
        <v>82</v>
      </c>
      <c r="G9745" s="128"/>
      <c r="H9745" s="156" t="s">
        <v>6840</v>
      </c>
      <c r="I9745" s="159"/>
      <c r="K9745" s="140" t="str">
        <f t="shared" si="462"/>
        <v>社會福利支出計畫/社會福利支出/會費、捐助、補助、分攤、照護、救濟與交流活動費/捐助、補助與獎助/捐助國內團體</v>
      </c>
      <c r="L9745" s="140" t="str">
        <f t="shared" si="463"/>
        <v>補助民間團體辦理建立社區照顧關懷據點業務</v>
      </c>
      <c r="M9745" s="40" t="str">
        <f t="shared" si="464"/>
        <v>台中市東區合作社區發展協會</v>
      </c>
    </row>
    <row r="9746" spans="1:13" s="27" customFormat="1" ht="112.5">
      <c r="A9746" s="37" t="s">
        <v>6837</v>
      </c>
      <c r="B9746" s="64" t="s">
        <v>7156</v>
      </c>
      <c r="C9746" s="64" t="s">
        <v>7226</v>
      </c>
      <c r="D9746" s="37" t="s">
        <v>6839</v>
      </c>
      <c r="E9746" s="131">
        <v>30</v>
      </c>
      <c r="F9746" s="132" t="s">
        <v>82</v>
      </c>
      <c r="G9746" s="128"/>
      <c r="H9746" s="156" t="s">
        <v>6840</v>
      </c>
      <c r="I9746" s="159"/>
      <c r="K9746" s="140" t="str">
        <f t="shared" si="462"/>
        <v>社會福利支出計畫/社會福利支出/會費、捐助、補助、分攤、照護、救濟與交流活動費/捐助、補助與獎助/捐助國內團體</v>
      </c>
      <c r="L9746" s="140" t="str">
        <f t="shared" si="463"/>
        <v>補助民間團體辦理建立社區照顧關懷據點業務</v>
      </c>
      <c r="M9746" s="40" t="str">
        <f t="shared" si="464"/>
        <v>臺中市新社區大南社區發展協</v>
      </c>
    </row>
    <row r="9747" spans="1:13" s="27" customFormat="1" ht="112.5">
      <c r="A9747" s="37" t="s">
        <v>6837</v>
      </c>
      <c r="B9747" s="64" t="s">
        <v>7156</v>
      </c>
      <c r="C9747" s="64" t="s">
        <v>3670</v>
      </c>
      <c r="D9747" s="37" t="s">
        <v>6839</v>
      </c>
      <c r="E9747" s="131">
        <v>20</v>
      </c>
      <c r="F9747" s="132" t="s">
        <v>82</v>
      </c>
      <c r="G9747" s="128"/>
      <c r="H9747" s="156" t="s">
        <v>6840</v>
      </c>
      <c r="I9747" s="159"/>
      <c r="K9747" s="140" t="str">
        <f t="shared" si="462"/>
        <v>社會福利支出計畫/社會福利支出/會費、捐助、補助、分攤、照護、救濟與交流活動費/捐助、補助與獎助/捐助國內團體</v>
      </c>
      <c r="L9747" s="140" t="str">
        <f t="shared" si="463"/>
        <v>補助民間團體辦理建立社區照顧關懷據點業務</v>
      </c>
      <c r="M9747" s="40" t="str">
        <f t="shared" si="464"/>
        <v>社團法人臺中市感恩關懷協會</v>
      </c>
    </row>
    <row r="9748" spans="1:13" s="27" customFormat="1" ht="112.5">
      <c r="A9748" s="37" t="s">
        <v>6837</v>
      </c>
      <c r="B9748" s="64" t="s">
        <v>7156</v>
      </c>
      <c r="C9748" s="64" t="s">
        <v>3078</v>
      </c>
      <c r="D9748" s="37" t="s">
        <v>6839</v>
      </c>
      <c r="E9748" s="131">
        <v>20</v>
      </c>
      <c r="F9748" s="132" t="s">
        <v>82</v>
      </c>
      <c r="G9748" s="128"/>
      <c r="H9748" s="156" t="s">
        <v>6840</v>
      </c>
      <c r="I9748" s="159"/>
      <c r="K9748" s="140" t="str">
        <f t="shared" si="462"/>
        <v>社會福利支出計畫/社會福利支出/會費、捐助、補助、分攤、照護、救濟與交流活動費/捐助、補助與獎助/捐助國內團體</v>
      </c>
      <c r="L9748" s="140" t="str">
        <f t="shared" si="463"/>
        <v>補助民間團體辦理建立社區照顧關懷據點業務</v>
      </c>
      <c r="M9748" s="40" t="str">
        <f t="shared" si="464"/>
        <v>臺中市潭子區甘蔗社區發展協會</v>
      </c>
    </row>
    <row r="9749" spans="1:13" s="27" customFormat="1" ht="112.5">
      <c r="A9749" s="37" t="s">
        <v>6837</v>
      </c>
      <c r="B9749" s="64" t="s">
        <v>7156</v>
      </c>
      <c r="C9749" s="64" t="s">
        <v>3183</v>
      </c>
      <c r="D9749" s="37" t="s">
        <v>6839</v>
      </c>
      <c r="E9749" s="131">
        <v>30</v>
      </c>
      <c r="F9749" s="132" t="s">
        <v>82</v>
      </c>
      <c r="G9749" s="128"/>
      <c r="H9749" s="156" t="s">
        <v>6840</v>
      </c>
      <c r="I9749" s="159"/>
      <c r="K9749" s="140" t="str">
        <f t="shared" si="462"/>
        <v>社會福利支出計畫/社會福利支出/會費、捐助、補助、分攤、照護、救濟與交流活動費/捐助、補助與獎助/捐助國內團體</v>
      </c>
      <c r="L9749" s="140" t="str">
        <f t="shared" si="463"/>
        <v>補助民間團體辦理建立社區照顧關懷據點業務</v>
      </c>
      <c r="M9749" s="40" t="str">
        <f t="shared" si="464"/>
        <v>台中市北區樂英社區發展協會</v>
      </c>
    </row>
    <row r="9750" spans="1:13" s="27" customFormat="1" ht="112.5">
      <c r="A9750" s="37" t="s">
        <v>6837</v>
      </c>
      <c r="B9750" s="64" t="s">
        <v>7156</v>
      </c>
      <c r="C9750" s="64" t="s">
        <v>4260</v>
      </c>
      <c r="D9750" s="37" t="s">
        <v>6839</v>
      </c>
      <c r="E9750" s="131">
        <v>20</v>
      </c>
      <c r="F9750" s="132" t="s">
        <v>82</v>
      </c>
      <c r="G9750" s="128"/>
      <c r="H9750" s="156" t="s">
        <v>6840</v>
      </c>
      <c r="I9750" s="159"/>
      <c r="K9750" s="140" t="str">
        <f t="shared" si="462"/>
        <v>社會福利支出計畫/社會福利支出/會費、捐助、補助、分攤、照護、救濟與交流活動費/捐助、補助與獎助/捐助國內團體</v>
      </c>
      <c r="L9750" s="140" t="str">
        <f t="shared" si="463"/>
        <v>補助民間團體辦理建立社區照顧關懷據點業務</v>
      </c>
      <c r="M9750" s="40" t="str">
        <f t="shared" si="464"/>
        <v>臺中市太平區長億社區發展協會</v>
      </c>
    </row>
    <row r="9751" spans="1:13" s="27" customFormat="1" ht="112.5">
      <c r="A9751" s="37" t="s">
        <v>6837</v>
      </c>
      <c r="B9751" s="64" t="s">
        <v>7156</v>
      </c>
      <c r="C9751" s="64" t="s">
        <v>7224</v>
      </c>
      <c r="D9751" s="37" t="s">
        <v>6839</v>
      </c>
      <c r="E9751" s="131">
        <v>20</v>
      </c>
      <c r="F9751" s="132" t="s">
        <v>82</v>
      </c>
      <c r="G9751" s="128"/>
      <c r="H9751" s="156" t="s">
        <v>6840</v>
      </c>
      <c r="I9751" s="159"/>
      <c r="K9751" s="140" t="str">
        <f t="shared" si="462"/>
        <v>社會福利支出計畫/社會福利支出/會費、捐助、補助、分攤、照護、救濟與交流活動費/捐助、補助與獎助/捐助國內團體</v>
      </c>
      <c r="L9751" s="140" t="str">
        <f t="shared" si="463"/>
        <v>補助民間團體辦理建立社區照顧關懷據點業務</v>
      </c>
      <c r="M9751" s="40" t="str">
        <f t="shared" si="464"/>
        <v>臺中市太平區新城社區發展協會</v>
      </c>
    </row>
    <row r="9752" spans="1:13" s="27" customFormat="1" ht="112.5">
      <c r="A9752" s="37" t="s">
        <v>6837</v>
      </c>
      <c r="B9752" s="64" t="s">
        <v>7156</v>
      </c>
      <c r="C9752" s="64" t="s">
        <v>3180</v>
      </c>
      <c r="D9752" s="37" t="s">
        <v>6839</v>
      </c>
      <c r="E9752" s="131">
        <v>20</v>
      </c>
      <c r="F9752" s="132" t="s">
        <v>82</v>
      </c>
      <c r="G9752" s="128"/>
      <c r="H9752" s="156" t="s">
        <v>6840</v>
      </c>
      <c r="I9752" s="159"/>
      <c r="K9752" s="140" t="str">
        <f t="shared" si="462"/>
        <v>社會福利支出計畫/社會福利支出/會費、捐助、補助、分攤、照護、救濟與交流活動費/捐助、補助與獎助/捐助國內團體</v>
      </c>
      <c r="L9752" s="140" t="str">
        <f t="shared" si="463"/>
        <v>補助民間團體辦理建立社區照顧關懷據點業務</v>
      </c>
      <c r="M9752" s="40" t="str">
        <f t="shared" si="464"/>
        <v>臺中市太平區永成社區發展協會</v>
      </c>
    </row>
    <row r="9753" spans="1:13" s="27" customFormat="1" ht="112.5">
      <c r="A9753" s="37" t="s">
        <v>6837</v>
      </c>
      <c r="B9753" s="64" t="s">
        <v>7156</v>
      </c>
      <c r="C9753" s="64" t="s">
        <v>76</v>
      </c>
      <c r="D9753" s="37" t="s">
        <v>6839</v>
      </c>
      <c r="E9753" s="131">
        <v>20</v>
      </c>
      <c r="F9753" s="132" t="s">
        <v>82</v>
      </c>
      <c r="G9753" s="128"/>
      <c r="H9753" s="156" t="s">
        <v>6840</v>
      </c>
      <c r="I9753" s="159"/>
      <c r="K9753" s="140" t="str">
        <f t="shared" si="462"/>
        <v>社會福利支出計畫/社會福利支出/會費、捐助、補助、分攤、照護、救濟與交流活動費/捐助、補助與獎助/捐助國內團體</v>
      </c>
      <c r="L9753" s="140" t="str">
        <f t="shared" si="463"/>
        <v>補助民間團體辦理建立社區照顧關懷據點業務</v>
      </c>
      <c r="M9753" s="40" t="str">
        <f t="shared" si="464"/>
        <v>臺中市大甲區福德社區發展協會</v>
      </c>
    </row>
    <row r="9754" spans="1:13" s="27" customFormat="1" ht="112.5">
      <c r="A9754" s="37" t="s">
        <v>6837</v>
      </c>
      <c r="B9754" s="64" t="s">
        <v>7156</v>
      </c>
      <c r="C9754" s="64" t="s">
        <v>3597</v>
      </c>
      <c r="D9754" s="37" t="s">
        <v>6839</v>
      </c>
      <c r="E9754" s="131">
        <v>20</v>
      </c>
      <c r="F9754" s="132" t="s">
        <v>82</v>
      </c>
      <c r="G9754" s="128"/>
      <c r="H9754" s="156" t="s">
        <v>6840</v>
      </c>
      <c r="I9754" s="159"/>
      <c r="K9754" s="140" t="str">
        <f t="shared" si="462"/>
        <v>社會福利支出計畫/社會福利支出/會費、捐助、補助、分攤、照護、救濟與交流活動費/捐助、補助與獎助/捐助國內團體</v>
      </c>
      <c r="L9754" s="140" t="str">
        <f t="shared" si="463"/>
        <v>補助民間團體辦理建立社區照顧關懷據點業務</v>
      </c>
      <c r="M9754" s="40" t="str">
        <f t="shared" si="464"/>
        <v>臺中市大甲區中山社區發展協會</v>
      </c>
    </row>
    <row r="9755" spans="1:13" s="27" customFormat="1" ht="112.5">
      <c r="A9755" s="37" t="s">
        <v>6837</v>
      </c>
      <c r="B9755" s="64" t="s">
        <v>7156</v>
      </c>
      <c r="C9755" s="64" t="s">
        <v>2557</v>
      </c>
      <c r="D9755" s="37" t="s">
        <v>6839</v>
      </c>
      <c r="E9755" s="131">
        <v>20</v>
      </c>
      <c r="F9755" s="132" t="s">
        <v>82</v>
      </c>
      <c r="G9755" s="128"/>
      <c r="H9755" s="156" t="s">
        <v>6840</v>
      </c>
      <c r="I9755" s="159"/>
      <c r="K9755" s="140" t="str">
        <f t="shared" si="462"/>
        <v>社會福利支出計畫/社會福利支出/會費、捐助、補助、分攤、照護、救濟與交流活動費/捐助、補助與獎助/捐助國內團體</v>
      </c>
      <c r="L9755" s="140" t="str">
        <f t="shared" si="463"/>
        <v>補助民間團體辦理建立社區照顧關懷據點業務</v>
      </c>
      <c r="M9755" s="40" t="str">
        <f t="shared" si="464"/>
        <v>臺中市新社區崑南社區發展協會</v>
      </c>
    </row>
    <row r="9756" spans="1:13" s="27" customFormat="1" ht="112.5">
      <c r="A9756" s="37" t="s">
        <v>6837</v>
      </c>
      <c r="B9756" s="64" t="s">
        <v>7156</v>
      </c>
      <c r="C9756" s="64" t="s">
        <v>4238</v>
      </c>
      <c r="D9756" s="37" t="s">
        <v>6839</v>
      </c>
      <c r="E9756" s="131">
        <v>20</v>
      </c>
      <c r="F9756" s="132" t="s">
        <v>82</v>
      </c>
      <c r="G9756" s="128"/>
      <c r="H9756" s="156" t="s">
        <v>6840</v>
      </c>
      <c r="I9756" s="159"/>
      <c r="K9756" s="140" t="str">
        <f t="shared" si="462"/>
        <v>社會福利支出計畫/社會福利支出/會費、捐助、補助、分攤、照護、救濟與交流活動費/捐助、補助與獎助/捐助國內團體</v>
      </c>
      <c r="L9756" s="140" t="str">
        <f t="shared" si="463"/>
        <v>補助民間團體辦理建立社區照顧關懷據點業務</v>
      </c>
      <c r="M9756" s="40" t="str">
        <f t="shared" si="464"/>
        <v>臺中市潭子區聚興社區發展協會</v>
      </c>
    </row>
    <row r="9757" spans="1:13" s="27" customFormat="1" ht="112.5">
      <c r="A9757" s="37" t="s">
        <v>6837</v>
      </c>
      <c r="B9757" s="64" t="s">
        <v>7156</v>
      </c>
      <c r="C9757" s="64" t="s">
        <v>6954</v>
      </c>
      <c r="D9757" s="37" t="s">
        <v>6839</v>
      </c>
      <c r="E9757" s="131">
        <v>16</v>
      </c>
      <c r="F9757" s="132" t="s">
        <v>82</v>
      </c>
      <c r="G9757" s="128"/>
      <c r="H9757" s="156" t="s">
        <v>6840</v>
      </c>
      <c r="I9757" s="159"/>
      <c r="K9757" s="140" t="str">
        <f t="shared" si="462"/>
        <v>社會福利支出計畫/社會福利支出/會費、捐助、補助、分攤、照護、救濟與交流活動費/捐助、補助與獎助/捐助國內團體</v>
      </c>
      <c r="L9757" s="140" t="str">
        <f t="shared" si="463"/>
        <v>補助民間團體辦理建立社區照顧關懷據點業務</v>
      </c>
      <c r="M9757" s="40" t="str">
        <f t="shared" si="464"/>
        <v>社團法人臺中市清心社區福祉發展協會</v>
      </c>
    </row>
    <row r="9758" spans="1:13" s="27" customFormat="1" ht="112.5">
      <c r="A9758" s="37" t="s">
        <v>6837</v>
      </c>
      <c r="B9758" s="64" t="s">
        <v>7156</v>
      </c>
      <c r="C9758" s="64" t="s">
        <v>4283</v>
      </c>
      <c r="D9758" s="37" t="s">
        <v>6839</v>
      </c>
      <c r="E9758" s="131">
        <v>20</v>
      </c>
      <c r="F9758" s="132" t="s">
        <v>82</v>
      </c>
      <c r="G9758" s="128"/>
      <c r="H9758" s="156" t="s">
        <v>6840</v>
      </c>
      <c r="I9758" s="159"/>
      <c r="K9758" s="140" t="str">
        <f t="shared" si="462"/>
        <v>社會福利支出計畫/社會福利支出/會費、捐助、補助、分攤、照護、救濟與交流活動費/捐助、補助與獎助/捐助國內團體</v>
      </c>
      <c r="L9758" s="140" t="str">
        <f t="shared" si="463"/>
        <v>補助民間團體辦理建立社區照顧關懷據點業務</v>
      </c>
      <c r="M9758" s="40" t="str">
        <f t="shared" si="464"/>
        <v>臺中市西區平和社區發展協會</v>
      </c>
    </row>
    <row r="9759" spans="1:13" s="27" customFormat="1" ht="112.5">
      <c r="A9759" s="37" t="s">
        <v>6837</v>
      </c>
      <c r="B9759" s="64" t="s">
        <v>7156</v>
      </c>
      <c r="C9759" s="64" t="s">
        <v>3168</v>
      </c>
      <c r="D9759" s="37" t="s">
        <v>6839</v>
      </c>
      <c r="E9759" s="131">
        <v>20</v>
      </c>
      <c r="F9759" s="132" t="s">
        <v>82</v>
      </c>
      <c r="G9759" s="128"/>
      <c r="H9759" s="156" t="s">
        <v>6840</v>
      </c>
      <c r="I9759" s="159"/>
      <c r="K9759" s="140" t="str">
        <f t="shared" si="462"/>
        <v>社會福利支出計畫/社會福利支出/會費、捐助、補助、分攤、照護、救濟與交流活動費/捐助、補助與獎助/捐助國內團體</v>
      </c>
      <c r="L9759" s="140" t="str">
        <f t="shared" si="463"/>
        <v>補助民間團體辦理建立社區照顧關懷據點業務</v>
      </c>
      <c r="M9759" s="40" t="str">
        <f t="shared" si="464"/>
        <v>臺中市宜佳人文關懷協會</v>
      </c>
    </row>
    <row r="9760" spans="1:13" s="27" customFormat="1" ht="112.5">
      <c r="A9760" s="37" t="s">
        <v>6837</v>
      </c>
      <c r="B9760" s="64" t="s">
        <v>7156</v>
      </c>
      <c r="C9760" s="64" t="s">
        <v>4224</v>
      </c>
      <c r="D9760" s="37" t="s">
        <v>6839</v>
      </c>
      <c r="E9760" s="131">
        <v>10</v>
      </c>
      <c r="F9760" s="132" t="s">
        <v>82</v>
      </c>
      <c r="G9760" s="128"/>
      <c r="H9760" s="156" t="s">
        <v>6840</v>
      </c>
      <c r="I9760" s="159"/>
      <c r="K9760" s="140" t="str">
        <f t="shared" si="462"/>
        <v>社會福利支出計畫/社會福利支出/會費、捐助、補助、分攤、照護、救濟與交流活動費/捐助、補助與獎助/捐助國內團體</v>
      </c>
      <c r="L9760" s="140" t="str">
        <f t="shared" si="463"/>
        <v>補助民間團體辦理建立社區照顧關懷據點業務</v>
      </c>
      <c r="M9760" s="40" t="str">
        <f t="shared" si="464"/>
        <v>臺中市南區樹德社區發展協會</v>
      </c>
    </row>
    <row r="9761" spans="1:13" s="27" customFormat="1" ht="112.5">
      <c r="A9761" s="37" t="s">
        <v>6837</v>
      </c>
      <c r="B9761" s="64" t="s">
        <v>7156</v>
      </c>
      <c r="C9761" s="64" t="s">
        <v>3669</v>
      </c>
      <c r="D9761" s="37" t="s">
        <v>6839</v>
      </c>
      <c r="E9761" s="131">
        <v>20</v>
      </c>
      <c r="F9761" s="132" t="s">
        <v>82</v>
      </c>
      <c r="G9761" s="128"/>
      <c r="H9761" s="156" t="s">
        <v>6840</v>
      </c>
      <c r="I9761" s="159"/>
      <c r="K9761" s="140" t="str">
        <f t="shared" si="462"/>
        <v>社會福利支出計畫/社會福利支出/會費、捐助、補助、分攤、照護、救濟與交流活動費/捐助、補助與獎助/捐助國內團體</v>
      </c>
      <c r="L9761" s="140" t="str">
        <f t="shared" si="463"/>
        <v>補助民間團體辦理建立社區照顧關懷據點業務</v>
      </c>
      <c r="M9761" s="40" t="str">
        <f t="shared" si="464"/>
        <v>台中市西屯區上石社區發展協會</v>
      </c>
    </row>
    <row r="9762" spans="1:13" s="27" customFormat="1" ht="112.5">
      <c r="A9762" s="37" t="s">
        <v>6837</v>
      </c>
      <c r="B9762" s="64" t="s">
        <v>7156</v>
      </c>
      <c r="C9762" s="64" t="s">
        <v>3590</v>
      </c>
      <c r="D9762" s="37" t="s">
        <v>6839</v>
      </c>
      <c r="E9762" s="131">
        <v>20</v>
      </c>
      <c r="F9762" s="132" t="s">
        <v>82</v>
      </c>
      <c r="G9762" s="128"/>
      <c r="H9762" s="156" t="s">
        <v>6840</v>
      </c>
      <c r="I9762" s="159"/>
      <c r="K9762" s="140" t="str">
        <f t="shared" si="462"/>
        <v>社會福利支出計畫/社會福利支出/會費、捐助、補助、分攤、照護、救濟與交流活動費/捐助、補助與獎助/捐助國內團體</v>
      </c>
      <c r="L9762" s="140" t="str">
        <f t="shared" si="463"/>
        <v>補助民間團體辦理建立社區照顧關懷據點業務</v>
      </c>
      <c r="M9762" s="40" t="str">
        <f t="shared" si="464"/>
        <v>台中市西屯區協和社區發展協會</v>
      </c>
    </row>
    <row r="9763" spans="1:13" s="27" customFormat="1" ht="112.5">
      <c r="A9763" s="37" t="s">
        <v>6837</v>
      </c>
      <c r="B9763" s="64" t="s">
        <v>7156</v>
      </c>
      <c r="C9763" s="64" t="s">
        <v>3699</v>
      </c>
      <c r="D9763" s="37" t="s">
        <v>6839</v>
      </c>
      <c r="E9763" s="131">
        <v>20</v>
      </c>
      <c r="F9763" s="132" t="s">
        <v>82</v>
      </c>
      <c r="G9763" s="128"/>
      <c r="H9763" s="156" t="s">
        <v>6840</v>
      </c>
      <c r="I9763" s="159"/>
      <c r="K9763" s="140" t="str">
        <f t="shared" si="462"/>
        <v>社會福利支出計畫/社會福利支出/會費、捐助、補助、分攤、照護、救濟與交流活動費/捐助、補助與獎助/捐助國內團體</v>
      </c>
      <c r="L9763" s="140" t="str">
        <f t="shared" si="463"/>
        <v>補助民間團體辦理建立社區照顧關懷據點業務</v>
      </c>
      <c r="M9763" s="40" t="str">
        <f t="shared" si="464"/>
        <v>台中市西區藍興社區發展協會</v>
      </c>
    </row>
    <row r="9764" spans="1:13" s="27" customFormat="1" ht="112.5">
      <c r="A9764" s="37" t="s">
        <v>6837</v>
      </c>
      <c r="B9764" s="64" t="s">
        <v>7156</v>
      </c>
      <c r="C9764" s="64" t="s">
        <v>4261</v>
      </c>
      <c r="D9764" s="37" t="s">
        <v>6839</v>
      </c>
      <c r="E9764" s="131">
        <v>30</v>
      </c>
      <c r="F9764" s="132" t="s">
        <v>82</v>
      </c>
      <c r="G9764" s="128"/>
      <c r="H9764" s="156" t="s">
        <v>6840</v>
      </c>
      <c r="I9764" s="159"/>
      <c r="K9764" s="140" t="str">
        <f t="shared" si="462"/>
        <v>社會福利支出計畫/社會福利支出/會費、捐助、補助、分攤、照護、救濟與交流活動費/捐助、補助與獎助/捐助國內團體</v>
      </c>
      <c r="L9764" s="140" t="str">
        <f t="shared" si="463"/>
        <v>補助民間團體辦理建立社區照顧關懷據點業務</v>
      </c>
      <c r="M9764" s="40" t="str">
        <f t="shared" si="464"/>
        <v>臺中市沙鹿區竹林社區發展協會</v>
      </c>
    </row>
    <row r="9765" spans="1:13" s="27" customFormat="1" ht="112.5">
      <c r="A9765" s="37" t="s">
        <v>6837</v>
      </c>
      <c r="B9765" s="64" t="s">
        <v>7156</v>
      </c>
      <c r="C9765" s="64" t="s">
        <v>6843</v>
      </c>
      <c r="D9765" s="37" t="s">
        <v>6839</v>
      </c>
      <c r="E9765" s="131">
        <v>30</v>
      </c>
      <c r="F9765" s="132" t="s">
        <v>82</v>
      </c>
      <c r="G9765" s="128"/>
      <c r="H9765" s="156" t="s">
        <v>6840</v>
      </c>
      <c r="I9765" s="159"/>
      <c r="K9765" s="140" t="str">
        <f t="shared" si="462"/>
        <v>社會福利支出計畫/社會福利支出/會費、捐助、補助、分攤、照護、救濟與交流活動費/捐助、補助與獎助/捐助國內團體</v>
      </c>
      <c r="L9765" s="140" t="str">
        <f t="shared" si="463"/>
        <v>補助民間團體辦理建立社區照顧關懷據點業務</v>
      </c>
      <c r="M9765" s="40" t="str">
        <f t="shared" si="464"/>
        <v>社團法人中華傳愛社區服務協會</v>
      </c>
    </row>
    <row r="9766" spans="1:13" s="27" customFormat="1" ht="112.5">
      <c r="A9766" s="37" t="s">
        <v>6837</v>
      </c>
      <c r="B9766" s="64" t="s">
        <v>7156</v>
      </c>
      <c r="C9766" s="64" t="s">
        <v>3147</v>
      </c>
      <c r="D9766" s="37" t="s">
        <v>6839</v>
      </c>
      <c r="E9766" s="131">
        <v>30</v>
      </c>
      <c r="F9766" s="132" t="s">
        <v>82</v>
      </c>
      <c r="G9766" s="128"/>
      <c r="H9766" s="156" t="s">
        <v>6840</v>
      </c>
      <c r="I9766" s="159"/>
      <c r="K9766" s="140" t="str">
        <f t="shared" si="462"/>
        <v>社會福利支出計畫/社會福利支出/會費、捐助、補助、分攤、照護、救濟與交流活動費/捐助、補助與獎助/捐助國內團體</v>
      </c>
      <c r="L9766" s="140" t="str">
        <f t="shared" si="463"/>
        <v>補助民間團體辦理建立社區照顧關懷據點業務</v>
      </c>
      <c r="M9766" s="40" t="str">
        <f t="shared" si="464"/>
        <v>臺中市潭子區新田社區發展協會</v>
      </c>
    </row>
    <row r="9767" spans="1:13" s="27" customFormat="1" ht="112.5">
      <c r="A9767" s="37" t="s">
        <v>6837</v>
      </c>
      <c r="B9767" s="64" t="s">
        <v>7156</v>
      </c>
      <c r="C9767" s="64" t="s">
        <v>498</v>
      </c>
      <c r="D9767" s="37" t="s">
        <v>6839</v>
      </c>
      <c r="E9767" s="131">
        <v>20</v>
      </c>
      <c r="F9767" s="132" t="s">
        <v>82</v>
      </c>
      <c r="G9767" s="128"/>
      <c r="H9767" s="156" t="s">
        <v>6840</v>
      </c>
      <c r="I9767" s="159"/>
      <c r="K9767" s="140" t="str">
        <f t="shared" si="462"/>
        <v>社會福利支出計畫/社會福利支出/會費、捐助、補助、分攤、照護、救濟與交流活動費/捐助、補助與獎助/捐助國內團體</v>
      </c>
      <c r="L9767" s="140" t="str">
        <f t="shared" si="463"/>
        <v>補助民間團體辦理建立社區照顧關懷據點業務</v>
      </c>
      <c r="M9767" s="40" t="str">
        <f t="shared" si="464"/>
        <v>臺中市清水區田寮社區發展協會</v>
      </c>
    </row>
    <row r="9768" spans="1:13" s="27" customFormat="1" ht="112.5">
      <c r="A9768" s="37" t="s">
        <v>6837</v>
      </c>
      <c r="B9768" s="64" t="s">
        <v>7156</v>
      </c>
      <c r="C9768" s="64" t="s">
        <v>7058</v>
      </c>
      <c r="D9768" s="37" t="s">
        <v>6839</v>
      </c>
      <c r="E9768" s="131">
        <v>30</v>
      </c>
      <c r="F9768" s="132" t="s">
        <v>82</v>
      </c>
      <c r="G9768" s="128"/>
      <c r="H9768" s="156" t="s">
        <v>6840</v>
      </c>
      <c r="I9768" s="159"/>
      <c r="K9768" s="140" t="str">
        <f t="shared" si="462"/>
        <v>社會福利支出計畫/社會福利支出/會費、捐助、補助、分攤、照護、救濟與交流活動費/捐助、補助與獎助/捐助國內團體</v>
      </c>
      <c r="L9768" s="140" t="str">
        <f t="shared" si="463"/>
        <v>補助民間團體辦理建立社區照顧關懷據點業務</v>
      </c>
      <c r="M9768" s="40" t="str">
        <f t="shared" si="464"/>
        <v>臺中市烏日區學田社區發展協會</v>
      </c>
    </row>
    <row r="9769" spans="1:13" s="27" customFormat="1" ht="112.5">
      <c r="A9769" s="37" t="s">
        <v>6837</v>
      </c>
      <c r="B9769" s="64" t="s">
        <v>7156</v>
      </c>
      <c r="C9769" s="64" t="s">
        <v>2588</v>
      </c>
      <c r="D9769" s="37" t="s">
        <v>6839</v>
      </c>
      <c r="E9769" s="131">
        <v>30</v>
      </c>
      <c r="F9769" s="132" t="s">
        <v>82</v>
      </c>
      <c r="G9769" s="128"/>
      <c r="H9769" s="156" t="s">
        <v>6840</v>
      </c>
      <c r="I9769" s="159"/>
      <c r="K9769" s="140" t="str">
        <f t="shared" si="462"/>
        <v>社會福利支出計畫/社會福利支出/會費、捐助、補助、分攤、照護、救濟與交流活動費/捐助、補助與獎助/捐助國內團體</v>
      </c>
      <c r="L9769" s="140" t="str">
        <f t="shared" si="463"/>
        <v>補助民間團體辦理建立社區照顧關懷據點業務</v>
      </c>
      <c r="M9769" s="40" t="str">
        <f t="shared" si="464"/>
        <v>臺中市豐原區鎌村社區發展協會</v>
      </c>
    </row>
    <row r="9770" spans="1:13" s="27" customFormat="1" ht="112.5">
      <c r="A9770" s="37" t="s">
        <v>6837</v>
      </c>
      <c r="B9770" s="64" t="s">
        <v>7156</v>
      </c>
      <c r="C9770" s="64" t="s">
        <v>3605</v>
      </c>
      <c r="D9770" s="37" t="s">
        <v>6839</v>
      </c>
      <c r="E9770" s="131">
        <v>30</v>
      </c>
      <c r="F9770" s="132" t="s">
        <v>82</v>
      </c>
      <c r="G9770" s="128"/>
      <c r="H9770" s="156" t="s">
        <v>6840</v>
      </c>
      <c r="I9770" s="159"/>
      <c r="K9770" s="140" t="str">
        <f t="shared" si="462"/>
        <v>社會福利支出計畫/社會福利支出/會費、捐助、補助、分攤、照護、救濟與交流活動費/捐助、補助與獎助/捐助國內團體</v>
      </c>
      <c r="L9770" s="140" t="str">
        <f t="shared" si="463"/>
        <v>補助民間團體辦理建立社區照顧關懷據點業務</v>
      </c>
      <c r="M9770" s="40" t="str">
        <f t="shared" si="464"/>
        <v>臺中市潭子區家福健康促進協會</v>
      </c>
    </row>
    <row r="9771" spans="1:13" s="27" customFormat="1" ht="112.5">
      <c r="A9771" s="37" t="s">
        <v>6837</v>
      </c>
      <c r="B9771" s="64" t="s">
        <v>7156</v>
      </c>
      <c r="C9771" s="64" t="s">
        <v>1234</v>
      </c>
      <c r="D9771" s="37" t="s">
        <v>6839</v>
      </c>
      <c r="E9771" s="131">
        <v>20</v>
      </c>
      <c r="F9771" s="132" t="s">
        <v>82</v>
      </c>
      <c r="G9771" s="128"/>
      <c r="H9771" s="156" t="s">
        <v>6840</v>
      </c>
      <c r="I9771" s="159"/>
      <c r="K9771" s="140" t="str">
        <f t="shared" si="462"/>
        <v>社會福利支出計畫/社會福利支出/會費、捐助、補助、分攤、照護、救濟與交流活動費/捐助、補助與獎助/捐助國內團體</v>
      </c>
      <c r="L9771" s="140" t="str">
        <f t="shared" si="463"/>
        <v>補助民間團體辦理建立社區照顧關懷據點業務</v>
      </c>
      <c r="M9771" s="40" t="str">
        <f t="shared" si="464"/>
        <v>臺中市龍井區龍東社區發展協會</v>
      </c>
    </row>
    <row r="9772" spans="1:13" s="27" customFormat="1" ht="112.5">
      <c r="A9772" s="37" t="s">
        <v>6837</v>
      </c>
      <c r="B9772" s="64" t="s">
        <v>7156</v>
      </c>
      <c r="C9772" s="64" t="s">
        <v>2837</v>
      </c>
      <c r="D9772" s="37" t="s">
        <v>6839</v>
      </c>
      <c r="E9772" s="131">
        <v>20</v>
      </c>
      <c r="F9772" s="132" t="s">
        <v>82</v>
      </c>
      <c r="G9772" s="128"/>
      <c r="H9772" s="156" t="s">
        <v>6840</v>
      </c>
      <c r="I9772" s="159"/>
      <c r="K9772" s="140" t="str">
        <f t="shared" si="462"/>
        <v>社會福利支出計畫/社會福利支出/會費、捐助、補助、分攤、照護、救濟與交流活動費/捐助、補助與獎助/捐助國內團體</v>
      </c>
      <c r="L9772" s="140" t="str">
        <f t="shared" si="463"/>
        <v>補助民間團體辦理建立社區照顧關懷據點業務</v>
      </c>
      <c r="M9772" s="40" t="str">
        <f t="shared" si="464"/>
        <v>社團法人臺中市好伴照顧協會</v>
      </c>
    </row>
    <row r="9773" spans="1:13" s="27" customFormat="1" ht="112.5">
      <c r="A9773" s="37" t="s">
        <v>6837</v>
      </c>
      <c r="B9773" s="64" t="s">
        <v>7156</v>
      </c>
      <c r="C9773" s="64" t="s">
        <v>3221</v>
      </c>
      <c r="D9773" s="37" t="s">
        <v>6839</v>
      </c>
      <c r="E9773" s="131">
        <v>30</v>
      </c>
      <c r="F9773" s="132" t="s">
        <v>82</v>
      </c>
      <c r="G9773" s="128"/>
      <c r="H9773" s="156" t="s">
        <v>6840</v>
      </c>
      <c r="I9773" s="159"/>
      <c r="K9773" s="140" t="str">
        <f t="shared" si="462"/>
        <v>社會福利支出計畫/社會福利支出/會費、捐助、補助、分攤、照護、救濟與交流活動費/捐助、補助與獎助/捐助國內團體</v>
      </c>
      <c r="L9773" s="140" t="str">
        <f t="shared" si="463"/>
        <v>補助民間團體辦理建立社區照顧關懷據點業務</v>
      </c>
      <c r="M9773" s="40" t="str">
        <f t="shared" si="464"/>
        <v>臺中市大肚區磺溪社區發展協會</v>
      </c>
    </row>
    <row r="9774" spans="1:13" s="27" customFormat="1" ht="112.5">
      <c r="A9774" s="37" t="s">
        <v>6837</v>
      </c>
      <c r="B9774" s="64" t="s">
        <v>7156</v>
      </c>
      <c r="C9774" s="64" t="s">
        <v>7227</v>
      </c>
      <c r="D9774" s="37" t="s">
        <v>6839</v>
      </c>
      <c r="E9774" s="131">
        <v>20</v>
      </c>
      <c r="F9774" s="132" t="s">
        <v>82</v>
      </c>
      <c r="G9774" s="128"/>
      <c r="H9774" s="156" t="s">
        <v>6840</v>
      </c>
      <c r="I9774" s="159"/>
      <c r="K9774" s="140" t="str">
        <f t="shared" si="462"/>
        <v>社會福利支出計畫/社會福利支出/會費、捐助、補助、分攤、照護、救濟與交流活動費/捐助、補助與獎助/捐助國內團體</v>
      </c>
      <c r="L9774" s="140" t="str">
        <f t="shared" si="463"/>
        <v>補助民間團體辦理建立社區照顧關懷據點業務</v>
      </c>
      <c r="M9774" s="40" t="str">
        <f t="shared" si="464"/>
        <v>臺中市外埔區廍子社區發展協會</v>
      </c>
    </row>
    <row r="9775" spans="1:13" s="27" customFormat="1" ht="112.5">
      <c r="A9775" s="37" t="s">
        <v>6837</v>
      </c>
      <c r="B9775" s="64" t="s">
        <v>7156</v>
      </c>
      <c r="C9775" s="64" t="s">
        <v>3792</v>
      </c>
      <c r="D9775" s="37" t="s">
        <v>6839</v>
      </c>
      <c r="E9775" s="131">
        <v>20</v>
      </c>
      <c r="F9775" s="132" t="s">
        <v>82</v>
      </c>
      <c r="G9775" s="128"/>
      <c r="H9775" s="156" t="s">
        <v>6840</v>
      </c>
      <c r="I9775" s="159"/>
      <c r="K9775" s="140" t="str">
        <f t="shared" si="462"/>
        <v>社會福利支出計畫/社會福利支出/會費、捐助、補助、分攤、照護、救濟與交流活動費/捐助、補助與獎助/捐助國內團體</v>
      </c>
      <c r="L9775" s="140" t="str">
        <f t="shared" si="463"/>
        <v>補助民間團體辦理建立社區照顧關懷據點業務</v>
      </c>
      <c r="M9775" s="40" t="str">
        <f t="shared" si="464"/>
        <v>臺中市外埔區安定關懷協進會</v>
      </c>
    </row>
    <row r="9776" spans="1:13" s="27" customFormat="1" ht="112.5">
      <c r="A9776" s="37" t="s">
        <v>6837</v>
      </c>
      <c r="B9776" s="64" t="s">
        <v>7156</v>
      </c>
      <c r="C9776" s="64" t="s">
        <v>7228</v>
      </c>
      <c r="D9776" s="37" t="s">
        <v>6839</v>
      </c>
      <c r="E9776" s="131">
        <v>20</v>
      </c>
      <c r="F9776" s="132" t="s">
        <v>82</v>
      </c>
      <c r="G9776" s="128"/>
      <c r="H9776" s="156" t="s">
        <v>6840</v>
      </c>
      <c r="I9776" s="159"/>
      <c r="K9776" s="140" t="str">
        <f t="shared" si="462"/>
        <v>社會福利支出計畫/社會福利支出/會費、捐助、補助、分攤、照護、救濟與交流活動費/捐助、補助與獎助/捐助國內團體</v>
      </c>
      <c r="L9776" s="140" t="str">
        <f t="shared" si="463"/>
        <v>補助民間團體辦理建立社區照顧關懷據點業務</v>
      </c>
      <c r="M9776" s="40" t="str">
        <f t="shared" si="464"/>
        <v>臺中市南區和平社區發展協會</v>
      </c>
    </row>
    <row r="9777" spans="1:13" s="27" customFormat="1" ht="112.5">
      <c r="A9777" s="37" t="s">
        <v>6837</v>
      </c>
      <c r="B9777" s="64" t="s">
        <v>7156</v>
      </c>
      <c r="C9777" s="64" t="s">
        <v>7221</v>
      </c>
      <c r="D9777" s="37" t="s">
        <v>6839</v>
      </c>
      <c r="E9777" s="131">
        <v>20</v>
      </c>
      <c r="F9777" s="132" t="s">
        <v>82</v>
      </c>
      <c r="G9777" s="128"/>
      <c r="H9777" s="156" t="s">
        <v>6840</v>
      </c>
      <c r="I9777" s="159"/>
      <c r="K9777" s="140" t="str">
        <f t="shared" si="462"/>
        <v>社會福利支出計畫/社會福利支出/會費、捐助、補助、分攤、照護、救濟與交流活動費/捐助、補助與獎助/捐助國內團體</v>
      </c>
      <c r="L9777" s="140" t="str">
        <f t="shared" si="463"/>
        <v>補助民間團體辦理建立社區照顧關懷據點業務</v>
      </c>
      <c r="M9777" s="40" t="str">
        <f t="shared" si="464"/>
        <v>臺中市太平區新高社區發展協會</v>
      </c>
    </row>
    <row r="9778" spans="1:13" s="27" customFormat="1" ht="112.5">
      <c r="A9778" s="37" t="s">
        <v>6837</v>
      </c>
      <c r="B9778" s="64" t="s">
        <v>7156</v>
      </c>
      <c r="C9778" s="64" t="s">
        <v>3931</v>
      </c>
      <c r="D9778" s="37" t="s">
        <v>6839</v>
      </c>
      <c r="E9778" s="131">
        <v>30</v>
      </c>
      <c r="F9778" s="132" t="s">
        <v>82</v>
      </c>
      <c r="G9778" s="128"/>
      <c r="H9778" s="156" t="s">
        <v>6840</v>
      </c>
      <c r="I9778" s="159"/>
      <c r="K9778" s="140" t="str">
        <f t="shared" si="462"/>
        <v>社會福利支出計畫/社會福利支出/會費、捐助、補助、分攤、照護、救濟與交流活動費/捐助、補助與獎助/捐助國內團體</v>
      </c>
      <c r="L9778" s="140" t="str">
        <f t="shared" si="463"/>
        <v>補助民間團體辦理建立社區照顧關懷據點業務</v>
      </c>
      <c r="M9778" s="40" t="str">
        <f t="shared" si="464"/>
        <v>臺中市大安區西安社區發展協會</v>
      </c>
    </row>
    <row r="9779" spans="1:13" s="27" customFormat="1" ht="112.5">
      <c r="A9779" s="37" t="s">
        <v>6837</v>
      </c>
      <c r="B9779" s="64" t="s">
        <v>7156</v>
      </c>
      <c r="C9779" s="64" t="s">
        <v>6157</v>
      </c>
      <c r="D9779" s="37" t="s">
        <v>6839</v>
      </c>
      <c r="E9779" s="131">
        <v>20</v>
      </c>
      <c r="F9779" s="132" t="s">
        <v>82</v>
      </c>
      <c r="G9779" s="128"/>
      <c r="H9779" s="156" t="s">
        <v>6840</v>
      </c>
      <c r="I9779" s="159"/>
      <c r="K9779" s="140" t="str">
        <f t="shared" si="462"/>
        <v>社會福利支出計畫/社會福利支出/會費、捐助、補助、分攤、照護、救濟與交流活動費/捐助、補助與獎助/捐助國內團體</v>
      </c>
      <c r="L9779" s="140" t="str">
        <f t="shared" si="463"/>
        <v>補助民間團體辦理建立社區照顧關懷據點業務</v>
      </c>
      <c r="M9779" s="40" t="str">
        <f t="shared" si="464"/>
        <v>臺中市大安區海墘社區發展協會</v>
      </c>
    </row>
    <row r="9780" spans="1:13" s="27" customFormat="1" ht="112.5">
      <c r="A9780" s="37" t="s">
        <v>6837</v>
      </c>
      <c r="B9780" s="64" t="s">
        <v>7156</v>
      </c>
      <c r="C9780" s="64" t="s">
        <v>3655</v>
      </c>
      <c r="D9780" s="37" t="s">
        <v>6839</v>
      </c>
      <c r="E9780" s="131">
        <v>30</v>
      </c>
      <c r="F9780" s="132" t="s">
        <v>82</v>
      </c>
      <c r="G9780" s="128"/>
      <c r="H9780" s="156" t="s">
        <v>6840</v>
      </c>
      <c r="I9780" s="159"/>
      <c r="K9780" s="140" t="str">
        <f t="shared" si="462"/>
        <v>社會福利支出計畫/社會福利支出/會費、捐助、補助、分攤、照護、救濟與交流活動費/捐助、補助與獎助/捐助國內團體</v>
      </c>
      <c r="L9780" s="140" t="str">
        <f t="shared" si="463"/>
        <v>補助民間團體辦理建立社區照顧關懷據點業務</v>
      </c>
      <c r="M9780" s="40" t="str">
        <f t="shared" si="464"/>
        <v>臺中市大里區永隆社區發展協會</v>
      </c>
    </row>
    <row r="9781" spans="1:13" s="27" customFormat="1" ht="112.5">
      <c r="A9781" s="37" t="s">
        <v>6837</v>
      </c>
      <c r="B9781" s="64" t="s">
        <v>7156</v>
      </c>
      <c r="C9781" s="64" t="s">
        <v>7229</v>
      </c>
      <c r="D9781" s="37" t="s">
        <v>6839</v>
      </c>
      <c r="E9781" s="131">
        <v>20</v>
      </c>
      <c r="F9781" s="132" t="s">
        <v>82</v>
      </c>
      <c r="G9781" s="128"/>
      <c r="H9781" s="156" t="s">
        <v>6840</v>
      </c>
      <c r="I9781" s="159"/>
      <c r="K9781" s="140" t="str">
        <f t="shared" si="462"/>
        <v>社會福利支出計畫/社會福利支出/會費、捐助、補助、分攤、照護、救濟與交流活動費/捐助、補助與獎助/捐助國內團體</v>
      </c>
      <c r="L9781" s="140" t="str">
        <f t="shared" si="463"/>
        <v>補助民間團體辦理建立社區照顧關懷據點業務</v>
      </c>
      <c r="M9781" s="40" t="str">
        <f t="shared" si="464"/>
        <v>臺中市南區南和社區發展協會</v>
      </c>
    </row>
    <row r="9782" spans="1:13" s="27" customFormat="1" ht="112.5">
      <c r="A9782" s="37" t="s">
        <v>6837</v>
      </c>
      <c r="B9782" s="64" t="s">
        <v>7156</v>
      </c>
      <c r="C9782" s="64" t="s">
        <v>797</v>
      </c>
      <c r="D9782" s="37" t="s">
        <v>6839</v>
      </c>
      <c r="E9782" s="131">
        <v>20</v>
      </c>
      <c r="F9782" s="132" t="s">
        <v>82</v>
      </c>
      <c r="G9782" s="128"/>
      <c r="H9782" s="156" t="s">
        <v>6840</v>
      </c>
      <c r="I9782" s="159"/>
      <c r="K9782" s="140" t="str">
        <f t="shared" si="462"/>
        <v>社會福利支出計畫/社會福利支出/會費、捐助、補助、分攤、照護、救濟與交流活動費/捐助、補助與獎助/捐助國內團體</v>
      </c>
      <c r="L9782" s="140" t="str">
        <f t="shared" si="463"/>
        <v>補助民間團體辦理建立社區照顧關懷據點業務</v>
      </c>
      <c r="M9782" s="40" t="str">
        <f t="shared" si="464"/>
        <v>臺中市大甲區文武社區發展協會</v>
      </c>
    </row>
    <row r="9783" spans="1:13" s="27" customFormat="1" ht="112.5">
      <c r="A9783" s="37" t="s">
        <v>6837</v>
      </c>
      <c r="B9783" s="64" t="s">
        <v>7156</v>
      </c>
      <c r="C9783" s="64" t="s">
        <v>3200</v>
      </c>
      <c r="D9783" s="37" t="s">
        <v>6839</v>
      </c>
      <c r="E9783" s="131">
        <v>20</v>
      </c>
      <c r="F9783" s="132" t="s">
        <v>82</v>
      </c>
      <c r="G9783" s="128"/>
      <c r="H9783" s="156" t="s">
        <v>6840</v>
      </c>
      <c r="I9783" s="159"/>
      <c r="K9783" s="140" t="str">
        <f t="shared" si="462"/>
        <v>社會福利支出計畫/社會福利支出/會費、捐助、補助、分攤、照護、救濟與交流活動費/捐助、補助與獎助/捐助國內團體</v>
      </c>
      <c r="L9783" s="140" t="str">
        <f t="shared" si="463"/>
        <v>補助民間團體辦理建立社區照顧關懷據點業務</v>
      </c>
      <c r="M9783" s="40" t="str">
        <f t="shared" si="464"/>
        <v>臺中市大甲區文曲社區發展協會</v>
      </c>
    </row>
    <row r="9784" spans="1:13" s="27" customFormat="1" ht="112.5">
      <c r="A9784" s="37" t="s">
        <v>6837</v>
      </c>
      <c r="B9784" s="64" t="s">
        <v>7156</v>
      </c>
      <c r="C9784" s="64" t="s">
        <v>3650</v>
      </c>
      <c r="D9784" s="37" t="s">
        <v>6839</v>
      </c>
      <c r="E9784" s="131">
        <v>20</v>
      </c>
      <c r="F9784" s="132" t="s">
        <v>82</v>
      </c>
      <c r="G9784" s="128"/>
      <c r="H9784" s="156" t="s">
        <v>6840</v>
      </c>
      <c r="I9784" s="159"/>
      <c r="K9784" s="140" t="str">
        <f t="shared" si="462"/>
        <v>社會福利支出計畫/社會福利支出/會費、捐助、補助、分攤、照護、救濟與交流活動費/捐助、補助與獎助/捐助國內團體</v>
      </c>
      <c r="L9784" s="140" t="str">
        <f t="shared" si="463"/>
        <v>補助民間團體辦理建立社區照顧關懷據點業務</v>
      </c>
      <c r="M9784" s="40" t="str">
        <f t="shared" si="464"/>
        <v>臺中市武陵長壽關懷協會</v>
      </c>
    </row>
    <row r="9785" spans="1:13" s="27" customFormat="1" ht="112.5">
      <c r="A9785" s="37" t="s">
        <v>6837</v>
      </c>
      <c r="B9785" s="64" t="s">
        <v>7156</v>
      </c>
      <c r="C9785" s="64" t="s">
        <v>3194</v>
      </c>
      <c r="D9785" s="37" t="s">
        <v>6839</v>
      </c>
      <c r="E9785" s="131">
        <v>20</v>
      </c>
      <c r="F9785" s="132" t="s">
        <v>82</v>
      </c>
      <c r="G9785" s="128"/>
      <c r="H9785" s="156" t="s">
        <v>6840</v>
      </c>
      <c r="I9785" s="159"/>
      <c r="K9785" s="140" t="str">
        <f t="shared" si="462"/>
        <v>社會福利支出計畫/社會福利支出/會費、捐助、補助、分攤、照護、救濟與交流活動費/捐助、補助與獎助/捐助國內團體</v>
      </c>
      <c r="L9785" s="140" t="str">
        <f t="shared" si="463"/>
        <v>補助民間團體辦理建立社區照顧關懷據點業務</v>
      </c>
      <c r="M9785" s="40" t="str">
        <f t="shared" si="464"/>
        <v>臺中市大甲區銅安社區發展協會</v>
      </c>
    </row>
    <row r="9786" spans="1:13" s="27" customFormat="1" ht="112.5">
      <c r="A9786" s="37" t="s">
        <v>6837</v>
      </c>
      <c r="B9786" s="64" t="s">
        <v>7156</v>
      </c>
      <c r="C9786" s="64" t="s">
        <v>4179</v>
      </c>
      <c r="D9786" s="37" t="s">
        <v>6839</v>
      </c>
      <c r="E9786" s="131">
        <v>30</v>
      </c>
      <c r="F9786" s="132" t="s">
        <v>82</v>
      </c>
      <c r="G9786" s="128"/>
      <c r="H9786" s="156" t="s">
        <v>6840</v>
      </c>
      <c r="I9786" s="159"/>
      <c r="K9786" s="140" t="str">
        <f t="shared" si="462"/>
        <v>社會福利支出計畫/社會福利支出/會費、捐助、補助、分攤、照護、救濟與交流活動費/捐助、補助與獎助/捐助國內團體</v>
      </c>
      <c r="L9786" s="140" t="str">
        <f t="shared" si="463"/>
        <v>補助民間團體辦理建立社區照顧關懷據點業務</v>
      </c>
      <c r="M9786" s="40" t="str">
        <f t="shared" si="464"/>
        <v>臺中市大肚區山陽社區發展協會</v>
      </c>
    </row>
    <row r="9787" spans="1:13" s="27" customFormat="1" ht="112.5">
      <c r="A9787" s="37" t="s">
        <v>6837</v>
      </c>
      <c r="B9787" s="64" t="s">
        <v>7156</v>
      </c>
      <c r="C9787" s="64" t="s">
        <v>3669</v>
      </c>
      <c r="D9787" s="37" t="s">
        <v>6839</v>
      </c>
      <c r="E9787" s="131">
        <v>30</v>
      </c>
      <c r="F9787" s="132" t="s">
        <v>82</v>
      </c>
      <c r="G9787" s="128"/>
      <c r="H9787" s="156" t="s">
        <v>6840</v>
      </c>
      <c r="I9787" s="159"/>
      <c r="K9787" s="140" t="str">
        <f t="shared" si="462"/>
        <v>社會福利支出計畫/社會福利支出/會費、捐助、補助、分攤、照護、救濟與交流活動費/捐助、補助與獎助/捐助國內團體</v>
      </c>
      <c r="L9787" s="140" t="str">
        <f t="shared" si="463"/>
        <v>補助民間團體辦理建立社區照顧關懷據點業務</v>
      </c>
      <c r="M9787" s="40" t="str">
        <f t="shared" si="464"/>
        <v>台中市西屯區上石社區發展協會</v>
      </c>
    </row>
    <row r="9788" spans="1:13" s="27" customFormat="1" ht="112.5">
      <c r="A9788" s="37" t="s">
        <v>6837</v>
      </c>
      <c r="B9788" s="64" t="s">
        <v>7156</v>
      </c>
      <c r="C9788" s="64" t="s">
        <v>3180</v>
      </c>
      <c r="D9788" s="37" t="s">
        <v>6839</v>
      </c>
      <c r="E9788" s="131">
        <v>30</v>
      </c>
      <c r="F9788" s="132" t="s">
        <v>82</v>
      </c>
      <c r="G9788" s="128"/>
      <c r="H9788" s="156" t="s">
        <v>6840</v>
      </c>
      <c r="I9788" s="159"/>
      <c r="K9788" s="140" t="str">
        <f t="shared" si="462"/>
        <v>社會福利支出計畫/社會福利支出/會費、捐助、補助、分攤、照護、救濟與交流活動費/捐助、補助與獎助/捐助國內團體</v>
      </c>
      <c r="L9788" s="140" t="str">
        <f t="shared" si="463"/>
        <v>補助民間團體辦理建立社區照顧關懷據點業務</v>
      </c>
      <c r="M9788" s="40" t="str">
        <f t="shared" si="464"/>
        <v>臺中市太平區永成社區發展協會</v>
      </c>
    </row>
    <row r="9789" spans="1:13" s="27" customFormat="1" ht="112.5">
      <c r="A9789" s="37" t="s">
        <v>6837</v>
      </c>
      <c r="B9789" s="64" t="s">
        <v>7156</v>
      </c>
      <c r="C9789" s="64" t="s">
        <v>3253</v>
      </c>
      <c r="D9789" s="37" t="s">
        <v>6839</v>
      </c>
      <c r="E9789" s="131">
        <v>30</v>
      </c>
      <c r="F9789" s="132" t="s">
        <v>82</v>
      </c>
      <c r="G9789" s="128"/>
      <c r="H9789" s="156" t="s">
        <v>6840</v>
      </c>
      <c r="I9789" s="159"/>
      <c r="K9789" s="140" t="str">
        <f t="shared" ref="K9789:K9852" si="465">A9789</f>
        <v>社會福利支出計畫/社會福利支出/會費、捐助、補助、分攤、照護、救濟與交流活動費/捐助、補助與獎助/捐助國內團體</v>
      </c>
      <c r="L9789" s="140" t="str">
        <f t="shared" ref="L9789:L9852" si="466">B9789</f>
        <v>補助民間團體辦理建立社區照顧關懷據點業務</v>
      </c>
      <c r="M9789" s="40" t="str">
        <f t="shared" ref="M9789:M9852" si="467">C9789</f>
        <v>臺中市東勢區泰昌社區發展協會</v>
      </c>
    </row>
    <row r="9790" spans="1:13" s="27" customFormat="1" ht="112.5">
      <c r="A9790" s="37" t="s">
        <v>6837</v>
      </c>
      <c r="B9790" s="64" t="s">
        <v>7156</v>
      </c>
      <c r="C9790" s="64" t="s">
        <v>4239</v>
      </c>
      <c r="D9790" s="37" t="s">
        <v>6839</v>
      </c>
      <c r="E9790" s="131">
        <v>30</v>
      </c>
      <c r="F9790" s="132" t="s">
        <v>82</v>
      </c>
      <c r="G9790" s="128"/>
      <c r="H9790" s="156" t="s">
        <v>6840</v>
      </c>
      <c r="I9790" s="159"/>
      <c r="K9790" s="140" t="str">
        <f t="shared" si="465"/>
        <v>社會福利支出計畫/社會福利支出/會費、捐助、補助、分攤、照護、救濟與交流活動費/捐助、補助與獎助/捐助國內團體</v>
      </c>
      <c r="L9790" s="140" t="str">
        <f t="shared" si="466"/>
        <v>補助民間團體辦理建立社區照顧關懷據點業務</v>
      </c>
      <c r="M9790" s="40" t="str">
        <f t="shared" si="467"/>
        <v>臺中市潭子區大富社區發展協會</v>
      </c>
    </row>
    <row r="9791" spans="1:13" s="27" customFormat="1" ht="112.5">
      <c r="A9791" s="37" t="s">
        <v>6837</v>
      </c>
      <c r="B9791" s="64" t="s">
        <v>7156</v>
      </c>
      <c r="C9791" s="64" t="s">
        <v>3657</v>
      </c>
      <c r="D9791" s="37" t="s">
        <v>6839</v>
      </c>
      <c r="E9791" s="131">
        <v>20</v>
      </c>
      <c r="F9791" s="132" t="s">
        <v>82</v>
      </c>
      <c r="G9791" s="128"/>
      <c r="H9791" s="156" t="s">
        <v>6840</v>
      </c>
      <c r="I9791" s="159"/>
      <c r="K9791" s="140" t="str">
        <f t="shared" si="465"/>
        <v>社會福利支出計畫/社會福利支出/會費、捐助、補助、分攤、照護、救濟與交流活動費/捐助、補助與獎助/捐助國內團體</v>
      </c>
      <c r="L9791" s="140" t="str">
        <f t="shared" si="466"/>
        <v>補助民間團體辦理建立社區照顧關懷據點業務</v>
      </c>
      <c r="M9791" s="40" t="str">
        <f t="shared" si="467"/>
        <v>臺中市沙鹿區晉江社區發展協會</v>
      </c>
    </row>
    <row r="9792" spans="1:13" s="27" customFormat="1" ht="112.5">
      <c r="A9792" s="37" t="s">
        <v>6837</v>
      </c>
      <c r="B9792" s="64" t="s">
        <v>7156</v>
      </c>
      <c r="C9792" s="64" t="s">
        <v>4180</v>
      </c>
      <c r="D9792" s="37" t="s">
        <v>6839</v>
      </c>
      <c r="E9792" s="131">
        <v>30</v>
      </c>
      <c r="F9792" s="132" t="s">
        <v>82</v>
      </c>
      <c r="G9792" s="128"/>
      <c r="H9792" s="156" t="s">
        <v>6840</v>
      </c>
      <c r="I9792" s="159"/>
      <c r="K9792" s="140" t="str">
        <f t="shared" si="465"/>
        <v>社會福利支出計畫/社會福利支出/會費、捐助、補助、分攤、照護、救濟與交流活動費/捐助、補助與獎助/捐助國內團體</v>
      </c>
      <c r="L9792" s="140" t="str">
        <f t="shared" si="466"/>
        <v>補助民間團體辦理建立社區照顧關懷據點業務</v>
      </c>
      <c r="M9792" s="40" t="str">
        <f t="shared" si="467"/>
        <v>臺中市神岡區圳前社區發展協會</v>
      </c>
    </row>
    <row r="9793" spans="1:13" s="27" customFormat="1" ht="112.5">
      <c r="A9793" s="37" t="s">
        <v>6837</v>
      </c>
      <c r="B9793" s="64" t="s">
        <v>7156</v>
      </c>
      <c r="C9793" s="64" t="s">
        <v>4223</v>
      </c>
      <c r="D9793" s="37" t="s">
        <v>6839</v>
      </c>
      <c r="E9793" s="131">
        <v>20</v>
      </c>
      <c r="F9793" s="132" t="s">
        <v>82</v>
      </c>
      <c r="G9793" s="128"/>
      <c r="H9793" s="156" t="s">
        <v>6840</v>
      </c>
      <c r="I9793" s="159"/>
      <c r="K9793" s="140" t="str">
        <f t="shared" si="465"/>
        <v>社會福利支出計畫/社會福利支出/會費、捐助、補助、分攤、照護、救濟與交流活動費/捐助、補助與獎助/捐助國內團體</v>
      </c>
      <c r="L9793" s="140" t="str">
        <f t="shared" si="466"/>
        <v>補助民間團體辦理建立社區照顧關懷據點業務</v>
      </c>
      <c r="M9793" s="40" t="str">
        <f t="shared" si="467"/>
        <v>臺中市太平區德隆社區發展協會</v>
      </c>
    </row>
    <row r="9794" spans="1:13" s="27" customFormat="1" ht="112.5">
      <c r="A9794" s="37" t="s">
        <v>6837</v>
      </c>
      <c r="B9794" s="64" t="s">
        <v>7156</v>
      </c>
      <c r="C9794" s="64" t="s">
        <v>3524</v>
      </c>
      <c r="D9794" s="37" t="s">
        <v>6839</v>
      </c>
      <c r="E9794" s="131">
        <v>20</v>
      </c>
      <c r="F9794" s="132" t="s">
        <v>82</v>
      </c>
      <c r="G9794" s="128"/>
      <c r="H9794" s="156" t="s">
        <v>6840</v>
      </c>
      <c r="I9794" s="159"/>
      <c r="K9794" s="140" t="str">
        <f t="shared" si="465"/>
        <v>社會福利支出計畫/社會福利支出/會費、捐助、補助、分攤、照護、救濟與交流活動費/捐助、補助與獎助/捐助國內團體</v>
      </c>
      <c r="L9794" s="140" t="str">
        <f t="shared" si="466"/>
        <v>補助民間團體辦理建立社區照顧關懷據點業務</v>
      </c>
      <c r="M9794" s="40" t="str">
        <f t="shared" si="467"/>
        <v>台中市南區崇倫社區發展協會</v>
      </c>
    </row>
    <row r="9795" spans="1:13" s="27" customFormat="1" ht="112.5">
      <c r="A9795" s="37" t="s">
        <v>6837</v>
      </c>
      <c r="B9795" s="64" t="s">
        <v>7156</v>
      </c>
      <c r="C9795" s="64" t="s">
        <v>4217</v>
      </c>
      <c r="D9795" s="37" t="s">
        <v>6839</v>
      </c>
      <c r="E9795" s="131">
        <v>20</v>
      </c>
      <c r="F9795" s="132" t="s">
        <v>82</v>
      </c>
      <c r="G9795" s="128"/>
      <c r="H9795" s="156" t="s">
        <v>6840</v>
      </c>
      <c r="I9795" s="159"/>
      <c r="K9795" s="140" t="str">
        <f t="shared" si="465"/>
        <v>社會福利支出計畫/社會福利支出/會費、捐助、補助、分攤、照護、救濟與交流活動費/捐助、補助與獎助/捐助國內團體</v>
      </c>
      <c r="L9795" s="140" t="str">
        <f t="shared" si="466"/>
        <v>補助民間團體辦理建立社區照顧關懷據點業務</v>
      </c>
      <c r="M9795" s="40" t="str">
        <f t="shared" si="467"/>
        <v>臺中市北區健行社區發展協會</v>
      </c>
    </row>
    <row r="9796" spans="1:13" s="27" customFormat="1" ht="112.5">
      <c r="A9796" s="37" t="s">
        <v>6837</v>
      </c>
      <c r="B9796" s="64" t="s">
        <v>7156</v>
      </c>
      <c r="C9796" s="64" t="s">
        <v>803</v>
      </c>
      <c r="D9796" s="37" t="s">
        <v>6839</v>
      </c>
      <c r="E9796" s="131">
        <v>30</v>
      </c>
      <c r="F9796" s="132" t="s">
        <v>82</v>
      </c>
      <c r="G9796" s="128"/>
      <c r="H9796" s="156" t="s">
        <v>6840</v>
      </c>
      <c r="I9796" s="159"/>
      <c r="K9796" s="140" t="str">
        <f t="shared" si="465"/>
        <v>社會福利支出計畫/社會福利支出/會費、捐助、補助、分攤、照護、救濟與交流活動費/捐助、補助與獎助/捐助國內團體</v>
      </c>
      <c r="L9796" s="140" t="str">
        <f t="shared" si="466"/>
        <v>補助民間團體辦理建立社區照顧關懷據點業務</v>
      </c>
      <c r="M9796" s="40" t="str">
        <f t="shared" si="467"/>
        <v>臺中市霧峰區本堂社區發展協會</v>
      </c>
    </row>
    <row r="9797" spans="1:13" s="27" customFormat="1" ht="112.5">
      <c r="A9797" s="37" t="s">
        <v>6837</v>
      </c>
      <c r="B9797" s="64" t="s">
        <v>7156</v>
      </c>
      <c r="C9797" s="64" t="s">
        <v>2432</v>
      </c>
      <c r="D9797" s="37" t="s">
        <v>6839</v>
      </c>
      <c r="E9797" s="131">
        <v>30</v>
      </c>
      <c r="F9797" s="132" t="s">
        <v>82</v>
      </c>
      <c r="G9797" s="128"/>
      <c r="H9797" s="156" t="s">
        <v>6840</v>
      </c>
      <c r="I9797" s="159"/>
      <c r="K9797" s="140" t="str">
        <f t="shared" si="465"/>
        <v>社會福利支出計畫/社會福利支出/會費、捐助、補助、分攤、照護、救濟與交流活動費/捐助、補助與獎助/捐助國內團體</v>
      </c>
      <c r="L9797" s="140" t="str">
        <f t="shared" si="466"/>
        <v>補助民間團體辦理建立社區照顧關懷據點業務</v>
      </c>
      <c r="M9797" s="40" t="str">
        <f t="shared" si="467"/>
        <v>臺中市大安區頂安社區發展協會</v>
      </c>
    </row>
    <row r="9798" spans="1:13" s="27" customFormat="1" ht="112.5">
      <c r="A9798" s="37" t="s">
        <v>6837</v>
      </c>
      <c r="B9798" s="64" t="s">
        <v>7156</v>
      </c>
      <c r="C9798" s="64" t="s">
        <v>4238</v>
      </c>
      <c r="D9798" s="37" t="s">
        <v>6839</v>
      </c>
      <c r="E9798" s="131">
        <v>30</v>
      </c>
      <c r="F9798" s="132" t="s">
        <v>82</v>
      </c>
      <c r="G9798" s="128"/>
      <c r="H9798" s="156" t="s">
        <v>6840</v>
      </c>
      <c r="I9798" s="159"/>
      <c r="K9798" s="140" t="str">
        <f t="shared" si="465"/>
        <v>社會福利支出計畫/社會福利支出/會費、捐助、補助、分攤、照護、救濟與交流活動費/捐助、補助與獎助/捐助國內團體</v>
      </c>
      <c r="L9798" s="140" t="str">
        <f t="shared" si="466"/>
        <v>補助民間團體辦理建立社區照顧關懷據點業務</v>
      </c>
      <c r="M9798" s="40" t="str">
        <f t="shared" si="467"/>
        <v>臺中市潭子區聚興社區發展協會</v>
      </c>
    </row>
    <row r="9799" spans="1:13" s="27" customFormat="1" ht="112.5">
      <c r="A9799" s="37" t="s">
        <v>6837</v>
      </c>
      <c r="B9799" s="64" t="s">
        <v>7156</v>
      </c>
      <c r="C9799" s="64" t="s">
        <v>4253</v>
      </c>
      <c r="D9799" s="37" t="s">
        <v>6839</v>
      </c>
      <c r="E9799" s="131">
        <v>20</v>
      </c>
      <c r="F9799" s="132" t="s">
        <v>82</v>
      </c>
      <c r="G9799" s="128"/>
      <c r="H9799" s="156" t="s">
        <v>6840</v>
      </c>
      <c r="I9799" s="159"/>
      <c r="K9799" s="140" t="str">
        <f t="shared" si="465"/>
        <v>社會福利支出計畫/社會福利支出/會費、捐助、補助、分攤、照護、救濟與交流活動費/捐助、補助與獎助/捐助國內團體</v>
      </c>
      <c r="L9799" s="140" t="str">
        <f t="shared" si="466"/>
        <v>補助民間團體辦理建立社區照顧關懷據點業務</v>
      </c>
      <c r="M9799" s="40" t="str">
        <f t="shared" si="467"/>
        <v>臺中市潭子區家興社區發展協會</v>
      </c>
    </row>
    <row r="9800" spans="1:13" s="27" customFormat="1" ht="112.5">
      <c r="A9800" s="37" t="s">
        <v>6837</v>
      </c>
      <c r="B9800" s="64" t="s">
        <v>7156</v>
      </c>
      <c r="C9800" s="64" t="s">
        <v>797</v>
      </c>
      <c r="D9800" s="37" t="s">
        <v>6839</v>
      </c>
      <c r="E9800" s="131">
        <v>30</v>
      </c>
      <c r="F9800" s="132" t="s">
        <v>82</v>
      </c>
      <c r="G9800" s="128"/>
      <c r="H9800" s="156" t="s">
        <v>6840</v>
      </c>
      <c r="I9800" s="159"/>
      <c r="K9800" s="140" t="str">
        <f t="shared" si="465"/>
        <v>社會福利支出計畫/社會福利支出/會費、捐助、補助、分攤、照護、救濟與交流活動費/捐助、補助與獎助/捐助國內團體</v>
      </c>
      <c r="L9800" s="140" t="str">
        <f t="shared" si="466"/>
        <v>補助民間團體辦理建立社區照顧關懷據點業務</v>
      </c>
      <c r="M9800" s="40" t="str">
        <f t="shared" si="467"/>
        <v>臺中市大甲區文武社區發展協會</v>
      </c>
    </row>
    <row r="9801" spans="1:13" s="27" customFormat="1" ht="112.5">
      <c r="A9801" s="37" t="s">
        <v>6837</v>
      </c>
      <c r="B9801" s="64" t="s">
        <v>7156</v>
      </c>
      <c r="C9801" s="64" t="s">
        <v>232</v>
      </c>
      <c r="D9801" s="37" t="s">
        <v>6839</v>
      </c>
      <c r="E9801" s="131">
        <v>20</v>
      </c>
      <c r="F9801" s="132" t="s">
        <v>82</v>
      </c>
      <c r="G9801" s="128"/>
      <c r="H9801" s="156" t="s">
        <v>6840</v>
      </c>
      <c r="I9801" s="159"/>
      <c r="K9801" s="140" t="str">
        <f t="shared" si="465"/>
        <v>社會福利支出計畫/社會福利支出/會費、捐助、補助、分攤、照護、救濟與交流活動費/捐助、補助與獎助/捐助國內團體</v>
      </c>
      <c r="L9801" s="140" t="str">
        <f t="shared" si="466"/>
        <v>補助民間團體辦理建立社區照顧關懷據點業務</v>
      </c>
      <c r="M9801" s="40" t="str">
        <f t="shared" si="467"/>
        <v>臺中市梧棲區下寮社區發展協會</v>
      </c>
    </row>
    <row r="9802" spans="1:13" s="27" customFormat="1" ht="112.5">
      <c r="A9802" s="37" t="s">
        <v>6837</v>
      </c>
      <c r="B9802" s="64" t="s">
        <v>7156</v>
      </c>
      <c r="C9802" s="64" t="s">
        <v>2453</v>
      </c>
      <c r="D9802" s="37" t="s">
        <v>6839</v>
      </c>
      <c r="E9802" s="131">
        <v>20</v>
      </c>
      <c r="F9802" s="132" t="s">
        <v>82</v>
      </c>
      <c r="G9802" s="128"/>
      <c r="H9802" s="156" t="s">
        <v>6840</v>
      </c>
      <c r="I9802" s="159"/>
      <c r="K9802" s="140" t="str">
        <f t="shared" si="465"/>
        <v>社會福利支出計畫/社會福利支出/會費、捐助、補助、分攤、照護、救濟與交流活動費/捐助、補助與獎助/捐助國內團體</v>
      </c>
      <c r="L9802" s="140" t="str">
        <f t="shared" si="466"/>
        <v>補助民間團體辦理建立社區照顧關懷據點業務</v>
      </c>
      <c r="M9802" s="40" t="str">
        <f t="shared" si="467"/>
        <v>臺中市太平區車籠埔文化發展協會</v>
      </c>
    </row>
    <row r="9803" spans="1:13" s="27" customFormat="1" ht="112.5">
      <c r="A9803" s="37" t="s">
        <v>6837</v>
      </c>
      <c r="B9803" s="64" t="s">
        <v>7156</v>
      </c>
      <c r="C9803" s="64" t="s">
        <v>3517</v>
      </c>
      <c r="D9803" s="37" t="s">
        <v>6839</v>
      </c>
      <c r="E9803" s="131">
        <v>30</v>
      </c>
      <c r="F9803" s="132" t="s">
        <v>82</v>
      </c>
      <c r="G9803" s="128"/>
      <c r="H9803" s="156" t="s">
        <v>6840</v>
      </c>
      <c r="I9803" s="159"/>
      <c r="K9803" s="140" t="str">
        <f t="shared" si="465"/>
        <v>社會福利支出計畫/社會福利支出/會費、捐助、補助、分攤、照護、救濟與交流活動費/捐助、補助與獎助/捐助國內團體</v>
      </c>
      <c r="L9803" s="140" t="str">
        <f t="shared" si="466"/>
        <v>補助民間團體辦理建立社區照顧關懷據點業務</v>
      </c>
      <c r="M9803" s="40" t="str">
        <f t="shared" si="467"/>
        <v>台中市南屯區向心社區發展協會</v>
      </c>
    </row>
    <row r="9804" spans="1:13" s="27" customFormat="1" ht="112.5">
      <c r="A9804" s="37" t="s">
        <v>6837</v>
      </c>
      <c r="B9804" s="64" t="s">
        <v>7156</v>
      </c>
      <c r="C9804" s="64" t="s">
        <v>2523</v>
      </c>
      <c r="D9804" s="37" t="s">
        <v>6839</v>
      </c>
      <c r="E9804" s="131">
        <v>30</v>
      </c>
      <c r="F9804" s="132" t="s">
        <v>82</v>
      </c>
      <c r="G9804" s="128"/>
      <c r="H9804" s="156" t="s">
        <v>6840</v>
      </c>
      <c r="I9804" s="159"/>
      <c r="K9804" s="140" t="str">
        <f t="shared" si="465"/>
        <v>社會福利支出計畫/社會福利支出/會費、捐助、補助、分攤、照護、救濟與交流活動費/捐助、補助與獎助/捐助國內團體</v>
      </c>
      <c r="L9804" s="140" t="str">
        <f t="shared" si="466"/>
        <v>補助民間團體辦理建立社區照顧關懷據點業務</v>
      </c>
      <c r="M9804" s="40" t="str">
        <f t="shared" si="467"/>
        <v>臺中市烏日區五光社區發展協會</v>
      </c>
    </row>
    <row r="9805" spans="1:13" s="27" customFormat="1" ht="112.5">
      <c r="A9805" s="37" t="s">
        <v>6837</v>
      </c>
      <c r="B9805" s="64" t="s">
        <v>7156</v>
      </c>
      <c r="C9805" s="64" t="s">
        <v>4212</v>
      </c>
      <c r="D9805" s="37" t="s">
        <v>6839</v>
      </c>
      <c r="E9805" s="131">
        <v>30</v>
      </c>
      <c r="F9805" s="132" t="s">
        <v>82</v>
      </c>
      <c r="G9805" s="128"/>
      <c r="H9805" s="156" t="s">
        <v>6840</v>
      </c>
      <c r="I9805" s="159"/>
      <c r="K9805" s="140" t="str">
        <f t="shared" si="465"/>
        <v>社會福利支出計畫/社會福利支出/會費、捐助、補助、分攤、照護、救濟與交流活動費/捐助、補助與獎助/捐助國內團體</v>
      </c>
      <c r="L9805" s="140" t="str">
        <f t="shared" si="466"/>
        <v>補助民間團體辦理建立社區照顧關懷據點業務</v>
      </c>
      <c r="M9805" s="40" t="str">
        <f t="shared" si="467"/>
        <v>臺中市烏日區榮和社區發展協會</v>
      </c>
    </row>
    <row r="9806" spans="1:13" s="27" customFormat="1" ht="112.5">
      <c r="A9806" s="37" t="s">
        <v>6837</v>
      </c>
      <c r="B9806" s="64" t="s">
        <v>7156</v>
      </c>
      <c r="C9806" s="64" t="s">
        <v>3127</v>
      </c>
      <c r="D9806" s="37" t="s">
        <v>6839</v>
      </c>
      <c r="E9806" s="131">
        <v>10</v>
      </c>
      <c r="F9806" s="132" t="s">
        <v>82</v>
      </c>
      <c r="G9806" s="128"/>
      <c r="H9806" s="156" t="s">
        <v>6840</v>
      </c>
      <c r="I9806" s="159"/>
      <c r="K9806" s="140" t="str">
        <f t="shared" si="465"/>
        <v>社會福利支出計畫/社會福利支出/會費、捐助、補助、分攤、照護、救濟與交流活動費/捐助、補助與獎助/捐助國內團體</v>
      </c>
      <c r="L9806" s="140" t="str">
        <f t="shared" si="466"/>
        <v>補助民間團體辦理建立社區照顧關懷據點業務</v>
      </c>
      <c r="M9806" s="40" t="str">
        <f t="shared" si="467"/>
        <v>共生宅發展協會</v>
      </c>
    </row>
    <row r="9807" spans="1:13" s="27" customFormat="1" ht="112.5">
      <c r="A9807" s="37" t="s">
        <v>6837</v>
      </c>
      <c r="B9807" s="64" t="s">
        <v>7156</v>
      </c>
      <c r="C9807" s="64" t="s">
        <v>3190</v>
      </c>
      <c r="D9807" s="37" t="s">
        <v>6839</v>
      </c>
      <c r="E9807" s="131">
        <v>30</v>
      </c>
      <c r="F9807" s="132" t="s">
        <v>82</v>
      </c>
      <c r="G9807" s="128"/>
      <c r="H9807" s="156" t="s">
        <v>6840</v>
      </c>
      <c r="I9807" s="159"/>
      <c r="K9807" s="140" t="str">
        <f t="shared" si="465"/>
        <v>社會福利支出計畫/社會福利支出/會費、捐助、補助、分攤、照護、救濟與交流活動費/捐助、補助與獎助/捐助國內團體</v>
      </c>
      <c r="L9807" s="140" t="str">
        <f t="shared" si="466"/>
        <v>補助民間團體辦理建立社區照顧關懷據點業務</v>
      </c>
      <c r="M9807" s="40" t="str">
        <f t="shared" si="467"/>
        <v>臺中市烏日區湖日社區發展協會</v>
      </c>
    </row>
    <row r="9808" spans="1:13" s="27" customFormat="1" ht="112.5">
      <c r="A9808" s="37" t="s">
        <v>6837</v>
      </c>
      <c r="B9808" s="64" t="s">
        <v>7156</v>
      </c>
      <c r="C9808" s="64" t="s">
        <v>4079</v>
      </c>
      <c r="D9808" s="37" t="s">
        <v>6839</v>
      </c>
      <c r="E9808" s="131">
        <v>20</v>
      </c>
      <c r="F9808" s="132" t="s">
        <v>82</v>
      </c>
      <c r="G9808" s="128"/>
      <c r="H9808" s="156" t="s">
        <v>6840</v>
      </c>
      <c r="I9808" s="159"/>
      <c r="K9808" s="140" t="str">
        <f t="shared" si="465"/>
        <v>社會福利支出計畫/社會福利支出/會費、捐助、補助、分攤、照護、救濟與交流活動費/捐助、補助與獎助/捐助國內團體</v>
      </c>
      <c r="L9808" s="140" t="str">
        <f t="shared" si="466"/>
        <v>補助民間團體辦理建立社區照顧關懷據點業務</v>
      </c>
      <c r="M9808" s="40" t="str">
        <f t="shared" si="467"/>
        <v>臺中市太平區中興社區發展協會</v>
      </c>
    </row>
    <row r="9809" spans="1:13" s="27" customFormat="1" ht="112.5">
      <c r="A9809" s="37" t="s">
        <v>6837</v>
      </c>
      <c r="B9809" s="64" t="s">
        <v>7156</v>
      </c>
      <c r="C9809" s="64" t="s">
        <v>7207</v>
      </c>
      <c r="D9809" s="37" t="s">
        <v>6839</v>
      </c>
      <c r="E9809" s="131">
        <v>30</v>
      </c>
      <c r="F9809" s="132" t="s">
        <v>82</v>
      </c>
      <c r="G9809" s="128"/>
      <c r="H9809" s="156" t="s">
        <v>6840</v>
      </c>
      <c r="I9809" s="159"/>
      <c r="K9809" s="140" t="str">
        <f t="shared" si="465"/>
        <v>社會福利支出計畫/社會福利支出/會費、捐助、補助、分攤、照護、救濟與交流活動費/捐助、補助與獎助/捐助國內團體</v>
      </c>
      <c r="L9809" s="140" t="str">
        <f t="shared" si="466"/>
        <v>補助民間團體辦理建立社區照顧關懷據點業務</v>
      </c>
      <c r="M9809" s="40" t="str">
        <f t="shared" si="467"/>
        <v>社團法人臺中市福康關懷協會</v>
      </c>
    </row>
    <row r="9810" spans="1:13" s="27" customFormat="1" ht="112.5">
      <c r="A9810" s="37" t="s">
        <v>6837</v>
      </c>
      <c r="B9810" s="64" t="s">
        <v>7156</v>
      </c>
      <c r="C9810" s="64" t="s">
        <v>4101</v>
      </c>
      <c r="D9810" s="37" t="s">
        <v>6839</v>
      </c>
      <c r="E9810" s="131">
        <v>30</v>
      </c>
      <c r="F9810" s="132" t="s">
        <v>82</v>
      </c>
      <c r="G9810" s="128"/>
      <c r="H9810" s="156" t="s">
        <v>6840</v>
      </c>
      <c r="I9810" s="159"/>
      <c r="K9810" s="140" t="str">
        <f t="shared" si="465"/>
        <v>社會福利支出計畫/社會福利支出/會費、捐助、補助、分攤、照護、救濟與交流活動費/捐助、補助與獎助/捐助國內團體</v>
      </c>
      <c r="L9810" s="140" t="str">
        <f t="shared" si="466"/>
        <v>補助民間團體辦理建立社區照顧關懷據點業務</v>
      </c>
      <c r="M9810" s="40" t="str">
        <f t="shared" si="467"/>
        <v>臺中市豐原區北湳社區發展協會</v>
      </c>
    </row>
    <row r="9811" spans="1:13" s="27" customFormat="1" ht="112.5">
      <c r="A9811" s="37" t="s">
        <v>6837</v>
      </c>
      <c r="B9811" s="64" t="s">
        <v>7156</v>
      </c>
      <c r="C9811" s="64" t="s">
        <v>3618</v>
      </c>
      <c r="D9811" s="37" t="s">
        <v>6839</v>
      </c>
      <c r="E9811" s="131">
        <v>30</v>
      </c>
      <c r="F9811" s="132" t="s">
        <v>82</v>
      </c>
      <c r="G9811" s="128"/>
      <c r="H9811" s="156" t="s">
        <v>6840</v>
      </c>
      <c r="I9811" s="159"/>
      <c r="K9811" s="140" t="str">
        <f t="shared" si="465"/>
        <v>社會福利支出計畫/社會福利支出/會費、捐助、補助、分攤、照護、救濟與交流活動費/捐助、補助與獎助/捐助國內團體</v>
      </c>
      <c r="L9811" s="140" t="str">
        <f t="shared" si="466"/>
        <v>補助民間團體辦理建立社區照顧關懷據點業務</v>
      </c>
      <c r="M9811" s="40" t="str">
        <f t="shared" si="467"/>
        <v>臺中市樂活銀髮族交流協會</v>
      </c>
    </row>
    <row r="9812" spans="1:13" s="27" customFormat="1" ht="112.5">
      <c r="A9812" s="37" t="s">
        <v>6837</v>
      </c>
      <c r="B9812" s="64" t="s">
        <v>7156</v>
      </c>
      <c r="C9812" s="64" t="s">
        <v>6985</v>
      </c>
      <c r="D9812" s="37" t="s">
        <v>6839</v>
      </c>
      <c r="E9812" s="131">
        <v>30</v>
      </c>
      <c r="F9812" s="132" t="s">
        <v>82</v>
      </c>
      <c r="G9812" s="128"/>
      <c r="H9812" s="156" t="s">
        <v>6840</v>
      </c>
      <c r="I9812" s="159"/>
      <c r="K9812" s="140" t="str">
        <f t="shared" si="465"/>
        <v>社會福利支出計畫/社會福利支出/會費、捐助、補助、分攤、照護、救濟與交流活動費/捐助、補助與獎助/捐助國內團體</v>
      </c>
      <c r="L9812" s="140" t="str">
        <f t="shared" si="466"/>
        <v>補助民間團體辦理建立社區照顧關懷據點業務</v>
      </c>
      <c r="M9812" s="40" t="str">
        <f t="shared" si="467"/>
        <v>臺中市大肚區蔗廍社區發展協會</v>
      </c>
    </row>
    <row r="9813" spans="1:13" s="27" customFormat="1" ht="112.5">
      <c r="A9813" s="37" t="s">
        <v>6837</v>
      </c>
      <c r="B9813" s="64" t="s">
        <v>7156</v>
      </c>
      <c r="C9813" s="64" t="s">
        <v>3679</v>
      </c>
      <c r="D9813" s="37" t="s">
        <v>6839</v>
      </c>
      <c r="E9813" s="131">
        <v>30</v>
      </c>
      <c r="F9813" s="132" t="s">
        <v>82</v>
      </c>
      <c r="G9813" s="128"/>
      <c r="H9813" s="156" t="s">
        <v>6840</v>
      </c>
      <c r="I9813" s="159"/>
      <c r="K9813" s="140" t="str">
        <f t="shared" si="465"/>
        <v>社會福利支出計畫/社會福利支出/會費、捐助、補助、分攤、照護、救濟與交流活動費/捐助、補助與獎助/捐助國內團體</v>
      </c>
      <c r="L9813" s="140" t="str">
        <f t="shared" si="466"/>
        <v>補助民間團體辦理建立社區照顧關懷據點業務</v>
      </c>
      <c r="M9813" s="40" t="str">
        <f t="shared" si="467"/>
        <v>臺中市豐原區南村里愛護您關照協會</v>
      </c>
    </row>
    <row r="9814" spans="1:13" s="27" customFormat="1" ht="112.5">
      <c r="A9814" s="37" t="s">
        <v>6837</v>
      </c>
      <c r="B9814" s="64" t="s">
        <v>7156</v>
      </c>
      <c r="C9814" s="64" t="s">
        <v>3624</v>
      </c>
      <c r="D9814" s="37" t="s">
        <v>6839</v>
      </c>
      <c r="E9814" s="131">
        <v>20</v>
      </c>
      <c r="F9814" s="132" t="s">
        <v>82</v>
      </c>
      <c r="G9814" s="128"/>
      <c r="H9814" s="156" t="s">
        <v>6840</v>
      </c>
      <c r="I9814" s="159"/>
      <c r="K9814" s="140" t="str">
        <f t="shared" si="465"/>
        <v>社會福利支出計畫/社會福利支出/會費、捐助、補助、分攤、照護、救濟與交流活動費/捐助、補助與獎助/捐助國內團體</v>
      </c>
      <c r="L9814" s="140" t="str">
        <f t="shared" si="466"/>
        <v>補助民間團體辦理建立社區照顧關懷據點業務</v>
      </c>
      <c r="M9814" s="40" t="str">
        <f t="shared" si="467"/>
        <v>臺中市太平區福隆社區發展協會</v>
      </c>
    </row>
    <row r="9815" spans="1:13" s="27" customFormat="1" ht="112.5">
      <c r="A9815" s="37" t="s">
        <v>6837</v>
      </c>
      <c r="B9815" s="64" t="s">
        <v>7156</v>
      </c>
      <c r="C9815" s="64" t="s">
        <v>4193</v>
      </c>
      <c r="D9815" s="37" t="s">
        <v>6839</v>
      </c>
      <c r="E9815" s="131">
        <v>30</v>
      </c>
      <c r="F9815" s="132" t="s">
        <v>82</v>
      </c>
      <c r="G9815" s="128"/>
      <c r="H9815" s="156" t="s">
        <v>6840</v>
      </c>
      <c r="I9815" s="159"/>
      <c r="K9815" s="140" t="str">
        <f t="shared" si="465"/>
        <v>社會福利支出計畫/社會福利支出/會費、捐助、補助、分攤、照護、救濟與交流活動費/捐助、補助與獎助/捐助國內團體</v>
      </c>
      <c r="L9815" s="140" t="str">
        <f t="shared" si="466"/>
        <v>補助民間團體辦理建立社區照顧關懷據點業務</v>
      </c>
      <c r="M9815" s="40" t="str">
        <f t="shared" si="467"/>
        <v>臺中市沙鹿區六路社區發展協會</v>
      </c>
    </row>
    <row r="9816" spans="1:13" s="27" customFormat="1" ht="112.5">
      <c r="A9816" s="37" t="s">
        <v>6837</v>
      </c>
      <c r="B9816" s="64" t="s">
        <v>7156</v>
      </c>
      <c r="C9816" s="64" t="s">
        <v>3665</v>
      </c>
      <c r="D9816" s="37" t="s">
        <v>6839</v>
      </c>
      <c r="E9816" s="131">
        <v>30</v>
      </c>
      <c r="F9816" s="132" t="s">
        <v>82</v>
      </c>
      <c r="G9816" s="128"/>
      <c r="H9816" s="156" t="s">
        <v>6840</v>
      </c>
      <c r="I9816" s="159"/>
      <c r="K9816" s="140" t="str">
        <f t="shared" si="465"/>
        <v>社會福利支出計畫/社會福利支出/會費、捐助、補助、分攤、照護、救濟與交流活動費/捐助、補助與獎助/捐助國內團體</v>
      </c>
      <c r="L9816" s="140" t="str">
        <f t="shared" si="466"/>
        <v>補助民間團體辦理建立社區照顧關懷據點業務</v>
      </c>
      <c r="M9816" s="40" t="str">
        <f t="shared" si="467"/>
        <v>臺中市烏日區仁德社區發展協會</v>
      </c>
    </row>
    <row r="9817" spans="1:13" s="27" customFormat="1" ht="112.5">
      <c r="A9817" s="37" t="s">
        <v>6837</v>
      </c>
      <c r="B9817" s="64" t="s">
        <v>7156</v>
      </c>
      <c r="C9817" s="64" t="s">
        <v>4315</v>
      </c>
      <c r="D9817" s="37" t="s">
        <v>6839</v>
      </c>
      <c r="E9817" s="131">
        <v>30</v>
      </c>
      <c r="F9817" s="132" t="s">
        <v>82</v>
      </c>
      <c r="G9817" s="128"/>
      <c r="H9817" s="156" t="s">
        <v>6840</v>
      </c>
      <c r="I9817" s="159"/>
      <c r="K9817" s="140" t="str">
        <f t="shared" si="465"/>
        <v>社會福利支出計畫/社會福利支出/會費、捐助、補助、分攤、照護、救濟與交流活動費/捐助、補助與獎助/捐助國內團體</v>
      </c>
      <c r="L9817" s="140" t="str">
        <f t="shared" si="466"/>
        <v>補助民間團體辦理建立社區照顧關懷據點業務</v>
      </c>
      <c r="M9817" s="40" t="str">
        <f t="shared" si="467"/>
        <v>台中市西屯區上德社區發展協會</v>
      </c>
    </row>
    <row r="9818" spans="1:13" s="27" customFormat="1" ht="112.5">
      <c r="A9818" s="37" t="s">
        <v>6837</v>
      </c>
      <c r="B9818" s="64" t="s">
        <v>7156</v>
      </c>
      <c r="C9818" s="64" t="s">
        <v>4231</v>
      </c>
      <c r="D9818" s="37" t="s">
        <v>6839</v>
      </c>
      <c r="E9818" s="131">
        <v>20</v>
      </c>
      <c r="F9818" s="132" t="s">
        <v>82</v>
      </c>
      <c r="G9818" s="128"/>
      <c r="H9818" s="156" t="s">
        <v>6840</v>
      </c>
      <c r="I9818" s="159"/>
      <c r="K9818" s="140" t="str">
        <f t="shared" si="465"/>
        <v>社會福利支出計畫/社會福利支出/會費、捐助、補助、分攤、照護、救濟與交流活動費/捐助、補助與獎助/捐助國內團體</v>
      </c>
      <c r="L9818" s="140" t="str">
        <f t="shared" si="466"/>
        <v>補助民間團體辦理建立社區照顧關懷據點業務</v>
      </c>
      <c r="M9818" s="40" t="str">
        <f t="shared" si="467"/>
        <v>台中市永恆愛心關懷協會</v>
      </c>
    </row>
    <row r="9819" spans="1:13" s="27" customFormat="1" ht="112.5">
      <c r="A9819" s="37" t="s">
        <v>6837</v>
      </c>
      <c r="B9819" s="64" t="s">
        <v>7156</v>
      </c>
      <c r="C9819" s="64" t="s">
        <v>4304</v>
      </c>
      <c r="D9819" s="37" t="s">
        <v>6839</v>
      </c>
      <c r="E9819" s="131">
        <v>20</v>
      </c>
      <c r="F9819" s="132" t="s">
        <v>82</v>
      </c>
      <c r="G9819" s="128"/>
      <c r="H9819" s="156" t="s">
        <v>6840</v>
      </c>
      <c r="I9819" s="159"/>
      <c r="K9819" s="140" t="str">
        <f t="shared" si="465"/>
        <v>社會福利支出計畫/社會福利支出/會費、捐助、補助、分攤、照護、救濟與交流活動費/捐助、補助與獎助/捐助國內團體</v>
      </c>
      <c r="L9819" s="140" t="str">
        <f t="shared" si="466"/>
        <v>補助民間團體辦理建立社區照顧關懷據點業務</v>
      </c>
      <c r="M9819" s="40" t="str">
        <f t="shared" si="467"/>
        <v>臺中市福興在地人文關懷協會</v>
      </c>
    </row>
    <row r="9820" spans="1:13" s="27" customFormat="1" ht="112.5">
      <c r="A9820" s="37" t="s">
        <v>6837</v>
      </c>
      <c r="B9820" s="64" t="s">
        <v>7156</v>
      </c>
      <c r="C9820" s="64" t="s">
        <v>4262</v>
      </c>
      <c r="D9820" s="37" t="s">
        <v>6839</v>
      </c>
      <c r="E9820" s="131">
        <v>20</v>
      </c>
      <c r="F9820" s="132" t="s">
        <v>82</v>
      </c>
      <c r="G9820" s="128"/>
      <c r="H9820" s="156" t="s">
        <v>6840</v>
      </c>
      <c r="I9820" s="159"/>
      <c r="K9820" s="140" t="str">
        <f t="shared" si="465"/>
        <v>社會福利支出計畫/社會福利支出/會費、捐助、補助、分攤、照護、救濟與交流活動費/捐助、補助與獎助/捐助國內團體</v>
      </c>
      <c r="L9820" s="140" t="str">
        <f t="shared" si="466"/>
        <v>補助民間團體辦理建立社區照顧關懷據點業務</v>
      </c>
      <c r="M9820" s="40" t="str">
        <f t="shared" si="467"/>
        <v>臺中市太平區中政社區發展協會</v>
      </c>
    </row>
    <row r="9821" spans="1:13" s="27" customFormat="1" ht="112.5">
      <c r="A9821" s="37" t="s">
        <v>6837</v>
      </c>
      <c r="B9821" s="64" t="s">
        <v>7156</v>
      </c>
      <c r="C9821" s="64" t="s">
        <v>6965</v>
      </c>
      <c r="D9821" s="37" t="s">
        <v>6839</v>
      </c>
      <c r="E9821" s="131">
        <v>30</v>
      </c>
      <c r="F9821" s="132" t="s">
        <v>82</v>
      </c>
      <c r="G9821" s="128"/>
      <c r="H9821" s="156" t="s">
        <v>6840</v>
      </c>
      <c r="I9821" s="159"/>
      <c r="K9821" s="140" t="str">
        <f t="shared" si="465"/>
        <v>社會福利支出計畫/社會福利支出/會費、捐助、補助、分攤、照護、救濟與交流活動費/捐助、補助與獎助/捐助國內團體</v>
      </c>
      <c r="L9821" s="140" t="str">
        <f t="shared" si="466"/>
        <v>補助民間團體辦理建立社區照顧關懷據點業務</v>
      </c>
      <c r="M9821" s="40" t="str">
        <f t="shared" si="467"/>
        <v>社團法人臺中市長幼關懷協會</v>
      </c>
    </row>
    <row r="9822" spans="1:13" s="27" customFormat="1" ht="112.5">
      <c r="A9822" s="37" t="s">
        <v>6837</v>
      </c>
      <c r="B9822" s="64" t="s">
        <v>7156</v>
      </c>
      <c r="C9822" s="64" t="s">
        <v>4271</v>
      </c>
      <c r="D9822" s="37" t="s">
        <v>6839</v>
      </c>
      <c r="E9822" s="131">
        <v>20</v>
      </c>
      <c r="F9822" s="132" t="s">
        <v>82</v>
      </c>
      <c r="G9822" s="128"/>
      <c r="H9822" s="156" t="s">
        <v>6840</v>
      </c>
      <c r="I9822" s="159"/>
      <c r="K9822" s="140" t="str">
        <f t="shared" si="465"/>
        <v>社會福利支出計畫/社會福利支出/會費、捐助、補助、分攤、照護、救濟與交流活動費/捐助、補助與獎助/捐助國內團體</v>
      </c>
      <c r="L9822" s="140" t="str">
        <f t="shared" si="466"/>
        <v>補助民間團體辦理建立社區照顧關懷據點業務</v>
      </c>
      <c r="M9822" s="40" t="str">
        <f t="shared" si="467"/>
        <v>臺中市外埔區福興關懷協會</v>
      </c>
    </row>
    <row r="9823" spans="1:13" s="27" customFormat="1" ht="112.5">
      <c r="A9823" s="37" t="s">
        <v>6837</v>
      </c>
      <c r="B9823" s="64" t="s">
        <v>7156</v>
      </c>
      <c r="C9823" s="64" t="s">
        <v>4245</v>
      </c>
      <c r="D9823" s="37" t="s">
        <v>6839</v>
      </c>
      <c r="E9823" s="131">
        <v>20</v>
      </c>
      <c r="F9823" s="132" t="s">
        <v>82</v>
      </c>
      <c r="G9823" s="128"/>
      <c r="H9823" s="156" t="s">
        <v>6840</v>
      </c>
      <c r="I9823" s="159"/>
      <c r="K9823" s="140" t="str">
        <f t="shared" si="465"/>
        <v>社會福利支出計畫/社會福利支出/會費、捐助、補助、分攤、照護、救濟與交流活動費/捐助、補助與獎助/捐助國內團體</v>
      </c>
      <c r="L9823" s="140" t="str">
        <f t="shared" si="466"/>
        <v>補助民間團體辦理建立社區照顧關懷據點業務</v>
      </c>
      <c r="M9823" s="40" t="str">
        <f t="shared" si="467"/>
        <v>台中市南區工學社區發展協會</v>
      </c>
    </row>
    <row r="9824" spans="1:13" s="27" customFormat="1" ht="112.5">
      <c r="A9824" s="37" t="s">
        <v>6837</v>
      </c>
      <c r="B9824" s="64" t="s">
        <v>7156</v>
      </c>
      <c r="C9824" s="64" t="s">
        <v>3111</v>
      </c>
      <c r="D9824" s="37" t="s">
        <v>6839</v>
      </c>
      <c r="E9824" s="131">
        <v>10</v>
      </c>
      <c r="F9824" s="132" t="s">
        <v>82</v>
      </c>
      <c r="G9824" s="128"/>
      <c r="H9824" s="156" t="s">
        <v>6840</v>
      </c>
      <c r="I9824" s="159"/>
      <c r="K9824" s="140" t="str">
        <f t="shared" si="465"/>
        <v>社會福利支出計畫/社會福利支出/會費、捐助、補助、分攤、照護、救濟與交流活動費/捐助、補助與獎助/捐助國內團體</v>
      </c>
      <c r="L9824" s="140" t="str">
        <f t="shared" si="466"/>
        <v>補助民間團體辦理建立社區照顧關懷據點業務</v>
      </c>
      <c r="M9824" s="40" t="str">
        <f t="shared" si="467"/>
        <v>社團法人臺中市基督教豐盛協會</v>
      </c>
    </row>
    <row r="9825" spans="1:13" s="27" customFormat="1" ht="112.5">
      <c r="A9825" s="37" t="s">
        <v>6837</v>
      </c>
      <c r="B9825" s="64" t="s">
        <v>7156</v>
      </c>
      <c r="C9825" s="64" t="s">
        <v>3254</v>
      </c>
      <c r="D9825" s="37" t="s">
        <v>6839</v>
      </c>
      <c r="E9825" s="131">
        <v>10</v>
      </c>
      <c r="F9825" s="132" t="s">
        <v>82</v>
      </c>
      <c r="G9825" s="128"/>
      <c r="H9825" s="156" t="s">
        <v>6840</v>
      </c>
      <c r="I9825" s="159"/>
      <c r="K9825" s="140" t="str">
        <f t="shared" si="465"/>
        <v>社會福利支出計畫/社會福利支出/會費、捐助、補助、分攤、照護、救濟與交流活動費/捐助、補助與獎助/捐助國內團體</v>
      </c>
      <c r="L9825" s="140" t="str">
        <f t="shared" si="466"/>
        <v>補助民間團體辦理建立社區照顧關懷據點業務</v>
      </c>
      <c r="M9825" s="40" t="str">
        <f t="shared" si="467"/>
        <v>臺中市后里元極舞協會</v>
      </c>
    </row>
    <row r="9826" spans="1:13" s="27" customFormat="1" ht="112.5">
      <c r="A9826" s="37" t="s">
        <v>6837</v>
      </c>
      <c r="B9826" s="64" t="s">
        <v>7156</v>
      </c>
      <c r="C9826" s="64" t="s">
        <v>4195</v>
      </c>
      <c r="D9826" s="37" t="s">
        <v>6839</v>
      </c>
      <c r="E9826" s="131">
        <v>10</v>
      </c>
      <c r="F9826" s="132" t="s">
        <v>82</v>
      </c>
      <c r="G9826" s="128"/>
      <c r="H9826" s="156" t="s">
        <v>6840</v>
      </c>
      <c r="I9826" s="159"/>
      <c r="K9826" s="140" t="str">
        <f t="shared" si="465"/>
        <v>社會福利支出計畫/社會福利支出/會費、捐助、補助、分攤、照護、救濟與交流活動費/捐助、補助與獎助/捐助國內團體</v>
      </c>
      <c r="L9826" s="140" t="str">
        <f t="shared" si="466"/>
        <v>補助民間團體辦理建立社區照顧關懷據點業務</v>
      </c>
      <c r="M9826" s="40" t="str">
        <f t="shared" si="467"/>
        <v>臺中市生態休閒產業協會</v>
      </c>
    </row>
    <row r="9827" spans="1:13" s="27" customFormat="1" ht="112.5">
      <c r="A9827" s="37" t="s">
        <v>6837</v>
      </c>
      <c r="B9827" s="64" t="s">
        <v>7156</v>
      </c>
      <c r="C9827" s="64" t="s">
        <v>7230</v>
      </c>
      <c r="D9827" s="37" t="s">
        <v>6839</v>
      </c>
      <c r="E9827" s="131">
        <v>10</v>
      </c>
      <c r="F9827" s="132" t="s">
        <v>82</v>
      </c>
      <c r="G9827" s="128"/>
      <c r="H9827" s="156" t="s">
        <v>6840</v>
      </c>
      <c r="I9827" s="159"/>
      <c r="K9827" s="140" t="str">
        <f t="shared" si="465"/>
        <v>社會福利支出計畫/社會福利支出/會費、捐助、補助、分攤、照護、救濟與交流活動費/捐助、補助與獎助/捐助國內團體</v>
      </c>
      <c r="L9827" s="140" t="str">
        <f t="shared" si="466"/>
        <v>補助民間團體辦理建立社區照顧關懷據點業務</v>
      </c>
      <c r="M9827" s="40" t="str">
        <f t="shared" si="467"/>
        <v>財團法台中市私立甘霖社會福利慈善事業基金會</v>
      </c>
    </row>
    <row r="9828" spans="1:13" s="27" customFormat="1" ht="112.5">
      <c r="A9828" s="37" t="s">
        <v>6837</v>
      </c>
      <c r="B9828" s="64" t="s">
        <v>7156</v>
      </c>
      <c r="C9828" s="64" t="s">
        <v>7231</v>
      </c>
      <c r="D9828" s="37" t="s">
        <v>6839</v>
      </c>
      <c r="E9828" s="131">
        <v>10</v>
      </c>
      <c r="F9828" s="132" t="s">
        <v>82</v>
      </c>
      <c r="G9828" s="128"/>
      <c r="H9828" s="156" t="s">
        <v>6840</v>
      </c>
      <c r="I9828" s="159"/>
      <c r="K9828" s="140" t="str">
        <f t="shared" si="465"/>
        <v>社會福利支出計畫/社會福利支出/會費、捐助、補助、分攤、照護、救濟與交流活動費/捐助、補助與獎助/捐助國內團體</v>
      </c>
      <c r="L9828" s="140" t="str">
        <f t="shared" si="466"/>
        <v>補助民間團體辦理建立社區照顧關懷據點業務</v>
      </c>
      <c r="M9828" s="40" t="str">
        <f t="shared" si="467"/>
        <v>臺中市神岡區北庄社區發展協</v>
      </c>
    </row>
    <row r="9829" spans="1:13" s="27" customFormat="1" ht="112.5">
      <c r="A9829" s="37" t="s">
        <v>6837</v>
      </c>
      <c r="B9829" s="64" t="s">
        <v>7156</v>
      </c>
      <c r="C9829" s="64" t="s">
        <v>7232</v>
      </c>
      <c r="D9829" s="37" t="s">
        <v>6839</v>
      </c>
      <c r="E9829" s="131">
        <v>30</v>
      </c>
      <c r="F9829" s="132" t="s">
        <v>82</v>
      </c>
      <c r="G9829" s="128"/>
      <c r="H9829" s="156" t="s">
        <v>6840</v>
      </c>
      <c r="I9829" s="159"/>
      <c r="K9829" s="140" t="str">
        <f t="shared" si="465"/>
        <v>社會福利支出計畫/社會福利支出/會費、捐助、補助、分攤、照護、救濟與交流活動費/捐助、補助與獎助/捐助國內團體</v>
      </c>
      <c r="L9829" s="140" t="str">
        <f t="shared" si="466"/>
        <v>補助民間團體辦理建立社區照顧關懷據點業務</v>
      </c>
      <c r="M9829" s="40" t="str">
        <f t="shared" si="467"/>
        <v>社團法人臺中市活出美好關懷協會</v>
      </c>
    </row>
    <row r="9830" spans="1:13" s="27" customFormat="1" ht="112.5">
      <c r="A9830" s="37" t="s">
        <v>6837</v>
      </c>
      <c r="B9830" s="64" t="s">
        <v>7156</v>
      </c>
      <c r="C9830" s="64" t="s">
        <v>4188</v>
      </c>
      <c r="D9830" s="37" t="s">
        <v>6839</v>
      </c>
      <c r="E9830" s="131">
        <v>20</v>
      </c>
      <c r="F9830" s="132" t="s">
        <v>82</v>
      </c>
      <c r="G9830" s="128"/>
      <c r="H9830" s="156" t="s">
        <v>6840</v>
      </c>
      <c r="I9830" s="159"/>
      <c r="K9830" s="140" t="str">
        <f t="shared" si="465"/>
        <v>社會福利支出計畫/社會福利支出/會費、捐助、補助、分攤、照護、救濟與交流活動費/捐助、補助與獎助/捐助國內團體</v>
      </c>
      <c r="L9830" s="140" t="str">
        <f t="shared" si="466"/>
        <v>補助民間團體辦理建立社區照顧關懷據點業務</v>
      </c>
      <c r="M9830" s="40" t="str">
        <f t="shared" si="467"/>
        <v>臺中市廣福關懷協會</v>
      </c>
    </row>
    <row r="9831" spans="1:13" s="27" customFormat="1" ht="112.5">
      <c r="A9831" s="37" t="s">
        <v>6837</v>
      </c>
      <c r="B9831" s="64" t="s">
        <v>7156</v>
      </c>
      <c r="C9831" s="64" t="s">
        <v>4295</v>
      </c>
      <c r="D9831" s="37" t="s">
        <v>6839</v>
      </c>
      <c r="E9831" s="131">
        <v>30</v>
      </c>
      <c r="F9831" s="132" t="s">
        <v>82</v>
      </c>
      <c r="G9831" s="128"/>
      <c r="H9831" s="156" t="s">
        <v>6840</v>
      </c>
      <c r="I9831" s="159"/>
      <c r="K9831" s="140" t="str">
        <f t="shared" si="465"/>
        <v>社會福利支出計畫/社會福利支出/會費、捐助、補助、分攤、照護、救濟與交流活動費/捐助、補助與獎助/捐助國內團體</v>
      </c>
      <c r="L9831" s="140" t="str">
        <f t="shared" si="466"/>
        <v>補助民間團體辦理建立社區照顧關懷據點業務</v>
      </c>
      <c r="M9831" s="40" t="str">
        <f t="shared" si="467"/>
        <v>臺中市東海愛鄰社區服務協會</v>
      </c>
    </row>
    <row r="9832" spans="1:13" s="27" customFormat="1" ht="112.5">
      <c r="A9832" s="37" t="s">
        <v>6837</v>
      </c>
      <c r="B9832" s="64" t="s">
        <v>7156</v>
      </c>
      <c r="C9832" s="64" t="s">
        <v>7232</v>
      </c>
      <c r="D9832" s="37" t="s">
        <v>6839</v>
      </c>
      <c r="E9832" s="131">
        <v>10</v>
      </c>
      <c r="F9832" s="132" t="s">
        <v>82</v>
      </c>
      <c r="G9832" s="128"/>
      <c r="H9832" s="156" t="s">
        <v>6840</v>
      </c>
      <c r="I9832" s="159"/>
      <c r="K9832" s="140" t="str">
        <f t="shared" si="465"/>
        <v>社會福利支出計畫/社會福利支出/會費、捐助、補助、分攤、照護、救濟與交流活動費/捐助、補助與獎助/捐助國內團體</v>
      </c>
      <c r="L9832" s="140" t="str">
        <f t="shared" si="466"/>
        <v>補助民間團體辦理建立社區照顧關懷據點業務</v>
      </c>
      <c r="M9832" s="40" t="str">
        <f t="shared" si="467"/>
        <v>社團法人臺中市活出美好關懷協會</v>
      </c>
    </row>
    <row r="9833" spans="1:13" s="27" customFormat="1" ht="112.5">
      <c r="A9833" s="37" t="s">
        <v>6837</v>
      </c>
      <c r="B9833" s="64" t="s">
        <v>7156</v>
      </c>
      <c r="C9833" s="64" t="s">
        <v>3076</v>
      </c>
      <c r="D9833" s="37" t="s">
        <v>6839</v>
      </c>
      <c r="E9833" s="131">
        <v>30</v>
      </c>
      <c r="F9833" s="132" t="s">
        <v>82</v>
      </c>
      <c r="G9833" s="128"/>
      <c r="H9833" s="156" t="s">
        <v>6840</v>
      </c>
      <c r="I9833" s="159"/>
      <c r="K9833" s="140" t="str">
        <f t="shared" si="465"/>
        <v>社會福利支出計畫/社會福利支出/會費、捐助、補助、分攤、照護、救濟與交流活動費/捐助、補助與獎助/捐助國內團體</v>
      </c>
      <c r="L9833" s="140" t="str">
        <f t="shared" si="466"/>
        <v>補助民間團體辦理建立社區照顧關懷據點業務</v>
      </c>
      <c r="M9833" s="40" t="str">
        <f t="shared" si="467"/>
        <v>社團法人臺中市忘憂草協會</v>
      </c>
    </row>
    <row r="9834" spans="1:13" s="27" customFormat="1" ht="112.5">
      <c r="A9834" s="37" t="s">
        <v>6837</v>
      </c>
      <c r="B9834" s="64" t="s">
        <v>7156</v>
      </c>
      <c r="C9834" s="64" t="s">
        <v>4277</v>
      </c>
      <c r="D9834" s="37" t="s">
        <v>6839</v>
      </c>
      <c r="E9834" s="131">
        <v>30</v>
      </c>
      <c r="F9834" s="132" t="s">
        <v>82</v>
      </c>
      <c r="G9834" s="128"/>
      <c r="H9834" s="156" t="s">
        <v>6840</v>
      </c>
      <c r="I9834" s="159"/>
      <c r="K9834" s="140" t="str">
        <f t="shared" si="465"/>
        <v>社會福利支出計畫/社會福利支出/會費、捐助、補助、分攤、照護、救濟與交流活動費/捐助、補助與獎助/捐助國內團體</v>
      </c>
      <c r="L9834" s="140" t="str">
        <f t="shared" si="466"/>
        <v>補助民間團體辦理建立社區照顧關懷據點業務</v>
      </c>
      <c r="M9834" s="40" t="str">
        <f t="shared" si="467"/>
        <v>臺中市豐原區新南陽社區發展協會</v>
      </c>
    </row>
    <row r="9835" spans="1:13" s="27" customFormat="1" ht="112.5">
      <c r="A9835" s="37" t="s">
        <v>6837</v>
      </c>
      <c r="B9835" s="64" t="s">
        <v>7156</v>
      </c>
      <c r="C9835" s="64" t="s">
        <v>7207</v>
      </c>
      <c r="D9835" s="37" t="s">
        <v>6839</v>
      </c>
      <c r="E9835" s="131">
        <v>30</v>
      </c>
      <c r="F9835" s="132" t="s">
        <v>82</v>
      </c>
      <c r="G9835" s="128"/>
      <c r="H9835" s="156" t="s">
        <v>6840</v>
      </c>
      <c r="I9835" s="159"/>
      <c r="K9835" s="140" t="str">
        <f t="shared" si="465"/>
        <v>社會福利支出計畫/社會福利支出/會費、捐助、補助、分攤、照護、救濟與交流活動費/捐助、補助與獎助/捐助國內團體</v>
      </c>
      <c r="L9835" s="140" t="str">
        <f t="shared" si="466"/>
        <v>補助民間團體辦理建立社區照顧關懷據點業務</v>
      </c>
      <c r="M9835" s="40" t="str">
        <f t="shared" si="467"/>
        <v>社團法人臺中市福康關懷協會</v>
      </c>
    </row>
    <row r="9836" spans="1:13" s="27" customFormat="1" ht="112.5">
      <c r="A9836" s="37" t="s">
        <v>6837</v>
      </c>
      <c r="B9836" s="64" t="s">
        <v>7156</v>
      </c>
      <c r="C9836" s="64" t="s">
        <v>4213</v>
      </c>
      <c r="D9836" s="37" t="s">
        <v>6839</v>
      </c>
      <c r="E9836" s="131">
        <v>30</v>
      </c>
      <c r="F9836" s="132" t="s">
        <v>82</v>
      </c>
      <c r="G9836" s="128"/>
      <c r="H9836" s="156" t="s">
        <v>6840</v>
      </c>
      <c r="I9836" s="159"/>
      <c r="K9836" s="140" t="str">
        <f t="shared" si="465"/>
        <v>社會福利支出計畫/社會福利支出/會費、捐助、補助、分攤、照護、救濟與交流活動費/捐助、補助與獎助/捐助國內團體</v>
      </c>
      <c r="L9836" s="140" t="str">
        <f t="shared" si="466"/>
        <v>補助民間團體辦理建立社區照顧關懷據點業務</v>
      </c>
      <c r="M9836" s="40" t="str">
        <f t="shared" si="467"/>
        <v>台中市北區長青社區發展協會</v>
      </c>
    </row>
    <row r="9837" spans="1:13" s="27" customFormat="1" ht="112.5">
      <c r="A9837" s="37" t="s">
        <v>6837</v>
      </c>
      <c r="B9837" s="64" t="s">
        <v>7156</v>
      </c>
      <c r="C9837" s="64" t="s">
        <v>2588</v>
      </c>
      <c r="D9837" s="37" t="s">
        <v>6839</v>
      </c>
      <c r="E9837" s="131">
        <v>10</v>
      </c>
      <c r="F9837" s="132" t="s">
        <v>82</v>
      </c>
      <c r="G9837" s="128"/>
      <c r="H9837" s="156" t="s">
        <v>6840</v>
      </c>
      <c r="I9837" s="159"/>
      <c r="K9837" s="140" t="str">
        <f t="shared" si="465"/>
        <v>社會福利支出計畫/社會福利支出/會費、捐助、補助、分攤、照護、救濟與交流活動費/捐助、補助與獎助/捐助國內團體</v>
      </c>
      <c r="L9837" s="140" t="str">
        <f t="shared" si="466"/>
        <v>補助民間團體辦理建立社區照顧關懷據點業務</v>
      </c>
      <c r="M9837" s="40" t="str">
        <f t="shared" si="467"/>
        <v>臺中市豐原區鎌村社區發展協會</v>
      </c>
    </row>
    <row r="9838" spans="1:13" s="27" customFormat="1" ht="112.5">
      <c r="A9838" s="37" t="s">
        <v>6837</v>
      </c>
      <c r="B9838" s="64" t="s">
        <v>7156</v>
      </c>
      <c r="C9838" s="64" t="s">
        <v>3660</v>
      </c>
      <c r="D9838" s="37" t="s">
        <v>6839</v>
      </c>
      <c r="E9838" s="131">
        <v>30</v>
      </c>
      <c r="F9838" s="132" t="s">
        <v>82</v>
      </c>
      <c r="G9838" s="128"/>
      <c r="H9838" s="156" t="s">
        <v>6840</v>
      </c>
      <c r="I9838" s="159"/>
      <c r="K9838" s="140" t="str">
        <f t="shared" si="465"/>
        <v>社會福利支出計畫/社會福利支出/會費、捐助、補助、分攤、照護、救濟與交流活動費/捐助、補助與獎助/捐助國內團體</v>
      </c>
      <c r="L9838" s="140" t="str">
        <f t="shared" si="466"/>
        <v>補助民間團體辦理建立社區照顧關懷據點業務</v>
      </c>
      <c r="M9838" s="40" t="str">
        <f t="shared" si="467"/>
        <v>臺中市東勢區石城社區發展協會</v>
      </c>
    </row>
    <row r="9839" spans="1:13" s="27" customFormat="1" ht="112.5">
      <c r="A9839" s="37" t="s">
        <v>6837</v>
      </c>
      <c r="B9839" s="64" t="s">
        <v>7156</v>
      </c>
      <c r="C9839" s="64" t="s">
        <v>4079</v>
      </c>
      <c r="D9839" s="37" t="s">
        <v>6839</v>
      </c>
      <c r="E9839" s="131">
        <v>30</v>
      </c>
      <c r="F9839" s="132" t="s">
        <v>82</v>
      </c>
      <c r="G9839" s="128"/>
      <c r="H9839" s="156" t="s">
        <v>6840</v>
      </c>
      <c r="I9839" s="159"/>
      <c r="K9839" s="140" t="str">
        <f t="shared" si="465"/>
        <v>社會福利支出計畫/社會福利支出/會費、捐助、補助、分攤、照護、救濟與交流活動費/捐助、補助與獎助/捐助國內團體</v>
      </c>
      <c r="L9839" s="140" t="str">
        <f t="shared" si="466"/>
        <v>補助民間團體辦理建立社區照顧關懷據點業務</v>
      </c>
      <c r="M9839" s="40" t="str">
        <f t="shared" si="467"/>
        <v>臺中市太平區中興社區發展協會</v>
      </c>
    </row>
    <row r="9840" spans="1:13" s="27" customFormat="1" ht="112.5">
      <c r="A9840" s="37" t="s">
        <v>6837</v>
      </c>
      <c r="B9840" s="64" t="s">
        <v>7156</v>
      </c>
      <c r="C9840" s="64" t="s">
        <v>2453</v>
      </c>
      <c r="D9840" s="37" t="s">
        <v>6839</v>
      </c>
      <c r="E9840" s="131">
        <v>30</v>
      </c>
      <c r="F9840" s="132" t="s">
        <v>82</v>
      </c>
      <c r="G9840" s="128"/>
      <c r="H9840" s="156" t="s">
        <v>6840</v>
      </c>
      <c r="I9840" s="159"/>
      <c r="K9840" s="140" t="str">
        <f t="shared" si="465"/>
        <v>社會福利支出計畫/社會福利支出/會費、捐助、補助、分攤、照護、救濟與交流活動費/捐助、補助與獎助/捐助國內團體</v>
      </c>
      <c r="L9840" s="140" t="str">
        <f t="shared" si="466"/>
        <v>補助民間團體辦理建立社區照顧關懷據點業務</v>
      </c>
      <c r="M9840" s="40" t="str">
        <f t="shared" si="467"/>
        <v>臺中市太平區車籠埔文化發展協會</v>
      </c>
    </row>
    <row r="9841" spans="1:13" s="27" customFormat="1" ht="112.5">
      <c r="A9841" s="37" t="s">
        <v>6837</v>
      </c>
      <c r="B9841" s="64" t="s">
        <v>7156</v>
      </c>
      <c r="C9841" s="64" t="s">
        <v>3698</v>
      </c>
      <c r="D9841" s="37" t="s">
        <v>6839</v>
      </c>
      <c r="E9841" s="131">
        <v>30</v>
      </c>
      <c r="F9841" s="132" t="s">
        <v>82</v>
      </c>
      <c r="G9841" s="128"/>
      <c r="H9841" s="156" t="s">
        <v>6840</v>
      </c>
      <c r="I9841" s="159"/>
      <c r="K9841" s="140" t="str">
        <f t="shared" si="465"/>
        <v>社會福利支出計畫/社會福利支出/會費、捐助、補助、分攤、照護、救濟與交流活動費/捐助、補助與獎助/捐助國內團體</v>
      </c>
      <c r="L9841" s="140" t="str">
        <f t="shared" si="466"/>
        <v>補助民間團體辦理建立社區照顧關懷據點業務</v>
      </c>
      <c r="M9841" s="40" t="str">
        <f t="shared" si="467"/>
        <v>臺中市清水區橋頭社區發展協會</v>
      </c>
    </row>
    <row r="9842" spans="1:13" s="27" customFormat="1" ht="112.5">
      <c r="A9842" s="37" t="s">
        <v>6837</v>
      </c>
      <c r="B9842" s="64" t="s">
        <v>7156</v>
      </c>
      <c r="C9842" s="64" t="s">
        <v>3730</v>
      </c>
      <c r="D9842" s="37" t="s">
        <v>6839</v>
      </c>
      <c r="E9842" s="131">
        <v>30</v>
      </c>
      <c r="F9842" s="132" t="s">
        <v>82</v>
      </c>
      <c r="G9842" s="128"/>
      <c r="H9842" s="156" t="s">
        <v>6840</v>
      </c>
      <c r="I9842" s="159"/>
      <c r="K9842" s="140" t="str">
        <f t="shared" si="465"/>
        <v>社會福利支出計畫/社會福利支出/會費、捐助、補助、分攤、照護、救濟與交流活動費/捐助、補助與獎助/捐助國內團體</v>
      </c>
      <c r="L9842" s="140" t="str">
        <f t="shared" si="466"/>
        <v>補助民間團體辦理建立社區照顧關懷據點業務</v>
      </c>
      <c r="M9842" s="40" t="str">
        <f t="shared" si="467"/>
        <v>臺中市龍井區新庄社區發展協會</v>
      </c>
    </row>
    <row r="9843" spans="1:13" s="27" customFormat="1" ht="112.5">
      <c r="A9843" s="37" t="s">
        <v>6837</v>
      </c>
      <c r="B9843" s="64" t="s">
        <v>7156</v>
      </c>
      <c r="C9843" s="64" t="s">
        <v>3640</v>
      </c>
      <c r="D9843" s="37" t="s">
        <v>6839</v>
      </c>
      <c r="E9843" s="131">
        <v>30</v>
      </c>
      <c r="F9843" s="132" t="s">
        <v>82</v>
      </c>
      <c r="G9843" s="128"/>
      <c r="H9843" s="156" t="s">
        <v>6840</v>
      </c>
      <c r="I9843" s="159"/>
      <c r="K9843" s="140" t="str">
        <f t="shared" si="465"/>
        <v>社會福利支出計畫/社會福利支出/會費、捐助、補助、分攤、照護、救濟與交流活動費/捐助、補助與獎助/捐助國內團體</v>
      </c>
      <c r="L9843" s="140" t="str">
        <f t="shared" si="466"/>
        <v>補助民間團體辦理建立社區照顧關懷據點業務</v>
      </c>
      <c r="M9843" s="40" t="str">
        <f t="shared" si="467"/>
        <v>臺中市大肚區社腳社區發展協會</v>
      </c>
    </row>
    <row r="9844" spans="1:13" s="27" customFormat="1" ht="112.5">
      <c r="A9844" s="37" t="s">
        <v>6837</v>
      </c>
      <c r="B9844" s="64" t="s">
        <v>7156</v>
      </c>
      <c r="C9844" s="64" t="s">
        <v>3691</v>
      </c>
      <c r="D9844" s="37" t="s">
        <v>6839</v>
      </c>
      <c r="E9844" s="131">
        <v>30</v>
      </c>
      <c r="F9844" s="132" t="s">
        <v>82</v>
      </c>
      <c r="G9844" s="128"/>
      <c r="H9844" s="156" t="s">
        <v>6840</v>
      </c>
      <c r="I9844" s="159"/>
      <c r="K9844" s="140" t="str">
        <f t="shared" si="465"/>
        <v>社會福利支出計畫/社會福利支出/會費、捐助、補助、分攤、照護、救濟與交流活動費/捐助、補助與獎助/捐助國內團體</v>
      </c>
      <c r="L9844" s="140" t="str">
        <f t="shared" si="466"/>
        <v>補助民間團體辦理建立社區照顧關懷據點業務</v>
      </c>
      <c r="M9844" s="40" t="str">
        <f t="shared" si="467"/>
        <v>臺中市大肚區萬興社區發展協會</v>
      </c>
    </row>
    <row r="9845" spans="1:13" s="27" customFormat="1" ht="112.5">
      <c r="A9845" s="37" t="s">
        <v>6837</v>
      </c>
      <c r="B9845" s="64" t="s">
        <v>7156</v>
      </c>
      <c r="C9845" s="64" t="s">
        <v>3220</v>
      </c>
      <c r="D9845" s="37" t="s">
        <v>6839</v>
      </c>
      <c r="E9845" s="131">
        <v>30</v>
      </c>
      <c r="F9845" s="132" t="s">
        <v>82</v>
      </c>
      <c r="G9845" s="128"/>
      <c r="H9845" s="156" t="s">
        <v>6840</v>
      </c>
      <c r="I9845" s="159"/>
      <c r="K9845" s="140" t="str">
        <f t="shared" si="465"/>
        <v>社會福利支出計畫/社會福利支出/會費、捐助、補助、分攤、照護、救濟與交流活動費/捐助、補助與獎助/捐助國內團體</v>
      </c>
      <c r="L9845" s="140" t="str">
        <f t="shared" si="466"/>
        <v>補助民間團體辦理建立社區照顧關懷據點業務</v>
      </c>
      <c r="M9845" s="40" t="str">
        <f t="shared" si="467"/>
        <v>臺中市幸福心志工協會</v>
      </c>
    </row>
    <row r="9846" spans="1:13" s="27" customFormat="1" ht="112.5">
      <c r="A9846" s="37" t="s">
        <v>6837</v>
      </c>
      <c r="B9846" s="64" t="s">
        <v>7156</v>
      </c>
      <c r="C9846" s="64" t="s">
        <v>1780</v>
      </c>
      <c r="D9846" s="37" t="s">
        <v>6839</v>
      </c>
      <c r="E9846" s="131">
        <v>30</v>
      </c>
      <c r="F9846" s="132" t="s">
        <v>82</v>
      </c>
      <c r="G9846" s="128"/>
      <c r="H9846" s="156" t="s">
        <v>6840</v>
      </c>
      <c r="I9846" s="159"/>
      <c r="K9846" s="140" t="str">
        <f t="shared" si="465"/>
        <v>社會福利支出計畫/社會福利支出/會費、捐助、補助、分攤、照護、救濟與交流活動費/捐助、補助與獎助/捐助國內團體</v>
      </c>
      <c r="L9846" s="140" t="str">
        <f t="shared" si="466"/>
        <v>補助民間團體辦理建立社區照顧關懷據點業務</v>
      </c>
      <c r="M9846" s="40" t="str">
        <f t="shared" si="467"/>
        <v>財團法人弘道老人福利基金會</v>
      </c>
    </row>
    <row r="9847" spans="1:13" s="27" customFormat="1" ht="112.5">
      <c r="A9847" s="37" t="s">
        <v>6837</v>
      </c>
      <c r="B9847" s="64" t="s">
        <v>7156</v>
      </c>
      <c r="C9847" s="64" t="s">
        <v>4186</v>
      </c>
      <c r="D9847" s="37" t="s">
        <v>6839</v>
      </c>
      <c r="E9847" s="131">
        <v>30</v>
      </c>
      <c r="F9847" s="132" t="s">
        <v>82</v>
      </c>
      <c r="G9847" s="128"/>
      <c r="H9847" s="156" t="s">
        <v>6840</v>
      </c>
      <c r="I9847" s="159"/>
      <c r="K9847" s="140" t="str">
        <f t="shared" si="465"/>
        <v>社會福利支出計畫/社會福利支出/會費、捐助、補助、分攤、照護、救濟與交流活動費/捐助、補助與獎助/捐助國內團體</v>
      </c>
      <c r="L9847" s="140" t="str">
        <f t="shared" si="466"/>
        <v>補助民間團體辦理建立社區照顧關懷據點業務</v>
      </c>
      <c r="M9847" s="40" t="str">
        <f t="shared" si="467"/>
        <v>臺中市大肚自強關懷協會</v>
      </c>
    </row>
    <row r="9848" spans="1:13" s="27" customFormat="1" ht="112.5">
      <c r="A9848" s="37" t="s">
        <v>6837</v>
      </c>
      <c r="B9848" s="64" t="s">
        <v>7156</v>
      </c>
      <c r="C9848" s="64" t="s">
        <v>3141</v>
      </c>
      <c r="D9848" s="37" t="s">
        <v>6839</v>
      </c>
      <c r="E9848" s="131">
        <v>20</v>
      </c>
      <c r="F9848" s="132" t="s">
        <v>82</v>
      </c>
      <c r="G9848" s="128"/>
      <c r="H9848" s="156" t="s">
        <v>6840</v>
      </c>
      <c r="I9848" s="159"/>
      <c r="K9848" s="140" t="str">
        <f t="shared" si="465"/>
        <v>社會福利支出計畫/社會福利支出/會費、捐助、補助、分攤、照護、救濟與交流活動費/捐助、補助與獎助/捐助國內團體</v>
      </c>
      <c r="L9848" s="140" t="str">
        <f t="shared" si="466"/>
        <v>補助民間團體辦理建立社區照顧關懷據點業務</v>
      </c>
      <c r="M9848" s="40" t="str">
        <f t="shared" si="467"/>
        <v>財團法人福智慈善基金會</v>
      </c>
    </row>
    <row r="9849" spans="1:13" s="27" customFormat="1" ht="112.5">
      <c r="A9849" s="37" t="s">
        <v>6837</v>
      </c>
      <c r="B9849" s="64" t="s">
        <v>7156</v>
      </c>
      <c r="C9849" s="64" t="s">
        <v>6022</v>
      </c>
      <c r="D9849" s="37" t="s">
        <v>6839</v>
      </c>
      <c r="E9849" s="131">
        <v>30</v>
      </c>
      <c r="F9849" s="132" t="s">
        <v>82</v>
      </c>
      <c r="G9849" s="128"/>
      <c r="H9849" s="156" t="s">
        <v>6840</v>
      </c>
      <c r="I9849" s="159"/>
      <c r="K9849" s="140" t="str">
        <f t="shared" si="465"/>
        <v>社會福利支出計畫/社會福利支出/會費、捐助、補助、分攤、照護、救濟與交流活動費/捐助、補助與獎助/捐助國內團體</v>
      </c>
      <c r="L9849" s="140" t="str">
        <f t="shared" si="466"/>
        <v>補助民間團體辦理建立社區照顧關懷據點業務</v>
      </c>
      <c r="M9849" s="40" t="str">
        <f t="shared" si="467"/>
        <v>臺中市神岡區三角社區發展協會</v>
      </c>
    </row>
    <row r="9850" spans="1:13" s="27" customFormat="1" ht="112.5">
      <c r="A9850" s="37" t="s">
        <v>6837</v>
      </c>
      <c r="B9850" s="64" t="s">
        <v>7156</v>
      </c>
      <c r="C9850" s="64" t="s">
        <v>471</v>
      </c>
      <c r="D9850" s="37" t="s">
        <v>6839</v>
      </c>
      <c r="E9850" s="131">
        <v>6</v>
      </c>
      <c r="F9850" s="132" t="s">
        <v>82</v>
      </c>
      <c r="G9850" s="128"/>
      <c r="H9850" s="156" t="s">
        <v>6840</v>
      </c>
      <c r="I9850" s="159"/>
      <c r="K9850" s="140" t="str">
        <f t="shared" si="465"/>
        <v>社會福利支出計畫/社會福利支出/會費、捐助、補助、分攤、照護、救濟與交流活動費/捐助、補助與獎助/捐助國內團體</v>
      </c>
      <c r="L9850" s="140" t="str">
        <f t="shared" si="466"/>
        <v>補助民間團體辦理建立社區照顧關懷據點業務</v>
      </c>
      <c r="M9850" s="40" t="str">
        <f t="shared" si="467"/>
        <v>臺中市清水區武鹿社區發展協會</v>
      </c>
    </row>
    <row r="9851" spans="1:13" s="27" customFormat="1" ht="112.5">
      <c r="A9851" s="37" t="s">
        <v>6842</v>
      </c>
      <c r="B9851" s="64" t="s">
        <v>7156</v>
      </c>
      <c r="C9851" s="130" t="s">
        <v>471</v>
      </c>
      <c r="D9851" s="37" t="s">
        <v>6839</v>
      </c>
      <c r="E9851" s="136">
        <v>23</v>
      </c>
      <c r="F9851" s="132" t="s">
        <v>82</v>
      </c>
      <c r="G9851" s="156"/>
      <c r="H9851" s="156" t="s">
        <v>6840</v>
      </c>
      <c r="I9851" s="159"/>
      <c r="K9851" s="140" t="str">
        <f t="shared" si="465"/>
        <v>一般建築及設備計畫/一般建築及設備/會費、捐助、補助、分攤、照護、救濟與交流活動費/捐助、補助與獎助/捐助國內團體</v>
      </c>
      <c r="L9851" s="140" t="str">
        <f t="shared" si="466"/>
        <v>補助民間團體辦理建立社區照顧關懷據點業務</v>
      </c>
      <c r="M9851" s="40" t="str">
        <f t="shared" si="467"/>
        <v>臺中市清水區武鹿社區發展協會</v>
      </c>
    </row>
    <row r="9852" spans="1:13" s="27" customFormat="1" ht="112.5">
      <c r="A9852" s="37" t="s">
        <v>6837</v>
      </c>
      <c r="B9852" s="64" t="s">
        <v>7156</v>
      </c>
      <c r="C9852" s="64" t="s">
        <v>4307</v>
      </c>
      <c r="D9852" s="37" t="s">
        <v>6839</v>
      </c>
      <c r="E9852" s="131">
        <v>20</v>
      </c>
      <c r="F9852" s="132" t="s">
        <v>82</v>
      </c>
      <c r="G9852" s="128"/>
      <c r="H9852" s="156" t="s">
        <v>6840</v>
      </c>
      <c r="I9852" s="159"/>
      <c r="K9852" s="140" t="str">
        <f t="shared" si="465"/>
        <v>社會福利支出計畫/社會福利支出/會費、捐助、補助、分攤、照護、救濟與交流活動費/捐助、補助與獎助/捐助國內團體</v>
      </c>
      <c r="L9852" s="140" t="str">
        <f t="shared" si="466"/>
        <v>補助民間團體辦理建立社區照顧關懷據點業務</v>
      </c>
      <c r="M9852" s="40" t="str">
        <f t="shared" si="467"/>
        <v>臺中市南區永興社區發展協會</v>
      </c>
    </row>
    <row r="9853" spans="1:13" s="27" customFormat="1" ht="112.5">
      <c r="A9853" s="37" t="s">
        <v>6837</v>
      </c>
      <c r="B9853" s="64" t="s">
        <v>7156</v>
      </c>
      <c r="C9853" s="64" t="s">
        <v>4210</v>
      </c>
      <c r="D9853" s="37" t="s">
        <v>6839</v>
      </c>
      <c r="E9853" s="131">
        <v>21</v>
      </c>
      <c r="F9853" s="132" t="s">
        <v>82</v>
      </c>
      <c r="G9853" s="128"/>
      <c r="H9853" s="156" t="s">
        <v>6840</v>
      </c>
      <c r="I9853" s="159"/>
      <c r="K9853" s="140" t="str">
        <f t="shared" ref="K9853:K9916" si="468">A9853</f>
        <v>社會福利支出計畫/社會福利支出/會費、捐助、補助、分攤、照護、救濟與交流活動費/捐助、補助與獎助/捐助國內團體</v>
      </c>
      <c r="L9853" s="140" t="str">
        <f t="shared" ref="L9853:L9916" si="469">B9853</f>
        <v>補助民間團體辦理建立社區照顧關懷據點業務</v>
      </c>
      <c r="M9853" s="40" t="str">
        <f t="shared" ref="M9853:M9916" si="470">C9853</f>
        <v>臺中市好藤林健康促進關懷協會</v>
      </c>
    </row>
    <row r="9854" spans="1:13" s="27" customFormat="1" ht="112.5">
      <c r="A9854" s="37" t="s">
        <v>6837</v>
      </c>
      <c r="B9854" s="64" t="s">
        <v>7156</v>
      </c>
      <c r="C9854" s="64" t="s">
        <v>4153</v>
      </c>
      <c r="D9854" s="37" t="s">
        <v>6839</v>
      </c>
      <c r="E9854" s="131">
        <v>9</v>
      </c>
      <c r="F9854" s="132" t="s">
        <v>82</v>
      </c>
      <c r="G9854" s="128"/>
      <c r="H9854" s="156" t="s">
        <v>6840</v>
      </c>
      <c r="I9854" s="159"/>
      <c r="K9854" s="140" t="str">
        <f t="shared" si="468"/>
        <v>社會福利支出計畫/社會福利支出/會費、捐助、補助、分攤、照護、救濟與交流活動費/捐助、補助與獎助/捐助國內團體</v>
      </c>
      <c r="L9854" s="140" t="str">
        <f t="shared" si="469"/>
        <v>補助民間團體辦理建立社區照顧關懷據點業務</v>
      </c>
      <c r="M9854" s="40" t="str">
        <f t="shared" si="470"/>
        <v>臺灣銀髮族培力協會</v>
      </c>
    </row>
    <row r="9855" spans="1:13" s="27" customFormat="1" ht="112.5">
      <c r="A9855" s="37" t="s">
        <v>6837</v>
      </c>
      <c r="B9855" s="64" t="s">
        <v>7156</v>
      </c>
      <c r="C9855" s="64" t="s">
        <v>3523</v>
      </c>
      <c r="D9855" s="37" t="s">
        <v>6839</v>
      </c>
      <c r="E9855" s="131">
        <v>30</v>
      </c>
      <c r="F9855" s="132" t="s">
        <v>82</v>
      </c>
      <c r="G9855" s="128"/>
      <c r="H9855" s="156" t="s">
        <v>6840</v>
      </c>
      <c r="I9855" s="159"/>
      <c r="K9855" s="140" t="str">
        <f t="shared" si="468"/>
        <v>社會福利支出計畫/社會福利支出/會費、捐助、補助、分攤、照護、救濟與交流活動費/捐助、補助與獎助/捐助國內團體</v>
      </c>
      <c r="L9855" s="140" t="str">
        <f t="shared" si="469"/>
        <v>補助民間團體辦理建立社區照顧關懷據點業務</v>
      </c>
      <c r="M9855" s="40" t="str">
        <f t="shared" si="470"/>
        <v>臺中市沙鹿區洛泉社區發展協會</v>
      </c>
    </row>
    <row r="9856" spans="1:13" s="27" customFormat="1" ht="112.5">
      <c r="A9856" s="37" t="s">
        <v>6837</v>
      </c>
      <c r="B9856" s="64" t="s">
        <v>7156</v>
      </c>
      <c r="C9856" s="64" t="s">
        <v>3605</v>
      </c>
      <c r="D9856" s="37" t="s">
        <v>6839</v>
      </c>
      <c r="E9856" s="131">
        <v>11</v>
      </c>
      <c r="F9856" s="132" t="s">
        <v>82</v>
      </c>
      <c r="G9856" s="128"/>
      <c r="H9856" s="156" t="s">
        <v>6840</v>
      </c>
      <c r="I9856" s="159"/>
      <c r="K9856" s="140" t="str">
        <f t="shared" si="468"/>
        <v>社會福利支出計畫/社會福利支出/會費、捐助、補助、分攤、照護、救濟與交流活動費/捐助、補助與獎助/捐助國內團體</v>
      </c>
      <c r="L9856" s="140" t="str">
        <f t="shared" si="469"/>
        <v>補助民間團體辦理建立社區照顧關懷據點業務</v>
      </c>
      <c r="M9856" s="40" t="str">
        <f t="shared" si="470"/>
        <v>臺中市潭子區家福健康促進協會</v>
      </c>
    </row>
    <row r="9857" spans="1:13" s="27" customFormat="1" ht="112.5">
      <c r="A9857" s="37" t="s">
        <v>6837</v>
      </c>
      <c r="B9857" s="64" t="s">
        <v>7156</v>
      </c>
      <c r="C9857" s="64" t="s">
        <v>3679</v>
      </c>
      <c r="D9857" s="37" t="s">
        <v>6839</v>
      </c>
      <c r="E9857" s="131">
        <v>90</v>
      </c>
      <c r="F9857" s="132" t="s">
        <v>82</v>
      </c>
      <c r="G9857" s="128"/>
      <c r="H9857" s="156" t="s">
        <v>6840</v>
      </c>
      <c r="I9857" s="159"/>
      <c r="K9857" s="140" t="str">
        <f t="shared" si="468"/>
        <v>社會福利支出計畫/社會福利支出/會費、捐助、補助、分攤、照護、救濟與交流活動費/捐助、補助與獎助/捐助國內團體</v>
      </c>
      <c r="L9857" s="140" t="str">
        <f t="shared" si="469"/>
        <v>補助民間團體辦理建立社區照顧關懷據點業務</v>
      </c>
      <c r="M9857" s="40" t="str">
        <f t="shared" si="470"/>
        <v>臺中市豐原區南村里愛護您關照協會</v>
      </c>
    </row>
    <row r="9858" spans="1:13" s="27" customFormat="1" ht="112.5">
      <c r="A9858" s="37" t="s">
        <v>6837</v>
      </c>
      <c r="B9858" s="64" t="s">
        <v>7156</v>
      </c>
      <c r="C9858" s="64" t="s">
        <v>4193</v>
      </c>
      <c r="D9858" s="37" t="s">
        <v>6839</v>
      </c>
      <c r="E9858" s="131">
        <v>33</v>
      </c>
      <c r="F9858" s="132" t="s">
        <v>82</v>
      </c>
      <c r="G9858" s="128"/>
      <c r="H9858" s="156" t="s">
        <v>6840</v>
      </c>
      <c r="I9858" s="159"/>
      <c r="K9858" s="140" t="str">
        <f t="shared" si="468"/>
        <v>社會福利支出計畫/社會福利支出/會費、捐助、補助、分攤、照護、救濟與交流活動費/捐助、補助與獎助/捐助國內團體</v>
      </c>
      <c r="L9858" s="140" t="str">
        <f t="shared" si="469"/>
        <v>補助民間團體辦理建立社區照顧關懷據點業務</v>
      </c>
      <c r="M9858" s="40" t="str">
        <f t="shared" si="470"/>
        <v>臺中市沙鹿區六路社區發展協會</v>
      </c>
    </row>
    <row r="9859" spans="1:13" s="27" customFormat="1" ht="112.5">
      <c r="A9859" s="37" t="s">
        <v>6837</v>
      </c>
      <c r="B9859" s="64" t="s">
        <v>7156</v>
      </c>
      <c r="C9859" s="64" t="s">
        <v>3108</v>
      </c>
      <c r="D9859" s="37" t="s">
        <v>6839</v>
      </c>
      <c r="E9859" s="131">
        <v>12</v>
      </c>
      <c r="F9859" s="132" t="s">
        <v>82</v>
      </c>
      <c r="G9859" s="128"/>
      <c r="H9859" s="156" t="s">
        <v>6840</v>
      </c>
      <c r="I9859" s="159"/>
      <c r="K9859" s="140" t="str">
        <f t="shared" si="468"/>
        <v>社會福利支出計畫/社會福利支出/會費、捐助、補助、分攤、照護、救濟與交流活動費/捐助、補助與獎助/捐助國內團體</v>
      </c>
      <c r="L9859" s="140" t="str">
        <f t="shared" si="469"/>
        <v>補助民間團體辦理建立社區照顧關懷據點業務</v>
      </c>
      <c r="M9859" s="40" t="str">
        <f t="shared" si="470"/>
        <v>臺中市沙鹿區斗抵社區發展協會</v>
      </c>
    </row>
    <row r="9860" spans="1:13" s="27" customFormat="1" ht="112.5">
      <c r="A9860" s="37" t="s">
        <v>6837</v>
      </c>
      <c r="B9860" s="64" t="s">
        <v>7156</v>
      </c>
      <c r="C9860" s="64" t="s">
        <v>3257</v>
      </c>
      <c r="D9860" s="37" t="s">
        <v>6839</v>
      </c>
      <c r="E9860" s="131">
        <v>42</v>
      </c>
      <c r="F9860" s="132" t="s">
        <v>82</v>
      </c>
      <c r="G9860" s="128"/>
      <c r="H9860" s="156" t="s">
        <v>6840</v>
      </c>
      <c r="I9860" s="159"/>
      <c r="K9860" s="140" t="str">
        <f t="shared" si="468"/>
        <v>社會福利支出計畫/社會福利支出/會費、捐助、補助、分攤、照護、救濟與交流活動費/捐助、補助與獎助/捐助國內團體</v>
      </c>
      <c r="L9860" s="140" t="str">
        <f t="shared" si="469"/>
        <v>補助民間團體辦理建立社區照顧關懷據點業務</v>
      </c>
      <c r="M9860" s="40" t="str">
        <f t="shared" si="470"/>
        <v>臺中市和平區健康促進推廣協會</v>
      </c>
    </row>
    <row r="9861" spans="1:13" s="27" customFormat="1" ht="112.5">
      <c r="A9861" s="37" t="s">
        <v>6837</v>
      </c>
      <c r="B9861" s="64" t="s">
        <v>7156</v>
      </c>
      <c r="C9861" s="64" t="s">
        <v>3092</v>
      </c>
      <c r="D9861" s="37" t="s">
        <v>6839</v>
      </c>
      <c r="E9861" s="131">
        <v>180</v>
      </c>
      <c r="F9861" s="132" t="s">
        <v>82</v>
      </c>
      <c r="G9861" s="128"/>
      <c r="H9861" s="156" t="s">
        <v>6840</v>
      </c>
      <c r="I9861" s="159"/>
      <c r="K9861" s="140" t="str">
        <f t="shared" si="468"/>
        <v>社會福利支出計畫/社會福利支出/會費、捐助、補助、分攤、照護、救濟與交流活動費/捐助、補助與獎助/捐助國內團體</v>
      </c>
      <c r="L9861" s="140" t="str">
        <f t="shared" si="469"/>
        <v>補助民間團體辦理建立社區照顧關懷據點業務</v>
      </c>
      <c r="M9861" s="40" t="str">
        <f t="shared" si="470"/>
        <v>財團法人台中市私立甘霖社會福利慈善事業基金會</v>
      </c>
    </row>
    <row r="9862" spans="1:13" s="27" customFormat="1" ht="112.5">
      <c r="A9862" s="37" t="s">
        <v>6837</v>
      </c>
      <c r="B9862" s="64" t="s">
        <v>7156</v>
      </c>
      <c r="C9862" s="64" t="s">
        <v>3709</v>
      </c>
      <c r="D9862" s="37" t="s">
        <v>6839</v>
      </c>
      <c r="E9862" s="131">
        <v>42</v>
      </c>
      <c r="F9862" s="132" t="s">
        <v>82</v>
      </c>
      <c r="G9862" s="128"/>
      <c r="H9862" s="156" t="s">
        <v>6840</v>
      </c>
      <c r="I9862" s="159"/>
      <c r="K9862" s="140" t="str">
        <f t="shared" si="468"/>
        <v>社會福利支出計畫/社會福利支出/會費、捐助、補助、分攤、照護、救濟與交流活動費/捐助、補助與獎助/捐助國內團體</v>
      </c>
      <c r="L9862" s="140" t="str">
        <f t="shared" si="469"/>
        <v>補助民間團體辦理建立社區照顧關懷據點業務</v>
      </c>
      <c r="M9862" s="40" t="str">
        <f t="shared" si="470"/>
        <v>社團法人台中市活出美好關懷協會</v>
      </c>
    </row>
    <row r="9863" spans="1:13" s="27" customFormat="1" ht="112.5">
      <c r="A9863" s="37" t="s">
        <v>6837</v>
      </c>
      <c r="B9863" s="64" t="s">
        <v>7156</v>
      </c>
      <c r="C9863" s="64" t="s">
        <v>3230</v>
      </c>
      <c r="D9863" s="37" t="s">
        <v>6839</v>
      </c>
      <c r="E9863" s="131">
        <v>14</v>
      </c>
      <c r="F9863" s="132" t="s">
        <v>82</v>
      </c>
      <c r="G9863" s="128"/>
      <c r="H9863" s="156" t="s">
        <v>6840</v>
      </c>
      <c r="I9863" s="159"/>
      <c r="K9863" s="140" t="str">
        <f t="shared" si="468"/>
        <v>社會福利支出計畫/社會福利支出/會費、捐助、補助、分攤、照護、救濟與交流活動費/捐助、補助與獎助/捐助國內團體</v>
      </c>
      <c r="L9863" s="140" t="str">
        <f t="shared" si="469"/>
        <v>補助民間團體辦理建立社區照顧關懷據點業務</v>
      </c>
      <c r="M9863" s="40" t="str">
        <f t="shared" si="470"/>
        <v>臺中市潭子區大豐社區發展協會</v>
      </c>
    </row>
    <row r="9864" spans="1:13" s="27" customFormat="1" ht="112.5">
      <c r="A9864" s="37" t="s">
        <v>6837</v>
      </c>
      <c r="B9864" s="64" t="s">
        <v>7156</v>
      </c>
      <c r="C9864" s="64" t="s">
        <v>3671</v>
      </c>
      <c r="D9864" s="37" t="s">
        <v>6839</v>
      </c>
      <c r="E9864" s="131">
        <v>20</v>
      </c>
      <c r="F9864" s="132" t="s">
        <v>82</v>
      </c>
      <c r="G9864" s="128"/>
      <c r="H9864" s="156" t="s">
        <v>6840</v>
      </c>
      <c r="I9864" s="159"/>
      <c r="K9864" s="140" t="str">
        <f t="shared" si="468"/>
        <v>社會福利支出計畫/社會福利支出/會費、捐助、補助、分攤、照護、救濟與交流活動費/捐助、補助與獎助/捐助國內團體</v>
      </c>
      <c r="L9864" s="140" t="str">
        <f t="shared" si="469"/>
        <v>補助民間團體辦理建立社區照顧關懷據點業務</v>
      </c>
      <c r="M9864" s="40" t="str">
        <f t="shared" si="470"/>
        <v>臺中市潭仔墘社區文化協會</v>
      </c>
    </row>
    <row r="9865" spans="1:13" s="27" customFormat="1" ht="112.5">
      <c r="A9865" s="37" t="s">
        <v>6837</v>
      </c>
      <c r="B9865" s="64" t="s">
        <v>7156</v>
      </c>
      <c r="C9865" s="64" t="s">
        <v>4213</v>
      </c>
      <c r="D9865" s="37" t="s">
        <v>6839</v>
      </c>
      <c r="E9865" s="131">
        <v>12</v>
      </c>
      <c r="F9865" s="132" t="s">
        <v>82</v>
      </c>
      <c r="G9865" s="128"/>
      <c r="H9865" s="156" t="s">
        <v>6840</v>
      </c>
      <c r="I9865" s="159"/>
      <c r="K9865" s="140" t="str">
        <f t="shared" si="468"/>
        <v>社會福利支出計畫/社會福利支出/會費、捐助、補助、分攤、照護、救濟與交流活動費/捐助、補助與獎助/捐助國內團體</v>
      </c>
      <c r="L9865" s="140" t="str">
        <f t="shared" si="469"/>
        <v>補助民間團體辦理建立社區照顧關懷據點業務</v>
      </c>
      <c r="M9865" s="40" t="str">
        <f t="shared" si="470"/>
        <v>台中市北區長青社區發展協會</v>
      </c>
    </row>
    <row r="9866" spans="1:13" s="27" customFormat="1" ht="112.5">
      <c r="A9866" s="37" t="s">
        <v>6837</v>
      </c>
      <c r="B9866" s="64" t="s">
        <v>7156</v>
      </c>
      <c r="C9866" s="64" t="s">
        <v>4173</v>
      </c>
      <c r="D9866" s="37" t="s">
        <v>6839</v>
      </c>
      <c r="E9866" s="131">
        <v>24</v>
      </c>
      <c r="F9866" s="132" t="s">
        <v>82</v>
      </c>
      <c r="G9866" s="128"/>
      <c r="H9866" s="156" t="s">
        <v>6840</v>
      </c>
      <c r="I9866" s="159"/>
      <c r="K9866" s="140" t="str">
        <f t="shared" si="468"/>
        <v>社會福利支出計畫/社會福利支出/會費、捐助、補助、分攤、照護、救濟與交流活動費/捐助、補助與獎助/捐助國內團體</v>
      </c>
      <c r="L9866" s="140" t="str">
        <f t="shared" si="469"/>
        <v>補助民間團體辦理建立社區照顧關懷據點業務</v>
      </c>
      <c r="M9866" s="40" t="str">
        <f t="shared" si="470"/>
        <v>臺中市沙鹿區南勢社區發展協會</v>
      </c>
    </row>
    <row r="9867" spans="1:13" s="27" customFormat="1" ht="112.5">
      <c r="A9867" s="37" t="s">
        <v>6837</v>
      </c>
      <c r="B9867" s="64" t="s">
        <v>7156</v>
      </c>
      <c r="C9867" s="64" t="s">
        <v>4101</v>
      </c>
      <c r="D9867" s="37" t="s">
        <v>6839</v>
      </c>
      <c r="E9867" s="131">
        <v>32</v>
      </c>
      <c r="F9867" s="132" t="s">
        <v>82</v>
      </c>
      <c r="G9867" s="128"/>
      <c r="H9867" s="156" t="s">
        <v>6840</v>
      </c>
      <c r="I9867" s="159"/>
      <c r="K9867" s="140" t="str">
        <f t="shared" si="468"/>
        <v>社會福利支出計畫/社會福利支出/會費、捐助、補助、分攤、照護、救濟與交流活動費/捐助、補助與獎助/捐助國內團體</v>
      </c>
      <c r="L9867" s="140" t="str">
        <f t="shared" si="469"/>
        <v>補助民間團體辦理建立社區照顧關懷據點業務</v>
      </c>
      <c r="M9867" s="40" t="str">
        <f t="shared" si="470"/>
        <v>臺中市豐原區北湳社區發展協會</v>
      </c>
    </row>
    <row r="9868" spans="1:13" s="27" customFormat="1" ht="112.5">
      <c r="A9868" s="37" t="s">
        <v>6837</v>
      </c>
      <c r="B9868" s="64" t="s">
        <v>7156</v>
      </c>
      <c r="C9868" s="64" t="s">
        <v>3650</v>
      </c>
      <c r="D9868" s="37" t="s">
        <v>6839</v>
      </c>
      <c r="E9868" s="131">
        <v>36</v>
      </c>
      <c r="F9868" s="132" t="s">
        <v>82</v>
      </c>
      <c r="G9868" s="128"/>
      <c r="H9868" s="156" t="s">
        <v>6840</v>
      </c>
      <c r="I9868" s="159"/>
      <c r="K9868" s="140" t="str">
        <f t="shared" si="468"/>
        <v>社會福利支出計畫/社會福利支出/會費、捐助、補助、分攤、照護、救濟與交流活動費/捐助、補助與獎助/捐助國內團體</v>
      </c>
      <c r="L9868" s="140" t="str">
        <f t="shared" si="469"/>
        <v>補助民間團體辦理建立社區照顧關懷據點業務</v>
      </c>
      <c r="M9868" s="40" t="str">
        <f t="shared" si="470"/>
        <v>臺中市武陵長壽關懷協會</v>
      </c>
    </row>
    <row r="9869" spans="1:13" s="27" customFormat="1" ht="112.5">
      <c r="A9869" s="37" t="s">
        <v>6837</v>
      </c>
      <c r="B9869" s="64" t="s">
        <v>7156</v>
      </c>
      <c r="C9869" s="64" t="s">
        <v>3251</v>
      </c>
      <c r="D9869" s="37" t="s">
        <v>6839</v>
      </c>
      <c r="E9869" s="131">
        <v>31</v>
      </c>
      <c r="F9869" s="132" t="s">
        <v>82</v>
      </c>
      <c r="G9869" s="128"/>
      <c r="H9869" s="156" t="s">
        <v>6840</v>
      </c>
      <c r="I9869" s="159"/>
      <c r="K9869" s="140" t="str">
        <f t="shared" si="468"/>
        <v>社會福利支出計畫/社會福利支出/會費、捐助、補助、分攤、照護、救濟與交流活動費/捐助、補助與獎助/捐助國內團體</v>
      </c>
      <c r="L9869" s="140" t="str">
        <f t="shared" si="469"/>
        <v>補助民間團體辦理建立社區照顧關懷據點業務</v>
      </c>
      <c r="M9869" s="40" t="str">
        <f t="shared" si="470"/>
        <v>財團法人向上社會福利基金會</v>
      </c>
    </row>
    <row r="9870" spans="1:13" s="27" customFormat="1" ht="112.5">
      <c r="A9870" s="37" t="s">
        <v>6837</v>
      </c>
      <c r="B9870" s="64" t="s">
        <v>7156</v>
      </c>
      <c r="C9870" s="64" t="s">
        <v>4232</v>
      </c>
      <c r="D9870" s="37" t="s">
        <v>6839</v>
      </c>
      <c r="E9870" s="131">
        <v>85</v>
      </c>
      <c r="F9870" s="132" t="s">
        <v>82</v>
      </c>
      <c r="G9870" s="128"/>
      <c r="H9870" s="156" t="s">
        <v>6840</v>
      </c>
      <c r="I9870" s="159"/>
      <c r="K9870" s="140" t="str">
        <f t="shared" si="468"/>
        <v>社會福利支出計畫/社會福利支出/會費、捐助、補助、分攤、照護、救濟與交流活動費/捐助、補助與獎助/捐助國內團體</v>
      </c>
      <c r="L9870" s="140" t="str">
        <f t="shared" si="469"/>
        <v>補助民間團體辦理建立社區照顧關懷據點業務</v>
      </c>
      <c r="M9870" s="40" t="str">
        <f t="shared" si="470"/>
        <v>鎌村社區發展協會</v>
      </c>
    </row>
    <row r="9871" spans="1:13" s="27" customFormat="1" ht="112.5">
      <c r="A9871" s="37" t="s">
        <v>6837</v>
      </c>
      <c r="B9871" s="64" t="s">
        <v>7156</v>
      </c>
      <c r="C9871" s="64" t="s">
        <v>1780</v>
      </c>
      <c r="D9871" s="37" t="s">
        <v>6839</v>
      </c>
      <c r="E9871" s="131">
        <v>5</v>
      </c>
      <c r="F9871" s="132" t="s">
        <v>82</v>
      </c>
      <c r="G9871" s="128"/>
      <c r="H9871" s="156" t="s">
        <v>6840</v>
      </c>
      <c r="I9871" s="159"/>
      <c r="K9871" s="140" t="str">
        <f t="shared" si="468"/>
        <v>社會福利支出計畫/社會福利支出/會費、捐助、補助、分攤、照護、救濟與交流活動費/捐助、補助與獎助/捐助國內團體</v>
      </c>
      <c r="L9871" s="140" t="str">
        <f t="shared" si="469"/>
        <v>補助民間團體辦理建立社區照顧關懷據點業務</v>
      </c>
      <c r="M9871" s="40" t="str">
        <f t="shared" si="470"/>
        <v>財團法人弘道老人福利基金會</v>
      </c>
    </row>
    <row r="9872" spans="1:13" s="27" customFormat="1" ht="112.5">
      <c r="A9872" s="37" t="s">
        <v>6837</v>
      </c>
      <c r="B9872" s="64" t="s">
        <v>7156</v>
      </c>
      <c r="C9872" s="64" t="s">
        <v>3186</v>
      </c>
      <c r="D9872" s="37" t="s">
        <v>6839</v>
      </c>
      <c r="E9872" s="131">
        <v>30</v>
      </c>
      <c r="F9872" s="132" t="s">
        <v>82</v>
      </c>
      <c r="G9872" s="128"/>
      <c r="H9872" s="156" t="s">
        <v>6840</v>
      </c>
      <c r="I9872" s="159"/>
      <c r="K9872" s="140" t="str">
        <f t="shared" si="468"/>
        <v>社會福利支出計畫/社會福利支出/會費、捐助、補助、分攤、照護、救濟與交流活動費/捐助、補助與獎助/捐助國內團體</v>
      </c>
      <c r="L9872" s="140" t="str">
        <f t="shared" si="469"/>
        <v>補助民間團體辦理建立社區照顧關懷據點業務</v>
      </c>
      <c r="M9872" s="40" t="str">
        <f t="shared" si="470"/>
        <v>社團法人臺中市沐風60長者之愛關懷協會</v>
      </c>
    </row>
    <row r="9873" spans="1:13" s="27" customFormat="1" ht="112.5">
      <c r="A9873" s="37" t="s">
        <v>6837</v>
      </c>
      <c r="B9873" s="64" t="s">
        <v>7156</v>
      </c>
      <c r="C9873" s="64" t="s">
        <v>2427</v>
      </c>
      <c r="D9873" s="37" t="s">
        <v>6839</v>
      </c>
      <c r="E9873" s="131">
        <v>20</v>
      </c>
      <c r="F9873" s="132" t="s">
        <v>82</v>
      </c>
      <c r="G9873" s="128"/>
      <c r="H9873" s="156" t="s">
        <v>6840</v>
      </c>
      <c r="I9873" s="159"/>
      <c r="K9873" s="140" t="str">
        <f t="shared" si="468"/>
        <v>社會福利支出計畫/社會福利支出/會費、捐助、補助、分攤、照護、救濟與交流活動費/捐助、補助與獎助/捐助國內團體</v>
      </c>
      <c r="L9873" s="140" t="str">
        <f t="shared" si="469"/>
        <v>補助民間團體辦理建立社區照顧關懷據點業務</v>
      </c>
      <c r="M9873" s="40" t="str">
        <f t="shared" si="470"/>
        <v>臺中市大甲區太白社區發展協會</v>
      </c>
    </row>
    <row r="9874" spans="1:13" s="27" customFormat="1" ht="112.5">
      <c r="A9874" s="37" t="s">
        <v>6837</v>
      </c>
      <c r="B9874" s="64" t="s">
        <v>7156</v>
      </c>
      <c r="C9874" s="64" t="s">
        <v>3509</v>
      </c>
      <c r="D9874" s="37" t="s">
        <v>6839</v>
      </c>
      <c r="E9874" s="131">
        <v>84</v>
      </c>
      <c r="F9874" s="132" t="s">
        <v>82</v>
      </c>
      <c r="G9874" s="128"/>
      <c r="H9874" s="156" t="s">
        <v>6840</v>
      </c>
      <c r="I9874" s="159"/>
      <c r="K9874" s="140" t="str">
        <f t="shared" si="468"/>
        <v>社會福利支出計畫/社會福利支出/會費、捐助、補助、分攤、照護、救濟與交流活動費/捐助、補助與獎助/捐助國內團體</v>
      </c>
      <c r="L9874" s="140" t="str">
        <f t="shared" si="469"/>
        <v>補助民間團體辦理建立社區照顧關懷據點業務</v>
      </c>
      <c r="M9874" s="40" t="str">
        <f t="shared" si="470"/>
        <v>社團法人台中市東區東英社區發展協會</v>
      </c>
    </row>
    <row r="9875" spans="1:13" s="27" customFormat="1" ht="112.5">
      <c r="A9875" s="37" t="s">
        <v>6837</v>
      </c>
      <c r="B9875" s="64" t="s">
        <v>7156</v>
      </c>
      <c r="C9875" s="64" t="s">
        <v>2515</v>
      </c>
      <c r="D9875" s="37" t="s">
        <v>6839</v>
      </c>
      <c r="E9875" s="131">
        <v>36</v>
      </c>
      <c r="F9875" s="132" t="s">
        <v>82</v>
      </c>
      <c r="G9875" s="128"/>
      <c r="H9875" s="156" t="s">
        <v>6840</v>
      </c>
      <c r="I9875" s="159"/>
      <c r="K9875" s="140" t="str">
        <f t="shared" si="468"/>
        <v>社會福利支出計畫/社會福利支出/會費、捐助、補助、分攤、照護、救濟與交流活動費/捐助、補助與獎助/捐助國內團體</v>
      </c>
      <c r="L9875" s="140" t="str">
        <f t="shared" si="469"/>
        <v>補助民間團體辦理建立社區照顧關懷據點業務</v>
      </c>
      <c r="M9875" s="40" t="str">
        <f t="shared" si="470"/>
        <v>臺中市東勢區明正社區發展協會</v>
      </c>
    </row>
    <row r="9876" spans="1:13" s="27" customFormat="1" ht="112.5">
      <c r="A9876" s="37" t="s">
        <v>6837</v>
      </c>
      <c r="B9876" s="64" t="s">
        <v>7156</v>
      </c>
      <c r="C9876" s="64" t="s">
        <v>3174</v>
      </c>
      <c r="D9876" s="37" t="s">
        <v>6839</v>
      </c>
      <c r="E9876" s="131">
        <v>36</v>
      </c>
      <c r="F9876" s="132" t="s">
        <v>82</v>
      </c>
      <c r="G9876" s="128"/>
      <c r="H9876" s="156" t="s">
        <v>6840</v>
      </c>
      <c r="I9876" s="159"/>
      <c r="K9876" s="140" t="str">
        <f t="shared" si="468"/>
        <v>社會福利支出計畫/社會福利支出/會費、捐助、補助、分攤、照護、救濟與交流活動費/捐助、補助與獎助/捐助國內團體</v>
      </c>
      <c r="L9876" s="140" t="str">
        <f t="shared" si="469"/>
        <v>補助民間團體辦理建立社區照顧關懷據點業務</v>
      </c>
      <c r="M9876" s="40" t="str">
        <f t="shared" si="470"/>
        <v>臺中市東勢區下新社區發展協會</v>
      </c>
    </row>
    <row r="9877" spans="1:13" s="27" customFormat="1" ht="112.5">
      <c r="A9877" s="37" t="s">
        <v>6837</v>
      </c>
      <c r="B9877" s="64" t="s">
        <v>7156</v>
      </c>
      <c r="C9877" s="64" t="s">
        <v>6014</v>
      </c>
      <c r="D9877" s="37" t="s">
        <v>6839</v>
      </c>
      <c r="E9877" s="131">
        <v>30</v>
      </c>
      <c r="F9877" s="132" t="s">
        <v>82</v>
      </c>
      <c r="G9877" s="128"/>
      <c r="H9877" s="156" t="s">
        <v>6840</v>
      </c>
      <c r="I9877" s="159"/>
      <c r="K9877" s="140" t="str">
        <f t="shared" si="468"/>
        <v>社會福利支出計畫/社會福利支出/會費、捐助、補助、分攤、照護、救濟與交流活動費/捐助、補助與獎助/捐助國內團體</v>
      </c>
      <c r="L9877" s="140" t="str">
        <f t="shared" si="469"/>
        <v>補助民間團體辦理建立社區照顧關懷據點業務</v>
      </c>
      <c r="M9877" s="40" t="str">
        <f t="shared" si="470"/>
        <v>臺中市神岡區社口社區發展協會</v>
      </c>
    </row>
    <row r="9878" spans="1:13" s="27" customFormat="1" ht="112.5">
      <c r="A9878" s="37" t="s">
        <v>6837</v>
      </c>
      <c r="B9878" s="64" t="s">
        <v>7156</v>
      </c>
      <c r="C9878" s="64" t="s">
        <v>4195</v>
      </c>
      <c r="D9878" s="37" t="s">
        <v>6839</v>
      </c>
      <c r="E9878" s="131">
        <v>8</v>
      </c>
      <c r="F9878" s="132" t="s">
        <v>82</v>
      </c>
      <c r="G9878" s="128"/>
      <c r="H9878" s="156" t="s">
        <v>6840</v>
      </c>
      <c r="I9878" s="159"/>
      <c r="K9878" s="140" t="str">
        <f t="shared" si="468"/>
        <v>社會福利支出計畫/社會福利支出/會費、捐助、補助、分攤、照護、救濟與交流活動費/捐助、補助與獎助/捐助國內團體</v>
      </c>
      <c r="L9878" s="140" t="str">
        <f t="shared" si="469"/>
        <v>補助民間團體辦理建立社區照顧關懷據點業務</v>
      </c>
      <c r="M9878" s="40" t="str">
        <f t="shared" si="470"/>
        <v>臺中市生態休閒產業協會</v>
      </c>
    </row>
    <row r="9879" spans="1:13" s="27" customFormat="1" ht="112.5">
      <c r="A9879" s="37" t="s">
        <v>6837</v>
      </c>
      <c r="B9879" s="64" t="s">
        <v>7156</v>
      </c>
      <c r="C9879" s="64" t="s">
        <v>3253</v>
      </c>
      <c r="D9879" s="37" t="s">
        <v>6839</v>
      </c>
      <c r="E9879" s="131">
        <v>100</v>
      </c>
      <c r="F9879" s="132" t="s">
        <v>82</v>
      </c>
      <c r="G9879" s="128"/>
      <c r="H9879" s="156" t="s">
        <v>6840</v>
      </c>
      <c r="I9879" s="159"/>
      <c r="K9879" s="140" t="str">
        <f t="shared" si="468"/>
        <v>社會福利支出計畫/社會福利支出/會費、捐助、補助、分攤、照護、救濟與交流活動費/捐助、補助與獎助/捐助國內團體</v>
      </c>
      <c r="L9879" s="140" t="str">
        <f t="shared" si="469"/>
        <v>補助民間團體辦理建立社區照顧關懷據點業務</v>
      </c>
      <c r="M9879" s="40" t="str">
        <f t="shared" si="470"/>
        <v>臺中市東勢區泰昌社區發展協會</v>
      </c>
    </row>
    <row r="9880" spans="1:13" s="27" customFormat="1" ht="112.5">
      <c r="A9880" s="37" t="s">
        <v>6837</v>
      </c>
      <c r="B9880" s="64" t="s">
        <v>7156</v>
      </c>
      <c r="C9880" s="64" t="s">
        <v>372</v>
      </c>
      <c r="D9880" s="37" t="s">
        <v>6839</v>
      </c>
      <c r="E9880" s="131">
        <v>8</v>
      </c>
      <c r="F9880" s="132" t="s">
        <v>82</v>
      </c>
      <c r="G9880" s="128"/>
      <c r="H9880" s="156" t="s">
        <v>6840</v>
      </c>
      <c r="I9880" s="159"/>
      <c r="K9880" s="140" t="str">
        <f t="shared" si="468"/>
        <v>社會福利支出計畫/社會福利支出/會費、捐助、補助、分攤、照護、救濟與交流活動費/捐助、補助與獎助/捐助國內團體</v>
      </c>
      <c r="L9880" s="140" t="str">
        <f t="shared" si="469"/>
        <v>補助民間團體辦理建立社區照顧關懷據點業務</v>
      </c>
      <c r="M9880" s="40" t="str">
        <f t="shared" si="470"/>
        <v>臺中市石岡區萬安社區發展協會</v>
      </c>
    </row>
    <row r="9881" spans="1:13" s="27" customFormat="1" ht="112.5">
      <c r="A9881" s="37" t="s">
        <v>6837</v>
      </c>
      <c r="B9881" s="64" t="s">
        <v>7156</v>
      </c>
      <c r="C9881" s="64" t="s">
        <v>3172</v>
      </c>
      <c r="D9881" s="37" t="s">
        <v>6839</v>
      </c>
      <c r="E9881" s="131">
        <v>54</v>
      </c>
      <c r="F9881" s="132" t="s">
        <v>82</v>
      </c>
      <c r="G9881" s="128"/>
      <c r="H9881" s="156" t="s">
        <v>6840</v>
      </c>
      <c r="I9881" s="159"/>
      <c r="K9881" s="140" t="str">
        <f t="shared" si="468"/>
        <v>社會福利支出計畫/社會福利支出/會費、捐助、補助、分攤、照護、救濟與交流活動費/捐助、補助與獎助/捐助國內團體</v>
      </c>
      <c r="L9881" s="140" t="str">
        <f t="shared" si="469"/>
        <v>補助民間團體辦理建立社區照顧關懷據點業務</v>
      </c>
      <c r="M9881" s="40" t="str">
        <f t="shared" si="470"/>
        <v>臺中市石岡區萬興社區發展協會</v>
      </c>
    </row>
    <row r="9882" spans="1:13" s="27" customFormat="1" ht="112.5">
      <c r="A9882" s="37" t="s">
        <v>6837</v>
      </c>
      <c r="B9882" s="64" t="s">
        <v>7156</v>
      </c>
      <c r="C9882" s="64" t="s">
        <v>3249</v>
      </c>
      <c r="D9882" s="37" t="s">
        <v>6839</v>
      </c>
      <c r="E9882" s="131">
        <v>20</v>
      </c>
      <c r="F9882" s="132" t="s">
        <v>82</v>
      </c>
      <c r="G9882" s="128"/>
      <c r="H9882" s="156" t="s">
        <v>6840</v>
      </c>
      <c r="I9882" s="159"/>
      <c r="K9882" s="140" t="str">
        <f t="shared" si="468"/>
        <v>社會福利支出計畫/社會福利支出/會費、捐助、補助、分攤、照護、救濟與交流活動費/捐助、補助與獎助/捐助國內團體</v>
      </c>
      <c r="L9882" s="140" t="str">
        <f t="shared" si="469"/>
        <v>補助民間團體辦理建立社區照顧關懷據點業務</v>
      </c>
      <c r="M9882" s="40" t="str">
        <f t="shared" si="470"/>
        <v>臺中市潭子區東寶社區發展協會</v>
      </c>
    </row>
    <row r="9883" spans="1:13" s="27" customFormat="1" ht="112.5">
      <c r="A9883" s="37" t="s">
        <v>6837</v>
      </c>
      <c r="B9883" s="64" t="s">
        <v>7156</v>
      </c>
      <c r="C9883" s="64" t="s">
        <v>4302</v>
      </c>
      <c r="D9883" s="37" t="s">
        <v>6839</v>
      </c>
      <c r="E9883" s="131">
        <v>2</v>
      </c>
      <c r="F9883" s="132" t="s">
        <v>82</v>
      </c>
      <c r="G9883" s="128"/>
      <c r="H9883" s="156" t="s">
        <v>6840</v>
      </c>
      <c r="I9883" s="159"/>
      <c r="K9883" s="140" t="str">
        <f t="shared" si="468"/>
        <v>社會福利支出計畫/社會福利支出/會費、捐助、補助、分攤、照護、救濟與交流活動費/捐助、補助與獎助/捐助國內團體</v>
      </c>
      <c r="L9883" s="140" t="str">
        <f t="shared" si="469"/>
        <v>補助民間團體辦理建立社區照顧關懷據點業務</v>
      </c>
      <c r="M9883" s="40" t="str">
        <f t="shared" si="470"/>
        <v>臺中市豐原區豐圳社區發展協會</v>
      </c>
    </row>
    <row r="9884" spans="1:13" s="27" customFormat="1" ht="112.5">
      <c r="A9884" s="37" t="s">
        <v>6837</v>
      </c>
      <c r="B9884" s="64" t="s">
        <v>7156</v>
      </c>
      <c r="C9884" s="64" t="s">
        <v>3268</v>
      </c>
      <c r="D9884" s="37" t="s">
        <v>6839</v>
      </c>
      <c r="E9884" s="131">
        <v>72</v>
      </c>
      <c r="F9884" s="132" t="s">
        <v>82</v>
      </c>
      <c r="G9884" s="128"/>
      <c r="H9884" s="156" t="s">
        <v>6840</v>
      </c>
      <c r="I9884" s="159"/>
      <c r="K9884" s="140" t="str">
        <f t="shared" si="468"/>
        <v>社會福利支出計畫/社會福利支出/會費、捐助、補助、分攤、照護、救濟與交流活動費/捐助、補助與獎助/捐助國內團體</v>
      </c>
      <c r="L9884" s="140" t="str">
        <f t="shared" si="469"/>
        <v>補助民間團體辦理建立社區照顧關懷據點業務</v>
      </c>
      <c r="M9884" s="40" t="str">
        <f t="shared" si="470"/>
        <v>臺中市東勢區慶東社區發展協會</v>
      </c>
    </row>
    <row r="9885" spans="1:13" s="27" customFormat="1" ht="112.5">
      <c r="A9885" s="37" t="s">
        <v>6842</v>
      </c>
      <c r="B9885" s="64" t="s">
        <v>7156</v>
      </c>
      <c r="C9885" s="130" t="s">
        <v>211</v>
      </c>
      <c r="D9885" s="37" t="s">
        <v>6839</v>
      </c>
      <c r="E9885" s="136">
        <v>17</v>
      </c>
      <c r="F9885" s="132" t="s">
        <v>82</v>
      </c>
      <c r="G9885" s="156"/>
      <c r="H9885" s="156" t="s">
        <v>6840</v>
      </c>
      <c r="I9885" s="159"/>
      <c r="K9885" s="140" t="str">
        <f t="shared" si="468"/>
        <v>一般建築及設備計畫/一般建築及設備/會費、捐助、補助、分攤、照護、救濟與交流活動費/捐助、補助與獎助/捐助國內團體</v>
      </c>
      <c r="L9885" s="140" t="str">
        <f t="shared" si="469"/>
        <v>補助民間團體辦理建立社區照顧關懷據點業務</v>
      </c>
      <c r="M9885" s="40" t="str">
        <f t="shared" si="470"/>
        <v>臺中市梧棲區草湳社區發展協會</v>
      </c>
    </row>
    <row r="9886" spans="1:13" s="27" customFormat="1" ht="112.5">
      <c r="A9886" s="37" t="s">
        <v>6837</v>
      </c>
      <c r="B9886" s="64" t="s">
        <v>7156</v>
      </c>
      <c r="C9886" s="64" t="s">
        <v>2432</v>
      </c>
      <c r="D9886" s="37" t="s">
        <v>6839</v>
      </c>
      <c r="E9886" s="131">
        <v>3</v>
      </c>
      <c r="F9886" s="132" t="s">
        <v>82</v>
      </c>
      <c r="G9886" s="128"/>
      <c r="H9886" s="156" t="s">
        <v>6840</v>
      </c>
      <c r="I9886" s="159"/>
      <c r="K9886" s="140" t="str">
        <f t="shared" si="468"/>
        <v>社會福利支出計畫/社會福利支出/會費、捐助、補助、分攤、照護、救濟與交流活動費/捐助、補助與獎助/捐助國內團體</v>
      </c>
      <c r="L9886" s="140" t="str">
        <f t="shared" si="469"/>
        <v>補助民間團體辦理建立社區照顧關懷據點業務</v>
      </c>
      <c r="M9886" s="40" t="str">
        <f t="shared" si="470"/>
        <v>臺中市大安區頂安社區發展協會</v>
      </c>
    </row>
    <row r="9887" spans="1:13" s="27" customFormat="1" ht="112.5">
      <c r="A9887" s="37" t="s">
        <v>6837</v>
      </c>
      <c r="B9887" s="64" t="s">
        <v>7156</v>
      </c>
      <c r="C9887" s="64" t="s">
        <v>4279</v>
      </c>
      <c r="D9887" s="37" t="s">
        <v>6839</v>
      </c>
      <c r="E9887" s="131">
        <v>36</v>
      </c>
      <c r="F9887" s="132" t="s">
        <v>82</v>
      </c>
      <c r="G9887" s="128"/>
      <c r="H9887" s="156" t="s">
        <v>6840</v>
      </c>
      <c r="I9887" s="159"/>
      <c r="K9887" s="140" t="str">
        <f t="shared" si="468"/>
        <v>社會福利支出計畫/社會福利支出/會費、捐助、補助、分攤、照護、救濟與交流活動費/捐助、補助與獎助/捐助國內團體</v>
      </c>
      <c r="L9887" s="140" t="str">
        <f t="shared" si="469"/>
        <v>補助民間團體辦理建立社區照顧關懷據點業務</v>
      </c>
      <c r="M9887" s="40" t="str">
        <f t="shared" si="470"/>
        <v>臺中市外埔社區健康協會</v>
      </c>
    </row>
    <row r="9888" spans="1:13" s="27" customFormat="1" ht="112.5">
      <c r="A9888" s="37" t="s">
        <v>6837</v>
      </c>
      <c r="B9888" s="64" t="s">
        <v>7156</v>
      </c>
      <c r="C9888" s="64" t="s">
        <v>512</v>
      </c>
      <c r="D9888" s="37" t="s">
        <v>6839</v>
      </c>
      <c r="E9888" s="131">
        <v>49</v>
      </c>
      <c r="F9888" s="132" t="s">
        <v>82</v>
      </c>
      <c r="G9888" s="128"/>
      <c r="H9888" s="156" t="s">
        <v>6840</v>
      </c>
      <c r="I9888" s="159"/>
      <c r="K9888" s="140" t="str">
        <f t="shared" si="468"/>
        <v>社會福利支出計畫/社會福利支出/會費、捐助、補助、分攤、照護、救濟與交流活動費/捐助、補助與獎助/捐助國內團體</v>
      </c>
      <c r="L9888" s="140" t="str">
        <f t="shared" si="469"/>
        <v>補助民間團體辦理建立社區照顧關懷據點業務</v>
      </c>
      <c r="M9888" s="40" t="str">
        <f t="shared" si="470"/>
        <v>臺中市清水區南社社區發展協會</v>
      </c>
    </row>
    <row r="9889" spans="1:13" s="27" customFormat="1" ht="112.5">
      <c r="A9889" s="37" t="s">
        <v>6837</v>
      </c>
      <c r="B9889" s="64" t="s">
        <v>7156</v>
      </c>
      <c r="C9889" s="64" t="s">
        <v>3171</v>
      </c>
      <c r="D9889" s="37" t="s">
        <v>6839</v>
      </c>
      <c r="E9889" s="131">
        <v>11</v>
      </c>
      <c r="F9889" s="132" t="s">
        <v>82</v>
      </c>
      <c r="G9889" s="128"/>
      <c r="H9889" s="156" t="s">
        <v>6840</v>
      </c>
      <c r="I9889" s="159"/>
      <c r="K9889" s="140" t="str">
        <f t="shared" si="468"/>
        <v>社會福利支出計畫/社會福利支出/會費、捐助、補助、分攤、照護、救濟與交流活動費/捐助、補助與獎助/捐助國內團體</v>
      </c>
      <c r="L9889" s="140" t="str">
        <f t="shared" si="469"/>
        <v>補助民間團體辦理建立社區照顧關懷據點業務</v>
      </c>
      <c r="M9889" s="40" t="str">
        <f t="shared" si="470"/>
        <v>臺中市沙鹿區清泉社區發展協會</v>
      </c>
    </row>
    <row r="9890" spans="1:13" s="27" customFormat="1" ht="112.5">
      <c r="A9890" s="37" t="s">
        <v>6837</v>
      </c>
      <c r="B9890" s="64" t="s">
        <v>7156</v>
      </c>
      <c r="C9890" s="64" t="s">
        <v>3624</v>
      </c>
      <c r="D9890" s="37" t="s">
        <v>6839</v>
      </c>
      <c r="E9890" s="131">
        <v>18</v>
      </c>
      <c r="F9890" s="132" t="s">
        <v>82</v>
      </c>
      <c r="G9890" s="128"/>
      <c r="H9890" s="156" t="s">
        <v>6840</v>
      </c>
      <c r="I9890" s="159"/>
      <c r="K9890" s="140" t="str">
        <f t="shared" si="468"/>
        <v>社會福利支出計畫/社會福利支出/會費、捐助、補助、分攤、照護、救濟與交流活動費/捐助、補助與獎助/捐助國內團體</v>
      </c>
      <c r="L9890" s="140" t="str">
        <f t="shared" si="469"/>
        <v>補助民間團體辦理建立社區照顧關懷據點業務</v>
      </c>
      <c r="M9890" s="40" t="str">
        <f t="shared" si="470"/>
        <v>臺中市太平區福隆社區發展協會</v>
      </c>
    </row>
    <row r="9891" spans="1:13" s="27" customFormat="1" ht="112.5">
      <c r="A9891" s="37" t="s">
        <v>6837</v>
      </c>
      <c r="B9891" s="64" t="s">
        <v>7156</v>
      </c>
      <c r="C9891" s="64" t="s">
        <v>3596</v>
      </c>
      <c r="D9891" s="37" t="s">
        <v>6839</v>
      </c>
      <c r="E9891" s="131">
        <v>180</v>
      </c>
      <c r="F9891" s="132" t="s">
        <v>82</v>
      </c>
      <c r="G9891" s="128"/>
      <c r="H9891" s="156" t="s">
        <v>6840</v>
      </c>
      <c r="I9891" s="159"/>
      <c r="K9891" s="140" t="str">
        <f t="shared" si="468"/>
        <v>社會福利支出計畫/社會福利支出/會費、捐助、補助、分攤、照護、救濟與交流活動費/捐助、補助與獎助/捐助國內團體</v>
      </c>
      <c r="L9891" s="140" t="str">
        <f t="shared" si="469"/>
        <v>補助民間團體辦理建立社區照顧關懷據點業務</v>
      </c>
      <c r="M9891" s="40" t="str">
        <f t="shared" si="470"/>
        <v>社團法人中華民國失智者照顧協會</v>
      </c>
    </row>
    <row r="9892" spans="1:13" s="27" customFormat="1" ht="112.5">
      <c r="A9892" s="37" t="s">
        <v>6837</v>
      </c>
      <c r="B9892" s="64" t="s">
        <v>7156</v>
      </c>
      <c r="C9892" s="64" t="s">
        <v>3247</v>
      </c>
      <c r="D9892" s="37" t="s">
        <v>6839</v>
      </c>
      <c r="E9892" s="131">
        <v>36</v>
      </c>
      <c r="F9892" s="132" t="s">
        <v>82</v>
      </c>
      <c r="G9892" s="128"/>
      <c r="H9892" s="156" t="s">
        <v>6840</v>
      </c>
      <c r="I9892" s="159"/>
      <c r="K9892" s="140" t="str">
        <f t="shared" si="468"/>
        <v>社會福利支出計畫/社會福利支出/會費、捐助、補助、分攤、照護、救濟與交流活動費/捐助、補助與獎助/捐助國內團體</v>
      </c>
      <c r="L9892" s="140" t="str">
        <f t="shared" si="469"/>
        <v>補助民間團體辦理建立社區照顧關懷據點業務</v>
      </c>
      <c r="M9892" s="40" t="str">
        <f t="shared" si="470"/>
        <v>財團法人臺中市私立豐盛社會福利慈善事業基金會</v>
      </c>
    </row>
    <row r="9893" spans="1:13" s="27" customFormat="1" ht="112.5">
      <c r="A9893" s="37" t="s">
        <v>6837</v>
      </c>
      <c r="B9893" s="64" t="s">
        <v>7156</v>
      </c>
      <c r="C9893" s="64" t="s">
        <v>3061</v>
      </c>
      <c r="D9893" s="37" t="s">
        <v>6839</v>
      </c>
      <c r="E9893" s="131">
        <v>59</v>
      </c>
      <c r="F9893" s="132" t="s">
        <v>82</v>
      </c>
      <c r="G9893" s="128"/>
      <c r="H9893" s="156" t="s">
        <v>6840</v>
      </c>
      <c r="I9893" s="159"/>
      <c r="K9893" s="140" t="str">
        <f t="shared" si="468"/>
        <v>社會福利支出計畫/社會福利支出/會費、捐助、補助、分攤、照護、救濟與交流活動費/捐助、補助與獎助/捐助國內團體</v>
      </c>
      <c r="L9893" s="140" t="str">
        <f t="shared" si="469"/>
        <v>補助民間團體辦理建立社區照顧關懷據點業務</v>
      </c>
      <c r="M9893" s="40" t="str">
        <f t="shared" si="470"/>
        <v>財團法人全成社會福利基金會</v>
      </c>
    </row>
    <row r="9894" spans="1:13" s="27" customFormat="1" ht="112.5">
      <c r="A9894" s="37" t="s">
        <v>6837</v>
      </c>
      <c r="B9894" s="64" t="s">
        <v>7156</v>
      </c>
      <c r="C9894" s="64" t="s">
        <v>3251</v>
      </c>
      <c r="D9894" s="37" t="s">
        <v>6839</v>
      </c>
      <c r="E9894" s="131">
        <v>20</v>
      </c>
      <c r="F9894" s="132" t="s">
        <v>82</v>
      </c>
      <c r="G9894" s="128"/>
      <c r="H9894" s="156" t="s">
        <v>6840</v>
      </c>
      <c r="I9894" s="159"/>
      <c r="K9894" s="140" t="str">
        <f t="shared" si="468"/>
        <v>社會福利支出計畫/社會福利支出/會費、捐助、補助、分攤、照護、救濟與交流活動費/捐助、補助與獎助/捐助國內團體</v>
      </c>
      <c r="L9894" s="140" t="str">
        <f t="shared" si="469"/>
        <v>補助民間團體辦理建立社區照顧關懷據點業務</v>
      </c>
      <c r="M9894" s="40" t="str">
        <f t="shared" si="470"/>
        <v>財團法人向上社會福利基金會</v>
      </c>
    </row>
    <row r="9895" spans="1:13" s="27" customFormat="1" ht="112.5">
      <c r="A9895" s="37" t="s">
        <v>6837</v>
      </c>
      <c r="B9895" s="64" t="s">
        <v>7156</v>
      </c>
      <c r="C9895" s="64" t="s">
        <v>362</v>
      </c>
      <c r="D9895" s="37" t="s">
        <v>6839</v>
      </c>
      <c r="E9895" s="131">
        <v>30</v>
      </c>
      <c r="F9895" s="132" t="s">
        <v>82</v>
      </c>
      <c r="G9895" s="128"/>
      <c r="H9895" s="156" t="s">
        <v>6840</v>
      </c>
      <c r="I9895" s="159"/>
      <c r="K9895" s="140" t="str">
        <f t="shared" si="468"/>
        <v>社會福利支出計畫/社會福利支出/會費、捐助、補助、分攤、照護、救濟與交流活動費/捐助、補助與獎助/捐助國內團體</v>
      </c>
      <c r="L9895" s="140" t="str">
        <f t="shared" si="469"/>
        <v>補助民間團體辦理建立社區照顧關懷據點業務</v>
      </c>
      <c r="M9895" s="40" t="str">
        <f t="shared" si="470"/>
        <v>臺中市石岡區和盛社區發展協會</v>
      </c>
    </row>
    <row r="9896" spans="1:13" s="27" customFormat="1" ht="112.5">
      <c r="A9896" s="37" t="s">
        <v>6837</v>
      </c>
      <c r="B9896" s="64" t="s">
        <v>7156</v>
      </c>
      <c r="C9896" s="64" t="s">
        <v>1124</v>
      </c>
      <c r="D9896" s="37" t="s">
        <v>6839</v>
      </c>
      <c r="E9896" s="131">
        <v>30</v>
      </c>
      <c r="F9896" s="132" t="s">
        <v>82</v>
      </c>
      <c r="G9896" s="128"/>
      <c r="H9896" s="156" t="s">
        <v>6840</v>
      </c>
      <c r="I9896" s="159"/>
      <c r="K9896" s="140" t="str">
        <f t="shared" si="468"/>
        <v>社會福利支出計畫/社會福利支出/會費、捐助、補助、分攤、照護、救濟與交流活動費/捐助、補助與獎助/捐助國內團體</v>
      </c>
      <c r="L9896" s="140" t="str">
        <f t="shared" si="469"/>
        <v>補助民間團體辦理建立社區照顧關懷據點業務</v>
      </c>
      <c r="M9896" s="40" t="str">
        <f t="shared" si="470"/>
        <v>臺中市龍井區山腳社區發展協會</v>
      </c>
    </row>
    <row r="9897" spans="1:13" s="27" customFormat="1" ht="112.5">
      <c r="A9897" s="37" t="s">
        <v>6837</v>
      </c>
      <c r="B9897" s="64" t="s">
        <v>7156</v>
      </c>
      <c r="C9897" s="64" t="s">
        <v>3297</v>
      </c>
      <c r="D9897" s="37" t="s">
        <v>6839</v>
      </c>
      <c r="E9897" s="131">
        <v>36</v>
      </c>
      <c r="F9897" s="132" t="s">
        <v>82</v>
      </c>
      <c r="G9897" s="128"/>
      <c r="H9897" s="156" t="s">
        <v>6840</v>
      </c>
      <c r="I9897" s="159"/>
      <c r="K9897" s="140" t="str">
        <f t="shared" si="468"/>
        <v>社會福利支出計畫/社會福利支出/會費、捐助、補助、分攤、照護、救濟與交流活動費/捐助、補助與獎助/捐助國內團體</v>
      </c>
      <c r="L9897" s="140" t="str">
        <f t="shared" si="469"/>
        <v>補助民間團體辦理建立社區照顧關懷據點業務</v>
      </c>
      <c r="M9897" s="40" t="str">
        <f t="shared" si="470"/>
        <v>財團法人臺中市私立信望愛智能發展中心</v>
      </c>
    </row>
    <row r="9898" spans="1:13" s="27" customFormat="1" ht="112.5">
      <c r="A9898" s="37" t="s">
        <v>6837</v>
      </c>
      <c r="B9898" s="64" t="s">
        <v>7156</v>
      </c>
      <c r="C9898" s="64" t="s">
        <v>3200</v>
      </c>
      <c r="D9898" s="37" t="s">
        <v>6839</v>
      </c>
      <c r="E9898" s="131">
        <v>19</v>
      </c>
      <c r="F9898" s="132" t="s">
        <v>82</v>
      </c>
      <c r="G9898" s="128"/>
      <c r="H9898" s="156" t="s">
        <v>6840</v>
      </c>
      <c r="I9898" s="159"/>
      <c r="K9898" s="140" t="str">
        <f t="shared" si="468"/>
        <v>社會福利支出計畫/社會福利支出/會費、捐助、補助、分攤、照護、救濟與交流活動費/捐助、補助與獎助/捐助國內團體</v>
      </c>
      <c r="L9898" s="140" t="str">
        <f t="shared" si="469"/>
        <v>補助民間團體辦理建立社區照顧關懷據點業務</v>
      </c>
      <c r="M9898" s="40" t="str">
        <f t="shared" si="470"/>
        <v>臺中市大甲區文曲社區發展協會</v>
      </c>
    </row>
    <row r="9899" spans="1:13" s="27" customFormat="1" ht="112.5">
      <c r="A9899" s="37" t="s">
        <v>6837</v>
      </c>
      <c r="B9899" s="64" t="s">
        <v>7156</v>
      </c>
      <c r="C9899" s="64" t="s">
        <v>6929</v>
      </c>
      <c r="D9899" s="37" t="s">
        <v>6839</v>
      </c>
      <c r="E9899" s="131">
        <v>12</v>
      </c>
      <c r="F9899" s="132" t="s">
        <v>82</v>
      </c>
      <c r="G9899" s="128"/>
      <c r="H9899" s="156" t="s">
        <v>6840</v>
      </c>
      <c r="I9899" s="159"/>
      <c r="K9899" s="140" t="str">
        <f t="shared" si="468"/>
        <v>社會福利支出計畫/社會福利支出/會費、捐助、補助、分攤、照護、救濟與交流活動費/捐助、補助與獎助/捐助國內團體</v>
      </c>
      <c r="L9899" s="140" t="str">
        <f t="shared" si="469"/>
        <v>補助民間團體辦理建立社區照顧關懷據點業務</v>
      </c>
      <c r="M9899" s="40" t="str">
        <f t="shared" si="470"/>
        <v>臺中市東勢區福隆社區發展協會</v>
      </c>
    </row>
    <row r="9900" spans="1:13" s="27" customFormat="1" ht="112.5">
      <c r="A9900" s="37" t="s">
        <v>6837</v>
      </c>
      <c r="B9900" s="64" t="s">
        <v>7156</v>
      </c>
      <c r="C9900" s="64" t="s">
        <v>3619</v>
      </c>
      <c r="D9900" s="37" t="s">
        <v>6839</v>
      </c>
      <c r="E9900" s="131">
        <v>105</v>
      </c>
      <c r="F9900" s="132" t="s">
        <v>82</v>
      </c>
      <c r="G9900" s="128"/>
      <c r="H9900" s="156" t="s">
        <v>6840</v>
      </c>
      <c r="I9900" s="159"/>
      <c r="K9900" s="140" t="str">
        <f t="shared" si="468"/>
        <v>社會福利支出計畫/社會福利支出/會費、捐助、補助、分攤、照護、救濟與交流活動費/捐助、補助與獎助/捐助國內團體</v>
      </c>
      <c r="L9900" s="140" t="str">
        <f t="shared" si="469"/>
        <v>補助民間團體辦理建立社區照顧關懷據點業務</v>
      </c>
      <c r="M9900" s="40" t="str">
        <f t="shared" si="470"/>
        <v>社團法人台中市健行關懷社區協會</v>
      </c>
    </row>
    <row r="9901" spans="1:13" s="27" customFormat="1" ht="112.5">
      <c r="A9901" s="37" t="s">
        <v>6837</v>
      </c>
      <c r="B9901" s="64" t="s">
        <v>7156</v>
      </c>
      <c r="C9901" s="64" t="s">
        <v>6930</v>
      </c>
      <c r="D9901" s="37" t="s">
        <v>6839</v>
      </c>
      <c r="E9901" s="131">
        <v>17</v>
      </c>
      <c r="F9901" s="132" t="s">
        <v>82</v>
      </c>
      <c r="G9901" s="128"/>
      <c r="H9901" s="156" t="s">
        <v>6840</v>
      </c>
      <c r="I9901" s="159"/>
      <c r="K9901" s="140" t="str">
        <f t="shared" si="468"/>
        <v>社會福利支出計畫/社會福利支出/會費、捐助、補助、分攤、照護、救濟與交流活動費/捐助、補助與獎助/捐助國內團體</v>
      </c>
      <c r="L9901" s="140" t="str">
        <f t="shared" si="469"/>
        <v>補助民間團體辦理建立社區照顧關懷據點業務</v>
      </c>
      <c r="M9901" s="40" t="str">
        <f t="shared" si="470"/>
        <v>台中市東區十甲社區發展協會</v>
      </c>
    </row>
    <row r="9902" spans="1:13" s="27" customFormat="1" ht="112.5">
      <c r="A9902" s="37" t="s">
        <v>6837</v>
      </c>
      <c r="B9902" s="64" t="s">
        <v>7156</v>
      </c>
      <c r="C9902" s="64" t="s">
        <v>3194</v>
      </c>
      <c r="D9902" s="37" t="s">
        <v>6839</v>
      </c>
      <c r="E9902" s="131">
        <v>13</v>
      </c>
      <c r="F9902" s="132" t="s">
        <v>82</v>
      </c>
      <c r="G9902" s="128"/>
      <c r="H9902" s="156" t="s">
        <v>6840</v>
      </c>
      <c r="I9902" s="159"/>
      <c r="K9902" s="140" t="str">
        <f t="shared" si="468"/>
        <v>社會福利支出計畫/社會福利支出/會費、捐助、補助、分攤、照護、救濟與交流活動費/捐助、補助與獎助/捐助國內團體</v>
      </c>
      <c r="L9902" s="140" t="str">
        <f t="shared" si="469"/>
        <v>補助民間團體辦理建立社區照顧關懷據點業務</v>
      </c>
      <c r="M9902" s="40" t="str">
        <f t="shared" si="470"/>
        <v>臺中市大甲區銅安社區發展協會</v>
      </c>
    </row>
    <row r="9903" spans="1:13" s="27" customFormat="1" ht="112.5">
      <c r="A9903" s="37" t="s">
        <v>6837</v>
      </c>
      <c r="B9903" s="64" t="s">
        <v>7156</v>
      </c>
      <c r="C9903" s="64" t="s">
        <v>6014</v>
      </c>
      <c r="D9903" s="37" t="s">
        <v>6839</v>
      </c>
      <c r="E9903" s="131">
        <v>12</v>
      </c>
      <c r="F9903" s="132" t="s">
        <v>82</v>
      </c>
      <c r="G9903" s="128"/>
      <c r="H9903" s="156" t="s">
        <v>6840</v>
      </c>
      <c r="I9903" s="159"/>
      <c r="K9903" s="140" t="str">
        <f t="shared" si="468"/>
        <v>社會福利支出計畫/社會福利支出/會費、捐助、補助、分攤、照護、救濟與交流活動費/捐助、補助與獎助/捐助國內團體</v>
      </c>
      <c r="L9903" s="140" t="str">
        <f t="shared" si="469"/>
        <v>補助民間團體辦理建立社區照顧關懷據點業務</v>
      </c>
      <c r="M9903" s="40" t="str">
        <f t="shared" si="470"/>
        <v>臺中市神岡區社口社區發展協會</v>
      </c>
    </row>
    <row r="9904" spans="1:13" s="27" customFormat="1" ht="112.5">
      <c r="A9904" s="37" t="s">
        <v>6837</v>
      </c>
      <c r="B9904" s="64" t="s">
        <v>7156</v>
      </c>
      <c r="C9904" s="64" t="s">
        <v>3518</v>
      </c>
      <c r="D9904" s="37" t="s">
        <v>6839</v>
      </c>
      <c r="E9904" s="131">
        <v>180</v>
      </c>
      <c r="F9904" s="132" t="s">
        <v>82</v>
      </c>
      <c r="G9904" s="128"/>
      <c r="H9904" s="156" t="s">
        <v>6840</v>
      </c>
      <c r="I9904" s="159"/>
      <c r="K9904" s="140" t="str">
        <f t="shared" si="468"/>
        <v>社會福利支出計畫/社會福利支出/會費、捐助、補助、分攤、照護、救濟與交流活動費/捐助、補助與獎助/捐助國內團體</v>
      </c>
      <c r="L9904" s="140" t="str">
        <f t="shared" si="469"/>
        <v>補助民間團體辦理建立社區照顧關懷據點業務</v>
      </c>
      <c r="M9904" s="40" t="str">
        <f t="shared" si="470"/>
        <v>臺中市沙鹿區沙鹿社區發展協會</v>
      </c>
    </row>
    <row r="9905" spans="1:13" s="27" customFormat="1" ht="112.5">
      <c r="A9905" s="37" t="s">
        <v>6837</v>
      </c>
      <c r="B9905" s="64" t="s">
        <v>7156</v>
      </c>
      <c r="C9905" s="64" t="s">
        <v>3194</v>
      </c>
      <c r="D9905" s="37" t="s">
        <v>6839</v>
      </c>
      <c r="E9905" s="131">
        <v>30</v>
      </c>
      <c r="F9905" s="132" t="s">
        <v>82</v>
      </c>
      <c r="G9905" s="128"/>
      <c r="H9905" s="156" t="s">
        <v>6840</v>
      </c>
      <c r="I9905" s="159"/>
      <c r="K9905" s="140" t="str">
        <f t="shared" si="468"/>
        <v>社會福利支出計畫/社會福利支出/會費、捐助、補助、分攤、照護、救濟與交流活動費/捐助、補助與獎助/捐助國內團體</v>
      </c>
      <c r="L9905" s="140" t="str">
        <f t="shared" si="469"/>
        <v>補助民間團體辦理建立社區照顧關懷據點業務</v>
      </c>
      <c r="M9905" s="40" t="str">
        <f t="shared" si="470"/>
        <v>臺中市大甲區銅安社區發展協會</v>
      </c>
    </row>
    <row r="9906" spans="1:13" s="27" customFormat="1" ht="112.5">
      <c r="A9906" s="37" t="s">
        <v>6837</v>
      </c>
      <c r="B9906" s="64" t="s">
        <v>7156</v>
      </c>
      <c r="C9906" s="64" t="s">
        <v>76</v>
      </c>
      <c r="D9906" s="37" t="s">
        <v>6839</v>
      </c>
      <c r="E9906" s="131">
        <v>5</v>
      </c>
      <c r="F9906" s="132" t="s">
        <v>82</v>
      </c>
      <c r="G9906" s="128"/>
      <c r="H9906" s="156" t="s">
        <v>6840</v>
      </c>
      <c r="I9906" s="159"/>
      <c r="K9906" s="140" t="str">
        <f t="shared" si="468"/>
        <v>社會福利支出計畫/社會福利支出/會費、捐助、補助、分攤、照護、救濟與交流活動費/捐助、補助與獎助/捐助國內團體</v>
      </c>
      <c r="L9906" s="140" t="str">
        <f t="shared" si="469"/>
        <v>補助民間團體辦理建立社區照顧關懷據點業務</v>
      </c>
      <c r="M9906" s="40" t="str">
        <f t="shared" si="470"/>
        <v>臺中市大甲區福德社區發展協會</v>
      </c>
    </row>
    <row r="9907" spans="1:13" s="27" customFormat="1" ht="112.5">
      <c r="A9907" s="37" t="s">
        <v>6837</v>
      </c>
      <c r="B9907" s="64" t="s">
        <v>7156</v>
      </c>
      <c r="C9907" s="64" t="s">
        <v>4304</v>
      </c>
      <c r="D9907" s="37" t="s">
        <v>6839</v>
      </c>
      <c r="E9907" s="131">
        <v>4</v>
      </c>
      <c r="F9907" s="132" t="s">
        <v>82</v>
      </c>
      <c r="G9907" s="128"/>
      <c r="H9907" s="156" t="s">
        <v>6840</v>
      </c>
      <c r="I9907" s="159"/>
      <c r="K9907" s="140" t="str">
        <f t="shared" si="468"/>
        <v>社會福利支出計畫/社會福利支出/會費、捐助、補助、分攤、照護、救濟與交流活動費/捐助、補助與獎助/捐助國內團體</v>
      </c>
      <c r="L9907" s="140" t="str">
        <f t="shared" si="469"/>
        <v>補助民間團體辦理建立社區照顧關懷據點業務</v>
      </c>
      <c r="M9907" s="40" t="str">
        <f t="shared" si="470"/>
        <v>臺中市福興在地人文關懷協會</v>
      </c>
    </row>
    <row r="9908" spans="1:13" s="27" customFormat="1" ht="112.5">
      <c r="A9908" s="37" t="s">
        <v>6837</v>
      </c>
      <c r="B9908" s="64" t="s">
        <v>7156</v>
      </c>
      <c r="C9908" s="64" t="s">
        <v>3524</v>
      </c>
      <c r="D9908" s="37" t="s">
        <v>6839</v>
      </c>
      <c r="E9908" s="131">
        <v>5</v>
      </c>
      <c r="F9908" s="132" t="s">
        <v>82</v>
      </c>
      <c r="G9908" s="128"/>
      <c r="H9908" s="156" t="s">
        <v>6840</v>
      </c>
      <c r="I9908" s="159"/>
      <c r="K9908" s="140" t="str">
        <f t="shared" si="468"/>
        <v>社會福利支出計畫/社會福利支出/會費、捐助、補助、分攤、照護、救濟與交流活動費/捐助、補助與獎助/捐助國內團體</v>
      </c>
      <c r="L9908" s="140" t="str">
        <f t="shared" si="469"/>
        <v>補助民間團體辦理建立社區照顧關懷據點業務</v>
      </c>
      <c r="M9908" s="40" t="str">
        <f t="shared" si="470"/>
        <v>台中市南區崇倫社區發展協會</v>
      </c>
    </row>
    <row r="9909" spans="1:13" s="27" customFormat="1" ht="112.5">
      <c r="A9909" s="37" t="s">
        <v>6837</v>
      </c>
      <c r="B9909" s="64" t="s">
        <v>7156</v>
      </c>
      <c r="C9909" s="64" t="s">
        <v>4270</v>
      </c>
      <c r="D9909" s="37" t="s">
        <v>6839</v>
      </c>
      <c r="E9909" s="131">
        <v>21</v>
      </c>
      <c r="F9909" s="132" t="s">
        <v>82</v>
      </c>
      <c r="G9909" s="128"/>
      <c r="H9909" s="156" t="s">
        <v>6840</v>
      </c>
      <c r="I9909" s="159"/>
      <c r="K9909" s="140" t="str">
        <f t="shared" si="468"/>
        <v>社會福利支出計畫/社會福利支出/會費、捐助、補助、分攤、照護、救濟與交流活動費/捐助、補助與獎助/捐助國內團體</v>
      </c>
      <c r="L9909" s="140" t="str">
        <f t="shared" si="469"/>
        <v>補助民間團體辦理建立社區照顧關懷據點業務</v>
      </c>
      <c r="M9909" s="40" t="str">
        <f t="shared" si="470"/>
        <v>台中市和樂關懷協會</v>
      </c>
    </row>
    <row r="9910" spans="1:13" s="27" customFormat="1" ht="112.5">
      <c r="A9910" s="37" t="s">
        <v>6837</v>
      </c>
      <c r="B9910" s="64" t="s">
        <v>7156</v>
      </c>
      <c r="C9910" s="64" t="s">
        <v>3163</v>
      </c>
      <c r="D9910" s="37" t="s">
        <v>6839</v>
      </c>
      <c r="E9910" s="131">
        <v>18</v>
      </c>
      <c r="F9910" s="132" t="s">
        <v>82</v>
      </c>
      <c r="G9910" s="128"/>
      <c r="H9910" s="156" t="s">
        <v>6840</v>
      </c>
      <c r="I9910" s="159"/>
      <c r="K9910" s="140" t="str">
        <f t="shared" si="468"/>
        <v>社會福利支出計畫/社會福利支出/會費、捐助、補助、分攤、照護、救濟與交流活動費/捐助、補助與獎助/捐助國內團體</v>
      </c>
      <c r="L9910" s="140" t="str">
        <f t="shared" si="469"/>
        <v>補助民間團體辦理建立社區照顧關懷據點業務</v>
      </c>
      <c r="M9910" s="40" t="str">
        <f t="shared" si="470"/>
        <v>財團法人伽耶山基金會</v>
      </c>
    </row>
    <row r="9911" spans="1:13" s="27" customFormat="1" ht="112.5">
      <c r="A9911" s="37" t="s">
        <v>6837</v>
      </c>
      <c r="B9911" s="64" t="s">
        <v>7156</v>
      </c>
      <c r="C9911" s="64" t="s">
        <v>3723</v>
      </c>
      <c r="D9911" s="37" t="s">
        <v>6839</v>
      </c>
      <c r="E9911" s="131">
        <v>10</v>
      </c>
      <c r="F9911" s="132" t="s">
        <v>82</v>
      </c>
      <c r="G9911" s="128"/>
      <c r="H9911" s="156" t="s">
        <v>6840</v>
      </c>
      <c r="I9911" s="159"/>
      <c r="K9911" s="140" t="str">
        <f t="shared" si="468"/>
        <v>社會福利支出計畫/社會福利支出/會費、捐助、補助、分攤、照護、救濟與交流活動費/捐助、補助與獎助/捐助國內團體</v>
      </c>
      <c r="L9911" s="140" t="str">
        <f t="shared" si="469"/>
        <v>補助民間團體辦理建立社區照顧關懷據點業務</v>
      </c>
      <c r="M9911" s="40" t="str">
        <f t="shared" si="470"/>
        <v>臺中市大肚區營埔社區發展協會</v>
      </c>
    </row>
    <row r="9912" spans="1:13" s="27" customFormat="1" ht="112.5">
      <c r="A9912" s="37" t="s">
        <v>6837</v>
      </c>
      <c r="B9912" s="64" t="s">
        <v>7156</v>
      </c>
      <c r="C9912" s="64" t="s">
        <v>3127</v>
      </c>
      <c r="D9912" s="37" t="s">
        <v>6839</v>
      </c>
      <c r="E9912" s="131">
        <v>8</v>
      </c>
      <c r="F9912" s="132" t="s">
        <v>82</v>
      </c>
      <c r="G9912" s="128"/>
      <c r="H9912" s="156" t="s">
        <v>6840</v>
      </c>
      <c r="I9912" s="159"/>
      <c r="K9912" s="140" t="str">
        <f t="shared" si="468"/>
        <v>社會福利支出計畫/社會福利支出/會費、捐助、補助、分攤、照護、救濟與交流活動費/捐助、補助與獎助/捐助國內團體</v>
      </c>
      <c r="L9912" s="140" t="str">
        <f t="shared" si="469"/>
        <v>補助民間團體辦理建立社區照顧關懷據點業務</v>
      </c>
      <c r="M9912" s="40" t="str">
        <f t="shared" si="470"/>
        <v>共生宅發展協會</v>
      </c>
    </row>
    <row r="9913" spans="1:13" s="27" customFormat="1" ht="112.5">
      <c r="A9913" s="37" t="s">
        <v>6837</v>
      </c>
      <c r="B9913" s="64" t="s">
        <v>7156</v>
      </c>
      <c r="C9913" s="64" t="s">
        <v>4179</v>
      </c>
      <c r="D9913" s="37" t="s">
        <v>6839</v>
      </c>
      <c r="E9913" s="131">
        <v>8</v>
      </c>
      <c r="F9913" s="132" t="s">
        <v>82</v>
      </c>
      <c r="G9913" s="128"/>
      <c r="H9913" s="156" t="s">
        <v>6840</v>
      </c>
      <c r="I9913" s="159"/>
      <c r="K9913" s="140" t="str">
        <f t="shared" si="468"/>
        <v>社會福利支出計畫/社會福利支出/會費、捐助、補助、分攤、照護、救濟與交流活動費/捐助、補助與獎助/捐助國內團體</v>
      </c>
      <c r="L9913" s="140" t="str">
        <f t="shared" si="469"/>
        <v>補助民間團體辦理建立社區照顧關懷據點業務</v>
      </c>
      <c r="M9913" s="40" t="str">
        <f t="shared" si="470"/>
        <v>臺中市大肚區山陽社區發展協會</v>
      </c>
    </row>
    <row r="9914" spans="1:13" s="27" customFormat="1" ht="112.5">
      <c r="A9914" s="37" t="s">
        <v>6837</v>
      </c>
      <c r="B9914" s="64" t="s">
        <v>7156</v>
      </c>
      <c r="C9914" s="64" t="s">
        <v>3522</v>
      </c>
      <c r="D9914" s="37" t="s">
        <v>6839</v>
      </c>
      <c r="E9914" s="131">
        <v>38</v>
      </c>
      <c r="F9914" s="132" t="s">
        <v>82</v>
      </c>
      <c r="G9914" s="128"/>
      <c r="H9914" s="156" t="s">
        <v>6840</v>
      </c>
      <c r="I9914" s="159"/>
      <c r="K9914" s="140" t="str">
        <f t="shared" si="468"/>
        <v>社會福利支出計畫/社會福利支出/會費、捐助、補助、分攤、照護、救濟與交流活動費/捐助、補助與獎助/捐助國內團體</v>
      </c>
      <c r="L9914" s="140" t="str">
        <f t="shared" si="469"/>
        <v>補助民間團體辦理建立社區照顧關懷據點業務</v>
      </c>
      <c r="M9914" s="40" t="str">
        <f t="shared" si="470"/>
        <v>台中市南區南和社區發展協會</v>
      </c>
    </row>
    <row r="9915" spans="1:13" s="27" customFormat="1" ht="112.5">
      <c r="A9915" s="37" t="s">
        <v>6837</v>
      </c>
      <c r="B9915" s="64" t="s">
        <v>7156</v>
      </c>
      <c r="C9915" s="64" t="s">
        <v>4224</v>
      </c>
      <c r="D9915" s="37" t="s">
        <v>6839</v>
      </c>
      <c r="E9915" s="131">
        <v>10</v>
      </c>
      <c r="F9915" s="132" t="s">
        <v>82</v>
      </c>
      <c r="G9915" s="128"/>
      <c r="H9915" s="156" t="s">
        <v>6840</v>
      </c>
      <c r="I9915" s="159"/>
      <c r="K9915" s="140" t="str">
        <f t="shared" si="468"/>
        <v>社會福利支出計畫/社會福利支出/會費、捐助、補助、分攤、照護、救濟與交流活動費/捐助、補助與獎助/捐助國內團體</v>
      </c>
      <c r="L9915" s="140" t="str">
        <f t="shared" si="469"/>
        <v>補助民間團體辦理建立社區照顧關懷據點業務</v>
      </c>
      <c r="M9915" s="40" t="str">
        <f t="shared" si="470"/>
        <v>臺中市南區樹德社區發展協會</v>
      </c>
    </row>
    <row r="9916" spans="1:13" s="27" customFormat="1" ht="112.5">
      <c r="A9916" s="37" t="s">
        <v>6837</v>
      </c>
      <c r="B9916" s="64" t="s">
        <v>7156</v>
      </c>
      <c r="C9916" s="64" t="s">
        <v>3187</v>
      </c>
      <c r="D9916" s="37" t="s">
        <v>6839</v>
      </c>
      <c r="E9916" s="131">
        <v>60</v>
      </c>
      <c r="F9916" s="132" t="s">
        <v>82</v>
      </c>
      <c r="G9916" s="128"/>
      <c r="H9916" s="156" t="s">
        <v>6840</v>
      </c>
      <c r="I9916" s="159"/>
      <c r="K9916" s="140" t="str">
        <f t="shared" si="468"/>
        <v>社會福利支出計畫/社會福利支出/會費、捐助、補助、分攤、照護、救濟與交流活動費/捐助、補助與獎助/捐助國內團體</v>
      </c>
      <c r="L9916" s="140" t="str">
        <f t="shared" si="469"/>
        <v>補助民間團體辦理建立社區照顧關懷據點業務</v>
      </c>
      <c r="M9916" s="40" t="str">
        <f t="shared" si="470"/>
        <v>台中市南屯區三厝社區發展協會</v>
      </c>
    </row>
    <row r="9917" spans="1:13" s="27" customFormat="1" ht="112.5">
      <c r="A9917" s="37" t="s">
        <v>6837</v>
      </c>
      <c r="B9917" s="64" t="s">
        <v>7156</v>
      </c>
      <c r="C9917" s="64" t="s">
        <v>4271</v>
      </c>
      <c r="D9917" s="37" t="s">
        <v>6839</v>
      </c>
      <c r="E9917" s="131">
        <v>36</v>
      </c>
      <c r="F9917" s="132" t="s">
        <v>82</v>
      </c>
      <c r="G9917" s="128"/>
      <c r="H9917" s="156" t="s">
        <v>6840</v>
      </c>
      <c r="I9917" s="159"/>
      <c r="K9917" s="140" t="str">
        <f t="shared" ref="K9917:K9980" si="471">A9917</f>
        <v>社會福利支出計畫/社會福利支出/會費、捐助、補助、分攤、照護、救濟與交流活動費/捐助、補助與獎助/捐助國內團體</v>
      </c>
      <c r="L9917" s="140" t="str">
        <f t="shared" ref="L9917:L9980" si="472">B9917</f>
        <v>補助民間團體辦理建立社區照顧關懷據點業務</v>
      </c>
      <c r="M9917" s="40" t="str">
        <f t="shared" ref="M9917:M9980" si="473">C9917</f>
        <v>臺中市外埔區福興關懷協會</v>
      </c>
    </row>
    <row r="9918" spans="1:13" s="27" customFormat="1" ht="112.5">
      <c r="A9918" s="37" t="s">
        <v>6842</v>
      </c>
      <c r="B9918" s="64" t="s">
        <v>7156</v>
      </c>
      <c r="C9918" s="130" t="s">
        <v>227</v>
      </c>
      <c r="D9918" s="37" t="s">
        <v>6839</v>
      </c>
      <c r="E9918" s="136">
        <v>30</v>
      </c>
      <c r="F9918" s="132" t="s">
        <v>82</v>
      </c>
      <c r="G9918" s="156"/>
      <c r="H9918" s="156" t="s">
        <v>6840</v>
      </c>
      <c r="I9918" s="159"/>
      <c r="K9918" s="140" t="str">
        <f t="shared" si="471"/>
        <v>一般建築及設備計畫/一般建築及設備/會費、捐助、補助、分攤、照護、救濟與交流活動費/捐助、補助與獎助/捐助國內團體</v>
      </c>
      <c r="L9918" s="140" t="str">
        <f t="shared" si="472"/>
        <v>補助民間團體辦理建立社區照顧關懷據點業務</v>
      </c>
      <c r="M9918" s="40" t="str">
        <f t="shared" si="473"/>
        <v>臺中市梧棲區南簡社區發展協會</v>
      </c>
    </row>
    <row r="9919" spans="1:13" s="27" customFormat="1" ht="112.5">
      <c r="A9919" s="37" t="s">
        <v>6837</v>
      </c>
      <c r="B9919" s="64" t="s">
        <v>7156</v>
      </c>
      <c r="C9919" s="64" t="s">
        <v>3618</v>
      </c>
      <c r="D9919" s="37" t="s">
        <v>6839</v>
      </c>
      <c r="E9919" s="131">
        <v>3</v>
      </c>
      <c r="F9919" s="132" t="s">
        <v>82</v>
      </c>
      <c r="G9919" s="128"/>
      <c r="H9919" s="156" t="s">
        <v>6840</v>
      </c>
      <c r="I9919" s="159"/>
      <c r="K9919" s="140" t="str">
        <f t="shared" si="471"/>
        <v>社會福利支出計畫/社會福利支出/會費、捐助、補助、分攤、照護、救濟與交流活動費/捐助、補助與獎助/捐助國內團體</v>
      </c>
      <c r="L9919" s="140" t="str">
        <f t="shared" si="472"/>
        <v>補助民間團體辦理建立社區照顧關懷據點業務</v>
      </c>
      <c r="M9919" s="40" t="str">
        <f t="shared" si="473"/>
        <v>臺中市樂活銀髮族交流協會</v>
      </c>
    </row>
    <row r="9920" spans="1:13" s="27" customFormat="1" ht="112.5">
      <c r="A9920" s="37" t="s">
        <v>6837</v>
      </c>
      <c r="B9920" s="64" t="s">
        <v>7156</v>
      </c>
      <c r="C9920" s="64" t="s">
        <v>367</v>
      </c>
      <c r="D9920" s="37" t="s">
        <v>6839</v>
      </c>
      <c r="E9920" s="131">
        <v>36</v>
      </c>
      <c r="F9920" s="132" t="s">
        <v>82</v>
      </c>
      <c r="G9920" s="128"/>
      <c r="H9920" s="156" t="s">
        <v>6840</v>
      </c>
      <c r="I9920" s="159"/>
      <c r="K9920" s="140" t="str">
        <f t="shared" si="471"/>
        <v>社會福利支出計畫/社會福利支出/會費、捐助、補助、分攤、照護、救濟與交流活動費/捐助、補助與獎助/捐助國內團體</v>
      </c>
      <c r="L9920" s="140" t="str">
        <f t="shared" si="472"/>
        <v>補助民間團體辦理建立社區照顧關懷據點業務</v>
      </c>
      <c r="M9920" s="40" t="str">
        <f t="shared" si="473"/>
        <v>臺中市石岡區南眉文化促進會</v>
      </c>
    </row>
    <row r="9921" spans="1:13" s="27" customFormat="1" ht="112.5">
      <c r="A9921" s="37" t="s">
        <v>6837</v>
      </c>
      <c r="B9921" s="64" t="s">
        <v>7156</v>
      </c>
      <c r="C9921" s="64" t="s">
        <v>2511</v>
      </c>
      <c r="D9921" s="37" t="s">
        <v>6839</v>
      </c>
      <c r="E9921" s="131">
        <v>84</v>
      </c>
      <c r="F9921" s="132" t="s">
        <v>82</v>
      </c>
      <c r="G9921" s="128"/>
      <c r="H9921" s="156" t="s">
        <v>6840</v>
      </c>
      <c r="I9921" s="159"/>
      <c r="K9921" s="140" t="str">
        <f t="shared" si="471"/>
        <v>社會福利支出計畫/社會福利支出/會費、捐助、補助、分攤、照護、救濟與交流活動費/捐助、補助與獎助/捐助國內團體</v>
      </c>
      <c r="L9921" s="140" t="str">
        <f t="shared" si="472"/>
        <v>補助民間團體辦理建立社區照顧關懷據點業務</v>
      </c>
      <c r="M9921" s="40" t="str">
        <f t="shared" si="473"/>
        <v>臺中市東勢區中嵙社區發展協會</v>
      </c>
    </row>
    <row r="9922" spans="1:13" s="27" customFormat="1" ht="112.5">
      <c r="A9922" s="37" t="s">
        <v>6837</v>
      </c>
      <c r="B9922" s="64" t="s">
        <v>7156</v>
      </c>
      <c r="C9922" s="64" t="s">
        <v>358</v>
      </c>
      <c r="D9922" s="37" t="s">
        <v>6839</v>
      </c>
      <c r="E9922" s="131">
        <v>36</v>
      </c>
      <c r="F9922" s="132" t="s">
        <v>82</v>
      </c>
      <c r="G9922" s="128"/>
      <c r="H9922" s="156" t="s">
        <v>6840</v>
      </c>
      <c r="I9922" s="159"/>
      <c r="K9922" s="140" t="str">
        <f t="shared" si="471"/>
        <v>社會福利支出計畫/社會福利支出/會費、捐助、補助、分攤、照護、救濟與交流活動費/捐助、補助與獎助/捐助國內團體</v>
      </c>
      <c r="L9922" s="140" t="str">
        <f t="shared" si="472"/>
        <v>補助民間團體辦理建立社區照顧關懷據點業務</v>
      </c>
      <c r="M9922" s="40" t="str">
        <f t="shared" si="473"/>
        <v>臺中市石岡區傳統美食文化推廣協會</v>
      </c>
    </row>
    <row r="9923" spans="1:13" s="27" customFormat="1" ht="112.5">
      <c r="A9923" s="37" t="s">
        <v>6837</v>
      </c>
      <c r="B9923" s="64" t="s">
        <v>7156</v>
      </c>
      <c r="C9923" s="64" t="s">
        <v>3636</v>
      </c>
      <c r="D9923" s="37" t="s">
        <v>6839</v>
      </c>
      <c r="E9923" s="131">
        <v>1</v>
      </c>
      <c r="F9923" s="132" t="s">
        <v>82</v>
      </c>
      <c r="G9923" s="128"/>
      <c r="H9923" s="156" t="s">
        <v>6840</v>
      </c>
      <c r="I9923" s="159"/>
      <c r="K9923" s="140" t="str">
        <f t="shared" si="471"/>
        <v>社會福利支出計畫/社會福利支出/會費、捐助、補助、分攤、照護、救濟與交流活動費/捐助、補助與獎助/捐助國內團體</v>
      </c>
      <c r="L9923" s="140" t="str">
        <f t="shared" si="472"/>
        <v>補助民間團體辦理建立社區照顧關懷據點業務</v>
      </c>
      <c r="M9923" s="40" t="str">
        <f t="shared" si="473"/>
        <v>臺中市大甲區德化社區發展協會</v>
      </c>
    </row>
    <row r="9924" spans="1:13" s="27" customFormat="1" ht="112.5">
      <c r="A9924" s="37" t="s">
        <v>6837</v>
      </c>
      <c r="B9924" s="64" t="s">
        <v>7156</v>
      </c>
      <c r="C9924" s="64" t="s">
        <v>3188</v>
      </c>
      <c r="D9924" s="37" t="s">
        <v>6839</v>
      </c>
      <c r="E9924" s="131">
        <v>48</v>
      </c>
      <c r="F9924" s="132" t="s">
        <v>82</v>
      </c>
      <c r="G9924" s="128"/>
      <c r="H9924" s="156" t="s">
        <v>6840</v>
      </c>
      <c r="I9924" s="159"/>
      <c r="K9924" s="140" t="str">
        <f t="shared" si="471"/>
        <v>社會福利支出計畫/社會福利支出/會費、捐助、補助、分攤、照護、救濟與交流活動費/捐助、補助與獎助/捐助國內團體</v>
      </c>
      <c r="L9924" s="140" t="str">
        <f t="shared" si="472"/>
        <v>補助民間團體辦理建立社區照顧關懷據點業務</v>
      </c>
      <c r="M9924" s="40" t="str">
        <f t="shared" si="473"/>
        <v>臺中市大甲區聖母發展協會</v>
      </c>
    </row>
    <row r="9925" spans="1:13" s="27" customFormat="1" ht="112.5">
      <c r="A9925" s="37" t="s">
        <v>6837</v>
      </c>
      <c r="B9925" s="64" t="s">
        <v>7156</v>
      </c>
      <c r="C9925" s="64" t="s">
        <v>4274</v>
      </c>
      <c r="D9925" s="37" t="s">
        <v>6839</v>
      </c>
      <c r="E9925" s="131">
        <v>11</v>
      </c>
      <c r="F9925" s="132" t="s">
        <v>82</v>
      </c>
      <c r="G9925" s="128"/>
      <c r="H9925" s="156" t="s">
        <v>6840</v>
      </c>
      <c r="I9925" s="159"/>
      <c r="K9925" s="140" t="str">
        <f t="shared" si="471"/>
        <v>社會福利支出計畫/社會福利支出/會費、捐助、補助、分攤、照護、救濟與交流活動費/捐助、補助與獎助/捐助國內團體</v>
      </c>
      <c r="L9925" s="140" t="str">
        <f t="shared" si="472"/>
        <v>補助民間團體辦理建立社區照顧關懷據點業務</v>
      </c>
      <c r="M9925" s="40" t="str">
        <f t="shared" si="473"/>
        <v>臺中市大雅區忠義社區發展協會</v>
      </c>
    </row>
    <row r="9926" spans="1:13" s="27" customFormat="1" ht="112.5">
      <c r="A9926" s="37" t="s">
        <v>6837</v>
      </c>
      <c r="B9926" s="64" t="s">
        <v>7156</v>
      </c>
      <c r="C9926" s="64" t="s">
        <v>4189</v>
      </c>
      <c r="D9926" s="37" t="s">
        <v>6839</v>
      </c>
      <c r="E9926" s="131">
        <v>3</v>
      </c>
      <c r="F9926" s="132" t="s">
        <v>82</v>
      </c>
      <c r="G9926" s="128"/>
      <c r="H9926" s="156" t="s">
        <v>6840</v>
      </c>
      <c r="I9926" s="159"/>
      <c r="K9926" s="140" t="str">
        <f t="shared" si="471"/>
        <v>社會福利支出計畫/社會福利支出/會費、捐助、補助、分攤、照護、救濟與交流活動費/捐助、補助與獎助/捐助國內團體</v>
      </c>
      <c r="L9926" s="140" t="str">
        <f t="shared" si="472"/>
        <v>補助民間團體辦理建立社區照顧關懷據點業務</v>
      </c>
      <c r="M9926" s="40" t="str">
        <f t="shared" si="473"/>
        <v>臺中市頂橋仔發展協會</v>
      </c>
    </row>
    <row r="9927" spans="1:13" s="27" customFormat="1" ht="112.5">
      <c r="A9927" s="37" t="s">
        <v>6837</v>
      </c>
      <c r="B9927" s="64" t="s">
        <v>7156</v>
      </c>
      <c r="C9927" s="64" t="s">
        <v>7233</v>
      </c>
      <c r="D9927" s="37" t="s">
        <v>6839</v>
      </c>
      <c r="E9927" s="131">
        <v>11</v>
      </c>
      <c r="F9927" s="132" t="s">
        <v>82</v>
      </c>
      <c r="G9927" s="128"/>
      <c r="H9927" s="156" t="s">
        <v>6840</v>
      </c>
      <c r="I9927" s="159"/>
      <c r="K9927" s="140" t="str">
        <f t="shared" si="471"/>
        <v>社會福利支出計畫/社會福利支出/會費、捐助、補助、分攤、照護、救濟與交流活動費/捐助、補助與獎助/捐助國內團體</v>
      </c>
      <c r="L9927" s="140" t="str">
        <f t="shared" si="472"/>
        <v>補助民間團體辦理建立社區照顧關懷據點業務</v>
      </c>
      <c r="M9927" s="40" t="str">
        <f t="shared" si="473"/>
        <v>臺中市南區藍興堡發展協會</v>
      </c>
    </row>
    <row r="9928" spans="1:13" s="27" customFormat="1" ht="112.5">
      <c r="A9928" s="37" t="s">
        <v>6837</v>
      </c>
      <c r="B9928" s="64" t="s">
        <v>7156</v>
      </c>
      <c r="C9928" s="64" t="s">
        <v>3657</v>
      </c>
      <c r="D9928" s="37" t="s">
        <v>6839</v>
      </c>
      <c r="E9928" s="131">
        <v>7</v>
      </c>
      <c r="F9928" s="132" t="s">
        <v>82</v>
      </c>
      <c r="G9928" s="128"/>
      <c r="H9928" s="156" t="s">
        <v>6840</v>
      </c>
      <c r="I9928" s="159"/>
      <c r="K9928" s="140" t="str">
        <f t="shared" si="471"/>
        <v>社會福利支出計畫/社會福利支出/會費、捐助、補助、分攤、照護、救濟與交流活動費/捐助、補助與獎助/捐助國內團體</v>
      </c>
      <c r="L9928" s="140" t="str">
        <f t="shared" si="472"/>
        <v>補助民間團體辦理建立社區照顧關懷據點業務</v>
      </c>
      <c r="M9928" s="40" t="str">
        <f t="shared" si="473"/>
        <v>臺中市沙鹿區晉江社區發展協會</v>
      </c>
    </row>
    <row r="9929" spans="1:13" s="27" customFormat="1" ht="112.5">
      <c r="A9929" s="37" t="s">
        <v>6837</v>
      </c>
      <c r="B9929" s="64" t="s">
        <v>7156</v>
      </c>
      <c r="C9929" s="64" t="s">
        <v>4252</v>
      </c>
      <c r="D9929" s="37" t="s">
        <v>6839</v>
      </c>
      <c r="E9929" s="131">
        <v>9</v>
      </c>
      <c r="F9929" s="132" t="s">
        <v>82</v>
      </c>
      <c r="G9929" s="128"/>
      <c r="H9929" s="156" t="s">
        <v>6840</v>
      </c>
      <c r="I9929" s="159"/>
      <c r="K9929" s="140" t="str">
        <f t="shared" si="471"/>
        <v>社會福利支出計畫/社會福利支出/會費、捐助、補助、分攤、照護、救濟與交流活動費/捐助、補助與獎助/捐助國內團體</v>
      </c>
      <c r="L9929" s="140" t="str">
        <f t="shared" si="472"/>
        <v>補助民間團體辦理建立社區照顧關懷據點業務</v>
      </c>
      <c r="M9929" s="40" t="str">
        <f t="shared" si="473"/>
        <v>臺中市沙鹿區西勢寮社區發展協會</v>
      </c>
    </row>
    <row r="9930" spans="1:13" s="27" customFormat="1" ht="112.5">
      <c r="A9930" s="37" t="s">
        <v>6837</v>
      </c>
      <c r="B9930" s="64" t="s">
        <v>7156</v>
      </c>
      <c r="C9930" s="64" t="s">
        <v>3076</v>
      </c>
      <c r="D9930" s="37" t="s">
        <v>6839</v>
      </c>
      <c r="E9930" s="131">
        <v>42</v>
      </c>
      <c r="F9930" s="132" t="s">
        <v>82</v>
      </c>
      <c r="G9930" s="128"/>
      <c r="H9930" s="156" t="s">
        <v>6840</v>
      </c>
      <c r="I9930" s="159"/>
      <c r="K9930" s="140" t="str">
        <f t="shared" si="471"/>
        <v>社會福利支出計畫/社會福利支出/會費、捐助、補助、分攤、照護、救濟與交流活動費/捐助、補助與獎助/捐助國內團體</v>
      </c>
      <c r="L9930" s="140" t="str">
        <f t="shared" si="472"/>
        <v>補助民間團體辦理建立社區照顧關懷據點業務</v>
      </c>
      <c r="M9930" s="40" t="str">
        <f t="shared" si="473"/>
        <v>社團法人臺中市忘憂草協會</v>
      </c>
    </row>
    <row r="9931" spans="1:13" s="27" customFormat="1" ht="112.5">
      <c r="A9931" s="37" t="s">
        <v>6837</v>
      </c>
      <c r="B9931" s="64" t="s">
        <v>7156</v>
      </c>
      <c r="C9931" s="64" t="s">
        <v>3827</v>
      </c>
      <c r="D9931" s="37" t="s">
        <v>6839</v>
      </c>
      <c r="E9931" s="131">
        <v>17</v>
      </c>
      <c r="F9931" s="132" t="s">
        <v>82</v>
      </c>
      <c r="G9931" s="128"/>
      <c r="H9931" s="156" t="s">
        <v>6840</v>
      </c>
      <c r="I9931" s="159"/>
      <c r="K9931" s="140" t="str">
        <f t="shared" si="471"/>
        <v>社會福利支出計畫/社會福利支出/會費、捐助、補助、分攤、照護、救濟與交流活動費/捐助、補助與獎助/捐助國內團體</v>
      </c>
      <c r="L9931" s="140" t="str">
        <f t="shared" si="472"/>
        <v>補助民間團體辦理建立社區照顧關懷據點業務</v>
      </c>
      <c r="M9931" s="40" t="str">
        <f t="shared" si="473"/>
        <v>社團法人台中市婦女發展協會</v>
      </c>
    </row>
    <row r="9932" spans="1:13" s="27" customFormat="1" ht="112.5">
      <c r="A9932" s="37" t="s">
        <v>6837</v>
      </c>
      <c r="B9932" s="64" t="s">
        <v>7156</v>
      </c>
      <c r="C9932" s="64" t="s">
        <v>3135</v>
      </c>
      <c r="D9932" s="37" t="s">
        <v>6839</v>
      </c>
      <c r="E9932" s="131">
        <v>18</v>
      </c>
      <c r="F9932" s="132" t="s">
        <v>82</v>
      </c>
      <c r="G9932" s="128"/>
      <c r="H9932" s="156" t="s">
        <v>6840</v>
      </c>
      <c r="I9932" s="159"/>
      <c r="K9932" s="140" t="str">
        <f t="shared" si="471"/>
        <v>社會福利支出計畫/社會福利支出/會費、捐助、補助、分攤、照護、救濟與交流活動費/捐助、補助與獎助/捐助國內團體</v>
      </c>
      <c r="L9932" s="140" t="str">
        <f t="shared" si="472"/>
        <v>補助民間團體辦理建立社區照顧關懷據點業務</v>
      </c>
      <c r="M9932" s="40" t="str">
        <f t="shared" si="473"/>
        <v>社團法人臺中市長幼關懷協會</v>
      </c>
    </row>
    <row r="9933" spans="1:13" s="27" customFormat="1" ht="112.5">
      <c r="A9933" s="37" t="s">
        <v>6837</v>
      </c>
      <c r="B9933" s="64" t="s">
        <v>7156</v>
      </c>
      <c r="C9933" s="64" t="s">
        <v>7234</v>
      </c>
      <c r="D9933" s="37" t="s">
        <v>6839</v>
      </c>
      <c r="E9933" s="131">
        <v>42</v>
      </c>
      <c r="F9933" s="132" t="s">
        <v>82</v>
      </c>
      <c r="G9933" s="128"/>
      <c r="H9933" s="156" t="s">
        <v>6840</v>
      </c>
      <c r="I9933" s="159"/>
      <c r="K9933" s="140" t="str">
        <f t="shared" si="471"/>
        <v>社會福利支出計畫/社會福利支出/會費、捐助、補助、分攤、照護、救濟與交流活動費/捐助、補助與獎助/捐助國內團體</v>
      </c>
      <c r="L9933" s="140" t="str">
        <f t="shared" si="472"/>
        <v>補助民間團體辦理建立社區照顧關懷據點業務</v>
      </c>
      <c r="M9933" s="40" t="str">
        <f t="shared" si="473"/>
        <v>台中市北區中達社區發展協會</v>
      </c>
    </row>
    <row r="9934" spans="1:13" s="27" customFormat="1" ht="112.5">
      <c r="A9934" s="37" t="s">
        <v>6837</v>
      </c>
      <c r="B9934" s="64" t="s">
        <v>7156</v>
      </c>
      <c r="C9934" s="64" t="s">
        <v>3721</v>
      </c>
      <c r="D9934" s="37" t="s">
        <v>6839</v>
      </c>
      <c r="E9934" s="131">
        <v>24</v>
      </c>
      <c r="F9934" s="132" t="s">
        <v>82</v>
      </c>
      <c r="G9934" s="128"/>
      <c r="H9934" s="156" t="s">
        <v>6840</v>
      </c>
      <c r="I9934" s="159"/>
      <c r="K9934" s="140" t="str">
        <f t="shared" si="471"/>
        <v>社會福利支出計畫/社會福利支出/會費、捐助、補助、分攤、照護、救濟與交流活動費/捐助、補助與獎助/捐助國內團體</v>
      </c>
      <c r="L9934" s="140" t="str">
        <f t="shared" si="472"/>
        <v>補助民間團體辦理建立社區照顧關懷據點業務</v>
      </c>
      <c r="M9934" s="40" t="str">
        <f t="shared" si="473"/>
        <v>社團法人臺中市篤行關懷協會</v>
      </c>
    </row>
    <row r="9935" spans="1:13" s="27" customFormat="1" ht="112.5">
      <c r="A9935" s="37" t="s">
        <v>6837</v>
      </c>
      <c r="B9935" s="64" t="s">
        <v>7156</v>
      </c>
      <c r="C9935" s="64" t="s">
        <v>3109</v>
      </c>
      <c r="D9935" s="37" t="s">
        <v>6839</v>
      </c>
      <c r="E9935" s="131">
        <v>90</v>
      </c>
      <c r="F9935" s="132" t="s">
        <v>82</v>
      </c>
      <c r="G9935" s="128"/>
      <c r="H9935" s="156" t="s">
        <v>6840</v>
      </c>
      <c r="I9935" s="159"/>
      <c r="K9935" s="140" t="str">
        <f t="shared" si="471"/>
        <v>社會福利支出計畫/社會福利支出/會費、捐助、補助、分攤、照護、救濟與交流活動費/捐助、補助與獎助/捐助國內團體</v>
      </c>
      <c r="L9935" s="140" t="str">
        <f t="shared" si="472"/>
        <v>補助民間團體辦理建立社區照顧關懷據點業務</v>
      </c>
      <c r="M9935" s="40" t="str">
        <f t="shared" si="473"/>
        <v>社團法人中華傳愛社區服務協會</v>
      </c>
    </row>
    <row r="9936" spans="1:13" s="27" customFormat="1" ht="112.5">
      <c r="A9936" s="37" t="s">
        <v>6837</v>
      </c>
      <c r="B9936" s="64" t="s">
        <v>7156</v>
      </c>
      <c r="C9936" s="64" t="s">
        <v>3109</v>
      </c>
      <c r="D9936" s="37" t="s">
        <v>6839</v>
      </c>
      <c r="E9936" s="131">
        <v>42</v>
      </c>
      <c r="F9936" s="132" t="s">
        <v>82</v>
      </c>
      <c r="G9936" s="128"/>
      <c r="H9936" s="156" t="s">
        <v>6840</v>
      </c>
      <c r="I9936" s="159"/>
      <c r="K9936" s="140" t="str">
        <f t="shared" si="471"/>
        <v>社會福利支出計畫/社會福利支出/會費、捐助、補助、分攤、照護、救濟與交流活動費/捐助、補助與獎助/捐助國內團體</v>
      </c>
      <c r="L9936" s="140" t="str">
        <f t="shared" si="472"/>
        <v>補助民間團體辦理建立社區照顧關懷據點業務</v>
      </c>
      <c r="M9936" s="40" t="str">
        <f t="shared" si="473"/>
        <v>社團法人中華傳愛社區服務協會</v>
      </c>
    </row>
    <row r="9937" spans="1:13" s="27" customFormat="1" ht="112.5">
      <c r="A9937" s="37" t="s">
        <v>6837</v>
      </c>
      <c r="B9937" s="64" t="s">
        <v>7156</v>
      </c>
      <c r="C9937" s="64" t="s">
        <v>3622</v>
      </c>
      <c r="D9937" s="37" t="s">
        <v>6839</v>
      </c>
      <c r="E9937" s="131">
        <v>54</v>
      </c>
      <c r="F9937" s="132" t="s">
        <v>82</v>
      </c>
      <c r="G9937" s="128"/>
      <c r="H9937" s="156" t="s">
        <v>6840</v>
      </c>
      <c r="I9937" s="159"/>
      <c r="K9937" s="140" t="str">
        <f t="shared" si="471"/>
        <v>社會福利支出計畫/社會福利支出/會費、捐助、補助、分攤、照護、救濟與交流活動費/捐助、補助與獎助/捐助國內團體</v>
      </c>
      <c r="L9937" s="140" t="str">
        <f t="shared" si="472"/>
        <v>補助民間團體辦理建立社區照顧關懷據點業務</v>
      </c>
      <c r="M9937" s="40" t="str">
        <f t="shared" si="473"/>
        <v>社團法人台中市東區東信社區發展協會</v>
      </c>
    </row>
    <row r="9938" spans="1:13" s="27" customFormat="1" ht="112.5">
      <c r="A9938" s="37" t="s">
        <v>6837</v>
      </c>
      <c r="B9938" s="64" t="s">
        <v>7156</v>
      </c>
      <c r="C9938" s="64" t="s">
        <v>3622</v>
      </c>
      <c r="D9938" s="37" t="s">
        <v>6839</v>
      </c>
      <c r="E9938" s="131">
        <v>90</v>
      </c>
      <c r="F9938" s="132" t="s">
        <v>82</v>
      </c>
      <c r="G9938" s="128"/>
      <c r="H9938" s="156" t="s">
        <v>6840</v>
      </c>
      <c r="I9938" s="159"/>
      <c r="K9938" s="140" t="str">
        <f t="shared" si="471"/>
        <v>社會福利支出計畫/社會福利支出/會費、捐助、補助、分攤、照護、救濟與交流活動費/捐助、補助與獎助/捐助國內團體</v>
      </c>
      <c r="L9938" s="140" t="str">
        <f t="shared" si="472"/>
        <v>補助民間團體辦理建立社區照顧關懷據點業務</v>
      </c>
      <c r="M9938" s="40" t="str">
        <f t="shared" si="473"/>
        <v>社團法人台中市東區東信社區發展協會</v>
      </c>
    </row>
    <row r="9939" spans="1:13" s="27" customFormat="1" ht="112.5">
      <c r="A9939" s="37" t="s">
        <v>6837</v>
      </c>
      <c r="B9939" s="64" t="s">
        <v>7156</v>
      </c>
      <c r="C9939" s="64" t="s">
        <v>3271</v>
      </c>
      <c r="D9939" s="37" t="s">
        <v>6839</v>
      </c>
      <c r="E9939" s="131">
        <v>4</v>
      </c>
      <c r="F9939" s="132" t="s">
        <v>82</v>
      </c>
      <c r="G9939" s="128"/>
      <c r="H9939" s="156" t="s">
        <v>6840</v>
      </c>
      <c r="I9939" s="159"/>
      <c r="K9939" s="140" t="str">
        <f t="shared" si="471"/>
        <v>社會福利支出計畫/社會福利支出/會費、捐助、補助、分攤、照護、救濟與交流活動費/捐助、補助與獎助/捐助國內團體</v>
      </c>
      <c r="L9939" s="140" t="str">
        <f t="shared" si="472"/>
        <v>補助民間團體辦理建立社區照顧關懷據點業務</v>
      </c>
      <c r="M9939" s="40" t="str">
        <f t="shared" si="473"/>
        <v>吳榮益台中市北區錦村社區發展協會</v>
      </c>
    </row>
    <row r="9940" spans="1:13" s="27" customFormat="1" ht="112.5">
      <c r="A9940" s="37" t="s">
        <v>6837</v>
      </c>
      <c r="B9940" s="64" t="s">
        <v>7156</v>
      </c>
      <c r="C9940" s="64" t="s">
        <v>3896</v>
      </c>
      <c r="D9940" s="37" t="s">
        <v>6839</v>
      </c>
      <c r="E9940" s="131">
        <v>766</v>
      </c>
      <c r="F9940" s="132" t="s">
        <v>82</v>
      </c>
      <c r="G9940" s="128"/>
      <c r="H9940" s="156" t="s">
        <v>6840</v>
      </c>
      <c r="I9940" s="159"/>
      <c r="K9940" s="140" t="str">
        <f t="shared" si="471"/>
        <v>社會福利支出計畫/社會福利支出/會費、捐助、補助、分攤、照護、救濟與交流活動費/捐助、補助與獎助/捐助國內團體</v>
      </c>
      <c r="L9940" s="140" t="str">
        <f t="shared" si="472"/>
        <v>補助民間團體辦理建立社區照顧關懷據點業務</v>
      </c>
      <c r="M9940" s="40" t="str">
        <f t="shared" si="473"/>
        <v>社團法人台中市城市之光關懷協會</v>
      </c>
    </row>
    <row r="9941" spans="1:13" s="27" customFormat="1" ht="112.5">
      <c r="A9941" s="37" t="s">
        <v>6837</v>
      </c>
      <c r="B9941" s="64" t="s">
        <v>7156</v>
      </c>
      <c r="C9941" s="64" t="s">
        <v>2812</v>
      </c>
      <c r="D9941" s="37" t="s">
        <v>6839</v>
      </c>
      <c r="E9941" s="131">
        <v>709</v>
      </c>
      <c r="F9941" s="132" t="s">
        <v>82</v>
      </c>
      <c r="G9941" s="128"/>
      <c r="H9941" s="156" t="s">
        <v>6840</v>
      </c>
      <c r="I9941" s="159"/>
      <c r="K9941" s="140" t="str">
        <f t="shared" si="471"/>
        <v>社會福利支出計畫/社會福利支出/會費、捐助、補助、分攤、照護、救濟與交流活動費/捐助、補助與獎助/捐助國內團體</v>
      </c>
      <c r="L9941" s="140" t="str">
        <f t="shared" si="472"/>
        <v>補助民間團體辦理建立社區照顧關懷據點業務</v>
      </c>
      <c r="M9941" s="40" t="str">
        <f t="shared" si="473"/>
        <v>財團法人中華基督教福音信義傳道會</v>
      </c>
    </row>
    <row r="9942" spans="1:13" s="27" customFormat="1" ht="112.5">
      <c r="A9942" s="37" t="s">
        <v>6837</v>
      </c>
      <c r="B9942" s="64" t="s">
        <v>7156</v>
      </c>
      <c r="C9942" s="64" t="s">
        <v>3728</v>
      </c>
      <c r="D9942" s="37" t="s">
        <v>6839</v>
      </c>
      <c r="E9942" s="131">
        <v>84</v>
      </c>
      <c r="F9942" s="132" t="s">
        <v>82</v>
      </c>
      <c r="G9942" s="128"/>
      <c r="H9942" s="156" t="s">
        <v>6840</v>
      </c>
      <c r="I9942" s="159"/>
      <c r="K9942" s="140" t="str">
        <f t="shared" si="471"/>
        <v>社會福利支出計畫/社會福利支出/會費、捐助、補助、分攤、照護、救濟與交流活動費/捐助、補助與獎助/捐助國內團體</v>
      </c>
      <c r="L9942" s="140" t="str">
        <f t="shared" si="472"/>
        <v>補助民間團體辦理建立社區照顧關懷據點業務</v>
      </c>
      <c r="M9942" s="40" t="str">
        <f t="shared" si="473"/>
        <v>社團法人臺中市東區富仁社區發展協會</v>
      </c>
    </row>
    <row r="9943" spans="1:13" s="27" customFormat="1" ht="112.5">
      <c r="A9943" s="37" t="s">
        <v>6837</v>
      </c>
      <c r="B9943" s="64" t="s">
        <v>7156</v>
      </c>
      <c r="C9943" s="64" t="s">
        <v>3220</v>
      </c>
      <c r="D9943" s="37" t="s">
        <v>6839</v>
      </c>
      <c r="E9943" s="131">
        <v>11</v>
      </c>
      <c r="F9943" s="132" t="s">
        <v>82</v>
      </c>
      <c r="G9943" s="128"/>
      <c r="H9943" s="156" t="s">
        <v>6840</v>
      </c>
      <c r="I9943" s="159"/>
      <c r="K9943" s="140" t="str">
        <f t="shared" si="471"/>
        <v>社會福利支出計畫/社會福利支出/會費、捐助、補助、分攤、照護、救濟與交流活動費/捐助、補助與獎助/捐助國內團體</v>
      </c>
      <c r="L9943" s="140" t="str">
        <f t="shared" si="472"/>
        <v>補助民間團體辦理建立社區照顧關懷據點業務</v>
      </c>
      <c r="M9943" s="40" t="str">
        <f t="shared" si="473"/>
        <v>臺中市幸福心志工協會</v>
      </c>
    </row>
    <row r="9944" spans="1:13" s="27" customFormat="1" ht="112.5">
      <c r="A9944" s="37" t="s">
        <v>6837</v>
      </c>
      <c r="B9944" s="64" t="s">
        <v>7156</v>
      </c>
      <c r="C9944" s="64" t="s">
        <v>3602</v>
      </c>
      <c r="D9944" s="37" t="s">
        <v>6839</v>
      </c>
      <c r="E9944" s="131">
        <v>15</v>
      </c>
      <c r="F9944" s="132" t="s">
        <v>82</v>
      </c>
      <c r="G9944" s="128"/>
      <c r="H9944" s="156" t="s">
        <v>6840</v>
      </c>
      <c r="I9944" s="159"/>
      <c r="K9944" s="140" t="str">
        <f t="shared" si="471"/>
        <v>社會福利支出計畫/社會福利支出/會費、捐助、補助、分攤、照護、救濟與交流活動費/捐助、補助與獎助/捐助國內團體</v>
      </c>
      <c r="L9944" s="140" t="str">
        <f t="shared" si="472"/>
        <v>補助民間團體辦理建立社區照顧關懷據點業務</v>
      </c>
      <c r="M9944" s="40" t="str">
        <f t="shared" si="473"/>
        <v>臺中市烏日區溪壩社區發展協會</v>
      </c>
    </row>
    <row r="9945" spans="1:13" s="27" customFormat="1" ht="112.5">
      <c r="A9945" s="37" t="s">
        <v>6837</v>
      </c>
      <c r="B9945" s="64" t="s">
        <v>7156</v>
      </c>
      <c r="C9945" s="64" t="s">
        <v>3222</v>
      </c>
      <c r="D9945" s="37" t="s">
        <v>6839</v>
      </c>
      <c r="E9945" s="131">
        <v>58</v>
      </c>
      <c r="F9945" s="132" t="s">
        <v>82</v>
      </c>
      <c r="G9945" s="128"/>
      <c r="H9945" s="156" t="s">
        <v>6840</v>
      </c>
      <c r="I9945" s="159"/>
      <c r="K9945" s="140" t="str">
        <f t="shared" si="471"/>
        <v>社會福利支出計畫/社會福利支出/會費、捐助、補助、分攤、照護、救濟與交流活動費/捐助、補助與獎助/捐助國內團體</v>
      </c>
      <c r="L9945" s="140" t="str">
        <f t="shared" si="472"/>
        <v>補助民間團體辦理建立社區照顧關懷據點業務</v>
      </c>
      <c r="M9945" s="40" t="str">
        <f t="shared" si="473"/>
        <v>臺中市烏日區烏日社區發展協會</v>
      </c>
    </row>
    <row r="9946" spans="1:13" s="27" customFormat="1" ht="112.5">
      <c r="A9946" s="37" t="s">
        <v>6837</v>
      </c>
      <c r="B9946" s="64" t="s">
        <v>7156</v>
      </c>
      <c r="C9946" s="64" t="s">
        <v>3190</v>
      </c>
      <c r="D9946" s="37" t="s">
        <v>6839</v>
      </c>
      <c r="E9946" s="131">
        <v>13</v>
      </c>
      <c r="F9946" s="132" t="s">
        <v>82</v>
      </c>
      <c r="G9946" s="128"/>
      <c r="H9946" s="156" t="s">
        <v>6840</v>
      </c>
      <c r="I9946" s="159"/>
      <c r="K9946" s="140" t="str">
        <f t="shared" si="471"/>
        <v>社會福利支出計畫/社會福利支出/會費、捐助、補助、分攤、照護、救濟與交流活動費/捐助、補助與獎助/捐助國內團體</v>
      </c>
      <c r="L9946" s="140" t="str">
        <f t="shared" si="472"/>
        <v>補助民間團體辦理建立社區照顧關懷據點業務</v>
      </c>
      <c r="M9946" s="40" t="str">
        <f t="shared" si="473"/>
        <v>臺中市烏日區湖日社區發展協會</v>
      </c>
    </row>
    <row r="9947" spans="1:13" s="27" customFormat="1" ht="112.5">
      <c r="A9947" s="37" t="s">
        <v>6837</v>
      </c>
      <c r="B9947" s="64" t="s">
        <v>7156</v>
      </c>
      <c r="C9947" s="64" t="s">
        <v>3601</v>
      </c>
      <c r="D9947" s="37" t="s">
        <v>6839</v>
      </c>
      <c r="E9947" s="131">
        <v>12</v>
      </c>
      <c r="F9947" s="132" t="s">
        <v>82</v>
      </c>
      <c r="G9947" s="128"/>
      <c r="H9947" s="156" t="s">
        <v>6840</v>
      </c>
      <c r="I9947" s="159"/>
      <c r="K9947" s="140" t="str">
        <f t="shared" si="471"/>
        <v>社會福利支出計畫/社會福利支出/會費、捐助、補助、分攤、照護、救濟與交流活動費/捐助、補助與獎助/捐助國內團體</v>
      </c>
      <c r="L9947" s="140" t="str">
        <f t="shared" si="472"/>
        <v>補助民間團體辦理建立社區照顧關懷據點業務</v>
      </c>
      <c r="M9947" s="40" t="str">
        <f t="shared" si="473"/>
        <v>臺中市大肚區大東社區發展協會</v>
      </c>
    </row>
    <row r="9948" spans="1:13" s="27" customFormat="1" ht="112.5">
      <c r="A9948" s="37" t="s">
        <v>6837</v>
      </c>
      <c r="B9948" s="64" t="s">
        <v>7156</v>
      </c>
      <c r="C9948" s="64" t="s">
        <v>3149</v>
      </c>
      <c r="D9948" s="37" t="s">
        <v>6839</v>
      </c>
      <c r="E9948" s="131">
        <v>28</v>
      </c>
      <c r="F9948" s="132" t="s">
        <v>82</v>
      </c>
      <c r="G9948" s="128"/>
      <c r="H9948" s="156" t="s">
        <v>6840</v>
      </c>
      <c r="I9948" s="159"/>
      <c r="K9948" s="140" t="str">
        <f t="shared" si="471"/>
        <v>社會福利支出計畫/社會福利支出/會費、捐助、補助、分攤、照護、救濟與交流活動費/捐助、補助與獎助/捐助國內團體</v>
      </c>
      <c r="L9948" s="140" t="str">
        <f t="shared" si="472"/>
        <v>補助民間團體辦理建立社區照顧關懷據點業務</v>
      </c>
      <c r="M9948" s="40" t="str">
        <f t="shared" si="473"/>
        <v>臺中市烏日區三和社區發展協會</v>
      </c>
    </row>
    <row r="9949" spans="1:13" s="27" customFormat="1" ht="112.5">
      <c r="A9949" s="37" t="s">
        <v>6837</v>
      </c>
      <c r="B9949" s="64" t="s">
        <v>7156</v>
      </c>
      <c r="C9949" s="64" t="s">
        <v>2837</v>
      </c>
      <c r="D9949" s="37" t="s">
        <v>6839</v>
      </c>
      <c r="E9949" s="131">
        <v>90</v>
      </c>
      <c r="F9949" s="132" t="s">
        <v>82</v>
      </c>
      <c r="G9949" s="128"/>
      <c r="H9949" s="156" t="s">
        <v>6840</v>
      </c>
      <c r="I9949" s="159"/>
      <c r="K9949" s="140" t="str">
        <f t="shared" si="471"/>
        <v>社會福利支出計畫/社會福利支出/會費、捐助、補助、分攤、照護、救濟與交流活動費/捐助、補助與獎助/捐助國內團體</v>
      </c>
      <c r="L9949" s="140" t="str">
        <f t="shared" si="472"/>
        <v>補助民間團體辦理建立社區照顧關懷據點業務</v>
      </c>
      <c r="M9949" s="40" t="str">
        <f t="shared" si="473"/>
        <v>社團法人臺中市好伴照顧協會</v>
      </c>
    </row>
    <row r="9950" spans="1:13" s="27" customFormat="1" ht="112.5">
      <c r="A9950" s="37" t="s">
        <v>6837</v>
      </c>
      <c r="B9950" s="64" t="s">
        <v>7156</v>
      </c>
      <c r="C9950" s="64" t="s">
        <v>3221</v>
      </c>
      <c r="D9950" s="37" t="s">
        <v>6839</v>
      </c>
      <c r="E9950" s="131">
        <v>12</v>
      </c>
      <c r="F9950" s="132" t="s">
        <v>82</v>
      </c>
      <c r="G9950" s="128"/>
      <c r="H9950" s="156" t="s">
        <v>6840</v>
      </c>
      <c r="I9950" s="159"/>
      <c r="K9950" s="140" t="str">
        <f t="shared" si="471"/>
        <v>社會福利支出計畫/社會福利支出/會費、捐助、補助、分攤、照護、救濟與交流活動費/捐助、補助與獎助/捐助國內團體</v>
      </c>
      <c r="L9950" s="140" t="str">
        <f t="shared" si="472"/>
        <v>補助民間團體辦理建立社區照顧關懷據點業務</v>
      </c>
      <c r="M9950" s="40" t="str">
        <f t="shared" si="473"/>
        <v>臺中市大肚區磺溪社區發展協會</v>
      </c>
    </row>
    <row r="9951" spans="1:13" s="27" customFormat="1" ht="112.5">
      <c r="A9951" s="37" t="s">
        <v>6837</v>
      </c>
      <c r="B9951" s="64" t="s">
        <v>7156</v>
      </c>
      <c r="C9951" s="64" t="s">
        <v>3691</v>
      </c>
      <c r="D9951" s="37" t="s">
        <v>6839</v>
      </c>
      <c r="E9951" s="131">
        <v>11</v>
      </c>
      <c r="F9951" s="132" t="s">
        <v>82</v>
      </c>
      <c r="G9951" s="128"/>
      <c r="H9951" s="156" t="s">
        <v>6840</v>
      </c>
      <c r="I9951" s="159"/>
      <c r="K9951" s="140" t="str">
        <f t="shared" si="471"/>
        <v>社會福利支出計畫/社會福利支出/會費、捐助、補助、分攤、照護、救濟與交流活動費/捐助、補助與獎助/捐助國內團體</v>
      </c>
      <c r="L9951" s="140" t="str">
        <f t="shared" si="472"/>
        <v>補助民間團體辦理建立社區照顧關懷據點業務</v>
      </c>
      <c r="M9951" s="40" t="str">
        <f t="shared" si="473"/>
        <v>臺中市大肚區萬興社區發展協會</v>
      </c>
    </row>
    <row r="9952" spans="1:13" s="27" customFormat="1" ht="112.5">
      <c r="A9952" s="37" t="s">
        <v>6837</v>
      </c>
      <c r="B9952" s="64" t="s">
        <v>7156</v>
      </c>
      <c r="C9952" s="64" t="s">
        <v>3234</v>
      </c>
      <c r="D9952" s="37" t="s">
        <v>6839</v>
      </c>
      <c r="E9952" s="131">
        <v>8</v>
      </c>
      <c r="F9952" s="132" t="s">
        <v>82</v>
      </c>
      <c r="G9952" s="128"/>
      <c r="H9952" s="156" t="s">
        <v>6840</v>
      </c>
      <c r="I9952" s="159"/>
      <c r="K9952" s="140" t="str">
        <f t="shared" si="471"/>
        <v>社會福利支出計畫/社會福利支出/會費、捐助、補助、分攤、照護、救濟與交流活動費/捐助、補助與獎助/捐助國內團體</v>
      </c>
      <c r="L9952" s="140" t="str">
        <f t="shared" si="472"/>
        <v>補助民間團體辦理建立社區照顧關懷據點業務</v>
      </c>
      <c r="M9952" s="40" t="str">
        <f t="shared" si="473"/>
        <v>臺中市西區民龍社區發展協會</v>
      </c>
    </row>
    <row r="9953" spans="1:13" s="27" customFormat="1" ht="112.5">
      <c r="A9953" s="37" t="s">
        <v>6837</v>
      </c>
      <c r="B9953" s="64" t="s">
        <v>7156</v>
      </c>
      <c r="C9953" s="64" t="s">
        <v>3620</v>
      </c>
      <c r="D9953" s="37" t="s">
        <v>6839</v>
      </c>
      <c r="E9953" s="131">
        <v>120</v>
      </c>
      <c r="F9953" s="132" t="s">
        <v>82</v>
      </c>
      <c r="G9953" s="128"/>
      <c r="H9953" s="156" t="s">
        <v>6840</v>
      </c>
      <c r="I9953" s="159"/>
      <c r="K9953" s="140" t="str">
        <f t="shared" si="471"/>
        <v>社會福利支出計畫/社會福利支出/會費、捐助、補助、分攤、照護、救濟與交流活動費/捐助、補助與獎助/捐助國內團體</v>
      </c>
      <c r="L9953" s="140" t="str">
        <f t="shared" si="472"/>
        <v>補助民間團體辦理建立社區照顧關懷據點業務</v>
      </c>
      <c r="M9953" s="40" t="str">
        <f t="shared" si="473"/>
        <v>社團法人台中市啟明重建福利協會</v>
      </c>
    </row>
    <row r="9954" spans="1:13" s="27" customFormat="1" ht="112.5">
      <c r="A9954" s="37" t="s">
        <v>6837</v>
      </c>
      <c r="B9954" s="64" t="s">
        <v>7156</v>
      </c>
      <c r="C9954" s="64" t="s">
        <v>3178</v>
      </c>
      <c r="D9954" s="37" t="s">
        <v>6839</v>
      </c>
      <c r="E9954" s="131">
        <v>42</v>
      </c>
      <c r="F9954" s="132" t="s">
        <v>82</v>
      </c>
      <c r="G9954" s="128"/>
      <c r="H9954" s="156" t="s">
        <v>6840</v>
      </c>
      <c r="I9954" s="159"/>
      <c r="K9954" s="140" t="str">
        <f t="shared" si="471"/>
        <v>社會福利支出計畫/社會福利支出/會費、捐助、補助、分攤、照護、救濟與交流活動費/捐助、補助與獎助/捐助國內團體</v>
      </c>
      <c r="L9954" s="140" t="str">
        <f t="shared" si="472"/>
        <v>補助民間團體辦理建立社區照顧關懷據點業務</v>
      </c>
      <c r="M9954" s="40" t="str">
        <f t="shared" si="473"/>
        <v>臺中市太平區新城社區發展協會</v>
      </c>
    </row>
    <row r="9955" spans="1:13" s="27" customFormat="1" ht="112.5">
      <c r="A9955" s="37" t="s">
        <v>6837</v>
      </c>
      <c r="B9955" s="64" t="s">
        <v>7156</v>
      </c>
      <c r="C9955" s="64" t="s">
        <v>3111</v>
      </c>
      <c r="D9955" s="37" t="s">
        <v>6839</v>
      </c>
      <c r="E9955" s="131">
        <v>82</v>
      </c>
      <c r="F9955" s="132" t="s">
        <v>82</v>
      </c>
      <c r="G9955" s="128"/>
      <c r="H9955" s="156" t="s">
        <v>6840</v>
      </c>
      <c r="I9955" s="159"/>
      <c r="K9955" s="140" t="str">
        <f t="shared" si="471"/>
        <v>社會福利支出計畫/社會福利支出/會費、捐助、補助、分攤、照護、救濟與交流活動費/捐助、補助與獎助/捐助國內團體</v>
      </c>
      <c r="L9955" s="140" t="str">
        <f t="shared" si="472"/>
        <v>補助民間團體辦理建立社區照顧關懷據點業務</v>
      </c>
      <c r="M9955" s="40" t="str">
        <f t="shared" si="473"/>
        <v>社團法人臺中市基督教豐盛協會</v>
      </c>
    </row>
    <row r="9956" spans="1:13" s="27" customFormat="1" ht="112.5">
      <c r="A9956" s="37" t="s">
        <v>6837</v>
      </c>
      <c r="B9956" s="64" t="s">
        <v>7156</v>
      </c>
      <c r="C9956" s="64" t="s">
        <v>3107</v>
      </c>
      <c r="D9956" s="37" t="s">
        <v>6839</v>
      </c>
      <c r="E9956" s="131">
        <v>5</v>
      </c>
      <c r="F9956" s="132" t="s">
        <v>82</v>
      </c>
      <c r="G9956" s="128"/>
      <c r="H9956" s="156" t="s">
        <v>6840</v>
      </c>
      <c r="I9956" s="159"/>
      <c r="K9956" s="140" t="str">
        <f t="shared" si="471"/>
        <v>社會福利支出計畫/社會福利支出/會費、捐助、補助、分攤、照護、救濟與交流活動費/捐助、補助與獎助/捐助國內團體</v>
      </c>
      <c r="L9956" s="140" t="str">
        <f t="shared" si="472"/>
        <v>補助民間團體辦理建立社區照顧關懷據點業務</v>
      </c>
      <c r="M9956" s="40" t="str">
        <f t="shared" si="473"/>
        <v>臺中市大甲區幸福社區發展協會</v>
      </c>
    </row>
    <row r="9957" spans="1:13" s="27" customFormat="1" ht="112.5">
      <c r="A9957" s="37" t="s">
        <v>6837</v>
      </c>
      <c r="B9957" s="64" t="s">
        <v>7156</v>
      </c>
      <c r="C9957" s="64" t="s">
        <v>3693</v>
      </c>
      <c r="D9957" s="37" t="s">
        <v>6839</v>
      </c>
      <c r="E9957" s="131">
        <v>45</v>
      </c>
      <c r="F9957" s="132" t="s">
        <v>82</v>
      </c>
      <c r="G9957" s="128"/>
      <c r="H9957" s="156" t="s">
        <v>6840</v>
      </c>
      <c r="I9957" s="159"/>
      <c r="K9957" s="140" t="str">
        <f t="shared" si="471"/>
        <v>社會福利支出計畫/社會福利支出/會費、捐助、補助、分攤、照護、救濟與交流活動費/捐助、補助與獎助/捐助國內團體</v>
      </c>
      <c r="L9957" s="140" t="str">
        <f t="shared" si="472"/>
        <v>補助民間團體辦理建立社區照顧關懷據點業務</v>
      </c>
      <c r="M9957" s="40" t="str">
        <f t="shared" si="473"/>
        <v>台中市東勢區上城社區發展協會</v>
      </c>
    </row>
    <row r="9958" spans="1:13" s="27" customFormat="1" ht="112.5">
      <c r="A9958" s="37" t="s">
        <v>6837</v>
      </c>
      <c r="B9958" s="64" t="s">
        <v>7156</v>
      </c>
      <c r="C9958" s="64" t="s">
        <v>3251</v>
      </c>
      <c r="D9958" s="37" t="s">
        <v>6839</v>
      </c>
      <c r="E9958" s="131">
        <v>19</v>
      </c>
      <c r="F9958" s="132" t="s">
        <v>82</v>
      </c>
      <c r="G9958" s="128"/>
      <c r="H9958" s="156" t="s">
        <v>6840</v>
      </c>
      <c r="I9958" s="159"/>
      <c r="K9958" s="140" t="str">
        <f t="shared" si="471"/>
        <v>社會福利支出計畫/社會福利支出/會費、捐助、補助、分攤、照護、救濟與交流活動費/捐助、補助與獎助/捐助國內團體</v>
      </c>
      <c r="L9958" s="140" t="str">
        <f t="shared" si="472"/>
        <v>補助民間團體辦理建立社區照顧關懷據點業務</v>
      </c>
      <c r="M9958" s="40" t="str">
        <f t="shared" si="473"/>
        <v>財團法人向上社會福利基金會</v>
      </c>
    </row>
    <row r="9959" spans="1:13" s="27" customFormat="1" ht="112.5">
      <c r="A9959" s="37" t="s">
        <v>6837</v>
      </c>
      <c r="B9959" s="64" t="s">
        <v>7156</v>
      </c>
      <c r="C9959" s="64" t="s">
        <v>3189</v>
      </c>
      <c r="D9959" s="37" t="s">
        <v>6839</v>
      </c>
      <c r="E9959" s="131">
        <v>48</v>
      </c>
      <c r="F9959" s="132" t="s">
        <v>82</v>
      </c>
      <c r="G9959" s="128"/>
      <c r="H9959" s="156" t="s">
        <v>6840</v>
      </c>
      <c r="I9959" s="159"/>
      <c r="K9959" s="140" t="str">
        <f t="shared" si="471"/>
        <v>社會福利支出計畫/社會福利支出/會費、捐助、補助、分攤、照護、救濟與交流活動費/捐助、補助與獎助/捐助國內團體</v>
      </c>
      <c r="L9959" s="140" t="str">
        <f t="shared" si="472"/>
        <v>補助民間團體辦理建立社區照顧關懷據點業務</v>
      </c>
      <c r="M9959" s="40" t="str">
        <f t="shared" si="473"/>
        <v>臺中市浩德人文關懷協會</v>
      </c>
    </row>
    <row r="9960" spans="1:13" s="27" customFormat="1" ht="112.5">
      <c r="A9960" s="37" t="s">
        <v>6837</v>
      </c>
      <c r="B9960" s="64" t="s">
        <v>7156</v>
      </c>
      <c r="C9960" s="64" t="s">
        <v>2812</v>
      </c>
      <c r="D9960" s="37" t="s">
        <v>6839</v>
      </c>
      <c r="E9960" s="131">
        <v>616</v>
      </c>
      <c r="F9960" s="132" t="s">
        <v>82</v>
      </c>
      <c r="G9960" s="128"/>
      <c r="H9960" s="156" t="s">
        <v>6840</v>
      </c>
      <c r="I9960" s="159"/>
      <c r="K9960" s="140" t="str">
        <f t="shared" si="471"/>
        <v>社會福利支出計畫/社會福利支出/會費、捐助、補助、分攤、照護、救濟與交流活動費/捐助、補助與獎助/捐助國內團體</v>
      </c>
      <c r="L9960" s="140" t="str">
        <f t="shared" si="472"/>
        <v>補助民間團體辦理建立社區照顧關懷據點業務</v>
      </c>
      <c r="M9960" s="40" t="str">
        <f t="shared" si="473"/>
        <v>財團法人中華基督教福音信義傳道會</v>
      </c>
    </row>
    <row r="9961" spans="1:13" s="27" customFormat="1" ht="112.5">
      <c r="A9961" s="37" t="s">
        <v>6837</v>
      </c>
      <c r="B9961" s="64" t="s">
        <v>7156</v>
      </c>
      <c r="C9961" s="64" t="s">
        <v>362</v>
      </c>
      <c r="D9961" s="37" t="s">
        <v>6839</v>
      </c>
      <c r="E9961" s="131">
        <v>16</v>
      </c>
      <c r="F9961" s="132" t="s">
        <v>82</v>
      </c>
      <c r="G9961" s="128"/>
      <c r="H9961" s="156" t="s">
        <v>6840</v>
      </c>
      <c r="I9961" s="159"/>
      <c r="K9961" s="140" t="str">
        <f t="shared" si="471"/>
        <v>社會福利支出計畫/社會福利支出/會費、捐助、補助、分攤、照護、救濟與交流活動費/捐助、補助與獎助/捐助國內團體</v>
      </c>
      <c r="L9961" s="140" t="str">
        <f t="shared" si="472"/>
        <v>補助民間團體辦理建立社區照顧關懷據點業務</v>
      </c>
      <c r="M9961" s="40" t="str">
        <f t="shared" si="473"/>
        <v>臺中市石岡區和盛社區發展協會</v>
      </c>
    </row>
    <row r="9962" spans="1:13" s="27" customFormat="1" ht="112.5">
      <c r="A9962" s="37" t="s">
        <v>6837</v>
      </c>
      <c r="B9962" s="64" t="s">
        <v>7156</v>
      </c>
      <c r="C9962" s="64" t="s">
        <v>211</v>
      </c>
      <c r="D9962" s="37" t="s">
        <v>6839</v>
      </c>
      <c r="E9962" s="131">
        <v>762</v>
      </c>
      <c r="F9962" s="132" t="s">
        <v>82</v>
      </c>
      <c r="G9962" s="128"/>
      <c r="H9962" s="156" t="s">
        <v>6840</v>
      </c>
      <c r="I9962" s="159"/>
      <c r="K9962" s="140" t="str">
        <f t="shared" si="471"/>
        <v>社會福利支出計畫/社會福利支出/會費、捐助、補助、分攤、照護、救濟與交流活動費/捐助、補助與獎助/捐助國內團體</v>
      </c>
      <c r="L9962" s="140" t="str">
        <f t="shared" si="472"/>
        <v>補助民間團體辦理建立社區照顧關懷據點業務</v>
      </c>
      <c r="M9962" s="40" t="str">
        <f t="shared" si="473"/>
        <v>臺中市梧棲區草湳社區發展協會</v>
      </c>
    </row>
    <row r="9963" spans="1:13" s="27" customFormat="1" ht="112.5">
      <c r="A9963" s="37" t="s">
        <v>6837</v>
      </c>
      <c r="B9963" s="64" t="s">
        <v>7156</v>
      </c>
      <c r="C9963" s="64" t="s">
        <v>4239</v>
      </c>
      <c r="D9963" s="37" t="s">
        <v>6839</v>
      </c>
      <c r="E9963" s="131">
        <v>15</v>
      </c>
      <c r="F9963" s="132" t="s">
        <v>82</v>
      </c>
      <c r="G9963" s="128"/>
      <c r="H9963" s="156" t="s">
        <v>6840</v>
      </c>
      <c r="I9963" s="159"/>
      <c r="K9963" s="140" t="str">
        <f t="shared" si="471"/>
        <v>社會福利支出計畫/社會福利支出/會費、捐助、補助、分攤、照護、救濟與交流活動費/捐助、補助與獎助/捐助國內團體</v>
      </c>
      <c r="L9963" s="140" t="str">
        <f t="shared" si="472"/>
        <v>補助民間團體辦理建立社區照顧關懷據點業務</v>
      </c>
      <c r="M9963" s="40" t="str">
        <f t="shared" si="473"/>
        <v>臺中市潭子區大富社區發展協會</v>
      </c>
    </row>
    <row r="9964" spans="1:13" s="27" customFormat="1" ht="112.5">
      <c r="A9964" s="37" t="s">
        <v>6837</v>
      </c>
      <c r="B9964" s="64" t="s">
        <v>7156</v>
      </c>
      <c r="C9964" s="64" t="s">
        <v>4283</v>
      </c>
      <c r="D9964" s="37" t="s">
        <v>6839</v>
      </c>
      <c r="E9964" s="131">
        <v>36</v>
      </c>
      <c r="F9964" s="132" t="s">
        <v>82</v>
      </c>
      <c r="G9964" s="128"/>
      <c r="H9964" s="156" t="s">
        <v>6840</v>
      </c>
      <c r="I9964" s="159"/>
      <c r="K9964" s="140" t="str">
        <f t="shared" si="471"/>
        <v>社會福利支出計畫/社會福利支出/會費、捐助、補助、分攤、照護、救濟與交流活動費/捐助、補助與獎助/捐助國內團體</v>
      </c>
      <c r="L9964" s="140" t="str">
        <f t="shared" si="472"/>
        <v>補助民間團體辦理建立社區照顧關懷據點業務</v>
      </c>
      <c r="M9964" s="40" t="str">
        <f t="shared" si="473"/>
        <v>臺中市西區平和社區發展協會</v>
      </c>
    </row>
    <row r="9965" spans="1:13" s="27" customFormat="1" ht="112.5">
      <c r="A9965" s="37" t="s">
        <v>6837</v>
      </c>
      <c r="B9965" s="64" t="s">
        <v>7156</v>
      </c>
      <c r="C9965" s="64" t="s">
        <v>198</v>
      </c>
      <c r="D9965" s="37" t="s">
        <v>6839</v>
      </c>
      <c r="E9965" s="131">
        <v>84</v>
      </c>
      <c r="F9965" s="132" t="s">
        <v>82</v>
      </c>
      <c r="G9965" s="128"/>
      <c r="H9965" s="156" t="s">
        <v>6840</v>
      </c>
      <c r="I9965" s="159"/>
      <c r="K9965" s="140" t="str">
        <f t="shared" si="471"/>
        <v>社會福利支出計畫/社會福利支出/會費、捐助、補助、分攤、照護、救濟與交流活動費/捐助、補助與獎助/捐助國內團體</v>
      </c>
      <c r="L9965" s="140" t="str">
        <f t="shared" si="472"/>
        <v>補助民間團體辦理建立社區照顧關懷據點業務</v>
      </c>
      <c r="M9965" s="40" t="str">
        <f t="shared" si="473"/>
        <v>臺中市梧棲區大村社區發展協會</v>
      </c>
    </row>
    <row r="9966" spans="1:13" s="27" customFormat="1" ht="112.5">
      <c r="A9966" s="37" t="s">
        <v>6837</v>
      </c>
      <c r="B9966" s="64" t="s">
        <v>7156</v>
      </c>
      <c r="C9966" s="64" t="s">
        <v>4170</v>
      </c>
      <c r="D9966" s="37" t="s">
        <v>6839</v>
      </c>
      <c r="E9966" s="131">
        <v>24</v>
      </c>
      <c r="F9966" s="132" t="s">
        <v>82</v>
      </c>
      <c r="G9966" s="128"/>
      <c r="H9966" s="156" t="s">
        <v>6840</v>
      </c>
      <c r="I9966" s="159"/>
      <c r="K9966" s="140" t="str">
        <f t="shared" si="471"/>
        <v>社會福利支出計畫/社會福利支出/會費、捐助、補助、分攤、照護、救濟與交流活動費/捐助、補助與獎助/捐助國內團體</v>
      </c>
      <c r="L9966" s="140" t="str">
        <f t="shared" si="472"/>
        <v>補助民間團體辦理建立社區照顧關懷據點業務</v>
      </c>
      <c r="M9966" s="40" t="str">
        <f t="shared" si="473"/>
        <v>台中市北區錦平社區發展協會</v>
      </c>
    </row>
    <row r="9967" spans="1:13" s="27" customFormat="1" ht="112.5">
      <c r="A9967" s="37" t="s">
        <v>6837</v>
      </c>
      <c r="B9967" s="64" t="s">
        <v>7156</v>
      </c>
      <c r="C9967" s="64" t="s">
        <v>4245</v>
      </c>
      <c r="D9967" s="37" t="s">
        <v>6839</v>
      </c>
      <c r="E9967" s="131">
        <v>13</v>
      </c>
      <c r="F9967" s="132" t="s">
        <v>82</v>
      </c>
      <c r="G9967" s="128"/>
      <c r="H9967" s="156" t="s">
        <v>6840</v>
      </c>
      <c r="I9967" s="159"/>
      <c r="K9967" s="140" t="str">
        <f t="shared" si="471"/>
        <v>社會福利支出計畫/社會福利支出/會費、捐助、補助、分攤、照護、救濟與交流活動費/捐助、補助與獎助/捐助國內團體</v>
      </c>
      <c r="L9967" s="140" t="str">
        <f t="shared" si="472"/>
        <v>補助民間團體辦理建立社區照顧關懷據點業務</v>
      </c>
      <c r="M9967" s="40" t="str">
        <f t="shared" si="473"/>
        <v>台中市南區工學社區發展協會</v>
      </c>
    </row>
    <row r="9968" spans="1:13" s="27" customFormat="1" ht="112.5">
      <c r="A9968" s="37" t="s">
        <v>6837</v>
      </c>
      <c r="B9968" s="64" t="s">
        <v>7156</v>
      </c>
      <c r="C9968" s="64" t="s">
        <v>4157</v>
      </c>
      <c r="D9968" s="37" t="s">
        <v>6839</v>
      </c>
      <c r="E9968" s="131">
        <v>180</v>
      </c>
      <c r="F9968" s="132" t="s">
        <v>82</v>
      </c>
      <c r="G9968" s="128"/>
      <c r="H9968" s="156" t="s">
        <v>6840</v>
      </c>
      <c r="I9968" s="159"/>
      <c r="K9968" s="140" t="str">
        <f t="shared" si="471"/>
        <v>社會福利支出計畫/社會福利支出/會費、捐助、補助、分攤、照護、救濟與交流活動費/捐助、補助與獎助/捐助國內團體</v>
      </c>
      <c r="L9968" s="140" t="str">
        <f t="shared" si="472"/>
        <v>補助民間團體辦理建立社區照顧關懷據點業務</v>
      </c>
      <c r="M9968" s="40" t="str">
        <f t="shared" si="473"/>
        <v>財團法人桃園市亮詮公益慈善基金會</v>
      </c>
    </row>
    <row r="9969" spans="1:13" s="27" customFormat="1" ht="112.5">
      <c r="A9969" s="37" t="s">
        <v>6837</v>
      </c>
      <c r="B9969" s="64" t="s">
        <v>7156</v>
      </c>
      <c r="C9969" s="64" t="s">
        <v>2906</v>
      </c>
      <c r="D9969" s="37" t="s">
        <v>6839</v>
      </c>
      <c r="E9969" s="131">
        <v>90</v>
      </c>
      <c r="F9969" s="132" t="s">
        <v>82</v>
      </c>
      <c r="G9969" s="128"/>
      <c r="H9969" s="156" t="s">
        <v>6840</v>
      </c>
      <c r="I9969" s="159"/>
      <c r="K9969" s="140" t="str">
        <f t="shared" si="471"/>
        <v>社會福利支出計畫/社會福利支出/會費、捐助、補助、分攤、照護、救濟與交流活動費/捐助、補助與獎助/捐助國內團體</v>
      </c>
      <c r="L9969" s="140" t="str">
        <f t="shared" si="472"/>
        <v>補助民間團體辦理建立社區照顧關懷據點業務</v>
      </c>
      <c r="M9969" s="40" t="str">
        <f t="shared" si="473"/>
        <v>財團法人臺中市私立永耕社會福利基金會</v>
      </c>
    </row>
    <row r="9970" spans="1:13" s="27" customFormat="1" ht="112.5">
      <c r="A9970" s="37" t="s">
        <v>6837</v>
      </c>
      <c r="B9970" s="64" t="s">
        <v>7156</v>
      </c>
      <c r="C9970" s="64" t="s">
        <v>3147</v>
      </c>
      <c r="D9970" s="37" t="s">
        <v>6839</v>
      </c>
      <c r="E9970" s="131">
        <v>20</v>
      </c>
      <c r="F9970" s="132" t="s">
        <v>82</v>
      </c>
      <c r="G9970" s="128"/>
      <c r="H9970" s="156" t="s">
        <v>6840</v>
      </c>
      <c r="I9970" s="159"/>
      <c r="K9970" s="140" t="str">
        <f t="shared" si="471"/>
        <v>社會福利支出計畫/社會福利支出/會費、捐助、補助、分攤、照護、救濟與交流活動費/捐助、補助與獎助/捐助國內團體</v>
      </c>
      <c r="L9970" s="140" t="str">
        <f t="shared" si="472"/>
        <v>補助民間團體辦理建立社區照顧關懷據點業務</v>
      </c>
      <c r="M9970" s="40" t="str">
        <f t="shared" si="473"/>
        <v>臺中市潭子區新田社區發展協會</v>
      </c>
    </row>
    <row r="9971" spans="1:13" s="27" customFormat="1" ht="112.5">
      <c r="A9971" s="37" t="s">
        <v>6837</v>
      </c>
      <c r="B9971" s="64" t="s">
        <v>7156</v>
      </c>
      <c r="C9971" s="64" t="s">
        <v>3078</v>
      </c>
      <c r="D9971" s="37" t="s">
        <v>6839</v>
      </c>
      <c r="E9971" s="131">
        <v>20</v>
      </c>
      <c r="F9971" s="132" t="s">
        <v>82</v>
      </c>
      <c r="G9971" s="128"/>
      <c r="H9971" s="156" t="s">
        <v>6840</v>
      </c>
      <c r="I9971" s="159"/>
      <c r="K9971" s="140" t="str">
        <f t="shared" si="471"/>
        <v>社會福利支出計畫/社會福利支出/會費、捐助、補助、分攤、照護、救濟與交流活動費/捐助、補助與獎助/捐助國內團體</v>
      </c>
      <c r="L9971" s="140" t="str">
        <f t="shared" si="472"/>
        <v>補助民間團體辦理建立社區照顧關懷據點業務</v>
      </c>
      <c r="M9971" s="40" t="str">
        <f t="shared" si="473"/>
        <v>臺中市潭子區甘蔗社區發展協會</v>
      </c>
    </row>
    <row r="9972" spans="1:13" s="27" customFormat="1" ht="112.5">
      <c r="A9972" s="37" t="s">
        <v>6837</v>
      </c>
      <c r="B9972" s="64" t="s">
        <v>7156</v>
      </c>
      <c r="C9972" s="64" t="s">
        <v>3267</v>
      </c>
      <c r="D9972" s="37" t="s">
        <v>6839</v>
      </c>
      <c r="E9972" s="131">
        <v>48</v>
      </c>
      <c r="F9972" s="132" t="s">
        <v>82</v>
      </c>
      <c r="G9972" s="128"/>
      <c r="H9972" s="156" t="s">
        <v>6840</v>
      </c>
      <c r="I9972" s="159"/>
      <c r="K9972" s="140" t="str">
        <f t="shared" si="471"/>
        <v>社會福利支出計畫/社會福利支出/會費、捐助、補助、分攤、照護、救濟與交流活動費/捐助、補助與獎助/捐助國內團體</v>
      </c>
      <c r="L9972" s="140" t="str">
        <f t="shared" si="472"/>
        <v>補助民間團體辦理建立社區照顧關懷據點業務</v>
      </c>
      <c r="M9972" s="40" t="str">
        <f t="shared" si="473"/>
        <v>臺中市神岡區大社社區發展協會</v>
      </c>
    </row>
    <row r="9973" spans="1:13" s="27" customFormat="1" ht="112.5">
      <c r="A9973" s="37" t="s">
        <v>6837</v>
      </c>
      <c r="B9973" s="64" t="s">
        <v>7156</v>
      </c>
      <c r="C9973" s="64" t="s">
        <v>4092</v>
      </c>
      <c r="D9973" s="37" t="s">
        <v>6839</v>
      </c>
      <c r="E9973" s="131">
        <v>36</v>
      </c>
      <c r="F9973" s="132" t="s">
        <v>82</v>
      </c>
      <c r="G9973" s="128"/>
      <c r="H9973" s="156" t="s">
        <v>6840</v>
      </c>
      <c r="I9973" s="159"/>
      <c r="K9973" s="140" t="str">
        <f t="shared" si="471"/>
        <v>社會福利支出計畫/社會福利支出/會費、捐助、補助、分攤、照護、救濟與交流活動費/捐助、補助與獎助/捐助國內團體</v>
      </c>
      <c r="L9973" s="140" t="str">
        <f t="shared" si="472"/>
        <v>補助民間團體辦理建立社區照顧關懷據點業務</v>
      </c>
      <c r="M9973" s="40" t="str">
        <f t="shared" si="473"/>
        <v>臺中市南屯區三和社區發展協會</v>
      </c>
    </row>
    <row r="9974" spans="1:13" s="27" customFormat="1" ht="112.5">
      <c r="A9974" s="37" t="s">
        <v>6837</v>
      </c>
      <c r="B9974" s="64" t="s">
        <v>7156</v>
      </c>
      <c r="C9974" s="64" t="s">
        <v>784</v>
      </c>
      <c r="D9974" s="37" t="s">
        <v>6839</v>
      </c>
      <c r="E9974" s="131">
        <v>18</v>
      </c>
      <c r="F9974" s="132" t="s">
        <v>82</v>
      </c>
      <c r="G9974" s="128"/>
      <c r="H9974" s="156" t="s">
        <v>6840</v>
      </c>
      <c r="I9974" s="159"/>
      <c r="K9974" s="140" t="str">
        <f t="shared" si="471"/>
        <v>社會福利支出計畫/社會福利支出/會費、捐助、補助、分攤、照護、救濟與交流活動費/捐助、補助與獎助/捐助國內團體</v>
      </c>
      <c r="L9974" s="140" t="str">
        <f t="shared" si="472"/>
        <v>補助民間團體辦理建立社區照顧關懷據點業務</v>
      </c>
      <c r="M9974" s="40" t="str">
        <f t="shared" si="473"/>
        <v>臺中市大甲區日南社區發展協會</v>
      </c>
    </row>
    <row r="9975" spans="1:13" s="27" customFormat="1" ht="112.5">
      <c r="A9975" s="37" t="s">
        <v>6837</v>
      </c>
      <c r="B9975" s="64" t="s">
        <v>7156</v>
      </c>
      <c r="C9975" s="64" t="s">
        <v>4203</v>
      </c>
      <c r="D9975" s="37" t="s">
        <v>6839</v>
      </c>
      <c r="E9975" s="131">
        <v>48</v>
      </c>
      <c r="F9975" s="132" t="s">
        <v>82</v>
      </c>
      <c r="G9975" s="128"/>
      <c r="H9975" s="156" t="s">
        <v>6840</v>
      </c>
      <c r="I9975" s="159"/>
      <c r="K9975" s="140" t="str">
        <f t="shared" si="471"/>
        <v>社會福利支出計畫/社會福利支出/會費、捐助、補助、分攤、照護、救濟與交流活動費/捐助、補助與獎助/捐助國內團體</v>
      </c>
      <c r="L9975" s="140" t="str">
        <f t="shared" si="472"/>
        <v>補助民間團體辦理建立社區照顧關懷據點業務</v>
      </c>
      <c r="M9975" s="40" t="str">
        <f t="shared" si="473"/>
        <v>台中縣愛加倍關懷協會</v>
      </c>
    </row>
    <row r="9976" spans="1:13" s="27" customFormat="1" ht="112.5">
      <c r="A9976" s="37" t="s">
        <v>6837</v>
      </c>
      <c r="B9976" s="64" t="s">
        <v>7156</v>
      </c>
      <c r="C9976" s="64" t="s">
        <v>4079</v>
      </c>
      <c r="D9976" s="37" t="s">
        <v>6839</v>
      </c>
      <c r="E9976" s="131">
        <v>12</v>
      </c>
      <c r="F9976" s="132" t="s">
        <v>82</v>
      </c>
      <c r="G9976" s="128"/>
      <c r="H9976" s="156" t="s">
        <v>6840</v>
      </c>
      <c r="I9976" s="159"/>
      <c r="K9976" s="140" t="str">
        <f t="shared" si="471"/>
        <v>社會福利支出計畫/社會福利支出/會費、捐助、補助、分攤、照護、救濟與交流活動費/捐助、補助與獎助/捐助國內團體</v>
      </c>
      <c r="L9976" s="140" t="str">
        <f t="shared" si="472"/>
        <v>補助民間團體辦理建立社區照顧關懷據點業務</v>
      </c>
      <c r="M9976" s="40" t="str">
        <f t="shared" si="473"/>
        <v>臺中市太平區中興社區發展協會</v>
      </c>
    </row>
    <row r="9977" spans="1:13" s="27" customFormat="1" ht="112.5">
      <c r="A9977" s="37" t="s">
        <v>6837</v>
      </c>
      <c r="B9977" s="64" t="s">
        <v>7156</v>
      </c>
      <c r="C9977" s="64" t="s">
        <v>3525</v>
      </c>
      <c r="D9977" s="37" t="s">
        <v>6839</v>
      </c>
      <c r="E9977" s="131">
        <v>8</v>
      </c>
      <c r="F9977" s="132" t="s">
        <v>82</v>
      </c>
      <c r="G9977" s="128"/>
      <c r="H9977" s="156" t="s">
        <v>6840</v>
      </c>
      <c r="I9977" s="159"/>
      <c r="K9977" s="140" t="str">
        <f t="shared" si="471"/>
        <v>社會福利支出計畫/社會福利支出/會費、捐助、補助、分攤、照護、救濟與交流活動費/捐助、補助與獎助/捐助國內團體</v>
      </c>
      <c r="L9977" s="140" t="str">
        <f t="shared" si="472"/>
        <v>補助民間團體辦理建立社區照顧關懷據點業務</v>
      </c>
      <c r="M9977" s="40" t="str">
        <f t="shared" si="473"/>
        <v>臺中市太平區新高社區發展協會</v>
      </c>
    </row>
    <row r="9978" spans="1:13" s="27" customFormat="1" ht="112.5">
      <c r="A9978" s="37" t="s">
        <v>6837</v>
      </c>
      <c r="B9978" s="64" t="s">
        <v>7156</v>
      </c>
      <c r="C9978" s="64" t="s">
        <v>4260</v>
      </c>
      <c r="D9978" s="37" t="s">
        <v>6839</v>
      </c>
      <c r="E9978" s="131">
        <v>3</v>
      </c>
      <c r="F9978" s="132" t="s">
        <v>82</v>
      </c>
      <c r="G9978" s="128"/>
      <c r="H9978" s="156" t="s">
        <v>6840</v>
      </c>
      <c r="I9978" s="159"/>
      <c r="K9978" s="140" t="str">
        <f t="shared" si="471"/>
        <v>社會福利支出計畫/社會福利支出/會費、捐助、補助、分攤、照護、救濟與交流活動費/捐助、補助與獎助/捐助國內團體</v>
      </c>
      <c r="L9978" s="140" t="str">
        <f t="shared" si="472"/>
        <v>補助民間團體辦理建立社區照顧關懷據點業務</v>
      </c>
      <c r="M9978" s="40" t="str">
        <f t="shared" si="473"/>
        <v>臺中市太平區長億社區發展協會</v>
      </c>
    </row>
    <row r="9979" spans="1:13" s="27" customFormat="1" ht="112.5">
      <c r="A9979" s="37" t="s">
        <v>6837</v>
      </c>
      <c r="B9979" s="64" t="s">
        <v>7156</v>
      </c>
      <c r="C9979" s="64" t="s">
        <v>4262</v>
      </c>
      <c r="D9979" s="37" t="s">
        <v>6839</v>
      </c>
      <c r="E9979" s="131">
        <v>12</v>
      </c>
      <c r="F9979" s="132" t="s">
        <v>82</v>
      </c>
      <c r="G9979" s="128"/>
      <c r="H9979" s="156" t="s">
        <v>6840</v>
      </c>
      <c r="I9979" s="159"/>
      <c r="K9979" s="140" t="str">
        <f t="shared" si="471"/>
        <v>社會福利支出計畫/社會福利支出/會費、捐助、補助、分攤、照護、救濟與交流活動費/捐助、補助與獎助/捐助國內團體</v>
      </c>
      <c r="L9979" s="140" t="str">
        <f t="shared" si="472"/>
        <v>補助民間團體辦理建立社區照顧關懷據點業務</v>
      </c>
      <c r="M9979" s="40" t="str">
        <f t="shared" si="473"/>
        <v>臺中市太平區中政社區發展協會</v>
      </c>
    </row>
    <row r="9980" spans="1:13" s="27" customFormat="1" ht="112.5">
      <c r="A9980" s="37" t="s">
        <v>6837</v>
      </c>
      <c r="B9980" s="64" t="s">
        <v>7156</v>
      </c>
      <c r="C9980" s="64" t="s">
        <v>2485</v>
      </c>
      <c r="D9980" s="37" t="s">
        <v>6839</v>
      </c>
      <c r="E9980" s="131">
        <v>8</v>
      </c>
      <c r="F9980" s="132" t="s">
        <v>82</v>
      </c>
      <c r="G9980" s="128"/>
      <c r="H9980" s="156" t="s">
        <v>6840</v>
      </c>
      <c r="I9980" s="159"/>
      <c r="K9980" s="140" t="str">
        <f t="shared" si="471"/>
        <v>社會福利支出計畫/社會福利支出/會費、捐助、補助、分攤、照護、救濟與交流活動費/捐助、補助與獎助/捐助國內團體</v>
      </c>
      <c r="L9980" s="140" t="str">
        <f t="shared" si="472"/>
        <v>補助民間團體辦理建立社區照顧關懷據點業務</v>
      </c>
      <c r="M9980" s="40" t="str">
        <f t="shared" si="473"/>
        <v>臺中市后里區眉山社區發展協會</v>
      </c>
    </row>
    <row r="9981" spans="1:13" s="27" customFormat="1" ht="112.5">
      <c r="A9981" s="37" t="s">
        <v>6837</v>
      </c>
      <c r="B9981" s="64" t="s">
        <v>7156</v>
      </c>
      <c r="C9981" s="64" t="s">
        <v>2453</v>
      </c>
      <c r="D9981" s="37" t="s">
        <v>6839</v>
      </c>
      <c r="E9981" s="131">
        <v>180</v>
      </c>
      <c r="F9981" s="132" t="s">
        <v>82</v>
      </c>
      <c r="G9981" s="128"/>
      <c r="H9981" s="156" t="s">
        <v>6840</v>
      </c>
      <c r="I9981" s="159"/>
      <c r="K9981" s="140" t="str">
        <f t="shared" ref="K9981:K10044" si="474">A9981</f>
        <v>社會福利支出計畫/社會福利支出/會費、捐助、補助、分攤、照護、救濟與交流活動費/捐助、補助與獎助/捐助國內團體</v>
      </c>
      <c r="L9981" s="140" t="str">
        <f t="shared" ref="L9981:L10044" si="475">B9981</f>
        <v>補助民間團體辦理建立社區照顧關懷據點業務</v>
      </c>
      <c r="M9981" s="40" t="str">
        <f t="shared" ref="M9981:M10044" si="476">C9981</f>
        <v>臺中市太平區車籠埔文化發展協會</v>
      </c>
    </row>
    <row r="9982" spans="1:13" s="27" customFormat="1" ht="112.5">
      <c r="A9982" s="37" t="s">
        <v>6837</v>
      </c>
      <c r="B9982" s="64" t="s">
        <v>7156</v>
      </c>
      <c r="C9982" s="64" t="s">
        <v>3515</v>
      </c>
      <c r="D9982" s="37" t="s">
        <v>6839</v>
      </c>
      <c r="E9982" s="131">
        <v>5</v>
      </c>
      <c r="F9982" s="132" t="s">
        <v>82</v>
      </c>
      <c r="G9982" s="128"/>
      <c r="H9982" s="156" t="s">
        <v>6840</v>
      </c>
      <c r="I9982" s="159"/>
      <c r="K9982" s="140" t="str">
        <f t="shared" si="474"/>
        <v>社會福利支出計畫/社會福利支出/會費、捐助、補助、分攤、照護、救濟與交流活動費/捐助、補助與獎助/捐助國內團體</v>
      </c>
      <c r="L9982" s="140" t="str">
        <f t="shared" si="475"/>
        <v>補助民間團體辦理建立社區照顧關懷據點業務</v>
      </c>
      <c r="M9982" s="40" t="str">
        <f t="shared" si="476"/>
        <v>臺中市沙鹿區公明社區發展協會</v>
      </c>
    </row>
    <row r="9983" spans="1:13" s="27" customFormat="1" ht="112.5">
      <c r="A9983" s="37" t="s">
        <v>6837</v>
      </c>
      <c r="B9983" s="64" t="s">
        <v>7156</v>
      </c>
      <c r="C9983" s="64" t="s">
        <v>3132</v>
      </c>
      <c r="D9983" s="37" t="s">
        <v>6839</v>
      </c>
      <c r="E9983" s="131">
        <v>26</v>
      </c>
      <c r="F9983" s="132" t="s">
        <v>82</v>
      </c>
      <c r="G9983" s="128"/>
      <c r="H9983" s="156" t="s">
        <v>6840</v>
      </c>
      <c r="I9983" s="159"/>
      <c r="K9983" s="140" t="str">
        <f t="shared" si="474"/>
        <v>社會福利支出計畫/社會福利支出/會費、捐助、補助、分攤、照護、救濟與交流活動費/捐助、補助與獎助/捐助國內團體</v>
      </c>
      <c r="L9983" s="140" t="str">
        <f t="shared" si="475"/>
        <v>補助民間團體辦理建立社區照顧關懷據點業務</v>
      </c>
      <c r="M9983" s="40" t="str">
        <f t="shared" si="476"/>
        <v>臺中市沙鹿區鹿寮社區發展協會</v>
      </c>
    </row>
    <row r="9984" spans="1:13" s="27" customFormat="1" ht="112.5">
      <c r="A9984" s="37" t="s">
        <v>6837</v>
      </c>
      <c r="B9984" s="64" t="s">
        <v>7156</v>
      </c>
      <c r="C9984" s="64" t="s">
        <v>3348</v>
      </c>
      <c r="D9984" s="37" t="s">
        <v>6839</v>
      </c>
      <c r="E9984" s="131">
        <v>10</v>
      </c>
      <c r="F9984" s="132" t="s">
        <v>82</v>
      </c>
      <c r="G9984" s="128"/>
      <c r="H9984" s="156" t="s">
        <v>6840</v>
      </c>
      <c r="I9984" s="159"/>
      <c r="K9984" s="140" t="str">
        <f t="shared" si="474"/>
        <v>社會福利支出計畫/社會福利支出/會費、捐助、補助、分攤、照護、救濟與交流活動費/捐助、補助與獎助/捐助國內團體</v>
      </c>
      <c r="L9984" s="140" t="str">
        <f t="shared" si="475"/>
        <v>補助民間團體辦理建立社區照顧關懷據點業務</v>
      </c>
      <c r="M9984" s="40" t="str">
        <f t="shared" si="476"/>
        <v>臺中市國姓里關懷協會</v>
      </c>
    </row>
    <row r="9985" spans="1:13" s="27" customFormat="1" ht="112.5">
      <c r="A9985" s="37" t="s">
        <v>6837</v>
      </c>
      <c r="B9985" s="64" t="s">
        <v>7156</v>
      </c>
      <c r="C9985" s="64" t="s">
        <v>4225</v>
      </c>
      <c r="D9985" s="37" t="s">
        <v>6839</v>
      </c>
      <c r="E9985" s="131">
        <v>18</v>
      </c>
      <c r="F9985" s="132" t="s">
        <v>82</v>
      </c>
      <c r="G9985" s="128"/>
      <c r="H9985" s="156" t="s">
        <v>6840</v>
      </c>
      <c r="I9985" s="159"/>
      <c r="K9985" s="140" t="str">
        <f t="shared" si="474"/>
        <v>社會福利支出計畫/社會福利支出/會費、捐助、補助、分攤、照護、救濟與交流活動費/捐助、補助與獎助/捐助國內團體</v>
      </c>
      <c r="L9985" s="140" t="str">
        <f t="shared" si="475"/>
        <v>補助民間團體辦理建立社區照顧關懷據點業務</v>
      </c>
      <c r="M9985" s="40" t="str">
        <f t="shared" si="476"/>
        <v>社團法人臺中市回生關懷協會</v>
      </c>
    </row>
    <row r="9986" spans="1:13" s="27" customFormat="1" ht="112.5">
      <c r="A9986" s="37" t="s">
        <v>6837</v>
      </c>
      <c r="B9986" s="64" t="s">
        <v>7156</v>
      </c>
      <c r="C9986" s="64" t="s">
        <v>4225</v>
      </c>
      <c r="D9986" s="37" t="s">
        <v>6839</v>
      </c>
      <c r="E9986" s="131">
        <v>18</v>
      </c>
      <c r="F9986" s="132" t="s">
        <v>82</v>
      </c>
      <c r="G9986" s="128"/>
      <c r="H9986" s="156" t="s">
        <v>6840</v>
      </c>
      <c r="I9986" s="159"/>
      <c r="K9986" s="140" t="str">
        <f t="shared" si="474"/>
        <v>社會福利支出計畫/社會福利支出/會費、捐助、補助、分攤、照護、救濟與交流活動費/捐助、補助與獎助/捐助國內團體</v>
      </c>
      <c r="L9986" s="140" t="str">
        <f t="shared" si="475"/>
        <v>補助民間團體辦理建立社區照顧關懷據點業務</v>
      </c>
      <c r="M9986" s="40" t="str">
        <f t="shared" si="476"/>
        <v>社團法人臺中市回生關懷協會</v>
      </c>
    </row>
    <row r="9987" spans="1:13" s="27" customFormat="1" ht="112.5">
      <c r="A9987" s="37" t="s">
        <v>6837</v>
      </c>
      <c r="B9987" s="64" t="s">
        <v>7156</v>
      </c>
      <c r="C9987" s="64" t="s">
        <v>411</v>
      </c>
      <c r="D9987" s="37" t="s">
        <v>6839</v>
      </c>
      <c r="E9987" s="131">
        <v>23</v>
      </c>
      <c r="F9987" s="132" t="s">
        <v>82</v>
      </c>
      <c r="G9987" s="128"/>
      <c r="H9987" s="156" t="s">
        <v>6840</v>
      </c>
      <c r="I9987" s="159"/>
      <c r="K9987" s="140" t="str">
        <f t="shared" si="474"/>
        <v>社會福利支出計畫/社會福利支出/會費、捐助、補助、分攤、照護、救濟與交流活動費/捐助、補助與獎助/捐助國內團體</v>
      </c>
      <c r="L9987" s="140" t="str">
        <f t="shared" si="475"/>
        <v>補助民間團體辦理建立社區照顧關懷據點業務</v>
      </c>
      <c r="M9987" s="40" t="str">
        <f t="shared" si="476"/>
        <v>臺中市好生活愛護關懷協會</v>
      </c>
    </row>
    <row r="9988" spans="1:13" s="27" customFormat="1" ht="112.5">
      <c r="A9988" s="37" t="s">
        <v>6837</v>
      </c>
      <c r="B9988" s="64" t="s">
        <v>7156</v>
      </c>
      <c r="C9988" s="64" t="s">
        <v>498</v>
      </c>
      <c r="D9988" s="37" t="s">
        <v>6839</v>
      </c>
      <c r="E9988" s="131">
        <v>9</v>
      </c>
      <c r="F9988" s="132" t="s">
        <v>82</v>
      </c>
      <c r="G9988" s="128"/>
      <c r="H9988" s="156" t="s">
        <v>6840</v>
      </c>
      <c r="I9988" s="159"/>
      <c r="K9988" s="140" t="str">
        <f t="shared" si="474"/>
        <v>社會福利支出計畫/社會福利支出/會費、捐助、補助、分攤、照護、救濟與交流活動費/捐助、補助與獎助/捐助國內團體</v>
      </c>
      <c r="L9988" s="140" t="str">
        <f t="shared" si="475"/>
        <v>補助民間團體辦理建立社區照顧關懷據點業務</v>
      </c>
      <c r="M9988" s="40" t="str">
        <f t="shared" si="476"/>
        <v>臺中市清水區田寮社區發展協會</v>
      </c>
    </row>
    <row r="9989" spans="1:13" s="27" customFormat="1" ht="112.5">
      <c r="A9989" s="37" t="s">
        <v>6837</v>
      </c>
      <c r="B9989" s="64" t="s">
        <v>7156</v>
      </c>
      <c r="C9989" s="64" t="s">
        <v>4281</v>
      </c>
      <c r="D9989" s="37" t="s">
        <v>6839</v>
      </c>
      <c r="E9989" s="131">
        <v>12</v>
      </c>
      <c r="F9989" s="132" t="s">
        <v>82</v>
      </c>
      <c r="G9989" s="128"/>
      <c r="H9989" s="156" t="s">
        <v>6840</v>
      </c>
      <c r="I9989" s="159"/>
      <c r="K9989" s="140" t="str">
        <f t="shared" si="474"/>
        <v>社會福利支出計畫/社會福利支出/會費、捐助、補助、分攤、照護、救濟與交流活動費/捐助、補助與獎助/捐助國內團體</v>
      </c>
      <c r="L9989" s="140" t="str">
        <f t="shared" si="475"/>
        <v>補助民間團體辦理建立社區照顧關懷據點業務</v>
      </c>
      <c r="M9989" s="40" t="str">
        <f t="shared" si="476"/>
        <v>臺中市沙鹿區福興社區發展協會</v>
      </c>
    </row>
    <row r="9990" spans="1:13" s="27" customFormat="1" ht="112.5">
      <c r="A9990" s="37" t="s">
        <v>6837</v>
      </c>
      <c r="B9990" s="64" t="s">
        <v>7156</v>
      </c>
      <c r="C9990" s="64" t="s">
        <v>1234</v>
      </c>
      <c r="D9990" s="37" t="s">
        <v>6839</v>
      </c>
      <c r="E9990" s="131">
        <v>15</v>
      </c>
      <c r="F9990" s="132" t="s">
        <v>82</v>
      </c>
      <c r="G9990" s="128"/>
      <c r="H9990" s="156" t="s">
        <v>6840</v>
      </c>
      <c r="I9990" s="159"/>
      <c r="K9990" s="140" t="str">
        <f t="shared" si="474"/>
        <v>社會福利支出計畫/社會福利支出/會費、捐助、補助、分攤、照護、救濟與交流活動費/捐助、補助與獎助/捐助國內團體</v>
      </c>
      <c r="L9990" s="140" t="str">
        <f t="shared" si="475"/>
        <v>補助民間團體辦理建立社區照顧關懷據點業務</v>
      </c>
      <c r="M9990" s="40" t="str">
        <f t="shared" si="476"/>
        <v>臺中市龍井區龍東社區發展協會</v>
      </c>
    </row>
    <row r="9991" spans="1:13" s="27" customFormat="1" ht="112.5">
      <c r="A9991" s="37" t="s">
        <v>6842</v>
      </c>
      <c r="B9991" s="64" t="s">
        <v>7156</v>
      </c>
      <c r="C9991" s="130" t="s">
        <v>1234</v>
      </c>
      <c r="D9991" s="37" t="s">
        <v>6839</v>
      </c>
      <c r="E9991" s="136">
        <v>15</v>
      </c>
      <c r="F9991" s="132" t="s">
        <v>82</v>
      </c>
      <c r="G9991" s="156"/>
      <c r="H9991" s="156" t="s">
        <v>6840</v>
      </c>
      <c r="I9991" s="159"/>
      <c r="K9991" s="140" t="str">
        <f t="shared" si="474"/>
        <v>一般建築及設備計畫/一般建築及設備/會費、捐助、補助、分攤、照護、救濟與交流活動費/捐助、補助與獎助/捐助國內團體</v>
      </c>
      <c r="L9991" s="140" t="str">
        <f t="shared" si="475"/>
        <v>補助民間團體辦理建立社區照顧關懷據點業務</v>
      </c>
      <c r="M9991" s="40" t="str">
        <f t="shared" si="476"/>
        <v>臺中市龍井區龍東社區發展協會</v>
      </c>
    </row>
    <row r="9992" spans="1:13" s="27" customFormat="1" ht="112.5">
      <c r="A9992" s="37" t="s">
        <v>6837</v>
      </c>
      <c r="B9992" s="64" t="s">
        <v>7156</v>
      </c>
      <c r="C9992" s="64" t="s">
        <v>2490</v>
      </c>
      <c r="D9992" s="37" t="s">
        <v>6839</v>
      </c>
      <c r="E9992" s="131">
        <v>9</v>
      </c>
      <c r="F9992" s="132" t="s">
        <v>82</v>
      </c>
      <c r="G9992" s="128"/>
      <c r="H9992" s="156" t="s">
        <v>6840</v>
      </c>
      <c r="I9992" s="159"/>
      <c r="K9992" s="140" t="str">
        <f t="shared" si="474"/>
        <v>社會福利支出計畫/社會福利支出/會費、捐助、補助、分攤、照護、救濟與交流活動費/捐助、補助與獎助/捐助國內團體</v>
      </c>
      <c r="L9992" s="140" t="str">
        <f t="shared" si="475"/>
        <v>補助民間團體辦理建立社區照顧關懷據點業務</v>
      </c>
      <c r="M9992" s="40" t="str">
        <f t="shared" si="476"/>
        <v>臺中市后里區聯合社區發展協會</v>
      </c>
    </row>
    <row r="9993" spans="1:13" s="27" customFormat="1" ht="112.5">
      <c r="A9993" s="37" t="s">
        <v>6837</v>
      </c>
      <c r="B9993" s="64" t="s">
        <v>7156</v>
      </c>
      <c r="C9993" s="64" t="s">
        <v>4096</v>
      </c>
      <c r="D9993" s="37" t="s">
        <v>6839</v>
      </c>
      <c r="E9993" s="131">
        <v>2</v>
      </c>
      <c r="F9993" s="132" t="s">
        <v>82</v>
      </c>
      <c r="G9993" s="128"/>
      <c r="H9993" s="156" t="s">
        <v>6840</v>
      </c>
      <c r="I9993" s="159"/>
      <c r="K9993" s="140" t="str">
        <f t="shared" si="474"/>
        <v>社會福利支出計畫/社會福利支出/會費、捐助、補助、分攤、照護、救濟與交流活動費/捐助、補助與獎助/捐助國內團體</v>
      </c>
      <c r="L9993" s="140" t="str">
        <f t="shared" si="475"/>
        <v>補助民間團體辦理建立社區照顧關懷據點業務</v>
      </c>
      <c r="M9993" s="40" t="str">
        <f t="shared" si="476"/>
        <v>臺中市土庫長青關懷協會</v>
      </c>
    </row>
    <row r="9994" spans="1:13" s="27" customFormat="1" ht="112.5">
      <c r="A9994" s="37" t="s">
        <v>6837</v>
      </c>
      <c r="B9994" s="64" t="s">
        <v>7156</v>
      </c>
      <c r="C9994" s="64" t="s">
        <v>3272</v>
      </c>
      <c r="D9994" s="37" t="s">
        <v>6839</v>
      </c>
      <c r="E9994" s="131">
        <v>5</v>
      </c>
      <c r="F9994" s="132" t="s">
        <v>82</v>
      </c>
      <c r="G9994" s="128"/>
      <c r="H9994" s="156" t="s">
        <v>6840</v>
      </c>
      <c r="I9994" s="159"/>
      <c r="K9994" s="140" t="str">
        <f t="shared" si="474"/>
        <v>社會福利支出計畫/社會福利支出/會費、捐助、補助、分攤、照護、救濟與交流活動費/捐助、補助與獎助/捐助國內團體</v>
      </c>
      <c r="L9994" s="140" t="str">
        <f t="shared" si="475"/>
        <v>補助民間團體辦理建立社區照顧關懷據點業務</v>
      </c>
      <c r="M9994" s="40" t="str">
        <f t="shared" si="476"/>
        <v>台中市西區大忠社區發展協會</v>
      </c>
    </row>
    <row r="9995" spans="1:13" s="27" customFormat="1" ht="112.5">
      <c r="A9995" s="37" t="s">
        <v>6837</v>
      </c>
      <c r="B9995" s="64" t="s">
        <v>7156</v>
      </c>
      <c r="C9995" s="64" t="s">
        <v>3678</v>
      </c>
      <c r="D9995" s="37" t="s">
        <v>6839</v>
      </c>
      <c r="E9995" s="131">
        <v>19</v>
      </c>
      <c r="F9995" s="132" t="s">
        <v>82</v>
      </c>
      <c r="G9995" s="128"/>
      <c r="H9995" s="156" t="s">
        <v>6840</v>
      </c>
      <c r="I9995" s="159"/>
      <c r="K9995" s="140" t="str">
        <f t="shared" si="474"/>
        <v>社會福利支出計畫/社會福利支出/會費、捐助、補助、分攤、照護、救濟與交流活動費/捐助、補助與獎助/捐助國內團體</v>
      </c>
      <c r="L9995" s="140" t="str">
        <f t="shared" si="475"/>
        <v>補助民間團體辦理建立社區照顧關懷據點業務</v>
      </c>
      <c r="M9995" s="40" t="str">
        <f t="shared" si="476"/>
        <v>臺中市烏日區九德社區發展協會</v>
      </c>
    </row>
    <row r="9996" spans="1:13" s="27" customFormat="1" ht="112.5">
      <c r="A9996" s="37" t="s">
        <v>6837</v>
      </c>
      <c r="B9996" s="64" t="s">
        <v>7156</v>
      </c>
      <c r="C9996" s="64" t="s">
        <v>3600</v>
      </c>
      <c r="D9996" s="37" t="s">
        <v>6839</v>
      </c>
      <c r="E9996" s="131">
        <v>48</v>
      </c>
      <c r="F9996" s="132" t="s">
        <v>82</v>
      </c>
      <c r="G9996" s="128"/>
      <c r="H9996" s="156" t="s">
        <v>6840</v>
      </c>
      <c r="I9996" s="159"/>
      <c r="K9996" s="140" t="str">
        <f t="shared" si="474"/>
        <v>社會福利支出計畫/社會福利支出/會費、捐助、補助、分攤、照護、救濟與交流活動費/捐助、補助與獎助/捐助國內團體</v>
      </c>
      <c r="L9996" s="140" t="str">
        <f t="shared" si="475"/>
        <v>補助民間團體辦理建立社區照顧關懷據點業務</v>
      </c>
      <c r="M9996" s="40" t="str">
        <f t="shared" si="476"/>
        <v>社團法人臺中市天恩社區關懷協會</v>
      </c>
    </row>
    <row r="9997" spans="1:13" s="27" customFormat="1" ht="112.5">
      <c r="A9997" s="37" t="s">
        <v>6837</v>
      </c>
      <c r="B9997" s="64" t="s">
        <v>7156</v>
      </c>
      <c r="C9997" s="64" t="s">
        <v>3722</v>
      </c>
      <c r="D9997" s="37" t="s">
        <v>6839</v>
      </c>
      <c r="E9997" s="131">
        <v>12</v>
      </c>
      <c r="F9997" s="132" t="s">
        <v>82</v>
      </c>
      <c r="G9997" s="128"/>
      <c r="H9997" s="156" t="s">
        <v>6840</v>
      </c>
      <c r="I9997" s="159"/>
      <c r="K9997" s="140" t="str">
        <f t="shared" si="474"/>
        <v>社會福利支出計畫/社會福利支出/會費、捐助、補助、分攤、照護、救濟與交流活動費/捐助、補助與獎助/捐助國內團體</v>
      </c>
      <c r="L9997" s="140" t="str">
        <f t="shared" si="475"/>
        <v>補助民間團體辦理建立社區照顧關懷據點業務</v>
      </c>
      <c r="M9997" s="40" t="str">
        <f t="shared" si="476"/>
        <v>臺中市大肚區瑞井社區發展協會</v>
      </c>
    </row>
    <row r="9998" spans="1:13" s="27" customFormat="1" ht="112.5">
      <c r="A9998" s="37" t="s">
        <v>6837</v>
      </c>
      <c r="B9998" s="64" t="s">
        <v>7156</v>
      </c>
      <c r="C9998" s="64" t="s">
        <v>3666</v>
      </c>
      <c r="D9998" s="37" t="s">
        <v>6839</v>
      </c>
      <c r="E9998" s="131">
        <v>17</v>
      </c>
      <c r="F9998" s="132" t="s">
        <v>82</v>
      </c>
      <c r="G9998" s="128"/>
      <c r="H9998" s="156" t="s">
        <v>6840</v>
      </c>
      <c r="I9998" s="159"/>
      <c r="K9998" s="140" t="str">
        <f t="shared" si="474"/>
        <v>社會福利支出計畫/社會福利支出/會費、捐助、補助、分攤、照護、救濟與交流活動費/捐助、補助與獎助/捐助國內團體</v>
      </c>
      <c r="L9998" s="140" t="str">
        <f t="shared" si="475"/>
        <v>補助民間團體辦理建立社區照顧關懷據點業務</v>
      </c>
      <c r="M9998" s="40" t="str">
        <f t="shared" si="476"/>
        <v>財團法人臺中市私立童庭社會福利慈善事業基金會</v>
      </c>
    </row>
    <row r="9999" spans="1:13" s="27" customFormat="1" ht="112.5">
      <c r="A9999" s="37" t="s">
        <v>6837</v>
      </c>
      <c r="B9999" s="64" t="s">
        <v>7156</v>
      </c>
      <c r="C9999" s="64" t="s">
        <v>3219</v>
      </c>
      <c r="D9999" s="37" t="s">
        <v>6839</v>
      </c>
      <c r="E9999" s="131">
        <v>18</v>
      </c>
      <c r="F9999" s="132" t="s">
        <v>82</v>
      </c>
      <c r="G9999" s="128"/>
      <c r="H9999" s="156" t="s">
        <v>6840</v>
      </c>
      <c r="I9999" s="159"/>
      <c r="K9999" s="140" t="str">
        <f t="shared" si="474"/>
        <v>社會福利支出計畫/社會福利支出/會費、捐助、補助、分攤、照護、救濟與交流活動費/捐助、補助與獎助/捐助國內團體</v>
      </c>
      <c r="L9999" s="140" t="str">
        <f t="shared" si="475"/>
        <v>補助民間團體辦理建立社區照顧關懷據點業務</v>
      </c>
      <c r="M9999" s="40" t="str">
        <f t="shared" si="476"/>
        <v>臺中市大肚區大肚社區發展協會</v>
      </c>
    </row>
    <row r="10000" spans="1:13" s="27" customFormat="1" ht="112.5">
      <c r="A10000" s="37" t="s">
        <v>6837</v>
      </c>
      <c r="B10000" s="64" t="s">
        <v>7156</v>
      </c>
      <c r="C10000" s="64" t="s">
        <v>4265</v>
      </c>
      <c r="D10000" s="37" t="s">
        <v>6839</v>
      </c>
      <c r="E10000" s="131">
        <v>9</v>
      </c>
      <c r="F10000" s="132" t="s">
        <v>82</v>
      </c>
      <c r="G10000" s="128"/>
      <c r="H10000" s="156" t="s">
        <v>6840</v>
      </c>
      <c r="I10000" s="159"/>
      <c r="K10000" s="140" t="str">
        <f t="shared" si="474"/>
        <v>社會福利支出計畫/社會福利支出/會費、捐助、補助、分攤、照護、救濟與交流活動費/捐助、補助與獎助/捐助國內團體</v>
      </c>
      <c r="L10000" s="140" t="str">
        <f t="shared" si="475"/>
        <v>補助民間團體辦理建立社區照顧關懷據點業務</v>
      </c>
      <c r="M10000" s="40" t="str">
        <f t="shared" si="476"/>
        <v>台中市南區城隍社區發展協會</v>
      </c>
    </row>
    <row r="10001" spans="1:13" s="27" customFormat="1" ht="112.5">
      <c r="A10001" s="37" t="s">
        <v>6837</v>
      </c>
      <c r="B10001" s="64" t="s">
        <v>7156</v>
      </c>
      <c r="C10001" s="64" t="s">
        <v>2424</v>
      </c>
      <c r="D10001" s="37" t="s">
        <v>6839</v>
      </c>
      <c r="E10001" s="131">
        <v>33</v>
      </c>
      <c r="F10001" s="132" t="s">
        <v>82</v>
      </c>
      <c r="G10001" s="128"/>
      <c r="H10001" s="156" t="s">
        <v>6840</v>
      </c>
      <c r="I10001" s="159"/>
      <c r="K10001" s="140" t="str">
        <f t="shared" si="474"/>
        <v>社會福利支出計畫/社會福利支出/會費、捐助、補助、分攤、照護、救濟與交流活動費/捐助、補助與獎助/捐助國內團體</v>
      </c>
      <c r="L10001" s="140" t="str">
        <f t="shared" si="475"/>
        <v>補助民間團體辦理建立社區照顧關懷據點業務</v>
      </c>
      <c r="M10001" s="40" t="str">
        <f t="shared" si="476"/>
        <v>社團法人臺中市神岡區溪洲社區發展協會</v>
      </c>
    </row>
    <row r="10002" spans="1:13" s="27" customFormat="1" ht="112.5">
      <c r="A10002" s="37" t="s">
        <v>6837</v>
      </c>
      <c r="B10002" s="64" t="s">
        <v>7156</v>
      </c>
      <c r="C10002" s="64" t="s">
        <v>3060</v>
      </c>
      <c r="D10002" s="37" t="s">
        <v>6839</v>
      </c>
      <c r="E10002" s="131">
        <v>34</v>
      </c>
      <c r="F10002" s="132" t="s">
        <v>82</v>
      </c>
      <c r="G10002" s="128"/>
      <c r="H10002" s="156" t="s">
        <v>6840</v>
      </c>
      <c r="I10002" s="159"/>
      <c r="K10002" s="140" t="str">
        <f t="shared" si="474"/>
        <v>社會福利支出計畫/社會福利支出/會費、捐助、補助、分攤、照護、救濟與交流活動費/捐助、補助與獎助/捐助國內團體</v>
      </c>
      <c r="L10002" s="140" t="str">
        <f t="shared" si="475"/>
        <v>補助民間團體辦理建立社區照顧關懷據點業務</v>
      </c>
      <c r="M10002" s="40" t="str">
        <f t="shared" si="476"/>
        <v>臺中市神岡區北庄社區發展協會</v>
      </c>
    </row>
    <row r="10003" spans="1:13" s="27" customFormat="1" ht="112.5">
      <c r="A10003" s="37" t="s">
        <v>6837</v>
      </c>
      <c r="B10003" s="64" t="s">
        <v>7156</v>
      </c>
      <c r="C10003" s="64" t="s">
        <v>4263</v>
      </c>
      <c r="D10003" s="37" t="s">
        <v>6839</v>
      </c>
      <c r="E10003" s="131">
        <v>7</v>
      </c>
      <c r="F10003" s="132" t="s">
        <v>82</v>
      </c>
      <c r="G10003" s="128"/>
      <c r="H10003" s="156" t="s">
        <v>6840</v>
      </c>
      <c r="I10003" s="159"/>
      <c r="K10003" s="140" t="str">
        <f t="shared" si="474"/>
        <v>社會福利支出計畫/社會福利支出/會費、捐助、補助、分攤、照護、救濟與交流活動費/捐助、補助與獎助/捐助國內團體</v>
      </c>
      <c r="L10003" s="140" t="str">
        <f t="shared" si="475"/>
        <v>補助民間團體辦理建立社區照顧關懷據點業務</v>
      </c>
      <c r="M10003" s="40" t="str">
        <f t="shared" si="476"/>
        <v>臺中市神岡區庄前社區發展協會</v>
      </c>
    </row>
    <row r="10004" spans="1:13" s="27" customFormat="1" ht="112.5">
      <c r="A10004" s="37" t="s">
        <v>6837</v>
      </c>
      <c r="B10004" s="64" t="s">
        <v>7156</v>
      </c>
      <c r="C10004" s="64" t="s">
        <v>4240</v>
      </c>
      <c r="D10004" s="37" t="s">
        <v>6839</v>
      </c>
      <c r="E10004" s="131">
        <v>3</v>
      </c>
      <c r="F10004" s="132" t="s">
        <v>82</v>
      </c>
      <c r="G10004" s="128"/>
      <c r="H10004" s="156" t="s">
        <v>6840</v>
      </c>
      <c r="I10004" s="159"/>
      <c r="K10004" s="140" t="str">
        <f t="shared" si="474"/>
        <v>社會福利支出計畫/社會福利支出/會費、捐助、補助、分攤、照護、救濟與交流活動費/捐助、補助與獎助/捐助國內團體</v>
      </c>
      <c r="L10004" s="140" t="str">
        <f t="shared" si="475"/>
        <v>補助民間團體辦理建立社區照顧關懷據點業務</v>
      </c>
      <c r="M10004" s="40" t="str">
        <f t="shared" si="476"/>
        <v>臺中市豐原區朴子社區發展協會</v>
      </c>
    </row>
    <row r="10005" spans="1:13" s="27" customFormat="1" ht="112.5">
      <c r="A10005" s="37" t="s">
        <v>6837</v>
      </c>
      <c r="B10005" s="64" t="s">
        <v>7156</v>
      </c>
      <c r="C10005" s="64" t="s">
        <v>4301</v>
      </c>
      <c r="D10005" s="37" t="s">
        <v>6839</v>
      </c>
      <c r="E10005" s="131">
        <v>8</v>
      </c>
      <c r="F10005" s="132" t="s">
        <v>82</v>
      </c>
      <c r="G10005" s="128"/>
      <c r="H10005" s="156" t="s">
        <v>6840</v>
      </c>
      <c r="I10005" s="159"/>
      <c r="K10005" s="140" t="str">
        <f t="shared" si="474"/>
        <v>社會福利支出計畫/社會福利支出/會費、捐助、補助、分攤、照護、救濟與交流活動費/捐助、補助與獎助/捐助國內團體</v>
      </c>
      <c r="L10005" s="140" t="str">
        <f t="shared" si="475"/>
        <v>補助民間團體辦理建立社區照顧關懷據點業務</v>
      </c>
      <c r="M10005" s="40" t="str">
        <f t="shared" si="476"/>
        <v>臺中市潭子區栗林社區發展協會</v>
      </c>
    </row>
    <row r="10006" spans="1:13" s="27" customFormat="1" ht="112.5">
      <c r="A10006" s="37" t="s">
        <v>6837</v>
      </c>
      <c r="B10006" s="64" t="s">
        <v>7156</v>
      </c>
      <c r="C10006" s="64" t="s">
        <v>4254</v>
      </c>
      <c r="D10006" s="37" t="s">
        <v>6839</v>
      </c>
      <c r="E10006" s="131">
        <v>8</v>
      </c>
      <c r="F10006" s="132" t="s">
        <v>82</v>
      </c>
      <c r="G10006" s="128"/>
      <c r="H10006" s="156" t="s">
        <v>6840</v>
      </c>
      <c r="I10006" s="159"/>
      <c r="K10006" s="140" t="str">
        <f t="shared" si="474"/>
        <v>社會福利支出計畫/社會福利支出/會費、捐助、補助、分攤、照護、救濟與交流活動費/捐助、補助與獎助/捐助國內團體</v>
      </c>
      <c r="L10006" s="140" t="str">
        <f t="shared" si="475"/>
        <v>補助民間團體辦理建立社區照顧關懷據點業務</v>
      </c>
      <c r="M10006" s="40" t="str">
        <f t="shared" si="476"/>
        <v>臺中市潭子區家福社區發展協會</v>
      </c>
    </row>
    <row r="10007" spans="1:13" s="27" customFormat="1" ht="112.5">
      <c r="A10007" s="37" t="s">
        <v>6837</v>
      </c>
      <c r="B10007" s="64" t="s">
        <v>7156</v>
      </c>
      <c r="C10007" s="64" t="s">
        <v>4125</v>
      </c>
      <c r="D10007" s="37" t="s">
        <v>6839</v>
      </c>
      <c r="E10007" s="131">
        <v>96</v>
      </c>
      <c r="F10007" s="132" t="s">
        <v>82</v>
      </c>
      <c r="G10007" s="128"/>
      <c r="H10007" s="156" t="s">
        <v>6840</v>
      </c>
      <c r="I10007" s="159"/>
      <c r="K10007" s="140" t="str">
        <f t="shared" si="474"/>
        <v>社會福利支出計畫/社會福利支出/會費、捐助、補助、分攤、照護、救濟與交流活動費/捐助、補助與獎助/捐助國內團體</v>
      </c>
      <c r="L10007" s="140" t="str">
        <f t="shared" si="475"/>
        <v>補助民間團體辦理建立社區照顧關懷據點業務</v>
      </c>
      <c r="M10007" s="40" t="str">
        <f t="shared" si="476"/>
        <v>臺中市感恩關懷協會</v>
      </c>
    </row>
    <row r="10008" spans="1:13" s="27" customFormat="1" ht="112.5">
      <c r="A10008" s="37" t="s">
        <v>6837</v>
      </c>
      <c r="B10008" s="64" t="s">
        <v>7156</v>
      </c>
      <c r="C10008" s="64" t="s">
        <v>3125</v>
      </c>
      <c r="D10008" s="37" t="s">
        <v>6839</v>
      </c>
      <c r="E10008" s="131">
        <v>11</v>
      </c>
      <c r="F10008" s="132" t="s">
        <v>82</v>
      </c>
      <c r="G10008" s="128"/>
      <c r="H10008" s="156" t="s">
        <v>6840</v>
      </c>
      <c r="I10008" s="159"/>
      <c r="K10008" s="140" t="str">
        <f t="shared" si="474"/>
        <v>社會福利支出計畫/社會福利支出/會費、捐助、補助、分攤、照護、救濟與交流活動費/捐助、補助與獎助/捐助國內團體</v>
      </c>
      <c r="L10008" s="140" t="str">
        <f t="shared" si="475"/>
        <v>補助民間團體辦理建立社區照顧關懷據點業務</v>
      </c>
      <c r="M10008" s="40" t="str">
        <f t="shared" si="476"/>
        <v>臺中市幸福關懷發展協會</v>
      </c>
    </row>
    <row r="10009" spans="1:13" s="27" customFormat="1" ht="112.5">
      <c r="A10009" s="37" t="s">
        <v>6837</v>
      </c>
      <c r="B10009" s="64" t="s">
        <v>7156</v>
      </c>
      <c r="C10009" s="64" t="s">
        <v>2460</v>
      </c>
      <c r="D10009" s="37" t="s">
        <v>6839</v>
      </c>
      <c r="E10009" s="131">
        <v>10</v>
      </c>
      <c r="F10009" s="132" t="s">
        <v>82</v>
      </c>
      <c r="G10009" s="128"/>
      <c r="H10009" s="156" t="s">
        <v>6840</v>
      </c>
      <c r="I10009" s="159"/>
      <c r="K10009" s="140" t="str">
        <f t="shared" si="474"/>
        <v>社會福利支出計畫/社會福利支出/會費、捐助、補助、分攤、照護、救濟與交流活動費/捐助、補助與獎助/捐助國內團體</v>
      </c>
      <c r="L10009" s="140" t="str">
        <f t="shared" si="475"/>
        <v>補助民間團體辦理建立社區照顧關懷據點業務</v>
      </c>
      <c r="M10009" s="40" t="str">
        <f t="shared" si="476"/>
        <v>臺中市太平區興隆社區發展協會</v>
      </c>
    </row>
    <row r="10010" spans="1:13" s="27" customFormat="1" ht="112.5">
      <c r="A10010" s="37" t="s">
        <v>6837</v>
      </c>
      <c r="B10010" s="64" t="s">
        <v>7156</v>
      </c>
      <c r="C10010" s="64" t="s">
        <v>1780</v>
      </c>
      <c r="D10010" s="37" t="s">
        <v>6839</v>
      </c>
      <c r="E10010" s="131">
        <v>494</v>
      </c>
      <c r="F10010" s="132" t="s">
        <v>82</v>
      </c>
      <c r="G10010" s="128"/>
      <c r="H10010" s="156" t="s">
        <v>6840</v>
      </c>
      <c r="I10010" s="159"/>
      <c r="K10010" s="140" t="str">
        <f t="shared" si="474"/>
        <v>社會福利支出計畫/社會福利支出/會費、捐助、補助、分攤、照護、救濟與交流活動費/捐助、補助與獎助/捐助國內團體</v>
      </c>
      <c r="L10010" s="140" t="str">
        <f t="shared" si="475"/>
        <v>補助民間團體辦理建立社區照顧關懷據點業務</v>
      </c>
      <c r="M10010" s="40" t="str">
        <f t="shared" si="476"/>
        <v>財團法人弘道老人福利基金會</v>
      </c>
    </row>
    <row r="10011" spans="1:13" s="27" customFormat="1" ht="112.5">
      <c r="A10011" s="37" t="s">
        <v>6837</v>
      </c>
      <c r="B10011" s="64" t="s">
        <v>7156</v>
      </c>
      <c r="C10011" s="64" t="s">
        <v>211</v>
      </c>
      <c r="D10011" s="37" t="s">
        <v>6839</v>
      </c>
      <c r="E10011" s="131">
        <v>9</v>
      </c>
      <c r="F10011" s="132" t="s">
        <v>82</v>
      </c>
      <c r="G10011" s="128"/>
      <c r="H10011" s="156" t="s">
        <v>6840</v>
      </c>
      <c r="I10011" s="159"/>
      <c r="K10011" s="140" t="str">
        <f t="shared" si="474"/>
        <v>社會福利支出計畫/社會福利支出/會費、捐助、補助、分攤、照護、救濟與交流活動費/捐助、補助與獎助/捐助國內團體</v>
      </c>
      <c r="L10011" s="140" t="str">
        <f t="shared" si="475"/>
        <v>補助民間團體辦理建立社區照顧關懷據點業務</v>
      </c>
      <c r="M10011" s="40" t="str">
        <f t="shared" si="476"/>
        <v>臺中市梧棲區草湳社區發展協會</v>
      </c>
    </row>
    <row r="10012" spans="1:13" s="27" customFormat="1" ht="112.5">
      <c r="A10012" s="37" t="s">
        <v>6837</v>
      </c>
      <c r="B10012" s="64" t="s">
        <v>7156</v>
      </c>
      <c r="C10012" s="64" t="s">
        <v>4223</v>
      </c>
      <c r="D10012" s="37" t="s">
        <v>6839</v>
      </c>
      <c r="E10012" s="131">
        <v>2</v>
      </c>
      <c r="F10012" s="132" t="s">
        <v>82</v>
      </c>
      <c r="G10012" s="128"/>
      <c r="H10012" s="156" t="s">
        <v>6840</v>
      </c>
      <c r="I10012" s="159"/>
      <c r="K10012" s="140" t="str">
        <f t="shared" si="474"/>
        <v>社會福利支出計畫/社會福利支出/會費、捐助、補助、分攤、照護、救濟與交流活動費/捐助、補助與獎助/捐助國內團體</v>
      </c>
      <c r="L10012" s="140" t="str">
        <f t="shared" si="475"/>
        <v>補助民間團體辦理建立社區照顧關懷據點業務</v>
      </c>
      <c r="M10012" s="40" t="str">
        <f t="shared" si="476"/>
        <v>臺中市太平區德隆社區發展協會</v>
      </c>
    </row>
    <row r="10013" spans="1:13" s="27" customFormat="1" ht="112.5">
      <c r="A10013" s="37" t="s">
        <v>6837</v>
      </c>
      <c r="B10013" s="64" t="s">
        <v>7156</v>
      </c>
      <c r="C10013" s="64" t="s">
        <v>370</v>
      </c>
      <c r="D10013" s="37" t="s">
        <v>6839</v>
      </c>
      <c r="E10013" s="131">
        <v>12</v>
      </c>
      <c r="F10013" s="132" t="s">
        <v>82</v>
      </c>
      <c r="G10013" s="128"/>
      <c r="H10013" s="156" t="s">
        <v>6840</v>
      </c>
      <c r="I10013" s="159"/>
      <c r="K10013" s="140" t="str">
        <f t="shared" si="474"/>
        <v>社會福利支出計畫/社會福利支出/會費、捐助、補助、分攤、照護、救濟與交流活動費/捐助、補助與獎助/捐助國內團體</v>
      </c>
      <c r="L10013" s="140" t="str">
        <f t="shared" si="475"/>
        <v>補助民間團體辦理建立社區照顧關懷據點業務</v>
      </c>
      <c r="M10013" s="40" t="str">
        <f t="shared" si="476"/>
        <v>臺中市石岡區龍興社區發展協會</v>
      </c>
    </row>
    <row r="10014" spans="1:13" s="27" customFormat="1" ht="112.5">
      <c r="A10014" s="37" t="s">
        <v>6837</v>
      </c>
      <c r="B10014" s="64" t="s">
        <v>7156</v>
      </c>
      <c r="C10014" s="64" t="s">
        <v>1780</v>
      </c>
      <c r="D10014" s="37" t="s">
        <v>6839</v>
      </c>
      <c r="E10014" s="131">
        <v>157</v>
      </c>
      <c r="F10014" s="132" t="s">
        <v>82</v>
      </c>
      <c r="G10014" s="128"/>
      <c r="H10014" s="156" t="s">
        <v>6840</v>
      </c>
      <c r="I10014" s="159"/>
      <c r="K10014" s="140" t="str">
        <f t="shared" si="474"/>
        <v>社會福利支出計畫/社會福利支出/會費、捐助、補助、分攤、照護、救濟與交流活動費/捐助、補助與獎助/捐助國內團體</v>
      </c>
      <c r="L10014" s="140" t="str">
        <f t="shared" si="475"/>
        <v>補助民間團體辦理建立社區照顧關懷據點業務</v>
      </c>
      <c r="M10014" s="40" t="str">
        <f t="shared" si="476"/>
        <v>財團法人弘道老人福利基金會</v>
      </c>
    </row>
    <row r="10015" spans="1:13" s="27" customFormat="1" ht="112.5">
      <c r="A10015" s="37" t="s">
        <v>6837</v>
      </c>
      <c r="B10015" s="64" t="s">
        <v>7156</v>
      </c>
      <c r="C10015" s="64" t="s">
        <v>502</v>
      </c>
      <c r="D10015" s="37" t="s">
        <v>6839</v>
      </c>
      <c r="E10015" s="131">
        <v>21</v>
      </c>
      <c r="F10015" s="132" t="s">
        <v>82</v>
      </c>
      <c r="G10015" s="128"/>
      <c r="H10015" s="156" t="s">
        <v>6840</v>
      </c>
      <c r="I10015" s="159"/>
      <c r="K10015" s="140" t="str">
        <f t="shared" si="474"/>
        <v>社會福利支出計畫/社會福利支出/會費、捐助、補助、分攤、照護、救濟與交流活動費/捐助、補助與獎助/捐助國內團體</v>
      </c>
      <c r="L10015" s="140" t="str">
        <f t="shared" si="475"/>
        <v>補助民間團體辦理建立社區照顧關懷據點業務</v>
      </c>
      <c r="M10015" s="40" t="str">
        <f t="shared" si="476"/>
        <v>臺中市清水區秀水社區發展協會</v>
      </c>
    </row>
    <row r="10016" spans="1:13" s="27" customFormat="1" ht="112.5">
      <c r="A10016" s="37" t="s">
        <v>6842</v>
      </c>
      <c r="B10016" s="64" t="s">
        <v>7156</v>
      </c>
      <c r="C10016" s="130" t="s">
        <v>2460</v>
      </c>
      <c r="D10016" s="37" t="s">
        <v>6839</v>
      </c>
      <c r="E10016" s="136">
        <v>30</v>
      </c>
      <c r="F10016" s="132" t="s">
        <v>82</v>
      </c>
      <c r="G10016" s="156"/>
      <c r="H10016" s="156" t="s">
        <v>6840</v>
      </c>
      <c r="I10016" s="159"/>
      <c r="K10016" s="140" t="str">
        <f t="shared" si="474"/>
        <v>一般建築及設備計畫/一般建築及設備/會費、捐助、補助、分攤、照護、救濟與交流活動費/捐助、補助與獎助/捐助國內團體</v>
      </c>
      <c r="L10016" s="140" t="str">
        <f t="shared" si="475"/>
        <v>補助民間團體辦理建立社區照顧關懷據點業務</v>
      </c>
      <c r="M10016" s="40" t="str">
        <f t="shared" si="476"/>
        <v>臺中市太平區興隆社區發展協會</v>
      </c>
    </row>
    <row r="10017" spans="1:13" s="27" customFormat="1" ht="112.5">
      <c r="A10017" s="37" t="s">
        <v>6837</v>
      </c>
      <c r="B10017" s="64" t="s">
        <v>7156</v>
      </c>
      <c r="C10017" s="64" t="s">
        <v>900</v>
      </c>
      <c r="D10017" s="37" t="s">
        <v>6839</v>
      </c>
      <c r="E10017" s="131">
        <v>4</v>
      </c>
      <c r="F10017" s="132" t="s">
        <v>82</v>
      </c>
      <c r="G10017" s="128"/>
      <c r="H10017" s="156" t="s">
        <v>6840</v>
      </c>
      <c r="I10017" s="159"/>
      <c r="K10017" s="140" t="str">
        <f t="shared" si="474"/>
        <v>社會福利支出計畫/社會福利支出/會費、捐助、補助、分攤、照護、救濟與交流活動費/捐助、補助與獎助/捐助國內團體</v>
      </c>
      <c r="L10017" s="140" t="str">
        <f t="shared" si="475"/>
        <v>補助民間團體辦理建立社區照顧關懷據點業務</v>
      </c>
      <c r="M10017" s="40" t="str">
        <f t="shared" si="476"/>
        <v>臺中市霧峰區本鄉社區發展協會</v>
      </c>
    </row>
    <row r="10018" spans="1:13" s="27" customFormat="1" ht="112.5">
      <c r="A10018" s="37" t="s">
        <v>6837</v>
      </c>
      <c r="B10018" s="64" t="s">
        <v>7156</v>
      </c>
      <c r="C10018" s="64" t="s">
        <v>3698</v>
      </c>
      <c r="D10018" s="37" t="s">
        <v>6839</v>
      </c>
      <c r="E10018" s="131">
        <v>26</v>
      </c>
      <c r="F10018" s="132" t="s">
        <v>82</v>
      </c>
      <c r="G10018" s="128"/>
      <c r="H10018" s="156" t="s">
        <v>6840</v>
      </c>
      <c r="I10018" s="159"/>
      <c r="K10018" s="140" t="str">
        <f t="shared" si="474"/>
        <v>社會福利支出計畫/社會福利支出/會費、捐助、補助、分攤、照護、救濟與交流活動費/捐助、補助與獎助/捐助國內團體</v>
      </c>
      <c r="L10018" s="140" t="str">
        <f t="shared" si="475"/>
        <v>補助民間團體辦理建立社區照顧關懷據點業務</v>
      </c>
      <c r="M10018" s="40" t="str">
        <f t="shared" si="476"/>
        <v>臺中市清水區橋頭社區發展協會</v>
      </c>
    </row>
    <row r="10019" spans="1:13" s="27" customFormat="1" ht="112.5">
      <c r="A10019" s="37" t="s">
        <v>6837</v>
      </c>
      <c r="B10019" s="64" t="s">
        <v>7156</v>
      </c>
      <c r="C10019" s="64" t="s">
        <v>3688</v>
      </c>
      <c r="D10019" s="37" t="s">
        <v>6839</v>
      </c>
      <c r="E10019" s="131">
        <v>11</v>
      </c>
      <c r="F10019" s="132" t="s">
        <v>82</v>
      </c>
      <c r="G10019" s="128"/>
      <c r="H10019" s="156" t="s">
        <v>6840</v>
      </c>
      <c r="I10019" s="159"/>
      <c r="K10019" s="140" t="str">
        <f t="shared" si="474"/>
        <v>社會福利支出計畫/社會福利支出/會費、捐助、補助、分攤、照護、救濟與交流活動費/捐助、補助與獎助/捐助國內團體</v>
      </c>
      <c r="L10019" s="140" t="str">
        <f t="shared" si="475"/>
        <v>補助民間團體辦理建立社區照顧關懷據點業務</v>
      </c>
      <c r="M10019" s="40" t="str">
        <f t="shared" si="476"/>
        <v>社團法人臺中市紅十字會</v>
      </c>
    </row>
    <row r="10020" spans="1:13" s="27" customFormat="1" ht="112.5">
      <c r="A10020" s="37" t="s">
        <v>6837</v>
      </c>
      <c r="B10020" s="64" t="s">
        <v>7156</v>
      </c>
      <c r="C10020" s="64" t="s">
        <v>4191</v>
      </c>
      <c r="D10020" s="37" t="s">
        <v>6839</v>
      </c>
      <c r="E10020" s="131">
        <v>5</v>
      </c>
      <c r="F10020" s="132" t="s">
        <v>82</v>
      </c>
      <c r="G10020" s="128"/>
      <c r="H10020" s="156" t="s">
        <v>6840</v>
      </c>
      <c r="I10020" s="159"/>
      <c r="K10020" s="140" t="str">
        <f t="shared" si="474"/>
        <v>社會福利支出計畫/社會福利支出/會費、捐助、補助、分攤、照護、救濟與交流活動費/捐助、補助與獎助/捐助國內團體</v>
      </c>
      <c r="L10020" s="140" t="str">
        <f t="shared" si="475"/>
        <v>補助民間團體辦理建立社區照顧關懷據點業務</v>
      </c>
      <c r="M10020" s="40" t="str">
        <f t="shared" si="476"/>
        <v>台中市東區東勢社區發展協會</v>
      </c>
    </row>
    <row r="10021" spans="1:13" s="27" customFormat="1" ht="112.5">
      <c r="A10021" s="37" t="s">
        <v>6837</v>
      </c>
      <c r="B10021" s="64" t="s">
        <v>7156</v>
      </c>
      <c r="C10021" s="64" t="s">
        <v>3103</v>
      </c>
      <c r="D10021" s="37" t="s">
        <v>6839</v>
      </c>
      <c r="E10021" s="131">
        <v>90</v>
      </c>
      <c r="F10021" s="132" t="s">
        <v>82</v>
      </c>
      <c r="G10021" s="128"/>
      <c r="H10021" s="156" t="s">
        <v>6840</v>
      </c>
      <c r="I10021" s="159"/>
      <c r="K10021" s="140" t="str">
        <f t="shared" si="474"/>
        <v>社會福利支出計畫/社會福利支出/會費、捐助、補助、分攤、照護、救濟與交流活動費/捐助、補助與獎助/捐助國內團體</v>
      </c>
      <c r="L10021" s="140" t="str">
        <f t="shared" si="475"/>
        <v>補助民間團體辦理建立社區照顧關懷據點業務</v>
      </c>
      <c r="M10021" s="40" t="str">
        <f t="shared" si="476"/>
        <v>社團法人台灣基督教好牧人全人關顧協會</v>
      </c>
    </row>
    <row r="10022" spans="1:13" s="27" customFormat="1" ht="112.5">
      <c r="A10022" s="37" t="s">
        <v>6837</v>
      </c>
      <c r="B10022" s="64" t="s">
        <v>7156</v>
      </c>
      <c r="C10022" s="64" t="s">
        <v>3604</v>
      </c>
      <c r="D10022" s="37" t="s">
        <v>6839</v>
      </c>
      <c r="E10022" s="131">
        <v>30</v>
      </c>
      <c r="F10022" s="132" t="s">
        <v>82</v>
      </c>
      <c r="G10022" s="128"/>
      <c r="H10022" s="156" t="s">
        <v>6840</v>
      </c>
      <c r="I10022" s="159"/>
      <c r="K10022" s="140" t="str">
        <f t="shared" si="474"/>
        <v>社會福利支出計畫/社會福利支出/會費、捐助、補助、分攤、照護、救濟與交流活動費/捐助、補助與獎助/捐助國內團體</v>
      </c>
      <c r="L10022" s="140" t="str">
        <f t="shared" si="475"/>
        <v>補助民間團體辦理建立社區照顧關懷據點業務</v>
      </c>
      <c r="M10022" s="40" t="str">
        <f t="shared" si="476"/>
        <v>臺中市烏日區光明社區發展協會</v>
      </c>
    </row>
    <row r="10023" spans="1:13" s="27" customFormat="1" ht="112.5">
      <c r="A10023" s="37" t="s">
        <v>6837</v>
      </c>
      <c r="B10023" s="64" t="s">
        <v>7156</v>
      </c>
      <c r="C10023" s="64" t="s">
        <v>6952</v>
      </c>
      <c r="D10023" s="37" t="s">
        <v>6839</v>
      </c>
      <c r="E10023" s="131">
        <v>740</v>
      </c>
      <c r="F10023" s="132" t="s">
        <v>82</v>
      </c>
      <c r="G10023" s="128"/>
      <c r="H10023" s="156" t="s">
        <v>6840</v>
      </c>
      <c r="I10023" s="159"/>
      <c r="K10023" s="140" t="str">
        <f t="shared" si="474"/>
        <v>社會福利支出計畫/社會福利支出/會費、捐助、補助、分攤、照護、救濟與交流活動費/捐助、補助與獎助/捐助國內團體</v>
      </c>
      <c r="L10023" s="140" t="str">
        <f t="shared" si="475"/>
        <v>補助民間團體辦理建立社區照顧關懷據點業務</v>
      </c>
      <c r="M10023" s="40" t="str">
        <f t="shared" si="476"/>
        <v>財團法人台中市私立林蘭生慈善基金會</v>
      </c>
    </row>
    <row r="10024" spans="1:13" s="27" customFormat="1" ht="112.5">
      <c r="A10024" s="37" t="s">
        <v>6837</v>
      </c>
      <c r="B10024" s="64" t="s">
        <v>7156</v>
      </c>
      <c r="C10024" s="64" t="s">
        <v>7235</v>
      </c>
      <c r="D10024" s="37" t="s">
        <v>6839</v>
      </c>
      <c r="E10024" s="131">
        <v>36</v>
      </c>
      <c r="F10024" s="132" t="s">
        <v>82</v>
      </c>
      <c r="G10024" s="128"/>
      <c r="H10024" s="156" t="s">
        <v>6840</v>
      </c>
      <c r="I10024" s="159"/>
      <c r="K10024" s="140" t="str">
        <f t="shared" si="474"/>
        <v>社會福利支出計畫/社會福利支出/會費、捐助、補助、分攤、照護、救濟與交流活動費/捐助、補助與獎助/捐助國內團體</v>
      </c>
      <c r="L10024" s="140" t="str">
        <f t="shared" si="475"/>
        <v>補助民間團體辦理建立社區照顧關懷據點業務</v>
      </c>
      <c r="M10024" s="40" t="str">
        <f t="shared" si="476"/>
        <v>臺中市邱厝慈善協會</v>
      </c>
    </row>
    <row r="10025" spans="1:13" s="27" customFormat="1" ht="112.5">
      <c r="A10025" s="37" t="s">
        <v>6837</v>
      </c>
      <c r="B10025" s="64" t="s">
        <v>7156</v>
      </c>
      <c r="C10025" s="64" t="s">
        <v>4214</v>
      </c>
      <c r="D10025" s="37" t="s">
        <v>6839</v>
      </c>
      <c r="E10025" s="131">
        <v>36</v>
      </c>
      <c r="F10025" s="132" t="s">
        <v>82</v>
      </c>
      <c r="G10025" s="128"/>
      <c r="H10025" s="156" t="s">
        <v>6840</v>
      </c>
      <c r="I10025" s="159"/>
      <c r="K10025" s="140" t="str">
        <f t="shared" si="474"/>
        <v>社會福利支出計畫/社會福利支出/會費、捐助、補助、分攤、照護、救濟與交流活動費/捐助、補助與獎助/捐助國內團體</v>
      </c>
      <c r="L10025" s="140" t="str">
        <f t="shared" si="475"/>
        <v>補助民間團體辦理建立社區照顧關懷據點業務</v>
      </c>
      <c r="M10025" s="40" t="str">
        <f t="shared" si="476"/>
        <v>台中市北區錦洲社區發展協會</v>
      </c>
    </row>
    <row r="10026" spans="1:13" s="27" customFormat="1" ht="112.5">
      <c r="A10026" s="37" t="s">
        <v>6837</v>
      </c>
      <c r="B10026" s="64" t="s">
        <v>7156</v>
      </c>
      <c r="C10026" s="64" t="s">
        <v>3180</v>
      </c>
      <c r="D10026" s="37" t="s">
        <v>6839</v>
      </c>
      <c r="E10026" s="131">
        <v>180</v>
      </c>
      <c r="F10026" s="132" t="s">
        <v>82</v>
      </c>
      <c r="G10026" s="128"/>
      <c r="H10026" s="156" t="s">
        <v>6840</v>
      </c>
      <c r="I10026" s="159"/>
      <c r="K10026" s="140" t="str">
        <f t="shared" si="474"/>
        <v>社會福利支出計畫/社會福利支出/會費、捐助、補助、分攤、照護、救濟與交流活動費/捐助、補助與獎助/捐助國內團體</v>
      </c>
      <c r="L10026" s="140" t="str">
        <f t="shared" si="475"/>
        <v>補助民間團體辦理建立社區照顧關懷據點業務</v>
      </c>
      <c r="M10026" s="40" t="str">
        <f t="shared" si="476"/>
        <v>臺中市太平區永成社區發展協會</v>
      </c>
    </row>
    <row r="10027" spans="1:13" s="27" customFormat="1" ht="112.5">
      <c r="A10027" s="37" t="s">
        <v>6837</v>
      </c>
      <c r="B10027" s="64" t="s">
        <v>7156</v>
      </c>
      <c r="C10027" s="64" t="s">
        <v>2555</v>
      </c>
      <c r="D10027" s="37" t="s">
        <v>6839</v>
      </c>
      <c r="E10027" s="131">
        <v>46</v>
      </c>
      <c r="F10027" s="132" t="s">
        <v>82</v>
      </c>
      <c r="G10027" s="128"/>
      <c r="H10027" s="156" t="s">
        <v>6840</v>
      </c>
      <c r="I10027" s="159"/>
      <c r="K10027" s="140" t="str">
        <f t="shared" si="474"/>
        <v>社會福利支出計畫/社會福利支出/會費、捐助、補助、分攤、照護、救濟與交流活動費/捐助、補助與獎助/捐助國內團體</v>
      </c>
      <c r="L10027" s="140" t="str">
        <f t="shared" si="475"/>
        <v>補助民間團體辦理建立社區照顧關懷據點業務</v>
      </c>
      <c r="M10027" s="40" t="str">
        <f t="shared" si="476"/>
        <v>臺中市新社區東興社區發展協會</v>
      </c>
    </row>
    <row r="10028" spans="1:13" s="27" customFormat="1" ht="112.5">
      <c r="A10028" s="37" t="s">
        <v>6837</v>
      </c>
      <c r="B10028" s="64" t="s">
        <v>7156</v>
      </c>
      <c r="C10028" s="64" t="s">
        <v>3715</v>
      </c>
      <c r="D10028" s="37" t="s">
        <v>6839</v>
      </c>
      <c r="E10028" s="131">
        <v>4</v>
      </c>
      <c r="F10028" s="132" t="s">
        <v>82</v>
      </c>
      <c r="G10028" s="128"/>
      <c r="H10028" s="156" t="s">
        <v>6840</v>
      </c>
      <c r="I10028" s="159"/>
      <c r="K10028" s="140" t="str">
        <f t="shared" si="474"/>
        <v>社會福利支出計畫/社會福利支出/會費、捐助、補助、分攤、照護、救濟與交流活動費/捐助、補助與獎助/捐助國內團體</v>
      </c>
      <c r="L10028" s="140" t="str">
        <f t="shared" si="475"/>
        <v>補助民間團體辦理建立社區照顧關懷據點業務</v>
      </c>
      <c r="M10028" s="40" t="str">
        <f t="shared" si="476"/>
        <v>臺中市新社區馬力埔社區發展協會</v>
      </c>
    </row>
    <row r="10029" spans="1:13" s="27" customFormat="1" ht="112.5">
      <c r="A10029" s="37" t="s">
        <v>6837</v>
      </c>
      <c r="B10029" s="64" t="s">
        <v>7156</v>
      </c>
      <c r="C10029" s="64" t="s">
        <v>797</v>
      </c>
      <c r="D10029" s="37" t="s">
        <v>6839</v>
      </c>
      <c r="E10029" s="131">
        <v>8</v>
      </c>
      <c r="F10029" s="132" t="s">
        <v>82</v>
      </c>
      <c r="G10029" s="128"/>
      <c r="H10029" s="156" t="s">
        <v>6840</v>
      </c>
      <c r="I10029" s="159"/>
      <c r="K10029" s="140" t="str">
        <f t="shared" si="474"/>
        <v>社會福利支出計畫/社會福利支出/會費、捐助、補助、分攤、照護、救濟與交流活動費/捐助、補助與獎助/捐助國內團體</v>
      </c>
      <c r="L10029" s="140" t="str">
        <f t="shared" si="475"/>
        <v>補助民間團體辦理建立社區照顧關懷據點業務</v>
      </c>
      <c r="M10029" s="40" t="str">
        <f t="shared" si="476"/>
        <v>臺中市大甲區文武社區發展協會</v>
      </c>
    </row>
    <row r="10030" spans="1:13" s="27" customFormat="1" ht="112.5">
      <c r="A10030" s="37" t="s">
        <v>6837</v>
      </c>
      <c r="B10030" s="64" t="s">
        <v>7156</v>
      </c>
      <c r="C10030" s="64" t="s">
        <v>4238</v>
      </c>
      <c r="D10030" s="37" t="s">
        <v>6839</v>
      </c>
      <c r="E10030" s="131">
        <v>20</v>
      </c>
      <c r="F10030" s="132" t="s">
        <v>82</v>
      </c>
      <c r="G10030" s="128"/>
      <c r="H10030" s="156" t="s">
        <v>6840</v>
      </c>
      <c r="I10030" s="159"/>
      <c r="K10030" s="140" t="str">
        <f t="shared" si="474"/>
        <v>社會福利支出計畫/社會福利支出/會費、捐助、補助、分攤、照護、救濟與交流活動費/捐助、補助與獎助/捐助國內團體</v>
      </c>
      <c r="L10030" s="140" t="str">
        <f t="shared" si="475"/>
        <v>補助民間團體辦理建立社區照顧關懷據點業務</v>
      </c>
      <c r="M10030" s="40" t="str">
        <f t="shared" si="476"/>
        <v>臺中市潭子區聚興社區發展協會</v>
      </c>
    </row>
    <row r="10031" spans="1:13" s="27" customFormat="1" ht="112.5">
      <c r="A10031" s="37" t="s">
        <v>6837</v>
      </c>
      <c r="B10031" s="64" t="s">
        <v>7156</v>
      </c>
      <c r="C10031" s="64" t="s">
        <v>2582</v>
      </c>
      <c r="D10031" s="37" t="s">
        <v>6839</v>
      </c>
      <c r="E10031" s="131">
        <v>3</v>
      </c>
      <c r="F10031" s="132" t="s">
        <v>82</v>
      </c>
      <c r="G10031" s="128"/>
      <c r="H10031" s="156" t="s">
        <v>6840</v>
      </c>
      <c r="I10031" s="159"/>
      <c r="K10031" s="140" t="str">
        <f t="shared" si="474"/>
        <v>社會福利支出計畫/社會福利支出/會費、捐助、補助、分攤、照護、救濟與交流活動費/捐助、補助與獎助/捐助國內團體</v>
      </c>
      <c r="L10031" s="140" t="str">
        <f t="shared" si="475"/>
        <v>補助民間團體辦理建立社區照顧關懷據點業務</v>
      </c>
      <c r="M10031" s="40" t="str">
        <f t="shared" si="476"/>
        <v>臺中市豐原區大南嵩社區發展協會</v>
      </c>
    </row>
    <row r="10032" spans="1:13" s="27" customFormat="1" ht="112.5">
      <c r="A10032" s="37" t="s">
        <v>6837</v>
      </c>
      <c r="B10032" s="64" t="s">
        <v>7156</v>
      </c>
      <c r="C10032" s="64" t="s">
        <v>2557</v>
      </c>
      <c r="D10032" s="37" t="s">
        <v>6839</v>
      </c>
      <c r="E10032" s="131">
        <v>16</v>
      </c>
      <c r="F10032" s="132" t="s">
        <v>82</v>
      </c>
      <c r="G10032" s="128"/>
      <c r="H10032" s="156" t="s">
        <v>6840</v>
      </c>
      <c r="I10032" s="159"/>
      <c r="K10032" s="140" t="str">
        <f t="shared" si="474"/>
        <v>社會福利支出計畫/社會福利支出/會費、捐助、補助、分攤、照護、救濟與交流活動費/捐助、補助與獎助/捐助國內團體</v>
      </c>
      <c r="L10032" s="140" t="str">
        <f t="shared" si="475"/>
        <v>補助民間團體辦理建立社區照顧關懷據點業務</v>
      </c>
      <c r="M10032" s="40" t="str">
        <f t="shared" si="476"/>
        <v>臺中市新社區崑南社區發展協會</v>
      </c>
    </row>
    <row r="10033" spans="1:13" s="27" customFormat="1" ht="112.5">
      <c r="A10033" s="37" t="s">
        <v>6837</v>
      </c>
      <c r="B10033" s="64" t="s">
        <v>7156</v>
      </c>
      <c r="C10033" s="64" t="s">
        <v>4307</v>
      </c>
      <c r="D10033" s="37" t="s">
        <v>6839</v>
      </c>
      <c r="E10033" s="131">
        <v>36</v>
      </c>
      <c r="F10033" s="132" t="s">
        <v>82</v>
      </c>
      <c r="G10033" s="128"/>
      <c r="H10033" s="156" t="s">
        <v>6840</v>
      </c>
      <c r="I10033" s="159"/>
      <c r="K10033" s="140" t="str">
        <f t="shared" si="474"/>
        <v>社會福利支出計畫/社會福利支出/會費、捐助、補助、分攤、照護、救濟與交流活動費/捐助、補助與獎助/捐助國內團體</v>
      </c>
      <c r="L10033" s="140" t="str">
        <f t="shared" si="475"/>
        <v>補助民間團體辦理建立社區照顧關懷據點業務</v>
      </c>
      <c r="M10033" s="40" t="str">
        <f t="shared" si="476"/>
        <v>臺中市南區永興社區發展協會</v>
      </c>
    </row>
    <row r="10034" spans="1:13" s="27" customFormat="1" ht="112.5">
      <c r="A10034" s="37" t="s">
        <v>6837</v>
      </c>
      <c r="B10034" s="64" t="s">
        <v>7156</v>
      </c>
      <c r="C10034" s="64" t="s">
        <v>3931</v>
      </c>
      <c r="D10034" s="37" t="s">
        <v>6839</v>
      </c>
      <c r="E10034" s="131">
        <v>9</v>
      </c>
      <c r="F10034" s="132" t="s">
        <v>82</v>
      </c>
      <c r="G10034" s="128"/>
      <c r="H10034" s="156" t="s">
        <v>6840</v>
      </c>
      <c r="I10034" s="159"/>
      <c r="K10034" s="140" t="str">
        <f t="shared" si="474"/>
        <v>社會福利支出計畫/社會福利支出/會費、捐助、補助、分攤、照護、救濟與交流活動費/捐助、補助與獎助/捐助國內團體</v>
      </c>
      <c r="L10034" s="140" t="str">
        <f t="shared" si="475"/>
        <v>補助民間團體辦理建立社區照顧關懷據點業務</v>
      </c>
      <c r="M10034" s="40" t="str">
        <f t="shared" si="476"/>
        <v>臺中市大安區西安社區發展協會</v>
      </c>
    </row>
    <row r="10035" spans="1:13" s="27" customFormat="1" ht="112.5">
      <c r="A10035" s="37" t="s">
        <v>6837</v>
      </c>
      <c r="B10035" s="64" t="s">
        <v>7156</v>
      </c>
      <c r="C10035" s="64" t="s">
        <v>2432</v>
      </c>
      <c r="D10035" s="37" t="s">
        <v>6839</v>
      </c>
      <c r="E10035" s="131">
        <v>9</v>
      </c>
      <c r="F10035" s="132" t="s">
        <v>82</v>
      </c>
      <c r="G10035" s="128"/>
      <c r="H10035" s="156" t="s">
        <v>6840</v>
      </c>
      <c r="I10035" s="159"/>
      <c r="K10035" s="140" t="str">
        <f t="shared" si="474"/>
        <v>社會福利支出計畫/社會福利支出/會費、捐助、補助、分攤、照護、救濟與交流活動費/捐助、補助與獎助/捐助國內團體</v>
      </c>
      <c r="L10035" s="140" t="str">
        <f t="shared" si="475"/>
        <v>補助民間團體辦理建立社區照顧關懷據點業務</v>
      </c>
      <c r="M10035" s="40" t="str">
        <f t="shared" si="476"/>
        <v>臺中市大安區頂安社區發展協會</v>
      </c>
    </row>
    <row r="10036" spans="1:13" s="27" customFormat="1" ht="112.5">
      <c r="A10036" s="37" t="s">
        <v>6842</v>
      </c>
      <c r="B10036" s="64" t="s">
        <v>7156</v>
      </c>
      <c r="C10036" s="130" t="s">
        <v>2432</v>
      </c>
      <c r="D10036" s="37" t="s">
        <v>6839</v>
      </c>
      <c r="E10036" s="136">
        <v>21</v>
      </c>
      <c r="F10036" s="132" t="s">
        <v>82</v>
      </c>
      <c r="G10036" s="156"/>
      <c r="H10036" s="156" t="s">
        <v>6840</v>
      </c>
      <c r="I10036" s="159"/>
      <c r="K10036" s="140" t="str">
        <f t="shared" si="474"/>
        <v>一般建築及設備計畫/一般建築及設備/會費、捐助、補助、分攤、照護、救濟與交流活動費/捐助、補助與獎助/捐助國內團體</v>
      </c>
      <c r="L10036" s="140" t="str">
        <f t="shared" si="475"/>
        <v>補助民間團體辦理建立社區照顧關懷據點業務</v>
      </c>
      <c r="M10036" s="40" t="str">
        <f t="shared" si="476"/>
        <v>臺中市大安區頂安社區發展協會</v>
      </c>
    </row>
    <row r="10037" spans="1:13" s="27" customFormat="1" ht="112.5">
      <c r="A10037" s="37" t="s">
        <v>6837</v>
      </c>
      <c r="B10037" s="64" t="s">
        <v>7156</v>
      </c>
      <c r="C10037" s="64" t="s">
        <v>3254</v>
      </c>
      <c r="D10037" s="37" t="s">
        <v>6839</v>
      </c>
      <c r="E10037" s="131">
        <v>90</v>
      </c>
      <c r="F10037" s="132" t="s">
        <v>82</v>
      </c>
      <c r="G10037" s="128"/>
      <c r="H10037" s="156" t="s">
        <v>6840</v>
      </c>
      <c r="I10037" s="159"/>
      <c r="K10037" s="140" t="str">
        <f t="shared" si="474"/>
        <v>社會福利支出計畫/社會福利支出/會費、捐助、補助、分攤、照護、救濟與交流活動費/捐助、補助與獎助/捐助國內團體</v>
      </c>
      <c r="L10037" s="140" t="str">
        <f t="shared" si="475"/>
        <v>補助民間團體辦理建立社區照顧關懷據點業務</v>
      </c>
      <c r="M10037" s="40" t="str">
        <f t="shared" si="476"/>
        <v>臺中市后里元極舞協會</v>
      </c>
    </row>
    <row r="10038" spans="1:13" s="27" customFormat="1" ht="112.5">
      <c r="A10038" s="37" t="s">
        <v>6837</v>
      </c>
      <c r="B10038" s="64" t="s">
        <v>7156</v>
      </c>
      <c r="C10038" s="64" t="s">
        <v>3523</v>
      </c>
      <c r="D10038" s="37" t="s">
        <v>6839</v>
      </c>
      <c r="E10038" s="131">
        <v>11</v>
      </c>
      <c r="F10038" s="132" t="s">
        <v>82</v>
      </c>
      <c r="G10038" s="128"/>
      <c r="H10038" s="156" t="s">
        <v>6840</v>
      </c>
      <c r="I10038" s="159"/>
      <c r="K10038" s="140" t="str">
        <f t="shared" si="474"/>
        <v>社會福利支出計畫/社會福利支出/會費、捐助、補助、分攤、照護、救濟與交流活動費/捐助、補助與獎助/捐助國內團體</v>
      </c>
      <c r="L10038" s="140" t="str">
        <f t="shared" si="475"/>
        <v>補助民間團體辦理建立社區照顧關懷據點業務</v>
      </c>
      <c r="M10038" s="40" t="str">
        <f t="shared" si="476"/>
        <v>臺中市沙鹿區洛泉社區發展協會</v>
      </c>
    </row>
    <row r="10039" spans="1:13" s="27" customFormat="1" ht="112.5">
      <c r="A10039" s="37" t="s">
        <v>6837</v>
      </c>
      <c r="B10039" s="64" t="s">
        <v>7156</v>
      </c>
      <c r="C10039" s="64" t="s">
        <v>3224</v>
      </c>
      <c r="D10039" s="37" t="s">
        <v>6839</v>
      </c>
      <c r="E10039" s="131">
        <v>22</v>
      </c>
      <c r="F10039" s="132" t="s">
        <v>82</v>
      </c>
      <c r="G10039" s="128"/>
      <c r="H10039" s="156" t="s">
        <v>6840</v>
      </c>
      <c r="I10039" s="159"/>
      <c r="K10039" s="140" t="str">
        <f t="shared" si="474"/>
        <v>社會福利支出計畫/社會福利支出/會費、捐助、補助、分攤、照護、救濟與交流活動費/捐助、補助與獎助/捐助國內團體</v>
      </c>
      <c r="L10039" s="140" t="str">
        <f t="shared" si="475"/>
        <v>補助民間團體辦理建立社區照顧關懷據點業務</v>
      </c>
      <c r="M10039" s="40" t="str">
        <f t="shared" si="476"/>
        <v>臺中市沙鹿區興安社區發展協會</v>
      </c>
    </row>
    <row r="10040" spans="1:13" s="27" customFormat="1" ht="112.5">
      <c r="A10040" s="37" t="s">
        <v>6837</v>
      </c>
      <c r="B10040" s="64" t="s">
        <v>7156</v>
      </c>
      <c r="C10040" s="64" t="s">
        <v>3290</v>
      </c>
      <c r="D10040" s="37" t="s">
        <v>6839</v>
      </c>
      <c r="E10040" s="131">
        <v>18</v>
      </c>
      <c r="F10040" s="132" t="s">
        <v>82</v>
      </c>
      <c r="G10040" s="128"/>
      <c r="H10040" s="156" t="s">
        <v>6840</v>
      </c>
      <c r="I10040" s="159"/>
      <c r="K10040" s="140" t="str">
        <f t="shared" si="474"/>
        <v>社會福利支出計畫/社會福利支出/會費、捐助、補助、分攤、照護、救濟與交流活動費/捐助、補助與獎助/捐助國內團體</v>
      </c>
      <c r="L10040" s="140" t="str">
        <f t="shared" si="475"/>
        <v>補助民間團體辦理建立社區照顧關懷據點業務</v>
      </c>
      <c r="M10040" s="40" t="str">
        <f t="shared" si="476"/>
        <v>社團法人臺灣省社區關懷協會</v>
      </c>
    </row>
    <row r="10041" spans="1:13" s="27" customFormat="1" ht="112.5">
      <c r="A10041" s="37" t="s">
        <v>6837</v>
      </c>
      <c r="B10041" s="64" t="s">
        <v>7156</v>
      </c>
      <c r="C10041" s="64" t="s">
        <v>2439</v>
      </c>
      <c r="D10041" s="37" t="s">
        <v>6839</v>
      </c>
      <c r="E10041" s="131">
        <v>5</v>
      </c>
      <c r="F10041" s="132" t="s">
        <v>82</v>
      </c>
      <c r="G10041" s="128"/>
      <c r="H10041" s="156" t="s">
        <v>6840</v>
      </c>
      <c r="I10041" s="159"/>
      <c r="K10041" s="140" t="str">
        <f t="shared" si="474"/>
        <v>社會福利支出計畫/社會福利支出/會費、捐助、補助、分攤、照護、救濟與交流活動費/捐助、補助與獎助/捐助國內團體</v>
      </c>
      <c r="L10041" s="140" t="str">
        <f t="shared" si="475"/>
        <v>補助民間團體辦理建立社區照顧關懷據點業務</v>
      </c>
      <c r="M10041" s="40" t="str">
        <f t="shared" si="476"/>
        <v>臺中市大里區竹仔坑社區發展協會</v>
      </c>
    </row>
    <row r="10042" spans="1:13" s="27" customFormat="1" ht="112.5">
      <c r="A10042" s="37" t="s">
        <v>6837</v>
      </c>
      <c r="B10042" s="64" t="s">
        <v>7156</v>
      </c>
      <c r="C10042" s="64" t="s">
        <v>4297</v>
      </c>
      <c r="D10042" s="37" t="s">
        <v>6839</v>
      </c>
      <c r="E10042" s="131">
        <v>3</v>
      </c>
      <c r="F10042" s="132" t="s">
        <v>82</v>
      </c>
      <c r="G10042" s="128"/>
      <c r="H10042" s="156" t="s">
        <v>6840</v>
      </c>
      <c r="I10042" s="159"/>
      <c r="K10042" s="140" t="str">
        <f t="shared" si="474"/>
        <v>社會福利支出計畫/社會福利支出/會費、捐助、補助、分攤、照護、救濟與交流活動費/捐助、補助與獎助/捐助國內團體</v>
      </c>
      <c r="L10042" s="140" t="str">
        <f t="shared" si="475"/>
        <v>補助民間團體辦理建立社區照顧關懷據點業務</v>
      </c>
      <c r="M10042" s="40" t="str">
        <f t="shared" si="476"/>
        <v>臺中市菘苑樂齡發展促進協會</v>
      </c>
    </row>
    <row r="10043" spans="1:13" s="27" customFormat="1" ht="112.5">
      <c r="A10043" s="37" t="s">
        <v>6837</v>
      </c>
      <c r="B10043" s="64" t="s">
        <v>7156</v>
      </c>
      <c r="C10043" s="64" t="s">
        <v>3715</v>
      </c>
      <c r="D10043" s="37" t="s">
        <v>6839</v>
      </c>
      <c r="E10043" s="131">
        <v>10</v>
      </c>
      <c r="F10043" s="132" t="s">
        <v>82</v>
      </c>
      <c r="G10043" s="128"/>
      <c r="H10043" s="156" t="s">
        <v>6840</v>
      </c>
      <c r="I10043" s="159"/>
      <c r="K10043" s="140" t="str">
        <f t="shared" si="474"/>
        <v>社會福利支出計畫/社會福利支出/會費、捐助、補助、分攤、照護、救濟與交流活動費/捐助、補助與獎助/捐助國內團體</v>
      </c>
      <c r="L10043" s="140" t="str">
        <f t="shared" si="475"/>
        <v>補助民間團體辦理建立社區照顧關懷據點業務</v>
      </c>
      <c r="M10043" s="40" t="str">
        <f t="shared" si="476"/>
        <v>臺中市新社區馬力埔社區發展協會</v>
      </c>
    </row>
    <row r="10044" spans="1:13" s="27" customFormat="1" ht="112.5">
      <c r="A10044" s="37" t="s">
        <v>6842</v>
      </c>
      <c r="B10044" s="64" t="s">
        <v>7156</v>
      </c>
      <c r="C10044" s="130" t="s">
        <v>3715</v>
      </c>
      <c r="D10044" s="37" t="s">
        <v>6839</v>
      </c>
      <c r="E10044" s="136">
        <v>10</v>
      </c>
      <c r="F10044" s="132" t="s">
        <v>82</v>
      </c>
      <c r="G10044" s="156"/>
      <c r="H10044" s="156" t="s">
        <v>6840</v>
      </c>
      <c r="I10044" s="159"/>
      <c r="K10044" s="140" t="str">
        <f t="shared" si="474"/>
        <v>一般建築及設備計畫/一般建築及設備/會費、捐助、補助、分攤、照護、救濟與交流活動費/捐助、補助與獎助/捐助國內團體</v>
      </c>
      <c r="L10044" s="140" t="str">
        <f t="shared" si="475"/>
        <v>補助民間團體辦理建立社區照顧關懷據點業務</v>
      </c>
      <c r="M10044" s="40" t="str">
        <f t="shared" si="476"/>
        <v>臺中市新社區馬力埔社區發展協會</v>
      </c>
    </row>
    <row r="10045" spans="1:13" s="27" customFormat="1" ht="112.5">
      <c r="A10045" s="37" t="s">
        <v>6837</v>
      </c>
      <c r="B10045" s="64" t="s">
        <v>7156</v>
      </c>
      <c r="C10045" s="64" t="s">
        <v>3699</v>
      </c>
      <c r="D10045" s="37" t="s">
        <v>6839</v>
      </c>
      <c r="E10045" s="131">
        <v>54</v>
      </c>
      <c r="F10045" s="132" t="s">
        <v>82</v>
      </c>
      <c r="G10045" s="128"/>
      <c r="H10045" s="156" t="s">
        <v>6840</v>
      </c>
      <c r="I10045" s="159"/>
      <c r="K10045" s="140" t="str">
        <f t="shared" ref="K10045:K10108" si="477">A10045</f>
        <v>社會福利支出計畫/社會福利支出/會費、捐助、補助、分攤、照護、救濟與交流活動費/捐助、補助與獎助/捐助國內團體</v>
      </c>
      <c r="L10045" s="140" t="str">
        <f t="shared" ref="L10045:L10108" si="478">B10045</f>
        <v>補助民間團體辦理建立社區照顧關懷據點業務</v>
      </c>
      <c r="M10045" s="40" t="str">
        <f t="shared" ref="M10045:M10108" si="479">C10045</f>
        <v>台中市西區藍興社區發展協會</v>
      </c>
    </row>
    <row r="10046" spans="1:13" s="27" customFormat="1" ht="112.5">
      <c r="A10046" s="37" t="s">
        <v>6837</v>
      </c>
      <c r="B10046" s="64" t="s">
        <v>7156</v>
      </c>
      <c r="C10046" s="64" t="s">
        <v>4217</v>
      </c>
      <c r="D10046" s="37" t="s">
        <v>6839</v>
      </c>
      <c r="E10046" s="131">
        <v>6</v>
      </c>
      <c r="F10046" s="132" t="s">
        <v>82</v>
      </c>
      <c r="G10046" s="128"/>
      <c r="H10046" s="156" t="s">
        <v>6840</v>
      </c>
      <c r="I10046" s="159"/>
      <c r="K10046" s="140" t="str">
        <f t="shared" si="477"/>
        <v>社會福利支出計畫/社會福利支出/會費、捐助、補助、分攤、照護、救濟與交流活動費/捐助、補助與獎助/捐助國內團體</v>
      </c>
      <c r="L10046" s="140" t="str">
        <f t="shared" si="478"/>
        <v>補助民間團體辦理建立社區照顧關懷據點業務</v>
      </c>
      <c r="M10046" s="40" t="str">
        <f t="shared" si="479"/>
        <v>臺中市北區健行社區發展協會</v>
      </c>
    </row>
    <row r="10047" spans="1:13" s="27" customFormat="1" ht="112.5">
      <c r="A10047" s="37" t="s">
        <v>6837</v>
      </c>
      <c r="B10047" s="64" t="s">
        <v>7156</v>
      </c>
      <c r="C10047" s="64" t="s">
        <v>7185</v>
      </c>
      <c r="D10047" s="37" t="s">
        <v>6839</v>
      </c>
      <c r="E10047" s="131">
        <v>36</v>
      </c>
      <c r="F10047" s="132" t="s">
        <v>82</v>
      </c>
      <c r="G10047" s="128"/>
      <c r="H10047" s="156" t="s">
        <v>6840</v>
      </c>
      <c r="I10047" s="159"/>
      <c r="K10047" s="140" t="str">
        <f t="shared" si="477"/>
        <v>社會福利支出計畫/社會福利支出/會費、捐助、補助、分攤、照護、救濟與交流活動費/捐助、補助與獎助/捐助國內團體</v>
      </c>
      <c r="L10047" s="140" t="str">
        <f t="shared" si="478"/>
        <v>補助民間團體辦理建立社區照顧關懷據點業務</v>
      </c>
      <c r="M10047" s="40" t="str">
        <f t="shared" si="479"/>
        <v>臺中市后里區太平社區發展協會</v>
      </c>
    </row>
    <row r="10048" spans="1:13" s="27" customFormat="1" ht="112.5">
      <c r="A10048" s="37" t="s">
        <v>6837</v>
      </c>
      <c r="B10048" s="64" t="s">
        <v>7156</v>
      </c>
      <c r="C10048" s="64" t="s">
        <v>4280</v>
      </c>
      <c r="D10048" s="37" t="s">
        <v>6839</v>
      </c>
      <c r="E10048" s="131">
        <v>36</v>
      </c>
      <c r="F10048" s="132" t="s">
        <v>82</v>
      </c>
      <c r="G10048" s="128"/>
      <c r="H10048" s="156" t="s">
        <v>6840</v>
      </c>
      <c r="I10048" s="159"/>
      <c r="K10048" s="140" t="str">
        <f t="shared" si="477"/>
        <v>社會福利支出計畫/社會福利支出/會費、捐助、補助、分攤、照護、救濟與交流活動費/捐助、補助與獎助/捐助國內團體</v>
      </c>
      <c r="L10048" s="140" t="str">
        <f t="shared" si="478"/>
        <v>補助民間團體辦理建立社區照顧關懷據點業務</v>
      </c>
      <c r="M10048" s="40" t="str">
        <f t="shared" si="479"/>
        <v>臺中市友緣歌友協進會</v>
      </c>
    </row>
    <row r="10049" spans="1:13" s="27" customFormat="1" ht="112.5">
      <c r="A10049" s="37" t="s">
        <v>6837</v>
      </c>
      <c r="B10049" s="64" t="s">
        <v>7156</v>
      </c>
      <c r="C10049" s="64" t="s">
        <v>3683</v>
      </c>
      <c r="D10049" s="37" t="s">
        <v>6839</v>
      </c>
      <c r="E10049" s="131">
        <v>108</v>
      </c>
      <c r="F10049" s="132" t="s">
        <v>82</v>
      </c>
      <c r="G10049" s="128"/>
      <c r="H10049" s="156" t="s">
        <v>6840</v>
      </c>
      <c r="I10049" s="159"/>
      <c r="K10049" s="140" t="str">
        <f t="shared" si="477"/>
        <v>社會福利支出計畫/社會福利支出/會費、捐助、補助、分攤、照護、救濟與交流活動費/捐助、補助與獎助/捐助國內團體</v>
      </c>
      <c r="L10049" s="140" t="str">
        <f t="shared" si="478"/>
        <v>補助民間團體辦理建立社區照顧關懷據點業務</v>
      </c>
      <c r="M10049" s="40" t="str">
        <f t="shared" si="479"/>
        <v>社團法人臺中市豐富幸福社區關懷協會</v>
      </c>
    </row>
    <row r="10050" spans="1:13" s="27" customFormat="1" ht="112.5">
      <c r="A10050" s="37" t="s">
        <v>6837</v>
      </c>
      <c r="B10050" s="64" t="s">
        <v>7156</v>
      </c>
      <c r="C10050" s="64" t="s">
        <v>4285</v>
      </c>
      <c r="D10050" s="37" t="s">
        <v>6839</v>
      </c>
      <c r="E10050" s="131">
        <v>9</v>
      </c>
      <c r="F10050" s="132" t="s">
        <v>82</v>
      </c>
      <c r="G10050" s="128"/>
      <c r="H10050" s="156" t="s">
        <v>6840</v>
      </c>
      <c r="I10050" s="159"/>
      <c r="K10050" s="140" t="str">
        <f t="shared" si="477"/>
        <v>社會福利支出計畫/社會福利支出/會費、捐助、補助、分攤、照護、救濟與交流活動費/捐助、補助與獎助/捐助國內團體</v>
      </c>
      <c r="L10050" s="140" t="str">
        <f t="shared" si="478"/>
        <v>補助民間團體辦理建立社區照顧關懷據點業務</v>
      </c>
      <c r="M10050" s="40" t="str">
        <f t="shared" si="479"/>
        <v>臺中市大雅區秀山社區發展協會</v>
      </c>
    </row>
    <row r="10051" spans="1:13" s="27" customFormat="1" ht="112.5">
      <c r="A10051" s="37" t="s">
        <v>6837</v>
      </c>
      <c r="B10051" s="64" t="s">
        <v>7156</v>
      </c>
      <c r="C10051" s="64" t="s">
        <v>4180</v>
      </c>
      <c r="D10051" s="37" t="s">
        <v>6839</v>
      </c>
      <c r="E10051" s="131">
        <v>13</v>
      </c>
      <c r="F10051" s="132" t="s">
        <v>82</v>
      </c>
      <c r="G10051" s="128"/>
      <c r="H10051" s="156" t="s">
        <v>6840</v>
      </c>
      <c r="I10051" s="159"/>
      <c r="K10051" s="140" t="str">
        <f t="shared" si="477"/>
        <v>社會福利支出計畫/社會福利支出/會費、捐助、補助、分攤、照護、救濟與交流活動費/捐助、補助與獎助/捐助國內團體</v>
      </c>
      <c r="L10051" s="140" t="str">
        <f t="shared" si="478"/>
        <v>補助民間團體辦理建立社區照顧關懷據點業務</v>
      </c>
      <c r="M10051" s="40" t="str">
        <f t="shared" si="479"/>
        <v>臺中市神岡區圳前社區發展協會</v>
      </c>
    </row>
    <row r="10052" spans="1:13" s="27" customFormat="1" ht="112.5">
      <c r="A10052" s="37" t="s">
        <v>6837</v>
      </c>
      <c r="B10052" s="64" t="s">
        <v>7156</v>
      </c>
      <c r="C10052" s="64" t="s">
        <v>3200</v>
      </c>
      <c r="D10052" s="37" t="s">
        <v>6839</v>
      </c>
      <c r="E10052" s="131">
        <v>5</v>
      </c>
      <c r="F10052" s="132" t="s">
        <v>82</v>
      </c>
      <c r="G10052" s="128"/>
      <c r="H10052" s="156" t="s">
        <v>6840</v>
      </c>
      <c r="I10052" s="159"/>
      <c r="K10052" s="140" t="str">
        <f t="shared" si="477"/>
        <v>社會福利支出計畫/社會福利支出/會費、捐助、補助、分攤、照護、救濟與交流活動費/捐助、補助與獎助/捐助國內團體</v>
      </c>
      <c r="L10052" s="140" t="str">
        <f t="shared" si="478"/>
        <v>補助民間團體辦理建立社區照顧關懷據點業務</v>
      </c>
      <c r="M10052" s="40" t="str">
        <f t="shared" si="479"/>
        <v>臺中市大甲區文曲社區發展協會</v>
      </c>
    </row>
    <row r="10053" spans="1:13" s="27" customFormat="1" ht="112.5">
      <c r="A10053" s="37" t="s">
        <v>6837</v>
      </c>
      <c r="B10053" s="64" t="s">
        <v>7156</v>
      </c>
      <c r="C10053" s="64" t="s">
        <v>461</v>
      </c>
      <c r="D10053" s="37" t="s">
        <v>6839</v>
      </c>
      <c r="E10053" s="131">
        <v>14</v>
      </c>
      <c r="F10053" s="132" t="s">
        <v>82</v>
      </c>
      <c r="G10053" s="128"/>
      <c r="H10053" s="156" t="s">
        <v>6840</v>
      </c>
      <c r="I10053" s="159"/>
      <c r="K10053" s="140" t="str">
        <f t="shared" si="477"/>
        <v>社會福利支出計畫/社會福利支出/會費、捐助、補助、分攤、照護、救濟與交流活動費/捐助、補助與獎助/捐助國內團體</v>
      </c>
      <c r="L10053" s="140" t="str">
        <f t="shared" si="478"/>
        <v>補助民間團體辦理建立社區照顧關懷據點業務</v>
      </c>
      <c r="M10053" s="40" t="str">
        <f t="shared" si="479"/>
        <v>臺中市清水老人會</v>
      </c>
    </row>
    <row r="10054" spans="1:13" s="27" customFormat="1" ht="112.5">
      <c r="A10054" s="37" t="s">
        <v>6837</v>
      </c>
      <c r="B10054" s="64" t="s">
        <v>7156</v>
      </c>
      <c r="C10054" s="64" t="s">
        <v>3255</v>
      </c>
      <c r="D10054" s="37" t="s">
        <v>6839</v>
      </c>
      <c r="E10054" s="131">
        <v>48</v>
      </c>
      <c r="F10054" s="132" t="s">
        <v>82</v>
      </c>
      <c r="G10054" s="128"/>
      <c r="H10054" s="156" t="s">
        <v>6840</v>
      </c>
      <c r="I10054" s="159"/>
      <c r="K10054" s="140" t="str">
        <f t="shared" si="477"/>
        <v>社會福利支出計畫/社會福利支出/會費、捐助、補助、分攤、照護、救濟與交流活動費/捐助、補助與獎助/捐助國內團體</v>
      </c>
      <c r="L10054" s="140" t="str">
        <f t="shared" si="478"/>
        <v>補助民間團體辦理建立社區照顧關懷據點業務</v>
      </c>
      <c r="M10054" s="40" t="str">
        <f t="shared" si="479"/>
        <v>臺中市東勢區詒福社區發展協會</v>
      </c>
    </row>
    <row r="10055" spans="1:13" s="27" customFormat="1" ht="112.5">
      <c r="A10055" s="37" t="s">
        <v>6837</v>
      </c>
      <c r="B10055" s="64" t="s">
        <v>7156</v>
      </c>
      <c r="C10055" s="64" t="s">
        <v>227</v>
      </c>
      <c r="D10055" s="37" t="s">
        <v>6839</v>
      </c>
      <c r="E10055" s="131">
        <v>14</v>
      </c>
      <c r="F10055" s="132" t="s">
        <v>82</v>
      </c>
      <c r="G10055" s="128"/>
      <c r="H10055" s="156" t="s">
        <v>6840</v>
      </c>
      <c r="I10055" s="159"/>
      <c r="K10055" s="140" t="str">
        <f t="shared" si="477"/>
        <v>社會福利支出計畫/社會福利支出/會費、捐助、補助、分攤、照護、救濟與交流活動費/捐助、補助與獎助/捐助國內團體</v>
      </c>
      <c r="L10055" s="140" t="str">
        <f t="shared" si="478"/>
        <v>補助民間團體辦理建立社區照顧關懷據點業務</v>
      </c>
      <c r="M10055" s="40" t="str">
        <f t="shared" si="479"/>
        <v>臺中市梧棲區南簡社區發展協會</v>
      </c>
    </row>
    <row r="10056" spans="1:13" s="27" customFormat="1" ht="112.5">
      <c r="A10056" s="37" t="s">
        <v>6837</v>
      </c>
      <c r="B10056" s="64" t="s">
        <v>7156</v>
      </c>
      <c r="C10056" s="64" t="s">
        <v>471</v>
      </c>
      <c r="D10056" s="37" t="s">
        <v>6839</v>
      </c>
      <c r="E10056" s="131">
        <v>7</v>
      </c>
      <c r="F10056" s="132" t="s">
        <v>82</v>
      </c>
      <c r="G10056" s="128"/>
      <c r="H10056" s="156" t="s">
        <v>6840</v>
      </c>
      <c r="I10056" s="159"/>
      <c r="K10056" s="140" t="str">
        <f t="shared" si="477"/>
        <v>社會福利支出計畫/社會福利支出/會費、捐助、補助、分攤、照護、救濟與交流活動費/捐助、補助與獎助/捐助國內團體</v>
      </c>
      <c r="L10056" s="140" t="str">
        <f t="shared" si="478"/>
        <v>補助民間團體辦理建立社區照顧關懷據點業務</v>
      </c>
      <c r="M10056" s="40" t="str">
        <f t="shared" si="479"/>
        <v>臺中市清水區武鹿社區發展協會</v>
      </c>
    </row>
    <row r="10057" spans="1:13" s="27" customFormat="1" ht="112.5">
      <c r="A10057" s="37" t="s">
        <v>6837</v>
      </c>
      <c r="B10057" s="64" t="s">
        <v>7156</v>
      </c>
      <c r="C10057" s="64" t="s">
        <v>3196</v>
      </c>
      <c r="D10057" s="37" t="s">
        <v>6839</v>
      </c>
      <c r="E10057" s="131">
        <v>9</v>
      </c>
      <c r="F10057" s="132" t="s">
        <v>82</v>
      </c>
      <c r="G10057" s="128"/>
      <c r="H10057" s="156" t="s">
        <v>6840</v>
      </c>
      <c r="I10057" s="159"/>
      <c r="K10057" s="140" t="str">
        <f t="shared" si="477"/>
        <v>社會福利支出計畫/社會福利支出/會費、捐助、補助、分攤、照護、救濟與交流活動費/捐助、補助與獎助/捐助國內團體</v>
      </c>
      <c r="L10057" s="140" t="str">
        <f t="shared" si="478"/>
        <v>補助民間團體辦理建立社區照顧關懷據點業務</v>
      </c>
      <c r="M10057" s="40" t="str">
        <f t="shared" si="479"/>
        <v>社團法人台灣優質生命協會</v>
      </c>
    </row>
    <row r="10058" spans="1:13" s="27" customFormat="1" ht="112.5">
      <c r="A10058" s="37" t="s">
        <v>6837</v>
      </c>
      <c r="B10058" s="64" t="s">
        <v>7156</v>
      </c>
      <c r="C10058" s="64" t="s">
        <v>7236</v>
      </c>
      <c r="D10058" s="37" t="s">
        <v>6839</v>
      </c>
      <c r="E10058" s="131">
        <v>30</v>
      </c>
      <c r="F10058" s="132" t="s">
        <v>82</v>
      </c>
      <c r="G10058" s="128"/>
      <c r="H10058" s="156" t="s">
        <v>6840</v>
      </c>
      <c r="I10058" s="159"/>
      <c r="K10058" s="140" t="str">
        <f t="shared" si="477"/>
        <v>社會福利支出計畫/社會福利支出/會費、捐助、補助、分攤、照護、救濟與交流活動費/捐助、補助與獎助/捐助國內團體</v>
      </c>
      <c r="L10058" s="140" t="str">
        <f t="shared" si="478"/>
        <v>補助民間團體辦理建立社區照顧關懷據點業務</v>
      </c>
      <c r="M10058" s="40" t="str">
        <f t="shared" si="479"/>
        <v>臺中市西屯區何安社區發展協會</v>
      </c>
    </row>
    <row r="10059" spans="1:13" s="27" customFormat="1" ht="112.5">
      <c r="A10059" s="37" t="s">
        <v>6837</v>
      </c>
      <c r="B10059" s="64" t="s">
        <v>7156</v>
      </c>
      <c r="C10059" s="64" t="s">
        <v>7237</v>
      </c>
      <c r="D10059" s="37" t="s">
        <v>6839</v>
      </c>
      <c r="E10059" s="131">
        <v>30</v>
      </c>
      <c r="F10059" s="132" t="s">
        <v>82</v>
      </c>
      <c r="G10059" s="128"/>
      <c r="H10059" s="156" t="s">
        <v>6840</v>
      </c>
      <c r="I10059" s="159"/>
      <c r="K10059" s="140" t="str">
        <f t="shared" si="477"/>
        <v>社會福利支出計畫/社會福利支出/會費、捐助、補助、分攤、照護、救濟與交流活動費/捐助、補助與獎助/捐助國內團體</v>
      </c>
      <c r="L10059" s="140" t="str">
        <f t="shared" si="478"/>
        <v>補助民間團體辦理建立社區照顧關懷據點業務</v>
      </c>
      <c r="M10059" s="40" t="str">
        <f t="shared" si="479"/>
        <v>臺中市南屯區三和社區發展協會</v>
      </c>
    </row>
    <row r="10060" spans="1:13" s="27" customFormat="1" ht="112.5">
      <c r="A10060" s="37" t="s">
        <v>6837</v>
      </c>
      <c r="B10060" s="64" t="s">
        <v>7156</v>
      </c>
      <c r="C10060" s="64" t="s">
        <v>7238</v>
      </c>
      <c r="D10060" s="37" t="s">
        <v>6839</v>
      </c>
      <c r="E10060" s="131">
        <v>30</v>
      </c>
      <c r="F10060" s="132" t="s">
        <v>82</v>
      </c>
      <c r="G10060" s="128"/>
      <c r="H10060" s="156" t="s">
        <v>6840</v>
      </c>
      <c r="I10060" s="159"/>
      <c r="K10060" s="140" t="str">
        <f t="shared" si="477"/>
        <v>社會福利支出計畫/社會福利支出/會費、捐助、補助、分攤、照護、救濟與交流活動費/捐助、補助與獎助/捐助國內團體</v>
      </c>
      <c r="L10060" s="140" t="str">
        <f t="shared" si="478"/>
        <v>補助民間團體辦理建立社區照顧關懷據點業務</v>
      </c>
      <c r="M10060" s="40" t="str">
        <f t="shared" si="479"/>
        <v>博愛大樓社區管理委員會</v>
      </c>
    </row>
    <row r="10061" spans="1:13" s="27" customFormat="1" ht="112.5">
      <c r="A10061" s="37" t="s">
        <v>6837</v>
      </c>
      <c r="B10061" s="64" t="s">
        <v>7156</v>
      </c>
      <c r="C10061" s="64" t="s">
        <v>7239</v>
      </c>
      <c r="D10061" s="37" t="s">
        <v>6839</v>
      </c>
      <c r="E10061" s="131">
        <v>11</v>
      </c>
      <c r="F10061" s="132" t="s">
        <v>82</v>
      </c>
      <c r="G10061" s="128"/>
      <c r="H10061" s="156" t="s">
        <v>6840</v>
      </c>
      <c r="I10061" s="159"/>
      <c r="K10061" s="140" t="str">
        <f t="shared" si="477"/>
        <v>社會福利支出計畫/社會福利支出/會費、捐助、補助、分攤、照護、救濟與交流活動費/捐助、補助與獎助/捐助國內團體</v>
      </c>
      <c r="L10061" s="140" t="str">
        <f t="shared" si="478"/>
        <v>補助民間團體辦理建立社區照顧關懷據點業務</v>
      </c>
      <c r="M10061" s="40" t="str">
        <f t="shared" si="479"/>
        <v>台中市和樂關懷協會</v>
      </c>
    </row>
    <row r="10062" spans="1:13" s="27" customFormat="1" ht="112.5">
      <c r="A10062" s="37" t="s">
        <v>6837</v>
      </c>
      <c r="B10062" s="64" t="s">
        <v>7156</v>
      </c>
      <c r="C10062" s="64" t="s">
        <v>7240</v>
      </c>
      <c r="D10062" s="37" t="s">
        <v>6839</v>
      </c>
      <c r="E10062" s="131">
        <v>30</v>
      </c>
      <c r="F10062" s="132" t="s">
        <v>82</v>
      </c>
      <c r="G10062" s="128"/>
      <c r="H10062" s="156" t="s">
        <v>6840</v>
      </c>
      <c r="I10062" s="159"/>
      <c r="K10062" s="140" t="str">
        <f t="shared" si="477"/>
        <v>社會福利支出計畫/社會福利支出/會費、捐助、補助、分攤、照護、救濟與交流活動費/捐助、補助與獎助/捐助國內團體</v>
      </c>
      <c r="L10062" s="140" t="str">
        <f t="shared" si="478"/>
        <v>補助民間團體辦理建立社區照顧關懷據點業務</v>
      </c>
      <c r="M10062" s="40" t="str">
        <f t="shared" si="479"/>
        <v>台中市西屯區協和社區發展協會</v>
      </c>
    </row>
    <row r="10063" spans="1:13" s="27" customFormat="1" ht="112.5">
      <c r="A10063" s="37" t="s">
        <v>6837</v>
      </c>
      <c r="B10063" s="64" t="s">
        <v>7156</v>
      </c>
      <c r="C10063" s="64" t="s">
        <v>7168</v>
      </c>
      <c r="D10063" s="37" t="s">
        <v>6839</v>
      </c>
      <c r="E10063" s="131">
        <v>30</v>
      </c>
      <c r="F10063" s="132" t="s">
        <v>82</v>
      </c>
      <c r="G10063" s="128"/>
      <c r="H10063" s="156" t="s">
        <v>6840</v>
      </c>
      <c r="I10063" s="159"/>
      <c r="K10063" s="140" t="str">
        <f t="shared" si="477"/>
        <v>社會福利支出計畫/社會福利支出/會費、捐助、補助、分攤、照護、救濟與交流活動費/捐助、補助與獎助/捐助國內團體</v>
      </c>
      <c r="L10063" s="140" t="str">
        <f t="shared" si="478"/>
        <v>補助民間團體辦理建立社區照顧關懷據點業務</v>
      </c>
      <c r="M10063" s="40" t="str">
        <f t="shared" si="479"/>
        <v>臺中市大肚區成功社區發展協會</v>
      </c>
    </row>
    <row r="10064" spans="1:13" s="27" customFormat="1" ht="112.5">
      <c r="A10064" s="37" t="s">
        <v>6837</v>
      </c>
      <c r="B10064" s="64" t="s">
        <v>7156</v>
      </c>
      <c r="C10064" s="64" t="s">
        <v>7164</v>
      </c>
      <c r="D10064" s="37" t="s">
        <v>6839</v>
      </c>
      <c r="E10064" s="131">
        <v>10</v>
      </c>
      <c r="F10064" s="132" t="s">
        <v>82</v>
      </c>
      <c r="G10064" s="128"/>
      <c r="H10064" s="156" t="s">
        <v>6840</v>
      </c>
      <c r="I10064" s="159"/>
      <c r="K10064" s="140" t="str">
        <f t="shared" si="477"/>
        <v>社會福利支出計畫/社會福利支出/會費、捐助、補助、分攤、照護、救濟與交流活動費/捐助、補助與獎助/捐助國內團體</v>
      </c>
      <c r="L10064" s="140" t="str">
        <f t="shared" si="478"/>
        <v>補助民間團體辦理建立社區照顧關懷據點業務</v>
      </c>
      <c r="M10064" s="40" t="str">
        <f t="shared" si="479"/>
        <v>臺中市大肚區大東社區發展協會</v>
      </c>
    </row>
    <row r="10065" spans="1:13" s="27" customFormat="1" ht="112.5">
      <c r="A10065" s="37" t="s">
        <v>6837</v>
      </c>
      <c r="B10065" s="64" t="s">
        <v>7156</v>
      </c>
      <c r="C10065" s="64" t="s">
        <v>7241</v>
      </c>
      <c r="D10065" s="37" t="s">
        <v>6839</v>
      </c>
      <c r="E10065" s="131">
        <v>30</v>
      </c>
      <c r="F10065" s="132" t="s">
        <v>82</v>
      </c>
      <c r="G10065" s="128"/>
      <c r="H10065" s="156" t="s">
        <v>6840</v>
      </c>
      <c r="I10065" s="159"/>
      <c r="K10065" s="140" t="str">
        <f t="shared" si="477"/>
        <v>社會福利支出計畫/社會福利支出/會費、捐助、補助、分攤、照護、救濟與交流活動費/捐助、補助與獎助/捐助國內團體</v>
      </c>
      <c r="L10065" s="140" t="str">
        <f t="shared" si="478"/>
        <v>補助民間團體辦理建立社區照顧關懷據點業務</v>
      </c>
      <c r="M10065" s="40" t="str">
        <f t="shared" si="479"/>
        <v>臺中市梧棲區下寮社區發展協會</v>
      </c>
    </row>
    <row r="10066" spans="1:13" s="27" customFormat="1" ht="112.5">
      <c r="A10066" s="37" t="s">
        <v>6837</v>
      </c>
      <c r="B10066" s="64" t="s">
        <v>7156</v>
      </c>
      <c r="C10066" s="64" t="s">
        <v>7242</v>
      </c>
      <c r="D10066" s="37" t="s">
        <v>6839</v>
      </c>
      <c r="E10066" s="131">
        <v>11</v>
      </c>
      <c r="F10066" s="132" t="s">
        <v>82</v>
      </c>
      <c r="G10066" s="128"/>
      <c r="H10066" s="156" t="s">
        <v>6840</v>
      </c>
      <c r="I10066" s="159"/>
      <c r="K10066" s="140" t="str">
        <f t="shared" si="477"/>
        <v>社會福利支出計畫/社會福利支出/會費、捐助、補助、分攤、照護、救濟與交流活動費/捐助、補助與獎助/捐助國內團體</v>
      </c>
      <c r="L10066" s="140" t="str">
        <f t="shared" si="478"/>
        <v>補助民間團體辦理建立社區照顧關懷據點業務</v>
      </c>
      <c r="M10066" s="40" t="str">
        <f t="shared" si="479"/>
        <v>社團法人臺中市婦女發展協會</v>
      </c>
    </row>
    <row r="10067" spans="1:13" s="27" customFormat="1" ht="112.5">
      <c r="A10067" s="37" t="s">
        <v>6837</v>
      </c>
      <c r="B10067" s="64" t="s">
        <v>7156</v>
      </c>
      <c r="C10067" s="64" t="s">
        <v>7243</v>
      </c>
      <c r="D10067" s="37" t="s">
        <v>6839</v>
      </c>
      <c r="E10067" s="131">
        <v>30</v>
      </c>
      <c r="F10067" s="132" t="s">
        <v>82</v>
      </c>
      <c r="G10067" s="128"/>
      <c r="H10067" s="156" t="s">
        <v>6840</v>
      </c>
      <c r="I10067" s="159"/>
      <c r="K10067" s="140" t="str">
        <f t="shared" si="477"/>
        <v>社會福利支出計畫/社會福利支出/會費、捐助、補助、分攤、照護、救濟與交流活動費/捐助、補助與獎助/捐助國內團體</v>
      </c>
      <c r="L10067" s="140" t="str">
        <f t="shared" si="478"/>
        <v>補助民間團體辦理建立社區照顧關懷據點業務</v>
      </c>
      <c r="M10067" s="40" t="str">
        <f t="shared" si="479"/>
        <v>臺中市神岡區溪洲社區發展協會</v>
      </c>
    </row>
    <row r="10068" spans="1:13" s="27" customFormat="1" ht="112.5">
      <c r="A10068" s="37" t="s">
        <v>6837</v>
      </c>
      <c r="B10068" s="64" t="s">
        <v>7156</v>
      </c>
      <c r="C10068" s="64" t="s">
        <v>7000</v>
      </c>
      <c r="D10068" s="37" t="s">
        <v>6839</v>
      </c>
      <c r="E10068" s="131">
        <v>10</v>
      </c>
      <c r="F10068" s="132" t="s">
        <v>82</v>
      </c>
      <c r="G10068" s="128"/>
      <c r="H10068" s="156" t="s">
        <v>6840</v>
      </c>
      <c r="I10068" s="159"/>
      <c r="K10068" s="140" t="str">
        <f t="shared" si="477"/>
        <v>社會福利支出計畫/社會福利支出/會費、捐助、補助、分攤、照護、救濟與交流活動費/捐助、補助與獎助/捐助國內團體</v>
      </c>
      <c r="L10068" s="140" t="str">
        <f t="shared" si="478"/>
        <v>補助民間團體辦理建立社區照顧關懷據點業務</v>
      </c>
      <c r="M10068" s="40" t="str">
        <f t="shared" si="479"/>
        <v>臺中市大肚區新興社區發展協會</v>
      </c>
    </row>
    <row r="10069" spans="1:13" s="27" customFormat="1" ht="112.5">
      <c r="A10069" s="37" t="s">
        <v>6837</v>
      </c>
      <c r="B10069" s="64" t="s">
        <v>7156</v>
      </c>
      <c r="C10069" s="64" t="s">
        <v>7244</v>
      </c>
      <c r="D10069" s="37" t="s">
        <v>6839</v>
      </c>
      <c r="E10069" s="131">
        <v>30</v>
      </c>
      <c r="F10069" s="132" t="s">
        <v>82</v>
      </c>
      <c r="G10069" s="128"/>
      <c r="H10069" s="156" t="s">
        <v>6840</v>
      </c>
      <c r="I10069" s="159"/>
      <c r="K10069" s="140" t="str">
        <f t="shared" si="477"/>
        <v>社會福利支出計畫/社會福利支出/會費、捐助、補助、分攤、照護、救濟與交流活動費/捐助、補助與獎助/捐助國內團體</v>
      </c>
      <c r="L10069" s="140" t="str">
        <f t="shared" si="478"/>
        <v>補助民間團體辦理建立社區照顧關懷據點業務</v>
      </c>
      <c r="M10069" s="40" t="str">
        <f t="shared" si="479"/>
        <v>社團法人台灣基督教好牧人關顧協會</v>
      </c>
    </row>
    <row r="10070" spans="1:13" s="27" customFormat="1" ht="112.5">
      <c r="A10070" s="37" t="s">
        <v>6837</v>
      </c>
      <c r="B10070" s="64" t="s">
        <v>7156</v>
      </c>
      <c r="C10070" s="64" t="s">
        <v>7245</v>
      </c>
      <c r="D10070" s="37" t="s">
        <v>6839</v>
      </c>
      <c r="E10070" s="131">
        <v>30</v>
      </c>
      <c r="F10070" s="132" t="s">
        <v>82</v>
      </c>
      <c r="G10070" s="128"/>
      <c r="H10070" s="156" t="s">
        <v>6840</v>
      </c>
      <c r="I10070" s="159"/>
      <c r="K10070" s="140" t="str">
        <f t="shared" si="477"/>
        <v>社會福利支出計畫/社會福利支出/會費、捐助、補助、分攤、照護、救濟與交流活動費/捐助、補助與獎助/捐助國內團體</v>
      </c>
      <c r="L10070" s="140" t="str">
        <f t="shared" si="478"/>
        <v>補助民間團體辦理建立社區照顧關懷據點業務</v>
      </c>
      <c r="M10070" s="40" t="str">
        <f t="shared" si="479"/>
        <v>台中市北區育德社區發展協會</v>
      </c>
    </row>
    <row r="10071" spans="1:13" s="27" customFormat="1" ht="112.5">
      <c r="A10071" s="37" t="s">
        <v>6837</v>
      </c>
      <c r="B10071" s="64" t="s">
        <v>7156</v>
      </c>
      <c r="C10071" s="64" t="s">
        <v>7246</v>
      </c>
      <c r="D10071" s="37" t="s">
        <v>6839</v>
      </c>
      <c r="E10071" s="131">
        <v>30</v>
      </c>
      <c r="F10071" s="132" t="s">
        <v>82</v>
      </c>
      <c r="G10071" s="128"/>
      <c r="H10071" s="156" t="s">
        <v>6840</v>
      </c>
      <c r="I10071" s="159"/>
      <c r="K10071" s="140" t="str">
        <f t="shared" si="477"/>
        <v>社會福利支出計畫/社會福利支出/會費、捐助、補助、分攤、照護、救濟與交流活動費/捐助、補助與獎助/捐助國內團體</v>
      </c>
      <c r="L10071" s="140" t="str">
        <f t="shared" si="478"/>
        <v>補助民間團體辦理建立社區照顧關懷據點業務</v>
      </c>
      <c r="M10071" s="40" t="str">
        <f t="shared" si="479"/>
        <v>台中市東區東勢社區發展協會</v>
      </c>
    </row>
    <row r="10072" spans="1:13" s="27" customFormat="1" ht="112.5">
      <c r="A10072" s="37" t="s">
        <v>6837</v>
      </c>
      <c r="B10072" s="64" t="s">
        <v>7156</v>
      </c>
      <c r="C10072" s="64" t="s">
        <v>7247</v>
      </c>
      <c r="D10072" s="37" t="s">
        <v>6839</v>
      </c>
      <c r="E10072" s="131">
        <v>30</v>
      </c>
      <c r="F10072" s="132" t="s">
        <v>82</v>
      </c>
      <c r="G10072" s="128"/>
      <c r="H10072" s="156" t="s">
        <v>6840</v>
      </c>
      <c r="I10072" s="159"/>
      <c r="K10072" s="140" t="str">
        <f t="shared" si="477"/>
        <v>社會福利支出計畫/社會福利支出/會費、捐助、補助、分攤、照護、救濟與交流活動費/捐助、補助與獎助/捐助國內團體</v>
      </c>
      <c r="L10072" s="140" t="str">
        <f t="shared" si="478"/>
        <v>補助民間團體辦理建立社區照顧關懷據點業務</v>
      </c>
      <c r="M10072" s="40" t="str">
        <f t="shared" si="479"/>
        <v>臺中市太平區德隆社區發展協會</v>
      </c>
    </row>
    <row r="10073" spans="1:13" s="27" customFormat="1" ht="112.5">
      <c r="A10073" s="37" t="s">
        <v>6837</v>
      </c>
      <c r="B10073" s="64" t="s">
        <v>7156</v>
      </c>
      <c r="C10073" s="64" t="s">
        <v>7161</v>
      </c>
      <c r="D10073" s="37" t="s">
        <v>6839</v>
      </c>
      <c r="E10073" s="131">
        <v>30</v>
      </c>
      <c r="F10073" s="132" t="s">
        <v>82</v>
      </c>
      <c r="G10073" s="128"/>
      <c r="H10073" s="156" t="s">
        <v>6840</v>
      </c>
      <c r="I10073" s="159"/>
      <c r="K10073" s="140" t="str">
        <f t="shared" si="477"/>
        <v>社會福利支出計畫/社會福利支出/會費、捐助、補助、分攤、照護、救濟與交流活動費/捐助、補助與獎助/捐助國內團體</v>
      </c>
      <c r="L10073" s="140" t="str">
        <f t="shared" si="478"/>
        <v>補助民間團體辦理建立社區照顧關懷據點業務</v>
      </c>
      <c r="M10073" s="40" t="str">
        <f t="shared" si="479"/>
        <v>共生宅發展協會</v>
      </c>
    </row>
    <row r="10074" spans="1:13" s="27" customFormat="1" ht="112.5">
      <c r="A10074" s="37" t="s">
        <v>6837</v>
      </c>
      <c r="B10074" s="64" t="s">
        <v>7156</v>
      </c>
      <c r="C10074" s="64" t="s">
        <v>7248</v>
      </c>
      <c r="D10074" s="37" t="s">
        <v>6839</v>
      </c>
      <c r="E10074" s="131">
        <v>20</v>
      </c>
      <c r="F10074" s="132" t="s">
        <v>82</v>
      </c>
      <c r="G10074" s="128"/>
      <c r="H10074" s="156" t="s">
        <v>6840</v>
      </c>
      <c r="I10074" s="159"/>
      <c r="K10074" s="140" t="str">
        <f t="shared" si="477"/>
        <v>社會福利支出計畫/社會福利支出/會費、捐助、補助、分攤、照護、救濟與交流活動費/捐助、補助與獎助/捐助國內團體</v>
      </c>
      <c r="L10074" s="140" t="str">
        <f t="shared" si="478"/>
        <v>補助民間團體辦理建立社區照顧關懷據點業務</v>
      </c>
      <c r="M10074" s="40" t="str">
        <f t="shared" si="479"/>
        <v>台中市西屯區惠來社區發展協會</v>
      </c>
    </row>
    <row r="10075" spans="1:13" s="27" customFormat="1" ht="112.5">
      <c r="A10075" s="37" t="s">
        <v>6837</v>
      </c>
      <c r="B10075" s="64" t="s">
        <v>7156</v>
      </c>
      <c r="C10075" s="64" t="s">
        <v>7249</v>
      </c>
      <c r="D10075" s="37" t="s">
        <v>6839</v>
      </c>
      <c r="E10075" s="131">
        <v>30</v>
      </c>
      <c r="F10075" s="132" t="s">
        <v>82</v>
      </c>
      <c r="G10075" s="128"/>
      <c r="H10075" s="156" t="s">
        <v>6840</v>
      </c>
      <c r="I10075" s="159"/>
      <c r="K10075" s="140" t="str">
        <f t="shared" si="477"/>
        <v>社會福利支出計畫/社會福利支出/會費、捐助、補助、分攤、照護、救濟與交流活動費/捐助、補助與獎助/捐助國內團體</v>
      </c>
      <c r="L10075" s="140" t="str">
        <f t="shared" si="478"/>
        <v>補助民間團體辦理建立社區照顧關懷據點業務</v>
      </c>
      <c r="M10075" s="40" t="str">
        <f t="shared" si="479"/>
        <v>台中市東榮八福社區關懷協會</v>
      </c>
    </row>
    <row r="10076" spans="1:13" s="27" customFormat="1" ht="112.5">
      <c r="A10076" s="37" t="s">
        <v>6837</v>
      </c>
      <c r="B10076" s="64" t="s">
        <v>7156</v>
      </c>
      <c r="C10076" s="64" t="s">
        <v>7250</v>
      </c>
      <c r="D10076" s="37" t="s">
        <v>6839</v>
      </c>
      <c r="E10076" s="131">
        <v>30</v>
      </c>
      <c r="F10076" s="132" t="s">
        <v>82</v>
      </c>
      <c r="G10076" s="128"/>
      <c r="H10076" s="156" t="s">
        <v>6840</v>
      </c>
      <c r="I10076" s="159"/>
      <c r="K10076" s="140" t="str">
        <f t="shared" si="477"/>
        <v>社會福利支出計畫/社會福利支出/會費、捐助、補助、分攤、照護、救濟與交流活動費/捐助、補助與獎助/捐助國內團體</v>
      </c>
      <c r="L10076" s="140" t="str">
        <f t="shared" si="478"/>
        <v>補助民間團體辦理建立社區照顧關懷據點業務</v>
      </c>
      <c r="M10076" s="40" t="str">
        <f t="shared" si="479"/>
        <v>臺中市墩仔腳庄文化創生發展協會</v>
      </c>
    </row>
    <row r="10077" spans="1:13" s="27" customFormat="1" ht="112.5">
      <c r="A10077" s="37" t="s">
        <v>6837</v>
      </c>
      <c r="B10077" s="64" t="s">
        <v>7156</v>
      </c>
      <c r="C10077" s="64" t="s">
        <v>7251</v>
      </c>
      <c r="D10077" s="37" t="s">
        <v>6839</v>
      </c>
      <c r="E10077" s="131">
        <v>30</v>
      </c>
      <c r="F10077" s="132" t="s">
        <v>82</v>
      </c>
      <c r="G10077" s="128"/>
      <c r="H10077" s="156" t="s">
        <v>6840</v>
      </c>
      <c r="I10077" s="159"/>
      <c r="K10077" s="140" t="str">
        <f t="shared" si="477"/>
        <v>社會福利支出計畫/社會福利支出/會費、捐助、補助、分攤、照護、救濟與交流活動費/捐助、補助與獎助/捐助國內團體</v>
      </c>
      <c r="L10077" s="140" t="str">
        <f t="shared" si="478"/>
        <v>補助民間團體辦理建立社區照顧關懷據點業務</v>
      </c>
      <c r="M10077" s="40" t="str">
        <f t="shared" si="479"/>
        <v>臺中市頂橋仔發展協會</v>
      </c>
    </row>
    <row r="10078" spans="1:13" s="27" customFormat="1" ht="112.5">
      <c r="A10078" s="37" t="s">
        <v>6837</v>
      </c>
      <c r="B10078" s="64" t="s">
        <v>7156</v>
      </c>
      <c r="C10078" s="64" t="s">
        <v>7252</v>
      </c>
      <c r="D10078" s="37" t="s">
        <v>6839</v>
      </c>
      <c r="E10078" s="131">
        <v>16</v>
      </c>
      <c r="F10078" s="132" t="s">
        <v>82</v>
      </c>
      <c r="G10078" s="128"/>
      <c r="H10078" s="156" t="s">
        <v>6840</v>
      </c>
      <c r="I10078" s="159"/>
      <c r="K10078" s="140" t="str">
        <f t="shared" si="477"/>
        <v>社會福利支出計畫/社會福利支出/會費、捐助、補助、分攤、照護、救濟與交流活動費/捐助、補助與獎助/捐助國內團體</v>
      </c>
      <c r="L10078" s="140" t="str">
        <f t="shared" si="478"/>
        <v>補助民間團體辦理建立社區照顧關懷據點業務</v>
      </c>
      <c r="M10078" s="40" t="str">
        <f t="shared" si="479"/>
        <v>社團法人清心社區福祉發展協會</v>
      </c>
    </row>
    <row r="10079" spans="1:13" s="27" customFormat="1" ht="112.5">
      <c r="A10079" s="37" t="s">
        <v>6837</v>
      </c>
      <c r="B10079" s="64" t="s">
        <v>7156</v>
      </c>
      <c r="C10079" s="64" t="s">
        <v>7253</v>
      </c>
      <c r="D10079" s="37" t="s">
        <v>6839</v>
      </c>
      <c r="E10079" s="131">
        <v>11</v>
      </c>
      <c r="F10079" s="132" t="s">
        <v>82</v>
      </c>
      <c r="G10079" s="128"/>
      <c r="H10079" s="156" t="s">
        <v>6840</v>
      </c>
      <c r="I10079" s="159"/>
      <c r="K10079" s="140" t="str">
        <f t="shared" si="477"/>
        <v>社會福利支出計畫/社會福利支出/會費、捐助、補助、分攤、照護、救濟與交流活動費/捐助、補助與獎助/捐助國內團體</v>
      </c>
      <c r="L10079" s="140" t="str">
        <f t="shared" si="478"/>
        <v>補助民間團體辦理建立社區照顧關懷據點業務</v>
      </c>
      <c r="M10079" s="40" t="str">
        <f t="shared" si="479"/>
        <v>臺中市西區忠誠社區發展協會</v>
      </c>
    </row>
    <row r="10080" spans="1:13" s="27" customFormat="1" ht="112.5">
      <c r="A10080" s="37" t="s">
        <v>6837</v>
      </c>
      <c r="B10080" s="64" t="s">
        <v>7156</v>
      </c>
      <c r="C10080" s="64" t="s">
        <v>7254</v>
      </c>
      <c r="D10080" s="37" t="s">
        <v>6839</v>
      </c>
      <c r="E10080" s="131">
        <v>30</v>
      </c>
      <c r="F10080" s="132" t="s">
        <v>82</v>
      </c>
      <c r="G10080" s="128"/>
      <c r="H10080" s="156" t="s">
        <v>6840</v>
      </c>
      <c r="I10080" s="159"/>
      <c r="K10080" s="140" t="str">
        <f t="shared" si="477"/>
        <v>社會福利支出計畫/社會福利支出/會費、捐助、補助、分攤、照護、救濟與交流活動費/捐助、補助與獎助/捐助國內團體</v>
      </c>
      <c r="L10080" s="140" t="str">
        <f t="shared" si="478"/>
        <v>補助民間團體辦理建立社區照顧關懷據點業務</v>
      </c>
      <c r="M10080" s="40" t="str">
        <f t="shared" si="479"/>
        <v>臺中市沙鹿區公明社區發展協會</v>
      </c>
    </row>
    <row r="10081" spans="1:13" s="27" customFormat="1" ht="112.5">
      <c r="A10081" s="37" t="s">
        <v>6837</v>
      </c>
      <c r="B10081" s="64" t="s">
        <v>7156</v>
      </c>
      <c r="C10081" s="64" t="s">
        <v>7255</v>
      </c>
      <c r="D10081" s="37" t="s">
        <v>6839</v>
      </c>
      <c r="E10081" s="131">
        <v>30</v>
      </c>
      <c r="F10081" s="132" t="s">
        <v>82</v>
      </c>
      <c r="G10081" s="128"/>
      <c r="H10081" s="156" t="s">
        <v>6840</v>
      </c>
      <c r="I10081" s="159"/>
      <c r="K10081" s="140" t="str">
        <f t="shared" si="477"/>
        <v>社會福利支出計畫/社會福利支出/會費、捐助、補助、分攤、照護、救濟與交流活動費/捐助、補助與獎助/捐助國內團體</v>
      </c>
      <c r="L10081" s="140" t="str">
        <f t="shared" si="478"/>
        <v>補助民間團體辦理建立社區照顧關懷據點業務</v>
      </c>
      <c r="M10081" s="40" t="str">
        <f t="shared" si="479"/>
        <v>臺中市東勢區埤頭社區發展協會</v>
      </c>
    </row>
    <row r="10082" spans="1:13" s="27" customFormat="1" ht="112.5">
      <c r="A10082" s="37" t="s">
        <v>6837</v>
      </c>
      <c r="B10082" s="64" t="s">
        <v>7156</v>
      </c>
      <c r="C10082" s="64" t="s">
        <v>7256</v>
      </c>
      <c r="D10082" s="37" t="s">
        <v>6839</v>
      </c>
      <c r="E10082" s="131">
        <v>30</v>
      </c>
      <c r="F10082" s="132" t="s">
        <v>82</v>
      </c>
      <c r="G10082" s="128"/>
      <c r="H10082" s="156" t="s">
        <v>6840</v>
      </c>
      <c r="I10082" s="159"/>
      <c r="K10082" s="140" t="str">
        <f t="shared" si="477"/>
        <v>社會福利支出計畫/社會福利支出/會費、捐助、補助、分攤、照護、救濟與交流活動費/捐助、補助與獎助/捐助國內團體</v>
      </c>
      <c r="L10082" s="140" t="str">
        <f t="shared" si="478"/>
        <v>補助民間團體辦理建立社區照顧關懷據點業務</v>
      </c>
      <c r="M10082" s="40" t="str">
        <f t="shared" si="479"/>
        <v>臺中市潭子區東寶社區發展協會</v>
      </c>
    </row>
    <row r="10083" spans="1:13" s="27" customFormat="1" ht="112.5">
      <c r="A10083" s="37" t="s">
        <v>6837</v>
      </c>
      <c r="B10083" s="64" t="s">
        <v>7156</v>
      </c>
      <c r="C10083" s="64" t="s">
        <v>7257</v>
      </c>
      <c r="D10083" s="37" t="s">
        <v>6839</v>
      </c>
      <c r="E10083" s="131">
        <v>30</v>
      </c>
      <c r="F10083" s="132" t="s">
        <v>82</v>
      </c>
      <c r="G10083" s="128"/>
      <c r="H10083" s="156" t="s">
        <v>6840</v>
      </c>
      <c r="I10083" s="159"/>
      <c r="K10083" s="140" t="str">
        <f t="shared" si="477"/>
        <v>社會福利支出計畫/社會福利支出/會費、捐助、補助、分攤、照護、救濟與交流活動費/捐助、補助與獎助/捐助國內團體</v>
      </c>
      <c r="L10083" s="140" t="str">
        <f t="shared" si="478"/>
        <v>補助民間團體辦理建立社區照顧關懷據點業務</v>
      </c>
      <c r="M10083" s="40" t="str">
        <f t="shared" si="479"/>
        <v>台中市南區崇倫社區發展協會</v>
      </c>
    </row>
    <row r="10084" spans="1:13" s="27" customFormat="1" ht="112.5">
      <c r="A10084" s="37" t="s">
        <v>6837</v>
      </c>
      <c r="B10084" s="64" t="s">
        <v>7156</v>
      </c>
      <c r="C10084" s="64" t="s">
        <v>7258</v>
      </c>
      <c r="D10084" s="37" t="s">
        <v>6839</v>
      </c>
      <c r="E10084" s="131">
        <v>10</v>
      </c>
      <c r="F10084" s="132" t="s">
        <v>82</v>
      </c>
      <c r="G10084" s="128"/>
      <c r="H10084" s="156" t="s">
        <v>6840</v>
      </c>
      <c r="I10084" s="159"/>
      <c r="K10084" s="140" t="str">
        <f t="shared" si="477"/>
        <v>社會福利支出計畫/社會福利支出/會費、捐助、補助、分攤、照護、救濟與交流活動費/捐助、補助與獎助/捐助國內團體</v>
      </c>
      <c r="L10084" s="140" t="str">
        <f t="shared" si="478"/>
        <v>補助民間團體辦理建立社區照顧關懷據點業務</v>
      </c>
      <c r="M10084" s="40" t="str">
        <f t="shared" si="479"/>
        <v>臺中市菘苑樂齡發展促進協會</v>
      </c>
    </row>
    <row r="10085" spans="1:13" s="27" customFormat="1" ht="112.5">
      <c r="A10085" s="37" t="s">
        <v>6837</v>
      </c>
      <c r="B10085" s="64" t="s">
        <v>7156</v>
      </c>
      <c r="C10085" s="64" t="s">
        <v>7259</v>
      </c>
      <c r="D10085" s="37" t="s">
        <v>6839</v>
      </c>
      <c r="E10085" s="131">
        <v>20</v>
      </c>
      <c r="F10085" s="132" t="s">
        <v>82</v>
      </c>
      <c r="G10085" s="128"/>
      <c r="H10085" s="156" t="s">
        <v>6840</v>
      </c>
      <c r="I10085" s="159"/>
      <c r="K10085" s="140" t="str">
        <f t="shared" si="477"/>
        <v>社會福利支出計畫/社會福利支出/會費、捐助、補助、分攤、照護、救濟與交流活動費/捐助、補助與獎助/捐助國內團體</v>
      </c>
      <c r="L10085" s="140" t="str">
        <f t="shared" si="478"/>
        <v>補助民間團體辦理建立社區照顧關懷據點業務</v>
      </c>
      <c r="M10085" s="40" t="str">
        <f t="shared" si="479"/>
        <v>臺中市梧棲區梧棲社區發展協會</v>
      </c>
    </row>
    <row r="10086" spans="1:13" s="27" customFormat="1" ht="112.5">
      <c r="A10086" s="37" t="s">
        <v>6837</v>
      </c>
      <c r="B10086" s="64" t="s">
        <v>7156</v>
      </c>
      <c r="C10086" s="64" t="s">
        <v>7260</v>
      </c>
      <c r="D10086" s="37" t="s">
        <v>6839</v>
      </c>
      <c r="E10086" s="131">
        <v>30</v>
      </c>
      <c r="F10086" s="132" t="s">
        <v>82</v>
      </c>
      <c r="G10086" s="128"/>
      <c r="H10086" s="156" t="s">
        <v>6840</v>
      </c>
      <c r="I10086" s="159"/>
      <c r="K10086" s="140" t="str">
        <f t="shared" si="477"/>
        <v>社會福利支出計畫/社會福利支出/會費、捐助、補助、分攤、照護、救濟與交流活動費/捐助、補助與獎助/捐助國內團體</v>
      </c>
      <c r="L10086" s="140" t="str">
        <f t="shared" si="478"/>
        <v>補助民間團體辦理建立社區照顧關懷據點業務</v>
      </c>
      <c r="M10086" s="40" t="str">
        <f t="shared" si="479"/>
        <v>財團法人台灣基督教長老教會忠孝路教會</v>
      </c>
    </row>
    <row r="10087" spans="1:13" s="27" customFormat="1" ht="112.5">
      <c r="A10087" s="37" t="s">
        <v>6837</v>
      </c>
      <c r="B10087" s="64" t="s">
        <v>7156</v>
      </c>
      <c r="C10087" s="64" t="s">
        <v>7258</v>
      </c>
      <c r="D10087" s="37" t="s">
        <v>6839</v>
      </c>
      <c r="E10087" s="131">
        <v>30</v>
      </c>
      <c r="F10087" s="132" t="s">
        <v>82</v>
      </c>
      <c r="G10087" s="128"/>
      <c r="H10087" s="156" t="s">
        <v>6840</v>
      </c>
      <c r="I10087" s="159"/>
      <c r="K10087" s="140" t="str">
        <f t="shared" si="477"/>
        <v>社會福利支出計畫/社會福利支出/會費、捐助、補助、分攤、照護、救濟與交流活動費/捐助、補助與獎助/捐助國內團體</v>
      </c>
      <c r="L10087" s="140" t="str">
        <f t="shared" si="478"/>
        <v>補助民間團體辦理建立社區照顧關懷據點業務</v>
      </c>
      <c r="M10087" s="40" t="str">
        <f t="shared" si="479"/>
        <v>臺中市菘苑樂齡發展促進協會</v>
      </c>
    </row>
    <row r="10088" spans="1:13" s="27" customFormat="1" ht="112.5">
      <c r="A10088" s="37" t="s">
        <v>6837</v>
      </c>
      <c r="B10088" s="64" t="s">
        <v>7156</v>
      </c>
      <c r="C10088" s="64" t="s">
        <v>7261</v>
      </c>
      <c r="D10088" s="37" t="s">
        <v>6839</v>
      </c>
      <c r="E10088" s="131">
        <v>30</v>
      </c>
      <c r="F10088" s="132" t="s">
        <v>82</v>
      </c>
      <c r="G10088" s="128"/>
      <c r="H10088" s="156" t="s">
        <v>6840</v>
      </c>
      <c r="I10088" s="159"/>
      <c r="K10088" s="140" t="str">
        <f t="shared" si="477"/>
        <v>社會福利支出計畫/社會福利支出/會費、捐助、補助、分攤、照護、救濟與交流活動費/捐助、補助與獎助/捐助國內團體</v>
      </c>
      <c r="L10088" s="140" t="str">
        <f t="shared" si="478"/>
        <v>補助民間團體辦理建立社區照顧關懷據點業務</v>
      </c>
      <c r="M10088" s="40" t="str">
        <f t="shared" si="479"/>
        <v>臺中市沙鹿區南勢社區發展協會</v>
      </c>
    </row>
    <row r="10089" spans="1:13" s="27" customFormat="1" ht="112.5">
      <c r="A10089" s="37" t="s">
        <v>6837</v>
      </c>
      <c r="B10089" s="64" t="s">
        <v>7156</v>
      </c>
      <c r="C10089" s="64" t="s">
        <v>7262</v>
      </c>
      <c r="D10089" s="37" t="s">
        <v>6839</v>
      </c>
      <c r="E10089" s="131">
        <v>30</v>
      </c>
      <c r="F10089" s="132" t="s">
        <v>82</v>
      </c>
      <c r="G10089" s="128"/>
      <c r="H10089" s="156" t="s">
        <v>6840</v>
      </c>
      <c r="I10089" s="159"/>
      <c r="K10089" s="140" t="str">
        <f t="shared" si="477"/>
        <v>社會福利支出計畫/社會福利支出/會費、捐助、補助、分攤、照護、救濟與交流活動費/捐助、補助與獎助/捐助國內團體</v>
      </c>
      <c r="L10089" s="140" t="str">
        <f t="shared" si="478"/>
        <v>補助民間團體辦理建立社區照顧關懷據點業務</v>
      </c>
      <c r="M10089" s="40" t="str">
        <f t="shared" si="479"/>
        <v>臺中市南屯區溝墘社區發展協會</v>
      </c>
    </row>
    <row r="10090" spans="1:13" s="27" customFormat="1" ht="112.5">
      <c r="A10090" s="37" t="s">
        <v>6837</v>
      </c>
      <c r="B10090" s="64" t="s">
        <v>7156</v>
      </c>
      <c r="C10090" s="64" t="s">
        <v>7263</v>
      </c>
      <c r="D10090" s="37" t="s">
        <v>6839</v>
      </c>
      <c r="E10090" s="131">
        <v>30</v>
      </c>
      <c r="F10090" s="132" t="s">
        <v>82</v>
      </c>
      <c r="G10090" s="128"/>
      <c r="H10090" s="156" t="s">
        <v>6840</v>
      </c>
      <c r="I10090" s="159"/>
      <c r="K10090" s="140" t="str">
        <f t="shared" si="477"/>
        <v>社會福利支出計畫/社會福利支出/會費、捐助、補助、分攤、照護、救濟與交流活動費/捐助、補助與獎助/捐助國內團體</v>
      </c>
      <c r="L10090" s="140" t="str">
        <f t="shared" si="478"/>
        <v>補助民間團體辦理建立社區照顧關懷據點業務</v>
      </c>
      <c r="M10090" s="40" t="str">
        <f t="shared" si="479"/>
        <v>臺中市東勢區明正社區發展協會</v>
      </c>
    </row>
    <row r="10091" spans="1:13" s="27" customFormat="1" ht="112.5">
      <c r="A10091" s="37" t="s">
        <v>6837</v>
      </c>
      <c r="B10091" s="64" t="s">
        <v>7156</v>
      </c>
      <c r="C10091" s="64" t="s">
        <v>7264</v>
      </c>
      <c r="D10091" s="37" t="s">
        <v>6839</v>
      </c>
      <c r="E10091" s="131">
        <v>30</v>
      </c>
      <c r="F10091" s="132" t="s">
        <v>82</v>
      </c>
      <c r="G10091" s="128"/>
      <c r="H10091" s="156" t="s">
        <v>6840</v>
      </c>
      <c r="I10091" s="159"/>
      <c r="K10091" s="140" t="str">
        <f t="shared" si="477"/>
        <v>社會福利支出計畫/社會福利支出/會費、捐助、補助、分攤、照護、救濟與交流活動費/捐助、補助與獎助/捐助國內團體</v>
      </c>
      <c r="L10091" s="140" t="str">
        <f t="shared" si="478"/>
        <v>補助民間團體辦理建立社區照顧關懷據點業務</v>
      </c>
      <c r="M10091" s="40" t="str">
        <f t="shared" si="479"/>
        <v>臺中市潭子區栗林社區發展協會</v>
      </c>
    </row>
    <row r="10092" spans="1:13" s="27" customFormat="1" ht="112.5">
      <c r="A10092" s="37" t="s">
        <v>6837</v>
      </c>
      <c r="B10092" s="64" t="s">
        <v>7156</v>
      </c>
      <c r="C10092" s="64" t="s">
        <v>7207</v>
      </c>
      <c r="D10092" s="37" t="s">
        <v>6839</v>
      </c>
      <c r="E10092" s="131">
        <v>30</v>
      </c>
      <c r="F10092" s="132" t="s">
        <v>82</v>
      </c>
      <c r="G10092" s="128"/>
      <c r="H10092" s="156" t="s">
        <v>6840</v>
      </c>
      <c r="I10092" s="159"/>
      <c r="K10092" s="140" t="str">
        <f t="shared" si="477"/>
        <v>社會福利支出計畫/社會福利支出/會費、捐助、補助、分攤、照護、救濟與交流活動費/捐助、補助與獎助/捐助國內團體</v>
      </c>
      <c r="L10092" s="140" t="str">
        <f t="shared" si="478"/>
        <v>補助民間團體辦理建立社區照顧關懷據點業務</v>
      </c>
      <c r="M10092" s="40" t="str">
        <f t="shared" si="479"/>
        <v>社團法人臺中市福康關懷協會</v>
      </c>
    </row>
    <row r="10093" spans="1:13" s="27" customFormat="1" ht="112.5">
      <c r="A10093" s="37" t="s">
        <v>6837</v>
      </c>
      <c r="B10093" s="64" t="s">
        <v>7156</v>
      </c>
      <c r="C10093" s="64" t="s">
        <v>7265</v>
      </c>
      <c r="D10093" s="37" t="s">
        <v>6839</v>
      </c>
      <c r="E10093" s="131">
        <v>30</v>
      </c>
      <c r="F10093" s="132" t="s">
        <v>82</v>
      </c>
      <c r="G10093" s="128"/>
      <c r="H10093" s="156" t="s">
        <v>6840</v>
      </c>
      <c r="I10093" s="159"/>
      <c r="K10093" s="140" t="str">
        <f t="shared" si="477"/>
        <v>社會福利支出計畫/社會福利支出/會費、捐助、補助、分攤、照護、救濟與交流活動費/捐助、補助與獎助/捐助國內團體</v>
      </c>
      <c r="L10093" s="140" t="str">
        <f t="shared" si="478"/>
        <v>補助民間團體辦理建立社區照顧關懷據點業務</v>
      </c>
      <c r="M10093" s="40" t="str">
        <f t="shared" si="479"/>
        <v>臺中市霧峰區南勢社區發展協會</v>
      </c>
    </row>
    <row r="10094" spans="1:13" s="27" customFormat="1" ht="112.5">
      <c r="A10094" s="37" t="s">
        <v>6837</v>
      </c>
      <c r="B10094" s="64" t="s">
        <v>7156</v>
      </c>
      <c r="C10094" s="64" t="s">
        <v>7266</v>
      </c>
      <c r="D10094" s="37" t="s">
        <v>6839</v>
      </c>
      <c r="E10094" s="131">
        <v>10</v>
      </c>
      <c r="F10094" s="132" t="s">
        <v>82</v>
      </c>
      <c r="G10094" s="128"/>
      <c r="H10094" s="156" t="s">
        <v>6840</v>
      </c>
      <c r="I10094" s="159"/>
      <c r="K10094" s="140" t="str">
        <f t="shared" si="477"/>
        <v>社會福利支出計畫/社會福利支出/會費、捐助、補助、分攤、照護、救濟與交流活動費/捐助、補助與獎助/捐助國內團體</v>
      </c>
      <c r="L10094" s="140" t="str">
        <f t="shared" si="478"/>
        <v>補助民間團體辦理建立社區照顧關懷據點業務</v>
      </c>
      <c r="M10094" s="40" t="str">
        <f t="shared" si="479"/>
        <v>臺中市樂活銀髮族交流協會</v>
      </c>
    </row>
    <row r="10095" spans="1:13" s="27" customFormat="1" ht="112.5">
      <c r="A10095" s="37" t="s">
        <v>6837</v>
      </c>
      <c r="B10095" s="64" t="s">
        <v>7156</v>
      </c>
      <c r="C10095" s="64" t="s">
        <v>2511</v>
      </c>
      <c r="D10095" s="37" t="s">
        <v>6839</v>
      </c>
      <c r="E10095" s="131">
        <v>30</v>
      </c>
      <c r="F10095" s="132" t="s">
        <v>82</v>
      </c>
      <c r="G10095" s="128"/>
      <c r="H10095" s="156" t="s">
        <v>6840</v>
      </c>
      <c r="I10095" s="159"/>
      <c r="K10095" s="140" t="str">
        <f t="shared" si="477"/>
        <v>社會福利支出計畫/社會福利支出/會費、捐助、補助、分攤、照護、救濟與交流活動費/捐助、補助與獎助/捐助國內團體</v>
      </c>
      <c r="L10095" s="140" t="str">
        <f t="shared" si="478"/>
        <v>補助民間團體辦理建立社區照顧關懷據點業務</v>
      </c>
      <c r="M10095" s="40" t="str">
        <f t="shared" si="479"/>
        <v>臺中市東勢區中嵙社區發展協會</v>
      </c>
    </row>
    <row r="10096" spans="1:13" s="27" customFormat="1" ht="112.5">
      <c r="A10096" s="37" t="s">
        <v>6837</v>
      </c>
      <c r="B10096" s="64" t="s">
        <v>7156</v>
      </c>
      <c r="C10096" s="64" t="s">
        <v>6965</v>
      </c>
      <c r="D10096" s="37" t="s">
        <v>6839</v>
      </c>
      <c r="E10096" s="131">
        <v>30</v>
      </c>
      <c r="F10096" s="132" t="s">
        <v>82</v>
      </c>
      <c r="G10096" s="128"/>
      <c r="H10096" s="156" t="s">
        <v>6840</v>
      </c>
      <c r="I10096" s="159"/>
      <c r="K10096" s="140" t="str">
        <f t="shared" si="477"/>
        <v>社會福利支出計畫/社會福利支出/會費、捐助、補助、分攤、照護、救濟與交流活動費/捐助、補助與獎助/捐助國內團體</v>
      </c>
      <c r="L10096" s="140" t="str">
        <f t="shared" si="478"/>
        <v>補助民間團體辦理建立社區照顧關懷據點業務</v>
      </c>
      <c r="M10096" s="40" t="str">
        <f t="shared" si="479"/>
        <v>社團法人臺中市長幼關懷協會</v>
      </c>
    </row>
    <row r="10097" spans="1:13" s="27" customFormat="1" ht="112.5">
      <c r="A10097" s="37" t="s">
        <v>6837</v>
      </c>
      <c r="B10097" s="64" t="s">
        <v>7156</v>
      </c>
      <c r="C10097" s="64" t="s">
        <v>7267</v>
      </c>
      <c r="D10097" s="37" t="s">
        <v>6839</v>
      </c>
      <c r="E10097" s="131">
        <v>10</v>
      </c>
      <c r="F10097" s="132" t="s">
        <v>82</v>
      </c>
      <c r="G10097" s="128"/>
      <c r="H10097" s="156" t="s">
        <v>6840</v>
      </c>
      <c r="I10097" s="159"/>
      <c r="K10097" s="140" t="str">
        <f t="shared" si="477"/>
        <v>社會福利支出計畫/社會福利支出/會費、捐助、補助、分攤、照護、救濟與交流活動費/捐助、補助與獎助/捐助國內團體</v>
      </c>
      <c r="L10097" s="140" t="str">
        <f t="shared" si="478"/>
        <v>補助民間團體辦理建立社區照顧關懷據點業務</v>
      </c>
      <c r="M10097" s="40" t="str">
        <f t="shared" si="479"/>
        <v>臺中市沙鹿區六路社區發展協會</v>
      </c>
    </row>
    <row r="10098" spans="1:13" s="27" customFormat="1" ht="112.5">
      <c r="A10098" s="37" t="s">
        <v>6837</v>
      </c>
      <c r="B10098" s="64" t="s">
        <v>7156</v>
      </c>
      <c r="C10098" s="64" t="s">
        <v>7268</v>
      </c>
      <c r="D10098" s="37" t="s">
        <v>6839</v>
      </c>
      <c r="E10098" s="131">
        <v>30</v>
      </c>
      <c r="F10098" s="132" t="s">
        <v>82</v>
      </c>
      <c r="G10098" s="128"/>
      <c r="H10098" s="156" t="s">
        <v>6840</v>
      </c>
      <c r="I10098" s="159"/>
      <c r="K10098" s="140" t="str">
        <f t="shared" si="477"/>
        <v>社會福利支出計畫/社會福利支出/會費、捐助、補助、分攤、照護、救濟與交流活動費/捐助、補助與獎助/捐助國內團體</v>
      </c>
      <c r="L10098" s="140" t="str">
        <f t="shared" si="478"/>
        <v>補助民間團體辦理建立社區照顧關懷據點業務</v>
      </c>
      <c r="M10098" s="40" t="str">
        <f t="shared" si="479"/>
        <v>社團法人臺中市基督教豐盛協會</v>
      </c>
    </row>
    <row r="10099" spans="1:13" s="27" customFormat="1" ht="112.5">
      <c r="A10099" s="37" t="s">
        <v>6837</v>
      </c>
      <c r="B10099" s="64" t="s">
        <v>7156</v>
      </c>
      <c r="C10099" s="64" t="s">
        <v>7250</v>
      </c>
      <c r="D10099" s="37" t="s">
        <v>6839</v>
      </c>
      <c r="E10099" s="131">
        <v>10</v>
      </c>
      <c r="F10099" s="132" t="s">
        <v>82</v>
      </c>
      <c r="G10099" s="128"/>
      <c r="H10099" s="156" t="s">
        <v>6840</v>
      </c>
      <c r="I10099" s="159"/>
      <c r="K10099" s="140" t="str">
        <f t="shared" si="477"/>
        <v>社會福利支出計畫/社會福利支出/會費、捐助、補助、分攤、照護、救濟與交流活動費/捐助、補助與獎助/捐助國內團體</v>
      </c>
      <c r="L10099" s="140" t="str">
        <f t="shared" si="478"/>
        <v>補助民間團體辦理建立社區照顧關懷據點業務</v>
      </c>
      <c r="M10099" s="40" t="str">
        <f t="shared" si="479"/>
        <v>臺中市墩仔腳庄文化創生發展協會</v>
      </c>
    </row>
    <row r="10100" spans="1:13" s="27" customFormat="1" ht="112.5">
      <c r="A10100" s="37" t="s">
        <v>6837</v>
      </c>
      <c r="B10100" s="64" t="s">
        <v>7156</v>
      </c>
      <c r="C10100" s="64" t="s">
        <v>6953</v>
      </c>
      <c r="D10100" s="37" t="s">
        <v>6839</v>
      </c>
      <c r="E10100" s="131">
        <v>24</v>
      </c>
      <c r="F10100" s="132" t="s">
        <v>82</v>
      </c>
      <c r="G10100" s="128"/>
      <c r="H10100" s="156" t="s">
        <v>6840</v>
      </c>
      <c r="I10100" s="159"/>
      <c r="K10100" s="140" t="str">
        <f t="shared" si="477"/>
        <v>社會福利支出計畫/社會福利支出/會費、捐助、補助、分攤、照護、救濟與交流活動費/捐助、補助與獎助/捐助國內團體</v>
      </c>
      <c r="L10100" s="140" t="str">
        <f t="shared" si="478"/>
        <v>補助民間團體辦理建立社區照顧關懷據點業務</v>
      </c>
      <c r="M10100" s="40" t="str">
        <f t="shared" si="479"/>
        <v>臺中市梧棲區草湳社區發展協會</v>
      </c>
    </row>
    <row r="10101" spans="1:13" s="27" customFormat="1" ht="112.5">
      <c r="A10101" s="37" t="s">
        <v>6837</v>
      </c>
      <c r="B10101" s="64" t="s">
        <v>7156</v>
      </c>
      <c r="C10101" s="64" t="s">
        <v>7269</v>
      </c>
      <c r="D10101" s="37" t="s">
        <v>6839</v>
      </c>
      <c r="E10101" s="131">
        <v>30</v>
      </c>
      <c r="F10101" s="132" t="s">
        <v>82</v>
      </c>
      <c r="G10101" s="128"/>
      <c r="H10101" s="156" t="s">
        <v>6840</v>
      </c>
      <c r="I10101" s="159"/>
      <c r="K10101" s="140" t="str">
        <f t="shared" si="477"/>
        <v>社會福利支出計畫/社會福利支出/會費、捐助、補助、分攤、照護、救濟與交流活動費/捐助、補助與獎助/捐助國內團體</v>
      </c>
      <c r="L10101" s="140" t="str">
        <f t="shared" si="478"/>
        <v>補助民間團體辦理建立社區照顧關懷據點業務</v>
      </c>
      <c r="M10101" s="40" t="str">
        <f t="shared" si="479"/>
        <v>臺中市浩德人文關懷協會</v>
      </c>
    </row>
    <row r="10102" spans="1:13" s="27" customFormat="1" ht="112.5">
      <c r="A10102" s="37" t="s">
        <v>6837</v>
      </c>
      <c r="B10102" s="64" t="s">
        <v>7156</v>
      </c>
      <c r="C10102" s="64" t="s">
        <v>7270</v>
      </c>
      <c r="D10102" s="37" t="s">
        <v>6839</v>
      </c>
      <c r="E10102" s="131">
        <v>10</v>
      </c>
      <c r="F10102" s="132" t="s">
        <v>82</v>
      </c>
      <c r="G10102" s="128"/>
      <c r="H10102" s="156" t="s">
        <v>6840</v>
      </c>
      <c r="I10102" s="159"/>
      <c r="K10102" s="140" t="str">
        <f t="shared" si="477"/>
        <v>社會福利支出計畫/社會福利支出/會費、捐助、補助、分攤、照護、救濟與交流活動費/捐助、補助與獎助/捐助國內團體</v>
      </c>
      <c r="L10102" s="140" t="str">
        <f t="shared" si="478"/>
        <v>補助民間團體辦理建立社區照顧關懷據點業務</v>
      </c>
      <c r="M10102" s="40" t="str">
        <f t="shared" si="479"/>
        <v>臺中市潭子區聚興社區發展協會</v>
      </c>
    </row>
    <row r="10103" spans="1:13" s="27" customFormat="1" ht="112.5">
      <c r="A10103" s="37" t="s">
        <v>6837</v>
      </c>
      <c r="B10103" s="64" t="s">
        <v>7156</v>
      </c>
      <c r="C10103" s="64" t="s">
        <v>7271</v>
      </c>
      <c r="D10103" s="37" t="s">
        <v>6839</v>
      </c>
      <c r="E10103" s="131">
        <v>10</v>
      </c>
      <c r="F10103" s="132" t="s">
        <v>82</v>
      </c>
      <c r="G10103" s="128"/>
      <c r="H10103" s="156" t="s">
        <v>6840</v>
      </c>
      <c r="I10103" s="159"/>
      <c r="K10103" s="140" t="str">
        <f t="shared" si="477"/>
        <v>社會福利支出計畫/社會福利支出/會費、捐助、補助、分攤、照護、救濟與交流活動費/捐助、補助與獎助/捐助國內團體</v>
      </c>
      <c r="L10103" s="140" t="str">
        <f t="shared" si="478"/>
        <v>補助民間團體辦理建立社區照顧關懷據點業務</v>
      </c>
      <c r="M10103" s="40" t="str">
        <f t="shared" si="479"/>
        <v>台中市南屯區向心社區發展協會</v>
      </c>
    </row>
    <row r="10104" spans="1:13" s="27" customFormat="1" ht="112.5">
      <c r="A10104" s="37" t="s">
        <v>6837</v>
      </c>
      <c r="B10104" s="64" t="s">
        <v>7156</v>
      </c>
      <c r="C10104" s="64" t="s">
        <v>7272</v>
      </c>
      <c r="D10104" s="37" t="s">
        <v>6839</v>
      </c>
      <c r="E10104" s="131">
        <v>30</v>
      </c>
      <c r="F10104" s="132" t="s">
        <v>82</v>
      </c>
      <c r="G10104" s="128"/>
      <c r="H10104" s="156" t="s">
        <v>6840</v>
      </c>
      <c r="I10104" s="159"/>
      <c r="K10104" s="140" t="str">
        <f t="shared" si="477"/>
        <v>社會福利支出計畫/社會福利支出/會費、捐助、補助、分攤、照護、救濟與交流活動費/捐助、補助與獎助/捐助國內團體</v>
      </c>
      <c r="L10104" s="140" t="str">
        <f t="shared" si="478"/>
        <v>補助民間團體辦理建立社區照顧關懷據點業務</v>
      </c>
      <c r="M10104" s="40" t="str">
        <f t="shared" si="479"/>
        <v>臺中市南屯區豐樂社區發展協會</v>
      </c>
    </row>
    <row r="10105" spans="1:13" s="27" customFormat="1" ht="112.5">
      <c r="A10105" s="37" t="s">
        <v>6837</v>
      </c>
      <c r="B10105" s="64" t="s">
        <v>7156</v>
      </c>
      <c r="C10105" s="64" t="s">
        <v>7273</v>
      </c>
      <c r="D10105" s="37" t="s">
        <v>6839</v>
      </c>
      <c r="E10105" s="131">
        <v>30</v>
      </c>
      <c r="F10105" s="132" t="s">
        <v>82</v>
      </c>
      <c r="G10105" s="128"/>
      <c r="H10105" s="156" t="s">
        <v>6840</v>
      </c>
      <c r="I10105" s="159"/>
      <c r="K10105" s="140" t="str">
        <f t="shared" si="477"/>
        <v>社會福利支出計畫/社會福利支出/會費、捐助、補助、分攤、照護、救濟與交流活動費/捐助、補助與獎助/捐助國內團體</v>
      </c>
      <c r="L10105" s="140" t="str">
        <f t="shared" si="478"/>
        <v>補助民間團體辦理建立社區照顧關懷據點業務</v>
      </c>
      <c r="M10105" s="40" t="str">
        <f t="shared" si="479"/>
        <v>臺中市太平區豐年社區發展協會</v>
      </c>
    </row>
    <row r="10106" spans="1:13" s="27" customFormat="1" ht="112.5">
      <c r="A10106" s="37" t="s">
        <v>6837</v>
      </c>
      <c r="B10106" s="64" t="s">
        <v>7156</v>
      </c>
      <c r="C10106" s="64" t="s">
        <v>7274</v>
      </c>
      <c r="D10106" s="37" t="s">
        <v>6839</v>
      </c>
      <c r="E10106" s="131">
        <v>30</v>
      </c>
      <c r="F10106" s="132" t="s">
        <v>82</v>
      </c>
      <c r="G10106" s="128"/>
      <c r="H10106" s="156" t="s">
        <v>6840</v>
      </c>
      <c r="I10106" s="159"/>
      <c r="K10106" s="140" t="str">
        <f t="shared" si="477"/>
        <v>社會福利支出計畫/社會福利支出/會費、捐助、補助、分攤、照護、救濟與交流活動費/捐助、補助與獎助/捐助國內團體</v>
      </c>
      <c r="L10106" s="140" t="str">
        <f t="shared" si="478"/>
        <v>補助民間團體辦理建立社區照顧關懷據點業務</v>
      </c>
      <c r="M10106" s="40" t="str">
        <f t="shared" si="479"/>
        <v>臺中市霧峰區四德社區發展協會</v>
      </c>
    </row>
    <row r="10107" spans="1:13" s="27" customFormat="1" ht="112.5">
      <c r="A10107" s="37" t="s">
        <v>6837</v>
      </c>
      <c r="B10107" s="64" t="s">
        <v>7156</v>
      </c>
      <c r="C10107" s="64" t="s">
        <v>7275</v>
      </c>
      <c r="D10107" s="37" t="s">
        <v>6839</v>
      </c>
      <c r="E10107" s="131">
        <v>30</v>
      </c>
      <c r="F10107" s="132" t="s">
        <v>82</v>
      </c>
      <c r="G10107" s="128"/>
      <c r="H10107" s="156" t="s">
        <v>6840</v>
      </c>
      <c r="I10107" s="159"/>
      <c r="K10107" s="140" t="str">
        <f t="shared" si="477"/>
        <v>社會福利支出計畫/社會福利支出/會費、捐助、補助、分攤、照護、救濟與交流活動費/捐助、補助與獎助/捐助國內團體</v>
      </c>
      <c r="L10107" s="140" t="str">
        <f t="shared" si="478"/>
        <v>補助民間團體辦理建立社區照顧關懷據點業務</v>
      </c>
      <c r="M10107" s="40" t="str">
        <f t="shared" si="479"/>
        <v>臺中市潭子區大豐社區發展協會</v>
      </c>
    </row>
    <row r="10108" spans="1:13" s="27" customFormat="1" ht="112.5">
      <c r="A10108" s="37" t="s">
        <v>6837</v>
      </c>
      <c r="B10108" s="64" t="s">
        <v>7156</v>
      </c>
      <c r="C10108" s="64" t="s">
        <v>7276</v>
      </c>
      <c r="D10108" s="37" t="s">
        <v>6839</v>
      </c>
      <c r="E10108" s="131">
        <v>30</v>
      </c>
      <c r="F10108" s="132" t="s">
        <v>82</v>
      </c>
      <c r="G10108" s="128"/>
      <c r="H10108" s="156" t="s">
        <v>6840</v>
      </c>
      <c r="I10108" s="159"/>
      <c r="K10108" s="140" t="str">
        <f t="shared" si="477"/>
        <v>社會福利支出計畫/社會福利支出/會費、捐助、補助、分攤、照護、救濟與交流活動費/捐助、補助與獎助/捐助國內團體</v>
      </c>
      <c r="L10108" s="140" t="str">
        <f t="shared" si="478"/>
        <v>補助民間團體辦理建立社區照顧關懷據點業務</v>
      </c>
      <c r="M10108" s="40" t="str">
        <f t="shared" si="479"/>
        <v>臺中市豐原區朴子社區發展協會</v>
      </c>
    </row>
    <row r="10109" spans="1:13" s="27" customFormat="1" ht="112.5">
      <c r="A10109" s="37" t="s">
        <v>6837</v>
      </c>
      <c r="B10109" s="64" t="s">
        <v>7156</v>
      </c>
      <c r="C10109" s="64" t="s">
        <v>7277</v>
      </c>
      <c r="D10109" s="37" t="s">
        <v>6839</v>
      </c>
      <c r="E10109" s="131">
        <v>30</v>
      </c>
      <c r="F10109" s="132" t="s">
        <v>82</v>
      </c>
      <c r="G10109" s="128"/>
      <c r="H10109" s="156" t="s">
        <v>6840</v>
      </c>
      <c r="I10109" s="159"/>
      <c r="K10109" s="140" t="str">
        <f t="shared" ref="K10109:K10172" si="480">A10109</f>
        <v>社會福利支出計畫/社會福利支出/會費、捐助、補助、分攤、照護、救濟與交流活動費/捐助、補助與獎助/捐助國內團體</v>
      </c>
      <c r="L10109" s="140" t="str">
        <f t="shared" ref="L10109:L10172" si="481">B10109</f>
        <v>補助民間團體辦理建立社區照顧關懷據點業務</v>
      </c>
      <c r="M10109" s="40" t="str">
        <f t="shared" ref="M10109:M10172" si="482">C10109</f>
        <v>臺中市豐原區南田社區發展協會</v>
      </c>
    </row>
    <row r="10110" spans="1:13" s="27" customFormat="1" ht="112.5">
      <c r="A10110" s="37" t="s">
        <v>6837</v>
      </c>
      <c r="B10110" s="64" t="s">
        <v>7156</v>
      </c>
      <c r="C10110" s="64" t="s">
        <v>7278</v>
      </c>
      <c r="D10110" s="37" t="s">
        <v>6839</v>
      </c>
      <c r="E10110" s="131">
        <v>30</v>
      </c>
      <c r="F10110" s="132" t="s">
        <v>82</v>
      </c>
      <c r="G10110" s="128"/>
      <c r="H10110" s="156" t="s">
        <v>6840</v>
      </c>
      <c r="I10110" s="159"/>
      <c r="K10110" s="140" t="str">
        <f t="shared" si="480"/>
        <v>社會福利支出計畫/社會福利支出/會費、捐助、補助、分攤、照護、救濟與交流活動費/捐助、補助與獎助/捐助國內團體</v>
      </c>
      <c r="L10110" s="140" t="str">
        <f t="shared" si="481"/>
        <v>補助民間團體辦理建立社區照顧關懷據點業務</v>
      </c>
      <c r="M10110" s="40" t="str">
        <f t="shared" si="482"/>
        <v>臺中市豐原區大南嵩社區發展協會</v>
      </c>
    </row>
    <row r="10111" spans="1:13" s="27" customFormat="1" ht="112.5">
      <c r="A10111" s="37" t="s">
        <v>6837</v>
      </c>
      <c r="B10111" s="64" t="s">
        <v>7156</v>
      </c>
      <c r="C10111" s="64" t="s">
        <v>7279</v>
      </c>
      <c r="D10111" s="37" t="s">
        <v>6839</v>
      </c>
      <c r="E10111" s="131">
        <v>30</v>
      </c>
      <c r="F10111" s="132" t="s">
        <v>82</v>
      </c>
      <c r="G10111" s="128"/>
      <c r="H10111" s="156" t="s">
        <v>6840</v>
      </c>
      <c r="I10111" s="159"/>
      <c r="K10111" s="140" t="str">
        <f t="shared" si="480"/>
        <v>社會福利支出計畫/社會福利支出/會費、捐助、補助、分攤、照護、救濟與交流活動費/捐助、補助與獎助/捐助國內團體</v>
      </c>
      <c r="L10111" s="140" t="str">
        <f t="shared" si="481"/>
        <v>補助民間團體辦理建立社區照顧關懷據點業務</v>
      </c>
      <c r="M10111" s="40" t="str">
        <f t="shared" si="482"/>
        <v>臺中市后里區眉山社區發展協會</v>
      </c>
    </row>
    <row r="10112" spans="1:13" s="27" customFormat="1" ht="112.5">
      <c r="A10112" s="37" t="s">
        <v>6837</v>
      </c>
      <c r="B10112" s="64" t="s">
        <v>7156</v>
      </c>
      <c r="C10112" s="64" t="s">
        <v>7280</v>
      </c>
      <c r="D10112" s="37" t="s">
        <v>6839</v>
      </c>
      <c r="E10112" s="131">
        <v>30</v>
      </c>
      <c r="F10112" s="132" t="s">
        <v>82</v>
      </c>
      <c r="G10112" s="128"/>
      <c r="H10112" s="156" t="s">
        <v>6840</v>
      </c>
      <c r="I10112" s="159"/>
      <c r="K10112" s="140" t="str">
        <f t="shared" si="480"/>
        <v>社會福利支出計畫/社會福利支出/會費、捐助、補助、分攤、照護、救濟與交流活動費/捐助、補助與獎助/捐助國內團體</v>
      </c>
      <c r="L10112" s="140" t="str">
        <f t="shared" si="481"/>
        <v>補助民間團體辦理建立社區照顧關懷據點業務</v>
      </c>
      <c r="M10112" s="40" t="str">
        <f t="shared" si="482"/>
        <v>臺中市神岡區新庄社區發展協會</v>
      </c>
    </row>
    <row r="10113" spans="1:13" s="27" customFormat="1" ht="112.5">
      <c r="A10113" s="37" t="s">
        <v>6837</v>
      </c>
      <c r="B10113" s="64" t="s">
        <v>7156</v>
      </c>
      <c r="C10113" s="64" t="s">
        <v>7196</v>
      </c>
      <c r="D10113" s="37" t="s">
        <v>6839</v>
      </c>
      <c r="E10113" s="131">
        <v>30</v>
      </c>
      <c r="F10113" s="132" t="s">
        <v>82</v>
      </c>
      <c r="G10113" s="128"/>
      <c r="H10113" s="156" t="s">
        <v>6840</v>
      </c>
      <c r="I10113" s="159"/>
      <c r="K10113" s="140" t="str">
        <f t="shared" si="480"/>
        <v>社會福利支出計畫/社會福利支出/會費、捐助、補助、分攤、照護、救濟與交流活動費/捐助、補助與獎助/捐助國內團體</v>
      </c>
      <c r="L10113" s="140" t="str">
        <f t="shared" si="481"/>
        <v>補助民間團體辦理建立社區照顧關懷據點業務</v>
      </c>
      <c r="M10113" s="40" t="str">
        <f t="shared" si="482"/>
        <v>臺中市石岡區傳統美食文化推廣協會</v>
      </c>
    </row>
    <row r="10114" spans="1:13" s="27" customFormat="1" ht="112.5">
      <c r="A10114" s="37" t="s">
        <v>6837</v>
      </c>
      <c r="B10114" s="64" t="s">
        <v>7156</v>
      </c>
      <c r="C10114" s="64" t="s">
        <v>7281</v>
      </c>
      <c r="D10114" s="37" t="s">
        <v>6839</v>
      </c>
      <c r="E10114" s="131">
        <v>30</v>
      </c>
      <c r="F10114" s="132" t="s">
        <v>82</v>
      </c>
      <c r="G10114" s="128"/>
      <c r="H10114" s="156" t="s">
        <v>6840</v>
      </c>
      <c r="I10114" s="159"/>
      <c r="K10114" s="140" t="str">
        <f t="shared" si="480"/>
        <v>社會福利支出計畫/社會福利支出/會費、捐助、補助、分攤、照護、救濟與交流活動費/捐助、補助與獎助/捐助國內團體</v>
      </c>
      <c r="L10114" s="140" t="str">
        <f t="shared" si="481"/>
        <v>補助民間團體辦理建立社區照顧關懷據點業務</v>
      </c>
      <c r="M10114" s="40" t="str">
        <f t="shared" si="482"/>
        <v>台中市北區賴興社區發展協會</v>
      </c>
    </row>
    <row r="10115" spans="1:13" s="27" customFormat="1" ht="112.5">
      <c r="A10115" s="37" t="s">
        <v>6837</v>
      </c>
      <c r="B10115" s="64" t="s">
        <v>7156</v>
      </c>
      <c r="C10115" s="64" t="s">
        <v>7282</v>
      </c>
      <c r="D10115" s="37" t="s">
        <v>6839</v>
      </c>
      <c r="E10115" s="131">
        <v>30</v>
      </c>
      <c r="F10115" s="132" t="s">
        <v>82</v>
      </c>
      <c r="G10115" s="128"/>
      <c r="H10115" s="156" t="s">
        <v>6840</v>
      </c>
      <c r="I10115" s="159"/>
      <c r="K10115" s="140" t="str">
        <f t="shared" si="480"/>
        <v>社會福利支出計畫/社會福利支出/會費、捐助、補助、分攤、照護、救濟與交流活動費/捐助、補助與獎助/捐助國內團體</v>
      </c>
      <c r="L10115" s="140" t="str">
        <f t="shared" si="481"/>
        <v>補助民間團體辦理建立社區照顧關懷據點業務</v>
      </c>
      <c r="M10115" s="40" t="str">
        <f t="shared" si="482"/>
        <v>台中市東南長青會</v>
      </c>
    </row>
    <row r="10116" spans="1:13" s="27" customFormat="1" ht="112.5">
      <c r="A10116" s="37" t="s">
        <v>6837</v>
      </c>
      <c r="B10116" s="64" t="s">
        <v>7156</v>
      </c>
      <c r="C10116" s="64" t="s">
        <v>7283</v>
      </c>
      <c r="D10116" s="37" t="s">
        <v>6839</v>
      </c>
      <c r="E10116" s="131">
        <v>30</v>
      </c>
      <c r="F10116" s="132" t="s">
        <v>82</v>
      </c>
      <c r="G10116" s="128"/>
      <c r="H10116" s="156" t="s">
        <v>6840</v>
      </c>
      <c r="I10116" s="159"/>
      <c r="K10116" s="140" t="str">
        <f t="shared" si="480"/>
        <v>社會福利支出計畫/社會福利支出/會費、捐助、補助、分攤、照護、救濟與交流活動費/捐助、補助與獎助/捐助國內團體</v>
      </c>
      <c r="L10116" s="140" t="str">
        <f t="shared" si="481"/>
        <v>補助民間團體辦理建立社區照顧關懷據點業務</v>
      </c>
      <c r="M10116" s="40" t="str">
        <f t="shared" si="482"/>
        <v>臺中市沙鹿區清泉社區發展協會</v>
      </c>
    </row>
    <row r="10117" spans="1:13" s="27" customFormat="1" ht="112.5">
      <c r="A10117" s="37" t="s">
        <v>6837</v>
      </c>
      <c r="B10117" s="64" t="s">
        <v>7156</v>
      </c>
      <c r="C10117" s="64" t="s">
        <v>7284</v>
      </c>
      <c r="D10117" s="37" t="s">
        <v>6839</v>
      </c>
      <c r="E10117" s="131">
        <v>30</v>
      </c>
      <c r="F10117" s="132" t="s">
        <v>82</v>
      </c>
      <c r="G10117" s="128"/>
      <c r="H10117" s="156" t="s">
        <v>6840</v>
      </c>
      <c r="I10117" s="159"/>
      <c r="K10117" s="140" t="str">
        <f t="shared" si="480"/>
        <v>社會福利支出計畫/社會福利支出/會費、捐助、補助、分攤、照護、救濟與交流活動費/捐助、補助與獎助/捐助國內團體</v>
      </c>
      <c r="L10117" s="140" t="str">
        <f t="shared" si="481"/>
        <v>補助民間團體辦理建立社區照顧關懷據點業務</v>
      </c>
      <c r="M10117" s="40" t="str">
        <f t="shared" si="482"/>
        <v>臺中市東勢區興隆社區發展協會</v>
      </c>
    </row>
    <row r="10118" spans="1:13" s="27" customFormat="1" ht="112.5">
      <c r="A10118" s="37" t="s">
        <v>6837</v>
      </c>
      <c r="B10118" s="64" t="s">
        <v>7156</v>
      </c>
      <c r="C10118" s="64" t="s">
        <v>7203</v>
      </c>
      <c r="D10118" s="37" t="s">
        <v>6839</v>
      </c>
      <c r="E10118" s="131">
        <v>30</v>
      </c>
      <c r="F10118" s="132" t="s">
        <v>82</v>
      </c>
      <c r="G10118" s="128"/>
      <c r="H10118" s="156" t="s">
        <v>6840</v>
      </c>
      <c r="I10118" s="159"/>
      <c r="K10118" s="140" t="str">
        <f t="shared" si="480"/>
        <v>社會福利支出計畫/社會福利支出/會費、捐助、補助、分攤、照護、救濟與交流活動費/捐助、補助與獎助/捐助國內團體</v>
      </c>
      <c r="L10118" s="140" t="str">
        <f t="shared" si="481"/>
        <v>補助民間團體辦理建立社區照顧關懷據點業務</v>
      </c>
      <c r="M10118" s="40" t="str">
        <f t="shared" si="482"/>
        <v>臺中市藍興長青協會</v>
      </c>
    </row>
    <row r="10119" spans="1:13" s="27" customFormat="1" ht="112.5">
      <c r="A10119" s="37" t="s">
        <v>6837</v>
      </c>
      <c r="B10119" s="64" t="s">
        <v>7156</v>
      </c>
      <c r="C10119" s="64" t="s">
        <v>7285</v>
      </c>
      <c r="D10119" s="37" t="s">
        <v>6839</v>
      </c>
      <c r="E10119" s="131">
        <v>30</v>
      </c>
      <c r="F10119" s="132" t="s">
        <v>82</v>
      </c>
      <c r="G10119" s="128"/>
      <c r="H10119" s="156" t="s">
        <v>6840</v>
      </c>
      <c r="I10119" s="159"/>
      <c r="K10119" s="140" t="str">
        <f t="shared" si="480"/>
        <v>社會福利支出計畫/社會福利支出/會費、捐助、補助、分攤、照護、救濟與交流活動費/捐助、補助與獎助/捐助國內團體</v>
      </c>
      <c r="L10119" s="140" t="str">
        <f t="shared" si="481"/>
        <v>補助民間團體辦理建立社區照顧關懷據點業務</v>
      </c>
      <c r="M10119" s="40" t="str">
        <f t="shared" si="482"/>
        <v>財團法人伽耶山基金會</v>
      </c>
    </row>
    <row r="10120" spans="1:13" s="27" customFormat="1" ht="112.5">
      <c r="A10120" s="37" t="s">
        <v>6837</v>
      </c>
      <c r="B10120" s="64" t="s">
        <v>7156</v>
      </c>
      <c r="C10120" s="64" t="s">
        <v>7286</v>
      </c>
      <c r="D10120" s="37" t="s">
        <v>6839</v>
      </c>
      <c r="E10120" s="131">
        <v>10</v>
      </c>
      <c r="F10120" s="132" t="s">
        <v>82</v>
      </c>
      <c r="G10120" s="128"/>
      <c r="H10120" s="156" t="s">
        <v>6840</v>
      </c>
      <c r="I10120" s="159"/>
      <c r="K10120" s="140" t="str">
        <f t="shared" si="480"/>
        <v>社會福利支出計畫/社會福利支出/會費、捐助、補助、分攤、照護、救濟與交流活動費/捐助、補助與獎助/捐助國內團體</v>
      </c>
      <c r="L10120" s="140" t="str">
        <f t="shared" si="481"/>
        <v>補助民間團體辦理建立社區照顧關懷據點業務</v>
      </c>
      <c r="M10120" s="40" t="str">
        <f t="shared" si="482"/>
        <v>臺中市石岡區萬安社區發展協會</v>
      </c>
    </row>
    <row r="10121" spans="1:13" s="27" customFormat="1" ht="112.5">
      <c r="A10121" s="37" t="s">
        <v>6837</v>
      </c>
      <c r="B10121" s="64" t="s">
        <v>7156</v>
      </c>
      <c r="C10121" s="64" t="s">
        <v>7287</v>
      </c>
      <c r="D10121" s="37" t="s">
        <v>6839</v>
      </c>
      <c r="E10121" s="131">
        <v>20</v>
      </c>
      <c r="F10121" s="132" t="s">
        <v>82</v>
      </c>
      <c r="G10121" s="128"/>
      <c r="H10121" s="156" t="s">
        <v>6840</v>
      </c>
      <c r="I10121" s="159"/>
      <c r="K10121" s="140" t="str">
        <f t="shared" si="480"/>
        <v>社會福利支出計畫/社會福利支出/會費、捐助、補助、分攤、照護、救濟與交流活動費/捐助、補助與獎助/捐助國內團體</v>
      </c>
      <c r="L10121" s="140" t="str">
        <f t="shared" si="481"/>
        <v>補助民間團體辦理建立社區照顧關懷據點業務</v>
      </c>
      <c r="M10121" s="40" t="str">
        <f t="shared" si="482"/>
        <v>社團法人台灣關懷輔導弱勢職能發展協會</v>
      </c>
    </row>
    <row r="10122" spans="1:13" s="27" customFormat="1" ht="112.5">
      <c r="A10122" s="37" t="s">
        <v>6837</v>
      </c>
      <c r="B10122" s="64" t="s">
        <v>7156</v>
      </c>
      <c r="C10122" s="64" t="s">
        <v>7197</v>
      </c>
      <c r="D10122" s="37" t="s">
        <v>6839</v>
      </c>
      <c r="E10122" s="131">
        <v>30</v>
      </c>
      <c r="F10122" s="132" t="s">
        <v>82</v>
      </c>
      <c r="G10122" s="128"/>
      <c r="H10122" s="156" t="s">
        <v>6840</v>
      </c>
      <c r="I10122" s="159"/>
      <c r="K10122" s="140" t="str">
        <f t="shared" si="480"/>
        <v>社會福利支出計畫/社會福利支出/會費、捐助、補助、分攤、照護、救濟與交流活動費/捐助、補助與獎助/捐助國內團體</v>
      </c>
      <c r="L10122" s="140" t="str">
        <f t="shared" si="481"/>
        <v>補助民間團體辦理建立社區照顧關懷據點業務</v>
      </c>
      <c r="M10122" s="40" t="str">
        <f t="shared" si="482"/>
        <v>臺中市西屯區何明社區發展協會</v>
      </c>
    </row>
    <row r="10123" spans="1:13" s="27" customFormat="1" ht="112.5">
      <c r="A10123" s="37" t="s">
        <v>6837</v>
      </c>
      <c r="B10123" s="64" t="s">
        <v>7156</v>
      </c>
      <c r="C10123" s="64" t="s">
        <v>7288</v>
      </c>
      <c r="D10123" s="37" t="s">
        <v>6839</v>
      </c>
      <c r="E10123" s="131">
        <v>10</v>
      </c>
      <c r="F10123" s="132" t="s">
        <v>82</v>
      </c>
      <c r="G10123" s="128"/>
      <c r="H10123" s="156" t="s">
        <v>6840</v>
      </c>
      <c r="I10123" s="159"/>
      <c r="K10123" s="140" t="str">
        <f t="shared" si="480"/>
        <v>社會福利支出計畫/社會福利支出/會費、捐助、補助、分攤、照護、救濟與交流活動費/捐助、補助與獎助/捐助國內團體</v>
      </c>
      <c r="L10123" s="140" t="str">
        <f t="shared" si="481"/>
        <v>補助民間團體辦理建立社區照顧關懷據點業務</v>
      </c>
      <c r="M10123" s="40" t="str">
        <f t="shared" si="482"/>
        <v>臺中市太平區永成社區發展協會</v>
      </c>
    </row>
    <row r="10124" spans="1:13" s="27" customFormat="1" ht="112.5">
      <c r="A10124" s="37" t="s">
        <v>6837</v>
      </c>
      <c r="B10124" s="64" t="s">
        <v>7156</v>
      </c>
      <c r="C10124" s="64" t="s">
        <v>7289</v>
      </c>
      <c r="D10124" s="37" t="s">
        <v>6839</v>
      </c>
      <c r="E10124" s="131">
        <v>10</v>
      </c>
      <c r="F10124" s="132" t="s">
        <v>82</v>
      </c>
      <c r="G10124" s="128"/>
      <c r="H10124" s="156" t="s">
        <v>6840</v>
      </c>
      <c r="I10124" s="159"/>
      <c r="K10124" s="140" t="str">
        <f t="shared" si="480"/>
        <v>社會福利支出計畫/社會福利支出/會費、捐助、補助、分攤、照護、救濟與交流活動費/捐助、補助與獎助/捐助國內團體</v>
      </c>
      <c r="L10124" s="140" t="str">
        <f t="shared" si="481"/>
        <v>補助民間團體辦理建立社區照顧關懷據點業務</v>
      </c>
      <c r="M10124" s="40" t="str">
        <f t="shared" si="482"/>
        <v>臺中市潭子區家福社區發展協會</v>
      </c>
    </row>
    <row r="10125" spans="1:13" s="27" customFormat="1" ht="112.5">
      <c r="A10125" s="37" t="s">
        <v>6837</v>
      </c>
      <c r="B10125" s="64" t="s">
        <v>7156</v>
      </c>
      <c r="C10125" s="64" t="s">
        <v>7290</v>
      </c>
      <c r="D10125" s="37" t="s">
        <v>6839</v>
      </c>
      <c r="E10125" s="131">
        <v>30</v>
      </c>
      <c r="F10125" s="132" t="s">
        <v>82</v>
      </c>
      <c r="G10125" s="128"/>
      <c r="H10125" s="156" t="s">
        <v>6840</v>
      </c>
      <c r="I10125" s="159"/>
      <c r="K10125" s="140" t="str">
        <f t="shared" si="480"/>
        <v>社會福利支出計畫/社會福利支出/會費、捐助、補助、分攤、照護、救濟與交流活動費/捐助、補助與獎助/捐助國內團體</v>
      </c>
      <c r="L10125" s="140" t="str">
        <f t="shared" si="481"/>
        <v>補助民間團體辦理建立社區照顧關懷據點業務</v>
      </c>
      <c r="M10125" s="40" t="str">
        <f t="shared" si="482"/>
        <v>台中市南區和平社區發展協會</v>
      </c>
    </row>
    <row r="10126" spans="1:13" s="27" customFormat="1" ht="112.5">
      <c r="A10126" s="37" t="s">
        <v>6837</v>
      </c>
      <c r="B10126" s="64" t="s">
        <v>7156</v>
      </c>
      <c r="C10126" s="64" t="s">
        <v>7291</v>
      </c>
      <c r="D10126" s="37" t="s">
        <v>6839</v>
      </c>
      <c r="E10126" s="131">
        <v>30</v>
      </c>
      <c r="F10126" s="132" t="s">
        <v>82</v>
      </c>
      <c r="G10126" s="128"/>
      <c r="H10126" s="156" t="s">
        <v>6840</v>
      </c>
      <c r="I10126" s="159"/>
      <c r="K10126" s="140" t="str">
        <f t="shared" si="480"/>
        <v>社會福利支出計畫/社會福利支出/會費、捐助、補助、分攤、照護、救濟與交流活動費/捐助、補助與獎助/捐助國內團體</v>
      </c>
      <c r="L10126" s="140" t="str">
        <f t="shared" si="481"/>
        <v>補助民間團體辦理建立社區照顧關懷據點業務</v>
      </c>
      <c r="M10126" s="40" t="str">
        <f t="shared" si="482"/>
        <v>臺中市和平區和平社區發展協會</v>
      </c>
    </row>
    <row r="10127" spans="1:13" s="27" customFormat="1" ht="112.5">
      <c r="A10127" s="37" t="s">
        <v>6837</v>
      </c>
      <c r="B10127" s="64" t="s">
        <v>7156</v>
      </c>
      <c r="C10127" s="64" t="s">
        <v>6953</v>
      </c>
      <c r="D10127" s="37" t="s">
        <v>6839</v>
      </c>
      <c r="E10127" s="131">
        <v>30</v>
      </c>
      <c r="F10127" s="132" t="s">
        <v>82</v>
      </c>
      <c r="G10127" s="128"/>
      <c r="H10127" s="156" t="s">
        <v>6840</v>
      </c>
      <c r="I10127" s="159"/>
      <c r="K10127" s="140" t="str">
        <f t="shared" si="480"/>
        <v>社會福利支出計畫/社會福利支出/會費、捐助、補助、分攤、照護、救濟與交流活動費/捐助、補助與獎助/捐助國內團體</v>
      </c>
      <c r="L10127" s="140" t="str">
        <f t="shared" si="481"/>
        <v>補助民間團體辦理建立社區照顧關懷據點業務</v>
      </c>
      <c r="M10127" s="40" t="str">
        <f t="shared" si="482"/>
        <v>臺中市梧棲區草湳社區發展協會</v>
      </c>
    </row>
    <row r="10128" spans="1:13" s="27" customFormat="1" ht="112.5">
      <c r="A10128" s="37" t="s">
        <v>6837</v>
      </c>
      <c r="B10128" s="64" t="s">
        <v>7156</v>
      </c>
      <c r="C10128" s="64" t="s">
        <v>7292</v>
      </c>
      <c r="D10128" s="37" t="s">
        <v>6839</v>
      </c>
      <c r="E10128" s="131">
        <v>20</v>
      </c>
      <c r="F10128" s="132" t="s">
        <v>82</v>
      </c>
      <c r="G10128" s="128"/>
      <c r="H10128" s="156" t="s">
        <v>6840</v>
      </c>
      <c r="I10128" s="159"/>
      <c r="K10128" s="140" t="str">
        <f t="shared" si="480"/>
        <v>社會福利支出計畫/社會福利支出/會費、捐助、補助、分攤、照護、救濟與交流活動費/捐助、補助與獎助/捐助國內團體</v>
      </c>
      <c r="L10128" s="140" t="str">
        <f t="shared" si="481"/>
        <v>補助民間團體辦理建立社區照顧關懷據點業務</v>
      </c>
      <c r="M10128" s="40" t="str">
        <f t="shared" si="482"/>
        <v>台中市南屯區中台社區發展協會</v>
      </c>
    </row>
    <row r="10129" spans="1:13" s="27" customFormat="1" ht="112.5">
      <c r="A10129" s="37" t="s">
        <v>6837</v>
      </c>
      <c r="B10129" s="64" t="s">
        <v>7156</v>
      </c>
      <c r="C10129" s="64" t="s">
        <v>7293</v>
      </c>
      <c r="D10129" s="37" t="s">
        <v>6839</v>
      </c>
      <c r="E10129" s="131">
        <v>30</v>
      </c>
      <c r="F10129" s="132" t="s">
        <v>82</v>
      </c>
      <c r="G10129" s="128"/>
      <c r="H10129" s="156" t="s">
        <v>6840</v>
      </c>
      <c r="I10129" s="159"/>
      <c r="K10129" s="140" t="str">
        <f t="shared" si="480"/>
        <v>社會福利支出計畫/社會福利支出/會費、捐助、補助、分攤、照護、救濟與交流活動費/捐助、補助與獎助/捐助國內團體</v>
      </c>
      <c r="L10129" s="140" t="str">
        <f t="shared" si="481"/>
        <v>補助民間團體辦理建立社區照顧關懷據點業務</v>
      </c>
      <c r="M10129" s="40" t="str">
        <f t="shared" si="482"/>
        <v>台中市西屯區林厝社區發展協會</v>
      </c>
    </row>
    <row r="10130" spans="1:13" s="27" customFormat="1" ht="112.5">
      <c r="A10130" s="37" t="s">
        <v>6837</v>
      </c>
      <c r="B10130" s="64" t="s">
        <v>7156</v>
      </c>
      <c r="C10130" s="64" t="s">
        <v>7294</v>
      </c>
      <c r="D10130" s="37" t="s">
        <v>6839</v>
      </c>
      <c r="E10130" s="131">
        <v>30</v>
      </c>
      <c r="F10130" s="132" t="s">
        <v>82</v>
      </c>
      <c r="G10130" s="128"/>
      <c r="H10130" s="156" t="s">
        <v>6840</v>
      </c>
      <c r="I10130" s="159"/>
      <c r="K10130" s="140" t="str">
        <f t="shared" si="480"/>
        <v>社會福利支出計畫/社會福利支出/會費、捐助、補助、分攤、照護、救濟與交流活動費/捐助、補助與獎助/捐助國內團體</v>
      </c>
      <c r="L10130" s="140" t="str">
        <f t="shared" si="481"/>
        <v>補助民間團體辦理建立社區照顧關懷據點業務</v>
      </c>
      <c r="M10130" s="40" t="str">
        <f t="shared" si="482"/>
        <v>臺中市霧峰區北勢社區發展協會</v>
      </c>
    </row>
    <row r="10131" spans="1:13" s="27" customFormat="1" ht="112.5">
      <c r="A10131" s="37" t="s">
        <v>6837</v>
      </c>
      <c r="B10131" s="64" t="s">
        <v>7156</v>
      </c>
      <c r="C10131" s="64" t="s">
        <v>7294</v>
      </c>
      <c r="D10131" s="37" t="s">
        <v>6839</v>
      </c>
      <c r="E10131" s="131">
        <v>10</v>
      </c>
      <c r="F10131" s="132" t="s">
        <v>82</v>
      </c>
      <c r="G10131" s="128"/>
      <c r="H10131" s="156" t="s">
        <v>6840</v>
      </c>
      <c r="I10131" s="159"/>
      <c r="K10131" s="140" t="str">
        <f t="shared" si="480"/>
        <v>社會福利支出計畫/社會福利支出/會費、捐助、補助、分攤、照護、救濟與交流活動費/捐助、補助與獎助/捐助國內團體</v>
      </c>
      <c r="L10131" s="140" t="str">
        <f t="shared" si="481"/>
        <v>補助民間團體辦理建立社區照顧關懷據點業務</v>
      </c>
      <c r="M10131" s="40" t="str">
        <f t="shared" si="482"/>
        <v>臺中市霧峰區北勢社區發展協會</v>
      </c>
    </row>
    <row r="10132" spans="1:13" s="27" customFormat="1" ht="112.5">
      <c r="A10132" s="37" t="s">
        <v>6837</v>
      </c>
      <c r="B10132" s="64" t="s">
        <v>7156</v>
      </c>
      <c r="C10132" s="64" t="s">
        <v>7295</v>
      </c>
      <c r="D10132" s="37" t="s">
        <v>6839</v>
      </c>
      <c r="E10132" s="131">
        <v>10</v>
      </c>
      <c r="F10132" s="132" t="s">
        <v>82</v>
      </c>
      <c r="G10132" s="128"/>
      <c r="H10132" s="156" t="s">
        <v>6840</v>
      </c>
      <c r="I10132" s="159"/>
      <c r="K10132" s="140" t="str">
        <f t="shared" si="480"/>
        <v>社會福利支出計畫/社會福利支出/會費、捐助、補助、分攤、照護、救濟與交流活動費/捐助、補助與獎助/捐助國內團體</v>
      </c>
      <c r="L10132" s="140" t="str">
        <f t="shared" si="481"/>
        <v>補助民間團體辦理建立社區照顧關懷據點業務</v>
      </c>
      <c r="M10132" s="40" t="str">
        <f t="shared" si="482"/>
        <v>社團法人臺中市沐風60長者之愛關懷協會</v>
      </c>
    </row>
    <row r="10133" spans="1:13" s="27" customFormat="1" ht="112.5">
      <c r="A10133" s="37" t="s">
        <v>6837</v>
      </c>
      <c r="B10133" s="64" t="s">
        <v>7156</v>
      </c>
      <c r="C10133" s="64" t="s">
        <v>7296</v>
      </c>
      <c r="D10133" s="37" t="s">
        <v>6839</v>
      </c>
      <c r="E10133" s="131">
        <v>30</v>
      </c>
      <c r="F10133" s="132" t="s">
        <v>82</v>
      </c>
      <c r="G10133" s="128"/>
      <c r="H10133" s="156" t="s">
        <v>6840</v>
      </c>
      <c r="I10133" s="159"/>
      <c r="K10133" s="140" t="str">
        <f t="shared" si="480"/>
        <v>社會福利支出計畫/社會福利支出/會費、捐助、補助、分攤、照護、救濟與交流活動費/捐助、補助與獎助/捐助國內團體</v>
      </c>
      <c r="L10133" s="140" t="str">
        <f t="shared" si="481"/>
        <v>補助民間團體辦理建立社區照顧關懷據點業務</v>
      </c>
      <c r="M10133" s="40" t="str">
        <f t="shared" si="482"/>
        <v>社團法人臺中市大恆樂齡協會</v>
      </c>
    </row>
    <row r="10134" spans="1:13" s="27" customFormat="1" ht="112.5">
      <c r="A10134" s="37" t="s">
        <v>6837</v>
      </c>
      <c r="B10134" s="64" t="s">
        <v>7156</v>
      </c>
      <c r="C10134" s="64" t="s">
        <v>7145</v>
      </c>
      <c r="D10134" s="37" t="s">
        <v>6839</v>
      </c>
      <c r="E10134" s="131">
        <v>30</v>
      </c>
      <c r="F10134" s="132" t="s">
        <v>82</v>
      </c>
      <c r="G10134" s="128"/>
      <c r="H10134" s="156" t="s">
        <v>6840</v>
      </c>
      <c r="I10134" s="159"/>
      <c r="K10134" s="140" t="str">
        <f t="shared" si="480"/>
        <v>社會福利支出計畫/社會福利支出/會費、捐助、補助、分攤、照護、救濟與交流活動費/捐助、補助與獎助/捐助國內團體</v>
      </c>
      <c r="L10134" s="140" t="str">
        <f t="shared" si="481"/>
        <v>補助民間團體辦理建立社區照顧關懷據點業務</v>
      </c>
      <c r="M10134" s="40" t="str">
        <f t="shared" si="482"/>
        <v>社團法人臺中市惠來關懷服務協會</v>
      </c>
    </row>
    <row r="10135" spans="1:13" s="27" customFormat="1" ht="112.5">
      <c r="A10135" s="37" t="s">
        <v>6837</v>
      </c>
      <c r="B10135" s="64" t="s">
        <v>7156</v>
      </c>
      <c r="C10135" s="64" t="s">
        <v>7193</v>
      </c>
      <c r="D10135" s="37" t="s">
        <v>6839</v>
      </c>
      <c r="E10135" s="131">
        <v>30</v>
      </c>
      <c r="F10135" s="132" t="s">
        <v>82</v>
      </c>
      <c r="G10135" s="128"/>
      <c r="H10135" s="156" t="s">
        <v>6840</v>
      </c>
      <c r="I10135" s="159"/>
      <c r="K10135" s="140" t="str">
        <f t="shared" si="480"/>
        <v>社會福利支出計畫/社會福利支出/會費、捐助、補助、分攤、照護、救濟與交流活動費/捐助、補助與獎助/捐助國內團體</v>
      </c>
      <c r="L10135" s="140" t="str">
        <f t="shared" si="481"/>
        <v>補助民間團體辦理建立社區照顧關懷據點業務</v>
      </c>
      <c r="M10135" s="40" t="str">
        <f t="shared" si="482"/>
        <v>臺中市大肚區營埔社區發展協會</v>
      </c>
    </row>
    <row r="10136" spans="1:13" s="27" customFormat="1" ht="112.5">
      <c r="A10136" s="37" t="s">
        <v>6837</v>
      </c>
      <c r="B10136" s="64" t="s">
        <v>7156</v>
      </c>
      <c r="C10136" s="64" t="s">
        <v>7180</v>
      </c>
      <c r="D10136" s="37" t="s">
        <v>6839</v>
      </c>
      <c r="E10136" s="131">
        <v>10</v>
      </c>
      <c r="F10136" s="132" t="s">
        <v>82</v>
      </c>
      <c r="G10136" s="128"/>
      <c r="H10136" s="156" t="s">
        <v>6840</v>
      </c>
      <c r="I10136" s="159"/>
      <c r="K10136" s="140" t="str">
        <f t="shared" si="480"/>
        <v>社會福利支出計畫/社會福利支出/會費、捐助、補助、分攤、照護、救濟與交流活動費/捐助、補助與獎助/捐助國內團體</v>
      </c>
      <c r="L10136" s="140" t="str">
        <f t="shared" si="481"/>
        <v>補助民間團體辦理建立社區照顧關懷據點業務</v>
      </c>
      <c r="M10136" s="40" t="str">
        <f t="shared" si="482"/>
        <v>臺中市烏日區成功社區發展協會</v>
      </c>
    </row>
    <row r="10137" spans="1:13" s="27" customFormat="1" ht="112.5">
      <c r="A10137" s="37" t="s">
        <v>6837</v>
      </c>
      <c r="B10137" s="64" t="s">
        <v>7156</v>
      </c>
      <c r="C10137" s="64" t="s">
        <v>7297</v>
      </c>
      <c r="D10137" s="37" t="s">
        <v>6839</v>
      </c>
      <c r="E10137" s="131">
        <v>10</v>
      </c>
      <c r="F10137" s="132" t="s">
        <v>82</v>
      </c>
      <c r="G10137" s="128"/>
      <c r="H10137" s="156" t="s">
        <v>6840</v>
      </c>
      <c r="I10137" s="159"/>
      <c r="K10137" s="140" t="str">
        <f t="shared" si="480"/>
        <v>社會福利支出計畫/社會福利支出/會費、捐助、補助、分攤、照護、救濟與交流活動費/捐助、補助與獎助/捐助國內團體</v>
      </c>
      <c r="L10137" s="140" t="str">
        <f t="shared" si="481"/>
        <v>補助民間團體辦理建立社區照顧關懷據點業務</v>
      </c>
      <c r="M10137" s="40" t="str">
        <f t="shared" si="482"/>
        <v>社團法人臺中市好伴照顧協會</v>
      </c>
    </row>
    <row r="10138" spans="1:13" s="27" customFormat="1" ht="112.5">
      <c r="A10138" s="37" t="s">
        <v>6837</v>
      </c>
      <c r="B10138" s="64" t="s">
        <v>7156</v>
      </c>
      <c r="C10138" s="64" t="s">
        <v>7192</v>
      </c>
      <c r="D10138" s="37" t="s">
        <v>6839</v>
      </c>
      <c r="E10138" s="131">
        <v>30</v>
      </c>
      <c r="F10138" s="132" t="s">
        <v>82</v>
      </c>
      <c r="G10138" s="128"/>
      <c r="H10138" s="156" t="s">
        <v>6840</v>
      </c>
      <c r="I10138" s="159"/>
      <c r="K10138" s="140" t="str">
        <f t="shared" si="480"/>
        <v>社會福利支出計畫/社會福利支出/會費、捐助、補助、分攤、照護、救濟與交流活動費/捐助、補助與獎助/捐助國內團體</v>
      </c>
      <c r="L10138" s="140" t="str">
        <f t="shared" si="481"/>
        <v>補助民間團體辦理建立社區照顧關懷據點業務</v>
      </c>
      <c r="M10138" s="40" t="str">
        <f t="shared" si="482"/>
        <v>臺中市烏日區三和社區發展協會</v>
      </c>
    </row>
    <row r="10139" spans="1:13" s="27" customFormat="1" ht="112.5">
      <c r="A10139" s="37" t="s">
        <v>6837</v>
      </c>
      <c r="B10139" s="64" t="s">
        <v>7156</v>
      </c>
      <c r="C10139" s="64" t="s">
        <v>7163</v>
      </c>
      <c r="D10139" s="37" t="s">
        <v>6839</v>
      </c>
      <c r="E10139" s="131">
        <v>30</v>
      </c>
      <c r="F10139" s="132" t="s">
        <v>82</v>
      </c>
      <c r="G10139" s="128"/>
      <c r="H10139" s="156" t="s">
        <v>6840</v>
      </c>
      <c r="I10139" s="159"/>
      <c r="K10139" s="140" t="str">
        <f t="shared" si="480"/>
        <v>社會福利支出計畫/社會福利支出/會費、捐助、補助、分攤、照護、救濟與交流活動費/捐助、補助與獎助/捐助國內團體</v>
      </c>
      <c r="L10139" s="140" t="str">
        <f t="shared" si="481"/>
        <v>補助民間團體辦理建立社區照顧關懷據點業務</v>
      </c>
      <c r="M10139" s="40" t="str">
        <f t="shared" si="482"/>
        <v>臺中市烏日區溪尾社區發展協會</v>
      </c>
    </row>
    <row r="10140" spans="1:13" s="27" customFormat="1" ht="112.5">
      <c r="A10140" s="37" t="s">
        <v>6837</v>
      </c>
      <c r="B10140" s="64" t="s">
        <v>7156</v>
      </c>
      <c r="C10140" s="64" t="s">
        <v>7298</v>
      </c>
      <c r="D10140" s="37" t="s">
        <v>6839</v>
      </c>
      <c r="E10140" s="131">
        <v>30</v>
      </c>
      <c r="F10140" s="132" t="s">
        <v>82</v>
      </c>
      <c r="G10140" s="128"/>
      <c r="H10140" s="156" t="s">
        <v>6840</v>
      </c>
      <c r="I10140" s="159"/>
      <c r="K10140" s="140" t="str">
        <f t="shared" si="480"/>
        <v>社會福利支出計畫/社會福利支出/會費、捐助、補助、分攤、照護、救濟與交流活動費/捐助、補助與獎助/捐助國內團體</v>
      </c>
      <c r="L10140" s="140" t="str">
        <f t="shared" si="481"/>
        <v>補助民間團體辦理建立社區照顧關懷據點業務</v>
      </c>
      <c r="M10140" s="40" t="str">
        <f t="shared" si="482"/>
        <v>臺中市烏日區光明社區發展協會</v>
      </c>
    </row>
    <row r="10141" spans="1:13" s="27" customFormat="1" ht="112.5">
      <c r="A10141" s="37" t="s">
        <v>6837</v>
      </c>
      <c r="B10141" s="64" t="s">
        <v>7156</v>
      </c>
      <c r="C10141" s="64" t="s">
        <v>7168</v>
      </c>
      <c r="D10141" s="37" t="s">
        <v>6839</v>
      </c>
      <c r="E10141" s="131">
        <v>10</v>
      </c>
      <c r="F10141" s="132" t="s">
        <v>82</v>
      </c>
      <c r="G10141" s="128"/>
      <c r="H10141" s="156" t="s">
        <v>6840</v>
      </c>
      <c r="I10141" s="159"/>
      <c r="K10141" s="140" t="str">
        <f t="shared" si="480"/>
        <v>社會福利支出計畫/社會福利支出/會費、捐助、補助、分攤、照護、救濟與交流活動費/捐助、補助與獎助/捐助國內團體</v>
      </c>
      <c r="L10141" s="140" t="str">
        <f t="shared" si="481"/>
        <v>補助民間團體辦理建立社區照顧關懷據點業務</v>
      </c>
      <c r="M10141" s="40" t="str">
        <f t="shared" si="482"/>
        <v>臺中市大肚區成功社區發展協會</v>
      </c>
    </row>
    <row r="10142" spans="1:13" s="27" customFormat="1" ht="112.5">
      <c r="A10142" s="37" t="s">
        <v>6837</v>
      </c>
      <c r="B10142" s="64" t="s">
        <v>7156</v>
      </c>
      <c r="C10142" s="64" t="s">
        <v>7299</v>
      </c>
      <c r="D10142" s="37" t="s">
        <v>6839</v>
      </c>
      <c r="E10142" s="131">
        <v>30</v>
      </c>
      <c r="F10142" s="132" t="s">
        <v>82</v>
      </c>
      <c r="G10142" s="128"/>
      <c r="H10142" s="156" t="s">
        <v>6840</v>
      </c>
      <c r="I10142" s="159"/>
      <c r="K10142" s="140" t="str">
        <f t="shared" si="480"/>
        <v>社會福利支出計畫/社會福利支出/會費、捐助、補助、分攤、照護、救濟與交流活動費/捐助、補助與獎助/捐助國內團體</v>
      </c>
      <c r="L10142" s="140" t="str">
        <f t="shared" si="481"/>
        <v>補助民間團體辦理建立社區照顧關懷據點業務</v>
      </c>
      <c r="M10142" s="40" t="str">
        <f t="shared" si="482"/>
        <v>臺中市太平區長億社區發展協會</v>
      </c>
    </row>
    <row r="10143" spans="1:13" s="27" customFormat="1" ht="112.5">
      <c r="A10143" s="37" t="s">
        <v>6837</v>
      </c>
      <c r="B10143" s="64" t="s">
        <v>7156</v>
      </c>
      <c r="C10143" s="64" t="s">
        <v>7300</v>
      </c>
      <c r="D10143" s="37" t="s">
        <v>6839</v>
      </c>
      <c r="E10143" s="131">
        <v>10</v>
      </c>
      <c r="F10143" s="132" t="s">
        <v>82</v>
      </c>
      <c r="G10143" s="128"/>
      <c r="H10143" s="156" t="s">
        <v>6840</v>
      </c>
      <c r="I10143" s="159"/>
      <c r="K10143" s="140" t="str">
        <f t="shared" si="480"/>
        <v>社會福利支出計畫/社會福利支出/會費、捐助、補助、分攤、照護、救濟與交流活動費/捐助、補助與獎助/捐助國內團體</v>
      </c>
      <c r="L10143" s="140" t="str">
        <f t="shared" si="481"/>
        <v>補助民間團體辦理建立社區照顧關懷據點業務</v>
      </c>
      <c r="M10143" s="40" t="str">
        <f t="shared" si="482"/>
        <v>台中市南屯區三厝社區發展協會</v>
      </c>
    </row>
    <row r="10144" spans="1:13" s="27" customFormat="1" ht="112.5">
      <c r="A10144" s="37" t="s">
        <v>6837</v>
      </c>
      <c r="B10144" s="64" t="s">
        <v>7156</v>
      </c>
      <c r="C10144" s="64" t="s">
        <v>7301</v>
      </c>
      <c r="D10144" s="37" t="s">
        <v>6839</v>
      </c>
      <c r="E10144" s="131">
        <v>10</v>
      </c>
      <c r="F10144" s="132" t="s">
        <v>82</v>
      </c>
      <c r="G10144" s="128"/>
      <c r="H10144" s="156" t="s">
        <v>6840</v>
      </c>
      <c r="I10144" s="159"/>
      <c r="K10144" s="140" t="str">
        <f t="shared" si="480"/>
        <v>社會福利支出計畫/社會福利支出/會費、捐助、補助、分攤、照護、救濟與交流活動費/捐助、補助與獎助/捐助國內團體</v>
      </c>
      <c r="L10144" s="140" t="str">
        <f t="shared" si="481"/>
        <v>補助民間團體辦理建立社區照顧關懷據點業務</v>
      </c>
      <c r="M10144" s="40" t="str">
        <f t="shared" si="482"/>
        <v>臺中市黎明城鄉發展協會</v>
      </c>
    </row>
    <row r="10145" spans="1:13" s="27" customFormat="1" ht="112.5">
      <c r="A10145" s="37" t="s">
        <v>6837</v>
      </c>
      <c r="B10145" s="64" t="s">
        <v>7156</v>
      </c>
      <c r="C10145" s="64" t="s">
        <v>7302</v>
      </c>
      <c r="D10145" s="37" t="s">
        <v>6839</v>
      </c>
      <c r="E10145" s="131">
        <v>30</v>
      </c>
      <c r="F10145" s="132" t="s">
        <v>82</v>
      </c>
      <c r="G10145" s="128"/>
      <c r="H10145" s="156" t="s">
        <v>6840</v>
      </c>
      <c r="I10145" s="159"/>
      <c r="K10145" s="140" t="str">
        <f t="shared" si="480"/>
        <v>社會福利支出計畫/社會福利支出/會費、捐助、補助、分攤、照護、救濟與交流活動費/捐助、補助與獎助/捐助國內團體</v>
      </c>
      <c r="L10145" s="140" t="str">
        <f t="shared" si="481"/>
        <v>補助民間團體辦理建立社區照顧關懷據點業務</v>
      </c>
      <c r="M10145" s="40" t="str">
        <f t="shared" si="482"/>
        <v>臺中市石岡區龍興社區發展協會</v>
      </c>
    </row>
    <row r="10146" spans="1:13" s="27" customFormat="1" ht="112.5">
      <c r="A10146" s="37" t="s">
        <v>6837</v>
      </c>
      <c r="B10146" s="64" t="s">
        <v>7156</v>
      </c>
      <c r="C10146" s="64" t="s">
        <v>7303</v>
      </c>
      <c r="D10146" s="37" t="s">
        <v>6839</v>
      </c>
      <c r="E10146" s="131">
        <v>30</v>
      </c>
      <c r="F10146" s="132" t="s">
        <v>82</v>
      </c>
      <c r="G10146" s="128"/>
      <c r="H10146" s="156" t="s">
        <v>6840</v>
      </c>
      <c r="I10146" s="159"/>
      <c r="K10146" s="140" t="str">
        <f t="shared" si="480"/>
        <v>社會福利支出計畫/社會福利支出/會費、捐助、補助、分攤、照護、救濟與交流活動費/捐助、補助與獎助/捐助國內團體</v>
      </c>
      <c r="L10146" s="140" t="str">
        <f t="shared" si="481"/>
        <v>補助民間團體辦理建立社區照顧關懷據點業務</v>
      </c>
      <c r="M10146" s="40" t="str">
        <f t="shared" si="482"/>
        <v>台中市龍龍社區關懷協會</v>
      </c>
    </row>
    <row r="10147" spans="1:13" s="27" customFormat="1" ht="112.5">
      <c r="A10147" s="37" t="s">
        <v>6837</v>
      </c>
      <c r="B10147" s="64" t="s">
        <v>7156</v>
      </c>
      <c r="C10147" s="64" t="s">
        <v>7304</v>
      </c>
      <c r="D10147" s="37" t="s">
        <v>6839</v>
      </c>
      <c r="E10147" s="131">
        <v>18</v>
      </c>
      <c r="F10147" s="132" t="s">
        <v>82</v>
      </c>
      <c r="G10147" s="128"/>
      <c r="H10147" s="156" t="s">
        <v>6840</v>
      </c>
      <c r="I10147" s="159"/>
      <c r="K10147" s="140" t="str">
        <f t="shared" si="480"/>
        <v>社會福利支出計畫/社會福利支出/會費、捐助、補助、分攤、照護、救濟與交流活動費/捐助、補助與獎助/捐助國內團體</v>
      </c>
      <c r="L10147" s="140" t="str">
        <f t="shared" si="481"/>
        <v>補助民間團體辦理建立社區照顧關懷據點業務</v>
      </c>
      <c r="M10147" s="40" t="str">
        <f t="shared" si="482"/>
        <v>大砌四方管理委員會</v>
      </c>
    </row>
    <row r="10148" spans="1:13" s="27" customFormat="1" ht="112.5">
      <c r="A10148" s="37" t="s">
        <v>6837</v>
      </c>
      <c r="B10148" s="64" t="s">
        <v>7156</v>
      </c>
      <c r="C10148" s="64" t="s">
        <v>7305</v>
      </c>
      <c r="D10148" s="37" t="s">
        <v>6839</v>
      </c>
      <c r="E10148" s="131">
        <v>30</v>
      </c>
      <c r="F10148" s="132" t="s">
        <v>82</v>
      </c>
      <c r="G10148" s="128"/>
      <c r="H10148" s="156" t="s">
        <v>6840</v>
      </c>
      <c r="I10148" s="159"/>
      <c r="K10148" s="140" t="str">
        <f t="shared" si="480"/>
        <v>社會福利支出計畫/社會福利支出/會費、捐助、補助、分攤、照護、救濟與交流活動費/捐助、補助與獎助/捐助國內團體</v>
      </c>
      <c r="L10148" s="140" t="str">
        <f t="shared" si="481"/>
        <v>補助民間團體辦理建立社區照顧關懷據點業務</v>
      </c>
      <c r="M10148" s="40" t="str">
        <f t="shared" si="482"/>
        <v>臺中市后里元極舞協會</v>
      </c>
    </row>
    <row r="10149" spans="1:13" s="27" customFormat="1" ht="112.5">
      <c r="A10149" s="37" t="s">
        <v>6837</v>
      </c>
      <c r="B10149" s="64" t="s">
        <v>7156</v>
      </c>
      <c r="C10149" s="64" t="s">
        <v>7306</v>
      </c>
      <c r="D10149" s="37" t="s">
        <v>6839</v>
      </c>
      <c r="E10149" s="131">
        <v>30</v>
      </c>
      <c r="F10149" s="132" t="s">
        <v>82</v>
      </c>
      <c r="G10149" s="128"/>
      <c r="H10149" s="156" t="s">
        <v>6840</v>
      </c>
      <c r="I10149" s="159"/>
      <c r="K10149" s="140" t="str">
        <f t="shared" si="480"/>
        <v>社會福利支出計畫/社會福利支出/會費、捐助、補助、分攤、照護、救濟與交流活動費/捐助、補助與獎助/捐助國內團體</v>
      </c>
      <c r="L10149" s="140" t="str">
        <f t="shared" si="481"/>
        <v>補助民間團體辦理建立社區照顧關懷據點業務</v>
      </c>
      <c r="M10149" s="40" t="str">
        <f t="shared" si="482"/>
        <v>臺中市東勢區下新社區發展協會</v>
      </c>
    </row>
    <row r="10150" spans="1:13" s="27" customFormat="1" ht="112.5">
      <c r="A10150" s="37" t="s">
        <v>6837</v>
      </c>
      <c r="B10150" s="64" t="s">
        <v>7156</v>
      </c>
      <c r="C10150" s="64" t="s">
        <v>7307</v>
      </c>
      <c r="D10150" s="37" t="s">
        <v>6839</v>
      </c>
      <c r="E10150" s="131">
        <v>30</v>
      </c>
      <c r="F10150" s="132" t="s">
        <v>82</v>
      </c>
      <c r="G10150" s="128"/>
      <c r="H10150" s="156" t="s">
        <v>6840</v>
      </c>
      <c r="I10150" s="159"/>
      <c r="K10150" s="140" t="str">
        <f t="shared" si="480"/>
        <v>社會福利支出計畫/社會福利支出/會費、捐助、補助、分攤、照護、救濟與交流活動費/捐助、補助與獎助/捐助國內團體</v>
      </c>
      <c r="L10150" s="140" t="str">
        <f t="shared" si="481"/>
        <v>補助民間團體辦理建立社區照顧關懷據點業務</v>
      </c>
      <c r="M10150" s="40" t="str">
        <f t="shared" si="482"/>
        <v>臺中市新社區東興社區發展協會</v>
      </c>
    </row>
    <row r="10151" spans="1:13" s="27" customFormat="1" ht="112.5">
      <c r="A10151" s="37" t="s">
        <v>6837</v>
      </c>
      <c r="B10151" s="64" t="s">
        <v>7156</v>
      </c>
      <c r="C10151" s="64" t="s">
        <v>7209</v>
      </c>
      <c r="D10151" s="37" t="s">
        <v>6839</v>
      </c>
      <c r="E10151" s="131">
        <v>10</v>
      </c>
      <c r="F10151" s="132" t="s">
        <v>82</v>
      </c>
      <c r="G10151" s="128"/>
      <c r="H10151" s="156" t="s">
        <v>6840</v>
      </c>
      <c r="I10151" s="159"/>
      <c r="K10151" s="140" t="str">
        <f t="shared" si="480"/>
        <v>社會福利支出計畫/社會福利支出/會費、捐助、補助、分攤、照護、救濟與交流活動費/捐助、補助與獎助/捐助國內團體</v>
      </c>
      <c r="L10151" s="140" t="str">
        <f t="shared" si="481"/>
        <v>補助民間團體辦理建立社區照顧關懷據點業務</v>
      </c>
      <c r="M10151" s="40" t="str">
        <f t="shared" si="482"/>
        <v>臺中市龍井區東海社區發展協會</v>
      </c>
    </row>
    <row r="10152" spans="1:13" s="27" customFormat="1" ht="112.5">
      <c r="A10152" s="37" t="s">
        <v>6837</v>
      </c>
      <c r="B10152" s="64" t="s">
        <v>7156</v>
      </c>
      <c r="C10152" s="64" t="s">
        <v>7173</v>
      </c>
      <c r="D10152" s="37" t="s">
        <v>6839</v>
      </c>
      <c r="E10152" s="131">
        <v>30</v>
      </c>
      <c r="F10152" s="132" t="s">
        <v>82</v>
      </c>
      <c r="G10152" s="128"/>
      <c r="H10152" s="156" t="s">
        <v>6840</v>
      </c>
      <c r="I10152" s="159"/>
      <c r="K10152" s="140" t="str">
        <f t="shared" si="480"/>
        <v>社會福利支出計畫/社會福利支出/會費、捐助、補助、分攤、照護、救濟與交流活動費/捐助、補助與獎助/捐助國內團體</v>
      </c>
      <c r="L10152" s="140" t="str">
        <f t="shared" si="481"/>
        <v>補助民間團體辦理建立社區照顧關懷據點業務</v>
      </c>
      <c r="M10152" s="40" t="str">
        <f t="shared" si="482"/>
        <v>臺中市烏日區九德社區發展協會</v>
      </c>
    </row>
    <row r="10153" spans="1:13" s="27" customFormat="1" ht="112.5">
      <c r="A10153" s="37" t="s">
        <v>6837</v>
      </c>
      <c r="B10153" s="64" t="s">
        <v>7156</v>
      </c>
      <c r="C10153" s="64" t="s">
        <v>7308</v>
      </c>
      <c r="D10153" s="37" t="s">
        <v>6839</v>
      </c>
      <c r="E10153" s="131">
        <v>30</v>
      </c>
      <c r="F10153" s="132" t="s">
        <v>82</v>
      </c>
      <c r="G10153" s="128"/>
      <c r="H10153" s="156" t="s">
        <v>6840</v>
      </c>
      <c r="I10153" s="159"/>
      <c r="K10153" s="140" t="str">
        <f t="shared" si="480"/>
        <v>社會福利支出計畫/社會福利支出/會費、捐助、補助、分攤、照護、救濟與交流活動費/捐助、補助與獎助/捐助國內團體</v>
      </c>
      <c r="L10153" s="140" t="str">
        <f t="shared" si="481"/>
        <v>補助民間團體辦理建立社區照顧關懷據點業務</v>
      </c>
      <c r="M10153" s="40" t="str">
        <f t="shared" si="482"/>
        <v>臺中市烏日區烏日社區發展協會</v>
      </c>
    </row>
    <row r="10154" spans="1:13" s="27" customFormat="1" ht="112.5">
      <c r="A10154" s="37" t="s">
        <v>6837</v>
      </c>
      <c r="B10154" s="64" t="s">
        <v>7156</v>
      </c>
      <c r="C10154" s="64" t="s">
        <v>7197</v>
      </c>
      <c r="D10154" s="37" t="s">
        <v>6839</v>
      </c>
      <c r="E10154" s="131">
        <v>30</v>
      </c>
      <c r="F10154" s="132" t="s">
        <v>82</v>
      </c>
      <c r="G10154" s="128"/>
      <c r="H10154" s="156" t="s">
        <v>6840</v>
      </c>
      <c r="I10154" s="159"/>
      <c r="K10154" s="140" t="str">
        <f t="shared" si="480"/>
        <v>社會福利支出計畫/社會福利支出/會費、捐助、補助、分攤、照護、救濟與交流活動費/捐助、補助與獎助/捐助國內團體</v>
      </c>
      <c r="L10154" s="140" t="str">
        <f t="shared" si="481"/>
        <v>補助民間團體辦理建立社區照顧關懷據點業務</v>
      </c>
      <c r="M10154" s="40" t="str">
        <f t="shared" si="482"/>
        <v>臺中市西屯區何明社區發展協會</v>
      </c>
    </row>
    <row r="10155" spans="1:13" s="27" customFormat="1" ht="112.5">
      <c r="A10155" s="37" t="s">
        <v>6837</v>
      </c>
      <c r="B10155" s="64" t="s">
        <v>7156</v>
      </c>
      <c r="C10155" s="64" t="s">
        <v>7309</v>
      </c>
      <c r="D10155" s="37" t="s">
        <v>6839</v>
      </c>
      <c r="E10155" s="131">
        <v>30</v>
      </c>
      <c r="F10155" s="132" t="s">
        <v>82</v>
      </c>
      <c r="G10155" s="128"/>
      <c r="H10155" s="156" t="s">
        <v>6840</v>
      </c>
      <c r="I10155" s="159"/>
      <c r="K10155" s="140" t="str">
        <f t="shared" si="480"/>
        <v>社會福利支出計畫/社會福利支出/會費、捐助、補助、分攤、照護、救濟與交流活動費/捐助、補助與獎助/捐助國內團體</v>
      </c>
      <c r="L10155" s="140" t="str">
        <f t="shared" si="481"/>
        <v>補助民間團體辦理建立社區照顧關懷據點業務</v>
      </c>
      <c r="M10155" s="40" t="str">
        <f t="shared" si="482"/>
        <v>臺中市西屯區福恩社區發展協會</v>
      </c>
    </row>
    <row r="10156" spans="1:13" s="27" customFormat="1" ht="112.5">
      <c r="A10156" s="37" t="s">
        <v>6837</v>
      </c>
      <c r="B10156" s="64" t="s">
        <v>7156</v>
      </c>
      <c r="C10156" s="64" t="s">
        <v>7310</v>
      </c>
      <c r="D10156" s="37" t="s">
        <v>6839</v>
      </c>
      <c r="E10156" s="131">
        <v>30</v>
      </c>
      <c r="F10156" s="132" t="s">
        <v>82</v>
      </c>
      <c r="G10156" s="128"/>
      <c r="H10156" s="156" t="s">
        <v>6840</v>
      </c>
      <c r="I10156" s="159"/>
      <c r="K10156" s="140" t="str">
        <f t="shared" si="480"/>
        <v>社會福利支出計畫/社會福利支出/會費、捐助、補助、分攤、照護、救濟與交流活動費/捐助、補助與獎助/捐助國內團體</v>
      </c>
      <c r="L10156" s="140" t="str">
        <f t="shared" si="481"/>
        <v>補助民間團體辦理建立社區照顧關懷據點業務</v>
      </c>
      <c r="M10156" s="40" t="str">
        <f t="shared" si="482"/>
        <v>臺中市神岡區大社社區發展協會</v>
      </c>
    </row>
    <row r="10157" spans="1:13" s="27" customFormat="1" ht="112.5">
      <c r="A10157" s="37" t="s">
        <v>6837</v>
      </c>
      <c r="B10157" s="64" t="s">
        <v>7156</v>
      </c>
      <c r="C10157" s="64" t="s">
        <v>7311</v>
      </c>
      <c r="D10157" s="37" t="s">
        <v>6839</v>
      </c>
      <c r="E10157" s="131">
        <v>30</v>
      </c>
      <c r="F10157" s="132" t="s">
        <v>82</v>
      </c>
      <c r="G10157" s="128"/>
      <c r="H10157" s="156" t="s">
        <v>6840</v>
      </c>
      <c r="I10157" s="159"/>
      <c r="K10157" s="140" t="str">
        <f t="shared" si="480"/>
        <v>社會福利支出計畫/社會福利支出/會費、捐助、補助、分攤、照護、救濟與交流活動費/捐助、補助與獎助/捐助國內團體</v>
      </c>
      <c r="L10157" s="140" t="str">
        <f t="shared" si="481"/>
        <v>補助民間團體辦理建立社區照顧關懷據點業務</v>
      </c>
      <c r="M10157" s="40" t="str">
        <f t="shared" si="482"/>
        <v>臺中市沙鹿區沙鹿社區發展協會</v>
      </c>
    </row>
    <row r="10158" spans="1:13" s="27" customFormat="1" ht="112.5">
      <c r="A10158" s="37" t="s">
        <v>6837</v>
      </c>
      <c r="B10158" s="64" t="s">
        <v>7156</v>
      </c>
      <c r="C10158" s="64" t="s">
        <v>7134</v>
      </c>
      <c r="D10158" s="37" t="s">
        <v>6839</v>
      </c>
      <c r="E10158" s="131">
        <v>30</v>
      </c>
      <c r="F10158" s="132" t="s">
        <v>82</v>
      </c>
      <c r="G10158" s="128"/>
      <c r="H10158" s="156" t="s">
        <v>6840</v>
      </c>
      <c r="I10158" s="159"/>
      <c r="K10158" s="140" t="str">
        <f t="shared" si="480"/>
        <v>社會福利支出計畫/社會福利支出/會費、捐助、補助、分攤、照護、救濟與交流活動費/捐助、補助與獎助/捐助國內團體</v>
      </c>
      <c r="L10158" s="140" t="str">
        <f t="shared" si="481"/>
        <v>補助民間團體辦理建立社區照顧關懷據點業務</v>
      </c>
      <c r="M10158" s="40" t="str">
        <f t="shared" si="482"/>
        <v>社團法人臺中市春天女性成長協會</v>
      </c>
    </row>
    <row r="10159" spans="1:13" s="27" customFormat="1" ht="112.5">
      <c r="A10159" s="37" t="s">
        <v>6837</v>
      </c>
      <c r="B10159" s="64" t="s">
        <v>7156</v>
      </c>
      <c r="C10159" s="64" t="s">
        <v>7175</v>
      </c>
      <c r="D10159" s="37" t="s">
        <v>6839</v>
      </c>
      <c r="E10159" s="131">
        <v>30</v>
      </c>
      <c r="F10159" s="132" t="s">
        <v>82</v>
      </c>
      <c r="G10159" s="128"/>
      <c r="H10159" s="156" t="s">
        <v>6840</v>
      </c>
      <c r="I10159" s="159"/>
      <c r="K10159" s="140" t="str">
        <f t="shared" si="480"/>
        <v>社會福利支出計畫/社會福利支出/會費、捐助、補助、分攤、照護、救濟與交流活動費/捐助、補助與獎助/捐助國內團體</v>
      </c>
      <c r="L10159" s="140" t="str">
        <f t="shared" si="481"/>
        <v>補助民間團體辦理建立社區照顧關懷據點業務</v>
      </c>
      <c r="M10159" s="40" t="str">
        <f t="shared" si="482"/>
        <v>臺中市東勢區慶東社區發展協會</v>
      </c>
    </row>
    <row r="10160" spans="1:13" s="27" customFormat="1" ht="112.5">
      <c r="A10160" s="37" t="s">
        <v>6837</v>
      </c>
      <c r="B10160" s="64" t="s">
        <v>7156</v>
      </c>
      <c r="C10160" s="64" t="s">
        <v>7312</v>
      </c>
      <c r="D10160" s="37" t="s">
        <v>6839</v>
      </c>
      <c r="E10160" s="131">
        <v>10</v>
      </c>
      <c r="F10160" s="132" t="s">
        <v>82</v>
      </c>
      <c r="G10160" s="128"/>
      <c r="H10160" s="156" t="s">
        <v>6840</v>
      </c>
      <c r="I10160" s="159"/>
      <c r="K10160" s="140" t="str">
        <f t="shared" si="480"/>
        <v>社會福利支出計畫/社會福利支出/會費、捐助、補助、分攤、照護、救濟與交流活動費/捐助、補助與獎助/捐助國內團體</v>
      </c>
      <c r="L10160" s="140" t="str">
        <f t="shared" si="481"/>
        <v>補助民間團體辦理建立社區照顧關懷據點業務</v>
      </c>
      <c r="M10160" s="40" t="str">
        <f t="shared" si="482"/>
        <v>臺中市神岡區圳堵社區發展協會</v>
      </c>
    </row>
    <row r="10161" spans="1:13" s="27" customFormat="1" ht="112.5">
      <c r="A10161" s="37" t="s">
        <v>6837</v>
      </c>
      <c r="B10161" s="64" t="s">
        <v>7156</v>
      </c>
      <c r="C10161" s="64" t="s">
        <v>7313</v>
      </c>
      <c r="D10161" s="37" t="s">
        <v>6839</v>
      </c>
      <c r="E10161" s="131">
        <v>22</v>
      </c>
      <c r="F10161" s="132" t="s">
        <v>82</v>
      </c>
      <c r="G10161" s="128"/>
      <c r="H10161" s="156" t="s">
        <v>6840</v>
      </c>
      <c r="I10161" s="159"/>
      <c r="K10161" s="140" t="str">
        <f t="shared" si="480"/>
        <v>社會福利支出計畫/社會福利支出/會費、捐助、補助、分攤、照護、救濟與交流活動費/捐助、補助與獎助/捐助國內團體</v>
      </c>
      <c r="L10161" s="140" t="str">
        <f t="shared" si="481"/>
        <v>補助民間團體辦理建立社區照顧關懷據點業務</v>
      </c>
      <c r="M10161" s="40" t="str">
        <f t="shared" si="482"/>
        <v>財團法人中華基督教行道會卓越希望教會</v>
      </c>
    </row>
    <row r="10162" spans="1:13" s="27" customFormat="1" ht="112.5">
      <c r="A10162" s="37" t="s">
        <v>6837</v>
      </c>
      <c r="B10162" s="64" t="s">
        <v>7156</v>
      </c>
      <c r="C10162" s="64" t="s">
        <v>7314</v>
      </c>
      <c r="D10162" s="37" t="s">
        <v>6839</v>
      </c>
      <c r="E10162" s="131">
        <v>30</v>
      </c>
      <c r="F10162" s="132" t="s">
        <v>82</v>
      </c>
      <c r="G10162" s="128"/>
      <c r="H10162" s="156" t="s">
        <v>6840</v>
      </c>
      <c r="I10162" s="159"/>
      <c r="K10162" s="140" t="str">
        <f t="shared" si="480"/>
        <v>社會福利支出計畫/社會福利支出/會費、捐助、補助、分攤、照護、救濟與交流活動費/捐助、補助與獎助/捐助國內團體</v>
      </c>
      <c r="L10162" s="140" t="str">
        <f t="shared" si="481"/>
        <v>補助民間團體辦理建立社區照顧關懷據點業務</v>
      </c>
      <c r="M10162" s="40" t="str">
        <f t="shared" si="482"/>
        <v>臺中市潭仔墘社區文化協會</v>
      </c>
    </row>
    <row r="10163" spans="1:13" s="27" customFormat="1" ht="112.5">
      <c r="A10163" s="37" t="s">
        <v>6837</v>
      </c>
      <c r="B10163" s="64" t="s">
        <v>7156</v>
      </c>
      <c r="C10163" s="64" t="s">
        <v>7202</v>
      </c>
      <c r="D10163" s="37" t="s">
        <v>6839</v>
      </c>
      <c r="E10163" s="131">
        <v>30</v>
      </c>
      <c r="F10163" s="132" t="s">
        <v>82</v>
      </c>
      <c r="G10163" s="128"/>
      <c r="H10163" s="156" t="s">
        <v>6840</v>
      </c>
      <c r="I10163" s="159"/>
      <c r="K10163" s="140" t="str">
        <f t="shared" si="480"/>
        <v>社會福利支出計畫/社會福利支出/會費、捐助、補助、分攤、照護、救濟與交流活動費/捐助、補助與獎助/捐助國內團體</v>
      </c>
      <c r="L10163" s="140" t="str">
        <f t="shared" si="481"/>
        <v>補助民間團體辦理建立社區照顧關懷據點業務</v>
      </c>
      <c r="M10163" s="40" t="str">
        <f t="shared" si="482"/>
        <v>台中市中區大誠社區發展協會</v>
      </c>
    </row>
    <row r="10164" spans="1:13" s="27" customFormat="1" ht="112.5">
      <c r="A10164" s="37" t="s">
        <v>6837</v>
      </c>
      <c r="B10164" s="64" t="s">
        <v>7156</v>
      </c>
      <c r="C10164" s="64" t="s">
        <v>7315</v>
      </c>
      <c r="D10164" s="37" t="s">
        <v>6839</v>
      </c>
      <c r="E10164" s="131">
        <v>30</v>
      </c>
      <c r="F10164" s="132" t="s">
        <v>82</v>
      </c>
      <c r="G10164" s="128"/>
      <c r="H10164" s="156" t="s">
        <v>6840</v>
      </c>
      <c r="I10164" s="159"/>
      <c r="K10164" s="140" t="str">
        <f t="shared" si="480"/>
        <v>社會福利支出計畫/社會福利支出/會費、捐助、補助、分攤、照護、救濟與交流活動費/捐助、補助與獎助/捐助國內團體</v>
      </c>
      <c r="L10164" s="140" t="str">
        <f t="shared" si="481"/>
        <v>補助民間團體辦理建立社區照顧關懷據點業務</v>
      </c>
      <c r="M10164" s="40" t="str">
        <f t="shared" si="482"/>
        <v>臺中市沙鹿區福興社區發展協會</v>
      </c>
    </row>
    <row r="10165" spans="1:13" s="27" customFormat="1" ht="112.5">
      <c r="A10165" s="37" t="s">
        <v>6837</v>
      </c>
      <c r="B10165" s="64" t="s">
        <v>7156</v>
      </c>
      <c r="C10165" s="64" t="s">
        <v>7316</v>
      </c>
      <c r="D10165" s="37" t="s">
        <v>6839</v>
      </c>
      <c r="E10165" s="131">
        <v>30</v>
      </c>
      <c r="F10165" s="132" t="s">
        <v>82</v>
      </c>
      <c r="G10165" s="128"/>
      <c r="H10165" s="156" t="s">
        <v>6840</v>
      </c>
      <c r="I10165" s="159"/>
      <c r="K10165" s="140" t="str">
        <f t="shared" si="480"/>
        <v>社會福利支出計畫/社會福利支出/會費、捐助、補助、分攤、照護、救濟與交流活動費/捐助、補助與獎助/捐助國內團體</v>
      </c>
      <c r="L10165" s="140" t="str">
        <f t="shared" si="481"/>
        <v>補助民間團體辦理建立社區照顧關懷據點業務</v>
      </c>
      <c r="M10165" s="40" t="str">
        <f t="shared" si="482"/>
        <v>台中市何成長青協會</v>
      </c>
    </row>
    <row r="10166" spans="1:13" s="27" customFormat="1" ht="112.5">
      <c r="A10166" s="37" t="s">
        <v>6837</v>
      </c>
      <c r="B10166" s="64" t="s">
        <v>7156</v>
      </c>
      <c r="C10166" s="64" t="s">
        <v>7199</v>
      </c>
      <c r="D10166" s="37" t="s">
        <v>6839</v>
      </c>
      <c r="E10166" s="131">
        <v>21</v>
      </c>
      <c r="F10166" s="132" t="s">
        <v>82</v>
      </c>
      <c r="G10166" s="128"/>
      <c r="H10166" s="156" t="s">
        <v>6840</v>
      </c>
      <c r="I10166" s="159"/>
      <c r="K10166" s="140" t="str">
        <f t="shared" si="480"/>
        <v>社會福利支出計畫/社會福利支出/會費、捐助、補助、分攤、照護、救濟與交流活動費/捐助、補助與獎助/捐助國內團體</v>
      </c>
      <c r="L10166" s="140" t="str">
        <f t="shared" si="481"/>
        <v>補助民間團體辦理建立社區照顧關懷據點業務</v>
      </c>
      <c r="M10166" s="40" t="str">
        <f t="shared" si="482"/>
        <v>臺中市烏日區東園社區發展協會</v>
      </c>
    </row>
    <row r="10167" spans="1:13" s="27" customFormat="1" ht="112.5">
      <c r="A10167" s="37" t="s">
        <v>6837</v>
      </c>
      <c r="B10167" s="64" t="s">
        <v>7156</v>
      </c>
      <c r="C10167" s="64" t="s">
        <v>7317</v>
      </c>
      <c r="D10167" s="37" t="s">
        <v>6839</v>
      </c>
      <c r="E10167" s="131">
        <v>30</v>
      </c>
      <c r="F10167" s="132" t="s">
        <v>82</v>
      </c>
      <c r="G10167" s="128"/>
      <c r="H10167" s="156" t="s">
        <v>6840</v>
      </c>
      <c r="I10167" s="159"/>
      <c r="K10167" s="140" t="str">
        <f t="shared" si="480"/>
        <v>社會福利支出計畫/社會福利支出/會費、捐助、補助、分攤、照護、救濟與交流活動費/捐助、補助與獎助/捐助國內團體</v>
      </c>
      <c r="L10167" s="140" t="str">
        <f t="shared" si="481"/>
        <v>補助民間團體辦理建立社區照顧關懷據點業務</v>
      </c>
      <c r="M10167" s="40" t="str">
        <f t="shared" si="482"/>
        <v>臺中市武陵長壽關懷協會</v>
      </c>
    </row>
    <row r="10168" spans="1:13" s="27" customFormat="1" ht="112.5">
      <c r="A10168" s="37" t="s">
        <v>6837</v>
      </c>
      <c r="B10168" s="64" t="s">
        <v>7156</v>
      </c>
      <c r="C10168" s="64" t="s">
        <v>7318</v>
      </c>
      <c r="D10168" s="37" t="s">
        <v>6839</v>
      </c>
      <c r="E10168" s="131">
        <v>30</v>
      </c>
      <c r="F10168" s="132" t="s">
        <v>82</v>
      </c>
      <c r="G10168" s="128"/>
      <c r="H10168" s="156" t="s">
        <v>6840</v>
      </c>
      <c r="I10168" s="159"/>
      <c r="K10168" s="140" t="str">
        <f t="shared" si="480"/>
        <v>社會福利支出計畫/社會福利支出/會費、捐助、補助、分攤、照護、救濟與交流活動費/捐助、補助與獎助/捐助國內團體</v>
      </c>
      <c r="L10168" s="140" t="str">
        <f t="shared" si="481"/>
        <v>補助民間團體辦理建立社區照顧關懷據點業務</v>
      </c>
      <c r="M10168" s="40" t="str">
        <f t="shared" si="482"/>
        <v>臺中市大甲區福德社區發展協會</v>
      </c>
    </row>
    <row r="10169" spans="1:13" s="27" customFormat="1" ht="112.5">
      <c r="A10169" s="37" t="s">
        <v>6837</v>
      </c>
      <c r="B10169" s="64" t="s">
        <v>7156</v>
      </c>
      <c r="C10169" s="64" t="s">
        <v>7319</v>
      </c>
      <c r="D10169" s="37" t="s">
        <v>6839</v>
      </c>
      <c r="E10169" s="131">
        <v>30</v>
      </c>
      <c r="F10169" s="132" t="s">
        <v>82</v>
      </c>
      <c r="G10169" s="128"/>
      <c r="H10169" s="156" t="s">
        <v>6840</v>
      </c>
      <c r="I10169" s="159"/>
      <c r="K10169" s="140" t="str">
        <f t="shared" si="480"/>
        <v>社會福利支出計畫/社會福利支出/會費、捐助、補助、分攤、照護、救濟與交流活動費/捐助、補助與獎助/捐助國內團體</v>
      </c>
      <c r="L10169" s="140" t="str">
        <f t="shared" si="481"/>
        <v>補助民間團體辦理建立社區照顧關懷據點業務</v>
      </c>
      <c r="M10169" s="40" t="str">
        <f t="shared" si="482"/>
        <v>臺中市大甲區銅安社區發展協會</v>
      </c>
    </row>
    <row r="10170" spans="1:13" s="27" customFormat="1" ht="112.5">
      <c r="A10170" s="37" t="s">
        <v>6837</v>
      </c>
      <c r="B10170" s="64" t="s">
        <v>7156</v>
      </c>
      <c r="C10170" s="64" t="s">
        <v>7302</v>
      </c>
      <c r="D10170" s="37" t="s">
        <v>6839</v>
      </c>
      <c r="E10170" s="131">
        <v>10</v>
      </c>
      <c r="F10170" s="132" t="s">
        <v>82</v>
      </c>
      <c r="G10170" s="128"/>
      <c r="H10170" s="156" t="s">
        <v>6840</v>
      </c>
      <c r="I10170" s="159"/>
      <c r="K10170" s="140" t="str">
        <f t="shared" si="480"/>
        <v>社會福利支出計畫/社會福利支出/會費、捐助、補助、分攤、照護、救濟與交流活動費/捐助、補助與獎助/捐助國內團體</v>
      </c>
      <c r="L10170" s="140" t="str">
        <f t="shared" si="481"/>
        <v>補助民間團體辦理建立社區照顧關懷據點業務</v>
      </c>
      <c r="M10170" s="40" t="str">
        <f t="shared" si="482"/>
        <v>臺中市石岡區龍興社區發展協會</v>
      </c>
    </row>
    <row r="10171" spans="1:13" s="27" customFormat="1" ht="112.5">
      <c r="A10171" s="37" t="s">
        <v>6837</v>
      </c>
      <c r="B10171" s="64" t="s">
        <v>7156</v>
      </c>
      <c r="C10171" s="64" t="s">
        <v>7320</v>
      </c>
      <c r="D10171" s="37" t="s">
        <v>6839</v>
      </c>
      <c r="E10171" s="131">
        <v>10</v>
      </c>
      <c r="F10171" s="132" t="s">
        <v>82</v>
      </c>
      <c r="G10171" s="128"/>
      <c r="H10171" s="156" t="s">
        <v>6840</v>
      </c>
      <c r="I10171" s="159"/>
      <c r="K10171" s="140" t="str">
        <f t="shared" si="480"/>
        <v>社會福利支出計畫/社會福利支出/會費、捐助、補助、分攤、照護、救濟與交流活動費/捐助、補助與獎助/捐助國內團體</v>
      </c>
      <c r="L10171" s="140" t="str">
        <f t="shared" si="481"/>
        <v>補助民間團體辦理建立社區照顧關懷據點業務</v>
      </c>
      <c r="M10171" s="40" t="str">
        <f t="shared" si="482"/>
        <v>臺中市東勢區石城社區發展協會</v>
      </c>
    </row>
    <row r="10172" spans="1:13" s="27" customFormat="1" ht="112.5">
      <c r="A10172" s="37" t="s">
        <v>6837</v>
      </c>
      <c r="B10172" s="64" t="s">
        <v>7156</v>
      </c>
      <c r="C10172" s="64" t="s">
        <v>7321</v>
      </c>
      <c r="D10172" s="37" t="s">
        <v>6839</v>
      </c>
      <c r="E10172" s="131">
        <v>20</v>
      </c>
      <c r="F10172" s="132" t="s">
        <v>82</v>
      </c>
      <c r="G10172" s="128"/>
      <c r="H10172" s="156" t="s">
        <v>6840</v>
      </c>
      <c r="I10172" s="159"/>
      <c r="K10172" s="140" t="str">
        <f t="shared" si="480"/>
        <v>社會福利支出計畫/社會福利支出/會費、捐助、補助、分攤、照護、救濟與交流活動費/捐助、補助與獎助/捐助國內團體</v>
      </c>
      <c r="L10172" s="140" t="str">
        <f t="shared" si="481"/>
        <v>補助民間團體辦理建立社區照顧關懷據點業務</v>
      </c>
      <c r="M10172" s="40" t="str">
        <f t="shared" si="482"/>
        <v>臺中市文創經紀發展協會</v>
      </c>
    </row>
    <row r="10173" spans="1:13" s="27" customFormat="1" ht="112.5">
      <c r="A10173" s="37" t="s">
        <v>6837</v>
      </c>
      <c r="B10173" s="64" t="s">
        <v>7156</v>
      </c>
      <c r="C10173" s="64" t="s">
        <v>7322</v>
      </c>
      <c r="D10173" s="37" t="s">
        <v>6839</v>
      </c>
      <c r="E10173" s="131">
        <v>30</v>
      </c>
      <c r="F10173" s="132" t="s">
        <v>82</v>
      </c>
      <c r="G10173" s="128"/>
      <c r="H10173" s="156" t="s">
        <v>6840</v>
      </c>
      <c r="I10173" s="159"/>
      <c r="K10173" s="140" t="str">
        <f t="shared" ref="K10173:K10236" si="483">A10173</f>
        <v>社會福利支出計畫/社會福利支出/會費、捐助、補助、分攤、照護、救濟與交流活動費/捐助、補助與獎助/捐助國內團體</v>
      </c>
      <c r="L10173" s="140" t="str">
        <f t="shared" ref="L10173:L10236" si="484">B10173</f>
        <v>補助民間團體辦理建立社區照顧關懷據點業務</v>
      </c>
      <c r="M10173" s="40" t="str">
        <f t="shared" ref="M10173:M10236" si="485">C10173</f>
        <v>臺中市清水區秀水社區發展協會</v>
      </c>
    </row>
    <row r="10174" spans="1:13" s="27" customFormat="1" ht="112.5">
      <c r="A10174" s="37" t="s">
        <v>6837</v>
      </c>
      <c r="B10174" s="64" t="s">
        <v>7156</v>
      </c>
      <c r="C10174" s="64" t="s">
        <v>7323</v>
      </c>
      <c r="D10174" s="37" t="s">
        <v>6839</v>
      </c>
      <c r="E10174" s="131">
        <v>30</v>
      </c>
      <c r="F10174" s="132" t="s">
        <v>82</v>
      </c>
      <c r="G10174" s="128"/>
      <c r="H10174" s="156" t="s">
        <v>6840</v>
      </c>
      <c r="I10174" s="159"/>
      <c r="K10174" s="140" t="str">
        <f t="shared" si="483"/>
        <v>社會福利支出計畫/社會福利支出/會費、捐助、補助、分攤、照護、救濟與交流活動費/捐助、補助與獎助/捐助國內團體</v>
      </c>
      <c r="L10174" s="140" t="str">
        <f t="shared" si="484"/>
        <v>補助民間團體辦理建立社區照顧關懷據點業務</v>
      </c>
      <c r="M10174" s="40" t="str">
        <f t="shared" si="485"/>
        <v>臺灣銀髮族培力協會</v>
      </c>
    </row>
    <row r="10175" spans="1:13" s="27" customFormat="1" ht="112.5">
      <c r="A10175" s="37" t="s">
        <v>6837</v>
      </c>
      <c r="B10175" s="64" t="s">
        <v>7156</v>
      </c>
      <c r="C10175" s="64" t="s">
        <v>7324</v>
      </c>
      <c r="D10175" s="37" t="s">
        <v>6839</v>
      </c>
      <c r="E10175" s="131">
        <v>30</v>
      </c>
      <c r="F10175" s="132" t="s">
        <v>82</v>
      </c>
      <c r="G10175" s="128"/>
      <c r="H10175" s="156" t="s">
        <v>6840</v>
      </c>
      <c r="I10175" s="159"/>
      <c r="K10175" s="140" t="str">
        <f t="shared" si="483"/>
        <v>社會福利支出計畫/社會福利支出/會費、捐助、補助、分攤、照護、救濟與交流活動費/捐助、補助與獎助/捐助國內團體</v>
      </c>
      <c r="L10175" s="140" t="str">
        <f t="shared" si="484"/>
        <v>補助民間團體辦理建立社區照顧關懷據點業務</v>
      </c>
      <c r="M10175" s="40" t="str">
        <f t="shared" si="485"/>
        <v>臺中市沙鹿區西勢寮社區發展協會</v>
      </c>
    </row>
    <row r="10176" spans="1:13" s="27" customFormat="1" ht="112.5">
      <c r="A10176" s="37" t="s">
        <v>6837</v>
      </c>
      <c r="B10176" s="64" t="s">
        <v>7156</v>
      </c>
      <c r="C10176" s="64" t="s">
        <v>7325</v>
      </c>
      <c r="D10176" s="37" t="s">
        <v>6839</v>
      </c>
      <c r="E10176" s="131">
        <v>10</v>
      </c>
      <c r="F10176" s="132" t="s">
        <v>82</v>
      </c>
      <c r="G10176" s="128"/>
      <c r="H10176" s="156" t="s">
        <v>6840</v>
      </c>
      <c r="I10176" s="159"/>
      <c r="K10176" s="140" t="str">
        <f t="shared" si="483"/>
        <v>社會福利支出計畫/社會福利支出/會費、捐助、補助、分攤、照護、救濟與交流活動費/捐助、補助與獎助/捐助國內團體</v>
      </c>
      <c r="L10176" s="140" t="str">
        <f t="shared" si="484"/>
        <v>補助民間團體辦理建立社區照顧關懷據點業務</v>
      </c>
      <c r="M10176" s="40" t="str">
        <f t="shared" si="485"/>
        <v>臺中市沙鹿區興安社區發展協會</v>
      </c>
    </row>
    <row r="10177" spans="1:13" s="27" customFormat="1" ht="112.5">
      <c r="A10177" s="37" t="s">
        <v>6837</v>
      </c>
      <c r="B10177" s="64" t="s">
        <v>7156</v>
      </c>
      <c r="C10177" s="64" t="s">
        <v>7326</v>
      </c>
      <c r="D10177" s="37" t="s">
        <v>6839</v>
      </c>
      <c r="E10177" s="131">
        <v>10</v>
      </c>
      <c r="F10177" s="132" t="s">
        <v>82</v>
      </c>
      <c r="G10177" s="128"/>
      <c r="H10177" s="156" t="s">
        <v>6840</v>
      </c>
      <c r="I10177" s="159"/>
      <c r="K10177" s="140" t="str">
        <f t="shared" si="483"/>
        <v>社會福利支出計畫/社會福利支出/會費、捐助、補助、分攤、照護、救濟與交流活動費/捐助、補助與獎助/捐助國內團體</v>
      </c>
      <c r="L10177" s="140" t="str">
        <f t="shared" si="484"/>
        <v>補助民間團體辦理建立社區照顧關懷據點業務</v>
      </c>
      <c r="M10177" s="40" t="str">
        <f t="shared" si="485"/>
        <v>臺中市沙鹿區埔子社區發展協會</v>
      </c>
    </row>
    <row r="10178" spans="1:13" s="27" customFormat="1" ht="112.5">
      <c r="A10178" s="37" t="s">
        <v>6837</v>
      </c>
      <c r="B10178" s="64" t="s">
        <v>7156</v>
      </c>
      <c r="C10178" s="64" t="s">
        <v>7327</v>
      </c>
      <c r="D10178" s="37" t="s">
        <v>6839</v>
      </c>
      <c r="E10178" s="131">
        <v>10</v>
      </c>
      <c r="F10178" s="132" t="s">
        <v>82</v>
      </c>
      <c r="G10178" s="128"/>
      <c r="H10178" s="156" t="s">
        <v>6840</v>
      </c>
      <c r="I10178" s="159"/>
      <c r="K10178" s="140" t="str">
        <f t="shared" si="483"/>
        <v>社會福利支出計畫/社會福利支出/會費、捐助、補助、分攤、照護、救濟與交流活動費/捐助、補助與獎助/捐助國內團體</v>
      </c>
      <c r="L10178" s="140" t="str">
        <f t="shared" si="484"/>
        <v>補助民間團體辦理建立社區照顧關懷據點業務</v>
      </c>
      <c r="M10178" s="40" t="str">
        <f t="shared" si="485"/>
        <v>社團法人臺中市霧峰區四德社區發展協會</v>
      </c>
    </row>
    <row r="10179" spans="1:13" s="27" customFormat="1" ht="112.5">
      <c r="A10179" s="37" t="s">
        <v>6837</v>
      </c>
      <c r="B10179" s="64" t="s">
        <v>7156</v>
      </c>
      <c r="C10179" s="64" t="s">
        <v>7201</v>
      </c>
      <c r="D10179" s="37" t="s">
        <v>6839</v>
      </c>
      <c r="E10179" s="131">
        <v>30</v>
      </c>
      <c r="F10179" s="132" t="s">
        <v>82</v>
      </c>
      <c r="G10179" s="128"/>
      <c r="H10179" s="156" t="s">
        <v>6840</v>
      </c>
      <c r="I10179" s="159"/>
      <c r="K10179" s="140" t="str">
        <f t="shared" si="483"/>
        <v>社會福利支出計畫/社會福利支出/會費、捐助、補助、分攤、照護、救濟與交流活動費/捐助、補助與獎助/捐助國內團體</v>
      </c>
      <c r="L10179" s="140" t="str">
        <f t="shared" si="484"/>
        <v>補助民間團體辦理建立社區照顧關懷據點業務</v>
      </c>
      <c r="M10179" s="40" t="str">
        <f t="shared" si="485"/>
        <v>臺中市大甲區聖母發展協會</v>
      </c>
    </row>
    <row r="10180" spans="1:13" s="27" customFormat="1" ht="112.5">
      <c r="A10180" s="37" t="s">
        <v>6837</v>
      </c>
      <c r="B10180" s="64" t="s">
        <v>7156</v>
      </c>
      <c r="C10180" s="64" t="s">
        <v>7328</v>
      </c>
      <c r="D10180" s="37" t="s">
        <v>6839</v>
      </c>
      <c r="E10180" s="131">
        <v>30</v>
      </c>
      <c r="F10180" s="132" t="s">
        <v>82</v>
      </c>
      <c r="G10180" s="128"/>
      <c r="H10180" s="156" t="s">
        <v>6840</v>
      </c>
      <c r="I10180" s="159"/>
      <c r="K10180" s="140" t="str">
        <f t="shared" si="483"/>
        <v>社會福利支出計畫/社會福利支出/會費、捐助、補助、分攤、照護、救濟與交流活動費/捐助、補助與獎助/捐助國內團體</v>
      </c>
      <c r="L10180" s="140" t="str">
        <f t="shared" si="484"/>
        <v>補助民間團體辦理建立社區照顧關懷據點業務</v>
      </c>
      <c r="M10180" s="40" t="str">
        <f t="shared" si="485"/>
        <v>台中市南區工學社區發展協會</v>
      </c>
    </row>
    <row r="10181" spans="1:13" s="27" customFormat="1" ht="112.5">
      <c r="A10181" s="37" t="s">
        <v>6837</v>
      </c>
      <c r="B10181" s="64" t="s">
        <v>7156</v>
      </c>
      <c r="C10181" s="64" t="s">
        <v>7329</v>
      </c>
      <c r="D10181" s="37" t="s">
        <v>6839</v>
      </c>
      <c r="E10181" s="131">
        <v>30</v>
      </c>
      <c r="F10181" s="132" t="s">
        <v>82</v>
      </c>
      <c r="G10181" s="128"/>
      <c r="H10181" s="156" t="s">
        <v>6840</v>
      </c>
      <c r="I10181" s="159"/>
      <c r="K10181" s="140" t="str">
        <f t="shared" si="483"/>
        <v>社會福利支出計畫/社會福利支出/會費、捐助、補助、分攤、照護、救濟與交流活動費/捐助、補助與獎助/捐助國內團體</v>
      </c>
      <c r="L10181" s="140" t="str">
        <f t="shared" si="484"/>
        <v>補助民間團體辦理建立社區照顧關懷據點業務</v>
      </c>
      <c r="M10181" s="40" t="str">
        <f t="shared" si="485"/>
        <v>臺中市神岡區北庄社區發展協會</v>
      </c>
    </row>
    <row r="10182" spans="1:13" s="27" customFormat="1" ht="112.5">
      <c r="A10182" s="37" t="s">
        <v>6837</v>
      </c>
      <c r="B10182" s="64" t="s">
        <v>7156</v>
      </c>
      <c r="C10182" s="64" t="s">
        <v>7194</v>
      </c>
      <c r="D10182" s="37" t="s">
        <v>6839</v>
      </c>
      <c r="E10182" s="131">
        <v>30</v>
      </c>
      <c r="F10182" s="132" t="s">
        <v>82</v>
      </c>
      <c r="G10182" s="128"/>
      <c r="H10182" s="156" t="s">
        <v>6840</v>
      </c>
      <c r="I10182" s="159"/>
      <c r="K10182" s="140" t="str">
        <f t="shared" si="483"/>
        <v>社會福利支出計畫/社會福利支出/會費、捐助、補助、分攤、照護、救濟與交流活動費/捐助、補助與獎助/捐助國內團體</v>
      </c>
      <c r="L10182" s="140" t="str">
        <f t="shared" si="484"/>
        <v>補助民間團體辦理建立社區照顧關懷據點業務</v>
      </c>
      <c r="M10182" s="40" t="str">
        <f t="shared" si="485"/>
        <v>臺中市新社區馬力埔社區發展協會</v>
      </c>
    </row>
    <row r="10183" spans="1:13" s="27" customFormat="1" ht="112.5">
      <c r="A10183" s="37" t="s">
        <v>6837</v>
      </c>
      <c r="B10183" s="64" t="s">
        <v>7156</v>
      </c>
      <c r="C10183" s="64" t="s">
        <v>7330</v>
      </c>
      <c r="D10183" s="37" t="s">
        <v>6839</v>
      </c>
      <c r="E10183" s="131">
        <v>20</v>
      </c>
      <c r="F10183" s="132" t="s">
        <v>82</v>
      </c>
      <c r="G10183" s="128"/>
      <c r="H10183" s="156" t="s">
        <v>6840</v>
      </c>
      <c r="I10183" s="159"/>
      <c r="K10183" s="140" t="str">
        <f t="shared" si="483"/>
        <v>社會福利支出計畫/社會福利支出/會費、捐助、補助、分攤、照護、救濟與交流活動費/捐助、補助與獎助/捐助國內團體</v>
      </c>
      <c r="L10183" s="140" t="str">
        <f t="shared" si="484"/>
        <v>補助民間團體辦理建立社區照顧關懷據點業務</v>
      </c>
      <c r="M10183" s="40" t="str">
        <f t="shared" si="485"/>
        <v>臺中市大里區立德社區發展協會</v>
      </c>
    </row>
    <row r="10184" spans="1:13" s="27" customFormat="1" ht="112.5">
      <c r="A10184" s="37" t="s">
        <v>6837</v>
      </c>
      <c r="B10184" s="64" t="s">
        <v>7156</v>
      </c>
      <c r="C10184" s="64" t="s">
        <v>7209</v>
      </c>
      <c r="D10184" s="37" t="s">
        <v>6839</v>
      </c>
      <c r="E10184" s="131">
        <v>30</v>
      </c>
      <c r="F10184" s="132" t="s">
        <v>82</v>
      </c>
      <c r="G10184" s="128"/>
      <c r="H10184" s="156" t="s">
        <v>6840</v>
      </c>
      <c r="I10184" s="159"/>
      <c r="K10184" s="140" t="str">
        <f t="shared" si="483"/>
        <v>社會福利支出計畫/社會福利支出/會費、捐助、補助、分攤、照護、救濟與交流活動費/捐助、補助與獎助/捐助國內團體</v>
      </c>
      <c r="L10184" s="140" t="str">
        <f t="shared" si="484"/>
        <v>補助民間團體辦理建立社區照顧關懷據點業務</v>
      </c>
      <c r="M10184" s="40" t="str">
        <f t="shared" si="485"/>
        <v>臺中市龍井區東海社區發展協會</v>
      </c>
    </row>
    <row r="10185" spans="1:13" s="27" customFormat="1" ht="112.5">
      <c r="A10185" s="37" t="s">
        <v>6837</v>
      </c>
      <c r="B10185" s="64" t="s">
        <v>7156</v>
      </c>
      <c r="C10185" s="64" t="s">
        <v>7221</v>
      </c>
      <c r="D10185" s="37" t="s">
        <v>6839</v>
      </c>
      <c r="E10185" s="131">
        <v>30</v>
      </c>
      <c r="F10185" s="132" t="s">
        <v>82</v>
      </c>
      <c r="G10185" s="128"/>
      <c r="H10185" s="156" t="s">
        <v>6840</v>
      </c>
      <c r="I10185" s="159"/>
      <c r="K10185" s="140" t="str">
        <f t="shared" si="483"/>
        <v>社會福利支出計畫/社會福利支出/會費、捐助、補助、分攤、照護、救濟與交流活動費/捐助、補助與獎助/捐助國內團體</v>
      </c>
      <c r="L10185" s="140" t="str">
        <f t="shared" si="484"/>
        <v>補助民間團體辦理建立社區照顧關懷據點業務</v>
      </c>
      <c r="M10185" s="40" t="str">
        <f t="shared" si="485"/>
        <v>臺中市太平區新高社區發展協會</v>
      </c>
    </row>
    <row r="10186" spans="1:13" s="27" customFormat="1" ht="112.5">
      <c r="A10186" s="37" t="s">
        <v>6837</v>
      </c>
      <c r="B10186" s="64" t="s">
        <v>7156</v>
      </c>
      <c r="C10186" s="64" t="s">
        <v>7331</v>
      </c>
      <c r="D10186" s="37" t="s">
        <v>6839</v>
      </c>
      <c r="E10186" s="131">
        <v>30</v>
      </c>
      <c r="F10186" s="132" t="s">
        <v>82</v>
      </c>
      <c r="G10186" s="128"/>
      <c r="H10186" s="156" t="s">
        <v>6840</v>
      </c>
      <c r="I10186" s="159"/>
      <c r="K10186" s="140" t="str">
        <f t="shared" si="483"/>
        <v>社會福利支出計畫/社會福利支出/會費、捐助、補助、分攤、照護、救濟與交流活動費/捐助、補助與獎助/捐助國內團體</v>
      </c>
      <c r="L10186" s="140" t="str">
        <f t="shared" si="484"/>
        <v>補助民間團體辦理建立社區照顧關懷據點業務</v>
      </c>
      <c r="M10186" s="40" t="str">
        <f t="shared" si="485"/>
        <v>社團法人臺中市東區富仁社區發展協會</v>
      </c>
    </row>
    <row r="10187" spans="1:13" s="27" customFormat="1" ht="112.5">
      <c r="A10187" s="37" t="s">
        <v>6837</v>
      </c>
      <c r="B10187" s="64" t="s">
        <v>7156</v>
      </c>
      <c r="C10187" s="64" t="s">
        <v>7332</v>
      </c>
      <c r="D10187" s="37" t="s">
        <v>6839</v>
      </c>
      <c r="E10187" s="131">
        <v>10</v>
      </c>
      <c r="F10187" s="132" t="s">
        <v>82</v>
      </c>
      <c r="G10187" s="128"/>
      <c r="H10187" s="156" t="s">
        <v>6840</v>
      </c>
      <c r="I10187" s="159"/>
      <c r="K10187" s="140" t="str">
        <f t="shared" si="483"/>
        <v>社會福利支出計畫/社會福利支出/會費、捐助、補助、分攤、照護、救濟與交流活動費/捐助、補助與獎助/捐助國內團體</v>
      </c>
      <c r="L10187" s="140" t="str">
        <f t="shared" si="484"/>
        <v>補助民間團體辦理建立社區照顧關懷據點業務</v>
      </c>
      <c r="M10187" s="40" t="str">
        <f t="shared" si="485"/>
        <v>台中市西區藍興社區發展協會</v>
      </c>
    </row>
    <row r="10188" spans="1:13" s="27" customFormat="1" ht="112.5">
      <c r="A10188" s="37" t="s">
        <v>6837</v>
      </c>
      <c r="B10188" s="64" t="s">
        <v>7156</v>
      </c>
      <c r="C10188" s="64" t="s">
        <v>3225</v>
      </c>
      <c r="D10188" s="37" t="s">
        <v>6839</v>
      </c>
      <c r="E10188" s="131">
        <v>18</v>
      </c>
      <c r="F10188" s="132" t="s">
        <v>82</v>
      </c>
      <c r="G10188" s="37"/>
      <c r="H10188" s="132" t="s">
        <v>6840</v>
      </c>
      <c r="I10188" s="158"/>
      <c r="K10188" s="140" t="str">
        <f t="shared" si="483"/>
        <v>社會福利支出計畫/社會福利支出/會費、捐助、補助、分攤、照護、救濟與交流活動費/捐助、補助與獎助/捐助國內團體</v>
      </c>
      <c r="L10188" s="140" t="str">
        <f t="shared" si="484"/>
        <v>補助民間團體辦理建立社區照顧關懷據點業務</v>
      </c>
      <c r="M10188" s="40" t="str">
        <f t="shared" si="485"/>
        <v>臺中市墩仔腳庄文化創生發展協會</v>
      </c>
    </row>
    <row r="10189" spans="1:13" s="27" customFormat="1" ht="112.5">
      <c r="A10189" s="37" t="s">
        <v>6837</v>
      </c>
      <c r="B10189" s="64" t="s">
        <v>7156</v>
      </c>
      <c r="C10189" s="64" t="s">
        <v>530</v>
      </c>
      <c r="D10189" s="37" t="s">
        <v>6839</v>
      </c>
      <c r="E10189" s="131">
        <v>20</v>
      </c>
      <c r="F10189" s="132" t="s">
        <v>82</v>
      </c>
      <c r="G10189" s="37"/>
      <c r="H10189" s="132" t="s">
        <v>6840</v>
      </c>
      <c r="I10189" s="158"/>
      <c r="K10189" s="140" t="str">
        <f t="shared" si="483"/>
        <v>社會福利支出計畫/社會福利支出/會費、捐助、補助、分攤、照護、救濟與交流活動費/捐助、補助與獎助/捐助國內團體</v>
      </c>
      <c r="L10189" s="140" t="str">
        <f t="shared" si="484"/>
        <v>補助民間團體辦理建立社區照顧關懷據點業務</v>
      </c>
      <c r="M10189" s="40" t="str">
        <f t="shared" si="485"/>
        <v>臺中市東山長青關懷協會</v>
      </c>
    </row>
    <row r="10190" spans="1:13" s="27" customFormat="1" ht="112.5">
      <c r="A10190" s="37" t="s">
        <v>6837</v>
      </c>
      <c r="B10190" s="64" t="s">
        <v>7156</v>
      </c>
      <c r="C10190" s="64" t="s">
        <v>4277</v>
      </c>
      <c r="D10190" s="37" t="s">
        <v>6839</v>
      </c>
      <c r="E10190" s="131">
        <v>1</v>
      </c>
      <c r="F10190" s="132" t="s">
        <v>82</v>
      </c>
      <c r="G10190" s="37"/>
      <c r="H10190" s="132" t="s">
        <v>6840</v>
      </c>
      <c r="I10190" s="158"/>
      <c r="K10190" s="140" t="str">
        <f t="shared" si="483"/>
        <v>社會福利支出計畫/社會福利支出/會費、捐助、補助、分攤、照護、救濟與交流活動費/捐助、補助與獎助/捐助國內團體</v>
      </c>
      <c r="L10190" s="140" t="str">
        <f t="shared" si="484"/>
        <v>補助民間團體辦理建立社區照顧關懷據點業務</v>
      </c>
      <c r="M10190" s="40" t="str">
        <f t="shared" si="485"/>
        <v>臺中市豐原區新南陽社區發展協會</v>
      </c>
    </row>
    <row r="10191" spans="1:13" s="27" customFormat="1" ht="112.5">
      <c r="A10191" s="37" t="s">
        <v>6837</v>
      </c>
      <c r="B10191" s="64" t="s">
        <v>7156</v>
      </c>
      <c r="C10191" s="64" t="s">
        <v>4156</v>
      </c>
      <c r="D10191" s="37" t="s">
        <v>6839</v>
      </c>
      <c r="E10191" s="131">
        <v>20</v>
      </c>
      <c r="F10191" s="132" t="s">
        <v>82</v>
      </c>
      <c r="G10191" s="37"/>
      <c r="H10191" s="132" t="s">
        <v>6840</v>
      </c>
      <c r="I10191" s="158"/>
      <c r="K10191" s="140" t="str">
        <f t="shared" si="483"/>
        <v>社會福利支出計畫/社會福利支出/會費、捐助、補助、分攤、照護、救濟與交流活動費/捐助、補助與獎助/捐助國內團體</v>
      </c>
      <c r="L10191" s="140" t="str">
        <f t="shared" si="484"/>
        <v>補助民間團體辦理建立社區照顧關懷據點業務</v>
      </c>
      <c r="M10191" s="40" t="str">
        <f t="shared" si="485"/>
        <v>悠活長青全齡關懷照護協會</v>
      </c>
    </row>
    <row r="10192" spans="1:13" s="27" customFormat="1" ht="112.5">
      <c r="A10192" s="37" t="s">
        <v>6837</v>
      </c>
      <c r="B10192" s="64" t="s">
        <v>7156</v>
      </c>
      <c r="C10192" s="64" t="s">
        <v>4607</v>
      </c>
      <c r="D10192" s="37" t="s">
        <v>6839</v>
      </c>
      <c r="E10192" s="131">
        <v>20</v>
      </c>
      <c r="F10192" s="132" t="s">
        <v>82</v>
      </c>
      <c r="G10192" s="37"/>
      <c r="H10192" s="132" t="s">
        <v>6840</v>
      </c>
      <c r="I10192" s="158"/>
      <c r="K10192" s="140" t="str">
        <f t="shared" si="483"/>
        <v>社會福利支出計畫/社會福利支出/會費、捐助、補助、分攤、照護、救濟與交流活動費/捐助、補助與獎助/捐助國內團體</v>
      </c>
      <c r="L10192" s="140" t="str">
        <f t="shared" si="484"/>
        <v>補助民間團體辦理建立社區照顧關懷據點業務</v>
      </c>
      <c r="M10192" s="40" t="str">
        <f t="shared" si="485"/>
        <v>臺中市沙鹿區鹿峰社區發展協會</v>
      </c>
    </row>
    <row r="10193" spans="1:13" s="27" customFormat="1" ht="112.5">
      <c r="A10193" s="37" t="s">
        <v>6837</v>
      </c>
      <c r="B10193" s="64" t="s">
        <v>7156</v>
      </c>
      <c r="C10193" s="64" t="s">
        <v>4109</v>
      </c>
      <c r="D10193" s="37" t="s">
        <v>6839</v>
      </c>
      <c r="E10193" s="131">
        <v>36</v>
      </c>
      <c r="F10193" s="132" t="s">
        <v>82</v>
      </c>
      <c r="G10193" s="37"/>
      <c r="H10193" s="132" t="s">
        <v>6840</v>
      </c>
      <c r="I10193" s="158"/>
      <c r="K10193" s="140" t="str">
        <f t="shared" si="483"/>
        <v>社會福利支出計畫/社會福利支出/會費、捐助、補助、分攤、照護、救濟與交流活動費/捐助、補助與獎助/捐助國內團體</v>
      </c>
      <c r="L10193" s="140" t="str">
        <f t="shared" si="484"/>
        <v>補助民間團體辦理建立社區照顧關懷據點業務</v>
      </c>
      <c r="M10193" s="40" t="str">
        <f t="shared" si="485"/>
        <v>臺中市沙鹿區埔子社區發展協會</v>
      </c>
    </row>
    <row r="10194" spans="1:13" s="27" customFormat="1" ht="112.5">
      <c r="A10194" s="37" t="s">
        <v>6837</v>
      </c>
      <c r="B10194" s="64" t="s">
        <v>7156</v>
      </c>
      <c r="C10194" s="64" t="s">
        <v>3107</v>
      </c>
      <c r="D10194" s="37" t="s">
        <v>6839</v>
      </c>
      <c r="E10194" s="131">
        <v>30</v>
      </c>
      <c r="F10194" s="132" t="s">
        <v>82</v>
      </c>
      <c r="G10194" s="37"/>
      <c r="H10194" s="132" t="s">
        <v>6840</v>
      </c>
      <c r="I10194" s="158"/>
      <c r="K10194" s="140" t="str">
        <f t="shared" si="483"/>
        <v>社會福利支出計畫/社會福利支出/會費、捐助、補助、分攤、照護、救濟與交流活動費/捐助、補助與獎助/捐助國內團體</v>
      </c>
      <c r="L10194" s="140" t="str">
        <f t="shared" si="484"/>
        <v>補助民間團體辦理建立社區照顧關懷據點業務</v>
      </c>
      <c r="M10194" s="40" t="str">
        <f t="shared" si="485"/>
        <v>臺中市大甲區幸福社區發展協會</v>
      </c>
    </row>
    <row r="10195" spans="1:13" s="27" customFormat="1" ht="112.5">
      <c r="A10195" s="37" t="s">
        <v>6837</v>
      </c>
      <c r="B10195" s="64" t="s">
        <v>7156</v>
      </c>
      <c r="C10195" s="64" t="s">
        <v>3163</v>
      </c>
      <c r="D10195" s="37" t="s">
        <v>6839</v>
      </c>
      <c r="E10195" s="131">
        <v>18</v>
      </c>
      <c r="F10195" s="132" t="s">
        <v>82</v>
      </c>
      <c r="G10195" s="37"/>
      <c r="H10195" s="132" t="s">
        <v>6840</v>
      </c>
      <c r="I10195" s="158"/>
      <c r="K10195" s="140" t="str">
        <f t="shared" si="483"/>
        <v>社會福利支出計畫/社會福利支出/會費、捐助、補助、分攤、照護、救濟與交流活動費/捐助、補助與獎助/捐助國內團體</v>
      </c>
      <c r="L10195" s="140" t="str">
        <f t="shared" si="484"/>
        <v>補助民間團體辦理建立社區照顧關懷據點業務</v>
      </c>
      <c r="M10195" s="40" t="str">
        <f t="shared" si="485"/>
        <v>財團法人伽耶山基金會</v>
      </c>
    </row>
    <row r="10196" spans="1:13" s="27" customFormat="1" ht="112.5">
      <c r="A10196" s="37" t="s">
        <v>6837</v>
      </c>
      <c r="B10196" s="64" t="s">
        <v>7156</v>
      </c>
      <c r="C10196" s="64" t="s">
        <v>784</v>
      </c>
      <c r="D10196" s="37" t="s">
        <v>6839</v>
      </c>
      <c r="E10196" s="131">
        <v>30</v>
      </c>
      <c r="F10196" s="132" t="s">
        <v>82</v>
      </c>
      <c r="G10196" s="37"/>
      <c r="H10196" s="132" t="s">
        <v>6840</v>
      </c>
      <c r="I10196" s="158"/>
      <c r="K10196" s="140" t="str">
        <f t="shared" si="483"/>
        <v>社會福利支出計畫/社會福利支出/會費、捐助、補助、分攤、照護、救濟與交流活動費/捐助、補助與獎助/捐助國內團體</v>
      </c>
      <c r="L10196" s="140" t="str">
        <f t="shared" si="484"/>
        <v>補助民間團體辦理建立社區照顧關懷據點業務</v>
      </c>
      <c r="M10196" s="40" t="str">
        <f t="shared" si="485"/>
        <v>臺中市大甲區日南社區發展協會</v>
      </c>
    </row>
    <row r="10197" spans="1:13" s="27" customFormat="1" ht="112.5">
      <c r="A10197" s="37" t="s">
        <v>6837</v>
      </c>
      <c r="B10197" s="64" t="s">
        <v>7156</v>
      </c>
      <c r="C10197" s="64" t="s">
        <v>3196</v>
      </c>
      <c r="D10197" s="37" t="s">
        <v>6839</v>
      </c>
      <c r="E10197" s="131">
        <v>120</v>
      </c>
      <c r="F10197" s="132" t="s">
        <v>82</v>
      </c>
      <c r="G10197" s="37"/>
      <c r="H10197" s="132" t="s">
        <v>6840</v>
      </c>
      <c r="I10197" s="158"/>
      <c r="K10197" s="140" t="str">
        <f t="shared" si="483"/>
        <v>社會福利支出計畫/社會福利支出/會費、捐助、補助、分攤、照護、救濟與交流活動費/捐助、補助與獎助/捐助國內團體</v>
      </c>
      <c r="L10197" s="140" t="str">
        <f t="shared" si="484"/>
        <v>補助民間團體辦理建立社區照顧關懷據點業務</v>
      </c>
      <c r="M10197" s="40" t="str">
        <f t="shared" si="485"/>
        <v>社團法人台灣優質生命協會</v>
      </c>
    </row>
    <row r="10198" spans="1:13" s="27" customFormat="1" ht="112.5">
      <c r="A10198" s="37" t="s">
        <v>6837</v>
      </c>
      <c r="B10198" s="64" t="s">
        <v>7156</v>
      </c>
      <c r="C10198" s="64" t="s">
        <v>3103</v>
      </c>
      <c r="D10198" s="37" t="s">
        <v>6839</v>
      </c>
      <c r="E10198" s="131">
        <v>90</v>
      </c>
      <c r="F10198" s="132" t="s">
        <v>82</v>
      </c>
      <c r="G10198" s="37"/>
      <c r="H10198" s="132" t="s">
        <v>6840</v>
      </c>
      <c r="I10198" s="158"/>
      <c r="K10198" s="140" t="str">
        <f t="shared" si="483"/>
        <v>社會福利支出計畫/社會福利支出/會費、捐助、補助、分攤、照護、救濟與交流活動費/捐助、補助與獎助/捐助國內團體</v>
      </c>
      <c r="L10198" s="140" t="str">
        <f t="shared" si="484"/>
        <v>補助民間團體辦理建立社區照顧關懷據點業務</v>
      </c>
      <c r="M10198" s="40" t="str">
        <f t="shared" si="485"/>
        <v>社團法人台灣基督教好牧人全人關顧協會</v>
      </c>
    </row>
    <row r="10199" spans="1:13" s="27" customFormat="1" ht="112.5">
      <c r="A10199" s="37" t="s">
        <v>6837</v>
      </c>
      <c r="B10199" s="64" t="s">
        <v>7156</v>
      </c>
      <c r="C10199" s="64" t="s">
        <v>3104</v>
      </c>
      <c r="D10199" s="37" t="s">
        <v>6839</v>
      </c>
      <c r="E10199" s="131">
        <v>19</v>
      </c>
      <c r="F10199" s="132" t="s">
        <v>82</v>
      </c>
      <c r="G10199" s="37"/>
      <c r="H10199" s="132" t="s">
        <v>6840</v>
      </c>
      <c r="I10199" s="158"/>
      <c r="K10199" s="140" t="str">
        <f t="shared" si="483"/>
        <v>社會福利支出計畫/社會福利支出/會費、捐助、補助、分攤、照護、救濟與交流活動費/捐助、補助與獎助/捐助國內團體</v>
      </c>
      <c r="L10199" s="140" t="str">
        <f t="shared" si="484"/>
        <v>補助民間團體辦理建立社區照顧關懷據點業務</v>
      </c>
      <c r="M10199" s="40" t="str">
        <f t="shared" si="485"/>
        <v>社團法人臺中市西區大和社區發展協會</v>
      </c>
    </row>
    <row r="10200" spans="1:13" s="27" customFormat="1" ht="112.5">
      <c r="A10200" s="37" t="s">
        <v>6837</v>
      </c>
      <c r="B10200" s="64" t="s">
        <v>7156</v>
      </c>
      <c r="C10200" s="64" t="s">
        <v>3620</v>
      </c>
      <c r="D10200" s="37" t="s">
        <v>6839</v>
      </c>
      <c r="E10200" s="131">
        <v>60</v>
      </c>
      <c r="F10200" s="132" t="s">
        <v>82</v>
      </c>
      <c r="G10200" s="37"/>
      <c r="H10200" s="132" t="s">
        <v>6840</v>
      </c>
      <c r="I10200" s="158"/>
      <c r="K10200" s="140" t="str">
        <f t="shared" si="483"/>
        <v>社會福利支出計畫/社會福利支出/會費、捐助、補助、分攤、照護、救濟與交流活動費/捐助、補助與獎助/捐助國內團體</v>
      </c>
      <c r="L10200" s="140" t="str">
        <f t="shared" si="484"/>
        <v>補助民間團體辦理建立社區照顧關懷據點業務</v>
      </c>
      <c r="M10200" s="40" t="str">
        <f t="shared" si="485"/>
        <v>社團法人台中市啟明重建福利協會</v>
      </c>
    </row>
    <row r="10201" spans="1:13" s="27" customFormat="1" ht="112.5">
      <c r="A10201" s="37" t="s">
        <v>6837</v>
      </c>
      <c r="B10201" s="64" t="s">
        <v>7156</v>
      </c>
      <c r="C10201" s="64" t="s">
        <v>3526</v>
      </c>
      <c r="D10201" s="37" t="s">
        <v>6839</v>
      </c>
      <c r="E10201" s="131">
        <v>31</v>
      </c>
      <c r="F10201" s="132" t="s">
        <v>82</v>
      </c>
      <c r="G10201" s="37"/>
      <c r="H10201" s="132" t="s">
        <v>6840</v>
      </c>
      <c r="I10201" s="158"/>
      <c r="K10201" s="140" t="str">
        <f t="shared" si="483"/>
        <v>社會福利支出計畫/社會福利支出/會費、捐助、補助、分攤、照護、救濟與交流活動費/捐助、補助與獎助/捐助國內團體</v>
      </c>
      <c r="L10201" s="140" t="str">
        <f t="shared" si="484"/>
        <v>補助民間團體辦理建立社區照顧關懷據點業務</v>
      </c>
      <c r="M10201" s="40" t="str">
        <f t="shared" si="485"/>
        <v>台中市烏日區學田社區發展協會</v>
      </c>
    </row>
    <row r="10202" spans="1:13" s="27" customFormat="1" ht="112.5">
      <c r="A10202" s="37" t="s">
        <v>6837</v>
      </c>
      <c r="B10202" s="64" t="s">
        <v>7156</v>
      </c>
      <c r="C10202" s="64" t="s">
        <v>3264</v>
      </c>
      <c r="D10202" s="37" t="s">
        <v>6839</v>
      </c>
      <c r="E10202" s="131">
        <v>30</v>
      </c>
      <c r="F10202" s="132" t="s">
        <v>82</v>
      </c>
      <c r="G10202" s="37"/>
      <c r="H10202" s="132" t="s">
        <v>6840</v>
      </c>
      <c r="I10202" s="158"/>
      <c r="K10202" s="140" t="str">
        <f t="shared" si="483"/>
        <v>社會福利支出計畫/社會福利支出/會費、捐助、補助、分攤、照護、救濟與交流活動費/捐助、補助與獎助/捐助國內團體</v>
      </c>
      <c r="L10202" s="140" t="str">
        <f t="shared" si="484"/>
        <v>補助民間團體辦理建立社區照顧關懷據點業務</v>
      </c>
      <c r="M10202" s="40" t="str">
        <f t="shared" si="485"/>
        <v>財團法人老五老基金會</v>
      </c>
    </row>
    <row r="10203" spans="1:13" s="27" customFormat="1" ht="112.5">
      <c r="A10203" s="37" t="s">
        <v>6837</v>
      </c>
      <c r="B10203" s="64" t="s">
        <v>7156</v>
      </c>
      <c r="C10203" s="64" t="s">
        <v>3125</v>
      </c>
      <c r="D10203" s="37" t="s">
        <v>6839</v>
      </c>
      <c r="E10203" s="131">
        <v>6</v>
      </c>
      <c r="F10203" s="132" t="s">
        <v>82</v>
      </c>
      <c r="G10203" s="37"/>
      <c r="H10203" s="132" t="s">
        <v>6840</v>
      </c>
      <c r="I10203" s="158"/>
      <c r="K10203" s="140" t="str">
        <f t="shared" si="483"/>
        <v>社會福利支出計畫/社會福利支出/會費、捐助、補助、分攤、照護、救濟與交流活動費/捐助、補助與獎助/捐助國內團體</v>
      </c>
      <c r="L10203" s="140" t="str">
        <f t="shared" si="484"/>
        <v>補助民間團體辦理建立社區照顧關懷據點業務</v>
      </c>
      <c r="M10203" s="40" t="str">
        <f t="shared" si="485"/>
        <v>臺中市幸福關懷發展協會</v>
      </c>
    </row>
    <row r="10204" spans="1:13" s="27" customFormat="1" ht="112.5">
      <c r="A10204" s="37" t="s">
        <v>6842</v>
      </c>
      <c r="B10204" s="130" t="s">
        <v>7156</v>
      </c>
      <c r="C10204" s="130" t="s">
        <v>3230</v>
      </c>
      <c r="D10204" s="37" t="s">
        <v>6839</v>
      </c>
      <c r="E10204" s="136">
        <v>13</v>
      </c>
      <c r="F10204" s="132" t="s">
        <v>82</v>
      </c>
      <c r="G10204" s="132"/>
      <c r="H10204" s="132" t="s">
        <v>6840</v>
      </c>
      <c r="I10204" s="158"/>
      <c r="K10204" s="140" t="str">
        <f t="shared" si="483"/>
        <v>一般建築及設備計畫/一般建築及設備/會費、捐助、補助、分攤、照護、救濟與交流活動費/捐助、補助與獎助/捐助國內團體</v>
      </c>
      <c r="L10204" s="140" t="str">
        <f t="shared" si="484"/>
        <v>補助民間團體辦理建立社區照顧關懷據點業務</v>
      </c>
      <c r="M10204" s="40" t="str">
        <f t="shared" si="485"/>
        <v>臺中市潭子區大豐社區發展協會</v>
      </c>
    </row>
    <row r="10205" spans="1:13" s="27" customFormat="1" ht="112.5">
      <c r="A10205" s="37" t="s">
        <v>6837</v>
      </c>
      <c r="B10205" s="64" t="s">
        <v>7156</v>
      </c>
      <c r="C10205" s="64" t="s">
        <v>3230</v>
      </c>
      <c r="D10205" s="37" t="s">
        <v>6839</v>
      </c>
      <c r="E10205" s="131">
        <v>16</v>
      </c>
      <c r="F10205" s="132" t="s">
        <v>82</v>
      </c>
      <c r="G10205" s="37"/>
      <c r="H10205" s="132" t="s">
        <v>6840</v>
      </c>
      <c r="I10205" s="158"/>
      <c r="K10205" s="140" t="str">
        <f t="shared" si="483"/>
        <v>社會福利支出計畫/社會福利支出/會費、捐助、補助、分攤、照護、救濟與交流活動費/捐助、補助與獎助/捐助國內團體</v>
      </c>
      <c r="L10205" s="140" t="str">
        <f t="shared" si="484"/>
        <v>補助民間團體辦理建立社區照顧關懷據點業務</v>
      </c>
      <c r="M10205" s="40" t="str">
        <f t="shared" si="485"/>
        <v>臺中市潭子區大豐社區發展協會</v>
      </c>
    </row>
    <row r="10206" spans="1:13" s="27" customFormat="1" ht="112.5">
      <c r="A10206" s="37" t="s">
        <v>6837</v>
      </c>
      <c r="B10206" s="64" t="s">
        <v>7156</v>
      </c>
      <c r="C10206" s="64" t="s">
        <v>3135</v>
      </c>
      <c r="D10206" s="37" t="s">
        <v>6839</v>
      </c>
      <c r="E10206" s="131">
        <v>18</v>
      </c>
      <c r="F10206" s="132" t="s">
        <v>82</v>
      </c>
      <c r="G10206" s="37"/>
      <c r="H10206" s="132" t="s">
        <v>6840</v>
      </c>
      <c r="I10206" s="158"/>
      <c r="K10206" s="140" t="str">
        <f t="shared" si="483"/>
        <v>社會福利支出計畫/社會福利支出/會費、捐助、補助、分攤、照護、救濟與交流活動費/捐助、補助與獎助/捐助國內團體</v>
      </c>
      <c r="L10206" s="140" t="str">
        <f t="shared" si="484"/>
        <v>補助民間團體辦理建立社區照顧關懷據點業務</v>
      </c>
      <c r="M10206" s="40" t="str">
        <f t="shared" si="485"/>
        <v>社團法人臺中市長幼關懷協會</v>
      </c>
    </row>
    <row r="10207" spans="1:13" s="27" customFormat="1" ht="112.5">
      <c r="A10207" s="37" t="s">
        <v>6842</v>
      </c>
      <c r="B10207" s="130" t="s">
        <v>7156</v>
      </c>
      <c r="C10207" s="130" t="s">
        <v>3253</v>
      </c>
      <c r="D10207" s="37" t="s">
        <v>6839</v>
      </c>
      <c r="E10207" s="136">
        <v>30</v>
      </c>
      <c r="F10207" s="132" t="s">
        <v>82</v>
      </c>
      <c r="G10207" s="132"/>
      <c r="H10207" s="132" t="s">
        <v>6840</v>
      </c>
      <c r="I10207" s="158"/>
      <c r="K10207" s="140" t="str">
        <f t="shared" si="483"/>
        <v>一般建築及設備計畫/一般建築及設備/會費、捐助、補助、分攤、照護、救濟與交流活動費/捐助、補助與獎助/捐助國內團體</v>
      </c>
      <c r="L10207" s="140" t="str">
        <f t="shared" si="484"/>
        <v>補助民間團體辦理建立社區照顧關懷據點業務</v>
      </c>
      <c r="M10207" s="40" t="str">
        <f t="shared" si="485"/>
        <v>臺中市東勢區泰昌社區發展協會</v>
      </c>
    </row>
    <row r="10208" spans="1:13" s="27" customFormat="1" ht="112.5">
      <c r="A10208" s="37" t="s">
        <v>6837</v>
      </c>
      <c r="B10208" s="64" t="s">
        <v>7156</v>
      </c>
      <c r="C10208" s="64" t="s">
        <v>4307</v>
      </c>
      <c r="D10208" s="37" t="s">
        <v>6839</v>
      </c>
      <c r="E10208" s="131">
        <v>30</v>
      </c>
      <c r="F10208" s="132" t="s">
        <v>82</v>
      </c>
      <c r="G10208" s="37"/>
      <c r="H10208" s="132" t="s">
        <v>6840</v>
      </c>
      <c r="I10208" s="158"/>
      <c r="K10208" s="140" t="str">
        <f t="shared" si="483"/>
        <v>社會福利支出計畫/社會福利支出/會費、捐助、補助、分攤、照護、救濟與交流活動費/捐助、補助與獎助/捐助國內團體</v>
      </c>
      <c r="L10208" s="140" t="str">
        <f t="shared" si="484"/>
        <v>補助民間團體辦理建立社區照顧關懷據點業務</v>
      </c>
      <c r="M10208" s="40" t="str">
        <f t="shared" si="485"/>
        <v>臺中市南區永興社區發展協會</v>
      </c>
    </row>
    <row r="10209" spans="1:13" s="27" customFormat="1" ht="112.5">
      <c r="A10209" s="37" t="s">
        <v>6837</v>
      </c>
      <c r="B10209" s="64" t="s">
        <v>7156</v>
      </c>
      <c r="C10209" s="64" t="s">
        <v>4289</v>
      </c>
      <c r="D10209" s="37" t="s">
        <v>6839</v>
      </c>
      <c r="E10209" s="131">
        <v>6</v>
      </c>
      <c r="F10209" s="132" t="s">
        <v>82</v>
      </c>
      <c r="G10209" s="37"/>
      <c r="H10209" s="132" t="s">
        <v>6840</v>
      </c>
      <c r="I10209" s="158"/>
      <c r="K10209" s="140" t="str">
        <f t="shared" si="483"/>
        <v>社會福利支出計畫/社會福利支出/會費、捐助、補助、分攤、照護、救濟與交流活動費/捐助、補助與獎助/捐助國內團體</v>
      </c>
      <c r="L10209" s="140" t="str">
        <f t="shared" si="484"/>
        <v>補助民間團體辦理建立社區照顧關懷據點業務</v>
      </c>
      <c r="M10209" s="40" t="str">
        <f t="shared" si="485"/>
        <v>台中市東南長青會</v>
      </c>
    </row>
    <row r="10210" spans="1:13" s="27" customFormat="1" ht="112.5">
      <c r="A10210" s="37" t="s">
        <v>6837</v>
      </c>
      <c r="B10210" s="64" t="s">
        <v>7156</v>
      </c>
      <c r="C10210" s="64" t="s">
        <v>7333</v>
      </c>
      <c r="D10210" s="37" t="s">
        <v>6839</v>
      </c>
      <c r="E10210" s="131">
        <v>20</v>
      </c>
      <c r="F10210" s="132" t="s">
        <v>82</v>
      </c>
      <c r="G10210" s="37"/>
      <c r="H10210" s="132" t="s">
        <v>6840</v>
      </c>
      <c r="I10210" s="158"/>
      <c r="K10210" s="140" t="str">
        <f t="shared" si="483"/>
        <v>社會福利支出計畫/社會福利支出/會費、捐助、補助、分攤、照護、救濟與交流活動費/捐助、補助與獎助/捐助國內團體</v>
      </c>
      <c r="L10210" s="140" t="str">
        <f t="shared" si="484"/>
        <v>補助民間團體辦理建立社區照顧關懷據點業務</v>
      </c>
      <c r="M10210" s="40" t="str">
        <f t="shared" si="485"/>
        <v>臺中市西區(又又)龍社區發展協會</v>
      </c>
    </row>
    <row r="10211" spans="1:13" s="27" customFormat="1" ht="112.5">
      <c r="A10211" s="37" t="s">
        <v>6837</v>
      </c>
      <c r="B10211" s="64" t="s">
        <v>7156</v>
      </c>
      <c r="C10211" s="64" t="s">
        <v>3622</v>
      </c>
      <c r="D10211" s="37" t="s">
        <v>6839</v>
      </c>
      <c r="E10211" s="131">
        <v>54</v>
      </c>
      <c r="F10211" s="132" t="s">
        <v>82</v>
      </c>
      <c r="G10211" s="37"/>
      <c r="H10211" s="132" t="s">
        <v>6840</v>
      </c>
      <c r="I10211" s="158"/>
      <c r="K10211" s="140" t="str">
        <f t="shared" si="483"/>
        <v>社會福利支出計畫/社會福利支出/會費、捐助、補助、分攤、照護、救濟與交流活動費/捐助、補助與獎助/捐助國內團體</v>
      </c>
      <c r="L10211" s="140" t="str">
        <f t="shared" si="484"/>
        <v>補助民間團體辦理建立社區照顧關懷據點業務</v>
      </c>
      <c r="M10211" s="40" t="str">
        <f t="shared" si="485"/>
        <v>社團法人台中市東區東信社區發展協會</v>
      </c>
    </row>
    <row r="10212" spans="1:13" s="27" customFormat="1" ht="112.5">
      <c r="A10212" s="37" t="s">
        <v>6837</v>
      </c>
      <c r="B10212" s="64" t="s">
        <v>7156</v>
      </c>
      <c r="C10212" s="64" t="s">
        <v>3109</v>
      </c>
      <c r="D10212" s="37" t="s">
        <v>6839</v>
      </c>
      <c r="E10212" s="131">
        <v>90</v>
      </c>
      <c r="F10212" s="132" t="s">
        <v>82</v>
      </c>
      <c r="G10212" s="37"/>
      <c r="H10212" s="132" t="s">
        <v>6840</v>
      </c>
      <c r="I10212" s="158"/>
      <c r="K10212" s="140" t="str">
        <f t="shared" si="483"/>
        <v>社會福利支出計畫/社會福利支出/會費、捐助、補助、分攤、照護、救濟與交流活動費/捐助、補助與獎助/捐助國內團體</v>
      </c>
      <c r="L10212" s="140" t="str">
        <f t="shared" si="484"/>
        <v>補助民間團體辦理建立社區照顧關懷據點業務</v>
      </c>
      <c r="M10212" s="40" t="str">
        <f t="shared" si="485"/>
        <v>社團法人中華傳愛社區服務協會</v>
      </c>
    </row>
    <row r="10213" spans="1:13" s="27" customFormat="1" ht="112.5">
      <c r="A10213" s="37" t="s">
        <v>6837</v>
      </c>
      <c r="B10213" s="64" t="s">
        <v>7156</v>
      </c>
      <c r="C10213" s="64" t="s">
        <v>4210</v>
      </c>
      <c r="D10213" s="37" t="s">
        <v>6839</v>
      </c>
      <c r="E10213" s="131">
        <v>24</v>
      </c>
      <c r="F10213" s="132" t="s">
        <v>82</v>
      </c>
      <c r="G10213" s="37"/>
      <c r="H10213" s="132" t="s">
        <v>6840</v>
      </c>
      <c r="I10213" s="158"/>
      <c r="K10213" s="140" t="str">
        <f t="shared" si="483"/>
        <v>社會福利支出計畫/社會福利支出/會費、捐助、補助、分攤、照護、救濟與交流活動費/捐助、補助與獎助/捐助國內團體</v>
      </c>
      <c r="L10213" s="140" t="str">
        <f t="shared" si="484"/>
        <v>補助民間團體辦理建立社區照顧關懷據點業務</v>
      </c>
      <c r="M10213" s="40" t="str">
        <f t="shared" si="485"/>
        <v>臺中市好藤林健康促進關懷協會</v>
      </c>
    </row>
    <row r="10214" spans="1:13" s="27" customFormat="1" ht="112.5">
      <c r="A10214" s="37" t="s">
        <v>6837</v>
      </c>
      <c r="B10214" s="64" t="s">
        <v>7156</v>
      </c>
      <c r="C10214" s="64" t="s">
        <v>3525</v>
      </c>
      <c r="D10214" s="37" t="s">
        <v>6839</v>
      </c>
      <c r="E10214" s="131">
        <v>17</v>
      </c>
      <c r="F10214" s="132" t="s">
        <v>82</v>
      </c>
      <c r="G10214" s="37"/>
      <c r="H10214" s="132" t="s">
        <v>6840</v>
      </c>
      <c r="I10214" s="158"/>
      <c r="K10214" s="140" t="str">
        <f t="shared" si="483"/>
        <v>社會福利支出計畫/社會福利支出/會費、捐助、補助、分攤、照護、救濟與交流活動費/捐助、補助與獎助/捐助國內團體</v>
      </c>
      <c r="L10214" s="140" t="str">
        <f t="shared" si="484"/>
        <v>補助民間團體辦理建立社區照顧關懷據點業務</v>
      </c>
      <c r="M10214" s="40" t="str">
        <f t="shared" si="485"/>
        <v>臺中市太平區新高社區發展協會</v>
      </c>
    </row>
    <row r="10215" spans="1:13" s="27" customFormat="1" ht="112.5">
      <c r="A10215" s="37" t="s">
        <v>6837</v>
      </c>
      <c r="B10215" s="64" t="s">
        <v>7156</v>
      </c>
      <c r="C10215" s="64" t="s">
        <v>4263</v>
      </c>
      <c r="D10215" s="37" t="s">
        <v>6839</v>
      </c>
      <c r="E10215" s="131">
        <v>13</v>
      </c>
      <c r="F10215" s="132" t="s">
        <v>82</v>
      </c>
      <c r="G10215" s="37"/>
      <c r="H10215" s="132" t="s">
        <v>6840</v>
      </c>
      <c r="I10215" s="158"/>
      <c r="K10215" s="140" t="str">
        <f t="shared" si="483"/>
        <v>社會福利支出計畫/社會福利支出/會費、捐助、補助、分攤、照護、救濟與交流活動費/捐助、補助與獎助/捐助國內團體</v>
      </c>
      <c r="L10215" s="140" t="str">
        <f t="shared" si="484"/>
        <v>補助民間團體辦理建立社區照顧關懷據點業務</v>
      </c>
      <c r="M10215" s="40" t="str">
        <f t="shared" si="485"/>
        <v>臺中市神岡區庄前社區發展協會</v>
      </c>
    </row>
    <row r="10216" spans="1:13" s="27" customFormat="1" ht="112.5">
      <c r="A10216" s="37" t="s">
        <v>6837</v>
      </c>
      <c r="B10216" s="64" t="s">
        <v>7156</v>
      </c>
      <c r="C10216" s="64" t="s">
        <v>3517</v>
      </c>
      <c r="D10216" s="37" t="s">
        <v>6839</v>
      </c>
      <c r="E10216" s="131">
        <v>35</v>
      </c>
      <c r="F10216" s="132" t="s">
        <v>82</v>
      </c>
      <c r="G10216" s="37"/>
      <c r="H10216" s="132" t="s">
        <v>6840</v>
      </c>
      <c r="I10216" s="158"/>
      <c r="K10216" s="140" t="str">
        <f t="shared" si="483"/>
        <v>社會福利支出計畫/社會福利支出/會費、捐助、補助、分攤、照護、救濟與交流活動費/捐助、補助與獎助/捐助國內團體</v>
      </c>
      <c r="L10216" s="140" t="str">
        <f t="shared" si="484"/>
        <v>補助民間團體辦理建立社區照顧關懷據點業務</v>
      </c>
      <c r="M10216" s="40" t="str">
        <f t="shared" si="485"/>
        <v>台中市南屯區向心社區發展協會</v>
      </c>
    </row>
    <row r="10217" spans="1:13" s="27" customFormat="1" ht="112.5">
      <c r="A10217" s="37" t="s">
        <v>6837</v>
      </c>
      <c r="B10217" s="64" t="s">
        <v>7156</v>
      </c>
      <c r="C10217" s="64" t="s">
        <v>3622</v>
      </c>
      <c r="D10217" s="37" t="s">
        <v>6839</v>
      </c>
      <c r="E10217" s="131">
        <v>90</v>
      </c>
      <c r="F10217" s="132" t="s">
        <v>82</v>
      </c>
      <c r="G10217" s="37"/>
      <c r="H10217" s="132" t="s">
        <v>6840</v>
      </c>
      <c r="I10217" s="158"/>
      <c r="K10217" s="140" t="str">
        <f t="shared" si="483"/>
        <v>社會福利支出計畫/社會福利支出/會費、捐助、補助、分攤、照護、救濟與交流活動費/捐助、補助與獎助/捐助國內團體</v>
      </c>
      <c r="L10217" s="140" t="str">
        <f t="shared" si="484"/>
        <v>補助民間團體辦理建立社區照顧關懷據點業務</v>
      </c>
      <c r="M10217" s="40" t="str">
        <f t="shared" si="485"/>
        <v>社團法人台中市東區東信社區發展協會</v>
      </c>
    </row>
    <row r="10218" spans="1:13" s="27" customFormat="1" ht="112.5">
      <c r="A10218" s="37" t="s">
        <v>6837</v>
      </c>
      <c r="B10218" s="64" t="s">
        <v>7156</v>
      </c>
      <c r="C10218" s="64" t="s">
        <v>4213</v>
      </c>
      <c r="D10218" s="37" t="s">
        <v>6839</v>
      </c>
      <c r="E10218" s="131">
        <v>11</v>
      </c>
      <c r="F10218" s="132" t="s">
        <v>82</v>
      </c>
      <c r="G10218" s="37"/>
      <c r="H10218" s="132" t="s">
        <v>6840</v>
      </c>
      <c r="I10218" s="158"/>
      <c r="K10218" s="140" t="str">
        <f t="shared" si="483"/>
        <v>社會福利支出計畫/社會福利支出/會費、捐助、補助、分攤、照護、救濟與交流活動費/捐助、補助與獎助/捐助國內團體</v>
      </c>
      <c r="L10218" s="140" t="str">
        <f t="shared" si="484"/>
        <v>補助民間團體辦理建立社區照顧關懷據點業務</v>
      </c>
      <c r="M10218" s="40" t="str">
        <f t="shared" si="485"/>
        <v>台中市北區長青社區發展協會</v>
      </c>
    </row>
    <row r="10219" spans="1:13" s="27" customFormat="1" ht="112.5">
      <c r="A10219" s="37" t="s">
        <v>6837</v>
      </c>
      <c r="B10219" s="64" t="s">
        <v>7156</v>
      </c>
      <c r="C10219" s="64" t="s">
        <v>3150</v>
      </c>
      <c r="D10219" s="37" t="s">
        <v>6839</v>
      </c>
      <c r="E10219" s="131">
        <v>84</v>
      </c>
      <c r="F10219" s="132" t="s">
        <v>82</v>
      </c>
      <c r="G10219" s="37"/>
      <c r="H10219" s="132" t="s">
        <v>6840</v>
      </c>
      <c r="I10219" s="158"/>
      <c r="K10219" s="140" t="str">
        <f t="shared" si="483"/>
        <v>社會福利支出計畫/社會福利支出/會費、捐助、補助、分攤、照護、救濟與交流活動費/捐助、補助與獎助/捐助國內團體</v>
      </c>
      <c r="L10219" s="140" t="str">
        <f t="shared" si="484"/>
        <v>補助民間團體辦理建立社區照顧關懷據點業務</v>
      </c>
      <c r="M10219" s="40" t="str">
        <f t="shared" si="485"/>
        <v>臺中市西屯區何明社區發展協會</v>
      </c>
    </row>
    <row r="10220" spans="1:13" s="27" customFormat="1" ht="112.5">
      <c r="A10220" s="37" t="s">
        <v>6837</v>
      </c>
      <c r="B10220" s="64" t="s">
        <v>7156</v>
      </c>
      <c r="C10220" s="64" t="s">
        <v>3251</v>
      </c>
      <c r="D10220" s="37" t="s">
        <v>6839</v>
      </c>
      <c r="E10220" s="131">
        <v>90</v>
      </c>
      <c r="F10220" s="132" t="s">
        <v>82</v>
      </c>
      <c r="G10220" s="37"/>
      <c r="H10220" s="132" t="s">
        <v>6840</v>
      </c>
      <c r="I10220" s="158"/>
      <c r="K10220" s="140" t="str">
        <f t="shared" si="483"/>
        <v>社會福利支出計畫/社會福利支出/會費、捐助、補助、分攤、照護、救濟與交流活動費/捐助、補助與獎助/捐助國內團體</v>
      </c>
      <c r="L10220" s="140" t="str">
        <f t="shared" si="484"/>
        <v>補助民間團體辦理建立社區照顧關懷據點業務</v>
      </c>
      <c r="M10220" s="40" t="str">
        <f t="shared" si="485"/>
        <v>財團法人向上社會福利基金會</v>
      </c>
    </row>
    <row r="10221" spans="1:13" s="27" customFormat="1" ht="112.5">
      <c r="A10221" s="37" t="s">
        <v>6837</v>
      </c>
      <c r="B10221" s="64" t="s">
        <v>7156</v>
      </c>
      <c r="C10221" s="64" t="s">
        <v>3150</v>
      </c>
      <c r="D10221" s="37" t="s">
        <v>6839</v>
      </c>
      <c r="E10221" s="131">
        <v>48</v>
      </c>
      <c r="F10221" s="132" t="s">
        <v>82</v>
      </c>
      <c r="G10221" s="37"/>
      <c r="H10221" s="132" t="s">
        <v>6840</v>
      </c>
      <c r="I10221" s="158"/>
      <c r="K10221" s="140" t="str">
        <f t="shared" si="483"/>
        <v>社會福利支出計畫/社會福利支出/會費、捐助、補助、分攤、照護、救濟與交流活動費/捐助、補助與獎助/捐助國內團體</v>
      </c>
      <c r="L10221" s="140" t="str">
        <f t="shared" si="484"/>
        <v>補助民間團體辦理建立社區照顧關懷據點業務</v>
      </c>
      <c r="M10221" s="40" t="str">
        <f t="shared" si="485"/>
        <v>臺中市西屯區何明社區發展協會</v>
      </c>
    </row>
    <row r="10222" spans="1:13" s="27" customFormat="1" ht="112.5">
      <c r="A10222" s="37" t="s">
        <v>6837</v>
      </c>
      <c r="B10222" s="64" t="s">
        <v>7156</v>
      </c>
      <c r="C10222" s="64" t="s">
        <v>3244</v>
      </c>
      <c r="D10222" s="37" t="s">
        <v>6839</v>
      </c>
      <c r="E10222" s="131">
        <v>30</v>
      </c>
      <c r="F10222" s="132" t="s">
        <v>82</v>
      </c>
      <c r="G10222" s="37"/>
      <c r="H10222" s="132" t="s">
        <v>6840</v>
      </c>
      <c r="I10222" s="158"/>
      <c r="K10222" s="140" t="str">
        <f t="shared" si="483"/>
        <v>社會福利支出計畫/社會福利支出/會費、捐助、補助、分攤、照護、救濟與交流活動費/捐助、補助與獎助/捐助國內團體</v>
      </c>
      <c r="L10222" s="140" t="str">
        <f t="shared" si="484"/>
        <v>補助民間團體辦理建立社區照顧關懷據點業務</v>
      </c>
      <c r="M10222" s="40" t="str">
        <f t="shared" si="485"/>
        <v>臺中市烏日區螺潭社區發展協會</v>
      </c>
    </row>
    <row r="10223" spans="1:13" s="27" customFormat="1" ht="112.5">
      <c r="A10223" s="37" t="s">
        <v>6837</v>
      </c>
      <c r="B10223" s="64" t="s">
        <v>7156</v>
      </c>
      <c r="C10223" s="64" t="s">
        <v>4190</v>
      </c>
      <c r="D10223" s="37" t="s">
        <v>6839</v>
      </c>
      <c r="E10223" s="131">
        <v>19</v>
      </c>
      <c r="F10223" s="132" t="s">
        <v>82</v>
      </c>
      <c r="G10223" s="128"/>
      <c r="H10223" s="156" t="s">
        <v>6840</v>
      </c>
      <c r="I10223" s="159"/>
      <c r="K10223" s="140" t="str">
        <f t="shared" si="483"/>
        <v>社會福利支出計畫/社會福利支出/會費、捐助、補助、分攤、照護、救濟與交流活動費/捐助、補助與獎助/捐助國內團體</v>
      </c>
      <c r="L10223" s="140" t="str">
        <f t="shared" si="484"/>
        <v>補助民間團體辦理建立社區照顧關懷據點業務</v>
      </c>
      <c r="M10223" s="40" t="str">
        <f t="shared" si="485"/>
        <v>台中市東區十甲社區發展協會</v>
      </c>
    </row>
    <row r="10224" spans="1:13" s="27" customFormat="1" ht="112.5">
      <c r="A10224" s="37" t="s">
        <v>6837</v>
      </c>
      <c r="B10224" s="64" t="s">
        <v>7156</v>
      </c>
      <c r="C10224" s="64" t="s">
        <v>3057</v>
      </c>
      <c r="D10224" s="37" t="s">
        <v>6839</v>
      </c>
      <c r="E10224" s="131">
        <v>10</v>
      </c>
      <c r="F10224" s="132" t="s">
        <v>82</v>
      </c>
      <c r="G10224" s="128"/>
      <c r="H10224" s="156" t="s">
        <v>6840</v>
      </c>
      <c r="I10224" s="159"/>
      <c r="K10224" s="140" t="str">
        <f t="shared" si="483"/>
        <v>社會福利支出計畫/社會福利支出/會費、捐助、補助、分攤、照護、救濟與交流活動費/捐助、補助與獎助/捐助國內團體</v>
      </c>
      <c r="L10224" s="140" t="str">
        <f t="shared" si="484"/>
        <v>補助民間團體辦理建立社區照顧關懷據點業務</v>
      </c>
      <c r="M10224" s="40" t="str">
        <f t="shared" si="485"/>
        <v>臺中市神岡區岸裡社區發展協會</v>
      </c>
    </row>
    <row r="10225" spans="1:13" s="27" customFormat="1" ht="112.5">
      <c r="A10225" s="37" t="s">
        <v>6837</v>
      </c>
      <c r="B10225" s="64" t="s">
        <v>7156</v>
      </c>
      <c r="C10225" s="64" t="s">
        <v>3236</v>
      </c>
      <c r="D10225" s="37" t="s">
        <v>6839</v>
      </c>
      <c r="E10225" s="131">
        <v>15</v>
      </c>
      <c r="F10225" s="132" t="s">
        <v>82</v>
      </c>
      <c r="G10225" s="128"/>
      <c r="H10225" s="156" t="s">
        <v>6840</v>
      </c>
      <c r="I10225" s="159"/>
      <c r="K10225" s="140" t="str">
        <f t="shared" si="483"/>
        <v>社會福利支出計畫/社會福利支出/會費、捐助、補助、分攤、照護、救濟與交流活動費/捐助、補助與獎助/捐助國內團體</v>
      </c>
      <c r="L10225" s="140" t="str">
        <f t="shared" si="484"/>
        <v>補助民間團體辦理建立社區照顧關懷據點業務</v>
      </c>
      <c r="M10225" s="40" t="str">
        <f t="shared" si="485"/>
        <v>臺中市敦親睦鄰藝術文化協會</v>
      </c>
    </row>
    <row r="10226" spans="1:13" s="27" customFormat="1" ht="112.5">
      <c r="A10226" s="37" t="s">
        <v>6837</v>
      </c>
      <c r="B10226" s="64" t="s">
        <v>7156</v>
      </c>
      <c r="C10226" s="64" t="s">
        <v>3257</v>
      </c>
      <c r="D10226" s="37" t="s">
        <v>6839</v>
      </c>
      <c r="E10226" s="131">
        <v>42</v>
      </c>
      <c r="F10226" s="132" t="s">
        <v>82</v>
      </c>
      <c r="G10226" s="37"/>
      <c r="H10226" s="132" t="s">
        <v>6840</v>
      </c>
      <c r="I10226" s="158"/>
      <c r="K10226" s="140" t="str">
        <f t="shared" si="483"/>
        <v>社會福利支出計畫/社會福利支出/會費、捐助、補助、分攤、照護、救濟與交流活動費/捐助、補助與獎助/捐助國內團體</v>
      </c>
      <c r="L10226" s="140" t="str">
        <f t="shared" si="484"/>
        <v>補助民間團體辦理建立社區照顧關懷據點業務</v>
      </c>
      <c r="M10226" s="40" t="str">
        <f t="shared" si="485"/>
        <v>臺中市和平區健康促進推廣協會</v>
      </c>
    </row>
    <row r="10227" spans="1:13" s="27" customFormat="1" ht="112.5">
      <c r="A10227" s="37" t="s">
        <v>6837</v>
      </c>
      <c r="B10227" s="64" t="s">
        <v>7156</v>
      </c>
      <c r="C10227" s="64" t="s">
        <v>3619</v>
      </c>
      <c r="D10227" s="37" t="s">
        <v>6839</v>
      </c>
      <c r="E10227" s="131">
        <v>75</v>
      </c>
      <c r="F10227" s="132" t="s">
        <v>82</v>
      </c>
      <c r="G10227" s="128"/>
      <c r="H10227" s="156" t="s">
        <v>6840</v>
      </c>
      <c r="I10227" s="159"/>
      <c r="K10227" s="140" t="str">
        <f t="shared" si="483"/>
        <v>社會福利支出計畫/社會福利支出/會費、捐助、補助、分攤、照護、救濟與交流活動費/捐助、補助與獎助/捐助國內團體</v>
      </c>
      <c r="L10227" s="140" t="str">
        <f t="shared" si="484"/>
        <v>補助民間團體辦理建立社區照顧關懷據點業務</v>
      </c>
      <c r="M10227" s="40" t="str">
        <f t="shared" si="485"/>
        <v>社團法人台中市健行關懷社區協會</v>
      </c>
    </row>
    <row r="10228" spans="1:13" s="27" customFormat="1" ht="112.5">
      <c r="A10228" s="37" t="s">
        <v>6837</v>
      </c>
      <c r="B10228" s="64" t="s">
        <v>7156</v>
      </c>
      <c r="C10228" s="64" t="s">
        <v>6952</v>
      </c>
      <c r="D10228" s="37" t="s">
        <v>6839</v>
      </c>
      <c r="E10228" s="131">
        <v>30</v>
      </c>
      <c r="F10228" s="132" t="s">
        <v>82</v>
      </c>
      <c r="G10228" s="37"/>
      <c r="H10228" s="132" t="s">
        <v>6840</v>
      </c>
      <c r="I10228" s="158"/>
      <c r="K10228" s="140" t="str">
        <f t="shared" si="483"/>
        <v>社會福利支出計畫/社會福利支出/會費、捐助、補助、分攤、照護、救濟與交流活動費/捐助、補助與獎助/捐助國內團體</v>
      </c>
      <c r="L10228" s="140" t="str">
        <f t="shared" si="484"/>
        <v>補助民間團體辦理建立社區照顧關懷據點業務</v>
      </c>
      <c r="M10228" s="40" t="str">
        <f t="shared" si="485"/>
        <v>財團法人台中市私立林蘭生慈善基金會</v>
      </c>
    </row>
    <row r="10229" spans="1:13" s="27" customFormat="1" ht="112.5">
      <c r="A10229" s="37" t="s">
        <v>6837</v>
      </c>
      <c r="B10229" s="64" t="s">
        <v>7156</v>
      </c>
      <c r="C10229" s="64" t="s">
        <v>3109</v>
      </c>
      <c r="D10229" s="37" t="s">
        <v>6839</v>
      </c>
      <c r="E10229" s="131">
        <v>42</v>
      </c>
      <c r="F10229" s="132" t="s">
        <v>82</v>
      </c>
      <c r="G10229" s="37"/>
      <c r="H10229" s="132" t="s">
        <v>6840</v>
      </c>
      <c r="I10229" s="158"/>
      <c r="K10229" s="140" t="str">
        <f t="shared" si="483"/>
        <v>社會福利支出計畫/社會福利支出/會費、捐助、補助、分攤、照護、救濟與交流活動費/捐助、補助與獎助/捐助國內團體</v>
      </c>
      <c r="L10229" s="140" t="str">
        <f t="shared" si="484"/>
        <v>補助民間團體辦理建立社區照顧關懷據點業務</v>
      </c>
      <c r="M10229" s="40" t="str">
        <f t="shared" si="485"/>
        <v>社團法人中華傳愛社區服務協會</v>
      </c>
    </row>
    <row r="10230" spans="1:13" s="27" customFormat="1" ht="112.5">
      <c r="A10230" s="37" t="s">
        <v>6837</v>
      </c>
      <c r="B10230" s="64" t="s">
        <v>7156</v>
      </c>
      <c r="C10230" s="64" t="s">
        <v>3721</v>
      </c>
      <c r="D10230" s="37" t="s">
        <v>6839</v>
      </c>
      <c r="E10230" s="131">
        <v>24</v>
      </c>
      <c r="F10230" s="132" t="s">
        <v>82</v>
      </c>
      <c r="G10230" s="37"/>
      <c r="H10230" s="132" t="s">
        <v>6840</v>
      </c>
      <c r="I10230" s="158"/>
      <c r="K10230" s="140" t="str">
        <f t="shared" si="483"/>
        <v>社會福利支出計畫/社會福利支出/會費、捐助、補助、分攤、照護、救濟與交流活動費/捐助、補助與獎助/捐助國內團體</v>
      </c>
      <c r="L10230" s="140" t="str">
        <f t="shared" si="484"/>
        <v>補助民間團體辦理建立社區照顧關懷據點業務</v>
      </c>
      <c r="M10230" s="40" t="str">
        <f t="shared" si="485"/>
        <v>社團法人臺中市篤行關懷協會</v>
      </c>
    </row>
    <row r="10231" spans="1:13" s="27" customFormat="1" ht="112.5">
      <c r="A10231" s="37" t="s">
        <v>6837</v>
      </c>
      <c r="B10231" s="64" t="s">
        <v>7156</v>
      </c>
      <c r="C10231" s="64" t="s">
        <v>4191</v>
      </c>
      <c r="D10231" s="37" t="s">
        <v>6839</v>
      </c>
      <c r="E10231" s="131">
        <v>8</v>
      </c>
      <c r="F10231" s="132" t="s">
        <v>82</v>
      </c>
      <c r="G10231" s="37"/>
      <c r="H10231" s="132" t="s">
        <v>6840</v>
      </c>
      <c r="I10231" s="158"/>
      <c r="K10231" s="140" t="str">
        <f t="shared" si="483"/>
        <v>社會福利支出計畫/社會福利支出/會費、捐助、補助、分攤、照護、救濟與交流活動費/捐助、補助與獎助/捐助國內團體</v>
      </c>
      <c r="L10231" s="140" t="str">
        <f t="shared" si="484"/>
        <v>補助民間團體辦理建立社區照顧關懷據點業務</v>
      </c>
      <c r="M10231" s="40" t="str">
        <f t="shared" si="485"/>
        <v>台中市東區東勢社區發展協會</v>
      </c>
    </row>
    <row r="10232" spans="1:13" s="27" customFormat="1" ht="112.5">
      <c r="A10232" s="37" t="s">
        <v>6837</v>
      </c>
      <c r="B10232" s="64" t="s">
        <v>7156</v>
      </c>
      <c r="C10232" s="64" t="s">
        <v>6929</v>
      </c>
      <c r="D10232" s="37" t="s">
        <v>6839</v>
      </c>
      <c r="E10232" s="131">
        <v>30</v>
      </c>
      <c r="F10232" s="132" t="s">
        <v>82</v>
      </c>
      <c r="G10232" s="37"/>
      <c r="H10232" s="132" t="s">
        <v>6840</v>
      </c>
      <c r="I10232" s="158"/>
      <c r="K10232" s="140" t="str">
        <f t="shared" si="483"/>
        <v>社會福利支出計畫/社會福利支出/會費、捐助、補助、分攤、照護、救濟與交流活動費/捐助、補助與獎助/捐助國內團體</v>
      </c>
      <c r="L10232" s="140" t="str">
        <f t="shared" si="484"/>
        <v>補助民間團體辦理建立社區照顧關懷據點業務</v>
      </c>
      <c r="M10232" s="40" t="str">
        <f t="shared" si="485"/>
        <v>臺中市東勢區福隆社區發展協會</v>
      </c>
    </row>
    <row r="10233" spans="1:13" s="27" customFormat="1" ht="112.5">
      <c r="A10233" s="37" t="s">
        <v>6837</v>
      </c>
      <c r="B10233" s="64" t="s">
        <v>7156</v>
      </c>
      <c r="C10233" s="64" t="s">
        <v>4112</v>
      </c>
      <c r="D10233" s="37" t="s">
        <v>6839</v>
      </c>
      <c r="E10233" s="131">
        <v>20</v>
      </c>
      <c r="F10233" s="132" t="s">
        <v>82</v>
      </c>
      <c r="G10233" s="37"/>
      <c r="H10233" s="132" t="s">
        <v>6840</v>
      </c>
      <c r="I10233" s="158"/>
      <c r="K10233" s="140" t="str">
        <f t="shared" si="483"/>
        <v>社會福利支出計畫/社會福利支出/會費、捐助、補助、分攤、照護、救濟與交流活動費/捐助、補助與獎助/捐助國內團體</v>
      </c>
      <c r="L10233" s="140" t="str">
        <f t="shared" si="484"/>
        <v>補助民間團體辦理建立社區照顧關懷據點業務</v>
      </c>
      <c r="M10233" s="40" t="str">
        <f t="shared" si="485"/>
        <v>社團法人台灣相信社會福利發展協會</v>
      </c>
    </row>
    <row r="10234" spans="1:13" s="27" customFormat="1" ht="112.5">
      <c r="A10234" s="37" t="s">
        <v>6837</v>
      </c>
      <c r="B10234" s="64" t="s">
        <v>7156</v>
      </c>
      <c r="C10234" s="64" t="s">
        <v>3604</v>
      </c>
      <c r="D10234" s="37" t="s">
        <v>6839</v>
      </c>
      <c r="E10234" s="131">
        <v>30</v>
      </c>
      <c r="F10234" s="132" t="s">
        <v>82</v>
      </c>
      <c r="G10234" s="37"/>
      <c r="H10234" s="132" t="s">
        <v>6840</v>
      </c>
      <c r="I10234" s="158"/>
      <c r="K10234" s="140" t="str">
        <f t="shared" si="483"/>
        <v>社會福利支出計畫/社會福利支出/會費、捐助、補助、分攤、照護、救濟與交流活動費/捐助、補助與獎助/捐助國內團體</v>
      </c>
      <c r="L10234" s="140" t="str">
        <f t="shared" si="484"/>
        <v>補助民間團體辦理建立社區照顧關懷據點業務</v>
      </c>
      <c r="M10234" s="40" t="str">
        <f t="shared" si="485"/>
        <v>臺中市烏日區光明社區發展協會</v>
      </c>
    </row>
    <row r="10235" spans="1:13" s="27" customFormat="1" ht="112.5">
      <c r="A10235" s="37" t="s">
        <v>6837</v>
      </c>
      <c r="B10235" s="64" t="s">
        <v>7156</v>
      </c>
      <c r="C10235" s="64" t="s">
        <v>3219</v>
      </c>
      <c r="D10235" s="37" t="s">
        <v>6839</v>
      </c>
      <c r="E10235" s="131">
        <v>18</v>
      </c>
      <c r="F10235" s="132" t="s">
        <v>82</v>
      </c>
      <c r="G10235" s="37"/>
      <c r="H10235" s="132" t="s">
        <v>6840</v>
      </c>
      <c r="I10235" s="158"/>
      <c r="K10235" s="140" t="str">
        <f t="shared" si="483"/>
        <v>社會福利支出計畫/社會福利支出/會費、捐助、補助、分攤、照護、救濟與交流活動費/捐助、補助與獎助/捐助國內團體</v>
      </c>
      <c r="L10235" s="140" t="str">
        <f t="shared" si="484"/>
        <v>補助民間團體辦理建立社區照顧關懷據點業務</v>
      </c>
      <c r="M10235" s="40" t="str">
        <f t="shared" si="485"/>
        <v>臺中市大肚區大肚社區發展協會</v>
      </c>
    </row>
    <row r="10236" spans="1:13" s="27" customFormat="1" ht="112.5">
      <c r="A10236" s="37" t="s">
        <v>6837</v>
      </c>
      <c r="B10236" s="64" t="s">
        <v>7156</v>
      </c>
      <c r="C10236" s="64" t="s">
        <v>4209</v>
      </c>
      <c r="D10236" s="37" t="s">
        <v>6839</v>
      </c>
      <c r="E10236" s="131">
        <v>42</v>
      </c>
      <c r="F10236" s="132" t="s">
        <v>82</v>
      </c>
      <c r="G10236" s="37"/>
      <c r="H10236" s="132" t="s">
        <v>6840</v>
      </c>
      <c r="I10236" s="158"/>
      <c r="K10236" s="140" t="str">
        <f t="shared" si="483"/>
        <v>社會福利支出計畫/社會福利支出/會費、捐助、補助、分攤、照護、救濟與交流活動費/捐助、補助與獎助/捐助國內團體</v>
      </c>
      <c r="L10236" s="140" t="str">
        <f t="shared" si="484"/>
        <v>補助民間團體辦理建立社區照顧關懷據點業務</v>
      </c>
      <c r="M10236" s="40" t="str">
        <f t="shared" si="485"/>
        <v>台中市北區中達社區發展協會</v>
      </c>
    </row>
    <row r="10237" spans="1:13" s="27" customFormat="1" ht="112.5">
      <c r="A10237" s="37" t="s">
        <v>6837</v>
      </c>
      <c r="B10237" s="64" t="s">
        <v>7156</v>
      </c>
      <c r="C10237" s="64" t="s">
        <v>3202</v>
      </c>
      <c r="D10237" s="37" t="s">
        <v>6839</v>
      </c>
      <c r="E10237" s="131">
        <v>30</v>
      </c>
      <c r="F10237" s="132" t="s">
        <v>82</v>
      </c>
      <c r="G10237" s="37"/>
      <c r="H10237" s="132" t="s">
        <v>6840</v>
      </c>
      <c r="I10237" s="158"/>
      <c r="K10237" s="140" t="str">
        <f t="shared" ref="K10237:K10300" si="486">A10237</f>
        <v>社會福利支出計畫/社會福利支出/會費、捐助、補助、分攤、照護、救濟與交流活動費/捐助、補助與獎助/捐助國內團體</v>
      </c>
      <c r="L10237" s="140" t="str">
        <f t="shared" ref="L10237:L10300" si="487">B10237</f>
        <v>補助民間團體辦理建立社區照顧關懷據點業務</v>
      </c>
      <c r="M10237" s="40" t="str">
        <f t="shared" ref="M10237:M10300" si="488">C10237</f>
        <v>財團法人臺中市私立宜家社會福利慈善基金會</v>
      </c>
    </row>
    <row r="10238" spans="1:13" s="27" customFormat="1" ht="112.5">
      <c r="A10238" s="37" t="s">
        <v>6837</v>
      </c>
      <c r="B10238" s="64" t="s">
        <v>7156</v>
      </c>
      <c r="C10238" s="64" t="s">
        <v>3636</v>
      </c>
      <c r="D10238" s="37" t="s">
        <v>6839</v>
      </c>
      <c r="E10238" s="131">
        <v>30</v>
      </c>
      <c r="F10238" s="132" t="s">
        <v>82</v>
      </c>
      <c r="G10238" s="37"/>
      <c r="H10238" s="132" t="s">
        <v>6840</v>
      </c>
      <c r="I10238" s="158"/>
      <c r="K10238" s="140" t="str">
        <f t="shared" si="486"/>
        <v>社會福利支出計畫/社會福利支出/會費、捐助、補助、分攤、照護、救濟與交流活動費/捐助、補助與獎助/捐助國內團體</v>
      </c>
      <c r="L10238" s="140" t="str">
        <f t="shared" si="487"/>
        <v>補助民間團體辦理建立社區照顧關懷據點業務</v>
      </c>
      <c r="M10238" s="40" t="str">
        <f t="shared" si="488"/>
        <v>臺中市大甲區德化社區發展協會</v>
      </c>
    </row>
    <row r="10239" spans="1:13" s="27" customFormat="1" ht="112.5">
      <c r="A10239" s="37" t="s">
        <v>6837</v>
      </c>
      <c r="B10239" s="64" t="s">
        <v>7156</v>
      </c>
      <c r="C10239" s="64" t="s">
        <v>3297</v>
      </c>
      <c r="D10239" s="37" t="s">
        <v>6839</v>
      </c>
      <c r="E10239" s="131">
        <v>30</v>
      </c>
      <c r="F10239" s="132" t="s">
        <v>82</v>
      </c>
      <c r="G10239" s="37"/>
      <c r="H10239" s="132" t="s">
        <v>6840</v>
      </c>
      <c r="I10239" s="158"/>
      <c r="K10239" s="140" t="str">
        <f t="shared" si="486"/>
        <v>社會福利支出計畫/社會福利支出/會費、捐助、補助、分攤、照護、救濟與交流活動費/捐助、補助與獎助/捐助國內團體</v>
      </c>
      <c r="L10239" s="140" t="str">
        <f t="shared" si="487"/>
        <v>補助民間團體辦理建立社區照顧關懷據點業務</v>
      </c>
      <c r="M10239" s="40" t="str">
        <f t="shared" si="488"/>
        <v>財團法人臺中市私立信望愛智能發展中心</v>
      </c>
    </row>
    <row r="10240" spans="1:13" s="27" customFormat="1" ht="112.5">
      <c r="A10240" s="37" t="s">
        <v>6837</v>
      </c>
      <c r="B10240" s="64" t="s">
        <v>7156</v>
      </c>
      <c r="C10240" s="64" t="s">
        <v>7289</v>
      </c>
      <c r="D10240" s="37" t="s">
        <v>6839</v>
      </c>
      <c r="E10240" s="131">
        <v>8</v>
      </c>
      <c r="F10240" s="132" t="s">
        <v>82</v>
      </c>
      <c r="G10240" s="37"/>
      <c r="H10240" s="132" t="s">
        <v>6840</v>
      </c>
      <c r="I10240" s="158"/>
      <c r="K10240" s="140" t="str">
        <f t="shared" si="486"/>
        <v>社會福利支出計畫/社會福利支出/會費、捐助、補助、分攤、照護、救濟與交流活動費/捐助、補助與獎助/捐助國內團體</v>
      </c>
      <c r="L10240" s="140" t="str">
        <f t="shared" si="487"/>
        <v>補助民間團體辦理建立社區照顧關懷據點業務</v>
      </c>
      <c r="M10240" s="40" t="str">
        <f t="shared" si="488"/>
        <v>臺中市潭子區家福社區發展協會</v>
      </c>
    </row>
    <row r="10241" spans="1:13" s="27" customFormat="1" ht="112.5">
      <c r="A10241" s="37" t="s">
        <v>6837</v>
      </c>
      <c r="B10241" s="64" t="s">
        <v>7156</v>
      </c>
      <c r="C10241" s="64" t="s">
        <v>3230</v>
      </c>
      <c r="D10241" s="37" t="s">
        <v>6839</v>
      </c>
      <c r="E10241" s="131">
        <v>14</v>
      </c>
      <c r="F10241" s="132" t="s">
        <v>82</v>
      </c>
      <c r="G10241" s="37"/>
      <c r="H10241" s="132" t="s">
        <v>6840</v>
      </c>
      <c r="I10241" s="158"/>
      <c r="K10241" s="140" t="str">
        <f t="shared" si="486"/>
        <v>社會福利支出計畫/社會福利支出/會費、捐助、補助、分攤、照護、救濟與交流活動費/捐助、補助與獎助/捐助國內團體</v>
      </c>
      <c r="L10241" s="140" t="str">
        <f t="shared" si="487"/>
        <v>補助民間團體辦理建立社區照顧關懷據點業務</v>
      </c>
      <c r="M10241" s="40" t="str">
        <f t="shared" si="488"/>
        <v>臺中市潭子區大豐社區發展協會</v>
      </c>
    </row>
    <row r="10242" spans="1:13" s="27" customFormat="1" ht="112.5">
      <c r="A10242" s="37" t="s">
        <v>6837</v>
      </c>
      <c r="B10242" s="64" t="s">
        <v>7156</v>
      </c>
      <c r="C10242" s="64" t="s">
        <v>3251</v>
      </c>
      <c r="D10242" s="37" t="s">
        <v>6839</v>
      </c>
      <c r="E10242" s="131">
        <v>30</v>
      </c>
      <c r="F10242" s="132" t="s">
        <v>82</v>
      </c>
      <c r="G10242" s="37"/>
      <c r="H10242" s="132" t="s">
        <v>6840</v>
      </c>
      <c r="I10242" s="158"/>
      <c r="K10242" s="140" t="str">
        <f t="shared" si="486"/>
        <v>社會福利支出計畫/社會福利支出/會費、捐助、補助、分攤、照護、救濟與交流活動費/捐助、補助與獎助/捐助國內團體</v>
      </c>
      <c r="L10242" s="140" t="str">
        <f t="shared" si="487"/>
        <v>補助民間團體辦理建立社區照顧關懷據點業務</v>
      </c>
      <c r="M10242" s="40" t="str">
        <f t="shared" si="488"/>
        <v>財團法人向上社會福利基金會</v>
      </c>
    </row>
    <row r="10243" spans="1:13" s="27" customFormat="1" ht="112.5">
      <c r="A10243" s="37" t="s">
        <v>6837</v>
      </c>
      <c r="B10243" s="64" t="s">
        <v>7156</v>
      </c>
      <c r="C10243" s="64" t="s">
        <v>3253</v>
      </c>
      <c r="D10243" s="37" t="s">
        <v>6839</v>
      </c>
      <c r="E10243" s="131">
        <v>16</v>
      </c>
      <c r="F10243" s="132" t="s">
        <v>82</v>
      </c>
      <c r="G10243" s="37"/>
      <c r="H10243" s="132" t="s">
        <v>6840</v>
      </c>
      <c r="I10243" s="158"/>
      <c r="K10243" s="140" t="str">
        <f t="shared" si="486"/>
        <v>社會福利支出計畫/社會福利支出/會費、捐助、補助、分攤、照護、救濟與交流活動費/捐助、補助與獎助/捐助國內團體</v>
      </c>
      <c r="L10243" s="140" t="str">
        <f t="shared" si="487"/>
        <v>補助民間團體辦理建立社區照顧關懷據點業務</v>
      </c>
      <c r="M10243" s="40" t="str">
        <f t="shared" si="488"/>
        <v>臺中市東勢區泰昌社區發展協會</v>
      </c>
    </row>
    <row r="10244" spans="1:13" s="27" customFormat="1" ht="112.5">
      <c r="A10244" s="37" t="s">
        <v>6837</v>
      </c>
      <c r="B10244" s="64" t="s">
        <v>7156</v>
      </c>
      <c r="C10244" s="64" t="s">
        <v>3686</v>
      </c>
      <c r="D10244" s="37" t="s">
        <v>6839</v>
      </c>
      <c r="E10244" s="131">
        <v>84</v>
      </c>
      <c r="F10244" s="132" t="s">
        <v>82</v>
      </c>
      <c r="G10244" s="37"/>
      <c r="H10244" s="132" t="s">
        <v>6840</v>
      </c>
      <c r="I10244" s="158"/>
      <c r="K10244" s="140" t="str">
        <f t="shared" si="486"/>
        <v>社會福利支出計畫/社會福利支出/會費、捐助、補助、分攤、照護、救濟與交流活動費/捐助、補助與獎助/捐助國內團體</v>
      </c>
      <c r="L10244" s="140" t="str">
        <f t="shared" si="487"/>
        <v>補助民間團體辦理建立社區照顧關懷據點業務</v>
      </c>
      <c r="M10244" s="40" t="str">
        <f t="shared" si="488"/>
        <v>台中市西屯區何安社區發展協會</v>
      </c>
    </row>
    <row r="10245" spans="1:13" s="27" customFormat="1" ht="112.5">
      <c r="A10245" s="37" t="s">
        <v>6837</v>
      </c>
      <c r="B10245" s="64" t="s">
        <v>7156</v>
      </c>
      <c r="C10245" s="64" t="s">
        <v>4193</v>
      </c>
      <c r="D10245" s="37" t="s">
        <v>6839</v>
      </c>
      <c r="E10245" s="131">
        <v>27</v>
      </c>
      <c r="F10245" s="132" t="s">
        <v>82</v>
      </c>
      <c r="G10245" s="37"/>
      <c r="H10245" s="132" t="s">
        <v>6840</v>
      </c>
      <c r="I10245" s="158"/>
      <c r="K10245" s="140" t="str">
        <f t="shared" si="486"/>
        <v>社會福利支出計畫/社會福利支出/會費、捐助、補助、分攤、照護、救濟與交流活動費/捐助、補助與獎助/捐助國內團體</v>
      </c>
      <c r="L10245" s="140" t="str">
        <f t="shared" si="487"/>
        <v>補助民間團體辦理建立社區照顧關懷據點業務</v>
      </c>
      <c r="M10245" s="40" t="str">
        <f t="shared" si="488"/>
        <v>臺中市沙鹿區六路社區發展協會</v>
      </c>
    </row>
    <row r="10246" spans="1:13" s="27" customFormat="1" ht="112.5">
      <c r="A10246" s="37" t="s">
        <v>6837</v>
      </c>
      <c r="B10246" s="64" t="s">
        <v>7156</v>
      </c>
      <c r="C10246" s="64" t="s">
        <v>4274</v>
      </c>
      <c r="D10246" s="37" t="s">
        <v>6839</v>
      </c>
      <c r="E10246" s="131">
        <v>13</v>
      </c>
      <c r="F10246" s="132" t="s">
        <v>82</v>
      </c>
      <c r="G10246" s="37"/>
      <c r="H10246" s="132" t="s">
        <v>6840</v>
      </c>
      <c r="I10246" s="158"/>
      <c r="K10246" s="140" t="str">
        <f t="shared" si="486"/>
        <v>社會福利支出計畫/社會福利支出/會費、捐助、補助、分攤、照護、救濟與交流活動費/捐助、補助與獎助/捐助國內團體</v>
      </c>
      <c r="L10246" s="140" t="str">
        <f t="shared" si="487"/>
        <v>補助民間團體辦理建立社區照顧關懷據點業務</v>
      </c>
      <c r="M10246" s="40" t="str">
        <f t="shared" si="488"/>
        <v>臺中市大雅區忠義社區發展協會</v>
      </c>
    </row>
    <row r="10247" spans="1:13" s="27" customFormat="1" ht="112.5">
      <c r="A10247" s="37" t="s">
        <v>6837</v>
      </c>
      <c r="B10247" s="64" t="s">
        <v>7156</v>
      </c>
      <c r="C10247" s="64" t="s">
        <v>4079</v>
      </c>
      <c r="D10247" s="37" t="s">
        <v>6839</v>
      </c>
      <c r="E10247" s="131">
        <v>40</v>
      </c>
      <c r="F10247" s="132" t="s">
        <v>82</v>
      </c>
      <c r="G10247" s="37"/>
      <c r="H10247" s="132" t="s">
        <v>6840</v>
      </c>
      <c r="I10247" s="158"/>
      <c r="K10247" s="140" t="str">
        <f t="shared" si="486"/>
        <v>社會福利支出計畫/社會福利支出/會費、捐助、補助、分攤、照護、救濟與交流活動費/捐助、補助與獎助/捐助國內團體</v>
      </c>
      <c r="L10247" s="140" t="str">
        <f t="shared" si="487"/>
        <v>補助民間團體辦理建立社區照顧關懷據點業務</v>
      </c>
      <c r="M10247" s="40" t="str">
        <f t="shared" si="488"/>
        <v>臺中市太平區中興社區發展協會</v>
      </c>
    </row>
    <row r="10248" spans="1:13" s="27" customFormat="1" ht="112.5">
      <c r="A10248" s="37" t="s">
        <v>6837</v>
      </c>
      <c r="B10248" s="64" t="s">
        <v>7156</v>
      </c>
      <c r="C10248" s="64" t="s">
        <v>3711</v>
      </c>
      <c r="D10248" s="37" t="s">
        <v>6839</v>
      </c>
      <c r="E10248" s="131">
        <v>60</v>
      </c>
      <c r="F10248" s="132" t="s">
        <v>82</v>
      </c>
      <c r="G10248" s="37"/>
      <c r="H10248" s="132" t="s">
        <v>6840</v>
      </c>
      <c r="I10248" s="158"/>
      <c r="K10248" s="140" t="str">
        <f t="shared" si="486"/>
        <v>社會福利支出計畫/社會福利支出/會費、捐助、補助、分攤、照護、救濟與交流活動費/捐助、補助與獎助/捐助國內團體</v>
      </c>
      <c r="L10248" s="140" t="str">
        <f t="shared" si="487"/>
        <v>補助民間團體辦理建立社區照顧關懷據點業務</v>
      </c>
      <c r="M10248" s="40" t="str">
        <f t="shared" si="488"/>
        <v>臺中市大里區立德社區發展協會</v>
      </c>
    </row>
    <row r="10249" spans="1:13" s="27" customFormat="1" ht="112.5">
      <c r="A10249" s="37" t="s">
        <v>6837</v>
      </c>
      <c r="B10249" s="64" t="s">
        <v>7156</v>
      </c>
      <c r="C10249" s="64" t="s">
        <v>3186</v>
      </c>
      <c r="D10249" s="37" t="s">
        <v>6839</v>
      </c>
      <c r="E10249" s="131">
        <v>10</v>
      </c>
      <c r="F10249" s="132" t="s">
        <v>82</v>
      </c>
      <c r="G10249" s="37"/>
      <c r="H10249" s="132" t="s">
        <v>6840</v>
      </c>
      <c r="I10249" s="158"/>
      <c r="K10249" s="140" t="str">
        <f t="shared" si="486"/>
        <v>社會福利支出計畫/社會福利支出/會費、捐助、補助、分攤、照護、救濟與交流活動費/捐助、補助與獎助/捐助國內團體</v>
      </c>
      <c r="L10249" s="140" t="str">
        <f t="shared" si="487"/>
        <v>補助民間團體辦理建立社區照顧關懷據點業務</v>
      </c>
      <c r="M10249" s="40" t="str">
        <f t="shared" si="488"/>
        <v>社團法人臺中市沐風60長者之愛關懷協會</v>
      </c>
    </row>
    <row r="10250" spans="1:13" s="27" customFormat="1" ht="112.5">
      <c r="A10250" s="37" t="s">
        <v>6837</v>
      </c>
      <c r="B10250" s="64" t="s">
        <v>7156</v>
      </c>
      <c r="C10250" s="64" t="s">
        <v>3591</v>
      </c>
      <c r="D10250" s="37" t="s">
        <v>6839</v>
      </c>
      <c r="E10250" s="131">
        <v>30</v>
      </c>
      <c r="F10250" s="132" t="s">
        <v>82</v>
      </c>
      <c r="G10250" s="37"/>
      <c r="H10250" s="132" t="s">
        <v>6840</v>
      </c>
      <c r="I10250" s="158"/>
      <c r="K10250" s="140" t="str">
        <f t="shared" si="486"/>
        <v>社會福利支出計畫/社會福利支出/會費、捐助、補助、分攤、照護、救濟與交流活動費/捐助、補助與獎助/捐助國內團體</v>
      </c>
      <c r="L10250" s="140" t="str">
        <f t="shared" si="487"/>
        <v>補助民間團體辦理建立社區照顧關懷據點業務</v>
      </c>
      <c r="M10250" s="40" t="str">
        <f t="shared" si="488"/>
        <v>臺中市伯樂城鄉關懷協會</v>
      </c>
    </row>
    <row r="10251" spans="1:13" s="27" customFormat="1" ht="112.5">
      <c r="A10251" s="37" t="s">
        <v>6837</v>
      </c>
      <c r="B10251" s="64" t="s">
        <v>7156</v>
      </c>
      <c r="C10251" s="64" t="s">
        <v>4302</v>
      </c>
      <c r="D10251" s="37" t="s">
        <v>6839</v>
      </c>
      <c r="E10251" s="131">
        <v>11</v>
      </c>
      <c r="F10251" s="132" t="s">
        <v>82</v>
      </c>
      <c r="G10251" s="37"/>
      <c r="H10251" s="132" t="s">
        <v>6840</v>
      </c>
      <c r="I10251" s="158"/>
      <c r="K10251" s="140" t="str">
        <f t="shared" si="486"/>
        <v>社會福利支出計畫/社會福利支出/會費、捐助、補助、分攤、照護、救濟與交流活動費/捐助、補助與獎助/捐助國內團體</v>
      </c>
      <c r="L10251" s="140" t="str">
        <f t="shared" si="487"/>
        <v>補助民間團體辦理建立社區照顧關懷據點業務</v>
      </c>
      <c r="M10251" s="40" t="str">
        <f t="shared" si="488"/>
        <v>臺中市豐原區豐圳社區發展協會</v>
      </c>
    </row>
    <row r="10252" spans="1:13" s="27" customFormat="1" ht="112.5">
      <c r="A10252" s="37" t="s">
        <v>6837</v>
      </c>
      <c r="B10252" s="64" t="s">
        <v>7156</v>
      </c>
      <c r="C10252" s="64" t="s">
        <v>2582</v>
      </c>
      <c r="D10252" s="37" t="s">
        <v>6839</v>
      </c>
      <c r="E10252" s="131">
        <v>11</v>
      </c>
      <c r="F10252" s="132" t="s">
        <v>82</v>
      </c>
      <c r="G10252" s="37"/>
      <c r="H10252" s="132" t="s">
        <v>6840</v>
      </c>
      <c r="I10252" s="158"/>
      <c r="K10252" s="140" t="str">
        <f t="shared" si="486"/>
        <v>社會福利支出計畫/社會福利支出/會費、捐助、補助、分攤、照護、救濟與交流活動費/捐助、補助與獎助/捐助國內團體</v>
      </c>
      <c r="L10252" s="140" t="str">
        <f t="shared" si="487"/>
        <v>補助民間團體辦理建立社區照顧關懷據點業務</v>
      </c>
      <c r="M10252" s="40" t="str">
        <f t="shared" si="488"/>
        <v>臺中市豐原區大南嵩社區發展協會</v>
      </c>
    </row>
    <row r="10253" spans="1:13" s="27" customFormat="1" ht="112.5">
      <c r="A10253" s="37" t="s">
        <v>6837</v>
      </c>
      <c r="B10253" s="64" t="s">
        <v>7156</v>
      </c>
      <c r="C10253" s="64" t="s">
        <v>4279</v>
      </c>
      <c r="D10253" s="37" t="s">
        <v>6839</v>
      </c>
      <c r="E10253" s="131">
        <v>10</v>
      </c>
      <c r="F10253" s="132" t="s">
        <v>82</v>
      </c>
      <c r="G10253" s="37"/>
      <c r="H10253" s="132" t="s">
        <v>6840</v>
      </c>
      <c r="I10253" s="158"/>
      <c r="K10253" s="140" t="str">
        <f t="shared" si="486"/>
        <v>社會福利支出計畫/社會福利支出/會費、捐助、補助、分攤、照護、救濟與交流活動費/捐助、補助與獎助/捐助國內團體</v>
      </c>
      <c r="L10253" s="140" t="str">
        <f t="shared" si="487"/>
        <v>補助民間團體辦理建立社區照顧關懷據點業務</v>
      </c>
      <c r="M10253" s="40" t="str">
        <f t="shared" si="488"/>
        <v>臺中市外埔社區健康協會</v>
      </c>
    </row>
    <row r="10254" spans="1:13" s="27" customFormat="1" ht="112.5">
      <c r="A10254" s="37" t="s">
        <v>6837</v>
      </c>
      <c r="B10254" s="64" t="s">
        <v>7156</v>
      </c>
      <c r="C10254" s="64" t="s">
        <v>4179</v>
      </c>
      <c r="D10254" s="37" t="s">
        <v>6839</v>
      </c>
      <c r="E10254" s="131">
        <v>30</v>
      </c>
      <c r="F10254" s="132" t="s">
        <v>82</v>
      </c>
      <c r="G10254" s="37"/>
      <c r="H10254" s="132" t="s">
        <v>6840</v>
      </c>
      <c r="I10254" s="158"/>
      <c r="K10254" s="140" t="str">
        <f t="shared" si="486"/>
        <v>社會福利支出計畫/社會福利支出/會費、捐助、補助、分攤、照護、救濟與交流活動費/捐助、補助與獎助/捐助國內團體</v>
      </c>
      <c r="L10254" s="140" t="str">
        <f t="shared" si="487"/>
        <v>補助民間團體辦理建立社區照顧關懷據點業務</v>
      </c>
      <c r="M10254" s="40" t="str">
        <f t="shared" si="488"/>
        <v>臺中市大肚區山陽社區發展協會</v>
      </c>
    </row>
    <row r="10255" spans="1:13" s="27" customFormat="1" ht="112.5">
      <c r="A10255" s="37" t="s">
        <v>6837</v>
      </c>
      <c r="B10255" s="64" t="s">
        <v>7156</v>
      </c>
      <c r="C10255" s="64" t="s">
        <v>3149</v>
      </c>
      <c r="D10255" s="37" t="s">
        <v>6839</v>
      </c>
      <c r="E10255" s="131">
        <v>32</v>
      </c>
      <c r="F10255" s="132" t="s">
        <v>82</v>
      </c>
      <c r="G10255" s="37"/>
      <c r="H10255" s="132" t="s">
        <v>6840</v>
      </c>
      <c r="I10255" s="158"/>
      <c r="K10255" s="140" t="str">
        <f t="shared" si="486"/>
        <v>社會福利支出計畫/社會福利支出/會費、捐助、補助、分攤、照護、救濟與交流活動費/捐助、補助與獎助/捐助國內團體</v>
      </c>
      <c r="L10255" s="140" t="str">
        <f t="shared" si="487"/>
        <v>補助民間團體辦理建立社區照顧關懷據點業務</v>
      </c>
      <c r="M10255" s="40" t="str">
        <f t="shared" si="488"/>
        <v>臺中市烏日區三和社區發展協會</v>
      </c>
    </row>
    <row r="10256" spans="1:13" s="27" customFormat="1" ht="112.5">
      <c r="A10256" s="37" t="s">
        <v>6837</v>
      </c>
      <c r="B10256" s="64" t="s">
        <v>7156</v>
      </c>
      <c r="C10256" s="64" t="s">
        <v>3601</v>
      </c>
      <c r="D10256" s="37" t="s">
        <v>6839</v>
      </c>
      <c r="E10256" s="131">
        <v>18</v>
      </c>
      <c r="F10256" s="132" t="s">
        <v>82</v>
      </c>
      <c r="G10256" s="37"/>
      <c r="H10256" s="132" t="s">
        <v>6840</v>
      </c>
      <c r="I10256" s="158"/>
      <c r="K10256" s="140" t="str">
        <f t="shared" si="486"/>
        <v>社會福利支出計畫/社會福利支出/會費、捐助、補助、分攤、照護、救濟與交流活動費/捐助、補助與獎助/捐助國內團體</v>
      </c>
      <c r="L10256" s="140" t="str">
        <f t="shared" si="487"/>
        <v>補助民間團體辦理建立社區照顧關懷據點業務</v>
      </c>
      <c r="M10256" s="40" t="str">
        <f t="shared" si="488"/>
        <v>臺中市大肚區大東社區發展協會</v>
      </c>
    </row>
    <row r="10257" spans="1:13" s="27" customFormat="1" ht="112.5">
      <c r="A10257" s="37" t="s">
        <v>6837</v>
      </c>
      <c r="B10257" s="64" t="s">
        <v>7156</v>
      </c>
      <c r="C10257" s="64" t="s">
        <v>3691</v>
      </c>
      <c r="D10257" s="37" t="s">
        <v>6839</v>
      </c>
      <c r="E10257" s="131">
        <v>12</v>
      </c>
      <c r="F10257" s="132" t="s">
        <v>82</v>
      </c>
      <c r="G10257" s="37"/>
      <c r="H10257" s="132" t="s">
        <v>6840</v>
      </c>
      <c r="I10257" s="158"/>
      <c r="K10257" s="140" t="str">
        <f t="shared" si="486"/>
        <v>社會福利支出計畫/社會福利支出/會費、捐助、補助、分攤、照護、救濟與交流活動費/捐助、補助與獎助/捐助國內團體</v>
      </c>
      <c r="L10257" s="140" t="str">
        <f t="shared" si="487"/>
        <v>補助民間團體辦理建立社區照顧關懷據點業務</v>
      </c>
      <c r="M10257" s="40" t="str">
        <f t="shared" si="488"/>
        <v>臺中市大肚區萬興社區發展協會</v>
      </c>
    </row>
    <row r="10258" spans="1:13" s="27" customFormat="1" ht="112.5">
      <c r="A10258" s="37" t="s">
        <v>6837</v>
      </c>
      <c r="B10258" s="64" t="s">
        <v>7156</v>
      </c>
      <c r="C10258" s="64" t="s">
        <v>3220</v>
      </c>
      <c r="D10258" s="37" t="s">
        <v>6839</v>
      </c>
      <c r="E10258" s="131">
        <v>60</v>
      </c>
      <c r="F10258" s="132" t="s">
        <v>82</v>
      </c>
      <c r="G10258" s="37"/>
      <c r="H10258" s="132" t="s">
        <v>6840</v>
      </c>
      <c r="I10258" s="158"/>
      <c r="K10258" s="140" t="str">
        <f t="shared" si="486"/>
        <v>社會福利支出計畫/社會福利支出/會費、捐助、補助、分攤、照護、救濟與交流活動費/捐助、補助與獎助/捐助國內團體</v>
      </c>
      <c r="L10258" s="140" t="str">
        <f t="shared" si="487"/>
        <v>補助民間團體辦理建立社區照顧關懷據點業務</v>
      </c>
      <c r="M10258" s="40" t="str">
        <f t="shared" si="488"/>
        <v>臺中市幸福心志工協會</v>
      </c>
    </row>
    <row r="10259" spans="1:13" s="27" customFormat="1" ht="112.5">
      <c r="A10259" s="37" t="s">
        <v>6837</v>
      </c>
      <c r="B10259" s="64" t="s">
        <v>7156</v>
      </c>
      <c r="C10259" s="64" t="s">
        <v>4285</v>
      </c>
      <c r="D10259" s="37" t="s">
        <v>6839</v>
      </c>
      <c r="E10259" s="131">
        <v>15</v>
      </c>
      <c r="F10259" s="132" t="s">
        <v>82</v>
      </c>
      <c r="G10259" s="37"/>
      <c r="H10259" s="132" t="s">
        <v>6840</v>
      </c>
      <c r="I10259" s="158"/>
      <c r="K10259" s="140" t="str">
        <f t="shared" si="486"/>
        <v>社會福利支出計畫/社會福利支出/會費、捐助、補助、分攤、照護、救濟與交流活動費/捐助、補助與獎助/捐助國內團體</v>
      </c>
      <c r="L10259" s="140" t="str">
        <f t="shared" si="487"/>
        <v>補助民間團體辦理建立社區照顧關懷據點業務</v>
      </c>
      <c r="M10259" s="40" t="str">
        <f t="shared" si="488"/>
        <v>臺中市大雅區秀山社區發展協會</v>
      </c>
    </row>
    <row r="10260" spans="1:13" s="27" customFormat="1" ht="112.5">
      <c r="A10260" s="37" t="s">
        <v>6837</v>
      </c>
      <c r="B10260" s="64" t="s">
        <v>7156</v>
      </c>
      <c r="C10260" s="64" t="s">
        <v>3792</v>
      </c>
      <c r="D10260" s="37" t="s">
        <v>6839</v>
      </c>
      <c r="E10260" s="131">
        <v>24</v>
      </c>
      <c r="F10260" s="132" t="s">
        <v>82</v>
      </c>
      <c r="G10260" s="37"/>
      <c r="H10260" s="132" t="s">
        <v>6840</v>
      </c>
      <c r="I10260" s="158"/>
      <c r="K10260" s="140" t="str">
        <f t="shared" si="486"/>
        <v>社會福利支出計畫/社會福利支出/會費、捐助、補助、分攤、照護、救濟與交流活動費/捐助、補助與獎助/捐助國內團體</v>
      </c>
      <c r="L10260" s="140" t="str">
        <f t="shared" si="487"/>
        <v>補助民間團體辦理建立社區照顧關懷據點業務</v>
      </c>
      <c r="M10260" s="40" t="str">
        <f t="shared" si="488"/>
        <v>臺中市外埔區安定關懷協進會</v>
      </c>
    </row>
    <row r="10261" spans="1:13" s="27" customFormat="1" ht="112.5">
      <c r="A10261" s="37" t="s">
        <v>6837</v>
      </c>
      <c r="B10261" s="64" t="s">
        <v>7156</v>
      </c>
      <c r="C10261" s="64" t="s">
        <v>4170</v>
      </c>
      <c r="D10261" s="37" t="s">
        <v>6839</v>
      </c>
      <c r="E10261" s="131">
        <v>24</v>
      </c>
      <c r="F10261" s="132" t="s">
        <v>82</v>
      </c>
      <c r="G10261" s="37"/>
      <c r="H10261" s="132" t="s">
        <v>6840</v>
      </c>
      <c r="I10261" s="158"/>
      <c r="K10261" s="140" t="str">
        <f t="shared" si="486"/>
        <v>社會福利支出計畫/社會福利支出/會費、捐助、補助、分攤、照護、救濟與交流活動費/捐助、補助與獎助/捐助國內團體</v>
      </c>
      <c r="L10261" s="140" t="str">
        <f t="shared" si="487"/>
        <v>補助民間團體辦理建立社區照顧關懷據點業務</v>
      </c>
      <c r="M10261" s="40" t="str">
        <f t="shared" si="488"/>
        <v>台中市北區錦平社區發展協會</v>
      </c>
    </row>
    <row r="10262" spans="1:13" s="27" customFormat="1" ht="112.5">
      <c r="A10262" s="37" t="s">
        <v>6837</v>
      </c>
      <c r="B10262" s="64" t="s">
        <v>7156</v>
      </c>
      <c r="C10262" s="64" t="s">
        <v>3194</v>
      </c>
      <c r="D10262" s="37" t="s">
        <v>6839</v>
      </c>
      <c r="E10262" s="131">
        <v>11</v>
      </c>
      <c r="F10262" s="132" t="s">
        <v>82</v>
      </c>
      <c r="G10262" s="37"/>
      <c r="H10262" s="132" t="s">
        <v>6840</v>
      </c>
      <c r="I10262" s="158"/>
      <c r="K10262" s="140" t="str">
        <f t="shared" si="486"/>
        <v>社會福利支出計畫/社會福利支出/會費、捐助、補助、分攤、照護、救濟與交流活動費/捐助、補助與獎助/捐助國內團體</v>
      </c>
      <c r="L10262" s="140" t="str">
        <f t="shared" si="487"/>
        <v>補助民間團體辦理建立社區照顧關懷據點業務</v>
      </c>
      <c r="M10262" s="40" t="str">
        <f t="shared" si="488"/>
        <v>臺中市大甲區銅安社區發展協會</v>
      </c>
    </row>
    <row r="10263" spans="1:13" s="27" customFormat="1" ht="112.5">
      <c r="A10263" s="37" t="s">
        <v>6837</v>
      </c>
      <c r="B10263" s="64" t="s">
        <v>7156</v>
      </c>
      <c r="C10263" s="64" t="s">
        <v>3931</v>
      </c>
      <c r="D10263" s="37" t="s">
        <v>6839</v>
      </c>
      <c r="E10263" s="131">
        <v>13</v>
      </c>
      <c r="F10263" s="132" t="s">
        <v>82</v>
      </c>
      <c r="G10263" s="37"/>
      <c r="H10263" s="132" t="s">
        <v>6840</v>
      </c>
      <c r="I10263" s="164"/>
      <c r="K10263" s="140" t="str">
        <f t="shared" si="486"/>
        <v>社會福利支出計畫/社會福利支出/會費、捐助、補助、分攤、照護、救濟與交流活動費/捐助、補助與獎助/捐助國內團體</v>
      </c>
      <c r="L10263" s="140" t="str">
        <f t="shared" si="487"/>
        <v>補助民間團體辦理建立社區照顧關懷據點業務</v>
      </c>
      <c r="M10263" s="40" t="str">
        <f t="shared" si="488"/>
        <v>臺中市大安區西安社區發展協會</v>
      </c>
    </row>
    <row r="10264" spans="1:13" s="27" customFormat="1" ht="112.5">
      <c r="A10264" s="37" t="s">
        <v>6837</v>
      </c>
      <c r="B10264" s="64" t="s">
        <v>7156</v>
      </c>
      <c r="C10264" s="64" t="s">
        <v>4279</v>
      </c>
      <c r="D10264" s="37" t="s">
        <v>6839</v>
      </c>
      <c r="E10264" s="131">
        <v>30</v>
      </c>
      <c r="F10264" s="132" t="s">
        <v>82</v>
      </c>
      <c r="G10264" s="37"/>
      <c r="H10264" s="132" t="s">
        <v>6840</v>
      </c>
      <c r="I10264" s="164"/>
      <c r="K10264" s="140" t="str">
        <f t="shared" si="486"/>
        <v>社會福利支出計畫/社會福利支出/會費、捐助、補助、分攤、照護、救濟與交流活動費/捐助、補助與獎助/捐助國內團體</v>
      </c>
      <c r="L10264" s="140" t="str">
        <f t="shared" si="487"/>
        <v>補助民間團體辦理建立社區照顧關懷據點業務</v>
      </c>
      <c r="M10264" s="40" t="str">
        <f t="shared" si="488"/>
        <v>臺中市外埔社區健康協會</v>
      </c>
    </row>
    <row r="10265" spans="1:13" s="27" customFormat="1" ht="112.5">
      <c r="A10265" s="37" t="s">
        <v>6837</v>
      </c>
      <c r="B10265" s="64" t="s">
        <v>7156</v>
      </c>
      <c r="C10265" s="64" t="s">
        <v>4300</v>
      </c>
      <c r="D10265" s="37" t="s">
        <v>6839</v>
      </c>
      <c r="E10265" s="131">
        <v>36</v>
      </c>
      <c r="F10265" s="132" t="s">
        <v>82</v>
      </c>
      <c r="G10265" s="37"/>
      <c r="H10265" s="132" t="s">
        <v>6840</v>
      </c>
      <c r="I10265" s="164"/>
      <c r="K10265" s="140" t="str">
        <f t="shared" si="486"/>
        <v>社會福利支出計畫/社會福利支出/會費、捐助、補助、分攤、照護、救濟與交流活動費/捐助、補助與獎助/捐助國內團體</v>
      </c>
      <c r="L10265" s="140" t="str">
        <f t="shared" si="487"/>
        <v>補助民間團體辦理建立社區照顧關懷據點業務</v>
      </c>
      <c r="M10265" s="40" t="str">
        <f t="shared" si="488"/>
        <v>臺中市西屯區上安社區發展協會</v>
      </c>
    </row>
    <row r="10266" spans="1:13" s="27" customFormat="1" ht="112.5">
      <c r="A10266" s="37" t="s">
        <v>6837</v>
      </c>
      <c r="B10266" s="64" t="s">
        <v>7156</v>
      </c>
      <c r="C10266" s="64" t="s">
        <v>2588</v>
      </c>
      <c r="D10266" s="37" t="s">
        <v>6839</v>
      </c>
      <c r="E10266" s="131">
        <v>35</v>
      </c>
      <c r="F10266" s="132" t="s">
        <v>82</v>
      </c>
      <c r="G10266" s="37"/>
      <c r="H10266" s="132" t="s">
        <v>6840</v>
      </c>
      <c r="I10266" s="164"/>
      <c r="K10266" s="140" t="str">
        <f t="shared" si="486"/>
        <v>社會福利支出計畫/社會福利支出/會費、捐助、補助、分攤、照護、救濟與交流活動費/捐助、補助與獎助/捐助國內團體</v>
      </c>
      <c r="L10266" s="140" t="str">
        <f t="shared" si="487"/>
        <v>補助民間團體辦理建立社區照顧關懷據點業務</v>
      </c>
      <c r="M10266" s="40" t="str">
        <f t="shared" si="488"/>
        <v>臺中市豐原區鎌村社區發展協會</v>
      </c>
    </row>
    <row r="10267" spans="1:13" s="27" customFormat="1" ht="112.5">
      <c r="A10267" s="37" t="s">
        <v>6837</v>
      </c>
      <c r="B10267" s="64" t="s">
        <v>7156</v>
      </c>
      <c r="C10267" s="64" t="s">
        <v>4217</v>
      </c>
      <c r="D10267" s="37" t="s">
        <v>6839</v>
      </c>
      <c r="E10267" s="131">
        <v>8</v>
      </c>
      <c r="F10267" s="132" t="s">
        <v>82</v>
      </c>
      <c r="G10267" s="37"/>
      <c r="H10267" s="132" t="s">
        <v>6840</v>
      </c>
      <c r="I10267" s="164"/>
      <c r="K10267" s="140" t="str">
        <f t="shared" si="486"/>
        <v>社會福利支出計畫/社會福利支出/會費、捐助、補助、分攤、照護、救濟與交流活動費/捐助、補助與獎助/捐助國內團體</v>
      </c>
      <c r="L10267" s="140" t="str">
        <f t="shared" si="487"/>
        <v>補助民間團體辦理建立社區照顧關懷據點業務</v>
      </c>
      <c r="M10267" s="40" t="str">
        <f t="shared" si="488"/>
        <v>臺中市北區健行社區發展協會</v>
      </c>
    </row>
    <row r="10268" spans="1:13" s="27" customFormat="1" ht="112.5">
      <c r="A10268" s="37" t="s">
        <v>6837</v>
      </c>
      <c r="B10268" s="64" t="s">
        <v>7156</v>
      </c>
      <c r="C10268" s="64" t="s">
        <v>76</v>
      </c>
      <c r="D10268" s="37" t="s">
        <v>6839</v>
      </c>
      <c r="E10268" s="131">
        <v>9</v>
      </c>
      <c r="F10268" s="132" t="s">
        <v>82</v>
      </c>
      <c r="G10268" s="37"/>
      <c r="H10268" s="132" t="s">
        <v>6840</v>
      </c>
      <c r="I10268" s="164"/>
      <c r="K10268" s="140" t="str">
        <f t="shared" si="486"/>
        <v>社會福利支出計畫/社會福利支出/會費、捐助、補助、分攤、照護、救濟與交流活動費/捐助、補助與獎助/捐助國內團體</v>
      </c>
      <c r="L10268" s="140" t="str">
        <f t="shared" si="487"/>
        <v>補助民間團體辦理建立社區照顧關懷據點業務</v>
      </c>
      <c r="M10268" s="40" t="str">
        <f t="shared" si="488"/>
        <v>臺中市大甲區福德社區發展協會</v>
      </c>
    </row>
    <row r="10269" spans="1:13" s="27" customFormat="1" ht="112.5">
      <c r="A10269" s="37" t="s">
        <v>6837</v>
      </c>
      <c r="B10269" s="64" t="s">
        <v>7156</v>
      </c>
      <c r="C10269" s="64" t="s">
        <v>3598</v>
      </c>
      <c r="D10269" s="37" t="s">
        <v>6839</v>
      </c>
      <c r="E10269" s="131">
        <v>32</v>
      </c>
      <c r="F10269" s="132" t="s">
        <v>82</v>
      </c>
      <c r="G10269" s="37"/>
      <c r="H10269" s="132" t="s">
        <v>6840</v>
      </c>
      <c r="I10269" s="164"/>
      <c r="K10269" s="140" t="str">
        <f t="shared" si="486"/>
        <v>社會福利支出計畫/社會福利支出/會費、捐助、補助、分攤、照護、救濟與交流活動費/捐助、補助與獎助/捐助國內團體</v>
      </c>
      <c r="L10269" s="140" t="str">
        <f t="shared" si="487"/>
        <v>補助民間團體辦理建立社區照顧關懷據點業務</v>
      </c>
      <c r="M10269" s="40" t="str">
        <f t="shared" si="488"/>
        <v>臺中市大甲區頂店社區發展協會</v>
      </c>
    </row>
    <row r="10270" spans="1:13" s="27" customFormat="1" ht="112.5">
      <c r="A10270" s="37" t="s">
        <v>6837</v>
      </c>
      <c r="B10270" s="64" t="s">
        <v>7156</v>
      </c>
      <c r="C10270" s="64" t="s">
        <v>6014</v>
      </c>
      <c r="D10270" s="37" t="s">
        <v>6839</v>
      </c>
      <c r="E10270" s="131">
        <v>12</v>
      </c>
      <c r="F10270" s="132" t="s">
        <v>82</v>
      </c>
      <c r="G10270" s="37"/>
      <c r="H10270" s="132" t="s">
        <v>6840</v>
      </c>
      <c r="I10270" s="164"/>
      <c r="K10270" s="140" t="str">
        <f t="shared" si="486"/>
        <v>社會福利支出計畫/社會福利支出/會費、捐助、補助、分攤、照護、救濟與交流活動費/捐助、補助與獎助/捐助國內團體</v>
      </c>
      <c r="L10270" s="140" t="str">
        <f t="shared" si="487"/>
        <v>補助民間團體辦理建立社區照顧關懷據點業務</v>
      </c>
      <c r="M10270" s="40" t="str">
        <f t="shared" si="488"/>
        <v>臺中市神岡區社口社區發展協會</v>
      </c>
    </row>
    <row r="10271" spans="1:13" s="27" customFormat="1" ht="112.5">
      <c r="A10271" s="37" t="s">
        <v>6837</v>
      </c>
      <c r="B10271" s="64" t="s">
        <v>7156</v>
      </c>
      <c r="C10271" s="64" t="s">
        <v>3234</v>
      </c>
      <c r="D10271" s="37" t="s">
        <v>6839</v>
      </c>
      <c r="E10271" s="131">
        <v>16</v>
      </c>
      <c r="F10271" s="132" t="s">
        <v>82</v>
      </c>
      <c r="G10271" s="37"/>
      <c r="H10271" s="132" t="s">
        <v>6840</v>
      </c>
      <c r="I10271" s="164"/>
      <c r="K10271" s="140" t="str">
        <f t="shared" si="486"/>
        <v>社會福利支出計畫/社會福利支出/會費、捐助、補助、分攤、照護、救濟與交流活動費/捐助、補助與獎助/捐助國內團體</v>
      </c>
      <c r="L10271" s="140" t="str">
        <f t="shared" si="487"/>
        <v>補助民間團體辦理建立社區照顧關懷據點業務</v>
      </c>
      <c r="M10271" s="40" t="str">
        <f t="shared" si="488"/>
        <v>臺中市西區民龍社區發展協會</v>
      </c>
    </row>
    <row r="10272" spans="1:13" s="27" customFormat="1" ht="112.5">
      <c r="A10272" s="37" t="s">
        <v>6837</v>
      </c>
      <c r="B10272" s="64" t="s">
        <v>7156</v>
      </c>
      <c r="C10272" s="64" t="s">
        <v>3678</v>
      </c>
      <c r="D10272" s="37" t="s">
        <v>6839</v>
      </c>
      <c r="E10272" s="131">
        <v>65</v>
      </c>
      <c r="F10272" s="132" t="s">
        <v>82</v>
      </c>
      <c r="G10272" s="37"/>
      <c r="H10272" s="132" t="s">
        <v>6840</v>
      </c>
      <c r="I10272" s="164"/>
      <c r="K10272" s="140" t="str">
        <f t="shared" si="486"/>
        <v>社會福利支出計畫/社會福利支出/會費、捐助、補助、分攤、照護、救濟與交流活動費/捐助、補助與獎助/捐助國內團體</v>
      </c>
      <c r="L10272" s="140" t="str">
        <f t="shared" si="487"/>
        <v>補助民間團體辦理建立社區照顧關懷據點業務</v>
      </c>
      <c r="M10272" s="40" t="str">
        <f t="shared" si="488"/>
        <v>臺中市烏日區九德社區發展協會</v>
      </c>
    </row>
    <row r="10273" spans="1:13" s="27" customFormat="1" ht="112.5">
      <c r="A10273" s="37" t="s">
        <v>6837</v>
      </c>
      <c r="B10273" s="64" t="s">
        <v>7156</v>
      </c>
      <c r="C10273" s="64" t="s">
        <v>3221</v>
      </c>
      <c r="D10273" s="37" t="s">
        <v>6839</v>
      </c>
      <c r="E10273" s="131">
        <v>60</v>
      </c>
      <c r="F10273" s="132" t="s">
        <v>82</v>
      </c>
      <c r="G10273" s="37"/>
      <c r="H10273" s="132" t="s">
        <v>6840</v>
      </c>
      <c r="I10273" s="164"/>
      <c r="K10273" s="140" t="str">
        <f t="shared" si="486"/>
        <v>社會福利支出計畫/社會福利支出/會費、捐助、補助、分攤、照護、救濟與交流活動費/捐助、補助與獎助/捐助國內團體</v>
      </c>
      <c r="L10273" s="140" t="str">
        <f t="shared" si="487"/>
        <v>補助民間團體辦理建立社區照顧關懷據點業務</v>
      </c>
      <c r="M10273" s="40" t="str">
        <f t="shared" si="488"/>
        <v>臺中市大肚區磺溪社區發展協會</v>
      </c>
    </row>
    <row r="10274" spans="1:13" s="27" customFormat="1" ht="112.5">
      <c r="A10274" s="37" t="s">
        <v>6837</v>
      </c>
      <c r="B10274" s="64" t="s">
        <v>7156</v>
      </c>
      <c r="C10274" s="64" t="s">
        <v>3222</v>
      </c>
      <c r="D10274" s="37" t="s">
        <v>6839</v>
      </c>
      <c r="E10274" s="131">
        <v>62</v>
      </c>
      <c r="F10274" s="132" t="s">
        <v>82</v>
      </c>
      <c r="G10274" s="37"/>
      <c r="H10274" s="132" t="s">
        <v>6840</v>
      </c>
      <c r="I10274" s="164"/>
      <c r="K10274" s="140" t="str">
        <f t="shared" si="486"/>
        <v>社會福利支出計畫/社會福利支出/會費、捐助、補助、分攤、照護、救濟與交流活動費/捐助、補助與獎助/捐助國內團體</v>
      </c>
      <c r="L10274" s="140" t="str">
        <f t="shared" si="487"/>
        <v>補助民間團體辦理建立社區照顧關懷據點業務</v>
      </c>
      <c r="M10274" s="40" t="str">
        <f t="shared" si="488"/>
        <v>臺中市烏日區烏日社區發展協會</v>
      </c>
    </row>
    <row r="10275" spans="1:13" s="27" customFormat="1" ht="112.5">
      <c r="A10275" s="37" t="s">
        <v>6837</v>
      </c>
      <c r="B10275" s="64" t="s">
        <v>7156</v>
      </c>
      <c r="C10275" s="64" t="s">
        <v>3722</v>
      </c>
      <c r="D10275" s="37" t="s">
        <v>6839</v>
      </c>
      <c r="E10275" s="131">
        <v>12</v>
      </c>
      <c r="F10275" s="132" t="s">
        <v>82</v>
      </c>
      <c r="G10275" s="37"/>
      <c r="H10275" s="132" t="s">
        <v>6840</v>
      </c>
      <c r="I10275" s="164"/>
      <c r="K10275" s="140" t="str">
        <f t="shared" si="486"/>
        <v>社會福利支出計畫/社會福利支出/會費、捐助、補助、分攤、照護、救濟與交流活動費/捐助、補助與獎助/捐助國內團體</v>
      </c>
      <c r="L10275" s="140" t="str">
        <f t="shared" si="487"/>
        <v>補助民間團體辦理建立社區照顧關懷據點業務</v>
      </c>
      <c r="M10275" s="40" t="str">
        <f t="shared" si="488"/>
        <v>臺中市大肚區瑞井社區發展協會</v>
      </c>
    </row>
    <row r="10276" spans="1:13" s="27" customFormat="1" ht="112.5">
      <c r="A10276" s="37" t="s">
        <v>6837</v>
      </c>
      <c r="B10276" s="64" t="s">
        <v>7156</v>
      </c>
      <c r="C10276" s="64" t="s">
        <v>4212</v>
      </c>
      <c r="D10276" s="37" t="s">
        <v>6839</v>
      </c>
      <c r="E10276" s="131">
        <v>21</v>
      </c>
      <c r="F10276" s="132" t="s">
        <v>82</v>
      </c>
      <c r="G10276" s="37"/>
      <c r="H10276" s="132" t="s">
        <v>6840</v>
      </c>
      <c r="I10276" s="164"/>
      <c r="K10276" s="140" t="str">
        <f t="shared" si="486"/>
        <v>社會福利支出計畫/社會福利支出/會費、捐助、補助、分攤、照護、救濟與交流活動費/捐助、補助與獎助/捐助國內團體</v>
      </c>
      <c r="L10276" s="140" t="str">
        <f t="shared" si="487"/>
        <v>補助民間團體辦理建立社區照顧關懷據點業務</v>
      </c>
      <c r="M10276" s="40" t="str">
        <f t="shared" si="488"/>
        <v>臺中市烏日區榮和社區發展協會</v>
      </c>
    </row>
    <row r="10277" spans="1:13" s="27" customFormat="1" ht="112.5">
      <c r="A10277" s="37" t="s">
        <v>6837</v>
      </c>
      <c r="B10277" s="64" t="s">
        <v>7156</v>
      </c>
      <c r="C10277" s="64" t="s">
        <v>4315</v>
      </c>
      <c r="D10277" s="37" t="s">
        <v>6839</v>
      </c>
      <c r="E10277" s="131">
        <v>36</v>
      </c>
      <c r="F10277" s="132" t="s">
        <v>82</v>
      </c>
      <c r="G10277" s="37"/>
      <c r="H10277" s="132" t="s">
        <v>6840</v>
      </c>
      <c r="I10277" s="164"/>
      <c r="K10277" s="140" t="str">
        <f t="shared" si="486"/>
        <v>社會福利支出計畫/社會福利支出/會費、捐助、補助、分攤、照護、救濟與交流活動費/捐助、補助與獎助/捐助國內團體</v>
      </c>
      <c r="L10277" s="140" t="str">
        <f t="shared" si="487"/>
        <v>補助民間團體辦理建立社區照顧關懷據點業務</v>
      </c>
      <c r="M10277" s="40" t="str">
        <f t="shared" si="488"/>
        <v>台中市西屯區上德社區發展協會</v>
      </c>
    </row>
    <row r="10278" spans="1:13" s="27" customFormat="1" ht="112.5">
      <c r="A10278" s="37" t="s">
        <v>6837</v>
      </c>
      <c r="B10278" s="64" t="s">
        <v>7156</v>
      </c>
      <c r="C10278" s="64" t="s">
        <v>3723</v>
      </c>
      <c r="D10278" s="37" t="s">
        <v>6839</v>
      </c>
      <c r="E10278" s="131">
        <v>12</v>
      </c>
      <c r="F10278" s="132" t="s">
        <v>82</v>
      </c>
      <c r="G10278" s="37"/>
      <c r="H10278" s="132" t="s">
        <v>6840</v>
      </c>
      <c r="I10278" s="164"/>
      <c r="K10278" s="140" t="str">
        <f t="shared" si="486"/>
        <v>社會福利支出計畫/社會福利支出/會費、捐助、補助、分攤、照護、救濟與交流活動費/捐助、補助與獎助/捐助國內團體</v>
      </c>
      <c r="L10278" s="140" t="str">
        <f t="shared" si="487"/>
        <v>補助民間團體辦理建立社區照顧關懷據點業務</v>
      </c>
      <c r="M10278" s="40" t="str">
        <f t="shared" si="488"/>
        <v>臺中市大肚區營埔社區發展協會</v>
      </c>
    </row>
    <row r="10279" spans="1:13" s="27" customFormat="1" ht="112.5">
      <c r="A10279" s="37" t="s">
        <v>6837</v>
      </c>
      <c r="B10279" s="64" t="s">
        <v>7156</v>
      </c>
      <c r="C10279" s="64" t="s">
        <v>3515</v>
      </c>
      <c r="D10279" s="37" t="s">
        <v>6839</v>
      </c>
      <c r="E10279" s="131">
        <v>10</v>
      </c>
      <c r="F10279" s="132" t="s">
        <v>82</v>
      </c>
      <c r="G10279" s="37"/>
      <c r="H10279" s="132" t="s">
        <v>6840</v>
      </c>
      <c r="I10279" s="164"/>
      <c r="K10279" s="140" t="str">
        <f t="shared" si="486"/>
        <v>社會福利支出計畫/社會福利支出/會費、捐助、補助、分攤、照護、救濟與交流活動費/捐助、補助與獎助/捐助國內團體</v>
      </c>
      <c r="L10279" s="140" t="str">
        <f t="shared" si="487"/>
        <v>補助民間團體辦理建立社區照顧關懷據點業務</v>
      </c>
      <c r="M10279" s="40" t="str">
        <f t="shared" si="488"/>
        <v>臺中市沙鹿區公明社區發展協會</v>
      </c>
    </row>
    <row r="10280" spans="1:13" s="27" customFormat="1" ht="112.5">
      <c r="A10280" s="37" t="s">
        <v>6837</v>
      </c>
      <c r="B10280" s="64" t="s">
        <v>7156</v>
      </c>
      <c r="C10280" s="64" t="s">
        <v>3076</v>
      </c>
      <c r="D10280" s="37" t="s">
        <v>6839</v>
      </c>
      <c r="E10280" s="131">
        <v>42</v>
      </c>
      <c r="F10280" s="132" t="s">
        <v>82</v>
      </c>
      <c r="G10280" s="37"/>
      <c r="H10280" s="132" t="s">
        <v>6840</v>
      </c>
      <c r="I10280" s="164"/>
      <c r="K10280" s="140" t="str">
        <f t="shared" si="486"/>
        <v>社會福利支出計畫/社會福利支出/會費、捐助、補助、分攤、照護、救濟與交流活動費/捐助、補助與獎助/捐助國內團體</v>
      </c>
      <c r="L10280" s="140" t="str">
        <f t="shared" si="487"/>
        <v>補助民間團體辦理建立社區照顧關懷據點業務</v>
      </c>
      <c r="M10280" s="40" t="str">
        <f t="shared" si="488"/>
        <v>社團法人臺中市忘憂草協會</v>
      </c>
    </row>
    <row r="10281" spans="1:13" s="27" customFormat="1" ht="112.5">
      <c r="A10281" s="37" t="s">
        <v>6837</v>
      </c>
      <c r="B10281" s="64" t="s">
        <v>7156</v>
      </c>
      <c r="C10281" s="64" t="s">
        <v>411</v>
      </c>
      <c r="D10281" s="37" t="s">
        <v>6839</v>
      </c>
      <c r="E10281" s="131">
        <v>13</v>
      </c>
      <c r="F10281" s="132" t="s">
        <v>82</v>
      </c>
      <c r="G10281" s="37"/>
      <c r="H10281" s="132" t="s">
        <v>6840</v>
      </c>
      <c r="I10281" s="164"/>
      <c r="K10281" s="140" t="str">
        <f t="shared" si="486"/>
        <v>社會福利支出計畫/社會福利支出/會費、捐助、補助、分攤、照護、救濟與交流活動費/捐助、補助與獎助/捐助國內團體</v>
      </c>
      <c r="L10281" s="140" t="str">
        <f t="shared" si="487"/>
        <v>補助民間團體辦理建立社區照顧關懷據點業務</v>
      </c>
      <c r="M10281" s="40" t="str">
        <f t="shared" si="488"/>
        <v>臺中市好生活愛護關懷協會</v>
      </c>
    </row>
    <row r="10282" spans="1:13" s="27" customFormat="1" ht="112.5">
      <c r="A10282" s="37" t="s">
        <v>6837</v>
      </c>
      <c r="B10282" s="64" t="s">
        <v>7156</v>
      </c>
      <c r="C10282" s="64" t="s">
        <v>3698</v>
      </c>
      <c r="D10282" s="37" t="s">
        <v>6839</v>
      </c>
      <c r="E10282" s="131">
        <v>10</v>
      </c>
      <c r="F10282" s="132" t="s">
        <v>82</v>
      </c>
      <c r="G10282" s="37"/>
      <c r="H10282" s="132" t="s">
        <v>6840</v>
      </c>
      <c r="I10282" s="164"/>
      <c r="K10282" s="140" t="str">
        <f t="shared" si="486"/>
        <v>社會福利支出計畫/社會福利支出/會費、捐助、補助、分攤、照護、救濟與交流活動費/捐助、補助與獎助/捐助國內團體</v>
      </c>
      <c r="L10282" s="140" t="str">
        <f t="shared" si="487"/>
        <v>補助民間團體辦理建立社區照顧關懷據點業務</v>
      </c>
      <c r="M10282" s="40" t="str">
        <f t="shared" si="488"/>
        <v>臺中市清水區橋頭社區發展協會</v>
      </c>
    </row>
    <row r="10283" spans="1:13" s="27" customFormat="1" ht="112.5">
      <c r="A10283" s="37" t="s">
        <v>6837</v>
      </c>
      <c r="B10283" s="64" t="s">
        <v>7156</v>
      </c>
      <c r="C10283" s="64" t="s">
        <v>512</v>
      </c>
      <c r="D10283" s="37" t="s">
        <v>6839</v>
      </c>
      <c r="E10283" s="131">
        <v>47</v>
      </c>
      <c r="F10283" s="132" t="s">
        <v>82</v>
      </c>
      <c r="G10283" s="37"/>
      <c r="H10283" s="132" t="s">
        <v>6840</v>
      </c>
      <c r="I10283" s="164"/>
      <c r="K10283" s="140" t="str">
        <f t="shared" si="486"/>
        <v>社會福利支出計畫/社會福利支出/會費、捐助、補助、分攤、照護、救濟與交流活動費/捐助、補助與獎助/捐助國內團體</v>
      </c>
      <c r="L10283" s="140" t="str">
        <f t="shared" si="487"/>
        <v>補助民間團體辦理建立社區照顧關懷據點業務</v>
      </c>
      <c r="M10283" s="40" t="str">
        <f t="shared" si="488"/>
        <v>臺中市清水區南社社區發展協會</v>
      </c>
    </row>
    <row r="10284" spans="1:13" s="27" customFormat="1" ht="112.5">
      <c r="A10284" s="37" t="s">
        <v>6837</v>
      </c>
      <c r="B10284" s="64" t="s">
        <v>7156</v>
      </c>
      <c r="C10284" s="64" t="s">
        <v>502</v>
      </c>
      <c r="D10284" s="37" t="s">
        <v>6839</v>
      </c>
      <c r="E10284" s="131">
        <v>3</v>
      </c>
      <c r="F10284" s="132" t="s">
        <v>82</v>
      </c>
      <c r="G10284" s="37"/>
      <c r="H10284" s="132" t="s">
        <v>6840</v>
      </c>
      <c r="I10284" s="164"/>
      <c r="K10284" s="140" t="str">
        <f t="shared" si="486"/>
        <v>社會福利支出計畫/社會福利支出/會費、捐助、補助、分攤、照護、救濟與交流活動費/捐助、補助與獎助/捐助國內團體</v>
      </c>
      <c r="L10284" s="140" t="str">
        <f t="shared" si="487"/>
        <v>補助民間團體辦理建立社區照顧關懷據點業務</v>
      </c>
      <c r="M10284" s="40" t="str">
        <f t="shared" si="488"/>
        <v>臺中市清水區秀水社區發展協會</v>
      </c>
    </row>
    <row r="10285" spans="1:13" s="27" customFormat="1" ht="112.5">
      <c r="A10285" s="37" t="s">
        <v>6837</v>
      </c>
      <c r="B10285" s="64" t="s">
        <v>7156</v>
      </c>
      <c r="C10285" s="64" t="s">
        <v>3132</v>
      </c>
      <c r="D10285" s="37" t="s">
        <v>6839</v>
      </c>
      <c r="E10285" s="131">
        <v>10</v>
      </c>
      <c r="F10285" s="132" t="s">
        <v>82</v>
      </c>
      <c r="G10285" s="37"/>
      <c r="H10285" s="132" t="s">
        <v>6840</v>
      </c>
      <c r="I10285" s="164"/>
      <c r="K10285" s="140" t="str">
        <f t="shared" si="486"/>
        <v>社會福利支出計畫/社會福利支出/會費、捐助、補助、分攤、照護、救濟與交流活動費/捐助、補助與獎助/捐助國內團體</v>
      </c>
      <c r="L10285" s="140" t="str">
        <f t="shared" si="487"/>
        <v>補助民間團體辦理建立社區照顧關懷據點業務</v>
      </c>
      <c r="M10285" s="40" t="str">
        <f t="shared" si="488"/>
        <v>臺中市沙鹿區鹿寮社區發展協會</v>
      </c>
    </row>
    <row r="10286" spans="1:13" s="27" customFormat="1" ht="112.5">
      <c r="A10286" s="37" t="s">
        <v>6837</v>
      </c>
      <c r="B10286" s="64" t="s">
        <v>7156</v>
      </c>
      <c r="C10286" s="64" t="s">
        <v>4195</v>
      </c>
      <c r="D10286" s="37" t="s">
        <v>6839</v>
      </c>
      <c r="E10286" s="131">
        <v>7</v>
      </c>
      <c r="F10286" s="132" t="s">
        <v>82</v>
      </c>
      <c r="G10286" s="37"/>
      <c r="H10286" s="132" t="s">
        <v>6840</v>
      </c>
      <c r="I10286" s="164"/>
      <c r="K10286" s="140" t="str">
        <f t="shared" si="486"/>
        <v>社會福利支出計畫/社會福利支出/會費、捐助、補助、分攤、照護、救濟與交流活動費/捐助、補助與獎助/捐助國內團體</v>
      </c>
      <c r="L10286" s="140" t="str">
        <f t="shared" si="487"/>
        <v>補助民間團體辦理建立社區照顧關懷據點業務</v>
      </c>
      <c r="M10286" s="40" t="str">
        <f t="shared" si="488"/>
        <v>臺中市生態休閒產業協會</v>
      </c>
    </row>
    <row r="10287" spans="1:13" s="27" customFormat="1" ht="112.5">
      <c r="A10287" s="37" t="s">
        <v>6837</v>
      </c>
      <c r="B10287" s="64" t="s">
        <v>7156</v>
      </c>
      <c r="C10287" s="64" t="s">
        <v>3522</v>
      </c>
      <c r="D10287" s="37" t="s">
        <v>6839</v>
      </c>
      <c r="E10287" s="131">
        <v>82</v>
      </c>
      <c r="F10287" s="132" t="s">
        <v>82</v>
      </c>
      <c r="G10287" s="37"/>
      <c r="H10287" s="132" t="s">
        <v>6840</v>
      </c>
      <c r="I10287" s="164"/>
      <c r="K10287" s="140" t="str">
        <f t="shared" si="486"/>
        <v>社會福利支出計畫/社會福利支出/會費、捐助、補助、分攤、照護、救濟與交流活動費/捐助、補助與獎助/捐助國內團體</v>
      </c>
      <c r="L10287" s="140" t="str">
        <f t="shared" si="487"/>
        <v>補助民間團體辦理建立社區照顧關懷據點業務</v>
      </c>
      <c r="M10287" s="40" t="str">
        <f t="shared" si="488"/>
        <v>台中市南區南和社區發展協會</v>
      </c>
    </row>
    <row r="10288" spans="1:13" s="27" customFormat="1" ht="112.5">
      <c r="A10288" s="37" t="s">
        <v>6837</v>
      </c>
      <c r="B10288" s="64" t="s">
        <v>7156</v>
      </c>
      <c r="C10288" s="64" t="s">
        <v>3196</v>
      </c>
      <c r="D10288" s="37" t="s">
        <v>6839</v>
      </c>
      <c r="E10288" s="131">
        <v>30</v>
      </c>
      <c r="F10288" s="132" t="s">
        <v>82</v>
      </c>
      <c r="G10288" s="37"/>
      <c r="H10288" s="132" t="s">
        <v>6840</v>
      </c>
      <c r="I10288" s="164"/>
      <c r="K10288" s="140" t="str">
        <f t="shared" si="486"/>
        <v>社會福利支出計畫/社會福利支出/會費、捐助、補助、分攤、照護、救濟與交流活動費/捐助、補助與獎助/捐助國內團體</v>
      </c>
      <c r="L10288" s="140" t="str">
        <f t="shared" si="487"/>
        <v>補助民間團體辦理建立社區照顧關懷據點業務</v>
      </c>
      <c r="M10288" s="40" t="str">
        <f t="shared" si="488"/>
        <v>社團法人台灣優質生命協會</v>
      </c>
    </row>
    <row r="10289" spans="1:13" s="27" customFormat="1" ht="112.5">
      <c r="A10289" s="37" t="s">
        <v>6837</v>
      </c>
      <c r="B10289" s="64" t="s">
        <v>7156</v>
      </c>
      <c r="C10289" s="64" t="s">
        <v>3636</v>
      </c>
      <c r="D10289" s="37" t="s">
        <v>6839</v>
      </c>
      <c r="E10289" s="131">
        <v>3</v>
      </c>
      <c r="F10289" s="132" t="s">
        <v>82</v>
      </c>
      <c r="G10289" s="37"/>
      <c r="H10289" s="132" t="s">
        <v>6840</v>
      </c>
      <c r="I10289" s="164"/>
      <c r="K10289" s="140" t="str">
        <f t="shared" si="486"/>
        <v>社會福利支出計畫/社會福利支出/會費、捐助、補助、分攤、照護、救濟與交流活動費/捐助、補助與獎助/捐助國內團體</v>
      </c>
      <c r="L10289" s="140" t="str">
        <f t="shared" si="487"/>
        <v>補助民間團體辦理建立社區照顧關懷據點業務</v>
      </c>
      <c r="M10289" s="40" t="str">
        <f t="shared" si="488"/>
        <v>臺中市大甲區德化社區發展協會</v>
      </c>
    </row>
    <row r="10290" spans="1:13" s="27" customFormat="1" ht="112.5">
      <c r="A10290" s="37" t="s">
        <v>6837</v>
      </c>
      <c r="B10290" s="64" t="s">
        <v>7156</v>
      </c>
      <c r="C10290" s="64" t="s">
        <v>3141</v>
      </c>
      <c r="D10290" s="37" t="s">
        <v>6839</v>
      </c>
      <c r="E10290" s="131">
        <v>30</v>
      </c>
      <c r="F10290" s="132" t="s">
        <v>82</v>
      </c>
      <c r="G10290" s="37"/>
      <c r="H10290" s="132" t="s">
        <v>6840</v>
      </c>
      <c r="I10290" s="164"/>
      <c r="K10290" s="140" t="str">
        <f t="shared" si="486"/>
        <v>社會福利支出計畫/社會福利支出/會費、捐助、補助、分攤、照護、救濟與交流活動費/捐助、補助與獎助/捐助國內團體</v>
      </c>
      <c r="L10290" s="140" t="str">
        <f t="shared" si="487"/>
        <v>補助民間團體辦理建立社區照顧關懷據點業務</v>
      </c>
      <c r="M10290" s="40" t="str">
        <f t="shared" si="488"/>
        <v>財團法人福智慈善基金會</v>
      </c>
    </row>
    <row r="10291" spans="1:13" s="27" customFormat="1" ht="112.5">
      <c r="A10291" s="37" t="s">
        <v>6837</v>
      </c>
      <c r="B10291" s="64" t="s">
        <v>7156</v>
      </c>
      <c r="C10291" s="64" t="s">
        <v>3671</v>
      </c>
      <c r="D10291" s="37" t="s">
        <v>6839</v>
      </c>
      <c r="E10291" s="131">
        <v>16</v>
      </c>
      <c r="F10291" s="132" t="s">
        <v>82</v>
      </c>
      <c r="G10291" s="37"/>
      <c r="H10291" s="132" t="s">
        <v>6840</v>
      </c>
      <c r="I10291" s="164"/>
      <c r="K10291" s="140" t="str">
        <f t="shared" si="486"/>
        <v>社會福利支出計畫/社會福利支出/會費、捐助、補助、分攤、照護、救濟與交流活動費/捐助、補助與獎助/捐助國內團體</v>
      </c>
      <c r="L10291" s="140" t="str">
        <f t="shared" si="487"/>
        <v>補助民間團體辦理建立社區照顧關懷據點業務</v>
      </c>
      <c r="M10291" s="40" t="str">
        <f t="shared" si="488"/>
        <v>臺中市潭仔墘社區文化協會</v>
      </c>
    </row>
    <row r="10292" spans="1:13" s="27" customFormat="1" ht="112.5">
      <c r="A10292" s="37" t="s">
        <v>6837</v>
      </c>
      <c r="B10292" s="64" t="s">
        <v>7156</v>
      </c>
      <c r="C10292" s="64" t="s">
        <v>4125</v>
      </c>
      <c r="D10292" s="37" t="s">
        <v>6839</v>
      </c>
      <c r="E10292" s="131">
        <v>84</v>
      </c>
      <c r="F10292" s="132" t="s">
        <v>82</v>
      </c>
      <c r="G10292" s="37"/>
      <c r="H10292" s="132" t="s">
        <v>6840</v>
      </c>
      <c r="I10292" s="164"/>
      <c r="K10292" s="140" t="str">
        <f t="shared" si="486"/>
        <v>社會福利支出計畫/社會福利支出/會費、捐助、補助、分攤、照護、救濟與交流活動費/捐助、補助與獎助/捐助國內團體</v>
      </c>
      <c r="L10292" s="140" t="str">
        <f t="shared" si="487"/>
        <v>補助民間團體辦理建立社區照顧關懷據點業務</v>
      </c>
      <c r="M10292" s="40" t="str">
        <f t="shared" si="488"/>
        <v>臺中市感恩關懷協會</v>
      </c>
    </row>
    <row r="10293" spans="1:13" s="27" customFormat="1" ht="112.5">
      <c r="A10293" s="37" t="s">
        <v>6837</v>
      </c>
      <c r="B10293" s="64" t="s">
        <v>7156</v>
      </c>
      <c r="C10293" s="64" t="s">
        <v>3679</v>
      </c>
      <c r="D10293" s="37" t="s">
        <v>6839</v>
      </c>
      <c r="E10293" s="131">
        <v>90</v>
      </c>
      <c r="F10293" s="132" t="s">
        <v>82</v>
      </c>
      <c r="G10293" s="37"/>
      <c r="H10293" s="132" t="s">
        <v>6840</v>
      </c>
      <c r="I10293" s="164"/>
      <c r="K10293" s="140" t="str">
        <f t="shared" si="486"/>
        <v>社會福利支出計畫/社會福利支出/會費、捐助、補助、分攤、照護、救濟與交流活動費/捐助、補助與獎助/捐助國內團體</v>
      </c>
      <c r="L10293" s="140" t="str">
        <f t="shared" si="487"/>
        <v>補助民間團體辦理建立社區照顧關懷據點業務</v>
      </c>
      <c r="M10293" s="40" t="str">
        <f t="shared" si="488"/>
        <v>臺中市豐原區南村里愛護您關照協會</v>
      </c>
    </row>
    <row r="10294" spans="1:13" s="27" customFormat="1" ht="112.5">
      <c r="A10294" s="37" t="s">
        <v>6837</v>
      </c>
      <c r="B10294" s="64" t="s">
        <v>7156</v>
      </c>
      <c r="C10294" s="64" t="s">
        <v>4260</v>
      </c>
      <c r="D10294" s="37" t="s">
        <v>6839</v>
      </c>
      <c r="E10294" s="131">
        <v>12</v>
      </c>
      <c r="F10294" s="132" t="s">
        <v>82</v>
      </c>
      <c r="G10294" s="37"/>
      <c r="H10294" s="132" t="s">
        <v>6840</v>
      </c>
      <c r="I10294" s="164"/>
      <c r="K10294" s="140" t="str">
        <f t="shared" si="486"/>
        <v>社會福利支出計畫/社會福利支出/會費、捐助、補助、分攤、照護、救濟與交流活動費/捐助、補助與獎助/捐助國內團體</v>
      </c>
      <c r="L10294" s="140" t="str">
        <f t="shared" si="487"/>
        <v>補助民間團體辦理建立社區照顧關懷據點業務</v>
      </c>
      <c r="M10294" s="40" t="str">
        <f t="shared" si="488"/>
        <v>臺中市太平區長億社區發展協會</v>
      </c>
    </row>
    <row r="10295" spans="1:13" s="27" customFormat="1" ht="112.5">
      <c r="A10295" s="37" t="s">
        <v>6837</v>
      </c>
      <c r="B10295" s="64" t="s">
        <v>7156</v>
      </c>
      <c r="C10295" s="64" t="s">
        <v>4101</v>
      </c>
      <c r="D10295" s="37" t="s">
        <v>6839</v>
      </c>
      <c r="E10295" s="131">
        <v>4</v>
      </c>
      <c r="F10295" s="132" t="s">
        <v>82</v>
      </c>
      <c r="G10295" s="37"/>
      <c r="H10295" s="132" t="s">
        <v>6840</v>
      </c>
      <c r="I10295" s="164"/>
      <c r="K10295" s="140" t="str">
        <f t="shared" si="486"/>
        <v>社會福利支出計畫/社會福利支出/會費、捐助、補助、分攤、照護、救濟與交流活動費/捐助、補助與獎助/捐助國內團體</v>
      </c>
      <c r="L10295" s="140" t="str">
        <f t="shared" si="487"/>
        <v>補助民間團體辦理建立社區照顧關懷據點業務</v>
      </c>
      <c r="M10295" s="40" t="str">
        <f t="shared" si="488"/>
        <v>臺中市豐原區北湳社區發展協會</v>
      </c>
    </row>
    <row r="10296" spans="1:13" s="27" customFormat="1" ht="112.5">
      <c r="A10296" s="37" t="s">
        <v>6837</v>
      </c>
      <c r="B10296" s="64" t="s">
        <v>7156</v>
      </c>
      <c r="C10296" s="64" t="s">
        <v>2460</v>
      </c>
      <c r="D10296" s="37" t="s">
        <v>6839</v>
      </c>
      <c r="E10296" s="131">
        <v>60</v>
      </c>
      <c r="F10296" s="132" t="s">
        <v>82</v>
      </c>
      <c r="G10296" s="37"/>
      <c r="H10296" s="132" t="s">
        <v>6840</v>
      </c>
      <c r="I10296" s="164"/>
      <c r="K10296" s="140" t="str">
        <f t="shared" si="486"/>
        <v>社會福利支出計畫/社會福利支出/會費、捐助、補助、分攤、照護、救濟與交流活動費/捐助、補助與獎助/捐助國內團體</v>
      </c>
      <c r="L10296" s="140" t="str">
        <f t="shared" si="487"/>
        <v>補助民間團體辦理建立社區照顧關懷據點業務</v>
      </c>
      <c r="M10296" s="40" t="str">
        <f t="shared" si="488"/>
        <v>臺中市太平區興隆社區發展協會</v>
      </c>
    </row>
    <row r="10297" spans="1:13" s="27" customFormat="1" ht="112.5">
      <c r="A10297" s="37" t="s">
        <v>6842</v>
      </c>
      <c r="B10297" s="130" t="s">
        <v>7156</v>
      </c>
      <c r="C10297" s="130" t="s">
        <v>3632</v>
      </c>
      <c r="D10297" s="37" t="s">
        <v>6839</v>
      </c>
      <c r="E10297" s="136">
        <v>14</v>
      </c>
      <c r="F10297" s="132" t="s">
        <v>82</v>
      </c>
      <c r="G10297" s="132"/>
      <c r="H10297" s="132" t="s">
        <v>6840</v>
      </c>
      <c r="I10297" s="164"/>
      <c r="K10297" s="140" t="str">
        <f t="shared" si="486"/>
        <v>一般建築及設備計畫/一般建築及設備/會費、捐助、補助、分攤、照護、救濟與交流活動費/捐助、補助與獎助/捐助國內團體</v>
      </c>
      <c r="L10297" s="140" t="str">
        <f t="shared" si="487"/>
        <v>補助民間團體辦理建立社區照顧關懷據點業務</v>
      </c>
      <c r="M10297" s="40" t="str">
        <f t="shared" si="488"/>
        <v>臺中市外埔區永豐社區發展協會</v>
      </c>
    </row>
    <row r="10298" spans="1:13" s="27" customFormat="1" ht="112.5">
      <c r="A10298" s="37" t="s">
        <v>6837</v>
      </c>
      <c r="B10298" s="64" t="s">
        <v>7156</v>
      </c>
      <c r="C10298" s="64" t="s">
        <v>4203</v>
      </c>
      <c r="D10298" s="37" t="s">
        <v>6839</v>
      </c>
      <c r="E10298" s="131">
        <v>11</v>
      </c>
      <c r="F10298" s="132" t="s">
        <v>82</v>
      </c>
      <c r="G10298" s="37"/>
      <c r="H10298" s="132" t="s">
        <v>6840</v>
      </c>
      <c r="I10298" s="164"/>
      <c r="K10298" s="140" t="str">
        <f t="shared" si="486"/>
        <v>社會福利支出計畫/社會福利支出/會費、捐助、補助、分攤、照護、救濟與交流活動費/捐助、補助與獎助/捐助國內團體</v>
      </c>
      <c r="L10298" s="140" t="str">
        <f t="shared" si="487"/>
        <v>補助民間團體辦理建立社區照顧關懷據點業務</v>
      </c>
      <c r="M10298" s="40" t="str">
        <f t="shared" si="488"/>
        <v>台中縣愛加倍關懷協會</v>
      </c>
    </row>
    <row r="10299" spans="1:13" s="27" customFormat="1" ht="112.5">
      <c r="A10299" s="37" t="s">
        <v>6837</v>
      </c>
      <c r="B10299" s="64" t="s">
        <v>7156</v>
      </c>
      <c r="C10299" s="64" t="s">
        <v>900</v>
      </c>
      <c r="D10299" s="37" t="s">
        <v>6839</v>
      </c>
      <c r="E10299" s="131">
        <v>14</v>
      </c>
      <c r="F10299" s="132" t="s">
        <v>82</v>
      </c>
      <c r="G10299" s="37"/>
      <c r="H10299" s="132" t="s">
        <v>6840</v>
      </c>
      <c r="I10299" s="164"/>
      <c r="K10299" s="140" t="str">
        <f t="shared" si="486"/>
        <v>社會福利支出計畫/社會福利支出/會費、捐助、補助、分攤、照護、救濟與交流活動費/捐助、補助與獎助/捐助國內團體</v>
      </c>
      <c r="L10299" s="140" t="str">
        <f t="shared" si="487"/>
        <v>補助民間團體辦理建立社區照顧關懷據點業務</v>
      </c>
      <c r="M10299" s="40" t="str">
        <f t="shared" si="488"/>
        <v>臺中市霧峰區本鄉社區發展協會</v>
      </c>
    </row>
    <row r="10300" spans="1:13" s="27" customFormat="1" ht="112.5">
      <c r="A10300" s="37" t="s">
        <v>6837</v>
      </c>
      <c r="B10300" s="64" t="s">
        <v>7156</v>
      </c>
      <c r="C10300" s="64" t="s">
        <v>3699</v>
      </c>
      <c r="D10300" s="37" t="s">
        <v>6839</v>
      </c>
      <c r="E10300" s="131">
        <v>54</v>
      </c>
      <c r="F10300" s="132" t="s">
        <v>82</v>
      </c>
      <c r="G10300" s="37"/>
      <c r="H10300" s="132" t="s">
        <v>6840</v>
      </c>
      <c r="I10300" s="164"/>
      <c r="K10300" s="140" t="str">
        <f t="shared" si="486"/>
        <v>社會福利支出計畫/社會福利支出/會費、捐助、補助、分攤、照護、救濟與交流活動費/捐助、補助與獎助/捐助國內團體</v>
      </c>
      <c r="L10300" s="140" t="str">
        <f t="shared" si="487"/>
        <v>補助民間團體辦理建立社區照顧關懷據點業務</v>
      </c>
      <c r="M10300" s="40" t="str">
        <f t="shared" si="488"/>
        <v>台中市西區藍興社區發展協會</v>
      </c>
    </row>
    <row r="10301" spans="1:13" s="27" customFormat="1" ht="112.5">
      <c r="A10301" s="37" t="s">
        <v>6837</v>
      </c>
      <c r="B10301" s="64" t="s">
        <v>7156</v>
      </c>
      <c r="C10301" s="64" t="s">
        <v>3709</v>
      </c>
      <c r="D10301" s="37" t="s">
        <v>6839</v>
      </c>
      <c r="E10301" s="131">
        <v>42</v>
      </c>
      <c r="F10301" s="132" t="s">
        <v>82</v>
      </c>
      <c r="G10301" s="37"/>
      <c r="H10301" s="132" t="s">
        <v>6840</v>
      </c>
      <c r="I10301" s="164"/>
      <c r="K10301" s="140" t="str">
        <f t="shared" ref="K10301:K10364" si="489">A10301</f>
        <v>社會福利支出計畫/社會福利支出/會費、捐助、補助、分攤、照護、救濟與交流活動費/捐助、補助與獎助/捐助國內團體</v>
      </c>
      <c r="L10301" s="140" t="str">
        <f t="shared" ref="L10301:L10364" si="490">B10301</f>
        <v>補助民間團體辦理建立社區照顧關懷據點業務</v>
      </c>
      <c r="M10301" s="40" t="str">
        <f t="shared" ref="M10301:M10364" si="491">C10301</f>
        <v>社團法人台中市活出美好關懷協會</v>
      </c>
    </row>
    <row r="10302" spans="1:13" s="27" customFormat="1" ht="112.5">
      <c r="A10302" s="37" t="s">
        <v>6837</v>
      </c>
      <c r="B10302" s="64" t="s">
        <v>7156</v>
      </c>
      <c r="C10302" s="64" t="s">
        <v>3141</v>
      </c>
      <c r="D10302" s="37" t="s">
        <v>6839</v>
      </c>
      <c r="E10302" s="131">
        <v>29</v>
      </c>
      <c r="F10302" s="132" t="s">
        <v>82</v>
      </c>
      <c r="G10302" s="37"/>
      <c r="H10302" s="132" t="s">
        <v>6840</v>
      </c>
      <c r="I10302" s="164"/>
      <c r="K10302" s="140" t="str">
        <f t="shared" si="489"/>
        <v>社會福利支出計畫/社會福利支出/會費、捐助、補助、分攤、照護、救濟與交流活動費/捐助、補助與獎助/捐助國內團體</v>
      </c>
      <c r="L10302" s="140" t="str">
        <f t="shared" si="490"/>
        <v>補助民間團體辦理建立社區照顧關懷據點業務</v>
      </c>
      <c r="M10302" s="40" t="str">
        <f t="shared" si="491"/>
        <v>財團法人福智慈善基金會</v>
      </c>
    </row>
    <row r="10303" spans="1:13" s="27" customFormat="1" ht="112.5">
      <c r="A10303" s="37" t="s">
        <v>6837</v>
      </c>
      <c r="B10303" s="64" t="s">
        <v>7156</v>
      </c>
      <c r="C10303" s="64" t="s">
        <v>2424</v>
      </c>
      <c r="D10303" s="37" t="s">
        <v>6839</v>
      </c>
      <c r="E10303" s="131">
        <v>79</v>
      </c>
      <c r="F10303" s="132" t="s">
        <v>82</v>
      </c>
      <c r="G10303" s="37"/>
      <c r="H10303" s="132" t="s">
        <v>6840</v>
      </c>
      <c r="I10303" s="164"/>
      <c r="K10303" s="140" t="str">
        <f t="shared" si="489"/>
        <v>社會福利支出計畫/社會福利支出/會費、捐助、補助、分攤、照護、救濟與交流活動費/捐助、補助與獎助/捐助國內團體</v>
      </c>
      <c r="L10303" s="140" t="str">
        <f t="shared" si="490"/>
        <v>補助民間團體辦理建立社區照顧關懷據點業務</v>
      </c>
      <c r="M10303" s="40" t="str">
        <f t="shared" si="491"/>
        <v>社團法人臺中市神岡區溪洲社區發展協會</v>
      </c>
    </row>
    <row r="10304" spans="1:13" s="27" customFormat="1" ht="112.5">
      <c r="A10304" s="37" t="s">
        <v>6837</v>
      </c>
      <c r="B10304" s="64" t="s">
        <v>7156</v>
      </c>
      <c r="C10304" s="64" t="s">
        <v>4220</v>
      </c>
      <c r="D10304" s="37" t="s">
        <v>6839</v>
      </c>
      <c r="E10304" s="131">
        <v>10</v>
      </c>
      <c r="F10304" s="132" t="s">
        <v>82</v>
      </c>
      <c r="G10304" s="37"/>
      <c r="H10304" s="132" t="s">
        <v>6840</v>
      </c>
      <c r="I10304" s="164"/>
      <c r="K10304" s="140" t="str">
        <f t="shared" si="489"/>
        <v>社會福利支出計畫/社會福利支出/會費、捐助、補助、分攤、照護、救濟與交流活動費/捐助、補助與獎助/捐助國內團體</v>
      </c>
      <c r="L10304" s="140" t="str">
        <f t="shared" si="490"/>
        <v>補助民間團體辦理建立社區照顧關懷據點業務</v>
      </c>
      <c r="M10304" s="40" t="str">
        <f t="shared" si="491"/>
        <v>臺中市神岡區豐洲社區發展協會</v>
      </c>
    </row>
    <row r="10305" spans="1:13" s="27" customFormat="1" ht="112.5">
      <c r="A10305" s="37" t="s">
        <v>6837</v>
      </c>
      <c r="B10305" s="64" t="s">
        <v>7156</v>
      </c>
      <c r="C10305" s="64" t="s">
        <v>2432</v>
      </c>
      <c r="D10305" s="37" t="s">
        <v>6839</v>
      </c>
      <c r="E10305" s="131">
        <v>9</v>
      </c>
      <c r="F10305" s="132" t="s">
        <v>82</v>
      </c>
      <c r="G10305" s="37"/>
      <c r="H10305" s="132" t="s">
        <v>6840</v>
      </c>
      <c r="I10305" s="164"/>
      <c r="K10305" s="140" t="str">
        <f t="shared" si="489"/>
        <v>社會福利支出計畫/社會福利支出/會費、捐助、補助、分攤、照護、救濟與交流活動費/捐助、補助與獎助/捐助國內團體</v>
      </c>
      <c r="L10305" s="140" t="str">
        <f t="shared" si="490"/>
        <v>補助民間團體辦理建立社區照顧關懷據點業務</v>
      </c>
      <c r="M10305" s="40" t="str">
        <f t="shared" si="491"/>
        <v>臺中市大安區頂安社區發展協會</v>
      </c>
    </row>
    <row r="10306" spans="1:13" s="27" customFormat="1" ht="112.5">
      <c r="A10306" s="37" t="s">
        <v>6837</v>
      </c>
      <c r="B10306" s="64" t="s">
        <v>7156</v>
      </c>
      <c r="C10306" s="64" t="s">
        <v>3632</v>
      </c>
      <c r="D10306" s="37" t="s">
        <v>6839</v>
      </c>
      <c r="E10306" s="131">
        <v>5</v>
      </c>
      <c r="F10306" s="132" t="s">
        <v>82</v>
      </c>
      <c r="G10306" s="37"/>
      <c r="H10306" s="132" t="s">
        <v>6840</v>
      </c>
      <c r="I10306" s="164"/>
      <c r="K10306" s="140" t="str">
        <f t="shared" si="489"/>
        <v>社會福利支出計畫/社會福利支出/會費、捐助、補助、分攤、照護、救濟與交流活動費/捐助、補助與獎助/捐助國內團體</v>
      </c>
      <c r="L10306" s="140" t="str">
        <f t="shared" si="490"/>
        <v>補助民間團體辦理建立社區照顧關懷據點業務</v>
      </c>
      <c r="M10306" s="40" t="str">
        <f t="shared" si="491"/>
        <v>臺中市外埔區永豐社區發展協會</v>
      </c>
    </row>
    <row r="10307" spans="1:13" s="27" customFormat="1" ht="112.5">
      <c r="A10307" s="37" t="s">
        <v>6837</v>
      </c>
      <c r="B10307" s="64" t="s">
        <v>7156</v>
      </c>
      <c r="C10307" s="64" t="s">
        <v>4103</v>
      </c>
      <c r="D10307" s="37" t="s">
        <v>6839</v>
      </c>
      <c r="E10307" s="131">
        <v>4</v>
      </c>
      <c r="F10307" s="132" t="s">
        <v>82</v>
      </c>
      <c r="G10307" s="37"/>
      <c r="H10307" s="132" t="s">
        <v>6840</v>
      </c>
      <c r="I10307" s="164"/>
      <c r="K10307" s="140" t="str">
        <f t="shared" si="489"/>
        <v>社會福利支出計畫/社會福利支出/會費、捐助、補助、分攤、照護、救濟與交流活動費/捐助、補助與獎助/捐助國內團體</v>
      </c>
      <c r="L10307" s="140" t="str">
        <f t="shared" si="490"/>
        <v>補助民間團體辦理建立社區照顧關懷據點業務</v>
      </c>
      <c r="M10307" s="40" t="str">
        <f t="shared" si="491"/>
        <v>臺中市北屯區平德社區發展協會</v>
      </c>
    </row>
    <row r="10308" spans="1:13" s="27" customFormat="1" ht="112.5">
      <c r="A10308" s="37" t="s">
        <v>6837</v>
      </c>
      <c r="B10308" s="64" t="s">
        <v>7156</v>
      </c>
      <c r="C10308" s="64" t="s">
        <v>4240</v>
      </c>
      <c r="D10308" s="37" t="s">
        <v>6839</v>
      </c>
      <c r="E10308" s="131">
        <v>6</v>
      </c>
      <c r="F10308" s="132" t="s">
        <v>82</v>
      </c>
      <c r="G10308" s="37"/>
      <c r="H10308" s="132" t="s">
        <v>6840</v>
      </c>
      <c r="I10308" s="164"/>
      <c r="K10308" s="140" t="str">
        <f t="shared" si="489"/>
        <v>社會福利支出計畫/社會福利支出/會費、捐助、補助、分攤、照護、救濟與交流活動費/捐助、補助與獎助/捐助國內團體</v>
      </c>
      <c r="L10308" s="140" t="str">
        <f t="shared" si="490"/>
        <v>補助民間團體辦理建立社區照顧關懷據點業務</v>
      </c>
      <c r="M10308" s="40" t="str">
        <f t="shared" si="491"/>
        <v>臺中市豐原區朴子社區發展協會</v>
      </c>
    </row>
    <row r="10309" spans="1:13" s="27" customFormat="1" ht="112.5">
      <c r="A10309" s="37" t="s">
        <v>6837</v>
      </c>
      <c r="B10309" s="64" t="s">
        <v>7156</v>
      </c>
      <c r="C10309" s="64" t="s">
        <v>4103</v>
      </c>
      <c r="D10309" s="37" t="s">
        <v>6839</v>
      </c>
      <c r="E10309" s="131">
        <v>40</v>
      </c>
      <c r="F10309" s="132" t="s">
        <v>82</v>
      </c>
      <c r="G10309" s="37"/>
      <c r="H10309" s="132" t="s">
        <v>6840</v>
      </c>
      <c r="I10309" s="164"/>
      <c r="K10309" s="140" t="str">
        <f t="shared" si="489"/>
        <v>社會福利支出計畫/社會福利支出/會費、捐助、補助、分攤、照護、救濟與交流活動費/捐助、補助與獎助/捐助國內團體</v>
      </c>
      <c r="L10309" s="140" t="str">
        <f t="shared" si="490"/>
        <v>補助民間團體辦理建立社區照顧關懷據點業務</v>
      </c>
      <c r="M10309" s="40" t="str">
        <f t="shared" si="491"/>
        <v>臺中市北屯區平德社區發展協會</v>
      </c>
    </row>
    <row r="10310" spans="1:13" s="27" customFormat="1" ht="112.5">
      <c r="A10310" s="37" t="s">
        <v>6842</v>
      </c>
      <c r="B10310" s="130" t="s">
        <v>7156</v>
      </c>
      <c r="C10310" s="130" t="s">
        <v>4103</v>
      </c>
      <c r="D10310" s="37" t="s">
        <v>6839</v>
      </c>
      <c r="E10310" s="136">
        <v>60</v>
      </c>
      <c r="F10310" s="132" t="s">
        <v>82</v>
      </c>
      <c r="G10310" s="132"/>
      <c r="H10310" s="132" t="s">
        <v>6840</v>
      </c>
      <c r="I10310" s="164"/>
      <c r="K10310" s="140" t="str">
        <f t="shared" si="489"/>
        <v>一般建築及設備計畫/一般建築及設備/會費、捐助、補助、分攤、照護、救濟與交流活動費/捐助、補助與獎助/捐助國內團體</v>
      </c>
      <c r="L10310" s="140" t="str">
        <f t="shared" si="490"/>
        <v>補助民間團體辦理建立社區照顧關懷據點業務</v>
      </c>
      <c r="M10310" s="40" t="str">
        <f t="shared" si="491"/>
        <v>臺中市北屯區平德社區發展協會</v>
      </c>
    </row>
    <row r="10311" spans="1:13" s="27" customFormat="1" ht="112.5">
      <c r="A10311" s="37" t="s">
        <v>6837</v>
      </c>
      <c r="B10311" s="64" t="s">
        <v>7156</v>
      </c>
      <c r="C10311" s="64" t="s">
        <v>3251</v>
      </c>
      <c r="D10311" s="37" t="s">
        <v>6839</v>
      </c>
      <c r="E10311" s="131">
        <v>48</v>
      </c>
      <c r="F10311" s="132" t="s">
        <v>82</v>
      </c>
      <c r="G10311" s="37"/>
      <c r="H10311" s="132" t="s">
        <v>6840</v>
      </c>
      <c r="I10311" s="164"/>
      <c r="K10311" s="140" t="str">
        <f t="shared" si="489"/>
        <v>社會福利支出計畫/社會福利支出/會費、捐助、補助、分攤、照護、救濟與交流活動費/捐助、補助與獎助/捐助國內團體</v>
      </c>
      <c r="L10311" s="140" t="str">
        <f t="shared" si="490"/>
        <v>補助民間團體辦理建立社區照顧關懷據點業務</v>
      </c>
      <c r="M10311" s="40" t="str">
        <f t="shared" si="491"/>
        <v>財團法人向上社會福利基金會</v>
      </c>
    </row>
    <row r="10312" spans="1:13" s="27" customFormat="1" ht="112.5">
      <c r="A10312" s="37" t="s">
        <v>6837</v>
      </c>
      <c r="B10312" s="64" t="s">
        <v>7156</v>
      </c>
      <c r="C10312" s="64" t="s">
        <v>2837</v>
      </c>
      <c r="D10312" s="37" t="s">
        <v>6839</v>
      </c>
      <c r="E10312" s="131">
        <v>90</v>
      </c>
      <c r="F10312" s="132" t="s">
        <v>82</v>
      </c>
      <c r="G10312" s="37"/>
      <c r="H10312" s="132" t="s">
        <v>6840</v>
      </c>
      <c r="I10312" s="164"/>
      <c r="K10312" s="140" t="str">
        <f t="shared" si="489"/>
        <v>社會福利支出計畫/社會福利支出/會費、捐助、補助、分攤、照護、救濟與交流活動費/捐助、補助與獎助/捐助國內團體</v>
      </c>
      <c r="L10312" s="140" t="str">
        <f t="shared" si="490"/>
        <v>補助民間團體辦理建立社區照顧關懷據點業務</v>
      </c>
      <c r="M10312" s="40" t="str">
        <f t="shared" si="491"/>
        <v>社團法人臺中市好伴照顧協會</v>
      </c>
    </row>
    <row r="10313" spans="1:13" s="27" customFormat="1" ht="112.5">
      <c r="A10313" s="37" t="s">
        <v>6837</v>
      </c>
      <c r="B10313" s="64" t="s">
        <v>7156</v>
      </c>
      <c r="C10313" s="64" t="s">
        <v>3190</v>
      </c>
      <c r="D10313" s="37" t="s">
        <v>6839</v>
      </c>
      <c r="E10313" s="131">
        <v>39</v>
      </c>
      <c r="F10313" s="132" t="s">
        <v>82</v>
      </c>
      <c r="G10313" s="37"/>
      <c r="H10313" s="132" t="s">
        <v>6840</v>
      </c>
      <c r="I10313" s="164"/>
      <c r="K10313" s="140" t="str">
        <f t="shared" si="489"/>
        <v>社會福利支出計畫/社會福利支出/會費、捐助、補助、分攤、照護、救濟與交流活動費/捐助、補助與獎助/捐助國內團體</v>
      </c>
      <c r="L10313" s="140" t="str">
        <f t="shared" si="490"/>
        <v>補助民間團體辦理建立社區照顧關懷據點業務</v>
      </c>
      <c r="M10313" s="40" t="str">
        <f t="shared" si="491"/>
        <v>臺中市烏日區湖日社區發展協會</v>
      </c>
    </row>
    <row r="10314" spans="1:13" s="27" customFormat="1" ht="112.5">
      <c r="A10314" s="37" t="s">
        <v>6837</v>
      </c>
      <c r="B10314" s="64" t="s">
        <v>7156</v>
      </c>
      <c r="C10314" s="64" t="s">
        <v>7334</v>
      </c>
      <c r="D10314" s="37" t="s">
        <v>6839</v>
      </c>
      <c r="E10314" s="131">
        <v>21</v>
      </c>
      <c r="F10314" s="132" t="s">
        <v>82</v>
      </c>
      <c r="G10314" s="37"/>
      <c r="H10314" s="132" t="s">
        <v>6840</v>
      </c>
      <c r="I10314" s="164"/>
      <c r="K10314" s="140" t="str">
        <f t="shared" si="489"/>
        <v>社會福利支出計畫/社會福利支出/會費、捐助、補助、分攤、照護、救濟與交流活動費/捐助、補助與獎助/捐助國內團體</v>
      </c>
      <c r="L10314" s="140" t="str">
        <f t="shared" si="490"/>
        <v>補助民間團體辦理建立社區照顧關懷據點業務</v>
      </c>
      <c r="M10314" s="40" t="str">
        <f t="shared" si="491"/>
        <v>臺中市太平人文關懷協會</v>
      </c>
    </row>
    <row r="10315" spans="1:13" s="27" customFormat="1" ht="112.5">
      <c r="A10315" s="37" t="s">
        <v>6837</v>
      </c>
      <c r="B10315" s="64" t="s">
        <v>7156</v>
      </c>
      <c r="C10315" s="64" t="s">
        <v>3666</v>
      </c>
      <c r="D10315" s="37" t="s">
        <v>6839</v>
      </c>
      <c r="E10315" s="131">
        <v>45</v>
      </c>
      <c r="F10315" s="132" t="s">
        <v>82</v>
      </c>
      <c r="G10315" s="37"/>
      <c r="H10315" s="132" t="s">
        <v>6840</v>
      </c>
      <c r="I10315" s="164"/>
      <c r="K10315" s="140" t="str">
        <f t="shared" si="489"/>
        <v>社會福利支出計畫/社會福利支出/會費、捐助、補助、分攤、照護、救濟與交流活動費/捐助、補助與獎助/捐助國內團體</v>
      </c>
      <c r="L10315" s="140" t="str">
        <f t="shared" si="490"/>
        <v>補助民間團體辦理建立社區照顧關懷據點業務</v>
      </c>
      <c r="M10315" s="40" t="str">
        <f t="shared" si="491"/>
        <v>財團法人臺中市私立童庭社會福利慈善事業基金會</v>
      </c>
    </row>
    <row r="10316" spans="1:13" s="27" customFormat="1" ht="112.5">
      <c r="A10316" s="37" t="s">
        <v>6837</v>
      </c>
      <c r="B10316" s="64" t="s">
        <v>7156</v>
      </c>
      <c r="C10316" s="64" t="s">
        <v>3127</v>
      </c>
      <c r="D10316" s="37" t="s">
        <v>6839</v>
      </c>
      <c r="E10316" s="131">
        <v>18</v>
      </c>
      <c r="F10316" s="132" t="s">
        <v>82</v>
      </c>
      <c r="G10316" s="37"/>
      <c r="H10316" s="132" t="s">
        <v>6840</v>
      </c>
      <c r="I10316" s="164"/>
      <c r="K10316" s="140" t="str">
        <f t="shared" si="489"/>
        <v>社會福利支出計畫/社會福利支出/會費、捐助、補助、分攤、照護、救濟與交流活動費/捐助、補助與獎助/捐助國內團體</v>
      </c>
      <c r="L10316" s="140" t="str">
        <f t="shared" si="490"/>
        <v>補助民間團體辦理建立社區照顧關懷據點業務</v>
      </c>
      <c r="M10316" s="40" t="str">
        <f t="shared" si="491"/>
        <v>共生宅發展協會</v>
      </c>
    </row>
    <row r="10317" spans="1:13" s="27" customFormat="1" ht="112.5">
      <c r="A10317" s="37" t="s">
        <v>6837</v>
      </c>
      <c r="B10317" s="64" t="s">
        <v>7156</v>
      </c>
      <c r="C10317" s="64" t="s">
        <v>4256</v>
      </c>
      <c r="D10317" s="37" t="s">
        <v>6839</v>
      </c>
      <c r="E10317" s="131">
        <v>180</v>
      </c>
      <c r="F10317" s="132" t="s">
        <v>82</v>
      </c>
      <c r="G10317" s="37"/>
      <c r="H10317" s="132" t="s">
        <v>6840</v>
      </c>
      <c r="I10317" s="164"/>
      <c r="K10317" s="140" t="str">
        <f t="shared" si="489"/>
        <v>社會福利支出計畫/社會福利支出/會費、捐助、補助、分攤、照護、救濟與交流活動費/捐助、補助與獎助/捐助國內團體</v>
      </c>
      <c r="L10317" s="140" t="str">
        <f t="shared" si="490"/>
        <v>補助民間團體辦理建立社區照顧關懷據點業務</v>
      </c>
      <c r="M10317" s="40" t="str">
        <f t="shared" si="491"/>
        <v>台中市西屯區惠來社區發展協會</v>
      </c>
    </row>
    <row r="10318" spans="1:13" s="27" customFormat="1" ht="112.5">
      <c r="A10318" s="37" t="s">
        <v>6837</v>
      </c>
      <c r="B10318" s="64" t="s">
        <v>7156</v>
      </c>
      <c r="C10318" s="64" t="s">
        <v>3524</v>
      </c>
      <c r="D10318" s="37" t="s">
        <v>6839</v>
      </c>
      <c r="E10318" s="131">
        <v>9</v>
      </c>
      <c r="F10318" s="132" t="s">
        <v>82</v>
      </c>
      <c r="G10318" s="37"/>
      <c r="H10318" s="132" t="s">
        <v>6840</v>
      </c>
      <c r="I10318" s="164"/>
      <c r="K10318" s="140" t="str">
        <f t="shared" si="489"/>
        <v>社會福利支出計畫/社會福利支出/會費、捐助、補助、分攤、照護、救濟與交流活動費/捐助、補助與獎助/捐助國內團體</v>
      </c>
      <c r="L10318" s="140" t="str">
        <f t="shared" si="490"/>
        <v>補助民間團體辦理建立社區照顧關懷據點業務</v>
      </c>
      <c r="M10318" s="40" t="str">
        <f t="shared" si="491"/>
        <v>台中市南區崇倫社區發展協會</v>
      </c>
    </row>
    <row r="10319" spans="1:13" s="27" customFormat="1" ht="112.5">
      <c r="A10319" s="37" t="s">
        <v>6837</v>
      </c>
      <c r="B10319" s="64" t="s">
        <v>7156</v>
      </c>
      <c r="C10319" s="64" t="s">
        <v>530</v>
      </c>
      <c r="D10319" s="37" t="s">
        <v>6839</v>
      </c>
      <c r="E10319" s="131">
        <v>30</v>
      </c>
      <c r="F10319" s="132" t="s">
        <v>82</v>
      </c>
      <c r="G10319" s="37"/>
      <c r="H10319" s="132" t="s">
        <v>6840</v>
      </c>
      <c r="I10319" s="164"/>
      <c r="K10319" s="140" t="str">
        <f t="shared" si="489"/>
        <v>社會福利支出計畫/社會福利支出/會費、捐助、補助、分攤、照護、救濟與交流活動費/捐助、補助與獎助/捐助國內團體</v>
      </c>
      <c r="L10319" s="140" t="str">
        <f t="shared" si="490"/>
        <v>補助民間團體辦理建立社區照顧關懷據點業務</v>
      </c>
      <c r="M10319" s="40" t="str">
        <f t="shared" si="491"/>
        <v>臺中市東山長青關懷協會</v>
      </c>
    </row>
    <row r="10320" spans="1:13" s="27" customFormat="1" ht="112.5">
      <c r="A10320" s="37" t="s">
        <v>6837</v>
      </c>
      <c r="B10320" s="64" t="s">
        <v>7156</v>
      </c>
      <c r="C10320" s="64" t="s">
        <v>7335</v>
      </c>
      <c r="D10320" s="37" t="s">
        <v>6839</v>
      </c>
      <c r="E10320" s="131">
        <v>42</v>
      </c>
      <c r="F10320" s="132" t="s">
        <v>82</v>
      </c>
      <c r="G10320" s="37"/>
      <c r="H10320" s="132" t="s">
        <v>6840</v>
      </c>
      <c r="I10320" s="164"/>
      <c r="K10320" s="140" t="str">
        <f t="shared" si="489"/>
        <v>社會福利支出計畫/社會福利支出/會費、捐助、補助、分攤、照護、救濟與交流活動費/捐助、補助與獎助/捐助國內團體</v>
      </c>
      <c r="L10320" s="140" t="str">
        <f t="shared" si="490"/>
        <v>補助民間團體辦理建立社區照顧關懷據點業務</v>
      </c>
      <c r="M10320" s="40" t="str">
        <f t="shared" si="491"/>
        <v>台中市東勢區上城社區發展協會</v>
      </c>
    </row>
    <row r="10321" spans="1:13" s="27" customFormat="1" ht="112.5">
      <c r="A10321" s="37" t="s">
        <v>6837</v>
      </c>
      <c r="B10321" s="64" t="s">
        <v>7156</v>
      </c>
      <c r="C10321" s="64" t="s">
        <v>3290</v>
      </c>
      <c r="D10321" s="37" t="s">
        <v>6839</v>
      </c>
      <c r="E10321" s="131">
        <v>18</v>
      </c>
      <c r="F10321" s="132" t="s">
        <v>82</v>
      </c>
      <c r="G10321" s="37"/>
      <c r="H10321" s="132" t="s">
        <v>6840</v>
      </c>
      <c r="I10321" s="164"/>
      <c r="K10321" s="140" t="str">
        <f t="shared" si="489"/>
        <v>社會福利支出計畫/社會福利支出/會費、捐助、補助、分攤、照護、救濟與交流活動費/捐助、補助與獎助/捐助國內團體</v>
      </c>
      <c r="L10321" s="140" t="str">
        <f t="shared" si="490"/>
        <v>補助民間團體辦理建立社區照顧關懷據點業務</v>
      </c>
      <c r="M10321" s="40" t="str">
        <f t="shared" si="491"/>
        <v>社團法人臺灣省社區關懷協會</v>
      </c>
    </row>
    <row r="10322" spans="1:13" s="27" customFormat="1" ht="112.5">
      <c r="A10322" s="37" t="s">
        <v>6837</v>
      </c>
      <c r="B10322" s="64" t="s">
        <v>7156</v>
      </c>
      <c r="C10322" s="64" t="s">
        <v>7307</v>
      </c>
      <c r="D10322" s="37" t="s">
        <v>6839</v>
      </c>
      <c r="E10322" s="131">
        <v>30</v>
      </c>
      <c r="F10322" s="132" t="s">
        <v>82</v>
      </c>
      <c r="G10322" s="37"/>
      <c r="H10322" s="132" t="s">
        <v>6840</v>
      </c>
      <c r="I10322" s="164"/>
      <c r="K10322" s="140" t="str">
        <f t="shared" si="489"/>
        <v>社會福利支出計畫/社會福利支出/會費、捐助、補助、分攤、照護、救濟與交流活動費/捐助、補助與獎助/捐助國內團體</v>
      </c>
      <c r="L10322" s="140" t="str">
        <f t="shared" si="490"/>
        <v>補助民間團體辦理建立社區照顧關懷據點業務</v>
      </c>
      <c r="M10322" s="40" t="str">
        <f t="shared" si="491"/>
        <v>臺中市新社區東興社區發展協會</v>
      </c>
    </row>
    <row r="10323" spans="1:13" s="27" customFormat="1" ht="112.5">
      <c r="A10323" s="37" t="s">
        <v>6837</v>
      </c>
      <c r="B10323" s="64" t="s">
        <v>7156</v>
      </c>
      <c r="C10323" s="64" t="s">
        <v>3715</v>
      </c>
      <c r="D10323" s="37" t="s">
        <v>6839</v>
      </c>
      <c r="E10323" s="131">
        <v>6</v>
      </c>
      <c r="F10323" s="132" t="s">
        <v>82</v>
      </c>
      <c r="G10323" s="37"/>
      <c r="H10323" s="132" t="s">
        <v>6840</v>
      </c>
      <c r="I10323" s="164"/>
      <c r="K10323" s="140" t="str">
        <f t="shared" si="489"/>
        <v>社會福利支出計畫/社會福利支出/會費、捐助、補助、分攤、照護、救濟與交流活動費/捐助、補助與獎助/捐助國內團體</v>
      </c>
      <c r="L10323" s="140" t="str">
        <f t="shared" si="490"/>
        <v>補助民間團體辦理建立社區照顧關懷據點業務</v>
      </c>
      <c r="M10323" s="40" t="str">
        <f t="shared" si="491"/>
        <v>臺中市新社區馬力埔社區發展協會</v>
      </c>
    </row>
    <row r="10324" spans="1:13" s="27" customFormat="1" ht="112.5">
      <c r="A10324" s="37" t="s">
        <v>6837</v>
      </c>
      <c r="B10324" s="64" t="s">
        <v>7156</v>
      </c>
      <c r="C10324" s="64" t="s">
        <v>4223</v>
      </c>
      <c r="D10324" s="37" t="s">
        <v>6839</v>
      </c>
      <c r="E10324" s="131">
        <v>12</v>
      </c>
      <c r="F10324" s="132" t="s">
        <v>82</v>
      </c>
      <c r="G10324" s="37"/>
      <c r="H10324" s="132" t="s">
        <v>6840</v>
      </c>
      <c r="I10324" s="164"/>
      <c r="K10324" s="140" t="str">
        <f t="shared" si="489"/>
        <v>社會福利支出計畫/社會福利支出/會費、捐助、補助、分攤、照護、救濟與交流活動費/捐助、補助與獎助/捐助國內團體</v>
      </c>
      <c r="L10324" s="140" t="str">
        <f t="shared" si="490"/>
        <v>補助民間團體辦理建立社區照顧關懷據點業務</v>
      </c>
      <c r="M10324" s="40" t="str">
        <f t="shared" si="491"/>
        <v>臺中市太平區德隆社區發展協會</v>
      </c>
    </row>
    <row r="10325" spans="1:13" s="27" customFormat="1" ht="112.5">
      <c r="A10325" s="37" t="s">
        <v>6837</v>
      </c>
      <c r="B10325" s="64" t="s">
        <v>7156</v>
      </c>
      <c r="C10325" s="64" t="s">
        <v>7186</v>
      </c>
      <c r="D10325" s="37" t="s">
        <v>6839</v>
      </c>
      <c r="E10325" s="131">
        <v>10</v>
      </c>
      <c r="F10325" s="132" t="s">
        <v>82</v>
      </c>
      <c r="G10325" s="37"/>
      <c r="H10325" s="132" t="s">
        <v>6840</v>
      </c>
      <c r="I10325" s="164"/>
      <c r="K10325" s="140" t="str">
        <f t="shared" si="489"/>
        <v>社會福利支出計畫/社會福利支出/會費、捐助、補助、分攤、照護、救濟與交流活動費/捐助、補助與獎助/捐助國內團體</v>
      </c>
      <c r="L10325" s="140" t="str">
        <f t="shared" si="490"/>
        <v>補助民間團體辦理建立社區照顧關懷據點業務</v>
      </c>
      <c r="M10325" s="40" t="str">
        <f t="shared" si="491"/>
        <v>臺中市伯樂城鄉關懷協會</v>
      </c>
    </row>
    <row r="10326" spans="1:13" s="27" customFormat="1" ht="112.5">
      <c r="A10326" s="37" t="s">
        <v>6837</v>
      </c>
      <c r="B10326" s="64" t="s">
        <v>7156</v>
      </c>
      <c r="C10326" s="64" t="s">
        <v>3603</v>
      </c>
      <c r="D10326" s="37" t="s">
        <v>6839</v>
      </c>
      <c r="E10326" s="131">
        <v>24</v>
      </c>
      <c r="F10326" s="132" t="s">
        <v>82</v>
      </c>
      <c r="G10326" s="128"/>
      <c r="H10326" s="156" t="s">
        <v>6840</v>
      </c>
      <c r="I10326" s="165"/>
      <c r="K10326" s="140" t="str">
        <f t="shared" si="489"/>
        <v>社會福利支出計畫/社會福利支出/會費、捐助、補助、分攤、照護、救濟與交流活動費/捐助、補助與獎助/捐助國內團體</v>
      </c>
      <c r="L10326" s="140" t="str">
        <f t="shared" si="490"/>
        <v>補助民間團體辦理建立社區照顧關懷據點業務</v>
      </c>
      <c r="M10326" s="40" t="str">
        <f t="shared" si="491"/>
        <v>臺中市烏日區東園社區發展協會</v>
      </c>
    </row>
    <row r="10327" spans="1:13" s="27" customFormat="1" ht="112.5">
      <c r="A10327" s="37" t="s">
        <v>6837</v>
      </c>
      <c r="B10327" s="64" t="s">
        <v>7156</v>
      </c>
      <c r="C10327" s="64" t="s">
        <v>3605</v>
      </c>
      <c r="D10327" s="37" t="s">
        <v>6839</v>
      </c>
      <c r="E10327" s="131">
        <v>25</v>
      </c>
      <c r="F10327" s="132" t="s">
        <v>82</v>
      </c>
      <c r="G10327" s="128"/>
      <c r="H10327" s="156" t="s">
        <v>6840</v>
      </c>
      <c r="I10327" s="165"/>
      <c r="K10327" s="140" t="str">
        <f t="shared" si="489"/>
        <v>社會福利支出計畫/社會福利支出/會費、捐助、補助、分攤、照護、救濟與交流活動費/捐助、補助與獎助/捐助國內團體</v>
      </c>
      <c r="L10327" s="140" t="str">
        <f t="shared" si="490"/>
        <v>補助民間團體辦理建立社區照顧關懷據點業務</v>
      </c>
      <c r="M10327" s="40" t="str">
        <f t="shared" si="491"/>
        <v>臺中市潭子區家福健康促進協會</v>
      </c>
    </row>
    <row r="10328" spans="1:13" s="27" customFormat="1" ht="112.5">
      <c r="A10328" s="37" t="s">
        <v>6837</v>
      </c>
      <c r="B10328" s="64" t="s">
        <v>7156</v>
      </c>
      <c r="C10328" s="64" t="s">
        <v>4180</v>
      </c>
      <c r="D10328" s="37" t="s">
        <v>6839</v>
      </c>
      <c r="E10328" s="131">
        <v>20</v>
      </c>
      <c r="F10328" s="132" t="s">
        <v>82</v>
      </c>
      <c r="G10328" s="37"/>
      <c r="H10328" s="132" t="s">
        <v>6840</v>
      </c>
      <c r="I10328" s="164"/>
      <c r="K10328" s="140" t="str">
        <f t="shared" si="489"/>
        <v>社會福利支出計畫/社會福利支出/會費、捐助、補助、分攤、照護、救濟與交流活動費/捐助、補助與獎助/捐助國內團體</v>
      </c>
      <c r="L10328" s="140" t="str">
        <f t="shared" si="490"/>
        <v>補助民間團體辦理建立社區照顧關懷據點業務</v>
      </c>
      <c r="M10328" s="40" t="str">
        <f t="shared" si="491"/>
        <v>臺中市神岡區圳前社區發展協會</v>
      </c>
    </row>
    <row r="10329" spans="1:13" s="27" customFormat="1" ht="112.5">
      <c r="A10329" s="37" t="s">
        <v>6837</v>
      </c>
      <c r="B10329" s="64" t="s">
        <v>7156</v>
      </c>
      <c r="C10329" s="64" t="s">
        <v>6014</v>
      </c>
      <c r="D10329" s="37" t="s">
        <v>6839</v>
      </c>
      <c r="E10329" s="131">
        <v>10</v>
      </c>
      <c r="F10329" s="132" t="s">
        <v>82</v>
      </c>
      <c r="G10329" s="128"/>
      <c r="H10329" s="156" t="s">
        <v>6840</v>
      </c>
      <c r="I10329" s="165"/>
      <c r="K10329" s="140" t="str">
        <f t="shared" si="489"/>
        <v>社會福利支出計畫/社會福利支出/會費、捐助、補助、分攤、照護、救濟與交流活動費/捐助、補助與獎助/捐助國內團體</v>
      </c>
      <c r="L10329" s="140" t="str">
        <f t="shared" si="490"/>
        <v>補助民間團體辦理建立社區照顧關懷據點業務</v>
      </c>
      <c r="M10329" s="40" t="str">
        <f t="shared" si="491"/>
        <v>臺中市神岡區社口社區發展協會</v>
      </c>
    </row>
    <row r="10330" spans="1:13" s="27" customFormat="1" ht="112.5">
      <c r="A10330" s="37" t="s">
        <v>6837</v>
      </c>
      <c r="B10330" s="64" t="s">
        <v>7156</v>
      </c>
      <c r="C10330" s="64" t="s">
        <v>2528</v>
      </c>
      <c r="D10330" s="37" t="s">
        <v>6839</v>
      </c>
      <c r="E10330" s="131">
        <v>36</v>
      </c>
      <c r="F10330" s="132" t="s">
        <v>82</v>
      </c>
      <c r="G10330" s="128"/>
      <c r="H10330" s="156" t="s">
        <v>6840</v>
      </c>
      <c r="I10330" s="165"/>
      <c r="K10330" s="140" t="str">
        <f t="shared" si="489"/>
        <v>社會福利支出計畫/社會福利支出/會費、捐助、補助、分攤、照護、救濟與交流活動費/捐助、補助與獎助/捐助國內團體</v>
      </c>
      <c r="L10330" s="140" t="str">
        <f t="shared" si="490"/>
        <v>補助民間團體辦理建立社區照顧關懷據點業務</v>
      </c>
      <c r="M10330" s="40" t="str">
        <f t="shared" si="491"/>
        <v>臺中市神岡區新庄社區發展協會</v>
      </c>
    </row>
    <row r="10331" spans="1:13" s="27" customFormat="1" ht="112.5">
      <c r="A10331" s="37" t="s">
        <v>6837</v>
      </c>
      <c r="B10331" s="64" t="s">
        <v>7156</v>
      </c>
      <c r="C10331" s="64" t="s">
        <v>3060</v>
      </c>
      <c r="D10331" s="37" t="s">
        <v>6839</v>
      </c>
      <c r="E10331" s="131">
        <v>62</v>
      </c>
      <c r="F10331" s="132" t="s">
        <v>82</v>
      </c>
      <c r="G10331" s="37"/>
      <c r="H10331" s="132" t="s">
        <v>6840</v>
      </c>
      <c r="I10331" s="164"/>
      <c r="K10331" s="140" t="str">
        <f t="shared" si="489"/>
        <v>社會福利支出計畫/社會福利支出/會費、捐助、補助、分攤、照護、救濟與交流活動費/捐助、補助與獎助/捐助國內團體</v>
      </c>
      <c r="L10331" s="140" t="str">
        <f t="shared" si="490"/>
        <v>補助民間團體辦理建立社區照顧關懷據點業務</v>
      </c>
      <c r="M10331" s="40" t="str">
        <f t="shared" si="491"/>
        <v>臺中市神岡區北庄社區發展協會</v>
      </c>
    </row>
    <row r="10332" spans="1:13" s="27" customFormat="1" ht="112.5">
      <c r="A10332" s="37" t="s">
        <v>6837</v>
      </c>
      <c r="B10332" s="64" t="s">
        <v>7156</v>
      </c>
      <c r="C10332" s="64" t="s">
        <v>4262</v>
      </c>
      <c r="D10332" s="37" t="s">
        <v>6839</v>
      </c>
      <c r="E10332" s="131">
        <v>15</v>
      </c>
      <c r="F10332" s="132" t="s">
        <v>82</v>
      </c>
      <c r="G10332" s="37"/>
      <c r="H10332" s="132" t="s">
        <v>6840</v>
      </c>
      <c r="I10332" s="164"/>
      <c r="K10332" s="140" t="str">
        <f t="shared" si="489"/>
        <v>社會福利支出計畫/社會福利支出/會費、捐助、補助、分攤、照護、救濟與交流活動費/捐助、補助與獎助/捐助國內團體</v>
      </c>
      <c r="L10332" s="140" t="str">
        <f t="shared" si="490"/>
        <v>補助民間團體辦理建立社區照顧關懷據點業務</v>
      </c>
      <c r="M10332" s="40" t="str">
        <f t="shared" si="491"/>
        <v>臺中市太平區中政社區發展協會</v>
      </c>
    </row>
    <row r="10333" spans="1:13" s="27" customFormat="1" ht="112.5">
      <c r="A10333" s="37" t="s">
        <v>6837</v>
      </c>
      <c r="B10333" s="64" t="s">
        <v>7156</v>
      </c>
      <c r="C10333" s="64" t="s">
        <v>1780</v>
      </c>
      <c r="D10333" s="37" t="s">
        <v>6839</v>
      </c>
      <c r="E10333" s="131">
        <v>8</v>
      </c>
      <c r="F10333" s="132" t="s">
        <v>82</v>
      </c>
      <c r="G10333" s="128"/>
      <c r="H10333" s="156" t="s">
        <v>6840</v>
      </c>
      <c r="I10333" s="165"/>
      <c r="K10333" s="140" t="str">
        <f t="shared" si="489"/>
        <v>社會福利支出計畫/社會福利支出/會費、捐助、補助、分攤、照護、救濟與交流活動費/捐助、補助與獎助/捐助國內團體</v>
      </c>
      <c r="L10333" s="140" t="str">
        <f t="shared" si="490"/>
        <v>補助民間團體辦理建立社區照顧關懷據點業務</v>
      </c>
      <c r="M10333" s="40" t="str">
        <f t="shared" si="491"/>
        <v>財團法人弘道老人福利基金會</v>
      </c>
    </row>
    <row r="10334" spans="1:13" s="27" customFormat="1" ht="112.5">
      <c r="A10334" s="37" t="s">
        <v>6837</v>
      </c>
      <c r="B10334" s="64" t="s">
        <v>7156</v>
      </c>
      <c r="C10334" s="64" t="s">
        <v>3107</v>
      </c>
      <c r="D10334" s="37" t="s">
        <v>6839</v>
      </c>
      <c r="E10334" s="131">
        <v>10</v>
      </c>
      <c r="F10334" s="132" t="s">
        <v>82</v>
      </c>
      <c r="G10334" s="37"/>
      <c r="H10334" s="132" t="s">
        <v>6840</v>
      </c>
      <c r="I10334" s="164"/>
      <c r="K10334" s="140" t="str">
        <f t="shared" si="489"/>
        <v>社會福利支出計畫/社會福利支出/會費、捐助、補助、分攤、照護、救濟與交流活動費/捐助、補助與獎助/捐助國內團體</v>
      </c>
      <c r="L10334" s="140" t="str">
        <f t="shared" si="490"/>
        <v>補助民間團體辦理建立社區照顧關懷據點業務</v>
      </c>
      <c r="M10334" s="40" t="str">
        <f t="shared" si="491"/>
        <v>臺中市大甲區幸福社區發展協會</v>
      </c>
    </row>
    <row r="10335" spans="1:13" s="27" customFormat="1" ht="112.5">
      <c r="A10335" s="37" t="s">
        <v>6837</v>
      </c>
      <c r="B10335" s="64" t="s">
        <v>7156</v>
      </c>
      <c r="C10335" s="64" t="s">
        <v>1145</v>
      </c>
      <c r="D10335" s="37" t="s">
        <v>6839</v>
      </c>
      <c r="E10335" s="131">
        <v>144</v>
      </c>
      <c r="F10335" s="132" t="s">
        <v>82</v>
      </c>
      <c r="G10335" s="37"/>
      <c r="H10335" s="132" t="s">
        <v>6840</v>
      </c>
      <c r="I10335" s="164"/>
      <c r="K10335" s="140" t="str">
        <f t="shared" si="489"/>
        <v>社會福利支出計畫/社會福利支出/會費、捐助、補助、分攤、照護、救濟與交流活動費/捐助、補助與獎助/捐助國內團體</v>
      </c>
      <c r="L10335" s="140" t="str">
        <f t="shared" si="490"/>
        <v>補助民間團體辦理建立社區照顧關懷據點業務</v>
      </c>
      <c r="M10335" s="40" t="str">
        <f t="shared" si="491"/>
        <v>臺中市龍井區東海社區發展協會</v>
      </c>
    </row>
    <row r="10336" spans="1:13" s="27" customFormat="1" ht="112.5">
      <c r="A10336" s="37" t="s">
        <v>6837</v>
      </c>
      <c r="B10336" s="64" t="s">
        <v>7156</v>
      </c>
      <c r="C10336" s="64" t="s">
        <v>4224</v>
      </c>
      <c r="D10336" s="37" t="s">
        <v>6839</v>
      </c>
      <c r="E10336" s="131">
        <v>20</v>
      </c>
      <c r="F10336" s="132" t="s">
        <v>82</v>
      </c>
      <c r="G10336" s="37"/>
      <c r="H10336" s="132" t="s">
        <v>6840</v>
      </c>
      <c r="I10336" s="164"/>
      <c r="K10336" s="140" t="str">
        <f t="shared" si="489"/>
        <v>社會福利支出計畫/社會福利支出/會費、捐助、補助、分攤、照護、救濟與交流活動費/捐助、補助與獎助/捐助國內團體</v>
      </c>
      <c r="L10336" s="140" t="str">
        <f t="shared" si="490"/>
        <v>補助民間團體辦理建立社區照顧關懷據點業務</v>
      </c>
      <c r="M10336" s="40" t="str">
        <f t="shared" si="491"/>
        <v>臺中市南區樹德社區發展協會</v>
      </c>
    </row>
    <row r="10337" spans="1:13" s="27" customFormat="1" ht="112.5">
      <c r="A10337" s="37" t="s">
        <v>6837</v>
      </c>
      <c r="B10337" s="64" t="s">
        <v>7156</v>
      </c>
      <c r="C10337" s="64" t="s">
        <v>4225</v>
      </c>
      <c r="D10337" s="37" t="s">
        <v>6839</v>
      </c>
      <c r="E10337" s="131">
        <v>18</v>
      </c>
      <c r="F10337" s="132" t="s">
        <v>82</v>
      </c>
      <c r="G10337" s="37"/>
      <c r="H10337" s="132" t="s">
        <v>6840</v>
      </c>
      <c r="I10337" s="164"/>
      <c r="K10337" s="140" t="str">
        <f t="shared" si="489"/>
        <v>社會福利支出計畫/社會福利支出/會費、捐助、補助、分攤、照護、救濟與交流活動費/捐助、補助與獎助/捐助國內團體</v>
      </c>
      <c r="L10337" s="140" t="str">
        <f t="shared" si="490"/>
        <v>補助民間團體辦理建立社區照顧關懷據點業務</v>
      </c>
      <c r="M10337" s="40" t="str">
        <f t="shared" si="491"/>
        <v>社團法人臺中市回生關懷協會</v>
      </c>
    </row>
    <row r="10338" spans="1:13" s="27" customFormat="1" ht="112.5">
      <c r="A10338" s="37" t="s">
        <v>6837</v>
      </c>
      <c r="B10338" s="64" t="s">
        <v>7156</v>
      </c>
      <c r="C10338" s="64" t="s">
        <v>461</v>
      </c>
      <c r="D10338" s="37" t="s">
        <v>6839</v>
      </c>
      <c r="E10338" s="131">
        <v>22</v>
      </c>
      <c r="F10338" s="132" t="s">
        <v>82</v>
      </c>
      <c r="G10338" s="37"/>
      <c r="H10338" s="132" t="s">
        <v>6840</v>
      </c>
      <c r="I10338" s="164"/>
      <c r="K10338" s="140" t="str">
        <f t="shared" si="489"/>
        <v>社會福利支出計畫/社會福利支出/會費、捐助、補助、分攤、照護、救濟與交流活動費/捐助、補助與獎助/捐助國內團體</v>
      </c>
      <c r="L10338" s="140" t="str">
        <f t="shared" si="490"/>
        <v>補助民間團體辦理建立社區照顧關懷據點業務</v>
      </c>
      <c r="M10338" s="40" t="str">
        <f t="shared" si="491"/>
        <v>臺中市清水老人會</v>
      </c>
    </row>
    <row r="10339" spans="1:13" s="27" customFormat="1" ht="112.5">
      <c r="A10339" s="37" t="s">
        <v>6837</v>
      </c>
      <c r="B10339" s="64" t="s">
        <v>7156</v>
      </c>
      <c r="C10339" s="64" t="s">
        <v>4225</v>
      </c>
      <c r="D10339" s="37" t="s">
        <v>6839</v>
      </c>
      <c r="E10339" s="131">
        <v>18</v>
      </c>
      <c r="F10339" s="132" t="s">
        <v>82</v>
      </c>
      <c r="G10339" s="37"/>
      <c r="H10339" s="132" t="s">
        <v>6840</v>
      </c>
      <c r="I10339" s="164"/>
      <c r="K10339" s="140" t="str">
        <f t="shared" si="489"/>
        <v>社會福利支出計畫/社會福利支出/會費、捐助、補助、分攤、照護、救濟與交流活動費/捐助、補助與獎助/捐助國內團體</v>
      </c>
      <c r="L10339" s="140" t="str">
        <f t="shared" si="490"/>
        <v>補助民間團體辦理建立社區照顧關懷據點業務</v>
      </c>
      <c r="M10339" s="40" t="str">
        <f t="shared" si="491"/>
        <v>社團法人臺中市回生關懷協會</v>
      </c>
    </row>
    <row r="10340" spans="1:13" s="27" customFormat="1" ht="112.5">
      <c r="A10340" s="37" t="s">
        <v>6837</v>
      </c>
      <c r="B10340" s="64" t="s">
        <v>7156</v>
      </c>
      <c r="C10340" s="64" t="s">
        <v>7336</v>
      </c>
      <c r="D10340" s="37" t="s">
        <v>6839</v>
      </c>
      <c r="E10340" s="131">
        <v>29</v>
      </c>
      <c r="F10340" s="132" t="s">
        <v>82</v>
      </c>
      <c r="G10340" s="37"/>
      <c r="H10340" s="132" t="s">
        <v>6840</v>
      </c>
      <c r="I10340" s="164"/>
      <c r="K10340" s="140" t="str">
        <f t="shared" si="489"/>
        <v>社會福利支出計畫/社會福利支出/會費、捐助、補助、分攤、照護、救濟與交流活動費/捐助、補助與獎助/捐助國內團體</v>
      </c>
      <c r="L10340" s="140" t="str">
        <f t="shared" si="490"/>
        <v>補助民間團體辦理建立社區照顧關懷據點業務</v>
      </c>
      <c r="M10340" s="40" t="str">
        <f t="shared" si="491"/>
        <v>溪霸社區照顧關懷站</v>
      </c>
    </row>
    <row r="10341" spans="1:13" s="27" customFormat="1" ht="112.5">
      <c r="A10341" s="37" t="s">
        <v>6837</v>
      </c>
      <c r="B10341" s="64" t="s">
        <v>7156</v>
      </c>
      <c r="C10341" s="64" t="s">
        <v>3224</v>
      </c>
      <c r="D10341" s="37" t="s">
        <v>6839</v>
      </c>
      <c r="E10341" s="131">
        <v>64</v>
      </c>
      <c r="F10341" s="132" t="s">
        <v>82</v>
      </c>
      <c r="G10341" s="37"/>
      <c r="H10341" s="132" t="s">
        <v>6840</v>
      </c>
      <c r="I10341" s="164"/>
      <c r="K10341" s="140" t="str">
        <f t="shared" si="489"/>
        <v>社會福利支出計畫/社會福利支出/會費、捐助、補助、分攤、照護、救濟與交流活動費/捐助、補助與獎助/捐助國內團體</v>
      </c>
      <c r="L10341" s="140" t="str">
        <f t="shared" si="490"/>
        <v>補助民間團體辦理建立社區照顧關懷據點業務</v>
      </c>
      <c r="M10341" s="40" t="str">
        <f t="shared" si="491"/>
        <v>臺中市沙鹿區興安社區發展協會</v>
      </c>
    </row>
    <row r="10342" spans="1:13" s="27" customFormat="1" ht="112.5">
      <c r="A10342" s="37" t="s">
        <v>6837</v>
      </c>
      <c r="B10342" s="64" t="s">
        <v>7156</v>
      </c>
      <c r="C10342" s="64" t="s">
        <v>3657</v>
      </c>
      <c r="D10342" s="37" t="s">
        <v>6839</v>
      </c>
      <c r="E10342" s="131">
        <v>9</v>
      </c>
      <c r="F10342" s="132" t="s">
        <v>82</v>
      </c>
      <c r="G10342" s="37"/>
      <c r="H10342" s="132" t="s">
        <v>6840</v>
      </c>
      <c r="I10342" s="164"/>
      <c r="K10342" s="140" t="str">
        <f t="shared" si="489"/>
        <v>社會福利支出計畫/社會福利支出/會費、捐助、補助、分攤、照護、救濟與交流活動費/捐助、補助與獎助/捐助國內團體</v>
      </c>
      <c r="L10342" s="140" t="str">
        <f t="shared" si="490"/>
        <v>補助民間團體辦理建立社區照顧關懷據點業務</v>
      </c>
      <c r="M10342" s="40" t="str">
        <f t="shared" si="491"/>
        <v>臺中市沙鹿區晉江社區發展協會</v>
      </c>
    </row>
    <row r="10343" spans="1:13" s="27" customFormat="1" ht="112.5">
      <c r="A10343" s="37" t="s">
        <v>6837</v>
      </c>
      <c r="B10343" s="64" t="s">
        <v>7156</v>
      </c>
      <c r="C10343" s="64" t="s">
        <v>2906</v>
      </c>
      <c r="D10343" s="37" t="s">
        <v>6839</v>
      </c>
      <c r="E10343" s="131">
        <v>90</v>
      </c>
      <c r="F10343" s="132" t="s">
        <v>82</v>
      </c>
      <c r="G10343" s="37"/>
      <c r="H10343" s="132" t="s">
        <v>6840</v>
      </c>
      <c r="I10343" s="164"/>
      <c r="K10343" s="140" t="str">
        <f t="shared" si="489"/>
        <v>社會福利支出計畫/社會福利支出/會費、捐助、補助、分攤、照護、救濟與交流活動費/捐助、補助與獎助/捐助國內團體</v>
      </c>
      <c r="L10343" s="140" t="str">
        <f t="shared" si="490"/>
        <v>補助民間團體辦理建立社區照顧關懷據點業務</v>
      </c>
      <c r="M10343" s="40" t="str">
        <f t="shared" si="491"/>
        <v>財團法人臺中市私立永耕社會福利基金會</v>
      </c>
    </row>
    <row r="10344" spans="1:13" s="27" customFormat="1" ht="112.5">
      <c r="A10344" s="37" t="s">
        <v>6837</v>
      </c>
      <c r="B10344" s="64" t="s">
        <v>7156</v>
      </c>
      <c r="C10344" s="64" t="s">
        <v>3111</v>
      </c>
      <c r="D10344" s="37" t="s">
        <v>6839</v>
      </c>
      <c r="E10344" s="131">
        <v>98</v>
      </c>
      <c r="F10344" s="132" t="s">
        <v>82</v>
      </c>
      <c r="G10344" s="37"/>
      <c r="H10344" s="132" t="s">
        <v>6840</v>
      </c>
      <c r="I10344" s="164"/>
      <c r="K10344" s="140" t="str">
        <f t="shared" si="489"/>
        <v>社會福利支出計畫/社會福利支出/會費、捐助、補助、分攤、照護、救濟與交流活動費/捐助、補助與獎助/捐助國內團體</v>
      </c>
      <c r="L10344" s="140" t="str">
        <f t="shared" si="490"/>
        <v>補助民間團體辦理建立社區照顧關懷據點業務</v>
      </c>
      <c r="M10344" s="40" t="str">
        <f t="shared" si="491"/>
        <v>社團法人臺中市基督教豐盛協會</v>
      </c>
    </row>
    <row r="10345" spans="1:13" s="27" customFormat="1" ht="112.5">
      <c r="A10345" s="37" t="s">
        <v>6837</v>
      </c>
      <c r="B10345" s="64" t="s">
        <v>7156</v>
      </c>
      <c r="C10345" s="64" t="s">
        <v>7337</v>
      </c>
      <c r="D10345" s="37" t="s">
        <v>6839</v>
      </c>
      <c r="E10345" s="131">
        <v>20</v>
      </c>
      <c r="F10345" s="132" t="s">
        <v>82</v>
      </c>
      <c r="G10345" s="37"/>
      <c r="H10345" s="132" t="s">
        <v>6840</v>
      </c>
      <c r="I10345" s="164"/>
      <c r="K10345" s="140" t="str">
        <f t="shared" si="489"/>
        <v>社會福利支出計畫/社會福利支出/會費、捐助、補助、分攤、照護、救濟與交流活動費/捐助、補助與獎助/捐助國內團體</v>
      </c>
      <c r="L10345" s="140" t="str">
        <f t="shared" si="490"/>
        <v>補助民間團體辦理建立社區照顧關懷據點業務</v>
      </c>
      <c r="M10345" s="40" t="str">
        <f t="shared" si="491"/>
        <v>臺中市太平區東平社區發展協會</v>
      </c>
    </row>
    <row r="10346" spans="1:13" s="27" customFormat="1" ht="112.5">
      <c r="A10346" s="37" t="s">
        <v>6837</v>
      </c>
      <c r="B10346" s="64" t="s">
        <v>7156</v>
      </c>
      <c r="C10346" s="64" t="s">
        <v>7157</v>
      </c>
      <c r="D10346" s="37" t="s">
        <v>6839</v>
      </c>
      <c r="E10346" s="131">
        <v>224</v>
      </c>
      <c r="F10346" s="132" t="s">
        <v>82</v>
      </c>
      <c r="G10346" s="37"/>
      <c r="H10346" s="132" t="s">
        <v>6840</v>
      </c>
      <c r="I10346" s="164"/>
      <c r="K10346" s="140" t="str">
        <f t="shared" si="489"/>
        <v>社會福利支出計畫/社會福利支出/會費、捐助、補助、分攤、照護、救濟與交流活動費/捐助、補助與獎助/捐助國內團體</v>
      </c>
      <c r="L10346" s="140" t="str">
        <f t="shared" si="490"/>
        <v>補助民間團體辦理建立社區照顧關懷據點業務</v>
      </c>
      <c r="M10346" s="40" t="str">
        <f t="shared" si="491"/>
        <v>夢想城社區管理委員會</v>
      </c>
    </row>
    <row r="10347" spans="1:13" s="27" customFormat="1" ht="112.5">
      <c r="A10347" s="37" t="s">
        <v>6837</v>
      </c>
      <c r="B10347" s="64" t="s">
        <v>7156</v>
      </c>
      <c r="C10347" s="64" t="s">
        <v>3290</v>
      </c>
      <c r="D10347" s="37" t="s">
        <v>6839</v>
      </c>
      <c r="E10347" s="131">
        <v>30</v>
      </c>
      <c r="F10347" s="132" t="s">
        <v>82</v>
      </c>
      <c r="G10347" s="37"/>
      <c r="H10347" s="132" t="s">
        <v>6840</v>
      </c>
      <c r="I10347" s="164"/>
      <c r="K10347" s="140" t="str">
        <f t="shared" si="489"/>
        <v>社會福利支出計畫/社會福利支出/會費、捐助、補助、分攤、照護、救濟與交流活動費/捐助、補助與獎助/捐助國內團體</v>
      </c>
      <c r="L10347" s="140" t="str">
        <f t="shared" si="490"/>
        <v>補助民間團體辦理建立社區照顧關懷據點業務</v>
      </c>
      <c r="M10347" s="40" t="str">
        <f t="shared" si="491"/>
        <v>社團法人臺灣省社區關懷協會</v>
      </c>
    </row>
    <row r="10348" spans="1:13" s="27" customFormat="1" ht="112.5">
      <c r="A10348" s="37" t="s">
        <v>6837</v>
      </c>
      <c r="B10348" s="64" t="s">
        <v>7156</v>
      </c>
      <c r="C10348" s="64" t="s">
        <v>4270</v>
      </c>
      <c r="D10348" s="37" t="s">
        <v>6839</v>
      </c>
      <c r="E10348" s="131">
        <v>15</v>
      </c>
      <c r="F10348" s="132" t="s">
        <v>82</v>
      </c>
      <c r="G10348" s="37"/>
      <c r="H10348" s="132" t="s">
        <v>6840</v>
      </c>
      <c r="I10348" s="164"/>
      <c r="K10348" s="140" t="str">
        <f t="shared" si="489"/>
        <v>社會福利支出計畫/社會福利支出/會費、捐助、補助、分攤、照護、救濟與交流活動費/捐助、補助與獎助/捐助國內團體</v>
      </c>
      <c r="L10348" s="140" t="str">
        <f t="shared" si="490"/>
        <v>補助民間團體辦理建立社區照顧關懷據點業務</v>
      </c>
      <c r="M10348" s="40" t="str">
        <f t="shared" si="491"/>
        <v>台中市和樂關懷協會</v>
      </c>
    </row>
    <row r="10349" spans="1:13" s="27" customFormat="1" ht="112.5">
      <c r="A10349" s="37" t="s">
        <v>6837</v>
      </c>
      <c r="B10349" s="64" t="s">
        <v>7156</v>
      </c>
      <c r="C10349" s="64" t="s">
        <v>3624</v>
      </c>
      <c r="D10349" s="37" t="s">
        <v>6839</v>
      </c>
      <c r="E10349" s="131">
        <v>44</v>
      </c>
      <c r="F10349" s="132" t="s">
        <v>82</v>
      </c>
      <c r="G10349" s="37"/>
      <c r="H10349" s="132" t="s">
        <v>6840</v>
      </c>
      <c r="I10349" s="164"/>
      <c r="K10349" s="140" t="str">
        <f t="shared" si="489"/>
        <v>社會福利支出計畫/社會福利支出/會費、捐助、補助、分攤、照護、救濟與交流活動費/捐助、補助與獎助/捐助國內團體</v>
      </c>
      <c r="L10349" s="140" t="str">
        <f t="shared" si="490"/>
        <v>補助民間團體辦理建立社區照顧關懷據點業務</v>
      </c>
      <c r="M10349" s="40" t="str">
        <f t="shared" si="491"/>
        <v>臺中市太平區福隆社區發展協會</v>
      </c>
    </row>
    <row r="10350" spans="1:13" s="27" customFormat="1" ht="112.5">
      <c r="A10350" s="37" t="s">
        <v>6837</v>
      </c>
      <c r="B10350" s="64" t="s">
        <v>7156</v>
      </c>
      <c r="C10350" s="64" t="s">
        <v>4153</v>
      </c>
      <c r="D10350" s="37" t="s">
        <v>6839</v>
      </c>
      <c r="E10350" s="131">
        <v>15</v>
      </c>
      <c r="F10350" s="132" t="s">
        <v>82</v>
      </c>
      <c r="G10350" s="37"/>
      <c r="H10350" s="132" t="s">
        <v>6840</v>
      </c>
      <c r="I10350" s="164"/>
      <c r="K10350" s="140" t="str">
        <f t="shared" si="489"/>
        <v>社會福利支出計畫/社會福利支出/會費、捐助、補助、分攤、照護、救濟與交流活動費/捐助、補助與獎助/捐助國內團體</v>
      </c>
      <c r="L10350" s="140" t="str">
        <f t="shared" si="490"/>
        <v>補助民間團體辦理建立社區照顧關懷據點業務</v>
      </c>
      <c r="M10350" s="40" t="str">
        <f t="shared" si="491"/>
        <v>臺灣銀髮族培力協會</v>
      </c>
    </row>
    <row r="10351" spans="1:13" s="27" customFormat="1" ht="112.5">
      <c r="A10351" s="37" t="s">
        <v>6837</v>
      </c>
      <c r="B10351" s="64" t="s">
        <v>7156</v>
      </c>
      <c r="C10351" s="64" t="s">
        <v>2427</v>
      </c>
      <c r="D10351" s="37" t="s">
        <v>6839</v>
      </c>
      <c r="E10351" s="131">
        <v>11</v>
      </c>
      <c r="F10351" s="132" t="s">
        <v>82</v>
      </c>
      <c r="G10351" s="37"/>
      <c r="H10351" s="132" t="s">
        <v>6840</v>
      </c>
      <c r="I10351" s="164"/>
      <c r="K10351" s="140" t="str">
        <f t="shared" si="489"/>
        <v>社會福利支出計畫/社會福利支出/會費、捐助、補助、分攤、照護、救濟與交流活動費/捐助、補助與獎助/捐助國內團體</v>
      </c>
      <c r="L10351" s="140" t="str">
        <f t="shared" si="490"/>
        <v>補助民間團體辦理建立社區照顧關懷據點業務</v>
      </c>
      <c r="M10351" s="40" t="str">
        <f t="shared" si="491"/>
        <v>臺中市大甲區太白社區發展協會</v>
      </c>
    </row>
    <row r="10352" spans="1:13" s="27" customFormat="1" ht="112.5">
      <c r="A10352" s="37" t="s">
        <v>6837</v>
      </c>
      <c r="B10352" s="64" t="s">
        <v>7156</v>
      </c>
      <c r="C10352" s="64" t="s">
        <v>6952</v>
      </c>
      <c r="D10352" s="37" t="s">
        <v>6839</v>
      </c>
      <c r="E10352" s="131">
        <v>849</v>
      </c>
      <c r="F10352" s="132" t="s">
        <v>82</v>
      </c>
      <c r="G10352" s="37"/>
      <c r="H10352" s="132" t="s">
        <v>6840</v>
      </c>
      <c r="I10352" s="164"/>
      <c r="K10352" s="140" t="str">
        <f t="shared" si="489"/>
        <v>社會福利支出計畫/社會福利支出/會費、捐助、補助、分攤、照護、救濟與交流活動費/捐助、補助與獎助/捐助國內團體</v>
      </c>
      <c r="L10352" s="140" t="str">
        <f t="shared" si="490"/>
        <v>補助民間團體辦理建立社區照顧關懷據點業務</v>
      </c>
      <c r="M10352" s="40" t="str">
        <f t="shared" si="491"/>
        <v>財團法人台中市私立林蘭生慈善基金會</v>
      </c>
    </row>
    <row r="10353" spans="1:13" s="27" customFormat="1" ht="112.5">
      <c r="A10353" s="37" t="s">
        <v>6837</v>
      </c>
      <c r="B10353" s="64" t="s">
        <v>7156</v>
      </c>
      <c r="C10353" s="64" t="s">
        <v>7338</v>
      </c>
      <c r="D10353" s="37" t="s">
        <v>6839</v>
      </c>
      <c r="E10353" s="131">
        <v>2</v>
      </c>
      <c r="F10353" s="132" t="s">
        <v>82</v>
      </c>
      <c r="G10353" s="37"/>
      <c r="H10353" s="132" t="s">
        <v>6840</v>
      </c>
      <c r="I10353" s="164"/>
      <c r="K10353" s="140" t="str">
        <f t="shared" si="489"/>
        <v>社會福利支出計畫/社會福利支出/會費、捐助、補助、分攤、照護、救濟與交流活動費/捐助、補助與獎助/捐助國內團體</v>
      </c>
      <c r="L10353" s="140" t="str">
        <f t="shared" si="490"/>
        <v>補助民間團體辦理建立社區照顧關懷據點業務</v>
      </c>
      <c r="M10353" s="40" t="str">
        <f t="shared" si="491"/>
        <v>臺中市豐原區新南陽社區發展協會</v>
      </c>
    </row>
    <row r="10354" spans="1:13" s="27" customFormat="1" ht="112.5">
      <c r="A10354" s="37" t="s">
        <v>6837</v>
      </c>
      <c r="B10354" s="64" t="s">
        <v>7156</v>
      </c>
      <c r="C10354" s="64" t="s">
        <v>4256</v>
      </c>
      <c r="D10354" s="37" t="s">
        <v>6839</v>
      </c>
      <c r="E10354" s="131">
        <v>21</v>
      </c>
      <c r="F10354" s="132" t="s">
        <v>82</v>
      </c>
      <c r="G10354" s="37"/>
      <c r="H10354" s="132" t="s">
        <v>6840</v>
      </c>
      <c r="I10354" s="164"/>
      <c r="K10354" s="140" t="str">
        <f t="shared" si="489"/>
        <v>社會福利支出計畫/社會福利支出/會費、捐助、補助、分攤、照護、救濟與交流活動費/捐助、補助與獎助/捐助國內團體</v>
      </c>
      <c r="L10354" s="140" t="str">
        <f t="shared" si="490"/>
        <v>補助民間團體辦理建立社區照顧關懷據點業務</v>
      </c>
      <c r="M10354" s="40" t="str">
        <f t="shared" si="491"/>
        <v>台中市西屯區惠來社區發展協會</v>
      </c>
    </row>
    <row r="10355" spans="1:13" s="27" customFormat="1" ht="112.5">
      <c r="A10355" s="37" t="s">
        <v>6837</v>
      </c>
      <c r="B10355" s="64" t="s">
        <v>7156</v>
      </c>
      <c r="C10355" s="64" t="s">
        <v>3178</v>
      </c>
      <c r="D10355" s="37" t="s">
        <v>6839</v>
      </c>
      <c r="E10355" s="131">
        <v>42</v>
      </c>
      <c r="F10355" s="132" t="s">
        <v>82</v>
      </c>
      <c r="G10355" s="37"/>
      <c r="H10355" s="132" t="s">
        <v>6840</v>
      </c>
      <c r="I10355" s="164"/>
      <c r="K10355" s="140" t="str">
        <f t="shared" si="489"/>
        <v>社會福利支出計畫/社會福利支出/會費、捐助、補助、分攤、照護、救濟與交流活動費/捐助、補助與獎助/捐助國內團體</v>
      </c>
      <c r="L10355" s="140" t="str">
        <f t="shared" si="490"/>
        <v>補助民間團體辦理建立社區照顧關懷據點業務</v>
      </c>
      <c r="M10355" s="40" t="str">
        <f t="shared" si="491"/>
        <v>臺中市太平區新城社區發展協會</v>
      </c>
    </row>
    <row r="10356" spans="1:13" s="27" customFormat="1" ht="112.5">
      <c r="A10356" s="37" t="s">
        <v>6837</v>
      </c>
      <c r="B10356" s="64" t="s">
        <v>7156</v>
      </c>
      <c r="C10356" s="64" t="s">
        <v>2523</v>
      </c>
      <c r="D10356" s="37" t="s">
        <v>6839</v>
      </c>
      <c r="E10356" s="131">
        <v>47</v>
      </c>
      <c r="F10356" s="132" t="s">
        <v>82</v>
      </c>
      <c r="G10356" s="37"/>
      <c r="H10356" s="132" t="s">
        <v>6840</v>
      </c>
      <c r="I10356" s="164"/>
      <c r="K10356" s="140" t="str">
        <f t="shared" si="489"/>
        <v>社會福利支出計畫/社會福利支出/會費、捐助、補助、分攤、照護、救濟與交流活動費/捐助、補助與獎助/捐助國內團體</v>
      </c>
      <c r="L10356" s="140" t="str">
        <f t="shared" si="490"/>
        <v>補助民間團體辦理建立社區照顧關懷據點業務</v>
      </c>
      <c r="M10356" s="40" t="str">
        <f t="shared" si="491"/>
        <v>臺中市烏日區五光社區發展協會</v>
      </c>
    </row>
    <row r="10357" spans="1:13" s="27" customFormat="1" ht="112.5">
      <c r="A10357" s="37" t="s">
        <v>6837</v>
      </c>
      <c r="B10357" s="64" t="s">
        <v>7156</v>
      </c>
      <c r="C10357" s="64" t="s">
        <v>4301</v>
      </c>
      <c r="D10357" s="37" t="s">
        <v>6839</v>
      </c>
      <c r="E10357" s="131">
        <v>5</v>
      </c>
      <c r="F10357" s="132" t="s">
        <v>82</v>
      </c>
      <c r="G10357" s="37"/>
      <c r="H10357" s="132" t="s">
        <v>6840</v>
      </c>
      <c r="I10357" s="164"/>
      <c r="K10357" s="140" t="str">
        <f t="shared" si="489"/>
        <v>社會福利支出計畫/社會福利支出/會費、捐助、補助、分攤、照護、救濟與交流活動費/捐助、補助與獎助/捐助國內團體</v>
      </c>
      <c r="L10357" s="140" t="str">
        <f t="shared" si="490"/>
        <v>補助民間團體辦理建立社區照顧關懷據點業務</v>
      </c>
      <c r="M10357" s="40" t="str">
        <f t="shared" si="491"/>
        <v>臺中市潭子區栗林社區發展協會</v>
      </c>
    </row>
    <row r="10358" spans="1:13" s="27" customFormat="1" ht="112.5">
      <c r="A10358" s="37" t="s">
        <v>6837</v>
      </c>
      <c r="B10358" s="64" t="s">
        <v>7156</v>
      </c>
      <c r="C10358" s="64" t="s">
        <v>362</v>
      </c>
      <c r="D10358" s="37" t="s">
        <v>6839</v>
      </c>
      <c r="E10358" s="131">
        <v>8</v>
      </c>
      <c r="F10358" s="132" t="s">
        <v>82</v>
      </c>
      <c r="G10358" s="37"/>
      <c r="H10358" s="132" t="s">
        <v>6840</v>
      </c>
      <c r="I10358" s="164"/>
      <c r="K10358" s="140" t="str">
        <f t="shared" si="489"/>
        <v>社會福利支出計畫/社會福利支出/會費、捐助、補助、分攤、照護、救濟與交流活動費/捐助、補助與獎助/捐助國內團體</v>
      </c>
      <c r="L10358" s="140" t="str">
        <f t="shared" si="490"/>
        <v>補助民間團體辦理建立社區照顧關懷據點業務</v>
      </c>
      <c r="M10358" s="40" t="str">
        <f t="shared" si="491"/>
        <v>臺中市石岡區和盛社區發展協會</v>
      </c>
    </row>
    <row r="10359" spans="1:13" s="27" customFormat="1" ht="112.5">
      <c r="A10359" s="37" t="s">
        <v>6837</v>
      </c>
      <c r="B10359" s="64" t="s">
        <v>7156</v>
      </c>
      <c r="C10359" s="64" t="s">
        <v>372</v>
      </c>
      <c r="D10359" s="37" t="s">
        <v>6839</v>
      </c>
      <c r="E10359" s="131">
        <v>17</v>
      </c>
      <c r="F10359" s="132" t="s">
        <v>82</v>
      </c>
      <c r="G10359" s="37"/>
      <c r="H10359" s="132" t="s">
        <v>6840</v>
      </c>
      <c r="I10359" s="164"/>
      <c r="K10359" s="140" t="str">
        <f t="shared" si="489"/>
        <v>社會福利支出計畫/社會福利支出/會費、捐助、補助、分攤、照護、救濟與交流活動費/捐助、補助與獎助/捐助國內團體</v>
      </c>
      <c r="L10359" s="140" t="str">
        <f t="shared" si="490"/>
        <v>補助民間團體辦理建立社區照顧關懷據點業務</v>
      </c>
      <c r="M10359" s="40" t="str">
        <f t="shared" si="491"/>
        <v>臺中市石岡區萬安社區發展協會</v>
      </c>
    </row>
    <row r="10360" spans="1:13" s="27" customFormat="1" ht="112.5">
      <c r="A10360" s="37" t="s">
        <v>6837</v>
      </c>
      <c r="B10360" s="64" t="s">
        <v>7156</v>
      </c>
      <c r="C10360" s="64" t="s">
        <v>797</v>
      </c>
      <c r="D10360" s="37" t="s">
        <v>6839</v>
      </c>
      <c r="E10360" s="131">
        <v>28</v>
      </c>
      <c r="F10360" s="132" t="s">
        <v>82</v>
      </c>
      <c r="G10360" s="37"/>
      <c r="H10360" s="132" t="s">
        <v>6840</v>
      </c>
      <c r="I10360" s="164"/>
      <c r="K10360" s="140" t="str">
        <f t="shared" si="489"/>
        <v>社會福利支出計畫/社會福利支出/會費、捐助、補助、分攤、照護、救濟與交流活動費/捐助、補助與獎助/捐助國內團體</v>
      </c>
      <c r="L10360" s="140" t="str">
        <f t="shared" si="490"/>
        <v>補助民間團體辦理建立社區照顧關懷據點業務</v>
      </c>
      <c r="M10360" s="40" t="str">
        <f t="shared" si="491"/>
        <v>臺中市大甲區文武社區發展協會</v>
      </c>
    </row>
    <row r="10361" spans="1:13" s="27" customFormat="1" ht="112.5">
      <c r="A10361" s="37" t="s">
        <v>6837</v>
      </c>
      <c r="B10361" s="64" t="s">
        <v>7156</v>
      </c>
      <c r="C10361" s="64" t="s">
        <v>4156</v>
      </c>
      <c r="D10361" s="37" t="s">
        <v>6839</v>
      </c>
      <c r="E10361" s="131">
        <v>20</v>
      </c>
      <c r="F10361" s="132" t="s">
        <v>82</v>
      </c>
      <c r="G10361" s="37"/>
      <c r="H10361" s="132" t="s">
        <v>6840</v>
      </c>
      <c r="I10361" s="164"/>
      <c r="K10361" s="140" t="str">
        <f t="shared" si="489"/>
        <v>社會福利支出計畫/社會福利支出/會費、捐助、補助、分攤、照護、救濟與交流活動費/捐助、補助與獎助/捐助國內團體</v>
      </c>
      <c r="L10361" s="140" t="str">
        <f t="shared" si="490"/>
        <v>補助民間團體辦理建立社區照顧關懷據點業務</v>
      </c>
      <c r="M10361" s="40" t="str">
        <f t="shared" si="491"/>
        <v>悠活長青全齡關懷照護協會</v>
      </c>
    </row>
    <row r="10362" spans="1:13" s="27" customFormat="1" ht="112.5">
      <c r="A10362" s="37" t="s">
        <v>6837</v>
      </c>
      <c r="B10362" s="64" t="s">
        <v>7156</v>
      </c>
      <c r="C10362" s="64" t="s">
        <v>3202</v>
      </c>
      <c r="D10362" s="37" t="s">
        <v>6839</v>
      </c>
      <c r="E10362" s="131">
        <v>1</v>
      </c>
      <c r="F10362" s="132" t="s">
        <v>82</v>
      </c>
      <c r="G10362" s="37"/>
      <c r="H10362" s="132" t="s">
        <v>6840</v>
      </c>
      <c r="I10362" s="164"/>
      <c r="K10362" s="140" t="str">
        <f t="shared" si="489"/>
        <v>社會福利支出計畫/社會福利支出/會費、捐助、補助、分攤、照護、救濟與交流活動費/捐助、補助與獎助/捐助國內團體</v>
      </c>
      <c r="L10362" s="140" t="str">
        <f t="shared" si="490"/>
        <v>補助民間團體辦理建立社區照顧關懷據點業務</v>
      </c>
      <c r="M10362" s="40" t="str">
        <f t="shared" si="491"/>
        <v>財團法人臺中市私立宜家社會福利慈善基金會</v>
      </c>
    </row>
    <row r="10363" spans="1:13" s="27" customFormat="1" ht="112.5">
      <c r="A10363" s="37" t="s">
        <v>6837</v>
      </c>
      <c r="B10363" s="64" t="s">
        <v>7156</v>
      </c>
      <c r="C10363" s="64" t="s">
        <v>211</v>
      </c>
      <c r="D10363" s="37" t="s">
        <v>6839</v>
      </c>
      <c r="E10363" s="131">
        <v>42</v>
      </c>
      <c r="F10363" s="132" t="s">
        <v>82</v>
      </c>
      <c r="G10363" s="37"/>
      <c r="H10363" s="132" t="s">
        <v>6840</v>
      </c>
      <c r="I10363" s="164"/>
      <c r="K10363" s="140" t="str">
        <f t="shared" si="489"/>
        <v>社會福利支出計畫/社會福利支出/會費、捐助、補助、分攤、照護、救濟與交流活動費/捐助、補助與獎助/捐助國內團體</v>
      </c>
      <c r="L10363" s="140" t="str">
        <f t="shared" si="490"/>
        <v>補助民間團體辦理建立社區照顧關懷據點業務</v>
      </c>
      <c r="M10363" s="40" t="str">
        <f t="shared" si="491"/>
        <v>臺中市梧棲區草湳社區發展協會</v>
      </c>
    </row>
    <row r="10364" spans="1:13" s="27" customFormat="1" ht="112.5">
      <c r="A10364" s="37" t="s">
        <v>6837</v>
      </c>
      <c r="B10364" s="64" t="s">
        <v>7156</v>
      </c>
      <c r="C10364" s="64" t="s">
        <v>4272</v>
      </c>
      <c r="D10364" s="37" t="s">
        <v>6839</v>
      </c>
      <c r="E10364" s="131">
        <v>24</v>
      </c>
      <c r="F10364" s="132" t="s">
        <v>82</v>
      </c>
      <c r="G10364" s="37"/>
      <c r="H10364" s="132" t="s">
        <v>6840</v>
      </c>
      <c r="I10364" s="164"/>
      <c r="K10364" s="140" t="str">
        <f t="shared" si="489"/>
        <v>社會福利支出計畫/社會福利支出/會費、捐助、補助、分攤、照護、救濟與交流活動費/捐助、補助與獎助/捐助國內團體</v>
      </c>
      <c r="L10364" s="140" t="str">
        <f t="shared" si="490"/>
        <v>補助民間團體辦理建立社區照顧關懷據點業務</v>
      </c>
      <c r="M10364" s="40" t="str">
        <f t="shared" si="491"/>
        <v>臺中市南屯區豐樂社區發展協會</v>
      </c>
    </row>
    <row r="10365" spans="1:13" s="27" customFormat="1" ht="112.5">
      <c r="A10365" s="37" t="s">
        <v>6837</v>
      </c>
      <c r="B10365" s="64" t="s">
        <v>7156</v>
      </c>
      <c r="C10365" s="64" t="s">
        <v>7339</v>
      </c>
      <c r="D10365" s="37" t="s">
        <v>6839</v>
      </c>
      <c r="E10365" s="131">
        <v>39</v>
      </c>
      <c r="F10365" s="132" t="s">
        <v>82</v>
      </c>
      <c r="G10365" s="37"/>
      <c r="H10365" s="132" t="s">
        <v>6840</v>
      </c>
      <c r="I10365" s="164"/>
      <c r="K10365" s="140" t="str">
        <f t="shared" ref="K10365:K10428" si="492">A10365</f>
        <v>社會福利支出計畫/社會福利支出/會費、捐助、補助、分攤、照護、救濟與交流活動費/捐助、補助與獎助/捐助國內團體</v>
      </c>
      <c r="L10365" s="140" t="str">
        <f t="shared" ref="L10365:L10428" si="493">B10365</f>
        <v>補助民間團體辦理建立社區照顧關懷據點業務</v>
      </c>
      <c r="M10365" s="40" t="str">
        <f t="shared" ref="M10365:M10428" si="494">C10365</f>
        <v>台中市南屯區永定社區發展協會</v>
      </c>
    </row>
    <row r="10366" spans="1:13" s="27" customFormat="1" ht="112.5">
      <c r="A10366" s="37" t="s">
        <v>6837</v>
      </c>
      <c r="B10366" s="64" t="s">
        <v>7156</v>
      </c>
      <c r="C10366" s="64" t="s">
        <v>4096</v>
      </c>
      <c r="D10366" s="37" t="s">
        <v>6839</v>
      </c>
      <c r="E10366" s="131">
        <v>3</v>
      </c>
      <c r="F10366" s="132" t="s">
        <v>82</v>
      </c>
      <c r="G10366" s="37"/>
      <c r="H10366" s="132" t="s">
        <v>6840</v>
      </c>
      <c r="I10366" s="164"/>
      <c r="K10366" s="140" t="str">
        <f t="shared" si="492"/>
        <v>社會福利支出計畫/社會福利支出/會費、捐助、補助、分攤、照護、救濟與交流活動費/捐助、補助與獎助/捐助國內團體</v>
      </c>
      <c r="L10366" s="140" t="str">
        <f t="shared" si="493"/>
        <v>補助民間團體辦理建立社區照顧關懷據點業務</v>
      </c>
      <c r="M10366" s="40" t="str">
        <f t="shared" si="494"/>
        <v>臺中市土庫長青關懷協會</v>
      </c>
    </row>
    <row r="10367" spans="1:13" s="27" customFormat="1" ht="112.5">
      <c r="A10367" s="37" t="s">
        <v>6842</v>
      </c>
      <c r="B10367" s="130" t="s">
        <v>7156</v>
      </c>
      <c r="C10367" s="130" t="s">
        <v>3827</v>
      </c>
      <c r="D10367" s="37" t="s">
        <v>6839</v>
      </c>
      <c r="E10367" s="136">
        <v>30</v>
      </c>
      <c r="F10367" s="132" t="s">
        <v>82</v>
      </c>
      <c r="G10367" s="132"/>
      <c r="H10367" s="132" t="s">
        <v>6840</v>
      </c>
      <c r="I10367" s="164"/>
      <c r="K10367" s="140" t="str">
        <f t="shared" si="492"/>
        <v>一般建築及設備計畫/一般建築及設備/會費、捐助、補助、分攤、照護、救濟與交流活動費/捐助、補助與獎助/捐助國內團體</v>
      </c>
      <c r="L10367" s="140" t="str">
        <f t="shared" si="493"/>
        <v>補助民間團體辦理建立社區照顧關懷據點業務</v>
      </c>
      <c r="M10367" s="40" t="str">
        <f t="shared" si="494"/>
        <v>社團法人台中市婦女發展協會</v>
      </c>
    </row>
    <row r="10368" spans="1:13" s="27" customFormat="1" ht="112.5">
      <c r="A10368" s="37" t="s">
        <v>6837</v>
      </c>
      <c r="B10368" s="64" t="s">
        <v>7156</v>
      </c>
      <c r="C10368" s="64" t="s">
        <v>3618</v>
      </c>
      <c r="D10368" s="37" t="s">
        <v>6839</v>
      </c>
      <c r="E10368" s="131">
        <v>12</v>
      </c>
      <c r="F10368" s="132" t="s">
        <v>82</v>
      </c>
      <c r="G10368" s="37"/>
      <c r="H10368" s="132" t="s">
        <v>6840</v>
      </c>
      <c r="I10368" s="164"/>
      <c r="K10368" s="140" t="str">
        <f t="shared" si="492"/>
        <v>社會福利支出計畫/社會福利支出/會費、捐助、補助、分攤、照護、救濟與交流活動費/捐助、補助與獎助/捐助國內團體</v>
      </c>
      <c r="L10368" s="140" t="str">
        <f t="shared" si="493"/>
        <v>補助民間團體辦理建立社區照顧關懷據點業務</v>
      </c>
      <c r="M10368" s="40" t="str">
        <f t="shared" si="494"/>
        <v>臺中市樂活銀髮族交流協會</v>
      </c>
    </row>
    <row r="10369" spans="1:13" s="27" customFormat="1" ht="112.5">
      <c r="A10369" s="37" t="s">
        <v>6837</v>
      </c>
      <c r="B10369" s="64" t="s">
        <v>7156</v>
      </c>
      <c r="C10369" s="64" t="s">
        <v>7185</v>
      </c>
      <c r="D10369" s="37" t="s">
        <v>6839</v>
      </c>
      <c r="E10369" s="131">
        <v>30</v>
      </c>
      <c r="F10369" s="132" t="s">
        <v>82</v>
      </c>
      <c r="G10369" s="37"/>
      <c r="H10369" s="132" t="s">
        <v>6840</v>
      </c>
      <c r="I10369" s="164"/>
      <c r="K10369" s="140" t="str">
        <f t="shared" si="492"/>
        <v>社會福利支出計畫/社會福利支出/會費、捐助、補助、分攤、照護、救濟與交流活動費/捐助、補助與獎助/捐助國內團體</v>
      </c>
      <c r="L10369" s="140" t="str">
        <f t="shared" si="493"/>
        <v>補助民間團體辦理建立社區照顧關懷據點業務</v>
      </c>
      <c r="M10369" s="40" t="str">
        <f t="shared" si="494"/>
        <v>臺中市后里區太平社區發展協會</v>
      </c>
    </row>
    <row r="10370" spans="1:13" s="27" customFormat="1" ht="112.5">
      <c r="A10370" s="37" t="s">
        <v>6837</v>
      </c>
      <c r="B10370" s="64" t="s">
        <v>7156</v>
      </c>
      <c r="C10370" s="64" t="s">
        <v>2490</v>
      </c>
      <c r="D10370" s="37" t="s">
        <v>6839</v>
      </c>
      <c r="E10370" s="131">
        <v>30</v>
      </c>
      <c r="F10370" s="132" t="s">
        <v>82</v>
      </c>
      <c r="G10370" s="37"/>
      <c r="H10370" s="132" t="s">
        <v>6840</v>
      </c>
      <c r="I10370" s="164"/>
      <c r="K10370" s="140" t="str">
        <f t="shared" si="492"/>
        <v>社會福利支出計畫/社會福利支出/會費、捐助、補助、分攤、照護、救濟與交流活動費/捐助、補助與獎助/捐助國內團體</v>
      </c>
      <c r="L10370" s="140" t="str">
        <f t="shared" si="493"/>
        <v>補助民間團體辦理建立社區照顧關懷據點業務</v>
      </c>
      <c r="M10370" s="40" t="str">
        <f t="shared" si="494"/>
        <v>臺中市后里區聯合社區發展協會</v>
      </c>
    </row>
    <row r="10371" spans="1:13" s="27" customFormat="1" ht="112.5">
      <c r="A10371" s="37" t="s">
        <v>6837</v>
      </c>
      <c r="B10371" s="64" t="s">
        <v>7156</v>
      </c>
      <c r="C10371" s="64" t="s">
        <v>7183</v>
      </c>
      <c r="D10371" s="37" t="s">
        <v>6839</v>
      </c>
      <c r="E10371" s="131">
        <v>30</v>
      </c>
      <c r="F10371" s="132" t="s">
        <v>82</v>
      </c>
      <c r="G10371" s="37"/>
      <c r="H10371" s="132" t="s">
        <v>6840</v>
      </c>
      <c r="I10371" s="164"/>
      <c r="K10371" s="140" t="str">
        <f t="shared" si="492"/>
        <v>社會福利支出計畫/社會福利支出/會費、捐助、補助、分攤、照護、救濟與交流活動費/捐助、補助與獎助/捐助國內團體</v>
      </c>
      <c r="L10371" s="140" t="str">
        <f t="shared" si="493"/>
        <v>補助民間團體辦理建立社區照顧關懷據點業務</v>
      </c>
      <c r="M10371" s="40" t="str">
        <f t="shared" si="494"/>
        <v>臺中市后里區新舊社社區發展協會</v>
      </c>
    </row>
    <row r="10372" spans="1:13" s="27" customFormat="1" ht="112.5">
      <c r="A10372" s="37" t="s">
        <v>6837</v>
      </c>
      <c r="B10372" s="64" t="s">
        <v>7156</v>
      </c>
      <c r="C10372" s="64" t="s">
        <v>192</v>
      </c>
      <c r="D10372" s="37" t="s">
        <v>6839</v>
      </c>
      <c r="E10372" s="131">
        <v>73</v>
      </c>
      <c r="F10372" s="132" t="s">
        <v>82</v>
      </c>
      <c r="G10372" s="37"/>
      <c r="H10372" s="132" t="s">
        <v>6840</v>
      </c>
      <c r="I10372" s="164"/>
      <c r="K10372" s="140" t="str">
        <f t="shared" si="492"/>
        <v>社會福利支出計畫/社會福利支出/會費、捐助、補助、分攤、照護、救濟與交流活動費/捐助、補助與獎助/捐助國內團體</v>
      </c>
      <c r="L10372" s="140" t="str">
        <f t="shared" si="493"/>
        <v>補助民間團體辦理建立社區照顧關懷據點業務</v>
      </c>
      <c r="M10372" s="40" t="str">
        <f t="shared" si="494"/>
        <v>臺中市梧棲區大庄社區發展協會</v>
      </c>
    </row>
    <row r="10373" spans="1:13" s="27" customFormat="1" ht="112.5">
      <c r="A10373" s="37" t="s">
        <v>6837</v>
      </c>
      <c r="B10373" s="64" t="s">
        <v>7156</v>
      </c>
      <c r="C10373" s="64" t="s">
        <v>3061</v>
      </c>
      <c r="D10373" s="37" t="s">
        <v>6839</v>
      </c>
      <c r="E10373" s="131">
        <v>61</v>
      </c>
      <c r="F10373" s="132" t="s">
        <v>82</v>
      </c>
      <c r="G10373" s="37"/>
      <c r="H10373" s="132" t="s">
        <v>6840</v>
      </c>
      <c r="I10373" s="164"/>
      <c r="K10373" s="140" t="str">
        <f t="shared" si="492"/>
        <v>社會福利支出計畫/社會福利支出/會費、捐助、補助、分攤、照護、救濟與交流活動費/捐助、補助與獎助/捐助國內團體</v>
      </c>
      <c r="L10373" s="140" t="str">
        <f t="shared" si="493"/>
        <v>補助民間團體辦理建立社區照顧關懷據點業務</v>
      </c>
      <c r="M10373" s="40" t="str">
        <f t="shared" si="494"/>
        <v>財團法人全成社會福利基金會</v>
      </c>
    </row>
    <row r="10374" spans="1:13" s="27" customFormat="1" ht="112.5">
      <c r="A10374" s="37" t="s">
        <v>6837</v>
      </c>
      <c r="B10374" s="64" t="s">
        <v>7156</v>
      </c>
      <c r="C10374" s="64" t="s">
        <v>232</v>
      </c>
      <c r="D10374" s="37" t="s">
        <v>6839</v>
      </c>
      <c r="E10374" s="131">
        <v>60</v>
      </c>
      <c r="F10374" s="132" t="s">
        <v>82</v>
      </c>
      <c r="G10374" s="37"/>
      <c r="H10374" s="132" t="s">
        <v>6840</v>
      </c>
      <c r="I10374" s="164"/>
      <c r="K10374" s="140" t="str">
        <f t="shared" si="492"/>
        <v>社會福利支出計畫/社會福利支出/會費、捐助、補助、分攤、照護、救濟與交流活動費/捐助、補助與獎助/捐助國內團體</v>
      </c>
      <c r="L10374" s="140" t="str">
        <f t="shared" si="493"/>
        <v>補助民間團體辦理建立社區照顧關懷據點業務</v>
      </c>
      <c r="M10374" s="40" t="str">
        <f t="shared" si="494"/>
        <v>臺中市梧棲區下寮社區發展協會</v>
      </c>
    </row>
    <row r="10375" spans="1:13" s="27" customFormat="1" ht="112.5">
      <c r="A10375" s="37" t="s">
        <v>6837</v>
      </c>
      <c r="B10375" s="64" t="s">
        <v>7156</v>
      </c>
      <c r="C10375" s="64" t="s">
        <v>227</v>
      </c>
      <c r="D10375" s="37" t="s">
        <v>6839</v>
      </c>
      <c r="E10375" s="131">
        <v>30</v>
      </c>
      <c r="F10375" s="132" t="s">
        <v>82</v>
      </c>
      <c r="G10375" s="37"/>
      <c r="H10375" s="132" t="s">
        <v>6840</v>
      </c>
      <c r="I10375" s="164"/>
      <c r="K10375" s="140" t="str">
        <f t="shared" si="492"/>
        <v>社會福利支出計畫/社會福利支出/會費、捐助、補助、分攤、照護、救濟與交流活動費/捐助、補助與獎助/捐助國內團體</v>
      </c>
      <c r="L10375" s="140" t="str">
        <f t="shared" si="493"/>
        <v>補助民間團體辦理建立社區照顧關懷據點業務</v>
      </c>
      <c r="M10375" s="40" t="str">
        <f t="shared" si="494"/>
        <v>臺中市梧棲區南簡社區發展協會</v>
      </c>
    </row>
    <row r="10376" spans="1:13" s="27" customFormat="1" ht="112.5">
      <c r="A10376" s="37" t="s">
        <v>6837</v>
      </c>
      <c r="B10376" s="64" t="s">
        <v>7156</v>
      </c>
      <c r="C10376" s="64" t="s">
        <v>3289</v>
      </c>
      <c r="D10376" s="37" t="s">
        <v>6839</v>
      </c>
      <c r="E10376" s="131">
        <v>120</v>
      </c>
      <c r="F10376" s="132" t="s">
        <v>82</v>
      </c>
      <c r="G10376" s="37"/>
      <c r="H10376" s="132" t="s">
        <v>6840</v>
      </c>
      <c r="I10376" s="164"/>
      <c r="K10376" s="140" t="str">
        <f t="shared" si="492"/>
        <v>社會福利支出計畫/社會福利支出/會費、捐助、補助、分攤、照護、救濟與交流活動費/捐助、補助與獎助/捐助國內團體</v>
      </c>
      <c r="L10376" s="140" t="str">
        <f t="shared" si="493"/>
        <v>補助民間團體辦理建立社區照顧關懷據點業務</v>
      </c>
      <c r="M10376" s="40" t="str">
        <f t="shared" si="494"/>
        <v>社團法人臺中市大恆樂齡協會</v>
      </c>
    </row>
    <row r="10377" spans="1:13" s="27" customFormat="1" ht="112.5">
      <c r="A10377" s="37" t="s">
        <v>6837</v>
      </c>
      <c r="B10377" s="64" t="s">
        <v>7156</v>
      </c>
      <c r="C10377" s="64" t="s">
        <v>3187</v>
      </c>
      <c r="D10377" s="37" t="s">
        <v>6839</v>
      </c>
      <c r="E10377" s="131">
        <v>57</v>
      </c>
      <c r="F10377" s="132" t="s">
        <v>82</v>
      </c>
      <c r="G10377" s="37"/>
      <c r="H10377" s="132" t="s">
        <v>6840</v>
      </c>
      <c r="I10377" s="164"/>
      <c r="K10377" s="140" t="str">
        <f t="shared" si="492"/>
        <v>社會福利支出計畫/社會福利支出/會費、捐助、補助、分攤、照護、救濟與交流活動費/捐助、補助與獎助/捐助國內團體</v>
      </c>
      <c r="L10377" s="140" t="str">
        <f t="shared" si="493"/>
        <v>補助民間團體辦理建立社區照顧關懷據點業務</v>
      </c>
      <c r="M10377" s="40" t="str">
        <f t="shared" si="494"/>
        <v>台中市南屯區三厝社區發展協會</v>
      </c>
    </row>
    <row r="10378" spans="1:13" s="27" customFormat="1" ht="112.5">
      <c r="A10378" s="37" t="s">
        <v>6837</v>
      </c>
      <c r="B10378" s="64" t="s">
        <v>7156</v>
      </c>
      <c r="C10378" s="64" t="s">
        <v>4303</v>
      </c>
      <c r="D10378" s="37" t="s">
        <v>6839</v>
      </c>
      <c r="E10378" s="131">
        <v>36</v>
      </c>
      <c r="F10378" s="132" t="s">
        <v>82</v>
      </c>
      <c r="G10378" s="37"/>
      <c r="H10378" s="132" t="s">
        <v>6840</v>
      </c>
      <c r="I10378" s="164"/>
      <c r="K10378" s="140" t="str">
        <f t="shared" si="492"/>
        <v>社會福利支出計畫/社會福利支出/會費、捐助、補助、分攤、照護、救濟與交流活動費/捐助、補助與獎助/捐助國內團體</v>
      </c>
      <c r="L10378" s="140" t="str">
        <f t="shared" si="493"/>
        <v>補助民間團體辦理建立社區照顧關懷據點業務</v>
      </c>
      <c r="M10378" s="40" t="str">
        <f t="shared" si="494"/>
        <v>台中市南屯區同心社區發展協會</v>
      </c>
    </row>
    <row r="10379" spans="1:13" s="27" customFormat="1" ht="112.5">
      <c r="A10379" s="37" t="s">
        <v>6837</v>
      </c>
      <c r="B10379" s="64" t="s">
        <v>7156</v>
      </c>
      <c r="C10379" s="64" t="s">
        <v>3296</v>
      </c>
      <c r="D10379" s="37" t="s">
        <v>6839</v>
      </c>
      <c r="E10379" s="131">
        <v>83</v>
      </c>
      <c r="F10379" s="132" t="s">
        <v>82</v>
      </c>
      <c r="G10379" s="37"/>
      <c r="H10379" s="132" t="s">
        <v>6840</v>
      </c>
      <c r="I10379" s="164"/>
      <c r="K10379" s="140" t="str">
        <f t="shared" si="492"/>
        <v>社會福利支出計畫/社會福利支出/會費、捐助、補助、分攤、照護、救濟與交流活動費/捐助、補助與獎助/捐助國內團體</v>
      </c>
      <c r="L10379" s="140" t="str">
        <f t="shared" si="493"/>
        <v>補助民間團體辦理建立社區照顧關懷據點業務</v>
      </c>
      <c r="M10379" s="40" t="str">
        <f t="shared" si="494"/>
        <v>社團法人台灣福氣社區關懷協會</v>
      </c>
    </row>
    <row r="10380" spans="1:13" s="27" customFormat="1" ht="112.5">
      <c r="A10380" s="37" t="s">
        <v>6837</v>
      </c>
      <c r="B10380" s="64" t="s">
        <v>7156</v>
      </c>
      <c r="C10380" s="64" t="s">
        <v>1142</v>
      </c>
      <c r="D10380" s="37" t="s">
        <v>6839</v>
      </c>
      <c r="E10380" s="131">
        <v>34</v>
      </c>
      <c r="F10380" s="132" t="s">
        <v>82</v>
      </c>
      <c r="G10380" s="37"/>
      <c r="H10380" s="132" t="s">
        <v>6840</v>
      </c>
      <c r="I10380" s="164"/>
      <c r="K10380" s="140" t="str">
        <f t="shared" si="492"/>
        <v>社會福利支出計畫/社會福利支出/會費、捐助、補助、分攤、照護、救濟與交流活動費/捐助、補助與獎助/捐助國內團體</v>
      </c>
      <c r="L10380" s="140" t="str">
        <f t="shared" si="493"/>
        <v>補助民間團體辦理建立社區照顧關懷據點業務</v>
      </c>
      <c r="M10380" s="40" t="str">
        <f t="shared" si="494"/>
        <v>臺中市龍井區龍津社區發展協會</v>
      </c>
    </row>
    <row r="10381" spans="1:13" s="27" customFormat="1" ht="112.5">
      <c r="A10381" s="37" t="s">
        <v>6837</v>
      </c>
      <c r="B10381" s="64" t="s">
        <v>7156</v>
      </c>
      <c r="C10381" s="64" t="s">
        <v>3628</v>
      </c>
      <c r="D10381" s="37" t="s">
        <v>6839</v>
      </c>
      <c r="E10381" s="131">
        <v>16</v>
      </c>
      <c r="F10381" s="132" t="s">
        <v>82</v>
      </c>
      <c r="G10381" s="37"/>
      <c r="H10381" s="132" t="s">
        <v>6840</v>
      </c>
      <c r="I10381" s="164"/>
      <c r="K10381" s="140" t="str">
        <f t="shared" si="492"/>
        <v>社會福利支出計畫/社會福利支出/會費、捐助、補助、分攤、照護、救濟與交流活動費/捐助、補助與獎助/捐助國內團體</v>
      </c>
      <c r="L10381" s="140" t="str">
        <f t="shared" si="493"/>
        <v>補助民間團體辦理建立社區照顧關懷據點業務</v>
      </c>
      <c r="M10381" s="40" t="str">
        <f t="shared" si="494"/>
        <v>社團法人中華起初全人教育關懷協會</v>
      </c>
    </row>
    <row r="10382" spans="1:13" s="27" customFormat="1" ht="112.5">
      <c r="A10382" s="37" t="s">
        <v>6837</v>
      </c>
      <c r="B10382" s="64" t="s">
        <v>7156</v>
      </c>
      <c r="C10382" s="64" t="s">
        <v>3669</v>
      </c>
      <c r="D10382" s="37" t="s">
        <v>6839</v>
      </c>
      <c r="E10382" s="131">
        <v>36</v>
      </c>
      <c r="F10382" s="132" t="s">
        <v>82</v>
      </c>
      <c r="G10382" s="37"/>
      <c r="H10382" s="132" t="s">
        <v>6840</v>
      </c>
      <c r="I10382" s="164"/>
      <c r="K10382" s="140" t="str">
        <f t="shared" si="492"/>
        <v>社會福利支出計畫/社會福利支出/會費、捐助、補助、分攤、照護、救濟與交流活動費/捐助、補助與獎助/捐助國內團體</v>
      </c>
      <c r="L10382" s="140" t="str">
        <f t="shared" si="493"/>
        <v>補助民間團體辦理建立社區照顧關懷據點業務</v>
      </c>
      <c r="M10382" s="40" t="str">
        <f t="shared" si="494"/>
        <v>台中市西屯區上石社區發展協會</v>
      </c>
    </row>
    <row r="10383" spans="1:13" s="27" customFormat="1" ht="112.5">
      <c r="A10383" s="37" t="s">
        <v>6837</v>
      </c>
      <c r="B10383" s="64" t="s">
        <v>7156</v>
      </c>
      <c r="C10383" s="64" t="s">
        <v>2439</v>
      </c>
      <c r="D10383" s="37" t="s">
        <v>6839</v>
      </c>
      <c r="E10383" s="131">
        <v>6</v>
      </c>
      <c r="F10383" s="132" t="s">
        <v>82</v>
      </c>
      <c r="G10383" s="37"/>
      <c r="H10383" s="132" t="s">
        <v>6840</v>
      </c>
      <c r="I10383" s="164"/>
      <c r="K10383" s="140" t="str">
        <f t="shared" si="492"/>
        <v>社會福利支出計畫/社會福利支出/會費、捐助、補助、分攤、照護、救濟與交流活動費/捐助、補助與獎助/捐助國內團體</v>
      </c>
      <c r="L10383" s="140" t="str">
        <f t="shared" si="493"/>
        <v>補助民間團體辦理建立社區照顧關懷據點業務</v>
      </c>
      <c r="M10383" s="40" t="str">
        <f t="shared" si="494"/>
        <v>臺中市大里區竹仔坑社區發展協會</v>
      </c>
    </row>
    <row r="10384" spans="1:13" s="27" customFormat="1" ht="112.5">
      <c r="A10384" s="37" t="s">
        <v>6837</v>
      </c>
      <c r="B10384" s="64" t="s">
        <v>7156</v>
      </c>
      <c r="C10384" s="64" t="s">
        <v>1610</v>
      </c>
      <c r="D10384" s="37" t="s">
        <v>6839</v>
      </c>
      <c r="E10384" s="131">
        <v>15</v>
      </c>
      <c r="F10384" s="132" t="s">
        <v>82</v>
      </c>
      <c r="G10384" s="37"/>
      <c r="H10384" s="132" t="s">
        <v>6840</v>
      </c>
      <c r="I10384" s="164"/>
      <c r="K10384" s="140" t="str">
        <f t="shared" si="492"/>
        <v>社會福利支出計畫/社會福利支出/會費、捐助、補助、分攤、照護、救濟與交流活動費/捐助、補助與獎助/捐助國內團體</v>
      </c>
      <c r="L10384" s="140" t="str">
        <f t="shared" si="493"/>
        <v>補助民間團體辦理建立社區照顧關懷據點業務</v>
      </c>
      <c r="M10384" s="40" t="str">
        <f t="shared" si="494"/>
        <v>臺中市后里區泰安社區發展協會</v>
      </c>
    </row>
    <row r="10385" spans="1:13" s="27" customFormat="1" ht="112.5">
      <c r="A10385" s="37" t="s">
        <v>6837</v>
      </c>
      <c r="B10385" s="64" t="s">
        <v>7156</v>
      </c>
      <c r="C10385" s="64" t="s">
        <v>3225</v>
      </c>
      <c r="D10385" s="37" t="s">
        <v>6839</v>
      </c>
      <c r="E10385" s="131">
        <v>18</v>
      </c>
      <c r="F10385" s="132" t="s">
        <v>82</v>
      </c>
      <c r="G10385" s="37"/>
      <c r="H10385" s="132" t="s">
        <v>6840</v>
      </c>
      <c r="I10385" s="164"/>
      <c r="K10385" s="140" t="str">
        <f t="shared" si="492"/>
        <v>社會福利支出計畫/社會福利支出/會費、捐助、補助、分攤、照護、救濟與交流活動費/捐助、補助與獎助/捐助國內團體</v>
      </c>
      <c r="L10385" s="140" t="str">
        <f t="shared" si="493"/>
        <v>補助民間團體辦理建立社區照顧關懷據點業務</v>
      </c>
      <c r="M10385" s="40" t="str">
        <f t="shared" si="494"/>
        <v>臺中市墩仔腳庄文化創生發展協會</v>
      </c>
    </row>
    <row r="10386" spans="1:13" s="27" customFormat="1" ht="112.5">
      <c r="A10386" s="37" t="s">
        <v>6837</v>
      </c>
      <c r="B10386" s="64" t="s">
        <v>7156</v>
      </c>
      <c r="C10386" s="64" t="s">
        <v>3226</v>
      </c>
      <c r="D10386" s="37" t="s">
        <v>6839</v>
      </c>
      <c r="E10386" s="131">
        <v>36</v>
      </c>
      <c r="F10386" s="132" t="s">
        <v>82</v>
      </c>
      <c r="G10386" s="37"/>
      <c r="H10386" s="132" t="s">
        <v>6840</v>
      </c>
      <c r="I10386" s="164"/>
      <c r="K10386" s="140" t="str">
        <f t="shared" si="492"/>
        <v>社會福利支出計畫/社會福利支出/會費、捐助、補助、分攤、照護、救濟與交流活動費/捐助、補助與獎助/捐助國內團體</v>
      </c>
      <c r="L10386" s="140" t="str">
        <f t="shared" si="493"/>
        <v>補助民間團體辦理建立社區照顧關懷據點業務</v>
      </c>
      <c r="M10386" s="40" t="str">
        <f t="shared" si="494"/>
        <v>臺中市后里區墩東社區發展協會</v>
      </c>
    </row>
    <row r="10387" spans="1:13" s="27" customFormat="1" ht="112.5">
      <c r="A10387" s="37" t="s">
        <v>6837</v>
      </c>
      <c r="B10387" s="64" t="s">
        <v>7156</v>
      </c>
      <c r="C10387" s="64" t="s">
        <v>3189</v>
      </c>
      <c r="D10387" s="37" t="s">
        <v>6839</v>
      </c>
      <c r="E10387" s="131">
        <v>13</v>
      </c>
      <c r="F10387" s="132" t="s">
        <v>82</v>
      </c>
      <c r="G10387" s="37"/>
      <c r="H10387" s="132" t="s">
        <v>6840</v>
      </c>
      <c r="I10387" s="164"/>
      <c r="K10387" s="140" t="str">
        <f t="shared" si="492"/>
        <v>社會福利支出計畫/社會福利支出/會費、捐助、補助、分攤、照護、救濟與交流活動費/捐助、補助與獎助/捐助國內團體</v>
      </c>
      <c r="L10387" s="140" t="str">
        <f t="shared" si="493"/>
        <v>補助民間團體辦理建立社區照顧關懷據點業務</v>
      </c>
      <c r="M10387" s="40" t="str">
        <f t="shared" si="494"/>
        <v>臺中市浩德人文關懷協會</v>
      </c>
    </row>
    <row r="10388" spans="1:13" s="27" customFormat="1" ht="112.5">
      <c r="A10388" s="37" t="s">
        <v>6837</v>
      </c>
      <c r="B10388" s="64" t="s">
        <v>7156</v>
      </c>
      <c r="C10388" s="64" t="s">
        <v>1780</v>
      </c>
      <c r="D10388" s="37" t="s">
        <v>6839</v>
      </c>
      <c r="E10388" s="131">
        <v>23</v>
      </c>
      <c r="F10388" s="132" t="s">
        <v>82</v>
      </c>
      <c r="G10388" s="37"/>
      <c r="H10388" s="132" t="s">
        <v>6840</v>
      </c>
      <c r="I10388" s="164"/>
      <c r="K10388" s="140" t="str">
        <f t="shared" si="492"/>
        <v>社會福利支出計畫/社會福利支出/會費、捐助、補助、分攤、照護、救濟與交流活動費/捐助、補助與獎助/捐助國內團體</v>
      </c>
      <c r="L10388" s="140" t="str">
        <f t="shared" si="493"/>
        <v>補助民間團體辦理建立社區照顧關懷據點業務</v>
      </c>
      <c r="M10388" s="40" t="str">
        <f t="shared" si="494"/>
        <v>財團法人弘道老人福利基金會</v>
      </c>
    </row>
    <row r="10389" spans="1:13" s="27" customFormat="1" ht="112.5">
      <c r="A10389" s="37" t="s">
        <v>6837</v>
      </c>
      <c r="B10389" s="64" t="s">
        <v>7156</v>
      </c>
      <c r="C10389" s="64" t="s">
        <v>3254</v>
      </c>
      <c r="D10389" s="37" t="s">
        <v>6839</v>
      </c>
      <c r="E10389" s="131">
        <v>90</v>
      </c>
      <c r="F10389" s="132" t="s">
        <v>82</v>
      </c>
      <c r="G10389" s="37"/>
      <c r="H10389" s="132" t="s">
        <v>6840</v>
      </c>
      <c r="I10389" s="164"/>
      <c r="K10389" s="140" t="str">
        <f t="shared" si="492"/>
        <v>社會福利支出計畫/社會福利支出/會費、捐助、補助、分攤、照護、救濟與交流活動費/捐助、補助與獎助/捐助國內團體</v>
      </c>
      <c r="L10389" s="140" t="str">
        <f t="shared" si="493"/>
        <v>補助民間團體辦理建立社區照顧關懷據點業務</v>
      </c>
      <c r="M10389" s="40" t="str">
        <f t="shared" si="494"/>
        <v>臺中市后里元極舞協會</v>
      </c>
    </row>
    <row r="10390" spans="1:13" s="27" customFormat="1" ht="112.5">
      <c r="A10390" s="37" t="s">
        <v>6837</v>
      </c>
      <c r="B10390" s="64" t="s">
        <v>7156</v>
      </c>
      <c r="C10390" s="64" t="s">
        <v>2485</v>
      </c>
      <c r="D10390" s="37" t="s">
        <v>6839</v>
      </c>
      <c r="E10390" s="131">
        <v>15</v>
      </c>
      <c r="F10390" s="132" t="s">
        <v>82</v>
      </c>
      <c r="G10390" s="37"/>
      <c r="H10390" s="132" t="s">
        <v>6840</v>
      </c>
      <c r="I10390" s="164"/>
      <c r="K10390" s="140" t="str">
        <f t="shared" si="492"/>
        <v>社會福利支出計畫/社會福利支出/會費、捐助、補助、分攤、照護、救濟與交流活動費/捐助、補助與獎助/捐助國內團體</v>
      </c>
      <c r="L10390" s="140" t="str">
        <f t="shared" si="493"/>
        <v>補助民間團體辦理建立社區照顧關懷據點業務</v>
      </c>
      <c r="M10390" s="40" t="str">
        <f t="shared" si="494"/>
        <v>臺中市后里區眉山社區發展協會</v>
      </c>
    </row>
    <row r="10391" spans="1:13" s="27" customFormat="1" ht="112.5">
      <c r="A10391" s="37" t="s">
        <v>6837</v>
      </c>
      <c r="B10391" s="64" t="s">
        <v>7156</v>
      </c>
      <c r="C10391" s="64" t="s">
        <v>3711</v>
      </c>
      <c r="D10391" s="37" t="s">
        <v>6839</v>
      </c>
      <c r="E10391" s="131">
        <v>60</v>
      </c>
      <c r="F10391" s="132" t="s">
        <v>82</v>
      </c>
      <c r="G10391" s="37"/>
      <c r="H10391" s="132" t="s">
        <v>6840</v>
      </c>
      <c r="I10391" s="164"/>
      <c r="K10391" s="140" t="str">
        <f t="shared" si="492"/>
        <v>社會福利支出計畫/社會福利支出/會費、捐助、補助、分攤、照護、救濟與交流活動費/捐助、補助與獎助/捐助國內團體</v>
      </c>
      <c r="L10391" s="140" t="str">
        <f t="shared" si="493"/>
        <v>補助民間團體辦理建立社區照顧關懷據點業務</v>
      </c>
      <c r="M10391" s="40" t="str">
        <f t="shared" si="494"/>
        <v>臺中市大里區立德社區發展協會</v>
      </c>
    </row>
    <row r="10392" spans="1:13" s="27" customFormat="1" ht="112.5">
      <c r="A10392" s="37" t="s">
        <v>6837</v>
      </c>
      <c r="B10392" s="64" t="s">
        <v>7156</v>
      </c>
      <c r="C10392" s="64" t="s">
        <v>3703</v>
      </c>
      <c r="D10392" s="37" t="s">
        <v>6839</v>
      </c>
      <c r="E10392" s="131">
        <v>60</v>
      </c>
      <c r="F10392" s="132" t="s">
        <v>82</v>
      </c>
      <c r="G10392" s="37"/>
      <c r="H10392" s="132" t="s">
        <v>6840</v>
      </c>
      <c r="I10392" s="164"/>
      <c r="K10392" s="140" t="str">
        <f t="shared" si="492"/>
        <v>社會福利支出計畫/社會福利支出/會費、捐助、補助、分攤、照護、救濟與交流活動費/捐助、補助與獎助/捐助國內團體</v>
      </c>
      <c r="L10392" s="140" t="str">
        <f t="shared" si="493"/>
        <v>補助民間團體辦理建立社區照顧關懷據點業務</v>
      </c>
      <c r="M10392" s="40" t="str">
        <f t="shared" si="494"/>
        <v>社團法人臺中市清心社區福祉發展協會</v>
      </c>
    </row>
    <row r="10393" spans="1:13" s="27" customFormat="1" ht="112.5">
      <c r="A10393" s="37" t="s">
        <v>6837</v>
      </c>
      <c r="B10393" s="64" t="s">
        <v>7156</v>
      </c>
      <c r="C10393" s="64" t="s">
        <v>3659</v>
      </c>
      <c r="D10393" s="37" t="s">
        <v>6839</v>
      </c>
      <c r="E10393" s="131">
        <v>71</v>
      </c>
      <c r="F10393" s="132" t="s">
        <v>82</v>
      </c>
      <c r="G10393" s="37"/>
      <c r="H10393" s="132" t="s">
        <v>6840</v>
      </c>
      <c r="I10393" s="164"/>
      <c r="K10393" s="140" t="str">
        <f t="shared" si="492"/>
        <v>社會福利支出計畫/社會福利支出/會費、捐助、補助、分攤、照護、救濟與交流活動費/捐助、補助與獎助/捐助國內團體</v>
      </c>
      <c r="L10393" s="140" t="str">
        <f t="shared" si="493"/>
        <v>補助民間團體辦理建立社區照顧關懷據點業務</v>
      </c>
      <c r="M10393" s="40" t="str">
        <f t="shared" si="494"/>
        <v>社團法人臺中市人文關懷協會</v>
      </c>
    </row>
    <row r="10394" spans="1:13" s="27" customFormat="1" ht="112.5">
      <c r="A10394" s="37" t="s">
        <v>6837</v>
      </c>
      <c r="B10394" s="64" t="s">
        <v>7156</v>
      </c>
      <c r="C10394" s="64" t="s">
        <v>2490</v>
      </c>
      <c r="D10394" s="37" t="s">
        <v>6839</v>
      </c>
      <c r="E10394" s="131">
        <v>22</v>
      </c>
      <c r="F10394" s="132" t="s">
        <v>82</v>
      </c>
      <c r="G10394" s="37"/>
      <c r="H10394" s="132" t="s">
        <v>6840</v>
      </c>
      <c r="I10394" s="164"/>
      <c r="K10394" s="140" t="str">
        <f t="shared" si="492"/>
        <v>社會福利支出計畫/社會福利支出/會費、捐助、補助、分攤、照護、救濟與交流活動費/捐助、補助與獎助/捐助國內團體</v>
      </c>
      <c r="L10394" s="140" t="str">
        <f t="shared" si="493"/>
        <v>補助民間團體辦理建立社區照顧關懷據點業務</v>
      </c>
      <c r="M10394" s="40" t="str">
        <f t="shared" si="494"/>
        <v>臺中市后里區聯合社區發展協會</v>
      </c>
    </row>
    <row r="10395" spans="1:13" s="27" customFormat="1" ht="112.5">
      <c r="A10395" s="37" t="s">
        <v>6837</v>
      </c>
      <c r="B10395" s="64" t="s">
        <v>7156</v>
      </c>
      <c r="C10395" s="64" t="s">
        <v>4253</v>
      </c>
      <c r="D10395" s="37" t="s">
        <v>6839</v>
      </c>
      <c r="E10395" s="131">
        <v>36</v>
      </c>
      <c r="F10395" s="132" t="s">
        <v>82</v>
      </c>
      <c r="G10395" s="37"/>
      <c r="H10395" s="132" t="s">
        <v>6840</v>
      </c>
      <c r="I10395" s="164"/>
      <c r="K10395" s="140" t="str">
        <f t="shared" si="492"/>
        <v>社會福利支出計畫/社會福利支出/會費、捐助、補助、分攤、照護、救濟與交流活動費/捐助、補助與獎助/捐助國內團體</v>
      </c>
      <c r="L10395" s="140" t="str">
        <f t="shared" si="493"/>
        <v>補助民間團體辦理建立社區照顧關懷據點業務</v>
      </c>
      <c r="M10395" s="40" t="str">
        <f t="shared" si="494"/>
        <v>臺中市潭子區家興社區發展協會</v>
      </c>
    </row>
    <row r="10396" spans="1:13" s="27" customFormat="1" ht="112.5">
      <c r="A10396" s="37" t="s">
        <v>6837</v>
      </c>
      <c r="B10396" s="64" t="s">
        <v>7156</v>
      </c>
      <c r="C10396" s="64" t="s">
        <v>192</v>
      </c>
      <c r="D10396" s="37" t="s">
        <v>6839</v>
      </c>
      <c r="E10396" s="131">
        <v>20</v>
      </c>
      <c r="F10396" s="132" t="s">
        <v>82</v>
      </c>
      <c r="G10396" s="37"/>
      <c r="H10396" s="132" t="s">
        <v>6840</v>
      </c>
      <c r="I10396" s="164"/>
      <c r="K10396" s="140" t="str">
        <f t="shared" si="492"/>
        <v>社會福利支出計畫/社會福利支出/會費、捐助、補助、分攤、照護、救濟與交流活動費/捐助、補助與獎助/捐助國內團體</v>
      </c>
      <c r="L10396" s="140" t="str">
        <f t="shared" si="493"/>
        <v>補助民間團體辦理建立社區照顧關懷據點業務</v>
      </c>
      <c r="M10396" s="40" t="str">
        <f t="shared" si="494"/>
        <v>臺中市梧棲區大庄社區發展協會</v>
      </c>
    </row>
    <row r="10397" spans="1:13" s="27" customFormat="1" ht="112.5">
      <c r="A10397" s="37" t="s">
        <v>6837</v>
      </c>
      <c r="B10397" s="64" t="s">
        <v>7156</v>
      </c>
      <c r="C10397" s="64" t="s">
        <v>4296</v>
      </c>
      <c r="D10397" s="37" t="s">
        <v>6839</v>
      </c>
      <c r="E10397" s="131">
        <v>2</v>
      </c>
      <c r="F10397" s="132" t="s">
        <v>82</v>
      </c>
      <c r="G10397" s="37"/>
      <c r="H10397" s="132" t="s">
        <v>6840</v>
      </c>
      <c r="I10397" s="164"/>
      <c r="K10397" s="140" t="str">
        <f t="shared" si="492"/>
        <v>社會福利支出計畫/社會福利支出/會費、捐助、補助、分攤、照護、救濟與交流活動費/捐助、補助與獎助/捐助國內團體</v>
      </c>
      <c r="L10397" s="140" t="str">
        <f t="shared" si="493"/>
        <v>補助民間團體辦理建立社區照顧關懷據點業務</v>
      </c>
      <c r="M10397" s="40" t="str">
        <f t="shared" si="494"/>
        <v>台中市南屯區永定社區發展協會</v>
      </c>
    </row>
    <row r="10398" spans="1:13" s="27" customFormat="1" ht="112.5">
      <c r="A10398" s="37" t="s">
        <v>6837</v>
      </c>
      <c r="B10398" s="64" t="s">
        <v>7156</v>
      </c>
      <c r="C10398" s="64" t="s">
        <v>4229</v>
      </c>
      <c r="D10398" s="37" t="s">
        <v>6839</v>
      </c>
      <c r="E10398" s="131">
        <v>31</v>
      </c>
      <c r="F10398" s="132" t="s">
        <v>82</v>
      </c>
      <c r="G10398" s="37"/>
      <c r="H10398" s="132" t="s">
        <v>6840</v>
      </c>
      <c r="I10398" s="164"/>
      <c r="K10398" s="140" t="str">
        <f t="shared" si="492"/>
        <v>社會福利支出計畫/社會福利支出/會費、捐助、補助、分攤、照護、救濟與交流活動費/捐助、補助與獎助/捐助國內團體</v>
      </c>
      <c r="L10398" s="140" t="str">
        <f t="shared" si="493"/>
        <v>補助民間團體辦理建立社區照顧關懷據點業務</v>
      </c>
      <c r="M10398" s="40" t="str">
        <f t="shared" si="494"/>
        <v>臺中市文創經紀發展協會林詠琁</v>
      </c>
    </row>
    <row r="10399" spans="1:13" s="27" customFormat="1" ht="112.5">
      <c r="A10399" s="37" t="s">
        <v>6837</v>
      </c>
      <c r="B10399" s="64" t="s">
        <v>7156</v>
      </c>
      <c r="C10399" s="64" t="s">
        <v>3108</v>
      </c>
      <c r="D10399" s="37" t="s">
        <v>6839</v>
      </c>
      <c r="E10399" s="131">
        <v>36</v>
      </c>
      <c r="F10399" s="132" t="s">
        <v>82</v>
      </c>
      <c r="G10399" s="37"/>
      <c r="H10399" s="132" t="s">
        <v>6840</v>
      </c>
      <c r="I10399" s="164"/>
      <c r="K10399" s="140" t="str">
        <f t="shared" si="492"/>
        <v>社會福利支出計畫/社會福利支出/會費、捐助、補助、分攤、照護、救濟與交流活動費/捐助、補助與獎助/捐助國內團體</v>
      </c>
      <c r="L10399" s="140" t="str">
        <f t="shared" si="493"/>
        <v>補助民間團體辦理建立社區照顧關懷據點業務</v>
      </c>
      <c r="M10399" s="40" t="str">
        <f t="shared" si="494"/>
        <v>臺中市沙鹿區斗抵社區發展協會</v>
      </c>
    </row>
    <row r="10400" spans="1:13" s="27" customFormat="1" ht="112.5">
      <c r="A10400" s="37" t="s">
        <v>6837</v>
      </c>
      <c r="B10400" s="64" t="s">
        <v>7156</v>
      </c>
      <c r="C10400" s="64" t="s">
        <v>3348</v>
      </c>
      <c r="D10400" s="37" t="s">
        <v>6839</v>
      </c>
      <c r="E10400" s="131">
        <v>26</v>
      </c>
      <c r="F10400" s="132" t="s">
        <v>82</v>
      </c>
      <c r="G10400" s="37"/>
      <c r="H10400" s="132" t="s">
        <v>6840</v>
      </c>
      <c r="I10400" s="164"/>
      <c r="K10400" s="140" t="str">
        <f t="shared" si="492"/>
        <v>社會福利支出計畫/社會福利支出/會費、捐助、補助、分攤、照護、救濟與交流活動費/捐助、補助與獎助/捐助國內團體</v>
      </c>
      <c r="L10400" s="140" t="str">
        <f t="shared" si="493"/>
        <v>補助民間團體辦理建立社區照顧關懷據點業務</v>
      </c>
      <c r="M10400" s="40" t="str">
        <f t="shared" si="494"/>
        <v>臺中市國姓里關懷協會</v>
      </c>
    </row>
    <row r="10401" spans="1:13" s="27" customFormat="1" ht="112.5">
      <c r="A10401" s="37" t="s">
        <v>6837</v>
      </c>
      <c r="B10401" s="64" t="s">
        <v>7156</v>
      </c>
      <c r="C10401" s="64" t="s">
        <v>4252</v>
      </c>
      <c r="D10401" s="37" t="s">
        <v>6839</v>
      </c>
      <c r="E10401" s="131">
        <v>31</v>
      </c>
      <c r="F10401" s="132" t="s">
        <v>82</v>
      </c>
      <c r="G10401" s="37"/>
      <c r="H10401" s="132" t="s">
        <v>6840</v>
      </c>
      <c r="I10401" s="164"/>
      <c r="K10401" s="140" t="str">
        <f t="shared" si="492"/>
        <v>社會福利支出計畫/社會福利支出/會費、捐助、補助、分攤、照護、救濟與交流活動費/捐助、補助與獎助/捐助國內團體</v>
      </c>
      <c r="L10401" s="140" t="str">
        <f t="shared" si="493"/>
        <v>補助民間團體辦理建立社區照顧關懷據點業務</v>
      </c>
      <c r="M10401" s="40" t="str">
        <f t="shared" si="494"/>
        <v>臺中市沙鹿區西勢寮社區發展協會</v>
      </c>
    </row>
    <row r="10402" spans="1:13" s="27" customFormat="1" ht="112.5">
      <c r="A10402" s="37" t="s">
        <v>6837</v>
      </c>
      <c r="B10402" s="64" t="s">
        <v>7156</v>
      </c>
      <c r="C10402" s="64" t="s">
        <v>4281</v>
      </c>
      <c r="D10402" s="37" t="s">
        <v>6839</v>
      </c>
      <c r="E10402" s="131">
        <v>7</v>
      </c>
      <c r="F10402" s="132" t="s">
        <v>82</v>
      </c>
      <c r="G10402" s="37"/>
      <c r="H10402" s="132" t="s">
        <v>6840</v>
      </c>
      <c r="I10402" s="164"/>
      <c r="K10402" s="140" t="str">
        <f t="shared" si="492"/>
        <v>社會福利支出計畫/社會福利支出/會費、捐助、補助、分攤、照護、救濟與交流活動費/捐助、補助與獎助/捐助國內團體</v>
      </c>
      <c r="L10402" s="140" t="str">
        <f t="shared" si="493"/>
        <v>補助民間團體辦理建立社區照顧關懷據點業務</v>
      </c>
      <c r="M10402" s="40" t="str">
        <f t="shared" si="494"/>
        <v>臺中市沙鹿區福興社區發展協會</v>
      </c>
    </row>
    <row r="10403" spans="1:13" s="27" customFormat="1" ht="112.5">
      <c r="A10403" s="37" t="s">
        <v>6837</v>
      </c>
      <c r="B10403" s="64" t="s">
        <v>7156</v>
      </c>
      <c r="C10403" s="64" t="s">
        <v>3171</v>
      </c>
      <c r="D10403" s="37" t="s">
        <v>6839</v>
      </c>
      <c r="E10403" s="131">
        <v>28</v>
      </c>
      <c r="F10403" s="132" t="s">
        <v>82</v>
      </c>
      <c r="G10403" s="37"/>
      <c r="H10403" s="132" t="s">
        <v>6840</v>
      </c>
      <c r="I10403" s="164"/>
      <c r="K10403" s="140" t="str">
        <f t="shared" si="492"/>
        <v>社會福利支出計畫/社會福利支出/會費、捐助、補助、分攤、照護、救濟與交流活動費/捐助、補助與獎助/捐助國內團體</v>
      </c>
      <c r="L10403" s="140" t="str">
        <f t="shared" si="493"/>
        <v>補助民間團體辦理建立社區照顧關懷據點業務</v>
      </c>
      <c r="M10403" s="40" t="str">
        <f t="shared" si="494"/>
        <v>臺中市沙鹿區清泉社區發展協會</v>
      </c>
    </row>
    <row r="10404" spans="1:13" s="27" customFormat="1" ht="112.5">
      <c r="A10404" s="37" t="s">
        <v>6837</v>
      </c>
      <c r="B10404" s="64" t="s">
        <v>7156</v>
      </c>
      <c r="C10404" s="64" t="s">
        <v>471</v>
      </c>
      <c r="D10404" s="37" t="s">
        <v>6839</v>
      </c>
      <c r="E10404" s="131">
        <v>20</v>
      </c>
      <c r="F10404" s="132" t="s">
        <v>82</v>
      </c>
      <c r="G10404" s="37"/>
      <c r="H10404" s="132" t="s">
        <v>6840</v>
      </c>
      <c r="I10404" s="164"/>
      <c r="K10404" s="140" t="str">
        <f t="shared" si="492"/>
        <v>社會福利支出計畫/社會福利支出/會費、捐助、補助、分攤、照護、救濟與交流活動費/捐助、補助與獎助/捐助國內團體</v>
      </c>
      <c r="L10404" s="140" t="str">
        <f t="shared" si="493"/>
        <v>補助民間團體辦理建立社區照顧關懷據點業務</v>
      </c>
      <c r="M10404" s="40" t="str">
        <f t="shared" si="494"/>
        <v>臺中市清水區武鹿社區發展協會</v>
      </c>
    </row>
    <row r="10405" spans="1:13" s="27" customFormat="1" ht="112.5">
      <c r="A10405" s="37" t="s">
        <v>6837</v>
      </c>
      <c r="B10405" s="64" t="s">
        <v>7156</v>
      </c>
      <c r="C10405" s="64" t="s">
        <v>517</v>
      </c>
      <c r="D10405" s="37" t="s">
        <v>6839</v>
      </c>
      <c r="E10405" s="131">
        <v>20</v>
      </c>
      <c r="F10405" s="132" t="s">
        <v>82</v>
      </c>
      <c r="G10405" s="37"/>
      <c r="H10405" s="132" t="s">
        <v>6840</v>
      </c>
      <c r="I10405" s="164"/>
      <c r="K10405" s="140" t="str">
        <f t="shared" si="492"/>
        <v>社會福利支出計畫/社會福利支出/會費、捐助、補助、分攤、照護、救濟與交流活動費/捐助、補助與獎助/捐助國內團體</v>
      </c>
      <c r="L10405" s="140" t="str">
        <f t="shared" si="493"/>
        <v>補助民間團體辦理建立社區照顧關懷據點業務</v>
      </c>
      <c r="M10405" s="40" t="str">
        <f t="shared" si="494"/>
        <v>臺中市清水區高美社區發展協會</v>
      </c>
    </row>
    <row r="10406" spans="1:13" s="27" customFormat="1" ht="112.5">
      <c r="A10406" s="37" t="s">
        <v>6837</v>
      </c>
      <c r="B10406" s="64" t="s">
        <v>7156</v>
      </c>
      <c r="C10406" s="64" t="s">
        <v>4607</v>
      </c>
      <c r="D10406" s="37" t="s">
        <v>6839</v>
      </c>
      <c r="E10406" s="131">
        <v>9</v>
      </c>
      <c r="F10406" s="132" t="s">
        <v>82</v>
      </c>
      <c r="G10406" s="37"/>
      <c r="H10406" s="132" t="s">
        <v>6840</v>
      </c>
      <c r="I10406" s="164"/>
      <c r="K10406" s="140" t="str">
        <f t="shared" si="492"/>
        <v>社會福利支出計畫/社會福利支出/會費、捐助、補助、分攤、照護、救濟與交流活動費/捐助、補助與獎助/捐助國內團體</v>
      </c>
      <c r="L10406" s="140" t="str">
        <f t="shared" si="493"/>
        <v>補助民間團體辦理建立社區照顧關懷據點業務</v>
      </c>
      <c r="M10406" s="40" t="str">
        <f t="shared" si="494"/>
        <v>臺中市沙鹿區鹿峰社區發展協會</v>
      </c>
    </row>
    <row r="10407" spans="1:13" s="27" customFormat="1" ht="112.5">
      <c r="A10407" s="37" t="s">
        <v>6837</v>
      </c>
      <c r="B10407" s="64" t="s">
        <v>7156</v>
      </c>
      <c r="C10407" s="64" t="s">
        <v>3523</v>
      </c>
      <c r="D10407" s="37" t="s">
        <v>6839</v>
      </c>
      <c r="E10407" s="131">
        <v>25</v>
      </c>
      <c r="F10407" s="132" t="s">
        <v>82</v>
      </c>
      <c r="G10407" s="37"/>
      <c r="H10407" s="132" t="s">
        <v>6840</v>
      </c>
      <c r="I10407" s="164"/>
      <c r="K10407" s="140" t="str">
        <f t="shared" si="492"/>
        <v>社會福利支出計畫/社會福利支出/會費、捐助、補助、分攤、照護、救濟與交流活動費/捐助、補助與獎助/捐助國內團體</v>
      </c>
      <c r="L10407" s="140" t="str">
        <f t="shared" si="493"/>
        <v>補助民間團體辦理建立社區照顧關懷據點業務</v>
      </c>
      <c r="M10407" s="40" t="str">
        <f t="shared" si="494"/>
        <v>臺中市沙鹿區洛泉社區發展協會</v>
      </c>
    </row>
    <row r="10408" spans="1:13" s="27" customFormat="1" ht="112.5">
      <c r="A10408" s="37" t="s">
        <v>6837</v>
      </c>
      <c r="B10408" s="64" t="s">
        <v>7156</v>
      </c>
      <c r="C10408" s="64" t="s">
        <v>4304</v>
      </c>
      <c r="D10408" s="37" t="s">
        <v>6839</v>
      </c>
      <c r="E10408" s="131">
        <v>20</v>
      </c>
      <c r="F10408" s="132" t="s">
        <v>82</v>
      </c>
      <c r="G10408" s="37"/>
      <c r="H10408" s="132" t="s">
        <v>6840</v>
      </c>
      <c r="I10408" s="164"/>
      <c r="K10408" s="140" t="str">
        <f t="shared" si="492"/>
        <v>社會福利支出計畫/社會福利支出/會費、捐助、補助、分攤、照護、救濟與交流活動費/捐助、補助與獎助/捐助國內團體</v>
      </c>
      <c r="L10408" s="140" t="str">
        <f t="shared" si="493"/>
        <v>補助民間團體辦理建立社區照顧關懷據點業務</v>
      </c>
      <c r="M10408" s="40" t="str">
        <f t="shared" si="494"/>
        <v>臺中市福興在地人文關懷協會</v>
      </c>
    </row>
    <row r="10409" spans="1:13" s="27" customFormat="1" ht="112.5">
      <c r="A10409" s="37" t="s">
        <v>6837</v>
      </c>
      <c r="B10409" s="64" t="s">
        <v>7156</v>
      </c>
      <c r="C10409" s="64" t="s">
        <v>4297</v>
      </c>
      <c r="D10409" s="37" t="s">
        <v>6839</v>
      </c>
      <c r="E10409" s="131">
        <v>4</v>
      </c>
      <c r="F10409" s="132" t="s">
        <v>82</v>
      </c>
      <c r="G10409" s="37"/>
      <c r="H10409" s="132" t="s">
        <v>6840</v>
      </c>
      <c r="I10409" s="164"/>
      <c r="K10409" s="140" t="str">
        <f t="shared" si="492"/>
        <v>社會福利支出計畫/社會福利支出/會費、捐助、補助、分攤、照護、救濟與交流活動費/捐助、補助與獎助/捐助國內團體</v>
      </c>
      <c r="L10409" s="140" t="str">
        <f t="shared" si="493"/>
        <v>補助民間團體辦理建立社區照顧關懷據點業務</v>
      </c>
      <c r="M10409" s="40" t="str">
        <f t="shared" si="494"/>
        <v>臺中市菘苑樂齡發展促進協會</v>
      </c>
    </row>
    <row r="10410" spans="1:13" s="27" customFormat="1" ht="112.5">
      <c r="A10410" s="37" t="s">
        <v>6837</v>
      </c>
      <c r="B10410" s="64" t="s">
        <v>7156</v>
      </c>
      <c r="C10410" s="64" t="s">
        <v>4189</v>
      </c>
      <c r="D10410" s="37" t="s">
        <v>6839</v>
      </c>
      <c r="E10410" s="131">
        <v>3</v>
      </c>
      <c r="F10410" s="132" t="s">
        <v>82</v>
      </c>
      <c r="G10410" s="37"/>
      <c r="H10410" s="132" t="s">
        <v>6840</v>
      </c>
      <c r="I10410" s="164"/>
      <c r="K10410" s="140" t="str">
        <f t="shared" si="492"/>
        <v>社會福利支出計畫/社會福利支出/會費、捐助、補助、分攤、照護、救濟與交流活動費/捐助、補助與獎助/捐助國內團體</v>
      </c>
      <c r="L10410" s="140" t="str">
        <f t="shared" si="493"/>
        <v>補助民間團體辦理建立社區照顧關懷據點業務</v>
      </c>
      <c r="M10410" s="40" t="str">
        <f t="shared" si="494"/>
        <v>臺中市頂橋仔發展協會</v>
      </c>
    </row>
    <row r="10411" spans="1:13" s="27" customFormat="1" ht="112.5">
      <c r="A10411" s="37" t="s">
        <v>6837</v>
      </c>
      <c r="B10411" s="64" t="s">
        <v>7156</v>
      </c>
      <c r="C10411" s="64" t="s">
        <v>4245</v>
      </c>
      <c r="D10411" s="37" t="s">
        <v>6839</v>
      </c>
      <c r="E10411" s="131">
        <v>20</v>
      </c>
      <c r="F10411" s="132" t="s">
        <v>82</v>
      </c>
      <c r="G10411" s="37"/>
      <c r="H10411" s="132" t="s">
        <v>6840</v>
      </c>
      <c r="I10411" s="164"/>
      <c r="K10411" s="140" t="str">
        <f t="shared" si="492"/>
        <v>社會福利支出計畫/社會福利支出/會費、捐助、補助、分攤、照護、救濟與交流活動費/捐助、補助與獎助/捐助國內團體</v>
      </c>
      <c r="L10411" s="140" t="str">
        <f t="shared" si="493"/>
        <v>補助民間團體辦理建立社區照顧關懷據點業務</v>
      </c>
      <c r="M10411" s="40" t="str">
        <f t="shared" si="494"/>
        <v>台中市南區工學社區發展協會</v>
      </c>
    </row>
    <row r="10412" spans="1:13" s="27" customFormat="1" ht="112.5">
      <c r="A10412" s="37" t="s">
        <v>6837</v>
      </c>
      <c r="B10412" s="64" t="s">
        <v>7156</v>
      </c>
      <c r="C10412" s="64" t="s">
        <v>4246</v>
      </c>
      <c r="D10412" s="37" t="s">
        <v>6839</v>
      </c>
      <c r="E10412" s="131">
        <v>24</v>
      </c>
      <c r="F10412" s="132" t="s">
        <v>82</v>
      </c>
      <c r="G10412" s="37"/>
      <c r="H10412" s="132" t="s">
        <v>6840</v>
      </c>
      <c r="I10412" s="164"/>
      <c r="K10412" s="140" t="str">
        <f t="shared" si="492"/>
        <v>社會福利支出計畫/社會福利支出/會費、捐助、補助、分攤、照護、救濟與交流活動費/捐助、補助與獎助/捐助國內團體</v>
      </c>
      <c r="L10412" s="140" t="str">
        <f t="shared" si="493"/>
        <v>補助民間團體辦理建立社區照顧關懷據點業務</v>
      </c>
      <c r="M10412" s="40" t="str">
        <f t="shared" si="494"/>
        <v>臺中市南區藍興堡發展協會</v>
      </c>
    </row>
    <row r="10413" spans="1:13" s="27" customFormat="1" ht="112.5">
      <c r="A10413" s="37" t="s">
        <v>6837</v>
      </c>
      <c r="B10413" s="64" t="s">
        <v>7156</v>
      </c>
      <c r="C10413" s="64" t="s">
        <v>1780</v>
      </c>
      <c r="D10413" s="37" t="s">
        <v>6839</v>
      </c>
      <c r="E10413" s="131">
        <v>6</v>
      </c>
      <c r="F10413" s="132" t="s">
        <v>82</v>
      </c>
      <c r="G10413" s="37"/>
      <c r="H10413" s="132" t="s">
        <v>6840</v>
      </c>
      <c r="I10413" s="164"/>
      <c r="K10413" s="140" t="str">
        <f t="shared" si="492"/>
        <v>社會福利支出計畫/社會福利支出/會費、捐助、補助、分攤、照護、救濟與交流活動費/捐助、補助與獎助/捐助國內團體</v>
      </c>
      <c r="L10413" s="140" t="str">
        <f t="shared" si="493"/>
        <v>補助民間團體辦理建立社區照顧關懷據點業務</v>
      </c>
      <c r="M10413" s="40" t="str">
        <f t="shared" si="494"/>
        <v>財團法人弘道老人福利基金會</v>
      </c>
    </row>
    <row r="10414" spans="1:13" s="27" customFormat="1" ht="112.5">
      <c r="A10414" s="37" t="s">
        <v>6837</v>
      </c>
      <c r="B10414" s="64" t="s">
        <v>7156</v>
      </c>
      <c r="C10414" s="64" t="s">
        <v>3688</v>
      </c>
      <c r="D10414" s="37" t="s">
        <v>6839</v>
      </c>
      <c r="E10414" s="131">
        <v>33</v>
      </c>
      <c r="F10414" s="132" t="s">
        <v>82</v>
      </c>
      <c r="G10414" s="37"/>
      <c r="H10414" s="132" t="s">
        <v>6840</v>
      </c>
      <c r="I10414" s="164"/>
      <c r="K10414" s="140" t="str">
        <f t="shared" si="492"/>
        <v>社會福利支出計畫/社會福利支出/會費、捐助、補助、分攤、照護、救濟與交流活動費/捐助、補助與獎助/捐助國內團體</v>
      </c>
      <c r="L10414" s="140" t="str">
        <f t="shared" si="493"/>
        <v>補助民間團體辦理建立社區照顧關懷據點業務</v>
      </c>
      <c r="M10414" s="40" t="str">
        <f t="shared" si="494"/>
        <v>社團法人臺中市紅十字會</v>
      </c>
    </row>
    <row r="10415" spans="1:13" s="27" customFormat="1" ht="112.5">
      <c r="A10415" s="37" t="s">
        <v>6837</v>
      </c>
      <c r="B10415" s="64" t="s">
        <v>7156</v>
      </c>
      <c r="C10415" s="64" t="s">
        <v>7340</v>
      </c>
      <c r="D10415" s="37" t="s">
        <v>6839</v>
      </c>
      <c r="E10415" s="131">
        <v>36</v>
      </c>
      <c r="F10415" s="132" t="s">
        <v>82</v>
      </c>
      <c r="G10415" s="128"/>
      <c r="H10415" s="156" t="s">
        <v>6840</v>
      </c>
      <c r="I10415" s="165"/>
      <c r="K10415" s="140" t="str">
        <f t="shared" si="492"/>
        <v>社會福利支出計畫/社會福利支出/會費、捐助、補助、分攤、照護、救濟與交流活動費/捐助、補助與獎助/捐助國內團體</v>
      </c>
      <c r="L10415" s="140" t="str">
        <f t="shared" si="493"/>
        <v>補助民間團體辦理建立社區照顧關懷據點業務</v>
      </c>
      <c r="M10415" s="40" t="str">
        <f t="shared" si="494"/>
        <v>博愛社區大樓管理委員會</v>
      </c>
    </row>
    <row r="10416" spans="1:13" s="27" customFormat="1" ht="112.5">
      <c r="A10416" s="37" t="s">
        <v>6837</v>
      </c>
      <c r="B10416" s="64" t="s">
        <v>7156</v>
      </c>
      <c r="C10416" s="64" t="s">
        <v>4235</v>
      </c>
      <c r="D10416" s="37" t="s">
        <v>6839</v>
      </c>
      <c r="E10416" s="131">
        <v>48</v>
      </c>
      <c r="F10416" s="132" t="s">
        <v>82</v>
      </c>
      <c r="G10416" s="37"/>
      <c r="H10416" s="132" t="s">
        <v>6840</v>
      </c>
      <c r="I10416" s="164"/>
      <c r="K10416" s="140" t="str">
        <f t="shared" si="492"/>
        <v>社會福利支出計畫/社會福利支出/會費、捐助、補助、分攤、照護、救濟與交流活動費/捐助、補助與獎助/捐助國內團體</v>
      </c>
      <c r="L10416" s="140" t="str">
        <f t="shared" si="493"/>
        <v>補助民間團體辦理建立社區照顧關懷據點業務</v>
      </c>
      <c r="M10416" s="40" t="str">
        <f t="shared" si="494"/>
        <v>社團法人台灣關懷輔導弱勢職能發展協會</v>
      </c>
    </row>
    <row r="10417" spans="1:13" s="27" customFormat="1" ht="112.5">
      <c r="A10417" s="37" t="s">
        <v>6837</v>
      </c>
      <c r="B10417" s="64" t="s">
        <v>7156</v>
      </c>
      <c r="C10417" s="64" t="s">
        <v>4235</v>
      </c>
      <c r="D10417" s="37" t="s">
        <v>6839</v>
      </c>
      <c r="E10417" s="131">
        <v>10</v>
      </c>
      <c r="F10417" s="132" t="s">
        <v>82</v>
      </c>
      <c r="G10417" s="37"/>
      <c r="H10417" s="132" t="s">
        <v>6840</v>
      </c>
      <c r="I10417" s="164"/>
      <c r="K10417" s="140" t="str">
        <f t="shared" si="492"/>
        <v>社會福利支出計畫/社會福利支出/會費、捐助、補助、分攤、照護、救濟與交流活動費/捐助、補助與獎助/捐助國內團體</v>
      </c>
      <c r="L10417" s="140" t="str">
        <f t="shared" si="493"/>
        <v>補助民間團體辦理建立社區照顧關懷據點業務</v>
      </c>
      <c r="M10417" s="40" t="str">
        <f t="shared" si="494"/>
        <v>社團法人台灣關懷輔導弱勢職能發展協會</v>
      </c>
    </row>
    <row r="10418" spans="1:13" s="27" customFormat="1" ht="112.5">
      <c r="A10418" s="37" t="s">
        <v>6842</v>
      </c>
      <c r="B10418" s="130" t="s">
        <v>7156</v>
      </c>
      <c r="C10418" s="130" t="s">
        <v>4235</v>
      </c>
      <c r="D10418" s="37" t="s">
        <v>6839</v>
      </c>
      <c r="E10418" s="136">
        <v>20</v>
      </c>
      <c r="F10418" s="132" t="s">
        <v>82</v>
      </c>
      <c r="G10418" s="132"/>
      <c r="H10418" s="132" t="s">
        <v>6840</v>
      </c>
      <c r="I10418" s="164"/>
      <c r="K10418" s="140" t="str">
        <f t="shared" si="492"/>
        <v>一般建築及設備計畫/一般建築及設備/會費、捐助、補助、分攤、照護、救濟與交流活動費/捐助、補助與獎助/捐助國內團體</v>
      </c>
      <c r="L10418" s="140" t="str">
        <f t="shared" si="493"/>
        <v>補助民間團體辦理建立社區照顧關懷據點業務</v>
      </c>
      <c r="M10418" s="40" t="str">
        <f t="shared" si="494"/>
        <v>社團法人台灣關懷輔導弱勢職能發展協會</v>
      </c>
    </row>
    <row r="10419" spans="1:13" s="27" customFormat="1" ht="112.5">
      <c r="A10419" s="37" t="s">
        <v>6837</v>
      </c>
      <c r="B10419" s="64" t="s">
        <v>7156</v>
      </c>
      <c r="C10419" s="64" t="s">
        <v>192</v>
      </c>
      <c r="D10419" s="37" t="s">
        <v>6839</v>
      </c>
      <c r="E10419" s="131">
        <v>30</v>
      </c>
      <c r="F10419" s="132" t="s">
        <v>82</v>
      </c>
      <c r="G10419" s="37"/>
      <c r="H10419" s="132" t="s">
        <v>6840</v>
      </c>
      <c r="I10419" s="164"/>
      <c r="K10419" s="140" t="str">
        <f t="shared" si="492"/>
        <v>社會福利支出計畫/社會福利支出/會費、捐助、補助、分攤、照護、救濟與交流活動費/捐助、補助與獎助/捐助國內團體</v>
      </c>
      <c r="L10419" s="140" t="str">
        <f t="shared" si="493"/>
        <v>補助民間團體辦理建立社區照顧關懷據點業務</v>
      </c>
      <c r="M10419" s="40" t="str">
        <f t="shared" si="494"/>
        <v>臺中市梧棲區大庄社區發展協會</v>
      </c>
    </row>
    <row r="10420" spans="1:13" s="27" customFormat="1" ht="112.5">
      <c r="A10420" s="37" t="s">
        <v>6842</v>
      </c>
      <c r="B10420" s="130" t="s">
        <v>7156</v>
      </c>
      <c r="C10420" s="130" t="s">
        <v>192</v>
      </c>
      <c r="D10420" s="37" t="s">
        <v>6839</v>
      </c>
      <c r="E10420" s="136">
        <v>30</v>
      </c>
      <c r="F10420" s="132" t="s">
        <v>82</v>
      </c>
      <c r="G10420" s="132"/>
      <c r="H10420" s="132" t="s">
        <v>6840</v>
      </c>
      <c r="I10420" s="164"/>
      <c r="K10420" s="140" t="str">
        <f t="shared" si="492"/>
        <v>一般建築及設備計畫/一般建築及設備/會費、捐助、補助、分攤、照護、救濟與交流活動費/捐助、補助與獎助/捐助國內團體</v>
      </c>
      <c r="L10420" s="140" t="str">
        <f t="shared" si="493"/>
        <v>補助民間團體辦理建立社區照顧關懷據點業務</v>
      </c>
      <c r="M10420" s="40" t="str">
        <f t="shared" si="494"/>
        <v>臺中市梧棲區大庄社區發展協會</v>
      </c>
    </row>
    <row r="10421" spans="1:13" s="27" customFormat="1" ht="112.5">
      <c r="A10421" s="37" t="s">
        <v>6837</v>
      </c>
      <c r="B10421" s="64" t="s">
        <v>7156</v>
      </c>
      <c r="C10421" s="64" t="s">
        <v>7185</v>
      </c>
      <c r="D10421" s="37" t="s">
        <v>6839</v>
      </c>
      <c r="E10421" s="131">
        <v>58</v>
      </c>
      <c r="F10421" s="132" t="s">
        <v>82</v>
      </c>
      <c r="G10421" s="37"/>
      <c r="H10421" s="132" t="s">
        <v>6840</v>
      </c>
      <c r="I10421" s="164"/>
      <c r="K10421" s="140" t="str">
        <f t="shared" si="492"/>
        <v>社會福利支出計畫/社會福利支出/會費、捐助、補助、分攤、照護、救濟與交流活動費/捐助、補助與獎助/捐助國內團體</v>
      </c>
      <c r="L10421" s="140" t="str">
        <f t="shared" si="493"/>
        <v>補助民間團體辦理建立社區照顧關懷據點業務</v>
      </c>
      <c r="M10421" s="40" t="str">
        <f t="shared" si="494"/>
        <v>臺中市后里區太平社區發展協會</v>
      </c>
    </row>
    <row r="10422" spans="1:13" s="27" customFormat="1" ht="112.5">
      <c r="A10422" s="37" t="s">
        <v>6837</v>
      </c>
      <c r="B10422" s="64" t="s">
        <v>7156</v>
      </c>
      <c r="C10422" s="64" t="s">
        <v>530</v>
      </c>
      <c r="D10422" s="37" t="s">
        <v>6839</v>
      </c>
      <c r="E10422" s="131">
        <v>73</v>
      </c>
      <c r="F10422" s="132" t="s">
        <v>82</v>
      </c>
      <c r="G10422" s="37"/>
      <c r="H10422" s="132" t="s">
        <v>6840</v>
      </c>
      <c r="I10422" s="164"/>
      <c r="K10422" s="140" t="str">
        <f t="shared" si="492"/>
        <v>社會福利支出計畫/社會福利支出/會費、捐助、補助、分攤、照護、救濟與交流活動費/捐助、補助與獎助/捐助國內團體</v>
      </c>
      <c r="L10422" s="140" t="str">
        <f t="shared" si="493"/>
        <v>補助民間團體辦理建立社區照顧關懷據點業務</v>
      </c>
      <c r="M10422" s="40" t="str">
        <f t="shared" si="494"/>
        <v>臺中市東山長青關懷協會</v>
      </c>
    </row>
    <row r="10423" spans="1:13" s="27" customFormat="1" ht="112.5">
      <c r="A10423" s="37" t="s">
        <v>6837</v>
      </c>
      <c r="B10423" s="64" t="s">
        <v>7156</v>
      </c>
      <c r="C10423" s="64" t="s">
        <v>370</v>
      </c>
      <c r="D10423" s="37" t="s">
        <v>6839</v>
      </c>
      <c r="E10423" s="131">
        <v>20</v>
      </c>
      <c r="F10423" s="132" t="s">
        <v>82</v>
      </c>
      <c r="G10423" s="37"/>
      <c r="H10423" s="132" t="s">
        <v>6840</v>
      </c>
      <c r="I10423" s="164"/>
      <c r="K10423" s="140" t="str">
        <f t="shared" si="492"/>
        <v>社會福利支出計畫/社會福利支出/會費、捐助、補助、分攤、照護、救濟與交流活動費/捐助、補助與獎助/捐助國內團體</v>
      </c>
      <c r="L10423" s="140" t="str">
        <f t="shared" si="493"/>
        <v>補助民間團體辦理建立社區照顧關懷據點業務</v>
      </c>
      <c r="M10423" s="40" t="str">
        <f t="shared" si="494"/>
        <v>臺中市石岡區龍興社區發展協會</v>
      </c>
    </row>
    <row r="10424" spans="1:13" s="27" customFormat="1" ht="112.5">
      <c r="A10424" s="37" t="s">
        <v>6837</v>
      </c>
      <c r="B10424" s="64" t="s">
        <v>7156</v>
      </c>
      <c r="C10424" s="64" t="s">
        <v>3186</v>
      </c>
      <c r="D10424" s="37" t="s">
        <v>6839</v>
      </c>
      <c r="E10424" s="131">
        <v>150</v>
      </c>
      <c r="F10424" s="132" t="s">
        <v>82</v>
      </c>
      <c r="G10424" s="37"/>
      <c r="H10424" s="132" t="s">
        <v>6840</v>
      </c>
      <c r="I10424" s="164"/>
      <c r="K10424" s="140" t="str">
        <f t="shared" si="492"/>
        <v>社會福利支出計畫/社會福利支出/會費、捐助、補助、分攤、照護、救濟與交流活動費/捐助、補助與獎助/捐助國內團體</v>
      </c>
      <c r="L10424" s="140" t="str">
        <f t="shared" si="493"/>
        <v>補助民間團體辦理建立社區照顧關懷據點業務</v>
      </c>
      <c r="M10424" s="40" t="str">
        <f t="shared" si="494"/>
        <v>社團法人臺中市沐風60長者之愛關懷協會</v>
      </c>
    </row>
    <row r="10425" spans="1:13" s="27" customFormat="1" ht="112.5">
      <c r="A10425" s="37" t="s">
        <v>6837</v>
      </c>
      <c r="B10425" s="64" t="s">
        <v>7156</v>
      </c>
      <c r="C10425" s="64" t="s">
        <v>2557</v>
      </c>
      <c r="D10425" s="37" t="s">
        <v>6839</v>
      </c>
      <c r="E10425" s="131">
        <v>27</v>
      </c>
      <c r="F10425" s="132" t="s">
        <v>82</v>
      </c>
      <c r="G10425" s="37"/>
      <c r="H10425" s="132" t="s">
        <v>6840</v>
      </c>
      <c r="I10425" s="164"/>
      <c r="K10425" s="140" t="str">
        <f t="shared" si="492"/>
        <v>社會福利支出計畫/社會福利支出/會費、捐助、補助、分攤、照護、救濟與交流活動費/捐助、補助與獎助/捐助國內團體</v>
      </c>
      <c r="L10425" s="140" t="str">
        <f t="shared" si="493"/>
        <v>補助民間團體辦理建立社區照顧關懷據點業務</v>
      </c>
      <c r="M10425" s="40" t="str">
        <f t="shared" si="494"/>
        <v>臺中市新社區崑南社區發展協會</v>
      </c>
    </row>
    <row r="10426" spans="1:13" s="27" customFormat="1" ht="112.5">
      <c r="A10426" s="37" t="s">
        <v>6837</v>
      </c>
      <c r="B10426" s="64" t="s">
        <v>7156</v>
      </c>
      <c r="C10426" s="64" t="s">
        <v>2812</v>
      </c>
      <c r="D10426" s="37" t="s">
        <v>6839</v>
      </c>
      <c r="E10426" s="131">
        <v>85</v>
      </c>
      <c r="F10426" s="132" t="s">
        <v>82</v>
      </c>
      <c r="G10426" s="37"/>
      <c r="H10426" s="132" t="s">
        <v>6840</v>
      </c>
      <c r="I10426" s="164"/>
      <c r="K10426" s="140" t="str">
        <f t="shared" si="492"/>
        <v>社會福利支出計畫/社會福利支出/會費、捐助、補助、分攤、照護、救濟與交流活動費/捐助、補助與獎助/捐助國內團體</v>
      </c>
      <c r="L10426" s="140" t="str">
        <f t="shared" si="493"/>
        <v>補助民間團體辦理建立社區照顧關懷據點業務</v>
      </c>
      <c r="M10426" s="40" t="str">
        <f t="shared" si="494"/>
        <v>財團法人中華基督教福音信義傳道會</v>
      </c>
    </row>
    <row r="10427" spans="1:13" s="27" customFormat="1" ht="112.5">
      <c r="A10427" s="37" t="s">
        <v>6837</v>
      </c>
      <c r="B10427" s="64" t="s">
        <v>7156</v>
      </c>
      <c r="C10427" s="64" t="s">
        <v>3172</v>
      </c>
      <c r="D10427" s="37" t="s">
        <v>6839</v>
      </c>
      <c r="E10427" s="131">
        <v>54</v>
      </c>
      <c r="F10427" s="132" t="s">
        <v>82</v>
      </c>
      <c r="G10427" s="37"/>
      <c r="H10427" s="132" t="s">
        <v>6840</v>
      </c>
      <c r="I10427" s="164"/>
      <c r="K10427" s="140" t="str">
        <f t="shared" si="492"/>
        <v>社會福利支出計畫/社會福利支出/會費、捐助、補助、分攤、照護、救濟與交流活動費/捐助、補助與獎助/捐助國內團體</v>
      </c>
      <c r="L10427" s="140" t="str">
        <f t="shared" si="493"/>
        <v>補助民間團體辦理建立社區照顧關懷據點業務</v>
      </c>
      <c r="M10427" s="40" t="str">
        <f t="shared" si="494"/>
        <v>臺中市石岡區萬興社區發展協會</v>
      </c>
    </row>
    <row r="10428" spans="1:13" s="27" customFormat="1" ht="112.5">
      <c r="A10428" s="37" t="s">
        <v>6837</v>
      </c>
      <c r="B10428" s="64" t="s">
        <v>7156</v>
      </c>
      <c r="C10428" s="64" t="s">
        <v>2812</v>
      </c>
      <c r="D10428" s="37" t="s">
        <v>6839</v>
      </c>
      <c r="E10428" s="131">
        <v>192</v>
      </c>
      <c r="F10428" s="132" t="s">
        <v>82</v>
      </c>
      <c r="G10428" s="37"/>
      <c r="H10428" s="132" t="s">
        <v>6840</v>
      </c>
      <c r="I10428" s="164"/>
      <c r="K10428" s="140" t="str">
        <f t="shared" si="492"/>
        <v>社會福利支出計畫/社會福利支出/會費、捐助、補助、分攤、照護、救濟與交流活動費/捐助、補助與獎助/捐助國內團體</v>
      </c>
      <c r="L10428" s="140" t="str">
        <f t="shared" si="493"/>
        <v>補助民間團體辦理建立社區照顧關懷據點業務</v>
      </c>
      <c r="M10428" s="40" t="str">
        <f t="shared" si="494"/>
        <v>財團法人中華基督教福音信義傳道會</v>
      </c>
    </row>
    <row r="10429" spans="1:13" s="27" customFormat="1" ht="112.5">
      <c r="A10429" s="37" t="s">
        <v>6837</v>
      </c>
      <c r="B10429" s="64" t="s">
        <v>7156</v>
      </c>
      <c r="C10429" s="64" t="s">
        <v>530</v>
      </c>
      <c r="D10429" s="37" t="s">
        <v>6839</v>
      </c>
      <c r="E10429" s="131">
        <v>22</v>
      </c>
      <c r="F10429" s="132" t="s">
        <v>82</v>
      </c>
      <c r="G10429" s="37"/>
      <c r="H10429" s="132" t="s">
        <v>6840</v>
      </c>
      <c r="I10429" s="164"/>
      <c r="K10429" s="140" t="str">
        <f t="shared" ref="K10429:K10492" si="495">A10429</f>
        <v>社會福利支出計畫/社會福利支出/會費、捐助、補助、分攤、照護、救濟與交流活動費/捐助、補助與獎助/捐助國內團體</v>
      </c>
      <c r="L10429" s="140" t="str">
        <f t="shared" ref="L10429:L10492" si="496">B10429</f>
        <v>補助民間團體辦理建立社區照顧關懷據點業務</v>
      </c>
      <c r="M10429" s="40" t="str">
        <f t="shared" ref="M10429:M10492" si="497">C10429</f>
        <v>臺中市東山長青關懷協會</v>
      </c>
    </row>
    <row r="10430" spans="1:13" s="27" customFormat="1" ht="112.5">
      <c r="A10430" s="37" t="s">
        <v>6842</v>
      </c>
      <c r="B10430" s="130" t="s">
        <v>7156</v>
      </c>
      <c r="C10430" s="130" t="s">
        <v>530</v>
      </c>
      <c r="D10430" s="37" t="s">
        <v>6839</v>
      </c>
      <c r="E10430" s="136">
        <v>77</v>
      </c>
      <c r="F10430" s="132" t="s">
        <v>82</v>
      </c>
      <c r="G10430" s="132"/>
      <c r="H10430" s="132" t="s">
        <v>6840</v>
      </c>
      <c r="I10430" s="164"/>
      <c r="K10430" s="140" t="str">
        <f t="shared" si="495"/>
        <v>一般建築及設備計畫/一般建築及設備/會費、捐助、補助、分攤、照護、救濟與交流活動費/捐助、補助與獎助/捐助國內團體</v>
      </c>
      <c r="L10430" s="140" t="str">
        <f t="shared" si="496"/>
        <v>補助民間團體辦理建立社區照顧關懷據點業務</v>
      </c>
      <c r="M10430" s="40" t="str">
        <f t="shared" si="497"/>
        <v>臺中市東山長青關懷協會</v>
      </c>
    </row>
    <row r="10431" spans="1:13" s="27" customFormat="1" ht="112.5">
      <c r="A10431" s="37" t="s">
        <v>6837</v>
      </c>
      <c r="B10431" s="64" t="s">
        <v>7156</v>
      </c>
      <c r="C10431" s="64" t="s">
        <v>4265</v>
      </c>
      <c r="D10431" s="37" t="s">
        <v>6839</v>
      </c>
      <c r="E10431" s="131">
        <v>15</v>
      </c>
      <c r="F10431" s="132" t="s">
        <v>82</v>
      </c>
      <c r="G10431" s="37"/>
      <c r="H10431" s="132" t="s">
        <v>6840</v>
      </c>
      <c r="I10431" s="164"/>
      <c r="K10431" s="140" t="str">
        <f t="shared" si="495"/>
        <v>社會福利支出計畫/社會福利支出/會費、捐助、補助、分攤、照護、救濟與交流活動費/捐助、補助與獎助/捐助國內團體</v>
      </c>
      <c r="L10431" s="140" t="str">
        <f t="shared" si="496"/>
        <v>補助民間團體辦理建立社區照顧關懷據點業務</v>
      </c>
      <c r="M10431" s="40" t="str">
        <f t="shared" si="497"/>
        <v>台中市南區城隍社區發展協會</v>
      </c>
    </row>
    <row r="10432" spans="1:13" s="27" customFormat="1" ht="112.5">
      <c r="A10432" s="37" t="s">
        <v>6837</v>
      </c>
      <c r="B10432" s="64" t="s">
        <v>7156</v>
      </c>
      <c r="C10432" s="64" t="s">
        <v>4607</v>
      </c>
      <c r="D10432" s="37" t="s">
        <v>6839</v>
      </c>
      <c r="E10432" s="131">
        <v>19</v>
      </c>
      <c r="F10432" s="132" t="s">
        <v>82</v>
      </c>
      <c r="G10432" s="37"/>
      <c r="H10432" s="132" t="s">
        <v>6840</v>
      </c>
      <c r="I10432" s="164"/>
      <c r="K10432" s="140" t="str">
        <f t="shared" si="495"/>
        <v>社會福利支出計畫/社會福利支出/會費、捐助、補助、分攤、照護、救濟與交流活動費/捐助、補助與獎助/捐助國內團體</v>
      </c>
      <c r="L10432" s="140" t="str">
        <f t="shared" si="496"/>
        <v>補助民間團體辦理建立社區照顧關懷據點業務</v>
      </c>
      <c r="M10432" s="40" t="str">
        <f t="shared" si="497"/>
        <v>臺中市沙鹿區鹿峰社區發展協會</v>
      </c>
    </row>
    <row r="10433" spans="1:13" s="27" customFormat="1" ht="112.5">
      <c r="A10433" s="37" t="s">
        <v>6837</v>
      </c>
      <c r="B10433" s="64" t="s">
        <v>7156</v>
      </c>
      <c r="C10433" s="64" t="s">
        <v>4607</v>
      </c>
      <c r="D10433" s="37" t="s">
        <v>6839</v>
      </c>
      <c r="E10433" s="131">
        <v>56</v>
      </c>
      <c r="F10433" s="132" t="s">
        <v>82</v>
      </c>
      <c r="G10433" s="37"/>
      <c r="H10433" s="132" t="s">
        <v>6840</v>
      </c>
      <c r="I10433" s="164"/>
      <c r="K10433" s="140" t="str">
        <f t="shared" si="495"/>
        <v>社會福利支出計畫/社會福利支出/會費、捐助、補助、分攤、照護、救濟與交流活動費/捐助、補助與獎助/捐助國內團體</v>
      </c>
      <c r="L10433" s="140" t="str">
        <f t="shared" si="496"/>
        <v>補助民間團體辦理建立社區照顧關懷據點業務</v>
      </c>
      <c r="M10433" s="40" t="str">
        <f t="shared" si="497"/>
        <v>臺中市沙鹿區鹿峰社區發展協會</v>
      </c>
    </row>
    <row r="10434" spans="1:13" s="27" customFormat="1" ht="112.5">
      <c r="A10434" s="37" t="s">
        <v>6837</v>
      </c>
      <c r="B10434" s="64" t="s">
        <v>7156</v>
      </c>
      <c r="C10434" s="64" t="s">
        <v>7341</v>
      </c>
      <c r="D10434" s="37" t="s">
        <v>6839</v>
      </c>
      <c r="E10434" s="131">
        <v>11</v>
      </c>
      <c r="F10434" s="132" t="s">
        <v>82</v>
      </c>
      <c r="G10434" s="37"/>
      <c r="H10434" s="132" t="s">
        <v>6840</v>
      </c>
      <c r="I10434" s="164"/>
      <c r="K10434" s="140" t="str">
        <f t="shared" si="495"/>
        <v>社會福利支出計畫/社會福利支出/會費、捐助、補助、分攤、照護、救濟與交流活動費/捐助、補助與獎助/捐助國內團體</v>
      </c>
      <c r="L10434" s="140" t="str">
        <f t="shared" si="496"/>
        <v>補助民間團體辦理建立社區照顧關懷據點業務</v>
      </c>
      <c r="M10434" s="40" t="str">
        <f t="shared" si="497"/>
        <v>臺中市圓明關懷協會</v>
      </c>
    </row>
    <row r="10435" spans="1:13" s="27" customFormat="1" ht="112.5">
      <c r="A10435" s="37" t="s">
        <v>6837</v>
      </c>
      <c r="B10435" s="64" t="s">
        <v>7156</v>
      </c>
      <c r="C10435" s="64" t="s">
        <v>186</v>
      </c>
      <c r="D10435" s="37" t="s">
        <v>6839</v>
      </c>
      <c r="E10435" s="131">
        <v>36</v>
      </c>
      <c r="F10435" s="132" t="s">
        <v>82</v>
      </c>
      <c r="G10435" s="37"/>
      <c r="H10435" s="132" t="s">
        <v>6840</v>
      </c>
      <c r="I10435" s="164"/>
      <c r="K10435" s="140" t="str">
        <f t="shared" si="495"/>
        <v>社會福利支出計畫/社會福利支出/會費、捐助、補助、分攤、照護、救濟與交流活動費/捐助、補助與獎助/捐助國內團體</v>
      </c>
      <c r="L10435" s="140" t="str">
        <f t="shared" si="496"/>
        <v>補助民間團體辦理建立社區照顧關懷據點業務</v>
      </c>
      <c r="M10435" s="40" t="str">
        <f t="shared" si="497"/>
        <v>臺中市梧棲區福德社區發展協會</v>
      </c>
    </row>
    <row r="10436" spans="1:13" s="27" customFormat="1" ht="112.5">
      <c r="A10436" s="37" t="s">
        <v>6837</v>
      </c>
      <c r="B10436" s="64" t="s">
        <v>7156</v>
      </c>
      <c r="C10436" s="64" t="s">
        <v>1780</v>
      </c>
      <c r="D10436" s="37" t="s">
        <v>6839</v>
      </c>
      <c r="E10436" s="131">
        <v>504</v>
      </c>
      <c r="F10436" s="132" t="s">
        <v>82</v>
      </c>
      <c r="G10436" s="37"/>
      <c r="H10436" s="132" t="s">
        <v>6840</v>
      </c>
      <c r="I10436" s="164"/>
      <c r="K10436" s="140" t="str">
        <f t="shared" si="495"/>
        <v>社會福利支出計畫/社會福利支出/會費、捐助、補助、分攤、照護、救濟與交流活動費/捐助、補助與獎助/捐助國內團體</v>
      </c>
      <c r="L10436" s="140" t="str">
        <f t="shared" si="496"/>
        <v>補助民間團體辦理建立社區照顧關懷據點業務</v>
      </c>
      <c r="M10436" s="40" t="str">
        <f t="shared" si="497"/>
        <v>財團法人弘道老人福利基金會</v>
      </c>
    </row>
    <row r="10437" spans="1:13" s="27" customFormat="1" ht="112.5">
      <c r="A10437" s="37" t="s">
        <v>6837</v>
      </c>
      <c r="B10437" s="64" t="s">
        <v>7156</v>
      </c>
      <c r="C10437" s="64" t="s">
        <v>7221</v>
      </c>
      <c r="D10437" s="37" t="s">
        <v>6839</v>
      </c>
      <c r="E10437" s="131">
        <v>30</v>
      </c>
      <c r="F10437" s="132" t="s">
        <v>82</v>
      </c>
      <c r="G10437" s="37"/>
      <c r="H10437" s="132" t="s">
        <v>6840</v>
      </c>
      <c r="I10437" s="164"/>
      <c r="K10437" s="140" t="str">
        <f t="shared" si="495"/>
        <v>社會福利支出計畫/社會福利支出/會費、捐助、補助、分攤、照護、救濟與交流活動費/捐助、補助與獎助/捐助國內團體</v>
      </c>
      <c r="L10437" s="140" t="str">
        <f t="shared" si="496"/>
        <v>補助民間團體辦理建立社區照顧關懷據點業務</v>
      </c>
      <c r="M10437" s="40" t="str">
        <f t="shared" si="497"/>
        <v>臺中市太平區新高社區發展協會</v>
      </c>
    </row>
    <row r="10438" spans="1:13" s="27" customFormat="1" ht="112.5">
      <c r="A10438" s="37" t="s">
        <v>6837</v>
      </c>
      <c r="B10438" s="64" t="s">
        <v>7156</v>
      </c>
      <c r="C10438" s="64" t="s">
        <v>3509</v>
      </c>
      <c r="D10438" s="37" t="s">
        <v>6839</v>
      </c>
      <c r="E10438" s="131">
        <v>30</v>
      </c>
      <c r="F10438" s="132" t="s">
        <v>82</v>
      </c>
      <c r="G10438" s="37"/>
      <c r="H10438" s="132" t="s">
        <v>6840</v>
      </c>
      <c r="I10438" s="164"/>
      <c r="K10438" s="140" t="str">
        <f t="shared" si="495"/>
        <v>社會福利支出計畫/社會福利支出/會費、捐助、補助、分攤、照護、救濟與交流活動費/捐助、補助與獎助/捐助國內團體</v>
      </c>
      <c r="L10438" s="140" t="str">
        <f t="shared" si="496"/>
        <v>補助民間團體辦理建立社區照顧關懷據點業務</v>
      </c>
      <c r="M10438" s="40" t="str">
        <f t="shared" si="497"/>
        <v>社團法人台中市東區東英社區發展協會</v>
      </c>
    </row>
    <row r="10439" spans="1:13" s="27" customFormat="1" ht="112.5">
      <c r="A10439" s="37" t="s">
        <v>6837</v>
      </c>
      <c r="B10439" s="64" t="s">
        <v>7156</v>
      </c>
      <c r="C10439" s="64" t="s">
        <v>512</v>
      </c>
      <c r="D10439" s="37" t="s">
        <v>6839</v>
      </c>
      <c r="E10439" s="131">
        <v>10</v>
      </c>
      <c r="F10439" s="132" t="s">
        <v>82</v>
      </c>
      <c r="G10439" s="37"/>
      <c r="H10439" s="132" t="s">
        <v>6840</v>
      </c>
      <c r="I10439" s="164"/>
      <c r="K10439" s="140" t="str">
        <f t="shared" si="495"/>
        <v>社會福利支出計畫/社會福利支出/會費、捐助、補助、分攤、照護、救濟與交流活動費/捐助、補助與獎助/捐助國內團體</v>
      </c>
      <c r="L10439" s="140" t="str">
        <f t="shared" si="496"/>
        <v>補助民間團體辦理建立社區照顧關懷據點業務</v>
      </c>
      <c r="M10439" s="40" t="str">
        <f t="shared" si="497"/>
        <v>臺中市清水區南社社區發展協會</v>
      </c>
    </row>
    <row r="10440" spans="1:13" s="27" customFormat="1" ht="112.5">
      <c r="A10440" s="37" t="s">
        <v>6837</v>
      </c>
      <c r="B10440" s="64" t="s">
        <v>7156</v>
      </c>
      <c r="C10440" s="64" t="s">
        <v>3620</v>
      </c>
      <c r="D10440" s="37" t="s">
        <v>6839</v>
      </c>
      <c r="E10440" s="131">
        <v>10</v>
      </c>
      <c r="F10440" s="132" t="s">
        <v>82</v>
      </c>
      <c r="G10440" s="37"/>
      <c r="H10440" s="132" t="s">
        <v>6840</v>
      </c>
      <c r="I10440" s="164"/>
      <c r="K10440" s="140" t="str">
        <f t="shared" si="495"/>
        <v>社會福利支出計畫/社會福利支出/會費、捐助、補助、分攤、照護、救濟與交流活動費/捐助、補助與獎助/捐助國內團體</v>
      </c>
      <c r="L10440" s="140" t="str">
        <f t="shared" si="496"/>
        <v>補助民間團體辦理建立社區照顧關懷據點業務</v>
      </c>
      <c r="M10440" s="40" t="str">
        <f t="shared" si="497"/>
        <v>社團法人台中市啟明重建福利協會</v>
      </c>
    </row>
    <row r="10441" spans="1:13" s="27" customFormat="1" ht="112.5">
      <c r="A10441" s="37" t="s">
        <v>6837</v>
      </c>
      <c r="B10441" s="64" t="s">
        <v>7156</v>
      </c>
      <c r="C10441" s="64" t="s">
        <v>3601</v>
      </c>
      <c r="D10441" s="37" t="s">
        <v>6839</v>
      </c>
      <c r="E10441" s="131">
        <v>30</v>
      </c>
      <c r="F10441" s="132" t="s">
        <v>82</v>
      </c>
      <c r="G10441" s="37"/>
      <c r="H10441" s="132" t="s">
        <v>6840</v>
      </c>
      <c r="I10441" s="164"/>
      <c r="K10441" s="140" t="str">
        <f t="shared" si="495"/>
        <v>社會福利支出計畫/社會福利支出/會費、捐助、補助、分攤、照護、救濟與交流活動費/捐助、補助與獎助/捐助國內團體</v>
      </c>
      <c r="L10441" s="140" t="str">
        <f t="shared" si="496"/>
        <v>補助民間團體辦理建立社區照顧關懷據點業務</v>
      </c>
      <c r="M10441" s="40" t="str">
        <f t="shared" si="497"/>
        <v>臺中市大肚區大東社區發展協會</v>
      </c>
    </row>
    <row r="10442" spans="1:13" s="27" customFormat="1" ht="112.5">
      <c r="A10442" s="37" t="s">
        <v>6837</v>
      </c>
      <c r="B10442" s="64" t="s">
        <v>7156</v>
      </c>
      <c r="C10442" s="64" t="s">
        <v>4302</v>
      </c>
      <c r="D10442" s="37" t="s">
        <v>6839</v>
      </c>
      <c r="E10442" s="131">
        <v>30</v>
      </c>
      <c r="F10442" s="132" t="s">
        <v>82</v>
      </c>
      <c r="G10442" s="37"/>
      <c r="H10442" s="132" t="s">
        <v>6840</v>
      </c>
      <c r="I10442" s="164"/>
      <c r="K10442" s="140" t="str">
        <f t="shared" si="495"/>
        <v>社會福利支出計畫/社會福利支出/會費、捐助、補助、分攤、照護、救濟與交流活動費/捐助、補助與獎助/捐助國內團體</v>
      </c>
      <c r="L10442" s="140" t="str">
        <f t="shared" si="496"/>
        <v>補助民間團體辦理建立社區照顧關懷據點業務</v>
      </c>
      <c r="M10442" s="40" t="str">
        <f t="shared" si="497"/>
        <v>臺中市豐原區豐圳社區發展協會</v>
      </c>
    </row>
    <row r="10443" spans="1:13" s="27" customFormat="1" ht="112.5">
      <c r="A10443" s="37" t="s">
        <v>6837</v>
      </c>
      <c r="B10443" s="64" t="s">
        <v>7156</v>
      </c>
      <c r="C10443" s="64" t="s">
        <v>3721</v>
      </c>
      <c r="D10443" s="37" t="s">
        <v>6839</v>
      </c>
      <c r="E10443" s="131">
        <v>30</v>
      </c>
      <c r="F10443" s="132" t="s">
        <v>82</v>
      </c>
      <c r="G10443" s="37"/>
      <c r="H10443" s="132" t="s">
        <v>6840</v>
      </c>
      <c r="I10443" s="164"/>
      <c r="K10443" s="140" t="str">
        <f t="shared" si="495"/>
        <v>社會福利支出計畫/社會福利支出/會費、捐助、補助、分攤、照護、救濟與交流活動費/捐助、補助與獎助/捐助國內團體</v>
      </c>
      <c r="L10443" s="140" t="str">
        <f t="shared" si="496"/>
        <v>補助民間團體辦理建立社區照顧關懷據點業務</v>
      </c>
      <c r="M10443" s="40" t="str">
        <f t="shared" si="497"/>
        <v>社團法人臺中市篤行關懷協會</v>
      </c>
    </row>
    <row r="10444" spans="1:13" s="27" customFormat="1" ht="112.5">
      <c r="A10444" s="37" t="s">
        <v>6837</v>
      </c>
      <c r="B10444" s="64" t="s">
        <v>7156</v>
      </c>
      <c r="C10444" s="64" t="s">
        <v>7145</v>
      </c>
      <c r="D10444" s="37" t="s">
        <v>6839</v>
      </c>
      <c r="E10444" s="131">
        <v>10</v>
      </c>
      <c r="F10444" s="132" t="s">
        <v>82</v>
      </c>
      <c r="G10444" s="37"/>
      <c r="H10444" s="132" t="s">
        <v>6840</v>
      </c>
      <c r="I10444" s="164"/>
      <c r="K10444" s="140" t="str">
        <f t="shared" si="495"/>
        <v>社會福利支出計畫/社會福利支出/會費、捐助、補助、分攤、照護、救濟與交流活動費/捐助、補助與獎助/捐助國內團體</v>
      </c>
      <c r="L10444" s="140" t="str">
        <f t="shared" si="496"/>
        <v>補助民間團體辦理建立社區照顧關懷據點業務</v>
      </c>
      <c r="M10444" s="40" t="str">
        <f t="shared" si="497"/>
        <v>社團法人臺中市惠來關懷服務協會</v>
      </c>
    </row>
    <row r="10445" spans="1:13" s="27" customFormat="1" ht="112.5">
      <c r="A10445" s="37" t="s">
        <v>6837</v>
      </c>
      <c r="B10445" s="64" t="s">
        <v>7156</v>
      </c>
      <c r="C10445" s="64" t="s">
        <v>369</v>
      </c>
      <c r="D10445" s="37" t="s">
        <v>6839</v>
      </c>
      <c r="E10445" s="131">
        <v>30</v>
      </c>
      <c r="F10445" s="132" t="s">
        <v>82</v>
      </c>
      <c r="G10445" s="37"/>
      <c r="H10445" s="132" t="s">
        <v>6840</v>
      </c>
      <c r="I10445" s="164"/>
      <c r="K10445" s="140" t="str">
        <f t="shared" si="495"/>
        <v>社會福利支出計畫/社會福利支出/會費、捐助、補助、分攤、照護、救濟與交流活動費/捐助、補助與獎助/捐助國內團體</v>
      </c>
      <c r="L10445" s="140" t="str">
        <f t="shared" si="496"/>
        <v>補助民間團體辦理建立社區照顧關懷據點業務</v>
      </c>
      <c r="M10445" s="40" t="str">
        <f t="shared" si="497"/>
        <v>臺中市石岡區金星社區發展協會</v>
      </c>
    </row>
    <row r="10446" spans="1:13" s="27" customFormat="1" ht="112.5">
      <c r="A10446" s="37" t="s">
        <v>6837</v>
      </c>
      <c r="B10446" s="64" t="s">
        <v>7156</v>
      </c>
      <c r="C10446" s="64" t="s">
        <v>3598</v>
      </c>
      <c r="D10446" s="37" t="s">
        <v>6839</v>
      </c>
      <c r="E10446" s="131">
        <v>30</v>
      </c>
      <c r="F10446" s="132" t="s">
        <v>82</v>
      </c>
      <c r="G10446" s="37"/>
      <c r="H10446" s="132" t="s">
        <v>6840</v>
      </c>
      <c r="I10446" s="164"/>
      <c r="K10446" s="140" t="str">
        <f t="shared" si="495"/>
        <v>社會福利支出計畫/社會福利支出/會費、捐助、補助、分攤、照護、救濟與交流活動費/捐助、補助與獎助/捐助國內團體</v>
      </c>
      <c r="L10446" s="140" t="str">
        <f t="shared" si="496"/>
        <v>補助民間團體辦理建立社區照顧關懷據點業務</v>
      </c>
      <c r="M10446" s="40" t="str">
        <f t="shared" si="497"/>
        <v>臺中市大甲區頂店社區發展協會</v>
      </c>
    </row>
    <row r="10447" spans="1:13" s="27" customFormat="1" ht="112.5">
      <c r="A10447" s="37" t="s">
        <v>6837</v>
      </c>
      <c r="B10447" s="64" t="s">
        <v>7156</v>
      </c>
      <c r="C10447" s="64" t="s">
        <v>3509</v>
      </c>
      <c r="D10447" s="37" t="s">
        <v>6839</v>
      </c>
      <c r="E10447" s="131">
        <v>10</v>
      </c>
      <c r="F10447" s="132" t="s">
        <v>82</v>
      </c>
      <c r="G10447" s="37"/>
      <c r="H10447" s="132" t="s">
        <v>6840</v>
      </c>
      <c r="I10447" s="164"/>
      <c r="K10447" s="140" t="str">
        <f t="shared" si="495"/>
        <v>社會福利支出計畫/社會福利支出/會費、捐助、補助、分攤、照護、救濟與交流活動費/捐助、補助與獎助/捐助國內團體</v>
      </c>
      <c r="L10447" s="140" t="str">
        <f t="shared" si="496"/>
        <v>補助民間團體辦理建立社區照顧關懷據點業務</v>
      </c>
      <c r="M10447" s="40" t="str">
        <f t="shared" si="497"/>
        <v>社團法人台中市東區東英社區發展協會</v>
      </c>
    </row>
    <row r="10448" spans="1:13" s="27" customFormat="1" ht="112.5">
      <c r="A10448" s="37" t="s">
        <v>6837</v>
      </c>
      <c r="B10448" s="64" t="s">
        <v>7156</v>
      </c>
      <c r="C10448" s="64" t="s">
        <v>4109</v>
      </c>
      <c r="D10448" s="37" t="s">
        <v>6839</v>
      </c>
      <c r="E10448" s="131">
        <v>30</v>
      </c>
      <c r="F10448" s="132" t="s">
        <v>82</v>
      </c>
      <c r="G10448" s="37"/>
      <c r="H10448" s="132" t="s">
        <v>6840</v>
      </c>
      <c r="I10448" s="164"/>
      <c r="K10448" s="140" t="str">
        <f t="shared" si="495"/>
        <v>社會福利支出計畫/社會福利支出/會費、捐助、補助、分攤、照護、救濟與交流活動費/捐助、補助與獎助/捐助國內團體</v>
      </c>
      <c r="L10448" s="140" t="str">
        <f t="shared" si="496"/>
        <v>補助民間團體辦理建立社區照顧關懷據點業務</v>
      </c>
      <c r="M10448" s="40" t="str">
        <f t="shared" si="497"/>
        <v>臺中市沙鹿區埔子社區發展協會</v>
      </c>
    </row>
    <row r="10449" spans="1:13" s="27" customFormat="1" ht="112.5">
      <c r="A10449" s="37" t="s">
        <v>6837</v>
      </c>
      <c r="B10449" s="64" t="s">
        <v>7156</v>
      </c>
      <c r="C10449" s="64" t="s">
        <v>4284</v>
      </c>
      <c r="D10449" s="37" t="s">
        <v>6839</v>
      </c>
      <c r="E10449" s="131">
        <v>10</v>
      </c>
      <c r="F10449" s="132" t="s">
        <v>82</v>
      </c>
      <c r="G10449" s="128"/>
      <c r="H10449" s="156" t="s">
        <v>6840</v>
      </c>
      <c r="I10449" s="165"/>
      <c r="K10449" s="140" t="str">
        <f t="shared" si="495"/>
        <v>社會福利支出計畫/社會福利支出/會費、捐助、補助、分攤、照護、救濟與交流活動費/捐助、補助與獎助/捐助國內團體</v>
      </c>
      <c r="L10449" s="140" t="str">
        <f t="shared" si="496"/>
        <v>補助民間團體辦理建立社區照顧關懷據點業務</v>
      </c>
      <c r="M10449" s="40" t="str">
        <f t="shared" si="497"/>
        <v>臺中市藍興長青協會</v>
      </c>
    </row>
    <row r="10450" spans="1:13" s="27" customFormat="1" ht="112.5">
      <c r="A10450" s="37" t="s">
        <v>6837</v>
      </c>
      <c r="B10450" s="64" t="s">
        <v>7156</v>
      </c>
      <c r="C10450" s="64" t="s">
        <v>3935</v>
      </c>
      <c r="D10450" s="37" t="s">
        <v>6839</v>
      </c>
      <c r="E10450" s="131">
        <v>30</v>
      </c>
      <c r="F10450" s="132" t="s">
        <v>82</v>
      </c>
      <c r="G10450" s="37"/>
      <c r="H10450" s="132" t="s">
        <v>6840</v>
      </c>
      <c r="I10450" s="164"/>
      <c r="K10450" s="140" t="str">
        <f t="shared" si="495"/>
        <v>社會福利支出計畫/社會福利支出/會費、捐助、補助、分攤、照護、救濟與交流活動費/捐助、補助與獎助/捐助國內團體</v>
      </c>
      <c r="L10450" s="140" t="str">
        <f t="shared" si="496"/>
        <v>補助民間團體辦理建立社區照顧關懷據點業務</v>
      </c>
      <c r="M10450" s="40" t="str">
        <f t="shared" si="497"/>
        <v>財團法人中華基督教浸信宣道會台中教會</v>
      </c>
    </row>
    <row r="10451" spans="1:13" s="27" customFormat="1" ht="112.5">
      <c r="A10451" s="37" t="s">
        <v>6837</v>
      </c>
      <c r="B10451" s="64" t="s">
        <v>7156</v>
      </c>
      <c r="C10451" s="64" t="s">
        <v>3933</v>
      </c>
      <c r="D10451" s="37" t="s">
        <v>6839</v>
      </c>
      <c r="E10451" s="131">
        <v>30</v>
      </c>
      <c r="F10451" s="132" t="s">
        <v>82</v>
      </c>
      <c r="G10451" s="37"/>
      <c r="H10451" s="132" t="s">
        <v>6840</v>
      </c>
      <c r="I10451" s="164"/>
      <c r="K10451" s="140" t="str">
        <f t="shared" si="495"/>
        <v>社會福利支出計畫/社會福利支出/會費、捐助、補助、分攤、照護、救濟與交流活動費/捐助、補助與獎助/捐助國內團體</v>
      </c>
      <c r="L10451" s="140" t="str">
        <f t="shared" si="496"/>
        <v>補助民間團體辦理建立社區照顧關懷據點業務</v>
      </c>
      <c r="M10451" s="40" t="str">
        <f t="shared" si="497"/>
        <v>台中市南區國光社區發展協會</v>
      </c>
    </row>
    <row r="10452" spans="1:13" s="27" customFormat="1" ht="112.5">
      <c r="A10452" s="37" t="s">
        <v>6837</v>
      </c>
      <c r="B10452" s="64" t="s">
        <v>7156</v>
      </c>
      <c r="C10452" s="64" t="s">
        <v>4209</v>
      </c>
      <c r="D10452" s="37" t="s">
        <v>6839</v>
      </c>
      <c r="E10452" s="131">
        <v>30</v>
      </c>
      <c r="F10452" s="132" t="s">
        <v>82</v>
      </c>
      <c r="G10452" s="37"/>
      <c r="H10452" s="132" t="s">
        <v>6840</v>
      </c>
      <c r="I10452" s="164"/>
      <c r="K10452" s="140" t="str">
        <f t="shared" si="495"/>
        <v>社會福利支出計畫/社會福利支出/會費、捐助、補助、分攤、照護、救濟與交流活動費/捐助、補助與獎助/捐助國內團體</v>
      </c>
      <c r="L10452" s="140" t="str">
        <f t="shared" si="496"/>
        <v>補助民間團體辦理建立社區照顧關懷據點業務</v>
      </c>
      <c r="M10452" s="40" t="str">
        <f t="shared" si="497"/>
        <v>台中市北區中達社區發展協會</v>
      </c>
    </row>
    <row r="10453" spans="1:13" s="27" customFormat="1" ht="112.5">
      <c r="A10453" s="37" t="s">
        <v>6837</v>
      </c>
      <c r="B10453" s="64" t="s">
        <v>7156</v>
      </c>
      <c r="C10453" s="64" t="s">
        <v>4227</v>
      </c>
      <c r="D10453" s="37" t="s">
        <v>6839</v>
      </c>
      <c r="E10453" s="131">
        <v>30</v>
      </c>
      <c r="F10453" s="132" t="s">
        <v>82</v>
      </c>
      <c r="G10453" s="37"/>
      <c r="H10453" s="132" t="s">
        <v>6840</v>
      </c>
      <c r="I10453" s="164"/>
      <c r="K10453" s="140" t="str">
        <f t="shared" si="495"/>
        <v>社會福利支出計畫/社會福利支出/會費、捐助、補助、分攤、照護、救濟與交流活動費/捐助、補助與獎助/捐助國內團體</v>
      </c>
      <c r="L10453" s="140" t="str">
        <f t="shared" si="496"/>
        <v>補助民間團體辦理建立社區照顧關懷據點業務</v>
      </c>
      <c r="M10453" s="40" t="str">
        <f t="shared" si="497"/>
        <v>台中市水噹噹關懷協會</v>
      </c>
    </row>
    <row r="10454" spans="1:13" s="27" customFormat="1" ht="112.5">
      <c r="A10454" s="37" t="s">
        <v>6837</v>
      </c>
      <c r="B10454" s="64" t="s">
        <v>7156</v>
      </c>
      <c r="C10454" s="64" t="s">
        <v>7228</v>
      </c>
      <c r="D10454" s="37" t="s">
        <v>6839</v>
      </c>
      <c r="E10454" s="131">
        <v>8</v>
      </c>
      <c r="F10454" s="132" t="s">
        <v>82</v>
      </c>
      <c r="G10454" s="37"/>
      <c r="H10454" s="132" t="s">
        <v>6840</v>
      </c>
      <c r="I10454" s="164"/>
      <c r="K10454" s="140" t="str">
        <f t="shared" si="495"/>
        <v>社會福利支出計畫/社會福利支出/會費、捐助、補助、分攤、照護、救濟與交流活動費/捐助、補助與獎助/捐助國內團體</v>
      </c>
      <c r="L10454" s="140" t="str">
        <f t="shared" si="496"/>
        <v>補助民間團體辦理建立社區照顧關懷據點業務</v>
      </c>
      <c r="M10454" s="40" t="str">
        <f t="shared" si="497"/>
        <v>臺中市南區和平社區發展協會</v>
      </c>
    </row>
    <row r="10455" spans="1:13" s="27" customFormat="1" ht="112.5">
      <c r="A10455" s="37" t="s">
        <v>6837</v>
      </c>
      <c r="B10455" s="64" t="s">
        <v>7156</v>
      </c>
      <c r="C10455" s="64" t="s">
        <v>7334</v>
      </c>
      <c r="D10455" s="37" t="s">
        <v>6839</v>
      </c>
      <c r="E10455" s="131">
        <v>30</v>
      </c>
      <c r="F10455" s="132" t="s">
        <v>82</v>
      </c>
      <c r="G10455" s="37"/>
      <c r="H10455" s="132" t="s">
        <v>6840</v>
      </c>
      <c r="I10455" s="164"/>
      <c r="K10455" s="140" t="str">
        <f t="shared" si="495"/>
        <v>社會福利支出計畫/社會福利支出/會費、捐助、補助、分攤、照護、救濟與交流活動費/捐助、補助與獎助/捐助國內團體</v>
      </c>
      <c r="L10455" s="140" t="str">
        <f t="shared" si="496"/>
        <v>補助民間團體辦理建立社區照顧關懷據點業務</v>
      </c>
      <c r="M10455" s="40" t="str">
        <f t="shared" si="497"/>
        <v>臺中市太平人文關懷協會</v>
      </c>
    </row>
    <row r="10456" spans="1:13" s="27" customFormat="1" ht="112.5">
      <c r="A10456" s="37" t="s">
        <v>6837</v>
      </c>
      <c r="B10456" s="64" t="s">
        <v>7156</v>
      </c>
      <c r="C10456" s="64" t="s">
        <v>1610</v>
      </c>
      <c r="D10456" s="37" t="s">
        <v>6839</v>
      </c>
      <c r="E10456" s="131">
        <v>10</v>
      </c>
      <c r="F10456" s="132" t="s">
        <v>82</v>
      </c>
      <c r="G10456" s="37"/>
      <c r="H10456" s="132" t="s">
        <v>6840</v>
      </c>
      <c r="I10456" s="164"/>
      <c r="K10456" s="140" t="str">
        <f t="shared" si="495"/>
        <v>社會福利支出計畫/社會福利支出/會費、捐助、補助、分攤、照護、救濟與交流活動費/捐助、補助與獎助/捐助國內團體</v>
      </c>
      <c r="L10456" s="140" t="str">
        <f t="shared" si="496"/>
        <v>補助民間團體辦理建立社區照顧關懷據點業務</v>
      </c>
      <c r="M10456" s="40" t="str">
        <f t="shared" si="497"/>
        <v>臺中市后里區泰安社區發展協會</v>
      </c>
    </row>
    <row r="10457" spans="1:13" s="27" customFormat="1" ht="112.5">
      <c r="A10457" s="37" t="s">
        <v>6837</v>
      </c>
      <c r="B10457" s="64" t="s">
        <v>7156</v>
      </c>
      <c r="C10457" s="64" t="s">
        <v>1132</v>
      </c>
      <c r="D10457" s="37" t="s">
        <v>6839</v>
      </c>
      <c r="E10457" s="131">
        <v>30</v>
      </c>
      <c r="F10457" s="132" t="s">
        <v>82</v>
      </c>
      <c r="G10457" s="37"/>
      <c r="H10457" s="132" t="s">
        <v>6840</v>
      </c>
      <c r="I10457" s="164"/>
      <c r="K10457" s="140" t="str">
        <f t="shared" si="495"/>
        <v>社會福利支出計畫/社會福利支出/會費、捐助、補助、分攤、照護、救濟與交流活動費/捐助、補助與獎助/捐助國內團體</v>
      </c>
      <c r="L10457" s="140" t="str">
        <f t="shared" si="496"/>
        <v>補助民間團體辦理建立社區照顧關懷據點業務</v>
      </c>
      <c r="M10457" s="40" t="str">
        <f t="shared" si="497"/>
        <v>臺中市龍井區田中社區發展協會</v>
      </c>
    </row>
    <row r="10458" spans="1:13" s="27" customFormat="1" ht="112.5">
      <c r="A10458" s="37" t="s">
        <v>6837</v>
      </c>
      <c r="B10458" s="64" t="s">
        <v>7156</v>
      </c>
      <c r="C10458" s="64" t="s">
        <v>2837</v>
      </c>
      <c r="D10458" s="37" t="s">
        <v>6839</v>
      </c>
      <c r="E10458" s="131">
        <v>30</v>
      </c>
      <c r="F10458" s="132" t="s">
        <v>82</v>
      </c>
      <c r="G10458" s="37"/>
      <c r="H10458" s="132" t="s">
        <v>6840</v>
      </c>
      <c r="I10458" s="164"/>
      <c r="K10458" s="140" t="str">
        <f t="shared" si="495"/>
        <v>社會福利支出計畫/社會福利支出/會費、捐助、補助、分攤、照護、救濟與交流活動費/捐助、補助與獎助/捐助國內團體</v>
      </c>
      <c r="L10458" s="140" t="str">
        <f t="shared" si="496"/>
        <v>補助民間團體辦理建立社區照顧關懷據點業務</v>
      </c>
      <c r="M10458" s="40" t="str">
        <f t="shared" si="497"/>
        <v>社團法人臺中市好伴照顧協會</v>
      </c>
    </row>
    <row r="10459" spans="1:13" s="27" customFormat="1" ht="112.5">
      <c r="A10459" s="37" t="s">
        <v>6837</v>
      </c>
      <c r="B10459" s="64" t="s">
        <v>7156</v>
      </c>
      <c r="C10459" s="64" t="s">
        <v>3521</v>
      </c>
      <c r="D10459" s="37" t="s">
        <v>6839</v>
      </c>
      <c r="E10459" s="131">
        <v>30</v>
      </c>
      <c r="F10459" s="132" t="s">
        <v>82</v>
      </c>
      <c r="G10459" s="37"/>
      <c r="H10459" s="132" t="s">
        <v>6840</v>
      </c>
      <c r="I10459" s="164"/>
      <c r="K10459" s="140" t="str">
        <f t="shared" si="495"/>
        <v>社會福利支出計畫/社會福利支出/會費、捐助、補助、分攤、照護、救濟與交流活動費/捐助、補助與獎助/捐助國內團體</v>
      </c>
      <c r="L10459" s="140" t="str">
        <f t="shared" si="496"/>
        <v>補助民間團體辦理建立社區照顧關懷據點業務</v>
      </c>
      <c r="M10459" s="40" t="str">
        <f t="shared" si="497"/>
        <v>臺中市太平區光隆社區發展協會</v>
      </c>
    </row>
    <row r="10460" spans="1:13" s="27" customFormat="1" ht="112.5">
      <c r="A10460" s="37" t="s">
        <v>6837</v>
      </c>
      <c r="B10460" s="64" t="s">
        <v>7156</v>
      </c>
      <c r="C10460" s="64" t="s">
        <v>2460</v>
      </c>
      <c r="D10460" s="37" t="s">
        <v>6839</v>
      </c>
      <c r="E10460" s="131">
        <v>30</v>
      </c>
      <c r="F10460" s="132" t="s">
        <v>82</v>
      </c>
      <c r="G10460" s="37"/>
      <c r="H10460" s="132" t="s">
        <v>6840</v>
      </c>
      <c r="I10460" s="164"/>
      <c r="K10460" s="140" t="str">
        <f t="shared" si="495"/>
        <v>社會福利支出計畫/社會福利支出/會費、捐助、補助、分攤、照護、救濟與交流活動費/捐助、補助與獎助/捐助國內團體</v>
      </c>
      <c r="L10460" s="140" t="str">
        <f t="shared" si="496"/>
        <v>補助民間團體辦理建立社區照顧關懷據點業務</v>
      </c>
      <c r="M10460" s="40" t="str">
        <f t="shared" si="497"/>
        <v>臺中市太平區興隆社區發展協會</v>
      </c>
    </row>
    <row r="10461" spans="1:13" s="27" customFormat="1" ht="112.5">
      <c r="A10461" s="37" t="s">
        <v>6837</v>
      </c>
      <c r="B10461" s="64" t="s">
        <v>7156</v>
      </c>
      <c r="C10461" s="64" t="s">
        <v>4226</v>
      </c>
      <c r="D10461" s="37" t="s">
        <v>6839</v>
      </c>
      <c r="E10461" s="131">
        <v>30</v>
      </c>
      <c r="F10461" s="132" t="s">
        <v>82</v>
      </c>
      <c r="G10461" s="37"/>
      <c r="H10461" s="132" t="s">
        <v>6840</v>
      </c>
      <c r="I10461" s="164"/>
      <c r="K10461" s="140" t="str">
        <f t="shared" si="495"/>
        <v>社會福利支出計畫/社會福利支出/會費、捐助、補助、分攤、照護、救濟與交流活動費/捐助、補助與獎助/捐助國內團體</v>
      </c>
      <c r="L10461" s="140" t="str">
        <f t="shared" si="496"/>
        <v>補助民間團體辦理建立社區照顧關懷據點業務</v>
      </c>
      <c r="M10461" s="40" t="str">
        <f t="shared" si="497"/>
        <v>臺中市邱厝慈善協會</v>
      </c>
    </row>
    <row r="10462" spans="1:13" s="27" customFormat="1" ht="112.5">
      <c r="A10462" s="37" t="s">
        <v>6837</v>
      </c>
      <c r="B10462" s="64" t="s">
        <v>7156</v>
      </c>
      <c r="C10462" s="64" t="s">
        <v>4112</v>
      </c>
      <c r="D10462" s="37" t="s">
        <v>6839</v>
      </c>
      <c r="E10462" s="131">
        <v>30</v>
      </c>
      <c r="F10462" s="132" t="s">
        <v>82</v>
      </c>
      <c r="G10462" s="37"/>
      <c r="H10462" s="132" t="s">
        <v>6840</v>
      </c>
      <c r="I10462" s="164"/>
      <c r="K10462" s="140" t="str">
        <f t="shared" si="495"/>
        <v>社會福利支出計畫/社會福利支出/會費、捐助、補助、分攤、照護、救濟與交流活動費/捐助、補助與獎助/捐助國內團體</v>
      </c>
      <c r="L10462" s="140" t="str">
        <f t="shared" si="496"/>
        <v>補助民間團體辦理建立社區照顧關懷據點業務</v>
      </c>
      <c r="M10462" s="40" t="str">
        <f t="shared" si="497"/>
        <v>社團法人台灣相信社會福利發展協會</v>
      </c>
    </row>
    <row r="10463" spans="1:13" s="27" customFormat="1" ht="112.5">
      <c r="A10463" s="37" t="s">
        <v>6837</v>
      </c>
      <c r="B10463" s="64" t="s">
        <v>7156</v>
      </c>
      <c r="C10463" s="64" t="s">
        <v>3253</v>
      </c>
      <c r="D10463" s="37" t="s">
        <v>6839</v>
      </c>
      <c r="E10463" s="131">
        <v>10</v>
      </c>
      <c r="F10463" s="132" t="s">
        <v>82</v>
      </c>
      <c r="G10463" s="37"/>
      <c r="H10463" s="132" t="s">
        <v>6840</v>
      </c>
      <c r="I10463" s="164"/>
      <c r="K10463" s="140" t="str">
        <f t="shared" si="495"/>
        <v>社會福利支出計畫/社會福利支出/會費、捐助、補助、分攤、照護、救濟與交流活動費/捐助、補助與獎助/捐助國內團體</v>
      </c>
      <c r="L10463" s="140" t="str">
        <f t="shared" si="496"/>
        <v>補助民間團體辦理建立社區照顧關懷據點業務</v>
      </c>
      <c r="M10463" s="40" t="str">
        <f t="shared" si="497"/>
        <v>臺中市東勢區泰昌社區發展協會</v>
      </c>
    </row>
    <row r="10464" spans="1:13" s="27" customFormat="1" ht="112.5">
      <c r="A10464" s="37" t="s">
        <v>6837</v>
      </c>
      <c r="B10464" s="64" t="s">
        <v>7156</v>
      </c>
      <c r="C10464" s="64" t="s">
        <v>3445</v>
      </c>
      <c r="D10464" s="37" t="s">
        <v>6839</v>
      </c>
      <c r="E10464" s="131">
        <v>30</v>
      </c>
      <c r="F10464" s="132" t="s">
        <v>82</v>
      </c>
      <c r="G10464" s="37"/>
      <c r="H10464" s="132" t="s">
        <v>6840</v>
      </c>
      <c r="I10464" s="164"/>
      <c r="K10464" s="140" t="str">
        <f t="shared" si="495"/>
        <v>社會福利支出計畫/社會福利支出/會費、捐助、補助、分攤、照護、救濟與交流活動費/捐助、補助與獎助/捐助國內團體</v>
      </c>
      <c r="L10464" s="140" t="str">
        <f t="shared" si="496"/>
        <v>補助民間團體辦理建立社區照顧關懷據點業務</v>
      </c>
      <c r="M10464" s="40" t="str">
        <f t="shared" si="497"/>
        <v>臺中市東勢農民老人會</v>
      </c>
    </row>
    <row r="10465" spans="1:13" s="27" customFormat="1" ht="112.5">
      <c r="A10465" s="37" t="s">
        <v>6837</v>
      </c>
      <c r="B10465" s="64" t="s">
        <v>7156</v>
      </c>
      <c r="C10465" s="64" t="s">
        <v>372</v>
      </c>
      <c r="D10465" s="37" t="s">
        <v>6839</v>
      </c>
      <c r="E10465" s="131">
        <v>30</v>
      </c>
      <c r="F10465" s="132" t="s">
        <v>82</v>
      </c>
      <c r="G10465" s="37"/>
      <c r="H10465" s="132" t="s">
        <v>6840</v>
      </c>
      <c r="I10465" s="164"/>
      <c r="K10465" s="140" t="str">
        <f t="shared" si="495"/>
        <v>社會福利支出計畫/社會福利支出/會費、捐助、補助、分攤、照護、救濟與交流活動費/捐助、補助與獎助/捐助國內團體</v>
      </c>
      <c r="L10465" s="140" t="str">
        <f t="shared" si="496"/>
        <v>補助民間團體辦理建立社區照顧關懷據點業務</v>
      </c>
      <c r="M10465" s="40" t="str">
        <f t="shared" si="497"/>
        <v>臺中市石岡區萬安社區發展協會</v>
      </c>
    </row>
    <row r="10466" spans="1:13" s="27" customFormat="1" ht="112.5">
      <c r="A10466" s="37" t="s">
        <v>6837</v>
      </c>
      <c r="B10466" s="64" t="s">
        <v>7156</v>
      </c>
      <c r="C10466" s="64" t="s">
        <v>3255</v>
      </c>
      <c r="D10466" s="37" t="s">
        <v>6839</v>
      </c>
      <c r="E10466" s="131">
        <v>30</v>
      </c>
      <c r="F10466" s="132" t="s">
        <v>82</v>
      </c>
      <c r="G10466" s="37"/>
      <c r="H10466" s="132" t="s">
        <v>6840</v>
      </c>
      <c r="I10466" s="164"/>
      <c r="K10466" s="140" t="str">
        <f t="shared" si="495"/>
        <v>社會福利支出計畫/社會福利支出/會費、捐助、補助、分攤、照護、救濟與交流活動費/捐助、補助與獎助/捐助國內團體</v>
      </c>
      <c r="L10466" s="140" t="str">
        <f t="shared" si="496"/>
        <v>補助民間團體辦理建立社區照顧關懷據點業務</v>
      </c>
      <c r="M10466" s="40" t="str">
        <f t="shared" si="497"/>
        <v>臺中市東勢區詒福社區發展協會</v>
      </c>
    </row>
    <row r="10467" spans="1:13" s="27" customFormat="1" ht="112.5">
      <c r="A10467" s="37" t="s">
        <v>6837</v>
      </c>
      <c r="B10467" s="64" t="s">
        <v>7156</v>
      </c>
      <c r="C10467" s="64" t="s">
        <v>4246</v>
      </c>
      <c r="D10467" s="37" t="s">
        <v>6839</v>
      </c>
      <c r="E10467" s="131">
        <v>30</v>
      </c>
      <c r="F10467" s="132" t="s">
        <v>82</v>
      </c>
      <c r="G10467" s="37"/>
      <c r="H10467" s="132" t="s">
        <v>6840</v>
      </c>
      <c r="I10467" s="164"/>
      <c r="K10467" s="140" t="str">
        <f t="shared" si="495"/>
        <v>社會福利支出計畫/社會福利支出/會費、捐助、補助、分攤、照護、救濟與交流活動費/捐助、補助與獎助/捐助國內團體</v>
      </c>
      <c r="L10467" s="140" t="str">
        <f t="shared" si="496"/>
        <v>補助民間團體辦理建立社區照顧關懷據點業務</v>
      </c>
      <c r="M10467" s="40" t="str">
        <f t="shared" si="497"/>
        <v>臺中市南區藍興堡發展協會</v>
      </c>
    </row>
    <row r="10468" spans="1:13" s="27" customFormat="1" ht="112.5">
      <c r="A10468" s="37" t="s">
        <v>6837</v>
      </c>
      <c r="B10468" s="64" t="s">
        <v>7156</v>
      </c>
      <c r="C10468" s="64" t="s">
        <v>4210</v>
      </c>
      <c r="D10468" s="37" t="s">
        <v>6839</v>
      </c>
      <c r="E10468" s="131">
        <v>30</v>
      </c>
      <c r="F10468" s="132" t="s">
        <v>82</v>
      </c>
      <c r="G10468" s="37"/>
      <c r="H10468" s="132" t="s">
        <v>6840</v>
      </c>
      <c r="I10468" s="164"/>
      <c r="K10468" s="140" t="str">
        <f t="shared" si="495"/>
        <v>社會福利支出計畫/社會福利支出/會費、捐助、補助、分攤、照護、救濟與交流活動費/捐助、補助與獎助/捐助國內團體</v>
      </c>
      <c r="L10468" s="140" t="str">
        <f t="shared" si="496"/>
        <v>補助民間團體辦理建立社區照顧關懷據點業務</v>
      </c>
      <c r="M10468" s="40" t="str">
        <f t="shared" si="497"/>
        <v>臺中市好藤林健康促進關懷協會</v>
      </c>
    </row>
    <row r="10469" spans="1:13" s="27" customFormat="1" ht="112.5">
      <c r="A10469" s="37" t="s">
        <v>6837</v>
      </c>
      <c r="B10469" s="64" t="s">
        <v>7156</v>
      </c>
      <c r="C10469" s="64" t="s">
        <v>3173</v>
      </c>
      <c r="D10469" s="37" t="s">
        <v>6839</v>
      </c>
      <c r="E10469" s="131">
        <v>30</v>
      </c>
      <c r="F10469" s="132" t="s">
        <v>82</v>
      </c>
      <c r="G10469" s="37"/>
      <c r="H10469" s="132" t="s">
        <v>6840</v>
      </c>
      <c r="I10469" s="164"/>
      <c r="K10469" s="140" t="str">
        <f t="shared" si="495"/>
        <v>社會福利支出計畫/社會福利支出/會費、捐助、補助、分攤、照護、救濟與交流活動費/捐助、補助與獎助/捐助國內團體</v>
      </c>
      <c r="L10469" s="140" t="str">
        <f t="shared" si="496"/>
        <v>補助民間團體辦理建立社區照顧關懷據點業務</v>
      </c>
      <c r="M10469" s="40" t="str">
        <f t="shared" si="497"/>
        <v>臺中市大里區仁德社區發展協會</v>
      </c>
    </row>
    <row r="10470" spans="1:13" s="27" customFormat="1" ht="112.5">
      <c r="A10470" s="37" t="s">
        <v>6837</v>
      </c>
      <c r="B10470" s="64" t="s">
        <v>7156</v>
      </c>
      <c r="C10470" s="64" t="s">
        <v>7216</v>
      </c>
      <c r="D10470" s="37" t="s">
        <v>6839</v>
      </c>
      <c r="E10470" s="131">
        <v>30</v>
      </c>
      <c r="F10470" s="132" t="s">
        <v>82</v>
      </c>
      <c r="G10470" s="37"/>
      <c r="H10470" s="132" t="s">
        <v>6840</v>
      </c>
      <c r="I10470" s="164"/>
      <c r="K10470" s="140" t="str">
        <f t="shared" si="495"/>
        <v>社會福利支出計畫/社會福利支出/會費、捐助、補助、分攤、照護、救濟與交流活動費/捐助、補助與獎助/捐助國內團體</v>
      </c>
      <c r="L10470" s="140" t="str">
        <f t="shared" si="496"/>
        <v>補助民間團體辦理建立社區照顧關懷據點業務</v>
      </c>
      <c r="M10470" s="40" t="str">
        <f t="shared" si="497"/>
        <v>臺中市南屯區同心社區發展協會</v>
      </c>
    </row>
    <row r="10471" spans="1:13" s="27" customFormat="1" ht="112.5">
      <c r="A10471" s="37" t="s">
        <v>6837</v>
      </c>
      <c r="B10471" s="64" t="s">
        <v>7156</v>
      </c>
      <c r="C10471" s="64" t="s">
        <v>7342</v>
      </c>
      <c r="D10471" s="37" t="s">
        <v>6839</v>
      </c>
      <c r="E10471" s="131">
        <v>30</v>
      </c>
      <c r="F10471" s="132" t="s">
        <v>82</v>
      </c>
      <c r="G10471" s="37"/>
      <c r="H10471" s="132" t="s">
        <v>6840</v>
      </c>
      <c r="I10471" s="164"/>
      <c r="K10471" s="140" t="str">
        <f t="shared" si="495"/>
        <v>社會福利支出計畫/社會福利支出/會費、捐助、補助、分攤、照護、救濟與交流活動費/捐助、補助與獎助/捐助國內團體</v>
      </c>
      <c r="L10471" s="140" t="str">
        <f t="shared" si="496"/>
        <v>補助民間團體辦理建立社區照顧關懷據點業務</v>
      </c>
      <c r="M10471" s="40" t="str">
        <f t="shared" si="497"/>
        <v>臺中市東區東興社區發展協會</v>
      </c>
    </row>
    <row r="10472" spans="1:13" s="27" customFormat="1" ht="112.5">
      <c r="A10472" s="37" t="s">
        <v>6837</v>
      </c>
      <c r="B10472" s="64" t="s">
        <v>7156</v>
      </c>
      <c r="C10472" s="64" t="s">
        <v>3528</v>
      </c>
      <c r="D10472" s="37" t="s">
        <v>6839</v>
      </c>
      <c r="E10472" s="131">
        <v>30</v>
      </c>
      <c r="F10472" s="132" t="s">
        <v>82</v>
      </c>
      <c r="G10472" s="37"/>
      <c r="H10472" s="132" t="s">
        <v>6840</v>
      </c>
      <c r="I10472" s="164"/>
      <c r="K10472" s="140" t="str">
        <f t="shared" si="495"/>
        <v>社會福利支出計畫/社會福利支出/會費、捐助、補助、分攤、照護、救濟與交流活動費/捐助、補助與獎助/捐助國內團體</v>
      </c>
      <c r="L10472" s="140" t="str">
        <f t="shared" si="496"/>
        <v>補助民間團體辦理建立社區照顧關懷據點業務</v>
      </c>
      <c r="M10472" s="40" t="str">
        <f t="shared" si="497"/>
        <v>臺中市西區忠明社區發展協會</v>
      </c>
    </row>
    <row r="10473" spans="1:13" s="27" customFormat="1" ht="112.5">
      <c r="A10473" s="37" t="s">
        <v>6837</v>
      </c>
      <c r="B10473" s="64" t="s">
        <v>7156</v>
      </c>
      <c r="C10473" s="64" t="s">
        <v>2557</v>
      </c>
      <c r="D10473" s="37" t="s">
        <v>6839</v>
      </c>
      <c r="E10473" s="131">
        <v>30</v>
      </c>
      <c r="F10473" s="132" t="s">
        <v>82</v>
      </c>
      <c r="G10473" s="37"/>
      <c r="H10473" s="132" t="s">
        <v>6840</v>
      </c>
      <c r="I10473" s="164"/>
      <c r="K10473" s="140" t="str">
        <f t="shared" si="495"/>
        <v>社會福利支出計畫/社會福利支出/會費、捐助、補助、分攤、照護、救濟與交流活動費/捐助、補助與獎助/捐助國內團體</v>
      </c>
      <c r="L10473" s="140" t="str">
        <f t="shared" si="496"/>
        <v>補助民間團體辦理建立社區照顧關懷據點業務</v>
      </c>
      <c r="M10473" s="40" t="str">
        <f t="shared" si="497"/>
        <v>臺中市新社區崑南社區發展協會</v>
      </c>
    </row>
    <row r="10474" spans="1:13" s="27" customFormat="1" ht="112.5">
      <c r="A10474" s="37" t="s">
        <v>6837</v>
      </c>
      <c r="B10474" s="64" t="s">
        <v>7156</v>
      </c>
      <c r="C10474" s="64" t="s">
        <v>3672</v>
      </c>
      <c r="D10474" s="37" t="s">
        <v>6839</v>
      </c>
      <c r="E10474" s="131">
        <v>30</v>
      </c>
      <c r="F10474" s="132" t="s">
        <v>82</v>
      </c>
      <c r="G10474" s="37"/>
      <c r="H10474" s="132" t="s">
        <v>6840</v>
      </c>
      <c r="I10474" s="164"/>
      <c r="K10474" s="140" t="str">
        <f t="shared" si="495"/>
        <v>社會福利支出計畫/社會福利支出/會費、捐助、補助、分攤、照護、救濟與交流活動費/捐助、補助與獎助/捐助國內團體</v>
      </c>
      <c r="L10474" s="140" t="str">
        <f t="shared" si="496"/>
        <v>補助民間團體辦理建立社區照顧關懷據點業務</v>
      </c>
      <c r="M10474" s="40" t="str">
        <f t="shared" si="497"/>
        <v>社團法人臺中市幸福關懷發展協會</v>
      </c>
    </row>
    <row r="10475" spans="1:13" s="27" customFormat="1" ht="112.5">
      <c r="A10475" s="37" t="s">
        <v>6837</v>
      </c>
      <c r="B10475" s="64" t="s">
        <v>7156</v>
      </c>
      <c r="C10475" s="64" t="s">
        <v>7223</v>
      </c>
      <c r="D10475" s="37" t="s">
        <v>6839</v>
      </c>
      <c r="E10475" s="131">
        <v>30</v>
      </c>
      <c r="F10475" s="132" t="s">
        <v>82</v>
      </c>
      <c r="G10475" s="37"/>
      <c r="H10475" s="132" t="s">
        <v>6840</v>
      </c>
      <c r="I10475" s="164"/>
      <c r="K10475" s="140" t="str">
        <f t="shared" si="495"/>
        <v>社會福利支出計畫/社會福利支出/會費、捐助、補助、分攤、照護、救濟與交流活動費/捐助、補助與獎助/捐助國內團體</v>
      </c>
      <c r="L10475" s="140" t="str">
        <f t="shared" si="496"/>
        <v>補助民間團體辦理建立社區照顧關懷據點業務</v>
      </c>
      <c r="M10475" s="40" t="str">
        <f t="shared" si="497"/>
        <v>社團法人台中市城市之光關懷協會</v>
      </c>
    </row>
    <row r="10476" spans="1:13" s="27" customFormat="1" ht="112.5">
      <c r="A10476" s="37" t="s">
        <v>6837</v>
      </c>
      <c r="B10476" s="64" t="s">
        <v>7156</v>
      </c>
      <c r="C10476" s="64" t="s">
        <v>4153</v>
      </c>
      <c r="D10476" s="37" t="s">
        <v>6839</v>
      </c>
      <c r="E10476" s="131">
        <v>10</v>
      </c>
      <c r="F10476" s="132" t="s">
        <v>82</v>
      </c>
      <c r="G10476" s="37"/>
      <c r="H10476" s="132" t="s">
        <v>6840</v>
      </c>
      <c r="I10476" s="164"/>
      <c r="K10476" s="140" t="str">
        <f t="shared" si="495"/>
        <v>社會福利支出計畫/社會福利支出/會費、捐助、補助、分攤、照護、救濟與交流活動費/捐助、補助與獎助/捐助國內團體</v>
      </c>
      <c r="L10476" s="140" t="str">
        <f t="shared" si="496"/>
        <v>補助民間團體辦理建立社區照顧關懷據點業務</v>
      </c>
      <c r="M10476" s="40" t="str">
        <f t="shared" si="497"/>
        <v>臺灣銀髮族培力協會</v>
      </c>
    </row>
    <row r="10477" spans="1:13" s="27" customFormat="1" ht="112.5">
      <c r="A10477" s="37" t="s">
        <v>6837</v>
      </c>
      <c r="B10477" s="64" t="s">
        <v>7156</v>
      </c>
      <c r="C10477" s="64" t="s">
        <v>7221</v>
      </c>
      <c r="D10477" s="37" t="s">
        <v>6839</v>
      </c>
      <c r="E10477" s="131">
        <v>10</v>
      </c>
      <c r="F10477" s="132" t="s">
        <v>82</v>
      </c>
      <c r="G10477" s="37"/>
      <c r="H10477" s="132" t="s">
        <v>6840</v>
      </c>
      <c r="I10477" s="164"/>
      <c r="K10477" s="140" t="str">
        <f t="shared" si="495"/>
        <v>社會福利支出計畫/社會福利支出/會費、捐助、補助、分攤、照護、救濟與交流活動費/捐助、補助與獎助/捐助國內團體</v>
      </c>
      <c r="L10477" s="140" t="str">
        <f t="shared" si="496"/>
        <v>補助民間團體辦理建立社區照顧關懷據點業務</v>
      </c>
      <c r="M10477" s="40" t="str">
        <f t="shared" si="497"/>
        <v>臺中市太平區新高社區發展協會</v>
      </c>
    </row>
    <row r="10478" spans="1:13" s="27" customFormat="1" ht="112.5">
      <c r="A10478" s="37" t="s">
        <v>6837</v>
      </c>
      <c r="B10478" s="64" t="s">
        <v>7156</v>
      </c>
      <c r="C10478" s="64" t="s">
        <v>7343</v>
      </c>
      <c r="D10478" s="37" t="s">
        <v>6839</v>
      </c>
      <c r="E10478" s="131">
        <v>30</v>
      </c>
      <c r="F10478" s="132" t="s">
        <v>82</v>
      </c>
      <c r="G10478" s="37"/>
      <c r="H10478" s="132" t="s">
        <v>6840</v>
      </c>
      <c r="I10478" s="164"/>
      <c r="K10478" s="140" t="str">
        <f t="shared" si="495"/>
        <v>社會福利支出計畫/社會福利支出/會費、捐助、補助、分攤、照護、救濟與交流活動費/捐助、補助與獎助/捐助國內團體</v>
      </c>
      <c r="L10478" s="140" t="str">
        <f t="shared" si="496"/>
        <v>補助民間團體辦理建立社區照顧關懷據點業務</v>
      </c>
      <c r="M10478" s="40" t="str">
        <f t="shared" si="497"/>
        <v>臺中市南屯區寶山社區發展協會</v>
      </c>
    </row>
    <row r="10479" spans="1:13" s="27" customFormat="1" ht="112.5">
      <c r="A10479" s="37" t="s">
        <v>6837</v>
      </c>
      <c r="B10479" s="64" t="s">
        <v>7156</v>
      </c>
      <c r="C10479" s="64" t="s">
        <v>3624</v>
      </c>
      <c r="D10479" s="37" t="s">
        <v>6839</v>
      </c>
      <c r="E10479" s="131">
        <v>30</v>
      </c>
      <c r="F10479" s="132" t="s">
        <v>82</v>
      </c>
      <c r="G10479" s="37"/>
      <c r="H10479" s="132" t="s">
        <v>6840</v>
      </c>
      <c r="I10479" s="164"/>
      <c r="K10479" s="140" t="str">
        <f t="shared" si="495"/>
        <v>社會福利支出計畫/社會福利支出/會費、捐助、補助、分攤、照護、救濟與交流活動費/捐助、補助與獎助/捐助國內團體</v>
      </c>
      <c r="L10479" s="140" t="str">
        <f t="shared" si="496"/>
        <v>補助民間團體辦理建立社區照顧關懷據點業務</v>
      </c>
      <c r="M10479" s="40" t="str">
        <f t="shared" si="497"/>
        <v>臺中市太平區福隆社區發展協會</v>
      </c>
    </row>
    <row r="10480" spans="1:13" s="27" customFormat="1" ht="112.5">
      <c r="A10480" s="37" t="s">
        <v>6837</v>
      </c>
      <c r="B10480" s="64" t="s">
        <v>7156</v>
      </c>
      <c r="C10480" s="64" t="s">
        <v>3348</v>
      </c>
      <c r="D10480" s="37" t="s">
        <v>6839</v>
      </c>
      <c r="E10480" s="131">
        <v>30</v>
      </c>
      <c r="F10480" s="132" t="s">
        <v>82</v>
      </c>
      <c r="G10480" s="37"/>
      <c r="H10480" s="132" t="s">
        <v>6840</v>
      </c>
      <c r="I10480" s="164"/>
      <c r="K10480" s="140" t="str">
        <f t="shared" si="495"/>
        <v>社會福利支出計畫/社會福利支出/會費、捐助、補助、分攤、照護、救濟與交流活動費/捐助、補助與獎助/捐助國內團體</v>
      </c>
      <c r="L10480" s="140" t="str">
        <f t="shared" si="496"/>
        <v>補助民間團體辦理建立社區照顧關懷據點業務</v>
      </c>
      <c r="M10480" s="40" t="str">
        <f t="shared" si="497"/>
        <v>臺中市國姓里關懷協會</v>
      </c>
    </row>
    <row r="10481" spans="1:13" s="27" customFormat="1" ht="112.5">
      <c r="A10481" s="37" t="s">
        <v>6837</v>
      </c>
      <c r="B10481" s="64" t="s">
        <v>7156</v>
      </c>
      <c r="C10481" s="64" t="s">
        <v>4263</v>
      </c>
      <c r="D10481" s="37" t="s">
        <v>6839</v>
      </c>
      <c r="E10481" s="131">
        <v>30</v>
      </c>
      <c r="F10481" s="132" t="s">
        <v>82</v>
      </c>
      <c r="G10481" s="37"/>
      <c r="H10481" s="132" t="s">
        <v>6840</v>
      </c>
      <c r="I10481" s="164"/>
      <c r="K10481" s="140" t="str">
        <f t="shared" si="495"/>
        <v>社會福利支出計畫/社會福利支出/會費、捐助、補助、分攤、照護、救濟與交流活動費/捐助、補助與獎助/捐助國內團體</v>
      </c>
      <c r="L10481" s="140" t="str">
        <f t="shared" si="496"/>
        <v>補助民間團體辦理建立社區照顧關懷據點業務</v>
      </c>
      <c r="M10481" s="40" t="str">
        <f t="shared" si="497"/>
        <v>臺中市神岡區庄前社區發展協會</v>
      </c>
    </row>
    <row r="10482" spans="1:13" s="27" customFormat="1" ht="112.5">
      <c r="A10482" s="37" t="s">
        <v>6837</v>
      </c>
      <c r="B10482" s="64" t="s">
        <v>7156</v>
      </c>
      <c r="C10482" s="64" t="s">
        <v>3622</v>
      </c>
      <c r="D10482" s="37" t="s">
        <v>6839</v>
      </c>
      <c r="E10482" s="131">
        <v>30</v>
      </c>
      <c r="F10482" s="132" t="s">
        <v>82</v>
      </c>
      <c r="G10482" s="128"/>
      <c r="H10482" s="156" t="s">
        <v>6840</v>
      </c>
      <c r="I10482" s="165"/>
      <c r="K10482" s="140" t="str">
        <f t="shared" si="495"/>
        <v>社會福利支出計畫/社會福利支出/會費、捐助、補助、分攤、照護、救濟與交流活動費/捐助、補助與獎助/捐助國內團體</v>
      </c>
      <c r="L10482" s="140" t="str">
        <f t="shared" si="496"/>
        <v>補助民間團體辦理建立社區照顧關懷據點業務</v>
      </c>
      <c r="M10482" s="40" t="str">
        <f t="shared" si="497"/>
        <v>社團法人台中市東區東信社區發展協會</v>
      </c>
    </row>
    <row r="10483" spans="1:13" s="27" customFormat="1" ht="112.5">
      <c r="A10483" s="37" t="s">
        <v>6837</v>
      </c>
      <c r="B10483" s="64" t="s">
        <v>7156</v>
      </c>
      <c r="C10483" s="64" t="s">
        <v>3622</v>
      </c>
      <c r="D10483" s="37" t="s">
        <v>6839</v>
      </c>
      <c r="E10483" s="131">
        <v>30</v>
      </c>
      <c r="F10483" s="132" t="s">
        <v>82</v>
      </c>
      <c r="G10483" s="37"/>
      <c r="H10483" s="132" t="s">
        <v>6840</v>
      </c>
      <c r="I10483" s="164"/>
      <c r="K10483" s="140" t="str">
        <f t="shared" si="495"/>
        <v>社會福利支出計畫/社會福利支出/會費、捐助、補助、分攤、照護、救濟與交流活動費/捐助、補助與獎助/捐助國內團體</v>
      </c>
      <c r="L10483" s="140" t="str">
        <f t="shared" si="496"/>
        <v>補助民間團體辦理建立社區照顧關懷據點業務</v>
      </c>
      <c r="M10483" s="40" t="str">
        <f t="shared" si="497"/>
        <v>社團法人台中市東區東信社區發展協會</v>
      </c>
    </row>
    <row r="10484" spans="1:13" s="27" customFormat="1" ht="112.5">
      <c r="A10484" s="37" t="s">
        <v>6837</v>
      </c>
      <c r="B10484" s="64" t="s">
        <v>7156</v>
      </c>
      <c r="C10484" s="64" t="s">
        <v>4220</v>
      </c>
      <c r="D10484" s="37" t="s">
        <v>6839</v>
      </c>
      <c r="E10484" s="131">
        <v>30</v>
      </c>
      <c r="F10484" s="132" t="s">
        <v>82</v>
      </c>
      <c r="G10484" s="37"/>
      <c r="H10484" s="132" t="s">
        <v>6840</v>
      </c>
      <c r="I10484" s="164"/>
      <c r="K10484" s="140" t="str">
        <f t="shared" si="495"/>
        <v>社會福利支出計畫/社會福利支出/會費、捐助、補助、分攤、照護、救濟與交流活動費/捐助、補助與獎助/捐助國內團體</v>
      </c>
      <c r="L10484" s="140" t="str">
        <f t="shared" si="496"/>
        <v>補助民間團體辦理建立社區照顧關懷據點業務</v>
      </c>
      <c r="M10484" s="40" t="str">
        <f t="shared" si="497"/>
        <v>臺中市神岡區豐洲社區發展協會</v>
      </c>
    </row>
    <row r="10485" spans="1:13" s="27" customFormat="1" ht="112.5">
      <c r="A10485" s="37" t="s">
        <v>6837</v>
      </c>
      <c r="B10485" s="64" t="s">
        <v>7156</v>
      </c>
      <c r="C10485" s="64" t="s">
        <v>3616</v>
      </c>
      <c r="D10485" s="37" t="s">
        <v>6839</v>
      </c>
      <c r="E10485" s="131">
        <v>30</v>
      </c>
      <c r="F10485" s="132" t="s">
        <v>82</v>
      </c>
      <c r="G10485" s="37"/>
      <c r="H10485" s="132" t="s">
        <v>6840</v>
      </c>
      <c r="I10485" s="164"/>
      <c r="K10485" s="140" t="str">
        <f t="shared" si="495"/>
        <v>社會福利支出計畫/社會福利支出/會費、捐助、補助、分攤、照護、救濟與交流活動費/捐助、補助與獎助/捐助國內團體</v>
      </c>
      <c r="L10485" s="140" t="str">
        <f t="shared" si="496"/>
        <v>補助民間團體辦理建立社區照顧關懷據點業務</v>
      </c>
      <c r="M10485" s="40" t="str">
        <f t="shared" si="497"/>
        <v>臺中市東勢區上城社區發展協會</v>
      </c>
    </row>
    <row r="10486" spans="1:13" s="27" customFormat="1" ht="112.5">
      <c r="A10486" s="37" t="s">
        <v>6837</v>
      </c>
      <c r="B10486" s="64" t="s">
        <v>7156</v>
      </c>
      <c r="C10486" s="64" t="s">
        <v>4096</v>
      </c>
      <c r="D10486" s="37" t="s">
        <v>6839</v>
      </c>
      <c r="E10486" s="131">
        <v>30</v>
      </c>
      <c r="F10486" s="132" t="s">
        <v>82</v>
      </c>
      <c r="G10486" s="37"/>
      <c r="H10486" s="132" t="s">
        <v>6840</v>
      </c>
      <c r="I10486" s="164"/>
      <c r="K10486" s="140" t="str">
        <f t="shared" si="495"/>
        <v>社會福利支出計畫/社會福利支出/會費、捐助、補助、分攤、照護、救濟與交流活動費/捐助、補助與獎助/捐助國內團體</v>
      </c>
      <c r="L10486" s="140" t="str">
        <f t="shared" si="496"/>
        <v>補助民間團體辦理建立社區照顧關懷據點業務</v>
      </c>
      <c r="M10486" s="40" t="str">
        <f t="shared" si="497"/>
        <v>臺中市土庫長青關懷協會</v>
      </c>
    </row>
    <row r="10487" spans="1:13" s="27" customFormat="1" ht="112.5">
      <c r="A10487" s="37" t="s">
        <v>6837</v>
      </c>
      <c r="B10487" s="64" t="s">
        <v>7156</v>
      </c>
      <c r="C10487" s="64" t="s">
        <v>7344</v>
      </c>
      <c r="D10487" s="37" t="s">
        <v>6839</v>
      </c>
      <c r="E10487" s="131">
        <v>30</v>
      </c>
      <c r="F10487" s="132" t="s">
        <v>82</v>
      </c>
      <c r="G10487" s="37"/>
      <c r="H10487" s="132" t="s">
        <v>6840</v>
      </c>
      <c r="I10487" s="164"/>
      <c r="K10487" s="140" t="str">
        <f t="shared" si="495"/>
        <v>社會福利支出計畫/社會福利支出/會費、捐助、補助、分攤、照護、救濟與交流活動費/捐助、補助與獎助/捐助國內團體</v>
      </c>
      <c r="L10487" s="140" t="str">
        <f t="shared" si="496"/>
        <v>補助民間團體辦理建立社區照顧關懷據點業務</v>
      </c>
      <c r="M10487" s="40" t="str">
        <f t="shared" si="497"/>
        <v>臺中市東區十甲社區發展協會</v>
      </c>
    </row>
    <row r="10488" spans="1:13" s="27" customFormat="1" ht="112.5">
      <c r="A10488" s="37" t="s">
        <v>6837</v>
      </c>
      <c r="B10488" s="64" t="s">
        <v>7156</v>
      </c>
      <c r="C10488" s="64" t="s">
        <v>4285</v>
      </c>
      <c r="D10488" s="37" t="s">
        <v>6839</v>
      </c>
      <c r="E10488" s="131">
        <v>30</v>
      </c>
      <c r="F10488" s="132" t="s">
        <v>82</v>
      </c>
      <c r="G10488" s="37"/>
      <c r="H10488" s="132" t="s">
        <v>6840</v>
      </c>
      <c r="I10488" s="164"/>
      <c r="K10488" s="140" t="str">
        <f t="shared" si="495"/>
        <v>社會福利支出計畫/社會福利支出/會費、捐助、補助、分攤、照護、救濟與交流活動費/捐助、補助與獎助/捐助國內團體</v>
      </c>
      <c r="L10488" s="140" t="str">
        <f t="shared" si="496"/>
        <v>補助民間團體辦理建立社區照顧關懷據點業務</v>
      </c>
      <c r="M10488" s="40" t="str">
        <f t="shared" si="497"/>
        <v>臺中市大雅區秀山社區發展協會</v>
      </c>
    </row>
    <row r="10489" spans="1:13" s="27" customFormat="1" ht="112.5">
      <c r="A10489" s="37" t="s">
        <v>6837</v>
      </c>
      <c r="B10489" s="64" t="s">
        <v>7156</v>
      </c>
      <c r="C10489" s="64" t="s">
        <v>7221</v>
      </c>
      <c r="D10489" s="37" t="s">
        <v>6839</v>
      </c>
      <c r="E10489" s="131">
        <v>10</v>
      </c>
      <c r="F10489" s="132" t="s">
        <v>82</v>
      </c>
      <c r="G10489" s="37"/>
      <c r="H10489" s="132" t="s">
        <v>6840</v>
      </c>
      <c r="I10489" s="164"/>
      <c r="K10489" s="140" t="str">
        <f t="shared" si="495"/>
        <v>社會福利支出計畫/社會福利支出/會費、捐助、補助、分攤、照護、救濟與交流活動費/捐助、補助與獎助/捐助國內團體</v>
      </c>
      <c r="L10489" s="140" t="str">
        <f t="shared" si="496"/>
        <v>補助民間團體辦理建立社區照顧關懷據點業務</v>
      </c>
      <c r="M10489" s="40" t="str">
        <f t="shared" si="497"/>
        <v>臺中市太平區新高社區發展協會</v>
      </c>
    </row>
    <row r="10490" spans="1:13" s="27" customFormat="1" ht="112.5">
      <c r="A10490" s="37" t="s">
        <v>6837</v>
      </c>
      <c r="B10490" s="64" t="s">
        <v>7156</v>
      </c>
      <c r="C10490" s="64" t="s">
        <v>4273</v>
      </c>
      <c r="D10490" s="37" t="s">
        <v>6839</v>
      </c>
      <c r="E10490" s="131">
        <v>30</v>
      </c>
      <c r="F10490" s="132" t="s">
        <v>82</v>
      </c>
      <c r="G10490" s="37"/>
      <c r="H10490" s="132" t="s">
        <v>6840</v>
      </c>
      <c r="I10490" s="164"/>
      <c r="K10490" s="140" t="str">
        <f t="shared" si="495"/>
        <v>社會福利支出計畫/社會福利支出/會費、捐助、補助、分攤、照護、救濟與交流活動費/捐助、補助與獎助/捐助國內團體</v>
      </c>
      <c r="L10490" s="140" t="str">
        <f t="shared" si="496"/>
        <v>補助民間團體辦理建立社區照顧關懷據點業務</v>
      </c>
      <c r="M10490" s="40" t="str">
        <f t="shared" si="497"/>
        <v>臺中市神岡區神岡社區發展協會</v>
      </c>
    </row>
    <row r="10491" spans="1:13" s="27" customFormat="1" ht="112.5">
      <c r="A10491" s="37" t="s">
        <v>6837</v>
      </c>
      <c r="B10491" s="64" t="s">
        <v>7156</v>
      </c>
      <c r="C10491" s="64" t="s">
        <v>3626</v>
      </c>
      <c r="D10491" s="37" t="s">
        <v>6839</v>
      </c>
      <c r="E10491" s="131">
        <v>30</v>
      </c>
      <c r="F10491" s="132" t="s">
        <v>82</v>
      </c>
      <c r="G10491" s="37"/>
      <c r="H10491" s="132" t="s">
        <v>6840</v>
      </c>
      <c r="I10491" s="164"/>
      <c r="K10491" s="140" t="str">
        <f t="shared" si="495"/>
        <v>社會福利支出計畫/社會福利支出/會費、捐助、補助、分攤、照護、救濟與交流活動費/捐助、補助與獎助/捐助國內團體</v>
      </c>
      <c r="L10491" s="140" t="str">
        <f t="shared" si="496"/>
        <v>補助民間團體辦理建立社區照顧關懷據點業務</v>
      </c>
      <c r="M10491" s="40" t="str">
        <f t="shared" si="497"/>
        <v>臺中市神岡區圳堵社區發展協會</v>
      </c>
    </row>
    <row r="10492" spans="1:13" s="27" customFormat="1" ht="112.5">
      <c r="A10492" s="37" t="s">
        <v>6837</v>
      </c>
      <c r="B10492" s="64" t="s">
        <v>7156</v>
      </c>
      <c r="C10492" s="64" t="s">
        <v>4274</v>
      </c>
      <c r="D10492" s="37" t="s">
        <v>6839</v>
      </c>
      <c r="E10492" s="131">
        <v>30</v>
      </c>
      <c r="F10492" s="132" t="s">
        <v>82</v>
      </c>
      <c r="G10492" s="37"/>
      <c r="H10492" s="132" t="s">
        <v>6840</v>
      </c>
      <c r="I10492" s="164"/>
      <c r="K10492" s="140" t="str">
        <f t="shared" si="495"/>
        <v>社會福利支出計畫/社會福利支出/會費、捐助、補助、分攤、照護、救濟與交流活動費/捐助、補助與獎助/捐助國內團體</v>
      </c>
      <c r="L10492" s="140" t="str">
        <f t="shared" si="496"/>
        <v>補助民間團體辦理建立社區照顧關懷據點業務</v>
      </c>
      <c r="M10492" s="40" t="str">
        <f t="shared" si="497"/>
        <v>臺中市大雅區忠義社區發展協會</v>
      </c>
    </row>
    <row r="10493" spans="1:13" s="27" customFormat="1" ht="112.5">
      <c r="A10493" s="37" t="s">
        <v>6837</v>
      </c>
      <c r="B10493" s="64" t="s">
        <v>7156</v>
      </c>
      <c r="C10493" s="64" t="s">
        <v>6955</v>
      </c>
      <c r="D10493" s="37" t="s">
        <v>6839</v>
      </c>
      <c r="E10493" s="131">
        <v>30</v>
      </c>
      <c r="F10493" s="132" t="s">
        <v>82</v>
      </c>
      <c r="G10493" s="37"/>
      <c r="H10493" s="132" t="s">
        <v>6840</v>
      </c>
      <c r="I10493" s="164"/>
      <c r="K10493" s="140" t="str">
        <f t="shared" ref="K10493:K10556" si="498">A10493</f>
        <v>社會福利支出計畫/社會福利支出/會費、捐助、補助、分攤、照護、救濟與交流活動費/捐助、補助與獎助/捐助國內團體</v>
      </c>
      <c r="L10493" s="140" t="str">
        <f t="shared" ref="L10493:L10556" si="499">B10493</f>
        <v>補助民間團體辦理建立社區照顧關懷據點業務</v>
      </c>
      <c r="M10493" s="40" t="str">
        <f t="shared" ref="M10493:M10556" si="500">C10493</f>
        <v>財團法人中華基督教福音信義傳道會</v>
      </c>
    </row>
    <row r="10494" spans="1:13" s="27" customFormat="1" ht="112.5">
      <c r="A10494" s="37" t="s">
        <v>6837</v>
      </c>
      <c r="B10494" s="64" t="s">
        <v>7156</v>
      </c>
      <c r="C10494" s="64" t="s">
        <v>6955</v>
      </c>
      <c r="D10494" s="37" t="s">
        <v>6839</v>
      </c>
      <c r="E10494" s="131">
        <v>30</v>
      </c>
      <c r="F10494" s="132" t="s">
        <v>82</v>
      </c>
      <c r="G10494" s="37"/>
      <c r="H10494" s="132" t="s">
        <v>6840</v>
      </c>
      <c r="I10494" s="164"/>
      <c r="K10494" s="140" t="str">
        <f t="shared" si="498"/>
        <v>社會福利支出計畫/社會福利支出/會費、捐助、補助、分攤、照護、救濟與交流活動費/捐助、補助與獎助/捐助國內團體</v>
      </c>
      <c r="L10494" s="140" t="str">
        <f t="shared" si="499"/>
        <v>補助民間團體辦理建立社區照顧關懷據點業務</v>
      </c>
      <c r="M10494" s="40" t="str">
        <f t="shared" si="500"/>
        <v>財團法人中華基督教福音信義傳道會</v>
      </c>
    </row>
    <row r="10495" spans="1:13" s="27" customFormat="1" ht="112.5">
      <c r="A10495" s="37" t="s">
        <v>6837</v>
      </c>
      <c r="B10495" s="64" t="s">
        <v>7156</v>
      </c>
      <c r="C10495" s="64" t="s">
        <v>3522</v>
      </c>
      <c r="D10495" s="37" t="s">
        <v>6839</v>
      </c>
      <c r="E10495" s="131">
        <v>10</v>
      </c>
      <c r="F10495" s="132" t="s">
        <v>82</v>
      </c>
      <c r="G10495" s="37"/>
      <c r="H10495" s="132" t="s">
        <v>6840</v>
      </c>
      <c r="I10495" s="164"/>
      <c r="K10495" s="140" t="str">
        <f t="shared" si="498"/>
        <v>社會福利支出計畫/社會福利支出/會費、捐助、補助、分攤、照護、救濟與交流活動費/捐助、補助與獎助/捐助國內團體</v>
      </c>
      <c r="L10495" s="140" t="str">
        <f t="shared" si="499"/>
        <v>補助民間團體辦理建立社區照顧關懷據點業務</v>
      </c>
      <c r="M10495" s="40" t="str">
        <f t="shared" si="500"/>
        <v>台中市南區南和社區發展協會</v>
      </c>
    </row>
    <row r="10496" spans="1:13" s="27" customFormat="1" ht="112.5">
      <c r="A10496" s="37" t="s">
        <v>6837</v>
      </c>
      <c r="B10496" s="64" t="s">
        <v>7156</v>
      </c>
      <c r="C10496" s="64" t="s">
        <v>498</v>
      </c>
      <c r="D10496" s="37" t="s">
        <v>6839</v>
      </c>
      <c r="E10496" s="131">
        <v>30</v>
      </c>
      <c r="F10496" s="132" t="s">
        <v>82</v>
      </c>
      <c r="G10496" s="37"/>
      <c r="H10496" s="132" t="s">
        <v>6840</v>
      </c>
      <c r="I10496" s="164"/>
      <c r="K10496" s="140" t="str">
        <f t="shared" si="498"/>
        <v>社會福利支出計畫/社會福利支出/會費、捐助、補助、分攤、照護、救濟與交流活動費/捐助、補助與獎助/捐助國內團體</v>
      </c>
      <c r="L10496" s="140" t="str">
        <f t="shared" si="499"/>
        <v>補助民間團體辦理建立社區照顧關懷據點業務</v>
      </c>
      <c r="M10496" s="40" t="str">
        <f t="shared" si="500"/>
        <v>臺中市清水區田寮社區發展協會</v>
      </c>
    </row>
    <row r="10497" spans="1:13" s="27" customFormat="1" ht="112.5">
      <c r="A10497" s="37" t="s">
        <v>6837</v>
      </c>
      <c r="B10497" s="64" t="s">
        <v>7156</v>
      </c>
      <c r="C10497" s="64" t="s">
        <v>6075</v>
      </c>
      <c r="D10497" s="37" t="s">
        <v>6839</v>
      </c>
      <c r="E10497" s="131">
        <v>30</v>
      </c>
      <c r="F10497" s="132" t="s">
        <v>82</v>
      </c>
      <c r="G10497" s="37"/>
      <c r="H10497" s="132" t="s">
        <v>6840</v>
      </c>
      <c r="I10497" s="164"/>
      <c r="K10497" s="140" t="str">
        <f t="shared" si="498"/>
        <v>社會福利支出計畫/社會福利支出/會費、捐助、補助、分攤、照護、救濟與交流活動費/捐助、補助與獎助/捐助國內團體</v>
      </c>
      <c r="L10497" s="140" t="str">
        <f t="shared" si="499"/>
        <v>補助民間團體辦理建立社區照顧關懷據點業務</v>
      </c>
      <c r="M10497" s="40" t="str">
        <f t="shared" si="500"/>
        <v>臺中市南區城隍社區發展協會</v>
      </c>
    </row>
    <row r="10498" spans="1:13" s="27" customFormat="1" ht="112.5">
      <c r="A10498" s="37" t="s">
        <v>6837</v>
      </c>
      <c r="B10498" s="64" t="s">
        <v>7156</v>
      </c>
      <c r="C10498" s="64" t="s">
        <v>1610</v>
      </c>
      <c r="D10498" s="37" t="s">
        <v>6839</v>
      </c>
      <c r="E10498" s="131">
        <v>30</v>
      </c>
      <c r="F10498" s="132" t="s">
        <v>82</v>
      </c>
      <c r="G10498" s="37"/>
      <c r="H10498" s="132" t="s">
        <v>6840</v>
      </c>
      <c r="I10498" s="164"/>
      <c r="K10498" s="140" t="str">
        <f t="shared" si="498"/>
        <v>社會福利支出計畫/社會福利支出/會費、捐助、補助、分攤、照護、救濟與交流活動費/捐助、補助與獎助/捐助國內團體</v>
      </c>
      <c r="L10498" s="140" t="str">
        <f t="shared" si="499"/>
        <v>補助民間團體辦理建立社區照顧關懷據點業務</v>
      </c>
      <c r="M10498" s="40" t="str">
        <f t="shared" si="500"/>
        <v>臺中市后里區泰安社區發展協會</v>
      </c>
    </row>
    <row r="10499" spans="1:13" s="27" customFormat="1" ht="112.5">
      <c r="A10499" s="37" t="s">
        <v>6837</v>
      </c>
      <c r="B10499" s="64" t="s">
        <v>7156</v>
      </c>
      <c r="C10499" s="64" t="s">
        <v>3689</v>
      </c>
      <c r="D10499" s="37" t="s">
        <v>6839</v>
      </c>
      <c r="E10499" s="131">
        <v>30</v>
      </c>
      <c r="F10499" s="132" t="s">
        <v>82</v>
      </c>
      <c r="G10499" s="37"/>
      <c r="H10499" s="132" t="s">
        <v>6840</v>
      </c>
      <c r="I10499" s="164"/>
      <c r="K10499" s="140" t="str">
        <f t="shared" si="498"/>
        <v>社會福利支出計畫/社會福利支出/會費、捐助、補助、分攤、照護、救濟與交流活動費/捐助、補助與獎助/捐助國內團體</v>
      </c>
      <c r="L10499" s="140" t="str">
        <f t="shared" si="499"/>
        <v>補助民間團體辦理建立社區照顧關懷據點業務</v>
      </c>
      <c r="M10499" s="40" t="str">
        <f t="shared" si="500"/>
        <v>台中市尾張仔文化發展協會</v>
      </c>
    </row>
    <row r="10500" spans="1:13" s="27" customFormat="1" ht="112.5">
      <c r="A10500" s="37" t="s">
        <v>6837</v>
      </c>
      <c r="B10500" s="64" t="s">
        <v>7156</v>
      </c>
      <c r="C10500" s="64" t="s">
        <v>3172</v>
      </c>
      <c r="D10500" s="37" t="s">
        <v>6839</v>
      </c>
      <c r="E10500" s="131">
        <v>30</v>
      </c>
      <c r="F10500" s="132" t="s">
        <v>82</v>
      </c>
      <c r="G10500" s="37"/>
      <c r="H10500" s="132" t="s">
        <v>6840</v>
      </c>
      <c r="I10500" s="164"/>
      <c r="K10500" s="140" t="str">
        <f t="shared" si="498"/>
        <v>社會福利支出計畫/社會福利支出/會費、捐助、補助、分攤、照護、救濟與交流活動費/捐助、補助與獎助/捐助國內團體</v>
      </c>
      <c r="L10500" s="140" t="str">
        <f t="shared" si="499"/>
        <v>補助民間團體辦理建立社區照顧關懷據點業務</v>
      </c>
      <c r="M10500" s="40" t="str">
        <f t="shared" si="500"/>
        <v>臺中市石岡區萬興社區發展協會</v>
      </c>
    </row>
    <row r="10501" spans="1:13" s="27" customFormat="1" ht="112.5">
      <c r="A10501" s="37" t="s">
        <v>6837</v>
      </c>
      <c r="B10501" s="64" t="s">
        <v>7156</v>
      </c>
      <c r="C10501" s="64" t="s">
        <v>3724</v>
      </c>
      <c r="D10501" s="37" t="s">
        <v>6839</v>
      </c>
      <c r="E10501" s="131">
        <v>30</v>
      </c>
      <c r="F10501" s="132" t="s">
        <v>82</v>
      </c>
      <c r="G10501" s="37"/>
      <c r="H10501" s="132" t="s">
        <v>6840</v>
      </c>
      <c r="I10501" s="164"/>
      <c r="K10501" s="140" t="str">
        <f t="shared" si="498"/>
        <v>社會福利支出計畫/社會福利支出/會費、捐助、補助、分攤、照護、救濟與交流活動費/捐助、補助與獎助/捐助國內團體</v>
      </c>
      <c r="L10501" s="140" t="str">
        <f t="shared" si="499"/>
        <v>補助民間團體辦理建立社區照顧關懷據點業務</v>
      </c>
      <c r="M10501" s="40" t="str">
        <f t="shared" si="500"/>
        <v>臺中市新福樂齡關懷協會</v>
      </c>
    </row>
    <row r="10502" spans="1:13" s="27" customFormat="1" ht="112.5">
      <c r="A10502" s="37" t="s">
        <v>6837</v>
      </c>
      <c r="B10502" s="64" t="s">
        <v>7156</v>
      </c>
      <c r="C10502" s="64" t="s">
        <v>512</v>
      </c>
      <c r="D10502" s="37" t="s">
        <v>6839</v>
      </c>
      <c r="E10502" s="131">
        <v>30</v>
      </c>
      <c r="F10502" s="132" t="s">
        <v>82</v>
      </c>
      <c r="G10502" s="37"/>
      <c r="H10502" s="132" t="s">
        <v>6840</v>
      </c>
      <c r="I10502" s="164"/>
      <c r="K10502" s="140" t="str">
        <f t="shared" si="498"/>
        <v>社會福利支出計畫/社會福利支出/會費、捐助、補助、分攤、照護、救濟與交流活動費/捐助、補助與獎助/捐助國內團體</v>
      </c>
      <c r="L10502" s="140" t="str">
        <f t="shared" si="499"/>
        <v>補助民間團體辦理建立社區照顧關懷據點業務</v>
      </c>
      <c r="M10502" s="40" t="str">
        <f t="shared" si="500"/>
        <v>臺中市清水區南社社區發展協會</v>
      </c>
    </row>
    <row r="10503" spans="1:13" s="27" customFormat="1" ht="112.5">
      <c r="A10503" s="37" t="s">
        <v>6837</v>
      </c>
      <c r="B10503" s="64" t="s">
        <v>7156</v>
      </c>
      <c r="C10503" s="64" t="s">
        <v>3168</v>
      </c>
      <c r="D10503" s="37" t="s">
        <v>6839</v>
      </c>
      <c r="E10503" s="131">
        <v>30</v>
      </c>
      <c r="F10503" s="132" t="s">
        <v>82</v>
      </c>
      <c r="G10503" s="37"/>
      <c r="H10503" s="132" t="s">
        <v>6840</v>
      </c>
      <c r="I10503" s="164"/>
      <c r="K10503" s="140" t="str">
        <f t="shared" si="498"/>
        <v>社會福利支出計畫/社會福利支出/會費、捐助、補助、分攤、照護、救濟與交流活動費/捐助、補助與獎助/捐助國內團體</v>
      </c>
      <c r="L10503" s="140" t="str">
        <f t="shared" si="499"/>
        <v>補助民間團體辦理建立社區照顧關懷據點業務</v>
      </c>
      <c r="M10503" s="40" t="str">
        <f t="shared" si="500"/>
        <v>臺中市宜佳人文關懷協會</v>
      </c>
    </row>
    <row r="10504" spans="1:13" s="27" customFormat="1" ht="112.5">
      <c r="A10504" s="37" t="s">
        <v>6837</v>
      </c>
      <c r="B10504" s="64" t="s">
        <v>7156</v>
      </c>
      <c r="C10504" s="64" t="s">
        <v>7345</v>
      </c>
      <c r="D10504" s="37" t="s">
        <v>6839</v>
      </c>
      <c r="E10504" s="131">
        <v>30</v>
      </c>
      <c r="F10504" s="132" t="s">
        <v>82</v>
      </c>
      <c r="G10504" s="37"/>
      <c r="H10504" s="132" t="s">
        <v>6840</v>
      </c>
      <c r="I10504" s="164"/>
      <c r="K10504" s="140" t="str">
        <f t="shared" si="498"/>
        <v>社會福利支出計畫/社會福利支出/會費、捐助、補助、分攤、照護、救濟與交流活動費/捐助、補助與獎助/捐助國內團體</v>
      </c>
      <c r="L10504" s="140" t="str">
        <f t="shared" si="499"/>
        <v>補助民間團體辦理建立社區照顧關懷據點業務</v>
      </c>
      <c r="M10504" s="40" t="str">
        <f t="shared" si="500"/>
        <v>臺中市西屯區福和社區發展協會</v>
      </c>
    </row>
    <row r="10505" spans="1:13" s="27" customFormat="1" ht="112.5">
      <c r="A10505" s="37" t="s">
        <v>6837</v>
      </c>
      <c r="B10505" s="64" t="s">
        <v>7156</v>
      </c>
      <c r="C10505" s="64" t="s">
        <v>3690</v>
      </c>
      <c r="D10505" s="37" t="s">
        <v>6839</v>
      </c>
      <c r="E10505" s="131">
        <v>30</v>
      </c>
      <c r="F10505" s="132" t="s">
        <v>82</v>
      </c>
      <c r="G10505" s="37"/>
      <c r="H10505" s="132" t="s">
        <v>6840</v>
      </c>
      <c r="I10505" s="164"/>
      <c r="K10505" s="140" t="str">
        <f t="shared" si="498"/>
        <v>社會福利支出計畫/社會福利支出/會費、捐助、補助、分攤、照護、救濟與交流活動費/捐助、補助與獎助/捐助國內團體</v>
      </c>
      <c r="L10505" s="140" t="str">
        <f t="shared" si="499"/>
        <v>補助民間團體辦理建立社區照顧關懷據點業務</v>
      </c>
      <c r="M10505" s="40" t="str">
        <f t="shared" si="500"/>
        <v>台中市北區建成社區發展協會</v>
      </c>
    </row>
    <row r="10506" spans="1:13" s="27" customFormat="1" ht="112.5">
      <c r="A10506" s="37" t="s">
        <v>6837</v>
      </c>
      <c r="B10506" s="64" t="s">
        <v>7156</v>
      </c>
      <c r="C10506" s="64" t="s">
        <v>7346</v>
      </c>
      <c r="D10506" s="37" t="s">
        <v>6839</v>
      </c>
      <c r="E10506" s="131">
        <v>24</v>
      </c>
      <c r="F10506" s="132" t="s">
        <v>82</v>
      </c>
      <c r="G10506" s="37"/>
      <c r="H10506" s="132" t="s">
        <v>6840</v>
      </c>
      <c r="I10506" s="164"/>
      <c r="K10506" s="140" t="str">
        <f t="shared" si="498"/>
        <v>社會福利支出計畫/社會福利支出/會費、捐助、補助、分攤、照護、救濟與交流活動費/捐助、補助與獎助/捐助國內團體</v>
      </c>
      <c r="L10506" s="140" t="str">
        <f t="shared" si="499"/>
        <v>補助民間團體辦理建立社區照顧關懷據點業務</v>
      </c>
      <c r="M10506" s="40" t="str">
        <f t="shared" si="500"/>
        <v>社團法人台中市永恆愛心關懷協會</v>
      </c>
    </row>
    <row r="10507" spans="1:13" s="27" customFormat="1" ht="112.5">
      <c r="A10507" s="37" t="s">
        <v>6837</v>
      </c>
      <c r="B10507" s="64" t="s">
        <v>7156</v>
      </c>
      <c r="C10507" s="64" t="s">
        <v>4257</v>
      </c>
      <c r="D10507" s="37" t="s">
        <v>6839</v>
      </c>
      <c r="E10507" s="131">
        <v>30</v>
      </c>
      <c r="F10507" s="132" t="s">
        <v>82</v>
      </c>
      <c r="G10507" s="37"/>
      <c r="H10507" s="132" t="s">
        <v>6840</v>
      </c>
      <c r="I10507" s="164"/>
      <c r="K10507" s="140" t="str">
        <f t="shared" si="498"/>
        <v>社會福利支出計畫/社會福利支出/會費、捐助、補助、分攤、照護、救濟與交流活動費/捐助、補助與獎助/捐助國內團體</v>
      </c>
      <c r="L10507" s="140" t="str">
        <f t="shared" si="499"/>
        <v>補助民間團體辦理建立社區照顧關懷據點業務</v>
      </c>
      <c r="M10507" s="40" t="str">
        <f t="shared" si="500"/>
        <v>臺中市龍井區南寮社區發展協會</v>
      </c>
    </row>
    <row r="10508" spans="1:13" s="27" customFormat="1" ht="112.5">
      <c r="A10508" s="37" t="s">
        <v>6837</v>
      </c>
      <c r="B10508" s="64" t="s">
        <v>7156</v>
      </c>
      <c r="C10508" s="64" t="s">
        <v>3172</v>
      </c>
      <c r="D10508" s="37" t="s">
        <v>6839</v>
      </c>
      <c r="E10508" s="131">
        <v>10</v>
      </c>
      <c r="F10508" s="132" t="s">
        <v>82</v>
      </c>
      <c r="G10508" s="37"/>
      <c r="H10508" s="132" t="s">
        <v>6840</v>
      </c>
      <c r="I10508" s="164"/>
      <c r="K10508" s="140" t="str">
        <f t="shared" si="498"/>
        <v>社會福利支出計畫/社會福利支出/會費、捐助、補助、分攤、照護、救濟與交流活動費/捐助、補助與獎助/捐助國內團體</v>
      </c>
      <c r="L10508" s="140" t="str">
        <f t="shared" si="499"/>
        <v>補助民間團體辦理建立社區照顧關懷據點業務</v>
      </c>
      <c r="M10508" s="40" t="str">
        <f t="shared" si="500"/>
        <v>臺中市石岡區萬興社區發展協會</v>
      </c>
    </row>
    <row r="10509" spans="1:13" s="27" customFormat="1" ht="112.5">
      <c r="A10509" s="37" t="s">
        <v>6837</v>
      </c>
      <c r="B10509" s="64" t="s">
        <v>7156</v>
      </c>
      <c r="C10509" s="64" t="s">
        <v>4173</v>
      </c>
      <c r="D10509" s="37" t="s">
        <v>6839</v>
      </c>
      <c r="E10509" s="131">
        <v>10</v>
      </c>
      <c r="F10509" s="132" t="s">
        <v>82</v>
      </c>
      <c r="G10509" s="37"/>
      <c r="H10509" s="132" t="s">
        <v>6840</v>
      </c>
      <c r="I10509" s="164"/>
      <c r="K10509" s="140" t="str">
        <f t="shared" si="498"/>
        <v>社會福利支出計畫/社會福利支出/會費、捐助、補助、分攤、照護、救濟與交流活動費/捐助、補助與獎助/捐助國內團體</v>
      </c>
      <c r="L10509" s="140" t="str">
        <f t="shared" si="499"/>
        <v>補助民間團體辦理建立社區照顧關懷據點業務</v>
      </c>
      <c r="M10509" s="40" t="str">
        <f t="shared" si="500"/>
        <v>臺中市沙鹿區南勢社區發展協會</v>
      </c>
    </row>
    <row r="10510" spans="1:13" s="27" customFormat="1" ht="112.5">
      <c r="A10510" s="37" t="s">
        <v>6837</v>
      </c>
      <c r="B10510" s="64" t="s">
        <v>7156</v>
      </c>
      <c r="C10510" s="64" t="s">
        <v>7063</v>
      </c>
      <c r="D10510" s="37" t="s">
        <v>6839</v>
      </c>
      <c r="E10510" s="131">
        <v>30</v>
      </c>
      <c r="F10510" s="132" t="s">
        <v>82</v>
      </c>
      <c r="G10510" s="37"/>
      <c r="H10510" s="132" t="s">
        <v>6840</v>
      </c>
      <c r="I10510" s="164"/>
      <c r="K10510" s="140" t="str">
        <f t="shared" si="498"/>
        <v>社會福利支出計畫/社會福利支出/會費、捐助、補助、分攤、照護、救濟與交流活動費/捐助、補助與獎助/捐助國內團體</v>
      </c>
      <c r="L10510" s="140" t="str">
        <f t="shared" si="499"/>
        <v>補助民間團體辦理建立社區照顧關懷據點業務</v>
      </c>
      <c r="M10510" s="40" t="str">
        <f t="shared" si="500"/>
        <v>臺中市烏日區成功社區發展協會</v>
      </c>
    </row>
    <row r="10511" spans="1:13" s="27" customFormat="1" ht="112.5">
      <c r="A10511" s="37" t="s">
        <v>6837</v>
      </c>
      <c r="B10511" s="64" t="s">
        <v>7156</v>
      </c>
      <c r="C10511" s="64" t="s">
        <v>4150</v>
      </c>
      <c r="D10511" s="37" t="s">
        <v>6839</v>
      </c>
      <c r="E10511" s="131">
        <v>30</v>
      </c>
      <c r="F10511" s="132" t="s">
        <v>82</v>
      </c>
      <c r="G10511" s="37"/>
      <c r="H10511" s="132" t="s">
        <v>6840</v>
      </c>
      <c r="I10511" s="164"/>
      <c r="K10511" s="140" t="str">
        <f t="shared" si="498"/>
        <v>社會福利支出計畫/社會福利支出/會費、捐助、補助、分攤、照護、救濟與交流活動費/捐助、補助與獎助/捐助國內團體</v>
      </c>
      <c r="L10511" s="140" t="str">
        <f t="shared" si="499"/>
        <v>補助民間團體辦理建立社區照顧關懷據點業務</v>
      </c>
      <c r="M10511" s="40" t="str">
        <f t="shared" si="500"/>
        <v>台中市北區錦村社區發展協會</v>
      </c>
    </row>
    <row r="10512" spans="1:13" s="27" customFormat="1" ht="112.5">
      <c r="A10512" s="37" t="s">
        <v>6837</v>
      </c>
      <c r="B10512" s="64" t="s">
        <v>7156</v>
      </c>
      <c r="C10512" s="64" t="s">
        <v>1780</v>
      </c>
      <c r="D10512" s="37" t="s">
        <v>6839</v>
      </c>
      <c r="E10512" s="131">
        <v>27</v>
      </c>
      <c r="F10512" s="132" t="s">
        <v>82</v>
      </c>
      <c r="G10512" s="37"/>
      <c r="H10512" s="132" t="s">
        <v>6840</v>
      </c>
      <c r="I10512" s="164"/>
      <c r="K10512" s="140" t="str">
        <f t="shared" si="498"/>
        <v>社會福利支出計畫/社會福利支出/會費、捐助、補助、分攤、照護、救濟與交流活動費/捐助、補助與獎助/捐助國內團體</v>
      </c>
      <c r="L10512" s="140" t="str">
        <f t="shared" si="499"/>
        <v>補助民間團體辦理建立社區照顧關懷據點業務</v>
      </c>
      <c r="M10512" s="40" t="str">
        <f t="shared" si="500"/>
        <v>財團法人弘道老人福利基金會</v>
      </c>
    </row>
    <row r="10513" spans="1:13" s="27" customFormat="1" ht="112.5">
      <c r="A10513" s="37" t="s">
        <v>6837</v>
      </c>
      <c r="B10513" s="64" t="s">
        <v>7156</v>
      </c>
      <c r="C10513" s="64" t="s">
        <v>2460</v>
      </c>
      <c r="D10513" s="37" t="s">
        <v>6839</v>
      </c>
      <c r="E10513" s="131">
        <v>10</v>
      </c>
      <c r="F10513" s="132" t="s">
        <v>82</v>
      </c>
      <c r="G10513" s="37"/>
      <c r="H10513" s="132" t="s">
        <v>6840</v>
      </c>
      <c r="I10513" s="164"/>
      <c r="K10513" s="140" t="str">
        <f t="shared" si="498"/>
        <v>社會福利支出計畫/社會福利支出/會費、捐助、補助、分攤、照護、救濟與交流活動費/捐助、補助與獎助/捐助國內團體</v>
      </c>
      <c r="L10513" s="140" t="str">
        <f t="shared" si="499"/>
        <v>補助民間團體辦理建立社區照顧關懷據點業務</v>
      </c>
      <c r="M10513" s="40" t="str">
        <f t="shared" si="500"/>
        <v>臺中市太平區興隆社區發展協會</v>
      </c>
    </row>
    <row r="10514" spans="1:13" s="27" customFormat="1" ht="112.5">
      <c r="A10514" s="37" t="s">
        <v>6837</v>
      </c>
      <c r="B10514" s="64" t="s">
        <v>7156</v>
      </c>
      <c r="C10514" s="64" t="s">
        <v>3657</v>
      </c>
      <c r="D10514" s="37" t="s">
        <v>6839</v>
      </c>
      <c r="E10514" s="131">
        <v>30</v>
      </c>
      <c r="F10514" s="132" t="s">
        <v>82</v>
      </c>
      <c r="G10514" s="37"/>
      <c r="H10514" s="132" t="s">
        <v>6840</v>
      </c>
      <c r="I10514" s="164"/>
      <c r="K10514" s="140" t="str">
        <f t="shared" si="498"/>
        <v>社會福利支出計畫/社會福利支出/會費、捐助、補助、分攤、照護、救濟與交流活動費/捐助、補助與獎助/捐助國內團體</v>
      </c>
      <c r="L10514" s="140" t="str">
        <f t="shared" si="499"/>
        <v>補助民間團體辦理建立社區照顧關懷據點業務</v>
      </c>
      <c r="M10514" s="40" t="str">
        <f t="shared" si="500"/>
        <v>臺中市沙鹿區晉江社區發展協會</v>
      </c>
    </row>
    <row r="10515" spans="1:13" s="27" customFormat="1" ht="112.5">
      <c r="A10515" s="37" t="s">
        <v>6837</v>
      </c>
      <c r="B10515" s="64" t="s">
        <v>7156</v>
      </c>
      <c r="C10515" s="64" t="s">
        <v>3522</v>
      </c>
      <c r="D10515" s="37" t="s">
        <v>6839</v>
      </c>
      <c r="E10515" s="131">
        <v>30</v>
      </c>
      <c r="F10515" s="132" t="s">
        <v>82</v>
      </c>
      <c r="G10515" s="37"/>
      <c r="H10515" s="132" t="s">
        <v>6840</v>
      </c>
      <c r="I10515" s="164"/>
      <c r="K10515" s="140" t="str">
        <f t="shared" si="498"/>
        <v>社會福利支出計畫/社會福利支出/會費、捐助、補助、分攤、照護、救濟與交流活動費/捐助、補助與獎助/捐助國內團體</v>
      </c>
      <c r="L10515" s="140" t="str">
        <f t="shared" si="499"/>
        <v>補助民間團體辦理建立社區照顧關懷據點業務</v>
      </c>
      <c r="M10515" s="40" t="str">
        <f t="shared" si="500"/>
        <v>台中市南區南和社區發展協會</v>
      </c>
    </row>
    <row r="10516" spans="1:13" s="27" customFormat="1" ht="112.5">
      <c r="A10516" s="37" t="s">
        <v>6837</v>
      </c>
      <c r="B10516" s="64" t="s">
        <v>7156</v>
      </c>
      <c r="C10516" s="64" t="s">
        <v>4216</v>
      </c>
      <c r="D10516" s="37" t="s">
        <v>6839</v>
      </c>
      <c r="E10516" s="131">
        <v>30</v>
      </c>
      <c r="F10516" s="132" t="s">
        <v>82</v>
      </c>
      <c r="G10516" s="37"/>
      <c r="H10516" s="132" t="s">
        <v>6840</v>
      </c>
      <c r="I10516" s="164"/>
      <c r="K10516" s="140" t="str">
        <f t="shared" si="498"/>
        <v>社會福利支出計畫/社會福利支出/會費、捐助、補助、分攤、照護、救濟與交流活動費/捐助、補助與獎助/捐助國內團體</v>
      </c>
      <c r="L10516" s="140" t="str">
        <f t="shared" si="499"/>
        <v>補助民間團體辦理建立社區照顧關懷據點業務</v>
      </c>
      <c r="M10516" s="40" t="str">
        <f t="shared" si="500"/>
        <v>中華興進文化關懷協會</v>
      </c>
    </row>
    <row r="10517" spans="1:13" s="27" customFormat="1" ht="112.5">
      <c r="A10517" s="37" t="s">
        <v>6837</v>
      </c>
      <c r="B10517" s="64" t="s">
        <v>7156</v>
      </c>
      <c r="C10517" s="64" t="s">
        <v>3078</v>
      </c>
      <c r="D10517" s="37" t="s">
        <v>6839</v>
      </c>
      <c r="E10517" s="131">
        <v>30</v>
      </c>
      <c r="F10517" s="132" t="s">
        <v>82</v>
      </c>
      <c r="G10517" s="37"/>
      <c r="H10517" s="132" t="s">
        <v>6840</v>
      </c>
      <c r="I10517" s="164"/>
      <c r="K10517" s="140" t="str">
        <f t="shared" si="498"/>
        <v>社會福利支出計畫/社會福利支出/會費、捐助、補助、分攤、照護、救濟與交流活動費/捐助、補助與獎助/捐助國內團體</v>
      </c>
      <c r="L10517" s="140" t="str">
        <f t="shared" si="499"/>
        <v>補助民間團體辦理建立社區照顧關懷據點業務</v>
      </c>
      <c r="M10517" s="40" t="str">
        <f t="shared" si="500"/>
        <v>臺中市潭子區甘蔗社區發展協會</v>
      </c>
    </row>
    <row r="10518" spans="1:13" s="27" customFormat="1" ht="112.5">
      <c r="A10518" s="37" t="s">
        <v>6837</v>
      </c>
      <c r="B10518" s="64" t="s">
        <v>7156</v>
      </c>
      <c r="C10518" s="64" t="s">
        <v>4271</v>
      </c>
      <c r="D10518" s="37" t="s">
        <v>6839</v>
      </c>
      <c r="E10518" s="131">
        <v>30</v>
      </c>
      <c r="F10518" s="132" t="s">
        <v>82</v>
      </c>
      <c r="G10518" s="37"/>
      <c r="H10518" s="132" t="s">
        <v>6840</v>
      </c>
      <c r="I10518" s="164"/>
      <c r="K10518" s="140" t="str">
        <f t="shared" si="498"/>
        <v>社會福利支出計畫/社會福利支出/會費、捐助、補助、分攤、照護、救濟與交流活動費/捐助、補助與獎助/捐助國內團體</v>
      </c>
      <c r="L10518" s="140" t="str">
        <f t="shared" si="499"/>
        <v>補助民間團體辦理建立社區照顧關懷據點業務</v>
      </c>
      <c r="M10518" s="40" t="str">
        <f t="shared" si="500"/>
        <v>臺中市外埔區福興關懷協會</v>
      </c>
    </row>
    <row r="10519" spans="1:13" s="27" customFormat="1" ht="112.5">
      <c r="A10519" s="37" t="s">
        <v>6837</v>
      </c>
      <c r="B10519" s="64" t="s">
        <v>7156</v>
      </c>
      <c r="C10519" s="64" t="s">
        <v>6985</v>
      </c>
      <c r="D10519" s="37" t="s">
        <v>6839</v>
      </c>
      <c r="E10519" s="131">
        <v>10</v>
      </c>
      <c r="F10519" s="132" t="s">
        <v>82</v>
      </c>
      <c r="G10519" s="37"/>
      <c r="H10519" s="132" t="s">
        <v>6840</v>
      </c>
      <c r="I10519" s="164"/>
      <c r="K10519" s="140" t="str">
        <f t="shared" si="498"/>
        <v>社會福利支出計畫/社會福利支出/會費、捐助、補助、分攤、照護、救濟與交流活動費/捐助、補助與獎助/捐助國內團體</v>
      </c>
      <c r="L10519" s="140" t="str">
        <f t="shared" si="499"/>
        <v>補助民間團體辦理建立社區照顧關懷據點業務</v>
      </c>
      <c r="M10519" s="40" t="str">
        <f t="shared" si="500"/>
        <v>臺中市大肚區蔗廍社區發展協會</v>
      </c>
    </row>
    <row r="10520" spans="1:13" s="27" customFormat="1" ht="112.5">
      <c r="A10520" s="37" t="s">
        <v>6837</v>
      </c>
      <c r="B10520" s="64" t="s">
        <v>7156</v>
      </c>
      <c r="C10520" s="64" t="s">
        <v>3128</v>
      </c>
      <c r="D10520" s="37" t="s">
        <v>6839</v>
      </c>
      <c r="E10520" s="131">
        <v>30</v>
      </c>
      <c r="F10520" s="132" t="s">
        <v>82</v>
      </c>
      <c r="G10520" s="37"/>
      <c r="H10520" s="132" t="s">
        <v>6840</v>
      </c>
      <c r="I10520" s="164"/>
      <c r="K10520" s="140" t="str">
        <f t="shared" si="498"/>
        <v>社會福利支出計畫/社會福利支出/會費、捐助、補助、分攤、照護、救濟與交流活動費/捐助、補助與獎助/捐助國內團體</v>
      </c>
      <c r="L10520" s="140" t="str">
        <f t="shared" si="499"/>
        <v>補助民間團體辦理建立社區照顧關懷據點業務</v>
      </c>
      <c r="M10520" s="40" t="str">
        <f t="shared" si="500"/>
        <v>正和書院</v>
      </c>
    </row>
    <row r="10521" spans="1:13" s="27" customFormat="1" ht="112.5">
      <c r="A10521" s="37" t="s">
        <v>6837</v>
      </c>
      <c r="B10521" s="64" t="s">
        <v>7156</v>
      </c>
      <c r="C10521" s="64" t="s">
        <v>1242</v>
      </c>
      <c r="D10521" s="37" t="s">
        <v>6839</v>
      </c>
      <c r="E10521" s="131">
        <v>30</v>
      </c>
      <c r="F10521" s="132" t="s">
        <v>82</v>
      </c>
      <c r="G10521" s="37"/>
      <c r="H10521" s="132" t="s">
        <v>6840</v>
      </c>
      <c r="I10521" s="164"/>
      <c r="K10521" s="140" t="str">
        <f t="shared" si="498"/>
        <v>社會福利支出計畫/社會福利支出/會費、捐助、補助、分攤、照護、救濟與交流活動費/捐助、補助與獎助/捐助國內團體</v>
      </c>
      <c r="L10521" s="140" t="str">
        <f t="shared" si="499"/>
        <v>補助民間團體辦理建立社區照顧關懷據點業務</v>
      </c>
      <c r="M10521" s="40" t="str">
        <f t="shared" si="500"/>
        <v>臺中市龍井區新東社區發展協會</v>
      </c>
    </row>
    <row r="10522" spans="1:13" s="27" customFormat="1" ht="112.5">
      <c r="A10522" s="37" t="s">
        <v>6837</v>
      </c>
      <c r="B10522" s="64" t="s">
        <v>7156</v>
      </c>
      <c r="C10522" s="64" t="s">
        <v>3597</v>
      </c>
      <c r="D10522" s="37" t="s">
        <v>6839</v>
      </c>
      <c r="E10522" s="131">
        <v>30</v>
      </c>
      <c r="F10522" s="132" t="s">
        <v>82</v>
      </c>
      <c r="G10522" s="37"/>
      <c r="H10522" s="132" t="s">
        <v>6840</v>
      </c>
      <c r="I10522" s="164"/>
      <c r="K10522" s="140" t="str">
        <f t="shared" si="498"/>
        <v>社會福利支出計畫/社會福利支出/會費、捐助、補助、分攤、照護、救濟與交流活動費/捐助、補助與獎助/捐助國內團體</v>
      </c>
      <c r="L10522" s="140" t="str">
        <f t="shared" si="499"/>
        <v>補助民間團體辦理建立社區照顧關懷據點業務</v>
      </c>
      <c r="M10522" s="40" t="str">
        <f t="shared" si="500"/>
        <v>臺中市大甲區中山社區發展協會</v>
      </c>
    </row>
    <row r="10523" spans="1:13" s="27" customFormat="1" ht="112.5">
      <c r="A10523" s="37" t="s">
        <v>6837</v>
      </c>
      <c r="B10523" s="64" t="s">
        <v>7156</v>
      </c>
      <c r="C10523" s="64" t="s">
        <v>4256</v>
      </c>
      <c r="D10523" s="37" t="s">
        <v>6839</v>
      </c>
      <c r="E10523" s="131">
        <v>30</v>
      </c>
      <c r="F10523" s="132" t="s">
        <v>82</v>
      </c>
      <c r="G10523" s="37"/>
      <c r="H10523" s="132" t="s">
        <v>6840</v>
      </c>
      <c r="I10523" s="164"/>
      <c r="K10523" s="140" t="str">
        <f t="shared" si="498"/>
        <v>社會福利支出計畫/社會福利支出/會費、捐助、補助、分攤、照護、救濟與交流活動費/捐助、補助與獎助/捐助國內團體</v>
      </c>
      <c r="L10523" s="140" t="str">
        <f t="shared" si="499"/>
        <v>補助民間團體辦理建立社區照顧關懷據點業務</v>
      </c>
      <c r="M10523" s="40" t="str">
        <f t="shared" si="500"/>
        <v>台中市西屯區惠來社區發展協會</v>
      </c>
    </row>
    <row r="10524" spans="1:13" s="27" customFormat="1" ht="112.5">
      <c r="A10524" s="37" t="s">
        <v>6837</v>
      </c>
      <c r="B10524" s="64" t="s">
        <v>7156</v>
      </c>
      <c r="C10524" s="64" t="s">
        <v>4271</v>
      </c>
      <c r="D10524" s="37" t="s">
        <v>6839</v>
      </c>
      <c r="E10524" s="131">
        <v>10</v>
      </c>
      <c r="F10524" s="132" t="s">
        <v>82</v>
      </c>
      <c r="G10524" s="37"/>
      <c r="H10524" s="132" t="s">
        <v>6840</v>
      </c>
      <c r="I10524" s="164"/>
      <c r="K10524" s="140" t="str">
        <f t="shared" si="498"/>
        <v>社會福利支出計畫/社會福利支出/會費、捐助、補助、分攤、照護、救濟與交流活動費/捐助、補助與獎助/捐助國內團體</v>
      </c>
      <c r="L10524" s="140" t="str">
        <f t="shared" si="499"/>
        <v>補助民間團體辦理建立社區照顧關懷據點業務</v>
      </c>
      <c r="M10524" s="40" t="str">
        <f t="shared" si="500"/>
        <v>臺中市外埔區福興關懷協會</v>
      </c>
    </row>
    <row r="10525" spans="1:13" s="27" customFormat="1" ht="112.5">
      <c r="A10525" s="37" t="s">
        <v>6837</v>
      </c>
      <c r="B10525" s="64" t="s">
        <v>7156</v>
      </c>
      <c r="C10525" s="64" t="s">
        <v>4124</v>
      </c>
      <c r="D10525" s="37" t="s">
        <v>6839</v>
      </c>
      <c r="E10525" s="131">
        <v>10</v>
      </c>
      <c r="F10525" s="132" t="s">
        <v>82</v>
      </c>
      <c r="G10525" s="37"/>
      <c r="H10525" s="132" t="s">
        <v>6840</v>
      </c>
      <c r="I10525" s="164"/>
      <c r="K10525" s="140" t="str">
        <f t="shared" si="498"/>
        <v>社會福利支出計畫/社會福利支出/會費、捐助、補助、分攤、照護、救濟與交流活動費/捐助、補助與獎助/捐助國內團體</v>
      </c>
      <c r="L10525" s="140" t="str">
        <f t="shared" si="499"/>
        <v>補助民間團體辦理建立社區照顧關懷據點業務</v>
      </c>
      <c r="M10525" s="40" t="str">
        <f t="shared" si="500"/>
        <v>台中市南屯區中台社區發展協會</v>
      </c>
    </row>
    <row r="10526" spans="1:13" s="27" customFormat="1" ht="112.5">
      <c r="A10526" s="37" t="s">
        <v>6837</v>
      </c>
      <c r="B10526" s="64" t="s">
        <v>7156</v>
      </c>
      <c r="C10526" s="64" t="s">
        <v>6843</v>
      </c>
      <c r="D10526" s="37" t="s">
        <v>6839</v>
      </c>
      <c r="E10526" s="131">
        <v>10</v>
      </c>
      <c r="F10526" s="132" t="s">
        <v>82</v>
      </c>
      <c r="G10526" s="37"/>
      <c r="H10526" s="132" t="s">
        <v>6840</v>
      </c>
      <c r="I10526" s="164"/>
      <c r="K10526" s="140" t="str">
        <f t="shared" si="498"/>
        <v>社會福利支出計畫/社會福利支出/會費、捐助、補助、分攤、照護、救濟與交流活動費/捐助、補助與獎助/捐助國內團體</v>
      </c>
      <c r="L10526" s="140" t="str">
        <f t="shared" si="499"/>
        <v>補助民間團體辦理建立社區照顧關懷據點業務</v>
      </c>
      <c r="M10526" s="40" t="str">
        <f t="shared" si="500"/>
        <v>社團法人中華傳愛社區服務協會</v>
      </c>
    </row>
    <row r="10527" spans="1:13" s="27" customFormat="1" ht="112.5">
      <c r="A10527" s="37" t="s">
        <v>6837</v>
      </c>
      <c r="B10527" s="64" t="s">
        <v>7156</v>
      </c>
      <c r="C10527" s="64" t="s">
        <v>7227</v>
      </c>
      <c r="D10527" s="37" t="s">
        <v>6839</v>
      </c>
      <c r="E10527" s="131">
        <v>30</v>
      </c>
      <c r="F10527" s="132" t="s">
        <v>82</v>
      </c>
      <c r="G10527" s="37"/>
      <c r="H10527" s="132" t="s">
        <v>6840</v>
      </c>
      <c r="I10527" s="164"/>
      <c r="K10527" s="140" t="str">
        <f t="shared" si="498"/>
        <v>社會福利支出計畫/社會福利支出/會費、捐助、補助、分攤、照護、救濟與交流活動費/捐助、補助與獎助/捐助國內團體</v>
      </c>
      <c r="L10527" s="140" t="str">
        <f t="shared" si="499"/>
        <v>補助民間團體辦理建立社區照顧關懷據點業務</v>
      </c>
      <c r="M10527" s="40" t="str">
        <f t="shared" si="500"/>
        <v>臺中市外埔區廍子社區發展協會</v>
      </c>
    </row>
    <row r="10528" spans="1:13" s="27" customFormat="1" ht="112.5">
      <c r="A10528" s="37" t="s">
        <v>6837</v>
      </c>
      <c r="B10528" s="64" t="s">
        <v>7156</v>
      </c>
      <c r="C10528" s="64" t="s">
        <v>471</v>
      </c>
      <c r="D10528" s="37" t="s">
        <v>6839</v>
      </c>
      <c r="E10528" s="131">
        <v>30</v>
      </c>
      <c r="F10528" s="132" t="s">
        <v>82</v>
      </c>
      <c r="G10528" s="37"/>
      <c r="H10528" s="132" t="s">
        <v>6840</v>
      </c>
      <c r="I10528" s="164"/>
      <c r="K10528" s="140" t="str">
        <f t="shared" si="498"/>
        <v>社會福利支出計畫/社會福利支出/會費、捐助、補助、分攤、照護、救濟與交流活動費/捐助、補助與獎助/捐助國內團體</v>
      </c>
      <c r="L10528" s="140" t="str">
        <f t="shared" si="499"/>
        <v>補助民間團體辦理建立社區照顧關懷據點業務</v>
      </c>
      <c r="M10528" s="40" t="str">
        <f t="shared" si="500"/>
        <v>臺中市清水區武鹿社區發展協會</v>
      </c>
    </row>
    <row r="10529" spans="1:13" s="27" customFormat="1" ht="112.5">
      <c r="A10529" s="37" t="s">
        <v>6837</v>
      </c>
      <c r="B10529" s="64" t="s">
        <v>7156</v>
      </c>
      <c r="C10529" s="64" t="s">
        <v>3628</v>
      </c>
      <c r="D10529" s="37" t="s">
        <v>6839</v>
      </c>
      <c r="E10529" s="131">
        <v>30</v>
      </c>
      <c r="F10529" s="132" t="s">
        <v>82</v>
      </c>
      <c r="G10529" s="37"/>
      <c r="H10529" s="132" t="s">
        <v>6840</v>
      </c>
      <c r="I10529" s="164"/>
      <c r="K10529" s="140" t="str">
        <f t="shared" si="498"/>
        <v>社會福利支出計畫/社會福利支出/會費、捐助、補助、分攤、照護、救濟與交流活動費/捐助、補助與獎助/捐助國內團體</v>
      </c>
      <c r="L10529" s="140" t="str">
        <f t="shared" si="499"/>
        <v>補助民間團體辦理建立社區照顧關懷據點業務</v>
      </c>
      <c r="M10529" s="40" t="str">
        <f t="shared" si="500"/>
        <v>社團法人中華起初全人教育關懷協會</v>
      </c>
    </row>
    <row r="10530" spans="1:13" s="27" customFormat="1" ht="112.5">
      <c r="A10530" s="37" t="s">
        <v>6837</v>
      </c>
      <c r="B10530" s="64" t="s">
        <v>7156</v>
      </c>
      <c r="C10530" s="64" t="s">
        <v>3234</v>
      </c>
      <c r="D10530" s="37" t="s">
        <v>6839</v>
      </c>
      <c r="E10530" s="131">
        <v>30</v>
      </c>
      <c r="F10530" s="132" t="s">
        <v>82</v>
      </c>
      <c r="G10530" s="37"/>
      <c r="H10530" s="132" t="s">
        <v>6840</v>
      </c>
      <c r="I10530" s="164"/>
      <c r="K10530" s="140" t="str">
        <f t="shared" si="498"/>
        <v>社會福利支出計畫/社會福利支出/會費、捐助、補助、分攤、照護、救濟與交流活動費/捐助、補助與獎助/捐助國內團體</v>
      </c>
      <c r="L10530" s="140" t="str">
        <f t="shared" si="499"/>
        <v>補助民間團體辦理建立社區照顧關懷據點業務</v>
      </c>
      <c r="M10530" s="40" t="str">
        <f t="shared" si="500"/>
        <v>臺中市西區民龍社區發展協會</v>
      </c>
    </row>
    <row r="10531" spans="1:13" s="27" customFormat="1" ht="112.5">
      <c r="A10531" s="37" t="s">
        <v>6837</v>
      </c>
      <c r="B10531" s="64" t="s">
        <v>7156</v>
      </c>
      <c r="C10531" s="64" t="s">
        <v>4255</v>
      </c>
      <c r="D10531" s="37" t="s">
        <v>6839</v>
      </c>
      <c r="E10531" s="131">
        <v>30</v>
      </c>
      <c r="F10531" s="132" t="s">
        <v>82</v>
      </c>
      <c r="G10531" s="37"/>
      <c r="H10531" s="132" t="s">
        <v>6840</v>
      </c>
      <c r="I10531" s="164"/>
      <c r="K10531" s="140" t="str">
        <f t="shared" si="498"/>
        <v>社會福利支出計畫/社會福利支出/會費、捐助、補助、分攤、照護、救濟與交流活動費/捐助、補助與獎助/捐助國內團體</v>
      </c>
      <c r="L10531" s="140" t="str">
        <f t="shared" si="499"/>
        <v>補助民間團體辦理建立社區照顧關懷據點業務</v>
      </c>
      <c r="M10531" s="40" t="str">
        <f t="shared" si="500"/>
        <v>臺中市西屯區何德社區發展協會</v>
      </c>
    </row>
    <row r="10532" spans="1:13" s="27" customFormat="1" ht="112.5">
      <c r="A10532" s="37" t="s">
        <v>6837</v>
      </c>
      <c r="B10532" s="64" t="s">
        <v>7156</v>
      </c>
      <c r="C10532" s="64" t="s">
        <v>4093</v>
      </c>
      <c r="D10532" s="37" t="s">
        <v>6839</v>
      </c>
      <c r="E10532" s="131">
        <v>30</v>
      </c>
      <c r="F10532" s="132" t="s">
        <v>82</v>
      </c>
      <c r="G10532" s="37"/>
      <c r="H10532" s="132" t="s">
        <v>6840</v>
      </c>
      <c r="I10532" s="164"/>
      <c r="K10532" s="140" t="str">
        <f t="shared" si="498"/>
        <v>社會福利支出計畫/社會福利支出/會費、捐助、補助、分攤、照護、救濟與交流活動費/捐助、補助與獎助/捐助國內團體</v>
      </c>
      <c r="L10532" s="140" t="str">
        <f t="shared" si="499"/>
        <v>補助民間團體辦理建立社區照顧關懷據點業務</v>
      </c>
      <c r="M10532" s="40" t="str">
        <f t="shared" si="500"/>
        <v>臺中市福雅長青關懷協會</v>
      </c>
    </row>
    <row r="10533" spans="1:13" s="27" customFormat="1" ht="112.5">
      <c r="A10533" s="37" t="s">
        <v>6837</v>
      </c>
      <c r="B10533" s="64" t="s">
        <v>7156</v>
      </c>
      <c r="C10533" s="64" t="s">
        <v>4079</v>
      </c>
      <c r="D10533" s="37" t="s">
        <v>6839</v>
      </c>
      <c r="E10533" s="131">
        <v>10</v>
      </c>
      <c r="F10533" s="132" t="s">
        <v>82</v>
      </c>
      <c r="G10533" s="37"/>
      <c r="H10533" s="132" t="s">
        <v>6840</v>
      </c>
      <c r="I10533" s="164"/>
      <c r="K10533" s="140" t="str">
        <f t="shared" si="498"/>
        <v>社會福利支出計畫/社會福利支出/會費、捐助、補助、分攤、照護、救濟與交流活動費/捐助、補助與獎助/捐助國內團體</v>
      </c>
      <c r="L10533" s="140" t="str">
        <f t="shared" si="499"/>
        <v>補助民間團體辦理建立社區照顧關懷據點業務</v>
      </c>
      <c r="M10533" s="40" t="str">
        <f t="shared" si="500"/>
        <v>臺中市太平區中興社區發展協會</v>
      </c>
    </row>
    <row r="10534" spans="1:13" s="27" customFormat="1" ht="112.5">
      <c r="A10534" s="37" t="s">
        <v>6837</v>
      </c>
      <c r="B10534" s="64" t="s">
        <v>7156</v>
      </c>
      <c r="C10534" s="64" t="s">
        <v>3684</v>
      </c>
      <c r="D10534" s="37" t="s">
        <v>6839</v>
      </c>
      <c r="E10534" s="131">
        <v>30</v>
      </c>
      <c r="F10534" s="132" t="s">
        <v>82</v>
      </c>
      <c r="G10534" s="37"/>
      <c r="H10534" s="132" t="s">
        <v>6840</v>
      </c>
      <c r="I10534" s="164"/>
      <c r="K10534" s="140" t="str">
        <f t="shared" si="498"/>
        <v>社會福利支出計畫/社會福利支出/會費、捐助、補助、分攤、照護、救濟與交流活動費/捐助、補助與獎助/捐助國內團體</v>
      </c>
      <c r="L10534" s="140" t="str">
        <f t="shared" si="499"/>
        <v>補助民間團體辦理建立社區照顧關懷據點業務</v>
      </c>
      <c r="M10534" s="40" t="str">
        <f t="shared" si="500"/>
        <v>臺中市南屯區中台社區發展協會</v>
      </c>
    </row>
    <row r="10535" spans="1:13" s="27" customFormat="1" ht="112.5">
      <c r="A10535" s="37" t="s">
        <v>6837</v>
      </c>
      <c r="B10535" s="64" t="s">
        <v>7156</v>
      </c>
      <c r="C10535" s="64" t="s">
        <v>2427</v>
      </c>
      <c r="D10535" s="37" t="s">
        <v>6839</v>
      </c>
      <c r="E10535" s="131">
        <v>30</v>
      </c>
      <c r="F10535" s="132" t="s">
        <v>82</v>
      </c>
      <c r="G10535" s="37"/>
      <c r="H10535" s="132" t="s">
        <v>6840</v>
      </c>
      <c r="I10535" s="164"/>
      <c r="K10535" s="140" t="str">
        <f t="shared" si="498"/>
        <v>社會福利支出計畫/社會福利支出/會費、捐助、補助、分攤、照護、救濟與交流活動費/捐助、補助與獎助/捐助國內團體</v>
      </c>
      <c r="L10535" s="140" t="str">
        <f t="shared" si="499"/>
        <v>補助民間團體辦理建立社區照顧關懷據點業務</v>
      </c>
      <c r="M10535" s="40" t="str">
        <f t="shared" si="500"/>
        <v>臺中市大甲區太白社區發展協會</v>
      </c>
    </row>
    <row r="10536" spans="1:13" s="27" customFormat="1" ht="112.5">
      <c r="A10536" s="37" t="s">
        <v>6837</v>
      </c>
      <c r="B10536" s="64" t="s">
        <v>7156</v>
      </c>
      <c r="C10536" s="64" t="s">
        <v>3792</v>
      </c>
      <c r="D10536" s="37" t="s">
        <v>6839</v>
      </c>
      <c r="E10536" s="131">
        <v>30</v>
      </c>
      <c r="F10536" s="132" t="s">
        <v>82</v>
      </c>
      <c r="G10536" s="37"/>
      <c r="H10536" s="132" t="s">
        <v>6840</v>
      </c>
      <c r="I10536" s="164"/>
      <c r="K10536" s="140" t="str">
        <f t="shared" si="498"/>
        <v>社會福利支出計畫/社會福利支出/會費、捐助、補助、分攤、照護、救濟與交流活動費/捐助、補助與獎助/捐助國內團體</v>
      </c>
      <c r="L10536" s="140" t="str">
        <f t="shared" si="499"/>
        <v>補助民間團體辦理建立社區照顧關懷據點業務</v>
      </c>
      <c r="M10536" s="40" t="str">
        <f t="shared" si="500"/>
        <v>臺中市外埔區安定關懷協進會</v>
      </c>
    </row>
    <row r="10537" spans="1:13" s="27" customFormat="1" ht="112.5">
      <c r="A10537" s="37" t="s">
        <v>6837</v>
      </c>
      <c r="B10537" s="64" t="s">
        <v>7156</v>
      </c>
      <c r="C10537" s="64" t="s">
        <v>3226</v>
      </c>
      <c r="D10537" s="37" t="s">
        <v>6839</v>
      </c>
      <c r="E10537" s="131">
        <v>10</v>
      </c>
      <c r="F10537" s="132" t="s">
        <v>82</v>
      </c>
      <c r="G10537" s="37"/>
      <c r="H10537" s="132" t="s">
        <v>6840</v>
      </c>
      <c r="I10537" s="164"/>
      <c r="K10537" s="140" t="str">
        <f t="shared" si="498"/>
        <v>社會福利支出計畫/社會福利支出/會費、捐助、補助、分攤、照護、救濟與交流活動費/捐助、補助與獎助/捐助國內團體</v>
      </c>
      <c r="L10537" s="140" t="str">
        <f t="shared" si="499"/>
        <v>補助民間團體辦理建立社區照顧關懷據點業務</v>
      </c>
      <c r="M10537" s="40" t="str">
        <f t="shared" si="500"/>
        <v>臺中市后里區墩東社區發展協會</v>
      </c>
    </row>
    <row r="10538" spans="1:13" s="27" customFormat="1" ht="112.5">
      <c r="A10538" s="37" t="s">
        <v>6837</v>
      </c>
      <c r="B10538" s="64" t="s">
        <v>7156</v>
      </c>
      <c r="C10538" s="64" t="s">
        <v>3108</v>
      </c>
      <c r="D10538" s="37" t="s">
        <v>6839</v>
      </c>
      <c r="E10538" s="131">
        <v>10</v>
      </c>
      <c r="F10538" s="132" t="s">
        <v>82</v>
      </c>
      <c r="G10538" s="37"/>
      <c r="H10538" s="132" t="s">
        <v>6840</v>
      </c>
      <c r="I10538" s="164"/>
      <c r="K10538" s="140" t="str">
        <f t="shared" si="498"/>
        <v>社會福利支出計畫/社會福利支出/會費、捐助、補助、分攤、照護、救濟與交流活動費/捐助、補助與獎助/捐助國內團體</v>
      </c>
      <c r="L10538" s="140" t="str">
        <f t="shared" si="499"/>
        <v>補助民間團體辦理建立社區照顧關懷據點業務</v>
      </c>
      <c r="M10538" s="40" t="str">
        <f t="shared" si="500"/>
        <v>臺中市沙鹿區斗抵社區發展協會</v>
      </c>
    </row>
    <row r="10539" spans="1:13" s="27" customFormat="1" ht="112.5">
      <c r="A10539" s="37" t="s">
        <v>6837</v>
      </c>
      <c r="B10539" s="64" t="s">
        <v>7156</v>
      </c>
      <c r="C10539" s="64" t="s">
        <v>7334</v>
      </c>
      <c r="D10539" s="37" t="s">
        <v>6839</v>
      </c>
      <c r="E10539" s="131">
        <v>10</v>
      </c>
      <c r="F10539" s="132" t="s">
        <v>82</v>
      </c>
      <c r="G10539" s="37"/>
      <c r="H10539" s="132" t="s">
        <v>6840</v>
      </c>
      <c r="I10539" s="164"/>
      <c r="K10539" s="140" t="str">
        <f t="shared" si="498"/>
        <v>社會福利支出計畫/社會福利支出/會費、捐助、補助、分攤、照護、救濟與交流活動費/捐助、補助與獎助/捐助國內團體</v>
      </c>
      <c r="L10539" s="140" t="str">
        <f t="shared" si="499"/>
        <v>補助民間團體辦理建立社區照顧關懷據點業務</v>
      </c>
      <c r="M10539" s="40" t="str">
        <f t="shared" si="500"/>
        <v>臺中市太平人文關懷協會</v>
      </c>
    </row>
    <row r="10540" spans="1:13" s="27" customFormat="1" ht="112.5">
      <c r="A10540" s="37" t="s">
        <v>6837</v>
      </c>
      <c r="B10540" s="64" t="s">
        <v>7156</v>
      </c>
      <c r="C10540" s="64" t="s">
        <v>7347</v>
      </c>
      <c r="D10540" s="37" t="s">
        <v>6839</v>
      </c>
      <c r="E10540" s="131">
        <v>10</v>
      </c>
      <c r="F10540" s="132" t="s">
        <v>82</v>
      </c>
      <c r="G10540" s="37"/>
      <c r="H10540" s="132" t="s">
        <v>6840</v>
      </c>
      <c r="I10540" s="164"/>
      <c r="K10540" s="140" t="str">
        <f t="shared" si="498"/>
        <v>社會福利支出計畫/社會福利支出/會費、捐助、補助、分攤、照護、救濟與交流活動費/捐助、補助與獎助/捐助國內團體</v>
      </c>
      <c r="L10540" s="140" t="str">
        <f t="shared" si="499"/>
        <v>補助民間團體辦理建立社區照顧關懷據點業務</v>
      </c>
      <c r="M10540" s="40" t="str">
        <f t="shared" si="500"/>
        <v>中市宜佳人文關懷協會</v>
      </c>
    </row>
    <row r="10541" spans="1:13" s="27" customFormat="1" ht="112.5">
      <c r="A10541" s="37" t="s">
        <v>6837</v>
      </c>
      <c r="B10541" s="64" t="s">
        <v>7156</v>
      </c>
      <c r="C10541" s="64" t="s">
        <v>3521</v>
      </c>
      <c r="D10541" s="37" t="s">
        <v>6839</v>
      </c>
      <c r="E10541" s="131">
        <v>10</v>
      </c>
      <c r="F10541" s="132" t="s">
        <v>82</v>
      </c>
      <c r="G10541" s="37"/>
      <c r="H10541" s="132" t="s">
        <v>6840</v>
      </c>
      <c r="I10541" s="164"/>
      <c r="K10541" s="140" t="str">
        <f t="shared" si="498"/>
        <v>社會福利支出計畫/社會福利支出/會費、捐助、補助、分攤、照護、救濟與交流活動費/捐助、補助與獎助/捐助國內團體</v>
      </c>
      <c r="L10541" s="140" t="str">
        <f t="shared" si="499"/>
        <v>補助民間團體辦理建立社區照顧關懷據點業務</v>
      </c>
      <c r="M10541" s="40" t="str">
        <f t="shared" si="500"/>
        <v>臺中市太平區光隆社區發展協會</v>
      </c>
    </row>
    <row r="10542" spans="1:13" s="27" customFormat="1" ht="112.5">
      <c r="A10542" s="37" t="s">
        <v>6837</v>
      </c>
      <c r="B10542" s="64" t="s">
        <v>7156</v>
      </c>
      <c r="C10542" s="64" t="s">
        <v>3255</v>
      </c>
      <c r="D10542" s="37" t="s">
        <v>6839</v>
      </c>
      <c r="E10542" s="131">
        <v>10</v>
      </c>
      <c r="F10542" s="132" t="s">
        <v>82</v>
      </c>
      <c r="G10542" s="37"/>
      <c r="H10542" s="132" t="s">
        <v>6840</v>
      </c>
      <c r="I10542" s="164"/>
      <c r="K10542" s="140" t="str">
        <f t="shared" si="498"/>
        <v>社會福利支出計畫/社會福利支出/會費、捐助、補助、分攤、照護、救濟與交流活動費/捐助、補助與獎助/捐助國內團體</v>
      </c>
      <c r="L10542" s="140" t="str">
        <f t="shared" si="499"/>
        <v>補助民間團體辦理建立社區照顧關懷據點業務</v>
      </c>
      <c r="M10542" s="40" t="str">
        <f t="shared" si="500"/>
        <v>臺中市東勢區詒福社區發展協會</v>
      </c>
    </row>
    <row r="10543" spans="1:13" s="27" customFormat="1" ht="112.5">
      <c r="A10543" s="37" t="s">
        <v>6837</v>
      </c>
      <c r="B10543" s="64" t="s">
        <v>7156</v>
      </c>
      <c r="C10543" s="64" t="s">
        <v>4217</v>
      </c>
      <c r="D10543" s="37" t="s">
        <v>6839</v>
      </c>
      <c r="E10543" s="131">
        <v>10</v>
      </c>
      <c r="F10543" s="132" t="s">
        <v>82</v>
      </c>
      <c r="G10543" s="37"/>
      <c r="H10543" s="132" t="s">
        <v>6840</v>
      </c>
      <c r="I10543" s="164"/>
      <c r="K10543" s="140" t="str">
        <f t="shared" si="498"/>
        <v>社會福利支出計畫/社會福利支出/會費、捐助、補助、分攤、照護、救濟與交流活動費/捐助、補助與獎助/捐助國內團體</v>
      </c>
      <c r="L10543" s="140" t="str">
        <f t="shared" si="499"/>
        <v>補助民間團體辦理建立社區照顧關懷據點業務</v>
      </c>
      <c r="M10543" s="40" t="str">
        <f t="shared" si="500"/>
        <v>臺中市北區健行社區發展協會</v>
      </c>
    </row>
    <row r="10544" spans="1:13" s="27" customFormat="1" ht="112.5">
      <c r="A10544" s="37" t="s">
        <v>6837</v>
      </c>
      <c r="B10544" s="64" t="s">
        <v>7156</v>
      </c>
      <c r="C10544" s="64" t="s">
        <v>1122</v>
      </c>
      <c r="D10544" s="37" t="s">
        <v>6839</v>
      </c>
      <c r="E10544" s="131">
        <v>10</v>
      </c>
      <c r="F10544" s="132" t="s">
        <v>82</v>
      </c>
      <c r="G10544" s="37"/>
      <c r="H10544" s="132" t="s">
        <v>6840</v>
      </c>
      <c r="I10544" s="164"/>
      <c r="K10544" s="140" t="str">
        <f t="shared" si="498"/>
        <v>社會福利支出計畫/社會福利支出/會費、捐助、補助、分攤、照護、救濟與交流活動費/捐助、補助與獎助/捐助國內團體</v>
      </c>
      <c r="L10544" s="140" t="str">
        <f t="shared" si="499"/>
        <v>補助民間團體辦理建立社區照顧關懷據點業務</v>
      </c>
      <c r="M10544" s="40" t="str">
        <f t="shared" si="500"/>
        <v>臺中市環保慈善會</v>
      </c>
    </row>
    <row r="10545" spans="1:13" s="27" customFormat="1" ht="112.5">
      <c r="A10545" s="37" t="s">
        <v>6837</v>
      </c>
      <c r="B10545" s="64" t="s">
        <v>7156</v>
      </c>
      <c r="C10545" s="64" t="s">
        <v>4287</v>
      </c>
      <c r="D10545" s="37" t="s">
        <v>6839</v>
      </c>
      <c r="E10545" s="131">
        <v>30</v>
      </c>
      <c r="F10545" s="132" t="s">
        <v>82</v>
      </c>
      <c r="G10545" s="37"/>
      <c r="H10545" s="132" t="s">
        <v>6840</v>
      </c>
      <c r="I10545" s="164"/>
      <c r="K10545" s="140" t="str">
        <f t="shared" si="498"/>
        <v>社會福利支出計畫/社會福利支出/會費、捐助、補助、分攤、照護、救濟與交流活動費/捐助、補助與獎助/捐助國內團體</v>
      </c>
      <c r="L10545" s="140" t="str">
        <f t="shared" si="499"/>
        <v>補助民間團體辦理建立社區照顧關懷據點業務</v>
      </c>
      <c r="M10545" s="40" t="str">
        <f t="shared" si="500"/>
        <v>臺中市大肚區中和社區發展協會</v>
      </c>
    </row>
    <row r="10546" spans="1:13" s="27" customFormat="1" ht="112.5">
      <c r="A10546" s="37" t="s">
        <v>6837</v>
      </c>
      <c r="B10546" s="64" t="s">
        <v>7156</v>
      </c>
      <c r="C10546" s="64" t="s">
        <v>3827</v>
      </c>
      <c r="D10546" s="37" t="s">
        <v>6839</v>
      </c>
      <c r="E10546" s="131">
        <v>10</v>
      </c>
      <c r="F10546" s="132" t="s">
        <v>82</v>
      </c>
      <c r="G10546" s="37"/>
      <c r="H10546" s="132" t="s">
        <v>6840</v>
      </c>
      <c r="I10546" s="164"/>
      <c r="K10546" s="140" t="str">
        <f t="shared" si="498"/>
        <v>社會福利支出計畫/社會福利支出/會費、捐助、補助、分攤、照護、救濟與交流活動費/捐助、補助與獎助/捐助國內團體</v>
      </c>
      <c r="L10546" s="140" t="str">
        <f t="shared" si="499"/>
        <v>補助民間團體辦理建立社區照顧關懷據點業務</v>
      </c>
      <c r="M10546" s="40" t="str">
        <f t="shared" si="500"/>
        <v>社團法人台中市婦女發展協會</v>
      </c>
    </row>
    <row r="10547" spans="1:13" s="27" customFormat="1" ht="112.5">
      <c r="A10547" s="37" t="s">
        <v>6837</v>
      </c>
      <c r="B10547" s="64" t="s">
        <v>7156</v>
      </c>
      <c r="C10547" s="64" t="s">
        <v>3827</v>
      </c>
      <c r="D10547" s="37" t="s">
        <v>6839</v>
      </c>
      <c r="E10547" s="131">
        <v>30</v>
      </c>
      <c r="F10547" s="132" t="s">
        <v>82</v>
      </c>
      <c r="G10547" s="37"/>
      <c r="H10547" s="132" t="s">
        <v>6840</v>
      </c>
      <c r="I10547" s="164"/>
      <c r="K10547" s="140" t="str">
        <f t="shared" si="498"/>
        <v>社會福利支出計畫/社會福利支出/會費、捐助、補助、分攤、照護、救濟與交流活動費/捐助、補助與獎助/捐助國內團體</v>
      </c>
      <c r="L10547" s="140" t="str">
        <f t="shared" si="499"/>
        <v>補助民間團體辦理建立社區照顧關懷據點業務</v>
      </c>
      <c r="M10547" s="40" t="str">
        <f t="shared" si="500"/>
        <v>社團法人台中市婦女發展協會</v>
      </c>
    </row>
    <row r="10548" spans="1:13" s="27" customFormat="1" ht="112.5">
      <c r="A10548" s="37" t="s">
        <v>6837</v>
      </c>
      <c r="B10548" s="64" t="s">
        <v>7156</v>
      </c>
      <c r="C10548" s="64" t="s">
        <v>6953</v>
      </c>
      <c r="D10548" s="37" t="s">
        <v>6839</v>
      </c>
      <c r="E10548" s="131">
        <v>738</v>
      </c>
      <c r="F10548" s="132" t="s">
        <v>82</v>
      </c>
      <c r="G10548" s="37"/>
      <c r="H10548" s="132" t="s">
        <v>6840</v>
      </c>
      <c r="I10548" s="164"/>
      <c r="K10548" s="140" t="str">
        <f t="shared" si="498"/>
        <v>社會福利支出計畫/社會福利支出/會費、捐助、補助、分攤、照護、救濟與交流活動費/捐助、補助與獎助/捐助國內團體</v>
      </c>
      <c r="L10548" s="140" t="str">
        <f t="shared" si="499"/>
        <v>補助民間團體辦理建立社區照顧關懷據點業務</v>
      </c>
      <c r="M10548" s="40" t="str">
        <f t="shared" si="500"/>
        <v>臺中市梧棲區草湳社區發展協會</v>
      </c>
    </row>
    <row r="10549" spans="1:13" s="27" customFormat="1" ht="112.5">
      <c r="A10549" s="37" t="s">
        <v>6837</v>
      </c>
      <c r="B10549" s="64" t="s">
        <v>7156</v>
      </c>
      <c r="C10549" s="64" t="s">
        <v>7340</v>
      </c>
      <c r="D10549" s="37" t="s">
        <v>6839</v>
      </c>
      <c r="E10549" s="131">
        <v>224</v>
      </c>
      <c r="F10549" s="132" t="s">
        <v>82</v>
      </c>
      <c r="G10549" s="37"/>
      <c r="H10549" s="132" t="s">
        <v>6840</v>
      </c>
      <c r="I10549" s="164"/>
      <c r="K10549" s="140" t="str">
        <f t="shared" si="498"/>
        <v>社會福利支出計畫/社會福利支出/會費、捐助、補助、分攤、照護、救濟與交流活動費/捐助、補助與獎助/捐助國內團體</v>
      </c>
      <c r="L10549" s="140" t="str">
        <f t="shared" si="499"/>
        <v>補助民間團體辦理建立社區照顧關懷據點業務</v>
      </c>
      <c r="M10549" s="40" t="str">
        <f t="shared" si="500"/>
        <v>博愛社區大樓管理委員會</v>
      </c>
    </row>
    <row r="10550" spans="1:13" s="27" customFormat="1" ht="112.5">
      <c r="A10550" s="37" t="s">
        <v>6837</v>
      </c>
      <c r="B10550" s="64" t="s">
        <v>7156</v>
      </c>
      <c r="C10550" s="64" t="s">
        <v>4103</v>
      </c>
      <c r="D10550" s="37" t="s">
        <v>6839</v>
      </c>
      <c r="E10550" s="131">
        <v>37</v>
      </c>
      <c r="F10550" s="132" t="s">
        <v>82</v>
      </c>
      <c r="G10550" s="37"/>
      <c r="H10550" s="132" t="s">
        <v>6840</v>
      </c>
      <c r="I10550" s="164"/>
      <c r="K10550" s="140" t="str">
        <f t="shared" si="498"/>
        <v>社會福利支出計畫/社會福利支出/會費、捐助、補助、分攤、照護、救濟與交流活動費/捐助、補助與獎助/捐助國內團體</v>
      </c>
      <c r="L10550" s="140" t="str">
        <f t="shared" si="499"/>
        <v>補助民間團體辦理建立社區照顧關懷據點業務</v>
      </c>
      <c r="M10550" s="40" t="str">
        <f t="shared" si="500"/>
        <v>臺中市北屯區平德社區發展協會</v>
      </c>
    </row>
    <row r="10551" spans="1:13" s="27" customFormat="1" ht="112.5">
      <c r="A10551" s="37" t="s">
        <v>6837</v>
      </c>
      <c r="B10551" s="64" t="s">
        <v>7156</v>
      </c>
      <c r="C10551" s="64" t="s">
        <v>4246</v>
      </c>
      <c r="D10551" s="37" t="s">
        <v>6839</v>
      </c>
      <c r="E10551" s="131">
        <v>10</v>
      </c>
      <c r="F10551" s="132" t="s">
        <v>82</v>
      </c>
      <c r="G10551" s="37"/>
      <c r="H10551" s="132" t="s">
        <v>6840</v>
      </c>
      <c r="I10551" s="164"/>
      <c r="K10551" s="140" t="str">
        <f t="shared" si="498"/>
        <v>社會福利支出計畫/社會福利支出/會費、捐助、補助、分攤、照護、救濟與交流活動費/捐助、補助與獎助/捐助國內團體</v>
      </c>
      <c r="L10551" s="140" t="str">
        <f t="shared" si="499"/>
        <v>補助民間團體辦理建立社區照顧關懷據點業務</v>
      </c>
      <c r="M10551" s="40" t="str">
        <f t="shared" si="500"/>
        <v>臺中市南區藍興堡發展協會</v>
      </c>
    </row>
    <row r="10552" spans="1:13" s="27" customFormat="1" ht="112.5">
      <c r="A10552" s="37" t="s">
        <v>6837</v>
      </c>
      <c r="B10552" s="64" t="s">
        <v>7156</v>
      </c>
      <c r="C10552" s="64" t="s">
        <v>4282</v>
      </c>
      <c r="D10552" s="37" t="s">
        <v>6839</v>
      </c>
      <c r="E10552" s="131">
        <v>10</v>
      </c>
      <c r="F10552" s="132" t="s">
        <v>82</v>
      </c>
      <c r="G10552" s="37"/>
      <c r="H10552" s="132" t="s">
        <v>6840</v>
      </c>
      <c r="I10552" s="164"/>
      <c r="K10552" s="140" t="str">
        <f t="shared" si="498"/>
        <v>社會福利支出計畫/社會福利支出/會費、捐助、補助、分攤、照護、救濟與交流活動費/捐助、補助與獎助/捐助國內團體</v>
      </c>
      <c r="L10552" s="140" t="str">
        <f t="shared" si="499"/>
        <v>補助民間團體辦理建立社區照顧關懷據點業務</v>
      </c>
      <c r="M10552" s="40" t="str">
        <f t="shared" si="500"/>
        <v>臺中市西區忠誠社區發展協會</v>
      </c>
    </row>
    <row r="10553" spans="1:13" s="27" customFormat="1" ht="112.5">
      <c r="A10553" s="37" t="s">
        <v>6837</v>
      </c>
      <c r="B10553" s="64" t="s">
        <v>7156</v>
      </c>
      <c r="C10553" s="64" t="s">
        <v>3249</v>
      </c>
      <c r="D10553" s="37" t="s">
        <v>6839</v>
      </c>
      <c r="E10553" s="131">
        <v>10</v>
      </c>
      <c r="F10553" s="132" t="s">
        <v>82</v>
      </c>
      <c r="G10553" s="37"/>
      <c r="H10553" s="132" t="s">
        <v>6840</v>
      </c>
      <c r="I10553" s="164"/>
      <c r="K10553" s="140" t="str">
        <f t="shared" si="498"/>
        <v>社會福利支出計畫/社會福利支出/會費、捐助、補助、分攤、照護、救濟與交流活動費/捐助、補助與獎助/捐助國內團體</v>
      </c>
      <c r="L10553" s="140" t="str">
        <f t="shared" si="499"/>
        <v>補助民間團體辦理建立社區照顧關懷據點業務</v>
      </c>
      <c r="M10553" s="40" t="str">
        <f t="shared" si="500"/>
        <v>臺中市潭子區東寶社區發展協會</v>
      </c>
    </row>
    <row r="10554" spans="1:13" s="27" customFormat="1" ht="112.5">
      <c r="A10554" s="37" t="s">
        <v>6837</v>
      </c>
      <c r="B10554" s="64" t="s">
        <v>7156</v>
      </c>
      <c r="C10554" s="64" t="s">
        <v>461</v>
      </c>
      <c r="D10554" s="37" t="s">
        <v>6839</v>
      </c>
      <c r="E10554" s="131">
        <v>10</v>
      </c>
      <c r="F10554" s="132" t="s">
        <v>82</v>
      </c>
      <c r="G10554" s="37"/>
      <c r="H10554" s="132" t="s">
        <v>6840</v>
      </c>
      <c r="I10554" s="164"/>
      <c r="K10554" s="140" t="str">
        <f t="shared" si="498"/>
        <v>社會福利支出計畫/社會福利支出/會費、捐助、補助、分攤、照護、救濟與交流活動費/捐助、補助與獎助/捐助國內團體</v>
      </c>
      <c r="L10554" s="140" t="str">
        <f t="shared" si="499"/>
        <v>補助民間團體辦理建立社區照顧關懷據點業務</v>
      </c>
      <c r="M10554" s="40" t="str">
        <f t="shared" si="500"/>
        <v>臺中市清水老人會</v>
      </c>
    </row>
    <row r="10555" spans="1:13" s="27" customFormat="1" ht="112.5">
      <c r="A10555" s="37" t="s">
        <v>6837</v>
      </c>
      <c r="B10555" s="64" t="s">
        <v>7156</v>
      </c>
      <c r="C10555" s="64" t="s">
        <v>3896</v>
      </c>
      <c r="D10555" s="37" t="s">
        <v>6839</v>
      </c>
      <c r="E10555" s="131">
        <v>735</v>
      </c>
      <c r="F10555" s="132" t="s">
        <v>82</v>
      </c>
      <c r="G10555" s="128"/>
      <c r="H10555" s="156" t="s">
        <v>6840</v>
      </c>
      <c r="I10555" s="165"/>
      <c r="K10555" s="140" t="str">
        <f t="shared" si="498"/>
        <v>社會福利支出計畫/社會福利支出/會費、捐助、補助、分攤、照護、救濟與交流活動費/捐助、補助與獎助/捐助國內團體</v>
      </c>
      <c r="L10555" s="140" t="str">
        <f t="shared" si="499"/>
        <v>補助民間團體辦理建立社區照顧關懷據點業務</v>
      </c>
      <c r="M10555" s="40" t="str">
        <f t="shared" si="500"/>
        <v>社團法人台中市城市之光關懷協會</v>
      </c>
    </row>
    <row r="10556" spans="1:13" s="27" customFormat="1" ht="112.5">
      <c r="A10556" s="37" t="s">
        <v>6837</v>
      </c>
      <c r="B10556" s="64" t="s">
        <v>7156</v>
      </c>
      <c r="C10556" s="64" t="s">
        <v>7295</v>
      </c>
      <c r="D10556" s="37" t="s">
        <v>6839</v>
      </c>
      <c r="E10556" s="131">
        <v>27</v>
      </c>
      <c r="F10556" s="132" t="s">
        <v>82</v>
      </c>
      <c r="G10556" s="37"/>
      <c r="H10556" s="132" t="s">
        <v>6840</v>
      </c>
      <c r="I10556" s="164"/>
      <c r="K10556" s="140" t="str">
        <f t="shared" si="498"/>
        <v>社會福利支出計畫/社會福利支出/會費、捐助、補助、分攤、照護、救濟與交流活動費/捐助、補助與獎助/捐助國內團體</v>
      </c>
      <c r="L10556" s="140" t="str">
        <f t="shared" si="499"/>
        <v>補助民間團體辦理建立社區照顧關懷據點業務</v>
      </c>
      <c r="M10556" s="40" t="str">
        <f t="shared" si="500"/>
        <v>社團法人臺中市沐風60長者之愛關懷協會</v>
      </c>
    </row>
    <row r="10557" spans="1:13" s="27" customFormat="1" ht="112.5">
      <c r="A10557" s="37" t="s">
        <v>6837</v>
      </c>
      <c r="B10557" s="64" t="s">
        <v>7156</v>
      </c>
      <c r="C10557" s="64" t="s">
        <v>7341</v>
      </c>
      <c r="D10557" s="37" t="s">
        <v>6839</v>
      </c>
      <c r="E10557" s="131">
        <v>75</v>
      </c>
      <c r="F10557" s="132" t="s">
        <v>82</v>
      </c>
      <c r="G10557" s="37"/>
      <c r="H10557" s="132" t="s">
        <v>6840</v>
      </c>
      <c r="I10557" s="164"/>
      <c r="K10557" s="140" t="str">
        <f t="shared" ref="K10557:K10620" si="501">A10557</f>
        <v>社會福利支出計畫/社會福利支出/會費、捐助、補助、分攤、照護、救濟與交流活動費/捐助、補助與獎助/捐助國內團體</v>
      </c>
      <c r="L10557" s="140" t="str">
        <f t="shared" ref="L10557:L10620" si="502">B10557</f>
        <v>補助民間團體辦理建立社區照顧關懷據點業務</v>
      </c>
      <c r="M10557" s="40" t="str">
        <f t="shared" ref="M10557:M10620" si="503">C10557</f>
        <v>臺中市圓明關懷協會</v>
      </c>
    </row>
    <row r="10558" spans="1:13" s="27" customFormat="1" ht="112.5">
      <c r="A10558" s="37" t="s">
        <v>6837</v>
      </c>
      <c r="B10558" s="64" t="s">
        <v>7156</v>
      </c>
      <c r="C10558" s="64" t="s">
        <v>6157</v>
      </c>
      <c r="D10558" s="37" t="s">
        <v>6839</v>
      </c>
      <c r="E10558" s="131">
        <v>30</v>
      </c>
      <c r="F10558" s="132" t="s">
        <v>82</v>
      </c>
      <c r="G10558" s="37"/>
      <c r="H10558" s="132" t="s">
        <v>6840</v>
      </c>
      <c r="I10558" s="164"/>
      <c r="K10558" s="140" t="str">
        <f t="shared" si="501"/>
        <v>社會福利支出計畫/社會福利支出/會費、捐助、補助、分攤、照護、救濟與交流活動費/捐助、補助與獎助/捐助國內團體</v>
      </c>
      <c r="L10558" s="140" t="str">
        <f t="shared" si="502"/>
        <v>補助民間團體辦理建立社區照顧關懷據點業務</v>
      </c>
      <c r="M10558" s="40" t="str">
        <f t="shared" si="503"/>
        <v>臺中市大安區海墘社區發展協會</v>
      </c>
    </row>
    <row r="10559" spans="1:13" s="27" customFormat="1" ht="112.5">
      <c r="A10559" s="37" t="s">
        <v>6837</v>
      </c>
      <c r="B10559" s="64" t="s">
        <v>7156</v>
      </c>
      <c r="C10559" s="64" t="s">
        <v>2439</v>
      </c>
      <c r="D10559" s="37" t="s">
        <v>6839</v>
      </c>
      <c r="E10559" s="131">
        <v>20</v>
      </c>
      <c r="F10559" s="132" t="s">
        <v>82</v>
      </c>
      <c r="G10559" s="37"/>
      <c r="H10559" s="132" t="s">
        <v>6840</v>
      </c>
      <c r="I10559" s="164"/>
      <c r="K10559" s="140" t="str">
        <f t="shared" si="501"/>
        <v>社會福利支出計畫/社會福利支出/會費、捐助、補助、分攤、照護、救濟與交流活動費/捐助、補助與獎助/捐助國內團體</v>
      </c>
      <c r="L10559" s="140" t="str">
        <f t="shared" si="502"/>
        <v>補助民間團體辦理建立社區照顧關懷據點業務</v>
      </c>
      <c r="M10559" s="40" t="str">
        <f t="shared" si="503"/>
        <v>臺中市大里區竹仔坑社區發展協會</v>
      </c>
    </row>
    <row r="10560" spans="1:13" s="27" customFormat="1" ht="112.5">
      <c r="A10560" s="37" t="s">
        <v>6837</v>
      </c>
      <c r="B10560" s="64" t="s">
        <v>7156</v>
      </c>
      <c r="C10560" s="64" t="s">
        <v>3711</v>
      </c>
      <c r="D10560" s="37" t="s">
        <v>6839</v>
      </c>
      <c r="E10560" s="131">
        <v>30</v>
      </c>
      <c r="F10560" s="132" t="s">
        <v>82</v>
      </c>
      <c r="G10560" s="37"/>
      <c r="H10560" s="132" t="s">
        <v>6840</v>
      </c>
      <c r="I10560" s="164"/>
      <c r="K10560" s="140" t="str">
        <f t="shared" si="501"/>
        <v>社會福利支出計畫/社會福利支出/會費、捐助、補助、分攤、照護、救濟與交流活動費/捐助、補助與獎助/捐助國內團體</v>
      </c>
      <c r="L10560" s="140" t="str">
        <f t="shared" si="502"/>
        <v>補助民間團體辦理建立社區照顧關懷據點業務</v>
      </c>
      <c r="M10560" s="40" t="str">
        <f t="shared" si="503"/>
        <v>臺中市大里區立德社區發展協會</v>
      </c>
    </row>
    <row r="10561" spans="1:13" s="27" customFormat="1" ht="112.5">
      <c r="A10561" s="37" t="s">
        <v>6837</v>
      </c>
      <c r="B10561" s="64" t="s">
        <v>7156</v>
      </c>
      <c r="C10561" s="64" t="s">
        <v>6955</v>
      </c>
      <c r="D10561" s="37" t="s">
        <v>6839</v>
      </c>
      <c r="E10561" s="131">
        <v>808</v>
      </c>
      <c r="F10561" s="132" t="s">
        <v>82</v>
      </c>
      <c r="G10561" s="37"/>
      <c r="H10561" s="132" t="s">
        <v>6840</v>
      </c>
      <c r="I10561" s="164"/>
      <c r="K10561" s="140" t="str">
        <f t="shared" si="501"/>
        <v>社會福利支出計畫/社會福利支出/會費、捐助、補助、分攤、照護、救濟與交流活動費/捐助、補助與獎助/捐助國內團體</v>
      </c>
      <c r="L10561" s="140" t="str">
        <f t="shared" si="502"/>
        <v>補助民間團體辦理建立社區照顧關懷據點業務</v>
      </c>
      <c r="M10561" s="40" t="str">
        <f t="shared" si="503"/>
        <v>財團法人中華基督教福音信義傳道會</v>
      </c>
    </row>
    <row r="10562" spans="1:13" s="27" customFormat="1" ht="112.5">
      <c r="A10562" s="37" t="s">
        <v>6837</v>
      </c>
      <c r="B10562" s="64" t="s">
        <v>7156</v>
      </c>
      <c r="C10562" s="64" t="s">
        <v>6955</v>
      </c>
      <c r="D10562" s="37" t="s">
        <v>6839</v>
      </c>
      <c r="E10562" s="131">
        <v>794</v>
      </c>
      <c r="F10562" s="132" t="s">
        <v>82</v>
      </c>
      <c r="G10562" s="37"/>
      <c r="H10562" s="132" t="s">
        <v>6840</v>
      </c>
      <c r="I10562" s="164"/>
      <c r="K10562" s="140" t="str">
        <f t="shared" si="501"/>
        <v>社會福利支出計畫/社會福利支出/會費、捐助、補助、分攤、照護、救濟與交流活動費/捐助、補助與獎助/捐助國內團體</v>
      </c>
      <c r="L10562" s="140" t="str">
        <f t="shared" si="502"/>
        <v>補助民間團體辦理建立社區照顧關懷據點業務</v>
      </c>
      <c r="M10562" s="40" t="str">
        <f t="shared" si="503"/>
        <v>財團法人中華基督教福音信義傳道會</v>
      </c>
    </row>
    <row r="10563" spans="1:13" s="27" customFormat="1" ht="112.5">
      <c r="A10563" s="37" t="s">
        <v>6837</v>
      </c>
      <c r="B10563" s="64" t="s">
        <v>7156</v>
      </c>
      <c r="C10563" s="64" t="s">
        <v>4270</v>
      </c>
      <c r="D10563" s="37" t="s">
        <v>6839</v>
      </c>
      <c r="E10563" s="131">
        <v>10</v>
      </c>
      <c r="F10563" s="132" t="s">
        <v>82</v>
      </c>
      <c r="G10563" s="37"/>
      <c r="H10563" s="132" t="s">
        <v>6840</v>
      </c>
      <c r="I10563" s="164"/>
      <c r="K10563" s="140" t="str">
        <f t="shared" si="501"/>
        <v>社會福利支出計畫/社會福利支出/會費、捐助、補助、分攤、照護、救濟與交流活動費/捐助、補助與獎助/捐助國內團體</v>
      </c>
      <c r="L10563" s="140" t="str">
        <f t="shared" si="502"/>
        <v>補助民間團體辦理建立社區照顧關懷據點業務</v>
      </c>
      <c r="M10563" s="40" t="str">
        <f t="shared" si="503"/>
        <v>台中市和樂關懷協會</v>
      </c>
    </row>
    <row r="10564" spans="1:13" s="27" customFormat="1" ht="112.5">
      <c r="A10564" s="37" t="s">
        <v>6837</v>
      </c>
      <c r="B10564" s="64" t="s">
        <v>7156</v>
      </c>
      <c r="C10564" s="64" t="s">
        <v>3729</v>
      </c>
      <c r="D10564" s="37" t="s">
        <v>6839</v>
      </c>
      <c r="E10564" s="131">
        <v>30</v>
      </c>
      <c r="F10564" s="132" t="s">
        <v>82</v>
      </c>
      <c r="G10564" s="37"/>
      <c r="H10564" s="132" t="s">
        <v>6840</v>
      </c>
      <c r="I10564" s="164"/>
      <c r="K10564" s="140" t="str">
        <f t="shared" si="501"/>
        <v>社會福利支出計畫/社會福利支出/會費、捐助、補助、分攤、照護、救濟與交流活動費/捐助、補助與獎助/捐助國內團體</v>
      </c>
      <c r="L10564" s="140" t="str">
        <f t="shared" si="502"/>
        <v>補助民間團體辦理建立社區照顧關懷據點業務</v>
      </c>
      <c r="M10564" s="40" t="str">
        <f t="shared" si="503"/>
        <v>臺中市黎明城鄉發展協會</v>
      </c>
    </row>
    <row r="10565" spans="1:13" s="27" customFormat="1" ht="112.5">
      <c r="A10565" s="37" t="s">
        <v>6837</v>
      </c>
      <c r="B10565" s="64" t="s">
        <v>7156</v>
      </c>
      <c r="C10565" s="64" t="s">
        <v>6953</v>
      </c>
      <c r="D10565" s="37" t="s">
        <v>6839</v>
      </c>
      <c r="E10565" s="131">
        <v>30</v>
      </c>
      <c r="F10565" s="132" t="s">
        <v>82</v>
      </c>
      <c r="G10565" s="37"/>
      <c r="H10565" s="132" t="s">
        <v>6840</v>
      </c>
      <c r="I10565" s="164"/>
      <c r="K10565" s="140" t="str">
        <f t="shared" si="501"/>
        <v>社會福利支出計畫/社會福利支出/會費、捐助、補助、分攤、照護、救濟與交流活動費/捐助、補助與獎助/捐助國內團體</v>
      </c>
      <c r="L10565" s="140" t="str">
        <f t="shared" si="502"/>
        <v>補助民間團體辦理建立社區照顧關懷據點業務</v>
      </c>
      <c r="M10565" s="40" t="str">
        <f t="shared" si="503"/>
        <v>臺中市梧棲區草湳社區發展協會</v>
      </c>
    </row>
    <row r="10566" spans="1:13" s="27" customFormat="1" ht="112.5">
      <c r="A10566" s="37" t="s">
        <v>6837</v>
      </c>
      <c r="B10566" s="64" t="s">
        <v>7156</v>
      </c>
      <c r="C10566" s="64" t="s">
        <v>7287</v>
      </c>
      <c r="D10566" s="37" t="s">
        <v>6839</v>
      </c>
      <c r="E10566" s="131">
        <v>30</v>
      </c>
      <c r="F10566" s="132" t="s">
        <v>82</v>
      </c>
      <c r="G10566" s="37"/>
      <c r="H10566" s="132" t="s">
        <v>6840</v>
      </c>
      <c r="I10566" s="164"/>
      <c r="K10566" s="140" t="str">
        <f t="shared" si="501"/>
        <v>社會福利支出計畫/社會福利支出/會費、捐助、補助、分攤、照護、救濟與交流活動費/捐助、補助與獎助/捐助國內團體</v>
      </c>
      <c r="L10566" s="140" t="str">
        <f t="shared" si="502"/>
        <v>補助民間團體辦理建立社區照顧關懷據點業務</v>
      </c>
      <c r="M10566" s="40" t="str">
        <f t="shared" si="503"/>
        <v>社團法人台灣關懷輔導弱勢職能發展協會</v>
      </c>
    </row>
    <row r="10567" spans="1:13" s="27" customFormat="1" ht="112.5">
      <c r="A10567" s="37" t="s">
        <v>6837</v>
      </c>
      <c r="B10567" s="64" t="s">
        <v>7156</v>
      </c>
      <c r="C10567" s="64" t="s">
        <v>7224</v>
      </c>
      <c r="D10567" s="37" t="s">
        <v>6839</v>
      </c>
      <c r="E10567" s="131">
        <v>30</v>
      </c>
      <c r="F10567" s="132" t="s">
        <v>82</v>
      </c>
      <c r="G10567" s="37"/>
      <c r="H10567" s="132" t="s">
        <v>6840</v>
      </c>
      <c r="I10567" s="164"/>
      <c r="K10567" s="140" t="str">
        <f t="shared" si="501"/>
        <v>社會福利支出計畫/社會福利支出/會費、捐助、補助、分攤、照護、救濟與交流活動費/捐助、補助與獎助/捐助國內團體</v>
      </c>
      <c r="L10567" s="140" t="str">
        <f t="shared" si="502"/>
        <v>補助民間團體辦理建立社區照顧關懷據點業務</v>
      </c>
      <c r="M10567" s="40" t="str">
        <f t="shared" si="503"/>
        <v>臺中市太平區新城社區發展協會</v>
      </c>
    </row>
    <row r="10568" spans="1:13" s="27" customFormat="1" ht="112.5">
      <c r="A10568" s="37" t="s">
        <v>6837</v>
      </c>
      <c r="B10568" s="64" t="s">
        <v>7156</v>
      </c>
      <c r="C10568" s="64" t="s">
        <v>7348</v>
      </c>
      <c r="D10568" s="37" t="s">
        <v>6839</v>
      </c>
      <c r="E10568" s="131">
        <v>30</v>
      </c>
      <c r="F10568" s="132" t="s">
        <v>82</v>
      </c>
      <c r="G10568" s="37"/>
      <c r="H10568" s="132" t="s">
        <v>6840</v>
      </c>
      <c r="I10568" s="164"/>
      <c r="K10568" s="140" t="str">
        <f t="shared" si="501"/>
        <v>社會福利支出計畫/社會福利支出/會費、捐助、補助、分攤、照護、救濟與交流活動費/捐助、補助與獎助/捐助國內團體</v>
      </c>
      <c r="L10568" s="140" t="str">
        <f t="shared" si="502"/>
        <v>補助民間團體辦理建立社區照顧關懷據點業務</v>
      </c>
      <c r="M10568" s="40" t="str">
        <f t="shared" si="503"/>
        <v>臺中市東區東門社區發展協會</v>
      </c>
    </row>
    <row r="10569" spans="1:13" s="27" customFormat="1" ht="112.5">
      <c r="A10569" s="37" t="s">
        <v>6837</v>
      </c>
      <c r="B10569" s="64" t="s">
        <v>7156</v>
      </c>
      <c r="C10569" s="64" t="s">
        <v>7224</v>
      </c>
      <c r="D10569" s="37" t="s">
        <v>6839</v>
      </c>
      <c r="E10569" s="131">
        <v>30</v>
      </c>
      <c r="F10569" s="132" t="s">
        <v>82</v>
      </c>
      <c r="G10569" s="37"/>
      <c r="H10569" s="132" t="s">
        <v>6840</v>
      </c>
      <c r="I10569" s="164"/>
      <c r="K10569" s="140" t="str">
        <f t="shared" si="501"/>
        <v>社會福利支出計畫/社會福利支出/會費、捐助、補助、分攤、照護、救濟與交流活動費/捐助、補助與獎助/捐助國內團體</v>
      </c>
      <c r="L10569" s="140" t="str">
        <f t="shared" si="502"/>
        <v>補助民間團體辦理建立社區照顧關懷據點業務</v>
      </c>
      <c r="M10569" s="40" t="str">
        <f t="shared" si="503"/>
        <v>臺中市太平區新城社區發展協會</v>
      </c>
    </row>
    <row r="10570" spans="1:13" s="27" customFormat="1" ht="112.5">
      <c r="A10570" s="37" t="s">
        <v>6837</v>
      </c>
      <c r="B10570" s="64" t="s">
        <v>7156</v>
      </c>
      <c r="C10570" s="64" t="s">
        <v>7349</v>
      </c>
      <c r="D10570" s="37" t="s">
        <v>6839</v>
      </c>
      <c r="E10570" s="131">
        <v>30</v>
      </c>
      <c r="F10570" s="132" t="s">
        <v>82</v>
      </c>
      <c r="G10570" s="37"/>
      <c r="H10570" s="132" t="s">
        <v>6840</v>
      </c>
      <c r="I10570" s="164"/>
      <c r="K10570" s="140" t="str">
        <f t="shared" si="501"/>
        <v>社會福利支出計畫/社會福利支出/會費、捐助、補助、分攤、照護、救濟與交流活動費/捐助、補助與獎助/捐助國內團體</v>
      </c>
      <c r="L10570" s="140" t="str">
        <f t="shared" si="502"/>
        <v>補助民間團體辦理建立社區照顧關懷據點業務</v>
      </c>
      <c r="M10570" s="40" t="str">
        <f t="shared" si="503"/>
        <v>臺中市和樂關懷協會</v>
      </c>
    </row>
    <row r="10571" spans="1:13" s="27" customFormat="1" ht="112.5">
      <c r="A10571" s="37" t="s">
        <v>6837</v>
      </c>
      <c r="B10571" s="64" t="s">
        <v>7156</v>
      </c>
      <c r="C10571" s="64" t="s">
        <v>4282</v>
      </c>
      <c r="D10571" s="37" t="s">
        <v>6839</v>
      </c>
      <c r="E10571" s="131">
        <v>30</v>
      </c>
      <c r="F10571" s="132" t="s">
        <v>82</v>
      </c>
      <c r="G10571" s="37"/>
      <c r="H10571" s="132" t="s">
        <v>6840</v>
      </c>
      <c r="I10571" s="164"/>
      <c r="K10571" s="140" t="str">
        <f t="shared" si="501"/>
        <v>社會福利支出計畫/社會福利支出/會費、捐助、補助、分攤、照護、救濟與交流活動費/捐助、補助與獎助/捐助國內團體</v>
      </c>
      <c r="L10571" s="140" t="str">
        <f t="shared" si="502"/>
        <v>補助民間團體辦理建立社區照顧關懷據點業務</v>
      </c>
      <c r="M10571" s="40" t="str">
        <f t="shared" si="503"/>
        <v>臺中市西區忠誠社區發展協會</v>
      </c>
    </row>
    <row r="10572" spans="1:13" s="27" customFormat="1" ht="112.5">
      <c r="A10572" s="37" t="s">
        <v>6837</v>
      </c>
      <c r="B10572" s="64" t="s">
        <v>7156</v>
      </c>
      <c r="C10572" s="64" t="s">
        <v>4283</v>
      </c>
      <c r="D10572" s="37" t="s">
        <v>6839</v>
      </c>
      <c r="E10572" s="131">
        <v>30</v>
      </c>
      <c r="F10572" s="132" t="s">
        <v>82</v>
      </c>
      <c r="G10572" s="37"/>
      <c r="H10572" s="132" t="s">
        <v>6840</v>
      </c>
      <c r="I10572" s="164"/>
      <c r="K10572" s="140" t="str">
        <f t="shared" si="501"/>
        <v>社會福利支出計畫/社會福利支出/會費、捐助、補助、分攤、照護、救濟與交流活動費/捐助、補助與獎助/捐助國內團體</v>
      </c>
      <c r="L10572" s="140" t="str">
        <f t="shared" si="502"/>
        <v>補助民間團體辦理建立社區照顧關懷據點業務</v>
      </c>
      <c r="M10572" s="40" t="str">
        <f t="shared" si="503"/>
        <v>臺中市西區平和社區發展協會</v>
      </c>
    </row>
    <row r="10573" spans="1:13" s="27" customFormat="1" ht="112.5">
      <c r="A10573" s="37" t="s">
        <v>6837</v>
      </c>
      <c r="B10573" s="64" t="s">
        <v>7156</v>
      </c>
      <c r="C10573" s="64" t="s">
        <v>3699</v>
      </c>
      <c r="D10573" s="37" t="s">
        <v>6839</v>
      </c>
      <c r="E10573" s="131">
        <v>30</v>
      </c>
      <c r="F10573" s="132" t="s">
        <v>82</v>
      </c>
      <c r="G10573" s="37"/>
      <c r="H10573" s="132" t="s">
        <v>6840</v>
      </c>
      <c r="I10573" s="164"/>
      <c r="K10573" s="140" t="str">
        <f t="shared" si="501"/>
        <v>社會福利支出計畫/社會福利支出/會費、捐助、補助、分攤、照護、救濟與交流活動費/捐助、補助與獎助/捐助國內團體</v>
      </c>
      <c r="L10573" s="140" t="str">
        <f t="shared" si="502"/>
        <v>補助民間團體辦理建立社區照顧關懷據點業務</v>
      </c>
      <c r="M10573" s="40" t="str">
        <f t="shared" si="503"/>
        <v>台中市西區藍興社區發展協會</v>
      </c>
    </row>
    <row r="10574" spans="1:13" s="27" customFormat="1" ht="112.5">
      <c r="A10574" s="37" t="s">
        <v>6837</v>
      </c>
      <c r="B10574" s="64" t="s">
        <v>7156</v>
      </c>
      <c r="C10574" s="64" t="s">
        <v>4177</v>
      </c>
      <c r="D10574" s="37" t="s">
        <v>6839</v>
      </c>
      <c r="E10574" s="131">
        <v>30</v>
      </c>
      <c r="F10574" s="132" t="s">
        <v>82</v>
      </c>
      <c r="G10574" s="37"/>
      <c r="H10574" s="132" t="s">
        <v>6840</v>
      </c>
      <c r="I10574" s="164"/>
      <c r="K10574" s="140" t="str">
        <f t="shared" si="501"/>
        <v>社會福利支出計畫/社會福利支出/會費、捐助、補助、分攤、照護、救濟與交流活動費/捐助、補助與獎助/捐助國內團體</v>
      </c>
      <c r="L10574" s="140" t="str">
        <f t="shared" si="502"/>
        <v>補助民間團體辦理建立社區照顧關懷據點業務</v>
      </c>
      <c r="M10574" s="40" t="str">
        <f t="shared" si="503"/>
        <v>台中市北區賴村社區發展協會</v>
      </c>
    </row>
    <row r="10575" spans="1:13" s="27" customFormat="1" ht="112.5">
      <c r="A10575" s="37" t="s">
        <v>6837</v>
      </c>
      <c r="B10575" s="64" t="s">
        <v>7156</v>
      </c>
      <c r="C10575" s="64" t="s">
        <v>3596</v>
      </c>
      <c r="D10575" s="37" t="s">
        <v>6839</v>
      </c>
      <c r="E10575" s="131">
        <v>10</v>
      </c>
      <c r="F10575" s="132" t="s">
        <v>82</v>
      </c>
      <c r="G10575" s="37"/>
      <c r="H10575" s="132" t="s">
        <v>6840</v>
      </c>
      <c r="I10575" s="164"/>
      <c r="K10575" s="140" t="str">
        <f t="shared" si="501"/>
        <v>社會福利支出計畫/社會福利支出/會費、捐助、補助、分攤、照護、救濟與交流活動費/捐助、補助與獎助/捐助國內團體</v>
      </c>
      <c r="L10575" s="140" t="str">
        <f t="shared" si="502"/>
        <v>補助民間團體辦理建立社區照顧關懷據點業務</v>
      </c>
      <c r="M10575" s="40" t="str">
        <f t="shared" si="503"/>
        <v>社團法人中華民國失智者照顧協會</v>
      </c>
    </row>
    <row r="10576" spans="1:13" s="27" customFormat="1" ht="112.5">
      <c r="A10576" s="37" t="s">
        <v>6837</v>
      </c>
      <c r="B10576" s="64" t="s">
        <v>7156</v>
      </c>
      <c r="C10576" s="64" t="s">
        <v>2439</v>
      </c>
      <c r="D10576" s="37" t="s">
        <v>6839</v>
      </c>
      <c r="E10576" s="131">
        <v>30</v>
      </c>
      <c r="F10576" s="132" t="s">
        <v>82</v>
      </c>
      <c r="G10576" s="37"/>
      <c r="H10576" s="132" t="s">
        <v>6840</v>
      </c>
      <c r="I10576" s="164"/>
      <c r="K10576" s="140" t="str">
        <f t="shared" si="501"/>
        <v>社會福利支出計畫/社會福利支出/會費、捐助、補助、分攤、照護、救濟與交流活動費/捐助、補助與獎助/捐助國內團體</v>
      </c>
      <c r="L10576" s="140" t="str">
        <f t="shared" si="502"/>
        <v>補助民間團體辦理建立社區照顧關懷據點業務</v>
      </c>
      <c r="M10576" s="40" t="str">
        <f t="shared" si="503"/>
        <v>臺中市大里區竹仔坑社區發展協會</v>
      </c>
    </row>
    <row r="10577" spans="1:13" s="27" customFormat="1" ht="112.5">
      <c r="A10577" s="37" t="s">
        <v>6837</v>
      </c>
      <c r="B10577" s="64" t="s">
        <v>7156</v>
      </c>
      <c r="C10577" s="64" t="s">
        <v>7350</v>
      </c>
      <c r="D10577" s="37" t="s">
        <v>6839</v>
      </c>
      <c r="E10577" s="131">
        <v>30</v>
      </c>
      <c r="F10577" s="132" t="s">
        <v>82</v>
      </c>
      <c r="G10577" s="37"/>
      <c r="H10577" s="132" t="s">
        <v>6840</v>
      </c>
      <c r="I10577" s="164"/>
      <c r="K10577" s="140" t="str">
        <f t="shared" si="501"/>
        <v>社會福利支出計畫/社會福利支出/會費、捐助、補助、分攤、照護、救濟與交流活動費/捐助、補助與獎助/捐助國內團體</v>
      </c>
      <c r="L10577" s="140" t="str">
        <f t="shared" si="502"/>
        <v>補助民間團體辦理建立社區照顧關懷據點業務</v>
      </c>
      <c r="M10577" s="40" t="str">
        <f t="shared" si="503"/>
        <v>社團法人感恩關懷協會</v>
      </c>
    </row>
    <row r="10578" spans="1:13" s="27" customFormat="1" ht="112.5">
      <c r="A10578" s="37" t="s">
        <v>6837</v>
      </c>
      <c r="B10578" s="64" t="s">
        <v>7156</v>
      </c>
      <c r="C10578" s="64" t="s">
        <v>1122</v>
      </c>
      <c r="D10578" s="37" t="s">
        <v>6839</v>
      </c>
      <c r="E10578" s="131">
        <v>30</v>
      </c>
      <c r="F10578" s="132" t="s">
        <v>82</v>
      </c>
      <c r="G10578" s="37"/>
      <c r="H10578" s="132" t="s">
        <v>6840</v>
      </c>
      <c r="I10578" s="164"/>
      <c r="K10578" s="140" t="str">
        <f t="shared" si="501"/>
        <v>社會福利支出計畫/社會福利支出/會費、捐助、補助、分攤、照護、救濟與交流活動費/捐助、補助與獎助/捐助國內團體</v>
      </c>
      <c r="L10578" s="140" t="str">
        <f t="shared" si="502"/>
        <v>補助民間團體辦理建立社區照顧關懷據點業務</v>
      </c>
      <c r="M10578" s="40" t="str">
        <f t="shared" si="503"/>
        <v>臺中市環保慈善會</v>
      </c>
    </row>
    <row r="10579" spans="1:13" s="27" customFormat="1" ht="112.5">
      <c r="A10579" s="37" t="s">
        <v>6837</v>
      </c>
      <c r="B10579" s="64" t="s">
        <v>7156</v>
      </c>
      <c r="C10579" s="64" t="s">
        <v>3189</v>
      </c>
      <c r="D10579" s="37" t="s">
        <v>6839</v>
      </c>
      <c r="E10579" s="131">
        <v>10</v>
      </c>
      <c r="F10579" s="132" t="s">
        <v>82</v>
      </c>
      <c r="G10579" s="37"/>
      <c r="H10579" s="132" t="s">
        <v>6840</v>
      </c>
      <c r="I10579" s="164"/>
      <c r="K10579" s="140" t="str">
        <f t="shared" si="501"/>
        <v>社會福利支出計畫/社會福利支出/會費、捐助、補助、分攤、照護、救濟與交流活動費/捐助、補助與獎助/捐助國內團體</v>
      </c>
      <c r="L10579" s="140" t="str">
        <f t="shared" si="502"/>
        <v>補助民間團體辦理建立社區照顧關懷據點業務</v>
      </c>
      <c r="M10579" s="40" t="str">
        <f t="shared" si="503"/>
        <v>臺中市浩德人文關懷協會</v>
      </c>
    </row>
    <row r="10580" spans="1:13" s="27" customFormat="1" ht="112.5">
      <c r="A10580" s="37" t="s">
        <v>6837</v>
      </c>
      <c r="B10580" s="64" t="s">
        <v>7156</v>
      </c>
      <c r="C10580" s="64" t="s">
        <v>7351</v>
      </c>
      <c r="D10580" s="37" t="s">
        <v>6839</v>
      </c>
      <c r="E10580" s="131">
        <v>30</v>
      </c>
      <c r="F10580" s="132" t="s">
        <v>82</v>
      </c>
      <c r="G10580" s="128"/>
      <c r="H10580" s="156" t="s">
        <v>6840</v>
      </c>
      <c r="I10580" s="165"/>
      <c r="K10580" s="140" t="str">
        <f t="shared" si="501"/>
        <v>社會福利支出計畫/社會福利支出/會費、捐助、補助、分攤、照護、救濟與交流活動費/捐助、補助與獎助/捐助國內團體</v>
      </c>
      <c r="L10580" s="140" t="str">
        <f t="shared" si="502"/>
        <v>補助民間團體辦理建立社區照顧關懷據點業務</v>
      </c>
      <c r="M10580" s="40" t="str">
        <f t="shared" si="503"/>
        <v>財團法人台中市私立甘霖社會福利基金會</v>
      </c>
    </row>
    <row r="10581" spans="1:13" s="27" customFormat="1" ht="112.5">
      <c r="A10581" s="37" t="s">
        <v>6837</v>
      </c>
      <c r="B10581" s="64" t="s">
        <v>7156</v>
      </c>
      <c r="C10581" s="64" t="s">
        <v>4217</v>
      </c>
      <c r="D10581" s="37" t="s">
        <v>6839</v>
      </c>
      <c r="E10581" s="131">
        <v>30</v>
      </c>
      <c r="F10581" s="132" t="s">
        <v>82</v>
      </c>
      <c r="G10581" s="37"/>
      <c r="H10581" s="132" t="s">
        <v>6840</v>
      </c>
      <c r="I10581" s="164"/>
      <c r="K10581" s="140" t="str">
        <f t="shared" si="501"/>
        <v>社會福利支出計畫/社會福利支出/會費、捐助、補助、分攤、照護、救濟與交流活動費/捐助、補助與獎助/捐助國內團體</v>
      </c>
      <c r="L10581" s="140" t="str">
        <f t="shared" si="502"/>
        <v>補助民間團體辦理建立社區照顧關懷據點業務</v>
      </c>
      <c r="M10581" s="40" t="str">
        <f t="shared" si="503"/>
        <v>臺中市北區健行社區發展協會</v>
      </c>
    </row>
    <row r="10582" spans="1:13" s="27" customFormat="1" ht="112.5">
      <c r="A10582" s="37" t="s">
        <v>6837</v>
      </c>
      <c r="B10582" s="64" t="s">
        <v>7156</v>
      </c>
      <c r="C10582" s="64" t="s">
        <v>3620</v>
      </c>
      <c r="D10582" s="37" t="s">
        <v>6839</v>
      </c>
      <c r="E10582" s="131">
        <v>30</v>
      </c>
      <c r="F10582" s="132" t="s">
        <v>82</v>
      </c>
      <c r="G10582" s="37"/>
      <c r="H10582" s="132" t="s">
        <v>6840</v>
      </c>
      <c r="I10582" s="164"/>
      <c r="K10582" s="140" t="str">
        <f t="shared" si="501"/>
        <v>社會福利支出計畫/社會福利支出/會費、捐助、補助、分攤、照護、救濟與交流活動費/捐助、補助與獎助/捐助國內團體</v>
      </c>
      <c r="L10582" s="140" t="str">
        <f t="shared" si="502"/>
        <v>補助民間團體辦理建立社區照顧關懷據點業務</v>
      </c>
      <c r="M10582" s="40" t="str">
        <f t="shared" si="503"/>
        <v>社團法人台中市啟明重建福利協會</v>
      </c>
    </row>
    <row r="10583" spans="1:13" s="27" customFormat="1" ht="112.5">
      <c r="A10583" s="37" t="s">
        <v>6837</v>
      </c>
      <c r="B10583" s="64" t="s">
        <v>7156</v>
      </c>
      <c r="C10583" s="64" t="s">
        <v>4203</v>
      </c>
      <c r="D10583" s="37" t="s">
        <v>6839</v>
      </c>
      <c r="E10583" s="131">
        <v>30</v>
      </c>
      <c r="F10583" s="132" t="s">
        <v>82</v>
      </c>
      <c r="G10583" s="37"/>
      <c r="H10583" s="132" t="s">
        <v>6840</v>
      </c>
      <c r="I10583" s="164"/>
      <c r="K10583" s="140" t="str">
        <f t="shared" si="501"/>
        <v>社會福利支出計畫/社會福利支出/會費、捐助、補助、分攤、照護、救濟與交流活動費/捐助、補助與獎助/捐助國內團體</v>
      </c>
      <c r="L10583" s="140" t="str">
        <f t="shared" si="502"/>
        <v>補助民間團體辦理建立社區照顧關懷據點業務</v>
      </c>
      <c r="M10583" s="40" t="str">
        <f t="shared" si="503"/>
        <v>台中縣愛加倍關懷協會</v>
      </c>
    </row>
    <row r="10584" spans="1:13" s="27" customFormat="1" ht="112.5">
      <c r="A10584" s="37" t="s">
        <v>6837</v>
      </c>
      <c r="B10584" s="64" t="s">
        <v>7156</v>
      </c>
      <c r="C10584" s="64" t="s">
        <v>4156</v>
      </c>
      <c r="D10584" s="37" t="s">
        <v>6839</v>
      </c>
      <c r="E10584" s="131">
        <v>30</v>
      </c>
      <c r="F10584" s="132" t="s">
        <v>82</v>
      </c>
      <c r="G10584" s="37"/>
      <c r="H10584" s="132" t="s">
        <v>6840</v>
      </c>
      <c r="I10584" s="164"/>
      <c r="K10584" s="140" t="str">
        <f t="shared" si="501"/>
        <v>社會福利支出計畫/社會福利支出/會費、捐助、補助、分攤、照護、救濟與交流活動費/捐助、補助與獎助/捐助國內團體</v>
      </c>
      <c r="L10584" s="140" t="str">
        <f t="shared" si="502"/>
        <v>補助民間團體辦理建立社區照顧關懷據點業務</v>
      </c>
      <c r="M10584" s="40" t="str">
        <f t="shared" si="503"/>
        <v>悠活長青全齡關懷照護協會</v>
      </c>
    </row>
    <row r="10585" spans="1:13" s="27" customFormat="1" ht="112.5">
      <c r="A10585" s="37" t="s">
        <v>6837</v>
      </c>
      <c r="B10585" s="64" t="s">
        <v>7156</v>
      </c>
      <c r="C10585" s="64" t="s">
        <v>4306</v>
      </c>
      <c r="D10585" s="37" t="s">
        <v>6839</v>
      </c>
      <c r="E10585" s="131">
        <v>30</v>
      </c>
      <c r="F10585" s="132" t="s">
        <v>82</v>
      </c>
      <c r="G10585" s="37"/>
      <c r="H10585" s="132" t="s">
        <v>6840</v>
      </c>
      <c r="I10585" s="164"/>
      <c r="K10585" s="140" t="str">
        <f t="shared" si="501"/>
        <v>社會福利支出計畫/社會福利支出/會費、捐助、補助、分攤、照護、救濟與交流活動費/捐助、補助與獎助/捐助國內團體</v>
      </c>
      <c r="L10585" s="140" t="str">
        <f t="shared" si="502"/>
        <v>補助民間團體辦理建立社區照顧關懷據點業務</v>
      </c>
      <c r="M10585" s="40" t="str">
        <f t="shared" si="503"/>
        <v>臺中市文創經紀發展協會</v>
      </c>
    </row>
    <row r="10586" spans="1:13" s="27" customFormat="1" ht="112.5">
      <c r="A10586" s="37" t="s">
        <v>6837</v>
      </c>
      <c r="B10586" s="64" t="s">
        <v>7156</v>
      </c>
      <c r="C10586" s="64" t="s">
        <v>4262</v>
      </c>
      <c r="D10586" s="37" t="s">
        <v>6839</v>
      </c>
      <c r="E10586" s="131">
        <v>30</v>
      </c>
      <c r="F10586" s="132" t="s">
        <v>82</v>
      </c>
      <c r="G10586" s="37"/>
      <c r="H10586" s="132" t="s">
        <v>6840</v>
      </c>
      <c r="I10586" s="164"/>
      <c r="K10586" s="140" t="str">
        <f t="shared" si="501"/>
        <v>社會福利支出計畫/社會福利支出/會費、捐助、補助、分攤、照護、救濟與交流活動費/捐助、補助與獎助/捐助國內團體</v>
      </c>
      <c r="L10586" s="140" t="str">
        <f t="shared" si="502"/>
        <v>補助民間團體辦理建立社區照顧關懷據點業務</v>
      </c>
      <c r="M10586" s="40" t="str">
        <f t="shared" si="503"/>
        <v>臺中市太平區中政社區發展協會</v>
      </c>
    </row>
    <row r="10587" spans="1:13" s="27" customFormat="1" ht="112.5">
      <c r="A10587" s="37" t="s">
        <v>6837</v>
      </c>
      <c r="B10587" s="64" t="s">
        <v>7156</v>
      </c>
      <c r="C10587" s="64" t="s">
        <v>3257</v>
      </c>
      <c r="D10587" s="37" t="s">
        <v>6839</v>
      </c>
      <c r="E10587" s="131">
        <v>30</v>
      </c>
      <c r="F10587" s="132" t="s">
        <v>82</v>
      </c>
      <c r="G10587" s="37"/>
      <c r="H10587" s="132" t="s">
        <v>6840</v>
      </c>
      <c r="I10587" s="164"/>
      <c r="K10587" s="140" t="str">
        <f t="shared" si="501"/>
        <v>社會福利支出計畫/社會福利支出/會費、捐助、補助、分攤、照護、救濟與交流活動費/捐助、補助與獎助/捐助國內團體</v>
      </c>
      <c r="L10587" s="140" t="str">
        <f t="shared" si="502"/>
        <v>補助民間團體辦理建立社區照顧關懷據點業務</v>
      </c>
      <c r="M10587" s="40" t="str">
        <f t="shared" si="503"/>
        <v>臺中市和平區健康促進推廣協會</v>
      </c>
    </row>
    <row r="10588" spans="1:13" s="27" customFormat="1" ht="112.5">
      <c r="A10588" s="37" t="s">
        <v>6837</v>
      </c>
      <c r="B10588" s="64" t="s">
        <v>7156</v>
      </c>
      <c r="C10588" s="64" t="s">
        <v>4188</v>
      </c>
      <c r="D10588" s="37" t="s">
        <v>6839</v>
      </c>
      <c r="E10588" s="131">
        <v>30</v>
      </c>
      <c r="F10588" s="132" t="s">
        <v>82</v>
      </c>
      <c r="G10588" s="37"/>
      <c r="H10588" s="132" t="s">
        <v>6840</v>
      </c>
      <c r="I10588" s="164"/>
      <c r="K10588" s="140" t="str">
        <f t="shared" si="501"/>
        <v>社會福利支出計畫/社會福利支出/會費、捐助、補助、分攤、照護、救濟與交流活動費/捐助、補助與獎助/捐助國內團體</v>
      </c>
      <c r="L10588" s="140" t="str">
        <f t="shared" si="502"/>
        <v>補助民間團體辦理建立社區照顧關懷據點業務</v>
      </c>
      <c r="M10588" s="40" t="str">
        <f t="shared" si="503"/>
        <v>臺中市廣福關懷協會</v>
      </c>
    </row>
    <row r="10589" spans="1:13" s="27" customFormat="1" ht="112.5">
      <c r="A10589" s="37" t="s">
        <v>6837</v>
      </c>
      <c r="B10589" s="64" t="s">
        <v>7156</v>
      </c>
      <c r="C10589" s="64" t="s">
        <v>1142</v>
      </c>
      <c r="D10589" s="37" t="s">
        <v>6839</v>
      </c>
      <c r="E10589" s="131">
        <v>30</v>
      </c>
      <c r="F10589" s="132" t="s">
        <v>82</v>
      </c>
      <c r="G10589" s="37"/>
      <c r="H10589" s="132" t="s">
        <v>6840</v>
      </c>
      <c r="I10589" s="164"/>
      <c r="K10589" s="140" t="str">
        <f t="shared" si="501"/>
        <v>社會福利支出計畫/社會福利支出/會費、捐助、補助、分攤、照護、救濟與交流活動費/捐助、補助與獎助/捐助國內團體</v>
      </c>
      <c r="L10589" s="140" t="str">
        <f t="shared" si="502"/>
        <v>補助民間團體辦理建立社區照顧關懷據點業務</v>
      </c>
      <c r="M10589" s="40" t="str">
        <f t="shared" si="503"/>
        <v>臺中市龍井區龍津社區發展協會</v>
      </c>
    </row>
    <row r="10590" spans="1:13" s="27" customFormat="1" ht="112.5">
      <c r="A10590" s="37" t="s">
        <v>6837</v>
      </c>
      <c r="B10590" s="64" t="s">
        <v>7156</v>
      </c>
      <c r="C10590" s="64" t="s">
        <v>3061</v>
      </c>
      <c r="D10590" s="37" t="s">
        <v>6839</v>
      </c>
      <c r="E10590" s="131">
        <v>30</v>
      </c>
      <c r="F10590" s="132" t="s">
        <v>82</v>
      </c>
      <c r="G10590" s="37"/>
      <c r="H10590" s="132" t="s">
        <v>6840</v>
      </c>
      <c r="I10590" s="164"/>
      <c r="K10590" s="140" t="str">
        <f t="shared" si="501"/>
        <v>社會福利支出計畫/社會福利支出/會費、捐助、補助、分攤、照護、救濟與交流活動費/捐助、補助與獎助/捐助國內團體</v>
      </c>
      <c r="L10590" s="140" t="str">
        <f t="shared" si="502"/>
        <v>補助民間團體辦理建立社區照顧關懷據點業務</v>
      </c>
      <c r="M10590" s="40" t="str">
        <f t="shared" si="503"/>
        <v>財團法人全成社會福利基金會</v>
      </c>
    </row>
    <row r="10591" spans="1:13" s="27" customFormat="1" ht="112.5">
      <c r="A10591" s="37" t="s">
        <v>6837</v>
      </c>
      <c r="B10591" s="64" t="s">
        <v>7156</v>
      </c>
      <c r="C10591" s="64" t="s">
        <v>4296</v>
      </c>
      <c r="D10591" s="37" t="s">
        <v>6839</v>
      </c>
      <c r="E10591" s="131">
        <v>30</v>
      </c>
      <c r="F10591" s="132" t="s">
        <v>82</v>
      </c>
      <c r="G10591" s="37"/>
      <c r="H10591" s="132" t="s">
        <v>6840</v>
      </c>
      <c r="I10591" s="164"/>
      <c r="K10591" s="140" t="str">
        <f t="shared" si="501"/>
        <v>社會福利支出計畫/社會福利支出/會費、捐助、補助、分攤、照護、救濟與交流活動費/捐助、補助與獎助/捐助國內團體</v>
      </c>
      <c r="L10591" s="140" t="str">
        <f t="shared" si="502"/>
        <v>補助民間團體辦理建立社區照顧關懷據點業務</v>
      </c>
      <c r="M10591" s="40" t="str">
        <f t="shared" si="503"/>
        <v>台中市南屯區永定社區發展協會</v>
      </c>
    </row>
    <row r="10592" spans="1:13" s="27" customFormat="1" ht="112.5">
      <c r="A10592" s="37" t="s">
        <v>6837</v>
      </c>
      <c r="B10592" s="64" t="s">
        <v>7156</v>
      </c>
      <c r="C10592" s="64" t="s">
        <v>3683</v>
      </c>
      <c r="D10592" s="37" t="s">
        <v>6839</v>
      </c>
      <c r="E10592" s="131">
        <v>30</v>
      </c>
      <c r="F10592" s="132" t="s">
        <v>82</v>
      </c>
      <c r="G10592" s="37"/>
      <c r="H10592" s="132" t="s">
        <v>6840</v>
      </c>
      <c r="I10592" s="164"/>
      <c r="K10592" s="140" t="str">
        <f t="shared" si="501"/>
        <v>社會福利支出計畫/社會福利支出/會費、捐助、補助、分攤、照護、救濟與交流活動費/捐助、補助與獎助/捐助國內團體</v>
      </c>
      <c r="L10592" s="140" t="str">
        <f t="shared" si="502"/>
        <v>補助民間團體辦理建立社區照顧關懷據點業務</v>
      </c>
      <c r="M10592" s="40" t="str">
        <f t="shared" si="503"/>
        <v>社團法人臺中市豐富幸福社區關懷協會</v>
      </c>
    </row>
    <row r="10593" spans="1:13" s="27" customFormat="1" ht="112.5">
      <c r="A10593" s="37" t="s">
        <v>6837</v>
      </c>
      <c r="B10593" s="64" t="s">
        <v>7156</v>
      </c>
      <c r="C10593" s="64" t="s">
        <v>461</v>
      </c>
      <c r="D10593" s="37" t="s">
        <v>6839</v>
      </c>
      <c r="E10593" s="131">
        <v>30</v>
      </c>
      <c r="F10593" s="132" t="s">
        <v>82</v>
      </c>
      <c r="G10593" s="37"/>
      <c r="H10593" s="132" t="s">
        <v>6840</v>
      </c>
      <c r="I10593" s="164"/>
      <c r="K10593" s="140" t="str">
        <f t="shared" si="501"/>
        <v>社會福利支出計畫/社會福利支出/會費、捐助、補助、分攤、照護、救濟與交流活動費/捐助、補助與獎助/捐助國內團體</v>
      </c>
      <c r="L10593" s="140" t="str">
        <f t="shared" si="502"/>
        <v>補助民間團體辦理建立社區照顧關懷據點業務</v>
      </c>
      <c r="M10593" s="40" t="str">
        <f t="shared" si="503"/>
        <v>臺中市清水老人會</v>
      </c>
    </row>
    <row r="10594" spans="1:13" s="27" customFormat="1" ht="112.5">
      <c r="A10594" s="37" t="s">
        <v>6837</v>
      </c>
      <c r="B10594" s="64" t="s">
        <v>7156</v>
      </c>
      <c r="C10594" s="64" t="s">
        <v>4203</v>
      </c>
      <c r="D10594" s="37" t="s">
        <v>6839</v>
      </c>
      <c r="E10594" s="131">
        <v>5</v>
      </c>
      <c r="F10594" s="132" t="s">
        <v>82</v>
      </c>
      <c r="G10594" s="37"/>
      <c r="H10594" s="132" t="s">
        <v>6840</v>
      </c>
      <c r="I10594" s="164"/>
      <c r="K10594" s="140" t="str">
        <f t="shared" si="501"/>
        <v>社會福利支出計畫/社會福利支出/會費、捐助、補助、分攤、照護、救濟與交流活動費/捐助、補助與獎助/捐助國內團體</v>
      </c>
      <c r="L10594" s="140" t="str">
        <f t="shared" si="502"/>
        <v>補助民間團體辦理建立社區照顧關懷據點業務</v>
      </c>
      <c r="M10594" s="40" t="str">
        <f t="shared" si="503"/>
        <v>台中縣愛加倍關懷協會</v>
      </c>
    </row>
    <row r="10595" spans="1:13" s="27" customFormat="1" ht="112.5">
      <c r="A10595" s="37" t="s">
        <v>6837</v>
      </c>
      <c r="B10595" s="64" t="s">
        <v>7156</v>
      </c>
      <c r="C10595" s="64" t="s">
        <v>4306</v>
      </c>
      <c r="D10595" s="37" t="s">
        <v>6839</v>
      </c>
      <c r="E10595" s="131">
        <v>10</v>
      </c>
      <c r="F10595" s="132" t="s">
        <v>82</v>
      </c>
      <c r="G10595" s="37"/>
      <c r="H10595" s="132" t="s">
        <v>6840</v>
      </c>
      <c r="I10595" s="164"/>
      <c r="K10595" s="140" t="str">
        <f t="shared" si="501"/>
        <v>社會福利支出計畫/社會福利支出/會費、捐助、補助、分攤、照護、救濟與交流活動費/捐助、補助與獎助/捐助國內團體</v>
      </c>
      <c r="L10595" s="140" t="str">
        <f t="shared" si="502"/>
        <v>補助民間團體辦理建立社區照顧關懷據點業務</v>
      </c>
      <c r="M10595" s="40" t="str">
        <f t="shared" si="503"/>
        <v>臺中市文創經紀發展協會</v>
      </c>
    </row>
    <row r="10596" spans="1:13" s="27" customFormat="1" ht="112.5">
      <c r="A10596" s="37" t="s">
        <v>6837</v>
      </c>
      <c r="B10596" s="64" t="s">
        <v>7156</v>
      </c>
      <c r="C10596" s="64" t="s">
        <v>4304</v>
      </c>
      <c r="D10596" s="37" t="s">
        <v>6839</v>
      </c>
      <c r="E10596" s="131">
        <v>30</v>
      </c>
      <c r="F10596" s="132" t="s">
        <v>82</v>
      </c>
      <c r="G10596" s="37"/>
      <c r="H10596" s="132" t="s">
        <v>6840</v>
      </c>
      <c r="I10596" s="164"/>
      <c r="K10596" s="140" t="str">
        <f t="shared" si="501"/>
        <v>社會福利支出計畫/社會福利支出/會費、捐助、補助、分攤、照護、救濟與交流活動費/捐助、補助與獎助/捐助國內團體</v>
      </c>
      <c r="L10596" s="140" t="str">
        <f t="shared" si="502"/>
        <v>補助民間團體辦理建立社區照顧關懷據點業務</v>
      </c>
      <c r="M10596" s="40" t="str">
        <f t="shared" si="503"/>
        <v>臺中市福興在地人文關懷協會</v>
      </c>
    </row>
    <row r="10597" spans="1:13" s="27" customFormat="1" ht="112.5">
      <c r="A10597" s="37" t="s">
        <v>6837</v>
      </c>
      <c r="B10597" s="64" t="s">
        <v>7156</v>
      </c>
      <c r="C10597" s="64" t="s">
        <v>7352</v>
      </c>
      <c r="D10597" s="37" t="s">
        <v>6839</v>
      </c>
      <c r="E10597" s="131">
        <v>30</v>
      </c>
      <c r="F10597" s="132" t="s">
        <v>82</v>
      </c>
      <c r="G10597" s="37"/>
      <c r="H10597" s="132" t="s">
        <v>6840</v>
      </c>
      <c r="I10597" s="164"/>
      <c r="K10597" s="140" t="str">
        <f t="shared" si="501"/>
        <v>社會福利支出計畫/社會福利支出/會費、捐助、補助、分攤、照護、救濟與交流活動費/捐助、補助與獎助/捐助國內團體</v>
      </c>
      <c r="L10597" s="140" t="str">
        <f t="shared" si="502"/>
        <v>補助民間團體辦理建立社區照顧關懷據點業務</v>
      </c>
      <c r="M10597" s="40" t="str">
        <f t="shared" si="503"/>
        <v>臺中市北區錦平社區發展協會</v>
      </c>
    </row>
    <row r="10598" spans="1:13" s="27" customFormat="1" ht="112.5">
      <c r="A10598" s="37" t="s">
        <v>6837</v>
      </c>
      <c r="B10598" s="64" t="s">
        <v>7353</v>
      </c>
      <c r="C10598" s="64" t="s">
        <v>7354</v>
      </c>
      <c r="D10598" s="37" t="s">
        <v>6839</v>
      </c>
      <c r="E10598" s="131">
        <v>42</v>
      </c>
      <c r="F10598" s="132" t="s">
        <v>82</v>
      </c>
      <c r="G10598" s="128"/>
      <c r="H10598" s="156" t="s">
        <v>6840</v>
      </c>
      <c r="I10598" s="165"/>
      <c r="K10598" s="140" t="str">
        <f t="shared" si="501"/>
        <v>社會福利支出計畫/社會福利支出/會費、捐助、補助、分攤、照護、救濟與交流活動費/捐助、補助與獎助/捐助國內團體</v>
      </c>
      <c r="L10598" s="140" t="str">
        <f t="shared" si="502"/>
        <v>遊民中繼住宅推動計畫</v>
      </c>
      <c r="M10598" s="40" t="str">
        <f t="shared" si="503"/>
        <v>臺中市立林安康社會福利關懷協會</v>
      </c>
    </row>
    <row r="10599" spans="1:13" s="27" customFormat="1" ht="112.5">
      <c r="A10599" s="37" t="s">
        <v>6837</v>
      </c>
      <c r="B10599" s="64" t="s">
        <v>7353</v>
      </c>
      <c r="C10599" s="64" t="s">
        <v>7354</v>
      </c>
      <c r="D10599" s="37" t="s">
        <v>6839</v>
      </c>
      <c r="E10599" s="131">
        <v>27</v>
      </c>
      <c r="F10599" s="132" t="s">
        <v>82</v>
      </c>
      <c r="G10599" s="128"/>
      <c r="H10599" s="156" t="s">
        <v>6840</v>
      </c>
      <c r="I10599" s="165"/>
      <c r="K10599" s="140" t="str">
        <f t="shared" si="501"/>
        <v>社會福利支出計畫/社會福利支出/會費、捐助、補助、分攤、照護、救濟與交流活動費/捐助、補助與獎助/捐助國內團體</v>
      </c>
      <c r="L10599" s="140" t="str">
        <f t="shared" si="502"/>
        <v>遊民中繼住宅推動計畫</v>
      </c>
      <c r="M10599" s="40" t="str">
        <f t="shared" si="503"/>
        <v>臺中市立林安康社會福利關懷協會</v>
      </c>
    </row>
    <row r="10600" spans="1:13" s="27" customFormat="1" ht="112.5">
      <c r="A10600" s="37" t="s">
        <v>6837</v>
      </c>
      <c r="B10600" s="64" t="s">
        <v>7353</v>
      </c>
      <c r="C10600" s="64" t="s">
        <v>6899</v>
      </c>
      <c r="D10600" s="37" t="s">
        <v>6839</v>
      </c>
      <c r="E10600" s="131">
        <v>33</v>
      </c>
      <c r="F10600" s="132" t="s">
        <v>82</v>
      </c>
      <c r="G10600" s="128"/>
      <c r="H10600" s="156" t="s">
        <v>6840</v>
      </c>
      <c r="I10600" s="165"/>
      <c r="K10600" s="140" t="str">
        <f t="shared" si="501"/>
        <v>社會福利支出計畫/社會福利支出/會費、捐助、補助、分攤、照護、救濟與交流活動費/捐助、補助與獎助/捐助國內團體</v>
      </c>
      <c r="L10600" s="140" t="str">
        <f t="shared" si="502"/>
        <v>遊民中繼住宅推動計畫</v>
      </c>
      <c r="M10600" s="40" t="str">
        <f t="shared" si="503"/>
        <v>社團法人台灣喜信家庭關懷協會</v>
      </c>
    </row>
    <row r="10601" spans="1:13" s="27" customFormat="1" ht="112.5">
      <c r="A10601" s="37" t="s">
        <v>6837</v>
      </c>
      <c r="B10601" s="64" t="s">
        <v>7353</v>
      </c>
      <c r="C10601" s="64" t="s">
        <v>6899</v>
      </c>
      <c r="D10601" s="37" t="s">
        <v>6839</v>
      </c>
      <c r="E10601" s="131">
        <v>37</v>
      </c>
      <c r="F10601" s="132" t="s">
        <v>82</v>
      </c>
      <c r="G10601" s="128"/>
      <c r="H10601" s="156" t="s">
        <v>6840</v>
      </c>
      <c r="I10601" s="165"/>
      <c r="K10601" s="140" t="str">
        <f t="shared" si="501"/>
        <v>社會福利支出計畫/社會福利支出/會費、捐助、補助、分攤、照護、救濟與交流活動費/捐助、補助與獎助/捐助國內團體</v>
      </c>
      <c r="L10601" s="140" t="str">
        <f t="shared" si="502"/>
        <v>遊民中繼住宅推動計畫</v>
      </c>
      <c r="M10601" s="40" t="str">
        <f t="shared" si="503"/>
        <v>社團法人台灣喜信家庭關懷協會</v>
      </c>
    </row>
    <row r="10602" spans="1:13" s="27" customFormat="1" ht="112.5">
      <c r="A10602" s="37" t="s">
        <v>6837</v>
      </c>
      <c r="B10602" s="64" t="s">
        <v>7353</v>
      </c>
      <c r="C10602" s="64" t="s">
        <v>3942</v>
      </c>
      <c r="D10602" s="37" t="s">
        <v>6839</v>
      </c>
      <c r="E10602" s="131">
        <v>23</v>
      </c>
      <c r="F10602" s="132" t="s">
        <v>82</v>
      </c>
      <c r="G10602" s="128"/>
      <c r="H10602" s="156" t="s">
        <v>6840</v>
      </c>
      <c r="I10602" s="165"/>
      <c r="K10602" s="140" t="str">
        <f t="shared" si="501"/>
        <v>社會福利支出計畫/社會福利支出/會費、捐助、補助、分攤、照護、救濟與交流活動費/捐助、補助與獎助/捐助國內團體</v>
      </c>
      <c r="L10602" s="140" t="str">
        <f t="shared" si="502"/>
        <v>遊民中繼住宅推動計畫</v>
      </c>
      <c r="M10602" s="40" t="str">
        <f t="shared" si="503"/>
        <v>社團法人台中市慈善撒瑪黎雅婦女關懷協會</v>
      </c>
    </row>
    <row r="10603" spans="1:13" s="27" customFormat="1" ht="112.5">
      <c r="A10603" s="37" t="s">
        <v>6837</v>
      </c>
      <c r="B10603" s="64" t="s">
        <v>7353</v>
      </c>
      <c r="C10603" s="64" t="s">
        <v>3938</v>
      </c>
      <c r="D10603" s="37" t="s">
        <v>6839</v>
      </c>
      <c r="E10603" s="131">
        <v>19</v>
      </c>
      <c r="F10603" s="132" t="s">
        <v>82</v>
      </c>
      <c r="G10603" s="128"/>
      <c r="H10603" s="156" t="s">
        <v>6840</v>
      </c>
      <c r="I10603" s="165"/>
      <c r="K10603" s="140" t="str">
        <f t="shared" si="501"/>
        <v>社會福利支出計畫/社會福利支出/會費、捐助、補助、分攤、照護、救濟與交流活動費/捐助、補助與獎助/捐助國內團體</v>
      </c>
      <c r="L10603" s="140" t="str">
        <f t="shared" si="502"/>
        <v>遊民中繼住宅推動計畫</v>
      </c>
      <c r="M10603" s="40" t="str">
        <f t="shared" si="503"/>
        <v>社團法人台中市街友關懷協會</v>
      </c>
    </row>
    <row r="10604" spans="1:13" s="27" customFormat="1" ht="112.5">
      <c r="A10604" s="37" t="s">
        <v>6837</v>
      </c>
      <c r="B10604" s="64" t="s">
        <v>7353</v>
      </c>
      <c r="C10604" s="64" t="s">
        <v>6899</v>
      </c>
      <c r="D10604" s="37" t="s">
        <v>6839</v>
      </c>
      <c r="E10604" s="131">
        <v>24</v>
      </c>
      <c r="F10604" s="132" t="s">
        <v>82</v>
      </c>
      <c r="G10604" s="128"/>
      <c r="H10604" s="156" t="s">
        <v>6840</v>
      </c>
      <c r="I10604" s="165"/>
      <c r="K10604" s="140" t="str">
        <f t="shared" si="501"/>
        <v>社會福利支出計畫/社會福利支出/會費、捐助、補助、分攤、照護、救濟與交流活動費/捐助、補助與獎助/捐助國內團體</v>
      </c>
      <c r="L10604" s="140" t="str">
        <f t="shared" si="502"/>
        <v>遊民中繼住宅推動計畫</v>
      </c>
      <c r="M10604" s="40" t="str">
        <f t="shared" si="503"/>
        <v>社團法人台灣喜信家庭關懷協會</v>
      </c>
    </row>
    <row r="10605" spans="1:13" s="27" customFormat="1" ht="112.5">
      <c r="A10605" s="37" t="s">
        <v>6837</v>
      </c>
      <c r="B10605" s="64" t="s">
        <v>7353</v>
      </c>
      <c r="C10605" s="64" t="s">
        <v>6899</v>
      </c>
      <c r="D10605" s="37" t="s">
        <v>6839</v>
      </c>
      <c r="E10605" s="131">
        <v>40</v>
      </c>
      <c r="F10605" s="132" t="s">
        <v>82</v>
      </c>
      <c r="G10605" s="128"/>
      <c r="H10605" s="156" t="s">
        <v>6840</v>
      </c>
      <c r="I10605" s="165"/>
      <c r="K10605" s="140" t="str">
        <f t="shared" si="501"/>
        <v>社會福利支出計畫/社會福利支出/會費、捐助、補助、分攤、照護、救濟與交流活動費/捐助、補助與獎助/捐助國內團體</v>
      </c>
      <c r="L10605" s="140" t="str">
        <f t="shared" si="502"/>
        <v>遊民中繼住宅推動計畫</v>
      </c>
      <c r="M10605" s="40" t="str">
        <f t="shared" si="503"/>
        <v>社團法人台灣喜信家庭關懷協會</v>
      </c>
    </row>
    <row r="10606" spans="1:13" s="27" customFormat="1" ht="112.5">
      <c r="A10606" s="37" t="s">
        <v>6837</v>
      </c>
      <c r="B10606" s="64" t="s">
        <v>7353</v>
      </c>
      <c r="C10606" s="64" t="s">
        <v>3938</v>
      </c>
      <c r="D10606" s="37" t="s">
        <v>6839</v>
      </c>
      <c r="E10606" s="131">
        <v>12</v>
      </c>
      <c r="F10606" s="132" t="s">
        <v>82</v>
      </c>
      <c r="G10606" s="128"/>
      <c r="H10606" s="156" t="s">
        <v>6840</v>
      </c>
      <c r="I10606" s="165"/>
      <c r="K10606" s="140" t="str">
        <f t="shared" si="501"/>
        <v>社會福利支出計畫/社會福利支出/會費、捐助、補助、分攤、照護、救濟與交流活動費/捐助、補助與獎助/捐助國內團體</v>
      </c>
      <c r="L10606" s="140" t="str">
        <f t="shared" si="502"/>
        <v>遊民中繼住宅推動計畫</v>
      </c>
      <c r="M10606" s="40" t="str">
        <f t="shared" si="503"/>
        <v>社團法人台中市街友關懷協會</v>
      </c>
    </row>
    <row r="10607" spans="1:13" s="27" customFormat="1" ht="112.5">
      <c r="A10607" s="37" t="s">
        <v>6837</v>
      </c>
      <c r="B10607" s="64" t="s">
        <v>7353</v>
      </c>
      <c r="C10607" s="64" t="s">
        <v>3938</v>
      </c>
      <c r="D10607" s="37" t="s">
        <v>6839</v>
      </c>
      <c r="E10607" s="131">
        <v>17</v>
      </c>
      <c r="F10607" s="132" t="s">
        <v>82</v>
      </c>
      <c r="G10607" s="128"/>
      <c r="H10607" s="156" t="s">
        <v>6840</v>
      </c>
      <c r="I10607" s="165"/>
      <c r="K10607" s="140" t="str">
        <f t="shared" si="501"/>
        <v>社會福利支出計畫/社會福利支出/會費、捐助、補助、分攤、照護、救濟與交流活動費/捐助、補助與獎助/捐助國內團體</v>
      </c>
      <c r="L10607" s="140" t="str">
        <f t="shared" si="502"/>
        <v>遊民中繼住宅推動計畫</v>
      </c>
      <c r="M10607" s="40" t="str">
        <f t="shared" si="503"/>
        <v>社團法人台中市街友關懷協會</v>
      </c>
    </row>
    <row r="10608" spans="1:13" s="27" customFormat="1" ht="112.5">
      <c r="A10608" s="37" t="s">
        <v>6837</v>
      </c>
      <c r="B10608" s="64" t="s">
        <v>7353</v>
      </c>
      <c r="C10608" s="64" t="s">
        <v>3942</v>
      </c>
      <c r="D10608" s="37" t="s">
        <v>6839</v>
      </c>
      <c r="E10608" s="131">
        <v>26</v>
      </c>
      <c r="F10608" s="132" t="s">
        <v>82</v>
      </c>
      <c r="G10608" s="128"/>
      <c r="H10608" s="156" t="s">
        <v>6840</v>
      </c>
      <c r="I10608" s="165"/>
      <c r="K10608" s="140" t="str">
        <f t="shared" si="501"/>
        <v>社會福利支出計畫/社會福利支出/會費、捐助、補助、分攤、照護、救濟與交流活動費/捐助、補助與獎助/捐助國內團體</v>
      </c>
      <c r="L10608" s="140" t="str">
        <f t="shared" si="502"/>
        <v>遊民中繼住宅推動計畫</v>
      </c>
      <c r="M10608" s="40" t="str">
        <f t="shared" si="503"/>
        <v>社團法人台中市慈善撒瑪黎雅婦女關懷協會</v>
      </c>
    </row>
    <row r="10609" spans="1:13" s="27" customFormat="1" ht="112.5">
      <c r="A10609" s="37" t="s">
        <v>6837</v>
      </c>
      <c r="B10609" s="64" t="s">
        <v>7353</v>
      </c>
      <c r="C10609" s="64" t="s">
        <v>3938</v>
      </c>
      <c r="D10609" s="37" t="s">
        <v>6839</v>
      </c>
      <c r="E10609" s="131">
        <v>10</v>
      </c>
      <c r="F10609" s="132" t="s">
        <v>82</v>
      </c>
      <c r="G10609" s="37"/>
      <c r="H10609" s="132" t="s">
        <v>6840</v>
      </c>
      <c r="I10609" s="164"/>
      <c r="K10609" s="140" t="str">
        <f t="shared" si="501"/>
        <v>社會福利支出計畫/社會福利支出/會費、捐助、補助、分攤、照護、救濟與交流活動費/捐助、補助與獎助/捐助國內團體</v>
      </c>
      <c r="L10609" s="140" t="str">
        <f t="shared" si="502"/>
        <v>遊民中繼住宅推動計畫</v>
      </c>
      <c r="M10609" s="40" t="str">
        <f t="shared" si="503"/>
        <v>社團法人台中市街友關懷協會</v>
      </c>
    </row>
    <row r="10610" spans="1:13" s="27" customFormat="1" ht="112.5">
      <c r="A10610" s="37" t="s">
        <v>6837</v>
      </c>
      <c r="B10610" s="64" t="s">
        <v>7353</v>
      </c>
      <c r="C10610" s="64" t="s">
        <v>3942</v>
      </c>
      <c r="D10610" s="37" t="s">
        <v>6839</v>
      </c>
      <c r="E10610" s="131">
        <v>63</v>
      </c>
      <c r="F10610" s="132" t="s">
        <v>82</v>
      </c>
      <c r="G10610" s="37"/>
      <c r="H10610" s="132" t="s">
        <v>6840</v>
      </c>
      <c r="I10610" s="164"/>
      <c r="K10610" s="140" t="str">
        <f t="shared" si="501"/>
        <v>社會福利支出計畫/社會福利支出/會費、捐助、補助、分攤、照護、救濟與交流活動費/捐助、補助與獎助/捐助國內團體</v>
      </c>
      <c r="L10610" s="140" t="str">
        <f t="shared" si="502"/>
        <v>遊民中繼住宅推動計畫</v>
      </c>
      <c r="M10610" s="40" t="str">
        <f t="shared" si="503"/>
        <v>社團法人台中市慈善撒瑪黎雅婦女關懷協會</v>
      </c>
    </row>
    <row r="10611" spans="1:13" s="27" customFormat="1" ht="112.5">
      <c r="A10611" s="37" t="s">
        <v>6837</v>
      </c>
      <c r="B10611" s="64" t="s">
        <v>7353</v>
      </c>
      <c r="C10611" s="64" t="s">
        <v>3938</v>
      </c>
      <c r="D10611" s="37" t="s">
        <v>6839</v>
      </c>
      <c r="E10611" s="131">
        <v>17</v>
      </c>
      <c r="F10611" s="132" t="s">
        <v>82</v>
      </c>
      <c r="G10611" s="128"/>
      <c r="H10611" s="156" t="s">
        <v>6840</v>
      </c>
      <c r="I10611" s="165"/>
      <c r="K10611" s="140" t="str">
        <f t="shared" si="501"/>
        <v>社會福利支出計畫/社會福利支出/會費、捐助、補助、分攤、照護、救濟與交流活動費/捐助、補助與獎助/捐助國內團體</v>
      </c>
      <c r="L10611" s="140" t="str">
        <f t="shared" si="502"/>
        <v>遊民中繼住宅推動計畫</v>
      </c>
      <c r="M10611" s="40" t="str">
        <f t="shared" si="503"/>
        <v>社團法人台中市街友關懷協會</v>
      </c>
    </row>
    <row r="10612" spans="1:13" s="27" customFormat="1" ht="112.5">
      <c r="A10612" s="37" t="s">
        <v>6837</v>
      </c>
      <c r="B10612" s="64" t="s">
        <v>7353</v>
      </c>
      <c r="C10612" s="64" t="s">
        <v>6899</v>
      </c>
      <c r="D10612" s="37" t="s">
        <v>6839</v>
      </c>
      <c r="E10612" s="131">
        <v>26</v>
      </c>
      <c r="F10612" s="132" t="s">
        <v>82</v>
      </c>
      <c r="G10612" s="37"/>
      <c r="H10612" s="132" t="s">
        <v>6840</v>
      </c>
      <c r="I10612" s="164"/>
      <c r="K10612" s="140" t="str">
        <f t="shared" si="501"/>
        <v>社會福利支出計畫/社會福利支出/會費、捐助、補助、分攤、照護、救濟與交流活動費/捐助、補助與獎助/捐助國內團體</v>
      </c>
      <c r="L10612" s="140" t="str">
        <f t="shared" si="502"/>
        <v>遊民中繼住宅推動計畫</v>
      </c>
      <c r="M10612" s="40" t="str">
        <f t="shared" si="503"/>
        <v>社團法人台灣喜信家庭關懷協會</v>
      </c>
    </row>
    <row r="10613" spans="1:13" s="27" customFormat="1" ht="112.5">
      <c r="A10613" s="37" t="s">
        <v>6837</v>
      </c>
      <c r="B10613" s="64" t="s">
        <v>7353</v>
      </c>
      <c r="C10613" s="64" t="s">
        <v>6899</v>
      </c>
      <c r="D10613" s="37" t="s">
        <v>6839</v>
      </c>
      <c r="E10613" s="131">
        <v>29</v>
      </c>
      <c r="F10613" s="132" t="s">
        <v>82</v>
      </c>
      <c r="G10613" s="37"/>
      <c r="H10613" s="132" t="s">
        <v>6840</v>
      </c>
      <c r="I10613" s="164"/>
      <c r="K10613" s="140" t="str">
        <f t="shared" si="501"/>
        <v>社會福利支出計畫/社會福利支出/會費、捐助、補助、分攤、照護、救濟與交流活動費/捐助、補助與獎助/捐助國內團體</v>
      </c>
      <c r="L10613" s="140" t="str">
        <f t="shared" si="502"/>
        <v>遊民中繼住宅推動計畫</v>
      </c>
      <c r="M10613" s="40" t="str">
        <f t="shared" si="503"/>
        <v>社團法人台灣喜信家庭關懷協會</v>
      </c>
    </row>
    <row r="10614" spans="1:13" s="27" customFormat="1" ht="112.5">
      <c r="A10614" s="37" t="s">
        <v>6837</v>
      </c>
      <c r="B10614" s="64" t="s">
        <v>7353</v>
      </c>
      <c r="C10614" s="64" t="s">
        <v>6899</v>
      </c>
      <c r="D10614" s="37" t="s">
        <v>6839</v>
      </c>
      <c r="E10614" s="131">
        <v>57</v>
      </c>
      <c r="F10614" s="132" t="s">
        <v>82</v>
      </c>
      <c r="G10614" s="37"/>
      <c r="H10614" s="132" t="s">
        <v>6840</v>
      </c>
      <c r="I10614" s="164"/>
      <c r="K10614" s="140" t="str">
        <f t="shared" si="501"/>
        <v>社會福利支出計畫/社會福利支出/會費、捐助、補助、分攤、照護、救濟與交流活動費/捐助、補助與獎助/捐助國內團體</v>
      </c>
      <c r="L10614" s="140" t="str">
        <f t="shared" si="502"/>
        <v>遊民中繼住宅推動計畫</v>
      </c>
      <c r="M10614" s="40" t="str">
        <f t="shared" si="503"/>
        <v>社團法人台灣喜信家庭關懷協會</v>
      </c>
    </row>
    <row r="10615" spans="1:13" s="27" customFormat="1" ht="112.5">
      <c r="A10615" s="37" t="s">
        <v>6837</v>
      </c>
      <c r="B10615" s="64" t="s">
        <v>7353</v>
      </c>
      <c r="C10615" s="64" t="s">
        <v>3938</v>
      </c>
      <c r="D10615" s="37" t="s">
        <v>6839</v>
      </c>
      <c r="E10615" s="131">
        <v>19</v>
      </c>
      <c r="F10615" s="132" t="s">
        <v>82</v>
      </c>
      <c r="G10615" s="37"/>
      <c r="H10615" s="132" t="s">
        <v>6840</v>
      </c>
      <c r="I10615" s="164"/>
      <c r="K10615" s="140" t="str">
        <f t="shared" si="501"/>
        <v>社會福利支出計畫/社會福利支出/會費、捐助、補助、分攤、照護、救濟與交流活動費/捐助、補助與獎助/捐助國內團體</v>
      </c>
      <c r="L10615" s="140" t="str">
        <f t="shared" si="502"/>
        <v>遊民中繼住宅推動計畫</v>
      </c>
      <c r="M10615" s="40" t="str">
        <f t="shared" si="503"/>
        <v>社團法人台中市街友關懷協會</v>
      </c>
    </row>
    <row r="10616" spans="1:13" s="27" customFormat="1" ht="112.5">
      <c r="A10616" s="37" t="s">
        <v>6837</v>
      </c>
      <c r="B10616" s="64" t="s">
        <v>7353</v>
      </c>
      <c r="C10616" s="64" t="s">
        <v>3942</v>
      </c>
      <c r="D10616" s="37" t="s">
        <v>6839</v>
      </c>
      <c r="E10616" s="131">
        <v>32</v>
      </c>
      <c r="F10616" s="132" t="s">
        <v>82</v>
      </c>
      <c r="G10616" s="37"/>
      <c r="H10616" s="132" t="s">
        <v>6840</v>
      </c>
      <c r="I10616" s="164"/>
      <c r="K10616" s="140" t="str">
        <f t="shared" si="501"/>
        <v>社會福利支出計畫/社會福利支出/會費、捐助、補助、分攤、照護、救濟與交流活動費/捐助、補助與獎助/捐助國內團體</v>
      </c>
      <c r="L10616" s="140" t="str">
        <f t="shared" si="502"/>
        <v>遊民中繼住宅推動計畫</v>
      </c>
      <c r="M10616" s="40" t="str">
        <f t="shared" si="503"/>
        <v>社團法人台中市慈善撒瑪黎雅婦女關懷協會</v>
      </c>
    </row>
    <row r="10617" spans="1:13" s="27" customFormat="1" ht="112.5">
      <c r="A10617" s="37" t="s">
        <v>6837</v>
      </c>
      <c r="B10617" s="64" t="s">
        <v>7353</v>
      </c>
      <c r="C10617" s="64" t="s">
        <v>6899</v>
      </c>
      <c r="D10617" s="37" t="s">
        <v>6839</v>
      </c>
      <c r="E10617" s="131">
        <v>45</v>
      </c>
      <c r="F10617" s="132" t="s">
        <v>82</v>
      </c>
      <c r="G10617" s="37"/>
      <c r="H10617" s="132" t="s">
        <v>6840</v>
      </c>
      <c r="I10617" s="164"/>
      <c r="K10617" s="140" t="str">
        <f t="shared" si="501"/>
        <v>社會福利支出計畫/社會福利支出/會費、捐助、補助、分攤、照護、救濟與交流活動費/捐助、補助與獎助/捐助國內團體</v>
      </c>
      <c r="L10617" s="140" t="str">
        <f t="shared" si="502"/>
        <v>遊民中繼住宅推動計畫</v>
      </c>
      <c r="M10617" s="40" t="str">
        <f t="shared" si="503"/>
        <v>社團法人台灣喜信家庭關懷協會</v>
      </c>
    </row>
    <row r="10618" spans="1:13" s="27" customFormat="1" ht="112.5">
      <c r="A10618" s="37" t="s">
        <v>6837</v>
      </c>
      <c r="B10618" s="64" t="s">
        <v>7353</v>
      </c>
      <c r="C10618" s="64" t="s">
        <v>3938</v>
      </c>
      <c r="D10618" s="37" t="s">
        <v>6839</v>
      </c>
      <c r="E10618" s="131">
        <v>17</v>
      </c>
      <c r="F10618" s="132" t="s">
        <v>82</v>
      </c>
      <c r="G10618" s="37"/>
      <c r="H10618" s="132" t="s">
        <v>6840</v>
      </c>
      <c r="I10618" s="164"/>
      <c r="K10618" s="140" t="str">
        <f t="shared" si="501"/>
        <v>社會福利支出計畫/社會福利支出/會費、捐助、補助、分攤、照護、救濟與交流活動費/捐助、補助與獎助/捐助國內團體</v>
      </c>
      <c r="L10618" s="140" t="str">
        <f t="shared" si="502"/>
        <v>遊民中繼住宅推動計畫</v>
      </c>
      <c r="M10618" s="40" t="str">
        <f t="shared" si="503"/>
        <v>社團法人台中市街友關懷協會</v>
      </c>
    </row>
    <row r="10619" spans="1:13" s="27" customFormat="1" ht="112.5">
      <c r="A10619" s="37" t="s">
        <v>6837</v>
      </c>
      <c r="B10619" s="64" t="s">
        <v>7353</v>
      </c>
      <c r="C10619" s="64" t="s">
        <v>6899</v>
      </c>
      <c r="D10619" s="37" t="s">
        <v>6839</v>
      </c>
      <c r="E10619" s="131">
        <v>18</v>
      </c>
      <c r="F10619" s="132" t="s">
        <v>82</v>
      </c>
      <c r="G10619" s="128"/>
      <c r="H10619" s="156" t="s">
        <v>6840</v>
      </c>
      <c r="I10619" s="165"/>
      <c r="K10619" s="140" t="str">
        <f t="shared" si="501"/>
        <v>社會福利支出計畫/社會福利支出/會費、捐助、補助、分攤、照護、救濟與交流活動費/捐助、補助與獎助/捐助國內團體</v>
      </c>
      <c r="L10619" s="140" t="str">
        <f t="shared" si="502"/>
        <v>遊民中繼住宅推動計畫</v>
      </c>
      <c r="M10619" s="40" t="str">
        <f t="shared" si="503"/>
        <v>社團法人台灣喜信家庭關懷協會</v>
      </c>
    </row>
    <row r="10620" spans="1:13" s="27" customFormat="1" ht="112.5">
      <c r="A10620" s="37" t="s">
        <v>6837</v>
      </c>
      <c r="B10620" s="64" t="s">
        <v>7353</v>
      </c>
      <c r="C10620" s="64" t="s">
        <v>6899</v>
      </c>
      <c r="D10620" s="37" t="s">
        <v>6839</v>
      </c>
      <c r="E10620" s="131">
        <v>34</v>
      </c>
      <c r="F10620" s="132" t="s">
        <v>82</v>
      </c>
      <c r="G10620" s="37"/>
      <c r="H10620" s="132" t="s">
        <v>6840</v>
      </c>
      <c r="I10620" s="164"/>
      <c r="K10620" s="140" t="str">
        <f t="shared" si="501"/>
        <v>社會福利支出計畫/社會福利支出/會費、捐助、補助、分攤、照護、救濟與交流活動費/捐助、補助與獎助/捐助國內團體</v>
      </c>
      <c r="L10620" s="140" t="str">
        <f t="shared" si="502"/>
        <v>遊民中繼住宅推動計畫</v>
      </c>
      <c r="M10620" s="40" t="str">
        <f t="shared" si="503"/>
        <v>社團法人台灣喜信家庭關懷協會</v>
      </c>
    </row>
    <row r="10621" spans="1:13" s="27" customFormat="1" ht="112.5">
      <c r="A10621" s="37" t="s">
        <v>6837</v>
      </c>
      <c r="B10621" s="64" t="s">
        <v>7353</v>
      </c>
      <c r="C10621" s="64" t="s">
        <v>3938</v>
      </c>
      <c r="D10621" s="37" t="s">
        <v>6839</v>
      </c>
      <c r="E10621" s="131">
        <v>108</v>
      </c>
      <c r="F10621" s="132" t="s">
        <v>82</v>
      </c>
      <c r="G10621" s="37"/>
      <c r="H10621" s="132" t="s">
        <v>6840</v>
      </c>
      <c r="I10621" s="164"/>
      <c r="K10621" s="140" t="str">
        <f t="shared" ref="K10621:K10684" si="504">A10621</f>
        <v>社會福利支出計畫/社會福利支出/會費、捐助、補助、分攤、照護、救濟與交流活動費/捐助、補助與獎助/捐助國內團體</v>
      </c>
      <c r="L10621" s="140" t="str">
        <f t="shared" ref="L10621:L10684" si="505">B10621</f>
        <v>遊民中繼住宅推動計畫</v>
      </c>
      <c r="M10621" s="40" t="str">
        <f t="shared" ref="M10621:M10684" si="506">C10621</f>
        <v>社團法人台中市街友關懷協會</v>
      </c>
    </row>
    <row r="10622" spans="1:13" s="27" customFormat="1" ht="112.5">
      <c r="A10622" s="37" t="s">
        <v>6837</v>
      </c>
      <c r="B10622" s="64" t="s">
        <v>7353</v>
      </c>
      <c r="C10622" s="64" t="s">
        <v>3938</v>
      </c>
      <c r="D10622" s="37" t="s">
        <v>6839</v>
      </c>
      <c r="E10622" s="131">
        <v>125</v>
      </c>
      <c r="F10622" s="132" t="s">
        <v>82</v>
      </c>
      <c r="G10622" s="37"/>
      <c r="H10622" s="132" t="s">
        <v>6840</v>
      </c>
      <c r="I10622" s="164"/>
      <c r="K10622" s="140" t="str">
        <f t="shared" si="504"/>
        <v>社會福利支出計畫/社會福利支出/會費、捐助、補助、分攤、照護、救濟與交流活動費/捐助、補助與獎助/捐助國內團體</v>
      </c>
      <c r="L10622" s="140" t="str">
        <f t="shared" si="505"/>
        <v>遊民中繼住宅推動計畫</v>
      </c>
      <c r="M10622" s="40" t="str">
        <f t="shared" si="506"/>
        <v>社團法人台中市街友關懷協會</v>
      </c>
    </row>
    <row r="10623" spans="1:13" s="27" customFormat="1" ht="112.5">
      <c r="A10623" s="37" t="s">
        <v>6837</v>
      </c>
      <c r="B10623" s="64" t="s">
        <v>7353</v>
      </c>
      <c r="C10623" s="64" t="s">
        <v>3942</v>
      </c>
      <c r="D10623" s="37" t="s">
        <v>6839</v>
      </c>
      <c r="E10623" s="131">
        <v>32</v>
      </c>
      <c r="F10623" s="132" t="s">
        <v>82</v>
      </c>
      <c r="G10623" s="37"/>
      <c r="H10623" s="132" t="s">
        <v>6840</v>
      </c>
      <c r="I10623" s="164"/>
      <c r="K10623" s="140" t="str">
        <f t="shared" si="504"/>
        <v>社會福利支出計畫/社會福利支出/會費、捐助、補助、分攤、照護、救濟與交流活動費/捐助、補助與獎助/捐助國內團體</v>
      </c>
      <c r="L10623" s="140" t="str">
        <f t="shared" si="505"/>
        <v>遊民中繼住宅推動計畫</v>
      </c>
      <c r="M10623" s="40" t="str">
        <f t="shared" si="506"/>
        <v>社團法人台中市慈善撒瑪黎雅婦女關懷協會</v>
      </c>
    </row>
    <row r="10624" spans="1:13" s="27" customFormat="1" ht="112.5">
      <c r="A10624" s="37" t="s">
        <v>6837</v>
      </c>
      <c r="B10624" s="64" t="s">
        <v>7353</v>
      </c>
      <c r="C10624" s="64" t="s">
        <v>7355</v>
      </c>
      <c r="D10624" s="37" t="s">
        <v>6839</v>
      </c>
      <c r="E10624" s="131">
        <v>215</v>
      </c>
      <c r="F10624" s="132" t="s">
        <v>82</v>
      </c>
      <c r="G10624" s="37"/>
      <c r="H10624" s="132" t="s">
        <v>6840</v>
      </c>
      <c r="I10624" s="164"/>
      <c r="K10624" s="140" t="str">
        <f t="shared" si="504"/>
        <v>社會福利支出計畫/社會福利支出/會費、捐助、補助、分攤、照護、救濟與交流活動費/捐助、補助與獎助/捐助國內團體</v>
      </c>
      <c r="L10624" s="140" t="str">
        <f t="shared" si="505"/>
        <v>遊民中繼住宅推動計畫</v>
      </c>
      <c r="M10624" s="40" t="str">
        <f t="shared" si="506"/>
        <v>社團法人立林安康社會福利關懷協會</v>
      </c>
    </row>
    <row r="10625" spans="1:13" s="27" customFormat="1" ht="112.5">
      <c r="A10625" s="37" t="s">
        <v>6837</v>
      </c>
      <c r="B10625" s="64" t="s">
        <v>7353</v>
      </c>
      <c r="C10625" s="64" t="s">
        <v>7355</v>
      </c>
      <c r="D10625" s="37" t="s">
        <v>6839</v>
      </c>
      <c r="E10625" s="131">
        <v>177</v>
      </c>
      <c r="F10625" s="132" t="s">
        <v>82</v>
      </c>
      <c r="G10625" s="37"/>
      <c r="H10625" s="132" t="s">
        <v>6840</v>
      </c>
      <c r="I10625" s="164"/>
      <c r="K10625" s="140" t="str">
        <f t="shared" si="504"/>
        <v>社會福利支出計畫/社會福利支出/會費、捐助、補助、分攤、照護、救濟與交流活動費/捐助、補助與獎助/捐助國內團體</v>
      </c>
      <c r="L10625" s="140" t="str">
        <f t="shared" si="505"/>
        <v>遊民中繼住宅推動計畫</v>
      </c>
      <c r="M10625" s="40" t="str">
        <f t="shared" si="506"/>
        <v>社團法人立林安康社會福利關懷協會</v>
      </c>
    </row>
    <row r="10626" spans="1:13" s="27" customFormat="1" ht="93.75">
      <c r="A10626" s="37" t="s">
        <v>7356</v>
      </c>
      <c r="B10626" s="37" t="s">
        <v>7357</v>
      </c>
      <c r="C10626" s="37" t="s">
        <v>7358</v>
      </c>
      <c r="D10626" s="37" t="s">
        <v>7359</v>
      </c>
      <c r="E10626" s="131">
        <v>13</v>
      </c>
      <c r="F10626" s="132" t="s">
        <v>44</v>
      </c>
      <c r="G10626" s="116"/>
      <c r="H10626" s="132" t="s">
        <v>1</v>
      </c>
      <c r="I10626" s="132"/>
      <c r="K10626" s="140" t="str">
        <f t="shared" si="504"/>
        <v>54學前教育計畫-541學前教育-54110000中央政府補助幼兒教育經費-722捐助國內團體</v>
      </c>
      <c r="L10626" s="140" t="str">
        <f t="shared" si="505"/>
        <v>本局辦理-111學年度非營利幼兒園配置教師助理員追加經費(潭秀)</v>
      </c>
      <c r="M10626" s="40" t="str">
        <f t="shared" si="506"/>
        <v xml:space="preserve">臺中市潭秀非營利幼兒園（委託財團法人中臺科技大學設立之中臺科技大學辦理） </v>
      </c>
    </row>
    <row r="10627" spans="1:13" s="27" customFormat="1" ht="86.25">
      <c r="A10627" s="37" t="s">
        <v>7360</v>
      </c>
      <c r="B10627" s="37" t="s">
        <v>7357</v>
      </c>
      <c r="C10627" s="37" t="s">
        <v>7361</v>
      </c>
      <c r="D10627" s="37" t="s">
        <v>7359</v>
      </c>
      <c r="E10627" s="131">
        <v>2</v>
      </c>
      <c r="F10627" s="132" t="s">
        <v>44</v>
      </c>
      <c r="G10627" s="116"/>
      <c r="H10627" s="132" t="s">
        <v>1</v>
      </c>
      <c r="I10627" s="132"/>
      <c r="K10627" s="140" t="str">
        <f t="shared" si="504"/>
        <v>54學前教育計畫-541學前教育-54100200幼兒公費及獎補助-722捐助國內團體</v>
      </c>
      <c r="L10627" s="140" t="str">
        <f t="shared" si="505"/>
        <v>本局辦理-111學年度非營利幼兒園配置教師助理員追加經費(潭秀)</v>
      </c>
      <c r="M10627" s="40" t="str">
        <f t="shared" si="506"/>
        <v>臺中市潭秀非營利幼兒園（委託財團法人中臺科技大學設立之中臺科技大學辦理） </v>
      </c>
    </row>
    <row r="10628" spans="1:13" s="27" customFormat="1" ht="75">
      <c r="A10628" s="37" t="s">
        <v>7362</v>
      </c>
      <c r="B10628" s="37" t="s">
        <v>7363</v>
      </c>
      <c r="C10628" s="37" t="s">
        <v>7364</v>
      </c>
      <c r="D10628" s="37" t="s">
        <v>7359</v>
      </c>
      <c r="E10628" s="131">
        <v>36</v>
      </c>
      <c r="F10628" s="132" t="s">
        <v>44</v>
      </c>
      <c r="G10628" s="116"/>
      <c r="H10628" s="132" t="s">
        <v>1</v>
      </c>
      <c r="I10628" s="132"/>
      <c r="K10628" s="140" t="str">
        <f t="shared" si="504"/>
        <v>5K其他教育計畫-5K1軍訓教育-5K122000一般教學計畫-722捐助國內團體</v>
      </c>
      <c r="L10628" s="140" t="str">
        <f t="shared" si="505"/>
        <v>補助本市女童軍會辦理本市學校參加女童軍第9次全國大露營租車經費</v>
      </c>
      <c r="M10628" s="40" t="str">
        <f t="shared" si="506"/>
        <v>臺中市童軍會</v>
      </c>
    </row>
    <row r="10629" spans="1:13" s="27" customFormat="1" ht="112.5">
      <c r="A10629" s="37" t="s">
        <v>7356</v>
      </c>
      <c r="B10629" s="37" t="s">
        <v>7365</v>
      </c>
      <c r="C10629" s="37" t="s">
        <v>7366</v>
      </c>
      <c r="D10629" s="37" t="s">
        <v>7359</v>
      </c>
      <c r="E10629" s="131">
        <v>884</v>
      </c>
      <c r="F10629" s="132" t="s">
        <v>44</v>
      </c>
      <c r="G10629" s="116"/>
      <c r="H10629" s="132" t="s">
        <v>1</v>
      </c>
      <c r="I10629" s="132"/>
      <c r="K10629" s="140" t="str">
        <f t="shared" si="504"/>
        <v>54學前教育計畫-541學前教育-54110000中央政府補助幼兒教育經費-722捐助國內團體</v>
      </c>
      <c r="L10629" s="140" t="str">
        <f t="shared" si="505"/>
        <v>憑證留存--國教署補助112學年度第1學期公共化幼兒園辦理延長照顧服務經費(非營利幼兒園+教保中心)</v>
      </c>
      <c r="M10629" s="40" t="str">
        <f t="shared" si="506"/>
        <v>臺中市陳平非營利幼兒園(委託財團法人三之三生命教育基金會辦理)等21園</v>
      </c>
    </row>
    <row r="10630" spans="1:13" s="27" customFormat="1" ht="112.5">
      <c r="A10630" s="37" t="s">
        <v>7367</v>
      </c>
      <c r="B10630" s="37" t="s">
        <v>7365</v>
      </c>
      <c r="C10630" s="37" t="s">
        <v>7368</v>
      </c>
      <c r="D10630" s="37" t="s">
        <v>7359</v>
      </c>
      <c r="E10630" s="131">
        <v>212</v>
      </c>
      <c r="F10630" s="132" t="s">
        <v>44</v>
      </c>
      <c r="G10630" s="116"/>
      <c r="H10630" s="132" t="s">
        <v>1</v>
      </c>
      <c r="I10630" s="132"/>
      <c r="K10630" s="140" t="str">
        <f t="shared" si="504"/>
        <v>54學前教育計畫-541學前教育-54122000一般教學計畫-722捐助國內團體</v>
      </c>
      <c r="L10630" s="140" t="str">
        <f t="shared" si="505"/>
        <v>憑證留存--國教署補助112學年度第1學期公共化幼兒園辦理延長照顧服務經費(非營利幼兒園+教保中心)</v>
      </c>
      <c r="M10630" s="40" t="str">
        <f t="shared" si="506"/>
        <v>臺灣土地銀行臺中分行職場互助教保服務中心(委託社團法人大中華社會企業創新策略發展協會辦理) 等4園</v>
      </c>
    </row>
    <row r="10631" spans="1:13" s="27" customFormat="1" ht="93.75">
      <c r="A10631" s="37" t="s">
        <v>7356</v>
      </c>
      <c r="B10631" s="37" t="s">
        <v>7369</v>
      </c>
      <c r="C10631" s="37" t="s">
        <v>7370</v>
      </c>
      <c r="D10631" s="37" t="s">
        <v>7359</v>
      </c>
      <c r="E10631" s="131">
        <v>3</v>
      </c>
      <c r="F10631" s="132" t="s">
        <v>44</v>
      </c>
      <c r="G10631" s="116"/>
      <c r="H10631" s="132" t="s">
        <v>1</v>
      </c>
      <c r="I10631" s="132"/>
      <c r="K10631" s="140" t="str">
        <f t="shared" si="504"/>
        <v>54學前教育計畫-541學前教育-54110000中央政府補助幼兒教育經費-722捐助國內團體</v>
      </c>
      <c r="L10631" s="140" t="str">
        <f t="shared" si="505"/>
        <v>預付轉正-有關111學年度非營利幼兒園配置教師助理員第2期經費-陳平園</v>
      </c>
      <c r="M10631" s="40" t="str">
        <f t="shared" si="506"/>
        <v>臺中市陳平非營利幼兒園(委託財團法人三之三生命教育基金會辦理)</v>
      </c>
    </row>
    <row r="10632" spans="1:13" s="27" customFormat="1" ht="75">
      <c r="A10632" s="37" t="s">
        <v>7360</v>
      </c>
      <c r="B10632" s="37" t="s">
        <v>7369</v>
      </c>
      <c r="C10632" s="37" t="s">
        <v>7370</v>
      </c>
      <c r="D10632" s="37" t="s">
        <v>7359</v>
      </c>
      <c r="E10632" s="131">
        <v>1</v>
      </c>
      <c r="F10632" s="132" t="s">
        <v>44</v>
      </c>
      <c r="G10632" s="116"/>
      <c r="H10632" s="132" t="s">
        <v>1</v>
      </c>
      <c r="I10632" s="132"/>
      <c r="K10632" s="140" t="str">
        <f t="shared" si="504"/>
        <v>54學前教育計畫-541學前教育-54100200幼兒公費及獎補助-722捐助國內團體</v>
      </c>
      <c r="L10632" s="140" t="str">
        <f t="shared" si="505"/>
        <v>預付轉正-有關111學年度非營利幼兒園配置教師助理員第2期經費-陳平園</v>
      </c>
      <c r="M10632" s="40" t="str">
        <f t="shared" si="506"/>
        <v>臺中市陳平非營利幼兒園(委託財團法人三之三生命教育基金會辦理)</v>
      </c>
    </row>
    <row r="10633" spans="1:13" s="27" customFormat="1" ht="138">
      <c r="A10633" s="37" t="s">
        <v>7356</v>
      </c>
      <c r="B10633" s="37" t="s">
        <v>7371</v>
      </c>
      <c r="C10633" s="37" t="s">
        <v>7372</v>
      </c>
      <c r="D10633" s="37" t="s">
        <v>7359</v>
      </c>
      <c r="E10633" s="131">
        <v>3</v>
      </c>
      <c r="F10633" s="132" t="s">
        <v>44</v>
      </c>
      <c r="G10633" s="116"/>
      <c r="H10633" s="132" t="s">
        <v>1</v>
      </c>
      <c r="I10633" s="132"/>
      <c r="K10633" s="140" t="str">
        <f t="shared" si="504"/>
        <v>54學前教育計畫-541學前教育-54110000中央政府補助幼兒教育經費-722捐助國內團體</v>
      </c>
      <c r="L10633" s="140" t="str">
        <f t="shared" si="505"/>
        <v>預付轉正-國教署補助111學年度本市轄屬非營利幼兒園配置教師助理員經費-雙十園及后里園</v>
      </c>
      <c r="M10633" s="40" t="str">
        <f t="shared" si="506"/>
        <v>臺中市雙十非營利幼兒園（委託財團法人三之三生命教育基金會辦理）及臺中市后里非營利幼兒園(委託財團法人臺中市健康全人教育基金會辦理)</v>
      </c>
    </row>
    <row r="10634" spans="1:13" s="27" customFormat="1" ht="138">
      <c r="A10634" s="37" t="s">
        <v>7360</v>
      </c>
      <c r="B10634" s="37" t="s">
        <v>7371</v>
      </c>
      <c r="C10634" s="37" t="s">
        <v>7372</v>
      </c>
      <c r="D10634" s="37" t="s">
        <v>7359</v>
      </c>
      <c r="E10634" s="131">
        <v>1</v>
      </c>
      <c r="F10634" s="132" t="s">
        <v>44</v>
      </c>
      <c r="G10634" s="116"/>
      <c r="H10634" s="132" t="s">
        <v>1</v>
      </c>
      <c r="I10634" s="132"/>
      <c r="K10634" s="140" t="str">
        <f t="shared" si="504"/>
        <v>54學前教育計畫-541學前教育-54100200幼兒公費及獎補助-722捐助國內團體</v>
      </c>
      <c r="L10634" s="140" t="str">
        <f t="shared" si="505"/>
        <v>預付轉正-國教署補助111學年度本市轄屬非營利幼兒園配置教師助理員經費-雙十園及后里園</v>
      </c>
      <c r="M10634" s="40" t="str">
        <f t="shared" si="506"/>
        <v>臺中市雙十非營利幼兒園（委託財團法人三之三生命教育基金會辦理）及臺中市后里非營利幼兒園(委託財團法人臺中市健康全人教育基金會辦理)</v>
      </c>
    </row>
    <row r="10635" spans="1:13" s="27" customFormat="1" ht="93.75">
      <c r="A10635" s="37" t="s">
        <v>7356</v>
      </c>
      <c r="B10635" s="37" t="s">
        <v>7373</v>
      </c>
      <c r="C10635" s="37" t="s">
        <v>7374</v>
      </c>
      <c r="D10635" s="37" t="s">
        <v>7359</v>
      </c>
      <c r="E10635" s="131">
        <v>285</v>
      </c>
      <c r="F10635" s="132" t="s">
        <v>44</v>
      </c>
      <c r="G10635" s="116"/>
      <c r="H10635" s="132" t="s">
        <v>1</v>
      </c>
      <c r="I10635" s="132"/>
      <c r="K10635" s="140" t="str">
        <f t="shared" si="504"/>
        <v>54學前教育計畫-541學前教育-54110000中央政府補助幼兒教育經費-722捐助國內團體</v>
      </c>
      <c r="L10635" s="140" t="str">
        <f t="shared" si="505"/>
        <v>科目調整-111學年度非營利幼兒園配置教師助理員經費-第2期中央款-大里園</v>
      </c>
      <c r="M10635" s="40" t="str">
        <f t="shared" si="506"/>
        <v>臺中市大里非營利幼兒園(委託財團法人台灣兒童暨家庭扶助基金會)</v>
      </c>
    </row>
    <row r="10636" spans="1:13" s="27" customFormat="1" ht="93.75">
      <c r="A10636" s="37" t="s">
        <v>7356</v>
      </c>
      <c r="B10636" s="37" t="s">
        <v>7375</v>
      </c>
      <c r="C10636" s="37" t="s">
        <v>7376</v>
      </c>
      <c r="D10636" s="37" t="s">
        <v>7359</v>
      </c>
      <c r="E10636" s="131">
        <v>317</v>
      </c>
      <c r="F10636" s="132" t="s">
        <v>44</v>
      </c>
      <c r="G10636" s="116"/>
      <c r="H10636" s="132" t="s">
        <v>1</v>
      </c>
      <c r="I10636" s="132"/>
      <c r="K10636" s="140" t="str">
        <f t="shared" si="504"/>
        <v>54學前教育計畫-541學前教育-54110000中央政府補助幼兒教育經費-722捐助國內團體</v>
      </c>
      <c r="L10636" s="140" t="str">
        <f t="shared" si="505"/>
        <v>科目調整-111學年度非營利幼兒園配置教師助理員經費-第2期中央款-上楓園</v>
      </c>
      <c r="M10636" s="40" t="str">
        <f t="shared" si="506"/>
        <v xml:space="preserve">臺中市上楓非營利幼兒園（委託社團法人中華音樂舞蹈暨表演藝術教育協會辦理） </v>
      </c>
    </row>
    <row r="10637" spans="1:13" s="27" customFormat="1" ht="93.75">
      <c r="A10637" s="37" t="s">
        <v>7377</v>
      </c>
      <c r="B10637" s="37" t="s">
        <v>7378</v>
      </c>
      <c r="C10637" s="37" t="s">
        <v>7379</v>
      </c>
      <c r="D10637" s="37" t="s">
        <v>7359</v>
      </c>
      <c r="E10637" s="131">
        <v>30</v>
      </c>
      <c r="F10637" s="132" t="s">
        <v>44</v>
      </c>
      <c r="G10637" s="116"/>
      <c r="H10637" s="132" t="s">
        <v>1</v>
      </c>
      <c r="I10637" s="132"/>
      <c r="K10637" s="140" t="str">
        <f t="shared" si="504"/>
        <v>56社會教育計畫-561社會教育-56100100終身教育行政及督導-722捐助國內團體</v>
      </c>
      <c r="L10637" s="140" t="str">
        <f t="shared" si="505"/>
        <v>本局辦理補助西屯區樂中等2所中心辦理112年度本市樂齡學習中心訪視輔導獎勵金</v>
      </c>
      <c r="M10637" s="40" t="str">
        <f t="shared" si="506"/>
        <v>社團法人臺中市善護協會(2萬元)、財團法人臺中市健康全人教育基金會(1萬元)</v>
      </c>
    </row>
    <row r="10638" spans="1:13" s="27" customFormat="1" ht="93.75">
      <c r="A10638" s="37" t="s">
        <v>7380</v>
      </c>
      <c r="B10638" s="37" t="s">
        <v>7381</v>
      </c>
      <c r="C10638" s="37" t="s">
        <v>7382</v>
      </c>
      <c r="D10638" s="37" t="s">
        <v>7359</v>
      </c>
      <c r="E10638" s="131">
        <v>50</v>
      </c>
      <c r="F10638" s="132" t="s">
        <v>44</v>
      </c>
      <c r="G10638" s="116"/>
      <c r="H10638" s="132" t="s">
        <v>1</v>
      </c>
      <c r="I10638" s="132"/>
      <c r="K10638" s="140" t="str">
        <f t="shared" si="504"/>
        <v>53國民教育計畫-532國民小學教育-53222000一般教學計畫-722捐助國內團體</v>
      </c>
      <c r="L10638" s="140" t="str">
        <f t="shared" si="505"/>
        <v>112學年度非學團體及機構獎勵金(田中央、錫安山、水崛頭、迦美地)-田中央</v>
      </c>
      <c r="M10638" s="40" t="str">
        <f t="shared" si="506"/>
        <v>田中央共學團</v>
      </c>
    </row>
    <row r="10639" spans="1:13" s="27" customFormat="1" ht="93.75">
      <c r="A10639" s="37" t="s">
        <v>7380</v>
      </c>
      <c r="B10639" s="37" t="s">
        <v>7383</v>
      </c>
      <c r="C10639" s="37" t="s">
        <v>7384</v>
      </c>
      <c r="D10639" s="37" t="s">
        <v>7359</v>
      </c>
      <c r="E10639" s="131">
        <v>30</v>
      </c>
      <c r="F10639" s="132" t="s">
        <v>44</v>
      </c>
      <c r="G10639" s="116"/>
      <c r="H10639" s="132" t="s">
        <v>1</v>
      </c>
      <c r="I10639" s="132"/>
      <c r="K10639" s="140" t="str">
        <f t="shared" si="504"/>
        <v>53國民教育計畫-532國民小學教育-53222000一般教學計畫-722捐助國內團體</v>
      </c>
      <c r="L10639" s="140" t="str">
        <f t="shared" si="505"/>
        <v>112學年度非學團體及機構獎勵金(田中央、錫安山、水崛頭、迦美地)-錫安山</v>
      </c>
      <c r="M10639" s="40" t="str">
        <f t="shared" si="506"/>
        <v>錫安山臺中伊甸家園</v>
      </c>
    </row>
    <row r="10640" spans="1:13" s="27" customFormat="1" ht="131.25">
      <c r="A10640" s="37" t="s">
        <v>7385</v>
      </c>
      <c r="B10640" s="37" t="s">
        <v>7386</v>
      </c>
      <c r="C10640" s="37" t="s">
        <v>7387</v>
      </c>
      <c r="D10640" s="37" t="s">
        <v>7359</v>
      </c>
      <c r="E10640" s="131">
        <v>94</v>
      </c>
      <c r="F10640" s="132" t="s">
        <v>44</v>
      </c>
      <c r="G10640" s="116"/>
      <c r="H10640" s="132" t="s">
        <v>1</v>
      </c>
      <c r="I10640" s="132"/>
      <c r="K10640" s="140" t="str">
        <f t="shared" si="504"/>
        <v>55特殊教育計畫-551特殊教育-55100200特殊教育學生公費及獎補助-722捐助國內團體</v>
      </c>
      <c r="L10640" s="140" t="str">
        <f t="shared" si="505"/>
        <v>本局辦理-為補助本市私立弘文高級中學國中部等28校112學年度第2學期身心障礙學生及身障人士子女學雜費減免經費</v>
      </c>
      <c r="M10640" s="40" t="str">
        <f t="shared" si="506"/>
        <v>私立迦美地華德福實驗教育機構等5校</v>
      </c>
    </row>
    <row r="10641" spans="1:13" s="27" customFormat="1" ht="93.75">
      <c r="A10641" s="37" t="s">
        <v>7380</v>
      </c>
      <c r="B10641" s="37" t="s">
        <v>7388</v>
      </c>
      <c r="C10641" s="37" t="s">
        <v>7389</v>
      </c>
      <c r="D10641" s="37" t="s">
        <v>7359</v>
      </c>
      <c r="E10641" s="131">
        <v>30</v>
      </c>
      <c r="F10641" s="132" t="s">
        <v>44</v>
      </c>
      <c r="G10641" s="116"/>
      <c r="H10641" s="132" t="s">
        <v>1</v>
      </c>
      <c r="I10641" s="132"/>
      <c r="K10641" s="140" t="str">
        <f t="shared" si="504"/>
        <v>53國民教育計畫-532國民小學教育-53222000一般教學計畫-722捐助國內團體</v>
      </c>
      <c r="L10641" s="140" t="str">
        <f t="shared" si="505"/>
        <v>112學年度非學團體及機構獎勵金(田中央、錫安山、水崛頭、迦美地)-水崛頭</v>
      </c>
      <c r="M10641" s="40" t="str">
        <f t="shared" si="506"/>
        <v>臺中市水崛頭蒙特梭利實驗教育團體</v>
      </c>
    </row>
    <row r="10642" spans="1:13" s="27" customFormat="1" ht="93.75">
      <c r="A10642" s="37" t="s">
        <v>7356</v>
      </c>
      <c r="B10642" s="37" t="s">
        <v>7390</v>
      </c>
      <c r="C10642" s="37" t="s">
        <v>7391</v>
      </c>
      <c r="D10642" s="37" t="s">
        <v>7359</v>
      </c>
      <c r="E10642" s="131">
        <v>17</v>
      </c>
      <c r="F10642" s="132" t="s">
        <v>44</v>
      </c>
      <c r="G10642" s="116"/>
      <c r="H10642" s="132" t="s">
        <v>1</v>
      </c>
      <c r="I10642" s="132"/>
      <c r="K10642" s="140" t="str">
        <f t="shared" si="504"/>
        <v>54學前教育計畫-541學前教育-54110000中央政府補助幼兒教育經費-722捐助國內團體</v>
      </c>
      <c r="L10642" s="140" t="str">
        <f t="shared" si="505"/>
        <v>預付轉正-國教署補助111學年度本市轄屬非營利幼兒園配置教師助理員經費-廍子</v>
      </c>
      <c r="M10642" s="40" t="str">
        <f t="shared" si="506"/>
        <v>臺中市廍子非營利幼兒園</v>
      </c>
    </row>
    <row r="10643" spans="1:13" s="27" customFormat="1" ht="93.75">
      <c r="A10643" s="37" t="s">
        <v>7360</v>
      </c>
      <c r="B10643" s="37" t="s">
        <v>7390</v>
      </c>
      <c r="C10643" s="37" t="s">
        <v>7391</v>
      </c>
      <c r="D10643" s="37" t="s">
        <v>7359</v>
      </c>
      <c r="E10643" s="131">
        <v>3</v>
      </c>
      <c r="F10643" s="132" t="s">
        <v>44</v>
      </c>
      <c r="G10643" s="116"/>
      <c r="H10643" s="132" t="s">
        <v>1</v>
      </c>
      <c r="I10643" s="132"/>
      <c r="K10643" s="140" t="str">
        <f t="shared" si="504"/>
        <v>54學前教育計畫-541學前教育-54100200幼兒公費及獎補助-722捐助國內團體</v>
      </c>
      <c r="L10643" s="140" t="str">
        <f t="shared" si="505"/>
        <v>預付轉正-國教署補助111學年度本市轄屬非營利幼兒園配置教師助理員經費-廍子</v>
      </c>
      <c r="M10643" s="40" t="str">
        <f t="shared" si="506"/>
        <v>臺中市廍子非營利幼兒園</v>
      </c>
    </row>
    <row r="10644" spans="1:13" s="27" customFormat="1" ht="93.75">
      <c r="A10644" s="37" t="s">
        <v>7356</v>
      </c>
      <c r="B10644" s="37" t="s">
        <v>7392</v>
      </c>
      <c r="C10644" s="37" t="s">
        <v>7393</v>
      </c>
      <c r="D10644" s="37" t="s">
        <v>7359</v>
      </c>
      <c r="E10644" s="131">
        <v>5</v>
      </c>
      <c r="F10644" s="132" t="s">
        <v>44</v>
      </c>
      <c r="G10644" s="116"/>
      <c r="H10644" s="132" t="s">
        <v>1</v>
      </c>
      <c r="I10644" s="132"/>
      <c r="K10644" s="140" t="str">
        <f t="shared" si="504"/>
        <v>54學前教育計畫-541學前教育-54110000中央政府補助幼兒教育經費-722捐助國內團體</v>
      </c>
      <c r="L10644" s="140" t="str">
        <f t="shared" si="505"/>
        <v>預付轉正-國教署補助111學年度本市轄屬非營利幼兒園配置教師助理員第2學期經費-大德</v>
      </c>
      <c r="M10644" s="40" t="str">
        <f t="shared" si="506"/>
        <v>臺中市大德非營利幼兒園</v>
      </c>
    </row>
    <row r="10645" spans="1:13" s="27" customFormat="1" ht="93.75">
      <c r="A10645" s="37" t="s">
        <v>7360</v>
      </c>
      <c r="B10645" s="37" t="s">
        <v>7392</v>
      </c>
      <c r="C10645" s="37" t="s">
        <v>7393</v>
      </c>
      <c r="D10645" s="37" t="s">
        <v>7359</v>
      </c>
      <c r="E10645" s="131">
        <v>1</v>
      </c>
      <c r="F10645" s="132" t="s">
        <v>44</v>
      </c>
      <c r="G10645" s="116"/>
      <c r="H10645" s="132" t="s">
        <v>1</v>
      </c>
      <c r="I10645" s="132"/>
      <c r="K10645" s="140" t="str">
        <f t="shared" si="504"/>
        <v>54學前教育計畫-541學前教育-54100200幼兒公費及獎補助-722捐助國內團體</v>
      </c>
      <c r="L10645" s="140" t="str">
        <f t="shared" si="505"/>
        <v>預付轉正-國教署補助111學年度本市轄屬非營利幼兒園配置教師助理員第2學期經費-大德</v>
      </c>
      <c r="M10645" s="40" t="str">
        <f t="shared" si="506"/>
        <v>臺中市大德非營利幼兒園</v>
      </c>
    </row>
    <row r="10646" spans="1:13" s="27" customFormat="1" ht="93.75">
      <c r="A10646" s="37" t="s">
        <v>7356</v>
      </c>
      <c r="B10646" s="37" t="s">
        <v>7394</v>
      </c>
      <c r="C10646" s="37" t="s">
        <v>7395</v>
      </c>
      <c r="D10646" s="37" t="s">
        <v>7359</v>
      </c>
      <c r="E10646" s="131">
        <v>3</v>
      </c>
      <c r="F10646" s="132" t="s">
        <v>44</v>
      </c>
      <c r="G10646" s="116"/>
      <c r="H10646" s="132" t="s">
        <v>1</v>
      </c>
      <c r="I10646" s="132"/>
      <c r="K10646" s="140" t="str">
        <f t="shared" si="504"/>
        <v>54學前教育計畫-541學前教育-54110000中央政府補助幼兒教育經費-722捐助國內團體</v>
      </c>
      <c r="L10646" s="140" t="str">
        <f t="shared" si="505"/>
        <v>預付轉正-國教署補助111學年度本市轄屬非營利幼兒園配置教師助理員經費-豐樂</v>
      </c>
      <c r="M10646" s="40" t="str">
        <f t="shared" si="506"/>
        <v>臺中市豐樂非營利幼兒園</v>
      </c>
    </row>
    <row r="10647" spans="1:13" s="27" customFormat="1" ht="93.75">
      <c r="A10647" s="37" t="s">
        <v>7360</v>
      </c>
      <c r="B10647" s="37" t="s">
        <v>7394</v>
      </c>
      <c r="C10647" s="37" t="s">
        <v>7395</v>
      </c>
      <c r="D10647" s="37" t="s">
        <v>7359</v>
      </c>
      <c r="E10647" s="131">
        <v>1</v>
      </c>
      <c r="F10647" s="132" t="s">
        <v>44</v>
      </c>
      <c r="G10647" s="116"/>
      <c r="H10647" s="132" t="s">
        <v>1</v>
      </c>
      <c r="I10647" s="132"/>
      <c r="K10647" s="140" t="str">
        <f t="shared" si="504"/>
        <v>54學前教育計畫-541學前教育-54100200幼兒公費及獎補助-722捐助國內團體</v>
      </c>
      <c r="L10647" s="140" t="str">
        <f t="shared" si="505"/>
        <v>預付轉正-國教署補助111學年度本市轄屬非營利幼兒園配置教師助理員經費-豐樂</v>
      </c>
      <c r="M10647" s="40" t="str">
        <f t="shared" si="506"/>
        <v>臺中市豐樂非營利幼兒園</v>
      </c>
    </row>
    <row r="10648" spans="1:13" s="27" customFormat="1" ht="93.75">
      <c r="A10648" s="37" t="s">
        <v>7380</v>
      </c>
      <c r="B10648" s="37" t="s">
        <v>7396</v>
      </c>
      <c r="C10648" s="37" t="s">
        <v>7397</v>
      </c>
      <c r="D10648" s="37" t="s">
        <v>7359</v>
      </c>
      <c r="E10648" s="131">
        <v>50</v>
      </c>
      <c r="F10648" s="132" t="s">
        <v>44</v>
      </c>
      <c r="G10648" s="116"/>
      <c r="H10648" s="132" t="s">
        <v>924</v>
      </c>
      <c r="I10648" s="132"/>
      <c r="K10648" s="140" t="str">
        <f t="shared" si="504"/>
        <v>53國民教育計畫-532國民小學教育-53222000一般教學計畫-722捐助國內團體</v>
      </c>
      <c r="L10648" s="140" t="str">
        <f t="shared" si="505"/>
        <v>112學年度非學團體及機構獎勵金(田中央、錫安山、水崛頭、迦美地)-迦美地</v>
      </c>
      <c r="M10648" s="40" t="str">
        <f t="shared" si="506"/>
        <v>迦美地華德福實驗教育機構</v>
      </c>
    </row>
    <row r="10649" spans="1:13" s="27" customFormat="1" ht="93.75">
      <c r="A10649" s="37" t="s">
        <v>7398</v>
      </c>
      <c r="B10649" s="37" t="s">
        <v>7399</v>
      </c>
      <c r="C10649" s="37" t="s">
        <v>7400</v>
      </c>
      <c r="D10649" s="37" t="s">
        <v>7359</v>
      </c>
      <c r="E10649" s="131">
        <v>81</v>
      </c>
      <c r="F10649" s="132" t="s">
        <v>44</v>
      </c>
      <c r="G10649" s="116"/>
      <c r="H10649" s="132" t="s">
        <v>924</v>
      </c>
      <c r="I10649" s="132"/>
      <c r="K10649" s="140" t="str">
        <f t="shared" si="504"/>
        <v>53國民教育計畫-532國民小學教育-53210000中央政府補助國民小學教育經費-722捐助國內團體</v>
      </c>
      <c r="L10649" s="140" t="str">
        <f t="shared" si="505"/>
        <v>112學年度國教署補助本局、本市2所公立學校及4所實驗教育機構推動實驗教育第2期經費-澴宇</v>
      </c>
      <c r="M10649" s="40" t="str">
        <f t="shared" si="506"/>
        <v>澴宇蒙特梭利實驗教育機構</v>
      </c>
    </row>
    <row r="10650" spans="1:13" s="27" customFormat="1" ht="150">
      <c r="A10650" s="37" t="s">
        <v>7356</v>
      </c>
      <c r="B10650" s="37" t="s">
        <v>7401</v>
      </c>
      <c r="C10650" s="37" t="s">
        <v>7402</v>
      </c>
      <c r="D10650" s="37" t="s">
        <v>7359</v>
      </c>
      <c r="E10650" s="131">
        <v>653</v>
      </c>
      <c r="F10650" s="132" t="s">
        <v>44</v>
      </c>
      <c r="G10650" s="116"/>
      <c r="H10650" s="132" t="s">
        <v>1</v>
      </c>
      <c r="I10650" s="132"/>
      <c r="K10650" s="140" t="str">
        <f t="shared" si="504"/>
        <v>54學前教育計畫-541學前教育-54110000中央政府補助幼兒教育經費-722捐助國內團體</v>
      </c>
      <c r="L10650" s="140" t="str">
        <f t="shared" si="505"/>
        <v>教育部國民及學前教育署補助本市112學年度(113年1月至7月)準公共幼兒園未因調薪而調整收費者之「園務營運費」補助經費-第1批</v>
      </c>
      <c r="M10650" s="40" t="str">
        <f t="shared" si="506"/>
        <v>私立大里光明幼兒園等38園</v>
      </c>
    </row>
    <row r="10651" spans="1:13" s="27" customFormat="1" ht="150">
      <c r="A10651" s="37" t="s">
        <v>7356</v>
      </c>
      <c r="B10651" s="37" t="s">
        <v>7401</v>
      </c>
      <c r="C10651" s="37" t="s">
        <v>7402</v>
      </c>
      <c r="D10651" s="37" t="s">
        <v>7359</v>
      </c>
      <c r="E10651" s="131">
        <v>612</v>
      </c>
      <c r="F10651" s="132" t="s">
        <v>44</v>
      </c>
      <c r="G10651" s="116"/>
      <c r="H10651" s="132" t="s">
        <v>1</v>
      </c>
      <c r="I10651" s="132"/>
      <c r="K10651" s="140" t="str">
        <f t="shared" si="504"/>
        <v>54學前教育計畫-541學前教育-54110000中央政府補助幼兒教育經費-722捐助國內團體</v>
      </c>
      <c r="L10651" s="140" t="str">
        <f t="shared" si="505"/>
        <v>教育部國民及學前教育署補助本市112學年度(113年1月至7月)準公共幼兒園未因調薪而調整收費者之「園務營運費」補助經費-第1批</v>
      </c>
      <c r="M10651" s="40" t="str">
        <f t="shared" si="506"/>
        <v>私立大里光明幼兒園等38園</v>
      </c>
    </row>
    <row r="10652" spans="1:13" s="27" customFormat="1" ht="112.5">
      <c r="A10652" s="37" t="s">
        <v>7356</v>
      </c>
      <c r="B10652" s="37" t="s">
        <v>7403</v>
      </c>
      <c r="C10652" s="37" t="s">
        <v>7404</v>
      </c>
      <c r="D10652" s="37" t="s">
        <v>7359</v>
      </c>
      <c r="E10652" s="131">
        <v>71</v>
      </c>
      <c r="F10652" s="132" t="s">
        <v>44</v>
      </c>
      <c r="G10652" s="116"/>
      <c r="H10652" s="132" t="s">
        <v>1</v>
      </c>
      <c r="I10652" s="132"/>
      <c r="K10652" s="140" t="str">
        <f t="shared" si="504"/>
        <v>54學前教育計畫-541學前教育-54110000中央政府補助幼兒教育經費-722捐助國內團體</v>
      </c>
      <c r="L10652" s="140" t="str">
        <f t="shared" si="505"/>
        <v>憑證留存-112學年度本市私立至聖幼兒園等29園辦理準公共教保服務機構親職教育講座經費(第1次撥款)</v>
      </c>
      <c r="M10652" s="40" t="str">
        <f t="shared" si="506"/>
        <v>私立至聖光明幼兒園等29園</v>
      </c>
    </row>
    <row r="10653" spans="1:13" s="27" customFormat="1" ht="112.5">
      <c r="A10653" s="37" t="s">
        <v>7356</v>
      </c>
      <c r="B10653" s="37" t="s">
        <v>7403</v>
      </c>
      <c r="C10653" s="37" t="s">
        <v>7404</v>
      </c>
      <c r="D10653" s="37" t="s">
        <v>7359</v>
      </c>
      <c r="E10653" s="131">
        <v>152</v>
      </c>
      <c r="F10653" s="132" t="s">
        <v>44</v>
      </c>
      <c r="G10653" s="116"/>
      <c r="H10653" s="132" t="s">
        <v>1</v>
      </c>
      <c r="I10653" s="132"/>
      <c r="K10653" s="140" t="str">
        <f t="shared" si="504"/>
        <v>54學前教育計畫-541學前教育-54110000中央政府補助幼兒教育經費-722捐助國內團體</v>
      </c>
      <c r="L10653" s="140" t="str">
        <f t="shared" si="505"/>
        <v>憑證留存-112學年度本市私立至聖幼兒園等29園辦理準公共教保服務機構親職教育講座經費(第1次撥款)</v>
      </c>
      <c r="M10653" s="40" t="str">
        <f t="shared" si="506"/>
        <v>私立至聖光明幼兒園等29園</v>
      </c>
    </row>
    <row r="10654" spans="1:13" s="27" customFormat="1" ht="150">
      <c r="A10654" s="37" t="s">
        <v>7356</v>
      </c>
      <c r="B10654" s="37" t="s">
        <v>7405</v>
      </c>
      <c r="C10654" s="37" t="s">
        <v>7402</v>
      </c>
      <c r="D10654" s="37" t="s">
        <v>7359</v>
      </c>
      <c r="E10654" s="131">
        <v>388</v>
      </c>
      <c r="F10654" s="132" t="s">
        <v>44</v>
      </c>
      <c r="G10654" s="116"/>
      <c r="H10654" s="132" t="s">
        <v>1</v>
      </c>
      <c r="I10654" s="132"/>
      <c r="K10654" s="140" t="str">
        <f t="shared" si="504"/>
        <v>54學前教育計畫-541學前教育-54110000中央政府補助幼兒教育經費-722捐助國內團體</v>
      </c>
      <c r="L10654" s="140" t="str">
        <f t="shared" si="505"/>
        <v>教育部國民及學前教育署補助本市112學年度(113年1月至7月)準公共幼兒園未因調薪而調整收費者之「園務營運費」補助經費-第3批</v>
      </c>
      <c r="M10654" s="40" t="str">
        <f t="shared" si="506"/>
        <v>私立大里光明幼兒園等38園</v>
      </c>
    </row>
    <row r="10655" spans="1:13" s="27" customFormat="1" ht="150">
      <c r="A10655" s="37" t="s">
        <v>7356</v>
      </c>
      <c r="B10655" s="37" t="s">
        <v>7405</v>
      </c>
      <c r="C10655" s="37" t="s">
        <v>7402</v>
      </c>
      <c r="D10655" s="37" t="s">
        <v>7359</v>
      </c>
      <c r="E10655" s="131">
        <v>1672</v>
      </c>
      <c r="F10655" s="132" t="s">
        <v>44</v>
      </c>
      <c r="G10655" s="116"/>
      <c r="H10655" s="132" t="s">
        <v>1</v>
      </c>
      <c r="I10655" s="132"/>
      <c r="K10655" s="140" t="str">
        <f t="shared" si="504"/>
        <v>54學前教育計畫-541學前教育-54110000中央政府補助幼兒教育經費-722捐助國內團體</v>
      </c>
      <c r="L10655" s="140" t="str">
        <f t="shared" si="505"/>
        <v>教育部國民及學前教育署補助本市112學年度(113年1月至7月)準公共幼兒園未因調薪而調整收費者之「園務營運費」補助經費-第3批</v>
      </c>
      <c r="M10655" s="40" t="str">
        <f t="shared" si="506"/>
        <v>私立大里光明幼兒園等38園</v>
      </c>
    </row>
    <row r="10656" spans="1:13" s="27" customFormat="1" ht="131.25">
      <c r="A10656" s="37" t="s">
        <v>7406</v>
      </c>
      <c r="B10656" s="37" t="s">
        <v>7407</v>
      </c>
      <c r="C10656" s="37" t="s">
        <v>7408</v>
      </c>
      <c r="D10656" s="37" t="s">
        <v>7359</v>
      </c>
      <c r="E10656" s="131">
        <v>43</v>
      </c>
      <c r="F10656" s="132" t="s">
        <v>44</v>
      </c>
      <c r="G10656" s="116"/>
      <c r="H10656" s="132"/>
      <c r="I10656" s="132" t="s">
        <v>1</v>
      </c>
      <c r="K10656" s="140" t="str">
        <f t="shared" si="504"/>
        <v>55特殊教育計畫-551特殊教育-55110000中央政府補助特殊教育經費-722捐助國內團體</v>
      </c>
      <c r="L10656" s="140" t="str">
        <f t="shared" si="505"/>
        <v>本局辦理-補助私立愛兒幼兒園等5園112年提供「教保服務人員在職進修特教專業知能」及「進用專任合格學前特教教師」經費</v>
      </c>
      <c r="M10656" s="40" t="str">
        <f t="shared" si="506"/>
        <v>私立愛兒幼兒園等4園</v>
      </c>
    </row>
    <row r="10657" spans="1:13" s="27" customFormat="1" ht="131.25">
      <c r="A10657" s="37" t="s">
        <v>7385</v>
      </c>
      <c r="B10657" s="37" t="s">
        <v>7407</v>
      </c>
      <c r="C10657" s="37" t="s">
        <v>7408</v>
      </c>
      <c r="D10657" s="37" t="s">
        <v>7359</v>
      </c>
      <c r="E10657" s="131">
        <v>7</v>
      </c>
      <c r="F10657" s="132" t="s">
        <v>44</v>
      </c>
      <c r="G10657" s="116"/>
      <c r="H10657" s="132"/>
      <c r="I10657" s="132" t="s">
        <v>1</v>
      </c>
      <c r="K10657" s="140" t="str">
        <f t="shared" si="504"/>
        <v>55特殊教育計畫-551特殊教育-55100200特殊教育學生公費及獎補助-722捐助國內團體</v>
      </c>
      <c r="L10657" s="140" t="str">
        <f t="shared" si="505"/>
        <v>本局辦理-補助私立愛兒幼兒園等5園112年提供「教保服務人員在職進修特教專業知能」及「進用專任合格學前特教教師」經費</v>
      </c>
      <c r="M10657" s="40" t="str">
        <f t="shared" si="506"/>
        <v>私立愛兒幼兒園等4園</v>
      </c>
    </row>
    <row r="10658" spans="1:13" s="27" customFormat="1" ht="131.25">
      <c r="A10658" s="37" t="s">
        <v>7406</v>
      </c>
      <c r="B10658" s="37" t="s">
        <v>7407</v>
      </c>
      <c r="C10658" s="37" t="s">
        <v>7409</v>
      </c>
      <c r="D10658" s="37" t="s">
        <v>7359</v>
      </c>
      <c r="E10658" s="131">
        <v>9</v>
      </c>
      <c r="F10658" s="132" t="s">
        <v>44</v>
      </c>
      <c r="G10658" s="116"/>
      <c r="H10658" s="132"/>
      <c r="I10658" s="132" t="s">
        <v>1</v>
      </c>
      <c r="K10658" s="140" t="str">
        <f t="shared" si="504"/>
        <v>55特殊教育計畫-551特殊教育-55110000中央政府補助特殊教育經費-722捐助國內團體</v>
      </c>
      <c r="L10658" s="140" t="str">
        <f t="shared" si="505"/>
        <v>本局辦理-補助私立愛兒幼兒園等5園112年提供「教保服務人員在職進修特教專業知能」及「進用專任合格學前特教教師」經費</v>
      </c>
      <c r="M10658" s="40" t="str">
        <f t="shared" si="506"/>
        <v>私立中山非營利幼兒園</v>
      </c>
    </row>
    <row r="10659" spans="1:13" s="27" customFormat="1" ht="131.25">
      <c r="A10659" s="37" t="s">
        <v>7385</v>
      </c>
      <c r="B10659" s="37" t="s">
        <v>7407</v>
      </c>
      <c r="C10659" s="37" t="s">
        <v>7409</v>
      </c>
      <c r="D10659" s="37" t="s">
        <v>7359</v>
      </c>
      <c r="E10659" s="131">
        <v>1</v>
      </c>
      <c r="F10659" s="132" t="s">
        <v>44</v>
      </c>
      <c r="G10659" s="116"/>
      <c r="H10659" s="132"/>
      <c r="I10659" s="132" t="s">
        <v>1</v>
      </c>
      <c r="K10659" s="140" t="str">
        <f t="shared" si="504"/>
        <v>55特殊教育計畫-551特殊教育-55100200特殊教育學生公費及獎補助-722捐助國內團體</v>
      </c>
      <c r="L10659" s="140" t="str">
        <f t="shared" si="505"/>
        <v>本局辦理-補助私立愛兒幼兒園等5園112年提供「教保服務人員在職進修特教專業知能」及「進用專任合格學前特教教師」經費</v>
      </c>
      <c r="M10659" s="40" t="str">
        <f t="shared" si="506"/>
        <v>私立中山非營利幼兒園</v>
      </c>
    </row>
    <row r="10660" spans="1:13" s="27" customFormat="1" ht="93.75">
      <c r="A10660" s="37" t="s">
        <v>7410</v>
      </c>
      <c r="B10660" s="37" t="s">
        <v>7411</v>
      </c>
      <c r="C10660" s="37" t="s">
        <v>7412</v>
      </c>
      <c r="D10660" s="37" t="s">
        <v>7359</v>
      </c>
      <c r="E10660" s="131">
        <v>10</v>
      </c>
      <c r="F10660" s="132" t="s">
        <v>44</v>
      </c>
      <c r="G10660" s="116"/>
      <c r="H10660" s="132" t="s">
        <v>924</v>
      </c>
      <c r="I10660" s="132"/>
      <c r="K10660" s="140" t="str">
        <f t="shared" si="504"/>
        <v>56社會教育計畫-561社會教育-56120000各所屬社會教育單位經常門分支計畫-722捐助國內團體</v>
      </c>
      <c r="L10660" s="140" t="str">
        <f t="shared" si="505"/>
        <v>本局辦理-補助臺中市山城人文產業發展協會辦理「探索泰雅部落 走讀與創意手作之旅」經費</v>
      </c>
      <c r="M10660" s="40" t="str">
        <f t="shared" si="506"/>
        <v>山城人文產業發展協會</v>
      </c>
    </row>
    <row r="10661" spans="1:13" s="27" customFormat="1" ht="112.5">
      <c r="A10661" s="37" t="s">
        <v>7410</v>
      </c>
      <c r="B10661" s="37" t="s">
        <v>7413</v>
      </c>
      <c r="C10661" s="37" t="s">
        <v>7414</v>
      </c>
      <c r="D10661" s="37" t="s">
        <v>7359</v>
      </c>
      <c r="E10661" s="131">
        <v>10</v>
      </c>
      <c r="F10661" s="132" t="s">
        <v>44</v>
      </c>
      <c r="G10661" s="116"/>
      <c r="H10661" s="132" t="s">
        <v>924</v>
      </c>
      <c r="I10661" s="132"/>
      <c r="K10661" s="140" t="str">
        <f t="shared" si="504"/>
        <v>56社會教育計畫-561社會教育-56120000各所屬社會教育單位經常門分支計畫-722捐助國內團體</v>
      </c>
      <c r="L10661" s="140" t="str">
        <f t="shared" si="505"/>
        <v>本局辦理-補助臺中市大雅區生活美學教育協會辦理「113年度臺中市國民中小學學生創意繪畫比賽」經費</v>
      </c>
      <c r="M10661" s="40" t="str">
        <f t="shared" si="506"/>
        <v>臺中市大雅區生活美學教育協會</v>
      </c>
    </row>
    <row r="10662" spans="1:13" s="27" customFormat="1" ht="131.25">
      <c r="A10662" s="37" t="s">
        <v>7415</v>
      </c>
      <c r="B10662" s="37" t="s">
        <v>7416</v>
      </c>
      <c r="C10662" s="37" t="s">
        <v>7417</v>
      </c>
      <c r="D10662" s="37" t="s">
        <v>7359</v>
      </c>
      <c r="E10662" s="131">
        <v>2024</v>
      </c>
      <c r="F10662" s="132" t="s">
        <v>44</v>
      </c>
      <c r="G10662" s="116"/>
      <c r="H10662" s="132" t="s">
        <v>924</v>
      </c>
      <c r="I10662" s="132"/>
      <c r="K10662" s="140" t="str">
        <f t="shared" si="504"/>
        <v>5M建築及設備計畫-5M6中央政府補助建築及設備經費-5M610000中央政府補助建築及設備經費-722捐助國內團體</v>
      </c>
      <c r="L10662" s="140" t="str">
        <f t="shared" si="505"/>
        <v>本局辦理-國教署補助本市113年度辦理公私立幼兒園汰換及新購幼童專用車經費-私立長憶幼兒園等11園(第1次撥款)</v>
      </c>
      <c r="M10662" s="40" t="str">
        <f t="shared" si="506"/>
        <v>私立長憶幼兒園等11園</v>
      </c>
    </row>
    <row r="10663" spans="1:13" s="27" customFormat="1" ht="131.25">
      <c r="A10663" s="37" t="s">
        <v>7415</v>
      </c>
      <c r="B10663" s="37" t="s">
        <v>7416</v>
      </c>
      <c r="C10663" s="37" t="s">
        <v>7417</v>
      </c>
      <c r="D10663" s="37" t="s">
        <v>7359</v>
      </c>
      <c r="E10663" s="131">
        <v>3842</v>
      </c>
      <c r="F10663" s="132" t="s">
        <v>44</v>
      </c>
      <c r="G10663" s="116"/>
      <c r="H10663" s="132" t="s">
        <v>924</v>
      </c>
      <c r="I10663" s="132"/>
      <c r="K10663" s="140" t="str">
        <f t="shared" si="504"/>
        <v>5M建築及設備計畫-5M6中央政府補助建築及設備經費-5M610000中央政府補助建築及設備經費-722捐助國內團體</v>
      </c>
      <c r="L10663" s="140" t="str">
        <f t="shared" si="505"/>
        <v>本局辦理-國教署補助本市113年度辦理公私立幼兒園汰換及新購幼童專用車經費-私立長憶幼兒園等11園(第1次撥款)</v>
      </c>
      <c r="M10663" s="40" t="str">
        <f t="shared" si="506"/>
        <v>私立長憶幼兒園等11園</v>
      </c>
    </row>
    <row r="10664" spans="1:13" s="27" customFormat="1" ht="93.75">
      <c r="A10664" s="37" t="s">
        <v>7398</v>
      </c>
      <c r="B10664" s="37" t="s">
        <v>7418</v>
      </c>
      <c r="C10664" s="37" t="s">
        <v>7397</v>
      </c>
      <c r="D10664" s="37" t="s">
        <v>7359</v>
      </c>
      <c r="E10664" s="131">
        <v>32</v>
      </c>
      <c r="F10664" s="132" t="s">
        <v>44</v>
      </c>
      <c r="G10664" s="116"/>
      <c r="H10664" s="132" t="s">
        <v>924</v>
      </c>
      <c r="I10664" s="132"/>
      <c r="K10664" s="140" t="str">
        <f t="shared" si="504"/>
        <v>53國民教育計畫-532國民小學教育-53210000中央政府補助國民小學教育經費-722捐助國內團體</v>
      </c>
      <c r="L10664" s="140" t="str">
        <f t="shared" si="505"/>
        <v>112學年度國教署補助本局、本市2所公立學校及4所實驗教育機構推動實驗教育第2期經費</v>
      </c>
      <c r="M10664" s="40" t="str">
        <f t="shared" si="506"/>
        <v>迦美地華德福實驗教育機構</v>
      </c>
    </row>
    <row r="10665" spans="1:13" s="27" customFormat="1" ht="150">
      <c r="A10665" s="37" t="s">
        <v>7356</v>
      </c>
      <c r="B10665" s="37" t="s">
        <v>7419</v>
      </c>
      <c r="C10665" s="37" t="s">
        <v>7402</v>
      </c>
      <c r="D10665" s="37" t="s">
        <v>7359</v>
      </c>
      <c r="E10665" s="131">
        <v>710</v>
      </c>
      <c r="F10665" s="132" t="s">
        <v>44</v>
      </c>
      <c r="G10665" s="116"/>
      <c r="H10665" s="132" t="s">
        <v>1</v>
      </c>
      <c r="I10665" s="132"/>
      <c r="K10665" s="140" t="str">
        <f t="shared" si="504"/>
        <v>54學前教育計畫-541學前教育-54110000中央政府補助幼兒教育經費-722捐助國內團體</v>
      </c>
      <c r="L10665" s="140" t="str">
        <f t="shared" si="505"/>
        <v>教育部國民及學前教育署補助本市112學年度(113年1月至7月)準公共幼兒園未因調薪而調整收費者之「園務營運費」補助經費-第2批</v>
      </c>
      <c r="M10665" s="40" t="str">
        <f t="shared" si="506"/>
        <v>私立大里光明幼兒園等38園</v>
      </c>
    </row>
    <row r="10666" spans="1:13" s="27" customFormat="1" ht="150">
      <c r="A10666" s="37" t="s">
        <v>7356</v>
      </c>
      <c r="B10666" s="37" t="s">
        <v>7419</v>
      </c>
      <c r="C10666" s="37" t="s">
        <v>7402</v>
      </c>
      <c r="D10666" s="37" t="s">
        <v>7359</v>
      </c>
      <c r="E10666" s="131">
        <v>1113</v>
      </c>
      <c r="F10666" s="132" t="s">
        <v>44</v>
      </c>
      <c r="G10666" s="116"/>
      <c r="H10666" s="132" t="s">
        <v>1</v>
      </c>
      <c r="I10666" s="132"/>
      <c r="K10666" s="140" t="str">
        <f t="shared" si="504"/>
        <v>54學前教育計畫-541學前教育-54110000中央政府補助幼兒教育經費-722捐助國內團體</v>
      </c>
      <c r="L10666" s="140" t="str">
        <f t="shared" si="505"/>
        <v>教育部國民及學前教育署補助本市112學年度(113年1月至7月)準公共幼兒園未因調薪而調整收費者之「園務營運費」補助經費-第2批</v>
      </c>
      <c r="M10666" s="40" t="str">
        <f t="shared" si="506"/>
        <v>私立大里光明幼兒園等38園</v>
      </c>
    </row>
    <row r="10667" spans="1:13" s="27" customFormat="1" ht="93.75">
      <c r="A10667" s="37" t="s">
        <v>7356</v>
      </c>
      <c r="B10667" s="37" t="s">
        <v>7420</v>
      </c>
      <c r="C10667" s="37" t="s">
        <v>7421</v>
      </c>
      <c r="D10667" s="37" t="s">
        <v>7359</v>
      </c>
      <c r="E10667" s="131">
        <v>630</v>
      </c>
      <c r="F10667" s="132" t="s">
        <v>44</v>
      </c>
      <c r="G10667" s="116"/>
      <c r="H10667" s="132" t="s">
        <v>1</v>
      </c>
      <c r="I10667" s="132"/>
      <c r="K10667" s="140" t="str">
        <f t="shared" si="504"/>
        <v>54學前教育計畫-541學前教育-54110000中央政府補助幼兒教育經費-722捐助國內團體</v>
      </c>
      <c r="L10667" s="140" t="str">
        <f t="shared" si="505"/>
        <v>憑證留局-國教署補助本市112學年度準公共幼兒園招收2歲幼兒補助經費第2期款-第2批</v>
      </c>
      <c r="M10667" s="40" t="str">
        <f t="shared" si="506"/>
        <v>私立育德幼兒園等152園</v>
      </c>
    </row>
    <row r="10668" spans="1:13" s="27" customFormat="1" ht="93.75">
      <c r="A10668" s="37" t="s">
        <v>7356</v>
      </c>
      <c r="B10668" s="37" t="s">
        <v>7420</v>
      </c>
      <c r="C10668" s="37" t="s">
        <v>7421</v>
      </c>
      <c r="D10668" s="37" t="s">
        <v>7359</v>
      </c>
      <c r="E10668" s="131">
        <v>1215</v>
      </c>
      <c r="F10668" s="132" t="s">
        <v>44</v>
      </c>
      <c r="G10668" s="116"/>
      <c r="H10668" s="132" t="s">
        <v>1</v>
      </c>
      <c r="I10668" s="132"/>
      <c r="K10668" s="140" t="str">
        <f t="shared" si="504"/>
        <v>54學前教育計畫-541學前教育-54110000中央政府補助幼兒教育經費-722捐助國內團體</v>
      </c>
      <c r="L10668" s="140" t="str">
        <f t="shared" si="505"/>
        <v>憑證留局-國教署補助本市112學年度準公共幼兒園招收2歲幼兒補助經費第2期款-第2批</v>
      </c>
      <c r="M10668" s="40" t="str">
        <f t="shared" si="506"/>
        <v>私立育德幼兒園等152園</v>
      </c>
    </row>
    <row r="10669" spans="1:13" s="27" customFormat="1" ht="112.5">
      <c r="A10669" s="37" t="s">
        <v>7356</v>
      </c>
      <c r="B10669" s="37" t="s">
        <v>7422</v>
      </c>
      <c r="C10669" s="37" t="s">
        <v>7423</v>
      </c>
      <c r="D10669" s="37" t="s">
        <v>7359</v>
      </c>
      <c r="E10669" s="131">
        <v>3</v>
      </c>
      <c r="F10669" s="132" t="s">
        <v>44</v>
      </c>
      <c r="G10669" s="116"/>
      <c r="H10669" s="132" t="s">
        <v>1</v>
      </c>
      <c r="I10669" s="132"/>
      <c r="K10669" s="140" t="str">
        <f t="shared" si="504"/>
        <v>54學前教育計畫-541學前教育-54110000中央政府補助幼兒教育經費-722捐助國內團體</v>
      </c>
      <c r="L10669" s="140" t="str">
        <f t="shared" si="505"/>
        <v>憑證留存-本市辦理神岡區神岡附幼等校(園)辦理112學年度教保機構親職講座(計113場)--私幼第2次撥款</v>
      </c>
      <c r="M10669" s="40" t="str">
        <f t="shared" si="506"/>
        <v>育賢非營利幼兒園等6園</v>
      </c>
    </row>
    <row r="10670" spans="1:13" s="27" customFormat="1" ht="112.5">
      <c r="A10670" s="37" t="s">
        <v>7367</v>
      </c>
      <c r="B10670" s="37" t="s">
        <v>7422</v>
      </c>
      <c r="C10670" s="37" t="s">
        <v>7423</v>
      </c>
      <c r="D10670" s="37" t="s">
        <v>7359</v>
      </c>
      <c r="E10670" s="131">
        <v>3</v>
      </c>
      <c r="F10670" s="132" t="s">
        <v>44</v>
      </c>
      <c r="G10670" s="116"/>
      <c r="H10670" s="132" t="s">
        <v>1</v>
      </c>
      <c r="I10670" s="132"/>
      <c r="K10670" s="140" t="str">
        <f t="shared" si="504"/>
        <v>54學前教育計畫-541學前教育-54122000一般教學計畫-722捐助國內團體</v>
      </c>
      <c r="L10670" s="140" t="str">
        <f t="shared" si="505"/>
        <v>憑證留存-本市辦理神岡區神岡附幼等校(園)辦理112學年度教保機構親職講座(計113場)--私幼第2次撥款</v>
      </c>
      <c r="M10670" s="40" t="str">
        <f t="shared" si="506"/>
        <v>育賢非營利幼兒園等6園</v>
      </c>
    </row>
    <row r="10671" spans="1:13" s="27" customFormat="1" ht="112.5">
      <c r="A10671" s="37" t="s">
        <v>7356</v>
      </c>
      <c r="B10671" s="37" t="s">
        <v>7422</v>
      </c>
      <c r="C10671" s="37" t="s">
        <v>7423</v>
      </c>
      <c r="D10671" s="37" t="s">
        <v>7359</v>
      </c>
      <c r="E10671" s="131">
        <v>92</v>
      </c>
      <c r="F10671" s="132" t="s">
        <v>44</v>
      </c>
      <c r="G10671" s="116"/>
      <c r="H10671" s="132" t="s">
        <v>1</v>
      </c>
      <c r="I10671" s="132"/>
      <c r="K10671" s="140" t="str">
        <f t="shared" si="504"/>
        <v>54學前教育計畫-541學前教育-54110000中央政府補助幼兒教育經費-722捐助國內團體</v>
      </c>
      <c r="L10671" s="140" t="str">
        <f t="shared" si="505"/>
        <v>憑證留存-本市辦理神岡區神岡附幼等校(園)辦理112學年度教保機構親職講座(計113場)--私幼第2次撥款</v>
      </c>
      <c r="M10671" s="40" t="str">
        <f t="shared" si="506"/>
        <v>育賢非營利幼兒園等6園</v>
      </c>
    </row>
    <row r="10672" spans="1:13" s="27" customFormat="1" ht="112.5">
      <c r="A10672" s="37" t="s">
        <v>7367</v>
      </c>
      <c r="B10672" s="37" t="s">
        <v>7422</v>
      </c>
      <c r="C10672" s="37" t="s">
        <v>7423</v>
      </c>
      <c r="D10672" s="37" t="s">
        <v>7359</v>
      </c>
      <c r="E10672" s="131">
        <v>92</v>
      </c>
      <c r="F10672" s="132" t="s">
        <v>44</v>
      </c>
      <c r="G10672" s="116"/>
      <c r="H10672" s="132" t="s">
        <v>1</v>
      </c>
      <c r="I10672" s="132"/>
      <c r="K10672" s="140" t="str">
        <f t="shared" si="504"/>
        <v>54學前教育計畫-541學前教育-54122000一般教學計畫-722捐助國內團體</v>
      </c>
      <c r="L10672" s="140" t="str">
        <f t="shared" si="505"/>
        <v>憑證留存-本市辦理神岡區神岡附幼等校(園)辦理112學年度教保機構親職講座(計113場)--私幼第2次撥款</v>
      </c>
      <c r="M10672" s="40" t="str">
        <f t="shared" si="506"/>
        <v>育賢非營利幼兒園等6園</v>
      </c>
    </row>
    <row r="10673" spans="1:13" s="27" customFormat="1" ht="93.75">
      <c r="A10673" s="37" t="s">
        <v>7356</v>
      </c>
      <c r="B10673" s="37" t="s">
        <v>7424</v>
      </c>
      <c r="C10673" s="37" t="s">
        <v>7421</v>
      </c>
      <c r="D10673" s="37" t="s">
        <v>7359</v>
      </c>
      <c r="E10673" s="131">
        <v>405</v>
      </c>
      <c r="F10673" s="132" t="s">
        <v>44</v>
      </c>
      <c r="G10673" s="116"/>
      <c r="H10673" s="132" t="s">
        <v>1</v>
      </c>
      <c r="I10673" s="132"/>
      <c r="K10673" s="140" t="str">
        <f t="shared" si="504"/>
        <v>54學前教育計畫-541學前教育-54110000中央政府補助幼兒教育經費-722捐助國內團體</v>
      </c>
      <c r="L10673" s="140" t="str">
        <f t="shared" si="505"/>
        <v>憑證留局-國教署補助本市112學年度準公共幼兒園招收2歲幼兒補助經費第2期款-第1批</v>
      </c>
      <c r="M10673" s="40" t="str">
        <f t="shared" si="506"/>
        <v>私立育德幼兒園等152園</v>
      </c>
    </row>
    <row r="10674" spans="1:13" s="27" customFormat="1" ht="93.75">
      <c r="A10674" s="37" t="s">
        <v>7356</v>
      </c>
      <c r="B10674" s="37" t="s">
        <v>7424</v>
      </c>
      <c r="C10674" s="37" t="s">
        <v>7421</v>
      </c>
      <c r="D10674" s="37" t="s">
        <v>7359</v>
      </c>
      <c r="E10674" s="131">
        <v>1395</v>
      </c>
      <c r="F10674" s="132" t="s">
        <v>44</v>
      </c>
      <c r="G10674" s="116"/>
      <c r="H10674" s="132" t="s">
        <v>1</v>
      </c>
      <c r="I10674" s="132"/>
      <c r="K10674" s="140" t="str">
        <f t="shared" si="504"/>
        <v>54學前教育計畫-541學前教育-54110000中央政府補助幼兒教育經費-722捐助國內團體</v>
      </c>
      <c r="L10674" s="140" t="str">
        <f t="shared" si="505"/>
        <v>憑證留局-國教署補助本市112學年度準公共幼兒園招收2歲幼兒補助經費第2期款-第1批</v>
      </c>
      <c r="M10674" s="40" t="str">
        <f t="shared" si="506"/>
        <v>私立育德幼兒園等152園</v>
      </c>
    </row>
    <row r="10675" spans="1:13" s="27" customFormat="1" ht="112.5">
      <c r="A10675" s="37" t="s">
        <v>7356</v>
      </c>
      <c r="B10675" s="37" t="s">
        <v>7425</v>
      </c>
      <c r="C10675" s="37" t="s">
        <v>7426</v>
      </c>
      <c r="D10675" s="37" t="s">
        <v>7359</v>
      </c>
      <c r="E10675" s="131">
        <v>20</v>
      </c>
      <c r="F10675" s="132" t="s">
        <v>44</v>
      </c>
      <c r="G10675" s="116"/>
      <c r="H10675" s="132" t="s">
        <v>1</v>
      </c>
      <c r="I10675" s="132"/>
      <c r="K10675" s="140" t="str">
        <f t="shared" si="504"/>
        <v>54學前教育計畫-541學前教育-54110000中央政府補助幼兒教育經費-722捐助國內團體</v>
      </c>
      <c r="L10675" s="140" t="str">
        <f t="shared" si="505"/>
        <v>憑證留局-國教署補助112學年度準公共教保服務機構私立孟昇幼兒園辦理親職教育講座所需經費</v>
      </c>
      <c r="M10675" s="40" t="str">
        <f t="shared" si="506"/>
        <v>私立孟昇幼兒園</v>
      </c>
    </row>
    <row r="10676" spans="1:13" s="27" customFormat="1" ht="112.5">
      <c r="A10676" s="37" t="s">
        <v>7356</v>
      </c>
      <c r="B10676" s="37" t="s">
        <v>7422</v>
      </c>
      <c r="C10676" s="37" t="s">
        <v>7423</v>
      </c>
      <c r="D10676" s="37" t="s">
        <v>7359</v>
      </c>
      <c r="E10676" s="131">
        <v>6</v>
      </c>
      <c r="F10676" s="132" t="s">
        <v>44</v>
      </c>
      <c r="G10676" s="116"/>
      <c r="H10676" s="132" t="s">
        <v>1</v>
      </c>
      <c r="I10676" s="132"/>
      <c r="K10676" s="140" t="str">
        <f t="shared" si="504"/>
        <v>54學前教育計畫-541學前教育-54110000中央政府補助幼兒教育經費-722捐助國內團體</v>
      </c>
      <c r="L10676" s="140" t="str">
        <f t="shared" si="505"/>
        <v>憑證留存-本市辦理神岡區神岡附幼等校(園)辦理112學年度教保機構親職講座(計113場)--私幼第2次撥款</v>
      </c>
      <c r="M10676" s="40" t="str">
        <f t="shared" si="506"/>
        <v>育賢非營利幼兒園等6園</v>
      </c>
    </row>
    <row r="10677" spans="1:13" s="27" customFormat="1" ht="112.5">
      <c r="A10677" s="37" t="s">
        <v>7367</v>
      </c>
      <c r="B10677" s="37" t="s">
        <v>7422</v>
      </c>
      <c r="C10677" s="37" t="s">
        <v>7423</v>
      </c>
      <c r="D10677" s="37" t="s">
        <v>7359</v>
      </c>
      <c r="E10677" s="131">
        <v>6</v>
      </c>
      <c r="F10677" s="132" t="s">
        <v>44</v>
      </c>
      <c r="G10677" s="116"/>
      <c r="H10677" s="132" t="s">
        <v>1</v>
      </c>
      <c r="I10677" s="132"/>
      <c r="K10677" s="140" t="str">
        <f t="shared" si="504"/>
        <v>54學前教育計畫-541學前教育-54122000一般教學計畫-722捐助國內團體</v>
      </c>
      <c r="L10677" s="140" t="str">
        <f t="shared" si="505"/>
        <v>憑證留存-本市辦理神岡區神岡附幼等校(園)辦理112學年度教保機構親職講座(計113場)--私幼第2次撥款</v>
      </c>
      <c r="M10677" s="40" t="str">
        <f t="shared" si="506"/>
        <v>育賢非營利幼兒園等6園</v>
      </c>
    </row>
    <row r="10678" spans="1:13" s="27" customFormat="1" ht="112.5">
      <c r="A10678" s="37" t="s">
        <v>7356</v>
      </c>
      <c r="B10678" s="37" t="s">
        <v>7422</v>
      </c>
      <c r="C10678" s="37" t="s">
        <v>7423</v>
      </c>
      <c r="D10678" s="37" t="s">
        <v>7359</v>
      </c>
      <c r="E10678" s="131">
        <v>166</v>
      </c>
      <c r="F10678" s="132" t="s">
        <v>44</v>
      </c>
      <c r="G10678" s="116"/>
      <c r="H10678" s="132" t="s">
        <v>1</v>
      </c>
      <c r="I10678" s="132"/>
      <c r="K10678" s="140" t="str">
        <f t="shared" si="504"/>
        <v>54學前教育計畫-541學前教育-54110000中央政府補助幼兒教育經費-722捐助國內團體</v>
      </c>
      <c r="L10678" s="140" t="str">
        <f t="shared" si="505"/>
        <v>憑證留存-本市辦理神岡區神岡附幼等校(園)辦理112學年度教保機構親職講座(計113場)--私幼第2次撥款</v>
      </c>
      <c r="M10678" s="40" t="str">
        <f t="shared" si="506"/>
        <v>育賢非營利幼兒園等6園</v>
      </c>
    </row>
    <row r="10679" spans="1:13" s="27" customFormat="1" ht="112.5">
      <c r="A10679" s="37" t="s">
        <v>7367</v>
      </c>
      <c r="B10679" s="37" t="s">
        <v>7422</v>
      </c>
      <c r="C10679" s="37" t="s">
        <v>7423</v>
      </c>
      <c r="D10679" s="37" t="s">
        <v>7359</v>
      </c>
      <c r="E10679" s="131">
        <v>166</v>
      </c>
      <c r="F10679" s="132" t="s">
        <v>44</v>
      </c>
      <c r="G10679" s="116"/>
      <c r="H10679" s="132" t="s">
        <v>1</v>
      </c>
      <c r="I10679" s="132"/>
      <c r="K10679" s="140" t="str">
        <f t="shared" si="504"/>
        <v>54學前教育計畫-541學前教育-54122000一般教學計畫-722捐助國內團體</v>
      </c>
      <c r="L10679" s="140" t="str">
        <f t="shared" si="505"/>
        <v>憑證留存-本市辦理神岡區神岡附幼等校(園)辦理112學年度教保機構親職講座(計113場)--私幼第2次撥款</v>
      </c>
      <c r="M10679" s="40" t="str">
        <f t="shared" si="506"/>
        <v>育賢非營利幼兒園等6園</v>
      </c>
    </row>
    <row r="10680" spans="1:13" s="27" customFormat="1" ht="93.75">
      <c r="A10680" s="37" t="s">
        <v>7356</v>
      </c>
      <c r="B10680" s="37" t="s">
        <v>7427</v>
      </c>
      <c r="C10680" s="37" t="s">
        <v>7428</v>
      </c>
      <c r="D10680" s="37" t="s">
        <v>7359</v>
      </c>
      <c r="E10680" s="131">
        <v>53</v>
      </c>
      <c r="F10680" s="132" t="s">
        <v>44</v>
      </c>
      <c r="G10680" s="116"/>
      <c r="H10680" s="132" t="s">
        <v>1</v>
      </c>
      <c r="I10680" s="132"/>
      <c r="K10680" s="140" t="str">
        <f t="shared" si="504"/>
        <v>54學前教育計畫-541學前教育-54110000中央政府補助幼兒教育經費-722捐助國內團體</v>
      </c>
      <c r="L10680" s="140" t="str">
        <f t="shared" si="505"/>
        <v>憑證留存-國教署核定本市私立德育幼兒園等108園112學年度準公共幼兒園設施設備補助經費</v>
      </c>
      <c r="M10680" s="40" t="str">
        <f t="shared" si="506"/>
        <v>私立德育幼兒園等108園</v>
      </c>
    </row>
    <row r="10681" spans="1:13" s="27" customFormat="1" ht="93.75">
      <c r="A10681" s="37" t="s">
        <v>7356</v>
      </c>
      <c r="B10681" s="37" t="s">
        <v>7427</v>
      </c>
      <c r="C10681" s="37" t="s">
        <v>7428</v>
      </c>
      <c r="D10681" s="37" t="s">
        <v>7359</v>
      </c>
      <c r="E10681" s="131">
        <v>91</v>
      </c>
      <c r="F10681" s="132" t="s">
        <v>44</v>
      </c>
      <c r="G10681" s="116"/>
      <c r="H10681" s="132" t="s">
        <v>1</v>
      </c>
      <c r="I10681" s="132"/>
      <c r="K10681" s="140" t="str">
        <f t="shared" si="504"/>
        <v>54學前教育計畫-541學前教育-54110000中央政府補助幼兒教育經費-722捐助國內團體</v>
      </c>
      <c r="L10681" s="140" t="str">
        <f t="shared" si="505"/>
        <v>憑證留存-國教署核定本市私立德育幼兒園等108園112學年度準公共幼兒園設施設備補助經費</v>
      </c>
      <c r="M10681" s="40" t="str">
        <f t="shared" si="506"/>
        <v>私立德育幼兒園等108園</v>
      </c>
    </row>
    <row r="10682" spans="1:13" s="27" customFormat="1" ht="93.75">
      <c r="A10682" s="37" t="s">
        <v>7356</v>
      </c>
      <c r="B10682" s="37" t="s">
        <v>7429</v>
      </c>
      <c r="C10682" s="37" t="s">
        <v>7430</v>
      </c>
      <c r="D10682" s="37" t="s">
        <v>7359</v>
      </c>
      <c r="E10682" s="131">
        <v>92</v>
      </c>
      <c r="F10682" s="132" t="s">
        <v>44</v>
      </c>
      <c r="G10682" s="116"/>
      <c r="H10682" s="132" t="s">
        <v>1</v>
      </c>
      <c r="I10682" s="132"/>
      <c r="K10682" s="140" t="str">
        <f t="shared" si="504"/>
        <v>54學前教育計畫-541學前教育-54110000中央政府補助幼兒教育經費-722捐助國內團體</v>
      </c>
      <c r="L10682" s="140" t="str">
        <f t="shared" si="505"/>
        <v>預付轉正-國教署補助112學年度非營利幼兒園教師助理員經費-第1期暨追加款-育賢</v>
      </c>
      <c r="M10682" s="40" t="str">
        <f t="shared" si="506"/>
        <v>育賢非營利幼兒園</v>
      </c>
    </row>
    <row r="10683" spans="1:13" s="27" customFormat="1" ht="93.75">
      <c r="A10683" s="37" t="s">
        <v>7356</v>
      </c>
      <c r="B10683" s="37" t="s">
        <v>7431</v>
      </c>
      <c r="C10683" s="37" t="s">
        <v>7432</v>
      </c>
      <c r="D10683" s="37" t="s">
        <v>7359</v>
      </c>
      <c r="E10683" s="131">
        <v>88</v>
      </c>
      <c r="F10683" s="132" t="s">
        <v>44</v>
      </c>
      <c r="G10683" s="116"/>
      <c r="H10683" s="132" t="s">
        <v>1</v>
      </c>
      <c r="I10683" s="132"/>
      <c r="K10683" s="140" t="str">
        <f t="shared" si="504"/>
        <v>54學前教育計畫-541學前教育-54110000中央政府補助幼兒教育經費-722捐助國內團體</v>
      </c>
      <c r="L10683" s="140" t="str">
        <f t="shared" si="505"/>
        <v>預付轉正-國教署補助112學年度非營利幼兒園教師助理員經費-第1期暨追加款-益民</v>
      </c>
      <c r="M10683" s="40" t="str">
        <f t="shared" si="506"/>
        <v>益民非營利幼兒園</v>
      </c>
    </row>
    <row r="10684" spans="1:13" s="27" customFormat="1" ht="93.75">
      <c r="A10684" s="37" t="s">
        <v>7356</v>
      </c>
      <c r="B10684" s="37" t="s">
        <v>7433</v>
      </c>
      <c r="C10684" s="37" t="s">
        <v>7434</v>
      </c>
      <c r="D10684" s="37" t="s">
        <v>7359</v>
      </c>
      <c r="E10684" s="131">
        <v>59</v>
      </c>
      <c r="F10684" s="132" t="s">
        <v>44</v>
      </c>
      <c r="G10684" s="116"/>
      <c r="H10684" s="132" t="s">
        <v>1</v>
      </c>
      <c r="I10684" s="132"/>
      <c r="K10684" s="140" t="str">
        <f t="shared" si="504"/>
        <v>54學前教育計畫-541學前教育-54110000中央政府補助幼兒教育經費-722捐助國內團體</v>
      </c>
      <c r="L10684" s="140" t="str">
        <f t="shared" si="505"/>
        <v>預付轉正-國教署補助112學年度非營利幼兒園教師助理員經費-第1期暨追加款-樹德</v>
      </c>
      <c r="M10684" s="40" t="str">
        <f t="shared" si="506"/>
        <v>樹德非營利幼兒園</v>
      </c>
    </row>
    <row r="10685" spans="1:13" s="27" customFormat="1" ht="93.75">
      <c r="A10685" s="37" t="s">
        <v>7356</v>
      </c>
      <c r="B10685" s="37" t="s">
        <v>7435</v>
      </c>
      <c r="C10685" s="37" t="s">
        <v>7436</v>
      </c>
      <c r="D10685" s="37" t="s">
        <v>7359</v>
      </c>
      <c r="E10685" s="131">
        <v>153</v>
      </c>
      <c r="F10685" s="132" t="s">
        <v>44</v>
      </c>
      <c r="G10685" s="116"/>
      <c r="H10685" s="132" t="s">
        <v>1</v>
      </c>
      <c r="I10685" s="132"/>
      <c r="K10685" s="140" t="str">
        <f t="shared" ref="K10685:K10748" si="507">A10685</f>
        <v>54學前教育計畫-541學前教育-54110000中央政府補助幼兒教育經費-722捐助國內團體</v>
      </c>
      <c r="L10685" s="140" t="str">
        <f t="shared" ref="L10685:L10748" si="508">B10685</f>
        <v>預付轉正-國教署補助112學年度非營利幼兒園教師助理員經費-第1期暨追加款-東峰</v>
      </c>
      <c r="M10685" s="40" t="str">
        <f t="shared" ref="M10685:M10748" si="509">C10685</f>
        <v>東峰非營利幼兒園</v>
      </c>
    </row>
    <row r="10686" spans="1:13" s="27" customFormat="1" ht="93.75">
      <c r="A10686" s="37" t="s">
        <v>7356</v>
      </c>
      <c r="B10686" s="37" t="s">
        <v>7437</v>
      </c>
      <c r="C10686" s="37" t="s">
        <v>7438</v>
      </c>
      <c r="D10686" s="37" t="s">
        <v>7359</v>
      </c>
      <c r="E10686" s="131">
        <v>54</v>
      </c>
      <c r="F10686" s="132" t="s">
        <v>44</v>
      </c>
      <c r="G10686" s="116"/>
      <c r="H10686" s="132" t="s">
        <v>1</v>
      </c>
      <c r="I10686" s="132"/>
      <c r="K10686" s="140" t="str">
        <f t="shared" si="507"/>
        <v>54學前教育計畫-541學前教育-54110000中央政府補助幼兒教育經費-722捐助國內團體</v>
      </c>
      <c r="L10686" s="140" t="str">
        <f t="shared" si="508"/>
        <v>預付轉正-國教署補助112學年度非營利幼兒園教師助理員經費-第1期暨追加款-文昌</v>
      </c>
      <c r="M10686" s="40" t="str">
        <f t="shared" si="509"/>
        <v>文昌非營利幼兒園</v>
      </c>
    </row>
    <row r="10687" spans="1:13" s="27" customFormat="1" ht="93.75">
      <c r="A10687" s="37" t="s">
        <v>7360</v>
      </c>
      <c r="B10687" s="37" t="s">
        <v>7437</v>
      </c>
      <c r="C10687" s="37" t="s">
        <v>7438</v>
      </c>
      <c r="D10687" s="37" t="s">
        <v>7359</v>
      </c>
      <c r="E10687" s="131">
        <v>29</v>
      </c>
      <c r="F10687" s="132" t="s">
        <v>44</v>
      </c>
      <c r="G10687" s="116"/>
      <c r="H10687" s="132" t="s">
        <v>1</v>
      </c>
      <c r="I10687" s="132"/>
      <c r="K10687" s="140" t="str">
        <f t="shared" si="507"/>
        <v>54學前教育計畫-541學前教育-54100200幼兒公費及獎補助-722捐助國內團體</v>
      </c>
      <c r="L10687" s="140" t="str">
        <f t="shared" si="508"/>
        <v>預付轉正-國教署補助112學年度非營利幼兒園教師助理員經費-第1期暨追加款-文昌</v>
      </c>
      <c r="M10687" s="40" t="str">
        <f t="shared" si="509"/>
        <v>文昌非營利幼兒園</v>
      </c>
    </row>
    <row r="10688" spans="1:13" s="27" customFormat="1" ht="93.75">
      <c r="A10688" s="37" t="s">
        <v>7356</v>
      </c>
      <c r="B10688" s="37" t="s">
        <v>7439</v>
      </c>
      <c r="C10688" s="37" t="s">
        <v>7440</v>
      </c>
      <c r="D10688" s="37" t="s">
        <v>7359</v>
      </c>
      <c r="E10688" s="131">
        <v>14</v>
      </c>
      <c r="F10688" s="132" t="s">
        <v>44</v>
      </c>
      <c r="G10688" s="116"/>
      <c r="H10688" s="132" t="s">
        <v>1</v>
      </c>
      <c r="I10688" s="132"/>
      <c r="K10688" s="140" t="str">
        <f t="shared" si="507"/>
        <v>54學前教育計畫-541學前教育-54110000中央政府補助幼兒教育經費-722捐助國內團體</v>
      </c>
      <c r="L10688" s="140" t="str">
        <f t="shared" si="508"/>
        <v>預付轉正-國教署補助112學年度非營利幼兒園教師助理員經費-第1期暨追加款-五權</v>
      </c>
      <c r="M10688" s="40" t="str">
        <f t="shared" si="509"/>
        <v>五權非營利幼兒園</v>
      </c>
    </row>
    <row r="10689" spans="1:13" s="27" customFormat="1" ht="93.75">
      <c r="A10689" s="37" t="s">
        <v>7360</v>
      </c>
      <c r="B10689" s="37" t="s">
        <v>7439</v>
      </c>
      <c r="C10689" s="37" t="s">
        <v>7440</v>
      </c>
      <c r="D10689" s="37" t="s">
        <v>7359</v>
      </c>
      <c r="E10689" s="131">
        <v>8</v>
      </c>
      <c r="F10689" s="132" t="s">
        <v>44</v>
      </c>
      <c r="G10689" s="116"/>
      <c r="H10689" s="132" t="s">
        <v>1</v>
      </c>
      <c r="I10689" s="132"/>
      <c r="K10689" s="140" t="str">
        <f t="shared" si="507"/>
        <v>54學前教育計畫-541學前教育-54100200幼兒公費及獎補助-722捐助國內團體</v>
      </c>
      <c r="L10689" s="140" t="str">
        <f t="shared" si="508"/>
        <v>預付轉正-國教署補助112學年度非營利幼兒園教師助理員經費-第1期暨追加款-五權</v>
      </c>
      <c r="M10689" s="40" t="str">
        <f t="shared" si="509"/>
        <v>五權非營利幼兒園</v>
      </c>
    </row>
    <row r="10690" spans="1:13" s="27" customFormat="1" ht="93.75">
      <c r="A10690" s="37" t="s">
        <v>7356</v>
      </c>
      <c r="B10690" s="37" t="s">
        <v>7441</v>
      </c>
      <c r="C10690" s="37" t="s">
        <v>7440</v>
      </c>
      <c r="D10690" s="37" t="s">
        <v>7359</v>
      </c>
      <c r="E10690" s="131">
        <v>16</v>
      </c>
      <c r="F10690" s="132" t="s">
        <v>44</v>
      </c>
      <c r="G10690" s="116"/>
      <c r="H10690" s="132" t="s">
        <v>1</v>
      </c>
      <c r="I10690" s="132"/>
      <c r="K10690" s="140" t="str">
        <f t="shared" si="507"/>
        <v>54學前教育計畫-541學前教育-54110000中央政府補助幼兒教育經費-722捐助國內團體</v>
      </c>
      <c r="L10690" s="140" t="str">
        <f t="shared" si="508"/>
        <v>預付轉正-國教署補助112學年度非營利幼兒園教師助理員經費-第1期暨追加款-潭子</v>
      </c>
      <c r="M10690" s="40" t="str">
        <f t="shared" si="509"/>
        <v>五權非營利幼兒園</v>
      </c>
    </row>
    <row r="10691" spans="1:13" s="27" customFormat="1" ht="93.75">
      <c r="A10691" s="37" t="s">
        <v>7360</v>
      </c>
      <c r="B10691" s="37" t="s">
        <v>7441</v>
      </c>
      <c r="C10691" s="37" t="s">
        <v>7442</v>
      </c>
      <c r="D10691" s="37" t="s">
        <v>7359</v>
      </c>
      <c r="E10691" s="131">
        <v>8</v>
      </c>
      <c r="F10691" s="132" t="s">
        <v>44</v>
      </c>
      <c r="G10691" s="116"/>
      <c r="H10691" s="132" t="s">
        <v>1</v>
      </c>
      <c r="I10691" s="132"/>
      <c r="K10691" s="140" t="str">
        <f t="shared" si="507"/>
        <v>54學前教育計畫-541學前教育-54100200幼兒公費及獎補助-722捐助國內團體</v>
      </c>
      <c r="L10691" s="140" t="str">
        <f t="shared" si="508"/>
        <v>預付轉正-國教署補助112學年度非營利幼兒園教師助理員經費-第1期暨追加款-潭子</v>
      </c>
      <c r="M10691" s="40" t="str">
        <f t="shared" si="509"/>
        <v>潭子非營利幼兒園</v>
      </c>
    </row>
    <row r="10692" spans="1:13" s="27" customFormat="1" ht="93.75">
      <c r="A10692" s="37" t="s">
        <v>7406</v>
      </c>
      <c r="B10692" s="37" t="s">
        <v>7443</v>
      </c>
      <c r="C10692" s="37" t="s">
        <v>7444</v>
      </c>
      <c r="D10692" s="37" t="s">
        <v>7359</v>
      </c>
      <c r="E10692" s="131">
        <v>1694</v>
      </c>
      <c r="F10692" s="132" t="s">
        <v>44</v>
      </c>
      <c r="G10692" s="116"/>
      <c r="H10692" s="132" t="s">
        <v>1</v>
      </c>
      <c r="I10692" s="132"/>
      <c r="K10692" s="140" t="str">
        <f t="shared" si="507"/>
        <v>55特殊教育計畫-551特殊教育-55110000中央政府補助特殊教育經費-722捐助國內團體</v>
      </c>
      <c r="L10692" s="140" t="str">
        <f t="shared" si="508"/>
        <v>本局辦理-教育部國教署補助112-2本市私立幼兒園學前身心障礙幼兒教育經費(招收單位)</v>
      </c>
      <c r="M10692" s="40" t="str">
        <f t="shared" si="509"/>
        <v>私立保進幼兒園等95園</v>
      </c>
    </row>
    <row r="10693" spans="1:13" s="27" customFormat="1" ht="93.75">
      <c r="A10693" s="37" t="s">
        <v>7385</v>
      </c>
      <c r="B10693" s="37" t="s">
        <v>7443</v>
      </c>
      <c r="C10693" s="37" t="s">
        <v>7444</v>
      </c>
      <c r="D10693" s="37" t="s">
        <v>7359</v>
      </c>
      <c r="E10693" s="131">
        <v>276</v>
      </c>
      <c r="F10693" s="132" t="s">
        <v>44</v>
      </c>
      <c r="G10693" s="116"/>
      <c r="H10693" s="132" t="s">
        <v>1</v>
      </c>
      <c r="I10693" s="132"/>
      <c r="K10693" s="140" t="str">
        <f t="shared" si="507"/>
        <v>55特殊教育計畫-551特殊教育-55100200特殊教育學生公費及獎補助-722捐助國內團體</v>
      </c>
      <c r="L10693" s="140" t="str">
        <f t="shared" si="508"/>
        <v>本局辦理-教育部國教署補助112-2本市私立幼兒園學前身心障礙幼兒教育經費(招收單位)</v>
      </c>
      <c r="M10693" s="40" t="str">
        <f t="shared" si="509"/>
        <v>私立保進幼兒園等95園</v>
      </c>
    </row>
    <row r="10694" spans="1:13" s="27" customFormat="1" ht="93.75">
      <c r="A10694" s="37" t="s">
        <v>7406</v>
      </c>
      <c r="B10694" s="37" t="s">
        <v>7443</v>
      </c>
      <c r="C10694" s="37" t="s">
        <v>7445</v>
      </c>
      <c r="D10694" s="37" t="s">
        <v>7359</v>
      </c>
      <c r="E10694" s="131">
        <v>2541</v>
      </c>
      <c r="F10694" s="132" t="s">
        <v>44</v>
      </c>
      <c r="G10694" s="116"/>
      <c r="H10694" s="132" t="s">
        <v>1</v>
      </c>
      <c r="I10694" s="132"/>
      <c r="K10694" s="140" t="str">
        <f t="shared" si="507"/>
        <v>55特殊教育計畫-551特殊教育-55110000中央政府補助特殊教育經費-722捐助國內團體</v>
      </c>
      <c r="L10694" s="140" t="str">
        <f t="shared" si="508"/>
        <v>本局辦理-教育部國教署補助112-2本市私立幼兒園學前身心障礙幼兒教育經費(招收單位)</v>
      </c>
      <c r="M10694" s="40" t="str">
        <f t="shared" si="509"/>
        <v>私立天擎幼兒園等138園</v>
      </c>
    </row>
    <row r="10695" spans="1:13" s="27" customFormat="1" ht="93.75">
      <c r="A10695" s="37" t="s">
        <v>7385</v>
      </c>
      <c r="B10695" s="37" t="s">
        <v>7443</v>
      </c>
      <c r="C10695" s="37" t="s">
        <v>7445</v>
      </c>
      <c r="D10695" s="37" t="s">
        <v>7359</v>
      </c>
      <c r="E10695" s="131">
        <v>414</v>
      </c>
      <c r="F10695" s="132" t="s">
        <v>44</v>
      </c>
      <c r="G10695" s="116"/>
      <c r="H10695" s="132" t="s">
        <v>1</v>
      </c>
      <c r="I10695" s="132"/>
      <c r="K10695" s="140" t="str">
        <f t="shared" si="507"/>
        <v>55特殊教育計畫-551特殊教育-55100200特殊教育學生公費及獎補助-722捐助國內團體</v>
      </c>
      <c r="L10695" s="140" t="str">
        <f t="shared" si="508"/>
        <v>本局辦理-教育部國教署補助112-2本市私立幼兒園學前身心障礙幼兒教育經費(招收單位)</v>
      </c>
      <c r="M10695" s="40" t="str">
        <f t="shared" si="509"/>
        <v>私立天擎幼兒園等138園</v>
      </c>
    </row>
    <row r="10696" spans="1:13" s="27" customFormat="1" ht="112.5">
      <c r="A10696" s="37" t="s">
        <v>7415</v>
      </c>
      <c r="B10696" s="37" t="s">
        <v>7427</v>
      </c>
      <c r="C10696" s="37" t="s">
        <v>7428</v>
      </c>
      <c r="D10696" s="37" t="s">
        <v>7359</v>
      </c>
      <c r="E10696" s="131">
        <v>3639</v>
      </c>
      <c r="F10696" s="132" t="s">
        <v>44</v>
      </c>
      <c r="G10696" s="116"/>
      <c r="H10696" s="132" t="s">
        <v>924</v>
      </c>
      <c r="I10696" s="132"/>
      <c r="K10696" s="140" t="str">
        <f t="shared" si="507"/>
        <v>5M建築及設備計畫-5M6中央政府補助建築及設備經費-5M610000中央政府補助建築及設備經費-722捐助國內團體</v>
      </c>
      <c r="L10696" s="140" t="str">
        <f t="shared" si="508"/>
        <v>憑證留存-國教署核定本市私立德育幼兒園等108園112學年度準公共幼兒園設施設備補助經費</v>
      </c>
      <c r="M10696" s="40" t="str">
        <f t="shared" si="509"/>
        <v>私立德育幼兒園等108園</v>
      </c>
    </row>
    <row r="10697" spans="1:13" s="27" customFormat="1" ht="112.5">
      <c r="A10697" s="37" t="s">
        <v>7415</v>
      </c>
      <c r="B10697" s="37" t="s">
        <v>7427</v>
      </c>
      <c r="C10697" s="37" t="s">
        <v>7428</v>
      </c>
      <c r="D10697" s="37" t="s">
        <v>7359</v>
      </c>
      <c r="E10697" s="131">
        <v>2603</v>
      </c>
      <c r="F10697" s="132" t="s">
        <v>44</v>
      </c>
      <c r="G10697" s="116"/>
      <c r="H10697" s="132" t="s">
        <v>924</v>
      </c>
      <c r="I10697" s="132"/>
      <c r="K10697" s="140" t="str">
        <f t="shared" si="507"/>
        <v>5M建築及設備計畫-5M6中央政府補助建築及設備經費-5M610000中央政府補助建築及設備經費-722捐助國內團體</v>
      </c>
      <c r="L10697" s="140" t="str">
        <f t="shared" si="508"/>
        <v>憑證留存-國教署核定本市私立德育幼兒園等108園112學年度準公共幼兒園設施設備補助經費</v>
      </c>
      <c r="M10697" s="40" t="str">
        <f t="shared" si="509"/>
        <v>私立德育幼兒園等108園</v>
      </c>
    </row>
    <row r="10698" spans="1:13" s="27" customFormat="1" ht="112.5">
      <c r="A10698" s="37" t="s">
        <v>7398</v>
      </c>
      <c r="B10698" s="37" t="s">
        <v>7446</v>
      </c>
      <c r="C10698" s="37" t="s">
        <v>7447</v>
      </c>
      <c r="D10698" s="37" t="s">
        <v>7359</v>
      </c>
      <c r="E10698" s="131">
        <v>94</v>
      </c>
      <c r="F10698" s="132" t="s">
        <v>44</v>
      </c>
      <c r="G10698" s="116"/>
      <c r="H10698" s="132" t="s">
        <v>924</v>
      </c>
      <c r="I10698" s="132"/>
      <c r="K10698" s="140" t="str">
        <f t="shared" si="507"/>
        <v>53國民教育計畫-532國民小學教育-53210000中央政府補助國民小學教育經費-722捐助國內團體</v>
      </c>
      <c r="L10698" s="140" t="str">
        <f t="shared" si="508"/>
        <v>112學年度國教署補助本局、本市2所公立學校及4所實驗教育機構推動實驗教育第2期經費-楓樹腳</v>
      </c>
      <c r="M10698" s="40" t="str">
        <f t="shared" si="509"/>
        <v>楓樹腳福實驗教育機構</v>
      </c>
    </row>
    <row r="10699" spans="1:13" s="27" customFormat="1" ht="93.75">
      <c r="A10699" s="37" t="s">
        <v>7356</v>
      </c>
      <c r="B10699" s="37" t="s">
        <v>7448</v>
      </c>
      <c r="C10699" s="37" t="s">
        <v>7421</v>
      </c>
      <c r="D10699" s="37" t="s">
        <v>7359</v>
      </c>
      <c r="E10699" s="131">
        <v>585</v>
      </c>
      <c r="F10699" s="132" t="s">
        <v>44</v>
      </c>
      <c r="G10699" s="116"/>
      <c r="H10699" s="132" t="s">
        <v>1</v>
      </c>
      <c r="I10699" s="132"/>
      <c r="K10699" s="140" t="str">
        <f t="shared" si="507"/>
        <v>54學前教育計畫-541學前教育-54110000中央政府補助幼兒教育經費-722捐助國內團體</v>
      </c>
      <c r="L10699" s="140" t="str">
        <f t="shared" si="508"/>
        <v>憑證留局-國教署補助本市112學年度準公共幼兒園招收2歲幼兒補助經費第2期款-第5批</v>
      </c>
      <c r="M10699" s="40" t="str">
        <f t="shared" si="509"/>
        <v>私立育德幼兒園等152園</v>
      </c>
    </row>
    <row r="10700" spans="1:13" s="27" customFormat="1" ht="93.75">
      <c r="A10700" s="37" t="s">
        <v>7356</v>
      </c>
      <c r="B10700" s="37" t="s">
        <v>7448</v>
      </c>
      <c r="C10700" s="37" t="s">
        <v>7421</v>
      </c>
      <c r="D10700" s="37" t="s">
        <v>7359</v>
      </c>
      <c r="E10700" s="131">
        <v>1260</v>
      </c>
      <c r="F10700" s="132" t="s">
        <v>44</v>
      </c>
      <c r="G10700" s="116"/>
      <c r="H10700" s="132" t="s">
        <v>1</v>
      </c>
      <c r="I10700" s="132"/>
      <c r="K10700" s="140" t="str">
        <f t="shared" si="507"/>
        <v>54學前教育計畫-541學前教育-54110000中央政府補助幼兒教育經費-722捐助國內團體</v>
      </c>
      <c r="L10700" s="140" t="str">
        <f t="shared" si="508"/>
        <v>憑證留局-國教署補助本市112學年度準公共幼兒園招收2歲幼兒補助經費第2期款-第5批</v>
      </c>
      <c r="M10700" s="40" t="str">
        <f t="shared" si="509"/>
        <v>私立育德幼兒園等152園</v>
      </c>
    </row>
    <row r="10701" spans="1:13" s="27" customFormat="1" ht="112.5">
      <c r="A10701" s="37" t="s">
        <v>7356</v>
      </c>
      <c r="B10701" s="37" t="s">
        <v>7449</v>
      </c>
      <c r="C10701" s="37" t="s">
        <v>7428</v>
      </c>
      <c r="D10701" s="37" t="s">
        <v>7359</v>
      </c>
      <c r="E10701" s="131">
        <v>38</v>
      </c>
      <c r="F10701" s="132" t="s">
        <v>44</v>
      </c>
      <c r="G10701" s="116"/>
      <c r="H10701" s="132" t="s">
        <v>1</v>
      </c>
      <c r="I10701" s="132"/>
      <c r="K10701" s="140" t="str">
        <f t="shared" si="507"/>
        <v>54學前教育計畫-541學前教育-54110000中央政府補助幼兒教育經費-722捐助國內團體</v>
      </c>
      <c r="L10701" s="140" t="str">
        <f t="shared" si="508"/>
        <v>憑證留存-國教署核定本市私立德育幼兒園等108園112學年度準公共幼兒園設施設備補助經費-第1梯次</v>
      </c>
      <c r="M10701" s="40" t="str">
        <f t="shared" si="509"/>
        <v>私立德育幼兒園等108園</v>
      </c>
    </row>
    <row r="10702" spans="1:13" s="27" customFormat="1" ht="112.5">
      <c r="A10702" s="37" t="s">
        <v>7356</v>
      </c>
      <c r="B10702" s="37" t="s">
        <v>7450</v>
      </c>
      <c r="C10702" s="37" t="s">
        <v>7428</v>
      </c>
      <c r="D10702" s="37" t="s">
        <v>7359</v>
      </c>
      <c r="E10702" s="131">
        <v>170</v>
      </c>
      <c r="F10702" s="132" t="s">
        <v>44</v>
      </c>
      <c r="G10702" s="116"/>
      <c r="H10702" s="132" t="s">
        <v>1</v>
      </c>
      <c r="I10702" s="132"/>
      <c r="K10702" s="140" t="str">
        <f t="shared" si="507"/>
        <v>54學前教育計畫-541學前教育-54110000中央政府補助幼兒教育經費-722捐助國內團體</v>
      </c>
      <c r="L10702" s="140" t="str">
        <f t="shared" si="508"/>
        <v>憑證留存-國教署核定本市私立德育幼兒園等108園112學年度準公共幼兒園設施設備補助經費-第4梯次</v>
      </c>
      <c r="M10702" s="40" t="str">
        <f t="shared" si="509"/>
        <v>私立德育幼兒園等108園</v>
      </c>
    </row>
    <row r="10703" spans="1:13" s="27" customFormat="1" ht="93.75">
      <c r="A10703" s="37" t="s">
        <v>7356</v>
      </c>
      <c r="B10703" s="37" t="s">
        <v>7451</v>
      </c>
      <c r="C10703" s="37" t="s">
        <v>7421</v>
      </c>
      <c r="D10703" s="37" t="s">
        <v>7359</v>
      </c>
      <c r="E10703" s="131">
        <v>855</v>
      </c>
      <c r="F10703" s="132" t="s">
        <v>44</v>
      </c>
      <c r="G10703" s="116"/>
      <c r="H10703" s="132" t="s">
        <v>1</v>
      </c>
      <c r="I10703" s="132"/>
      <c r="K10703" s="140" t="str">
        <f t="shared" si="507"/>
        <v>54學前教育計畫-541學前教育-54110000中央政府補助幼兒教育經費-722捐助國內團體</v>
      </c>
      <c r="L10703" s="140" t="str">
        <f t="shared" si="508"/>
        <v>憑證留局-國教署補助本市112學年度準公共幼兒園招收2歲幼兒補助經費第2期款-第9批</v>
      </c>
      <c r="M10703" s="40" t="str">
        <f t="shared" si="509"/>
        <v>私立育德幼兒園等152園</v>
      </c>
    </row>
    <row r="10704" spans="1:13" s="27" customFormat="1" ht="93.75">
      <c r="A10704" s="37" t="s">
        <v>7356</v>
      </c>
      <c r="B10704" s="37" t="s">
        <v>7451</v>
      </c>
      <c r="C10704" s="37" t="s">
        <v>7421</v>
      </c>
      <c r="D10704" s="37" t="s">
        <v>7359</v>
      </c>
      <c r="E10704" s="131">
        <v>1215</v>
      </c>
      <c r="F10704" s="132" t="s">
        <v>44</v>
      </c>
      <c r="G10704" s="116"/>
      <c r="H10704" s="132" t="s">
        <v>1</v>
      </c>
      <c r="I10704" s="132"/>
      <c r="K10704" s="140" t="str">
        <f t="shared" si="507"/>
        <v>54學前教育計畫-541學前教育-54110000中央政府補助幼兒教育經費-722捐助國內團體</v>
      </c>
      <c r="L10704" s="140" t="str">
        <f t="shared" si="508"/>
        <v>憑證留局-國教署補助本市112學年度準公共幼兒園招收2歲幼兒補助經費第2期款-第9批</v>
      </c>
      <c r="M10704" s="40" t="str">
        <f t="shared" si="509"/>
        <v>私立育德幼兒園等152園</v>
      </c>
    </row>
    <row r="10705" spans="1:13" s="27" customFormat="1" ht="112.5">
      <c r="A10705" s="37" t="s">
        <v>7356</v>
      </c>
      <c r="B10705" s="37" t="s">
        <v>7452</v>
      </c>
      <c r="C10705" s="37" t="s">
        <v>7428</v>
      </c>
      <c r="D10705" s="37" t="s">
        <v>7359</v>
      </c>
      <c r="E10705" s="131">
        <v>86</v>
      </c>
      <c r="F10705" s="132" t="s">
        <v>44</v>
      </c>
      <c r="G10705" s="116"/>
      <c r="H10705" s="132" t="s">
        <v>1</v>
      </c>
      <c r="I10705" s="132"/>
      <c r="K10705" s="140" t="str">
        <f t="shared" si="507"/>
        <v>54學前教育計畫-541學前教育-54110000中央政府補助幼兒教育經費-722捐助國內團體</v>
      </c>
      <c r="L10705" s="140" t="str">
        <f t="shared" si="508"/>
        <v>憑證留存-國教署核定本市私立德育幼兒園等108園112學年度準公共幼兒園設施設備補助經費-第2梯次</v>
      </c>
      <c r="M10705" s="40" t="str">
        <f t="shared" si="509"/>
        <v>私立德育幼兒園等108園</v>
      </c>
    </row>
    <row r="10706" spans="1:13" s="27" customFormat="1" ht="93.75">
      <c r="A10706" s="37" t="s">
        <v>7356</v>
      </c>
      <c r="B10706" s="37" t="s">
        <v>7453</v>
      </c>
      <c r="C10706" s="37" t="s">
        <v>7421</v>
      </c>
      <c r="D10706" s="37" t="s">
        <v>7359</v>
      </c>
      <c r="E10706" s="131">
        <v>945</v>
      </c>
      <c r="F10706" s="132" t="s">
        <v>44</v>
      </c>
      <c r="G10706" s="116"/>
      <c r="H10706" s="132" t="s">
        <v>1</v>
      </c>
      <c r="I10706" s="132"/>
      <c r="K10706" s="140" t="str">
        <f t="shared" si="507"/>
        <v>54學前教育計畫-541學前教育-54110000中央政府補助幼兒教育經費-722捐助國內團體</v>
      </c>
      <c r="L10706" s="140" t="str">
        <f t="shared" si="508"/>
        <v>憑證留局-國教署補助本市112學年度準公共幼兒園招收2歲幼兒補助經費第2期款-第3批</v>
      </c>
      <c r="M10706" s="40" t="str">
        <f t="shared" si="509"/>
        <v>私立育德幼兒園等152園</v>
      </c>
    </row>
    <row r="10707" spans="1:13" s="27" customFormat="1" ht="93.75">
      <c r="A10707" s="37" t="s">
        <v>7356</v>
      </c>
      <c r="B10707" s="37" t="s">
        <v>7453</v>
      </c>
      <c r="C10707" s="37" t="s">
        <v>7421</v>
      </c>
      <c r="D10707" s="37" t="s">
        <v>7359</v>
      </c>
      <c r="E10707" s="131">
        <v>855</v>
      </c>
      <c r="F10707" s="132" t="s">
        <v>44</v>
      </c>
      <c r="G10707" s="116"/>
      <c r="H10707" s="132" t="s">
        <v>1</v>
      </c>
      <c r="I10707" s="132"/>
      <c r="K10707" s="140" t="str">
        <f t="shared" si="507"/>
        <v>54學前教育計畫-541學前教育-54110000中央政府補助幼兒教育經費-722捐助國內團體</v>
      </c>
      <c r="L10707" s="140" t="str">
        <f t="shared" si="508"/>
        <v>憑證留局-國教署補助本市112學年度準公共幼兒園招收2歲幼兒補助經費第2期款-第3批</v>
      </c>
      <c r="M10707" s="40" t="str">
        <f t="shared" si="509"/>
        <v>私立育德幼兒園等152園</v>
      </c>
    </row>
    <row r="10708" spans="1:13" s="27" customFormat="1" ht="93.75">
      <c r="A10708" s="37" t="s">
        <v>7356</v>
      </c>
      <c r="B10708" s="37" t="s">
        <v>7454</v>
      </c>
      <c r="C10708" s="37" t="s">
        <v>7421</v>
      </c>
      <c r="D10708" s="37" t="s">
        <v>7359</v>
      </c>
      <c r="E10708" s="131">
        <v>990</v>
      </c>
      <c r="F10708" s="132" t="s">
        <v>44</v>
      </c>
      <c r="G10708" s="116"/>
      <c r="H10708" s="132" t="s">
        <v>1</v>
      </c>
      <c r="I10708" s="132"/>
      <c r="K10708" s="140" t="str">
        <f t="shared" si="507"/>
        <v>54學前教育計畫-541學前教育-54110000中央政府補助幼兒教育經費-722捐助國內團體</v>
      </c>
      <c r="L10708" s="140" t="str">
        <f t="shared" si="508"/>
        <v>憑證留局-國教署補助本市112學年度準公共幼兒園招收2歲幼兒補助經費第2期款-第8批</v>
      </c>
      <c r="M10708" s="40" t="str">
        <f t="shared" si="509"/>
        <v>私立育德幼兒園等152園</v>
      </c>
    </row>
    <row r="10709" spans="1:13" s="27" customFormat="1" ht="93.75">
      <c r="A10709" s="37" t="s">
        <v>7356</v>
      </c>
      <c r="B10709" s="37" t="s">
        <v>7454</v>
      </c>
      <c r="C10709" s="37" t="s">
        <v>7421</v>
      </c>
      <c r="D10709" s="37" t="s">
        <v>7359</v>
      </c>
      <c r="E10709" s="131">
        <v>855</v>
      </c>
      <c r="F10709" s="132" t="s">
        <v>44</v>
      </c>
      <c r="G10709" s="116"/>
      <c r="H10709" s="132" t="s">
        <v>1</v>
      </c>
      <c r="I10709" s="132"/>
      <c r="K10709" s="140" t="str">
        <f t="shared" si="507"/>
        <v>54學前教育計畫-541學前教育-54110000中央政府補助幼兒教育經費-722捐助國內團體</v>
      </c>
      <c r="L10709" s="140" t="str">
        <f t="shared" si="508"/>
        <v>憑證留局-國教署補助本市112學年度準公共幼兒園招收2歲幼兒補助經費第2期款-第8批</v>
      </c>
      <c r="M10709" s="40" t="str">
        <f t="shared" si="509"/>
        <v>私立育德幼兒園等152園</v>
      </c>
    </row>
    <row r="10710" spans="1:13" s="27" customFormat="1" ht="112.5">
      <c r="A10710" s="37" t="s">
        <v>7356</v>
      </c>
      <c r="B10710" s="37" t="s">
        <v>7455</v>
      </c>
      <c r="C10710" s="37" t="s">
        <v>7456</v>
      </c>
      <c r="D10710" s="37" t="s">
        <v>7359</v>
      </c>
      <c r="E10710" s="131">
        <v>21</v>
      </c>
      <c r="F10710" s="132" t="s">
        <v>44</v>
      </c>
      <c r="G10710" s="116"/>
      <c r="H10710" s="132" t="s">
        <v>1</v>
      </c>
      <c r="I10710" s="132"/>
      <c r="K10710" s="140" t="str">
        <f t="shared" si="507"/>
        <v>54學前教育計畫-541學前教育-54110000中央政府補助幼兒教育經費-722捐助國內團體</v>
      </c>
      <c r="L10710" s="140" t="str">
        <f t="shared" si="508"/>
        <v>憑證留存-國教署核定本市私立逢甲幼兒園等24園112學年度準公共幼兒園設施設備補助經費-第1梯次</v>
      </c>
      <c r="M10710" s="40" t="str">
        <f t="shared" si="509"/>
        <v>私立逢甲幼兒園等24園</v>
      </c>
    </row>
    <row r="10711" spans="1:13" s="27" customFormat="1" ht="112.5">
      <c r="A10711" s="37" t="s">
        <v>7356</v>
      </c>
      <c r="B10711" s="37" t="s">
        <v>7455</v>
      </c>
      <c r="C10711" s="37" t="s">
        <v>7456</v>
      </c>
      <c r="D10711" s="37" t="s">
        <v>7359</v>
      </c>
      <c r="E10711" s="131">
        <v>30</v>
      </c>
      <c r="F10711" s="132" t="s">
        <v>44</v>
      </c>
      <c r="G10711" s="116"/>
      <c r="H10711" s="132" t="s">
        <v>1</v>
      </c>
      <c r="I10711" s="132"/>
      <c r="K10711" s="140" t="str">
        <f t="shared" si="507"/>
        <v>54學前教育計畫-541學前教育-54110000中央政府補助幼兒教育經費-722捐助國內團體</v>
      </c>
      <c r="L10711" s="140" t="str">
        <f t="shared" si="508"/>
        <v>憑證留存-國教署核定本市私立逢甲幼兒園等24園112學年度準公共幼兒園設施設備補助經費-第1梯次</v>
      </c>
      <c r="M10711" s="40" t="str">
        <f t="shared" si="509"/>
        <v>私立逢甲幼兒園等24園</v>
      </c>
    </row>
    <row r="10712" spans="1:13" s="27" customFormat="1" ht="112.5">
      <c r="A10712" s="37" t="s">
        <v>7356</v>
      </c>
      <c r="B10712" s="37" t="s">
        <v>7457</v>
      </c>
      <c r="C10712" s="37" t="s">
        <v>7458</v>
      </c>
      <c r="D10712" s="37" t="s">
        <v>7359</v>
      </c>
      <c r="E10712" s="131">
        <v>626</v>
      </c>
      <c r="F10712" s="132" t="s">
        <v>44</v>
      </c>
      <c r="G10712" s="116"/>
      <c r="H10712" s="132" t="s">
        <v>1</v>
      </c>
      <c r="I10712" s="132"/>
      <c r="K10712" s="140" t="str">
        <f t="shared" si="507"/>
        <v>54學前教育計畫-541學前教育-54110000中央政府補助幼兒教育經費-722捐助國內團體</v>
      </c>
      <c r="L10712" s="140" t="str">
        <f t="shared" si="508"/>
        <v>憑證留存-國教署核定本市私立敦煌幼兒園等46園112學年度準公共幼兒園設施設備補助經費-第4梯次</v>
      </c>
      <c r="M10712" s="40" t="str">
        <f t="shared" si="509"/>
        <v>私立敦煌幼兒園等46園</v>
      </c>
    </row>
    <row r="10713" spans="1:13" s="27" customFormat="1" ht="112.5">
      <c r="A10713" s="37" t="s">
        <v>7356</v>
      </c>
      <c r="B10713" s="37" t="s">
        <v>7459</v>
      </c>
      <c r="C10713" s="37" t="s">
        <v>7428</v>
      </c>
      <c r="D10713" s="37" t="s">
        <v>7359</v>
      </c>
      <c r="E10713" s="131">
        <v>98</v>
      </c>
      <c r="F10713" s="132" t="s">
        <v>44</v>
      </c>
      <c r="G10713" s="116"/>
      <c r="H10713" s="132" t="s">
        <v>1</v>
      </c>
      <c r="I10713" s="132"/>
      <c r="K10713" s="140" t="str">
        <f t="shared" si="507"/>
        <v>54學前教育計畫-541學前教育-54110000中央政府補助幼兒教育經費-722捐助國內團體</v>
      </c>
      <c r="L10713" s="140" t="str">
        <f t="shared" si="508"/>
        <v>憑證留存-國教署核定本市私立德育幼兒園等108園112學年度準公共幼兒園設施設備補助經費-第3梯次</v>
      </c>
      <c r="M10713" s="40" t="str">
        <f t="shared" si="509"/>
        <v>私立德育幼兒園等108園</v>
      </c>
    </row>
    <row r="10714" spans="1:13" s="27" customFormat="1" ht="112.5">
      <c r="A10714" s="37" t="s">
        <v>7356</v>
      </c>
      <c r="B10714" s="37" t="s">
        <v>7460</v>
      </c>
      <c r="C10714" s="37" t="s">
        <v>7428</v>
      </c>
      <c r="D10714" s="37" t="s">
        <v>7359</v>
      </c>
      <c r="E10714" s="131">
        <v>64</v>
      </c>
      <c r="F10714" s="132" t="s">
        <v>44</v>
      </c>
      <c r="G10714" s="116"/>
      <c r="H10714" s="132" t="s">
        <v>1</v>
      </c>
      <c r="I10714" s="132"/>
      <c r="K10714" s="140" t="str">
        <f t="shared" si="507"/>
        <v>54學前教育計畫-541學前教育-54110000中央政府補助幼兒教育經費-722捐助國內團體</v>
      </c>
      <c r="L10714" s="140" t="str">
        <f t="shared" si="508"/>
        <v>憑證留存-國教署核定本市私立德育幼兒園等108園112學年度準公共幼兒園設施設備補助經費-第5梯次</v>
      </c>
      <c r="M10714" s="40" t="str">
        <f t="shared" si="509"/>
        <v>私立德育幼兒園等108園</v>
      </c>
    </row>
    <row r="10715" spans="1:13" s="27" customFormat="1" ht="93.75">
      <c r="A10715" s="37" t="s">
        <v>7356</v>
      </c>
      <c r="B10715" s="37" t="s">
        <v>7461</v>
      </c>
      <c r="C10715" s="37" t="s">
        <v>7421</v>
      </c>
      <c r="D10715" s="37" t="s">
        <v>7359</v>
      </c>
      <c r="E10715" s="131">
        <v>630</v>
      </c>
      <c r="F10715" s="132" t="s">
        <v>44</v>
      </c>
      <c r="G10715" s="116"/>
      <c r="H10715" s="132" t="s">
        <v>1</v>
      </c>
      <c r="I10715" s="132"/>
      <c r="K10715" s="140" t="str">
        <f t="shared" si="507"/>
        <v>54學前教育計畫-541學前教育-54110000中央政府補助幼兒教育經費-722捐助國內團體</v>
      </c>
      <c r="L10715" s="140" t="str">
        <f t="shared" si="508"/>
        <v>憑證留局-國教署補助本市112學年度準公共幼兒園招收2歲幼兒補助經費第2期款-第11批</v>
      </c>
      <c r="M10715" s="40" t="str">
        <f t="shared" si="509"/>
        <v>私立育德幼兒園等152園</v>
      </c>
    </row>
    <row r="10716" spans="1:13" s="27" customFormat="1" ht="93.75">
      <c r="A10716" s="37" t="s">
        <v>7356</v>
      </c>
      <c r="B10716" s="37" t="s">
        <v>7461</v>
      </c>
      <c r="C10716" s="37" t="s">
        <v>7421</v>
      </c>
      <c r="D10716" s="37" t="s">
        <v>7359</v>
      </c>
      <c r="E10716" s="131">
        <v>1170</v>
      </c>
      <c r="F10716" s="132" t="s">
        <v>44</v>
      </c>
      <c r="G10716" s="116"/>
      <c r="H10716" s="132" t="s">
        <v>1</v>
      </c>
      <c r="I10716" s="132"/>
      <c r="K10716" s="140" t="str">
        <f t="shared" si="507"/>
        <v>54學前教育計畫-541學前教育-54110000中央政府補助幼兒教育經費-722捐助國內團體</v>
      </c>
      <c r="L10716" s="140" t="str">
        <f t="shared" si="508"/>
        <v>憑證留局-國教署補助本市112學年度準公共幼兒園招收2歲幼兒補助經費第2期款-第11批</v>
      </c>
      <c r="M10716" s="40" t="str">
        <f t="shared" si="509"/>
        <v>私立育德幼兒園等152園</v>
      </c>
    </row>
    <row r="10717" spans="1:13" s="27" customFormat="1" ht="93.75">
      <c r="A10717" s="37" t="s">
        <v>7356</v>
      </c>
      <c r="B10717" s="37" t="s">
        <v>7462</v>
      </c>
      <c r="C10717" s="37" t="s">
        <v>7421</v>
      </c>
      <c r="D10717" s="37" t="s">
        <v>7359</v>
      </c>
      <c r="E10717" s="131">
        <v>959</v>
      </c>
      <c r="F10717" s="132" t="s">
        <v>44</v>
      </c>
      <c r="G10717" s="116"/>
      <c r="H10717" s="132" t="s">
        <v>1</v>
      </c>
      <c r="I10717" s="132"/>
      <c r="K10717" s="140" t="str">
        <f t="shared" si="507"/>
        <v>54學前教育計畫-541學前教育-54110000中央政府補助幼兒教育經費-722捐助國內團體</v>
      </c>
      <c r="L10717" s="140" t="str">
        <f t="shared" si="508"/>
        <v>憑證留局-國教署補助本市112學年度準公共幼兒園招收2歲幼兒補助經費第2期款-第4批</v>
      </c>
      <c r="M10717" s="40" t="str">
        <f t="shared" si="509"/>
        <v>私立育德幼兒園等152園</v>
      </c>
    </row>
    <row r="10718" spans="1:13" s="27" customFormat="1" ht="93.75">
      <c r="A10718" s="37" t="s">
        <v>7356</v>
      </c>
      <c r="B10718" s="37" t="s">
        <v>7462</v>
      </c>
      <c r="C10718" s="37" t="s">
        <v>7421</v>
      </c>
      <c r="D10718" s="37" t="s">
        <v>7359</v>
      </c>
      <c r="E10718" s="131">
        <v>675</v>
      </c>
      <c r="F10718" s="132" t="s">
        <v>44</v>
      </c>
      <c r="G10718" s="116"/>
      <c r="H10718" s="132" t="s">
        <v>1</v>
      </c>
      <c r="I10718" s="132"/>
      <c r="K10718" s="140" t="str">
        <f t="shared" si="507"/>
        <v>54學前教育計畫-541學前教育-54110000中央政府補助幼兒教育經費-722捐助國內團體</v>
      </c>
      <c r="L10718" s="140" t="str">
        <f t="shared" si="508"/>
        <v>憑證留局-國教署補助本市112學年度準公共幼兒園招收2歲幼兒補助經費第2期款-第4批</v>
      </c>
      <c r="M10718" s="40" t="str">
        <f t="shared" si="509"/>
        <v>私立育德幼兒園等152園</v>
      </c>
    </row>
    <row r="10719" spans="1:13" s="27" customFormat="1" ht="93.75">
      <c r="A10719" s="37" t="s">
        <v>7356</v>
      </c>
      <c r="B10719" s="37" t="s">
        <v>7463</v>
      </c>
      <c r="C10719" s="37" t="s">
        <v>7421</v>
      </c>
      <c r="D10719" s="37" t="s">
        <v>7359</v>
      </c>
      <c r="E10719" s="131">
        <v>1845</v>
      </c>
      <c r="F10719" s="132" t="s">
        <v>44</v>
      </c>
      <c r="G10719" s="116"/>
      <c r="H10719" s="132" t="s">
        <v>1</v>
      </c>
      <c r="I10719" s="132"/>
      <c r="K10719" s="140" t="str">
        <f t="shared" si="507"/>
        <v>54學前教育計畫-541學前教育-54110000中央政府補助幼兒教育經費-722捐助國內團體</v>
      </c>
      <c r="L10719" s="140" t="str">
        <f t="shared" si="508"/>
        <v>憑證留局-國教署補助本市112學年度準公共幼兒園招收2歲幼兒補助經費第2期款-第10批</v>
      </c>
      <c r="M10719" s="40" t="str">
        <f t="shared" si="509"/>
        <v>私立育德幼兒園等152園</v>
      </c>
    </row>
    <row r="10720" spans="1:13" s="27" customFormat="1" ht="112.5">
      <c r="A10720" s="37" t="s">
        <v>7356</v>
      </c>
      <c r="B10720" s="37" t="s">
        <v>7464</v>
      </c>
      <c r="C10720" s="37" t="s">
        <v>7458</v>
      </c>
      <c r="D10720" s="37" t="s">
        <v>7359</v>
      </c>
      <c r="E10720" s="131">
        <v>23</v>
      </c>
      <c r="F10720" s="132" t="s">
        <v>44</v>
      </c>
      <c r="G10720" s="116"/>
      <c r="H10720" s="132" t="s">
        <v>1</v>
      </c>
      <c r="I10720" s="132"/>
      <c r="K10720" s="140" t="str">
        <f t="shared" si="507"/>
        <v>54學前教育計畫-541學前教育-54110000中央政府補助幼兒教育經費-722捐助國內團體</v>
      </c>
      <c r="L10720" s="140" t="str">
        <f t="shared" si="508"/>
        <v>憑證留存-國教署核定本市私立敦煌幼兒園等46園112學年度準公共幼兒園設施設備補助經費-第2梯次</v>
      </c>
      <c r="M10720" s="40" t="str">
        <f t="shared" si="509"/>
        <v>私立敦煌幼兒園等46園</v>
      </c>
    </row>
    <row r="10721" spans="1:13" s="27" customFormat="1" ht="93.75">
      <c r="A10721" s="37" t="s">
        <v>7356</v>
      </c>
      <c r="B10721" s="37" t="s">
        <v>7465</v>
      </c>
      <c r="C10721" s="37" t="s">
        <v>7421</v>
      </c>
      <c r="D10721" s="37" t="s">
        <v>7359</v>
      </c>
      <c r="E10721" s="131">
        <v>855</v>
      </c>
      <c r="F10721" s="132" t="s">
        <v>44</v>
      </c>
      <c r="G10721" s="116"/>
      <c r="H10721" s="132" t="s">
        <v>1</v>
      </c>
      <c r="I10721" s="132"/>
      <c r="K10721" s="140" t="str">
        <f t="shared" si="507"/>
        <v>54學前教育計畫-541學前教育-54110000中央政府補助幼兒教育經費-722捐助國內團體</v>
      </c>
      <c r="L10721" s="140" t="str">
        <f t="shared" si="508"/>
        <v>憑證留局-國教署補助本市112學年度準公共幼兒園招收2歲幼兒補助經費第2期款-第7批</v>
      </c>
      <c r="M10721" s="40" t="str">
        <f t="shared" si="509"/>
        <v>私立育德幼兒園等152園</v>
      </c>
    </row>
    <row r="10722" spans="1:13" s="27" customFormat="1" ht="93.75">
      <c r="A10722" s="37" t="s">
        <v>7356</v>
      </c>
      <c r="B10722" s="37" t="s">
        <v>7465</v>
      </c>
      <c r="C10722" s="37" t="s">
        <v>7421</v>
      </c>
      <c r="D10722" s="37" t="s">
        <v>7359</v>
      </c>
      <c r="E10722" s="131">
        <v>1260</v>
      </c>
      <c r="F10722" s="132" t="s">
        <v>44</v>
      </c>
      <c r="G10722" s="116"/>
      <c r="H10722" s="132" t="s">
        <v>1</v>
      </c>
      <c r="I10722" s="132"/>
      <c r="K10722" s="140" t="str">
        <f t="shared" si="507"/>
        <v>54學前教育計畫-541學前教育-54110000中央政府補助幼兒教育經費-722捐助國內團體</v>
      </c>
      <c r="L10722" s="140" t="str">
        <f t="shared" si="508"/>
        <v>憑證留局-國教署補助本市112學年度準公共幼兒園招收2歲幼兒補助經費第2期款-第7批</v>
      </c>
      <c r="M10722" s="40" t="str">
        <f t="shared" si="509"/>
        <v>私立育德幼兒園等152園</v>
      </c>
    </row>
    <row r="10723" spans="1:13" s="27" customFormat="1" ht="93.75">
      <c r="A10723" s="37" t="s">
        <v>7356</v>
      </c>
      <c r="B10723" s="37" t="s">
        <v>7466</v>
      </c>
      <c r="C10723" s="37" t="s">
        <v>7467</v>
      </c>
      <c r="D10723" s="37" t="s">
        <v>7359</v>
      </c>
      <c r="E10723" s="131">
        <v>252</v>
      </c>
      <c r="F10723" s="132" t="s">
        <v>44</v>
      </c>
      <c r="G10723" s="116"/>
      <c r="H10723" s="132" t="s">
        <v>1</v>
      </c>
      <c r="I10723" s="132"/>
      <c r="K10723" s="140" t="str">
        <f t="shared" si="507"/>
        <v>54學前教育計畫-541學前教育-54110000中央政府補助幼兒教育經費-722捐助國內團體</v>
      </c>
      <c r="L10723" s="140" t="str">
        <f t="shared" si="508"/>
        <v>預付轉正-國教署補助112學年度非營利幼兒園教師助理員經費-第1期暨追加款-弘光平等</v>
      </c>
      <c r="M10723" s="40" t="str">
        <f t="shared" si="509"/>
        <v>弘光平等非營利幼兒園</v>
      </c>
    </row>
    <row r="10724" spans="1:13" s="27" customFormat="1" ht="93.75">
      <c r="A10724" s="37" t="s">
        <v>7356</v>
      </c>
      <c r="B10724" s="37" t="s">
        <v>7468</v>
      </c>
      <c r="C10724" s="37" t="s">
        <v>7469</v>
      </c>
      <c r="D10724" s="37" t="s">
        <v>7359</v>
      </c>
      <c r="E10724" s="131">
        <v>202</v>
      </c>
      <c r="F10724" s="132" t="s">
        <v>44</v>
      </c>
      <c r="G10724" s="116"/>
      <c r="H10724" s="132" t="s">
        <v>1</v>
      </c>
      <c r="I10724" s="132"/>
      <c r="K10724" s="140" t="str">
        <f t="shared" si="507"/>
        <v>54學前教育計畫-541學前教育-54110000中央政府補助幼兒教育經費-722捐助國內團體</v>
      </c>
      <c r="L10724" s="140" t="str">
        <f t="shared" si="508"/>
        <v>預付轉正-國教署補助112學年度非營利幼兒園教師助理員經費-第1期暨追加款-弘光員工子女園</v>
      </c>
      <c r="M10724" s="40" t="str">
        <f t="shared" si="509"/>
        <v>弘光員工子女非營利幼兒園</v>
      </c>
    </row>
    <row r="10725" spans="1:13" s="27" customFormat="1" ht="112.5">
      <c r="A10725" s="37" t="s">
        <v>7356</v>
      </c>
      <c r="B10725" s="37" t="s">
        <v>7470</v>
      </c>
      <c r="C10725" s="37" t="s">
        <v>7471</v>
      </c>
      <c r="D10725" s="37" t="s">
        <v>7359</v>
      </c>
      <c r="E10725" s="131">
        <v>1025</v>
      </c>
      <c r="F10725" s="132" t="s">
        <v>44</v>
      </c>
      <c r="G10725" s="116"/>
      <c r="H10725" s="132" t="s">
        <v>1</v>
      </c>
      <c r="I10725" s="132"/>
      <c r="K10725" s="140" t="str">
        <f t="shared" si="507"/>
        <v>54學前教育計畫-541學前教育-54110000中央政府補助幼兒教育經費-722捐助國內團體</v>
      </c>
      <c r="L10725" s="140" t="str">
        <f t="shared" si="508"/>
        <v>憑證留局-國教署補助本市112學年度準公共幼兒園未因調薪而調整收費者之「園務營運費」補助經費第2期款</v>
      </c>
      <c r="M10725" s="40" t="str">
        <f t="shared" si="509"/>
        <v>財團法人天主教聖母聖心修女會附設台中市私立惠華幼兒園等21園</v>
      </c>
    </row>
    <row r="10726" spans="1:13" s="27" customFormat="1" ht="112.5">
      <c r="A10726" s="37" t="s">
        <v>7356</v>
      </c>
      <c r="B10726" s="37" t="s">
        <v>7470</v>
      </c>
      <c r="C10726" s="37" t="s">
        <v>7471</v>
      </c>
      <c r="D10726" s="37" t="s">
        <v>7359</v>
      </c>
      <c r="E10726" s="131">
        <v>1144</v>
      </c>
      <c r="F10726" s="132" t="s">
        <v>44</v>
      </c>
      <c r="G10726" s="116"/>
      <c r="H10726" s="132" t="s">
        <v>1</v>
      </c>
      <c r="I10726" s="132"/>
      <c r="K10726" s="140" t="str">
        <f t="shared" si="507"/>
        <v>54學前教育計畫-541學前教育-54110000中央政府補助幼兒教育經費-722捐助國內團體</v>
      </c>
      <c r="L10726" s="140" t="str">
        <f t="shared" si="508"/>
        <v>憑證留局-國教署補助本市112學年度準公共幼兒園未因調薪而調整收費者之「園務營運費」補助經費第2期款</v>
      </c>
      <c r="M10726" s="40" t="str">
        <f t="shared" si="509"/>
        <v>財團法人天主教聖母聖心修女會附設台中市私立惠華幼兒園等21園</v>
      </c>
    </row>
    <row r="10727" spans="1:13" s="27" customFormat="1" ht="93.75">
      <c r="A10727" s="37" t="s">
        <v>7356</v>
      </c>
      <c r="B10727" s="37" t="s">
        <v>7472</v>
      </c>
      <c r="C10727" s="37" t="s">
        <v>7421</v>
      </c>
      <c r="D10727" s="37" t="s">
        <v>7359</v>
      </c>
      <c r="E10727" s="131">
        <v>1080</v>
      </c>
      <c r="F10727" s="132" t="s">
        <v>44</v>
      </c>
      <c r="G10727" s="116"/>
      <c r="H10727" s="132" t="s">
        <v>1</v>
      </c>
      <c r="I10727" s="132"/>
      <c r="K10727" s="140" t="str">
        <f t="shared" si="507"/>
        <v>54學前教育計畫-541學前教育-54110000中央政府補助幼兒教育經費-722捐助國內團體</v>
      </c>
      <c r="L10727" s="140" t="str">
        <f t="shared" si="508"/>
        <v>憑證留局-國教署補助本市112學年度準公共幼兒園招收2歲幼兒補助經費第2期款-第15批</v>
      </c>
      <c r="M10727" s="40" t="str">
        <f t="shared" si="509"/>
        <v>私立育德幼兒園等152園</v>
      </c>
    </row>
    <row r="10728" spans="1:13" s="27" customFormat="1" ht="93.75">
      <c r="A10728" s="37" t="s">
        <v>7356</v>
      </c>
      <c r="B10728" s="37" t="s">
        <v>7472</v>
      </c>
      <c r="C10728" s="37" t="s">
        <v>7421</v>
      </c>
      <c r="D10728" s="37" t="s">
        <v>7359</v>
      </c>
      <c r="E10728" s="131">
        <v>810</v>
      </c>
      <c r="F10728" s="132" t="s">
        <v>44</v>
      </c>
      <c r="G10728" s="116"/>
      <c r="H10728" s="132" t="s">
        <v>1</v>
      </c>
      <c r="I10728" s="132"/>
      <c r="K10728" s="140" t="str">
        <f t="shared" si="507"/>
        <v>54學前教育計畫-541學前教育-54110000中央政府補助幼兒教育經費-722捐助國內團體</v>
      </c>
      <c r="L10728" s="140" t="str">
        <f t="shared" si="508"/>
        <v>憑證留局-國教署補助本市112學年度準公共幼兒園招收2歲幼兒補助經費第2期款-第15批</v>
      </c>
      <c r="M10728" s="40" t="str">
        <f t="shared" si="509"/>
        <v>私立育德幼兒園等152園</v>
      </c>
    </row>
    <row r="10729" spans="1:13" s="27" customFormat="1" ht="112.5">
      <c r="A10729" s="37" t="s">
        <v>7356</v>
      </c>
      <c r="B10729" s="37" t="s">
        <v>7473</v>
      </c>
      <c r="C10729" s="37" t="s">
        <v>7458</v>
      </c>
      <c r="D10729" s="37" t="s">
        <v>7359</v>
      </c>
      <c r="E10729" s="131">
        <v>201</v>
      </c>
      <c r="F10729" s="132" t="s">
        <v>44</v>
      </c>
      <c r="G10729" s="116"/>
      <c r="H10729" s="132" t="s">
        <v>1</v>
      </c>
      <c r="I10729" s="132"/>
      <c r="K10729" s="140" t="str">
        <f t="shared" si="507"/>
        <v>54學前教育計畫-541學前教育-54110000中央政府補助幼兒教育經費-722捐助國內團體</v>
      </c>
      <c r="L10729" s="140" t="str">
        <f t="shared" si="508"/>
        <v>憑證留存-國教署核定本市私立敦煌幼兒園等46園112學年度準公共幼兒園設施設備補助經費-第1梯次</v>
      </c>
      <c r="M10729" s="40" t="str">
        <f t="shared" si="509"/>
        <v>私立敦煌幼兒園等46園</v>
      </c>
    </row>
    <row r="10730" spans="1:13" s="27" customFormat="1" ht="93.75">
      <c r="A10730" s="37" t="s">
        <v>7356</v>
      </c>
      <c r="B10730" s="37" t="s">
        <v>7474</v>
      </c>
      <c r="C10730" s="37" t="s">
        <v>7475</v>
      </c>
      <c r="D10730" s="37" t="s">
        <v>7359</v>
      </c>
      <c r="E10730" s="131">
        <v>74</v>
      </c>
      <c r="F10730" s="132" t="s">
        <v>44</v>
      </c>
      <c r="G10730" s="116"/>
      <c r="H10730" s="132" t="s">
        <v>1</v>
      </c>
      <c r="I10730" s="132"/>
      <c r="K10730" s="140" t="str">
        <f t="shared" si="507"/>
        <v>54學前教育計畫-541學前教育-54110000中央政府補助幼兒教育經費-722捐助國內團體</v>
      </c>
      <c r="L10730" s="140" t="str">
        <f t="shared" si="508"/>
        <v>預付轉正-國教署補助112學年度非營利幼兒園教師助理員經費-第1期暨追加款-安和</v>
      </c>
      <c r="M10730" s="40" t="str">
        <f t="shared" si="509"/>
        <v>安和非營利幼兒園</v>
      </c>
    </row>
    <row r="10731" spans="1:13" s="27" customFormat="1" ht="93.75">
      <c r="A10731" s="37" t="s">
        <v>7360</v>
      </c>
      <c r="B10731" s="37" t="s">
        <v>7474</v>
      </c>
      <c r="C10731" s="37" t="s">
        <v>7475</v>
      </c>
      <c r="D10731" s="37" t="s">
        <v>7359</v>
      </c>
      <c r="E10731" s="131">
        <v>40</v>
      </c>
      <c r="F10731" s="132" t="s">
        <v>44</v>
      </c>
      <c r="G10731" s="116"/>
      <c r="H10731" s="132" t="s">
        <v>1</v>
      </c>
      <c r="I10731" s="132"/>
      <c r="K10731" s="140" t="str">
        <f t="shared" si="507"/>
        <v>54學前教育計畫-541學前教育-54100200幼兒公費及獎補助-722捐助國內團體</v>
      </c>
      <c r="L10731" s="140" t="str">
        <f t="shared" si="508"/>
        <v>預付轉正-國教署補助112學年度非營利幼兒園教師助理員經費-第1期暨追加款-安和</v>
      </c>
      <c r="M10731" s="40" t="str">
        <f t="shared" si="509"/>
        <v>安和非營利幼兒園</v>
      </c>
    </row>
    <row r="10732" spans="1:13" s="27" customFormat="1" ht="112.5">
      <c r="A10732" s="37" t="s">
        <v>7356</v>
      </c>
      <c r="B10732" s="37" t="s">
        <v>7476</v>
      </c>
      <c r="C10732" s="37" t="s">
        <v>7458</v>
      </c>
      <c r="D10732" s="37" t="s">
        <v>7359</v>
      </c>
      <c r="E10732" s="131">
        <v>684</v>
      </c>
      <c r="F10732" s="132" t="s">
        <v>44</v>
      </c>
      <c r="G10732" s="116"/>
      <c r="H10732" s="132" t="s">
        <v>1</v>
      </c>
      <c r="I10732" s="132"/>
      <c r="K10732" s="140" t="str">
        <f t="shared" si="507"/>
        <v>54學前教育計畫-541學前教育-54110000中央政府補助幼兒教育經費-722捐助國內團體</v>
      </c>
      <c r="L10732" s="140" t="str">
        <f t="shared" si="508"/>
        <v>憑證留存-國教署核定本市私立敦煌幼兒園等46園112學年度準公共幼兒園設施設備補助經費-第3梯次</v>
      </c>
      <c r="M10732" s="40" t="str">
        <f t="shared" si="509"/>
        <v>私立敦煌幼兒園等46園</v>
      </c>
    </row>
    <row r="10733" spans="1:13" s="27" customFormat="1" ht="93.75">
      <c r="A10733" s="37" t="s">
        <v>7356</v>
      </c>
      <c r="B10733" s="37" t="s">
        <v>7477</v>
      </c>
      <c r="C10733" s="37" t="s">
        <v>7456</v>
      </c>
      <c r="D10733" s="37" t="s">
        <v>7359</v>
      </c>
      <c r="E10733" s="131">
        <v>309</v>
      </c>
      <c r="F10733" s="132" t="s">
        <v>44</v>
      </c>
      <c r="G10733" s="116"/>
      <c r="H10733" s="132" t="s">
        <v>1</v>
      </c>
      <c r="I10733" s="132"/>
      <c r="K10733" s="140" t="str">
        <f t="shared" si="507"/>
        <v>54學前教育計畫-541學前教育-54110000中央政府補助幼兒教育經費-722捐助國內團體</v>
      </c>
      <c r="L10733" s="140" t="str">
        <f t="shared" si="508"/>
        <v>憑證留存-國教署核定本市私立逢甲幼兒園等24園112學年度準公共幼兒園設施設備補助經費</v>
      </c>
      <c r="M10733" s="40" t="str">
        <f t="shared" si="509"/>
        <v>私立逢甲幼兒園等24園</v>
      </c>
    </row>
    <row r="10734" spans="1:13" s="27" customFormat="1" ht="93.75">
      <c r="A10734" s="37" t="s">
        <v>7356</v>
      </c>
      <c r="B10734" s="37" t="s">
        <v>7477</v>
      </c>
      <c r="C10734" s="37" t="s">
        <v>7456</v>
      </c>
      <c r="D10734" s="37" t="s">
        <v>7359</v>
      </c>
      <c r="E10734" s="131">
        <v>684</v>
      </c>
      <c r="F10734" s="132" t="s">
        <v>44</v>
      </c>
      <c r="G10734" s="116"/>
      <c r="H10734" s="132" t="s">
        <v>1</v>
      </c>
      <c r="I10734" s="132"/>
      <c r="K10734" s="140" t="str">
        <f t="shared" si="507"/>
        <v>54學前教育計畫-541學前教育-54110000中央政府補助幼兒教育經費-722捐助國內團體</v>
      </c>
      <c r="L10734" s="140" t="str">
        <f t="shared" si="508"/>
        <v>憑證留存-國教署核定本市私立逢甲幼兒園等24園112學年度準公共幼兒園設施設備補助經費</v>
      </c>
      <c r="M10734" s="40" t="str">
        <f t="shared" si="509"/>
        <v>私立逢甲幼兒園等24園</v>
      </c>
    </row>
    <row r="10735" spans="1:13" s="27" customFormat="1" ht="93.75">
      <c r="A10735" s="37" t="s">
        <v>7410</v>
      </c>
      <c r="B10735" s="37" t="s">
        <v>7478</v>
      </c>
      <c r="C10735" s="37" t="s">
        <v>7479</v>
      </c>
      <c r="D10735" s="37" t="s">
        <v>7359</v>
      </c>
      <c r="E10735" s="131">
        <v>20</v>
      </c>
      <c r="F10735" s="132" t="s">
        <v>44</v>
      </c>
      <c r="G10735" s="116"/>
      <c r="H10735" s="132" t="s">
        <v>924</v>
      </c>
      <c r="I10735" s="132"/>
      <c r="K10735" s="140" t="str">
        <f t="shared" si="507"/>
        <v>56社會教育計畫-561社會教育-56120000各所屬社會教育單位經常門分支計畫-722捐助國內團體</v>
      </c>
      <c r="L10735" s="140" t="str">
        <f t="shared" si="508"/>
        <v>本局辦理-補助中華民國兒童美術教育學會「中華民國第五十五屆世界兒童畫展」活動經費</v>
      </c>
      <c r="M10735" s="40" t="str">
        <f t="shared" si="509"/>
        <v>中華民國兒童美術教育學會</v>
      </c>
    </row>
    <row r="10736" spans="1:13" s="27" customFormat="1" ht="112.5">
      <c r="A10736" s="37" t="s">
        <v>7415</v>
      </c>
      <c r="B10736" s="37" t="s">
        <v>7449</v>
      </c>
      <c r="C10736" s="37" t="s">
        <v>7428</v>
      </c>
      <c r="D10736" s="37" t="s">
        <v>7359</v>
      </c>
      <c r="E10736" s="131">
        <v>2143</v>
      </c>
      <c r="F10736" s="132" t="s">
        <v>44</v>
      </c>
      <c r="G10736" s="116"/>
      <c r="H10736" s="132" t="s">
        <v>924</v>
      </c>
      <c r="I10736" s="132"/>
      <c r="K10736" s="140" t="str">
        <f t="shared" si="507"/>
        <v>5M建築及設備計畫-5M6中央政府補助建築及設備經費-5M610000中央政府補助建築及設備經費-722捐助國內團體</v>
      </c>
      <c r="L10736" s="140" t="str">
        <f t="shared" si="508"/>
        <v>憑證留存-國教署核定本市私立德育幼兒園等108園112學年度準公共幼兒園設施設備補助經費-第1梯次</v>
      </c>
      <c r="M10736" s="40" t="str">
        <f t="shared" si="509"/>
        <v>私立德育幼兒園等108園</v>
      </c>
    </row>
    <row r="10737" spans="1:13" s="27" customFormat="1" ht="112.5">
      <c r="A10737" s="37" t="s">
        <v>7415</v>
      </c>
      <c r="B10737" s="37" t="s">
        <v>7450</v>
      </c>
      <c r="C10737" s="37" t="s">
        <v>7428</v>
      </c>
      <c r="D10737" s="37" t="s">
        <v>7359</v>
      </c>
      <c r="E10737" s="131">
        <v>3053</v>
      </c>
      <c r="F10737" s="132" t="s">
        <v>44</v>
      </c>
      <c r="G10737" s="116"/>
      <c r="H10737" s="132" t="s">
        <v>924</v>
      </c>
      <c r="I10737" s="132"/>
      <c r="K10737" s="140" t="str">
        <f t="shared" si="507"/>
        <v>5M建築及設備計畫-5M6中央政府補助建築及設備經費-5M610000中央政府補助建築及設備經費-722捐助國內團體</v>
      </c>
      <c r="L10737" s="140" t="str">
        <f t="shared" si="508"/>
        <v>憑證留存-國教署核定本市私立德育幼兒園等108園112學年度準公共幼兒園設施設備補助經費-第4梯次</v>
      </c>
      <c r="M10737" s="40" t="str">
        <f t="shared" si="509"/>
        <v>私立德育幼兒園等108園</v>
      </c>
    </row>
    <row r="10738" spans="1:13" s="27" customFormat="1" ht="112.5">
      <c r="A10738" s="37" t="s">
        <v>7415</v>
      </c>
      <c r="B10738" s="37" t="s">
        <v>7452</v>
      </c>
      <c r="C10738" s="37" t="s">
        <v>7428</v>
      </c>
      <c r="D10738" s="37" t="s">
        <v>7359</v>
      </c>
      <c r="E10738" s="131">
        <v>2952</v>
      </c>
      <c r="F10738" s="132" t="s">
        <v>44</v>
      </c>
      <c r="G10738" s="116"/>
      <c r="H10738" s="132" t="s">
        <v>924</v>
      </c>
      <c r="I10738" s="132"/>
      <c r="K10738" s="140" t="str">
        <f t="shared" si="507"/>
        <v>5M建築及設備計畫-5M6中央政府補助建築及設備經費-5M610000中央政府補助建築及設備經費-722捐助國內團體</v>
      </c>
      <c r="L10738" s="140" t="str">
        <f t="shared" si="508"/>
        <v>憑證留存-國教署核定本市私立德育幼兒園等108園112學年度準公共幼兒園設施設備補助經費-第2梯次</v>
      </c>
      <c r="M10738" s="40" t="str">
        <f t="shared" si="509"/>
        <v>私立德育幼兒園等108園</v>
      </c>
    </row>
    <row r="10739" spans="1:13" s="27" customFormat="1" ht="112.5">
      <c r="A10739" s="37" t="s">
        <v>7415</v>
      </c>
      <c r="B10739" s="37" t="s">
        <v>7455</v>
      </c>
      <c r="C10739" s="37" t="s">
        <v>7456</v>
      </c>
      <c r="D10739" s="37" t="s">
        <v>7359</v>
      </c>
      <c r="E10739" s="131">
        <v>1468</v>
      </c>
      <c r="F10739" s="132" t="s">
        <v>44</v>
      </c>
      <c r="G10739" s="116"/>
      <c r="H10739" s="132" t="s">
        <v>924</v>
      </c>
      <c r="I10739" s="132"/>
      <c r="K10739" s="140" t="str">
        <f t="shared" si="507"/>
        <v>5M建築及設備計畫-5M6中央政府補助建築及設備經費-5M610000中央政府補助建築及設備經費-722捐助國內團體</v>
      </c>
      <c r="L10739" s="140" t="str">
        <f t="shared" si="508"/>
        <v>憑證留存-國教署核定本市私立逢甲幼兒園等24園112學年度準公共幼兒園設施設備補助經費-第1梯次</v>
      </c>
      <c r="M10739" s="40" t="str">
        <f t="shared" si="509"/>
        <v>私立逢甲幼兒園等24園</v>
      </c>
    </row>
    <row r="10740" spans="1:13" s="27" customFormat="1" ht="112.5">
      <c r="A10740" s="37" t="s">
        <v>7415</v>
      </c>
      <c r="B10740" s="37" t="s">
        <v>7455</v>
      </c>
      <c r="C10740" s="37" t="s">
        <v>7456</v>
      </c>
      <c r="D10740" s="37" t="s">
        <v>7359</v>
      </c>
      <c r="E10740" s="131">
        <v>2056</v>
      </c>
      <c r="F10740" s="132" t="s">
        <v>44</v>
      </c>
      <c r="G10740" s="116"/>
      <c r="H10740" s="132" t="s">
        <v>924</v>
      </c>
      <c r="I10740" s="132"/>
      <c r="K10740" s="140" t="str">
        <f t="shared" si="507"/>
        <v>5M建築及設備計畫-5M6中央政府補助建築及設備經費-5M610000中央政府補助建築及設備經費-722捐助國內團體</v>
      </c>
      <c r="L10740" s="140" t="str">
        <f t="shared" si="508"/>
        <v>憑證留存-國教署核定本市私立逢甲幼兒園等24園112學年度準公共幼兒園設施設備補助經費-第1梯次</v>
      </c>
      <c r="M10740" s="40" t="str">
        <f t="shared" si="509"/>
        <v>私立逢甲幼兒園等24園</v>
      </c>
    </row>
    <row r="10741" spans="1:13" s="27" customFormat="1" ht="112.5">
      <c r="A10741" s="37" t="s">
        <v>7415</v>
      </c>
      <c r="B10741" s="37" t="s">
        <v>7457</v>
      </c>
      <c r="C10741" s="37" t="s">
        <v>7458</v>
      </c>
      <c r="D10741" s="37" t="s">
        <v>7359</v>
      </c>
      <c r="E10741" s="131">
        <v>1849</v>
      </c>
      <c r="F10741" s="132" t="s">
        <v>44</v>
      </c>
      <c r="G10741" s="116"/>
      <c r="H10741" s="132" t="s">
        <v>924</v>
      </c>
      <c r="I10741" s="132"/>
      <c r="K10741" s="140" t="str">
        <f t="shared" si="507"/>
        <v>5M建築及設備計畫-5M6中央政府補助建築及設備經費-5M610000中央政府補助建築及設備經費-722捐助國內團體</v>
      </c>
      <c r="L10741" s="140" t="str">
        <f t="shared" si="508"/>
        <v>憑證留存-國教署核定本市私立敦煌幼兒園等46園112學年度準公共幼兒園設施設備補助經費-第4梯次</v>
      </c>
      <c r="M10741" s="40" t="str">
        <f t="shared" si="509"/>
        <v>私立敦煌幼兒園等46園</v>
      </c>
    </row>
    <row r="10742" spans="1:13" s="27" customFormat="1" ht="112.5">
      <c r="A10742" s="37" t="s">
        <v>7415</v>
      </c>
      <c r="B10742" s="37" t="s">
        <v>7459</v>
      </c>
      <c r="C10742" s="37" t="s">
        <v>7428</v>
      </c>
      <c r="D10742" s="37" t="s">
        <v>7359</v>
      </c>
      <c r="E10742" s="131">
        <v>2932</v>
      </c>
      <c r="F10742" s="132" t="s">
        <v>44</v>
      </c>
      <c r="G10742" s="116"/>
      <c r="H10742" s="132" t="s">
        <v>924</v>
      </c>
      <c r="I10742" s="132"/>
      <c r="K10742" s="140" t="str">
        <f t="shared" si="507"/>
        <v>5M建築及設備計畫-5M6中央政府補助建築及設備經費-5M610000中央政府補助建築及設備經費-722捐助國內團體</v>
      </c>
      <c r="L10742" s="140" t="str">
        <f t="shared" si="508"/>
        <v>憑證留存-國教署核定本市私立德育幼兒園等108園112學年度準公共幼兒園設施設備補助經費-第3梯次</v>
      </c>
      <c r="M10742" s="40" t="str">
        <f t="shared" si="509"/>
        <v>私立德育幼兒園等108園</v>
      </c>
    </row>
    <row r="10743" spans="1:13" s="27" customFormat="1" ht="112.5">
      <c r="A10743" s="37" t="s">
        <v>7415</v>
      </c>
      <c r="B10743" s="37" t="s">
        <v>7460</v>
      </c>
      <c r="C10743" s="37" t="s">
        <v>7428</v>
      </c>
      <c r="D10743" s="37" t="s">
        <v>7359</v>
      </c>
      <c r="E10743" s="131">
        <v>3076</v>
      </c>
      <c r="F10743" s="132" t="s">
        <v>44</v>
      </c>
      <c r="G10743" s="116"/>
      <c r="H10743" s="132" t="s">
        <v>924</v>
      </c>
      <c r="I10743" s="132"/>
      <c r="K10743" s="140" t="str">
        <f t="shared" si="507"/>
        <v>5M建築及設備計畫-5M6中央政府補助建築及設備經費-5M610000中央政府補助建築及設備經費-722捐助國內團體</v>
      </c>
      <c r="L10743" s="140" t="str">
        <f t="shared" si="508"/>
        <v>憑證留存-國教署核定本市私立德育幼兒園等108園112學年度準公共幼兒園設施設備補助經費-第5梯次</v>
      </c>
      <c r="M10743" s="40" t="str">
        <f t="shared" si="509"/>
        <v>私立德育幼兒園等108園</v>
      </c>
    </row>
    <row r="10744" spans="1:13" s="27" customFormat="1" ht="112.5">
      <c r="A10744" s="37" t="s">
        <v>7415</v>
      </c>
      <c r="B10744" s="37" t="s">
        <v>7464</v>
      </c>
      <c r="C10744" s="37" t="s">
        <v>7458</v>
      </c>
      <c r="D10744" s="37" t="s">
        <v>7359</v>
      </c>
      <c r="E10744" s="131">
        <v>4621</v>
      </c>
      <c r="F10744" s="132" t="s">
        <v>44</v>
      </c>
      <c r="G10744" s="116"/>
      <c r="H10744" s="132" t="s">
        <v>924</v>
      </c>
      <c r="I10744" s="132"/>
      <c r="K10744" s="140" t="str">
        <f t="shared" si="507"/>
        <v>5M建築及設備計畫-5M6中央政府補助建築及設備經費-5M610000中央政府補助建築及設備經費-722捐助國內團體</v>
      </c>
      <c r="L10744" s="140" t="str">
        <f t="shared" si="508"/>
        <v>憑證留存-國教署核定本市私立敦煌幼兒園等46園112學年度準公共幼兒園設施設備補助經費-第2梯次</v>
      </c>
      <c r="M10744" s="40" t="str">
        <f t="shared" si="509"/>
        <v>私立敦煌幼兒園等46園</v>
      </c>
    </row>
    <row r="10745" spans="1:13" s="27" customFormat="1" ht="112.5">
      <c r="A10745" s="37" t="s">
        <v>7415</v>
      </c>
      <c r="B10745" s="37" t="s">
        <v>7473</v>
      </c>
      <c r="C10745" s="37" t="s">
        <v>7458</v>
      </c>
      <c r="D10745" s="37" t="s">
        <v>7359</v>
      </c>
      <c r="E10745" s="131">
        <v>2078</v>
      </c>
      <c r="F10745" s="132" t="s">
        <v>44</v>
      </c>
      <c r="G10745" s="116"/>
      <c r="H10745" s="132" t="s">
        <v>924</v>
      </c>
      <c r="I10745" s="132"/>
      <c r="K10745" s="140" t="str">
        <f t="shared" si="507"/>
        <v>5M建築及設備計畫-5M6中央政府補助建築及設備經費-5M610000中央政府補助建築及設備經費-722捐助國內團體</v>
      </c>
      <c r="L10745" s="140" t="str">
        <f t="shared" si="508"/>
        <v>憑證留存-國教署核定本市私立敦煌幼兒園等46園112學年度準公共幼兒園設施設備補助經費-第1梯次</v>
      </c>
      <c r="M10745" s="40" t="str">
        <f t="shared" si="509"/>
        <v>私立敦煌幼兒園等46園</v>
      </c>
    </row>
    <row r="10746" spans="1:13" s="27" customFormat="1" ht="112.5">
      <c r="A10746" s="37" t="s">
        <v>7415</v>
      </c>
      <c r="B10746" s="37" t="s">
        <v>7476</v>
      </c>
      <c r="C10746" s="37" t="s">
        <v>7458</v>
      </c>
      <c r="D10746" s="37" t="s">
        <v>7359</v>
      </c>
      <c r="E10746" s="131">
        <v>2400</v>
      </c>
      <c r="F10746" s="132" t="s">
        <v>44</v>
      </c>
      <c r="G10746" s="116"/>
      <c r="H10746" s="132" t="s">
        <v>924</v>
      </c>
      <c r="I10746" s="132"/>
      <c r="K10746" s="140" t="str">
        <f t="shared" si="507"/>
        <v>5M建築及設備計畫-5M6中央政府補助建築及設備經費-5M610000中央政府補助建築及設備經費-722捐助國內團體</v>
      </c>
      <c r="L10746" s="140" t="str">
        <f t="shared" si="508"/>
        <v>憑證留存-國教署核定本市私立敦煌幼兒園等46園112學年度準公共幼兒園設施設備補助經費-第3梯次</v>
      </c>
      <c r="M10746" s="40" t="str">
        <f t="shared" si="509"/>
        <v>私立敦煌幼兒園等46園</v>
      </c>
    </row>
    <row r="10747" spans="1:13" s="27" customFormat="1" ht="112.5">
      <c r="A10747" s="37" t="s">
        <v>7415</v>
      </c>
      <c r="B10747" s="37" t="s">
        <v>7477</v>
      </c>
      <c r="C10747" s="37" t="s">
        <v>7456</v>
      </c>
      <c r="D10747" s="37" t="s">
        <v>7359</v>
      </c>
      <c r="E10747" s="131">
        <v>667</v>
      </c>
      <c r="F10747" s="132" t="s">
        <v>44</v>
      </c>
      <c r="G10747" s="116"/>
      <c r="H10747" s="132" t="s">
        <v>924</v>
      </c>
      <c r="I10747" s="132"/>
      <c r="K10747" s="140" t="str">
        <f t="shared" si="507"/>
        <v>5M建築及設備計畫-5M6中央政府補助建築及設備經費-5M610000中央政府補助建築及設備經費-722捐助國內團體</v>
      </c>
      <c r="L10747" s="140" t="str">
        <f t="shared" si="508"/>
        <v>憑證留存-國教署核定本市私立逢甲幼兒園等24園112學年度準公共幼兒園設施設備補助經費</v>
      </c>
      <c r="M10747" s="40" t="str">
        <f t="shared" si="509"/>
        <v>私立逢甲幼兒園等24園</v>
      </c>
    </row>
    <row r="10748" spans="1:13" s="27" customFormat="1" ht="112.5">
      <c r="A10748" s="37" t="s">
        <v>7415</v>
      </c>
      <c r="B10748" s="37" t="s">
        <v>7477</v>
      </c>
      <c r="C10748" s="37" t="s">
        <v>7456</v>
      </c>
      <c r="D10748" s="37" t="s">
        <v>7359</v>
      </c>
      <c r="E10748" s="131">
        <v>1480</v>
      </c>
      <c r="F10748" s="132" t="s">
        <v>44</v>
      </c>
      <c r="G10748" s="116"/>
      <c r="H10748" s="132" t="s">
        <v>924</v>
      </c>
      <c r="I10748" s="132"/>
      <c r="K10748" s="140" t="str">
        <f t="shared" si="507"/>
        <v>5M建築及設備計畫-5M6中央政府補助建築及設備經費-5M610000中央政府補助建築及設備經費-722捐助國內團體</v>
      </c>
      <c r="L10748" s="140" t="str">
        <f t="shared" si="508"/>
        <v>憑證留存-國教署核定本市私立逢甲幼兒園等24園112學年度準公共幼兒園設施設備補助經費</v>
      </c>
      <c r="M10748" s="40" t="str">
        <f t="shared" si="509"/>
        <v>私立逢甲幼兒園等24園</v>
      </c>
    </row>
    <row r="10749" spans="1:13" s="27" customFormat="1" ht="93.75">
      <c r="A10749" s="37" t="s">
        <v>7356</v>
      </c>
      <c r="B10749" s="37" t="s">
        <v>7480</v>
      </c>
      <c r="C10749" s="37" t="s">
        <v>7481</v>
      </c>
      <c r="D10749" s="37" t="s">
        <v>7359</v>
      </c>
      <c r="E10749" s="131">
        <v>450</v>
      </c>
      <c r="F10749" s="132" t="s">
        <v>44</v>
      </c>
      <c r="G10749" s="116"/>
      <c r="H10749" s="132" t="s">
        <v>924</v>
      </c>
      <c r="I10749" s="132"/>
      <c r="K10749" s="140" t="str">
        <f t="shared" ref="K10749:K10812" si="510">A10749</f>
        <v>54學前教育計畫-541學前教育-54110000中央政府補助幼兒教育經費-722捐助國內團體</v>
      </c>
      <c r="L10749" s="140" t="str">
        <f t="shared" ref="L10749:L10812" si="511">B10749</f>
        <v>憑證留局-國教署補助本市112學年度準公共幼兒園招收2歲幼兒補助經費第2期款-第13批</v>
      </c>
      <c r="M10749" s="40" t="str">
        <f t="shared" ref="M10749:M10812" si="512">C10749</f>
        <v>私立神岡諾貝爾幼兒園等2園</v>
      </c>
    </row>
    <row r="10750" spans="1:13" s="27" customFormat="1" ht="93.75">
      <c r="A10750" s="37" t="s">
        <v>7356</v>
      </c>
      <c r="B10750" s="37" t="s">
        <v>7480</v>
      </c>
      <c r="C10750" s="37" t="s">
        <v>7482</v>
      </c>
      <c r="D10750" s="37" t="s">
        <v>7359</v>
      </c>
      <c r="E10750" s="131">
        <v>1395</v>
      </c>
      <c r="F10750" s="132" t="s">
        <v>44</v>
      </c>
      <c r="G10750" s="116"/>
      <c r="H10750" s="132" t="s">
        <v>924</v>
      </c>
      <c r="I10750" s="132"/>
      <c r="K10750" s="140" t="str">
        <f t="shared" si="510"/>
        <v>54學前教育計畫-541學前教育-54110000中央政府補助幼兒教育經費-722捐助國內團體</v>
      </c>
      <c r="L10750" s="140" t="str">
        <f t="shared" si="511"/>
        <v>憑證留局-國教署補助本市112學年度準公共幼兒園招收2歲幼兒補助經費第2期款-第13批</v>
      </c>
      <c r="M10750" s="40" t="str">
        <f t="shared" si="512"/>
        <v>私立一安堂幼兒園等8園</v>
      </c>
    </row>
    <row r="10751" spans="1:13" s="27" customFormat="1" ht="93.75">
      <c r="A10751" s="37" t="s">
        <v>7356</v>
      </c>
      <c r="B10751" s="37" t="s">
        <v>7483</v>
      </c>
      <c r="C10751" s="37" t="s">
        <v>7484</v>
      </c>
      <c r="D10751" s="37" t="s">
        <v>7359</v>
      </c>
      <c r="E10751" s="131">
        <v>945</v>
      </c>
      <c r="F10751" s="132" t="s">
        <v>44</v>
      </c>
      <c r="G10751" s="116"/>
      <c r="H10751" s="132" t="s">
        <v>924</v>
      </c>
      <c r="I10751" s="132"/>
      <c r="K10751" s="140" t="str">
        <f t="shared" si="510"/>
        <v>54學前教育計畫-541學前教育-54110000中央政府補助幼兒教育經費-722捐助國內團體</v>
      </c>
      <c r="L10751" s="140" t="str">
        <f t="shared" si="511"/>
        <v>憑證留局-國教署補助本市112學年度準公共幼兒園招收2歲幼兒補助經費第2期款-第6批</v>
      </c>
      <c r="M10751" s="40" t="str">
        <f t="shared" si="512"/>
        <v>私立慈明高級中學附設臺中市幼兒園等5園</v>
      </c>
    </row>
    <row r="10752" spans="1:13" s="27" customFormat="1" ht="93.75">
      <c r="A10752" s="37" t="s">
        <v>7356</v>
      </c>
      <c r="B10752" s="37" t="s">
        <v>7483</v>
      </c>
      <c r="C10752" s="37" t="s">
        <v>7485</v>
      </c>
      <c r="D10752" s="37" t="s">
        <v>7359</v>
      </c>
      <c r="E10752" s="131">
        <v>900</v>
      </c>
      <c r="F10752" s="132" t="s">
        <v>44</v>
      </c>
      <c r="G10752" s="116"/>
      <c r="H10752" s="132" t="s">
        <v>924</v>
      </c>
      <c r="I10752" s="132"/>
      <c r="K10752" s="140" t="str">
        <f t="shared" si="510"/>
        <v>54學前教育計畫-541學前教育-54110000中央政府補助幼兒教育經費-722捐助國內團體</v>
      </c>
      <c r="L10752" s="140" t="str">
        <f t="shared" si="511"/>
        <v>憑證留局-國教署補助本市112學年度準公共幼兒園招收2歲幼兒補助經費第2期款-第6批</v>
      </c>
      <c r="M10752" s="40" t="str">
        <f t="shared" si="512"/>
        <v>私立愛丁寶幼等5園</v>
      </c>
    </row>
    <row r="10753" spans="1:13" s="27" customFormat="1" ht="93.75">
      <c r="A10753" s="37" t="s">
        <v>7398</v>
      </c>
      <c r="B10753" s="37" t="s">
        <v>7418</v>
      </c>
      <c r="C10753" s="37" t="s">
        <v>7486</v>
      </c>
      <c r="D10753" s="37" t="s">
        <v>7359</v>
      </c>
      <c r="E10753" s="131">
        <v>132</v>
      </c>
      <c r="F10753" s="132" t="s">
        <v>44</v>
      </c>
      <c r="G10753" s="116"/>
      <c r="H10753" s="132" t="s">
        <v>924</v>
      </c>
      <c r="I10753" s="132"/>
      <c r="K10753" s="140" t="str">
        <f t="shared" si="510"/>
        <v>53國民教育計畫-532國民小學教育-53210000中央政府補助國民小學教育經費-722捐助國內團體</v>
      </c>
      <c r="L10753" s="140" t="str">
        <f t="shared" si="511"/>
        <v>112學年度國教署補助本局、本市2所公立學校及4所實驗教育機構推動實驗教育第2期經費</v>
      </c>
      <c r="M10753" s="40" t="str">
        <f t="shared" si="512"/>
        <v>道禾實驗教育機構</v>
      </c>
    </row>
    <row r="10754" spans="1:13" s="27" customFormat="1" ht="93.75">
      <c r="A10754" s="37" t="s">
        <v>7356</v>
      </c>
      <c r="B10754" s="37" t="s">
        <v>7487</v>
      </c>
      <c r="C10754" s="37" t="s">
        <v>7488</v>
      </c>
      <c r="D10754" s="37" t="s">
        <v>7359</v>
      </c>
      <c r="E10754" s="131">
        <v>630</v>
      </c>
      <c r="F10754" s="132" t="s">
        <v>44</v>
      </c>
      <c r="G10754" s="116"/>
      <c r="H10754" s="132" t="s">
        <v>924</v>
      </c>
      <c r="I10754" s="132"/>
      <c r="K10754" s="140" t="str">
        <f t="shared" si="510"/>
        <v>54學前教育計畫-541學前教育-54110000中央政府補助幼兒教育經費-722捐助國內團體</v>
      </c>
      <c r="L10754" s="140" t="str">
        <f t="shared" si="511"/>
        <v>憑證留局-國教署補助本市112學年度準公共幼兒園招收2歲幼兒補助經費第2期款-第14批</v>
      </c>
      <c r="M10754" s="40" t="str">
        <f t="shared" si="512"/>
        <v>私立新秀山幼兒園等3園</v>
      </c>
    </row>
    <row r="10755" spans="1:13" s="27" customFormat="1" ht="93.75">
      <c r="A10755" s="37" t="s">
        <v>7356</v>
      </c>
      <c r="B10755" s="37" t="s">
        <v>7487</v>
      </c>
      <c r="C10755" s="37" t="s">
        <v>7489</v>
      </c>
      <c r="D10755" s="37" t="s">
        <v>7359</v>
      </c>
      <c r="E10755" s="131">
        <v>1620</v>
      </c>
      <c r="F10755" s="132" t="s">
        <v>44</v>
      </c>
      <c r="G10755" s="116"/>
      <c r="H10755" s="132" t="s">
        <v>924</v>
      </c>
      <c r="I10755" s="132"/>
      <c r="K10755" s="140" t="str">
        <f t="shared" si="510"/>
        <v>54學前教育計畫-541學前教育-54110000中央政府補助幼兒教育經費-722捐助國內團體</v>
      </c>
      <c r="L10755" s="140" t="str">
        <f t="shared" si="511"/>
        <v>憑證留局-國教署補助本市112學年度準公共幼兒園招收2歲幼兒補助經費第2期款-第14批</v>
      </c>
      <c r="M10755" s="40" t="str">
        <f t="shared" si="512"/>
        <v>私立永真幼兒園等8園</v>
      </c>
    </row>
    <row r="10756" spans="1:13" s="27" customFormat="1" ht="93.75">
      <c r="A10756" s="37" t="s">
        <v>7356</v>
      </c>
      <c r="B10756" s="37" t="s">
        <v>7490</v>
      </c>
      <c r="C10756" s="37" t="s">
        <v>7491</v>
      </c>
      <c r="D10756" s="37" t="s">
        <v>7359</v>
      </c>
      <c r="E10756" s="131">
        <v>730</v>
      </c>
      <c r="F10756" s="132" t="s">
        <v>44</v>
      </c>
      <c r="G10756" s="116"/>
      <c r="H10756" s="132" t="s">
        <v>924</v>
      </c>
      <c r="I10756" s="132"/>
      <c r="K10756" s="140" t="str">
        <f t="shared" si="510"/>
        <v>54學前教育計畫-541學前教育-54110000中央政府補助幼兒教育經費-722捐助國內團體</v>
      </c>
      <c r="L10756" s="140" t="str">
        <f t="shared" si="511"/>
        <v>預付轉正-國教署補助112學年度非營利幼兒園教師助理員經費-第1期暨追加款-廍子</v>
      </c>
      <c r="M10756" s="40" t="str">
        <f t="shared" si="512"/>
        <v>廍子非營利幼兒園</v>
      </c>
    </row>
    <row r="10757" spans="1:13" s="27" customFormat="1" ht="93.75">
      <c r="A10757" s="37" t="s">
        <v>7360</v>
      </c>
      <c r="B10757" s="37" t="s">
        <v>7490</v>
      </c>
      <c r="C10757" s="37" t="s">
        <v>7491</v>
      </c>
      <c r="D10757" s="37" t="s">
        <v>7359</v>
      </c>
      <c r="E10757" s="131">
        <v>393</v>
      </c>
      <c r="F10757" s="132" t="s">
        <v>44</v>
      </c>
      <c r="G10757" s="116"/>
      <c r="H10757" s="132" t="s">
        <v>924</v>
      </c>
      <c r="I10757" s="132"/>
      <c r="K10757" s="140" t="str">
        <f t="shared" si="510"/>
        <v>54學前教育計畫-541學前教育-54100200幼兒公費及獎補助-722捐助國內團體</v>
      </c>
      <c r="L10757" s="140" t="str">
        <f t="shared" si="511"/>
        <v>預付轉正-國教署補助112學年度非營利幼兒園教師助理員經費-第1期暨追加款-廍子</v>
      </c>
      <c r="M10757" s="40" t="str">
        <f t="shared" si="512"/>
        <v>廍子非營利幼兒園</v>
      </c>
    </row>
    <row r="10758" spans="1:13" s="27" customFormat="1" ht="93.75">
      <c r="A10758" s="37" t="s">
        <v>7356</v>
      </c>
      <c r="B10758" s="37" t="s">
        <v>7492</v>
      </c>
      <c r="C10758" s="37" t="s">
        <v>7493</v>
      </c>
      <c r="D10758" s="37" t="s">
        <v>7359</v>
      </c>
      <c r="E10758" s="131">
        <v>402</v>
      </c>
      <c r="F10758" s="132" t="s">
        <v>44</v>
      </c>
      <c r="G10758" s="116"/>
      <c r="H10758" s="132" t="s">
        <v>924</v>
      </c>
      <c r="I10758" s="132"/>
      <c r="K10758" s="140" t="str">
        <f t="shared" si="510"/>
        <v>54學前教育計畫-541學前教育-54110000中央政府補助幼兒教育經費-722捐助國內團體</v>
      </c>
      <c r="L10758" s="140" t="str">
        <f t="shared" si="511"/>
        <v>預付轉正-113學年度仁美及四張犁非營利幼兒園籌備期間經費</v>
      </c>
      <c r="M10758" s="40" t="str">
        <f t="shared" si="512"/>
        <v>仁美非營利幼兒園等2園</v>
      </c>
    </row>
    <row r="10759" spans="1:13" s="27" customFormat="1" ht="75">
      <c r="A10759" s="37" t="s">
        <v>7360</v>
      </c>
      <c r="B10759" s="37" t="s">
        <v>7492</v>
      </c>
      <c r="C10759" s="37" t="s">
        <v>7493</v>
      </c>
      <c r="D10759" s="37" t="s">
        <v>7359</v>
      </c>
      <c r="E10759" s="131">
        <v>268</v>
      </c>
      <c r="F10759" s="132" t="s">
        <v>44</v>
      </c>
      <c r="G10759" s="116"/>
      <c r="H10759" s="132" t="s">
        <v>924</v>
      </c>
      <c r="I10759" s="132"/>
      <c r="K10759" s="140" t="str">
        <f t="shared" si="510"/>
        <v>54學前教育計畫-541學前教育-54100200幼兒公費及獎補助-722捐助國內團體</v>
      </c>
      <c r="L10759" s="140" t="str">
        <f t="shared" si="511"/>
        <v>預付轉正-113學年度仁美及四張犁非營利幼兒園籌備期間經費</v>
      </c>
      <c r="M10759" s="40" t="str">
        <f t="shared" si="512"/>
        <v>仁美非營利幼兒園等2園</v>
      </c>
    </row>
    <row r="10760" spans="1:13" s="27" customFormat="1" ht="93.75">
      <c r="A10760" s="37" t="s">
        <v>7356</v>
      </c>
      <c r="B10760" s="37" t="s">
        <v>7494</v>
      </c>
      <c r="C10760" s="37" t="s">
        <v>7495</v>
      </c>
      <c r="D10760" s="37" t="s">
        <v>7359</v>
      </c>
      <c r="E10760" s="131">
        <v>27</v>
      </c>
      <c r="F10760" s="132" t="s">
        <v>44</v>
      </c>
      <c r="G10760" s="116"/>
      <c r="H10760" s="132" t="s">
        <v>924</v>
      </c>
      <c r="I10760" s="132"/>
      <c r="K10760" s="140" t="str">
        <f t="shared" si="510"/>
        <v>54學前教育計畫-541學前教育-54110000中央政府補助幼兒教育經費-722捐助國內團體</v>
      </c>
      <c r="L10760" s="140" t="str">
        <f t="shared" si="511"/>
        <v>預付轉正-國教署補助112學年度非營利幼兒園教師助理員經費-第1期暨追加款-中華</v>
      </c>
      <c r="M10760" s="40" t="str">
        <f t="shared" si="512"/>
        <v>中華非營利幼兒園</v>
      </c>
    </row>
    <row r="10761" spans="1:13" s="27" customFormat="1" ht="93.75">
      <c r="A10761" s="37" t="s">
        <v>7360</v>
      </c>
      <c r="B10761" s="37" t="s">
        <v>7494</v>
      </c>
      <c r="C10761" s="37" t="s">
        <v>7495</v>
      </c>
      <c r="D10761" s="37" t="s">
        <v>7359</v>
      </c>
      <c r="E10761" s="131">
        <v>14</v>
      </c>
      <c r="F10761" s="132" t="s">
        <v>44</v>
      </c>
      <c r="G10761" s="116"/>
      <c r="H10761" s="132" t="s">
        <v>924</v>
      </c>
      <c r="I10761" s="132"/>
      <c r="K10761" s="140" t="str">
        <f t="shared" si="510"/>
        <v>54學前教育計畫-541學前教育-54100200幼兒公費及獎補助-722捐助國內團體</v>
      </c>
      <c r="L10761" s="140" t="str">
        <f t="shared" si="511"/>
        <v>預付轉正-國教署補助112學年度非營利幼兒園教師助理員經費-第1期暨追加款-中華</v>
      </c>
      <c r="M10761" s="40" t="str">
        <f t="shared" si="512"/>
        <v>中華非營利幼兒園</v>
      </c>
    </row>
    <row r="10762" spans="1:13" s="27" customFormat="1" ht="93.75">
      <c r="A10762" s="37" t="s">
        <v>7356</v>
      </c>
      <c r="B10762" s="37" t="s">
        <v>7496</v>
      </c>
      <c r="C10762" s="37" t="s">
        <v>7497</v>
      </c>
      <c r="D10762" s="37" t="s">
        <v>7359</v>
      </c>
      <c r="E10762" s="131">
        <v>67</v>
      </c>
      <c r="F10762" s="132" t="s">
        <v>44</v>
      </c>
      <c r="G10762" s="116"/>
      <c r="H10762" s="132" t="s">
        <v>924</v>
      </c>
      <c r="I10762" s="132"/>
      <c r="K10762" s="140" t="str">
        <f t="shared" si="510"/>
        <v>54學前教育計畫-541學前教育-54110000中央政府補助幼兒教育經費-722捐助國內團體</v>
      </c>
      <c r="L10762" s="140" t="str">
        <f t="shared" si="511"/>
        <v>預付轉正-國教署核定補助112學年度本市職場互助教保服務中心增置教保員人力經費-第2期</v>
      </c>
      <c r="M10762" s="40" t="str">
        <f t="shared" si="512"/>
        <v>幼兒教保協會</v>
      </c>
    </row>
    <row r="10763" spans="1:13" s="27" customFormat="1" ht="93.75">
      <c r="A10763" s="37" t="s">
        <v>7356</v>
      </c>
      <c r="B10763" s="37" t="s">
        <v>7498</v>
      </c>
      <c r="C10763" s="37" t="s">
        <v>7499</v>
      </c>
      <c r="D10763" s="37" t="s">
        <v>7359</v>
      </c>
      <c r="E10763" s="131">
        <v>146</v>
      </c>
      <c r="F10763" s="132" t="s">
        <v>44</v>
      </c>
      <c r="G10763" s="116"/>
      <c r="H10763" s="132" t="s">
        <v>924</v>
      </c>
      <c r="I10763" s="132"/>
      <c r="K10763" s="140" t="str">
        <f t="shared" si="510"/>
        <v>54學前教育計畫-541學前教育-54110000中央政府補助幼兒教育經費-722捐助國內團體</v>
      </c>
      <c r="L10763" s="140" t="str">
        <f t="shared" si="511"/>
        <v>預付轉正-國教署補助112學年度非營利幼兒園教師助理員經費-第1期暨追加款-潭秀</v>
      </c>
      <c r="M10763" s="40" t="str">
        <f t="shared" si="512"/>
        <v>潭秀非營利幼兒園</v>
      </c>
    </row>
    <row r="10764" spans="1:13" s="27" customFormat="1" ht="93.75">
      <c r="A10764" s="37" t="s">
        <v>7360</v>
      </c>
      <c r="B10764" s="37" t="s">
        <v>7498</v>
      </c>
      <c r="C10764" s="37" t="s">
        <v>7499</v>
      </c>
      <c r="D10764" s="37" t="s">
        <v>7359</v>
      </c>
      <c r="E10764" s="131">
        <v>78</v>
      </c>
      <c r="F10764" s="132" t="s">
        <v>44</v>
      </c>
      <c r="G10764" s="116"/>
      <c r="H10764" s="132" t="s">
        <v>924</v>
      </c>
      <c r="I10764" s="132"/>
      <c r="K10764" s="140" t="str">
        <f t="shared" si="510"/>
        <v>54學前教育計畫-541學前教育-54100200幼兒公費及獎補助-722捐助國內團體</v>
      </c>
      <c r="L10764" s="140" t="str">
        <f t="shared" si="511"/>
        <v>預付轉正-國教署補助112學年度非營利幼兒園教師助理員經費-第1期暨追加款-潭秀</v>
      </c>
      <c r="M10764" s="40" t="str">
        <f t="shared" si="512"/>
        <v>潭秀非營利幼兒園</v>
      </c>
    </row>
    <row r="10765" spans="1:13" s="27" customFormat="1" ht="93.75">
      <c r="A10765" s="37" t="s">
        <v>7356</v>
      </c>
      <c r="B10765" s="37" t="s">
        <v>7500</v>
      </c>
      <c r="C10765" s="37" t="s">
        <v>7501</v>
      </c>
      <c r="D10765" s="37" t="s">
        <v>7359</v>
      </c>
      <c r="E10765" s="131">
        <v>765</v>
      </c>
      <c r="F10765" s="132" t="s">
        <v>44</v>
      </c>
      <c r="G10765" s="116"/>
      <c r="H10765" s="132" t="s">
        <v>1</v>
      </c>
      <c r="I10765" s="132"/>
      <c r="K10765" s="140" t="str">
        <f t="shared" si="510"/>
        <v>54學前教育計畫-541學前教育-54110000中央政府補助幼兒教育經費-722捐助國內團體</v>
      </c>
      <c r="L10765" s="140" t="str">
        <f t="shared" si="511"/>
        <v>憑證留局-國教署補助本市112學年度準公共幼兒園招收2歲幼兒補助經費第2期款-第12批</v>
      </c>
      <c r="M10765" s="40" t="str">
        <f t="shared" si="512"/>
        <v>準公共幼兒園</v>
      </c>
    </row>
    <row r="10766" spans="1:13" s="27" customFormat="1" ht="93.75">
      <c r="A10766" s="37" t="s">
        <v>7356</v>
      </c>
      <c r="B10766" s="37" t="s">
        <v>7500</v>
      </c>
      <c r="C10766" s="37" t="s">
        <v>7501</v>
      </c>
      <c r="D10766" s="37" t="s">
        <v>7359</v>
      </c>
      <c r="E10766" s="131">
        <v>1215</v>
      </c>
      <c r="F10766" s="132" t="s">
        <v>44</v>
      </c>
      <c r="G10766" s="116"/>
      <c r="H10766" s="132" t="s">
        <v>1</v>
      </c>
      <c r="I10766" s="132"/>
      <c r="K10766" s="140" t="str">
        <f t="shared" si="510"/>
        <v>54學前教育計畫-541學前教育-54110000中央政府補助幼兒教育經費-722捐助國內團體</v>
      </c>
      <c r="L10766" s="140" t="str">
        <f t="shared" si="511"/>
        <v>憑證留局-國教署補助本市112學年度準公共幼兒園招收2歲幼兒補助經費第2期款-第12批</v>
      </c>
      <c r="M10766" s="40" t="str">
        <f t="shared" si="512"/>
        <v>準公共幼兒園</v>
      </c>
    </row>
    <row r="10767" spans="1:13" s="27" customFormat="1" ht="112.5">
      <c r="A10767" s="37" t="s">
        <v>7415</v>
      </c>
      <c r="B10767" s="37" t="s">
        <v>7427</v>
      </c>
      <c r="C10767" s="37" t="s">
        <v>7428</v>
      </c>
      <c r="D10767" s="37" t="s">
        <v>7359</v>
      </c>
      <c r="E10767" s="131">
        <v>1825</v>
      </c>
      <c r="F10767" s="132" t="s">
        <v>44</v>
      </c>
      <c r="G10767" s="116"/>
      <c r="H10767" s="132" t="s">
        <v>1</v>
      </c>
      <c r="I10767" s="132"/>
      <c r="K10767" s="140" t="str">
        <f t="shared" si="510"/>
        <v>5M建築及設備計畫-5M6中央政府補助建築及設備經費-5M610000中央政府補助建築及設備經費-722捐助國內團體</v>
      </c>
      <c r="L10767" s="140" t="str">
        <f t="shared" si="511"/>
        <v>憑證留存-國教署核定本市私立德育幼兒園等108園112學年度準公共幼兒園設施設備補助經費</v>
      </c>
      <c r="M10767" s="40" t="str">
        <f t="shared" si="512"/>
        <v>私立德育幼兒園等108園</v>
      </c>
    </row>
    <row r="10768" spans="1:13" s="27" customFormat="1" ht="93.75">
      <c r="A10768" s="37" t="s">
        <v>7356</v>
      </c>
      <c r="B10768" s="37" t="s">
        <v>7427</v>
      </c>
      <c r="C10768" s="37" t="s">
        <v>7428</v>
      </c>
      <c r="D10768" s="37" t="s">
        <v>7359</v>
      </c>
      <c r="E10768" s="131">
        <v>123</v>
      </c>
      <c r="F10768" s="132" t="s">
        <v>44</v>
      </c>
      <c r="G10768" s="116"/>
      <c r="H10768" s="132" t="s">
        <v>1</v>
      </c>
      <c r="I10768" s="132"/>
      <c r="K10768" s="140" t="str">
        <f t="shared" si="510"/>
        <v>54學前教育計畫-541學前教育-54110000中央政府補助幼兒教育經費-722捐助國內團體</v>
      </c>
      <c r="L10768" s="140" t="str">
        <f t="shared" si="511"/>
        <v>憑證留存-國教署核定本市私立德育幼兒園等108園112學年度準公共幼兒園設施設備補助經費</v>
      </c>
      <c r="M10768" s="40" t="str">
        <f t="shared" si="512"/>
        <v>私立德育幼兒園等108園</v>
      </c>
    </row>
    <row r="10769" spans="1:13" s="27" customFormat="1" ht="112.5">
      <c r="A10769" s="37" t="s">
        <v>7415</v>
      </c>
      <c r="B10769" s="37" t="s">
        <v>7502</v>
      </c>
      <c r="C10769" s="37" t="s">
        <v>7428</v>
      </c>
      <c r="D10769" s="37" t="s">
        <v>7359</v>
      </c>
      <c r="E10769" s="131">
        <v>1912</v>
      </c>
      <c r="F10769" s="132" t="s">
        <v>44</v>
      </c>
      <c r="G10769" s="116"/>
      <c r="H10769" s="132" t="s">
        <v>1</v>
      </c>
      <c r="I10769" s="132"/>
      <c r="K10769" s="140" t="str">
        <f t="shared" si="510"/>
        <v>5M建築及設備計畫-5M6中央政府補助建築及設備經費-5M610000中央政府補助建築及設備經費-722捐助國內團體</v>
      </c>
      <c r="L10769" s="140" t="str">
        <f t="shared" si="511"/>
        <v>憑證留存-國教署核定本市私立德育幼兒園等108園112學年度準公共幼兒園設施設備補助經費-第8梯次</v>
      </c>
      <c r="M10769" s="40" t="str">
        <f t="shared" si="512"/>
        <v>私立德育幼兒園等108園</v>
      </c>
    </row>
    <row r="10770" spans="1:13" s="27" customFormat="1" ht="112.5">
      <c r="A10770" s="37" t="s">
        <v>7356</v>
      </c>
      <c r="B10770" s="37" t="s">
        <v>7502</v>
      </c>
      <c r="C10770" s="37" t="s">
        <v>7428</v>
      </c>
      <c r="D10770" s="37" t="s">
        <v>7359</v>
      </c>
      <c r="E10770" s="131">
        <v>95</v>
      </c>
      <c r="F10770" s="132" t="s">
        <v>44</v>
      </c>
      <c r="G10770" s="116"/>
      <c r="H10770" s="132" t="s">
        <v>1</v>
      </c>
      <c r="I10770" s="132"/>
      <c r="K10770" s="140" t="str">
        <f t="shared" si="510"/>
        <v>54學前教育計畫-541學前教育-54110000中央政府補助幼兒教育經費-722捐助國內團體</v>
      </c>
      <c r="L10770" s="140" t="str">
        <f t="shared" si="511"/>
        <v>憑證留存-國教署核定本市私立德育幼兒園等108園112學年度準公共幼兒園設施設備補助經費-第8梯次</v>
      </c>
      <c r="M10770" s="40" t="str">
        <f t="shared" si="512"/>
        <v>私立德育幼兒園等108園</v>
      </c>
    </row>
    <row r="10771" spans="1:13" s="27" customFormat="1" ht="112.5">
      <c r="A10771" s="37" t="s">
        <v>7503</v>
      </c>
      <c r="B10771" s="37" t="s">
        <v>7504</v>
      </c>
      <c r="C10771" s="37" t="s">
        <v>7505</v>
      </c>
      <c r="D10771" s="37" t="s">
        <v>7359</v>
      </c>
      <c r="E10771" s="131">
        <v>10</v>
      </c>
      <c r="F10771" s="132" t="s">
        <v>44</v>
      </c>
      <c r="G10771" s="116"/>
      <c r="H10771" s="132"/>
      <c r="I10771" s="132" t="s">
        <v>1</v>
      </c>
      <c r="K10771" s="140" t="str">
        <f t="shared" si="510"/>
        <v>57體育及衛生教育計畫-571體育及衛生教育-57110000中央政府補助體育教學及活動經費-722捐助國內團體</v>
      </c>
      <c r="L10771" s="140" t="str">
        <f t="shared" si="511"/>
        <v>本局補助臺中市牙醫師公會辦理「2024年全國暨臺中市國小學童潔牙微電影觀摩」經費</v>
      </c>
      <c r="M10771" s="40" t="str">
        <f t="shared" si="512"/>
        <v>臺中市牙醫師公會</v>
      </c>
    </row>
    <row r="10772" spans="1:13" s="27" customFormat="1" ht="93.75">
      <c r="A10772" s="37" t="s">
        <v>7356</v>
      </c>
      <c r="B10772" s="37" t="s">
        <v>7506</v>
      </c>
      <c r="C10772" s="37" t="s">
        <v>7507</v>
      </c>
      <c r="D10772" s="37" t="s">
        <v>7359</v>
      </c>
      <c r="E10772" s="131">
        <v>224</v>
      </c>
      <c r="F10772" s="132" t="s">
        <v>44</v>
      </c>
      <c r="G10772" s="116"/>
      <c r="H10772" s="132" t="s">
        <v>1</v>
      </c>
      <c r="I10772" s="132"/>
      <c r="K10772" s="140" t="str">
        <f t="shared" si="510"/>
        <v>54學前教育計畫-541學前教育-54110000中央政府補助幼兒教育經費-722捐助國內團體</v>
      </c>
      <c r="L10772" s="140" t="str">
        <f t="shared" si="511"/>
        <v>預付轉正-國教署補助112學年度非營利幼兒園教師助理員經費-第1期暨追加款-興大園</v>
      </c>
      <c r="M10772" s="40" t="str">
        <f t="shared" si="512"/>
        <v>興大非營利幼兒園</v>
      </c>
    </row>
    <row r="10773" spans="1:13" s="27" customFormat="1" ht="93.75">
      <c r="A10773" s="37" t="s">
        <v>7356</v>
      </c>
      <c r="B10773" s="37" t="s">
        <v>7508</v>
      </c>
      <c r="C10773" s="37" t="s">
        <v>7509</v>
      </c>
      <c r="D10773" s="37" t="s">
        <v>7359</v>
      </c>
      <c r="E10773" s="131">
        <v>117</v>
      </c>
      <c r="F10773" s="132" t="s">
        <v>44</v>
      </c>
      <c r="G10773" s="116"/>
      <c r="H10773" s="132" t="s">
        <v>1</v>
      </c>
      <c r="I10773" s="132"/>
      <c r="K10773" s="140" t="str">
        <f t="shared" si="510"/>
        <v>54學前教育計畫-541學前教育-54110000中央政府補助幼兒教育經費-722捐助國內團體</v>
      </c>
      <c r="L10773" s="140" t="str">
        <f t="shared" si="511"/>
        <v>預付轉正-國教署補助112學年度非營利幼兒園教師助理員經費-第1期暨追加款-大里</v>
      </c>
      <c r="M10773" s="40" t="str">
        <f t="shared" si="512"/>
        <v>大里非營利幼兒園</v>
      </c>
    </row>
    <row r="10774" spans="1:13" s="27" customFormat="1" ht="93.75">
      <c r="A10774" s="37" t="s">
        <v>7360</v>
      </c>
      <c r="B10774" s="37" t="s">
        <v>7508</v>
      </c>
      <c r="C10774" s="37" t="s">
        <v>7509</v>
      </c>
      <c r="D10774" s="37" t="s">
        <v>7359</v>
      </c>
      <c r="E10774" s="131">
        <v>63</v>
      </c>
      <c r="F10774" s="132" t="s">
        <v>44</v>
      </c>
      <c r="G10774" s="116"/>
      <c r="H10774" s="132" t="s">
        <v>1</v>
      </c>
      <c r="I10774" s="132"/>
      <c r="K10774" s="140" t="str">
        <f t="shared" si="510"/>
        <v>54學前教育計畫-541學前教育-54100200幼兒公費及獎補助-722捐助國內團體</v>
      </c>
      <c r="L10774" s="140" t="str">
        <f t="shared" si="511"/>
        <v>預付轉正-國教署補助112學年度非營利幼兒園教師助理員經費-第1期暨追加款-大里</v>
      </c>
      <c r="M10774" s="40" t="str">
        <f t="shared" si="512"/>
        <v>大里非營利幼兒園</v>
      </c>
    </row>
    <row r="10775" spans="1:13" s="27" customFormat="1" ht="93.75">
      <c r="A10775" s="37" t="s">
        <v>7356</v>
      </c>
      <c r="B10775" s="37" t="s">
        <v>7510</v>
      </c>
      <c r="C10775" s="37" t="s">
        <v>7511</v>
      </c>
      <c r="D10775" s="37" t="s">
        <v>7359</v>
      </c>
      <c r="E10775" s="131">
        <v>50</v>
      </c>
      <c r="F10775" s="132" t="s">
        <v>44</v>
      </c>
      <c r="G10775" s="116"/>
      <c r="H10775" s="132" t="s">
        <v>1</v>
      </c>
      <c r="I10775" s="132"/>
      <c r="K10775" s="140" t="str">
        <f t="shared" si="510"/>
        <v>54學前教育計畫-541學前教育-54110000中央政府補助幼兒教育經費-722捐助國內團體</v>
      </c>
      <c r="L10775" s="140" t="str">
        <f t="shared" si="511"/>
        <v>預付轉正-國教署補助112學年度非營利幼兒園教師助理員經費-第1期暨追加款-中山</v>
      </c>
      <c r="M10775" s="40" t="str">
        <f t="shared" si="512"/>
        <v>中山非營利幼兒園</v>
      </c>
    </row>
    <row r="10776" spans="1:13" s="27" customFormat="1" ht="93.75">
      <c r="A10776" s="37" t="s">
        <v>7360</v>
      </c>
      <c r="B10776" s="37" t="s">
        <v>7510</v>
      </c>
      <c r="C10776" s="37" t="s">
        <v>7511</v>
      </c>
      <c r="D10776" s="37" t="s">
        <v>7359</v>
      </c>
      <c r="E10776" s="131">
        <v>27</v>
      </c>
      <c r="F10776" s="132" t="s">
        <v>44</v>
      </c>
      <c r="G10776" s="116"/>
      <c r="H10776" s="132" t="s">
        <v>1</v>
      </c>
      <c r="I10776" s="132"/>
      <c r="K10776" s="140" t="str">
        <f t="shared" si="510"/>
        <v>54學前教育計畫-541學前教育-54100200幼兒公費及獎補助-722捐助國內團體</v>
      </c>
      <c r="L10776" s="140" t="str">
        <f t="shared" si="511"/>
        <v>預付轉正-國教署補助112學年度非營利幼兒園教師助理員經費-第1期暨追加款-中山</v>
      </c>
      <c r="M10776" s="40" t="str">
        <f t="shared" si="512"/>
        <v>中山非營利幼兒園</v>
      </c>
    </row>
    <row r="10777" spans="1:13" s="27" customFormat="1" ht="112.5">
      <c r="A10777" s="37" t="s">
        <v>7356</v>
      </c>
      <c r="B10777" s="37" t="s">
        <v>7512</v>
      </c>
      <c r="C10777" s="37" t="s">
        <v>7426</v>
      </c>
      <c r="D10777" s="37" t="s">
        <v>7359</v>
      </c>
      <c r="E10777" s="131">
        <v>64</v>
      </c>
      <c r="F10777" s="132" t="s">
        <v>44</v>
      </c>
      <c r="G10777" s="116"/>
      <c r="H10777" s="132" t="s">
        <v>1</v>
      </c>
      <c r="I10777" s="132"/>
      <c r="K10777" s="140" t="str">
        <f t="shared" si="510"/>
        <v>54學前教育計畫-541學前教育-54110000中央政府補助幼兒教育經費-722捐助國內團體</v>
      </c>
      <c r="L10777" s="140" t="str">
        <f t="shared" si="511"/>
        <v>憑證留局-國教署補助112學年度準公共教保服務機構私立孟昇幼兒園辦理親職教育講座所需經費(第2次撥款)</v>
      </c>
      <c r="M10777" s="40" t="str">
        <f t="shared" si="512"/>
        <v>私立孟昇幼兒園</v>
      </c>
    </row>
    <row r="10778" spans="1:13" s="27" customFormat="1" ht="112.5">
      <c r="A10778" s="37" t="s">
        <v>7356</v>
      </c>
      <c r="B10778" s="37" t="s">
        <v>7512</v>
      </c>
      <c r="C10778" s="37" t="s">
        <v>7426</v>
      </c>
      <c r="D10778" s="37" t="s">
        <v>7359</v>
      </c>
      <c r="E10778" s="131">
        <v>127</v>
      </c>
      <c r="F10778" s="132" t="s">
        <v>44</v>
      </c>
      <c r="G10778" s="116"/>
      <c r="H10778" s="132" t="s">
        <v>1</v>
      </c>
      <c r="I10778" s="132"/>
      <c r="K10778" s="140" t="str">
        <f t="shared" si="510"/>
        <v>54學前教育計畫-541學前教育-54110000中央政府補助幼兒教育經費-722捐助國內團體</v>
      </c>
      <c r="L10778" s="140" t="str">
        <f t="shared" si="511"/>
        <v>憑證留局-國教署補助112學年度準公共教保服務機構私立孟昇幼兒園辦理親職教育講座所需經費(第2次撥款)</v>
      </c>
      <c r="M10778" s="40" t="str">
        <f t="shared" si="512"/>
        <v>私立孟昇幼兒園</v>
      </c>
    </row>
    <row r="10779" spans="1:13" s="27" customFormat="1" ht="75">
      <c r="A10779" s="37" t="s">
        <v>7367</v>
      </c>
      <c r="B10779" s="37" t="s">
        <v>7513</v>
      </c>
      <c r="C10779" s="37" t="s">
        <v>7514</v>
      </c>
      <c r="D10779" s="37" t="s">
        <v>7359</v>
      </c>
      <c r="E10779" s="131">
        <v>20</v>
      </c>
      <c r="F10779" s="132" t="s">
        <v>44</v>
      </c>
      <c r="G10779" s="116"/>
      <c r="H10779" s="132" t="s">
        <v>1</v>
      </c>
      <c r="I10779" s="132"/>
      <c r="K10779" s="140" t="str">
        <f t="shared" si="510"/>
        <v>54學前教育計畫-541學前教育-54122000一般教學計畫-722捐助國內團體</v>
      </c>
      <c r="L10779" s="140" t="str">
        <f t="shared" si="511"/>
        <v>憑證留存-補助臺中市幼兒教育發展學會113年教師節表揚活動費用</v>
      </c>
      <c r="M10779" s="40" t="str">
        <f t="shared" si="512"/>
        <v>臺中市幼兒教育發展學會</v>
      </c>
    </row>
    <row r="10780" spans="1:13" s="27" customFormat="1" ht="93.75">
      <c r="A10780" s="37" t="s">
        <v>7356</v>
      </c>
      <c r="B10780" s="37" t="s">
        <v>7515</v>
      </c>
      <c r="C10780" s="37" t="s">
        <v>7516</v>
      </c>
      <c r="D10780" s="37" t="s">
        <v>7359</v>
      </c>
      <c r="E10780" s="131">
        <v>148</v>
      </c>
      <c r="F10780" s="132" t="s">
        <v>44</v>
      </c>
      <c r="G10780" s="116"/>
      <c r="H10780" s="132" t="s">
        <v>1</v>
      </c>
      <c r="I10780" s="132"/>
      <c r="K10780" s="140" t="str">
        <f t="shared" si="510"/>
        <v>54學前教育計畫-541學前教育-54110000中央政府補助幼兒教育經費-722捐助國內團體</v>
      </c>
      <c r="L10780" s="140" t="str">
        <f t="shared" si="511"/>
        <v>預付轉正-國教署補助112學年度非營利幼兒園教師助理員經費-第1期暨追加款-豐樂</v>
      </c>
      <c r="M10780" s="40" t="str">
        <f t="shared" si="512"/>
        <v>豐樂非營利幼兒園</v>
      </c>
    </row>
    <row r="10781" spans="1:13" s="27" customFormat="1" ht="93.75">
      <c r="A10781" s="37" t="s">
        <v>7360</v>
      </c>
      <c r="B10781" s="37" t="s">
        <v>7515</v>
      </c>
      <c r="C10781" s="37" t="s">
        <v>7516</v>
      </c>
      <c r="D10781" s="37" t="s">
        <v>7359</v>
      </c>
      <c r="E10781" s="131">
        <v>80</v>
      </c>
      <c r="F10781" s="132" t="s">
        <v>44</v>
      </c>
      <c r="G10781" s="116"/>
      <c r="H10781" s="132" t="s">
        <v>1</v>
      </c>
      <c r="I10781" s="132"/>
      <c r="K10781" s="140" t="str">
        <f t="shared" si="510"/>
        <v>54學前教育計畫-541學前教育-54100200幼兒公費及獎補助-722捐助國內團體</v>
      </c>
      <c r="L10781" s="140" t="str">
        <f t="shared" si="511"/>
        <v>預付轉正-國教署補助112學年度非營利幼兒園教師助理員經費-第1期暨追加款-豐樂</v>
      </c>
      <c r="M10781" s="40" t="str">
        <f t="shared" si="512"/>
        <v>豐樂非營利幼兒園</v>
      </c>
    </row>
    <row r="10782" spans="1:13" s="27" customFormat="1" ht="93.75">
      <c r="A10782" s="37" t="s">
        <v>7356</v>
      </c>
      <c r="B10782" s="37" t="s">
        <v>7517</v>
      </c>
      <c r="C10782" s="37" t="s">
        <v>7518</v>
      </c>
      <c r="D10782" s="37" t="s">
        <v>7359</v>
      </c>
      <c r="E10782" s="131">
        <v>204</v>
      </c>
      <c r="F10782" s="132" t="s">
        <v>44</v>
      </c>
      <c r="G10782" s="116"/>
      <c r="H10782" s="132" t="s">
        <v>1</v>
      </c>
      <c r="I10782" s="132"/>
      <c r="K10782" s="140" t="str">
        <f t="shared" si="510"/>
        <v>54學前教育計畫-541學前教育-54110000中央政府補助幼兒教育經費-722捐助國內團體</v>
      </c>
      <c r="L10782" s="140" t="str">
        <f t="shared" si="511"/>
        <v>預付轉正-國教署補助112學年度非營利幼兒園教師助理員經費-第1期暨追加款-大德</v>
      </c>
      <c r="M10782" s="40" t="str">
        <f t="shared" si="512"/>
        <v>大德非營利幼兒園</v>
      </c>
    </row>
    <row r="10783" spans="1:13" s="27" customFormat="1" ht="93.75">
      <c r="A10783" s="37" t="s">
        <v>7360</v>
      </c>
      <c r="B10783" s="37" t="s">
        <v>7517</v>
      </c>
      <c r="C10783" s="37" t="s">
        <v>7518</v>
      </c>
      <c r="D10783" s="37" t="s">
        <v>7359</v>
      </c>
      <c r="E10783" s="131">
        <v>110</v>
      </c>
      <c r="F10783" s="132" t="s">
        <v>44</v>
      </c>
      <c r="G10783" s="116"/>
      <c r="H10783" s="132" t="s">
        <v>1</v>
      </c>
      <c r="I10783" s="132"/>
      <c r="K10783" s="140" t="str">
        <f t="shared" si="510"/>
        <v>54學前教育計畫-541學前教育-54100200幼兒公費及獎補助-722捐助國內團體</v>
      </c>
      <c r="L10783" s="140" t="str">
        <f t="shared" si="511"/>
        <v>預付轉正-國教署補助112學年度非營利幼兒園教師助理員經費-第1期暨追加款-大德</v>
      </c>
      <c r="M10783" s="40" t="str">
        <f t="shared" si="512"/>
        <v>大德非營利幼兒園</v>
      </c>
    </row>
    <row r="10784" spans="1:13" s="27" customFormat="1" ht="93.75">
      <c r="A10784" s="37" t="s">
        <v>7356</v>
      </c>
      <c r="B10784" s="37" t="s">
        <v>7519</v>
      </c>
      <c r="C10784" s="37" t="s">
        <v>7520</v>
      </c>
      <c r="D10784" s="37" t="s">
        <v>7359</v>
      </c>
      <c r="E10784" s="131">
        <v>43</v>
      </c>
      <c r="F10784" s="132" t="s">
        <v>44</v>
      </c>
      <c r="G10784" s="116"/>
      <c r="H10784" s="132" t="s">
        <v>1</v>
      </c>
      <c r="I10784" s="132"/>
      <c r="K10784" s="140" t="str">
        <f t="shared" si="510"/>
        <v>54學前教育計畫-541學前教育-54110000中央政府補助幼兒教育經費-722捐助國內團體</v>
      </c>
      <c r="L10784" s="140" t="str">
        <f t="shared" si="511"/>
        <v>預付轉正-國教署補助112學年度非營利幼兒園教師助理員經費-第1期暨追加款-至善</v>
      </c>
      <c r="M10784" s="40" t="str">
        <f t="shared" si="512"/>
        <v>至善非營利幼兒園</v>
      </c>
    </row>
    <row r="10785" spans="1:13" s="27" customFormat="1" ht="93.75">
      <c r="A10785" s="37" t="s">
        <v>7360</v>
      </c>
      <c r="B10785" s="37" t="s">
        <v>7519</v>
      </c>
      <c r="C10785" s="37" t="s">
        <v>7520</v>
      </c>
      <c r="D10785" s="37" t="s">
        <v>7359</v>
      </c>
      <c r="E10785" s="131">
        <v>23</v>
      </c>
      <c r="F10785" s="132" t="s">
        <v>44</v>
      </c>
      <c r="G10785" s="116"/>
      <c r="H10785" s="132" t="s">
        <v>1</v>
      </c>
      <c r="I10785" s="132"/>
      <c r="K10785" s="140" t="str">
        <f t="shared" si="510"/>
        <v>54學前教育計畫-541學前教育-54100200幼兒公費及獎補助-722捐助國內團體</v>
      </c>
      <c r="L10785" s="140" t="str">
        <f t="shared" si="511"/>
        <v>預付轉正-國教署補助112學年度非營利幼兒園教師助理員經費-第1期暨追加款-至善</v>
      </c>
      <c r="M10785" s="40" t="str">
        <f t="shared" si="512"/>
        <v>至善非營利幼兒園</v>
      </c>
    </row>
    <row r="10786" spans="1:13" s="27" customFormat="1" ht="93.75">
      <c r="A10786" s="37" t="s">
        <v>7356</v>
      </c>
      <c r="B10786" s="37" t="s">
        <v>7521</v>
      </c>
      <c r="C10786" s="37" t="s">
        <v>7522</v>
      </c>
      <c r="D10786" s="37" t="s">
        <v>7359</v>
      </c>
      <c r="E10786" s="131">
        <v>215</v>
      </c>
      <c r="F10786" s="132" t="s">
        <v>44</v>
      </c>
      <c r="G10786" s="116"/>
      <c r="H10786" s="132" t="s">
        <v>1</v>
      </c>
      <c r="I10786" s="132"/>
      <c r="K10786" s="140" t="str">
        <f t="shared" si="510"/>
        <v>54學前教育計畫-541學前教育-54110000中央政府補助幼兒教育經費-722捐助國內團體</v>
      </c>
      <c r="L10786" s="140" t="str">
        <f t="shared" si="511"/>
        <v>預付轉正-國教署補助112學年度非營利幼兒園教師助理員經費-第1期暨追加款-弘光中棲</v>
      </c>
      <c r="M10786" s="40" t="str">
        <f t="shared" si="512"/>
        <v>弘光非營利幼兒園</v>
      </c>
    </row>
    <row r="10787" spans="1:13" s="27" customFormat="1" ht="112.5">
      <c r="A10787" s="37" t="s">
        <v>7415</v>
      </c>
      <c r="B10787" s="37" t="s">
        <v>7427</v>
      </c>
      <c r="C10787" s="37" t="s">
        <v>7428</v>
      </c>
      <c r="D10787" s="37" t="s">
        <v>7359</v>
      </c>
      <c r="E10787" s="131">
        <v>389</v>
      </c>
      <c r="F10787" s="132" t="s">
        <v>44</v>
      </c>
      <c r="G10787" s="116"/>
      <c r="H10787" s="132" t="s">
        <v>1</v>
      </c>
      <c r="I10787" s="132"/>
      <c r="K10787" s="140" t="str">
        <f t="shared" si="510"/>
        <v>5M建築及設備計畫-5M6中央政府補助建築及設備經費-5M610000中央政府補助建築及設備經費-722捐助國內團體</v>
      </c>
      <c r="L10787" s="140" t="str">
        <f t="shared" si="511"/>
        <v>憑證留存-國教署核定本市私立德育幼兒園等108園112學年度準公共幼兒園設施設備補助經費</v>
      </c>
      <c r="M10787" s="40" t="str">
        <f t="shared" si="512"/>
        <v>私立德育幼兒園等108園</v>
      </c>
    </row>
    <row r="10788" spans="1:13" s="27" customFormat="1" ht="93.75">
      <c r="A10788" s="37" t="s">
        <v>7356</v>
      </c>
      <c r="B10788" s="37" t="s">
        <v>7427</v>
      </c>
      <c r="C10788" s="37" t="s">
        <v>7523</v>
      </c>
      <c r="D10788" s="37" t="s">
        <v>7359</v>
      </c>
      <c r="E10788" s="131">
        <v>52</v>
      </c>
      <c r="F10788" s="132" t="s">
        <v>44</v>
      </c>
      <c r="G10788" s="116"/>
      <c r="H10788" s="132" t="s">
        <v>1</v>
      </c>
      <c r="I10788" s="132"/>
      <c r="K10788" s="140" t="str">
        <f t="shared" si="510"/>
        <v>54學前教育計畫-541學前教育-54110000中央政府補助幼兒教育經費-722捐助國內團體</v>
      </c>
      <c r="L10788" s="140" t="str">
        <f t="shared" si="511"/>
        <v>憑證留存-國教署核定本市私立德育幼兒園等108園112學年度準公共幼兒園設施設備補助經費</v>
      </c>
      <c r="M10788" s="40" t="str">
        <f t="shared" si="512"/>
        <v>私立德育幼兒園等109園</v>
      </c>
    </row>
    <row r="10789" spans="1:13" s="27" customFormat="1" ht="131.25">
      <c r="A10789" s="37" t="s">
        <v>7356</v>
      </c>
      <c r="B10789" s="37" t="s">
        <v>7524</v>
      </c>
      <c r="C10789" s="37" t="s">
        <v>7525</v>
      </c>
      <c r="D10789" s="37" t="s">
        <v>7359</v>
      </c>
      <c r="E10789" s="131">
        <v>34</v>
      </c>
      <c r="F10789" s="132" t="s">
        <v>44</v>
      </c>
      <c r="G10789" s="116"/>
      <c r="H10789" s="132" t="s">
        <v>1</v>
      </c>
      <c r="I10789" s="132"/>
      <c r="K10789" s="140" t="str">
        <f t="shared" si="510"/>
        <v>54學前教育計畫-541學前教育-54110000中央政府補助幼兒教育經費-722捐助國內團體</v>
      </c>
      <c r="L10789" s="140" t="str">
        <f t="shared" si="511"/>
        <v>憑證留存-國教署補助清水區槺榔國小附設幼兒園等11校(園)辦理112學年度推動本土語言融入教保活動課程經費(私幼撥款)</v>
      </c>
      <c r="M10789" s="40" t="str">
        <f t="shared" si="512"/>
        <v>清水區槺榔國小附設幼兒園等11校(園)</v>
      </c>
    </row>
    <row r="10790" spans="1:13" s="27" customFormat="1" ht="131.25">
      <c r="A10790" s="37" t="s">
        <v>7367</v>
      </c>
      <c r="B10790" s="37" t="s">
        <v>7526</v>
      </c>
      <c r="C10790" s="37" t="s">
        <v>7527</v>
      </c>
      <c r="D10790" s="37" t="s">
        <v>7359</v>
      </c>
      <c r="E10790" s="131">
        <v>23</v>
      </c>
      <c r="F10790" s="132" t="s">
        <v>44</v>
      </c>
      <c r="G10790" s="116"/>
      <c r="H10790" s="132" t="s">
        <v>1</v>
      </c>
      <c r="I10790" s="132"/>
      <c r="K10790" s="140" t="str">
        <f t="shared" si="510"/>
        <v>54學前教育計畫-541學前教育-54122000一般教學計畫-722捐助國內團體</v>
      </c>
      <c r="L10790" s="140" t="str">
        <f t="shared" si="511"/>
        <v>憑證留存-國教署補助清水區甲南國小附設幼兒園等24校(園)辦理112學年度推動本土語言融入教保活動課程經費(私幼撥款)</v>
      </c>
      <c r="M10790" s="40" t="str">
        <f t="shared" si="512"/>
        <v>清水區甲南國小附設幼兒園等24校(園)</v>
      </c>
    </row>
    <row r="10791" spans="1:13" s="27" customFormat="1" ht="131.25">
      <c r="A10791" s="37" t="s">
        <v>7356</v>
      </c>
      <c r="B10791" s="37" t="s">
        <v>7524</v>
      </c>
      <c r="C10791" s="37" t="s">
        <v>7525</v>
      </c>
      <c r="D10791" s="37" t="s">
        <v>7359</v>
      </c>
      <c r="E10791" s="131">
        <v>68</v>
      </c>
      <c r="F10791" s="132" t="s">
        <v>44</v>
      </c>
      <c r="G10791" s="116"/>
      <c r="H10791" s="132" t="s">
        <v>1</v>
      </c>
      <c r="I10791" s="132"/>
      <c r="K10791" s="140" t="str">
        <f t="shared" si="510"/>
        <v>54學前教育計畫-541學前教育-54110000中央政府補助幼兒教育經費-722捐助國內團體</v>
      </c>
      <c r="L10791" s="140" t="str">
        <f t="shared" si="511"/>
        <v>憑證留存-國教署補助清水區槺榔國小附設幼兒園等11校(園)辦理112學年度推動本土語言融入教保活動課程經費(私幼撥款)</v>
      </c>
      <c r="M10791" s="40" t="str">
        <f t="shared" si="512"/>
        <v>清水區槺榔國小附設幼兒園等11校(園)</v>
      </c>
    </row>
    <row r="10792" spans="1:13" s="27" customFormat="1" ht="131.25">
      <c r="A10792" s="37" t="s">
        <v>7367</v>
      </c>
      <c r="B10792" s="37" t="s">
        <v>7526</v>
      </c>
      <c r="C10792" s="37" t="s">
        <v>7527</v>
      </c>
      <c r="D10792" s="37" t="s">
        <v>7359</v>
      </c>
      <c r="E10792" s="131">
        <v>46</v>
      </c>
      <c r="F10792" s="132" t="s">
        <v>44</v>
      </c>
      <c r="G10792" s="116"/>
      <c r="H10792" s="132" t="s">
        <v>1</v>
      </c>
      <c r="I10792" s="132"/>
      <c r="K10792" s="140" t="str">
        <f t="shared" si="510"/>
        <v>54學前教育計畫-541學前教育-54122000一般教學計畫-722捐助國內團體</v>
      </c>
      <c r="L10792" s="140" t="str">
        <f t="shared" si="511"/>
        <v>憑證留存-國教署補助清水區甲南國小附設幼兒園等24校(園)辦理112學年度推動本土語言融入教保活動課程經費(私幼撥款)</v>
      </c>
      <c r="M10792" s="40" t="str">
        <f t="shared" si="512"/>
        <v>清水區甲南國小附設幼兒園等24校(園)</v>
      </c>
    </row>
    <row r="10793" spans="1:13" s="27" customFormat="1" ht="93.75">
      <c r="A10793" s="37" t="s">
        <v>7356</v>
      </c>
      <c r="B10793" s="37" t="s">
        <v>7528</v>
      </c>
      <c r="C10793" s="37" t="s">
        <v>7529</v>
      </c>
      <c r="D10793" s="37" t="s">
        <v>7359</v>
      </c>
      <c r="E10793" s="131">
        <v>74</v>
      </c>
      <c r="F10793" s="132" t="s">
        <v>44</v>
      </c>
      <c r="G10793" s="116"/>
      <c r="H10793" s="132" t="s">
        <v>1</v>
      </c>
      <c r="I10793" s="132"/>
      <c r="K10793" s="140" t="str">
        <f t="shared" si="510"/>
        <v>54學前教育計畫-541學前教育-54110000中央政府補助幼兒教育經費-722捐助國內團體</v>
      </c>
      <c r="L10793" s="140" t="str">
        <f t="shared" si="511"/>
        <v>預付轉正-國教署補助112學年度非營利幼兒園教師助理員經費-第1期暨追加款-大雅園</v>
      </c>
      <c r="M10793" s="40" t="str">
        <f t="shared" si="512"/>
        <v>大雅非營利幼兒園</v>
      </c>
    </row>
    <row r="10794" spans="1:13" s="27" customFormat="1" ht="93.75">
      <c r="A10794" s="37" t="s">
        <v>7360</v>
      </c>
      <c r="B10794" s="37" t="s">
        <v>7528</v>
      </c>
      <c r="C10794" s="37" t="s">
        <v>7529</v>
      </c>
      <c r="D10794" s="37" t="s">
        <v>7359</v>
      </c>
      <c r="E10794" s="131">
        <v>40</v>
      </c>
      <c r="F10794" s="132" t="s">
        <v>44</v>
      </c>
      <c r="G10794" s="116"/>
      <c r="H10794" s="132" t="s">
        <v>1</v>
      </c>
      <c r="I10794" s="132"/>
      <c r="K10794" s="140" t="str">
        <f t="shared" si="510"/>
        <v>54學前教育計畫-541學前教育-54100200幼兒公費及獎補助-722捐助國內團體</v>
      </c>
      <c r="L10794" s="140" t="str">
        <f t="shared" si="511"/>
        <v>預付轉正-國教署補助112學年度非營利幼兒園教師助理員經費-第1期暨追加款-大雅園</v>
      </c>
      <c r="M10794" s="40" t="str">
        <f t="shared" si="512"/>
        <v>大雅非營利幼兒園</v>
      </c>
    </row>
    <row r="10795" spans="1:13" s="27" customFormat="1" ht="131.25">
      <c r="A10795" s="37" t="s">
        <v>7356</v>
      </c>
      <c r="B10795" s="37" t="s">
        <v>7530</v>
      </c>
      <c r="C10795" s="37" t="s">
        <v>7531</v>
      </c>
      <c r="D10795" s="37" t="s">
        <v>7359</v>
      </c>
      <c r="E10795" s="131">
        <v>33</v>
      </c>
      <c r="F10795" s="132" t="s">
        <v>44</v>
      </c>
      <c r="G10795" s="116"/>
      <c r="H10795" s="132" t="s">
        <v>1</v>
      </c>
      <c r="I10795" s="132"/>
      <c r="K10795" s="140" t="str">
        <f t="shared" si="510"/>
        <v>54學前教育計畫-541學前教育-54110000中央政府補助幼兒教育經費-722捐助國內團體</v>
      </c>
      <c r="L10795" s="140" t="str">
        <f t="shared" si="511"/>
        <v>憑證留局-國教署補助112學年度準公共教保服務機構私立孟昇幼兒園等28園辦理親職教育講座所需經費(第3次撥款)</v>
      </c>
      <c r="M10795" s="40" t="str">
        <f t="shared" si="512"/>
        <v>私立孟昇幼兒園等28園</v>
      </c>
    </row>
    <row r="10796" spans="1:13" s="27" customFormat="1" ht="131.25">
      <c r="A10796" s="37" t="s">
        <v>7356</v>
      </c>
      <c r="B10796" s="37" t="s">
        <v>7530</v>
      </c>
      <c r="C10796" s="37" t="s">
        <v>7531</v>
      </c>
      <c r="D10796" s="37" t="s">
        <v>7359</v>
      </c>
      <c r="E10796" s="131">
        <v>39</v>
      </c>
      <c r="F10796" s="132" t="s">
        <v>44</v>
      </c>
      <c r="G10796" s="116"/>
      <c r="H10796" s="132" t="s">
        <v>1</v>
      </c>
      <c r="I10796" s="132"/>
      <c r="K10796" s="140" t="str">
        <f t="shared" si="510"/>
        <v>54學前教育計畫-541學前教育-54110000中央政府補助幼兒教育經費-722捐助國內團體</v>
      </c>
      <c r="L10796" s="140" t="str">
        <f t="shared" si="511"/>
        <v>憑證留局-國教署補助112學年度準公共教保服務機構私立孟昇幼兒園等28園辦理親職教育講座所需經費(第3次撥款)</v>
      </c>
      <c r="M10796" s="40" t="str">
        <f t="shared" si="512"/>
        <v>私立孟昇幼兒園等28園</v>
      </c>
    </row>
    <row r="10797" spans="1:13" s="27" customFormat="1" ht="93.75">
      <c r="A10797" s="37" t="s">
        <v>7356</v>
      </c>
      <c r="B10797" s="37" t="s">
        <v>7532</v>
      </c>
      <c r="C10797" s="37" t="s">
        <v>7533</v>
      </c>
      <c r="D10797" s="37" t="s">
        <v>7359</v>
      </c>
      <c r="E10797" s="131">
        <v>66</v>
      </c>
      <c r="F10797" s="132" t="s">
        <v>44</v>
      </c>
      <c r="G10797" s="116"/>
      <c r="H10797" s="132" t="s">
        <v>1</v>
      </c>
      <c r="I10797" s="132"/>
      <c r="K10797" s="140" t="str">
        <f t="shared" si="510"/>
        <v>54學前教育計畫-541學前教育-54110000中央政府補助幼兒教育經費-722捐助國內團體</v>
      </c>
      <c r="L10797" s="140" t="str">
        <f t="shared" si="511"/>
        <v>本局辦理-112學年度非營利幼兒園早期療育專業團隊專業人員輔導經費(第2期款)(第1次撥款)</v>
      </c>
      <c r="M10797" s="40" t="str">
        <f t="shared" si="512"/>
        <v>非營利幼兒園</v>
      </c>
    </row>
    <row r="10798" spans="1:13" s="27" customFormat="1" ht="93.75">
      <c r="A10798" s="37" t="s">
        <v>7360</v>
      </c>
      <c r="B10798" s="37" t="s">
        <v>7532</v>
      </c>
      <c r="C10798" s="37" t="s">
        <v>7533</v>
      </c>
      <c r="D10798" s="37" t="s">
        <v>7359</v>
      </c>
      <c r="E10798" s="131">
        <v>22</v>
      </c>
      <c r="F10798" s="132" t="s">
        <v>44</v>
      </c>
      <c r="G10798" s="116"/>
      <c r="H10798" s="132" t="s">
        <v>1</v>
      </c>
      <c r="I10798" s="132"/>
      <c r="K10798" s="140" t="str">
        <f t="shared" si="510"/>
        <v>54學前教育計畫-541學前教育-54100200幼兒公費及獎補助-722捐助國內團體</v>
      </c>
      <c r="L10798" s="140" t="str">
        <f t="shared" si="511"/>
        <v>本局辦理-112學年度非營利幼兒園早期療育專業團隊專業人員輔導經費(第2期款)(第1次撥款)</v>
      </c>
      <c r="M10798" s="40" t="str">
        <f t="shared" si="512"/>
        <v>非營利幼兒園</v>
      </c>
    </row>
    <row r="10799" spans="1:13" s="27" customFormat="1" ht="93.75">
      <c r="A10799" s="37" t="s">
        <v>7356</v>
      </c>
      <c r="B10799" s="37" t="s">
        <v>7534</v>
      </c>
      <c r="C10799" s="37" t="s">
        <v>7535</v>
      </c>
      <c r="D10799" s="37" t="s">
        <v>7359</v>
      </c>
      <c r="E10799" s="131">
        <v>145</v>
      </c>
      <c r="F10799" s="132" t="s">
        <v>44</v>
      </c>
      <c r="G10799" s="116"/>
      <c r="H10799" s="132" t="s">
        <v>1</v>
      </c>
      <c r="I10799" s="132"/>
      <c r="K10799" s="140" t="str">
        <f t="shared" si="510"/>
        <v>54學前教育計畫-541學前教育-54110000中央政府補助幼兒教育經費-722捐助國內團體</v>
      </c>
      <c r="L10799" s="140" t="str">
        <f t="shared" si="511"/>
        <v>預付轉正-國教署補助112學年度非營利幼兒園教師助理員經費-第1期暨追加款-雙十園</v>
      </c>
      <c r="M10799" s="40" t="str">
        <f t="shared" si="512"/>
        <v>雙十準公共幼兒園</v>
      </c>
    </row>
    <row r="10800" spans="1:13" s="27" customFormat="1" ht="93.75">
      <c r="A10800" s="37" t="s">
        <v>7360</v>
      </c>
      <c r="B10800" s="37" t="s">
        <v>7534</v>
      </c>
      <c r="C10800" s="37" t="s">
        <v>7535</v>
      </c>
      <c r="D10800" s="37" t="s">
        <v>7359</v>
      </c>
      <c r="E10800" s="131">
        <v>78</v>
      </c>
      <c r="F10800" s="132" t="s">
        <v>44</v>
      </c>
      <c r="G10800" s="116"/>
      <c r="H10800" s="132" t="s">
        <v>1</v>
      </c>
      <c r="I10800" s="132"/>
      <c r="K10800" s="140" t="str">
        <f t="shared" si="510"/>
        <v>54學前教育計畫-541學前教育-54100200幼兒公費及獎補助-722捐助國內團體</v>
      </c>
      <c r="L10800" s="140" t="str">
        <f t="shared" si="511"/>
        <v>預付轉正-國教署補助112學年度非營利幼兒園教師助理員經費-第1期暨追加款-雙十園</v>
      </c>
      <c r="M10800" s="40" t="str">
        <f t="shared" si="512"/>
        <v>雙十準公共幼兒園</v>
      </c>
    </row>
    <row r="10801" spans="1:13" s="27" customFormat="1" ht="93.75">
      <c r="A10801" s="37" t="s">
        <v>7356</v>
      </c>
      <c r="B10801" s="37" t="s">
        <v>7536</v>
      </c>
      <c r="C10801" s="37" t="s">
        <v>7537</v>
      </c>
      <c r="D10801" s="37" t="s">
        <v>7359</v>
      </c>
      <c r="E10801" s="131">
        <v>97</v>
      </c>
      <c r="F10801" s="132" t="s">
        <v>44</v>
      </c>
      <c r="G10801" s="116"/>
      <c r="H10801" s="132" t="s">
        <v>1</v>
      </c>
      <c r="I10801" s="132"/>
      <c r="K10801" s="140" t="str">
        <f t="shared" si="510"/>
        <v>54學前教育計畫-541學前教育-54110000中央政府補助幼兒教育經費-722捐助國內團體</v>
      </c>
      <c r="L10801" s="140" t="str">
        <f t="shared" si="511"/>
        <v>預付轉正-國教署補助112學年度非營利幼兒園教師助理員經費-第1期暨追加款-后里園</v>
      </c>
      <c r="M10801" s="40" t="str">
        <f t="shared" si="512"/>
        <v>后里非營利幼兒園</v>
      </c>
    </row>
    <row r="10802" spans="1:13" s="27" customFormat="1" ht="93.75">
      <c r="A10802" s="37" t="s">
        <v>7360</v>
      </c>
      <c r="B10802" s="37" t="s">
        <v>7536</v>
      </c>
      <c r="C10802" s="37" t="s">
        <v>7537</v>
      </c>
      <c r="D10802" s="37" t="s">
        <v>7359</v>
      </c>
      <c r="E10802" s="131">
        <v>52</v>
      </c>
      <c r="F10802" s="132" t="s">
        <v>44</v>
      </c>
      <c r="G10802" s="116"/>
      <c r="H10802" s="132" t="s">
        <v>1</v>
      </c>
      <c r="I10802" s="132"/>
      <c r="K10802" s="140" t="str">
        <f t="shared" si="510"/>
        <v>54學前教育計畫-541學前教育-54100200幼兒公費及獎補助-722捐助國內團體</v>
      </c>
      <c r="L10802" s="140" t="str">
        <f t="shared" si="511"/>
        <v>預付轉正-國教署補助112學年度非營利幼兒園教師助理員經費-第1期暨追加款-后里園</v>
      </c>
      <c r="M10802" s="40" t="str">
        <f t="shared" si="512"/>
        <v>后里非營利幼兒園</v>
      </c>
    </row>
    <row r="10803" spans="1:13" s="27" customFormat="1" ht="93.75">
      <c r="A10803" s="37" t="s">
        <v>7356</v>
      </c>
      <c r="B10803" s="37" t="s">
        <v>7538</v>
      </c>
      <c r="C10803" s="37" t="s">
        <v>7539</v>
      </c>
      <c r="D10803" s="37" t="s">
        <v>7359</v>
      </c>
      <c r="E10803" s="131">
        <v>171</v>
      </c>
      <c r="F10803" s="132" t="s">
        <v>44</v>
      </c>
      <c r="G10803" s="116"/>
      <c r="H10803" s="132" t="s">
        <v>1</v>
      </c>
      <c r="I10803" s="132"/>
      <c r="K10803" s="140" t="str">
        <f t="shared" si="510"/>
        <v>54學前教育計畫-541學前教育-54110000中央政府補助幼兒教育經費-722捐助國內團體</v>
      </c>
      <c r="L10803" s="140" t="str">
        <f t="shared" si="511"/>
        <v>預付轉正-國教署補助112學年度非營利幼兒園教師助理員經費-第1期暨追加款-東英園</v>
      </c>
      <c r="M10803" s="40" t="str">
        <f t="shared" si="512"/>
        <v>東英非營利幼兒園</v>
      </c>
    </row>
    <row r="10804" spans="1:13" s="27" customFormat="1" ht="93.75">
      <c r="A10804" s="37" t="s">
        <v>7360</v>
      </c>
      <c r="B10804" s="37" t="s">
        <v>7538</v>
      </c>
      <c r="C10804" s="37" t="s">
        <v>7539</v>
      </c>
      <c r="D10804" s="37" t="s">
        <v>7359</v>
      </c>
      <c r="E10804" s="131">
        <v>92</v>
      </c>
      <c r="F10804" s="132" t="s">
        <v>44</v>
      </c>
      <c r="G10804" s="116"/>
      <c r="H10804" s="132" t="s">
        <v>1</v>
      </c>
      <c r="I10804" s="132"/>
      <c r="K10804" s="140" t="str">
        <f t="shared" si="510"/>
        <v>54學前教育計畫-541學前教育-54100200幼兒公費及獎補助-722捐助國內團體</v>
      </c>
      <c r="L10804" s="140" t="str">
        <f t="shared" si="511"/>
        <v>預付轉正-國教署補助112學年度非營利幼兒園教師助理員經費-第1期暨追加款-東英園</v>
      </c>
      <c r="M10804" s="40" t="str">
        <f t="shared" si="512"/>
        <v>東英非營利幼兒園</v>
      </c>
    </row>
    <row r="10805" spans="1:13" s="27" customFormat="1" ht="93.75">
      <c r="A10805" s="37" t="s">
        <v>7356</v>
      </c>
      <c r="B10805" s="37" t="s">
        <v>7532</v>
      </c>
      <c r="C10805" s="37" t="s">
        <v>7533</v>
      </c>
      <c r="D10805" s="37" t="s">
        <v>7359</v>
      </c>
      <c r="E10805" s="131">
        <v>210</v>
      </c>
      <c r="F10805" s="132" t="s">
        <v>44</v>
      </c>
      <c r="G10805" s="116"/>
      <c r="H10805" s="132" t="s">
        <v>1</v>
      </c>
      <c r="I10805" s="132"/>
      <c r="K10805" s="140" t="str">
        <f t="shared" si="510"/>
        <v>54學前教育計畫-541學前教育-54110000中央政府補助幼兒教育經費-722捐助國內團體</v>
      </c>
      <c r="L10805" s="140" t="str">
        <f t="shared" si="511"/>
        <v>本局辦理-112學年度非營利幼兒園早期療育專業團隊專業人員輔導經費(第2期款)(第1次撥款)</v>
      </c>
      <c r="M10805" s="40" t="str">
        <f t="shared" si="512"/>
        <v>非營利幼兒園</v>
      </c>
    </row>
    <row r="10806" spans="1:13" s="27" customFormat="1" ht="93.75">
      <c r="A10806" s="37" t="s">
        <v>7360</v>
      </c>
      <c r="B10806" s="37" t="s">
        <v>7532</v>
      </c>
      <c r="C10806" s="37" t="s">
        <v>7533</v>
      </c>
      <c r="D10806" s="37" t="s">
        <v>7359</v>
      </c>
      <c r="E10806" s="131">
        <v>70</v>
      </c>
      <c r="F10806" s="132" t="s">
        <v>44</v>
      </c>
      <c r="G10806" s="116"/>
      <c r="H10806" s="132" t="s">
        <v>1</v>
      </c>
      <c r="I10806" s="132"/>
      <c r="K10806" s="140" t="str">
        <f t="shared" si="510"/>
        <v>54學前教育計畫-541學前教育-54100200幼兒公費及獎補助-722捐助國內團體</v>
      </c>
      <c r="L10806" s="140" t="str">
        <f t="shared" si="511"/>
        <v>本局辦理-112學年度非營利幼兒園早期療育專業團隊專業人員輔導經費(第2期款)(第1次撥款)</v>
      </c>
      <c r="M10806" s="40" t="str">
        <f t="shared" si="512"/>
        <v>非營利幼兒園</v>
      </c>
    </row>
    <row r="10807" spans="1:13" s="27" customFormat="1" ht="93.75">
      <c r="A10807" s="37" t="s">
        <v>7356</v>
      </c>
      <c r="B10807" s="37" t="s">
        <v>7540</v>
      </c>
      <c r="C10807" s="37" t="s">
        <v>7541</v>
      </c>
      <c r="D10807" s="37" t="s">
        <v>7359</v>
      </c>
      <c r="E10807" s="131">
        <v>108</v>
      </c>
      <c r="F10807" s="132" t="s">
        <v>44</v>
      </c>
      <c r="G10807" s="116"/>
      <c r="H10807" s="132" t="s">
        <v>1</v>
      </c>
      <c r="I10807" s="132"/>
      <c r="K10807" s="140" t="str">
        <f t="shared" si="510"/>
        <v>54學前教育計畫-541學前教育-54110000中央政府補助幼兒教育經費-722捐助國內團體</v>
      </c>
      <c r="L10807" s="140" t="str">
        <f t="shared" si="511"/>
        <v>預付轉正-國教署補助112學年度非營利幼兒園教師助理員經費-第1期暨追加款-文資園</v>
      </c>
      <c r="M10807" s="40" t="str">
        <f t="shared" si="512"/>
        <v>文資非營利幼兒園</v>
      </c>
    </row>
    <row r="10808" spans="1:13" s="27" customFormat="1" ht="93.75">
      <c r="A10808" s="37" t="s">
        <v>7356</v>
      </c>
      <c r="B10808" s="37" t="s">
        <v>7542</v>
      </c>
      <c r="C10808" s="37" t="s">
        <v>7543</v>
      </c>
      <c r="D10808" s="37" t="s">
        <v>7359</v>
      </c>
      <c r="E10808" s="131">
        <v>61</v>
      </c>
      <c r="F10808" s="132" t="s">
        <v>44</v>
      </c>
      <c r="G10808" s="116"/>
      <c r="H10808" s="132" t="s">
        <v>1</v>
      </c>
      <c r="I10808" s="132"/>
      <c r="K10808" s="140" t="str">
        <f t="shared" si="510"/>
        <v>54學前教育計畫-541學前教育-54110000中央政府補助幼兒教育經費-722捐助國內團體</v>
      </c>
      <c r="L10808" s="140" t="str">
        <f t="shared" si="511"/>
        <v>預付轉正-國教署補助112學年度非營利幼兒園教師助理員經費-第1期暨追加款-內埔園</v>
      </c>
      <c r="M10808" s="40" t="str">
        <f t="shared" si="512"/>
        <v>內埔非營利幼兒園</v>
      </c>
    </row>
    <row r="10809" spans="1:13" s="27" customFormat="1" ht="93.75">
      <c r="A10809" s="37" t="s">
        <v>7360</v>
      </c>
      <c r="B10809" s="37" t="s">
        <v>7542</v>
      </c>
      <c r="C10809" s="37" t="s">
        <v>7543</v>
      </c>
      <c r="D10809" s="37" t="s">
        <v>7359</v>
      </c>
      <c r="E10809" s="131">
        <v>33</v>
      </c>
      <c r="F10809" s="132" t="s">
        <v>44</v>
      </c>
      <c r="G10809" s="116"/>
      <c r="H10809" s="132" t="s">
        <v>1</v>
      </c>
      <c r="I10809" s="132"/>
      <c r="K10809" s="140" t="str">
        <f t="shared" si="510"/>
        <v>54學前教育計畫-541學前教育-54100200幼兒公費及獎補助-722捐助國內團體</v>
      </c>
      <c r="L10809" s="140" t="str">
        <f t="shared" si="511"/>
        <v>預付轉正-國教署補助112學年度非營利幼兒園教師助理員經費-第1期暨追加款-內埔園</v>
      </c>
      <c r="M10809" s="40" t="str">
        <f t="shared" si="512"/>
        <v>內埔非營利幼兒園</v>
      </c>
    </row>
    <row r="10810" spans="1:13" s="27" customFormat="1" ht="93.75">
      <c r="A10810" s="37" t="s">
        <v>7356</v>
      </c>
      <c r="B10810" s="37" t="s">
        <v>7544</v>
      </c>
      <c r="C10810" s="37" t="s">
        <v>7545</v>
      </c>
      <c r="D10810" s="37" t="s">
        <v>7359</v>
      </c>
      <c r="E10810" s="131">
        <v>44</v>
      </c>
      <c r="F10810" s="132" t="s">
        <v>44</v>
      </c>
      <c r="G10810" s="116"/>
      <c r="H10810" s="132" t="s">
        <v>1</v>
      </c>
      <c r="I10810" s="132"/>
      <c r="K10810" s="140" t="str">
        <f t="shared" si="510"/>
        <v>54學前教育計畫-541學前教育-54110000中央政府補助幼兒教育經費-722捐助國內團體</v>
      </c>
      <c r="L10810" s="140" t="str">
        <f t="shared" si="511"/>
        <v>預付轉正-國教署補助112學年度非營利幼兒園教師助理員經費-第1期暨追加款-潭陽園</v>
      </c>
      <c r="M10810" s="40" t="str">
        <f t="shared" si="512"/>
        <v>潭陽非營利幼兒園</v>
      </c>
    </row>
    <row r="10811" spans="1:13" s="27" customFormat="1" ht="93.75">
      <c r="A10811" s="37" t="s">
        <v>7360</v>
      </c>
      <c r="B10811" s="37" t="s">
        <v>7544</v>
      </c>
      <c r="C10811" s="37" t="s">
        <v>7545</v>
      </c>
      <c r="D10811" s="37" t="s">
        <v>7359</v>
      </c>
      <c r="E10811" s="131">
        <v>24</v>
      </c>
      <c r="F10811" s="132" t="s">
        <v>44</v>
      </c>
      <c r="G10811" s="116"/>
      <c r="H10811" s="132" t="s">
        <v>1</v>
      </c>
      <c r="I10811" s="132"/>
      <c r="K10811" s="140" t="str">
        <f t="shared" si="510"/>
        <v>54學前教育計畫-541學前教育-54100200幼兒公費及獎補助-722捐助國內團體</v>
      </c>
      <c r="L10811" s="140" t="str">
        <f t="shared" si="511"/>
        <v>預付轉正-國教署補助112學年度非營利幼兒園教師助理員經費-第1期暨追加款-潭陽園</v>
      </c>
      <c r="M10811" s="40" t="str">
        <f t="shared" si="512"/>
        <v>潭陽非營利幼兒園</v>
      </c>
    </row>
    <row r="10812" spans="1:13" s="27" customFormat="1" ht="93.75">
      <c r="A10812" s="37" t="s">
        <v>7367</v>
      </c>
      <c r="B10812" s="37" t="s">
        <v>7546</v>
      </c>
      <c r="C10812" s="37" t="s">
        <v>3997</v>
      </c>
      <c r="D10812" s="37" t="s">
        <v>7359</v>
      </c>
      <c r="E10812" s="131">
        <v>20</v>
      </c>
      <c r="F10812" s="132" t="s">
        <v>44</v>
      </c>
      <c r="G10812" s="116"/>
      <c r="H10812" s="132" t="s">
        <v>1</v>
      </c>
      <c r="I10812" s="132"/>
      <c r="K10812" s="140" t="str">
        <f t="shared" si="510"/>
        <v>54學前教育計畫-541學前教育-54122000一般教學計畫-722捐助國內團體</v>
      </c>
      <c r="L10812" s="140" t="str">
        <f t="shared" si="511"/>
        <v>本局辦理-補助社團法人台中市幼兒教育暨福利協會113年教師節表揚活動費用</v>
      </c>
      <c r="M10812" s="40" t="str">
        <f t="shared" si="512"/>
        <v>社團法人台中市幼兒教育暨福利協會</v>
      </c>
    </row>
    <row r="10813" spans="1:13" s="27" customFormat="1" ht="93.75">
      <c r="A10813" s="37" t="s">
        <v>7367</v>
      </c>
      <c r="B10813" s="37" t="s">
        <v>7547</v>
      </c>
      <c r="C10813" s="37" t="s">
        <v>7548</v>
      </c>
      <c r="D10813" s="37" t="s">
        <v>7359</v>
      </c>
      <c r="E10813" s="131">
        <v>108</v>
      </c>
      <c r="F10813" s="132" t="s">
        <v>44</v>
      </c>
      <c r="G10813" s="116"/>
      <c r="H10813" s="132" t="s">
        <v>1</v>
      </c>
      <c r="I10813" s="132"/>
      <c r="K10813" s="140" t="str">
        <f t="shared" ref="K10813:K10876" si="513">A10813</f>
        <v>54學前教育計畫-541學前教育-54122000一般教學計畫-722捐助國內團體</v>
      </c>
      <c r="L10813" s="140" t="str">
        <f t="shared" ref="L10813:L10876" si="514">B10813</f>
        <v>憑證留存本局-為撥付台中市幼兒教育學會等6園所辦理113年度教保研習經費</v>
      </c>
      <c r="M10813" s="40" t="str">
        <f t="shared" ref="M10813:M10876" si="515">C10813</f>
        <v>台中市幼兒教育學會等6園所</v>
      </c>
    </row>
    <row r="10814" spans="1:13" s="27" customFormat="1" ht="93.75">
      <c r="A10814" s="37" t="s">
        <v>7356</v>
      </c>
      <c r="B10814" s="37" t="s">
        <v>7547</v>
      </c>
      <c r="C10814" s="37" t="s">
        <v>7548</v>
      </c>
      <c r="D10814" s="37" t="s">
        <v>7359</v>
      </c>
      <c r="E10814" s="131">
        <v>201</v>
      </c>
      <c r="F10814" s="132" t="s">
        <v>44</v>
      </c>
      <c r="G10814" s="116"/>
      <c r="H10814" s="132" t="s">
        <v>1</v>
      </c>
      <c r="I10814" s="132"/>
      <c r="K10814" s="140" t="str">
        <f t="shared" si="513"/>
        <v>54學前教育計畫-541學前教育-54110000中央政府補助幼兒教育經費-722捐助國內團體</v>
      </c>
      <c r="L10814" s="140" t="str">
        <f t="shared" si="514"/>
        <v>憑證留存本局-為撥付台中市幼兒教育學會等6園所辦理113年度教保研習經費</v>
      </c>
      <c r="M10814" s="40" t="str">
        <f t="shared" si="515"/>
        <v>台中市幼兒教育學會等6園所</v>
      </c>
    </row>
    <row r="10815" spans="1:13" s="27" customFormat="1" ht="131.25">
      <c r="A10815" s="37" t="s">
        <v>7415</v>
      </c>
      <c r="B10815" s="37" t="s">
        <v>7549</v>
      </c>
      <c r="C10815" s="37" t="s">
        <v>7550</v>
      </c>
      <c r="D10815" s="37" t="s">
        <v>7359</v>
      </c>
      <c r="E10815" s="131">
        <v>4307</v>
      </c>
      <c r="F10815" s="132" t="s">
        <v>44</v>
      </c>
      <c r="G10815" s="116"/>
      <c r="H10815" s="132" t="s">
        <v>1</v>
      </c>
      <c r="I10815" s="132"/>
      <c r="K10815" s="140" t="str">
        <f t="shared" si="513"/>
        <v>5M建築及設備計畫-5M6中央政府補助建築及設備經費-5M610000中央政府補助建築及設備經費-722捐助國內團體</v>
      </c>
      <c r="L10815" s="140" t="str">
        <f t="shared" si="514"/>
        <v>本局辦理-國教署補助本市113年度辦理公私立幼兒園汰換及新購幼童專用車經費-私立保進幼兒園等25園(第2次撥款)</v>
      </c>
      <c r="M10815" s="40" t="str">
        <f t="shared" si="515"/>
        <v>私立保進幼兒園等25園</v>
      </c>
    </row>
    <row r="10816" spans="1:13" s="27" customFormat="1" ht="131.25">
      <c r="A10816" s="37" t="s">
        <v>7415</v>
      </c>
      <c r="B10816" s="37" t="s">
        <v>7549</v>
      </c>
      <c r="C10816" s="37" t="s">
        <v>7550</v>
      </c>
      <c r="D10816" s="37" t="s">
        <v>7359</v>
      </c>
      <c r="E10816" s="131">
        <v>5405</v>
      </c>
      <c r="F10816" s="132" t="s">
        <v>44</v>
      </c>
      <c r="G10816" s="116"/>
      <c r="H10816" s="132" t="s">
        <v>1</v>
      </c>
      <c r="I10816" s="132"/>
      <c r="K10816" s="140" t="str">
        <f t="shared" si="513"/>
        <v>5M建築及設備計畫-5M6中央政府補助建築及設備經費-5M610000中央政府補助建築及設備經費-722捐助國內團體</v>
      </c>
      <c r="L10816" s="140" t="str">
        <f t="shared" si="514"/>
        <v>本局辦理-國教署補助本市113年度辦理公私立幼兒園汰換及新購幼童專用車經費-私立保進幼兒園等25園(第2次撥款)</v>
      </c>
      <c r="M10816" s="40" t="str">
        <f t="shared" si="515"/>
        <v>私立保進幼兒園等25園</v>
      </c>
    </row>
    <row r="10817" spans="1:13" s="27" customFormat="1" ht="93.75">
      <c r="A10817" s="37" t="s">
        <v>7356</v>
      </c>
      <c r="B10817" s="37" t="s">
        <v>7551</v>
      </c>
      <c r="C10817" s="37" t="s">
        <v>7552</v>
      </c>
      <c r="D10817" s="37" t="s">
        <v>7359</v>
      </c>
      <c r="E10817" s="131">
        <v>23</v>
      </c>
      <c r="F10817" s="132" t="s">
        <v>44</v>
      </c>
      <c r="G10817" s="116"/>
      <c r="H10817" s="132" t="s">
        <v>1</v>
      </c>
      <c r="I10817" s="132"/>
      <c r="K10817" s="140" t="str">
        <f t="shared" si="513"/>
        <v>54學前教育計畫-541學前教育-54110000中央政府補助幼兒教育經費-722捐助國內團體</v>
      </c>
      <c r="L10817" s="140" t="str">
        <f t="shared" si="514"/>
        <v>本局辦理-國教署補助賞識幼兒園等6園辦理112學年度準公共幼兒園輔導計畫經費</v>
      </c>
      <c r="M10817" s="40" t="str">
        <f t="shared" si="515"/>
        <v>賞識幼兒園等6園</v>
      </c>
    </row>
    <row r="10818" spans="1:13" s="27" customFormat="1" ht="93.75">
      <c r="A10818" s="37" t="s">
        <v>7356</v>
      </c>
      <c r="B10818" s="37" t="s">
        <v>7551</v>
      </c>
      <c r="C10818" s="37" t="s">
        <v>7552</v>
      </c>
      <c r="D10818" s="37" t="s">
        <v>7359</v>
      </c>
      <c r="E10818" s="131">
        <v>85</v>
      </c>
      <c r="F10818" s="132" t="s">
        <v>44</v>
      </c>
      <c r="G10818" s="116"/>
      <c r="H10818" s="132" t="s">
        <v>1</v>
      </c>
      <c r="I10818" s="132"/>
      <c r="K10818" s="140" t="str">
        <f t="shared" si="513"/>
        <v>54學前教育計畫-541學前教育-54110000中央政府補助幼兒教育經費-722捐助國內團體</v>
      </c>
      <c r="L10818" s="140" t="str">
        <f t="shared" si="514"/>
        <v>本局辦理-國教署補助賞識幼兒園等6園辦理112學年度準公共幼兒園輔導計畫經費</v>
      </c>
      <c r="M10818" s="40" t="str">
        <f t="shared" si="515"/>
        <v>賞識幼兒園等6園</v>
      </c>
    </row>
    <row r="10819" spans="1:13" s="27" customFormat="1" ht="112.5">
      <c r="A10819" s="37" t="s">
        <v>7415</v>
      </c>
      <c r="B10819" s="37" t="s">
        <v>7553</v>
      </c>
      <c r="C10819" s="37" t="s">
        <v>7458</v>
      </c>
      <c r="D10819" s="37" t="s">
        <v>7359</v>
      </c>
      <c r="E10819" s="131">
        <v>100</v>
      </c>
      <c r="F10819" s="132" t="s">
        <v>44</v>
      </c>
      <c r="G10819" s="116"/>
      <c r="H10819" s="132" t="s">
        <v>1</v>
      </c>
      <c r="I10819" s="132"/>
      <c r="K10819" s="140" t="str">
        <f t="shared" si="513"/>
        <v>5M建築及設備計畫-5M6中央政府補助建築及設備經費-5M610000中央政府補助建築及設備經費-722捐助國內團體</v>
      </c>
      <c r="L10819" s="140" t="str">
        <f t="shared" si="514"/>
        <v>憑證留存-國教署核定本市私立敦煌幼兒園等46園112學年度準公共幼兒園設施設備補助經費</v>
      </c>
      <c r="M10819" s="40" t="str">
        <f t="shared" si="515"/>
        <v>私立敦煌幼兒園等46園</v>
      </c>
    </row>
    <row r="10820" spans="1:13" s="27" customFormat="1" ht="93.75">
      <c r="A10820" s="37" t="s">
        <v>7356</v>
      </c>
      <c r="B10820" s="37" t="s">
        <v>7553</v>
      </c>
      <c r="C10820" s="37" t="s">
        <v>7458</v>
      </c>
      <c r="D10820" s="37" t="s">
        <v>7359</v>
      </c>
      <c r="E10820" s="131">
        <v>218</v>
      </c>
      <c r="F10820" s="132" t="s">
        <v>44</v>
      </c>
      <c r="G10820" s="116"/>
      <c r="H10820" s="132" t="s">
        <v>1</v>
      </c>
      <c r="I10820" s="132"/>
      <c r="K10820" s="140" t="str">
        <f t="shared" si="513"/>
        <v>54學前教育計畫-541學前教育-54110000中央政府補助幼兒教育經費-722捐助國內團體</v>
      </c>
      <c r="L10820" s="140" t="str">
        <f t="shared" si="514"/>
        <v>憑證留存-國教署核定本市私立敦煌幼兒園等46園112學年度準公共幼兒園設施設備補助經費</v>
      </c>
      <c r="M10820" s="40" t="str">
        <f t="shared" si="515"/>
        <v>私立敦煌幼兒園等46園</v>
      </c>
    </row>
    <row r="10821" spans="1:13" s="27" customFormat="1" ht="112.5">
      <c r="A10821" s="37" t="s">
        <v>7415</v>
      </c>
      <c r="B10821" s="37" t="s">
        <v>7477</v>
      </c>
      <c r="C10821" s="37" t="s">
        <v>7456</v>
      </c>
      <c r="D10821" s="37" t="s">
        <v>7359</v>
      </c>
      <c r="E10821" s="131">
        <v>200</v>
      </c>
      <c r="F10821" s="132" t="s">
        <v>44</v>
      </c>
      <c r="G10821" s="116"/>
      <c r="H10821" s="132" t="s">
        <v>1</v>
      </c>
      <c r="I10821" s="132"/>
      <c r="K10821" s="140" t="str">
        <f t="shared" si="513"/>
        <v>5M建築及設備計畫-5M6中央政府補助建築及設備經費-5M610000中央政府補助建築及設備經費-722捐助國內團體</v>
      </c>
      <c r="L10821" s="140" t="str">
        <f t="shared" si="514"/>
        <v>憑證留存-國教署核定本市私立逢甲幼兒園等24園112學年度準公共幼兒園設施設備補助經費</v>
      </c>
      <c r="M10821" s="40" t="str">
        <f t="shared" si="515"/>
        <v>私立逢甲幼兒園等24園</v>
      </c>
    </row>
    <row r="10822" spans="1:13" s="27" customFormat="1" ht="112.5">
      <c r="A10822" s="37" t="s">
        <v>7385</v>
      </c>
      <c r="B10822" s="37" t="s">
        <v>7554</v>
      </c>
      <c r="C10822" s="37" t="s">
        <v>7555</v>
      </c>
      <c r="D10822" s="37" t="s">
        <v>7359</v>
      </c>
      <c r="E10822" s="131">
        <v>40</v>
      </c>
      <c r="F10822" s="132" t="s">
        <v>44</v>
      </c>
      <c r="G10822" s="116"/>
      <c r="H10822" s="132" t="s">
        <v>1</v>
      </c>
      <c r="I10822" s="132"/>
      <c r="K10822" s="140" t="str">
        <f t="shared" si="513"/>
        <v>55特殊教育計畫-551特殊教育-55100200特殊教育學生公費及獎補助-722捐助國內團體</v>
      </c>
      <c r="L10822" s="140" t="str">
        <f t="shared" si="514"/>
        <v>本局補助-私立諾貝爾幼兒園等17園112學年度度第5階段(含再審查)特教相關專業人員服務(學前階段)</v>
      </c>
      <c r="M10822" s="40" t="str">
        <f t="shared" si="515"/>
        <v>私立大地幼兒園等7園</v>
      </c>
    </row>
    <row r="10823" spans="1:13" s="27" customFormat="1" ht="112.5">
      <c r="A10823" s="37" t="s">
        <v>7385</v>
      </c>
      <c r="B10823" s="37" t="s">
        <v>7554</v>
      </c>
      <c r="C10823" s="37" t="s">
        <v>7556</v>
      </c>
      <c r="D10823" s="37" t="s">
        <v>7359</v>
      </c>
      <c r="E10823" s="131">
        <v>72</v>
      </c>
      <c r="F10823" s="132" t="s">
        <v>44</v>
      </c>
      <c r="G10823" s="116"/>
      <c r="H10823" s="132" t="s">
        <v>1</v>
      </c>
      <c r="I10823" s="132"/>
      <c r="K10823" s="140" t="str">
        <f t="shared" si="513"/>
        <v>55特殊教育計畫-551特殊教育-55100200特殊教育學生公費及獎補助-722捐助國內團體</v>
      </c>
      <c r="L10823" s="140" t="str">
        <f t="shared" si="514"/>
        <v>本局補助-私立諾貝爾幼兒園等17園112學年度度第5階段(含再審查)特教相關專業人員服務(學前階段)</v>
      </c>
      <c r="M10823" s="40" t="str">
        <f t="shared" si="515"/>
        <v>私立諾貝爾幼兒園等10園</v>
      </c>
    </row>
    <row r="10824" spans="1:13" s="27" customFormat="1" ht="112.5">
      <c r="A10824" s="37" t="s">
        <v>7385</v>
      </c>
      <c r="B10824" s="37" t="s">
        <v>7557</v>
      </c>
      <c r="C10824" s="37" t="s">
        <v>7558</v>
      </c>
      <c r="D10824" s="37" t="s">
        <v>7359</v>
      </c>
      <c r="E10824" s="131">
        <v>4</v>
      </c>
      <c r="F10824" s="132" t="s">
        <v>44</v>
      </c>
      <c r="G10824" s="116"/>
      <c r="H10824" s="132" t="s">
        <v>1</v>
      </c>
      <c r="I10824" s="132"/>
      <c r="K10824" s="140" t="str">
        <f t="shared" si="513"/>
        <v>55特殊教育計畫-551特殊教育-55100200特殊教育學生公費及獎補助-722捐助國內團體</v>
      </c>
      <c r="L10824" s="140" t="str">
        <f t="shared" si="514"/>
        <v>本局補助-私立春天幼兒園等6園112學年度度第6階段(含再審查)特教相關專業人員服務(學前階段)</v>
      </c>
      <c r="M10824" s="40" t="str">
        <f t="shared" si="515"/>
        <v>私立聖雅各幼兒園</v>
      </c>
    </row>
    <row r="10825" spans="1:13" s="27" customFormat="1" ht="112.5">
      <c r="A10825" s="37" t="s">
        <v>7385</v>
      </c>
      <c r="B10825" s="37" t="s">
        <v>7557</v>
      </c>
      <c r="C10825" s="37" t="s">
        <v>7559</v>
      </c>
      <c r="D10825" s="37" t="s">
        <v>7359</v>
      </c>
      <c r="E10825" s="131">
        <v>30</v>
      </c>
      <c r="F10825" s="132" t="s">
        <v>44</v>
      </c>
      <c r="G10825" s="116"/>
      <c r="H10825" s="132" t="s">
        <v>1</v>
      </c>
      <c r="I10825" s="132"/>
      <c r="K10825" s="140" t="str">
        <f t="shared" si="513"/>
        <v>55特殊教育計畫-551特殊教育-55100200特殊教育學生公費及獎補助-722捐助國內團體</v>
      </c>
      <c r="L10825" s="140" t="str">
        <f t="shared" si="514"/>
        <v>本局補助-私立春天幼兒園等6園112學年度度第6階段(含再審查)特教相關專業人員服務(學前階段)</v>
      </c>
      <c r="M10825" s="40" t="str">
        <f t="shared" si="515"/>
        <v>私立春天幼兒園等5園</v>
      </c>
    </row>
    <row r="10826" spans="1:13" s="27" customFormat="1" ht="93.75">
      <c r="A10826" s="37" t="s">
        <v>7406</v>
      </c>
      <c r="B10826" s="37" t="s">
        <v>7560</v>
      </c>
      <c r="C10826" s="37" t="s">
        <v>7561</v>
      </c>
      <c r="D10826" s="37" t="s">
        <v>7359</v>
      </c>
      <c r="E10826" s="131">
        <v>9</v>
      </c>
      <c r="F10826" s="132" t="s">
        <v>44</v>
      </c>
      <c r="G10826" s="116"/>
      <c r="H10826" s="132" t="s">
        <v>1</v>
      </c>
      <c r="I10826" s="132"/>
      <c r="K10826" s="140" t="str">
        <f t="shared" si="513"/>
        <v>55特殊教育計畫-551特殊教育-55110000中央政府補助特殊教育經費-722捐助國內團體</v>
      </c>
      <c r="L10826" s="140" t="str">
        <f t="shared" si="514"/>
        <v>本局補助--私立初心幼兒園112學年度第6階段(含再審查)教助員服務(學前階段)</v>
      </c>
      <c r="M10826" s="40" t="str">
        <f t="shared" si="515"/>
        <v>私立初心幼兒園</v>
      </c>
    </row>
    <row r="10827" spans="1:13" s="27" customFormat="1" ht="93.75">
      <c r="A10827" s="37" t="s">
        <v>7385</v>
      </c>
      <c r="B10827" s="37" t="s">
        <v>7562</v>
      </c>
      <c r="C10827" s="37" t="s">
        <v>7563</v>
      </c>
      <c r="D10827" s="37" t="s">
        <v>7359</v>
      </c>
      <c r="E10827" s="131">
        <v>434</v>
      </c>
      <c r="F10827" s="132" t="s">
        <v>44</v>
      </c>
      <c r="G10827" s="116"/>
      <c r="H10827" s="132" t="s">
        <v>1</v>
      </c>
      <c r="I10827" s="132"/>
      <c r="K10827" s="140" t="str">
        <f t="shared" si="513"/>
        <v>55特殊教育計畫-551特殊教育-55100200特殊教育學生公費及獎補助-722捐助國內團體</v>
      </c>
      <c r="L10827" s="140" t="str">
        <f t="shared" si="514"/>
        <v>本局補助-私立天擎幼兒園等10園辦理112學年度第4階段教助員服務(學前階段)</v>
      </c>
      <c r="M10827" s="40" t="str">
        <f t="shared" si="515"/>
        <v>私立聖公會幼兒園等5園</v>
      </c>
    </row>
    <row r="10828" spans="1:13" s="27" customFormat="1" ht="93.75">
      <c r="A10828" s="37" t="s">
        <v>7385</v>
      </c>
      <c r="B10828" s="37" t="s">
        <v>7562</v>
      </c>
      <c r="C10828" s="37" t="s">
        <v>7564</v>
      </c>
      <c r="D10828" s="37" t="s">
        <v>7359</v>
      </c>
      <c r="E10828" s="131">
        <v>246</v>
      </c>
      <c r="F10828" s="132" t="s">
        <v>44</v>
      </c>
      <c r="G10828" s="116"/>
      <c r="H10828" s="132" t="s">
        <v>1</v>
      </c>
      <c r="I10828" s="132"/>
      <c r="K10828" s="140" t="str">
        <f t="shared" si="513"/>
        <v>55特殊教育計畫-551特殊教育-55100200特殊教育學生公費及獎補助-722捐助國內團體</v>
      </c>
      <c r="L10828" s="140" t="str">
        <f t="shared" si="514"/>
        <v>本局補助-私立天擎幼兒園等10園辦理112學年度第4階段教助員服務(學前階段)</v>
      </c>
      <c r="M10828" s="40" t="str">
        <f t="shared" si="515"/>
        <v>私立天擎幼兒園等5園</v>
      </c>
    </row>
    <row r="10829" spans="1:13" s="27" customFormat="1" ht="93.75">
      <c r="A10829" s="37" t="s">
        <v>7356</v>
      </c>
      <c r="B10829" s="37" t="s">
        <v>7565</v>
      </c>
      <c r="C10829" s="37" t="s">
        <v>7533</v>
      </c>
      <c r="D10829" s="37" t="s">
        <v>7359</v>
      </c>
      <c r="E10829" s="131">
        <v>233</v>
      </c>
      <c r="F10829" s="132" t="s">
        <v>44</v>
      </c>
      <c r="G10829" s="116"/>
      <c r="H10829" s="132" t="s">
        <v>1</v>
      </c>
      <c r="I10829" s="132"/>
      <c r="K10829" s="140" t="str">
        <f t="shared" si="513"/>
        <v>54學前教育計畫-541學前教育-54110000中央政府補助幼兒教育經費-722捐助國內團體</v>
      </c>
      <c r="L10829" s="140" t="str">
        <f t="shared" si="514"/>
        <v>本局辦理-112學年度非營利幼兒園早期療育專業團隊專業人員輔導經費(第5次撥款)</v>
      </c>
      <c r="M10829" s="40" t="str">
        <f t="shared" si="515"/>
        <v>非營利幼兒園</v>
      </c>
    </row>
    <row r="10830" spans="1:13" s="27" customFormat="1" ht="93.75">
      <c r="A10830" s="37" t="s">
        <v>7360</v>
      </c>
      <c r="B10830" s="37" t="s">
        <v>7565</v>
      </c>
      <c r="C10830" s="37" t="s">
        <v>7533</v>
      </c>
      <c r="D10830" s="37" t="s">
        <v>7359</v>
      </c>
      <c r="E10830" s="131">
        <v>126</v>
      </c>
      <c r="F10830" s="132" t="s">
        <v>44</v>
      </c>
      <c r="G10830" s="116"/>
      <c r="H10830" s="132" t="s">
        <v>1</v>
      </c>
      <c r="I10830" s="132"/>
      <c r="K10830" s="140" t="str">
        <f t="shared" si="513"/>
        <v>54學前教育計畫-541學前教育-54100200幼兒公費及獎補助-722捐助國內團體</v>
      </c>
      <c r="L10830" s="140" t="str">
        <f t="shared" si="514"/>
        <v>本局辦理-112學年度非營利幼兒園早期療育專業團隊專業人員輔導經費(第5次撥款)</v>
      </c>
      <c r="M10830" s="40" t="str">
        <f t="shared" si="515"/>
        <v>非營利幼兒園</v>
      </c>
    </row>
    <row r="10831" spans="1:13" s="27" customFormat="1" ht="75">
      <c r="A10831" s="37" t="s">
        <v>7367</v>
      </c>
      <c r="B10831" s="37" t="s">
        <v>7566</v>
      </c>
      <c r="C10831" s="37" t="s">
        <v>7567</v>
      </c>
      <c r="D10831" s="37" t="s">
        <v>7359</v>
      </c>
      <c r="E10831" s="131">
        <v>23</v>
      </c>
      <c r="F10831" s="132" t="s">
        <v>44</v>
      </c>
      <c r="G10831" s="116"/>
      <c r="H10831" s="132" t="s">
        <v>1</v>
      </c>
      <c r="I10831" s="132"/>
      <c r="K10831" s="140" t="str">
        <f t="shared" si="513"/>
        <v>54學前教育計畫-541學前教育-54122000一般教學計畫-722捐助國內團體</v>
      </c>
      <c r="L10831" s="140" t="str">
        <f t="shared" si="514"/>
        <v>憑證留存本局-為撥付私立黎明四季藝術幼兒園所辦理113年度教保研習經費</v>
      </c>
      <c r="M10831" s="40" t="str">
        <f t="shared" si="515"/>
        <v>私立黎明四季藝術幼兒園</v>
      </c>
    </row>
    <row r="10832" spans="1:13" s="27" customFormat="1" ht="93.75">
      <c r="A10832" s="37" t="s">
        <v>7356</v>
      </c>
      <c r="B10832" s="37" t="s">
        <v>7566</v>
      </c>
      <c r="C10832" s="37" t="s">
        <v>7567</v>
      </c>
      <c r="D10832" s="37" t="s">
        <v>7359</v>
      </c>
      <c r="E10832" s="131">
        <v>43</v>
      </c>
      <c r="F10832" s="132" t="s">
        <v>44</v>
      </c>
      <c r="G10832" s="116"/>
      <c r="H10832" s="132" t="s">
        <v>1</v>
      </c>
      <c r="I10832" s="132"/>
      <c r="K10832" s="140" t="str">
        <f t="shared" si="513"/>
        <v>54學前教育計畫-541學前教育-54110000中央政府補助幼兒教育經費-722捐助國內團體</v>
      </c>
      <c r="L10832" s="140" t="str">
        <f t="shared" si="514"/>
        <v>憑證留存本局-為撥付私立黎明四季藝術幼兒園所辦理113年度教保研習經費</v>
      </c>
      <c r="M10832" s="40" t="str">
        <f t="shared" si="515"/>
        <v>私立黎明四季藝術幼兒園</v>
      </c>
    </row>
    <row r="10833" spans="1:13" s="27" customFormat="1" ht="131.25">
      <c r="A10833" s="37" t="s">
        <v>7356</v>
      </c>
      <c r="B10833" s="37" t="s">
        <v>7568</v>
      </c>
      <c r="C10833" s="37" t="s">
        <v>7491</v>
      </c>
      <c r="D10833" s="37" t="s">
        <v>7359</v>
      </c>
      <c r="E10833" s="131">
        <v>100</v>
      </c>
      <c r="F10833" s="132" t="s">
        <v>44</v>
      </c>
      <c r="G10833" s="116"/>
      <c r="H10833" s="132" t="s">
        <v>1</v>
      </c>
      <c r="I10833" s="132"/>
      <c r="K10833" s="140" t="str">
        <f t="shared" si="513"/>
        <v>54學前教育計畫-541學前教育-54110000中央政府補助幼兒教育經費-722捐助國內團體</v>
      </c>
      <c r="L10833" s="140" t="str">
        <f t="shared" si="514"/>
        <v>本局辦理-廍子非營利幼兒園辦理教育部國民及學前教育署配合推動擴大公共化教保服務政策及績效良好之幼兒園經費(第2次撥款)</v>
      </c>
      <c r="M10833" s="40" t="str">
        <f t="shared" si="515"/>
        <v>廍子非營利幼兒園</v>
      </c>
    </row>
    <row r="10834" spans="1:13" s="27" customFormat="1" ht="93.75">
      <c r="A10834" s="37" t="s">
        <v>7406</v>
      </c>
      <c r="B10834" s="37" t="s">
        <v>7569</v>
      </c>
      <c r="C10834" s="37" t="s">
        <v>7561</v>
      </c>
      <c r="D10834" s="37" t="s">
        <v>7359</v>
      </c>
      <c r="E10834" s="131">
        <v>17</v>
      </c>
      <c r="F10834" s="132" t="s">
        <v>44</v>
      </c>
      <c r="G10834" s="116"/>
      <c r="H10834" s="132" t="s">
        <v>1</v>
      </c>
      <c r="I10834" s="132"/>
      <c r="K10834" s="140" t="str">
        <f t="shared" si="513"/>
        <v>55特殊教育計畫-551特殊教育-55110000中央政府補助特殊教育經費-722捐助國內團體</v>
      </c>
      <c r="L10834" s="140" t="str">
        <f t="shared" si="514"/>
        <v>本局補助-私立初心幼兒園等2園112學年度第5階段(含再審查)教助員服務(學前階段)</v>
      </c>
      <c r="M10834" s="40" t="str">
        <f t="shared" si="515"/>
        <v>私立初心幼兒園</v>
      </c>
    </row>
    <row r="10835" spans="1:13" s="27" customFormat="1" ht="93.75">
      <c r="A10835" s="37" t="s">
        <v>7406</v>
      </c>
      <c r="B10835" s="37" t="s">
        <v>7569</v>
      </c>
      <c r="C10835" s="37" t="s">
        <v>7570</v>
      </c>
      <c r="D10835" s="37" t="s">
        <v>7359</v>
      </c>
      <c r="E10835" s="131">
        <v>29</v>
      </c>
      <c r="F10835" s="132" t="s">
        <v>44</v>
      </c>
      <c r="G10835" s="116"/>
      <c r="H10835" s="132" t="s">
        <v>1</v>
      </c>
      <c r="I10835" s="132"/>
      <c r="K10835" s="140" t="str">
        <f t="shared" si="513"/>
        <v>55特殊教育計畫-551特殊教育-55110000中央政府補助特殊教育經費-722捐助國內團體</v>
      </c>
      <c r="L10835" s="140" t="str">
        <f t="shared" si="514"/>
        <v>本局補助-私立初心幼兒園等2園112學年度第5階段(含再審查)教助員服務(學前階段)</v>
      </c>
      <c r="M10835" s="40" t="str">
        <f t="shared" si="515"/>
        <v>私立大都會福和幼兒園</v>
      </c>
    </row>
    <row r="10836" spans="1:13" s="27" customFormat="1" ht="93.75">
      <c r="A10836" s="37" t="s">
        <v>7410</v>
      </c>
      <c r="B10836" s="37" t="s">
        <v>7571</v>
      </c>
      <c r="C10836" s="37" t="s">
        <v>7572</v>
      </c>
      <c r="D10836" s="37" t="s">
        <v>7359</v>
      </c>
      <c r="E10836" s="131">
        <v>50</v>
      </c>
      <c r="F10836" s="132" t="s">
        <v>44</v>
      </c>
      <c r="G10836" s="116"/>
      <c r="H10836" s="132" t="s">
        <v>1</v>
      </c>
      <c r="I10836" s="132"/>
      <c r="K10836" s="140" t="str">
        <f t="shared" si="513"/>
        <v>56社會教育計畫-561社會教育-56120000各所屬社會教育單位經常門分支計畫-722捐助國內團體</v>
      </c>
      <c r="L10836" s="140" t="str">
        <f t="shared" si="514"/>
        <v>預付轉正-112年度社區大學校務評鑑獎勵金實施計畫-文山(世貿)</v>
      </c>
      <c r="M10836" s="40" t="str">
        <f t="shared" si="515"/>
        <v>文山社區大學(財團法人台中世界貿易中心)</v>
      </c>
    </row>
    <row r="10837" spans="1:13" s="27" customFormat="1" ht="93.75">
      <c r="A10837" s="37" t="s">
        <v>7410</v>
      </c>
      <c r="B10837" s="37" t="s">
        <v>7573</v>
      </c>
      <c r="C10837" s="37" t="s">
        <v>7574</v>
      </c>
      <c r="D10837" s="37" t="s">
        <v>7359</v>
      </c>
      <c r="E10837" s="131">
        <v>50</v>
      </c>
      <c r="F10837" s="132" t="s">
        <v>44</v>
      </c>
      <c r="G10837" s="116"/>
      <c r="H10837" s="132" t="s">
        <v>1</v>
      </c>
      <c r="I10837" s="132"/>
      <c r="K10837" s="140" t="str">
        <f t="shared" si="513"/>
        <v>56社會教育計畫-561社會教育-56120000各所屬社會教育單位經常門分支計畫-722捐助國內團體</v>
      </c>
      <c r="L10837" s="140" t="str">
        <f t="shared" si="514"/>
        <v>預付轉正-112年度社區大學校務評鑑獎勵金實施計畫-北屯(基督)</v>
      </c>
      <c r="M10837" s="40" t="str">
        <f t="shared" si="515"/>
        <v>北屯社區大學(社團法人臺中市基督教青年會)</v>
      </c>
    </row>
    <row r="10838" spans="1:13" s="27" customFormat="1" ht="93.75">
      <c r="A10838" s="37" t="s">
        <v>7410</v>
      </c>
      <c r="B10838" s="37" t="s">
        <v>7575</v>
      </c>
      <c r="C10838" s="37" t="s">
        <v>7576</v>
      </c>
      <c r="D10838" s="37" t="s">
        <v>7359</v>
      </c>
      <c r="E10838" s="131">
        <v>50</v>
      </c>
      <c r="F10838" s="132" t="s">
        <v>44</v>
      </c>
      <c r="G10838" s="116"/>
      <c r="H10838" s="132" t="s">
        <v>1</v>
      </c>
      <c r="I10838" s="132"/>
      <c r="K10838" s="140" t="str">
        <f t="shared" si="513"/>
        <v>56社會教育計畫-561社會教育-56120000各所屬社會教育單位經常門分支計畫-722捐助國內團體</v>
      </c>
      <c r="L10838" s="140" t="str">
        <f t="shared" si="514"/>
        <v>預付轉正-112年度社區大學校務評鑑獎勵金實施計畫-雅潭神(感恩)</v>
      </c>
      <c r="M10838" s="40" t="str">
        <f t="shared" si="515"/>
        <v>雅潭神社區大學(社團法人臺中市感恩關懷協會)</v>
      </c>
    </row>
    <row r="10839" spans="1:13" s="27" customFormat="1" ht="112.5">
      <c r="A10839" s="37" t="s">
        <v>7577</v>
      </c>
      <c r="B10839" s="37" t="s">
        <v>7578</v>
      </c>
      <c r="C10839" s="37" t="s">
        <v>7579</v>
      </c>
      <c r="D10839" s="37" t="s">
        <v>7359</v>
      </c>
      <c r="E10839" s="131">
        <v>500</v>
      </c>
      <c r="F10839" s="132" t="s">
        <v>44</v>
      </c>
      <c r="G10839" s="116"/>
      <c r="H10839" s="132" t="s">
        <v>1</v>
      </c>
      <c r="I10839" s="132"/>
      <c r="K10839" s="140" t="str">
        <f t="shared" si="513"/>
        <v>5K其他教育計畫-5K1軍訓教育-5K100100軍訓教育推展與校園安全-722捐助國內團體</v>
      </c>
      <c r="L10839" s="140" t="str">
        <f t="shared" si="514"/>
        <v>本局辦理-補助臺灣圓愛全人關懷協會辦理113年度中輟生預防追蹤與復學輔導工作-合作式中途班輔導獎金</v>
      </c>
      <c r="M10839" s="40" t="str">
        <f t="shared" si="515"/>
        <v>社團法人台灣圓愛全人關懷協會(創路學園)</v>
      </c>
    </row>
    <row r="10840" spans="1:13" s="27" customFormat="1" ht="93.75">
      <c r="A10840" s="37" t="s">
        <v>7385</v>
      </c>
      <c r="B10840" s="37" t="s">
        <v>7580</v>
      </c>
      <c r="C10840" s="37" t="s">
        <v>7581</v>
      </c>
      <c r="D10840" s="37" t="s">
        <v>7359</v>
      </c>
      <c r="E10840" s="131">
        <v>188</v>
      </c>
      <c r="F10840" s="132" t="s">
        <v>44</v>
      </c>
      <c r="G10840" s="116"/>
      <c r="H10840" s="132" t="s">
        <v>1</v>
      </c>
      <c r="I10840" s="132"/>
      <c r="K10840" s="140" t="str">
        <f t="shared" si="513"/>
        <v>55特殊教育計畫-551特殊教育-55100200特殊教育學生公費及獎補助-722捐助國內團體</v>
      </c>
      <c r="L10840" s="140" t="str">
        <f t="shared" si="514"/>
        <v>本局補助-私立加州幼兒園等49園112學年度度第4階段特教相關專業人員服務(學前階段)</v>
      </c>
      <c r="M10840" s="40" t="str">
        <f t="shared" si="515"/>
        <v>私立熊寶寶幼兒園等16園</v>
      </c>
    </row>
    <row r="10841" spans="1:13" s="27" customFormat="1" ht="93.75">
      <c r="A10841" s="37" t="s">
        <v>7385</v>
      </c>
      <c r="B10841" s="37" t="s">
        <v>7580</v>
      </c>
      <c r="C10841" s="37" t="s">
        <v>7582</v>
      </c>
      <c r="D10841" s="37" t="s">
        <v>7359</v>
      </c>
      <c r="E10841" s="131">
        <v>408</v>
      </c>
      <c r="F10841" s="132" t="s">
        <v>44</v>
      </c>
      <c r="G10841" s="116"/>
      <c r="H10841" s="132" t="s">
        <v>1</v>
      </c>
      <c r="I10841" s="132"/>
      <c r="K10841" s="140" t="str">
        <f t="shared" si="513"/>
        <v>55特殊教育計畫-551特殊教育-55100200特殊教育學生公費及獎補助-722捐助國內團體</v>
      </c>
      <c r="L10841" s="140" t="str">
        <f t="shared" si="514"/>
        <v>本局補助-私立加州幼兒園等49園112學年度度第4階段特教相關專業人員服務(學前階段)</v>
      </c>
      <c r="M10841" s="40" t="str">
        <f t="shared" si="515"/>
        <v>私立加州幼兒園等33園</v>
      </c>
    </row>
    <row r="10842" spans="1:13" s="27" customFormat="1" ht="93.75">
      <c r="A10842" s="37" t="s">
        <v>7406</v>
      </c>
      <c r="B10842" s="37" t="s">
        <v>7583</v>
      </c>
      <c r="C10842" s="37" t="s">
        <v>7584</v>
      </c>
      <c r="D10842" s="37" t="s">
        <v>7359</v>
      </c>
      <c r="E10842" s="131">
        <v>1694</v>
      </c>
      <c r="F10842" s="132" t="s">
        <v>44</v>
      </c>
      <c r="G10842" s="116"/>
      <c r="H10842" s="132" t="s">
        <v>1</v>
      </c>
      <c r="I10842" s="132"/>
      <c r="K10842" s="140" t="str">
        <f t="shared" si="513"/>
        <v>55特殊教育計畫-551特殊教育-55110000中央政府補助特殊教育經費-722捐助國內團體</v>
      </c>
      <c r="L10842" s="140" t="str">
        <f t="shared" si="514"/>
        <v>本局辦理-教育部國教署補助113-1本市私立幼兒園學前身心障礙幼兒教育經費(招收單位)</v>
      </c>
      <c r="M10842" s="40" t="str">
        <f t="shared" si="515"/>
        <v>私立天擎幼兒園等117園</v>
      </c>
    </row>
    <row r="10843" spans="1:13" s="27" customFormat="1" ht="93.75">
      <c r="A10843" s="37" t="s">
        <v>7385</v>
      </c>
      <c r="B10843" s="37" t="s">
        <v>7583</v>
      </c>
      <c r="C10843" s="37" t="s">
        <v>7584</v>
      </c>
      <c r="D10843" s="37" t="s">
        <v>7359</v>
      </c>
      <c r="E10843" s="131">
        <v>911</v>
      </c>
      <c r="F10843" s="132" t="s">
        <v>44</v>
      </c>
      <c r="G10843" s="116"/>
      <c r="H10843" s="132" t="s">
        <v>1</v>
      </c>
      <c r="I10843" s="132"/>
      <c r="K10843" s="140" t="str">
        <f t="shared" si="513"/>
        <v>55特殊教育計畫-551特殊教育-55100200特殊教育學生公費及獎補助-722捐助國內團體</v>
      </c>
      <c r="L10843" s="140" t="str">
        <f t="shared" si="514"/>
        <v>本局辦理-教育部國教署補助113-1本市私立幼兒園學前身心障礙幼兒教育經費(招收單位)</v>
      </c>
      <c r="M10843" s="40" t="str">
        <f t="shared" si="515"/>
        <v>私立天擎幼兒園等117園</v>
      </c>
    </row>
    <row r="10844" spans="1:13" s="27" customFormat="1" ht="93.75">
      <c r="A10844" s="37" t="s">
        <v>7406</v>
      </c>
      <c r="B10844" s="37" t="s">
        <v>7583</v>
      </c>
      <c r="C10844" s="37" t="s">
        <v>7585</v>
      </c>
      <c r="D10844" s="37" t="s">
        <v>7359</v>
      </c>
      <c r="E10844" s="131">
        <v>1118</v>
      </c>
      <c r="F10844" s="132" t="s">
        <v>44</v>
      </c>
      <c r="G10844" s="116"/>
      <c r="H10844" s="132" t="s">
        <v>1</v>
      </c>
      <c r="I10844" s="132"/>
      <c r="K10844" s="140" t="str">
        <f t="shared" si="513"/>
        <v>55特殊教育計畫-551特殊教育-55110000中央政府補助特殊教育經費-722捐助國內團體</v>
      </c>
      <c r="L10844" s="140" t="str">
        <f t="shared" si="514"/>
        <v>本局辦理-教育部國教署補助113-1本市私立幼兒園學前身心障礙幼兒教育經費(招收單位)</v>
      </c>
      <c r="M10844" s="40" t="str">
        <f t="shared" si="515"/>
        <v>私立保進幼兒園等84園</v>
      </c>
    </row>
    <row r="10845" spans="1:13" s="27" customFormat="1" ht="93.75">
      <c r="A10845" s="37" t="s">
        <v>7385</v>
      </c>
      <c r="B10845" s="37" t="s">
        <v>7583</v>
      </c>
      <c r="C10845" s="37" t="s">
        <v>7585</v>
      </c>
      <c r="D10845" s="37" t="s">
        <v>7359</v>
      </c>
      <c r="E10845" s="131">
        <v>602</v>
      </c>
      <c r="F10845" s="132" t="s">
        <v>44</v>
      </c>
      <c r="G10845" s="116"/>
      <c r="H10845" s="132" t="s">
        <v>1</v>
      </c>
      <c r="I10845" s="132"/>
      <c r="K10845" s="140" t="str">
        <f t="shared" si="513"/>
        <v>55特殊教育計畫-551特殊教育-55100200特殊教育學生公費及獎補助-722捐助國內團體</v>
      </c>
      <c r="L10845" s="140" t="str">
        <f t="shared" si="514"/>
        <v>本局辦理-教育部國教署補助113-1本市私立幼兒園學前身心障礙幼兒教育經費(招收單位)</v>
      </c>
      <c r="M10845" s="40" t="str">
        <f t="shared" si="515"/>
        <v>私立保進幼兒園等84園</v>
      </c>
    </row>
    <row r="10846" spans="1:13" s="27" customFormat="1" ht="112.5">
      <c r="A10846" s="37" t="s">
        <v>7356</v>
      </c>
      <c r="B10846" s="37" t="s">
        <v>7586</v>
      </c>
      <c r="C10846" s="37" t="s">
        <v>7587</v>
      </c>
      <c r="D10846" s="37" t="s">
        <v>7359</v>
      </c>
      <c r="E10846" s="131">
        <v>6</v>
      </c>
      <c r="F10846" s="132" t="s">
        <v>44</v>
      </c>
      <c r="G10846" s="116"/>
      <c r="H10846" s="132" t="s">
        <v>1</v>
      </c>
      <c r="I10846" s="132"/>
      <c r="K10846" s="140" t="str">
        <f t="shared" si="513"/>
        <v>54學前教育計畫-541學前教育-54110000中央政府補助幼兒教育經費-722捐助國內團體</v>
      </c>
      <c r="L10846" s="140" t="str">
        <f t="shared" si="514"/>
        <v>憑證留存-本市辦理112學年度神岡區神岡附幼等校(園)教保機構親職教育講座經費(計113場次)第4次撥款</v>
      </c>
      <c r="M10846" s="40" t="str">
        <f t="shared" si="515"/>
        <v>神岡區神岡附幼等校(園)</v>
      </c>
    </row>
    <row r="10847" spans="1:13" s="27" customFormat="1" ht="112.5">
      <c r="A10847" s="37" t="s">
        <v>7367</v>
      </c>
      <c r="B10847" s="37" t="s">
        <v>7586</v>
      </c>
      <c r="C10847" s="37" t="s">
        <v>7587</v>
      </c>
      <c r="D10847" s="37" t="s">
        <v>7359</v>
      </c>
      <c r="E10847" s="131">
        <v>6</v>
      </c>
      <c r="F10847" s="132" t="s">
        <v>44</v>
      </c>
      <c r="G10847" s="116"/>
      <c r="H10847" s="132" t="s">
        <v>1</v>
      </c>
      <c r="I10847" s="132"/>
      <c r="K10847" s="140" t="str">
        <f t="shared" si="513"/>
        <v>54學前教育計畫-541學前教育-54122000一般教學計畫-722捐助國內團體</v>
      </c>
      <c r="L10847" s="140" t="str">
        <f t="shared" si="514"/>
        <v>憑證留存-本市辦理112學年度神岡區神岡附幼等校(園)教保機構親職教育講座經費(計113場次)第4次撥款</v>
      </c>
      <c r="M10847" s="40" t="str">
        <f t="shared" si="515"/>
        <v>神岡區神岡附幼等校(園)</v>
      </c>
    </row>
    <row r="10848" spans="1:13" s="27" customFormat="1" ht="112.5">
      <c r="A10848" s="37" t="s">
        <v>7356</v>
      </c>
      <c r="B10848" s="37" t="s">
        <v>7586</v>
      </c>
      <c r="C10848" s="37" t="s">
        <v>7587</v>
      </c>
      <c r="D10848" s="37" t="s">
        <v>7359</v>
      </c>
      <c r="E10848" s="131">
        <v>95</v>
      </c>
      <c r="F10848" s="132" t="s">
        <v>44</v>
      </c>
      <c r="G10848" s="116"/>
      <c r="H10848" s="132" t="s">
        <v>1</v>
      </c>
      <c r="I10848" s="132"/>
      <c r="K10848" s="140" t="str">
        <f t="shared" si="513"/>
        <v>54學前教育計畫-541學前教育-54110000中央政府補助幼兒教育經費-722捐助國內團體</v>
      </c>
      <c r="L10848" s="140" t="str">
        <f t="shared" si="514"/>
        <v>憑證留存-本市辦理112學年度神岡區神岡附幼等校(園)教保機構親職教育講座經費(計113場次)第4次撥款</v>
      </c>
      <c r="M10848" s="40" t="str">
        <f t="shared" si="515"/>
        <v>神岡區神岡附幼等校(園)</v>
      </c>
    </row>
    <row r="10849" spans="1:13" s="27" customFormat="1" ht="112.5">
      <c r="A10849" s="37" t="s">
        <v>7367</v>
      </c>
      <c r="B10849" s="37" t="s">
        <v>7586</v>
      </c>
      <c r="C10849" s="37" t="s">
        <v>7587</v>
      </c>
      <c r="D10849" s="37" t="s">
        <v>7359</v>
      </c>
      <c r="E10849" s="131">
        <v>95</v>
      </c>
      <c r="F10849" s="132" t="s">
        <v>44</v>
      </c>
      <c r="G10849" s="116"/>
      <c r="H10849" s="132" t="s">
        <v>1</v>
      </c>
      <c r="I10849" s="132"/>
      <c r="K10849" s="140" t="str">
        <f t="shared" si="513"/>
        <v>54學前教育計畫-541學前教育-54122000一般教學計畫-722捐助國內團體</v>
      </c>
      <c r="L10849" s="140" t="str">
        <f t="shared" si="514"/>
        <v>憑證留存-本市辦理112學年度神岡區神岡附幼等校(園)教保機構親職教育講座經費(計113場次)第4次撥款</v>
      </c>
      <c r="M10849" s="40" t="str">
        <f t="shared" si="515"/>
        <v>神岡區神岡附幼等校(園)</v>
      </c>
    </row>
    <row r="10850" spans="1:13" s="27" customFormat="1" ht="75">
      <c r="A10850" s="37" t="s">
        <v>7367</v>
      </c>
      <c r="B10850" s="37" t="s">
        <v>7588</v>
      </c>
      <c r="C10850" s="37" t="s">
        <v>7589</v>
      </c>
      <c r="D10850" s="37" t="s">
        <v>7359</v>
      </c>
      <c r="E10850" s="131">
        <v>23</v>
      </c>
      <c r="F10850" s="132" t="s">
        <v>44</v>
      </c>
      <c r="G10850" s="116"/>
      <c r="H10850" s="132" t="s">
        <v>1</v>
      </c>
      <c r="I10850" s="132"/>
      <c r="K10850" s="140" t="str">
        <f t="shared" si="513"/>
        <v>54學前教育計畫-541學前教育-54122000一般教學計畫-722捐助國內團體</v>
      </c>
      <c r="L10850" s="140" t="str">
        <f t="shared" si="514"/>
        <v>憑證留存本局-為撥付私立仁美四季藝術幼兒園所辦理113年度教保研習經費</v>
      </c>
      <c r="M10850" s="40" t="str">
        <f t="shared" si="515"/>
        <v>私立仁美四季藝術幼兒園</v>
      </c>
    </row>
    <row r="10851" spans="1:13" s="27" customFormat="1" ht="93.75">
      <c r="A10851" s="37" t="s">
        <v>7356</v>
      </c>
      <c r="B10851" s="37" t="s">
        <v>7588</v>
      </c>
      <c r="C10851" s="37" t="s">
        <v>7589</v>
      </c>
      <c r="D10851" s="37" t="s">
        <v>7359</v>
      </c>
      <c r="E10851" s="131">
        <v>43</v>
      </c>
      <c r="F10851" s="132" t="s">
        <v>44</v>
      </c>
      <c r="G10851" s="116"/>
      <c r="H10851" s="132" t="s">
        <v>1</v>
      </c>
      <c r="I10851" s="132"/>
      <c r="K10851" s="140" t="str">
        <f t="shared" si="513"/>
        <v>54學前教育計畫-541學前教育-54110000中央政府補助幼兒教育經費-722捐助國內團體</v>
      </c>
      <c r="L10851" s="140" t="str">
        <f t="shared" si="514"/>
        <v>憑證留存本局-為撥付私立仁美四季藝術幼兒園所辦理113年度教保研習經費</v>
      </c>
      <c r="M10851" s="40" t="str">
        <f t="shared" si="515"/>
        <v>私立仁美四季藝術幼兒園</v>
      </c>
    </row>
    <row r="10852" spans="1:13" s="27" customFormat="1" ht="93.75">
      <c r="A10852" s="37" t="s">
        <v>7356</v>
      </c>
      <c r="B10852" s="37" t="s">
        <v>7590</v>
      </c>
      <c r="C10852" s="37" t="s">
        <v>7533</v>
      </c>
      <c r="D10852" s="37" t="s">
        <v>7359</v>
      </c>
      <c r="E10852" s="131">
        <v>281</v>
      </c>
      <c r="F10852" s="132" t="s">
        <v>44</v>
      </c>
      <c r="G10852" s="116"/>
      <c r="H10852" s="132" t="s">
        <v>1</v>
      </c>
      <c r="I10852" s="132"/>
      <c r="K10852" s="140" t="str">
        <f t="shared" si="513"/>
        <v>54學前教育計畫-541學前教育-54110000中央政府補助幼兒教育經費-722捐助國內團體</v>
      </c>
      <c r="L10852" s="140" t="str">
        <f t="shared" si="514"/>
        <v>憑證留存-本局辦理112學年度非營利幼兒園早期療育專業團隊專業人員輔導經費(第6次撥款)</v>
      </c>
      <c r="M10852" s="40" t="str">
        <f t="shared" si="515"/>
        <v>非營利幼兒園</v>
      </c>
    </row>
    <row r="10853" spans="1:13" s="27" customFormat="1" ht="93.75">
      <c r="A10853" s="37" t="s">
        <v>7360</v>
      </c>
      <c r="B10853" s="37" t="s">
        <v>7590</v>
      </c>
      <c r="C10853" s="37" t="s">
        <v>7533</v>
      </c>
      <c r="D10853" s="37" t="s">
        <v>7359</v>
      </c>
      <c r="E10853" s="131">
        <v>119</v>
      </c>
      <c r="F10853" s="132" t="s">
        <v>44</v>
      </c>
      <c r="G10853" s="116"/>
      <c r="H10853" s="132" t="s">
        <v>1</v>
      </c>
      <c r="I10853" s="132"/>
      <c r="K10853" s="140" t="str">
        <f t="shared" si="513"/>
        <v>54學前教育計畫-541學前教育-54100200幼兒公費及獎補助-722捐助國內團體</v>
      </c>
      <c r="L10853" s="140" t="str">
        <f t="shared" si="514"/>
        <v>憑證留存-本局辦理112學年度非營利幼兒園早期療育專業團隊專業人員輔導經費(第6次撥款)</v>
      </c>
      <c r="M10853" s="40" t="str">
        <f t="shared" si="515"/>
        <v>非營利幼兒園</v>
      </c>
    </row>
    <row r="10854" spans="1:13" s="27" customFormat="1" ht="75">
      <c r="A10854" s="37" t="s">
        <v>7591</v>
      </c>
      <c r="B10854" s="37" t="s">
        <v>7592</v>
      </c>
      <c r="C10854" s="37" t="s">
        <v>7593</v>
      </c>
      <c r="D10854" s="37" t="s">
        <v>7359</v>
      </c>
      <c r="E10854" s="131">
        <v>101</v>
      </c>
      <c r="F10854" s="132" t="s">
        <v>44</v>
      </c>
      <c r="G10854" s="116"/>
      <c r="H10854" s="132" t="s">
        <v>1</v>
      </c>
      <c r="I10854" s="132"/>
      <c r="K10854" s="140" t="str">
        <f t="shared" si="513"/>
        <v>5L一般行政管理計畫-5L1行政管理及推展-5L100207視導業務-722捐助國內團體</v>
      </c>
      <c r="L10854" s="140" t="str">
        <f t="shared" si="514"/>
        <v>本局辦理-113年本市教學卓越獎初選獲獎學校補助4校</v>
      </c>
      <c r="M10854" s="40" t="str">
        <f t="shared" si="515"/>
        <v>臺中市潭秀非營利幼兒園、弘光員工子女非營利幼兒園</v>
      </c>
    </row>
    <row r="10855" spans="1:13" s="27" customFormat="1" ht="75">
      <c r="A10855" s="37" t="s">
        <v>7594</v>
      </c>
      <c r="B10855" s="37" t="s">
        <v>7592</v>
      </c>
      <c r="C10855" s="37" t="s">
        <v>7593</v>
      </c>
      <c r="D10855" s="37" t="s">
        <v>7359</v>
      </c>
      <c r="E10855" s="131">
        <v>20</v>
      </c>
      <c r="F10855" s="132" t="s">
        <v>44</v>
      </c>
      <c r="G10855" s="116"/>
      <c r="H10855" s="132" t="s">
        <v>1</v>
      </c>
      <c r="I10855" s="132"/>
      <c r="K10855" s="140" t="str">
        <f t="shared" si="513"/>
        <v>5M建築及設備計畫-5M4其他設備5M400100教育局(處)其他設備-722捐助國內團體</v>
      </c>
      <c r="L10855" s="140" t="str">
        <f t="shared" si="514"/>
        <v>本局辦理-113年本市教學卓越獎初選獲獎學校補助4校</v>
      </c>
      <c r="M10855" s="40" t="str">
        <f t="shared" si="515"/>
        <v>臺中市潭秀非營利幼兒園、弘光員工子女非營利幼兒園</v>
      </c>
    </row>
    <row r="10856" spans="1:13" s="27" customFormat="1" ht="131.25">
      <c r="A10856" s="37" t="s">
        <v>7415</v>
      </c>
      <c r="B10856" s="37" t="s">
        <v>7595</v>
      </c>
      <c r="C10856" s="37" t="s">
        <v>7596</v>
      </c>
      <c r="D10856" s="37" t="s">
        <v>7359</v>
      </c>
      <c r="E10856" s="131">
        <v>1794</v>
      </c>
      <c r="F10856" s="132" t="s">
        <v>44</v>
      </c>
      <c r="G10856" s="116"/>
      <c r="H10856" s="132" t="s">
        <v>1</v>
      </c>
      <c r="I10856" s="132"/>
      <c r="K10856" s="140" t="str">
        <f t="shared" si="513"/>
        <v>5M建築及設備計畫-5M6中央政府補助建築及設備經費-5M610000中央政府補助建築及設備經費-722捐助國內團體</v>
      </c>
      <c r="L10856" s="140" t="str">
        <f t="shared" si="514"/>
        <v>本局辦理-國教署補助本市113年度辦理公私立幼兒園汰換及新購幼童專用車經費-私立親子田藝術幼兒園等10園(第3次撥款)</v>
      </c>
      <c r="M10856" s="40" t="str">
        <f t="shared" si="515"/>
        <v>私立親子田藝術幼兒園等10園</v>
      </c>
    </row>
    <row r="10857" spans="1:13" s="27" customFormat="1" ht="131.25">
      <c r="A10857" s="37" t="s">
        <v>7415</v>
      </c>
      <c r="B10857" s="37" t="s">
        <v>7597</v>
      </c>
      <c r="C10857" s="37" t="s">
        <v>7596</v>
      </c>
      <c r="D10857" s="37" t="s">
        <v>7359</v>
      </c>
      <c r="E10857" s="131">
        <v>2185</v>
      </c>
      <c r="F10857" s="132" t="s">
        <v>44</v>
      </c>
      <c r="G10857" s="116"/>
      <c r="H10857" s="132" t="s">
        <v>1</v>
      </c>
      <c r="I10857" s="132"/>
      <c r="K10857" s="140" t="str">
        <f t="shared" si="513"/>
        <v>5M建築及設備計畫-5M6中央政府補助建築及設備經費-5M610000中央政府補助建築及設備經費-722捐助國內團體</v>
      </c>
      <c r="L10857" s="140" t="str">
        <f t="shared" si="514"/>
        <v>本局辦理-國教署補助本市113年度辦理公私立幼兒園汰換及新購幼童專用車經費-私立親子田藝術幼兒園等10園(第3次撥款)</v>
      </c>
      <c r="M10857" s="40" t="str">
        <f t="shared" si="515"/>
        <v>私立親子田藝術幼兒園等10園</v>
      </c>
    </row>
    <row r="10858" spans="1:13" s="27" customFormat="1" ht="93.75">
      <c r="A10858" s="37" t="s">
        <v>7356</v>
      </c>
      <c r="B10858" s="37" t="s">
        <v>7598</v>
      </c>
      <c r="C10858" s="37" t="s">
        <v>7533</v>
      </c>
      <c r="D10858" s="37" t="s">
        <v>7359</v>
      </c>
      <c r="E10858" s="131">
        <v>257</v>
      </c>
      <c r="F10858" s="132" t="s">
        <v>44</v>
      </c>
      <c r="G10858" s="116"/>
      <c r="H10858" s="132" t="s">
        <v>1</v>
      </c>
      <c r="I10858" s="132"/>
      <c r="K10858" s="140" t="str">
        <f t="shared" si="513"/>
        <v>54學前教育計畫-541學前教育-54110000中央政府補助幼兒教育經費-722捐助國內團體</v>
      </c>
      <c r="L10858" s="140" t="str">
        <f t="shared" si="514"/>
        <v>本局辦理-112學年度非營利幼兒園早期療育專業團隊專業人員輔導經費(第4次撥款)</v>
      </c>
      <c r="M10858" s="40" t="str">
        <f t="shared" si="515"/>
        <v>非營利幼兒園</v>
      </c>
    </row>
    <row r="10859" spans="1:13" s="27" customFormat="1" ht="93.75">
      <c r="A10859" s="37" t="s">
        <v>7360</v>
      </c>
      <c r="B10859" s="37" t="s">
        <v>7598</v>
      </c>
      <c r="C10859" s="37" t="s">
        <v>7533</v>
      </c>
      <c r="D10859" s="37" t="s">
        <v>7359</v>
      </c>
      <c r="E10859" s="131">
        <v>138</v>
      </c>
      <c r="F10859" s="132" t="s">
        <v>44</v>
      </c>
      <c r="G10859" s="116"/>
      <c r="H10859" s="132" t="s">
        <v>1</v>
      </c>
      <c r="I10859" s="132"/>
      <c r="K10859" s="140" t="str">
        <f t="shared" si="513"/>
        <v>54學前教育計畫-541學前教育-54100200幼兒公費及獎補助-722捐助國內團體</v>
      </c>
      <c r="L10859" s="140" t="str">
        <f t="shared" si="514"/>
        <v>本局辦理-112學年度非營利幼兒園早期療育專業團隊專業人員輔導經費(第4次撥款)</v>
      </c>
      <c r="M10859" s="40" t="str">
        <f t="shared" si="515"/>
        <v>非營利幼兒園</v>
      </c>
    </row>
    <row r="10860" spans="1:13" s="27" customFormat="1" ht="112.5">
      <c r="A10860" s="37" t="s">
        <v>7406</v>
      </c>
      <c r="B10860" s="37" t="s">
        <v>7599</v>
      </c>
      <c r="C10860" s="37" t="s">
        <v>7600</v>
      </c>
      <c r="D10860" s="37" t="s">
        <v>7359</v>
      </c>
      <c r="E10860" s="131">
        <v>44</v>
      </c>
      <c r="F10860" s="132" t="s">
        <v>44</v>
      </c>
      <c r="G10860" s="116"/>
      <c r="H10860" s="132" t="s">
        <v>1</v>
      </c>
      <c r="I10860" s="132"/>
      <c r="K10860" s="140" t="str">
        <f t="shared" si="513"/>
        <v>55特殊教育計畫-551特殊教育-55110000中央政府補助特殊教育經費-722捐助國內團體</v>
      </c>
      <c r="L10860" s="140" t="str">
        <f t="shared" si="514"/>
        <v>本局辦理-補助私立衛道幼兒園等65校辦理準公共教保服務機構112學年度配置教師助理員第2期經費-第3次撥款</v>
      </c>
      <c r="M10860" s="40" t="str">
        <f t="shared" si="515"/>
        <v>私立愛兒園幼兒園</v>
      </c>
    </row>
    <row r="10861" spans="1:13" s="27" customFormat="1" ht="112.5">
      <c r="A10861" s="37" t="s">
        <v>7406</v>
      </c>
      <c r="B10861" s="37" t="s">
        <v>7599</v>
      </c>
      <c r="C10861" s="37" t="s">
        <v>7601</v>
      </c>
      <c r="D10861" s="37" t="s">
        <v>7359</v>
      </c>
      <c r="E10861" s="131">
        <v>1457</v>
      </c>
      <c r="F10861" s="132" t="s">
        <v>44</v>
      </c>
      <c r="G10861" s="116"/>
      <c r="H10861" s="132" t="s">
        <v>1</v>
      </c>
      <c r="I10861" s="132"/>
      <c r="K10861" s="140" t="str">
        <f t="shared" si="513"/>
        <v>55特殊教育計畫-551特殊教育-55110000中央政府補助特殊教育經費-722捐助國內團體</v>
      </c>
      <c r="L10861" s="140" t="str">
        <f t="shared" si="514"/>
        <v>本局辦理-補助私立衛道幼兒園等65校辦理準公共教保服務機構112學年度配置教師助理員第2期經費-第3次撥款</v>
      </c>
      <c r="M10861" s="40" t="str">
        <f t="shared" si="515"/>
        <v>私立明典幼兒園等3園</v>
      </c>
    </row>
    <row r="10862" spans="1:13" s="27" customFormat="1" ht="93.75">
      <c r="A10862" s="37" t="s">
        <v>7385</v>
      </c>
      <c r="B10862" s="37" t="s">
        <v>7602</v>
      </c>
      <c r="C10862" s="37" t="s">
        <v>3751</v>
      </c>
      <c r="D10862" s="37" t="s">
        <v>7359</v>
      </c>
      <c r="E10862" s="131">
        <v>60</v>
      </c>
      <c r="F10862" s="132" t="s">
        <v>44</v>
      </c>
      <c r="G10862" s="116"/>
      <c r="H10862" s="132" t="s">
        <v>1</v>
      </c>
      <c r="I10862" s="132"/>
      <c r="K10862" s="140" t="str">
        <f t="shared" si="513"/>
        <v>55特殊教育計畫-551特殊教育-55100200特殊教育學生公費及獎補助-722捐助國內團體</v>
      </c>
      <c r="L10862" s="140" t="str">
        <f t="shared" si="514"/>
        <v>本局部分補助社團法人台中市智障者家長協會113年辦理特殊教育活動經費</v>
      </c>
      <c r="M10862" s="40" t="str">
        <f t="shared" si="515"/>
        <v>社團法人台中市智障者家長協會</v>
      </c>
    </row>
    <row r="10863" spans="1:13" s="27" customFormat="1" ht="93.75">
      <c r="A10863" s="37" t="s">
        <v>7385</v>
      </c>
      <c r="B10863" s="37" t="s">
        <v>7603</v>
      </c>
      <c r="C10863" s="37" t="s">
        <v>3288</v>
      </c>
      <c r="D10863" s="37" t="s">
        <v>7359</v>
      </c>
      <c r="E10863" s="131">
        <v>34</v>
      </c>
      <c r="F10863" s="132" t="s">
        <v>44</v>
      </c>
      <c r="G10863" s="116"/>
      <c r="H10863" s="132" t="s">
        <v>1</v>
      </c>
      <c r="I10863" s="132"/>
      <c r="K10863" s="140" t="str">
        <f t="shared" si="513"/>
        <v>55特殊教育計畫-551特殊教育-55100200特殊教育學生公費及獎補助-722捐助國內團體</v>
      </c>
      <c r="L10863" s="140" t="str">
        <f t="shared" si="514"/>
        <v>本局部分補助社團法人臺中市山海屯啟智協會113年辦理特殊教育活動經費</v>
      </c>
      <c r="M10863" s="40" t="str">
        <f t="shared" si="515"/>
        <v>社團法人臺中市山海屯啟智協會</v>
      </c>
    </row>
    <row r="10864" spans="1:13" s="27" customFormat="1" ht="131.25">
      <c r="A10864" s="37" t="s">
        <v>7356</v>
      </c>
      <c r="B10864" s="37" t="s">
        <v>7604</v>
      </c>
      <c r="C10864" s="37" t="s">
        <v>7516</v>
      </c>
      <c r="D10864" s="37" t="s">
        <v>7359</v>
      </c>
      <c r="E10864" s="131">
        <v>100</v>
      </c>
      <c r="F10864" s="132" t="s">
        <v>44</v>
      </c>
      <c r="G10864" s="116"/>
      <c r="H10864" s="132" t="s">
        <v>1</v>
      </c>
      <c r="I10864" s="132"/>
      <c r="K10864" s="140" t="str">
        <f t="shared" si="513"/>
        <v>54學前教育計畫-541學前教育-54110000中央政府補助幼兒教育經費-722捐助國內團體</v>
      </c>
      <c r="L10864" s="140" t="str">
        <f t="shared" si="514"/>
        <v>本局辦理-豐樂非營利幼兒園辦理教育部國民及學前教育署配合推動擴大公共化教保服務政策及績效良好之幼兒園經費(第3次撥款)</v>
      </c>
      <c r="M10864" s="40" t="str">
        <f t="shared" si="515"/>
        <v>豐樂非營利幼兒園</v>
      </c>
    </row>
    <row r="10865" spans="1:13" s="27" customFormat="1" ht="131.25">
      <c r="A10865" s="37" t="s">
        <v>7605</v>
      </c>
      <c r="B10865" s="37" t="s">
        <v>7606</v>
      </c>
      <c r="C10865" s="37" t="s">
        <v>7607</v>
      </c>
      <c r="D10865" s="37" t="s">
        <v>7359</v>
      </c>
      <c r="E10865" s="131">
        <v>20</v>
      </c>
      <c r="F10865" s="132" t="s">
        <v>44</v>
      </c>
      <c r="G10865" s="116"/>
      <c r="H10865" s="132"/>
      <c r="I10865" s="132" t="s">
        <v>1</v>
      </c>
      <c r="K10865" s="140" t="str">
        <f t="shared" si="513"/>
        <v>57體育及衛生教育計畫-571體育及衛生教育-57100100體育教學及活動-722捐助國內團體</v>
      </c>
      <c r="L10865" s="140" t="str">
        <f t="shared" si="514"/>
        <v>本局辦理-補助社團法人台灣登山教育推展協會辦理2024面山面海教育與安全機制論壇臺中場文集手冊費用(6.運動社團)</v>
      </c>
      <c r="M10865" s="40" t="str">
        <f t="shared" si="515"/>
        <v>社團法人台灣登山教育推展協會</v>
      </c>
    </row>
    <row r="10866" spans="1:13" s="27" customFormat="1" ht="112.5">
      <c r="A10866" s="37" t="s">
        <v>7410</v>
      </c>
      <c r="B10866" s="37" t="s">
        <v>7608</v>
      </c>
      <c r="C10866" s="37" t="s">
        <v>7609</v>
      </c>
      <c r="D10866" s="37" t="s">
        <v>7359</v>
      </c>
      <c r="E10866" s="131">
        <v>20</v>
      </c>
      <c r="F10866" s="132" t="s">
        <v>44</v>
      </c>
      <c r="G10866" s="116"/>
      <c r="H10866" s="132"/>
      <c r="I10866" s="132" t="s">
        <v>1</v>
      </c>
      <c r="K10866" s="140" t="str">
        <f t="shared" si="513"/>
        <v>56社會教育計畫-561社會教育-56120000各所屬社會教育單位經常門分支計畫-722捐助國內團體</v>
      </c>
      <c r="L10866" s="140" t="str">
        <f t="shared" si="514"/>
        <v>本局辦理-補助中華龍舜興慈善協會辦理「2024舜福慈善啟人生興愛法髓無極限」全國標語海報比賽經費</v>
      </c>
      <c r="M10866" s="40" t="str">
        <f t="shared" si="515"/>
        <v>中華龍舜興慈善協會</v>
      </c>
    </row>
    <row r="10867" spans="1:13" s="27" customFormat="1" ht="112.5">
      <c r="A10867" s="37" t="s">
        <v>7385</v>
      </c>
      <c r="B10867" s="37" t="s">
        <v>7610</v>
      </c>
      <c r="C10867" s="37" t="s">
        <v>7611</v>
      </c>
      <c r="D10867" s="37" t="s">
        <v>7359</v>
      </c>
      <c r="E10867" s="131">
        <v>32</v>
      </c>
      <c r="F10867" s="132" t="s">
        <v>44</v>
      </c>
      <c r="G10867" s="116"/>
      <c r="H10867" s="132" t="s">
        <v>1</v>
      </c>
      <c r="I10867" s="132"/>
      <c r="K10867" s="140" t="str">
        <f t="shared" si="513"/>
        <v>55特殊教育計畫-551特殊教育-55100200特殊教育學生公費及獎補助-722捐助國內團體</v>
      </c>
      <c r="L10867" s="140" t="str">
        <f t="shared" si="514"/>
        <v>本局部分補助財團法人新北市私立瑤華仙主社會福利慈善事業基金會113年辦理特殊教育活動經費</v>
      </c>
      <c r="M10867" s="40" t="str">
        <f t="shared" si="515"/>
        <v>財團法人新北市私立瑤華仙主社會福利慈善事業基金會</v>
      </c>
    </row>
    <row r="10868" spans="1:13" s="27" customFormat="1" ht="93.75">
      <c r="A10868" s="37" t="s">
        <v>7385</v>
      </c>
      <c r="B10868" s="37" t="s">
        <v>7612</v>
      </c>
      <c r="C10868" s="37" t="s">
        <v>1876</v>
      </c>
      <c r="D10868" s="37" t="s">
        <v>7359</v>
      </c>
      <c r="E10868" s="131">
        <v>89</v>
      </c>
      <c r="F10868" s="132" t="s">
        <v>44</v>
      </c>
      <c r="G10868" s="116"/>
      <c r="H10868" s="132" t="s">
        <v>1</v>
      </c>
      <c r="I10868" s="132"/>
      <c r="K10868" s="140" t="str">
        <f t="shared" si="513"/>
        <v>55特殊教育計畫-551特殊教育-55100200特殊教育學生公費及獎補助-722捐助國內團體</v>
      </c>
      <c r="L10868" s="140" t="str">
        <f t="shared" si="514"/>
        <v>本局部分補助社團法人臺中市身心障礙體育總會113年辦理特殊教育活動經費</v>
      </c>
      <c r="M10868" s="40" t="str">
        <f t="shared" si="515"/>
        <v>社團法人臺中市身心障礙體育總會</v>
      </c>
    </row>
    <row r="10869" spans="1:13" s="27" customFormat="1" ht="93.75">
      <c r="A10869" s="37" t="s">
        <v>7385</v>
      </c>
      <c r="B10869" s="37" t="s">
        <v>7613</v>
      </c>
      <c r="C10869" s="37" t="s">
        <v>7117</v>
      </c>
      <c r="D10869" s="37" t="s">
        <v>7359</v>
      </c>
      <c r="E10869" s="131">
        <v>43</v>
      </c>
      <c r="F10869" s="132" t="s">
        <v>44</v>
      </c>
      <c r="G10869" s="116"/>
      <c r="H10869" s="132" t="s">
        <v>1</v>
      </c>
      <c r="I10869" s="132"/>
      <c r="K10869" s="140" t="str">
        <f t="shared" si="513"/>
        <v>55特殊教育計畫-551特殊教育-55100200特殊教育學生公費及獎補助-722捐助國內團體</v>
      </c>
      <c r="L10869" s="140" t="str">
        <f t="shared" si="514"/>
        <v>本局部分補助社團法人台中市學習障礙協會113年辦理特殊教育活動經費</v>
      </c>
      <c r="M10869" s="40" t="str">
        <f t="shared" si="515"/>
        <v>社團法人台中市學習障礙協會</v>
      </c>
    </row>
    <row r="10870" spans="1:13" s="27" customFormat="1" ht="75">
      <c r="A10870" s="37" t="s">
        <v>7367</v>
      </c>
      <c r="B10870" s="37" t="s">
        <v>7614</v>
      </c>
      <c r="C10870" s="37" t="s">
        <v>7615</v>
      </c>
      <c r="D10870" s="37" t="s">
        <v>7359</v>
      </c>
      <c r="E10870" s="131">
        <v>173</v>
      </c>
      <c r="F10870" s="132" t="s">
        <v>44</v>
      </c>
      <c r="G10870" s="116"/>
      <c r="H10870" s="132" t="s">
        <v>1</v>
      </c>
      <c r="I10870" s="132"/>
      <c r="K10870" s="140" t="str">
        <f t="shared" si="513"/>
        <v>54學前教育計畫-541學前教育-54122000一般教學計畫-722捐助國內團體</v>
      </c>
      <c r="L10870" s="140" t="str">
        <f t="shared" si="514"/>
        <v>本局辦理-補助臺中市私立龍鳳兒幼兒園等9園所辦理113年度教保研習經費</v>
      </c>
      <c r="M10870" s="40" t="str">
        <f t="shared" si="515"/>
        <v>私立龍鳳兒幼兒園等9園</v>
      </c>
    </row>
    <row r="10871" spans="1:13" s="27" customFormat="1" ht="93.75">
      <c r="A10871" s="37" t="s">
        <v>7356</v>
      </c>
      <c r="B10871" s="37" t="s">
        <v>7614</v>
      </c>
      <c r="C10871" s="37" t="s">
        <v>7615</v>
      </c>
      <c r="D10871" s="37" t="s">
        <v>7359</v>
      </c>
      <c r="E10871" s="131">
        <v>322</v>
      </c>
      <c r="F10871" s="132" t="s">
        <v>44</v>
      </c>
      <c r="G10871" s="116"/>
      <c r="H10871" s="132" t="s">
        <v>1</v>
      </c>
      <c r="I10871" s="132"/>
      <c r="K10871" s="140" t="str">
        <f t="shared" si="513"/>
        <v>54學前教育計畫-541學前教育-54110000中央政府補助幼兒教育經費-722捐助國內團體</v>
      </c>
      <c r="L10871" s="140" t="str">
        <f t="shared" si="514"/>
        <v>本局辦理-補助臺中市私立龍鳳兒幼兒園等9園所辦理113年度教保研習經費</v>
      </c>
      <c r="M10871" s="40" t="str">
        <f t="shared" si="515"/>
        <v>私立龍鳳兒幼兒園等9園</v>
      </c>
    </row>
    <row r="10872" spans="1:13" s="27" customFormat="1" ht="93.75">
      <c r="A10872" s="37" t="s">
        <v>7385</v>
      </c>
      <c r="B10872" s="37" t="s">
        <v>7616</v>
      </c>
      <c r="C10872" s="37" t="s">
        <v>7617</v>
      </c>
      <c r="D10872" s="37" t="s">
        <v>7359</v>
      </c>
      <c r="E10872" s="131">
        <v>88</v>
      </c>
      <c r="F10872" s="132" t="s">
        <v>44</v>
      </c>
      <c r="G10872" s="116"/>
      <c r="H10872" s="132" t="s">
        <v>1</v>
      </c>
      <c r="I10872" s="132"/>
      <c r="K10872" s="140" t="str">
        <f t="shared" si="513"/>
        <v>55特殊教育計畫-551特殊教育-55100200特殊教育學生公費及獎補助-722捐助國內團體</v>
      </c>
      <c r="L10872" s="140" t="str">
        <f t="shared" si="514"/>
        <v>本局部分補助社團法人臺中市赤子心過動症協會113年辦理特殊教育活動經費</v>
      </c>
      <c r="M10872" s="40" t="str">
        <f t="shared" si="515"/>
        <v>社團法人臺中市赤子心過動症協會</v>
      </c>
    </row>
    <row r="10873" spans="1:13" s="27" customFormat="1" ht="93.75">
      <c r="A10873" s="37" t="s">
        <v>7385</v>
      </c>
      <c r="B10873" s="37" t="s">
        <v>7618</v>
      </c>
      <c r="C10873" s="37" t="s">
        <v>7102</v>
      </c>
      <c r="D10873" s="37" t="s">
        <v>7359</v>
      </c>
      <c r="E10873" s="131">
        <v>15</v>
      </c>
      <c r="F10873" s="132" t="s">
        <v>44</v>
      </c>
      <c r="G10873" s="116"/>
      <c r="H10873" s="132" t="s">
        <v>1</v>
      </c>
      <c r="I10873" s="132"/>
      <c r="K10873" s="140" t="str">
        <f t="shared" si="513"/>
        <v>55特殊教育計畫-551特殊教育-55100200特殊教育學生公費及獎補助-722捐助國內團體</v>
      </c>
      <c r="L10873" s="140" t="str">
        <f t="shared" si="514"/>
        <v>本局部分補助臺中市山海屯聲暉協進會113年辦理特殊教育活動經費</v>
      </c>
      <c r="M10873" s="40" t="str">
        <f t="shared" si="515"/>
        <v>臺中市山海屯聲暉協進會</v>
      </c>
    </row>
    <row r="10874" spans="1:13" s="27" customFormat="1" ht="93.75">
      <c r="A10874" s="37" t="s">
        <v>7385</v>
      </c>
      <c r="B10874" s="37" t="s">
        <v>7619</v>
      </c>
      <c r="C10874" s="37" t="s">
        <v>7620</v>
      </c>
      <c r="D10874" s="37" t="s">
        <v>7359</v>
      </c>
      <c r="E10874" s="131">
        <v>14</v>
      </c>
      <c r="F10874" s="132" t="s">
        <v>44</v>
      </c>
      <c r="G10874" s="116"/>
      <c r="H10874" s="132" t="s">
        <v>1</v>
      </c>
      <c r="I10874" s="132"/>
      <c r="K10874" s="140" t="str">
        <f t="shared" si="513"/>
        <v>55特殊教育計畫-551特殊教育-55100200特殊教育學生公費及獎補助-722捐助國內團體</v>
      </c>
      <c r="L10874" s="140" t="str">
        <f t="shared" si="514"/>
        <v>本局部分補助社團法人台灣動物輔助治療專業發展協會113年辦理特殊教育活動經費</v>
      </c>
      <c r="M10874" s="40" t="str">
        <f t="shared" si="515"/>
        <v>社團法人台灣動物輔助治療專業發展協會</v>
      </c>
    </row>
    <row r="10875" spans="1:13" s="27" customFormat="1" ht="93.75">
      <c r="A10875" s="37" t="s">
        <v>7398</v>
      </c>
      <c r="B10875" s="37" t="s">
        <v>7621</v>
      </c>
      <c r="C10875" s="37" t="s">
        <v>7622</v>
      </c>
      <c r="D10875" s="37" t="s">
        <v>7359</v>
      </c>
      <c r="E10875" s="131">
        <v>481</v>
      </c>
      <c r="F10875" s="132" t="s">
        <v>44</v>
      </c>
      <c r="G10875" s="116"/>
      <c r="H10875" s="132" t="s">
        <v>924</v>
      </c>
      <c r="I10875" s="132"/>
      <c r="K10875" s="140" t="str">
        <f t="shared" si="513"/>
        <v>53國民教育計畫-532國民小學教育-53210000中央政府補助國民小學教育經費-722捐助國內團體</v>
      </c>
      <c r="L10875" s="140" t="str">
        <f t="shared" si="514"/>
        <v>113學年度國教署補助本市推動實驗教育計畫經費泰安中坑東汴及4所非學機構</v>
      </c>
      <c r="M10875" s="40" t="str">
        <f t="shared" si="515"/>
        <v>四所實驗教育機構(道禾、迦美地、楓樹腳、澴宇)</v>
      </c>
    </row>
    <row r="10876" spans="1:13" s="27" customFormat="1" ht="93.75">
      <c r="A10876" s="37" t="s">
        <v>7380</v>
      </c>
      <c r="B10876" s="37" t="s">
        <v>7621</v>
      </c>
      <c r="C10876" s="37" t="s">
        <v>7622</v>
      </c>
      <c r="D10876" s="37" t="s">
        <v>7359</v>
      </c>
      <c r="E10876" s="131">
        <v>70</v>
      </c>
      <c r="F10876" s="132" t="s">
        <v>44</v>
      </c>
      <c r="G10876" s="116"/>
      <c r="H10876" s="132" t="s">
        <v>924</v>
      </c>
      <c r="I10876" s="132"/>
      <c r="K10876" s="140" t="str">
        <f t="shared" si="513"/>
        <v>53國民教育計畫-532國民小學教育-53222000一般教學計畫-722捐助國內團體</v>
      </c>
      <c r="L10876" s="140" t="str">
        <f t="shared" si="514"/>
        <v>113學年度國教署補助本市推動實驗教育計畫經費泰安中坑東汴及4所非學機構</v>
      </c>
      <c r="M10876" s="40" t="str">
        <f t="shared" si="515"/>
        <v>四所實驗教育機構(道禾、迦美地、楓樹腳、澴宇)</v>
      </c>
    </row>
    <row r="10877" spans="1:13" s="27" customFormat="1" ht="112.5">
      <c r="A10877" s="37" t="s">
        <v>7415</v>
      </c>
      <c r="B10877" s="37" t="s">
        <v>7621</v>
      </c>
      <c r="C10877" s="37" t="s">
        <v>7622</v>
      </c>
      <c r="D10877" s="37" t="s">
        <v>7359</v>
      </c>
      <c r="E10877" s="131">
        <v>178</v>
      </c>
      <c r="F10877" s="132" t="s">
        <v>44</v>
      </c>
      <c r="G10877" s="116"/>
      <c r="H10877" s="132" t="s">
        <v>924</v>
      </c>
      <c r="I10877" s="132"/>
      <c r="K10877" s="140" t="str">
        <f t="shared" ref="K10877:K10940" si="516">A10877</f>
        <v>5M建築及設備計畫-5M6中央政府補助建築及設備經費-5M610000中央政府補助建築及設備經費-722捐助國內團體</v>
      </c>
      <c r="L10877" s="140" t="str">
        <f t="shared" ref="L10877:L10940" si="517">B10877</f>
        <v>113學年度國教署補助本市推動實驗教育計畫經費泰安中坑東汴及4所非學機構</v>
      </c>
      <c r="M10877" s="40" t="str">
        <f t="shared" ref="M10877:M10940" si="518">C10877</f>
        <v>四所實驗教育機構(道禾、迦美地、楓樹腳、澴宇)</v>
      </c>
    </row>
    <row r="10878" spans="1:13" s="27" customFormat="1" ht="93.75">
      <c r="A10878" s="37" t="s">
        <v>7594</v>
      </c>
      <c r="B10878" s="37" t="s">
        <v>7621</v>
      </c>
      <c r="C10878" s="37" t="s">
        <v>7622</v>
      </c>
      <c r="D10878" s="37" t="s">
        <v>7359</v>
      </c>
      <c r="E10878" s="131">
        <v>31</v>
      </c>
      <c r="F10878" s="132" t="s">
        <v>44</v>
      </c>
      <c r="G10878" s="116"/>
      <c r="H10878" s="132" t="s">
        <v>924</v>
      </c>
      <c r="I10878" s="132"/>
      <c r="K10878" s="140" t="str">
        <f t="shared" si="516"/>
        <v>5M建築及設備計畫-5M4其他設備5M400100教育局(處)其他設備-722捐助國內團體</v>
      </c>
      <c r="L10878" s="140" t="str">
        <f t="shared" si="517"/>
        <v>113學年度國教署補助本市推動實驗教育計畫經費泰安中坑東汴及4所非學機構</v>
      </c>
      <c r="M10878" s="40" t="str">
        <f t="shared" si="518"/>
        <v>四所實驗教育機構(道禾、迦美地、楓樹腳、澴宇)</v>
      </c>
    </row>
    <row r="10879" spans="1:13" s="27" customFormat="1" ht="93.75">
      <c r="A10879" s="37" t="s">
        <v>7398</v>
      </c>
      <c r="B10879" s="37" t="s">
        <v>7623</v>
      </c>
      <c r="C10879" s="37" t="s">
        <v>7624</v>
      </c>
      <c r="D10879" s="37" t="s">
        <v>7359</v>
      </c>
      <c r="E10879" s="131">
        <v>37</v>
      </c>
      <c r="F10879" s="132" t="s">
        <v>44</v>
      </c>
      <c r="G10879" s="116"/>
      <c r="H10879" s="132" t="s">
        <v>924</v>
      </c>
      <c r="I10879" s="132"/>
      <c r="K10879" s="140" t="str">
        <f t="shared" si="516"/>
        <v>53國民教育計畫-532國民小學教育-53210000中央政府補助國民小學教育經費-722捐助國內團體</v>
      </c>
      <c r="L10879" s="140" t="str">
        <f t="shared" si="517"/>
        <v>補助113學年度戶外教育及海洋教育計畫</v>
      </c>
      <c r="M10879" s="40" t="str">
        <f t="shared" si="518"/>
        <v>善美真華德福實驗教育機構</v>
      </c>
    </row>
    <row r="10880" spans="1:13" s="27" customFormat="1" ht="93.75">
      <c r="A10880" s="37" t="s">
        <v>7398</v>
      </c>
      <c r="B10880" s="37" t="s">
        <v>7623</v>
      </c>
      <c r="C10880" s="37" t="s">
        <v>7624</v>
      </c>
      <c r="D10880" s="37" t="s">
        <v>7359</v>
      </c>
      <c r="E10880" s="131">
        <v>55</v>
      </c>
      <c r="F10880" s="132" t="s">
        <v>44</v>
      </c>
      <c r="G10880" s="116"/>
      <c r="H10880" s="132" t="s">
        <v>924</v>
      </c>
      <c r="I10880" s="132"/>
      <c r="K10880" s="140" t="str">
        <f t="shared" si="516"/>
        <v>53國民教育計畫-532國民小學教育-53210000中央政府補助國民小學教育經費-722捐助國內團體</v>
      </c>
      <c r="L10880" s="140" t="str">
        <f t="shared" si="517"/>
        <v>補助113學年度戶外教育及海洋教育計畫</v>
      </c>
      <c r="M10880" s="40" t="str">
        <f t="shared" si="518"/>
        <v>善美真華德福實驗教育機構</v>
      </c>
    </row>
    <row r="10881" spans="1:13" s="27" customFormat="1" ht="93.75">
      <c r="A10881" s="37" t="s">
        <v>7625</v>
      </c>
      <c r="B10881" s="37" t="s">
        <v>7623</v>
      </c>
      <c r="C10881" s="37" t="s">
        <v>7624</v>
      </c>
      <c r="D10881" s="37" t="s">
        <v>7359</v>
      </c>
      <c r="E10881" s="131">
        <v>28</v>
      </c>
      <c r="F10881" s="132" t="s">
        <v>44</v>
      </c>
      <c r="G10881" s="116"/>
      <c r="H10881" s="132" t="s">
        <v>924</v>
      </c>
      <c r="I10881" s="132"/>
      <c r="K10881" s="140" t="str">
        <f t="shared" si="516"/>
        <v>53國民教育計畫-532國民小學教育-53200100國民小學教育行政及督導-722捐助國內團體</v>
      </c>
      <c r="L10881" s="140" t="str">
        <f t="shared" si="517"/>
        <v>補助113學年度戶外教育及海洋教育計畫</v>
      </c>
      <c r="M10881" s="40" t="str">
        <f t="shared" si="518"/>
        <v>善美真華德福實驗教育機構</v>
      </c>
    </row>
    <row r="10882" spans="1:13" s="27" customFormat="1" ht="150">
      <c r="A10882" s="37" t="s">
        <v>7398</v>
      </c>
      <c r="B10882" s="37" t="s">
        <v>7626</v>
      </c>
      <c r="C10882" s="37" t="s">
        <v>7627</v>
      </c>
      <c r="D10882" s="37" t="s">
        <v>7359</v>
      </c>
      <c r="E10882" s="131">
        <v>248</v>
      </c>
      <c r="F10882" s="132" t="s">
        <v>44</v>
      </c>
      <c r="G10882" s="116"/>
      <c r="H10882" s="132" t="s">
        <v>924</v>
      </c>
      <c r="I10882" s="132"/>
      <c r="K10882" s="140" t="str">
        <f t="shared" si="516"/>
        <v>53國民教育計畫-532國民小學教育-53210000中央政府補助國民小學教育經費-722捐助國內團體</v>
      </c>
      <c r="L10882" s="140" t="str">
        <f t="shared" si="517"/>
        <v>補助本市2所私立實驗教育學校磊川大地及2所實驗教育機構善美真海聲辦理113學年度國教署補助推動高級中等教育階段實驗教育經費</v>
      </c>
      <c r="M10882" s="40" t="str">
        <f t="shared" si="518"/>
        <v>私立磊川華德福實驗教育學校、私立華德福大地實驗教育學校、善美真華德福實驗教育機構、海聲華德福實驗教育機構</v>
      </c>
    </row>
    <row r="10883" spans="1:13" s="27" customFormat="1" ht="150">
      <c r="A10883" s="37" t="s">
        <v>7380</v>
      </c>
      <c r="B10883" s="37" t="s">
        <v>7626</v>
      </c>
      <c r="C10883" s="37" t="s">
        <v>7627</v>
      </c>
      <c r="D10883" s="37" t="s">
        <v>7359</v>
      </c>
      <c r="E10883" s="131">
        <v>54</v>
      </c>
      <c r="F10883" s="132" t="s">
        <v>44</v>
      </c>
      <c r="G10883" s="116"/>
      <c r="H10883" s="132" t="s">
        <v>924</v>
      </c>
      <c r="I10883" s="132"/>
      <c r="K10883" s="140" t="str">
        <f t="shared" si="516"/>
        <v>53國民教育計畫-532國民小學教育-53222000一般教學計畫-722捐助國內團體</v>
      </c>
      <c r="L10883" s="140" t="str">
        <f t="shared" si="517"/>
        <v>補助本市2所私立實驗教育學校磊川大地及2所實驗教育機構善美真海聲辦理113學年度國教署補助推動高級中等教育階段實驗教育經費</v>
      </c>
      <c r="M10883" s="40" t="str">
        <f t="shared" si="518"/>
        <v>私立磊川華德福實驗教育學校、私立華德福大地實驗教育學校、善美真華德福實驗教育機構、海聲華德福實驗教育機構</v>
      </c>
    </row>
    <row r="10884" spans="1:13" s="27" customFormat="1" ht="150">
      <c r="A10884" s="37" t="s">
        <v>7415</v>
      </c>
      <c r="B10884" s="37" t="s">
        <v>7626</v>
      </c>
      <c r="C10884" s="37" t="s">
        <v>7627</v>
      </c>
      <c r="D10884" s="37" t="s">
        <v>7359</v>
      </c>
      <c r="E10884" s="131">
        <v>162</v>
      </c>
      <c r="F10884" s="132" t="s">
        <v>44</v>
      </c>
      <c r="G10884" s="116"/>
      <c r="H10884" s="132" t="s">
        <v>924</v>
      </c>
      <c r="I10884" s="132"/>
      <c r="K10884" s="140" t="str">
        <f t="shared" si="516"/>
        <v>5M建築及設備計畫-5M6中央政府補助建築及設備經費-5M610000中央政府補助建築及設備經費-722捐助國內團體</v>
      </c>
      <c r="L10884" s="140" t="str">
        <f t="shared" si="517"/>
        <v>補助本市2所私立實驗教育學校磊川大地及2所實驗教育機構善美真海聲辦理113學年度國教署補助推動高級中等教育階段實驗教育經費</v>
      </c>
      <c r="M10884" s="40" t="str">
        <f t="shared" si="518"/>
        <v>私立磊川華德福實驗教育學校、私立華德福大地實驗教育學校、善美真華德福實驗教育機構、海聲華德福實驗教育機構</v>
      </c>
    </row>
    <row r="10885" spans="1:13" s="27" customFormat="1" ht="150">
      <c r="A10885" s="37" t="s">
        <v>7594</v>
      </c>
      <c r="B10885" s="37" t="s">
        <v>7626</v>
      </c>
      <c r="C10885" s="37" t="s">
        <v>7627</v>
      </c>
      <c r="D10885" s="37" t="s">
        <v>7359</v>
      </c>
      <c r="E10885" s="131">
        <v>36</v>
      </c>
      <c r="F10885" s="132" t="s">
        <v>44</v>
      </c>
      <c r="G10885" s="116"/>
      <c r="H10885" s="132" t="s">
        <v>924</v>
      </c>
      <c r="I10885" s="132"/>
      <c r="K10885" s="140" t="str">
        <f t="shared" si="516"/>
        <v>5M建築及設備計畫-5M4其他設備5M400100教育局(處)其他設備-722捐助國內團體</v>
      </c>
      <c r="L10885" s="140" t="str">
        <f t="shared" si="517"/>
        <v>補助本市2所私立實驗教育學校磊川大地及2所實驗教育機構善美真海聲辦理113學年度國教署補助推動高級中等教育階段實驗教育經費</v>
      </c>
      <c r="M10885" s="40" t="str">
        <f t="shared" si="518"/>
        <v>私立磊川華德福實驗教育學校、私立華德福大地實驗教育學校、善美真華德福實驗教育機構、海聲華德福實驗教育機構</v>
      </c>
    </row>
    <row r="10886" spans="1:13" s="27" customFormat="1" ht="112.5">
      <c r="A10886" s="37" t="s">
        <v>7385</v>
      </c>
      <c r="B10886" s="37" t="s">
        <v>7628</v>
      </c>
      <c r="C10886" s="37" t="s">
        <v>7629</v>
      </c>
      <c r="D10886" s="37" t="s">
        <v>7359</v>
      </c>
      <c r="E10886" s="131">
        <v>101</v>
      </c>
      <c r="F10886" s="132" t="s">
        <v>44</v>
      </c>
      <c r="G10886" s="116"/>
      <c r="H10886" s="132" t="s">
        <v>924</v>
      </c>
      <c r="I10886" s="132"/>
      <c r="K10886" s="140" t="str">
        <f t="shared" si="516"/>
        <v>55特殊教育計畫-551特殊教育-55100200特殊教育學生公費及獎補助-722捐助國內團體</v>
      </c>
      <c r="L10886" s="140" t="str">
        <f t="shared" si="517"/>
        <v>補助私立弘文高中(國中部)等25校113學年度第1學期身心障礙學生及身心障礙人士子女學雜費減免</v>
      </c>
      <c r="M10886" s="40" t="str">
        <f t="shared" si="518"/>
        <v>私立弘文高中(國中部)等25校</v>
      </c>
    </row>
    <row r="10887" spans="1:13" s="27" customFormat="1" ht="93.75">
      <c r="A10887" s="37" t="s">
        <v>7385</v>
      </c>
      <c r="B10887" s="37" t="s">
        <v>7630</v>
      </c>
      <c r="C10887" s="37" t="s">
        <v>7631</v>
      </c>
      <c r="D10887" s="37" t="s">
        <v>7359</v>
      </c>
      <c r="E10887" s="131">
        <v>474</v>
      </c>
      <c r="F10887" s="132" t="s">
        <v>44</v>
      </c>
      <c r="G10887" s="116"/>
      <c r="H10887" s="132" t="s">
        <v>924</v>
      </c>
      <c r="I10887" s="132"/>
      <c r="K10887" s="140" t="str">
        <f t="shared" si="516"/>
        <v>55特殊教育計畫-551特殊教育-55100200特殊教育學生公費及獎補助-722捐助國內團體</v>
      </c>
      <c r="L10887" s="140" t="str">
        <f t="shared" si="517"/>
        <v>補助私立開普敦幼兒園等11園113學年度第1階段特教助理人員服務經費(學前階段)</v>
      </c>
      <c r="M10887" s="40" t="str">
        <f t="shared" si="518"/>
        <v>私立開普敦幼兒園等11園</v>
      </c>
    </row>
    <row r="10888" spans="1:13" s="27" customFormat="1" ht="93.75">
      <c r="A10888" s="37" t="s">
        <v>7385</v>
      </c>
      <c r="B10888" s="37" t="s">
        <v>7632</v>
      </c>
      <c r="C10888" s="37" t="s">
        <v>7633</v>
      </c>
      <c r="D10888" s="37" t="s">
        <v>7359</v>
      </c>
      <c r="E10888" s="131">
        <v>38</v>
      </c>
      <c r="F10888" s="132" t="s">
        <v>44</v>
      </c>
      <c r="G10888" s="116"/>
      <c r="H10888" s="132" t="s">
        <v>924</v>
      </c>
      <c r="I10888" s="132"/>
      <c r="K10888" s="140" t="str">
        <f t="shared" si="516"/>
        <v>55特殊教育計畫-551特殊教育-55100200特殊教育學生公費及獎補助-722捐助國內團體</v>
      </c>
      <c r="L10888" s="140" t="str">
        <f t="shared" si="517"/>
        <v>補助私立大豐幼兒園等5園113學年度第2階段(含再審查)特教助理人員服務經費(學前階段)</v>
      </c>
      <c r="M10888" s="40" t="str">
        <f t="shared" si="518"/>
        <v>私立大豐幼兒園等5園</v>
      </c>
    </row>
    <row r="10889" spans="1:13" s="27" customFormat="1" ht="112.5">
      <c r="A10889" s="37" t="s">
        <v>7385</v>
      </c>
      <c r="B10889" s="37" t="s">
        <v>7634</v>
      </c>
      <c r="C10889" s="37" t="s">
        <v>7635</v>
      </c>
      <c r="D10889" s="37" t="s">
        <v>7359</v>
      </c>
      <c r="E10889" s="131">
        <v>31</v>
      </c>
      <c r="F10889" s="132" t="s">
        <v>44</v>
      </c>
      <c r="G10889" s="116"/>
      <c r="H10889" s="132" t="s">
        <v>924</v>
      </c>
      <c r="I10889" s="132"/>
      <c r="K10889" s="140" t="str">
        <f t="shared" si="516"/>
        <v>55特殊教育計畫-551特殊教育-55100200特殊教育學生公費及獎補助-722捐助國內團體</v>
      </c>
      <c r="L10889" s="140" t="str">
        <f t="shared" si="517"/>
        <v>補助私立南屯經典人文藝術幼兒園等3園113學年度第3階段(含再審查)特教助理人員服務經費(學前階段)</v>
      </c>
      <c r="M10889" s="40" t="str">
        <f t="shared" si="518"/>
        <v>私立南屯經典人文藝術幼兒園等3園</v>
      </c>
    </row>
    <row r="10890" spans="1:13" s="27" customFormat="1" ht="93.75">
      <c r="A10890" s="37" t="s">
        <v>7385</v>
      </c>
      <c r="B10890" s="37" t="s">
        <v>7636</v>
      </c>
      <c r="C10890" s="37" t="s">
        <v>7637</v>
      </c>
      <c r="D10890" s="37" t="s">
        <v>7359</v>
      </c>
      <c r="E10890" s="131">
        <v>596</v>
      </c>
      <c r="F10890" s="132" t="s">
        <v>44</v>
      </c>
      <c r="G10890" s="116"/>
      <c r="H10890" s="132" t="s">
        <v>924</v>
      </c>
      <c r="I10890" s="132"/>
      <c r="K10890" s="140" t="str">
        <f t="shared" si="516"/>
        <v>55特殊教育計畫-551特殊教育-55100200特殊教育學生公費及獎補助-722捐助國內團體</v>
      </c>
      <c r="L10890" s="140" t="str">
        <f t="shared" si="517"/>
        <v>補助私立一德幼兒園等40園113學年度第1階段特教相關專業人員服務經費(學前階段)</v>
      </c>
      <c r="M10890" s="40" t="str">
        <f t="shared" si="518"/>
        <v>私立一德幼兒園等40園</v>
      </c>
    </row>
    <row r="10891" spans="1:13" s="27" customFormat="1" ht="112.5">
      <c r="A10891" s="37" t="s">
        <v>7385</v>
      </c>
      <c r="B10891" s="37" t="s">
        <v>7638</v>
      </c>
      <c r="C10891" s="37" t="s">
        <v>7639</v>
      </c>
      <c r="D10891" s="37" t="s">
        <v>7359</v>
      </c>
      <c r="E10891" s="131">
        <v>125</v>
      </c>
      <c r="F10891" s="132" t="s">
        <v>44</v>
      </c>
      <c r="G10891" s="116"/>
      <c r="H10891" s="132" t="s">
        <v>924</v>
      </c>
      <c r="I10891" s="132"/>
      <c r="K10891" s="140" t="str">
        <f t="shared" si="516"/>
        <v>55特殊教育計畫-551特殊教育-55100200特殊教育學生公費及獎補助-722捐助國內團體</v>
      </c>
      <c r="L10891" s="140" t="str">
        <f t="shared" si="517"/>
        <v>補助私立親日光幼兒園等25園113學年度第2階段(含再審查)特教相關專業人員服務經費(學前階段)</v>
      </c>
      <c r="M10891" s="40" t="str">
        <f t="shared" si="518"/>
        <v>私立親日光幼兒園等25園</v>
      </c>
    </row>
    <row r="10892" spans="1:13" s="27" customFormat="1" ht="93.75">
      <c r="A10892" s="37" t="s">
        <v>7385</v>
      </c>
      <c r="B10892" s="37" t="s">
        <v>7640</v>
      </c>
      <c r="C10892" s="37" t="s">
        <v>7641</v>
      </c>
      <c r="D10892" s="37" t="s">
        <v>7359</v>
      </c>
      <c r="E10892" s="131">
        <v>11</v>
      </c>
      <c r="F10892" s="132" t="s">
        <v>44</v>
      </c>
      <c r="G10892" s="116"/>
      <c r="H10892" s="132" t="s">
        <v>924</v>
      </c>
      <c r="I10892" s="132"/>
      <c r="K10892" s="140" t="str">
        <f t="shared" si="516"/>
        <v>55特殊教育計畫-551特殊教育-55100200特殊教育學生公費及獎補助-722捐助國內團體</v>
      </c>
      <c r="L10892" s="140" t="str">
        <f t="shared" si="517"/>
        <v>補助私立春天幼兒園113學年度第3階段(含再審查)特教相關專業人員服務經費(學前階段)</v>
      </c>
      <c r="M10892" s="40" t="str">
        <f t="shared" si="518"/>
        <v>私立春天幼兒園</v>
      </c>
    </row>
    <row r="10893" spans="1:13" s="27" customFormat="1" ht="93.75">
      <c r="A10893" s="37" t="s">
        <v>7406</v>
      </c>
      <c r="B10893" s="37" t="s">
        <v>7642</v>
      </c>
      <c r="C10893" s="37" t="s">
        <v>7643</v>
      </c>
      <c r="D10893" s="37" t="s">
        <v>7359</v>
      </c>
      <c r="E10893" s="131">
        <v>9914</v>
      </c>
      <c r="F10893" s="132" t="s">
        <v>44</v>
      </c>
      <c r="G10893" s="116"/>
      <c r="H10893" s="132" t="s">
        <v>924</v>
      </c>
      <c r="I10893" s="132"/>
      <c r="K10893" s="140" t="str">
        <f t="shared" si="516"/>
        <v>55特殊教育計畫-551特殊教育-55110000中央政府補助特殊教育經費-722捐助國內團體</v>
      </c>
      <c r="L10893" s="140" t="str">
        <f t="shared" si="517"/>
        <v>教育部國教署補助113學年度準公共教保服務機構配置教師助理員經費</v>
      </c>
      <c r="M10893" s="40" t="str">
        <f t="shared" si="518"/>
        <v>私立惠華幼兒園等37園</v>
      </c>
    </row>
    <row r="10894" spans="1:13" s="27" customFormat="1" ht="93.75">
      <c r="A10894" s="37" t="s">
        <v>7406</v>
      </c>
      <c r="B10894" s="37" t="s">
        <v>7644</v>
      </c>
      <c r="C10894" s="37" t="s">
        <v>7645</v>
      </c>
      <c r="D10894" s="37" t="s">
        <v>7359</v>
      </c>
      <c r="E10894" s="131">
        <v>104</v>
      </c>
      <c r="F10894" s="132" t="s">
        <v>44</v>
      </c>
      <c r="G10894" s="116"/>
      <c r="H10894" s="132" t="s">
        <v>924</v>
      </c>
      <c r="I10894" s="132"/>
      <c r="K10894" s="140" t="str">
        <f t="shared" si="516"/>
        <v>55特殊教育計畫-551特殊教育-55110000中央政府補助特殊教育經費-722捐助國內團體</v>
      </c>
      <c r="L10894" s="140" t="str">
        <f t="shared" si="517"/>
        <v>教育部國教署補助113學年度學前融合教育教師專業學習社群經費</v>
      </c>
      <c r="M10894" s="40" t="str">
        <f t="shared" si="518"/>
        <v>私立尚恩幼兒園等4園</v>
      </c>
    </row>
    <row r="10895" spans="1:13" s="27" customFormat="1" ht="93.75">
      <c r="A10895" s="37" t="s">
        <v>7385</v>
      </c>
      <c r="B10895" s="37" t="s">
        <v>7644</v>
      </c>
      <c r="C10895" s="37" t="s">
        <v>7645</v>
      </c>
      <c r="D10895" s="37" t="s">
        <v>7359</v>
      </c>
      <c r="E10895" s="131">
        <v>15</v>
      </c>
      <c r="F10895" s="132" t="s">
        <v>44</v>
      </c>
      <c r="G10895" s="116"/>
      <c r="H10895" s="132" t="s">
        <v>924</v>
      </c>
      <c r="I10895" s="132"/>
      <c r="K10895" s="140" t="str">
        <f t="shared" si="516"/>
        <v>55特殊教育計畫-551特殊教育-55100200特殊教育學生公費及獎補助-722捐助國內團體</v>
      </c>
      <c r="L10895" s="140" t="str">
        <f t="shared" si="517"/>
        <v>教育部國教署補助113學年度學前融合教育教師專業學習社群經費</v>
      </c>
      <c r="M10895" s="40" t="str">
        <f t="shared" si="518"/>
        <v>私立尚恩幼兒園等4園</v>
      </c>
    </row>
    <row r="10896" spans="1:13" s="27" customFormat="1" ht="93.75">
      <c r="A10896" s="37" t="s">
        <v>7406</v>
      </c>
      <c r="B10896" s="37" t="s">
        <v>7646</v>
      </c>
      <c r="C10896" s="37" t="s">
        <v>7647</v>
      </c>
      <c r="D10896" s="37" t="s">
        <v>7359</v>
      </c>
      <c r="E10896" s="131">
        <v>95</v>
      </c>
      <c r="F10896" s="132" t="s">
        <v>44</v>
      </c>
      <c r="G10896" s="116"/>
      <c r="H10896" s="132" t="s">
        <v>924</v>
      </c>
      <c r="I10896" s="132"/>
      <c r="K10896" s="140" t="str">
        <f t="shared" si="516"/>
        <v>55特殊教育計畫-551特殊教育-55110000中央政府補助特殊教育經費-722捐助國內團體</v>
      </c>
      <c r="L10896" s="140" t="str">
        <f t="shared" si="517"/>
        <v>教育部國教署補助113學年度教保服務機構辦理融合教育多元輔導計畫經費</v>
      </c>
      <c r="M10896" s="40" t="str">
        <f t="shared" si="518"/>
        <v>私立早稻田藝術幼兒園等2園</v>
      </c>
    </row>
    <row r="10897" spans="1:13" s="27" customFormat="1" ht="93.75">
      <c r="A10897" s="37" t="s">
        <v>7385</v>
      </c>
      <c r="B10897" s="37" t="s">
        <v>7646</v>
      </c>
      <c r="C10897" s="37" t="s">
        <v>7647</v>
      </c>
      <c r="D10897" s="37" t="s">
        <v>7359</v>
      </c>
      <c r="E10897" s="131">
        <v>24</v>
      </c>
      <c r="F10897" s="132" t="s">
        <v>44</v>
      </c>
      <c r="G10897" s="116"/>
      <c r="H10897" s="132" t="s">
        <v>924</v>
      </c>
      <c r="I10897" s="132"/>
      <c r="K10897" s="140" t="str">
        <f t="shared" si="516"/>
        <v>55特殊教育計畫-551特殊教育-55100200特殊教育學生公費及獎補助-722捐助國內團體</v>
      </c>
      <c r="L10897" s="140" t="str">
        <f t="shared" si="517"/>
        <v>教育部國教署補助113學年度教保服務機構辦理融合教育多元輔導計畫經費</v>
      </c>
      <c r="M10897" s="40" t="str">
        <f t="shared" si="518"/>
        <v>私立早稻田藝術幼兒園等2園</v>
      </c>
    </row>
    <row r="10898" spans="1:13" s="27" customFormat="1" ht="93.75">
      <c r="A10898" s="37" t="s">
        <v>7648</v>
      </c>
      <c r="B10898" s="37" t="s">
        <v>7649</v>
      </c>
      <c r="C10898" s="37" t="s">
        <v>7650</v>
      </c>
      <c r="D10898" s="37" t="s">
        <v>7359</v>
      </c>
      <c r="E10898" s="131">
        <v>150</v>
      </c>
      <c r="F10898" s="132" t="s">
        <v>44</v>
      </c>
      <c r="G10898" s="116"/>
      <c r="H10898" s="132" t="s">
        <v>924</v>
      </c>
      <c r="I10898" s="132"/>
      <c r="K10898" s="140" t="str">
        <f t="shared" si="516"/>
        <v>53國民教育計畫-531-國民中學教育-53110000中央政府補助國民中學教育經費-722捐助國內團體</v>
      </c>
      <c r="L10898" s="140" t="str">
        <f t="shared" si="517"/>
        <v>113學年度推動客語生活補助計畫</v>
      </c>
      <c r="M10898" s="40" t="str">
        <f t="shared" si="518"/>
        <v>私立一心園幼兒園</v>
      </c>
    </row>
    <row r="10899" spans="1:13" s="27" customFormat="1" ht="379.5">
      <c r="A10899" s="37" t="s">
        <v>7651</v>
      </c>
      <c r="B10899" s="37" t="s">
        <v>7652</v>
      </c>
      <c r="C10899" s="37" t="s">
        <v>7653</v>
      </c>
      <c r="D10899" s="37" t="s">
        <v>7359</v>
      </c>
      <c r="E10899" s="131">
        <v>4903</v>
      </c>
      <c r="F10899" s="132" t="s">
        <v>44</v>
      </c>
      <c r="G10899" s="116"/>
      <c r="H10899" s="132" t="s">
        <v>1</v>
      </c>
      <c r="I10899" s="132"/>
      <c r="K10899" s="140" t="str">
        <f t="shared" si="516"/>
        <v>56社會教育計畫-561社會教育-56110000中央政府補助社會教育經費-722捐助國內團體</v>
      </c>
      <c r="L10899" s="140" t="str">
        <f t="shared" si="517"/>
        <v>教育部補助113年度樂齡學習工作計畫</v>
      </c>
      <c r="M10899" s="40" t="str">
        <f t="shared" si="518"/>
        <v>財團法人天主教曉明社會福利基金會、臺中市安甲溪快樂學堂促進協會、社團法人臺中市善護協會、財團法人臺中市健康全人教育基金會、臺中市和平區健康促進推廣協會、龍井區農會、童綜合醫療社團法人童綜合醫院、臺中市大甲區農會、台中市台語文化協會、臺中市東勢區農會、臺中市南區西川社區發展協會、臺中市大雅區橫山社區發展協會、臺中市大肚區山陽社區發展協會</v>
      </c>
    </row>
    <row r="10900" spans="1:13" s="27" customFormat="1" ht="112.5">
      <c r="A10900" s="37" t="s">
        <v>7415</v>
      </c>
      <c r="B10900" s="37" t="s">
        <v>7652</v>
      </c>
      <c r="C10900" s="37" t="s">
        <v>7654</v>
      </c>
      <c r="D10900" s="37" t="s">
        <v>7359</v>
      </c>
      <c r="E10900" s="131">
        <v>63</v>
      </c>
      <c r="F10900" s="132" t="s">
        <v>44</v>
      </c>
      <c r="G10900" s="116"/>
      <c r="H10900" s="132" t="s">
        <v>924</v>
      </c>
      <c r="I10900" s="132"/>
      <c r="K10900" s="140" t="str">
        <f t="shared" si="516"/>
        <v>5M建築及設備計畫-5M6中央政府補助建築及設備經費-5M610000中央政府補助建築及設備經費-722捐助國內團體</v>
      </c>
      <c r="L10900" s="140" t="str">
        <f t="shared" si="517"/>
        <v>教育部補助113年度樂齡學習工作計畫</v>
      </c>
      <c r="M10900" s="40" t="str">
        <f t="shared" si="518"/>
        <v>財團法人天主教曉明社會福利基金會（28）+龍井區農會（35）</v>
      </c>
    </row>
    <row r="10901" spans="1:13" s="27" customFormat="1" ht="187.5">
      <c r="A10901" s="37" t="s">
        <v>7377</v>
      </c>
      <c r="B10901" s="37" t="s">
        <v>7655</v>
      </c>
      <c r="C10901" s="37" t="s">
        <v>7656</v>
      </c>
      <c r="D10901" s="37" t="s">
        <v>7359</v>
      </c>
      <c r="E10901" s="131">
        <v>800</v>
      </c>
      <c r="F10901" s="132" t="s">
        <v>44</v>
      </c>
      <c r="G10901" s="116"/>
      <c r="H10901" s="132" t="s">
        <v>924</v>
      </c>
      <c r="I10901" s="132"/>
      <c r="K10901" s="140" t="str">
        <f t="shared" si="516"/>
        <v>56社會教育計畫-561社會教育-56100100終身教育行政及督導-722捐助國內團體</v>
      </c>
      <c r="L10901" s="140" t="str">
        <f t="shared" si="517"/>
        <v>113年度補助社區大學「公民素養週實施計畫/身心障礙成人教育及終身學習活動實施計畫/中低收入戶、新住民、原住民、身心障礙人士就讀社區大學培養生活知能計畫」</v>
      </c>
      <c r="M10901" s="40" t="str">
        <f t="shared" si="518"/>
        <v>北屯社大(社團法人臺中市基督教青年會)、文山社大(財團法人台中世界貿易中心)、潭雅神社大(社團法人臺中市感恩關懷協會)、甲安埔社大(社團法人臺中市社造文創美學學會)</v>
      </c>
    </row>
    <row r="10902" spans="1:13" s="27" customFormat="1" ht="172.5">
      <c r="A10902" s="37" t="s">
        <v>7651</v>
      </c>
      <c r="B10902" s="37" t="s">
        <v>7657</v>
      </c>
      <c r="C10902" s="37" t="s">
        <v>7656</v>
      </c>
      <c r="D10902" s="37" t="s">
        <v>7359</v>
      </c>
      <c r="E10902" s="131">
        <v>4363</v>
      </c>
      <c r="F10902" s="132" t="s">
        <v>44</v>
      </c>
      <c r="G10902" s="116"/>
      <c r="H10902" s="132" t="s">
        <v>924</v>
      </c>
      <c r="I10902" s="132"/>
      <c r="K10902" s="140" t="str">
        <f t="shared" si="516"/>
        <v>56社會教育計畫-561社會教育-56110000中央政府補助社會教育經費-722捐助國內團體</v>
      </c>
      <c r="L10902" s="140" t="str">
        <f t="shared" si="517"/>
        <v>113年教育部補助本市社區大學計畫</v>
      </c>
      <c r="M10902" s="40" t="str">
        <f t="shared" si="518"/>
        <v>北屯社大(社團法人臺中市基督教青年會)、文山社大(財團法人台中世界貿易中心)、潭雅神社大(社團法人臺中市感恩關懷協會)、甲安埔社大(社團法人臺中市社造文創美學學會)</v>
      </c>
    </row>
    <row r="10903" spans="1:13" s="27" customFormat="1" ht="112.5">
      <c r="A10903" s="37" t="s">
        <v>7415</v>
      </c>
      <c r="B10903" s="37" t="s">
        <v>7657</v>
      </c>
      <c r="C10903" s="37" t="s">
        <v>7658</v>
      </c>
      <c r="D10903" s="37" t="s">
        <v>7359</v>
      </c>
      <c r="E10903" s="131">
        <v>128</v>
      </c>
      <c r="F10903" s="132" t="s">
        <v>2294</v>
      </c>
      <c r="G10903" s="116" t="s">
        <v>7659</v>
      </c>
      <c r="H10903" s="132" t="s">
        <v>924</v>
      </c>
      <c r="I10903" s="132"/>
      <c r="K10903" s="140" t="str">
        <f t="shared" si="516"/>
        <v>5M建築及設備計畫-5M6中央政府補助建築及設備經費-5M610000中央政府補助建築及設備經費-722捐助國內團體</v>
      </c>
      <c r="L10903" s="140" t="str">
        <f t="shared" si="517"/>
        <v>113年教育部補助本市社區大學計畫</v>
      </c>
      <c r="M10903" s="40" t="str">
        <f t="shared" si="518"/>
        <v>北屯社大(社團法人臺中市基督教青年會)、甲安埔社大(社團法人臺中市社造文創美學學會)</v>
      </c>
    </row>
    <row r="10904" spans="1:13" s="27" customFormat="1" ht="93.75">
      <c r="A10904" s="37" t="s">
        <v>7651</v>
      </c>
      <c r="B10904" s="37" t="s">
        <v>7660</v>
      </c>
      <c r="C10904" s="37" t="s">
        <v>7661</v>
      </c>
      <c r="D10904" s="37" t="s">
        <v>7359</v>
      </c>
      <c r="E10904" s="131">
        <v>63</v>
      </c>
      <c r="F10904" s="132" t="s">
        <v>44</v>
      </c>
      <c r="G10904" s="116"/>
      <c r="H10904" s="132" t="s">
        <v>924</v>
      </c>
      <c r="I10904" s="132"/>
      <c r="K10904" s="140" t="str">
        <f t="shared" si="516"/>
        <v>56社會教育計畫-561社會教育-56110000中央政府補助社會教育經費-722捐助國內團體</v>
      </c>
      <c r="L10904" s="140" t="str">
        <f t="shared" si="517"/>
        <v>113年教育部補助本市社區大學辦理促進公共參與特色議題計畫</v>
      </c>
      <c r="M10904" s="40" t="str">
        <f t="shared" si="518"/>
        <v>北屯社大(社團法人臺中市基督教青年會)、潭雅神社大(社團法人臺中市感恩關懷協會)</v>
      </c>
    </row>
    <row r="10905" spans="1:13" s="27" customFormat="1" ht="172.5">
      <c r="A10905" s="37" t="s">
        <v>7377</v>
      </c>
      <c r="B10905" s="37" t="s">
        <v>7662</v>
      </c>
      <c r="C10905" s="37" t="s">
        <v>7656</v>
      </c>
      <c r="D10905" s="37" t="s">
        <v>7359</v>
      </c>
      <c r="E10905" s="131">
        <v>1400</v>
      </c>
      <c r="F10905" s="132" t="s">
        <v>44</v>
      </c>
      <c r="G10905" s="116"/>
      <c r="H10905" s="132" t="s">
        <v>924</v>
      </c>
      <c r="I10905" s="132"/>
      <c r="K10905" s="140" t="str">
        <f t="shared" si="516"/>
        <v>56社會教育計畫-561社會教育-56100100終身教育行政及督導-722捐助國內團體</v>
      </c>
      <c r="L10905" s="140" t="str">
        <f t="shared" si="517"/>
        <v>臺中市113年度促進社大發展在地特色課程計畫-北屯社大等11所</v>
      </c>
      <c r="M10905" s="40" t="str">
        <f t="shared" si="518"/>
        <v>北屯社大(社團法人臺中市基督教青年會)、文山社大(財團法人台中世界貿易中心)、潭雅神社大(社團法人臺中市感恩關懷協會)、甲安埔社大(社團法人臺中市社造文創美學學會)</v>
      </c>
    </row>
    <row r="10906" spans="1:13" s="27" customFormat="1" ht="172.5">
      <c r="A10906" s="37" t="s">
        <v>7651</v>
      </c>
      <c r="B10906" s="37" t="s">
        <v>7663</v>
      </c>
      <c r="C10906" s="37" t="s">
        <v>7656</v>
      </c>
      <c r="D10906" s="37" t="s">
        <v>7359</v>
      </c>
      <c r="E10906" s="131">
        <v>5862</v>
      </c>
      <c r="F10906" s="132" t="s">
        <v>44</v>
      </c>
      <c r="G10906" s="116"/>
      <c r="H10906" s="132" t="s">
        <v>924</v>
      </c>
      <c r="I10906" s="132"/>
      <c r="K10906" s="140" t="str">
        <f t="shared" si="516"/>
        <v>56社會教育計畫-561社會教育-56110000中央政府補助社會教育經費-722捐助國內團體</v>
      </c>
      <c r="L10906" s="140" t="str">
        <f t="shared" si="517"/>
        <v>教育部補助辦理社區大學113年度獎勵經費-北屯社大等11校</v>
      </c>
      <c r="M10906" s="40" t="str">
        <f t="shared" si="518"/>
        <v>北屯社大(社團法人臺中市基督教青年會)、文山社大(財團法人台中世界貿易中心)、潭雅神社大(社團法人臺中市感恩關懷協會)、甲安埔社大(社團法人臺中市社造文創美學學會)</v>
      </c>
    </row>
    <row r="10907" spans="1:13" s="27" customFormat="1" ht="112.5">
      <c r="A10907" s="37" t="s">
        <v>7415</v>
      </c>
      <c r="B10907" s="37" t="s">
        <v>7663</v>
      </c>
      <c r="C10907" s="37" t="s">
        <v>7664</v>
      </c>
      <c r="D10907" s="37" t="s">
        <v>7359</v>
      </c>
      <c r="E10907" s="131">
        <v>38</v>
      </c>
      <c r="F10907" s="132" t="s">
        <v>2294</v>
      </c>
      <c r="G10907" s="116" t="s">
        <v>7659</v>
      </c>
      <c r="H10907" s="132" t="s">
        <v>924</v>
      </c>
      <c r="I10907" s="132"/>
      <c r="K10907" s="140" t="str">
        <f t="shared" si="516"/>
        <v>5M建築及設備計畫-5M6中央政府補助建築及設備經費-5M610000中央政府補助建築及設備經費-722捐助國內團體</v>
      </c>
      <c r="L10907" s="140" t="str">
        <f t="shared" si="517"/>
        <v>教育部補助辦理社區大學113年度獎勵經費-北屯社大等11校</v>
      </c>
      <c r="M10907" s="40" t="str">
        <f t="shared" si="518"/>
        <v>甲安埔社大(社團法人臺中市社造文創美學學會)</v>
      </c>
    </row>
    <row r="10908" spans="1:13" s="27" customFormat="1" ht="93.75">
      <c r="A10908" s="37" t="s">
        <v>7356</v>
      </c>
      <c r="B10908" s="37" t="s">
        <v>7665</v>
      </c>
      <c r="C10908" s="37" t="s">
        <v>7666</v>
      </c>
      <c r="D10908" s="37" t="s">
        <v>7359</v>
      </c>
      <c r="E10908" s="131">
        <v>18125</v>
      </c>
      <c r="F10908" s="132" t="s">
        <v>44</v>
      </c>
      <c r="G10908" s="116"/>
      <c r="H10908" s="132" t="s">
        <v>924</v>
      </c>
      <c r="I10908" s="132"/>
      <c r="K10908" s="140" t="str">
        <f t="shared" si="516"/>
        <v>54學前教育計畫-541學前教育-54110000中央政府補助幼兒教育經費-722捐助國內團體</v>
      </c>
      <c r="L10908" s="140" t="str">
        <f t="shared" si="517"/>
        <v>113學年度非營利幼兒園配置教師助理人員經費第1期中央款</v>
      </c>
      <c r="M10908" s="40" t="str">
        <f t="shared" si="518"/>
        <v>三光非營利幼兒園等37園</v>
      </c>
    </row>
    <row r="10909" spans="1:13" s="27" customFormat="1" ht="75">
      <c r="A10909" s="37" t="s">
        <v>7360</v>
      </c>
      <c r="B10909" s="37" t="s">
        <v>7667</v>
      </c>
      <c r="C10909" s="37" t="s">
        <v>7666</v>
      </c>
      <c r="D10909" s="37" t="s">
        <v>7359</v>
      </c>
      <c r="E10909" s="131">
        <v>9894</v>
      </c>
      <c r="F10909" s="132" t="s">
        <v>44</v>
      </c>
      <c r="G10909" s="116"/>
      <c r="H10909" s="132" t="s">
        <v>924</v>
      </c>
      <c r="I10909" s="132"/>
      <c r="K10909" s="140" t="str">
        <f t="shared" si="516"/>
        <v>54學前教育計畫-541學前教育-54100200幼兒公費及獎補助-722捐助國內團體</v>
      </c>
      <c r="L10909" s="140" t="str">
        <f t="shared" si="517"/>
        <v>113學年度非營利幼兒園配置教師助理人員經費第1期自籌款</v>
      </c>
      <c r="M10909" s="40" t="str">
        <f t="shared" si="518"/>
        <v>三光非營利幼兒園等37園</v>
      </c>
    </row>
    <row r="10910" spans="1:13" s="27" customFormat="1" ht="93.75">
      <c r="A10910" s="37" t="s">
        <v>7356</v>
      </c>
      <c r="B10910" s="37" t="s">
        <v>7668</v>
      </c>
      <c r="C10910" s="37" t="s">
        <v>7669</v>
      </c>
      <c r="D10910" s="37" t="s">
        <v>7359</v>
      </c>
      <c r="E10910" s="131">
        <v>17485</v>
      </c>
      <c r="F10910" s="132" t="s">
        <v>44</v>
      </c>
      <c r="G10910" s="116"/>
      <c r="H10910" s="132" t="s">
        <v>924</v>
      </c>
      <c r="I10910" s="132"/>
      <c r="K10910" s="140" t="str">
        <f t="shared" si="516"/>
        <v>54學前教育計畫-541學前教育-54110000中央政府補助幼兒教育經費-722捐助國內團體</v>
      </c>
      <c r="L10910" s="140" t="str">
        <f t="shared" si="517"/>
        <v>112學年度非營利幼兒園配置教師助理員經費第2期款</v>
      </c>
      <c r="M10910" s="40" t="str">
        <f t="shared" si="518"/>
        <v>三光非營利幼兒園等35園</v>
      </c>
    </row>
    <row r="10911" spans="1:13" s="27" customFormat="1" ht="75">
      <c r="A10911" s="37" t="s">
        <v>7360</v>
      </c>
      <c r="B10911" s="37" t="s">
        <v>7668</v>
      </c>
      <c r="C10911" s="37" t="s">
        <v>7669</v>
      </c>
      <c r="D10911" s="37" t="s">
        <v>7359</v>
      </c>
      <c r="E10911" s="131">
        <v>8256</v>
      </c>
      <c r="F10911" s="132" t="s">
        <v>44</v>
      </c>
      <c r="G10911" s="116"/>
      <c r="H10911" s="132" t="s">
        <v>924</v>
      </c>
      <c r="I10911" s="132"/>
      <c r="K10911" s="140" t="str">
        <f t="shared" si="516"/>
        <v>54學前教育計畫-541學前教育-54100200幼兒公費及獎補助-722捐助國內團體</v>
      </c>
      <c r="L10911" s="140" t="str">
        <f t="shared" si="517"/>
        <v>112學年度非營利幼兒園配置教師助理員經費第2期款</v>
      </c>
      <c r="M10911" s="40" t="str">
        <f t="shared" si="518"/>
        <v>三光非營利幼兒園等35園</v>
      </c>
    </row>
    <row r="10912" spans="1:13" s="27" customFormat="1" ht="93.75">
      <c r="A10912" s="37" t="s">
        <v>7356</v>
      </c>
      <c r="B10912" s="37" t="s">
        <v>7670</v>
      </c>
      <c r="C10912" s="37" t="s">
        <v>7669</v>
      </c>
      <c r="D10912" s="37" t="s">
        <v>7359</v>
      </c>
      <c r="E10912" s="131">
        <v>522</v>
      </c>
      <c r="F10912" s="132" t="s">
        <v>44</v>
      </c>
      <c r="G10912" s="116"/>
      <c r="H10912" s="132" t="s">
        <v>924</v>
      </c>
      <c r="I10912" s="132"/>
      <c r="K10912" s="140" t="str">
        <f t="shared" si="516"/>
        <v>54學前教育計畫-541學前教育-54110000中央政府補助幼兒教育經費-722捐助國內團體</v>
      </c>
      <c r="L10912" s="140" t="str">
        <f t="shared" si="517"/>
        <v>112學年度非營利幼兒園配置教師助理員經費第2次追加款</v>
      </c>
      <c r="M10912" s="40" t="str">
        <f t="shared" si="518"/>
        <v>三光非營利幼兒園等35園</v>
      </c>
    </row>
    <row r="10913" spans="1:13" s="27" customFormat="1" ht="93.75">
      <c r="A10913" s="37" t="s">
        <v>7356</v>
      </c>
      <c r="B10913" s="37" t="s">
        <v>7671</v>
      </c>
      <c r="C10913" s="37" t="s">
        <v>7672</v>
      </c>
      <c r="D10913" s="37" t="s">
        <v>7359</v>
      </c>
      <c r="E10913" s="131">
        <v>4100</v>
      </c>
      <c r="F10913" s="132" t="s">
        <v>44</v>
      </c>
      <c r="G10913" s="116"/>
      <c r="H10913" s="132" t="s">
        <v>924</v>
      </c>
      <c r="I10913" s="132"/>
      <c r="K10913" s="140" t="str">
        <f t="shared" si="516"/>
        <v>54學前教育計畫-541學前教育-54110000中央政府補助幼兒教育經費-722捐助國內團體</v>
      </c>
      <c r="L10913" s="140" t="str">
        <f t="shared" si="517"/>
        <v>非營利幼兒園及職場互助教保中心113學年度配置助理員早療人員輔導經費第1期款</v>
      </c>
      <c r="M10913" s="40" t="str">
        <f t="shared" si="518"/>
        <v>三光非營利幼兒園等39園及土地銀行職場互助教保服務中心等16家</v>
      </c>
    </row>
    <row r="10914" spans="1:13" s="27" customFormat="1" ht="93.75">
      <c r="A10914" s="37" t="s">
        <v>7367</v>
      </c>
      <c r="B10914" s="37" t="s">
        <v>7671</v>
      </c>
      <c r="C10914" s="37" t="s">
        <v>7672</v>
      </c>
      <c r="D10914" s="37" t="s">
        <v>7359</v>
      </c>
      <c r="E10914" s="131">
        <v>420</v>
      </c>
      <c r="F10914" s="132" t="s">
        <v>44</v>
      </c>
      <c r="G10914" s="116"/>
      <c r="H10914" s="132" t="s">
        <v>924</v>
      </c>
      <c r="I10914" s="132"/>
      <c r="K10914" s="140" t="str">
        <f t="shared" si="516"/>
        <v>54學前教育計畫-541學前教育-54122000一般教學計畫-722捐助國內團體</v>
      </c>
      <c r="L10914" s="140" t="str">
        <f t="shared" si="517"/>
        <v>非營利幼兒園及職場互助教保中心113學年度配置助理員早療人員輔導經費第1期款</v>
      </c>
      <c r="M10914" s="40" t="str">
        <f t="shared" si="518"/>
        <v>三光非營利幼兒園等39園及土地銀行職場互助教保服務中心等16家</v>
      </c>
    </row>
    <row r="10915" spans="1:13" s="27" customFormat="1" ht="93.75">
      <c r="A10915" s="37" t="s">
        <v>7356</v>
      </c>
      <c r="B10915" s="37" t="s">
        <v>7673</v>
      </c>
      <c r="C10915" s="37" t="s">
        <v>7674</v>
      </c>
      <c r="D10915" s="37" t="s">
        <v>7359</v>
      </c>
      <c r="E10915" s="131">
        <v>342</v>
      </c>
      <c r="F10915" s="132" t="s">
        <v>44</v>
      </c>
      <c r="G10915" s="116"/>
      <c r="H10915" s="132" t="s">
        <v>924</v>
      </c>
      <c r="I10915" s="132"/>
      <c r="K10915" s="140" t="str">
        <f t="shared" si="516"/>
        <v>54學前教育計畫-541學前教育-54110000中央政府補助幼兒教育經費-722捐助國內團體</v>
      </c>
      <c r="L10915" s="140" t="str">
        <f t="shared" si="517"/>
        <v>113學年度本市職場互助教保服務中心增置教保人力經費案</v>
      </c>
      <c r="M10915" s="40" t="str">
        <f t="shared" si="518"/>
        <v>兒童之家職場教保服務中心</v>
      </c>
    </row>
    <row r="10916" spans="1:13" s="27" customFormat="1" ht="93.75">
      <c r="A10916" s="37" t="s">
        <v>7356</v>
      </c>
      <c r="B10916" s="37" t="s">
        <v>7675</v>
      </c>
      <c r="C10916" s="37" t="s">
        <v>7676</v>
      </c>
      <c r="D10916" s="37" t="s">
        <v>7359</v>
      </c>
      <c r="E10916" s="131">
        <v>1888</v>
      </c>
      <c r="F10916" s="132" t="s">
        <v>44</v>
      </c>
      <c r="G10916" s="116"/>
      <c r="H10916" s="132" t="s">
        <v>924</v>
      </c>
      <c r="I10916" s="132"/>
      <c r="K10916" s="140" t="str">
        <f t="shared" si="516"/>
        <v>54學前教育計畫-541學前教育-54110000中央政府補助幼兒教育經費-722捐助國內團體</v>
      </c>
      <c r="L10916" s="140" t="str">
        <f t="shared" si="517"/>
        <v>113學年度準公共幼兒園課程教學輔導與增能研習計畫經費</v>
      </c>
      <c r="M10916" s="40" t="str">
        <f t="shared" si="518"/>
        <v>寶樹幼兒園等44園</v>
      </c>
    </row>
    <row r="10917" spans="1:13" s="27" customFormat="1" ht="93.75">
      <c r="A10917" s="37" t="s">
        <v>7356</v>
      </c>
      <c r="B10917" s="37" t="s">
        <v>7677</v>
      </c>
      <c r="C10917" s="37" t="s">
        <v>7678</v>
      </c>
      <c r="D10917" s="37" t="s">
        <v>7359</v>
      </c>
      <c r="E10917" s="131">
        <v>1207</v>
      </c>
      <c r="F10917" s="132" t="s">
        <v>44</v>
      </c>
      <c r="G10917" s="116"/>
      <c r="H10917" s="132" t="s">
        <v>924</v>
      </c>
      <c r="I10917" s="132"/>
      <c r="K10917" s="140" t="str">
        <f t="shared" si="516"/>
        <v>54學前教育計畫-541學前教育-54110000中央政府補助幼兒教育經費-722捐助國內團體</v>
      </c>
      <c r="L10917" s="140" t="str">
        <f t="shared" si="517"/>
        <v>113學年度教保服務機構輔導：專業發展輔導經費</v>
      </c>
      <c r="M10917" s="40" t="str">
        <f t="shared" si="518"/>
        <v>弘光平等非營利幼兒園等27校(園)</v>
      </c>
    </row>
    <row r="10918" spans="1:13" s="27" customFormat="1" ht="75">
      <c r="A10918" s="37" t="s">
        <v>7367</v>
      </c>
      <c r="B10918" s="37" t="s">
        <v>7677</v>
      </c>
      <c r="C10918" s="37" t="s">
        <v>7678</v>
      </c>
      <c r="D10918" s="37" t="s">
        <v>7359</v>
      </c>
      <c r="E10918" s="131">
        <v>212</v>
      </c>
      <c r="F10918" s="132" t="s">
        <v>44</v>
      </c>
      <c r="G10918" s="116"/>
      <c r="H10918" s="132" t="s">
        <v>924</v>
      </c>
      <c r="I10918" s="132"/>
      <c r="K10918" s="140" t="str">
        <f t="shared" si="516"/>
        <v>54學前教育計畫-541學前教育-54122000一般教學計畫-722捐助國內團體</v>
      </c>
      <c r="L10918" s="140" t="str">
        <f t="shared" si="517"/>
        <v>113學年度教保服務機構輔導：專業發展輔導經費</v>
      </c>
      <c r="M10918" s="40" t="str">
        <f t="shared" si="518"/>
        <v>弘光平等非營利幼兒園等27校(園)</v>
      </c>
    </row>
    <row r="10919" spans="1:13" s="27" customFormat="1" ht="93.75">
      <c r="A10919" s="37" t="s">
        <v>7356</v>
      </c>
      <c r="B10919" s="37" t="s">
        <v>7679</v>
      </c>
      <c r="C10919" s="37" t="s">
        <v>7680</v>
      </c>
      <c r="D10919" s="37" t="s">
        <v>7359</v>
      </c>
      <c r="E10919" s="131">
        <v>87</v>
      </c>
      <c r="F10919" s="132" t="s">
        <v>44</v>
      </c>
      <c r="G10919" s="116"/>
      <c r="H10919" s="132" t="s">
        <v>924</v>
      </c>
      <c r="I10919" s="132"/>
      <c r="K10919" s="140" t="str">
        <f t="shared" si="516"/>
        <v>54學前教育計畫-541學前教育-54110000中央政府補助幼兒教育經費-722捐助國內團體</v>
      </c>
      <c r="L10919" s="140" t="str">
        <f t="shared" si="517"/>
        <v>113學年度社區教保資源中心業務經費</v>
      </c>
      <c r="M10919" s="40" t="str">
        <f t="shared" si="518"/>
        <v>育德幼兒園</v>
      </c>
    </row>
    <row r="10920" spans="1:13" s="27" customFormat="1" ht="75">
      <c r="A10920" s="37" t="s">
        <v>7367</v>
      </c>
      <c r="B10920" s="37" t="s">
        <v>7679</v>
      </c>
      <c r="C10920" s="37" t="s">
        <v>7680</v>
      </c>
      <c r="D10920" s="37" t="s">
        <v>7359</v>
      </c>
      <c r="E10920" s="131">
        <v>87</v>
      </c>
      <c r="F10920" s="132" t="s">
        <v>44</v>
      </c>
      <c r="G10920" s="116"/>
      <c r="H10920" s="132" t="s">
        <v>924</v>
      </c>
      <c r="I10920" s="132"/>
      <c r="K10920" s="140" t="str">
        <f t="shared" si="516"/>
        <v>54學前教育計畫-541學前教育-54122000一般教學計畫-722捐助國內團體</v>
      </c>
      <c r="L10920" s="140" t="str">
        <f t="shared" si="517"/>
        <v>113學年度社區教保資源中心業務經費</v>
      </c>
      <c r="M10920" s="40" t="str">
        <f t="shared" si="518"/>
        <v>育德幼兒園</v>
      </c>
    </row>
    <row r="10921" spans="1:13" s="27" customFormat="1" ht="93.75">
      <c r="A10921" s="37" t="s">
        <v>7356</v>
      </c>
      <c r="B10921" s="37" t="s">
        <v>7681</v>
      </c>
      <c r="C10921" s="37" t="s">
        <v>7682</v>
      </c>
      <c r="D10921" s="37" t="s">
        <v>7359</v>
      </c>
      <c r="E10921" s="131">
        <v>77</v>
      </c>
      <c r="F10921" s="132" t="s">
        <v>44</v>
      </c>
      <c r="G10921" s="116"/>
      <c r="H10921" s="132" t="s">
        <v>924</v>
      </c>
      <c r="I10921" s="132"/>
      <c r="K10921" s="140" t="str">
        <f t="shared" si="516"/>
        <v>54學前教育計畫-541學前教育-54110000中央政府補助幼兒教育經費-722捐助國內團體</v>
      </c>
      <c r="L10921" s="140" t="str">
        <f t="shared" si="517"/>
        <v>113學年度安全議題融入教保教保活動課程計畫</v>
      </c>
      <c r="M10921" s="40" t="str">
        <f t="shared" si="518"/>
        <v>尤麗卡幼兒園等2園</v>
      </c>
    </row>
    <row r="10922" spans="1:13" s="27" customFormat="1" ht="75">
      <c r="A10922" s="37" t="s">
        <v>7367</v>
      </c>
      <c r="B10922" s="37" t="s">
        <v>7681</v>
      </c>
      <c r="C10922" s="37" t="s">
        <v>7682</v>
      </c>
      <c r="D10922" s="37" t="s">
        <v>7359</v>
      </c>
      <c r="E10922" s="131">
        <v>11</v>
      </c>
      <c r="F10922" s="132" t="s">
        <v>44</v>
      </c>
      <c r="G10922" s="116"/>
      <c r="H10922" s="132" t="s">
        <v>924</v>
      </c>
      <c r="I10922" s="132"/>
      <c r="K10922" s="140" t="str">
        <f t="shared" si="516"/>
        <v>54學前教育計畫-541學前教育-54122000一般教學計畫-722捐助國內團體</v>
      </c>
      <c r="L10922" s="140" t="str">
        <f t="shared" si="517"/>
        <v>113學年度安全議題融入教保教保活動課程計畫</v>
      </c>
      <c r="M10922" s="40" t="str">
        <f t="shared" si="518"/>
        <v>尤麗卡幼兒園等2園</v>
      </c>
    </row>
    <row r="10923" spans="1:13" s="27" customFormat="1" ht="93.75">
      <c r="A10923" s="37" t="s">
        <v>7356</v>
      </c>
      <c r="B10923" s="37" t="s">
        <v>7683</v>
      </c>
      <c r="C10923" s="37" t="s">
        <v>7684</v>
      </c>
      <c r="D10923" s="37" t="s">
        <v>7359</v>
      </c>
      <c r="E10923" s="131">
        <v>512</v>
      </c>
      <c r="F10923" s="132" t="s">
        <v>44</v>
      </c>
      <c r="G10923" s="116"/>
      <c r="H10923" s="132" t="s">
        <v>924</v>
      </c>
      <c r="I10923" s="132"/>
      <c r="K10923" s="140" t="str">
        <f t="shared" si="516"/>
        <v>54學前教育計畫-541學前教育-54110000中央政府補助幼兒教育經費-722捐助國內團體</v>
      </c>
      <c r="L10923" s="140" t="str">
        <f t="shared" si="517"/>
        <v>113年度教保研習</v>
      </c>
      <c r="M10923" s="40" t="str">
        <f t="shared" si="518"/>
        <v>私立黎明四季藝術幼兒園等17園</v>
      </c>
    </row>
    <row r="10924" spans="1:13" s="27" customFormat="1" ht="75">
      <c r="A10924" s="37" t="s">
        <v>7367</v>
      </c>
      <c r="B10924" s="37" t="s">
        <v>7683</v>
      </c>
      <c r="C10924" s="37" t="s">
        <v>7684</v>
      </c>
      <c r="D10924" s="37" t="s">
        <v>7359</v>
      </c>
      <c r="E10924" s="131">
        <v>275</v>
      </c>
      <c r="F10924" s="132" t="s">
        <v>44</v>
      </c>
      <c r="G10924" s="116"/>
      <c r="H10924" s="132" t="s">
        <v>924</v>
      </c>
      <c r="I10924" s="132"/>
      <c r="K10924" s="140" t="str">
        <f t="shared" si="516"/>
        <v>54學前教育計畫-541學前教育-54122000一般教學計畫-722捐助國內團體</v>
      </c>
      <c r="L10924" s="140" t="str">
        <f t="shared" si="517"/>
        <v>113年度教保研習</v>
      </c>
      <c r="M10924" s="40" t="str">
        <f t="shared" si="518"/>
        <v>私立黎明四季藝術幼兒園等17園</v>
      </c>
    </row>
    <row r="10925" spans="1:13" s="27" customFormat="1" ht="93.75">
      <c r="A10925" s="37" t="s">
        <v>7356</v>
      </c>
      <c r="B10925" s="37" t="s">
        <v>7685</v>
      </c>
      <c r="C10925" s="37" t="s">
        <v>7686</v>
      </c>
      <c r="D10925" s="37" t="s">
        <v>7359</v>
      </c>
      <c r="E10925" s="131">
        <v>694</v>
      </c>
      <c r="F10925" s="132" t="s">
        <v>44</v>
      </c>
      <c r="G10925" s="116"/>
      <c r="H10925" s="132" t="s">
        <v>924</v>
      </c>
      <c r="I10925" s="132"/>
      <c r="K10925" s="140" t="str">
        <f t="shared" si="516"/>
        <v>54學前教育計畫-541學前教育-54110000中央政府補助幼兒教育經費-722捐助國內團體</v>
      </c>
      <c r="L10925" s="140" t="str">
        <f t="shared" si="517"/>
        <v>113學年度公立及非營利幼兒園試辦臨時照顧服務</v>
      </c>
      <c r="M10925" s="40" t="str">
        <f t="shared" si="518"/>
        <v>雙十非營利及豐樂非營利幼兒園</v>
      </c>
    </row>
    <row r="10926" spans="1:13" s="27" customFormat="1" ht="112.5">
      <c r="A10926" s="37" t="s">
        <v>7415</v>
      </c>
      <c r="B10926" s="37" t="s">
        <v>7685</v>
      </c>
      <c r="C10926" s="37" t="s">
        <v>7686</v>
      </c>
      <c r="D10926" s="37" t="s">
        <v>7359</v>
      </c>
      <c r="E10926" s="131">
        <v>35</v>
      </c>
      <c r="F10926" s="132" t="s">
        <v>44</v>
      </c>
      <c r="G10926" s="116"/>
      <c r="H10926" s="132" t="s">
        <v>924</v>
      </c>
      <c r="I10926" s="132"/>
      <c r="K10926" s="140" t="str">
        <f t="shared" si="516"/>
        <v>5M建築及設備計畫-5M6中央政府補助建築及設備經費-5M610000中央政府補助建築及設備經費-722捐助國內團體</v>
      </c>
      <c r="L10926" s="140" t="str">
        <f t="shared" si="517"/>
        <v>113學年度公立及非營利幼兒園試辦臨時照顧服務</v>
      </c>
      <c r="M10926" s="40" t="str">
        <f t="shared" si="518"/>
        <v>雙十非營利及豐樂非營利幼兒園</v>
      </c>
    </row>
    <row r="10927" spans="1:13" s="27" customFormat="1" ht="93.75">
      <c r="A10927" s="37" t="s">
        <v>7356</v>
      </c>
      <c r="B10927" s="37" t="s">
        <v>7687</v>
      </c>
      <c r="C10927" s="37" t="s">
        <v>7688</v>
      </c>
      <c r="D10927" s="37" t="s">
        <v>7359</v>
      </c>
      <c r="E10927" s="131">
        <v>1320</v>
      </c>
      <c r="F10927" s="132" t="s">
        <v>44</v>
      </c>
      <c r="G10927" s="116"/>
      <c r="H10927" s="132" t="s">
        <v>924</v>
      </c>
      <c r="I10927" s="132"/>
      <c r="K10927" s="140" t="str">
        <f t="shared" si="516"/>
        <v>54學前教育計畫-541學前教育-54110000中央政府補助幼兒教育經費-722捐助國內團體</v>
      </c>
      <c r="L10927" s="140" t="str">
        <f t="shared" si="517"/>
        <v>112學年度職場互助教保中心配置助理人員及早療專業團隊專業輔導費用</v>
      </c>
      <c r="M10927" s="40" t="str">
        <f t="shared" si="518"/>
        <v>土地銀行職場互助教保服務中心等16家</v>
      </c>
    </row>
    <row r="10928" spans="1:13" s="27" customFormat="1" ht="93.75">
      <c r="A10928" s="37" t="s">
        <v>7356</v>
      </c>
      <c r="B10928" s="37" t="s">
        <v>7689</v>
      </c>
      <c r="C10928" s="37" t="s">
        <v>7666</v>
      </c>
      <c r="D10928" s="37" t="s">
        <v>7359</v>
      </c>
      <c r="E10928" s="131">
        <v>528</v>
      </c>
      <c r="F10928" s="132" t="s">
        <v>44</v>
      </c>
      <c r="G10928" s="116"/>
      <c r="H10928" s="132" t="s">
        <v>924</v>
      </c>
      <c r="I10928" s="132"/>
      <c r="K10928" s="140" t="str">
        <f t="shared" si="516"/>
        <v>54學前教育計畫-541學前教育-54110000中央政府補助幼兒教育經費-722捐助國內團體</v>
      </c>
      <c r="L10928" s="140" t="str">
        <f t="shared" si="517"/>
        <v>112學年度非營利幼兒園早療專業團隊專業人員輔導費用</v>
      </c>
      <c r="M10928" s="40" t="str">
        <f t="shared" si="518"/>
        <v>三光非營利幼兒園等37園</v>
      </c>
    </row>
    <row r="10929" spans="1:13" s="27" customFormat="1" ht="75">
      <c r="A10929" s="37" t="s">
        <v>7360</v>
      </c>
      <c r="B10929" s="37" t="s">
        <v>7689</v>
      </c>
      <c r="C10929" s="37" t="s">
        <v>7666</v>
      </c>
      <c r="D10929" s="37" t="s">
        <v>7359</v>
      </c>
      <c r="E10929" s="131">
        <v>202</v>
      </c>
      <c r="F10929" s="132" t="s">
        <v>44</v>
      </c>
      <c r="G10929" s="116"/>
      <c r="H10929" s="132" t="s">
        <v>924</v>
      </c>
      <c r="I10929" s="132"/>
      <c r="K10929" s="140" t="str">
        <f t="shared" si="516"/>
        <v>54學前教育計畫-541學前教育-54100200幼兒公費及獎補助-722捐助國內團體</v>
      </c>
      <c r="L10929" s="140" t="str">
        <f t="shared" si="517"/>
        <v>112學年度非營利幼兒園早療專業團隊專業人員輔導費用</v>
      </c>
      <c r="M10929" s="40" t="str">
        <f t="shared" si="518"/>
        <v>三光非營利幼兒園等37園</v>
      </c>
    </row>
    <row r="10930" spans="1:13" s="27" customFormat="1" ht="112.5">
      <c r="A10930" s="37" t="s">
        <v>7415</v>
      </c>
      <c r="B10930" s="37" t="s">
        <v>7690</v>
      </c>
      <c r="C10930" s="37" t="s">
        <v>7691</v>
      </c>
      <c r="D10930" s="37" t="s">
        <v>7359</v>
      </c>
      <c r="E10930" s="131">
        <v>3732</v>
      </c>
      <c r="F10930" s="132" t="s">
        <v>44</v>
      </c>
      <c r="G10930" s="116"/>
      <c r="H10930" s="132" t="s">
        <v>924</v>
      </c>
      <c r="I10930" s="132"/>
      <c r="K10930" s="140" t="str">
        <f t="shared" si="516"/>
        <v>5M建築及設備計畫-5M6中央政府補助建築及設備經費-5M610000中央政府補助建築及設備經費-722捐助國內團體</v>
      </c>
      <c r="L10930" s="140" t="str">
        <f t="shared" si="517"/>
        <v>113年度公私立幼兒園汰換及新購幼童專用車經費</v>
      </c>
      <c r="M10930" s="40" t="str">
        <f t="shared" si="518"/>
        <v>親子田藝術幼兒園等10園</v>
      </c>
    </row>
    <row r="10931" spans="1:13" s="27" customFormat="1" ht="131.25">
      <c r="A10931" s="37" t="s">
        <v>7415</v>
      </c>
      <c r="B10931" s="37" t="s">
        <v>7692</v>
      </c>
      <c r="C10931" s="37" t="s">
        <v>7693</v>
      </c>
      <c r="D10931" s="37" t="s">
        <v>7359</v>
      </c>
      <c r="E10931" s="131">
        <v>400</v>
      </c>
      <c r="F10931" s="132" t="s">
        <v>2294</v>
      </c>
      <c r="G10931" s="116" t="s">
        <v>7659</v>
      </c>
      <c r="H10931" s="132" t="s">
        <v>7694</v>
      </c>
      <c r="I10931" s="132"/>
      <c r="K10931" s="140" t="str">
        <f t="shared" si="516"/>
        <v>5M建築及設備計畫-5M6中央政府補助建築及設備經費-5M610000中央政府補助建築及設備經費-722捐助國內團體</v>
      </c>
      <c r="L10931" s="140" t="str">
        <f t="shared" si="517"/>
        <v>預付教育部補助大安區海墘社區發展協會及新社休閒農業導覽發展協會等2處DOC辦理113年數位機會中心營運計畫及督導計畫</v>
      </c>
      <c r="M10931" s="40" t="str">
        <f t="shared" si="518"/>
        <v>大安區海墘社區發展協會及新社休閒農業導覽發展協會</v>
      </c>
    </row>
    <row r="10932" spans="1:13" s="27" customFormat="1" ht="131.25">
      <c r="A10932" s="37" t="s">
        <v>7695</v>
      </c>
      <c r="B10932" s="37" t="s">
        <v>7692</v>
      </c>
      <c r="C10932" s="37" t="s">
        <v>7693</v>
      </c>
      <c r="D10932" s="37" t="s">
        <v>7359</v>
      </c>
      <c r="E10932" s="131">
        <v>880</v>
      </c>
      <c r="F10932" s="132" t="s">
        <v>44</v>
      </c>
      <c r="G10932" s="116"/>
      <c r="H10932" s="132" t="s">
        <v>7694</v>
      </c>
      <c r="I10932" s="132"/>
      <c r="K10932" s="140" t="str">
        <f t="shared" si="516"/>
        <v>5L一般行政管理計畫-5L1行政管理及推展-5L110000中央政府補助其他教育推展經費-722捐助國內團體</v>
      </c>
      <c r="L10932" s="140" t="str">
        <f t="shared" si="517"/>
        <v>預付教育部補助大安區海墘社區發展協會及新社休閒農業導覽發展協會等2處DOC辦理113年數位機會中心營運計畫及督導計畫</v>
      </c>
      <c r="M10932" s="40" t="str">
        <f t="shared" si="518"/>
        <v>大安區海墘社區發展協會及新社休閒農業導覽發展協會</v>
      </c>
    </row>
    <row r="10933" spans="1:13" s="27" customFormat="1" ht="93.75">
      <c r="A10933" s="37" t="s">
        <v>7695</v>
      </c>
      <c r="B10933" s="37" t="s">
        <v>7696</v>
      </c>
      <c r="C10933" s="37" t="s">
        <v>7697</v>
      </c>
      <c r="D10933" s="37" t="s">
        <v>7359</v>
      </c>
      <c r="E10933" s="131">
        <v>120</v>
      </c>
      <c r="F10933" s="132" t="s">
        <v>44</v>
      </c>
      <c r="G10933" s="116"/>
      <c r="H10933" s="132" t="s">
        <v>7694</v>
      </c>
      <c r="I10933" s="132"/>
      <c r="K10933" s="140" t="str">
        <f t="shared" si="516"/>
        <v>5L一般行政管理計畫-5L1行政管理及推展-5L110000中央政府補助其他教育推展經費-722捐助國內團體</v>
      </c>
      <c r="L10933" s="140" t="str">
        <f t="shared" si="517"/>
        <v>預付教育部補助外埔區馬鳴國小等2處DOC辦理數位機會中心資訊耗材補充計畫</v>
      </c>
      <c r="M10933" s="40" t="str">
        <f t="shared" si="518"/>
        <v>新社休閒農業導覽發展協會</v>
      </c>
    </row>
    <row r="10934" spans="1:13" s="27" customFormat="1" ht="112.5">
      <c r="A10934" s="38" t="s">
        <v>7698</v>
      </c>
      <c r="B10934" s="28" t="s">
        <v>7699</v>
      </c>
      <c r="C10934" s="28" t="s">
        <v>7700</v>
      </c>
      <c r="D10934" s="28" t="s">
        <v>1302</v>
      </c>
      <c r="E10934" s="41">
        <v>85</v>
      </c>
      <c r="F10934" s="53" t="s">
        <v>44</v>
      </c>
      <c r="G10934" s="28"/>
      <c r="H10934" s="43" t="s">
        <v>1</v>
      </c>
      <c r="I10934" s="43"/>
      <c r="K10934" s="140" t="str">
        <f t="shared" si="516"/>
        <v>就業安定促進計畫-就業安定促進-會費、捐助、補助、分攤、照護、救濟與交流活動費-捐助、補助與獎助-捐助國內團體</v>
      </c>
      <c r="L10934" s="140" t="str">
        <f t="shared" si="517"/>
        <v>優化調解環境、更新購置行政設備、提高調處成功率</v>
      </c>
      <c r="M10934" s="40" t="str">
        <f t="shared" si="518"/>
        <v>社團法人臺中市(縣)勞資關係協會</v>
      </c>
    </row>
    <row r="10935" spans="1:13" s="27" customFormat="1" ht="112.5">
      <c r="A10935" s="38" t="s">
        <v>7698</v>
      </c>
      <c r="B10935" s="28" t="s">
        <v>7699</v>
      </c>
      <c r="C10935" s="28" t="s">
        <v>7701</v>
      </c>
      <c r="D10935" s="28" t="s">
        <v>1302</v>
      </c>
      <c r="E10935" s="41">
        <v>179</v>
      </c>
      <c r="F10935" s="53" t="s">
        <v>44</v>
      </c>
      <c r="G10935" s="43"/>
      <c r="H10935" s="43" t="s">
        <v>1</v>
      </c>
      <c r="I10935" s="43"/>
      <c r="K10935" s="140" t="str">
        <f t="shared" si="516"/>
        <v>就業安定促進計畫-就業安定促進-會費、捐助、補助、分攤、照護、救濟與交流活動費-捐助、補助與獎助-捐助國內團體</v>
      </c>
      <c r="L10935" s="140" t="str">
        <f t="shared" si="517"/>
        <v>優化調解環境、更新購置行政設備、提高調處成功率</v>
      </c>
      <c r="M10935" s="40" t="str">
        <f t="shared" si="518"/>
        <v>社團法人台中市勞資關係協會</v>
      </c>
    </row>
    <row r="10936" spans="1:13" s="27" customFormat="1" ht="112.5">
      <c r="A10936" s="38" t="s">
        <v>7698</v>
      </c>
      <c r="B10936" s="28" t="s">
        <v>7699</v>
      </c>
      <c r="C10936" s="28" t="s">
        <v>7702</v>
      </c>
      <c r="D10936" s="28" t="s">
        <v>1302</v>
      </c>
      <c r="E10936" s="41">
        <v>188</v>
      </c>
      <c r="F10936" s="53" t="s">
        <v>44</v>
      </c>
      <c r="G10936" s="43"/>
      <c r="H10936" s="43" t="s">
        <v>1</v>
      </c>
      <c r="I10936" s="43"/>
      <c r="K10936" s="140" t="str">
        <f t="shared" si="516"/>
        <v>就業安定促進計畫-就業安定促進-會費、捐助、補助、分攤、照護、救濟與交流活動費-捐助、補助與獎助-捐助國內團體</v>
      </c>
      <c r="L10936" s="140" t="str">
        <f t="shared" si="517"/>
        <v>優化調解環境、更新購置行政設備、提高調處成功率</v>
      </c>
      <c r="M10936" s="40" t="str">
        <f t="shared" si="518"/>
        <v>社團法人台中市勞雇關係協會</v>
      </c>
    </row>
    <row r="10937" spans="1:13" s="27" customFormat="1" ht="112.5">
      <c r="A10937" s="38" t="s">
        <v>7698</v>
      </c>
      <c r="B10937" s="38" t="s">
        <v>7703</v>
      </c>
      <c r="C10937" s="133" t="s">
        <v>7704</v>
      </c>
      <c r="D10937" s="28" t="s">
        <v>1302</v>
      </c>
      <c r="E10937" s="41">
        <v>1778</v>
      </c>
      <c r="F10937" s="53" t="s">
        <v>44</v>
      </c>
      <c r="G10937" s="43"/>
      <c r="H10937" s="43" t="s">
        <v>1</v>
      </c>
      <c r="I10937" s="43"/>
      <c r="K10937" s="140" t="str">
        <f t="shared" si="516"/>
        <v>就業安定促進計畫-就業安定促進-會費、捐助、補助、分攤、照護、救濟與交流活動費-捐助、補助與獎助-捐助國內團體</v>
      </c>
      <c r="L10937" s="140" t="str">
        <f t="shared" si="517"/>
        <v>補助行政機關委託民間團體辦理勞資爭議調解實施要點</v>
      </c>
      <c r="M10937" s="40" t="str">
        <f t="shared" si="518"/>
        <v xml:space="preserve"> 社團法人台中市勞資關係協會</v>
      </c>
    </row>
    <row r="10938" spans="1:13" s="27" customFormat="1" ht="112.5">
      <c r="A10938" s="38" t="s">
        <v>7698</v>
      </c>
      <c r="B10938" s="38" t="s">
        <v>7703</v>
      </c>
      <c r="C10938" s="133" t="s">
        <v>7705</v>
      </c>
      <c r="D10938" s="28" t="s">
        <v>1302</v>
      </c>
      <c r="E10938" s="41">
        <v>1282</v>
      </c>
      <c r="F10938" s="53" t="s">
        <v>44</v>
      </c>
      <c r="G10938" s="43"/>
      <c r="H10938" s="43" t="s">
        <v>1</v>
      </c>
      <c r="I10938" s="43"/>
      <c r="K10938" s="140" t="str">
        <f t="shared" si="516"/>
        <v>就業安定促進計畫-就業安定促進-會費、捐助、補助、分攤、照護、救濟與交流活動費-捐助、補助與獎助-捐助國內團體</v>
      </c>
      <c r="L10938" s="140" t="str">
        <f t="shared" si="517"/>
        <v>補助行政機關委託民間團體辦理勞資爭議調解實施要點</v>
      </c>
      <c r="M10938" s="40" t="str">
        <f t="shared" si="518"/>
        <v xml:space="preserve"> 社團法人臺中市(縣)勞資關係協會</v>
      </c>
    </row>
    <row r="10939" spans="1:13" s="27" customFormat="1" ht="112.5">
      <c r="A10939" s="38" t="s">
        <v>7698</v>
      </c>
      <c r="B10939" s="38" t="s">
        <v>7703</v>
      </c>
      <c r="C10939" s="133" t="s">
        <v>7702</v>
      </c>
      <c r="D10939" s="28" t="s">
        <v>1302</v>
      </c>
      <c r="E10939" s="41">
        <v>2047</v>
      </c>
      <c r="F10939" s="53" t="s">
        <v>44</v>
      </c>
      <c r="G10939" s="43"/>
      <c r="H10939" s="43" t="s">
        <v>1</v>
      </c>
      <c r="I10939" s="43"/>
      <c r="K10939" s="140" t="str">
        <f t="shared" si="516"/>
        <v>就業安定促進計畫-就業安定促進-會費、捐助、補助、分攤、照護、救濟與交流活動費-捐助、補助與獎助-捐助國內團體</v>
      </c>
      <c r="L10939" s="140" t="str">
        <f t="shared" si="517"/>
        <v>補助行政機關委託民間團體辦理勞資爭議調解實施要點</v>
      </c>
      <c r="M10939" s="40" t="str">
        <f t="shared" si="518"/>
        <v>社團法人台中市勞雇關係協會</v>
      </c>
    </row>
    <row r="10940" spans="1:13" s="27" customFormat="1" ht="150">
      <c r="A10940" s="39" t="s">
        <v>7706</v>
      </c>
      <c r="B10940" s="39" t="s">
        <v>7707</v>
      </c>
      <c r="C10940" s="134" t="s">
        <v>7708</v>
      </c>
      <c r="D10940" s="135" t="s">
        <v>1478</v>
      </c>
      <c r="E10940" s="136">
        <v>15</v>
      </c>
      <c r="F10940" s="53" t="s">
        <v>44</v>
      </c>
      <c r="G10940" s="54"/>
      <c r="H10940" s="54" t="s">
        <v>1</v>
      </c>
      <c r="I10940" s="54"/>
      <c r="K10940" s="140" t="str">
        <f t="shared" si="516"/>
        <v>就業安定促進計畫-就業服務據點配合推動就業服務業務實施相關計畫-會費、捐助、補助、分攤、照護、救濟與交流活動費-捐助、補助與獎助-捐助國內團體</v>
      </c>
      <c r="L10940" s="140" t="str">
        <f t="shared" si="517"/>
        <v>中高齡新進員工個別工作指導獎勵金</v>
      </c>
      <c r="M10940" s="40" t="str">
        <f t="shared" si="518"/>
        <v>台中市工業區廠商協進會</v>
      </c>
    </row>
    <row r="10941" spans="1:13" s="27" customFormat="1" ht="150">
      <c r="A10941" s="39" t="s">
        <v>7706</v>
      </c>
      <c r="B10941" s="39" t="s">
        <v>7707</v>
      </c>
      <c r="C10941" s="134" t="s">
        <v>7709</v>
      </c>
      <c r="D10941" s="135" t="s">
        <v>1478</v>
      </c>
      <c r="E10941" s="136">
        <v>15.2</v>
      </c>
      <c r="F10941" s="53" t="s">
        <v>44</v>
      </c>
      <c r="G10941" s="54"/>
      <c r="H10941" s="54" t="s">
        <v>1</v>
      </c>
      <c r="I10941" s="54"/>
      <c r="K10941" s="140" t="str">
        <f t="shared" ref="K10941" si="519">A10941</f>
        <v>就業安定促進計畫-就業服務據點配合推動就業服務業務實施相關計畫-會費、捐助、補助、分攤、照護、救濟與交流活動費-捐助、補助與獎助-捐助國內團體</v>
      </c>
      <c r="L10941" s="140" t="str">
        <f t="shared" ref="L10941" si="520">B10941</f>
        <v>中高齡新進員工個別工作指導獎勵金</v>
      </c>
      <c r="M10941" s="40" t="str">
        <f t="shared" ref="M10941" si="521">C10941</f>
        <v>財團法人弘道老人福利基金會附屬不老夢想推廣中心</v>
      </c>
    </row>
    <row r="10942" spans="1:13" s="27" customFormat="1" ht="150">
      <c r="A10942" s="39" t="s">
        <v>7732</v>
      </c>
      <c r="B10942" s="39" t="s">
        <v>7707</v>
      </c>
      <c r="C10942" s="134" t="s">
        <v>3103</v>
      </c>
      <c r="D10942" s="135" t="s">
        <v>1478</v>
      </c>
      <c r="E10942" s="136">
        <v>20</v>
      </c>
      <c r="F10942" s="53" t="s">
        <v>44</v>
      </c>
      <c r="G10942" s="54"/>
      <c r="H10942" s="54" t="s">
        <v>1</v>
      </c>
      <c r="I10942" s="54"/>
      <c r="K10942" s="140" t="str">
        <f t="shared" ref="K10942:K10944" si="522">A10942</f>
        <v>就業安定促進計畫-就業服務據點配合推動就業服務業務實施相關計畫-會費、捐助、補助、分攤、照護、救濟與交流活動費-捐助、補助與獎助-捐助國內團體</v>
      </c>
      <c r="L10942" s="140" t="str">
        <f t="shared" ref="L10942:L10944" si="523">B10942</f>
        <v>中高齡新進員工個別工作指導獎勵金</v>
      </c>
      <c r="M10942" s="40" t="str">
        <f t="shared" ref="M10942:M10944" si="524">C10942</f>
        <v>社團法人台灣基督教好牧人全人關顧協會</v>
      </c>
    </row>
    <row r="10943" spans="1:13" s="27" customFormat="1" ht="131.25">
      <c r="A10943" s="36" t="s">
        <v>7710</v>
      </c>
      <c r="B10943" s="36" t="s">
        <v>7711</v>
      </c>
      <c r="C10943" s="36" t="s">
        <v>2755</v>
      </c>
      <c r="D10943" s="36" t="s">
        <v>2735</v>
      </c>
      <c r="E10943" s="41">
        <v>50</v>
      </c>
      <c r="F10943" s="42" t="s">
        <v>44</v>
      </c>
      <c r="G10943" s="28"/>
      <c r="H10943" s="43" t="s">
        <v>1</v>
      </c>
      <c r="I10943" s="43"/>
      <c r="K10943" s="140" t="str">
        <f t="shared" si="522"/>
        <v>動物福利管理計畫-動物福利管理業務-會費、捐助、補助、分攤、照護、救濟與交流活動費－捐助、補助與獎助－捐助國內團體</v>
      </c>
      <c r="L10943" s="140" t="str">
        <f t="shared" si="523"/>
        <v>113年臺中市民間動物保護團體高齡動物收容處所改善計畫</v>
      </c>
      <c r="M10943" s="40" t="str">
        <f t="shared" si="524"/>
        <v>臺中市大里區保護動物協會</v>
      </c>
    </row>
    <row r="10944" spans="1:13" s="27" customFormat="1" ht="131.25">
      <c r="A10944" s="36" t="s">
        <v>7710</v>
      </c>
      <c r="B10944" s="36" t="s">
        <v>7711</v>
      </c>
      <c r="C10944" s="36" t="s">
        <v>7712</v>
      </c>
      <c r="D10944" s="36" t="s">
        <v>2735</v>
      </c>
      <c r="E10944" s="41">
        <v>50</v>
      </c>
      <c r="F10944" s="42" t="s">
        <v>44</v>
      </c>
      <c r="G10944" s="43"/>
      <c r="H10944" s="43" t="s">
        <v>1</v>
      </c>
      <c r="I10944" s="43"/>
      <c r="K10944" s="140" t="str">
        <f t="shared" si="522"/>
        <v>動物福利管理計畫-動物福利管理業務-會費、捐助、補助、分攤、照護、救濟與交流活動費－捐助、補助與獎助－捐助國內團體</v>
      </c>
      <c r="L10944" s="140" t="str">
        <f t="shared" si="523"/>
        <v>113年臺中市民間動物保護團體高齡動物收容處所改善計畫</v>
      </c>
      <c r="M10944" s="40" t="str">
        <f t="shared" si="524"/>
        <v>臺中市世界聯合保護動物協會</v>
      </c>
    </row>
    <row r="10945" spans="1:13" s="27" customFormat="1" ht="131.25">
      <c r="A10945" s="36" t="s">
        <v>7710</v>
      </c>
      <c r="B10945" s="36" t="s">
        <v>7711</v>
      </c>
      <c r="C10945" s="36" t="s">
        <v>7713</v>
      </c>
      <c r="D10945" s="36" t="s">
        <v>2735</v>
      </c>
      <c r="E10945" s="41">
        <v>50</v>
      </c>
      <c r="F10945" s="42" t="s">
        <v>44</v>
      </c>
      <c r="G10945" s="43"/>
      <c r="H10945" s="43" t="s">
        <v>1</v>
      </c>
      <c r="I10945" s="5"/>
      <c r="K10945" s="140" t="str">
        <f t="shared" ref="K10945" si="525">A10945</f>
        <v>動物福利管理計畫-動物福利管理業務-會費、捐助、補助、分攤、照護、救濟與交流活動費－捐助、補助與獎助－捐助國內團體</v>
      </c>
      <c r="L10945" s="140" t="str">
        <f t="shared" ref="L10945" si="526">B10945</f>
        <v>113年臺中市民間動物保護團體高齡動物收容處所改善計畫</v>
      </c>
      <c r="M10945" s="40" t="str">
        <f t="shared" ref="M10945" si="527">C10945</f>
        <v>臺中市希望愛生命關懷協會</v>
      </c>
    </row>
    <row r="10946" spans="1:13" ht="390">
      <c r="A10946" s="23" t="s">
        <v>6249</v>
      </c>
      <c r="B10946" s="23"/>
      <c r="C10946" s="23"/>
      <c r="D10946" s="23"/>
      <c r="E10946" s="23"/>
      <c r="F10946" s="23"/>
      <c r="G10946" s="23"/>
      <c r="H10946" s="24"/>
    </row>
  </sheetData>
  <mergeCells count="5473">
    <mergeCell ref="A1:I1"/>
    <mergeCell ref="J1:Q1"/>
    <mergeCell ref="R1:Z1"/>
    <mergeCell ref="AA1:AI1"/>
    <mergeCell ref="AJ1:AR1"/>
    <mergeCell ref="AS1:BA1"/>
    <mergeCell ref="FF1:FN1"/>
    <mergeCell ref="FO1:FW1"/>
    <mergeCell ref="FX1:GF1"/>
    <mergeCell ref="GG1:GO1"/>
    <mergeCell ref="GP1:GX1"/>
    <mergeCell ref="GY1:HG1"/>
    <mergeCell ref="DD1:DL1"/>
    <mergeCell ref="DM1:DU1"/>
    <mergeCell ref="DV1:ED1"/>
    <mergeCell ref="EE1:EM1"/>
    <mergeCell ref="EN1:EV1"/>
    <mergeCell ref="EW1:FE1"/>
    <mergeCell ref="BB1:BJ1"/>
    <mergeCell ref="BK1:BS1"/>
    <mergeCell ref="BT1:CB1"/>
    <mergeCell ref="CC1:CK1"/>
    <mergeCell ref="CL1:CT1"/>
    <mergeCell ref="CU1:DC1"/>
    <mergeCell ref="LL1:LT1"/>
    <mergeCell ref="LU1:MC1"/>
    <mergeCell ref="MD1:ML1"/>
    <mergeCell ref="MM1:MU1"/>
    <mergeCell ref="MV1:ND1"/>
    <mergeCell ref="NE1:NM1"/>
    <mergeCell ref="JJ1:JR1"/>
    <mergeCell ref="JS1:KA1"/>
    <mergeCell ref="KB1:KJ1"/>
    <mergeCell ref="KK1:KS1"/>
    <mergeCell ref="KT1:LB1"/>
    <mergeCell ref="LC1:LK1"/>
    <mergeCell ref="HH1:HP1"/>
    <mergeCell ref="HQ1:HY1"/>
    <mergeCell ref="HZ1:IH1"/>
    <mergeCell ref="II1:IQ1"/>
    <mergeCell ref="IR1:IZ1"/>
    <mergeCell ref="JA1:JI1"/>
    <mergeCell ref="RR1:RZ1"/>
    <mergeCell ref="SA1:SI1"/>
    <mergeCell ref="SJ1:SR1"/>
    <mergeCell ref="SS1:TA1"/>
    <mergeCell ref="TB1:TJ1"/>
    <mergeCell ref="TK1:TS1"/>
    <mergeCell ref="PP1:PX1"/>
    <mergeCell ref="PY1:QG1"/>
    <mergeCell ref="QH1:QP1"/>
    <mergeCell ref="QQ1:QY1"/>
    <mergeCell ref="QZ1:RH1"/>
    <mergeCell ref="RI1:RQ1"/>
    <mergeCell ref="NN1:NV1"/>
    <mergeCell ref="NW1:OE1"/>
    <mergeCell ref="OF1:ON1"/>
    <mergeCell ref="OO1:OW1"/>
    <mergeCell ref="OX1:PF1"/>
    <mergeCell ref="PG1:PO1"/>
    <mergeCell ref="XX1:YF1"/>
    <mergeCell ref="YG1:YO1"/>
    <mergeCell ref="YP1:YX1"/>
    <mergeCell ref="YY1:ZG1"/>
    <mergeCell ref="ZH1:ZP1"/>
    <mergeCell ref="ZQ1:ZY1"/>
    <mergeCell ref="VV1:WD1"/>
    <mergeCell ref="WE1:WM1"/>
    <mergeCell ref="WN1:WV1"/>
    <mergeCell ref="WW1:XE1"/>
    <mergeCell ref="XF1:XN1"/>
    <mergeCell ref="XO1:XW1"/>
    <mergeCell ref="TT1:UB1"/>
    <mergeCell ref="UC1:UK1"/>
    <mergeCell ref="UL1:UT1"/>
    <mergeCell ref="UU1:VC1"/>
    <mergeCell ref="VD1:VL1"/>
    <mergeCell ref="VM1:VU1"/>
    <mergeCell ref="AED1:AEL1"/>
    <mergeCell ref="AEM1:AEU1"/>
    <mergeCell ref="AEV1:AFD1"/>
    <mergeCell ref="AFE1:AFM1"/>
    <mergeCell ref="AFN1:AFV1"/>
    <mergeCell ref="AFW1:AGE1"/>
    <mergeCell ref="ACB1:ACJ1"/>
    <mergeCell ref="ACK1:ACS1"/>
    <mergeCell ref="ACT1:ADB1"/>
    <mergeCell ref="ADC1:ADK1"/>
    <mergeCell ref="ADL1:ADT1"/>
    <mergeCell ref="ADU1:AEC1"/>
    <mergeCell ref="ZZ1:AAH1"/>
    <mergeCell ref="AAI1:AAQ1"/>
    <mergeCell ref="AAR1:AAZ1"/>
    <mergeCell ref="ABA1:ABI1"/>
    <mergeCell ref="ABJ1:ABR1"/>
    <mergeCell ref="ABS1:ACA1"/>
    <mergeCell ref="AKJ1:AKR1"/>
    <mergeCell ref="AKS1:ALA1"/>
    <mergeCell ref="ALB1:ALJ1"/>
    <mergeCell ref="ALK1:ALS1"/>
    <mergeCell ref="ALT1:AMB1"/>
    <mergeCell ref="AMC1:AMK1"/>
    <mergeCell ref="AIH1:AIP1"/>
    <mergeCell ref="AIQ1:AIY1"/>
    <mergeCell ref="AIZ1:AJH1"/>
    <mergeCell ref="AJI1:AJQ1"/>
    <mergeCell ref="AJR1:AJZ1"/>
    <mergeCell ref="AKA1:AKI1"/>
    <mergeCell ref="AGF1:AGN1"/>
    <mergeCell ref="AGO1:AGW1"/>
    <mergeCell ref="AGX1:AHF1"/>
    <mergeCell ref="AHG1:AHO1"/>
    <mergeCell ref="AHP1:AHX1"/>
    <mergeCell ref="AHY1:AIG1"/>
    <mergeCell ref="AQP1:AQX1"/>
    <mergeCell ref="AQY1:ARG1"/>
    <mergeCell ref="ARH1:ARP1"/>
    <mergeCell ref="ARQ1:ARY1"/>
    <mergeCell ref="ARZ1:ASH1"/>
    <mergeCell ref="ASI1:ASQ1"/>
    <mergeCell ref="AON1:AOV1"/>
    <mergeCell ref="AOW1:APE1"/>
    <mergeCell ref="APF1:APN1"/>
    <mergeCell ref="APO1:APW1"/>
    <mergeCell ref="APX1:AQF1"/>
    <mergeCell ref="AQG1:AQO1"/>
    <mergeCell ref="AML1:AMT1"/>
    <mergeCell ref="AMU1:ANC1"/>
    <mergeCell ref="AND1:ANL1"/>
    <mergeCell ref="ANM1:ANU1"/>
    <mergeCell ref="ANV1:AOD1"/>
    <mergeCell ref="AOE1:AOM1"/>
    <mergeCell ref="AWV1:AXD1"/>
    <mergeCell ref="AXE1:AXM1"/>
    <mergeCell ref="AXN1:AXV1"/>
    <mergeCell ref="AXW1:AYE1"/>
    <mergeCell ref="AYF1:AYN1"/>
    <mergeCell ref="AYO1:AYW1"/>
    <mergeCell ref="AUT1:AVB1"/>
    <mergeCell ref="AVC1:AVK1"/>
    <mergeCell ref="AVL1:AVT1"/>
    <mergeCell ref="AVU1:AWC1"/>
    <mergeCell ref="AWD1:AWL1"/>
    <mergeCell ref="AWM1:AWU1"/>
    <mergeCell ref="ASR1:ASZ1"/>
    <mergeCell ref="ATA1:ATI1"/>
    <mergeCell ref="ATJ1:ATR1"/>
    <mergeCell ref="ATS1:AUA1"/>
    <mergeCell ref="AUB1:AUJ1"/>
    <mergeCell ref="AUK1:AUS1"/>
    <mergeCell ref="BDB1:BDJ1"/>
    <mergeCell ref="BDK1:BDS1"/>
    <mergeCell ref="BDT1:BEB1"/>
    <mergeCell ref="BEC1:BEK1"/>
    <mergeCell ref="BEL1:BET1"/>
    <mergeCell ref="BEU1:BFC1"/>
    <mergeCell ref="BAZ1:BBH1"/>
    <mergeCell ref="BBI1:BBQ1"/>
    <mergeCell ref="BBR1:BBZ1"/>
    <mergeCell ref="BCA1:BCI1"/>
    <mergeCell ref="BCJ1:BCR1"/>
    <mergeCell ref="BCS1:BDA1"/>
    <mergeCell ref="AYX1:AZF1"/>
    <mergeCell ref="AZG1:AZO1"/>
    <mergeCell ref="AZP1:AZX1"/>
    <mergeCell ref="AZY1:BAG1"/>
    <mergeCell ref="BAH1:BAP1"/>
    <mergeCell ref="BAQ1:BAY1"/>
    <mergeCell ref="BJH1:BJP1"/>
    <mergeCell ref="BJQ1:BJY1"/>
    <mergeCell ref="BJZ1:BKH1"/>
    <mergeCell ref="BKI1:BKQ1"/>
    <mergeCell ref="BKR1:BKZ1"/>
    <mergeCell ref="BLA1:BLI1"/>
    <mergeCell ref="BHF1:BHN1"/>
    <mergeCell ref="BHO1:BHW1"/>
    <mergeCell ref="BHX1:BIF1"/>
    <mergeCell ref="BIG1:BIO1"/>
    <mergeCell ref="BIP1:BIX1"/>
    <mergeCell ref="BIY1:BJG1"/>
    <mergeCell ref="BFD1:BFL1"/>
    <mergeCell ref="BFM1:BFU1"/>
    <mergeCell ref="BFV1:BGD1"/>
    <mergeCell ref="BGE1:BGM1"/>
    <mergeCell ref="BGN1:BGV1"/>
    <mergeCell ref="BGW1:BHE1"/>
    <mergeCell ref="BPN1:BPV1"/>
    <mergeCell ref="BPW1:BQE1"/>
    <mergeCell ref="BQF1:BQN1"/>
    <mergeCell ref="BQO1:BQW1"/>
    <mergeCell ref="BQX1:BRF1"/>
    <mergeCell ref="BRG1:BRO1"/>
    <mergeCell ref="BNL1:BNT1"/>
    <mergeCell ref="BNU1:BOC1"/>
    <mergeCell ref="BOD1:BOL1"/>
    <mergeCell ref="BOM1:BOU1"/>
    <mergeCell ref="BOV1:BPD1"/>
    <mergeCell ref="BPE1:BPM1"/>
    <mergeCell ref="BLJ1:BLR1"/>
    <mergeCell ref="BLS1:BMA1"/>
    <mergeCell ref="BMB1:BMJ1"/>
    <mergeCell ref="BMK1:BMS1"/>
    <mergeCell ref="BMT1:BNB1"/>
    <mergeCell ref="BNC1:BNK1"/>
    <mergeCell ref="BVT1:BWB1"/>
    <mergeCell ref="BWC1:BWK1"/>
    <mergeCell ref="BWL1:BWT1"/>
    <mergeCell ref="BWU1:BXC1"/>
    <mergeCell ref="BXD1:BXL1"/>
    <mergeCell ref="BXM1:BXU1"/>
    <mergeCell ref="BTR1:BTZ1"/>
    <mergeCell ref="BUA1:BUI1"/>
    <mergeCell ref="BUJ1:BUR1"/>
    <mergeCell ref="BUS1:BVA1"/>
    <mergeCell ref="BVB1:BVJ1"/>
    <mergeCell ref="BVK1:BVS1"/>
    <mergeCell ref="BRP1:BRX1"/>
    <mergeCell ref="BRY1:BSG1"/>
    <mergeCell ref="BSH1:BSP1"/>
    <mergeCell ref="BSQ1:BSY1"/>
    <mergeCell ref="BSZ1:BTH1"/>
    <mergeCell ref="BTI1:BTQ1"/>
    <mergeCell ref="CBZ1:CCH1"/>
    <mergeCell ref="CCI1:CCQ1"/>
    <mergeCell ref="CCR1:CCZ1"/>
    <mergeCell ref="CDA1:CDI1"/>
    <mergeCell ref="CDJ1:CDR1"/>
    <mergeCell ref="CDS1:CEA1"/>
    <mergeCell ref="BZX1:CAF1"/>
    <mergeCell ref="CAG1:CAO1"/>
    <mergeCell ref="CAP1:CAX1"/>
    <mergeCell ref="CAY1:CBG1"/>
    <mergeCell ref="CBH1:CBP1"/>
    <mergeCell ref="CBQ1:CBY1"/>
    <mergeCell ref="BXV1:BYD1"/>
    <mergeCell ref="BYE1:BYM1"/>
    <mergeCell ref="BYN1:BYV1"/>
    <mergeCell ref="BYW1:BZE1"/>
    <mergeCell ref="BZF1:BZN1"/>
    <mergeCell ref="BZO1:BZW1"/>
    <mergeCell ref="CIF1:CIN1"/>
    <mergeCell ref="CIO1:CIW1"/>
    <mergeCell ref="CIX1:CJF1"/>
    <mergeCell ref="CJG1:CJO1"/>
    <mergeCell ref="CJP1:CJX1"/>
    <mergeCell ref="CJY1:CKG1"/>
    <mergeCell ref="CGD1:CGL1"/>
    <mergeCell ref="CGM1:CGU1"/>
    <mergeCell ref="CGV1:CHD1"/>
    <mergeCell ref="CHE1:CHM1"/>
    <mergeCell ref="CHN1:CHV1"/>
    <mergeCell ref="CHW1:CIE1"/>
    <mergeCell ref="CEB1:CEJ1"/>
    <mergeCell ref="CEK1:CES1"/>
    <mergeCell ref="CET1:CFB1"/>
    <mergeCell ref="CFC1:CFK1"/>
    <mergeCell ref="CFL1:CFT1"/>
    <mergeCell ref="CFU1:CGC1"/>
    <mergeCell ref="COL1:COT1"/>
    <mergeCell ref="COU1:CPC1"/>
    <mergeCell ref="CPD1:CPL1"/>
    <mergeCell ref="CPM1:CPU1"/>
    <mergeCell ref="CPV1:CQD1"/>
    <mergeCell ref="CQE1:CQM1"/>
    <mergeCell ref="CMJ1:CMR1"/>
    <mergeCell ref="CMS1:CNA1"/>
    <mergeCell ref="CNB1:CNJ1"/>
    <mergeCell ref="CNK1:CNS1"/>
    <mergeCell ref="CNT1:COB1"/>
    <mergeCell ref="COC1:COK1"/>
    <mergeCell ref="CKH1:CKP1"/>
    <mergeCell ref="CKQ1:CKY1"/>
    <mergeCell ref="CKZ1:CLH1"/>
    <mergeCell ref="CLI1:CLQ1"/>
    <mergeCell ref="CLR1:CLZ1"/>
    <mergeCell ref="CMA1:CMI1"/>
    <mergeCell ref="CUR1:CUZ1"/>
    <mergeCell ref="CVA1:CVI1"/>
    <mergeCell ref="CVJ1:CVR1"/>
    <mergeCell ref="CVS1:CWA1"/>
    <mergeCell ref="CWB1:CWJ1"/>
    <mergeCell ref="CWK1:CWS1"/>
    <mergeCell ref="CSP1:CSX1"/>
    <mergeCell ref="CSY1:CTG1"/>
    <mergeCell ref="CTH1:CTP1"/>
    <mergeCell ref="CTQ1:CTY1"/>
    <mergeCell ref="CTZ1:CUH1"/>
    <mergeCell ref="CUI1:CUQ1"/>
    <mergeCell ref="CQN1:CQV1"/>
    <mergeCell ref="CQW1:CRE1"/>
    <mergeCell ref="CRF1:CRN1"/>
    <mergeCell ref="CRO1:CRW1"/>
    <mergeCell ref="CRX1:CSF1"/>
    <mergeCell ref="CSG1:CSO1"/>
    <mergeCell ref="DAX1:DBF1"/>
    <mergeCell ref="DBG1:DBO1"/>
    <mergeCell ref="DBP1:DBX1"/>
    <mergeCell ref="DBY1:DCG1"/>
    <mergeCell ref="DCH1:DCP1"/>
    <mergeCell ref="DCQ1:DCY1"/>
    <mergeCell ref="CYV1:CZD1"/>
    <mergeCell ref="CZE1:CZM1"/>
    <mergeCell ref="CZN1:CZV1"/>
    <mergeCell ref="CZW1:DAE1"/>
    <mergeCell ref="DAF1:DAN1"/>
    <mergeCell ref="DAO1:DAW1"/>
    <mergeCell ref="CWT1:CXB1"/>
    <mergeCell ref="CXC1:CXK1"/>
    <mergeCell ref="CXL1:CXT1"/>
    <mergeCell ref="CXU1:CYC1"/>
    <mergeCell ref="CYD1:CYL1"/>
    <mergeCell ref="CYM1:CYU1"/>
    <mergeCell ref="DHD1:DHL1"/>
    <mergeCell ref="DHM1:DHU1"/>
    <mergeCell ref="DHV1:DID1"/>
    <mergeCell ref="DIE1:DIM1"/>
    <mergeCell ref="DIN1:DIV1"/>
    <mergeCell ref="DIW1:DJE1"/>
    <mergeCell ref="DFB1:DFJ1"/>
    <mergeCell ref="DFK1:DFS1"/>
    <mergeCell ref="DFT1:DGB1"/>
    <mergeCell ref="DGC1:DGK1"/>
    <mergeCell ref="DGL1:DGT1"/>
    <mergeCell ref="DGU1:DHC1"/>
    <mergeCell ref="DCZ1:DDH1"/>
    <mergeCell ref="DDI1:DDQ1"/>
    <mergeCell ref="DDR1:DDZ1"/>
    <mergeCell ref="DEA1:DEI1"/>
    <mergeCell ref="DEJ1:DER1"/>
    <mergeCell ref="DES1:DFA1"/>
    <mergeCell ref="DNJ1:DNR1"/>
    <mergeCell ref="DNS1:DOA1"/>
    <mergeCell ref="DOB1:DOJ1"/>
    <mergeCell ref="DOK1:DOS1"/>
    <mergeCell ref="DOT1:DPB1"/>
    <mergeCell ref="DPC1:DPK1"/>
    <mergeCell ref="DLH1:DLP1"/>
    <mergeCell ref="DLQ1:DLY1"/>
    <mergeCell ref="DLZ1:DMH1"/>
    <mergeCell ref="DMI1:DMQ1"/>
    <mergeCell ref="DMR1:DMZ1"/>
    <mergeCell ref="DNA1:DNI1"/>
    <mergeCell ref="DJF1:DJN1"/>
    <mergeCell ref="DJO1:DJW1"/>
    <mergeCell ref="DJX1:DKF1"/>
    <mergeCell ref="DKG1:DKO1"/>
    <mergeCell ref="DKP1:DKX1"/>
    <mergeCell ref="DKY1:DLG1"/>
    <mergeCell ref="DTP1:DTX1"/>
    <mergeCell ref="DTY1:DUG1"/>
    <mergeCell ref="DUH1:DUP1"/>
    <mergeCell ref="DUQ1:DUY1"/>
    <mergeCell ref="DUZ1:DVH1"/>
    <mergeCell ref="DVI1:DVQ1"/>
    <mergeCell ref="DRN1:DRV1"/>
    <mergeCell ref="DRW1:DSE1"/>
    <mergeCell ref="DSF1:DSN1"/>
    <mergeCell ref="DSO1:DSW1"/>
    <mergeCell ref="DSX1:DTF1"/>
    <mergeCell ref="DTG1:DTO1"/>
    <mergeCell ref="DPL1:DPT1"/>
    <mergeCell ref="DPU1:DQC1"/>
    <mergeCell ref="DQD1:DQL1"/>
    <mergeCell ref="DQM1:DQU1"/>
    <mergeCell ref="DQV1:DRD1"/>
    <mergeCell ref="DRE1:DRM1"/>
    <mergeCell ref="DZV1:EAD1"/>
    <mergeCell ref="EAE1:EAM1"/>
    <mergeCell ref="EAN1:EAV1"/>
    <mergeCell ref="EAW1:EBE1"/>
    <mergeCell ref="EBF1:EBN1"/>
    <mergeCell ref="EBO1:EBW1"/>
    <mergeCell ref="DXT1:DYB1"/>
    <mergeCell ref="DYC1:DYK1"/>
    <mergeCell ref="DYL1:DYT1"/>
    <mergeCell ref="DYU1:DZC1"/>
    <mergeCell ref="DZD1:DZL1"/>
    <mergeCell ref="DZM1:DZU1"/>
    <mergeCell ref="DVR1:DVZ1"/>
    <mergeCell ref="DWA1:DWI1"/>
    <mergeCell ref="DWJ1:DWR1"/>
    <mergeCell ref="DWS1:DXA1"/>
    <mergeCell ref="DXB1:DXJ1"/>
    <mergeCell ref="DXK1:DXS1"/>
    <mergeCell ref="EGB1:EGJ1"/>
    <mergeCell ref="EGK1:EGS1"/>
    <mergeCell ref="EGT1:EHB1"/>
    <mergeCell ref="EHC1:EHK1"/>
    <mergeCell ref="EHL1:EHT1"/>
    <mergeCell ref="EHU1:EIC1"/>
    <mergeCell ref="EDZ1:EEH1"/>
    <mergeCell ref="EEI1:EEQ1"/>
    <mergeCell ref="EER1:EEZ1"/>
    <mergeCell ref="EFA1:EFI1"/>
    <mergeCell ref="EFJ1:EFR1"/>
    <mergeCell ref="EFS1:EGA1"/>
    <mergeCell ref="EBX1:ECF1"/>
    <mergeCell ref="ECG1:ECO1"/>
    <mergeCell ref="ECP1:ECX1"/>
    <mergeCell ref="ECY1:EDG1"/>
    <mergeCell ref="EDH1:EDP1"/>
    <mergeCell ref="EDQ1:EDY1"/>
    <mergeCell ref="EMH1:EMP1"/>
    <mergeCell ref="EMQ1:EMY1"/>
    <mergeCell ref="EMZ1:ENH1"/>
    <mergeCell ref="ENI1:ENQ1"/>
    <mergeCell ref="ENR1:ENZ1"/>
    <mergeCell ref="EOA1:EOI1"/>
    <mergeCell ref="EKF1:EKN1"/>
    <mergeCell ref="EKO1:EKW1"/>
    <mergeCell ref="EKX1:ELF1"/>
    <mergeCell ref="ELG1:ELO1"/>
    <mergeCell ref="ELP1:ELX1"/>
    <mergeCell ref="ELY1:EMG1"/>
    <mergeCell ref="EID1:EIL1"/>
    <mergeCell ref="EIM1:EIU1"/>
    <mergeCell ref="EIV1:EJD1"/>
    <mergeCell ref="EJE1:EJM1"/>
    <mergeCell ref="EJN1:EJV1"/>
    <mergeCell ref="EJW1:EKE1"/>
    <mergeCell ref="ESN1:ESV1"/>
    <mergeCell ref="ESW1:ETE1"/>
    <mergeCell ref="ETF1:ETN1"/>
    <mergeCell ref="ETO1:ETW1"/>
    <mergeCell ref="ETX1:EUF1"/>
    <mergeCell ref="EUG1:EUO1"/>
    <mergeCell ref="EQL1:EQT1"/>
    <mergeCell ref="EQU1:ERC1"/>
    <mergeCell ref="ERD1:ERL1"/>
    <mergeCell ref="ERM1:ERU1"/>
    <mergeCell ref="ERV1:ESD1"/>
    <mergeCell ref="ESE1:ESM1"/>
    <mergeCell ref="EOJ1:EOR1"/>
    <mergeCell ref="EOS1:EPA1"/>
    <mergeCell ref="EPB1:EPJ1"/>
    <mergeCell ref="EPK1:EPS1"/>
    <mergeCell ref="EPT1:EQB1"/>
    <mergeCell ref="EQC1:EQK1"/>
    <mergeCell ref="EYT1:EZB1"/>
    <mergeCell ref="EZC1:EZK1"/>
    <mergeCell ref="EZL1:EZT1"/>
    <mergeCell ref="EZU1:FAC1"/>
    <mergeCell ref="FAD1:FAL1"/>
    <mergeCell ref="FAM1:FAU1"/>
    <mergeCell ref="EWR1:EWZ1"/>
    <mergeCell ref="EXA1:EXI1"/>
    <mergeCell ref="EXJ1:EXR1"/>
    <mergeCell ref="EXS1:EYA1"/>
    <mergeCell ref="EYB1:EYJ1"/>
    <mergeCell ref="EYK1:EYS1"/>
    <mergeCell ref="EUP1:EUX1"/>
    <mergeCell ref="EUY1:EVG1"/>
    <mergeCell ref="EVH1:EVP1"/>
    <mergeCell ref="EVQ1:EVY1"/>
    <mergeCell ref="EVZ1:EWH1"/>
    <mergeCell ref="EWI1:EWQ1"/>
    <mergeCell ref="FEZ1:FFH1"/>
    <mergeCell ref="FFI1:FFQ1"/>
    <mergeCell ref="FFR1:FFZ1"/>
    <mergeCell ref="FGA1:FGI1"/>
    <mergeCell ref="FGJ1:FGR1"/>
    <mergeCell ref="FGS1:FHA1"/>
    <mergeCell ref="FCX1:FDF1"/>
    <mergeCell ref="FDG1:FDO1"/>
    <mergeCell ref="FDP1:FDX1"/>
    <mergeCell ref="FDY1:FEG1"/>
    <mergeCell ref="FEH1:FEP1"/>
    <mergeCell ref="FEQ1:FEY1"/>
    <mergeCell ref="FAV1:FBD1"/>
    <mergeCell ref="FBE1:FBM1"/>
    <mergeCell ref="FBN1:FBV1"/>
    <mergeCell ref="FBW1:FCE1"/>
    <mergeCell ref="FCF1:FCN1"/>
    <mergeCell ref="FCO1:FCW1"/>
    <mergeCell ref="FLF1:FLN1"/>
    <mergeCell ref="FLO1:FLW1"/>
    <mergeCell ref="FLX1:FMF1"/>
    <mergeCell ref="FMG1:FMO1"/>
    <mergeCell ref="FMP1:FMX1"/>
    <mergeCell ref="FMY1:FNG1"/>
    <mergeCell ref="FJD1:FJL1"/>
    <mergeCell ref="FJM1:FJU1"/>
    <mergeCell ref="FJV1:FKD1"/>
    <mergeCell ref="FKE1:FKM1"/>
    <mergeCell ref="FKN1:FKV1"/>
    <mergeCell ref="FKW1:FLE1"/>
    <mergeCell ref="FHB1:FHJ1"/>
    <mergeCell ref="FHK1:FHS1"/>
    <mergeCell ref="FHT1:FIB1"/>
    <mergeCell ref="FIC1:FIK1"/>
    <mergeCell ref="FIL1:FIT1"/>
    <mergeCell ref="FIU1:FJC1"/>
    <mergeCell ref="FRL1:FRT1"/>
    <mergeCell ref="FRU1:FSC1"/>
    <mergeCell ref="FSD1:FSL1"/>
    <mergeCell ref="FSM1:FSU1"/>
    <mergeCell ref="FSV1:FTD1"/>
    <mergeCell ref="FTE1:FTM1"/>
    <mergeCell ref="FPJ1:FPR1"/>
    <mergeCell ref="FPS1:FQA1"/>
    <mergeCell ref="FQB1:FQJ1"/>
    <mergeCell ref="FQK1:FQS1"/>
    <mergeCell ref="FQT1:FRB1"/>
    <mergeCell ref="FRC1:FRK1"/>
    <mergeCell ref="FNH1:FNP1"/>
    <mergeCell ref="FNQ1:FNY1"/>
    <mergeCell ref="FNZ1:FOH1"/>
    <mergeCell ref="FOI1:FOQ1"/>
    <mergeCell ref="FOR1:FOZ1"/>
    <mergeCell ref="FPA1:FPI1"/>
    <mergeCell ref="FXR1:FXZ1"/>
    <mergeCell ref="FYA1:FYI1"/>
    <mergeCell ref="FYJ1:FYR1"/>
    <mergeCell ref="FYS1:FZA1"/>
    <mergeCell ref="FZB1:FZJ1"/>
    <mergeCell ref="FZK1:FZS1"/>
    <mergeCell ref="FVP1:FVX1"/>
    <mergeCell ref="FVY1:FWG1"/>
    <mergeCell ref="FWH1:FWP1"/>
    <mergeCell ref="FWQ1:FWY1"/>
    <mergeCell ref="FWZ1:FXH1"/>
    <mergeCell ref="FXI1:FXQ1"/>
    <mergeCell ref="FTN1:FTV1"/>
    <mergeCell ref="FTW1:FUE1"/>
    <mergeCell ref="FUF1:FUN1"/>
    <mergeCell ref="FUO1:FUW1"/>
    <mergeCell ref="FUX1:FVF1"/>
    <mergeCell ref="FVG1:FVO1"/>
    <mergeCell ref="GDX1:GEF1"/>
    <mergeCell ref="GEG1:GEO1"/>
    <mergeCell ref="GEP1:GEX1"/>
    <mergeCell ref="GEY1:GFG1"/>
    <mergeCell ref="GFH1:GFP1"/>
    <mergeCell ref="GFQ1:GFY1"/>
    <mergeCell ref="GBV1:GCD1"/>
    <mergeCell ref="GCE1:GCM1"/>
    <mergeCell ref="GCN1:GCV1"/>
    <mergeCell ref="GCW1:GDE1"/>
    <mergeCell ref="GDF1:GDN1"/>
    <mergeCell ref="GDO1:GDW1"/>
    <mergeCell ref="FZT1:GAB1"/>
    <mergeCell ref="GAC1:GAK1"/>
    <mergeCell ref="GAL1:GAT1"/>
    <mergeCell ref="GAU1:GBC1"/>
    <mergeCell ref="GBD1:GBL1"/>
    <mergeCell ref="GBM1:GBU1"/>
    <mergeCell ref="GKD1:GKL1"/>
    <mergeCell ref="GKM1:GKU1"/>
    <mergeCell ref="GKV1:GLD1"/>
    <mergeCell ref="GLE1:GLM1"/>
    <mergeCell ref="GLN1:GLV1"/>
    <mergeCell ref="GLW1:GME1"/>
    <mergeCell ref="GIB1:GIJ1"/>
    <mergeCell ref="GIK1:GIS1"/>
    <mergeCell ref="GIT1:GJB1"/>
    <mergeCell ref="GJC1:GJK1"/>
    <mergeCell ref="GJL1:GJT1"/>
    <mergeCell ref="GJU1:GKC1"/>
    <mergeCell ref="GFZ1:GGH1"/>
    <mergeCell ref="GGI1:GGQ1"/>
    <mergeCell ref="GGR1:GGZ1"/>
    <mergeCell ref="GHA1:GHI1"/>
    <mergeCell ref="GHJ1:GHR1"/>
    <mergeCell ref="GHS1:GIA1"/>
    <mergeCell ref="GQJ1:GQR1"/>
    <mergeCell ref="GQS1:GRA1"/>
    <mergeCell ref="GRB1:GRJ1"/>
    <mergeCell ref="GRK1:GRS1"/>
    <mergeCell ref="GRT1:GSB1"/>
    <mergeCell ref="GSC1:GSK1"/>
    <mergeCell ref="GOH1:GOP1"/>
    <mergeCell ref="GOQ1:GOY1"/>
    <mergeCell ref="GOZ1:GPH1"/>
    <mergeCell ref="GPI1:GPQ1"/>
    <mergeCell ref="GPR1:GPZ1"/>
    <mergeCell ref="GQA1:GQI1"/>
    <mergeCell ref="GMF1:GMN1"/>
    <mergeCell ref="GMO1:GMW1"/>
    <mergeCell ref="GMX1:GNF1"/>
    <mergeCell ref="GNG1:GNO1"/>
    <mergeCell ref="GNP1:GNX1"/>
    <mergeCell ref="GNY1:GOG1"/>
    <mergeCell ref="GWP1:GWX1"/>
    <mergeCell ref="GWY1:GXG1"/>
    <mergeCell ref="GXH1:GXP1"/>
    <mergeCell ref="GXQ1:GXY1"/>
    <mergeCell ref="GXZ1:GYH1"/>
    <mergeCell ref="GYI1:GYQ1"/>
    <mergeCell ref="GUN1:GUV1"/>
    <mergeCell ref="GUW1:GVE1"/>
    <mergeCell ref="GVF1:GVN1"/>
    <mergeCell ref="GVO1:GVW1"/>
    <mergeCell ref="GVX1:GWF1"/>
    <mergeCell ref="GWG1:GWO1"/>
    <mergeCell ref="GSL1:GST1"/>
    <mergeCell ref="GSU1:GTC1"/>
    <mergeCell ref="GTD1:GTL1"/>
    <mergeCell ref="GTM1:GTU1"/>
    <mergeCell ref="GTV1:GUD1"/>
    <mergeCell ref="GUE1:GUM1"/>
    <mergeCell ref="HCV1:HDD1"/>
    <mergeCell ref="HDE1:HDM1"/>
    <mergeCell ref="HDN1:HDV1"/>
    <mergeCell ref="HDW1:HEE1"/>
    <mergeCell ref="HEF1:HEN1"/>
    <mergeCell ref="HEO1:HEW1"/>
    <mergeCell ref="HAT1:HBB1"/>
    <mergeCell ref="HBC1:HBK1"/>
    <mergeCell ref="HBL1:HBT1"/>
    <mergeCell ref="HBU1:HCC1"/>
    <mergeCell ref="HCD1:HCL1"/>
    <mergeCell ref="HCM1:HCU1"/>
    <mergeCell ref="GYR1:GYZ1"/>
    <mergeCell ref="GZA1:GZI1"/>
    <mergeCell ref="GZJ1:GZR1"/>
    <mergeCell ref="GZS1:HAA1"/>
    <mergeCell ref="HAB1:HAJ1"/>
    <mergeCell ref="HAK1:HAS1"/>
    <mergeCell ref="HJB1:HJJ1"/>
    <mergeCell ref="HJK1:HJS1"/>
    <mergeCell ref="HJT1:HKB1"/>
    <mergeCell ref="HKC1:HKK1"/>
    <mergeCell ref="HKL1:HKT1"/>
    <mergeCell ref="HKU1:HLC1"/>
    <mergeCell ref="HGZ1:HHH1"/>
    <mergeCell ref="HHI1:HHQ1"/>
    <mergeCell ref="HHR1:HHZ1"/>
    <mergeCell ref="HIA1:HII1"/>
    <mergeCell ref="HIJ1:HIR1"/>
    <mergeCell ref="HIS1:HJA1"/>
    <mergeCell ref="HEX1:HFF1"/>
    <mergeCell ref="HFG1:HFO1"/>
    <mergeCell ref="HFP1:HFX1"/>
    <mergeCell ref="HFY1:HGG1"/>
    <mergeCell ref="HGH1:HGP1"/>
    <mergeCell ref="HGQ1:HGY1"/>
    <mergeCell ref="HPH1:HPP1"/>
    <mergeCell ref="HPQ1:HPY1"/>
    <mergeCell ref="HPZ1:HQH1"/>
    <mergeCell ref="HQI1:HQQ1"/>
    <mergeCell ref="HQR1:HQZ1"/>
    <mergeCell ref="HRA1:HRI1"/>
    <mergeCell ref="HNF1:HNN1"/>
    <mergeCell ref="HNO1:HNW1"/>
    <mergeCell ref="HNX1:HOF1"/>
    <mergeCell ref="HOG1:HOO1"/>
    <mergeCell ref="HOP1:HOX1"/>
    <mergeCell ref="HOY1:HPG1"/>
    <mergeCell ref="HLD1:HLL1"/>
    <mergeCell ref="HLM1:HLU1"/>
    <mergeCell ref="HLV1:HMD1"/>
    <mergeCell ref="HME1:HMM1"/>
    <mergeCell ref="HMN1:HMV1"/>
    <mergeCell ref="HMW1:HNE1"/>
    <mergeCell ref="HVN1:HVV1"/>
    <mergeCell ref="HVW1:HWE1"/>
    <mergeCell ref="HWF1:HWN1"/>
    <mergeCell ref="HWO1:HWW1"/>
    <mergeCell ref="HWX1:HXF1"/>
    <mergeCell ref="HXG1:HXO1"/>
    <mergeCell ref="HTL1:HTT1"/>
    <mergeCell ref="HTU1:HUC1"/>
    <mergeCell ref="HUD1:HUL1"/>
    <mergeCell ref="HUM1:HUU1"/>
    <mergeCell ref="HUV1:HVD1"/>
    <mergeCell ref="HVE1:HVM1"/>
    <mergeCell ref="HRJ1:HRR1"/>
    <mergeCell ref="HRS1:HSA1"/>
    <mergeCell ref="HSB1:HSJ1"/>
    <mergeCell ref="HSK1:HSS1"/>
    <mergeCell ref="HST1:HTB1"/>
    <mergeCell ref="HTC1:HTK1"/>
    <mergeCell ref="IBT1:ICB1"/>
    <mergeCell ref="ICC1:ICK1"/>
    <mergeCell ref="ICL1:ICT1"/>
    <mergeCell ref="ICU1:IDC1"/>
    <mergeCell ref="IDD1:IDL1"/>
    <mergeCell ref="IDM1:IDU1"/>
    <mergeCell ref="HZR1:HZZ1"/>
    <mergeCell ref="IAA1:IAI1"/>
    <mergeCell ref="IAJ1:IAR1"/>
    <mergeCell ref="IAS1:IBA1"/>
    <mergeCell ref="IBB1:IBJ1"/>
    <mergeCell ref="IBK1:IBS1"/>
    <mergeCell ref="HXP1:HXX1"/>
    <mergeCell ref="HXY1:HYG1"/>
    <mergeCell ref="HYH1:HYP1"/>
    <mergeCell ref="HYQ1:HYY1"/>
    <mergeCell ref="HYZ1:HZH1"/>
    <mergeCell ref="HZI1:HZQ1"/>
    <mergeCell ref="IHZ1:IIH1"/>
    <mergeCell ref="III1:IIQ1"/>
    <mergeCell ref="IIR1:IIZ1"/>
    <mergeCell ref="IJA1:IJI1"/>
    <mergeCell ref="IJJ1:IJR1"/>
    <mergeCell ref="IJS1:IKA1"/>
    <mergeCell ref="IFX1:IGF1"/>
    <mergeCell ref="IGG1:IGO1"/>
    <mergeCell ref="IGP1:IGX1"/>
    <mergeCell ref="IGY1:IHG1"/>
    <mergeCell ref="IHH1:IHP1"/>
    <mergeCell ref="IHQ1:IHY1"/>
    <mergeCell ref="IDV1:IED1"/>
    <mergeCell ref="IEE1:IEM1"/>
    <mergeCell ref="IEN1:IEV1"/>
    <mergeCell ref="IEW1:IFE1"/>
    <mergeCell ref="IFF1:IFN1"/>
    <mergeCell ref="IFO1:IFW1"/>
    <mergeCell ref="IOF1:ION1"/>
    <mergeCell ref="IOO1:IOW1"/>
    <mergeCell ref="IOX1:IPF1"/>
    <mergeCell ref="IPG1:IPO1"/>
    <mergeCell ref="IPP1:IPX1"/>
    <mergeCell ref="IPY1:IQG1"/>
    <mergeCell ref="IMD1:IML1"/>
    <mergeCell ref="IMM1:IMU1"/>
    <mergeCell ref="IMV1:IND1"/>
    <mergeCell ref="INE1:INM1"/>
    <mergeCell ref="INN1:INV1"/>
    <mergeCell ref="INW1:IOE1"/>
    <mergeCell ref="IKB1:IKJ1"/>
    <mergeCell ref="IKK1:IKS1"/>
    <mergeCell ref="IKT1:ILB1"/>
    <mergeCell ref="ILC1:ILK1"/>
    <mergeCell ref="ILL1:ILT1"/>
    <mergeCell ref="ILU1:IMC1"/>
    <mergeCell ref="IUL1:IUT1"/>
    <mergeCell ref="IUU1:IVC1"/>
    <mergeCell ref="IVD1:IVL1"/>
    <mergeCell ref="IVM1:IVU1"/>
    <mergeCell ref="IVV1:IWD1"/>
    <mergeCell ref="IWE1:IWM1"/>
    <mergeCell ref="ISJ1:ISR1"/>
    <mergeCell ref="ISS1:ITA1"/>
    <mergeCell ref="ITB1:ITJ1"/>
    <mergeCell ref="ITK1:ITS1"/>
    <mergeCell ref="ITT1:IUB1"/>
    <mergeCell ref="IUC1:IUK1"/>
    <mergeCell ref="IQH1:IQP1"/>
    <mergeCell ref="IQQ1:IQY1"/>
    <mergeCell ref="IQZ1:IRH1"/>
    <mergeCell ref="IRI1:IRQ1"/>
    <mergeCell ref="IRR1:IRZ1"/>
    <mergeCell ref="ISA1:ISI1"/>
    <mergeCell ref="JAR1:JAZ1"/>
    <mergeCell ref="JBA1:JBI1"/>
    <mergeCell ref="JBJ1:JBR1"/>
    <mergeCell ref="JBS1:JCA1"/>
    <mergeCell ref="JCB1:JCJ1"/>
    <mergeCell ref="JCK1:JCS1"/>
    <mergeCell ref="IYP1:IYX1"/>
    <mergeCell ref="IYY1:IZG1"/>
    <mergeCell ref="IZH1:IZP1"/>
    <mergeCell ref="IZQ1:IZY1"/>
    <mergeCell ref="IZZ1:JAH1"/>
    <mergeCell ref="JAI1:JAQ1"/>
    <mergeCell ref="IWN1:IWV1"/>
    <mergeCell ref="IWW1:IXE1"/>
    <mergeCell ref="IXF1:IXN1"/>
    <mergeCell ref="IXO1:IXW1"/>
    <mergeCell ref="IXX1:IYF1"/>
    <mergeCell ref="IYG1:IYO1"/>
    <mergeCell ref="JGX1:JHF1"/>
    <mergeCell ref="JHG1:JHO1"/>
    <mergeCell ref="JHP1:JHX1"/>
    <mergeCell ref="JHY1:JIG1"/>
    <mergeCell ref="JIH1:JIP1"/>
    <mergeCell ref="JIQ1:JIY1"/>
    <mergeCell ref="JEV1:JFD1"/>
    <mergeCell ref="JFE1:JFM1"/>
    <mergeCell ref="JFN1:JFV1"/>
    <mergeCell ref="JFW1:JGE1"/>
    <mergeCell ref="JGF1:JGN1"/>
    <mergeCell ref="JGO1:JGW1"/>
    <mergeCell ref="JCT1:JDB1"/>
    <mergeCell ref="JDC1:JDK1"/>
    <mergeCell ref="JDL1:JDT1"/>
    <mergeCell ref="JDU1:JEC1"/>
    <mergeCell ref="JED1:JEL1"/>
    <mergeCell ref="JEM1:JEU1"/>
    <mergeCell ref="JND1:JNL1"/>
    <mergeCell ref="JNM1:JNU1"/>
    <mergeCell ref="JNV1:JOD1"/>
    <mergeCell ref="JOE1:JOM1"/>
    <mergeCell ref="JON1:JOV1"/>
    <mergeCell ref="JOW1:JPE1"/>
    <mergeCell ref="JLB1:JLJ1"/>
    <mergeCell ref="JLK1:JLS1"/>
    <mergeCell ref="JLT1:JMB1"/>
    <mergeCell ref="JMC1:JMK1"/>
    <mergeCell ref="JML1:JMT1"/>
    <mergeCell ref="JMU1:JNC1"/>
    <mergeCell ref="JIZ1:JJH1"/>
    <mergeCell ref="JJI1:JJQ1"/>
    <mergeCell ref="JJR1:JJZ1"/>
    <mergeCell ref="JKA1:JKI1"/>
    <mergeCell ref="JKJ1:JKR1"/>
    <mergeCell ref="JKS1:JLA1"/>
    <mergeCell ref="JTJ1:JTR1"/>
    <mergeCell ref="JTS1:JUA1"/>
    <mergeCell ref="JUB1:JUJ1"/>
    <mergeCell ref="JUK1:JUS1"/>
    <mergeCell ref="JUT1:JVB1"/>
    <mergeCell ref="JVC1:JVK1"/>
    <mergeCell ref="JRH1:JRP1"/>
    <mergeCell ref="JRQ1:JRY1"/>
    <mergeCell ref="JRZ1:JSH1"/>
    <mergeCell ref="JSI1:JSQ1"/>
    <mergeCell ref="JSR1:JSZ1"/>
    <mergeCell ref="JTA1:JTI1"/>
    <mergeCell ref="JPF1:JPN1"/>
    <mergeCell ref="JPO1:JPW1"/>
    <mergeCell ref="JPX1:JQF1"/>
    <mergeCell ref="JQG1:JQO1"/>
    <mergeCell ref="JQP1:JQX1"/>
    <mergeCell ref="JQY1:JRG1"/>
    <mergeCell ref="JZP1:JZX1"/>
    <mergeCell ref="JZY1:KAG1"/>
    <mergeCell ref="KAH1:KAP1"/>
    <mergeCell ref="KAQ1:KAY1"/>
    <mergeCell ref="KAZ1:KBH1"/>
    <mergeCell ref="KBI1:KBQ1"/>
    <mergeCell ref="JXN1:JXV1"/>
    <mergeCell ref="JXW1:JYE1"/>
    <mergeCell ref="JYF1:JYN1"/>
    <mergeCell ref="JYO1:JYW1"/>
    <mergeCell ref="JYX1:JZF1"/>
    <mergeCell ref="JZG1:JZO1"/>
    <mergeCell ref="JVL1:JVT1"/>
    <mergeCell ref="JVU1:JWC1"/>
    <mergeCell ref="JWD1:JWL1"/>
    <mergeCell ref="JWM1:JWU1"/>
    <mergeCell ref="JWV1:JXD1"/>
    <mergeCell ref="JXE1:JXM1"/>
    <mergeCell ref="KFV1:KGD1"/>
    <mergeCell ref="KGE1:KGM1"/>
    <mergeCell ref="KGN1:KGV1"/>
    <mergeCell ref="KGW1:KHE1"/>
    <mergeCell ref="KHF1:KHN1"/>
    <mergeCell ref="KHO1:KHW1"/>
    <mergeCell ref="KDT1:KEB1"/>
    <mergeCell ref="KEC1:KEK1"/>
    <mergeCell ref="KEL1:KET1"/>
    <mergeCell ref="KEU1:KFC1"/>
    <mergeCell ref="KFD1:KFL1"/>
    <mergeCell ref="KFM1:KFU1"/>
    <mergeCell ref="KBR1:KBZ1"/>
    <mergeCell ref="KCA1:KCI1"/>
    <mergeCell ref="KCJ1:KCR1"/>
    <mergeCell ref="KCS1:KDA1"/>
    <mergeCell ref="KDB1:KDJ1"/>
    <mergeCell ref="KDK1:KDS1"/>
    <mergeCell ref="KMB1:KMJ1"/>
    <mergeCell ref="KMK1:KMS1"/>
    <mergeCell ref="KMT1:KNB1"/>
    <mergeCell ref="KNC1:KNK1"/>
    <mergeCell ref="KNL1:KNT1"/>
    <mergeCell ref="KNU1:KOC1"/>
    <mergeCell ref="KJZ1:KKH1"/>
    <mergeCell ref="KKI1:KKQ1"/>
    <mergeCell ref="KKR1:KKZ1"/>
    <mergeCell ref="KLA1:KLI1"/>
    <mergeCell ref="KLJ1:KLR1"/>
    <mergeCell ref="KLS1:KMA1"/>
    <mergeCell ref="KHX1:KIF1"/>
    <mergeCell ref="KIG1:KIO1"/>
    <mergeCell ref="KIP1:KIX1"/>
    <mergeCell ref="KIY1:KJG1"/>
    <mergeCell ref="KJH1:KJP1"/>
    <mergeCell ref="KJQ1:KJY1"/>
    <mergeCell ref="KSH1:KSP1"/>
    <mergeCell ref="KSQ1:KSY1"/>
    <mergeCell ref="KSZ1:KTH1"/>
    <mergeCell ref="KTI1:KTQ1"/>
    <mergeCell ref="KTR1:KTZ1"/>
    <mergeCell ref="KUA1:KUI1"/>
    <mergeCell ref="KQF1:KQN1"/>
    <mergeCell ref="KQO1:KQW1"/>
    <mergeCell ref="KQX1:KRF1"/>
    <mergeCell ref="KRG1:KRO1"/>
    <mergeCell ref="KRP1:KRX1"/>
    <mergeCell ref="KRY1:KSG1"/>
    <mergeCell ref="KOD1:KOL1"/>
    <mergeCell ref="KOM1:KOU1"/>
    <mergeCell ref="KOV1:KPD1"/>
    <mergeCell ref="KPE1:KPM1"/>
    <mergeCell ref="KPN1:KPV1"/>
    <mergeCell ref="KPW1:KQE1"/>
    <mergeCell ref="KYN1:KYV1"/>
    <mergeCell ref="KYW1:KZE1"/>
    <mergeCell ref="KZF1:KZN1"/>
    <mergeCell ref="KZO1:KZW1"/>
    <mergeCell ref="KZX1:LAF1"/>
    <mergeCell ref="LAG1:LAO1"/>
    <mergeCell ref="KWL1:KWT1"/>
    <mergeCell ref="KWU1:KXC1"/>
    <mergeCell ref="KXD1:KXL1"/>
    <mergeCell ref="KXM1:KXU1"/>
    <mergeCell ref="KXV1:KYD1"/>
    <mergeCell ref="KYE1:KYM1"/>
    <mergeCell ref="KUJ1:KUR1"/>
    <mergeCell ref="KUS1:KVA1"/>
    <mergeCell ref="KVB1:KVJ1"/>
    <mergeCell ref="KVK1:KVS1"/>
    <mergeCell ref="KVT1:KWB1"/>
    <mergeCell ref="KWC1:KWK1"/>
    <mergeCell ref="LET1:LFB1"/>
    <mergeCell ref="LFC1:LFK1"/>
    <mergeCell ref="LFL1:LFT1"/>
    <mergeCell ref="LFU1:LGC1"/>
    <mergeCell ref="LGD1:LGL1"/>
    <mergeCell ref="LGM1:LGU1"/>
    <mergeCell ref="LCR1:LCZ1"/>
    <mergeCell ref="LDA1:LDI1"/>
    <mergeCell ref="LDJ1:LDR1"/>
    <mergeCell ref="LDS1:LEA1"/>
    <mergeCell ref="LEB1:LEJ1"/>
    <mergeCell ref="LEK1:LES1"/>
    <mergeCell ref="LAP1:LAX1"/>
    <mergeCell ref="LAY1:LBG1"/>
    <mergeCell ref="LBH1:LBP1"/>
    <mergeCell ref="LBQ1:LBY1"/>
    <mergeCell ref="LBZ1:LCH1"/>
    <mergeCell ref="LCI1:LCQ1"/>
    <mergeCell ref="LKZ1:LLH1"/>
    <mergeCell ref="LLI1:LLQ1"/>
    <mergeCell ref="LLR1:LLZ1"/>
    <mergeCell ref="LMA1:LMI1"/>
    <mergeCell ref="LMJ1:LMR1"/>
    <mergeCell ref="LMS1:LNA1"/>
    <mergeCell ref="LIX1:LJF1"/>
    <mergeCell ref="LJG1:LJO1"/>
    <mergeCell ref="LJP1:LJX1"/>
    <mergeCell ref="LJY1:LKG1"/>
    <mergeCell ref="LKH1:LKP1"/>
    <mergeCell ref="LKQ1:LKY1"/>
    <mergeCell ref="LGV1:LHD1"/>
    <mergeCell ref="LHE1:LHM1"/>
    <mergeCell ref="LHN1:LHV1"/>
    <mergeCell ref="LHW1:LIE1"/>
    <mergeCell ref="LIF1:LIN1"/>
    <mergeCell ref="LIO1:LIW1"/>
    <mergeCell ref="LRF1:LRN1"/>
    <mergeCell ref="LRO1:LRW1"/>
    <mergeCell ref="LRX1:LSF1"/>
    <mergeCell ref="LSG1:LSO1"/>
    <mergeCell ref="LSP1:LSX1"/>
    <mergeCell ref="LSY1:LTG1"/>
    <mergeCell ref="LPD1:LPL1"/>
    <mergeCell ref="LPM1:LPU1"/>
    <mergeCell ref="LPV1:LQD1"/>
    <mergeCell ref="LQE1:LQM1"/>
    <mergeCell ref="LQN1:LQV1"/>
    <mergeCell ref="LQW1:LRE1"/>
    <mergeCell ref="LNB1:LNJ1"/>
    <mergeCell ref="LNK1:LNS1"/>
    <mergeCell ref="LNT1:LOB1"/>
    <mergeCell ref="LOC1:LOK1"/>
    <mergeCell ref="LOL1:LOT1"/>
    <mergeCell ref="LOU1:LPC1"/>
    <mergeCell ref="LXL1:LXT1"/>
    <mergeCell ref="LXU1:LYC1"/>
    <mergeCell ref="LYD1:LYL1"/>
    <mergeCell ref="LYM1:LYU1"/>
    <mergeCell ref="LYV1:LZD1"/>
    <mergeCell ref="LZE1:LZM1"/>
    <mergeCell ref="LVJ1:LVR1"/>
    <mergeCell ref="LVS1:LWA1"/>
    <mergeCell ref="LWB1:LWJ1"/>
    <mergeCell ref="LWK1:LWS1"/>
    <mergeCell ref="LWT1:LXB1"/>
    <mergeCell ref="LXC1:LXK1"/>
    <mergeCell ref="LTH1:LTP1"/>
    <mergeCell ref="LTQ1:LTY1"/>
    <mergeCell ref="LTZ1:LUH1"/>
    <mergeCell ref="LUI1:LUQ1"/>
    <mergeCell ref="LUR1:LUZ1"/>
    <mergeCell ref="LVA1:LVI1"/>
    <mergeCell ref="MDR1:MDZ1"/>
    <mergeCell ref="MEA1:MEI1"/>
    <mergeCell ref="MEJ1:MER1"/>
    <mergeCell ref="MES1:MFA1"/>
    <mergeCell ref="MFB1:MFJ1"/>
    <mergeCell ref="MFK1:MFS1"/>
    <mergeCell ref="MBP1:MBX1"/>
    <mergeCell ref="MBY1:MCG1"/>
    <mergeCell ref="MCH1:MCP1"/>
    <mergeCell ref="MCQ1:MCY1"/>
    <mergeCell ref="MCZ1:MDH1"/>
    <mergeCell ref="MDI1:MDQ1"/>
    <mergeCell ref="LZN1:LZV1"/>
    <mergeCell ref="LZW1:MAE1"/>
    <mergeCell ref="MAF1:MAN1"/>
    <mergeCell ref="MAO1:MAW1"/>
    <mergeCell ref="MAX1:MBF1"/>
    <mergeCell ref="MBG1:MBO1"/>
    <mergeCell ref="MJX1:MKF1"/>
    <mergeCell ref="MKG1:MKO1"/>
    <mergeCell ref="MKP1:MKX1"/>
    <mergeCell ref="MKY1:MLG1"/>
    <mergeCell ref="MLH1:MLP1"/>
    <mergeCell ref="MLQ1:MLY1"/>
    <mergeCell ref="MHV1:MID1"/>
    <mergeCell ref="MIE1:MIM1"/>
    <mergeCell ref="MIN1:MIV1"/>
    <mergeCell ref="MIW1:MJE1"/>
    <mergeCell ref="MJF1:MJN1"/>
    <mergeCell ref="MJO1:MJW1"/>
    <mergeCell ref="MFT1:MGB1"/>
    <mergeCell ref="MGC1:MGK1"/>
    <mergeCell ref="MGL1:MGT1"/>
    <mergeCell ref="MGU1:MHC1"/>
    <mergeCell ref="MHD1:MHL1"/>
    <mergeCell ref="MHM1:MHU1"/>
    <mergeCell ref="MQD1:MQL1"/>
    <mergeCell ref="MQM1:MQU1"/>
    <mergeCell ref="MQV1:MRD1"/>
    <mergeCell ref="MRE1:MRM1"/>
    <mergeCell ref="MRN1:MRV1"/>
    <mergeCell ref="MRW1:MSE1"/>
    <mergeCell ref="MOB1:MOJ1"/>
    <mergeCell ref="MOK1:MOS1"/>
    <mergeCell ref="MOT1:MPB1"/>
    <mergeCell ref="MPC1:MPK1"/>
    <mergeCell ref="MPL1:MPT1"/>
    <mergeCell ref="MPU1:MQC1"/>
    <mergeCell ref="MLZ1:MMH1"/>
    <mergeCell ref="MMI1:MMQ1"/>
    <mergeCell ref="MMR1:MMZ1"/>
    <mergeCell ref="MNA1:MNI1"/>
    <mergeCell ref="MNJ1:MNR1"/>
    <mergeCell ref="MNS1:MOA1"/>
    <mergeCell ref="MWJ1:MWR1"/>
    <mergeCell ref="MWS1:MXA1"/>
    <mergeCell ref="MXB1:MXJ1"/>
    <mergeCell ref="MXK1:MXS1"/>
    <mergeCell ref="MXT1:MYB1"/>
    <mergeCell ref="MYC1:MYK1"/>
    <mergeCell ref="MUH1:MUP1"/>
    <mergeCell ref="MUQ1:MUY1"/>
    <mergeCell ref="MUZ1:MVH1"/>
    <mergeCell ref="MVI1:MVQ1"/>
    <mergeCell ref="MVR1:MVZ1"/>
    <mergeCell ref="MWA1:MWI1"/>
    <mergeCell ref="MSF1:MSN1"/>
    <mergeCell ref="MSO1:MSW1"/>
    <mergeCell ref="MSX1:MTF1"/>
    <mergeCell ref="MTG1:MTO1"/>
    <mergeCell ref="MTP1:MTX1"/>
    <mergeCell ref="MTY1:MUG1"/>
    <mergeCell ref="NCP1:NCX1"/>
    <mergeCell ref="NCY1:NDG1"/>
    <mergeCell ref="NDH1:NDP1"/>
    <mergeCell ref="NDQ1:NDY1"/>
    <mergeCell ref="NDZ1:NEH1"/>
    <mergeCell ref="NEI1:NEQ1"/>
    <mergeCell ref="NAN1:NAV1"/>
    <mergeCell ref="NAW1:NBE1"/>
    <mergeCell ref="NBF1:NBN1"/>
    <mergeCell ref="NBO1:NBW1"/>
    <mergeCell ref="NBX1:NCF1"/>
    <mergeCell ref="NCG1:NCO1"/>
    <mergeCell ref="MYL1:MYT1"/>
    <mergeCell ref="MYU1:MZC1"/>
    <mergeCell ref="MZD1:MZL1"/>
    <mergeCell ref="MZM1:MZU1"/>
    <mergeCell ref="MZV1:NAD1"/>
    <mergeCell ref="NAE1:NAM1"/>
    <mergeCell ref="NIV1:NJD1"/>
    <mergeCell ref="NJE1:NJM1"/>
    <mergeCell ref="NJN1:NJV1"/>
    <mergeCell ref="NJW1:NKE1"/>
    <mergeCell ref="NKF1:NKN1"/>
    <mergeCell ref="NKO1:NKW1"/>
    <mergeCell ref="NGT1:NHB1"/>
    <mergeCell ref="NHC1:NHK1"/>
    <mergeCell ref="NHL1:NHT1"/>
    <mergeCell ref="NHU1:NIC1"/>
    <mergeCell ref="NID1:NIL1"/>
    <mergeCell ref="NIM1:NIU1"/>
    <mergeCell ref="NER1:NEZ1"/>
    <mergeCell ref="NFA1:NFI1"/>
    <mergeCell ref="NFJ1:NFR1"/>
    <mergeCell ref="NFS1:NGA1"/>
    <mergeCell ref="NGB1:NGJ1"/>
    <mergeCell ref="NGK1:NGS1"/>
    <mergeCell ref="NPB1:NPJ1"/>
    <mergeCell ref="NPK1:NPS1"/>
    <mergeCell ref="NPT1:NQB1"/>
    <mergeCell ref="NQC1:NQK1"/>
    <mergeCell ref="NQL1:NQT1"/>
    <mergeCell ref="NQU1:NRC1"/>
    <mergeCell ref="NMZ1:NNH1"/>
    <mergeCell ref="NNI1:NNQ1"/>
    <mergeCell ref="NNR1:NNZ1"/>
    <mergeCell ref="NOA1:NOI1"/>
    <mergeCell ref="NOJ1:NOR1"/>
    <mergeCell ref="NOS1:NPA1"/>
    <mergeCell ref="NKX1:NLF1"/>
    <mergeCell ref="NLG1:NLO1"/>
    <mergeCell ref="NLP1:NLX1"/>
    <mergeCell ref="NLY1:NMG1"/>
    <mergeCell ref="NMH1:NMP1"/>
    <mergeCell ref="NMQ1:NMY1"/>
    <mergeCell ref="NVH1:NVP1"/>
    <mergeCell ref="NVQ1:NVY1"/>
    <mergeCell ref="NVZ1:NWH1"/>
    <mergeCell ref="NWI1:NWQ1"/>
    <mergeCell ref="NWR1:NWZ1"/>
    <mergeCell ref="NXA1:NXI1"/>
    <mergeCell ref="NTF1:NTN1"/>
    <mergeCell ref="NTO1:NTW1"/>
    <mergeCell ref="NTX1:NUF1"/>
    <mergeCell ref="NUG1:NUO1"/>
    <mergeCell ref="NUP1:NUX1"/>
    <mergeCell ref="NUY1:NVG1"/>
    <mergeCell ref="NRD1:NRL1"/>
    <mergeCell ref="NRM1:NRU1"/>
    <mergeCell ref="NRV1:NSD1"/>
    <mergeCell ref="NSE1:NSM1"/>
    <mergeCell ref="NSN1:NSV1"/>
    <mergeCell ref="NSW1:NTE1"/>
    <mergeCell ref="OBN1:OBV1"/>
    <mergeCell ref="OBW1:OCE1"/>
    <mergeCell ref="OCF1:OCN1"/>
    <mergeCell ref="OCO1:OCW1"/>
    <mergeCell ref="OCX1:ODF1"/>
    <mergeCell ref="ODG1:ODO1"/>
    <mergeCell ref="NZL1:NZT1"/>
    <mergeCell ref="NZU1:OAC1"/>
    <mergeCell ref="OAD1:OAL1"/>
    <mergeCell ref="OAM1:OAU1"/>
    <mergeCell ref="OAV1:OBD1"/>
    <mergeCell ref="OBE1:OBM1"/>
    <mergeCell ref="NXJ1:NXR1"/>
    <mergeCell ref="NXS1:NYA1"/>
    <mergeCell ref="NYB1:NYJ1"/>
    <mergeCell ref="NYK1:NYS1"/>
    <mergeCell ref="NYT1:NZB1"/>
    <mergeCell ref="NZC1:NZK1"/>
    <mergeCell ref="OHT1:OIB1"/>
    <mergeCell ref="OIC1:OIK1"/>
    <mergeCell ref="OIL1:OIT1"/>
    <mergeCell ref="OIU1:OJC1"/>
    <mergeCell ref="OJD1:OJL1"/>
    <mergeCell ref="OJM1:OJU1"/>
    <mergeCell ref="OFR1:OFZ1"/>
    <mergeCell ref="OGA1:OGI1"/>
    <mergeCell ref="OGJ1:OGR1"/>
    <mergeCell ref="OGS1:OHA1"/>
    <mergeCell ref="OHB1:OHJ1"/>
    <mergeCell ref="OHK1:OHS1"/>
    <mergeCell ref="ODP1:ODX1"/>
    <mergeCell ref="ODY1:OEG1"/>
    <mergeCell ref="OEH1:OEP1"/>
    <mergeCell ref="OEQ1:OEY1"/>
    <mergeCell ref="OEZ1:OFH1"/>
    <mergeCell ref="OFI1:OFQ1"/>
    <mergeCell ref="ONZ1:OOH1"/>
    <mergeCell ref="OOI1:OOQ1"/>
    <mergeCell ref="OOR1:OOZ1"/>
    <mergeCell ref="OPA1:OPI1"/>
    <mergeCell ref="OPJ1:OPR1"/>
    <mergeCell ref="OPS1:OQA1"/>
    <mergeCell ref="OLX1:OMF1"/>
    <mergeCell ref="OMG1:OMO1"/>
    <mergeCell ref="OMP1:OMX1"/>
    <mergeCell ref="OMY1:ONG1"/>
    <mergeCell ref="ONH1:ONP1"/>
    <mergeCell ref="ONQ1:ONY1"/>
    <mergeCell ref="OJV1:OKD1"/>
    <mergeCell ref="OKE1:OKM1"/>
    <mergeCell ref="OKN1:OKV1"/>
    <mergeCell ref="OKW1:OLE1"/>
    <mergeCell ref="OLF1:OLN1"/>
    <mergeCell ref="OLO1:OLW1"/>
    <mergeCell ref="OUF1:OUN1"/>
    <mergeCell ref="OUO1:OUW1"/>
    <mergeCell ref="OUX1:OVF1"/>
    <mergeCell ref="OVG1:OVO1"/>
    <mergeCell ref="OVP1:OVX1"/>
    <mergeCell ref="OVY1:OWG1"/>
    <mergeCell ref="OSD1:OSL1"/>
    <mergeCell ref="OSM1:OSU1"/>
    <mergeCell ref="OSV1:OTD1"/>
    <mergeCell ref="OTE1:OTM1"/>
    <mergeCell ref="OTN1:OTV1"/>
    <mergeCell ref="OTW1:OUE1"/>
    <mergeCell ref="OQB1:OQJ1"/>
    <mergeCell ref="OQK1:OQS1"/>
    <mergeCell ref="OQT1:ORB1"/>
    <mergeCell ref="ORC1:ORK1"/>
    <mergeCell ref="ORL1:ORT1"/>
    <mergeCell ref="ORU1:OSC1"/>
    <mergeCell ref="PAL1:PAT1"/>
    <mergeCell ref="PAU1:PBC1"/>
    <mergeCell ref="PBD1:PBL1"/>
    <mergeCell ref="PBM1:PBU1"/>
    <mergeCell ref="PBV1:PCD1"/>
    <mergeCell ref="PCE1:PCM1"/>
    <mergeCell ref="OYJ1:OYR1"/>
    <mergeCell ref="OYS1:OZA1"/>
    <mergeCell ref="OZB1:OZJ1"/>
    <mergeCell ref="OZK1:OZS1"/>
    <mergeCell ref="OZT1:PAB1"/>
    <mergeCell ref="PAC1:PAK1"/>
    <mergeCell ref="OWH1:OWP1"/>
    <mergeCell ref="OWQ1:OWY1"/>
    <mergeCell ref="OWZ1:OXH1"/>
    <mergeCell ref="OXI1:OXQ1"/>
    <mergeCell ref="OXR1:OXZ1"/>
    <mergeCell ref="OYA1:OYI1"/>
    <mergeCell ref="PGR1:PGZ1"/>
    <mergeCell ref="PHA1:PHI1"/>
    <mergeCell ref="PHJ1:PHR1"/>
    <mergeCell ref="PHS1:PIA1"/>
    <mergeCell ref="PIB1:PIJ1"/>
    <mergeCell ref="PIK1:PIS1"/>
    <mergeCell ref="PEP1:PEX1"/>
    <mergeCell ref="PEY1:PFG1"/>
    <mergeCell ref="PFH1:PFP1"/>
    <mergeCell ref="PFQ1:PFY1"/>
    <mergeCell ref="PFZ1:PGH1"/>
    <mergeCell ref="PGI1:PGQ1"/>
    <mergeCell ref="PCN1:PCV1"/>
    <mergeCell ref="PCW1:PDE1"/>
    <mergeCell ref="PDF1:PDN1"/>
    <mergeCell ref="PDO1:PDW1"/>
    <mergeCell ref="PDX1:PEF1"/>
    <mergeCell ref="PEG1:PEO1"/>
    <mergeCell ref="PMX1:PNF1"/>
    <mergeCell ref="PNG1:PNO1"/>
    <mergeCell ref="PNP1:PNX1"/>
    <mergeCell ref="PNY1:POG1"/>
    <mergeCell ref="POH1:POP1"/>
    <mergeCell ref="POQ1:POY1"/>
    <mergeCell ref="PKV1:PLD1"/>
    <mergeCell ref="PLE1:PLM1"/>
    <mergeCell ref="PLN1:PLV1"/>
    <mergeCell ref="PLW1:PME1"/>
    <mergeCell ref="PMF1:PMN1"/>
    <mergeCell ref="PMO1:PMW1"/>
    <mergeCell ref="PIT1:PJB1"/>
    <mergeCell ref="PJC1:PJK1"/>
    <mergeCell ref="PJL1:PJT1"/>
    <mergeCell ref="PJU1:PKC1"/>
    <mergeCell ref="PKD1:PKL1"/>
    <mergeCell ref="PKM1:PKU1"/>
    <mergeCell ref="PTD1:PTL1"/>
    <mergeCell ref="PTM1:PTU1"/>
    <mergeCell ref="PTV1:PUD1"/>
    <mergeCell ref="PUE1:PUM1"/>
    <mergeCell ref="PUN1:PUV1"/>
    <mergeCell ref="PUW1:PVE1"/>
    <mergeCell ref="PRB1:PRJ1"/>
    <mergeCell ref="PRK1:PRS1"/>
    <mergeCell ref="PRT1:PSB1"/>
    <mergeCell ref="PSC1:PSK1"/>
    <mergeCell ref="PSL1:PST1"/>
    <mergeCell ref="PSU1:PTC1"/>
    <mergeCell ref="POZ1:PPH1"/>
    <mergeCell ref="PPI1:PPQ1"/>
    <mergeCell ref="PPR1:PPZ1"/>
    <mergeCell ref="PQA1:PQI1"/>
    <mergeCell ref="PQJ1:PQR1"/>
    <mergeCell ref="PQS1:PRA1"/>
    <mergeCell ref="PZJ1:PZR1"/>
    <mergeCell ref="PZS1:QAA1"/>
    <mergeCell ref="QAB1:QAJ1"/>
    <mergeCell ref="QAK1:QAS1"/>
    <mergeCell ref="QAT1:QBB1"/>
    <mergeCell ref="QBC1:QBK1"/>
    <mergeCell ref="PXH1:PXP1"/>
    <mergeCell ref="PXQ1:PXY1"/>
    <mergeCell ref="PXZ1:PYH1"/>
    <mergeCell ref="PYI1:PYQ1"/>
    <mergeCell ref="PYR1:PYZ1"/>
    <mergeCell ref="PZA1:PZI1"/>
    <mergeCell ref="PVF1:PVN1"/>
    <mergeCell ref="PVO1:PVW1"/>
    <mergeCell ref="PVX1:PWF1"/>
    <mergeCell ref="PWG1:PWO1"/>
    <mergeCell ref="PWP1:PWX1"/>
    <mergeCell ref="PWY1:PXG1"/>
    <mergeCell ref="QFP1:QFX1"/>
    <mergeCell ref="QFY1:QGG1"/>
    <mergeCell ref="QGH1:QGP1"/>
    <mergeCell ref="QGQ1:QGY1"/>
    <mergeCell ref="QGZ1:QHH1"/>
    <mergeCell ref="QHI1:QHQ1"/>
    <mergeCell ref="QDN1:QDV1"/>
    <mergeCell ref="QDW1:QEE1"/>
    <mergeCell ref="QEF1:QEN1"/>
    <mergeCell ref="QEO1:QEW1"/>
    <mergeCell ref="QEX1:QFF1"/>
    <mergeCell ref="QFG1:QFO1"/>
    <mergeCell ref="QBL1:QBT1"/>
    <mergeCell ref="QBU1:QCC1"/>
    <mergeCell ref="QCD1:QCL1"/>
    <mergeCell ref="QCM1:QCU1"/>
    <mergeCell ref="QCV1:QDD1"/>
    <mergeCell ref="QDE1:QDM1"/>
    <mergeCell ref="QLV1:QMD1"/>
    <mergeCell ref="QME1:QMM1"/>
    <mergeCell ref="QMN1:QMV1"/>
    <mergeCell ref="QMW1:QNE1"/>
    <mergeCell ref="QNF1:QNN1"/>
    <mergeCell ref="QNO1:QNW1"/>
    <mergeCell ref="QJT1:QKB1"/>
    <mergeCell ref="QKC1:QKK1"/>
    <mergeCell ref="QKL1:QKT1"/>
    <mergeCell ref="QKU1:QLC1"/>
    <mergeCell ref="QLD1:QLL1"/>
    <mergeCell ref="QLM1:QLU1"/>
    <mergeCell ref="QHR1:QHZ1"/>
    <mergeCell ref="QIA1:QII1"/>
    <mergeCell ref="QIJ1:QIR1"/>
    <mergeCell ref="QIS1:QJA1"/>
    <mergeCell ref="QJB1:QJJ1"/>
    <mergeCell ref="QJK1:QJS1"/>
    <mergeCell ref="QSB1:QSJ1"/>
    <mergeCell ref="QSK1:QSS1"/>
    <mergeCell ref="QST1:QTB1"/>
    <mergeCell ref="QTC1:QTK1"/>
    <mergeCell ref="QTL1:QTT1"/>
    <mergeCell ref="QTU1:QUC1"/>
    <mergeCell ref="QPZ1:QQH1"/>
    <mergeCell ref="QQI1:QQQ1"/>
    <mergeCell ref="QQR1:QQZ1"/>
    <mergeCell ref="QRA1:QRI1"/>
    <mergeCell ref="QRJ1:QRR1"/>
    <mergeCell ref="QRS1:QSA1"/>
    <mergeCell ref="QNX1:QOF1"/>
    <mergeCell ref="QOG1:QOO1"/>
    <mergeCell ref="QOP1:QOX1"/>
    <mergeCell ref="QOY1:QPG1"/>
    <mergeCell ref="QPH1:QPP1"/>
    <mergeCell ref="QPQ1:QPY1"/>
    <mergeCell ref="QYH1:QYP1"/>
    <mergeCell ref="QYQ1:QYY1"/>
    <mergeCell ref="QYZ1:QZH1"/>
    <mergeCell ref="QZI1:QZQ1"/>
    <mergeCell ref="QZR1:QZZ1"/>
    <mergeCell ref="RAA1:RAI1"/>
    <mergeCell ref="QWF1:QWN1"/>
    <mergeCell ref="QWO1:QWW1"/>
    <mergeCell ref="QWX1:QXF1"/>
    <mergeCell ref="QXG1:QXO1"/>
    <mergeCell ref="QXP1:QXX1"/>
    <mergeCell ref="QXY1:QYG1"/>
    <mergeCell ref="QUD1:QUL1"/>
    <mergeCell ref="QUM1:QUU1"/>
    <mergeCell ref="QUV1:QVD1"/>
    <mergeCell ref="QVE1:QVM1"/>
    <mergeCell ref="QVN1:QVV1"/>
    <mergeCell ref="QVW1:QWE1"/>
    <mergeCell ref="REN1:REV1"/>
    <mergeCell ref="REW1:RFE1"/>
    <mergeCell ref="RFF1:RFN1"/>
    <mergeCell ref="RFO1:RFW1"/>
    <mergeCell ref="RFX1:RGF1"/>
    <mergeCell ref="RGG1:RGO1"/>
    <mergeCell ref="RCL1:RCT1"/>
    <mergeCell ref="RCU1:RDC1"/>
    <mergeCell ref="RDD1:RDL1"/>
    <mergeCell ref="RDM1:RDU1"/>
    <mergeCell ref="RDV1:RED1"/>
    <mergeCell ref="REE1:REM1"/>
    <mergeCell ref="RAJ1:RAR1"/>
    <mergeCell ref="RAS1:RBA1"/>
    <mergeCell ref="RBB1:RBJ1"/>
    <mergeCell ref="RBK1:RBS1"/>
    <mergeCell ref="RBT1:RCB1"/>
    <mergeCell ref="RCC1:RCK1"/>
    <mergeCell ref="RKT1:RLB1"/>
    <mergeCell ref="RLC1:RLK1"/>
    <mergeCell ref="RLL1:RLT1"/>
    <mergeCell ref="RLU1:RMC1"/>
    <mergeCell ref="RMD1:RML1"/>
    <mergeCell ref="RMM1:RMU1"/>
    <mergeCell ref="RIR1:RIZ1"/>
    <mergeCell ref="RJA1:RJI1"/>
    <mergeCell ref="RJJ1:RJR1"/>
    <mergeCell ref="RJS1:RKA1"/>
    <mergeCell ref="RKB1:RKJ1"/>
    <mergeCell ref="RKK1:RKS1"/>
    <mergeCell ref="RGP1:RGX1"/>
    <mergeCell ref="RGY1:RHG1"/>
    <mergeCell ref="RHH1:RHP1"/>
    <mergeCell ref="RHQ1:RHY1"/>
    <mergeCell ref="RHZ1:RIH1"/>
    <mergeCell ref="RII1:RIQ1"/>
    <mergeCell ref="RQZ1:RRH1"/>
    <mergeCell ref="RRI1:RRQ1"/>
    <mergeCell ref="RRR1:RRZ1"/>
    <mergeCell ref="RSA1:RSI1"/>
    <mergeCell ref="RSJ1:RSR1"/>
    <mergeCell ref="RSS1:RTA1"/>
    <mergeCell ref="ROX1:RPF1"/>
    <mergeCell ref="RPG1:RPO1"/>
    <mergeCell ref="RPP1:RPX1"/>
    <mergeCell ref="RPY1:RQG1"/>
    <mergeCell ref="RQH1:RQP1"/>
    <mergeCell ref="RQQ1:RQY1"/>
    <mergeCell ref="RMV1:RND1"/>
    <mergeCell ref="RNE1:RNM1"/>
    <mergeCell ref="RNN1:RNV1"/>
    <mergeCell ref="RNW1:ROE1"/>
    <mergeCell ref="ROF1:RON1"/>
    <mergeCell ref="ROO1:ROW1"/>
    <mergeCell ref="RXF1:RXN1"/>
    <mergeCell ref="RXO1:RXW1"/>
    <mergeCell ref="RXX1:RYF1"/>
    <mergeCell ref="RYG1:RYO1"/>
    <mergeCell ref="RYP1:RYX1"/>
    <mergeCell ref="RYY1:RZG1"/>
    <mergeCell ref="RVD1:RVL1"/>
    <mergeCell ref="RVM1:RVU1"/>
    <mergeCell ref="RVV1:RWD1"/>
    <mergeCell ref="RWE1:RWM1"/>
    <mergeCell ref="RWN1:RWV1"/>
    <mergeCell ref="RWW1:RXE1"/>
    <mergeCell ref="RTB1:RTJ1"/>
    <mergeCell ref="RTK1:RTS1"/>
    <mergeCell ref="RTT1:RUB1"/>
    <mergeCell ref="RUC1:RUK1"/>
    <mergeCell ref="RUL1:RUT1"/>
    <mergeCell ref="RUU1:RVC1"/>
    <mergeCell ref="SDL1:SDT1"/>
    <mergeCell ref="SDU1:SEC1"/>
    <mergeCell ref="SED1:SEL1"/>
    <mergeCell ref="SEM1:SEU1"/>
    <mergeCell ref="SEV1:SFD1"/>
    <mergeCell ref="SFE1:SFM1"/>
    <mergeCell ref="SBJ1:SBR1"/>
    <mergeCell ref="SBS1:SCA1"/>
    <mergeCell ref="SCB1:SCJ1"/>
    <mergeCell ref="SCK1:SCS1"/>
    <mergeCell ref="SCT1:SDB1"/>
    <mergeCell ref="SDC1:SDK1"/>
    <mergeCell ref="RZH1:RZP1"/>
    <mergeCell ref="RZQ1:RZY1"/>
    <mergeCell ref="RZZ1:SAH1"/>
    <mergeCell ref="SAI1:SAQ1"/>
    <mergeCell ref="SAR1:SAZ1"/>
    <mergeCell ref="SBA1:SBI1"/>
    <mergeCell ref="SJR1:SJZ1"/>
    <mergeCell ref="SKA1:SKI1"/>
    <mergeCell ref="SKJ1:SKR1"/>
    <mergeCell ref="SKS1:SLA1"/>
    <mergeCell ref="SLB1:SLJ1"/>
    <mergeCell ref="SLK1:SLS1"/>
    <mergeCell ref="SHP1:SHX1"/>
    <mergeCell ref="SHY1:SIG1"/>
    <mergeCell ref="SIH1:SIP1"/>
    <mergeCell ref="SIQ1:SIY1"/>
    <mergeCell ref="SIZ1:SJH1"/>
    <mergeCell ref="SJI1:SJQ1"/>
    <mergeCell ref="SFN1:SFV1"/>
    <mergeCell ref="SFW1:SGE1"/>
    <mergeCell ref="SGF1:SGN1"/>
    <mergeCell ref="SGO1:SGW1"/>
    <mergeCell ref="SGX1:SHF1"/>
    <mergeCell ref="SHG1:SHO1"/>
    <mergeCell ref="SPX1:SQF1"/>
    <mergeCell ref="SQG1:SQO1"/>
    <mergeCell ref="SQP1:SQX1"/>
    <mergeCell ref="SQY1:SRG1"/>
    <mergeCell ref="SRH1:SRP1"/>
    <mergeCell ref="SRQ1:SRY1"/>
    <mergeCell ref="SNV1:SOD1"/>
    <mergeCell ref="SOE1:SOM1"/>
    <mergeCell ref="SON1:SOV1"/>
    <mergeCell ref="SOW1:SPE1"/>
    <mergeCell ref="SPF1:SPN1"/>
    <mergeCell ref="SPO1:SPW1"/>
    <mergeCell ref="SLT1:SMB1"/>
    <mergeCell ref="SMC1:SMK1"/>
    <mergeCell ref="SML1:SMT1"/>
    <mergeCell ref="SMU1:SNC1"/>
    <mergeCell ref="SND1:SNL1"/>
    <mergeCell ref="SNM1:SNU1"/>
    <mergeCell ref="SWD1:SWL1"/>
    <mergeCell ref="SWM1:SWU1"/>
    <mergeCell ref="SWV1:SXD1"/>
    <mergeCell ref="SXE1:SXM1"/>
    <mergeCell ref="SXN1:SXV1"/>
    <mergeCell ref="SXW1:SYE1"/>
    <mergeCell ref="SUB1:SUJ1"/>
    <mergeCell ref="SUK1:SUS1"/>
    <mergeCell ref="SUT1:SVB1"/>
    <mergeCell ref="SVC1:SVK1"/>
    <mergeCell ref="SVL1:SVT1"/>
    <mergeCell ref="SVU1:SWC1"/>
    <mergeCell ref="SRZ1:SSH1"/>
    <mergeCell ref="SSI1:SSQ1"/>
    <mergeCell ref="SSR1:SSZ1"/>
    <mergeCell ref="STA1:STI1"/>
    <mergeCell ref="STJ1:STR1"/>
    <mergeCell ref="STS1:SUA1"/>
    <mergeCell ref="TCJ1:TCR1"/>
    <mergeCell ref="TCS1:TDA1"/>
    <mergeCell ref="TDB1:TDJ1"/>
    <mergeCell ref="TDK1:TDS1"/>
    <mergeCell ref="TDT1:TEB1"/>
    <mergeCell ref="TEC1:TEK1"/>
    <mergeCell ref="TAH1:TAP1"/>
    <mergeCell ref="TAQ1:TAY1"/>
    <mergeCell ref="TAZ1:TBH1"/>
    <mergeCell ref="TBI1:TBQ1"/>
    <mergeCell ref="TBR1:TBZ1"/>
    <mergeCell ref="TCA1:TCI1"/>
    <mergeCell ref="SYF1:SYN1"/>
    <mergeCell ref="SYO1:SYW1"/>
    <mergeCell ref="SYX1:SZF1"/>
    <mergeCell ref="SZG1:SZO1"/>
    <mergeCell ref="SZP1:SZX1"/>
    <mergeCell ref="SZY1:TAG1"/>
    <mergeCell ref="TIP1:TIX1"/>
    <mergeCell ref="TIY1:TJG1"/>
    <mergeCell ref="TJH1:TJP1"/>
    <mergeCell ref="TJQ1:TJY1"/>
    <mergeCell ref="TJZ1:TKH1"/>
    <mergeCell ref="TKI1:TKQ1"/>
    <mergeCell ref="TGN1:TGV1"/>
    <mergeCell ref="TGW1:THE1"/>
    <mergeCell ref="THF1:THN1"/>
    <mergeCell ref="THO1:THW1"/>
    <mergeCell ref="THX1:TIF1"/>
    <mergeCell ref="TIG1:TIO1"/>
    <mergeCell ref="TEL1:TET1"/>
    <mergeCell ref="TEU1:TFC1"/>
    <mergeCell ref="TFD1:TFL1"/>
    <mergeCell ref="TFM1:TFU1"/>
    <mergeCell ref="TFV1:TGD1"/>
    <mergeCell ref="TGE1:TGM1"/>
    <mergeCell ref="TOV1:TPD1"/>
    <mergeCell ref="TPE1:TPM1"/>
    <mergeCell ref="TPN1:TPV1"/>
    <mergeCell ref="TPW1:TQE1"/>
    <mergeCell ref="TQF1:TQN1"/>
    <mergeCell ref="TQO1:TQW1"/>
    <mergeCell ref="TMT1:TNB1"/>
    <mergeCell ref="TNC1:TNK1"/>
    <mergeCell ref="TNL1:TNT1"/>
    <mergeCell ref="TNU1:TOC1"/>
    <mergeCell ref="TOD1:TOL1"/>
    <mergeCell ref="TOM1:TOU1"/>
    <mergeCell ref="TKR1:TKZ1"/>
    <mergeCell ref="TLA1:TLI1"/>
    <mergeCell ref="TLJ1:TLR1"/>
    <mergeCell ref="TLS1:TMA1"/>
    <mergeCell ref="TMB1:TMJ1"/>
    <mergeCell ref="TMK1:TMS1"/>
    <mergeCell ref="TVB1:TVJ1"/>
    <mergeCell ref="TVK1:TVS1"/>
    <mergeCell ref="TVT1:TWB1"/>
    <mergeCell ref="TWC1:TWK1"/>
    <mergeCell ref="TWL1:TWT1"/>
    <mergeCell ref="TWU1:TXC1"/>
    <mergeCell ref="TSZ1:TTH1"/>
    <mergeCell ref="TTI1:TTQ1"/>
    <mergeCell ref="TTR1:TTZ1"/>
    <mergeCell ref="TUA1:TUI1"/>
    <mergeCell ref="TUJ1:TUR1"/>
    <mergeCell ref="TUS1:TVA1"/>
    <mergeCell ref="TQX1:TRF1"/>
    <mergeCell ref="TRG1:TRO1"/>
    <mergeCell ref="TRP1:TRX1"/>
    <mergeCell ref="TRY1:TSG1"/>
    <mergeCell ref="TSH1:TSP1"/>
    <mergeCell ref="TSQ1:TSY1"/>
    <mergeCell ref="UBH1:UBP1"/>
    <mergeCell ref="UBQ1:UBY1"/>
    <mergeCell ref="UBZ1:UCH1"/>
    <mergeCell ref="UCI1:UCQ1"/>
    <mergeCell ref="UCR1:UCZ1"/>
    <mergeCell ref="UDA1:UDI1"/>
    <mergeCell ref="TZF1:TZN1"/>
    <mergeCell ref="TZO1:TZW1"/>
    <mergeCell ref="TZX1:UAF1"/>
    <mergeCell ref="UAG1:UAO1"/>
    <mergeCell ref="UAP1:UAX1"/>
    <mergeCell ref="UAY1:UBG1"/>
    <mergeCell ref="TXD1:TXL1"/>
    <mergeCell ref="TXM1:TXU1"/>
    <mergeCell ref="TXV1:TYD1"/>
    <mergeCell ref="TYE1:TYM1"/>
    <mergeCell ref="TYN1:TYV1"/>
    <mergeCell ref="TYW1:TZE1"/>
    <mergeCell ref="UHN1:UHV1"/>
    <mergeCell ref="UHW1:UIE1"/>
    <mergeCell ref="UIF1:UIN1"/>
    <mergeCell ref="UIO1:UIW1"/>
    <mergeCell ref="UIX1:UJF1"/>
    <mergeCell ref="UJG1:UJO1"/>
    <mergeCell ref="UFL1:UFT1"/>
    <mergeCell ref="UFU1:UGC1"/>
    <mergeCell ref="UGD1:UGL1"/>
    <mergeCell ref="UGM1:UGU1"/>
    <mergeCell ref="UGV1:UHD1"/>
    <mergeCell ref="UHE1:UHM1"/>
    <mergeCell ref="UDJ1:UDR1"/>
    <mergeCell ref="UDS1:UEA1"/>
    <mergeCell ref="UEB1:UEJ1"/>
    <mergeCell ref="UEK1:UES1"/>
    <mergeCell ref="UET1:UFB1"/>
    <mergeCell ref="UFC1:UFK1"/>
    <mergeCell ref="UNT1:UOB1"/>
    <mergeCell ref="UOC1:UOK1"/>
    <mergeCell ref="UOL1:UOT1"/>
    <mergeCell ref="UOU1:UPC1"/>
    <mergeCell ref="UPD1:UPL1"/>
    <mergeCell ref="UPM1:UPU1"/>
    <mergeCell ref="ULR1:ULZ1"/>
    <mergeCell ref="UMA1:UMI1"/>
    <mergeCell ref="UMJ1:UMR1"/>
    <mergeCell ref="UMS1:UNA1"/>
    <mergeCell ref="UNB1:UNJ1"/>
    <mergeCell ref="UNK1:UNS1"/>
    <mergeCell ref="UJP1:UJX1"/>
    <mergeCell ref="UJY1:UKG1"/>
    <mergeCell ref="UKH1:UKP1"/>
    <mergeCell ref="UKQ1:UKY1"/>
    <mergeCell ref="UKZ1:ULH1"/>
    <mergeCell ref="ULI1:ULQ1"/>
    <mergeCell ref="UTZ1:UUH1"/>
    <mergeCell ref="UUI1:UUQ1"/>
    <mergeCell ref="UUR1:UUZ1"/>
    <mergeCell ref="UVA1:UVI1"/>
    <mergeCell ref="UVJ1:UVR1"/>
    <mergeCell ref="UVS1:UWA1"/>
    <mergeCell ref="URX1:USF1"/>
    <mergeCell ref="USG1:USO1"/>
    <mergeCell ref="USP1:USX1"/>
    <mergeCell ref="USY1:UTG1"/>
    <mergeCell ref="UTH1:UTP1"/>
    <mergeCell ref="UTQ1:UTY1"/>
    <mergeCell ref="UPV1:UQD1"/>
    <mergeCell ref="UQE1:UQM1"/>
    <mergeCell ref="UQN1:UQV1"/>
    <mergeCell ref="UQW1:URE1"/>
    <mergeCell ref="URF1:URN1"/>
    <mergeCell ref="URO1:URW1"/>
    <mergeCell ref="VAF1:VAN1"/>
    <mergeCell ref="VAO1:VAW1"/>
    <mergeCell ref="VAX1:VBF1"/>
    <mergeCell ref="VBG1:VBO1"/>
    <mergeCell ref="VBP1:VBX1"/>
    <mergeCell ref="VBY1:VCG1"/>
    <mergeCell ref="UYD1:UYL1"/>
    <mergeCell ref="UYM1:UYU1"/>
    <mergeCell ref="UYV1:UZD1"/>
    <mergeCell ref="UZE1:UZM1"/>
    <mergeCell ref="UZN1:UZV1"/>
    <mergeCell ref="UZW1:VAE1"/>
    <mergeCell ref="UWB1:UWJ1"/>
    <mergeCell ref="UWK1:UWS1"/>
    <mergeCell ref="UWT1:UXB1"/>
    <mergeCell ref="UXC1:UXK1"/>
    <mergeCell ref="UXL1:UXT1"/>
    <mergeCell ref="UXU1:UYC1"/>
    <mergeCell ref="VGL1:VGT1"/>
    <mergeCell ref="VGU1:VHC1"/>
    <mergeCell ref="VHD1:VHL1"/>
    <mergeCell ref="VHM1:VHU1"/>
    <mergeCell ref="VHV1:VID1"/>
    <mergeCell ref="VIE1:VIM1"/>
    <mergeCell ref="VEJ1:VER1"/>
    <mergeCell ref="VES1:VFA1"/>
    <mergeCell ref="VFB1:VFJ1"/>
    <mergeCell ref="VFK1:VFS1"/>
    <mergeCell ref="VFT1:VGB1"/>
    <mergeCell ref="VGC1:VGK1"/>
    <mergeCell ref="VCH1:VCP1"/>
    <mergeCell ref="VCQ1:VCY1"/>
    <mergeCell ref="VCZ1:VDH1"/>
    <mergeCell ref="VDI1:VDQ1"/>
    <mergeCell ref="VDR1:VDZ1"/>
    <mergeCell ref="VEA1:VEI1"/>
    <mergeCell ref="VMR1:VMZ1"/>
    <mergeCell ref="VNA1:VNI1"/>
    <mergeCell ref="VNJ1:VNR1"/>
    <mergeCell ref="VNS1:VOA1"/>
    <mergeCell ref="VOB1:VOJ1"/>
    <mergeCell ref="VOK1:VOS1"/>
    <mergeCell ref="VKP1:VKX1"/>
    <mergeCell ref="VKY1:VLG1"/>
    <mergeCell ref="VLH1:VLP1"/>
    <mergeCell ref="VLQ1:VLY1"/>
    <mergeCell ref="VLZ1:VMH1"/>
    <mergeCell ref="VMI1:VMQ1"/>
    <mergeCell ref="VIN1:VIV1"/>
    <mergeCell ref="VIW1:VJE1"/>
    <mergeCell ref="VJF1:VJN1"/>
    <mergeCell ref="VJO1:VJW1"/>
    <mergeCell ref="VJX1:VKF1"/>
    <mergeCell ref="VKG1:VKO1"/>
    <mergeCell ref="VSX1:VTF1"/>
    <mergeCell ref="VTG1:VTO1"/>
    <mergeCell ref="VTP1:VTX1"/>
    <mergeCell ref="VTY1:VUG1"/>
    <mergeCell ref="VUH1:VUP1"/>
    <mergeCell ref="VUQ1:VUY1"/>
    <mergeCell ref="VQV1:VRD1"/>
    <mergeCell ref="VRE1:VRM1"/>
    <mergeCell ref="VRN1:VRV1"/>
    <mergeCell ref="VRW1:VSE1"/>
    <mergeCell ref="VSF1:VSN1"/>
    <mergeCell ref="VSO1:VSW1"/>
    <mergeCell ref="VOT1:VPB1"/>
    <mergeCell ref="VPC1:VPK1"/>
    <mergeCell ref="VPL1:VPT1"/>
    <mergeCell ref="VPU1:VQC1"/>
    <mergeCell ref="VQD1:VQL1"/>
    <mergeCell ref="VQM1:VQU1"/>
    <mergeCell ref="VZD1:VZL1"/>
    <mergeCell ref="VZM1:VZU1"/>
    <mergeCell ref="VZV1:WAD1"/>
    <mergeCell ref="WAE1:WAM1"/>
    <mergeCell ref="WAN1:WAV1"/>
    <mergeCell ref="WAW1:WBE1"/>
    <mergeCell ref="VXB1:VXJ1"/>
    <mergeCell ref="VXK1:VXS1"/>
    <mergeCell ref="VXT1:VYB1"/>
    <mergeCell ref="VYC1:VYK1"/>
    <mergeCell ref="VYL1:VYT1"/>
    <mergeCell ref="VYU1:VZC1"/>
    <mergeCell ref="VUZ1:VVH1"/>
    <mergeCell ref="VVI1:VVQ1"/>
    <mergeCell ref="VVR1:VVZ1"/>
    <mergeCell ref="VWA1:VWI1"/>
    <mergeCell ref="VWJ1:VWR1"/>
    <mergeCell ref="VWS1:VXA1"/>
    <mergeCell ref="WFJ1:WFR1"/>
    <mergeCell ref="WFS1:WGA1"/>
    <mergeCell ref="WGB1:WGJ1"/>
    <mergeCell ref="WGK1:WGS1"/>
    <mergeCell ref="WGT1:WHB1"/>
    <mergeCell ref="WHC1:WHK1"/>
    <mergeCell ref="WDH1:WDP1"/>
    <mergeCell ref="WDQ1:WDY1"/>
    <mergeCell ref="WDZ1:WEH1"/>
    <mergeCell ref="WEI1:WEQ1"/>
    <mergeCell ref="WER1:WEZ1"/>
    <mergeCell ref="WFA1:WFI1"/>
    <mergeCell ref="WBF1:WBN1"/>
    <mergeCell ref="WBO1:WBW1"/>
    <mergeCell ref="WBX1:WCF1"/>
    <mergeCell ref="WCG1:WCO1"/>
    <mergeCell ref="WCP1:WCX1"/>
    <mergeCell ref="WCY1:WDG1"/>
    <mergeCell ref="WLP1:WLX1"/>
    <mergeCell ref="WLY1:WMG1"/>
    <mergeCell ref="WMH1:WMP1"/>
    <mergeCell ref="WMQ1:WMY1"/>
    <mergeCell ref="WMZ1:WNH1"/>
    <mergeCell ref="WNI1:WNQ1"/>
    <mergeCell ref="WJN1:WJV1"/>
    <mergeCell ref="WJW1:WKE1"/>
    <mergeCell ref="WKF1:WKN1"/>
    <mergeCell ref="WKO1:WKW1"/>
    <mergeCell ref="WKX1:WLF1"/>
    <mergeCell ref="WLG1:WLO1"/>
    <mergeCell ref="WHL1:WHT1"/>
    <mergeCell ref="WHU1:WIC1"/>
    <mergeCell ref="WID1:WIL1"/>
    <mergeCell ref="WIM1:WIU1"/>
    <mergeCell ref="WIV1:WJD1"/>
    <mergeCell ref="WJE1:WJM1"/>
    <mergeCell ref="WRV1:WSD1"/>
    <mergeCell ref="WSE1:WSM1"/>
    <mergeCell ref="WSN1:WSV1"/>
    <mergeCell ref="WSW1:WTE1"/>
    <mergeCell ref="WTF1:WTN1"/>
    <mergeCell ref="WTO1:WTW1"/>
    <mergeCell ref="WPT1:WQB1"/>
    <mergeCell ref="WQC1:WQK1"/>
    <mergeCell ref="WQL1:WQT1"/>
    <mergeCell ref="WQU1:WRC1"/>
    <mergeCell ref="WRD1:WRL1"/>
    <mergeCell ref="WRM1:WRU1"/>
    <mergeCell ref="WNR1:WNZ1"/>
    <mergeCell ref="WOA1:WOI1"/>
    <mergeCell ref="WOJ1:WOR1"/>
    <mergeCell ref="WOS1:WPA1"/>
    <mergeCell ref="WPB1:WPJ1"/>
    <mergeCell ref="WPK1:WPS1"/>
    <mergeCell ref="XBN1:XBV1"/>
    <mergeCell ref="XBW1:XCE1"/>
    <mergeCell ref="WYB1:WYJ1"/>
    <mergeCell ref="WYK1:WYS1"/>
    <mergeCell ref="WYT1:WZB1"/>
    <mergeCell ref="WZC1:WZK1"/>
    <mergeCell ref="WZL1:WZT1"/>
    <mergeCell ref="WZU1:XAC1"/>
    <mergeCell ref="WVZ1:WWH1"/>
    <mergeCell ref="WWI1:WWQ1"/>
    <mergeCell ref="WWR1:WWZ1"/>
    <mergeCell ref="WXA1:WXI1"/>
    <mergeCell ref="WXJ1:WXR1"/>
    <mergeCell ref="WXS1:WYA1"/>
    <mergeCell ref="WTX1:WUF1"/>
    <mergeCell ref="WUG1:WUO1"/>
    <mergeCell ref="WUP1:WUX1"/>
    <mergeCell ref="WUY1:WVG1"/>
    <mergeCell ref="WVH1:WVP1"/>
    <mergeCell ref="WVQ1:WVY1"/>
    <mergeCell ref="DM2:DU2"/>
    <mergeCell ref="DV2:ED2"/>
    <mergeCell ref="EE2:EM2"/>
    <mergeCell ref="EN2:EV2"/>
    <mergeCell ref="EW2:FE2"/>
    <mergeCell ref="FF2:FN2"/>
    <mergeCell ref="BK2:BS2"/>
    <mergeCell ref="BT2:CB2"/>
    <mergeCell ref="CC2:CK2"/>
    <mergeCell ref="CL2:CT2"/>
    <mergeCell ref="CU2:DC2"/>
    <mergeCell ref="DD2:DL2"/>
    <mergeCell ref="XEH1:XEP1"/>
    <mergeCell ref="XEQ1:XEY1"/>
    <mergeCell ref="XEZ1:XFC1"/>
    <mergeCell ref="A2:I2"/>
    <mergeCell ref="J2:Q2"/>
    <mergeCell ref="R2:Z2"/>
    <mergeCell ref="AA2:AI2"/>
    <mergeCell ref="AJ2:AR2"/>
    <mergeCell ref="AS2:BA2"/>
    <mergeCell ref="BB2:BJ2"/>
    <mergeCell ref="XCF1:XCN1"/>
    <mergeCell ref="XCO1:XCW1"/>
    <mergeCell ref="XCX1:XDF1"/>
    <mergeCell ref="XDG1:XDO1"/>
    <mergeCell ref="XDP1:XDX1"/>
    <mergeCell ref="XDY1:XEG1"/>
    <mergeCell ref="XAD1:XAL1"/>
    <mergeCell ref="XAM1:XAU1"/>
    <mergeCell ref="XAV1:XBD1"/>
    <mergeCell ref="XBE1:XBM1"/>
    <mergeCell ref="JS2:KA2"/>
    <mergeCell ref="KB2:KJ2"/>
    <mergeCell ref="KK2:KS2"/>
    <mergeCell ref="KT2:LB2"/>
    <mergeCell ref="LC2:LK2"/>
    <mergeCell ref="LL2:LT2"/>
    <mergeCell ref="HQ2:HY2"/>
    <mergeCell ref="HZ2:IH2"/>
    <mergeCell ref="II2:IQ2"/>
    <mergeCell ref="IR2:IZ2"/>
    <mergeCell ref="JA2:JI2"/>
    <mergeCell ref="JJ2:JR2"/>
    <mergeCell ref="FO2:FW2"/>
    <mergeCell ref="FX2:GF2"/>
    <mergeCell ref="GG2:GO2"/>
    <mergeCell ref="GP2:GX2"/>
    <mergeCell ref="GY2:HG2"/>
    <mergeCell ref="HH2:HP2"/>
    <mergeCell ref="PY2:QG2"/>
    <mergeCell ref="QH2:QP2"/>
    <mergeCell ref="QQ2:QY2"/>
    <mergeCell ref="QZ2:RH2"/>
    <mergeCell ref="RI2:RQ2"/>
    <mergeCell ref="RR2:RZ2"/>
    <mergeCell ref="NW2:OE2"/>
    <mergeCell ref="OF2:ON2"/>
    <mergeCell ref="OO2:OW2"/>
    <mergeCell ref="OX2:PF2"/>
    <mergeCell ref="PG2:PO2"/>
    <mergeCell ref="PP2:PX2"/>
    <mergeCell ref="LU2:MC2"/>
    <mergeCell ref="MD2:ML2"/>
    <mergeCell ref="MM2:MU2"/>
    <mergeCell ref="MV2:ND2"/>
    <mergeCell ref="NE2:NM2"/>
    <mergeCell ref="NN2:NV2"/>
    <mergeCell ref="WE2:WM2"/>
    <mergeCell ref="WN2:WV2"/>
    <mergeCell ref="WW2:XE2"/>
    <mergeCell ref="XF2:XN2"/>
    <mergeCell ref="XO2:XW2"/>
    <mergeCell ref="XX2:YF2"/>
    <mergeCell ref="UC2:UK2"/>
    <mergeCell ref="UL2:UT2"/>
    <mergeCell ref="UU2:VC2"/>
    <mergeCell ref="VD2:VL2"/>
    <mergeCell ref="VM2:VU2"/>
    <mergeCell ref="VV2:WD2"/>
    <mergeCell ref="SA2:SI2"/>
    <mergeCell ref="SJ2:SR2"/>
    <mergeCell ref="SS2:TA2"/>
    <mergeCell ref="TB2:TJ2"/>
    <mergeCell ref="TK2:TS2"/>
    <mergeCell ref="TT2:UB2"/>
    <mergeCell ref="ACK2:ACS2"/>
    <mergeCell ref="ACT2:ADB2"/>
    <mergeCell ref="ADC2:ADK2"/>
    <mergeCell ref="ADL2:ADT2"/>
    <mergeCell ref="ADU2:AEC2"/>
    <mergeCell ref="AED2:AEL2"/>
    <mergeCell ref="AAI2:AAQ2"/>
    <mergeCell ref="AAR2:AAZ2"/>
    <mergeCell ref="ABA2:ABI2"/>
    <mergeCell ref="ABJ2:ABR2"/>
    <mergeCell ref="ABS2:ACA2"/>
    <mergeCell ref="ACB2:ACJ2"/>
    <mergeCell ref="YG2:YO2"/>
    <mergeCell ref="YP2:YX2"/>
    <mergeCell ref="YY2:ZG2"/>
    <mergeCell ref="ZH2:ZP2"/>
    <mergeCell ref="ZQ2:ZY2"/>
    <mergeCell ref="ZZ2:AAH2"/>
    <mergeCell ref="AIQ2:AIY2"/>
    <mergeCell ref="AIZ2:AJH2"/>
    <mergeCell ref="AJI2:AJQ2"/>
    <mergeCell ref="AJR2:AJZ2"/>
    <mergeCell ref="AKA2:AKI2"/>
    <mergeCell ref="AKJ2:AKR2"/>
    <mergeCell ref="AGO2:AGW2"/>
    <mergeCell ref="AGX2:AHF2"/>
    <mergeCell ref="AHG2:AHO2"/>
    <mergeCell ref="AHP2:AHX2"/>
    <mergeCell ref="AHY2:AIG2"/>
    <mergeCell ref="AIH2:AIP2"/>
    <mergeCell ref="AEM2:AEU2"/>
    <mergeCell ref="AEV2:AFD2"/>
    <mergeCell ref="AFE2:AFM2"/>
    <mergeCell ref="AFN2:AFV2"/>
    <mergeCell ref="AFW2:AGE2"/>
    <mergeCell ref="AGF2:AGN2"/>
    <mergeCell ref="AOW2:APE2"/>
    <mergeCell ref="APF2:APN2"/>
    <mergeCell ref="APO2:APW2"/>
    <mergeCell ref="APX2:AQF2"/>
    <mergeCell ref="AQG2:AQO2"/>
    <mergeCell ref="AQP2:AQX2"/>
    <mergeCell ref="AMU2:ANC2"/>
    <mergeCell ref="AND2:ANL2"/>
    <mergeCell ref="ANM2:ANU2"/>
    <mergeCell ref="ANV2:AOD2"/>
    <mergeCell ref="AOE2:AOM2"/>
    <mergeCell ref="AON2:AOV2"/>
    <mergeCell ref="AKS2:ALA2"/>
    <mergeCell ref="ALB2:ALJ2"/>
    <mergeCell ref="ALK2:ALS2"/>
    <mergeCell ref="ALT2:AMB2"/>
    <mergeCell ref="AMC2:AMK2"/>
    <mergeCell ref="AML2:AMT2"/>
    <mergeCell ref="AVC2:AVK2"/>
    <mergeCell ref="AVL2:AVT2"/>
    <mergeCell ref="AVU2:AWC2"/>
    <mergeCell ref="AWD2:AWL2"/>
    <mergeCell ref="AWM2:AWU2"/>
    <mergeCell ref="AWV2:AXD2"/>
    <mergeCell ref="ATA2:ATI2"/>
    <mergeCell ref="ATJ2:ATR2"/>
    <mergeCell ref="ATS2:AUA2"/>
    <mergeCell ref="AUB2:AUJ2"/>
    <mergeCell ref="AUK2:AUS2"/>
    <mergeCell ref="AUT2:AVB2"/>
    <mergeCell ref="AQY2:ARG2"/>
    <mergeCell ref="ARH2:ARP2"/>
    <mergeCell ref="ARQ2:ARY2"/>
    <mergeCell ref="ARZ2:ASH2"/>
    <mergeCell ref="ASI2:ASQ2"/>
    <mergeCell ref="ASR2:ASZ2"/>
    <mergeCell ref="BBI2:BBQ2"/>
    <mergeCell ref="BBR2:BBZ2"/>
    <mergeCell ref="BCA2:BCI2"/>
    <mergeCell ref="BCJ2:BCR2"/>
    <mergeCell ref="BCS2:BDA2"/>
    <mergeCell ref="BDB2:BDJ2"/>
    <mergeCell ref="AZG2:AZO2"/>
    <mergeCell ref="AZP2:AZX2"/>
    <mergeCell ref="AZY2:BAG2"/>
    <mergeCell ref="BAH2:BAP2"/>
    <mergeCell ref="BAQ2:BAY2"/>
    <mergeCell ref="BAZ2:BBH2"/>
    <mergeCell ref="AXE2:AXM2"/>
    <mergeCell ref="AXN2:AXV2"/>
    <mergeCell ref="AXW2:AYE2"/>
    <mergeCell ref="AYF2:AYN2"/>
    <mergeCell ref="AYO2:AYW2"/>
    <mergeCell ref="AYX2:AZF2"/>
    <mergeCell ref="BHO2:BHW2"/>
    <mergeCell ref="BHX2:BIF2"/>
    <mergeCell ref="BIG2:BIO2"/>
    <mergeCell ref="BIP2:BIX2"/>
    <mergeCell ref="BIY2:BJG2"/>
    <mergeCell ref="BJH2:BJP2"/>
    <mergeCell ref="BFM2:BFU2"/>
    <mergeCell ref="BFV2:BGD2"/>
    <mergeCell ref="BGE2:BGM2"/>
    <mergeCell ref="BGN2:BGV2"/>
    <mergeCell ref="BGW2:BHE2"/>
    <mergeCell ref="BHF2:BHN2"/>
    <mergeCell ref="BDK2:BDS2"/>
    <mergeCell ref="BDT2:BEB2"/>
    <mergeCell ref="BEC2:BEK2"/>
    <mergeCell ref="BEL2:BET2"/>
    <mergeCell ref="BEU2:BFC2"/>
    <mergeCell ref="BFD2:BFL2"/>
    <mergeCell ref="BNU2:BOC2"/>
    <mergeCell ref="BOD2:BOL2"/>
    <mergeCell ref="BOM2:BOU2"/>
    <mergeCell ref="BOV2:BPD2"/>
    <mergeCell ref="BPE2:BPM2"/>
    <mergeCell ref="BPN2:BPV2"/>
    <mergeCell ref="BLS2:BMA2"/>
    <mergeCell ref="BMB2:BMJ2"/>
    <mergeCell ref="BMK2:BMS2"/>
    <mergeCell ref="BMT2:BNB2"/>
    <mergeCell ref="BNC2:BNK2"/>
    <mergeCell ref="BNL2:BNT2"/>
    <mergeCell ref="BJQ2:BJY2"/>
    <mergeCell ref="BJZ2:BKH2"/>
    <mergeCell ref="BKI2:BKQ2"/>
    <mergeCell ref="BKR2:BKZ2"/>
    <mergeCell ref="BLA2:BLI2"/>
    <mergeCell ref="BLJ2:BLR2"/>
    <mergeCell ref="BUA2:BUI2"/>
    <mergeCell ref="BUJ2:BUR2"/>
    <mergeCell ref="BUS2:BVA2"/>
    <mergeCell ref="BVB2:BVJ2"/>
    <mergeCell ref="BVK2:BVS2"/>
    <mergeCell ref="BVT2:BWB2"/>
    <mergeCell ref="BRY2:BSG2"/>
    <mergeCell ref="BSH2:BSP2"/>
    <mergeCell ref="BSQ2:BSY2"/>
    <mergeCell ref="BSZ2:BTH2"/>
    <mergeCell ref="BTI2:BTQ2"/>
    <mergeCell ref="BTR2:BTZ2"/>
    <mergeCell ref="BPW2:BQE2"/>
    <mergeCell ref="BQF2:BQN2"/>
    <mergeCell ref="BQO2:BQW2"/>
    <mergeCell ref="BQX2:BRF2"/>
    <mergeCell ref="BRG2:BRO2"/>
    <mergeCell ref="BRP2:BRX2"/>
    <mergeCell ref="CAG2:CAO2"/>
    <mergeCell ref="CAP2:CAX2"/>
    <mergeCell ref="CAY2:CBG2"/>
    <mergeCell ref="CBH2:CBP2"/>
    <mergeCell ref="CBQ2:CBY2"/>
    <mergeCell ref="CBZ2:CCH2"/>
    <mergeCell ref="BYE2:BYM2"/>
    <mergeCell ref="BYN2:BYV2"/>
    <mergeCell ref="BYW2:BZE2"/>
    <mergeCell ref="BZF2:BZN2"/>
    <mergeCell ref="BZO2:BZW2"/>
    <mergeCell ref="BZX2:CAF2"/>
    <mergeCell ref="BWC2:BWK2"/>
    <mergeCell ref="BWL2:BWT2"/>
    <mergeCell ref="BWU2:BXC2"/>
    <mergeCell ref="BXD2:BXL2"/>
    <mergeCell ref="BXM2:BXU2"/>
    <mergeCell ref="BXV2:BYD2"/>
    <mergeCell ref="CGM2:CGU2"/>
    <mergeCell ref="CGV2:CHD2"/>
    <mergeCell ref="CHE2:CHM2"/>
    <mergeCell ref="CHN2:CHV2"/>
    <mergeCell ref="CHW2:CIE2"/>
    <mergeCell ref="CIF2:CIN2"/>
    <mergeCell ref="CEK2:CES2"/>
    <mergeCell ref="CET2:CFB2"/>
    <mergeCell ref="CFC2:CFK2"/>
    <mergeCell ref="CFL2:CFT2"/>
    <mergeCell ref="CFU2:CGC2"/>
    <mergeCell ref="CGD2:CGL2"/>
    <mergeCell ref="CCI2:CCQ2"/>
    <mergeCell ref="CCR2:CCZ2"/>
    <mergeCell ref="CDA2:CDI2"/>
    <mergeCell ref="CDJ2:CDR2"/>
    <mergeCell ref="CDS2:CEA2"/>
    <mergeCell ref="CEB2:CEJ2"/>
    <mergeCell ref="CMS2:CNA2"/>
    <mergeCell ref="CNB2:CNJ2"/>
    <mergeCell ref="CNK2:CNS2"/>
    <mergeCell ref="CNT2:COB2"/>
    <mergeCell ref="COC2:COK2"/>
    <mergeCell ref="COL2:COT2"/>
    <mergeCell ref="CKQ2:CKY2"/>
    <mergeCell ref="CKZ2:CLH2"/>
    <mergeCell ref="CLI2:CLQ2"/>
    <mergeCell ref="CLR2:CLZ2"/>
    <mergeCell ref="CMA2:CMI2"/>
    <mergeCell ref="CMJ2:CMR2"/>
    <mergeCell ref="CIO2:CIW2"/>
    <mergeCell ref="CIX2:CJF2"/>
    <mergeCell ref="CJG2:CJO2"/>
    <mergeCell ref="CJP2:CJX2"/>
    <mergeCell ref="CJY2:CKG2"/>
    <mergeCell ref="CKH2:CKP2"/>
    <mergeCell ref="CSY2:CTG2"/>
    <mergeCell ref="CTH2:CTP2"/>
    <mergeCell ref="CTQ2:CTY2"/>
    <mergeCell ref="CTZ2:CUH2"/>
    <mergeCell ref="CUI2:CUQ2"/>
    <mergeCell ref="CUR2:CUZ2"/>
    <mergeCell ref="CQW2:CRE2"/>
    <mergeCell ref="CRF2:CRN2"/>
    <mergeCell ref="CRO2:CRW2"/>
    <mergeCell ref="CRX2:CSF2"/>
    <mergeCell ref="CSG2:CSO2"/>
    <mergeCell ref="CSP2:CSX2"/>
    <mergeCell ref="COU2:CPC2"/>
    <mergeCell ref="CPD2:CPL2"/>
    <mergeCell ref="CPM2:CPU2"/>
    <mergeCell ref="CPV2:CQD2"/>
    <mergeCell ref="CQE2:CQM2"/>
    <mergeCell ref="CQN2:CQV2"/>
    <mergeCell ref="CZE2:CZM2"/>
    <mergeCell ref="CZN2:CZV2"/>
    <mergeCell ref="CZW2:DAE2"/>
    <mergeCell ref="DAF2:DAN2"/>
    <mergeCell ref="DAO2:DAW2"/>
    <mergeCell ref="DAX2:DBF2"/>
    <mergeCell ref="CXC2:CXK2"/>
    <mergeCell ref="CXL2:CXT2"/>
    <mergeCell ref="CXU2:CYC2"/>
    <mergeCell ref="CYD2:CYL2"/>
    <mergeCell ref="CYM2:CYU2"/>
    <mergeCell ref="CYV2:CZD2"/>
    <mergeCell ref="CVA2:CVI2"/>
    <mergeCell ref="CVJ2:CVR2"/>
    <mergeCell ref="CVS2:CWA2"/>
    <mergeCell ref="CWB2:CWJ2"/>
    <mergeCell ref="CWK2:CWS2"/>
    <mergeCell ref="CWT2:CXB2"/>
    <mergeCell ref="DFK2:DFS2"/>
    <mergeCell ref="DFT2:DGB2"/>
    <mergeCell ref="DGC2:DGK2"/>
    <mergeCell ref="DGL2:DGT2"/>
    <mergeCell ref="DGU2:DHC2"/>
    <mergeCell ref="DHD2:DHL2"/>
    <mergeCell ref="DDI2:DDQ2"/>
    <mergeCell ref="DDR2:DDZ2"/>
    <mergeCell ref="DEA2:DEI2"/>
    <mergeCell ref="DEJ2:DER2"/>
    <mergeCell ref="DES2:DFA2"/>
    <mergeCell ref="DFB2:DFJ2"/>
    <mergeCell ref="DBG2:DBO2"/>
    <mergeCell ref="DBP2:DBX2"/>
    <mergeCell ref="DBY2:DCG2"/>
    <mergeCell ref="DCH2:DCP2"/>
    <mergeCell ref="DCQ2:DCY2"/>
    <mergeCell ref="DCZ2:DDH2"/>
    <mergeCell ref="DLQ2:DLY2"/>
    <mergeCell ref="DLZ2:DMH2"/>
    <mergeCell ref="DMI2:DMQ2"/>
    <mergeCell ref="DMR2:DMZ2"/>
    <mergeCell ref="DNA2:DNI2"/>
    <mergeCell ref="DNJ2:DNR2"/>
    <mergeCell ref="DJO2:DJW2"/>
    <mergeCell ref="DJX2:DKF2"/>
    <mergeCell ref="DKG2:DKO2"/>
    <mergeCell ref="DKP2:DKX2"/>
    <mergeCell ref="DKY2:DLG2"/>
    <mergeCell ref="DLH2:DLP2"/>
    <mergeCell ref="DHM2:DHU2"/>
    <mergeCell ref="DHV2:DID2"/>
    <mergeCell ref="DIE2:DIM2"/>
    <mergeCell ref="DIN2:DIV2"/>
    <mergeCell ref="DIW2:DJE2"/>
    <mergeCell ref="DJF2:DJN2"/>
    <mergeCell ref="DRW2:DSE2"/>
    <mergeCell ref="DSF2:DSN2"/>
    <mergeCell ref="DSO2:DSW2"/>
    <mergeCell ref="DSX2:DTF2"/>
    <mergeCell ref="DTG2:DTO2"/>
    <mergeCell ref="DTP2:DTX2"/>
    <mergeCell ref="DPU2:DQC2"/>
    <mergeCell ref="DQD2:DQL2"/>
    <mergeCell ref="DQM2:DQU2"/>
    <mergeCell ref="DQV2:DRD2"/>
    <mergeCell ref="DRE2:DRM2"/>
    <mergeCell ref="DRN2:DRV2"/>
    <mergeCell ref="DNS2:DOA2"/>
    <mergeCell ref="DOB2:DOJ2"/>
    <mergeCell ref="DOK2:DOS2"/>
    <mergeCell ref="DOT2:DPB2"/>
    <mergeCell ref="DPC2:DPK2"/>
    <mergeCell ref="DPL2:DPT2"/>
    <mergeCell ref="DYC2:DYK2"/>
    <mergeCell ref="DYL2:DYT2"/>
    <mergeCell ref="DYU2:DZC2"/>
    <mergeCell ref="DZD2:DZL2"/>
    <mergeCell ref="DZM2:DZU2"/>
    <mergeCell ref="DZV2:EAD2"/>
    <mergeCell ref="DWA2:DWI2"/>
    <mergeCell ref="DWJ2:DWR2"/>
    <mergeCell ref="DWS2:DXA2"/>
    <mergeCell ref="DXB2:DXJ2"/>
    <mergeCell ref="DXK2:DXS2"/>
    <mergeCell ref="DXT2:DYB2"/>
    <mergeCell ref="DTY2:DUG2"/>
    <mergeCell ref="DUH2:DUP2"/>
    <mergeCell ref="DUQ2:DUY2"/>
    <mergeCell ref="DUZ2:DVH2"/>
    <mergeCell ref="DVI2:DVQ2"/>
    <mergeCell ref="DVR2:DVZ2"/>
    <mergeCell ref="EEI2:EEQ2"/>
    <mergeCell ref="EER2:EEZ2"/>
    <mergeCell ref="EFA2:EFI2"/>
    <mergeCell ref="EFJ2:EFR2"/>
    <mergeCell ref="EFS2:EGA2"/>
    <mergeCell ref="EGB2:EGJ2"/>
    <mergeCell ref="ECG2:ECO2"/>
    <mergeCell ref="ECP2:ECX2"/>
    <mergeCell ref="ECY2:EDG2"/>
    <mergeCell ref="EDH2:EDP2"/>
    <mergeCell ref="EDQ2:EDY2"/>
    <mergeCell ref="EDZ2:EEH2"/>
    <mergeCell ref="EAE2:EAM2"/>
    <mergeCell ref="EAN2:EAV2"/>
    <mergeCell ref="EAW2:EBE2"/>
    <mergeCell ref="EBF2:EBN2"/>
    <mergeCell ref="EBO2:EBW2"/>
    <mergeCell ref="EBX2:ECF2"/>
    <mergeCell ref="EKO2:EKW2"/>
    <mergeCell ref="EKX2:ELF2"/>
    <mergeCell ref="ELG2:ELO2"/>
    <mergeCell ref="ELP2:ELX2"/>
    <mergeCell ref="ELY2:EMG2"/>
    <mergeCell ref="EMH2:EMP2"/>
    <mergeCell ref="EIM2:EIU2"/>
    <mergeCell ref="EIV2:EJD2"/>
    <mergeCell ref="EJE2:EJM2"/>
    <mergeCell ref="EJN2:EJV2"/>
    <mergeCell ref="EJW2:EKE2"/>
    <mergeCell ref="EKF2:EKN2"/>
    <mergeCell ref="EGK2:EGS2"/>
    <mergeCell ref="EGT2:EHB2"/>
    <mergeCell ref="EHC2:EHK2"/>
    <mergeCell ref="EHL2:EHT2"/>
    <mergeCell ref="EHU2:EIC2"/>
    <mergeCell ref="EID2:EIL2"/>
    <mergeCell ref="EQU2:ERC2"/>
    <mergeCell ref="ERD2:ERL2"/>
    <mergeCell ref="ERM2:ERU2"/>
    <mergeCell ref="ERV2:ESD2"/>
    <mergeCell ref="ESE2:ESM2"/>
    <mergeCell ref="ESN2:ESV2"/>
    <mergeCell ref="EOS2:EPA2"/>
    <mergeCell ref="EPB2:EPJ2"/>
    <mergeCell ref="EPK2:EPS2"/>
    <mergeCell ref="EPT2:EQB2"/>
    <mergeCell ref="EQC2:EQK2"/>
    <mergeCell ref="EQL2:EQT2"/>
    <mergeCell ref="EMQ2:EMY2"/>
    <mergeCell ref="EMZ2:ENH2"/>
    <mergeCell ref="ENI2:ENQ2"/>
    <mergeCell ref="ENR2:ENZ2"/>
    <mergeCell ref="EOA2:EOI2"/>
    <mergeCell ref="EOJ2:EOR2"/>
    <mergeCell ref="EXA2:EXI2"/>
    <mergeCell ref="EXJ2:EXR2"/>
    <mergeCell ref="EXS2:EYA2"/>
    <mergeCell ref="EYB2:EYJ2"/>
    <mergeCell ref="EYK2:EYS2"/>
    <mergeCell ref="EYT2:EZB2"/>
    <mergeCell ref="EUY2:EVG2"/>
    <mergeCell ref="EVH2:EVP2"/>
    <mergeCell ref="EVQ2:EVY2"/>
    <mergeCell ref="EVZ2:EWH2"/>
    <mergeCell ref="EWI2:EWQ2"/>
    <mergeCell ref="EWR2:EWZ2"/>
    <mergeCell ref="ESW2:ETE2"/>
    <mergeCell ref="ETF2:ETN2"/>
    <mergeCell ref="ETO2:ETW2"/>
    <mergeCell ref="ETX2:EUF2"/>
    <mergeCell ref="EUG2:EUO2"/>
    <mergeCell ref="EUP2:EUX2"/>
    <mergeCell ref="FDG2:FDO2"/>
    <mergeCell ref="FDP2:FDX2"/>
    <mergeCell ref="FDY2:FEG2"/>
    <mergeCell ref="FEH2:FEP2"/>
    <mergeCell ref="FEQ2:FEY2"/>
    <mergeCell ref="FEZ2:FFH2"/>
    <mergeCell ref="FBE2:FBM2"/>
    <mergeCell ref="FBN2:FBV2"/>
    <mergeCell ref="FBW2:FCE2"/>
    <mergeCell ref="FCF2:FCN2"/>
    <mergeCell ref="FCO2:FCW2"/>
    <mergeCell ref="FCX2:FDF2"/>
    <mergeCell ref="EZC2:EZK2"/>
    <mergeCell ref="EZL2:EZT2"/>
    <mergeCell ref="EZU2:FAC2"/>
    <mergeCell ref="FAD2:FAL2"/>
    <mergeCell ref="FAM2:FAU2"/>
    <mergeCell ref="FAV2:FBD2"/>
    <mergeCell ref="FJM2:FJU2"/>
    <mergeCell ref="FJV2:FKD2"/>
    <mergeCell ref="FKE2:FKM2"/>
    <mergeCell ref="FKN2:FKV2"/>
    <mergeCell ref="FKW2:FLE2"/>
    <mergeCell ref="FLF2:FLN2"/>
    <mergeCell ref="FHK2:FHS2"/>
    <mergeCell ref="FHT2:FIB2"/>
    <mergeCell ref="FIC2:FIK2"/>
    <mergeCell ref="FIL2:FIT2"/>
    <mergeCell ref="FIU2:FJC2"/>
    <mergeCell ref="FJD2:FJL2"/>
    <mergeCell ref="FFI2:FFQ2"/>
    <mergeCell ref="FFR2:FFZ2"/>
    <mergeCell ref="FGA2:FGI2"/>
    <mergeCell ref="FGJ2:FGR2"/>
    <mergeCell ref="FGS2:FHA2"/>
    <mergeCell ref="FHB2:FHJ2"/>
    <mergeCell ref="FPS2:FQA2"/>
    <mergeCell ref="FQB2:FQJ2"/>
    <mergeCell ref="FQK2:FQS2"/>
    <mergeCell ref="FQT2:FRB2"/>
    <mergeCell ref="FRC2:FRK2"/>
    <mergeCell ref="FRL2:FRT2"/>
    <mergeCell ref="FNQ2:FNY2"/>
    <mergeCell ref="FNZ2:FOH2"/>
    <mergeCell ref="FOI2:FOQ2"/>
    <mergeCell ref="FOR2:FOZ2"/>
    <mergeCell ref="FPA2:FPI2"/>
    <mergeCell ref="FPJ2:FPR2"/>
    <mergeCell ref="FLO2:FLW2"/>
    <mergeCell ref="FLX2:FMF2"/>
    <mergeCell ref="FMG2:FMO2"/>
    <mergeCell ref="FMP2:FMX2"/>
    <mergeCell ref="FMY2:FNG2"/>
    <mergeCell ref="FNH2:FNP2"/>
    <mergeCell ref="FVY2:FWG2"/>
    <mergeCell ref="FWH2:FWP2"/>
    <mergeCell ref="FWQ2:FWY2"/>
    <mergeCell ref="FWZ2:FXH2"/>
    <mergeCell ref="FXI2:FXQ2"/>
    <mergeCell ref="FXR2:FXZ2"/>
    <mergeCell ref="FTW2:FUE2"/>
    <mergeCell ref="FUF2:FUN2"/>
    <mergeCell ref="FUO2:FUW2"/>
    <mergeCell ref="FUX2:FVF2"/>
    <mergeCell ref="FVG2:FVO2"/>
    <mergeCell ref="FVP2:FVX2"/>
    <mergeCell ref="FRU2:FSC2"/>
    <mergeCell ref="FSD2:FSL2"/>
    <mergeCell ref="FSM2:FSU2"/>
    <mergeCell ref="FSV2:FTD2"/>
    <mergeCell ref="FTE2:FTM2"/>
    <mergeCell ref="FTN2:FTV2"/>
    <mergeCell ref="GCE2:GCM2"/>
    <mergeCell ref="GCN2:GCV2"/>
    <mergeCell ref="GCW2:GDE2"/>
    <mergeCell ref="GDF2:GDN2"/>
    <mergeCell ref="GDO2:GDW2"/>
    <mergeCell ref="GDX2:GEF2"/>
    <mergeCell ref="GAC2:GAK2"/>
    <mergeCell ref="GAL2:GAT2"/>
    <mergeCell ref="GAU2:GBC2"/>
    <mergeCell ref="GBD2:GBL2"/>
    <mergeCell ref="GBM2:GBU2"/>
    <mergeCell ref="GBV2:GCD2"/>
    <mergeCell ref="FYA2:FYI2"/>
    <mergeCell ref="FYJ2:FYR2"/>
    <mergeCell ref="FYS2:FZA2"/>
    <mergeCell ref="FZB2:FZJ2"/>
    <mergeCell ref="FZK2:FZS2"/>
    <mergeCell ref="FZT2:GAB2"/>
    <mergeCell ref="GIK2:GIS2"/>
    <mergeCell ref="GIT2:GJB2"/>
    <mergeCell ref="GJC2:GJK2"/>
    <mergeCell ref="GJL2:GJT2"/>
    <mergeCell ref="GJU2:GKC2"/>
    <mergeCell ref="GKD2:GKL2"/>
    <mergeCell ref="GGI2:GGQ2"/>
    <mergeCell ref="GGR2:GGZ2"/>
    <mergeCell ref="GHA2:GHI2"/>
    <mergeCell ref="GHJ2:GHR2"/>
    <mergeCell ref="GHS2:GIA2"/>
    <mergeCell ref="GIB2:GIJ2"/>
    <mergeCell ref="GEG2:GEO2"/>
    <mergeCell ref="GEP2:GEX2"/>
    <mergeCell ref="GEY2:GFG2"/>
    <mergeCell ref="GFH2:GFP2"/>
    <mergeCell ref="GFQ2:GFY2"/>
    <mergeCell ref="GFZ2:GGH2"/>
    <mergeCell ref="GOQ2:GOY2"/>
    <mergeCell ref="GOZ2:GPH2"/>
    <mergeCell ref="GPI2:GPQ2"/>
    <mergeCell ref="GPR2:GPZ2"/>
    <mergeCell ref="GQA2:GQI2"/>
    <mergeCell ref="GQJ2:GQR2"/>
    <mergeCell ref="GMO2:GMW2"/>
    <mergeCell ref="GMX2:GNF2"/>
    <mergeCell ref="GNG2:GNO2"/>
    <mergeCell ref="GNP2:GNX2"/>
    <mergeCell ref="GNY2:GOG2"/>
    <mergeCell ref="GOH2:GOP2"/>
    <mergeCell ref="GKM2:GKU2"/>
    <mergeCell ref="GKV2:GLD2"/>
    <mergeCell ref="GLE2:GLM2"/>
    <mergeCell ref="GLN2:GLV2"/>
    <mergeCell ref="GLW2:GME2"/>
    <mergeCell ref="GMF2:GMN2"/>
    <mergeCell ref="GUW2:GVE2"/>
    <mergeCell ref="GVF2:GVN2"/>
    <mergeCell ref="GVO2:GVW2"/>
    <mergeCell ref="GVX2:GWF2"/>
    <mergeCell ref="GWG2:GWO2"/>
    <mergeCell ref="GWP2:GWX2"/>
    <mergeCell ref="GSU2:GTC2"/>
    <mergeCell ref="GTD2:GTL2"/>
    <mergeCell ref="GTM2:GTU2"/>
    <mergeCell ref="GTV2:GUD2"/>
    <mergeCell ref="GUE2:GUM2"/>
    <mergeCell ref="GUN2:GUV2"/>
    <mergeCell ref="GQS2:GRA2"/>
    <mergeCell ref="GRB2:GRJ2"/>
    <mergeCell ref="GRK2:GRS2"/>
    <mergeCell ref="GRT2:GSB2"/>
    <mergeCell ref="GSC2:GSK2"/>
    <mergeCell ref="GSL2:GST2"/>
    <mergeCell ref="HBC2:HBK2"/>
    <mergeCell ref="HBL2:HBT2"/>
    <mergeCell ref="HBU2:HCC2"/>
    <mergeCell ref="HCD2:HCL2"/>
    <mergeCell ref="HCM2:HCU2"/>
    <mergeCell ref="HCV2:HDD2"/>
    <mergeCell ref="GZA2:GZI2"/>
    <mergeCell ref="GZJ2:GZR2"/>
    <mergeCell ref="GZS2:HAA2"/>
    <mergeCell ref="HAB2:HAJ2"/>
    <mergeCell ref="HAK2:HAS2"/>
    <mergeCell ref="HAT2:HBB2"/>
    <mergeCell ref="GWY2:GXG2"/>
    <mergeCell ref="GXH2:GXP2"/>
    <mergeCell ref="GXQ2:GXY2"/>
    <mergeCell ref="GXZ2:GYH2"/>
    <mergeCell ref="GYI2:GYQ2"/>
    <mergeCell ref="GYR2:GYZ2"/>
    <mergeCell ref="HHI2:HHQ2"/>
    <mergeCell ref="HHR2:HHZ2"/>
    <mergeCell ref="HIA2:HII2"/>
    <mergeCell ref="HIJ2:HIR2"/>
    <mergeCell ref="HIS2:HJA2"/>
    <mergeCell ref="HJB2:HJJ2"/>
    <mergeCell ref="HFG2:HFO2"/>
    <mergeCell ref="HFP2:HFX2"/>
    <mergeCell ref="HFY2:HGG2"/>
    <mergeCell ref="HGH2:HGP2"/>
    <mergeCell ref="HGQ2:HGY2"/>
    <mergeCell ref="HGZ2:HHH2"/>
    <mergeCell ref="HDE2:HDM2"/>
    <mergeCell ref="HDN2:HDV2"/>
    <mergeCell ref="HDW2:HEE2"/>
    <mergeCell ref="HEF2:HEN2"/>
    <mergeCell ref="HEO2:HEW2"/>
    <mergeCell ref="HEX2:HFF2"/>
    <mergeCell ref="HNO2:HNW2"/>
    <mergeCell ref="HNX2:HOF2"/>
    <mergeCell ref="HOG2:HOO2"/>
    <mergeCell ref="HOP2:HOX2"/>
    <mergeCell ref="HOY2:HPG2"/>
    <mergeCell ref="HPH2:HPP2"/>
    <mergeCell ref="HLM2:HLU2"/>
    <mergeCell ref="HLV2:HMD2"/>
    <mergeCell ref="HME2:HMM2"/>
    <mergeCell ref="HMN2:HMV2"/>
    <mergeCell ref="HMW2:HNE2"/>
    <mergeCell ref="HNF2:HNN2"/>
    <mergeCell ref="HJK2:HJS2"/>
    <mergeCell ref="HJT2:HKB2"/>
    <mergeCell ref="HKC2:HKK2"/>
    <mergeCell ref="HKL2:HKT2"/>
    <mergeCell ref="HKU2:HLC2"/>
    <mergeCell ref="HLD2:HLL2"/>
    <mergeCell ref="HTU2:HUC2"/>
    <mergeCell ref="HUD2:HUL2"/>
    <mergeCell ref="HUM2:HUU2"/>
    <mergeCell ref="HUV2:HVD2"/>
    <mergeCell ref="HVE2:HVM2"/>
    <mergeCell ref="HVN2:HVV2"/>
    <mergeCell ref="HRS2:HSA2"/>
    <mergeCell ref="HSB2:HSJ2"/>
    <mergeCell ref="HSK2:HSS2"/>
    <mergeCell ref="HST2:HTB2"/>
    <mergeCell ref="HTC2:HTK2"/>
    <mergeCell ref="HTL2:HTT2"/>
    <mergeCell ref="HPQ2:HPY2"/>
    <mergeCell ref="HPZ2:HQH2"/>
    <mergeCell ref="HQI2:HQQ2"/>
    <mergeCell ref="HQR2:HQZ2"/>
    <mergeCell ref="HRA2:HRI2"/>
    <mergeCell ref="HRJ2:HRR2"/>
    <mergeCell ref="IAA2:IAI2"/>
    <mergeCell ref="IAJ2:IAR2"/>
    <mergeCell ref="IAS2:IBA2"/>
    <mergeCell ref="IBB2:IBJ2"/>
    <mergeCell ref="IBK2:IBS2"/>
    <mergeCell ref="IBT2:ICB2"/>
    <mergeCell ref="HXY2:HYG2"/>
    <mergeCell ref="HYH2:HYP2"/>
    <mergeCell ref="HYQ2:HYY2"/>
    <mergeCell ref="HYZ2:HZH2"/>
    <mergeCell ref="HZI2:HZQ2"/>
    <mergeCell ref="HZR2:HZZ2"/>
    <mergeCell ref="HVW2:HWE2"/>
    <mergeCell ref="HWF2:HWN2"/>
    <mergeCell ref="HWO2:HWW2"/>
    <mergeCell ref="HWX2:HXF2"/>
    <mergeCell ref="HXG2:HXO2"/>
    <mergeCell ref="HXP2:HXX2"/>
    <mergeCell ref="IGG2:IGO2"/>
    <mergeCell ref="IGP2:IGX2"/>
    <mergeCell ref="IGY2:IHG2"/>
    <mergeCell ref="IHH2:IHP2"/>
    <mergeCell ref="IHQ2:IHY2"/>
    <mergeCell ref="IHZ2:IIH2"/>
    <mergeCell ref="IEE2:IEM2"/>
    <mergeCell ref="IEN2:IEV2"/>
    <mergeCell ref="IEW2:IFE2"/>
    <mergeCell ref="IFF2:IFN2"/>
    <mergeCell ref="IFO2:IFW2"/>
    <mergeCell ref="IFX2:IGF2"/>
    <mergeCell ref="ICC2:ICK2"/>
    <mergeCell ref="ICL2:ICT2"/>
    <mergeCell ref="ICU2:IDC2"/>
    <mergeCell ref="IDD2:IDL2"/>
    <mergeCell ref="IDM2:IDU2"/>
    <mergeCell ref="IDV2:IED2"/>
    <mergeCell ref="IMM2:IMU2"/>
    <mergeCell ref="IMV2:IND2"/>
    <mergeCell ref="INE2:INM2"/>
    <mergeCell ref="INN2:INV2"/>
    <mergeCell ref="INW2:IOE2"/>
    <mergeCell ref="IOF2:ION2"/>
    <mergeCell ref="IKK2:IKS2"/>
    <mergeCell ref="IKT2:ILB2"/>
    <mergeCell ref="ILC2:ILK2"/>
    <mergeCell ref="ILL2:ILT2"/>
    <mergeCell ref="ILU2:IMC2"/>
    <mergeCell ref="IMD2:IML2"/>
    <mergeCell ref="III2:IIQ2"/>
    <mergeCell ref="IIR2:IIZ2"/>
    <mergeCell ref="IJA2:IJI2"/>
    <mergeCell ref="IJJ2:IJR2"/>
    <mergeCell ref="IJS2:IKA2"/>
    <mergeCell ref="IKB2:IKJ2"/>
    <mergeCell ref="ISS2:ITA2"/>
    <mergeCell ref="ITB2:ITJ2"/>
    <mergeCell ref="ITK2:ITS2"/>
    <mergeCell ref="ITT2:IUB2"/>
    <mergeCell ref="IUC2:IUK2"/>
    <mergeCell ref="IUL2:IUT2"/>
    <mergeCell ref="IQQ2:IQY2"/>
    <mergeCell ref="IQZ2:IRH2"/>
    <mergeCell ref="IRI2:IRQ2"/>
    <mergeCell ref="IRR2:IRZ2"/>
    <mergeCell ref="ISA2:ISI2"/>
    <mergeCell ref="ISJ2:ISR2"/>
    <mergeCell ref="IOO2:IOW2"/>
    <mergeCell ref="IOX2:IPF2"/>
    <mergeCell ref="IPG2:IPO2"/>
    <mergeCell ref="IPP2:IPX2"/>
    <mergeCell ref="IPY2:IQG2"/>
    <mergeCell ref="IQH2:IQP2"/>
    <mergeCell ref="IYY2:IZG2"/>
    <mergeCell ref="IZH2:IZP2"/>
    <mergeCell ref="IZQ2:IZY2"/>
    <mergeCell ref="IZZ2:JAH2"/>
    <mergeCell ref="JAI2:JAQ2"/>
    <mergeCell ref="JAR2:JAZ2"/>
    <mergeCell ref="IWW2:IXE2"/>
    <mergeCell ref="IXF2:IXN2"/>
    <mergeCell ref="IXO2:IXW2"/>
    <mergeCell ref="IXX2:IYF2"/>
    <mergeCell ref="IYG2:IYO2"/>
    <mergeCell ref="IYP2:IYX2"/>
    <mergeCell ref="IUU2:IVC2"/>
    <mergeCell ref="IVD2:IVL2"/>
    <mergeCell ref="IVM2:IVU2"/>
    <mergeCell ref="IVV2:IWD2"/>
    <mergeCell ref="IWE2:IWM2"/>
    <mergeCell ref="IWN2:IWV2"/>
    <mergeCell ref="JFE2:JFM2"/>
    <mergeCell ref="JFN2:JFV2"/>
    <mergeCell ref="JFW2:JGE2"/>
    <mergeCell ref="JGF2:JGN2"/>
    <mergeCell ref="JGO2:JGW2"/>
    <mergeCell ref="JGX2:JHF2"/>
    <mergeCell ref="JDC2:JDK2"/>
    <mergeCell ref="JDL2:JDT2"/>
    <mergeCell ref="JDU2:JEC2"/>
    <mergeCell ref="JED2:JEL2"/>
    <mergeCell ref="JEM2:JEU2"/>
    <mergeCell ref="JEV2:JFD2"/>
    <mergeCell ref="JBA2:JBI2"/>
    <mergeCell ref="JBJ2:JBR2"/>
    <mergeCell ref="JBS2:JCA2"/>
    <mergeCell ref="JCB2:JCJ2"/>
    <mergeCell ref="JCK2:JCS2"/>
    <mergeCell ref="JCT2:JDB2"/>
    <mergeCell ref="JLK2:JLS2"/>
    <mergeCell ref="JLT2:JMB2"/>
    <mergeCell ref="JMC2:JMK2"/>
    <mergeCell ref="JML2:JMT2"/>
    <mergeCell ref="JMU2:JNC2"/>
    <mergeCell ref="JND2:JNL2"/>
    <mergeCell ref="JJI2:JJQ2"/>
    <mergeCell ref="JJR2:JJZ2"/>
    <mergeCell ref="JKA2:JKI2"/>
    <mergeCell ref="JKJ2:JKR2"/>
    <mergeCell ref="JKS2:JLA2"/>
    <mergeCell ref="JLB2:JLJ2"/>
    <mergeCell ref="JHG2:JHO2"/>
    <mergeCell ref="JHP2:JHX2"/>
    <mergeCell ref="JHY2:JIG2"/>
    <mergeCell ref="JIH2:JIP2"/>
    <mergeCell ref="JIQ2:JIY2"/>
    <mergeCell ref="JIZ2:JJH2"/>
    <mergeCell ref="JRQ2:JRY2"/>
    <mergeCell ref="JRZ2:JSH2"/>
    <mergeCell ref="JSI2:JSQ2"/>
    <mergeCell ref="JSR2:JSZ2"/>
    <mergeCell ref="JTA2:JTI2"/>
    <mergeCell ref="JTJ2:JTR2"/>
    <mergeCell ref="JPO2:JPW2"/>
    <mergeCell ref="JPX2:JQF2"/>
    <mergeCell ref="JQG2:JQO2"/>
    <mergeCell ref="JQP2:JQX2"/>
    <mergeCell ref="JQY2:JRG2"/>
    <mergeCell ref="JRH2:JRP2"/>
    <mergeCell ref="JNM2:JNU2"/>
    <mergeCell ref="JNV2:JOD2"/>
    <mergeCell ref="JOE2:JOM2"/>
    <mergeCell ref="JON2:JOV2"/>
    <mergeCell ref="JOW2:JPE2"/>
    <mergeCell ref="JPF2:JPN2"/>
    <mergeCell ref="JXW2:JYE2"/>
    <mergeCell ref="JYF2:JYN2"/>
    <mergeCell ref="JYO2:JYW2"/>
    <mergeCell ref="JYX2:JZF2"/>
    <mergeCell ref="JZG2:JZO2"/>
    <mergeCell ref="JZP2:JZX2"/>
    <mergeCell ref="JVU2:JWC2"/>
    <mergeCell ref="JWD2:JWL2"/>
    <mergeCell ref="JWM2:JWU2"/>
    <mergeCell ref="JWV2:JXD2"/>
    <mergeCell ref="JXE2:JXM2"/>
    <mergeCell ref="JXN2:JXV2"/>
    <mergeCell ref="JTS2:JUA2"/>
    <mergeCell ref="JUB2:JUJ2"/>
    <mergeCell ref="JUK2:JUS2"/>
    <mergeCell ref="JUT2:JVB2"/>
    <mergeCell ref="JVC2:JVK2"/>
    <mergeCell ref="JVL2:JVT2"/>
    <mergeCell ref="KEC2:KEK2"/>
    <mergeCell ref="KEL2:KET2"/>
    <mergeCell ref="KEU2:KFC2"/>
    <mergeCell ref="KFD2:KFL2"/>
    <mergeCell ref="KFM2:KFU2"/>
    <mergeCell ref="KFV2:KGD2"/>
    <mergeCell ref="KCA2:KCI2"/>
    <mergeCell ref="KCJ2:KCR2"/>
    <mergeCell ref="KCS2:KDA2"/>
    <mergeCell ref="KDB2:KDJ2"/>
    <mergeCell ref="KDK2:KDS2"/>
    <mergeCell ref="KDT2:KEB2"/>
    <mergeCell ref="JZY2:KAG2"/>
    <mergeCell ref="KAH2:KAP2"/>
    <mergeCell ref="KAQ2:KAY2"/>
    <mergeCell ref="KAZ2:KBH2"/>
    <mergeCell ref="KBI2:KBQ2"/>
    <mergeCell ref="KBR2:KBZ2"/>
    <mergeCell ref="KKI2:KKQ2"/>
    <mergeCell ref="KKR2:KKZ2"/>
    <mergeCell ref="KLA2:KLI2"/>
    <mergeCell ref="KLJ2:KLR2"/>
    <mergeCell ref="KLS2:KMA2"/>
    <mergeCell ref="KMB2:KMJ2"/>
    <mergeCell ref="KIG2:KIO2"/>
    <mergeCell ref="KIP2:KIX2"/>
    <mergeCell ref="KIY2:KJG2"/>
    <mergeCell ref="KJH2:KJP2"/>
    <mergeCell ref="KJQ2:KJY2"/>
    <mergeCell ref="KJZ2:KKH2"/>
    <mergeCell ref="KGE2:KGM2"/>
    <mergeCell ref="KGN2:KGV2"/>
    <mergeCell ref="KGW2:KHE2"/>
    <mergeCell ref="KHF2:KHN2"/>
    <mergeCell ref="KHO2:KHW2"/>
    <mergeCell ref="KHX2:KIF2"/>
    <mergeCell ref="KQO2:KQW2"/>
    <mergeCell ref="KQX2:KRF2"/>
    <mergeCell ref="KRG2:KRO2"/>
    <mergeCell ref="KRP2:KRX2"/>
    <mergeCell ref="KRY2:KSG2"/>
    <mergeCell ref="KSH2:KSP2"/>
    <mergeCell ref="KOM2:KOU2"/>
    <mergeCell ref="KOV2:KPD2"/>
    <mergeCell ref="KPE2:KPM2"/>
    <mergeCell ref="KPN2:KPV2"/>
    <mergeCell ref="KPW2:KQE2"/>
    <mergeCell ref="KQF2:KQN2"/>
    <mergeCell ref="KMK2:KMS2"/>
    <mergeCell ref="KMT2:KNB2"/>
    <mergeCell ref="KNC2:KNK2"/>
    <mergeCell ref="KNL2:KNT2"/>
    <mergeCell ref="KNU2:KOC2"/>
    <mergeCell ref="KOD2:KOL2"/>
    <mergeCell ref="KWU2:KXC2"/>
    <mergeCell ref="KXD2:KXL2"/>
    <mergeCell ref="KXM2:KXU2"/>
    <mergeCell ref="KXV2:KYD2"/>
    <mergeCell ref="KYE2:KYM2"/>
    <mergeCell ref="KYN2:KYV2"/>
    <mergeCell ref="KUS2:KVA2"/>
    <mergeCell ref="KVB2:KVJ2"/>
    <mergeCell ref="KVK2:KVS2"/>
    <mergeCell ref="KVT2:KWB2"/>
    <mergeCell ref="KWC2:KWK2"/>
    <mergeCell ref="KWL2:KWT2"/>
    <mergeCell ref="KSQ2:KSY2"/>
    <mergeCell ref="KSZ2:KTH2"/>
    <mergeCell ref="KTI2:KTQ2"/>
    <mergeCell ref="KTR2:KTZ2"/>
    <mergeCell ref="KUA2:KUI2"/>
    <mergeCell ref="KUJ2:KUR2"/>
    <mergeCell ref="LDA2:LDI2"/>
    <mergeCell ref="LDJ2:LDR2"/>
    <mergeCell ref="LDS2:LEA2"/>
    <mergeCell ref="LEB2:LEJ2"/>
    <mergeCell ref="LEK2:LES2"/>
    <mergeCell ref="LET2:LFB2"/>
    <mergeCell ref="LAY2:LBG2"/>
    <mergeCell ref="LBH2:LBP2"/>
    <mergeCell ref="LBQ2:LBY2"/>
    <mergeCell ref="LBZ2:LCH2"/>
    <mergeCell ref="LCI2:LCQ2"/>
    <mergeCell ref="LCR2:LCZ2"/>
    <mergeCell ref="KYW2:KZE2"/>
    <mergeCell ref="KZF2:KZN2"/>
    <mergeCell ref="KZO2:KZW2"/>
    <mergeCell ref="KZX2:LAF2"/>
    <mergeCell ref="LAG2:LAO2"/>
    <mergeCell ref="LAP2:LAX2"/>
    <mergeCell ref="LJG2:LJO2"/>
    <mergeCell ref="LJP2:LJX2"/>
    <mergeCell ref="LJY2:LKG2"/>
    <mergeCell ref="LKH2:LKP2"/>
    <mergeCell ref="LKQ2:LKY2"/>
    <mergeCell ref="LKZ2:LLH2"/>
    <mergeCell ref="LHE2:LHM2"/>
    <mergeCell ref="LHN2:LHV2"/>
    <mergeCell ref="LHW2:LIE2"/>
    <mergeCell ref="LIF2:LIN2"/>
    <mergeCell ref="LIO2:LIW2"/>
    <mergeCell ref="LIX2:LJF2"/>
    <mergeCell ref="LFC2:LFK2"/>
    <mergeCell ref="LFL2:LFT2"/>
    <mergeCell ref="LFU2:LGC2"/>
    <mergeCell ref="LGD2:LGL2"/>
    <mergeCell ref="LGM2:LGU2"/>
    <mergeCell ref="LGV2:LHD2"/>
    <mergeCell ref="LPM2:LPU2"/>
    <mergeCell ref="LPV2:LQD2"/>
    <mergeCell ref="LQE2:LQM2"/>
    <mergeCell ref="LQN2:LQV2"/>
    <mergeCell ref="LQW2:LRE2"/>
    <mergeCell ref="LRF2:LRN2"/>
    <mergeCell ref="LNK2:LNS2"/>
    <mergeCell ref="LNT2:LOB2"/>
    <mergeCell ref="LOC2:LOK2"/>
    <mergeCell ref="LOL2:LOT2"/>
    <mergeCell ref="LOU2:LPC2"/>
    <mergeCell ref="LPD2:LPL2"/>
    <mergeCell ref="LLI2:LLQ2"/>
    <mergeCell ref="LLR2:LLZ2"/>
    <mergeCell ref="LMA2:LMI2"/>
    <mergeCell ref="LMJ2:LMR2"/>
    <mergeCell ref="LMS2:LNA2"/>
    <mergeCell ref="LNB2:LNJ2"/>
    <mergeCell ref="LVS2:LWA2"/>
    <mergeCell ref="LWB2:LWJ2"/>
    <mergeCell ref="LWK2:LWS2"/>
    <mergeCell ref="LWT2:LXB2"/>
    <mergeCell ref="LXC2:LXK2"/>
    <mergeCell ref="LXL2:LXT2"/>
    <mergeCell ref="LTQ2:LTY2"/>
    <mergeCell ref="LTZ2:LUH2"/>
    <mergeCell ref="LUI2:LUQ2"/>
    <mergeCell ref="LUR2:LUZ2"/>
    <mergeCell ref="LVA2:LVI2"/>
    <mergeCell ref="LVJ2:LVR2"/>
    <mergeCell ref="LRO2:LRW2"/>
    <mergeCell ref="LRX2:LSF2"/>
    <mergeCell ref="LSG2:LSO2"/>
    <mergeCell ref="LSP2:LSX2"/>
    <mergeCell ref="LSY2:LTG2"/>
    <mergeCell ref="LTH2:LTP2"/>
    <mergeCell ref="MBY2:MCG2"/>
    <mergeCell ref="MCH2:MCP2"/>
    <mergeCell ref="MCQ2:MCY2"/>
    <mergeCell ref="MCZ2:MDH2"/>
    <mergeCell ref="MDI2:MDQ2"/>
    <mergeCell ref="MDR2:MDZ2"/>
    <mergeCell ref="LZW2:MAE2"/>
    <mergeCell ref="MAF2:MAN2"/>
    <mergeCell ref="MAO2:MAW2"/>
    <mergeCell ref="MAX2:MBF2"/>
    <mergeCell ref="MBG2:MBO2"/>
    <mergeCell ref="MBP2:MBX2"/>
    <mergeCell ref="LXU2:LYC2"/>
    <mergeCell ref="LYD2:LYL2"/>
    <mergeCell ref="LYM2:LYU2"/>
    <mergeCell ref="LYV2:LZD2"/>
    <mergeCell ref="LZE2:LZM2"/>
    <mergeCell ref="LZN2:LZV2"/>
    <mergeCell ref="MIE2:MIM2"/>
    <mergeCell ref="MIN2:MIV2"/>
    <mergeCell ref="MIW2:MJE2"/>
    <mergeCell ref="MJF2:MJN2"/>
    <mergeCell ref="MJO2:MJW2"/>
    <mergeCell ref="MJX2:MKF2"/>
    <mergeCell ref="MGC2:MGK2"/>
    <mergeCell ref="MGL2:MGT2"/>
    <mergeCell ref="MGU2:MHC2"/>
    <mergeCell ref="MHD2:MHL2"/>
    <mergeCell ref="MHM2:MHU2"/>
    <mergeCell ref="MHV2:MID2"/>
    <mergeCell ref="MEA2:MEI2"/>
    <mergeCell ref="MEJ2:MER2"/>
    <mergeCell ref="MES2:MFA2"/>
    <mergeCell ref="MFB2:MFJ2"/>
    <mergeCell ref="MFK2:MFS2"/>
    <mergeCell ref="MFT2:MGB2"/>
    <mergeCell ref="MOK2:MOS2"/>
    <mergeCell ref="MOT2:MPB2"/>
    <mergeCell ref="MPC2:MPK2"/>
    <mergeCell ref="MPL2:MPT2"/>
    <mergeCell ref="MPU2:MQC2"/>
    <mergeCell ref="MQD2:MQL2"/>
    <mergeCell ref="MMI2:MMQ2"/>
    <mergeCell ref="MMR2:MMZ2"/>
    <mergeCell ref="MNA2:MNI2"/>
    <mergeCell ref="MNJ2:MNR2"/>
    <mergeCell ref="MNS2:MOA2"/>
    <mergeCell ref="MOB2:MOJ2"/>
    <mergeCell ref="MKG2:MKO2"/>
    <mergeCell ref="MKP2:MKX2"/>
    <mergeCell ref="MKY2:MLG2"/>
    <mergeCell ref="MLH2:MLP2"/>
    <mergeCell ref="MLQ2:MLY2"/>
    <mergeCell ref="MLZ2:MMH2"/>
    <mergeCell ref="MUQ2:MUY2"/>
    <mergeCell ref="MUZ2:MVH2"/>
    <mergeCell ref="MVI2:MVQ2"/>
    <mergeCell ref="MVR2:MVZ2"/>
    <mergeCell ref="MWA2:MWI2"/>
    <mergeCell ref="MWJ2:MWR2"/>
    <mergeCell ref="MSO2:MSW2"/>
    <mergeCell ref="MSX2:MTF2"/>
    <mergeCell ref="MTG2:MTO2"/>
    <mergeCell ref="MTP2:MTX2"/>
    <mergeCell ref="MTY2:MUG2"/>
    <mergeCell ref="MUH2:MUP2"/>
    <mergeCell ref="MQM2:MQU2"/>
    <mergeCell ref="MQV2:MRD2"/>
    <mergeCell ref="MRE2:MRM2"/>
    <mergeCell ref="MRN2:MRV2"/>
    <mergeCell ref="MRW2:MSE2"/>
    <mergeCell ref="MSF2:MSN2"/>
    <mergeCell ref="NAW2:NBE2"/>
    <mergeCell ref="NBF2:NBN2"/>
    <mergeCell ref="NBO2:NBW2"/>
    <mergeCell ref="NBX2:NCF2"/>
    <mergeCell ref="NCG2:NCO2"/>
    <mergeCell ref="NCP2:NCX2"/>
    <mergeCell ref="MYU2:MZC2"/>
    <mergeCell ref="MZD2:MZL2"/>
    <mergeCell ref="MZM2:MZU2"/>
    <mergeCell ref="MZV2:NAD2"/>
    <mergeCell ref="NAE2:NAM2"/>
    <mergeCell ref="NAN2:NAV2"/>
    <mergeCell ref="MWS2:MXA2"/>
    <mergeCell ref="MXB2:MXJ2"/>
    <mergeCell ref="MXK2:MXS2"/>
    <mergeCell ref="MXT2:MYB2"/>
    <mergeCell ref="MYC2:MYK2"/>
    <mergeCell ref="MYL2:MYT2"/>
    <mergeCell ref="NHC2:NHK2"/>
    <mergeCell ref="NHL2:NHT2"/>
    <mergeCell ref="NHU2:NIC2"/>
    <mergeCell ref="NID2:NIL2"/>
    <mergeCell ref="NIM2:NIU2"/>
    <mergeCell ref="NIV2:NJD2"/>
    <mergeCell ref="NFA2:NFI2"/>
    <mergeCell ref="NFJ2:NFR2"/>
    <mergeCell ref="NFS2:NGA2"/>
    <mergeCell ref="NGB2:NGJ2"/>
    <mergeCell ref="NGK2:NGS2"/>
    <mergeCell ref="NGT2:NHB2"/>
    <mergeCell ref="NCY2:NDG2"/>
    <mergeCell ref="NDH2:NDP2"/>
    <mergeCell ref="NDQ2:NDY2"/>
    <mergeCell ref="NDZ2:NEH2"/>
    <mergeCell ref="NEI2:NEQ2"/>
    <mergeCell ref="NER2:NEZ2"/>
    <mergeCell ref="NNI2:NNQ2"/>
    <mergeCell ref="NNR2:NNZ2"/>
    <mergeCell ref="NOA2:NOI2"/>
    <mergeCell ref="NOJ2:NOR2"/>
    <mergeCell ref="NOS2:NPA2"/>
    <mergeCell ref="NPB2:NPJ2"/>
    <mergeCell ref="NLG2:NLO2"/>
    <mergeCell ref="NLP2:NLX2"/>
    <mergeCell ref="NLY2:NMG2"/>
    <mergeCell ref="NMH2:NMP2"/>
    <mergeCell ref="NMQ2:NMY2"/>
    <mergeCell ref="NMZ2:NNH2"/>
    <mergeCell ref="NJE2:NJM2"/>
    <mergeCell ref="NJN2:NJV2"/>
    <mergeCell ref="NJW2:NKE2"/>
    <mergeCell ref="NKF2:NKN2"/>
    <mergeCell ref="NKO2:NKW2"/>
    <mergeCell ref="NKX2:NLF2"/>
    <mergeCell ref="NTO2:NTW2"/>
    <mergeCell ref="NTX2:NUF2"/>
    <mergeCell ref="NUG2:NUO2"/>
    <mergeCell ref="NUP2:NUX2"/>
    <mergeCell ref="NUY2:NVG2"/>
    <mergeCell ref="NVH2:NVP2"/>
    <mergeCell ref="NRM2:NRU2"/>
    <mergeCell ref="NRV2:NSD2"/>
    <mergeCell ref="NSE2:NSM2"/>
    <mergeCell ref="NSN2:NSV2"/>
    <mergeCell ref="NSW2:NTE2"/>
    <mergeCell ref="NTF2:NTN2"/>
    <mergeCell ref="NPK2:NPS2"/>
    <mergeCell ref="NPT2:NQB2"/>
    <mergeCell ref="NQC2:NQK2"/>
    <mergeCell ref="NQL2:NQT2"/>
    <mergeCell ref="NQU2:NRC2"/>
    <mergeCell ref="NRD2:NRL2"/>
    <mergeCell ref="NZU2:OAC2"/>
    <mergeCell ref="OAD2:OAL2"/>
    <mergeCell ref="OAM2:OAU2"/>
    <mergeCell ref="OAV2:OBD2"/>
    <mergeCell ref="OBE2:OBM2"/>
    <mergeCell ref="OBN2:OBV2"/>
    <mergeCell ref="NXS2:NYA2"/>
    <mergeCell ref="NYB2:NYJ2"/>
    <mergeCell ref="NYK2:NYS2"/>
    <mergeCell ref="NYT2:NZB2"/>
    <mergeCell ref="NZC2:NZK2"/>
    <mergeCell ref="NZL2:NZT2"/>
    <mergeCell ref="NVQ2:NVY2"/>
    <mergeCell ref="NVZ2:NWH2"/>
    <mergeCell ref="NWI2:NWQ2"/>
    <mergeCell ref="NWR2:NWZ2"/>
    <mergeCell ref="NXA2:NXI2"/>
    <mergeCell ref="NXJ2:NXR2"/>
    <mergeCell ref="OGA2:OGI2"/>
    <mergeCell ref="OGJ2:OGR2"/>
    <mergeCell ref="OGS2:OHA2"/>
    <mergeCell ref="OHB2:OHJ2"/>
    <mergeCell ref="OHK2:OHS2"/>
    <mergeCell ref="OHT2:OIB2"/>
    <mergeCell ref="ODY2:OEG2"/>
    <mergeCell ref="OEH2:OEP2"/>
    <mergeCell ref="OEQ2:OEY2"/>
    <mergeCell ref="OEZ2:OFH2"/>
    <mergeCell ref="OFI2:OFQ2"/>
    <mergeCell ref="OFR2:OFZ2"/>
    <mergeCell ref="OBW2:OCE2"/>
    <mergeCell ref="OCF2:OCN2"/>
    <mergeCell ref="OCO2:OCW2"/>
    <mergeCell ref="OCX2:ODF2"/>
    <mergeCell ref="ODG2:ODO2"/>
    <mergeCell ref="ODP2:ODX2"/>
    <mergeCell ref="OMG2:OMO2"/>
    <mergeCell ref="OMP2:OMX2"/>
    <mergeCell ref="OMY2:ONG2"/>
    <mergeCell ref="ONH2:ONP2"/>
    <mergeCell ref="ONQ2:ONY2"/>
    <mergeCell ref="ONZ2:OOH2"/>
    <mergeCell ref="OKE2:OKM2"/>
    <mergeCell ref="OKN2:OKV2"/>
    <mergeCell ref="OKW2:OLE2"/>
    <mergeCell ref="OLF2:OLN2"/>
    <mergeCell ref="OLO2:OLW2"/>
    <mergeCell ref="OLX2:OMF2"/>
    <mergeCell ref="OIC2:OIK2"/>
    <mergeCell ref="OIL2:OIT2"/>
    <mergeCell ref="OIU2:OJC2"/>
    <mergeCell ref="OJD2:OJL2"/>
    <mergeCell ref="OJM2:OJU2"/>
    <mergeCell ref="OJV2:OKD2"/>
    <mergeCell ref="OSM2:OSU2"/>
    <mergeCell ref="OSV2:OTD2"/>
    <mergeCell ref="OTE2:OTM2"/>
    <mergeCell ref="OTN2:OTV2"/>
    <mergeCell ref="OTW2:OUE2"/>
    <mergeCell ref="OUF2:OUN2"/>
    <mergeCell ref="OQK2:OQS2"/>
    <mergeCell ref="OQT2:ORB2"/>
    <mergeCell ref="ORC2:ORK2"/>
    <mergeCell ref="ORL2:ORT2"/>
    <mergeCell ref="ORU2:OSC2"/>
    <mergeCell ref="OSD2:OSL2"/>
    <mergeCell ref="OOI2:OOQ2"/>
    <mergeCell ref="OOR2:OOZ2"/>
    <mergeCell ref="OPA2:OPI2"/>
    <mergeCell ref="OPJ2:OPR2"/>
    <mergeCell ref="OPS2:OQA2"/>
    <mergeCell ref="OQB2:OQJ2"/>
    <mergeCell ref="OYS2:OZA2"/>
    <mergeCell ref="OZB2:OZJ2"/>
    <mergeCell ref="OZK2:OZS2"/>
    <mergeCell ref="OZT2:PAB2"/>
    <mergeCell ref="PAC2:PAK2"/>
    <mergeCell ref="PAL2:PAT2"/>
    <mergeCell ref="OWQ2:OWY2"/>
    <mergeCell ref="OWZ2:OXH2"/>
    <mergeCell ref="OXI2:OXQ2"/>
    <mergeCell ref="OXR2:OXZ2"/>
    <mergeCell ref="OYA2:OYI2"/>
    <mergeCell ref="OYJ2:OYR2"/>
    <mergeCell ref="OUO2:OUW2"/>
    <mergeCell ref="OUX2:OVF2"/>
    <mergeCell ref="OVG2:OVO2"/>
    <mergeCell ref="OVP2:OVX2"/>
    <mergeCell ref="OVY2:OWG2"/>
    <mergeCell ref="OWH2:OWP2"/>
    <mergeCell ref="PEY2:PFG2"/>
    <mergeCell ref="PFH2:PFP2"/>
    <mergeCell ref="PFQ2:PFY2"/>
    <mergeCell ref="PFZ2:PGH2"/>
    <mergeCell ref="PGI2:PGQ2"/>
    <mergeCell ref="PGR2:PGZ2"/>
    <mergeCell ref="PCW2:PDE2"/>
    <mergeCell ref="PDF2:PDN2"/>
    <mergeCell ref="PDO2:PDW2"/>
    <mergeCell ref="PDX2:PEF2"/>
    <mergeCell ref="PEG2:PEO2"/>
    <mergeCell ref="PEP2:PEX2"/>
    <mergeCell ref="PAU2:PBC2"/>
    <mergeCell ref="PBD2:PBL2"/>
    <mergeCell ref="PBM2:PBU2"/>
    <mergeCell ref="PBV2:PCD2"/>
    <mergeCell ref="PCE2:PCM2"/>
    <mergeCell ref="PCN2:PCV2"/>
    <mergeCell ref="PLE2:PLM2"/>
    <mergeCell ref="PLN2:PLV2"/>
    <mergeCell ref="PLW2:PME2"/>
    <mergeCell ref="PMF2:PMN2"/>
    <mergeCell ref="PMO2:PMW2"/>
    <mergeCell ref="PMX2:PNF2"/>
    <mergeCell ref="PJC2:PJK2"/>
    <mergeCell ref="PJL2:PJT2"/>
    <mergeCell ref="PJU2:PKC2"/>
    <mergeCell ref="PKD2:PKL2"/>
    <mergeCell ref="PKM2:PKU2"/>
    <mergeCell ref="PKV2:PLD2"/>
    <mergeCell ref="PHA2:PHI2"/>
    <mergeCell ref="PHJ2:PHR2"/>
    <mergeCell ref="PHS2:PIA2"/>
    <mergeCell ref="PIB2:PIJ2"/>
    <mergeCell ref="PIK2:PIS2"/>
    <mergeCell ref="PIT2:PJB2"/>
    <mergeCell ref="PRK2:PRS2"/>
    <mergeCell ref="PRT2:PSB2"/>
    <mergeCell ref="PSC2:PSK2"/>
    <mergeCell ref="PSL2:PST2"/>
    <mergeCell ref="PSU2:PTC2"/>
    <mergeCell ref="PTD2:PTL2"/>
    <mergeCell ref="PPI2:PPQ2"/>
    <mergeCell ref="PPR2:PPZ2"/>
    <mergeCell ref="PQA2:PQI2"/>
    <mergeCell ref="PQJ2:PQR2"/>
    <mergeCell ref="PQS2:PRA2"/>
    <mergeCell ref="PRB2:PRJ2"/>
    <mergeCell ref="PNG2:PNO2"/>
    <mergeCell ref="PNP2:PNX2"/>
    <mergeCell ref="PNY2:POG2"/>
    <mergeCell ref="POH2:POP2"/>
    <mergeCell ref="POQ2:POY2"/>
    <mergeCell ref="POZ2:PPH2"/>
    <mergeCell ref="PXQ2:PXY2"/>
    <mergeCell ref="PXZ2:PYH2"/>
    <mergeCell ref="PYI2:PYQ2"/>
    <mergeCell ref="PYR2:PYZ2"/>
    <mergeCell ref="PZA2:PZI2"/>
    <mergeCell ref="PZJ2:PZR2"/>
    <mergeCell ref="PVO2:PVW2"/>
    <mergeCell ref="PVX2:PWF2"/>
    <mergeCell ref="PWG2:PWO2"/>
    <mergeCell ref="PWP2:PWX2"/>
    <mergeCell ref="PWY2:PXG2"/>
    <mergeCell ref="PXH2:PXP2"/>
    <mergeCell ref="PTM2:PTU2"/>
    <mergeCell ref="PTV2:PUD2"/>
    <mergeCell ref="PUE2:PUM2"/>
    <mergeCell ref="PUN2:PUV2"/>
    <mergeCell ref="PUW2:PVE2"/>
    <mergeCell ref="PVF2:PVN2"/>
    <mergeCell ref="QDW2:QEE2"/>
    <mergeCell ref="QEF2:QEN2"/>
    <mergeCell ref="QEO2:QEW2"/>
    <mergeCell ref="QEX2:QFF2"/>
    <mergeCell ref="QFG2:QFO2"/>
    <mergeCell ref="QFP2:QFX2"/>
    <mergeCell ref="QBU2:QCC2"/>
    <mergeCell ref="QCD2:QCL2"/>
    <mergeCell ref="QCM2:QCU2"/>
    <mergeCell ref="QCV2:QDD2"/>
    <mergeCell ref="QDE2:QDM2"/>
    <mergeCell ref="QDN2:QDV2"/>
    <mergeCell ref="PZS2:QAA2"/>
    <mergeCell ref="QAB2:QAJ2"/>
    <mergeCell ref="QAK2:QAS2"/>
    <mergeCell ref="QAT2:QBB2"/>
    <mergeCell ref="QBC2:QBK2"/>
    <mergeCell ref="QBL2:QBT2"/>
    <mergeCell ref="QKC2:QKK2"/>
    <mergeCell ref="QKL2:QKT2"/>
    <mergeCell ref="QKU2:QLC2"/>
    <mergeCell ref="QLD2:QLL2"/>
    <mergeCell ref="QLM2:QLU2"/>
    <mergeCell ref="QLV2:QMD2"/>
    <mergeCell ref="QIA2:QII2"/>
    <mergeCell ref="QIJ2:QIR2"/>
    <mergeCell ref="QIS2:QJA2"/>
    <mergeCell ref="QJB2:QJJ2"/>
    <mergeCell ref="QJK2:QJS2"/>
    <mergeCell ref="QJT2:QKB2"/>
    <mergeCell ref="QFY2:QGG2"/>
    <mergeCell ref="QGH2:QGP2"/>
    <mergeCell ref="QGQ2:QGY2"/>
    <mergeCell ref="QGZ2:QHH2"/>
    <mergeCell ref="QHI2:QHQ2"/>
    <mergeCell ref="QHR2:QHZ2"/>
    <mergeCell ref="QQI2:QQQ2"/>
    <mergeCell ref="QQR2:QQZ2"/>
    <mergeCell ref="QRA2:QRI2"/>
    <mergeCell ref="QRJ2:QRR2"/>
    <mergeCell ref="QRS2:QSA2"/>
    <mergeCell ref="QSB2:QSJ2"/>
    <mergeCell ref="QOG2:QOO2"/>
    <mergeCell ref="QOP2:QOX2"/>
    <mergeCell ref="QOY2:QPG2"/>
    <mergeCell ref="QPH2:QPP2"/>
    <mergeCell ref="QPQ2:QPY2"/>
    <mergeCell ref="QPZ2:QQH2"/>
    <mergeCell ref="QME2:QMM2"/>
    <mergeCell ref="QMN2:QMV2"/>
    <mergeCell ref="QMW2:QNE2"/>
    <mergeCell ref="QNF2:QNN2"/>
    <mergeCell ref="QNO2:QNW2"/>
    <mergeCell ref="QNX2:QOF2"/>
    <mergeCell ref="QWO2:QWW2"/>
    <mergeCell ref="QWX2:QXF2"/>
    <mergeCell ref="QXG2:QXO2"/>
    <mergeCell ref="QXP2:QXX2"/>
    <mergeCell ref="QXY2:QYG2"/>
    <mergeCell ref="QYH2:QYP2"/>
    <mergeCell ref="QUM2:QUU2"/>
    <mergeCell ref="QUV2:QVD2"/>
    <mergeCell ref="QVE2:QVM2"/>
    <mergeCell ref="QVN2:QVV2"/>
    <mergeCell ref="QVW2:QWE2"/>
    <mergeCell ref="QWF2:QWN2"/>
    <mergeCell ref="QSK2:QSS2"/>
    <mergeCell ref="QST2:QTB2"/>
    <mergeCell ref="QTC2:QTK2"/>
    <mergeCell ref="QTL2:QTT2"/>
    <mergeCell ref="QTU2:QUC2"/>
    <mergeCell ref="QUD2:QUL2"/>
    <mergeCell ref="RCU2:RDC2"/>
    <mergeCell ref="RDD2:RDL2"/>
    <mergeCell ref="RDM2:RDU2"/>
    <mergeCell ref="RDV2:RED2"/>
    <mergeCell ref="REE2:REM2"/>
    <mergeCell ref="REN2:REV2"/>
    <mergeCell ref="RAS2:RBA2"/>
    <mergeCell ref="RBB2:RBJ2"/>
    <mergeCell ref="RBK2:RBS2"/>
    <mergeCell ref="RBT2:RCB2"/>
    <mergeCell ref="RCC2:RCK2"/>
    <mergeCell ref="RCL2:RCT2"/>
    <mergeCell ref="QYQ2:QYY2"/>
    <mergeCell ref="QYZ2:QZH2"/>
    <mergeCell ref="QZI2:QZQ2"/>
    <mergeCell ref="QZR2:QZZ2"/>
    <mergeCell ref="RAA2:RAI2"/>
    <mergeCell ref="RAJ2:RAR2"/>
    <mergeCell ref="RJA2:RJI2"/>
    <mergeCell ref="RJJ2:RJR2"/>
    <mergeCell ref="RJS2:RKA2"/>
    <mergeCell ref="RKB2:RKJ2"/>
    <mergeCell ref="RKK2:RKS2"/>
    <mergeCell ref="RKT2:RLB2"/>
    <mergeCell ref="RGY2:RHG2"/>
    <mergeCell ref="RHH2:RHP2"/>
    <mergeCell ref="RHQ2:RHY2"/>
    <mergeCell ref="RHZ2:RIH2"/>
    <mergeCell ref="RII2:RIQ2"/>
    <mergeCell ref="RIR2:RIZ2"/>
    <mergeCell ref="REW2:RFE2"/>
    <mergeCell ref="RFF2:RFN2"/>
    <mergeCell ref="RFO2:RFW2"/>
    <mergeCell ref="RFX2:RGF2"/>
    <mergeCell ref="RGG2:RGO2"/>
    <mergeCell ref="RGP2:RGX2"/>
    <mergeCell ref="RPG2:RPO2"/>
    <mergeCell ref="RPP2:RPX2"/>
    <mergeCell ref="RPY2:RQG2"/>
    <mergeCell ref="RQH2:RQP2"/>
    <mergeCell ref="RQQ2:RQY2"/>
    <mergeCell ref="RQZ2:RRH2"/>
    <mergeCell ref="RNE2:RNM2"/>
    <mergeCell ref="RNN2:RNV2"/>
    <mergeCell ref="RNW2:ROE2"/>
    <mergeCell ref="ROF2:RON2"/>
    <mergeCell ref="ROO2:ROW2"/>
    <mergeCell ref="ROX2:RPF2"/>
    <mergeCell ref="RLC2:RLK2"/>
    <mergeCell ref="RLL2:RLT2"/>
    <mergeCell ref="RLU2:RMC2"/>
    <mergeCell ref="RMD2:RML2"/>
    <mergeCell ref="RMM2:RMU2"/>
    <mergeCell ref="RMV2:RND2"/>
    <mergeCell ref="RVM2:RVU2"/>
    <mergeCell ref="RVV2:RWD2"/>
    <mergeCell ref="RWE2:RWM2"/>
    <mergeCell ref="RWN2:RWV2"/>
    <mergeCell ref="RWW2:RXE2"/>
    <mergeCell ref="RXF2:RXN2"/>
    <mergeCell ref="RTK2:RTS2"/>
    <mergeCell ref="RTT2:RUB2"/>
    <mergeCell ref="RUC2:RUK2"/>
    <mergeCell ref="RUL2:RUT2"/>
    <mergeCell ref="RUU2:RVC2"/>
    <mergeCell ref="RVD2:RVL2"/>
    <mergeCell ref="RRI2:RRQ2"/>
    <mergeCell ref="RRR2:RRZ2"/>
    <mergeCell ref="RSA2:RSI2"/>
    <mergeCell ref="RSJ2:RSR2"/>
    <mergeCell ref="RSS2:RTA2"/>
    <mergeCell ref="RTB2:RTJ2"/>
    <mergeCell ref="SBS2:SCA2"/>
    <mergeCell ref="SCB2:SCJ2"/>
    <mergeCell ref="SCK2:SCS2"/>
    <mergeCell ref="SCT2:SDB2"/>
    <mergeCell ref="SDC2:SDK2"/>
    <mergeCell ref="SDL2:SDT2"/>
    <mergeCell ref="RZQ2:RZY2"/>
    <mergeCell ref="RZZ2:SAH2"/>
    <mergeCell ref="SAI2:SAQ2"/>
    <mergeCell ref="SAR2:SAZ2"/>
    <mergeCell ref="SBA2:SBI2"/>
    <mergeCell ref="SBJ2:SBR2"/>
    <mergeCell ref="RXO2:RXW2"/>
    <mergeCell ref="RXX2:RYF2"/>
    <mergeCell ref="RYG2:RYO2"/>
    <mergeCell ref="RYP2:RYX2"/>
    <mergeCell ref="RYY2:RZG2"/>
    <mergeCell ref="RZH2:RZP2"/>
    <mergeCell ref="SHY2:SIG2"/>
    <mergeCell ref="SIH2:SIP2"/>
    <mergeCell ref="SIQ2:SIY2"/>
    <mergeCell ref="SIZ2:SJH2"/>
    <mergeCell ref="SJI2:SJQ2"/>
    <mergeCell ref="SJR2:SJZ2"/>
    <mergeCell ref="SFW2:SGE2"/>
    <mergeCell ref="SGF2:SGN2"/>
    <mergeCell ref="SGO2:SGW2"/>
    <mergeCell ref="SGX2:SHF2"/>
    <mergeCell ref="SHG2:SHO2"/>
    <mergeCell ref="SHP2:SHX2"/>
    <mergeCell ref="SDU2:SEC2"/>
    <mergeCell ref="SED2:SEL2"/>
    <mergeCell ref="SEM2:SEU2"/>
    <mergeCell ref="SEV2:SFD2"/>
    <mergeCell ref="SFE2:SFM2"/>
    <mergeCell ref="SFN2:SFV2"/>
    <mergeCell ref="SOE2:SOM2"/>
    <mergeCell ref="SON2:SOV2"/>
    <mergeCell ref="SOW2:SPE2"/>
    <mergeCell ref="SPF2:SPN2"/>
    <mergeCell ref="SPO2:SPW2"/>
    <mergeCell ref="SPX2:SQF2"/>
    <mergeCell ref="SMC2:SMK2"/>
    <mergeCell ref="SML2:SMT2"/>
    <mergeCell ref="SMU2:SNC2"/>
    <mergeCell ref="SND2:SNL2"/>
    <mergeCell ref="SNM2:SNU2"/>
    <mergeCell ref="SNV2:SOD2"/>
    <mergeCell ref="SKA2:SKI2"/>
    <mergeCell ref="SKJ2:SKR2"/>
    <mergeCell ref="SKS2:SLA2"/>
    <mergeCell ref="SLB2:SLJ2"/>
    <mergeCell ref="SLK2:SLS2"/>
    <mergeCell ref="SLT2:SMB2"/>
    <mergeCell ref="SUK2:SUS2"/>
    <mergeCell ref="SUT2:SVB2"/>
    <mergeCell ref="SVC2:SVK2"/>
    <mergeCell ref="SVL2:SVT2"/>
    <mergeCell ref="SVU2:SWC2"/>
    <mergeCell ref="SWD2:SWL2"/>
    <mergeCell ref="SSI2:SSQ2"/>
    <mergeCell ref="SSR2:SSZ2"/>
    <mergeCell ref="STA2:STI2"/>
    <mergeCell ref="STJ2:STR2"/>
    <mergeCell ref="STS2:SUA2"/>
    <mergeCell ref="SUB2:SUJ2"/>
    <mergeCell ref="SQG2:SQO2"/>
    <mergeCell ref="SQP2:SQX2"/>
    <mergeCell ref="SQY2:SRG2"/>
    <mergeCell ref="SRH2:SRP2"/>
    <mergeCell ref="SRQ2:SRY2"/>
    <mergeCell ref="SRZ2:SSH2"/>
    <mergeCell ref="TAQ2:TAY2"/>
    <mergeCell ref="TAZ2:TBH2"/>
    <mergeCell ref="TBI2:TBQ2"/>
    <mergeCell ref="TBR2:TBZ2"/>
    <mergeCell ref="TCA2:TCI2"/>
    <mergeCell ref="TCJ2:TCR2"/>
    <mergeCell ref="SYO2:SYW2"/>
    <mergeCell ref="SYX2:SZF2"/>
    <mergeCell ref="SZG2:SZO2"/>
    <mergeCell ref="SZP2:SZX2"/>
    <mergeCell ref="SZY2:TAG2"/>
    <mergeCell ref="TAH2:TAP2"/>
    <mergeCell ref="SWM2:SWU2"/>
    <mergeCell ref="SWV2:SXD2"/>
    <mergeCell ref="SXE2:SXM2"/>
    <mergeCell ref="SXN2:SXV2"/>
    <mergeCell ref="SXW2:SYE2"/>
    <mergeCell ref="SYF2:SYN2"/>
    <mergeCell ref="TGW2:THE2"/>
    <mergeCell ref="THF2:THN2"/>
    <mergeCell ref="THO2:THW2"/>
    <mergeCell ref="THX2:TIF2"/>
    <mergeCell ref="TIG2:TIO2"/>
    <mergeCell ref="TIP2:TIX2"/>
    <mergeCell ref="TEU2:TFC2"/>
    <mergeCell ref="TFD2:TFL2"/>
    <mergeCell ref="TFM2:TFU2"/>
    <mergeCell ref="TFV2:TGD2"/>
    <mergeCell ref="TGE2:TGM2"/>
    <mergeCell ref="TGN2:TGV2"/>
    <mergeCell ref="TCS2:TDA2"/>
    <mergeCell ref="TDB2:TDJ2"/>
    <mergeCell ref="TDK2:TDS2"/>
    <mergeCell ref="TDT2:TEB2"/>
    <mergeCell ref="TEC2:TEK2"/>
    <mergeCell ref="TEL2:TET2"/>
    <mergeCell ref="TNC2:TNK2"/>
    <mergeCell ref="TNL2:TNT2"/>
    <mergeCell ref="TNU2:TOC2"/>
    <mergeCell ref="TOD2:TOL2"/>
    <mergeCell ref="TOM2:TOU2"/>
    <mergeCell ref="TOV2:TPD2"/>
    <mergeCell ref="TLA2:TLI2"/>
    <mergeCell ref="TLJ2:TLR2"/>
    <mergeCell ref="TLS2:TMA2"/>
    <mergeCell ref="TMB2:TMJ2"/>
    <mergeCell ref="TMK2:TMS2"/>
    <mergeCell ref="TMT2:TNB2"/>
    <mergeCell ref="TIY2:TJG2"/>
    <mergeCell ref="TJH2:TJP2"/>
    <mergeCell ref="TJQ2:TJY2"/>
    <mergeCell ref="TJZ2:TKH2"/>
    <mergeCell ref="TKI2:TKQ2"/>
    <mergeCell ref="TKR2:TKZ2"/>
    <mergeCell ref="TTI2:TTQ2"/>
    <mergeCell ref="TTR2:TTZ2"/>
    <mergeCell ref="TUA2:TUI2"/>
    <mergeCell ref="TUJ2:TUR2"/>
    <mergeCell ref="TUS2:TVA2"/>
    <mergeCell ref="TVB2:TVJ2"/>
    <mergeCell ref="TRG2:TRO2"/>
    <mergeCell ref="TRP2:TRX2"/>
    <mergeCell ref="TRY2:TSG2"/>
    <mergeCell ref="TSH2:TSP2"/>
    <mergeCell ref="TSQ2:TSY2"/>
    <mergeCell ref="TSZ2:TTH2"/>
    <mergeCell ref="TPE2:TPM2"/>
    <mergeCell ref="TPN2:TPV2"/>
    <mergeCell ref="TPW2:TQE2"/>
    <mergeCell ref="TQF2:TQN2"/>
    <mergeCell ref="TQO2:TQW2"/>
    <mergeCell ref="TQX2:TRF2"/>
    <mergeCell ref="TZO2:TZW2"/>
    <mergeCell ref="TZX2:UAF2"/>
    <mergeCell ref="UAG2:UAO2"/>
    <mergeCell ref="UAP2:UAX2"/>
    <mergeCell ref="UAY2:UBG2"/>
    <mergeCell ref="UBH2:UBP2"/>
    <mergeCell ref="TXM2:TXU2"/>
    <mergeCell ref="TXV2:TYD2"/>
    <mergeCell ref="TYE2:TYM2"/>
    <mergeCell ref="TYN2:TYV2"/>
    <mergeCell ref="TYW2:TZE2"/>
    <mergeCell ref="TZF2:TZN2"/>
    <mergeCell ref="TVK2:TVS2"/>
    <mergeCell ref="TVT2:TWB2"/>
    <mergeCell ref="TWC2:TWK2"/>
    <mergeCell ref="TWL2:TWT2"/>
    <mergeCell ref="TWU2:TXC2"/>
    <mergeCell ref="TXD2:TXL2"/>
    <mergeCell ref="UFU2:UGC2"/>
    <mergeCell ref="UGD2:UGL2"/>
    <mergeCell ref="UGM2:UGU2"/>
    <mergeCell ref="UGV2:UHD2"/>
    <mergeCell ref="UHE2:UHM2"/>
    <mergeCell ref="UHN2:UHV2"/>
    <mergeCell ref="UDS2:UEA2"/>
    <mergeCell ref="UEB2:UEJ2"/>
    <mergeCell ref="UEK2:UES2"/>
    <mergeCell ref="UET2:UFB2"/>
    <mergeCell ref="UFC2:UFK2"/>
    <mergeCell ref="UFL2:UFT2"/>
    <mergeCell ref="UBQ2:UBY2"/>
    <mergeCell ref="UBZ2:UCH2"/>
    <mergeCell ref="UCI2:UCQ2"/>
    <mergeCell ref="UCR2:UCZ2"/>
    <mergeCell ref="UDA2:UDI2"/>
    <mergeCell ref="UDJ2:UDR2"/>
    <mergeCell ref="UMA2:UMI2"/>
    <mergeCell ref="UMJ2:UMR2"/>
    <mergeCell ref="UMS2:UNA2"/>
    <mergeCell ref="UNB2:UNJ2"/>
    <mergeCell ref="UNK2:UNS2"/>
    <mergeCell ref="UNT2:UOB2"/>
    <mergeCell ref="UJY2:UKG2"/>
    <mergeCell ref="UKH2:UKP2"/>
    <mergeCell ref="UKQ2:UKY2"/>
    <mergeCell ref="UKZ2:ULH2"/>
    <mergeCell ref="ULI2:ULQ2"/>
    <mergeCell ref="ULR2:ULZ2"/>
    <mergeCell ref="UHW2:UIE2"/>
    <mergeCell ref="UIF2:UIN2"/>
    <mergeCell ref="UIO2:UIW2"/>
    <mergeCell ref="UIX2:UJF2"/>
    <mergeCell ref="UJG2:UJO2"/>
    <mergeCell ref="UJP2:UJX2"/>
    <mergeCell ref="USG2:USO2"/>
    <mergeCell ref="USP2:USX2"/>
    <mergeCell ref="USY2:UTG2"/>
    <mergeCell ref="UTH2:UTP2"/>
    <mergeCell ref="UTQ2:UTY2"/>
    <mergeCell ref="UTZ2:UUH2"/>
    <mergeCell ref="UQE2:UQM2"/>
    <mergeCell ref="UQN2:UQV2"/>
    <mergeCell ref="UQW2:URE2"/>
    <mergeCell ref="URF2:URN2"/>
    <mergeCell ref="URO2:URW2"/>
    <mergeCell ref="URX2:USF2"/>
    <mergeCell ref="UOC2:UOK2"/>
    <mergeCell ref="UOL2:UOT2"/>
    <mergeCell ref="UOU2:UPC2"/>
    <mergeCell ref="UPD2:UPL2"/>
    <mergeCell ref="UPM2:UPU2"/>
    <mergeCell ref="UPV2:UQD2"/>
    <mergeCell ref="UYM2:UYU2"/>
    <mergeCell ref="UYV2:UZD2"/>
    <mergeCell ref="UZE2:UZM2"/>
    <mergeCell ref="UZN2:UZV2"/>
    <mergeCell ref="UZW2:VAE2"/>
    <mergeCell ref="VAF2:VAN2"/>
    <mergeCell ref="UWK2:UWS2"/>
    <mergeCell ref="UWT2:UXB2"/>
    <mergeCell ref="UXC2:UXK2"/>
    <mergeCell ref="UXL2:UXT2"/>
    <mergeCell ref="UXU2:UYC2"/>
    <mergeCell ref="UYD2:UYL2"/>
    <mergeCell ref="UUI2:UUQ2"/>
    <mergeCell ref="UUR2:UUZ2"/>
    <mergeCell ref="UVA2:UVI2"/>
    <mergeCell ref="UVJ2:UVR2"/>
    <mergeCell ref="UVS2:UWA2"/>
    <mergeCell ref="UWB2:UWJ2"/>
    <mergeCell ref="VES2:VFA2"/>
    <mergeCell ref="VFB2:VFJ2"/>
    <mergeCell ref="VFK2:VFS2"/>
    <mergeCell ref="VFT2:VGB2"/>
    <mergeCell ref="VGC2:VGK2"/>
    <mergeCell ref="VGL2:VGT2"/>
    <mergeCell ref="VCQ2:VCY2"/>
    <mergeCell ref="VCZ2:VDH2"/>
    <mergeCell ref="VDI2:VDQ2"/>
    <mergeCell ref="VDR2:VDZ2"/>
    <mergeCell ref="VEA2:VEI2"/>
    <mergeCell ref="VEJ2:VER2"/>
    <mergeCell ref="VAO2:VAW2"/>
    <mergeCell ref="VAX2:VBF2"/>
    <mergeCell ref="VBG2:VBO2"/>
    <mergeCell ref="VBP2:VBX2"/>
    <mergeCell ref="VBY2:VCG2"/>
    <mergeCell ref="VCH2:VCP2"/>
    <mergeCell ref="VKY2:VLG2"/>
    <mergeCell ref="VLH2:VLP2"/>
    <mergeCell ref="VLQ2:VLY2"/>
    <mergeCell ref="VLZ2:VMH2"/>
    <mergeCell ref="VMI2:VMQ2"/>
    <mergeCell ref="VMR2:VMZ2"/>
    <mergeCell ref="VIW2:VJE2"/>
    <mergeCell ref="VJF2:VJN2"/>
    <mergeCell ref="VJO2:VJW2"/>
    <mergeCell ref="VJX2:VKF2"/>
    <mergeCell ref="VKG2:VKO2"/>
    <mergeCell ref="VKP2:VKX2"/>
    <mergeCell ref="VGU2:VHC2"/>
    <mergeCell ref="VHD2:VHL2"/>
    <mergeCell ref="VHM2:VHU2"/>
    <mergeCell ref="VHV2:VID2"/>
    <mergeCell ref="VIE2:VIM2"/>
    <mergeCell ref="VIN2:VIV2"/>
    <mergeCell ref="VRE2:VRM2"/>
    <mergeCell ref="VRN2:VRV2"/>
    <mergeCell ref="VRW2:VSE2"/>
    <mergeCell ref="VSF2:VSN2"/>
    <mergeCell ref="VSO2:VSW2"/>
    <mergeCell ref="VSX2:VTF2"/>
    <mergeCell ref="VPC2:VPK2"/>
    <mergeCell ref="VPL2:VPT2"/>
    <mergeCell ref="VPU2:VQC2"/>
    <mergeCell ref="VQD2:VQL2"/>
    <mergeCell ref="VQM2:VQU2"/>
    <mergeCell ref="VQV2:VRD2"/>
    <mergeCell ref="VNA2:VNI2"/>
    <mergeCell ref="VNJ2:VNR2"/>
    <mergeCell ref="VNS2:VOA2"/>
    <mergeCell ref="VOB2:VOJ2"/>
    <mergeCell ref="VOK2:VOS2"/>
    <mergeCell ref="VOT2:VPB2"/>
    <mergeCell ref="VXK2:VXS2"/>
    <mergeCell ref="VXT2:VYB2"/>
    <mergeCell ref="VYC2:VYK2"/>
    <mergeCell ref="VYL2:VYT2"/>
    <mergeCell ref="VYU2:VZC2"/>
    <mergeCell ref="VZD2:VZL2"/>
    <mergeCell ref="VVI2:VVQ2"/>
    <mergeCell ref="VVR2:VVZ2"/>
    <mergeCell ref="VWA2:VWI2"/>
    <mergeCell ref="VWJ2:VWR2"/>
    <mergeCell ref="VWS2:VXA2"/>
    <mergeCell ref="VXB2:VXJ2"/>
    <mergeCell ref="VTG2:VTO2"/>
    <mergeCell ref="VTP2:VTX2"/>
    <mergeCell ref="VTY2:VUG2"/>
    <mergeCell ref="VUH2:VUP2"/>
    <mergeCell ref="VUQ2:VUY2"/>
    <mergeCell ref="VUZ2:VVH2"/>
    <mergeCell ref="WDQ2:WDY2"/>
    <mergeCell ref="WDZ2:WEH2"/>
    <mergeCell ref="WEI2:WEQ2"/>
    <mergeCell ref="WER2:WEZ2"/>
    <mergeCell ref="WFA2:WFI2"/>
    <mergeCell ref="WFJ2:WFR2"/>
    <mergeCell ref="WBO2:WBW2"/>
    <mergeCell ref="WBX2:WCF2"/>
    <mergeCell ref="WCG2:WCO2"/>
    <mergeCell ref="WCP2:WCX2"/>
    <mergeCell ref="WCY2:WDG2"/>
    <mergeCell ref="WDH2:WDP2"/>
    <mergeCell ref="VZM2:VZU2"/>
    <mergeCell ref="VZV2:WAD2"/>
    <mergeCell ref="WAE2:WAM2"/>
    <mergeCell ref="WAN2:WAV2"/>
    <mergeCell ref="WAW2:WBE2"/>
    <mergeCell ref="WBF2:WBN2"/>
    <mergeCell ref="WJW2:WKE2"/>
    <mergeCell ref="WKF2:WKN2"/>
    <mergeCell ref="WKO2:WKW2"/>
    <mergeCell ref="WKX2:WLF2"/>
    <mergeCell ref="WLG2:WLO2"/>
    <mergeCell ref="WLP2:WLX2"/>
    <mergeCell ref="WHU2:WIC2"/>
    <mergeCell ref="WID2:WIL2"/>
    <mergeCell ref="WIM2:WIU2"/>
    <mergeCell ref="WIV2:WJD2"/>
    <mergeCell ref="WJE2:WJM2"/>
    <mergeCell ref="WJN2:WJV2"/>
    <mergeCell ref="WFS2:WGA2"/>
    <mergeCell ref="WGB2:WGJ2"/>
    <mergeCell ref="WGK2:WGS2"/>
    <mergeCell ref="WGT2:WHB2"/>
    <mergeCell ref="WHC2:WHK2"/>
    <mergeCell ref="WHL2:WHT2"/>
    <mergeCell ref="WQC2:WQK2"/>
    <mergeCell ref="WQL2:WQT2"/>
    <mergeCell ref="WQU2:WRC2"/>
    <mergeCell ref="WRD2:WRL2"/>
    <mergeCell ref="WRM2:WRU2"/>
    <mergeCell ref="WRV2:WSD2"/>
    <mergeCell ref="WOA2:WOI2"/>
    <mergeCell ref="WOJ2:WOR2"/>
    <mergeCell ref="WOS2:WPA2"/>
    <mergeCell ref="WPB2:WPJ2"/>
    <mergeCell ref="WPK2:WPS2"/>
    <mergeCell ref="WPT2:WQB2"/>
    <mergeCell ref="WLY2:WMG2"/>
    <mergeCell ref="WMH2:WMP2"/>
    <mergeCell ref="WMQ2:WMY2"/>
    <mergeCell ref="WMZ2:WNH2"/>
    <mergeCell ref="WNI2:WNQ2"/>
    <mergeCell ref="WNR2:WNZ2"/>
    <mergeCell ref="WZU2:XAC2"/>
    <mergeCell ref="XAD2:XAL2"/>
    <mergeCell ref="WWI2:WWQ2"/>
    <mergeCell ref="WWR2:WWZ2"/>
    <mergeCell ref="WXA2:WXI2"/>
    <mergeCell ref="WXJ2:WXR2"/>
    <mergeCell ref="WXS2:WYA2"/>
    <mergeCell ref="WYB2:WYJ2"/>
    <mergeCell ref="WUG2:WUO2"/>
    <mergeCell ref="WUP2:WUX2"/>
    <mergeCell ref="WUY2:WVG2"/>
    <mergeCell ref="WVH2:WVP2"/>
    <mergeCell ref="WVQ2:WVY2"/>
    <mergeCell ref="WVZ2:WWH2"/>
    <mergeCell ref="WSE2:WSM2"/>
    <mergeCell ref="WSN2:WSV2"/>
    <mergeCell ref="WSW2:WTE2"/>
    <mergeCell ref="WTF2:WTN2"/>
    <mergeCell ref="WTO2:WTW2"/>
    <mergeCell ref="WTX2:WUF2"/>
    <mergeCell ref="BV3:BX3"/>
    <mergeCell ref="CE3:CG3"/>
    <mergeCell ref="CN3:CP3"/>
    <mergeCell ref="CW3:CY3"/>
    <mergeCell ref="DF3:DH3"/>
    <mergeCell ref="DO3:DQ3"/>
    <mergeCell ref="XEQ2:XEY2"/>
    <mergeCell ref="XEZ2:XFC2"/>
    <mergeCell ref="C3:E3"/>
    <mergeCell ref="K3:M3"/>
    <mergeCell ref="T3:V3"/>
    <mergeCell ref="AC3:AE3"/>
    <mergeCell ref="AL3:AN3"/>
    <mergeCell ref="AU3:AW3"/>
    <mergeCell ref="BD3:BF3"/>
    <mergeCell ref="BM3:BO3"/>
    <mergeCell ref="XCO2:XCW2"/>
    <mergeCell ref="XCX2:XDF2"/>
    <mergeCell ref="XDG2:XDO2"/>
    <mergeCell ref="XDP2:XDX2"/>
    <mergeCell ref="XDY2:XEG2"/>
    <mergeCell ref="XEH2:XEP2"/>
    <mergeCell ref="XAM2:XAU2"/>
    <mergeCell ref="XAV2:XBD2"/>
    <mergeCell ref="XBE2:XBM2"/>
    <mergeCell ref="XBN2:XBV2"/>
    <mergeCell ref="XBW2:XCE2"/>
    <mergeCell ref="XCF2:XCN2"/>
    <mergeCell ref="WYK2:WYS2"/>
    <mergeCell ref="WYT2:WZB2"/>
    <mergeCell ref="WZC2:WZK2"/>
    <mergeCell ref="WZL2:WZT2"/>
    <mergeCell ref="IB3:ID3"/>
    <mergeCell ref="IK3:IM3"/>
    <mergeCell ref="IT3:IV3"/>
    <mergeCell ref="JC3:JE3"/>
    <mergeCell ref="JL3:JN3"/>
    <mergeCell ref="JU3:JW3"/>
    <mergeCell ref="FZ3:GB3"/>
    <mergeCell ref="GI3:GK3"/>
    <mergeCell ref="GR3:GT3"/>
    <mergeCell ref="HA3:HC3"/>
    <mergeCell ref="HJ3:HL3"/>
    <mergeCell ref="HS3:HU3"/>
    <mergeCell ref="DX3:DZ3"/>
    <mergeCell ref="EG3:EI3"/>
    <mergeCell ref="EP3:ER3"/>
    <mergeCell ref="EY3:FA3"/>
    <mergeCell ref="FH3:FJ3"/>
    <mergeCell ref="FQ3:FS3"/>
    <mergeCell ref="OH3:OJ3"/>
    <mergeCell ref="OQ3:OS3"/>
    <mergeCell ref="OZ3:PB3"/>
    <mergeCell ref="PI3:PK3"/>
    <mergeCell ref="PR3:PT3"/>
    <mergeCell ref="QA3:QC3"/>
    <mergeCell ref="MF3:MH3"/>
    <mergeCell ref="MO3:MQ3"/>
    <mergeCell ref="MX3:MZ3"/>
    <mergeCell ref="NG3:NI3"/>
    <mergeCell ref="NP3:NR3"/>
    <mergeCell ref="NY3:OA3"/>
    <mergeCell ref="KD3:KF3"/>
    <mergeCell ref="KM3:KO3"/>
    <mergeCell ref="KV3:KX3"/>
    <mergeCell ref="LE3:LG3"/>
    <mergeCell ref="LN3:LP3"/>
    <mergeCell ref="LW3:LY3"/>
    <mergeCell ref="UN3:UP3"/>
    <mergeCell ref="UW3:UY3"/>
    <mergeCell ref="VF3:VH3"/>
    <mergeCell ref="VO3:VQ3"/>
    <mergeCell ref="VX3:VZ3"/>
    <mergeCell ref="WG3:WI3"/>
    <mergeCell ref="SL3:SN3"/>
    <mergeCell ref="SU3:SW3"/>
    <mergeCell ref="TD3:TF3"/>
    <mergeCell ref="TM3:TO3"/>
    <mergeCell ref="TV3:TX3"/>
    <mergeCell ref="UE3:UG3"/>
    <mergeCell ref="QJ3:QL3"/>
    <mergeCell ref="QS3:QU3"/>
    <mergeCell ref="RB3:RD3"/>
    <mergeCell ref="RK3:RM3"/>
    <mergeCell ref="RT3:RV3"/>
    <mergeCell ref="SC3:SE3"/>
    <mergeCell ref="AAT3:AAV3"/>
    <mergeCell ref="ABC3:ABE3"/>
    <mergeCell ref="ABL3:ABN3"/>
    <mergeCell ref="ABU3:ABW3"/>
    <mergeCell ref="ACD3:ACF3"/>
    <mergeCell ref="ACM3:ACO3"/>
    <mergeCell ref="YR3:YT3"/>
    <mergeCell ref="ZA3:ZC3"/>
    <mergeCell ref="ZJ3:ZL3"/>
    <mergeCell ref="ZS3:ZU3"/>
    <mergeCell ref="AAB3:AAD3"/>
    <mergeCell ref="AAK3:AAM3"/>
    <mergeCell ref="WP3:WR3"/>
    <mergeCell ref="WY3:XA3"/>
    <mergeCell ref="XH3:XJ3"/>
    <mergeCell ref="XQ3:XS3"/>
    <mergeCell ref="XZ3:YB3"/>
    <mergeCell ref="YI3:YK3"/>
    <mergeCell ref="AGZ3:AHB3"/>
    <mergeCell ref="AHI3:AHK3"/>
    <mergeCell ref="AHR3:AHT3"/>
    <mergeCell ref="AIA3:AIC3"/>
    <mergeCell ref="AIJ3:AIL3"/>
    <mergeCell ref="AIS3:AIU3"/>
    <mergeCell ref="AEX3:AEZ3"/>
    <mergeCell ref="AFG3:AFI3"/>
    <mergeCell ref="AFP3:AFR3"/>
    <mergeCell ref="AFY3:AGA3"/>
    <mergeCell ref="AGH3:AGJ3"/>
    <mergeCell ref="AGQ3:AGS3"/>
    <mergeCell ref="ACV3:ACX3"/>
    <mergeCell ref="ADE3:ADG3"/>
    <mergeCell ref="ADN3:ADP3"/>
    <mergeCell ref="ADW3:ADY3"/>
    <mergeCell ref="AEF3:AEH3"/>
    <mergeCell ref="AEO3:AEQ3"/>
    <mergeCell ref="ANF3:ANH3"/>
    <mergeCell ref="ANO3:ANQ3"/>
    <mergeCell ref="ANX3:ANZ3"/>
    <mergeCell ref="AOG3:AOI3"/>
    <mergeCell ref="AOP3:AOR3"/>
    <mergeCell ref="AOY3:APA3"/>
    <mergeCell ref="ALD3:ALF3"/>
    <mergeCell ref="ALM3:ALO3"/>
    <mergeCell ref="ALV3:ALX3"/>
    <mergeCell ref="AME3:AMG3"/>
    <mergeCell ref="AMN3:AMP3"/>
    <mergeCell ref="AMW3:AMY3"/>
    <mergeCell ref="AJB3:AJD3"/>
    <mergeCell ref="AJK3:AJM3"/>
    <mergeCell ref="AJT3:AJV3"/>
    <mergeCell ref="AKC3:AKE3"/>
    <mergeCell ref="AKL3:AKN3"/>
    <mergeCell ref="AKU3:AKW3"/>
    <mergeCell ref="ATL3:ATN3"/>
    <mergeCell ref="ATU3:ATW3"/>
    <mergeCell ref="AUD3:AUF3"/>
    <mergeCell ref="AUM3:AUO3"/>
    <mergeCell ref="AUV3:AUX3"/>
    <mergeCell ref="AVE3:AVG3"/>
    <mergeCell ref="ARJ3:ARL3"/>
    <mergeCell ref="ARS3:ARU3"/>
    <mergeCell ref="ASB3:ASD3"/>
    <mergeCell ref="ASK3:ASM3"/>
    <mergeCell ref="AST3:ASV3"/>
    <mergeCell ref="ATC3:ATE3"/>
    <mergeCell ref="APH3:APJ3"/>
    <mergeCell ref="APQ3:APS3"/>
    <mergeCell ref="APZ3:AQB3"/>
    <mergeCell ref="AQI3:AQK3"/>
    <mergeCell ref="AQR3:AQT3"/>
    <mergeCell ref="ARA3:ARC3"/>
    <mergeCell ref="AZR3:AZT3"/>
    <mergeCell ref="BAA3:BAC3"/>
    <mergeCell ref="BAJ3:BAL3"/>
    <mergeCell ref="BAS3:BAU3"/>
    <mergeCell ref="BBB3:BBD3"/>
    <mergeCell ref="BBK3:BBM3"/>
    <mergeCell ref="AXP3:AXR3"/>
    <mergeCell ref="AXY3:AYA3"/>
    <mergeCell ref="AYH3:AYJ3"/>
    <mergeCell ref="AYQ3:AYS3"/>
    <mergeCell ref="AYZ3:AZB3"/>
    <mergeCell ref="AZI3:AZK3"/>
    <mergeCell ref="AVN3:AVP3"/>
    <mergeCell ref="AVW3:AVY3"/>
    <mergeCell ref="AWF3:AWH3"/>
    <mergeCell ref="AWO3:AWQ3"/>
    <mergeCell ref="AWX3:AWZ3"/>
    <mergeCell ref="AXG3:AXI3"/>
    <mergeCell ref="BFX3:BFZ3"/>
    <mergeCell ref="BGG3:BGI3"/>
    <mergeCell ref="BGP3:BGR3"/>
    <mergeCell ref="BGY3:BHA3"/>
    <mergeCell ref="BHH3:BHJ3"/>
    <mergeCell ref="BHQ3:BHS3"/>
    <mergeCell ref="BDV3:BDX3"/>
    <mergeCell ref="BEE3:BEG3"/>
    <mergeCell ref="BEN3:BEP3"/>
    <mergeCell ref="BEW3:BEY3"/>
    <mergeCell ref="BFF3:BFH3"/>
    <mergeCell ref="BFO3:BFQ3"/>
    <mergeCell ref="BBT3:BBV3"/>
    <mergeCell ref="BCC3:BCE3"/>
    <mergeCell ref="BCL3:BCN3"/>
    <mergeCell ref="BCU3:BCW3"/>
    <mergeCell ref="BDD3:BDF3"/>
    <mergeCell ref="BDM3:BDO3"/>
    <mergeCell ref="BMD3:BMF3"/>
    <mergeCell ref="BMM3:BMO3"/>
    <mergeCell ref="BMV3:BMX3"/>
    <mergeCell ref="BNE3:BNG3"/>
    <mergeCell ref="BNN3:BNP3"/>
    <mergeCell ref="BNW3:BNY3"/>
    <mergeCell ref="BKB3:BKD3"/>
    <mergeCell ref="BKK3:BKM3"/>
    <mergeCell ref="BKT3:BKV3"/>
    <mergeCell ref="BLC3:BLE3"/>
    <mergeCell ref="BLL3:BLN3"/>
    <mergeCell ref="BLU3:BLW3"/>
    <mergeCell ref="BHZ3:BIB3"/>
    <mergeCell ref="BII3:BIK3"/>
    <mergeCell ref="BIR3:BIT3"/>
    <mergeCell ref="BJA3:BJC3"/>
    <mergeCell ref="BJJ3:BJL3"/>
    <mergeCell ref="BJS3:BJU3"/>
    <mergeCell ref="BSJ3:BSL3"/>
    <mergeCell ref="BSS3:BSU3"/>
    <mergeCell ref="BTB3:BTD3"/>
    <mergeCell ref="BTK3:BTM3"/>
    <mergeCell ref="BTT3:BTV3"/>
    <mergeCell ref="BUC3:BUE3"/>
    <mergeCell ref="BQH3:BQJ3"/>
    <mergeCell ref="BQQ3:BQS3"/>
    <mergeCell ref="BQZ3:BRB3"/>
    <mergeCell ref="BRI3:BRK3"/>
    <mergeCell ref="BRR3:BRT3"/>
    <mergeCell ref="BSA3:BSC3"/>
    <mergeCell ref="BOF3:BOH3"/>
    <mergeCell ref="BOO3:BOQ3"/>
    <mergeCell ref="BOX3:BOZ3"/>
    <mergeCell ref="BPG3:BPI3"/>
    <mergeCell ref="BPP3:BPR3"/>
    <mergeCell ref="BPY3:BQA3"/>
    <mergeCell ref="BYP3:BYR3"/>
    <mergeCell ref="BYY3:BZA3"/>
    <mergeCell ref="BZH3:BZJ3"/>
    <mergeCell ref="BZQ3:BZS3"/>
    <mergeCell ref="BZZ3:CAB3"/>
    <mergeCell ref="CAI3:CAK3"/>
    <mergeCell ref="BWN3:BWP3"/>
    <mergeCell ref="BWW3:BWY3"/>
    <mergeCell ref="BXF3:BXH3"/>
    <mergeCell ref="BXO3:BXQ3"/>
    <mergeCell ref="BXX3:BXZ3"/>
    <mergeCell ref="BYG3:BYI3"/>
    <mergeCell ref="BUL3:BUN3"/>
    <mergeCell ref="BUU3:BUW3"/>
    <mergeCell ref="BVD3:BVF3"/>
    <mergeCell ref="BVM3:BVO3"/>
    <mergeCell ref="BVV3:BVX3"/>
    <mergeCell ref="BWE3:BWG3"/>
    <mergeCell ref="CEV3:CEX3"/>
    <mergeCell ref="CFE3:CFG3"/>
    <mergeCell ref="CFN3:CFP3"/>
    <mergeCell ref="CFW3:CFY3"/>
    <mergeCell ref="CGF3:CGH3"/>
    <mergeCell ref="CGO3:CGQ3"/>
    <mergeCell ref="CCT3:CCV3"/>
    <mergeCell ref="CDC3:CDE3"/>
    <mergeCell ref="CDL3:CDN3"/>
    <mergeCell ref="CDU3:CDW3"/>
    <mergeCell ref="CED3:CEF3"/>
    <mergeCell ref="CEM3:CEO3"/>
    <mergeCell ref="CAR3:CAT3"/>
    <mergeCell ref="CBA3:CBC3"/>
    <mergeCell ref="CBJ3:CBL3"/>
    <mergeCell ref="CBS3:CBU3"/>
    <mergeCell ref="CCB3:CCD3"/>
    <mergeCell ref="CCK3:CCM3"/>
    <mergeCell ref="CLB3:CLD3"/>
    <mergeCell ref="CLK3:CLM3"/>
    <mergeCell ref="CLT3:CLV3"/>
    <mergeCell ref="CMC3:CME3"/>
    <mergeCell ref="CML3:CMN3"/>
    <mergeCell ref="CMU3:CMW3"/>
    <mergeCell ref="CIZ3:CJB3"/>
    <mergeCell ref="CJI3:CJK3"/>
    <mergeCell ref="CJR3:CJT3"/>
    <mergeCell ref="CKA3:CKC3"/>
    <mergeCell ref="CKJ3:CKL3"/>
    <mergeCell ref="CKS3:CKU3"/>
    <mergeCell ref="CGX3:CGZ3"/>
    <mergeCell ref="CHG3:CHI3"/>
    <mergeCell ref="CHP3:CHR3"/>
    <mergeCell ref="CHY3:CIA3"/>
    <mergeCell ref="CIH3:CIJ3"/>
    <mergeCell ref="CIQ3:CIS3"/>
    <mergeCell ref="CRH3:CRJ3"/>
    <mergeCell ref="CRQ3:CRS3"/>
    <mergeCell ref="CRZ3:CSB3"/>
    <mergeCell ref="CSI3:CSK3"/>
    <mergeCell ref="CSR3:CST3"/>
    <mergeCell ref="CTA3:CTC3"/>
    <mergeCell ref="CPF3:CPH3"/>
    <mergeCell ref="CPO3:CPQ3"/>
    <mergeCell ref="CPX3:CPZ3"/>
    <mergeCell ref="CQG3:CQI3"/>
    <mergeCell ref="CQP3:CQR3"/>
    <mergeCell ref="CQY3:CRA3"/>
    <mergeCell ref="CND3:CNF3"/>
    <mergeCell ref="CNM3:CNO3"/>
    <mergeCell ref="CNV3:CNX3"/>
    <mergeCell ref="COE3:COG3"/>
    <mergeCell ref="CON3:COP3"/>
    <mergeCell ref="COW3:COY3"/>
    <mergeCell ref="CXN3:CXP3"/>
    <mergeCell ref="CXW3:CXY3"/>
    <mergeCell ref="CYF3:CYH3"/>
    <mergeCell ref="CYO3:CYQ3"/>
    <mergeCell ref="CYX3:CYZ3"/>
    <mergeCell ref="CZG3:CZI3"/>
    <mergeCell ref="CVL3:CVN3"/>
    <mergeCell ref="CVU3:CVW3"/>
    <mergeCell ref="CWD3:CWF3"/>
    <mergeCell ref="CWM3:CWO3"/>
    <mergeCell ref="CWV3:CWX3"/>
    <mergeCell ref="CXE3:CXG3"/>
    <mergeCell ref="CTJ3:CTL3"/>
    <mergeCell ref="CTS3:CTU3"/>
    <mergeCell ref="CUB3:CUD3"/>
    <mergeCell ref="CUK3:CUM3"/>
    <mergeCell ref="CUT3:CUV3"/>
    <mergeCell ref="CVC3:CVE3"/>
    <mergeCell ref="DDT3:DDV3"/>
    <mergeCell ref="DEC3:DEE3"/>
    <mergeCell ref="DEL3:DEN3"/>
    <mergeCell ref="DEU3:DEW3"/>
    <mergeCell ref="DFD3:DFF3"/>
    <mergeCell ref="DFM3:DFO3"/>
    <mergeCell ref="DBR3:DBT3"/>
    <mergeCell ref="DCA3:DCC3"/>
    <mergeCell ref="DCJ3:DCL3"/>
    <mergeCell ref="DCS3:DCU3"/>
    <mergeCell ref="DDB3:DDD3"/>
    <mergeCell ref="DDK3:DDM3"/>
    <mergeCell ref="CZP3:CZR3"/>
    <mergeCell ref="CZY3:DAA3"/>
    <mergeCell ref="DAH3:DAJ3"/>
    <mergeCell ref="DAQ3:DAS3"/>
    <mergeCell ref="DAZ3:DBB3"/>
    <mergeCell ref="DBI3:DBK3"/>
    <mergeCell ref="DJZ3:DKB3"/>
    <mergeCell ref="DKI3:DKK3"/>
    <mergeCell ref="DKR3:DKT3"/>
    <mergeCell ref="DLA3:DLC3"/>
    <mergeCell ref="DLJ3:DLL3"/>
    <mergeCell ref="DLS3:DLU3"/>
    <mergeCell ref="DHX3:DHZ3"/>
    <mergeCell ref="DIG3:DII3"/>
    <mergeCell ref="DIP3:DIR3"/>
    <mergeCell ref="DIY3:DJA3"/>
    <mergeCell ref="DJH3:DJJ3"/>
    <mergeCell ref="DJQ3:DJS3"/>
    <mergeCell ref="DFV3:DFX3"/>
    <mergeCell ref="DGE3:DGG3"/>
    <mergeCell ref="DGN3:DGP3"/>
    <mergeCell ref="DGW3:DGY3"/>
    <mergeCell ref="DHF3:DHH3"/>
    <mergeCell ref="DHO3:DHQ3"/>
    <mergeCell ref="DQF3:DQH3"/>
    <mergeCell ref="DQO3:DQQ3"/>
    <mergeCell ref="DQX3:DQZ3"/>
    <mergeCell ref="DRG3:DRI3"/>
    <mergeCell ref="DRP3:DRR3"/>
    <mergeCell ref="DRY3:DSA3"/>
    <mergeCell ref="DOD3:DOF3"/>
    <mergeCell ref="DOM3:DOO3"/>
    <mergeCell ref="DOV3:DOX3"/>
    <mergeCell ref="DPE3:DPG3"/>
    <mergeCell ref="DPN3:DPP3"/>
    <mergeCell ref="DPW3:DPY3"/>
    <mergeCell ref="DMB3:DMD3"/>
    <mergeCell ref="DMK3:DMM3"/>
    <mergeCell ref="DMT3:DMV3"/>
    <mergeCell ref="DNC3:DNE3"/>
    <mergeCell ref="DNL3:DNN3"/>
    <mergeCell ref="DNU3:DNW3"/>
    <mergeCell ref="DWL3:DWN3"/>
    <mergeCell ref="DWU3:DWW3"/>
    <mergeCell ref="DXD3:DXF3"/>
    <mergeCell ref="DXM3:DXO3"/>
    <mergeCell ref="DXV3:DXX3"/>
    <mergeCell ref="DYE3:DYG3"/>
    <mergeCell ref="DUJ3:DUL3"/>
    <mergeCell ref="DUS3:DUU3"/>
    <mergeCell ref="DVB3:DVD3"/>
    <mergeCell ref="DVK3:DVM3"/>
    <mergeCell ref="DVT3:DVV3"/>
    <mergeCell ref="DWC3:DWE3"/>
    <mergeCell ref="DSH3:DSJ3"/>
    <mergeCell ref="DSQ3:DSS3"/>
    <mergeCell ref="DSZ3:DTB3"/>
    <mergeCell ref="DTI3:DTK3"/>
    <mergeCell ref="DTR3:DTT3"/>
    <mergeCell ref="DUA3:DUC3"/>
    <mergeCell ref="ECR3:ECT3"/>
    <mergeCell ref="EDA3:EDC3"/>
    <mergeCell ref="EDJ3:EDL3"/>
    <mergeCell ref="EDS3:EDU3"/>
    <mergeCell ref="EEB3:EED3"/>
    <mergeCell ref="EEK3:EEM3"/>
    <mergeCell ref="EAP3:EAR3"/>
    <mergeCell ref="EAY3:EBA3"/>
    <mergeCell ref="EBH3:EBJ3"/>
    <mergeCell ref="EBQ3:EBS3"/>
    <mergeCell ref="EBZ3:ECB3"/>
    <mergeCell ref="ECI3:ECK3"/>
    <mergeCell ref="DYN3:DYP3"/>
    <mergeCell ref="DYW3:DYY3"/>
    <mergeCell ref="DZF3:DZH3"/>
    <mergeCell ref="DZO3:DZQ3"/>
    <mergeCell ref="DZX3:DZZ3"/>
    <mergeCell ref="EAG3:EAI3"/>
    <mergeCell ref="EIX3:EIZ3"/>
    <mergeCell ref="EJG3:EJI3"/>
    <mergeCell ref="EJP3:EJR3"/>
    <mergeCell ref="EJY3:EKA3"/>
    <mergeCell ref="EKH3:EKJ3"/>
    <mergeCell ref="EKQ3:EKS3"/>
    <mergeCell ref="EGV3:EGX3"/>
    <mergeCell ref="EHE3:EHG3"/>
    <mergeCell ref="EHN3:EHP3"/>
    <mergeCell ref="EHW3:EHY3"/>
    <mergeCell ref="EIF3:EIH3"/>
    <mergeCell ref="EIO3:EIQ3"/>
    <mergeCell ref="EET3:EEV3"/>
    <mergeCell ref="EFC3:EFE3"/>
    <mergeCell ref="EFL3:EFN3"/>
    <mergeCell ref="EFU3:EFW3"/>
    <mergeCell ref="EGD3:EGF3"/>
    <mergeCell ref="EGM3:EGO3"/>
    <mergeCell ref="EPD3:EPF3"/>
    <mergeCell ref="EPM3:EPO3"/>
    <mergeCell ref="EPV3:EPX3"/>
    <mergeCell ref="EQE3:EQG3"/>
    <mergeCell ref="EQN3:EQP3"/>
    <mergeCell ref="EQW3:EQY3"/>
    <mergeCell ref="ENB3:END3"/>
    <mergeCell ref="ENK3:ENM3"/>
    <mergeCell ref="ENT3:ENV3"/>
    <mergeCell ref="EOC3:EOE3"/>
    <mergeCell ref="EOL3:EON3"/>
    <mergeCell ref="EOU3:EOW3"/>
    <mergeCell ref="EKZ3:ELB3"/>
    <mergeCell ref="ELI3:ELK3"/>
    <mergeCell ref="ELR3:ELT3"/>
    <mergeCell ref="EMA3:EMC3"/>
    <mergeCell ref="EMJ3:EML3"/>
    <mergeCell ref="EMS3:EMU3"/>
    <mergeCell ref="EVJ3:EVL3"/>
    <mergeCell ref="EVS3:EVU3"/>
    <mergeCell ref="EWB3:EWD3"/>
    <mergeCell ref="EWK3:EWM3"/>
    <mergeCell ref="EWT3:EWV3"/>
    <mergeCell ref="EXC3:EXE3"/>
    <mergeCell ref="ETH3:ETJ3"/>
    <mergeCell ref="ETQ3:ETS3"/>
    <mergeCell ref="ETZ3:EUB3"/>
    <mergeCell ref="EUI3:EUK3"/>
    <mergeCell ref="EUR3:EUT3"/>
    <mergeCell ref="EVA3:EVC3"/>
    <mergeCell ref="ERF3:ERH3"/>
    <mergeCell ref="ERO3:ERQ3"/>
    <mergeCell ref="ERX3:ERZ3"/>
    <mergeCell ref="ESG3:ESI3"/>
    <mergeCell ref="ESP3:ESR3"/>
    <mergeCell ref="ESY3:ETA3"/>
    <mergeCell ref="FBP3:FBR3"/>
    <mergeCell ref="FBY3:FCA3"/>
    <mergeCell ref="FCH3:FCJ3"/>
    <mergeCell ref="FCQ3:FCS3"/>
    <mergeCell ref="FCZ3:FDB3"/>
    <mergeCell ref="FDI3:FDK3"/>
    <mergeCell ref="EZN3:EZP3"/>
    <mergeCell ref="EZW3:EZY3"/>
    <mergeCell ref="FAF3:FAH3"/>
    <mergeCell ref="FAO3:FAQ3"/>
    <mergeCell ref="FAX3:FAZ3"/>
    <mergeCell ref="FBG3:FBI3"/>
    <mergeCell ref="EXL3:EXN3"/>
    <mergeCell ref="EXU3:EXW3"/>
    <mergeCell ref="EYD3:EYF3"/>
    <mergeCell ref="EYM3:EYO3"/>
    <mergeCell ref="EYV3:EYX3"/>
    <mergeCell ref="EZE3:EZG3"/>
    <mergeCell ref="FHV3:FHX3"/>
    <mergeCell ref="FIE3:FIG3"/>
    <mergeCell ref="FIN3:FIP3"/>
    <mergeCell ref="FIW3:FIY3"/>
    <mergeCell ref="FJF3:FJH3"/>
    <mergeCell ref="FJO3:FJQ3"/>
    <mergeCell ref="FFT3:FFV3"/>
    <mergeCell ref="FGC3:FGE3"/>
    <mergeCell ref="FGL3:FGN3"/>
    <mergeCell ref="FGU3:FGW3"/>
    <mergeCell ref="FHD3:FHF3"/>
    <mergeCell ref="FHM3:FHO3"/>
    <mergeCell ref="FDR3:FDT3"/>
    <mergeCell ref="FEA3:FEC3"/>
    <mergeCell ref="FEJ3:FEL3"/>
    <mergeCell ref="FES3:FEU3"/>
    <mergeCell ref="FFB3:FFD3"/>
    <mergeCell ref="FFK3:FFM3"/>
    <mergeCell ref="FOB3:FOD3"/>
    <mergeCell ref="FOK3:FOM3"/>
    <mergeCell ref="FOT3:FOV3"/>
    <mergeCell ref="FPC3:FPE3"/>
    <mergeCell ref="FPL3:FPN3"/>
    <mergeCell ref="FPU3:FPW3"/>
    <mergeCell ref="FLZ3:FMB3"/>
    <mergeCell ref="FMI3:FMK3"/>
    <mergeCell ref="FMR3:FMT3"/>
    <mergeCell ref="FNA3:FNC3"/>
    <mergeCell ref="FNJ3:FNL3"/>
    <mergeCell ref="FNS3:FNU3"/>
    <mergeCell ref="FJX3:FJZ3"/>
    <mergeCell ref="FKG3:FKI3"/>
    <mergeCell ref="FKP3:FKR3"/>
    <mergeCell ref="FKY3:FLA3"/>
    <mergeCell ref="FLH3:FLJ3"/>
    <mergeCell ref="FLQ3:FLS3"/>
    <mergeCell ref="FUH3:FUJ3"/>
    <mergeCell ref="FUQ3:FUS3"/>
    <mergeCell ref="FUZ3:FVB3"/>
    <mergeCell ref="FVI3:FVK3"/>
    <mergeCell ref="FVR3:FVT3"/>
    <mergeCell ref="FWA3:FWC3"/>
    <mergeCell ref="FSF3:FSH3"/>
    <mergeCell ref="FSO3:FSQ3"/>
    <mergeCell ref="FSX3:FSZ3"/>
    <mergeCell ref="FTG3:FTI3"/>
    <mergeCell ref="FTP3:FTR3"/>
    <mergeCell ref="FTY3:FUA3"/>
    <mergeCell ref="FQD3:FQF3"/>
    <mergeCell ref="FQM3:FQO3"/>
    <mergeCell ref="FQV3:FQX3"/>
    <mergeCell ref="FRE3:FRG3"/>
    <mergeCell ref="FRN3:FRP3"/>
    <mergeCell ref="FRW3:FRY3"/>
    <mergeCell ref="GAN3:GAP3"/>
    <mergeCell ref="GAW3:GAY3"/>
    <mergeCell ref="GBF3:GBH3"/>
    <mergeCell ref="GBO3:GBQ3"/>
    <mergeCell ref="GBX3:GBZ3"/>
    <mergeCell ref="GCG3:GCI3"/>
    <mergeCell ref="FYL3:FYN3"/>
    <mergeCell ref="FYU3:FYW3"/>
    <mergeCell ref="FZD3:FZF3"/>
    <mergeCell ref="FZM3:FZO3"/>
    <mergeCell ref="FZV3:FZX3"/>
    <mergeCell ref="GAE3:GAG3"/>
    <mergeCell ref="FWJ3:FWL3"/>
    <mergeCell ref="FWS3:FWU3"/>
    <mergeCell ref="FXB3:FXD3"/>
    <mergeCell ref="FXK3:FXM3"/>
    <mergeCell ref="FXT3:FXV3"/>
    <mergeCell ref="FYC3:FYE3"/>
    <mergeCell ref="GGT3:GGV3"/>
    <mergeCell ref="GHC3:GHE3"/>
    <mergeCell ref="GHL3:GHN3"/>
    <mergeCell ref="GHU3:GHW3"/>
    <mergeCell ref="GID3:GIF3"/>
    <mergeCell ref="GIM3:GIO3"/>
    <mergeCell ref="GER3:GET3"/>
    <mergeCell ref="GFA3:GFC3"/>
    <mergeCell ref="GFJ3:GFL3"/>
    <mergeCell ref="GFS3:GFU3"/>
    <mergeCell ref="GGB3:GGD3"/>
    <mergeCell ref="GGK3:GGM3"/>
    <mergeCell ref="GCP3:GCR3"/>
    <mergeCell ref="GCY3:GDA3"/>
    <mergeCell ref="GDH3:GDJ3"/>
    <mergeCell ref="GDQ3:GDS3"/>
    <mergeCell ref="GDZ3:GEB3"/>
    <mergeCell ref="GEI3:GEK3"/>
    <mergeCell ref="GMZ3:GNB3"/>
    <mergeCell ref="GNI3:GNK3"/>
    <mergeCell ref="GNR3:GNT3"/>
    <mergeCell ref="GOA3:GOC3"/>
    <mergeCell ref="GOJ3:GOL3"/>
    <mergeCell ref="GOS3:GOU3"/>
    <mergeCell ref="GKX3:GKZ3"/>
    <mergeCell ref="GLG3:GLI3"/>
    <mergeCell ref="GLP3:GLR3"/>
    <mergeCell ref="GLY3:GMA3"/>
    <mergeCell ref="GMH3:GMJ3"/>
    <mergeCell ref="GMQ3:GMS3"/>
    <mergeCell ref="GIV3:GIX3"/>
    <mergeCell ref="GJE3:GJG3"/>
    <mergeCell ref="GJN3:GJP3"/>
    <mergeCell ref="GJW3:GJY3"/>
    <mergeCell ref="GKF3:GKH3"/>
    <mergeCell ref="GKO3:GKQ3"/>
    <mergeCell ref="GTF3:GTH3"/>
    <mergeCell ref="GTO3:GTQ3"/>
    <mergeCell ref="GTX3:GTZ3"/>
    <mergeCell ref="GUG3:GUI3"/>
    <mergeCell ref="GUP3:GUR3"/>
    <mergeCell ref="GUY3:GVA3"/>
    <mergeCell ref="GRD3:GRF3"/>
    <mergeCell ref="GRM3:GRO3"/>
    <mergeCell ref="GRV3:GRX3"/>
    <mergeCell ref="GSE3:GSG3"/>
    <mergeCell ref="GSN3:GSP3"/>
    <mergeCell ref="GSW3:GSY3"/>
    <mergeCell ref="GPB3:GPD3"/>
    <mergeCell ref="GPK3:GPM3"/>
    <mergeCell ref="GPT3:GPV3"/>
    <mergeCell ref="GQC3:GQE3"/>
    <mergeCell ref="GQL3:GQN3"/>
    <mergeCell ref="GQU3:GQW3"/>
    <mergeCell ref="GZL3:GZN3"/>
    <mergeCell ref="GZU3:GZW3"/>
    <mergeCell ref="HAD3:HAF3"/>
    <mergeCell ref="HAM3:HAO3"/>
    <mergeCell ref="HAV3:HAX3"/>
    <mergeCell ref="HBE3:HBG3"/>
    <mergeCell ref="GXJ3:GXL3"/>
    <mergeCell ref="GXS3:GXU3"/>
    <mergeCell ref="GYB3:GYD3"/>
    <mergeCell ref="GYK3:GYM3"/>
    <mergeCell ref="GYT3:GYV3"/>
    <mergeCell ref="GZC3:GZE3"/>
    <mergeCell ref="GVH3:GVJ3"/>
    <mergeCell ref="GVQ3:GVS3"/>
    <mergeCell ref="GVZ3:GWB3"/>
    <mergeCell ref="GWI3:GWK3"/>
    <mergeCell ref="GWR3:GWT3"/>
    <mergeCell ref="GXA3:GXC3"/>
    <mergeCell ref="HFR3:HFT3"/>
    <mergeCell ref="HGA3:HGC3"/>
    <mergeCell ref="HGJ3:HGL3"/>
    <mergeCell ref="HGS3:HGU3"/>
    <mergeCell ref="HHB3:HHD3"/>
    <mergeCell ref="HHK3:HHM3"/>
    <mergeCell ref="HDP3:HDR3"/>
    <mergeCell ref="HDY3:HEA3"/>
    <mergeCell ref="HEH3:HEJ3"/>
    <mergeCell ref="HEQ3:HES3"/>
    <mergeCell ref="HEZ3:HFB3"/>
    <mergeCell ref="HFI3:HFK3"/>
    <mergeCell ref="HBN3:HBP3"/>
    <mergeCell ref="HBW3:HBY3"/>
    <mergeCell ref="HCF3:HCH3"/>
    <mergeCell ref="HCO3:HCQ3"/>
    <mergeCell ref="HCX3:HCZ3"/>
    <mergeCell ref="HDG3:HDI3"/>
    <mergeCell ref="HLX3:HLZ3"/>
    <mergeCell ref="HMG3:HMI3"/>
    <mergeCell ref="HMP3:HMR3"/>
    <mergeCell ref="HMY3:HNA3"/>
    <mergeCell ref="HNH3:HNJ3"/>
    <mergeCell ref="HNQ3:HNS3"/>
    <mergeCell ref="HJV3:HJX3"/>
    <mergeCell ref="HKE3:HKG3"/>
    <mergeCell ref="HKN3:HKP3"/>
    <mergeCell ref="HKW3:HKY3"/>
    <mergeCell ref="HLF3:HLH3"/>
    <mergeCell ref="HLO3:HLQ3"/>
    <mergeCell ref="HHT3:HHV3"/>
    <mergeCell ref="HIC3:HIE3"/>
    <mergeCell ref="HIL3:HIN3"/>
    <mergeCell ref="HIU3:HIW3"/>
    <mergeCell ref="HJD3:HJF3"/>
    <mergeCell ref="HJM3:HJO3"/>
    <mergeCell ref="HSD3:HSF3"/>
    <mergeCell ref="HSM3:HSO3"/>
    <mergeCell ref="HSV3:HSX3"/>
    <mergeCell ref="HTE3:HTG3"/>
    <mergeCell ref="HTN3:HTP3"/>
    <mergeCell ref="HTW3:HTY3"/>
    <mergeCell ref="HQB3:HQD3"/>
    <mergeCell ref="HQK3:HQM3"/>
    <mergeCell ref="HQT3:HQV3"/>
    <mergeCell ref="HRC3:HRE3"/>
    <mergeCell ref="HRL3:HRN3"/>
    <mergeCell ref="HRU3:HRW3"/>
    <mergeCell ref="HNZ3:HOB3"/>
    <mergeCell ref="HOI3:HOK3"/>
    <mergeCell ref="HOR3:HOT3"/>
    <mergeCell ref="HPA3:HPC3"/>
    <mergeCell ref="HPJ3:HPL3"/>
    <mergeCell ref="HPS3:HPU3"/>
    <mergeCell ref="HYJ3:HYL3"/>
    <mergeCell ref="HYS3:HYU3"/>
    <mergeCell ref="HZB3:HZD3"/>
    <mergeCell ref="HZK3:HZM3"/>
    <mergeCell ref="HZT3:HZV3"/>
    <mergeCell ref="IAC3:IAE3"/>
    <mergeCell ref="HWH3:HWJ3"/>
    <mergeCell ref="HWQ3:HWS3"/>
    <mergeCell ref="HWZ3:HXB3"/>
    <mergeCell ref="HXI3:HXK3"/>
    <mergeCell ref="HXR3:HXT3"/>
    <mergeCell ref="HYA3:HYC3"/>
    <mergeCell ref="HUF3:HUH3"/>
    <mergeCell ref="HUO3:HUQ3"/>
    <mergeCell ref="HUX3:HUZ3"/>
    <mergeCell ref="HVG3:HVI3"/>
    <mergeCell ref="HVP3:HVR3"/>
    <mergeCell ref="HVY3:HWA3"/>
    <mergeCell ref="IEP3:IER3"/>
    <mergeCell ref="IEY3:IFA3"/>
    <mergeCell ref="IFH3:IFJ3"/>
    <mergeCell ref="IFQ3:IFS3"/>
    <mergeCell ref="IFZ3:IGB3"/>
    <mergeCell ref="IGI3:IGK3"/>
    <mergeCell ref="ICN3:ICP3"/>
    <mergeCell ref="ICW3:ICY3"/>
    <mergeCell ref="IDF3:IDH3"/>
    <mergeCell ref="IDO3:IDQ3"/>
    <mergeCell ref="IDX3:IDZ3"/>
    <mergeCell ref="IEG3:IEI3"/>
    <mergeCell ref="IAL3:IAN3"/>
    <mergeCell ref="IAU3:IAW3"/>
    <mergeCell ref="IBD3:IBF3"/>
    <mergeCell ref="IBM3:IBO3"/>
    <mergeCell ref="IBV3:IBX3"/>
    <mergeCell ref="ICE3:ICG3"/>
    <mergeCell ref="IKV3:IKX3"/>
    <mergeCell ref="ILE3:ILG3"/>
    <mergeCell ref="ILN3:ILP3"/>
    <mergeCell ref="ILW3:ILY3"/>
    <mergeCell ref="IMF3:IMH3"/>
    <mergeCell ref="IMO3:IMQ3"/>
    <mergeCell ref="IIT3:IIV3"/>
    <mergeCell ref="IJC3:IJE3"/>
    <mergeCell ref="IJL3:IJN3"/>
    <mergeCell ref="IJU3:IJW3"/>
    <mergeCell ref="IKD3:IKF3"/>
    <mergeCell ref="IKM3:IKO3"/>
    <mergeCell ref="IGR3:IGT3"/>
    <mergeCell ref="IHA3:IHC3"/>
    <mergeCell ref="IHJ3:IHL3"/>
    <mergeCell ref="IHS3:IHU3"/>
    <mergeCell ref="IIB3:IID3"/>
    <mergeCell ref="IIK3:IIM3"/>
    <mergeCell ref="IRB3:IRD3"/>
    <mergeCell ref="IRK3:IRM3"/>
    <mergeCell ref="IRT3:IRV3"/>
    <mergeCell ref="ISC3:ISE3"/>
    <mergeCell ref="ISL3:ISN3"/>
    <mergeCell ref="ISU3:ISW3"/>
    <mergeCell ref="IOZ3:IPB3"/>
    <mergeCell ref="IPI3:IPK3"/>
    <mergeCell ref="IPR3:IPT3"/>
    <mergeCell ref="IQA3:IQC3"/>
    <mergeCell ref="IQJ3:IQL3"/>
    <mergeCell ref="IQS3:IQU3"/>
    <mergeCell ref="IMX3:IMZ3"/>
    <mergeCell ref="ING3:INI3"/>
    <mergeCell ref="INP3:INR3"/>
    <mergeCell ref="INY3:IOA3"/>
    <mergeCell ref="IOH3:IOJ3"/>
    <mergeCell ref="IOQ3:IOS3"/>
    <mergeCell ref="IXH3:IXJ3"/>
    <mergeCell ref="IXQ3:IXS3"/>
    <mergeCell ref="IXZ3:IYB3"/>
    <mergeCell ref="IYI3:IYK3"/>
    <mergeCell ref="IYR3:IYT3"/>
    <mergeCell ref="IZA3:IZC3"/>
    <mergeCell ref="IVF3:IVH3"/>
    <mergeCell ref="IVO3:IVQ3"/>
    <mergeCell ref="IVX3:IVZ3"/>
    <mergeCell ref="IWG3:IWI3"/>
    <mergeCell ref="IWP3:IWR3"/>
    <mergeCell ref="IWY3:IXA3"/>
    <mergeCell ref="ITD3:ITF3"/>
    <mergeCell ref="ITM3:ITO3"/>
    <mergeCell ref="ITV3:ITX3"/>
    <mergeCell ref="IUE3:IUG3"/>
    <mergeCell ref="IUN3:IUP3"/>
    <mergeCell ref="IUW3:IUY3"/>
    <mergeCell ref="JDN3:JDP3"/>
    <mergeCell ref="JDW3:JDY3"/>
    <mergeCell ref="JEF3:JEH3"/>
    <mergeCell ref="JEO3:JEQ3"/>
    <mergeCell ref="JEX3:JEZ3"/>
    <mergeCell ref="JFG3:JFI3"/>
    <mergeCell ref="JBL3:JBN3"/>
    <mergeCell ref="JBU3:JBW3"/>
    <mergeCell ref="JCD3:JCF3"/>
    <mergeCell ref="JCM3:JCO3"/>
    <mergeCell ref="JCV3:JCX3"/>
    <mergeCell ref="JDE3:JDG3"/>
    <mergeCell ref="IZJ3:IZL3"/>
    <mergeCell ref="IZS3:IZU3"/>
    <mergeCell ref="JAB3:JAD3"/>
    <mergeCell ref="JAK3:JAM3"/>
    <mergeCell ref="JAT3:JAV3"/>
    <mergeCell ref="JBC3:JBE3"/>
    <mergeCell ref="JJT3:JJV3"/>
    <mergeCell ref="JKC3:JKE3"/>
    <mergeCell ref="JKL3:JKN3"/>
    <mergeCell ref="JKU3:JKW3"/>
    <mergeCell ref="JLD3:JLF3"/>
    <mergeCell ref="JLM3:JLO3"/>
    <mergeCell ref="JHR3:JHT3"/>
    <mergeCell ref="JIA3:JIC3"/>
    <mergeCell ref="JIJ3:JIL3"/>
    <mergeCell ref="JIS3:JIU3"/>
    <mergeCell ref="JJB3:JJD3"/>
    <mergeCell ref="JJK3:JJM3"/>
    <mergeCell ref="JFP3:JFR3"/>
    <mergeCell ref="JFY3:JGA3"/>
    <mergeCell ref="JGH3:JGJ3"/>
    <mergeCell ref="JGQ3:JGS3"/>
    <mergeCell ref="JGZ3:JHB3"/>
    <mergeCell ref="JHI3:JHK3"/>
    <mergeCell ref="JPZ3:JQB3"/>
    <mergeCell ref="JQI3:JQK3"/>
    <mergeCell ref="JQR3:JQT3"/>
    <mergeCell ref="JRA3:JRC3"/>
    <mergeCell ref="JRJ3:JRL3"/>
    <mergeCell ref="JRS3:JRU3"/>
    <mergeCell ref="JNX3:JNZ3"/>
    <mergeCell ref="JOG3:JOI3"/>
    <mergeCell ref="JOP3:JOR3"/>
    <mergeCell ref="JOY3:JPA3"/>
    <mergeCell ref="JPH3:JPJ3"/>
    <mergeCell ref="JPQ3:JPS3"/>
    <mergeCell ref="JLV3:JLX3"/>
    <mergeCell ref="JME3:JMG3"/>
    <mergeCell ref="JMN3:JMP3"/>
    <mergeCell ref="JMW3:JMY3"/>
    <mergeCell ref="JNF3:JNH3"/>
    <mergeCell ref="JNO3:JNQ3"/>
    <mergeCell ref="JWF3:JWH3"/>
    <mergeCell ref="JWO3:JWQ3"/>
    <mergeCell ref="JWX3:JWZ3"/>
    <mergeCell ref="JXG3:JXI3"/>
    <mergeCell ref="JXP3:JXR3"/>
    <mergeCell ref="JXY3:JYA3"/>
    <mergeCell ref="JUD3:JUF3"/>
    <mergeCell ref="JUM3:JUO3"/>
    <mergeCell ref="JUV3:JUX3"/>
    <mergeCell ref="JVE3:JVG3"/>
    <mergeCell ref="JVN3:JVP3"/>
    <mergeCell ref="JVW3:JVY3"/>
    <mergeCell ref="JSB3:JSD3"/>
    <mergeCell ref="JSK3:JSM3"/>
    <mergeCell ref="JST3:JSV3"/>
    <mergeCell ref="JTC3:JTE3"/>
    <mergeCell ref="JTL3:JTN3"/>
    <mergeCell ref="JTU3:JTW3"/>
    <mergeCell ref="KCL3:KCN3"/>
    <mergeCell ref="KCU3:KCW3"/>
    <mergeCell ref="KDD3:KDF3"/>
    <mergeCell ref="KDM3:KDO3"/>
    <mergeCell ref="KDV3:KDX3"/>
    <mergeCell ref="KEE3:KEG3"/>
    <mergeCell ref="KAJ3:KAL3"/>
    <mergeCell ref="KAS3:KAU3"/>
    <mergeCell ref="KBB3:KBD3"/>
    <mergeCell ref="KBK3:KBM3"/>
    <mergeCell ref="KBT3:KBV3"/>
    <mergeCell ref="KCC3:KCE3"/>
    <mergeCell ref="JYH3:JYJ3"/>
    <mergeCell ref="JYQ3:JYS3"/>
    <mergeCell ref="JYZ3:JZB3"/>
    <mergeCell ref="JZI3:JZK3"/>
    <mergeCell ref="JZR3:JZT3"/>
    <mergeCell ref="KAA3:KAC3"/>
    <mergeCell ref="KIR3:KIT3"/>
    <mergeCell ref="KJA3:KJC3"/>
    <mergeCell ref="KJJ3:KJL3"/>
    <mergeCell ref="KJS3:KJU3"/>
    <mergeCell ref="KKB3:KKD3"/>
    <mergeCell ref="KKK3:KKM3"/>
    <mergeCell ref="KGP3:KGR3"/>
    <mergeCell ref="KGY3:KHA3"/>
    <mergeCell ref="KHH3:KHJ3"/>
    <mergeCell ref="KHQ3:KHS3"/>
    <mergeCell ref="KHZ3:KIB3"/>
    <mergeCell ref="KII3:KIK3"/>
    <mergeCell ref="KEN3:KEP3"/>
    <mergeCell ref="KEW3:KEY3"/>
    <mergeCell ref="KFF3:KFH3"/>
    <mergeCell ref="KFO3:KFQ3"/>
    <mergeCell ref="KFX3:KFZ3"/>
    <mergeCell ref="KGG3:KGI3"/>
    <mergeCell ref="KOX3:KOZ3"/>
    <mergeCell ref="KPG3:KPI3"/>
    <mergeCell ref="KPP3:KPR3"/>
    <mergeCell ref="KPY3:KQA3"/>
    <mergeCell ref="KQH3:KQJ3"/>
    <mergeCell ref="KQQ3:KQS3"/>
    <mergeCell ref="KMV3:KMX3"/>
    <mergeCell ref="KNE3:KNG3"/>
    <mergeCell ref="KNN3:KNP3"/>
    <mergeCell ref="KNW3:KNY3"/>
    <mergeCell ref="KOF3:KOH3"/>
    <mergeCell ref="KOO3:KOQ3"/>
    <mergeCell ref="KKT3:KKV3"/>
    <mergeCell ref="KLC3:KLE3"/>
    <mergeCell ref="KLL3:KLN3"/>
    <mergeCell ref="KLU3:KLW3"/>
    <mergeCell ref="KMD3:KMF3"/>
    <mergeCell ref="KMM3:KMO3"/>
    <mergeCell ref="KVD3:KVF3"/>
    <mergeCell ref="KVM3:KVO3"/>
    <mergeCell ref="KVV3:KVX3"/>
    <mergeCell ref="KWE3:KWG3"/>
    <mergeCell ref="KWN3:KWP3"/>
    <mergeCell ref="KWW3:KWY3"/>
    <mergeCell ref="KTB3:KTD3"/>
    <mergeCell ref="KTK3:KTM3"/>
    <mergeCell ref="KTT3:KTV3"/>
    <mergeCell ref="KUC3:KUE3"/>
    <mergeCell ref="KUL3:KUN3"/>
    <mergeCell ref="KUU3:KUW3"/>
    <mergeCell ref="KQZ3:KRB3"/>
    <mergeCell ref="KRI3:KRK3"/>
    <mergeCell ref="KRR3:KRT3"/>
    <mergeCell ref="KSA3:KSC3"/>
    <mergeCell ref="KSJ3:KSL3"/>
    <mergeCell ref="KSS3:KSU3"/>
    <mergeCell ref="LBJ3:LBL3"/>
    <mergeCell ref="LBS3:LBU3"/>
    <mergeCell ref="LCB3:LCD3"/>
    <mergeCell ref="LCK3:LCM3"/>
    <mergeCell ref="LCT3:LCV3"/>
    <mergeCell ref="LDC3:LDE3"/>
    <mergeCell ref="KZH3:KZJ3"/>
    <mergeCell ref="KZQ3:KZS3"/>
    <mergeCell ref="KZZ3:LAB3"/>
    <mergeCell ref="LAI3:LAK3"/>
    <mergeCell ref="LAR3:LAT3"/>
    <mergeCell ref="LBA3:LBC3"/>
    <mergeCell ref="KXF3:KXH3"/>
    <mergeCell ref="KXO3:KXQ3"/>
    <mergeCell ref="KXX3:KXZ3"/>
    <mergeCell ref="KYG3:KYI3"/>
    <mergeCell ref="KYP3:KYR3"/>
    <mergeCell ref="KYY3:KZA3"/>
    <mergeCell ref="LHP3:LHR3"/>
    <mergeCell ref="LHY3:LIA3"/>
    <mergeCell ref="LIH3:LIJ3"/>
    <mergeCell ref="LIQ3:LIS3"/>
    <mergeCell ref="LIZ3:LJB3"/>
    <mergeCell ref="LJI3:LJK3"/>
    <mergeCell ref="LFN3:LFP3"/>
    <mergeCell ref="LFW3:LFY3"/>
    <mergeCell ref="LGF3:LGH3"/>
    <mergeCell ref="LGO3:LGQ3"/>
    <mergeCell ref="LGX3:LGZ3"/>
    <mergeCell ref="LHG3:LHI3"/>
    <mergeCell ref="LDL3:LDN3"/>
    <mergeCell ref="LDU3:LDW3"/>
    <mergeCell ref="LED3:LEF3"/>
    <mergeCell ref="LEM3:LEO3"/>
    <mergeCell ref="LEV3:LEX3"/>
    <mergeCell ref="LFE3:LFG3"/>
    <mergeCell ref="LNV3:LNX3"/>
    <mergeCell ref="LOE3:LOG3"/>
    <mergeCell ref="LON3:LOP3"/>
    <mergeCell ref="LOW3:LOY3"/>
    <mergeCell ref="LPF3:LPH3"/>
    <mergeCell ref="LPO3:LPQ3"/>
    <mergeCell ref="LLT3:LLV3"/>
    <mergeCell ref="LMC3:LME3"/>
    <mergeCell ref="LML3:LMN3"/>
    <mergeCell ref="LMU3:LMW3"/>
    <mergeCell ref="LND3:LNF3"/>
    <mergeCell ref="LNM3:LNO3"/>
    <mergeCell ref="LJR3:LJT3"/>
    <mergeCell ref="LKA3:LKC3"/>
    <mergeCell ref="LKJ3:LKL3"/>
    <mergeCell ref="LKS3:LKU3"/>
    <mergeCell ref="LLB3:LLD3"/>
    <mergeCell ref="LLK3:LLM3"/>
    <mergeCell ref="LUB3:LUD3"/>
    <mergeCell ref="LUK3:LUM3"/>
    <mergeCell ref="LUT3:LUV3"/>
    <mergeCell ref="LVC3:LVE3"/>
    <mergeCell ref="LVL3:LVN3"/>
    <mergeCell ref="LVU3:LVW3"/>
    <mergeCell ref="LRZ3:LSB3"/>
    <mergeCell ref="LSI3:LSK3"/>
    <mergeCell ref="LSR3:LST3"/>
    <mergeCell ref="LTA3:LTC3"/>
    <mergeCell ref="LTJ3:LTL3"/>
    <mergeCell ref="LTS3:LTU3"/>
    <mergeCell ref="LPX3:LPZ3"/>
    <mergeCell ref="LQG3:LQI3"/>
    <mergeCell ref="LQP3:LQR3"/>
    <mergeCell ref="LQY3:LRA3"/>
    <mergeCell ref="LRH3:LRJ3"/>
    <mergeCell ref="LRQ3:LRS3"/>
    <mergeCell ref="MAH3:MAJ3"/>
    <mergeCell ref="MAQ3:MAS3"/>
    <mergeCell ref="MAZ3:MBB3"/>
    <mergeCell ref="MBI3:MBK3"/>
    <mergeCell ref="MBR3:MBT3"/>
    <mergeCell ref="MCA3:MCC3"/>
    <mergeCell ref="LYF3:LYH3"/>
    <mergeCell ref="LYO3:LYQ3"/>
    <mergeCell ref="LYX3:LYZ3"/>
    <mergeCell ref="LZG3:LZI3"/>
    <mergeCell ref="LZP3:LZR3"/>
    <mergeCell ref="LZY3:MAA3"/>
    <mergeCell ref="LWD3:LWF3"/>
    <mergeCell ref="LWM3:LWO3"/>
    <mergeCell ref="LWV3:LWX3"/>
    <mergeCell ref="LXE3:LXG3"/>
    <mergeCell ref="LXN3:LXP3"/>
    <mergeCell ref="LXW3:LXY3"/>
    <mergeCell ref="MGN3:MGP3"/>
    <mergeCell ref="MGW3:MGY3"/>
    <mergeCell ref="MHF3:MHH3"/>
    <mergeCell ref="MHO3:MHQ3"/>
    <mergeCell ref="MHX3:MHZ3"/>
    <mergeCell ref="MIG3:MII3"/>
    <mergeCell ref="MEL3:MEN3"/>
    <mergeCell ref="MEU3:MEW3"/>
    <mergeCell ref="MFD3:MFF3"/>
    <mergeCell ref="MFM3:MFO3"/>
    <mergeCell ref="MFV3:MFX3"/>
    <mergeCell ref="MGE3:MGG3"/>
    <mergeCell ref="MCJ3:MCL3"/>
    <mergeCell ref="MCS3:MCU3"/>
    <mergeCell ref="MDB3:MDD3"/>
    <mergeCell ref="MDK3:MDM3"/>
    <mergeCell ref="MDT3:MDV3"/>
    <mergeCell ref="MEC3:MEE3"/>
    <mergeCell ref="MMT3:MMV3"/>
    <mergeCell ref="MNC3:MNE3"/>
    <mergeCell ref="MNL3:MNN3"/>
    <mergeCell ref="MNU3:MNW3"/>
    <mergeCell ref="MOD3:MOF3"/>
    <mergeCell ref="MOM3:MOO3"/>
    <mergeCell ref="MKR3:MKT3"/>
    <mergeCell ref="MLA3:MLC3"/>
    <mergeCell ref="MLJ3:MLL3"/>
    <mergeCell ref="MLS3:MLU3"/>
    <mergeCell ref="MMB3:MMD3"/>
    <mergeCell ref="MMK3:MMM3"/>
    <mergeCell ref="MIP3:MIR3"/>
    <mergeCell ref="MIY3:MJA3"/>
    <mergeCell ref="MJH3:MJJ3"/>
    <mergeCell ref="MJQ3:MJS3"/>
    <mergeCell ref="MJZ3:MKB3"/>
    <mergeCell ref="MKI3:MKK3"/>
    <mergeCell ref="MSZ3:MTB3"/>
    <mergeCell ref="MTI3:MTK3"/>
    <mergeCell ref="MTR3:MTT3"/>
    <mergeCell ref="MUA3:MUC3"/>
    <mergeCell ref="MUJ3:MUL3"/>
    <mergeCell ref="MUS3:MUU3"/>
    <mergeCell ref="MQX3:MQZ3"/>
    <mergeCell ref="MRG3:MRI3"/>
    <mergeCell ref="MRP3:MRR3"/>
    <mergeCell ref="MRY3:MSA3"/>
    <mergeCell ref="MSH3:MSJ3"/>
    <mergeCell ref="MSQ3:MSS3"/>
    <mergeCell ref="MOV3:MOX3"/>
    <mergeCell ref="MPE3:MPG3"/>
    <mergeCell ref="MPN3:MPP3"/>
    <mergeCell ref="MPW3:MPY3"/>
    <mergeCell ref="MQF3:MQH3"/>
    <mergeCell ref="MQO3:MQQ3"/>
    <mergeCell ref="MZF3:MZH3"/>
    <mergeCell ref="MZO3:MZQ3"/>
    <mergeCell ref="MZX3:MZZ3"/>
    <mergeCell ref="NAG3:NAI3"/>
    <mergeCell ref="NAP3:NAR3"/>
    <mergeCell ref="NAY3:NBA3"/>
    <mergeCell ref="MXD3:MXF3"/>
    <mergeCell ref="MXM3:MXO3"/>
    <mergeCell ref="MXV3:MXX3"/>
    <mergeCell ref="MYE3:MYG3"/>
    <mergeCell ref="MYN3:MYP3"/>
    <mergeCell ref="MYW3:MYY3"/>
    <mergeCell ref="MVB3:MVD3"/>
    <mergeCell ref="MVK3:MVM3"/>
    <mergeCell ref="MVT3:MVV3"/>
    <mergeCell ref="MWC3:MWE3"/>
    <mergeCell ref="MWL3:MWN3"/>
    <mergeCell ref="MWU3:MWW3"/>
    <mergeCell ref="NFL3:NFN3"/>
    <mergeCell ref="NFU3:NFW3"/>
    <mergeCell ref="NGD3:NGF3"/>
    <mergeCell ref="NGM3:NGO3"/>
    <mergeCell ref="NGV3:NGX3"/>
    <mergeCell ref="NHE3:NHG3"/>
    <mergeCell ref="NDJ3:NDL3"/>
    <mergeCell ref="NDS3:NDU3"/>
    <mergeCell ref="NEB3:NED3"/>
    <mergeCell ref="NEK3:NEM3"/>
    <mergeCell ref="NET3:NEV3"/>
    <mergeCell ref="NFC3:NFE3"/>
    <mergeCell ref="NBH3:NBJ3"/>
    <mergeCell ref="NBQ3:NBS3"/>
    <mergeCell ref="NBZ3:NCB3"/>
    <mergeCell ref="NCI3:NCK3"/>
    <mergeCell ref="NCR3:NCT3"/>
    <mergeCell ref="NDA3:NDC3"/>
    <mergeCell ref="NLR3:NLT3"/>
    <mergeCell ref="NMA3:NMC3"/>
    <mergeCell ref="NMJ3:NML3"/>
    <mergeCell ref="NMS3:NMU3"/>
    <mergeCell ref="NNB3:NND3"/>
    <mergeCell ref="NNK3:NNM3"/>
    <mergeCell ref="NJP3:NJR3"/>
    <mergeCell ref="NJY3:NKA3"/>
    <mergeCell ref="NKH3:NKJ3"/>
    <mergeCell ref="NKQ3:NKS3"/>
    <mergeCell ref="NKZ3:NLB3"/>
    <mergeCell ref="NLI3:NLK3"/>
    <mergeCell ref="NHN3:NHP3"/>
    <mergeCell ref="NHW3:NHY3"/>
    <mergeCell ref="NIF3:NIH3"/>
    <mergeCell ref="NIO3:NIQ3"/>
    <mergeCell ref="NIX3:NIZ3"/>
    <mergeCell ref="NJG3:NJI3"/>
    <mergeCell ref="NRX3:NRZ3"/>
    <mergeCell ref="NSG3:NSI3"/>
    <mergeCell ref="NSP3:NSR3"/>
    <mergeCell ref="NSY3:NTA3"/>
    <mergeCell ref="NTH3:NTJ3"/>
    <mergeCell ref="NTQ3:NTS3"/>
    <mergeCell ref="NPV3:NPX3"/>
    <mergeCell ref="NQE3:NQG3"/>
    <mergeCell ref="NQN3:NQP3"/>
    <mergeCell ref="NQW3:NQY3"/>
    <mergeCell ref="NRF3:NRH3"/>
    <mergeCell ref="NRO3:NRQ3"/>
    <mergeCell ref="NNT3:NNV3"/>
    <mergeCell ref="NOC3:NOE3"/>
    <mergeCell ref="NOL3:NON3"/>
    <mergeCell ref="NOU3:NOW3"/>
    <mergeCell ref="NPD3:NPF3"/>
    <mergeCell ref="NPM3:NPO3"/>
    <mergeCell ref="NYD3:NYF3"/>
    <mergeCell ref="NYM3:NYO3"/>
    <mergeCell ref="NYV3:NYX3"/>
    <mergeCell ref="NZE3:NZG3"/>
    <mergeCell ref="NZN3:NZP3"/>
    <mergeCell ref="NZW3:NZY3"/>
    <mergeCell ref="NWB3:NWD3"/>
    <mergeCell ref="NWK3:NWM3"/>
    <mergeCell ref="NWT3:NWV3"/>
    <mergeCell ref="NXC3:NXE3"/>
    <mergeCell ref="NXL3:NXN3"/>
    <mergeCell ref="NXU3:NXW3"/>
    <mergeCell ref="NTZ3:NUB3"/>
    <mergeCell ref="NUI3:NUK3"/>
    <mergeCell ref="NUR3:NUT3"/>
    <mergeCell ref="NVA3:NVC3"/>
    <mergeCell ref="NVJ3:NVL3"/>
    <mergeCell ref="NVS3:NVU3"/>
    <mergeCell ref="OEJ3:OEL3"/>
    <mergeCell ref="OES3:OEU3"/>
    <mergeCell ref="OFB3:OFD3"/>
    <mergeCell ref="OFK3:OFM3"/>
    <mergeCell ref="OFT3:OFV3"/>
    <mergeCell ref="OGC3:OGE3"/>
    <mergeCell ref="OCH3:OCJ3"/>
    <mergeCell ref="OCQ3:OCS3"/>
    <mergeCell ref="OCZ3:ODB3"/>
    <mergeCell ref="ODI3:ODK3"/>
    <mergeCell ref="ODR3:ODT3"/>
    <mergeCell ref="OEA3:OEC3"/>
    <mergeCell ref="OAF3:OAH3"/>
    <mergeCell ref="OAO3:OAQ3"/>
    <mergeCell ref="OAX3:OAZ3"/>
    <mergeCell ref="OBG3:OBI3"/>
    <mergeCell ref="OBP3:OBR3"/>
    <mergeCell ref="OBY3:OCA3"/>
    <mergeCell ref="OKP3:OKR3"/>
    <mergeCell ref="OKY3:OLA3"/>
    <mergeCell ref="OLH3:OLJ3"/>
    <mergeCell ref="OLQ3:OLS3"/>
    <mergeCell ref="OLZ3:OMB3"/>
    <mergeCell ref="OMI3:OMK3"/>
    <mergeCell ref="OIN3:OIP3"/>
    <mergeCell ref="OIW3:OIY3"/>
    <mergeCell ref="OJF3:OJH3"/>
    <mergeCell ref="OJO3:OJQ3"/>
    <mergeCell ref="OJX3:OJZ3"/>
    <mergeCell ref="OKG3:OKI3"/>
    <mergeCell ref="OGL3:OGN3"/>
    <mergeCell ref="OGU3:OGW3"/>
    <mergeCell ref="OHD3:OHF3"/>
    <mergeCell ref="OHM3:OHO3"/>
    <mergeCell ref="OHV3:OHX3"/>
    <mergeCell ref="OIE3:OIG3"/>
    <mergeCell ref="OQV3:OQX3"/>
    <mergeCell ref="ORE3:ORG3"/>
    <mergeCell ref="ORN3:ORP3"/>
    <mergeCell ref="ORW3:ORY3"/>
    <mergeCell ref="OSF3:OSH3"/>
    <mergeCell ref="OSO3:OSQ3"/>
    <mergeCell ref="OOT3:OOV3"/>
    <mergeCell ref="OPC3:OPE3"/>
    <mergeCell ref="OPL3:OPN3"/>
    <mergeCell ref="OPU3:OPW3"/>
    <mergeCell ref="OQD3:OQF3"/>
    <mergeCell ref="OQM3:OQO3"/>
    <mergeCell ref="OMR3:OMT3"/>
    <mergeCell ref="ONA3:ONC3"/>
    <mergeCell ref="ONJ3:ONL3"/>
    <mergeCell ref="ONS3:ONU3"/>
    <mergeCell ref="OOB3:OOD3"/>
    <mergeCell ref="OOK3:OOM3"/>
    <mergeCell ref="OXB3:OXD3"/>
    <mergeCell ref="OXK3:OXM3"/>
    <mergeCell ref="OXT3:OXV3"/>
    <mergeCell ref="OYC3:OYE3"/>
    <mergeCell ref="OYL3:OYN3"/>
    <mergeCell ref="OYU3:OYW3"/>
    <mergeCell ref="OUZ3:OVB3"/>
    <mergeCell ref="OVI3:OVK3"/>
    <mergeCell ref="OVR3:OVT3"/>
    <mergeCell ref="OWA3:OWC3"/>
    <mergeCell ref="OWJ3:OWL3"/>
    <mergeCell ref="OWS3:OWU3"/>
    <mergeCell ref="OSX3:OSZ3"/>
    <mergeCell ref="OTG3:OTI3"/>
    <mergeCell ref="OTP3:OTR3"/>
    <mergeCell ref="OTY3:OUA3"/>
    <mergeCell ref="OUH3:OUJ3"/>
    <mergeCell ref="OUQ3:OUS3"/>
    <mergeCell ref="PDH3:PDJ3"/>
    <mergeCell ref="PDQ3:PDS3"/>
    <mergeCell ref="PDZ3:PEB3"/>
    <mergeCell ref="PEI3:PEK3"/>
    <mergeCell ref="PER3:PET3"/>
    <mergeCell ref="PFA3:PFC3"/>
    <mergeCell ref="PBF3:PBH3"/>
    <mergeCell ref="PBO3:PBQ3"/>
    <mergeCell ref="PBX3:PBZ3"/>
    <mergeCell ref="PCG3:PCI3"/>
    <mergeCell ref="PCP3:PCR3"/>
    <mergeCell ref="PCY3:PDA3"/>
    <mergeCell ref="OZD3:OZF3"/>
    <mergeCell ref="OZM3:OZO3"/>
    <mergeCell ref="OZV3:OZX3"/>
    <mergeCell ref="PAE3:PAG3"/>
    <mergeCell ref="PAN3:PAP3"/>
    <mergeCell ref="PAW3:PAY3"/>
    <mergeCell ref="PJN3:PJP3"/>
    <mergeCell ref="PJW3:PJY3"/>
    <mergeCell ref="PKF3:PKH3"/>
    <mergeCell ref="PKO3:PKQ3"/>
    <mergeCell ref="PKX3:PKZ3"/>
    <mergeCell ref="PLG3:PLI3"/>
    <mergeCell ref="PHL3:PHN3"/>
    <mergeCell ref="PHU3:PHW3"/>
    <mergeCell ref="PID3:PIF3"/>
    <mergeCell ref="PIM3:PIO3"/>
    <mergeCell ref="PIV3:PIX3"/>
    <mergeCell ref="PJE3:PJG3"/>
    <mergeCell ref="PFJ3:PFL3"/>
    <mergeCell ref="PFS3:PFU3"/>
    <mergeCell ref="PGB3:PGD3"/>
    <mergeCell ref="PGK3:PGM3"/>
    <mergeCell ref="PGT3:PGV3"/>
    <mergeCell ref="PHC3:PHE3"/>
    <mergeCell ref="PPT3:PPV3"/>
    <mergeCell ref="PQC3:PQE3"/>
    <mergeCell ref="PQL3:PQN3"/>
    <mergeCell ref="PQU3:PQW3"/>
    <mergeCell ref="PRD3:PRF3"/>
    <mergeCell ref="PRM3:PRO3"/>
    <mergeCell ref="PNR3:PNT3"/>
    <mergeCell ref="POA3:POC3"/>
    <mergeCell ref="POJ3:POL3"/>
    <mergeCell ref="POS3:POU3"/>
    <mergeCell ref="PPB3:PPD3"/>
    <mergeCell ref="PPK3:PPM3"/>
    <mergeCell ref="PLP3:PLR3"/>
    <mergeCell ref="PLY3:PMA3"/>
    <mergeCell ref="PMH3:PMJ3"/>
    <mergeCell ref="PMQ3:PMS3"/>
    <mergeCell ref="PMZ3:PNB3"/>
    <mergeCell ref="PNI3:PNK3"/>
    <mergeCell ref="PVZ3:PWB3"/>
    <mergeCell ref="PWI3:PWK3"/>
    <mergeCell ref="PWR3:PWT3"/>
    <mergeCell ref="PXA3:PXC3"/>
    <mergeCell ref="PXJ3:PXL3"/>
    <mergeCell ref="PXS3:PXU3"/>
    <mergeCell ref="PTX3:PTZ3"/>
    <mergeCell ref="PUG3:PUI3"/>
    <mergeCell ref="PUP3:PUR3"/>
    <mergeCell ref="PUY3:PVA3"/>
    <mergeCell ref="PVH3:PVJ3"/>
    <mergeCell ref="PVQ3:PVS3"/>
    <mergeCell ref="PRV3:PRX3"/>
    <mergeCell ref="PSE3:PSG3"/>
    <mergeCell ref="PSN3:PSP3"/>
    <mergeCell ref="PSW3:PSY3"/>
    <mergeCell ref="PTF3:PTH3"/>
    <mergeCell ref="PTO3:PTQ3"/>
    <mergeCell ref="QCF3:QCH3"/>
    <mergeCell ref="QCO3:QCQ3"/>
    <mergeCell ref="QCX3:QCZ3"/>
    <mergeCell ref="QDG3:QDI3"/>
    <mergeCell ref="QDP3:QDR3"/>
    <mergeCell ref="QDY3:QEA3"/>
    <mergeCell ref="QAD3:QAF3"/>
    <mergeCell ref="QAM3:QAO3"/>
    <mergeCell ref="QAV3:QAX3"/>
    <mergeCell ref="QBE3:QBG3"/>
    <mergeCell ref="QBN3:QBP3"/>
    <mergeCell ref="QBW3:QBY3"/>
    <mergeCell ref="PYB3:PYD3"/>
    <mergeCell ref="PYK3:PYM3"/>
    <mergeCell ref="PYT3:PYV3"/>
    <mergeCell ref="PZC3:PZE3"/>
    <mergeCell ref="PZL3:PZN3"/>
    <mergeCell ref="PZU3:PZW3"/>
    <mergeCell ref="QIL3:QIN3"/>
    <mergeCell ref="QIU3:QIW3"/>
    <mergeCell ref="QJD3:QJF3"/>
    <mergeCell ref="QJM3:QJO3"/>
    <mergeCell ref="QJV3:QJX3"/>
    <mergeCell ref="QKE3:QKG3"/>
    <mergeCell ref="QGJ3:QGL3"/>
    <mergeCell ref="QGS3:QGU3"/>
    <mergeCell ref="QHB3:QHD3"/>
    <mergeCell ref="QHK3:QHM3"/>
    <mergeCell ref="QHT3:QHV3"/>
    <mergeCell ref="QIC3:QIE3"/>
    <mergeCell ref="QEH3:QEJ3"/>
    <mergeCell ref="QEQ3:QES3"/>
    <mergeCell ref="QEZ3:QFB3"/>
    <mergeCell ref="QFI3:QFK3"/>
    <mergeCell ref="QFR3:QFT3"/>
    <mergeCell ref="QGA3:QGC3"/>
    <mergeCell ref="QOR3:QOT3"/>
    <mergeCell ref="QPA3:QPC3"/>
    <mergeCell ref="QPJ3:QPL3"/>
    <mergeCell ref="QPS3:QPU3"/>
    <mergeCell ref="QQB3:QQD3"/>
    <mergeCell ref="QQK3:QQM3"/>
    <mergeCell ref="QMP3:QMR3"/>
    <mergeCell ref="QMY3:QNA3"/>
    <mergeCell ref="QNH3:QNJ3"/>
    <mergeCell ref="QNQ3:QNS3"/>
    <mergeCell ref="QNZ3:QOB3"/>
    <mergeCell ref="QOI3:QOK3"/>
    <mergeCell ref="QKN3:QKP3"/>
    <mergeCell ref="QKW3:QKY3"/>
    <mergeCell ref="QLF3:QLH3"/>
    <mergeCell ref="QLO3:QLQ3"/>
    <mergeCell ref="QLX3:QLZ3"/>
    <mergeCell ref="QMG3:QMI3"/>
    <mergeCell ref="QUX3:QUZ3"/>
    <mergeCell ref="QVG3:QVI3"/>
    <mergeCell ref="QVP3:QVR3"/>
    <mergeCell ref="QVY3:QWA3"/>
    <mergeCell ref="QWH3:QWJ3"/>
    <mergeCell ref="QWQ3:QWS3"/>
    <mergeCell ref="QSV3:QSX3"/>
    <mergeCell ref="QTE3:QTG3"/>
    <mergeCell ref="QTN3:QTP3"/>
    <mergeCell ref="QTW3:QTY3"/>
    <mergeCell ref="QUF3:QUH3"/>
    <mergeCell ref="QUO3:QUQ3"/>
    <mergeCell ref="QQT3:QQV3"/>
    <mergeCell ref="QRC3:QRE3"/>
    <mergeCell ref="QRL3:QRN3"/>
    <mergeCell ref="QRU3:QRW3"/>
    <mergeCell ref="QSD3:QSF3"/>
    <mergeCell ref="QSM3:QSO3"/>
    <mergeCell ref="RBD3:RBF3"/>
    <mergeCell ref="RBM3:RBO3"/>
    <mergeCell ref="RBV3:RBX3"/>
    <mergeCell ref="RCE3:RCG3"/>
    <mergeCell ref="RCN3:RCP3"/>
    <mergeCell ref="RCW3:RCY3"/>
    <mergeCell ref="QZB3:QZD3"/>
    <mergeCell ref="QZK3:QZM3"/>
    <mergeCell ref="QZT3:QZV3"/>
    <mergeCell ref="RAC3:RAE3"/>
    <mergeCell ref="RAL3:RAN3"/>
    <mergeCell ref="RAU3:RAW3"/>
    <mergeCell ref="QWZ3:QXB3"/>
    <mergeCell ref="QXI3:QXK3"/>
    <mergeCell ref="QXR3:QXT3"/>
    <mergeCell ref="QYA3:QYC3"/>
    <mergeCell ref="QYJ3:QYL3"/>
    <mergeCell ref="QYS3:QYU3"/>
    <mergeCell ref="RHJ3:RHL3"/>
    <mergeCell ref="RHS3:RHU3"/>
    <mergeCell ref="RIB3:RID3"/>
    <mergeCell ref="RIK3:RIM3"/>
    <mergeCell ref="RIT3:RIV3"/>
    <mergeCell ref="RJC3:RJE3"/>
    <mergeCell ref="RFH3:RFJ3"/>
    <mergeCell ref="RFQ3:RFS3"/>
    <mergeCell ref="RFZ3:RGB3"/>
    <mergeCell ref="RGI3:RGK3"/>
    <mergeCell ref="RGR3:RGT3"/>
    <mergeCell ref="RHA3:RHC3"/>
    <mergeCell ref="RDF3:RDH3"/>
    <mergeCell ref="RDO3:RDQ3"/>
    <mergeCell ref="RDX3:RDZ3"/>
    <mergeCell ref="REG3:REI3"/>
    <mergeCell ref="REP3:RER3"/>
    <mergeCell ref="REY3:RFA3"/>
    <mergeCell ref="RNP3:RNR3"/>
    <mergeCell ref="RNY3:ROA3"/>
    <mergeCell ref="ROH3:ROJ3"/>
    <mergeCell ref="ROQ3:ROS3"/>
    <mergeCell ref="ROZ3:RPB3"/>
    <mergeCell ref="RPI3:RPK3"/>
    <mergeCell ref="RLN3:RLP3"/>
    <mergeCell ref="RLW3:RLY3"/>
    <mergeCell ref="RMF3:RMH3"/>
    <mergeCell ref="RMO3:RMQ3"/>
    <mergeCell ref="RMX3:RMZ3"/>
    <mergeCell ref="RNG3:RNI3"/>
    <mergeCell ref="RJL3:RJN3"/>
    <mergeCell ref="RJU3:RJW3"/>
    <mergeCell ref="RKD3:RKF3"/>
    <mergeCell ref="RKM3:RKO3"/>
    <mergeCell ref="RKV3:RKX3"/>
    <mergeCell ref="RLE3:RLG3"/>
    <mergeCell ref="RTV3:RTX3"/>
    <mergeCell ref="RUE3:RUG3"/>
    <mergeCell ref="RUN3:RUP3"/>
    <mergeCell ref="RUW3:RUY3"/>
    <mergeCell ref="RVF3:RVH3"/>
    <mergeCell ref="RVO3:RVQ3"/>
    <mergeCell ref="RRT3:RRV3"/>
    <mergeCell ref="RSC3:RSE3"/>
    <mergeCell ref="RSL3:RSN3"/>
    <mergeCell ref="RSU3:RSW3"/>
    <mergeCell ref="RTD3:RTF3"/>
    <mergeCell ref="RTM3:RTO3"/>
    <mergeCell ref="RPR3:RPT3"/>
    <mergeCell ref="RQA3:RQC3"/>
    <mergeCell ref="RQJ3:RQL3"/>
    <mergeCell ref="RQS3:RQU3"/>
    <mergeCell ref="RRB3:RRD3"/>
    <mergeCell ref="RRK3:RRM3"/>
    <mergeCell ref="SAB3:SAD3"/>
    <mergeCell ref="SAK3:SAM3"/>
    <mergeCell ref="SAT3:SAV3"/>
    <mergeCell ref="SBC3:SBE3"/>
    <mergeCell ref="SBL3:SBN3"/>
    <mergeCell ref="SBU3:SBW3"/>
    <mergeCell ref="RXZ3:RYB3"/>
    <mergeCell ref="RYI3:RYK3"/>
    <mergeCell ref="RYR3:RYT3"/>
    <mergeCell ref="RZA3:RZC3"/>
    <mergeCell ref="RZJ3:RZL3"/>
    <mergeCell ref="RZS3:RZU3"/>
    <mergeCell ref="RVX3:RVZ3"/>
    <mergeCell ref="RWG3:RWI3"/>
    <mergeCell ref="RWP3:RWR3"/>
    <mergeCell ref="RWY3:RXA3"/>
    <mergeCell ref="RXH3:RXJ3"/>
    <mergeCell ref="RXQ3:RXS3"/>
    <mergeCell ref="SGH3:SGJ3"/>
    <mergeCell ref="SGQ3:SGS3"/>
    <mergeCell ref="SGZ3:SHB3"/>
    <mergeCell ref="SHI3:SHK3"/>
    <mergeCell ref="SHR3:SHT3"/>
    <mergeCell ref="SIA3:SIC3"/>
    <mergeCell ref="SEF3:SEH3"/>
    <mergeCell ref="SEO3:SEQ3"/>
    <mergeCell ref="SEX3:SEZ3"/>
    <mergeCell ref="SFG3:SFI3"/>
    <mergeCell ref="SFP3:SFR3"/>
    <mergeCell ref="SFY3:SGA3"/>
    <mergeCell ref="SCD3:SCF3"/>
    <mergeCell ref="SCM3:SCO3"/>
    <mergeCell ref="SCV3:SCX3"/>
    <mergeCell ref="SDE3:SDG3"/>
    <mergeCell ref="SDN3:SDP3"/>
    <mergeCell ref="SDW3:SDY3"/>
    <mergeCell ref="SMN3:SMP3"/>
    <mergeCell ref="SMW3:SMY3"/>
    <mergeCell ref="SNF3:SNH3"/>
    <mergeCell ref="SNO3:SNQ3"/>
    <mergeCell ref="SNX3:SNZ3"/>
    <mergeCell ref="SOG3:SOI3"/>
    <mergeCell ref="SKL3:SKN3"/>
    <mergeCell ref="SKU3:SKW3"/>
    <mergeCell ref="SLD3:SLF3"/>
    <mergeCell ref="SLM3:SLO3"/>
    <mergeCell ref="SLV3:SLX3"/>
    <mergeCell ref="SME3:SMG3"/>
    <mergeCell ref="SIJ3:SIL3"/>
    <mergeCell ref="SIS3:SIU3"/>
    <mergeCell ref="SJB3:SJD3"/>
    <mergeCell ref="SJK3:SJM3"/>
    <mergeCell ref="SJT3:SJV3"/>
    <mergeCell ref="SKC3:SKE3"/>
    <mergeCell ref="SST3:SSV3"/>
    <mergeCell ref="STC3:STE3"/>
    <mergeCell ref="STL3:STN3"/>
    <mergeCell ref="STU3:STW3"/>
    <mergeCell ref="SUD3:SUF3"/>
    <mergeCell ref="SUM3:SUO3"/>
    <mergeCell ref="SQR3:SQT3"/>
    <mergeCell ref="SRA3:SRC3"/>
    <mergeCell ref="SRJ3:SRL3"/>
    <mergeCell ref="SRS3:SRU3"/>
    <mergeCell ref="SSB3:SSD3"/>
    <mergeCell ref="SSK3:SSM3"/>
    <mergeCell ref="SOP3:SOR3"/>
    <mergeCell ref="SOY3:SPA3"/>
    <mergeCell ref="SPH3:SPJ3"/>
    <mergeCell ref="SPQ3:SPS3"/>
    <mergeCell ref="SPZ3:SQB3"/>
    <mergeCell ref="SQI3:SQK3"/>
    <mergeCell ref="SYZ3:SZB3"/>
    <mergeCell ref="SZI3:SZK3"/>
    <mergeCell ref="SZR3:SZT3"/>
    <mergeCell ref="TAA3:TAC3"/>
    <mergeCell ref="TAJ3:TAL3"/>
    <mergeCell ref="TAS3:TAU3"/>
    <mergeCell ref="SWX3:SWZ3"/>
    <mergeCell ref="SXG3:SXI3"/>
    <mergeCell ref="SXP3:SXR3"/>
    <mergeCell ref="SXY3:SYA3"/>
    <mergeCell ref="SYH3:SYJ3"/>
    <mergeCell ref="SYQ3:SYS3"/>
    <mergeCell ref="SUV3:SUX3"/>
    <mergeCell ref="SVE3:SVG3"/>
    <mergeCell ref="SVN3:SVP3"/>
    <mergeCell ref="SVW3:SVY3"/>
    <mergeCell ref="SWF3:SWH3"/>
    <mergeCell ref="SWO3:SWQ3"/>
    <mergeCell ref="TFF3:TFH3"/>
    <mergeCell ref="TFO3:TFQ3"/>
    <mergeCell ref="TFX3:TFZ3"/>
    <mergeCell ref="TGG3:TGI3"/>
    <mergeCell ref="TGP3:TGR3"/>
    <mergeCell ref="TGY3:THA3"/>
    <mergeCell ref="TDD3:TDF3"/>
    <mergeCell ref="TDM3:TDO3"/>
    <mergeCell ref="TDV3:TDX3"/>
    <mergeCell ref="TEE3:TEG3"/>
    <mergeCell ref="TEN3:TEP3"/>
    <mergeCell ref="TEW3:TEY3"/>
    <mergeCell ref="TBB3:TBD3"/>
    <mergeCell ref="TBK3:TBM3"/>
    <mergeCell ref="TBT3:TBV3"/>
    <mergeCell ref="TCC3:TCE3"/>
    <mergeCell ref="TCL3:TCN3"/>
    <mergeCell ref="TCU3:TCW3"/>
    <mergeCell ref="TLL3:TLN3"/>
    <mergeCell ref="TLU3:TLW3"/>
    <mergeCell ref="TMD3:TMF3"/>
    <mergeCell ref="TMM3:TMO3"/>
    <mergeCell ref="TMV3:TMX3"/>
    <mergeCell ref="TNE3:TNG3"/>
    <mergeCell ref="TJJ3:TJL3"/>
    <mergeCell ref="TJS3:TJU3"/>
    <mergeCell ref="TKB3:TKD3"/>
    <mergeCell ref="TKK3:TKM3"/>
    <mergeCell ref="TKT3:TKV3"/>
    <mergeCell ref="TLC3:TLE3"/>
    <mergeCell ref="THH3:THJ3"/>
    <mergeCell ref="THQ3:THS3"/>
    <mergeCell ref="THZ3:TIB3"/>
    <mergeCell ref="TII3:TIK3"/>
    <mergeCell ref="TIR3:TIT3"/>
    <mergeCell ref="TJA3:TJC3"/>
    <mergeCell ref="TRR3:TRT3"/>
    <mergeCell ref="TSA3:TSC3"/>
    <mergeCell ref="TSJ3:TSL3"/>
    <mergeCell ref="TSS3:TSU3"/>
    <mergeCell ref="TTB3:TTD3"/>
    <mergeCell ref="TTK3:TTM3"/>
    <mergeCell ref="TPP3:TPR3"/>
    <mergeCell ref="TPY3:TQA3"/>
    <mergeCell ref="TQH3:TQJ3"/>
    <mergeCell ref="TQQ3:TQS3"/>
    <mergeCell ref="TQZ3:TRB3"/>
    <mergeCell ref="TRI3:TRK3"/>
    <mergeCell ref="TNN3:TNP3"/>
    <mergeCell ref="TNW3:TNY3"/>
    <mergeCell ref="TOF3:TOH3"/>
    <mergeCell ref="TOO3:TOQ3"/>
    <mergeCell ref="TOX3:TOZ3"/>
    <mergeCell ref="TPG3:TPI3"/>
    <mergeCell ref="TXX3:TXZ3"/>
    <mergeCell ref="TYG3:TYI3"/>
    <mergeCell ref="TYP3:TYR3"/>
    <mergeCell ref="TYY3:TZA3"/>
    <mergeCell ref="TZH3:TZJ3"/>
    <mergeCell ref="TZQ3:TZS3"/>
    <mergeCell ref="TVV3:TVX3"/>
    <mergeCell ref="TWE3:TWG3"/>
    <mergeCell ref="TWN3:TWP3"/>
    <mergeCell ref="TWW3:TWY3"/>
    <mergeCell ref="TXF3:TXH3"/>
    <mergeCell ref="TXO3:TXQ3"/>
    <mergeCell ref="TTT3:TTV3"/>
    <mergeCell ref="TUC3:TUE3"/>
    <mergeCell ref="TUL3:TUN3"/>
    <mergeCell ref="TUU3:TUW3"/>
    <mergeCell ref="TVD3:TVF3"/>
    <mergeCell ref="TVM3:TVO3"/>
    <mergeCell ref="UED3:UEF3"/>
    <mergeCell ref="UEM3:UEO3"/>
    <mergeCell ref="UEV3:UEX3"/>
    <mergeCell ref="UFE3:UFG3"/>
    <mergeCell ref="UFN3:UFP3"/>
    <mergeCell ref="UFW3:UFY3"/>
    <mergeCell ref="UCB3:UCD3"/>
    <mergeCell ref="UCK3:UCM3"/>
    <mergeCell ref="UCT3:UCV3"/>
    <mergeCell ref="UDC3:UDE3"/>
    <mergeCell ref="UDL3:UDN3"/>
    <mergeCell ref="UDU3:UDW3"/>
    <mergeCell ref="TZZ3:UAB3"/>
    <mergeCell ref="UAI3:UAK3"/>
    <mergeCell ref="UAR3:UAT3"/>
    <mergeCell ref="UBA3:UBC3"/>
    <mergeCell ref="UBJ3:UBL3"/>
    <mergeCell ref="UBS3:UBU3"/>
    <mergeCell ref="UKJ3:UKL3"/>
    <mergeCell ref="UKS3:UKU3"/>
    <mergeCell ref="ULB3:ULD3"/>
    <mergeCell ref="ULK3:ULM3"/>
    <mergeCell ref="ULT3:ULV3"/>
    <mergeCell ref="UMC3:UME3"/>
    <mergeCell ref="UIH3:UIJ3"/>
    <mergeCell ref="UIQ3:UIS3"/>
    <mergeCell ref="UIZ3:UJB3"/>
    <mergeCell ref="UJI3:UJK3"/>
    <mergeCell ref="UJR3:UJT3"/>
    <mergeCell ref="UKA3:UKC3"/>
    <mergeCell ref="UGF3:UGH3"/>
    <mergeCell ref="UGO3:UGQ3"/>
    <mergeCell ref="UGX3:UGZ3"/>
    <mergeCell ref="UHG3:UHI3"/>
    <mergeCell ref="UHP3:UHR3"/>
    <mergeCell ref="UHY3:UIA3"/>
    <mergeCell ref="UQP3:UQR3"/>
    <mergeCell ref="UQY3:URA3"/>
    <mergeCell ref="URH3:URJ3"/>
    <mergeCell ref="URQ3:URS3"/>
    <mergeCell ref="URZ3:USB3"/>
    <mergeCell ref="USI3:USK3"/>
    <mergeCell ref="UON3:UOP3"/>
    <mergeCell ref="UOW3:UOY3"/>
    <mergeCell ref="UPF3:UPH3"/>
    <mergeCell ref="UPO3:UPQ3"/>
    <mergeCell ref="UPX3:UPZ3"/>
    <mergeCell ref="UQG3:UQI3"/>
    <mergeCell ref="UML3:UMN3"/>
    <mergeCell ref="UMU3:UMW3"/>
    <mergeCell ref="UND3:UNF3"/>
    <mergeCell ref="UNM3:UNO3"/>
    <mergeCell ref="UNV3:UNX3"/>
    <mergeCell ref="UOE3:UOG3"/>
    <mergeCell ref="UWV3:UWX3"/>
    <mergeCell ref="UXE3:UXG3"/>
    <mergeCell ref="UXN3:UXP3"/>
    <mergeCell ref="UXW3:UXY3"/>
    <mergeCell ref="UYF3:UYH3"/>
    <mergeCell ref="UYO3:UYQ3"/>
    <mergeCell ref="UUT3:UUV3"/>
    <mergeCell ref="UVC3:UVE3"/>
    <mergeCell ref="UVL3:UVN3"/>
    <mergeCell ref="UVU3:UVW3"/>
    <mergeCell ref="UWD3:UWF3"/>
    <mergeCell ref="UWM3:UWO3"/>
    <mergeCell ref="USR3:UST3"/>
    <mergeCell ref="UTA3:UTC3"/>
    <mergeCell ref="UTJ3:UTL3"/>
    <mergeCell ref="UTS3:UTU3"/>
    <mergeCell ref="UUB3:UUD3"/>
    <mergeCell ref="UUK3:UUM3"/>
    <mergeCell ref="VDB3:VDD3"/>
    <mergeCell ref="VDK3:VDM3"/>
    <mergeCell ref="VDT3:VDV3"/>
    <mergeCell ref="VEC3:VEE3"/>
    <mergeCell ref="VEL3:VEN3"/>
    <mergeCell ref="VEU3:VEW3"/>
    <mergeCell ref="VAZ3:VBB3"/>
    <mergeCell ref="VBI3:VBK3"/>
    <mergeCell ref="VBR3:VBT3"/>
    <mergeCell ref="VCA3:VCC3"/>
    <mergeCell ref="VCJ3:VCL3"/>
    <mergeCell ref="VCS3:VCU3"/>
    <mergeCell ref="UYX3:UYZ3"/>
    <mergeCell ref="UZG3:UZI3"/>
    <mergeCell ref="UZP3:UZR3"/>
    <mergeCell ref="UZY3:VAA3"/>
    <mergeCell ref="VAH3:VAJ3"/>
    <mergeCell ref="VAQ3:VAS3"/>
    <mergeCell ref="VJH3:VJJ3"/>
    <mergeCell ref="VJQ3:VJS3"/>
    <mergeCell ref="VJZ3:VKB3"/>
    <mergeCell ref="VKI3:VKK3"/>
    <mergeCell ref="VKR3:VKT3"/>
    <mergeCell ref="VLA3:VLC3"/>
    <mergeCell ref="VHF3:VHH3"/>
    <mergeCell ref="VHO3:VHQ3"/>
    <mergeCell ref="VHX3:VHZ3"/>
    <mergeCell ref="VIG3:VII3"/>
    <mergeCell ref="VIP3:VIR3"/>
    <mergeCell ref="VIY3:VJA3"/>
    <mergeCell ref="VFD3:VFF3"/>
    <mergeCell ref="VFM3:VFO3"/>
    <mergeCell ref="VFV3:VFX3"/>
    <mergeCell ref="VGE3:VGG3"/>
    <mergeCell ref="VGN3:VGP3"/>
    <mergeCell ref="VGW3:VGY3"/>
    <mergeCell ref="VPN3:VPP3"/>
    <mergeCell ref="VPW3:VPY3"/>
    <mergeCell ref="VQF3:VQH3"/>
    <mergeCell ref="VQO3:VQQ3"/>
    <mergeCell ref="VQX3:VQZ3"/>
    <mergeCell ref="VRG3:VRI3"/>
    <mergeCell ref="VNL3:VNN3"/>
    <mergeCell ref="VNU3:VNW3"/>
    <mergeCell ref="VOD3:VOF3"/>
    <mergeCell ref="VOM3:VOO3"/>
    <mergeCell ref="VOV3:VOX3"/>
    <mergeCell ref="VPE3:VPG3"/>
    <mergeCell ref="VLJ3:VLL3"/>
    <mergeCell ref="VLS3:VLU3"/>
    <mergeCell ref="VMB3:VMD3"/>
    <mergeCell ref="VMK3:VMM3"/>
    <mergeCell ref="VMT3:VMV3"/>
    <mergeCell ref="VNC3:VNE3"/>
    <mergeCell ref="VVT3:VVV3"/>
    <mergeCell ref="VWC3:VWE3"/>
    <mergeCell ref="VWL3:VWN3"/>
    <mergeCell ref="VWU3:VWW3"/>
    <mergeCell ref="VXD3:VXF3"/>
    <mergeCell ref="VXM3:VXO3"/>
    <mergeCell ref="VTR3:VTT3"/>
    <mergeCell ref="VUA3:VUC3"/>
    <mergeCell ref="VUJ3:VUL3"/>
    <mergeCell ref="VUS3:VUU3"/>
    <mergeCell ref="VVB3:VVD3"/>
    <mergeCell ref="VVK3:VVM3"/>
    <mergeCell ref="VRP3:VRR3"/>
    <mergeCell ref="VRY3:VSA3"/>
    <mergeCell ref="VSH3:VSJ3"/>
    <mergeCell ref="VSQ3:VSS3"/>
    <mergeCell ref="VSZ3:VTB3"/>
    <mergeCell ref="VTI3:VTK3"/>
    <mergeCell ref="WBZ3:WCB3"/>
    <mergeCell ref="WCI3:WCK3"/>
    <mergeCell ref="WCR3:WCT3"/>
    <mergeCell ref="WDA3:WDC3"/>
    <mergeCell ref="WDJ3:WDL3"/>
    <mergeCell ref="WDS3:WDU3"/>
    <mergeCell ref="VZX3:VZZ3"/>
    <mergeCell ref="WAG3:WAI3"/>
    <mergeCell ref="WAP3:WAR3"/>
    <mergeCell ref="WAY3:WBA3"/>
    <mergeCell ref="WBH3:WBJ3"/>
    <mergeCell ref="WBQ3:WBS3"/>
    <mergeCell ref="VXV3:VXX3"/>
    <mergeCell ref="VYE3:VYG3"/>
    <mergeCell ref="VYN3:VYP3"/>
    <mergeCell ref="VYW3:VYY3"/>
    <mergeCell ref="VZF3:VZH3"/>
    <mergeCell ref="VZO3:VZQ3"/>
    <mergeCell ref="WIF3:WIH3"/>
    <mergeCell ref="WIO3:WIQ3"/>
    <mergeCell ref="WIX3:WIZ3"/>
    <mergeCell ref="WJG3:WJI3"/>
    <mergeCell ref="WJP3:WJR3"/>
    <mergeCell ref="WJY3:WKA3"/>
    <mergeCell ref="WGD3:WGF3"/>
    <mergeCell ref="WGM3:WGO3"/>
    <mergeCell ref="WGV3:WGX3"/>
    <mergeCell ref="WHE3:WHG3"/>
    <mergeCell ref="WHN3:WHP3"/>
    <mergeCell ref="WHW3:WHY3"/>
    <mergeCell ref="WEB3:WED3"/>
    <mergeCell ref="WEK3:WEM3"/>
    <mergeCell ref="WET3:WEV3"/>
    <mergeCell ref="WFC3:WFE3"/>
    <mergeCell ref="WFL3:WFN3"/>
    <mergeCell ref="WFU3:WFW3"/>
    <mergeCell ref="WOL3:WON3"/>
    <mergeCell ref="WOU3:WOW3"/>
    <mergeCell ref="WPD3:WPF3"/>
    <mergeCell ref="WPM3:WPO3"/>
    <mergeCell ref="WPV3:WPX3"/>
    <mergeCell ref="WQE3:WQG3"/>
    <mergeCell ref="WMJ3:WML3"/>
    <mergeCell ref="WMS3:WMU3"/>
    <mergeCell ref="WNB3:WND3"/>
    <mergeCell ref="WNK3:WNM3"/>
    <mergeCell ref="WNT3:WNV3"/>
    <mergeCell ref="WOC3:WOE3"/>
    <mergeCell ref="WKH3:WKJ3"/>
    <mergeCell ref="WKQ3:WKS3"/>
    <mergeCell ref="WKZ3:WLB3"/>
    <mergeCell ref="WLI3:WLK3"/>
    <mergeCell ref="WLR3:WLT3"/>
    <mergeCell ref="WMA3:WMC3"/>
    <mergeCell ref="WXU3:WXW3"/>
    <mergeCell ref="WYD3:WYF3"/>
    <mergeCell ref="WYM3:WYO3"/>
    <mergeCell ref="WUR3:WUT3"/>
    <mergeCell ref="WVA3:WVC3"/>
    <mergeCell ref="WVJ3:WVL3"/>
    <mergeCell ref="WVS3:WVU3"/>
    <mergeCell ref="WWB3:WWD3"/>
    <mergeCell ref="WWK3:WWM3"/>
    <mergeCell ref="WSP3:WSR3"/>
    <mergeCell ref="WSY3:WTA3"/>
    <mergeCell ref="WTH3:WTJ3"/>
    <mergeCell ref="WTQ3:WTS3"/>
    <mergeCell ref="WTZ3:WUB3"/>
    <mergeCell ref="WUI3:WUK3"/>
    <mergeCell ref="WQN3:WQP3"/>
    <mergeCell ref="WQW3:WQY3"/>
    <mergeCell ref="WRF3:WRH3"/>
    <mergeCell ref="WRO3:WRQ3"/>
    <mergeCell ref="WRX3:WRZ3"/>
    <mergeCell ref="WSG3:WSI3"/>
    <mergeCell ref="A6:D6"/>
    <mergeCell ref="F6:I6"/>
    <mergeCell ref="XFB3:XFC3"/>
    <mergeCell ref="A4:A5"/>
    <mergeCell ref="B4:B5"/>
    <mergeCell ref="C4:C5"/>
    <mergeCell ref="D4:D5"/>
    <mergeCell ref="E4:E5"/>
    <mergeCell ref="F4:F5"/>
    <mergeCell ref="G4:G5"/>
    <mergeCell ref="H4:I4"/>
    <mergeCell ref="XCZ3:XDB3"/>
    <mergeCell ref="XDI3:XDK3"/>
    <mergeCell ref="XDR3:XDT3"/>
    <mergeCell ref="XEA3:XEC3"/>
    <mergeCell ref="XEJ3:XEL3"/>
    <mergeCell ref="XES3:XEU3"/>
    <mergeCell ref="XAX3:XAZ3"/>
    <mergeCell ref="XBG3:XBI3"/>
    <mergeCell ref="XBP3:XBR3"/>
    <mergeCell ref="XBY3:XCA3"/>
    <mergeCell ref="XCH3:XCJ3"/>
    <mergeCell ref="XCQ3:XCS3"/>
    <mergeCell ref="WYV3:WYX3"/>
    <mergeCell ref="WZE3:WZG3"/>
    <mergeCell ref="WZN3:WZP3"/>
    <mergeCell ref="WZW3:WZY3"/>
    <mergeCell ref="XAF3:XAH3"/>
    <mergeCell ref="XAO3:XAQ3"/>
    <mergeCell ref="WWT3:WWV3"/>
    <mergeCell ref="WXC3:WXE3"/>
    <mergeCell ref="WXL3:WXN3"/>
  </mergeCells>
  <phoneticPr fontId="5" type="noConversion"/>
  <dataValidations count="4">
    <dataValidation type="list" allowBlank="1" showInputMessage="1" showErrorMessage="1" sqref="H468:H469 I459:I461 H462:H464 I465:I467 I6832 I375:I382 I6817 I6222:I6439 H6001:H6033 H423:H427 I6837:I6857 I6219:I6220 H9:H11 I6045:I6212 H6044 H1296:H2058 H2108:H5825 H2060:H2073 H6858:I6906 H2074:I2107 H429:H458 H6857 H373:H374 I123:I358 H359:H363 I364:I372 I422 H385:H421 I1293:I2073 H687 I688:I1054 I1081:I1087 H1088:H1112 I1113:I1228 I470:I686 I2108:I6043 I7791:I7830 H7963:I7982 H10626:I10945 H7791:H7893 I7894 H7895:H7962 H7415:I7790" xr:uid="{9D165835-ACF8-4D8E-A5D9-23292AA3D2C0}">
      <formula1>#REF!</formula1>
    </dataValidation>
    <dataValidation type="list" allowBlank="1" showInputMessage="1" showErrorMessage="1" sqref="H8 H6907:H7414 I6821:I6822 I6819 H6045:H6856 I6044 H6034:H6043 H5826:H6000 H1113:H1295 I1088:I1112 H688:H1087 I687 H470:H686 I468:I469 H465:H467 I462:I464 H459:H461 I429:I458 H428 I423:I427 H422 I383:I421 H375:H382 I373:I374 H364:H372 I359:I363 I9:I11 H123:H358 H12:I122" xr:uid="{69EBD227-27F8-4B6E-A51E-6BC6B25C1386}">
      <formula1>$H$139</formula1>
    </dataValidation>
    <dataValidation type="list" allowBlank="1" showInputMessage="1" showErrorMessage="1" sqref="I1055:I1080 I1229:I1292" xr:uid="{92B9EEFD-158F-4E8F-9267-6A720CE673CC}">
      <formula1>$J$3</formula1>
    </dataValidation>
    <dataValidation type="list" allowBlank="1" showInputMessage="1" showErrorMessage="1" sqref="I7983:I7986" xr:uid="{0949DB8D-F0F3-4295-87EB-1292A9393719}">
      <formula1>$G$3</formula1>
    </dataValidation>
  </dataValidations>
  <printOptions horizontalCentered="1"/>
  <pageMargins left="0.15748031496062992" right="0.15748031496062992" top="0.15748031496062992" bottom="0.35433070866141736" header="0.19685039370078741" footer="0.15748031496062992"/>
  <pageSetup paperSize="9" scale="96" fitToHeight="0" pageOrder="overThenDown" orientation="landscape" r:id="rId1"/>
  <headerFooter alignWithMargins="0">
    <oddHeader xml:space="preserve">&amp;L
</oddHeader>
    <oddFooter>&amp;C&amp;"標楷體,標準"&amp;11第 &amp;P 頁，共 &amp;N 頁</oddFoot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48195-A1E1-49B9-82C4-DA3015671626}">
  <dimension ref="A3:B64"/>
  <sheetViews>
    <sheetView zoomScale="145" zoomScaleNormal="145" workbookViewId="0">
      <selection activeCell="D38" sqref="D38"/>
    </sheetView>
  </sheetViews>
  <sheetFormatPr defaultRowHeight="16.5"/>
  <cols>
    <col min="1" max="1" width="33.875" style="30" bestFit="1" customWidth="1"/>
    <col min="2" max="2" width="16.125" style="30" customWidth="1"/>
    <col min="3" max="8" width="19.625" style="30" bestFit="1" customWidth="1"/>
    <col min="9" max="9" width="31.5" style="30" bestFit="1" customWidth="1"/>
    <col min="10" max="15" width="19.625" style="30" bestFit="1" customWidth="1"/>
    <col min="16" max="16" width="17.375" style="30" bestFit="1" customWidth="1"/>
    <col min="17" max="19" width="19.625" style="30" bestFit="1" customWidth="1"/>
    <col min="20" max="20" width="20.375" style="30" bestFit="1" customWidth="1"/>
    <col min="21" max="24" width="19.625" style="30" bestFit="1" customWidth="1"/>
    <col min="25" max="25" width="21" style="30" bestFit="1" customWidth="1"/>
    <col min="26" max="29" width="19.625" style="30" bestFit="1" customWidth="1"/>
    <col min="30" max="30" width="29.125" style="30" bestFit="1" customWidth="1"/>
    <col min="31" max="31" width="20.375" style="30" bestFit="1" customWidth="1"/>
    <col min="32" max="32" width="19.625" style="30" bestFit="1" customWidth="1"/>
    <col min="33" max="33" width="29.125" style="30" bestFit="1" customWidth="1"/>
    <col min="34" max="34" width="33.875" style="30" bestFit="1" customWidth="1"/>
    <col min="35" max="36" width="19.625" style="30" bestFit="1" customWidth="1"/>
    <col min="37" max="37" width="20.375" style="30" bestFit="1" customWidth="1"/>
    <col min="38" max="38" width="19.625" style="30" bestFit="1" customWidth="1"/>
    <col min="39" max="39" width="24.375" style="30" bestFit="1" customWidth="1"/>
    <col min="40" max="40" width="19.625" style="30" bestFit="1" customWidth="1"/>
    <col min="41" max="41" width="20.375" style="30" bestFit="1" customWidth="1"/>
    <col min="42" max="43" width="19.625" style="30" bestFit="1" customWidth="1"/>
    <col min="44" max="45" width="24.375" style="30" bestFit="1" customWidth="1"/>
    <col min="46" max="46" width="36.125" style="30" bestFit="1" customWidth="1"/>
    <col min="47" max="47" width="29.125" style="30" bestFit="1" customWidth="1"/>
    <col min="48" max="50" width="19.625" style="30" bestFit="1" customWidth="1"/>
    <col min="51" max="51" width="24.375" style="30" bestFit="1" customWidth="1"/>
    <col min="52" max="60" width="19.625" style="30" bestFit="1" customWidth="1"/>
    <col min="61" max="61" width="12.625" style="30" bestFit="1" customWidth="1"/>
    <col min="62" max="62" width="13.25" style="30" bestFit="1" customWidth="1"/>
    <col min="63" max="1174" width="10.125" style="30" bestFit="1" customWidth="1"/>
    <col min="1175" max="1175" width="6" style="30" bestFit="1" customWidth="1"/>
    <col min="1176" max="16384" width="9" style="30"/>
  </cols>
  <sheetData>
    <row r="3" spans="1:2">
      <c r="A3" s="34" t="s">
        <v>7715</v>
      </c>
      <c r="B3" s="33" t="s">
        <v>7716</v>
      </c>
    </row>
    <row r="4" spans="1:2">
      <c r="A4" s="31" t="s">
        <v>6720</v>
      </c>
      <c r="B4" s="35">
        <v>4</v>
      </c>
    </row>
    <row r="5" spans="1:2">
      <c r="A5" s="31" t="s">
        <v>43</v>
      </c>
      <c r="B5" s="35">
        <v>1690</v>
      </c>
    </row>
    <row r="6" spans="1:2">
      <c r="A6" s="31" t="s">
        <v>6149</v>
      </c>
      <c r="B6" s="35">
        <v>1542</v>
      </c>
    </row>
    <row r="7" spans="1:2">
      <c r="A7" s="31" t="s">
        <v>7717</v>
      </c>
      <c r="B7" s="35">
        <v>620</v>
      </c>
    </row>
    <row r="8" spans="1:2">
      <c r="A8" s="31" t="s">
        <v>738</v>
      </c>
      <c r="B8" s="35">
        <v>719</v>
      </c>
    </row>
    <row r="9" spans="1:2">
      <c r="A9" s="31" t="s">
        <v>7718</v>
      </c>
      <c r="B9" s="35">
        <v>900</v>
      </c>
    </row>
    <row r="10" spans="1:2">
      <c r="A10" s="31" t="s">
        <v>7719</v>
      </c>
      <c r="B10" s="35">
        <v>173</v>
      </c>
    </row>
    <row r="11" spans="1:2">
      <c r="A11" s="31" t="s">
        <v>6214</v>
      </c>
      <c r="B11" s="35">
        <v>1134750</v>
      </c>
    </row>
    <row r="12" spans="1:2">
      <c r="A12" s="31" t="s">
        <v>633</v>
      </c>
      <c r="B12" s="35">
        <v>720</v>
      </c>
    </row>
    <row r="13" spans="1:2">
      <c r="A13" s="31" t="s">
        <v>6143</v>
      </c>
      <c r="B13" s="35">
        <v>1893</v>
      </c>
    </row>
    <row r="14" spans="1:2">
      <c r="A14" s="31" t="s">
        <v>680</v>
      </c>
      <c r="B14" s="35">
        <v>540</v>
      </c>
    </row>
    <row r="15" spans="1:2">
      <c r="A15" s="31" t="s">
        <v>7720</v>
      </c>
      <c r="B15" s="35">
        <v>510</v>
      </c>
    </row>
    <row r="16" spans="1:2">
      <c r="A16" s="31" t="s">
        <v>1277</v>
      </c>
      <c r="B16" s="35">
        <v>500</v>
      </c>
    </row>
    <row r="17" spans="1:2">
      <c r="A17" s="31" t="s">
        <v>356</v>
      </c>
      <c r="B17" s="35">
        <v>210</v>
      </c>
    </row>
    <row r="18" spans="1:2">
      <c r="A18" s="31" t="s">
        <v>6144</v>
      </c>
      <c r="B18" s="35">
        <v>981</v>
      </c>
    </row>
    <row r="19" spans="1:2">
      <c r="A19" s="31" t="s">
        <v>293</v>
      </c>
      <c r="B19" s="35">
        <v>3115</v>
      </c>
    </row>
    <row r="20" spans="1:2">
      <c r="A20" s="31" t="s">
        <v>7721</v>
      </c>
      <c r="B20" s="35">
        <v>540</v>
      </c>
    </row>
    <row r="21" spans="1:2">
      <c r="A21" s="31" t="s">
        <v>579</v>
      </c>
      <c r="B21" s="35">
        <v>350</v>
      </c>
    </row>
    <row r="22" spans="1:2">
      <c r="A22" s="31" t="s">
        <v>18</v>
      </c>
      <c r="B22" s="35">
        <v>950</v>
      </c>
    </row>
    <row r="23" spans="1:2">
      <c r="A23" s="31" t="s">
        <v>562</v>
      </c>
      <c r="B23" s="35">
        <v>310</v>
      </c>
    </row>
    <row r="24" spans="1:2">
      <c r="A24" s="31" t="s">
        <v>7722</v>
      </c>
      <c r="B24" s="35">
        <v>750</v>
      </c>
    </row>
    <row r="25" spans="1:2">
      <c r="A25" s="31" t="s">
        <v>7723</v>
      </c>
      <c r="B25" s="35">
        <v>530</v>
      </c>
    </row>
    <row r="26" spans="1:2">
      <c r="A26" s="31" t="s">
        <v>586</v>
      </c>
      <c r="B26" s="35">
        <v>490</v>
      </c>
    </row>
    <row r="27" spans="1:2">
      <c r="A27" s="31" t="s">
        <v>7724</v>
      </c>
      <c r="B27" s="35">
        <v>220</v>
      </c>
    </row>
    <row r="28" spans="1:2">
      <c r="A28" s="31" t="s">
        <v>762</v>
      </c>
      <c r="B28" s="35">
        <v>60</v>
      </c>
    </row>
    <row r="29" spans="1:2">
      <c r="A29" s="31" t="s">
        <v>6142</v>
      </c>
      <c r="B29" s="35">
        <v>26210</v>
      </c>
    </row>
    <row r="30" spans="1:2">
      <c r="A30" s="31" t="s">
        <v>7725</v>
      </c>
      <c r="B30" s="35">
        <v>491</v>
      </c>
    </row>
    <row r="31" spans="1:2">
      <c r="A31" s="31" t="s">
        <v>6181</v>
      </c>
      <c r="B31" s="35">
        <v>100766</v>
      </c>
    </row>
    <row r="32" spans="1:2">
      <c r="A32" s="31" t="s">
        <v>7726</v>
      </c>
      <c r="B32" s="35">
        <v>40906</v>
      </c>
    </row>
    <row r="33" spans="1:2">
      <c r="A33" s="31" t="s">
        <v>767</v>
      </c>
      <c r="B33" s="35">
        <v>525</v>
      </c>
    </row>
    <row r="34" spans="1:2">
      <c r="A34" s="31" t="s">
        <v>2795</v>
      </c>
      <c r="B34" s="35">
        <v>849946.40000000026</v>
      </c>
    </row>
    <row r="35" spans="1:2">
      <c r="A35" s="31" t="s">
        <v>4696</v>
      </c>
      <c r="B35" s="35">
        <v>3769.82</v>
      </c>
    </row>
    <row r="36" spans="1:2">
      <c r="A36" s="31" t="s">
        <v>5288</v>
      </c>
      <c r="B36" s="35">
        <v>74820</v>
      </c>
    </row>
    <row r="37" spans="1:2">
      <c r="A37" s="31" t="s">
        <v>7359</v>
      </c>
      <c r="B37" s="35">
        <v>228171</v>
      </c>
    </row>
    <row r="38" spans="1:2">
      <c r="A38" s="31" t="s">
        <v>1302</v>
      </c>
      <c r="B38" s="35">
        <v>51446</v>
      </c>
    </row>
    <row r="39" spans="1:2">
      <c r="A39" s="31" t="s">
        <v>1442</v>
      </c>
      <c r="B39" s="35">
        <v>1220</v>
      </c>
    </row>
    <row r="40" spans="1:2">
      <c r="A40" s="31" t="s">
        <v>7727</v>
      </c>
      <c r="B40" s="35">
        <v>67195</v>
      </c>
    </row>
    <row r="41" spans="1:2">
      <c r="A41" s="31" t="s">
        <v>1535</v>
      </c>
      <c r="B41" s="35">
        <v>39637</v>
      </c>
    </row>
    <row r="42" spans="1:2">
      <c r="A42" s="31" t="s">
        <v>2229</v>
      </c>
      <c r="B42" s="35">
        <v>671589</v>
      </c>
    </row>
    <row r="43" spans="1:2">
      <c r="A43" s="31" t="s">
        <v>7728</v>
      </c>
      <c r="B43" s="35">
        <v>125295</v>
      </c>
    </row>
    <row r="44" spans="1:2">
      <c r="A44" s="31" t="s">
        <v>1723</v>
      </c>
      <c r="B44" s="35">
        <v>191410</v>
      </c>
    </row>
    <row r="45" spans="1:2">
      <c r="A45" s="31" t="s">
        <v>4812</v>
      </c>
      <c r="B45" s="35">
        <v>332863</v>
      </c>
    </row>
    <row r="46" spans="1:2">
      <c r="A46" s="31" t="s">
        <v>6616</v>
      </c>
      <c r="B46" s="35">
        <v>1959</v>
      </c>
    </row>
    <row r="47" spans="1:2">
      <c r="A47" s="31" t="s">
        <v>776</v>
      </c>
      <c r="B47" s="35">
        <v>2820</v>
      </c>
    </row>
    <row r="48" spans="1:2">
      <c r="A48" s="31" t="s">
        <v>4613</v>
      </c>
      <c r="B48" s="35">
        <v>9391</v>
      </c>
    </row>
    <row r="49" spans="1:2">
      <c r="A49" s="31" t="s">
        <v>2721</v>
      </c>
      <c r="B49" s="35">
        <v>13825</v>
      </c>
    </row>
    <row r="50" spans="1:2">
      <c r="A50" s="31" t="s">
        <v>7729</v>
      </c>
      <c r="B50" s="35">
        <v>580</v>
      </c>
    </row>
    <row r="51" spans="1:2">
      <c r="A51" s="31" t="s">
        <v>235</v>
      </c>
      <c r="B51" s="35">
        <v>510</v>
      </c>
    </row>
    <row r="52" spans="1:2">
      <c r="A52" s="31" t="s">
        <v>6253</v>
      </c>
      <c r="B52" s="35">
        <v>780</v>
      </c>
    </row>
    <row r="53" spans="1:2">
      <c r="A53" s="31" t="s">
        <v>2735</v>
      </c>
      <c r="B53" s="35">
        <v>5948</v>
      </c>
    </row>
    <row r="54" spans="1:2">
      <c r="A54" s="31" t="s">
        <v>7730</v>
      </c>
      <c r="B54" s="35">
        <v>2120</v>
      </c>
    </row>
    <row r="55" spans="1:2">
      <c r="A55" s="31" t="s">
        <v>375</v>
      </c>
      <c r="B55" s="35">
        <v>2243</v>
      </c>
    </row>
    <row r="56" spans="1:2">
      <c r="A56" s="31" t="s">
        <v>1452</v>
      </c>
      <c r="B56" s="35">
        <v>676</v>
      </c>
    </row>
    <row r="57" spans="1:2">
      <c r="A57" s="31" t="s">
        <v>1478</v>
      </c>
      <c r="B57" s="35">
        <v>1650.2</v>
      </c>
    </row>
    <row r="58" spans="1:2">
      <c r="A58" s="31" t="s">
        <v>1289</v>
      </c>
      <c r="B58" s="35">
        <v>330</v>
      </c>
    </row>
    <row r="59" spans="1:2">
      <c r="A59" s="31" t="s">
        <v>923</v>
      </c>
      <c r="B59" s="35">
        <v>710</v>
      </c>
    </row>
    <row r="60" spans="1:2">
      <c r="A60" s="31" t="s">
        <v>7731</v>
      </c>
      <c r="B60" s="35">
        <v>8088</v>
      </c>
    </row>
    <row r="61" spans="1:2">
      <c r="A61" s="31" t="s">
        <v>617</v>
      </c>
      <c r="B61" s="35">
        <v>600</v>
      </c>
    </row>
    <row r="62" spans="1:2">
      <c r="A62" s="31" t="s">
        <v>872</v>
      </c>
      <c r="B62" s="35">
        <v>1300</v>
      </c>
    </row>
    <row r="63" spans="1:2">
      <c r="A63" s="31" t="s">
        <v>1672</v>
      </c>
      <c r="B63" s="35">
        <v>1823</v>
      </c>
    </row>
    <row r="64" spans="1:2">
      <c r="A64" s="31" t="s">
        <v>7714</v>
      </c>
      <c r="B64" s="32">
        <v>4014680.4200000004</v>
      </c>
    </row>
  </sheetData>
  <phoneticPr fontId="5"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2</vt:i4>
      </vt:variant>
      <vt:variant>
        <vt:lpstr>具名範圍</vt:lpstr>
      </vt:variant>
      <vt:variant>
        <vt:i4>2</vt:i4>
      </vt:variant>
    </vt:vector>
  </HeadingPairs>
  <TitlesOfParts>
    <vt:vector size="4" baseType="lpstr">
      <vt:lpstr>民團4</vt:lpstr>
      <vt:lpstr>樞紐</vt:lpstr>
      <vt:lpstr>民團4!Print_Area</vt:lpstr>
      <vt:lpstr>民團4!Print_Titles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劉靜宜</dc:creator>
  <cp:lastModifiedBy>dbas2024199@outlook.com</cp:lastModifiedBy>
  <cp:lastPrinted>2025-02-07T06:26:03Z</cp:lastPrinted>
  <dcterms:created xsi:type="dcterms:W3CDTF">2024-02-22T03:40:30Z</dcterms:created>
  <dcterms:modified xsi:type="dcterms:W3CDTF">2025-02-11T00:54:48Z</dcterms:modified>
</cp:coreProperties>
</file>